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6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harts/chart9.xml" ContentType="application/vnd.openxmlformats-officedocument.drawingml.chart+xml"/>
  <Override PartName="/xl/charts/chart13.xml" ContentType="application/vnd.openxmlformats-officedocument.drawingml.chart+xml"/>
  <Override PartName="/xl/charts/chart8.xml" ContentType="application/vnd.openxmlformats-officedocument.drawingml.chart+xml"/>
  <Override PartName="/xl/charts/chart12.xml" ContentType="application/vnd.openxmlformats-officedocument.drawingml.chart+xml"/>
  <Override PartName="/xl/charts/chart7.xml" ContentType="application/vnd.openxmlformats-officedocument.drawingml.chart+xml"/>
  <Override PartName="/xl/charts/chart11.xml" ContentType="application/vnd.openxmlformats-officedocument.drawingml.chart+xml"/>
  <Override PartName="/xl/charts/chart19.xml" ContentType="application/vnd.openxmlformats-officedocument.drawingml.chart+xml"/>
  <Override PartName="/xl/charts/chart1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charts/chart16.xml" ContentType="application/vnd.openxmlformats-officedocument.drawingml.chart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10.xml" ContentType="application/vnd.openxmlformats-officedocument.drawingml.chart+xml"/>
  <Override PartName="/xl/charts/chart6.xml" ContentType="application/vnd.openxmlformats-officedocument.drawingml.chart+xml"/>
  <Override PartName="/xl/sharedStrings.xml" ContentType="application/vnd.openxmlformats-officedocument.spreadsheetml.sharedStrings+xml"/>
  <Override PartName="/xl/ctrlProps/ctrlProps3.xml" ContentType="application/vnd.ms-excel.controlproperties+xml"/>
  <Override PartName="/xl/comments1.xml" ContentType="application/vnd.openxmlformats-officedocument.spreadsheetml.comments+xml"/>
  <Override PartName="/xl/drawings/_rels/drawing7.xml.rels" ContentType="application/vnd.openxmlformats-package.relationships+xml"/>
  <Override PartName="/xl/drawings/_rels/drawing6.xml.rels" ContentType="application/vnd.openxmlformats-package.relationships+xml"/>
  <Override PartName="/xl/drawings/_rels/drawing5.xml.rels" ContentType="application/vnd.openxmlformats-package.relationship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vmlDrawing2.vml" ContentType="application/vnd.openxmlformats-officedocument.vmlDrawin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CurveCreator" sheetId="1" state="visible" r:id="rId3"/>
    <sheet name="SpotCurves" sheetId="2" state="visible" r:id="rId4"/>
    <sheet name="Export File" sheetId="3" state="visible" r:id="rId5"/>
    <sheet name="Polymers_Data" sheetId="4" state="visible" r:id="rId6"/>
    <sheet name="Monomers_Data" sheetId="5" state="visible" r:id="rId7"/>
    <sheet name="Monomer_Chart" sheetId="6" state="visible" r:id="rId8"/>
    <sheet name="CDI_Chart" sheetId="7" state="visible" r:id="rId9"/>
    <sheet name="CMAI_Chart" sheetId="8" state="visible" r:id="rId10"/>
    <sheet name="Module1" sheetId="9" state="hidden" r:id="rId11"/>
  </sheets>
  <externalReferences>
    <externalReference r:id="rId12"/>
    <externalReference r:id="rId13"/>
  </externalReferences>
  <definedNames>
    <definedName function="false" hidden="false" localSheetId="2" name="_xlnm.Print_Area" vbProcedure="false">'Export File'!$A$1:$BR$62</definedName>
    <definedName function="false" hidden="false" localSheetId="4" name="_xlnm.Print_Area" vbProcedure="false">Monomers_Data!$A$1:$AI$14</definedName>
    <definedName function="false" hidden="false" localSheetId="3" name="_xlnm.Print_Area" vbProcedure="false">Polymers_Data!$A$1:$AJ$15</definedName>
    <definedName function="false" hidden="false" name="aaa" vbProcedure="false">'[2]'!$B$2</definedName>
    <definedName function="false" hidden="false" name="bbb" vbProcedure="false">'[2]'!$C$2</definedName>
    <definedName function="false" hidden="false" name="CDI_POLY" vbProcedure="false">Polymers_Data!$A$1:$AL$175</definedName>
    <definedName function="false" hidden="false" name="CMAI_POLY" vbProcedure="false">Polymers_Data!$AL$1:$BS$172</definedName>
    <definedName function="false" hidden="false" name="DateToday" vbProcedure="false">'[2]'!$D$1</definedName>
    <definedName function="false" hidden="false" name="DownLoadRange" vbProcedure="false">'[2]'!$A$5:$C$161</definedName>
    <definedName function="false" hidden="false" name="MONO" vbProcedure="false">Monomers_Data!$A$20:$AI$179</definedName>
    <definedName function="false" hidden="false" name="Position0" vbProcedure="false">'Export File'!$C$6</definedName>
    <definedName function="false" hidden="false" name="pp_vol" vbProcedure="false">'[2]'!$AU$5:$AU$161</definedName>
    <definedName function="false" hidden="false" name="Print_Area_MI" vbProcedure="false">'[2]'!$A$1:$O$164</definedName>
    <definedName function="false" hidden="false" name="PROPANE" vbProcedure="false">'[2]'!$G$4:$G$181</definedName>
    <definedName function="false" hidden="false" name="prop_vol" vbProcedure="false">'[2]'!$AY$5:$AY$161</definedName>
    <definedName function="false" hidden="false" name="TempCurve" vbProcedure="false">'Export File'!$B$6</definedName>
    <definedName function="false" hidden="false" localSheetId="0" name="_Order1" vbProcedure="false">0</definedName>
    <definedName function="false" hidden="false" localSheetId="0" name="_Order2" vbProcedure="false">0</definedName>
    <definedName function="false" hidden="false" localSheetId="0" name="__123Graph_A" vbProcedure="false">CurveCreator!$J$9:$J$27</definedName>
    <definedName function="false" hidden="false" localSheetId="0" name="__123Graph_B" vbProcedure="false">CurveCreator!$S$9:$S$27</definedName>
    <definedName function="false" hidden="false" localSheetId="0" name="__123Graph_C" vbProcedure="false">CurveCreator!$CB$9:$CB$27</definedName>
    <definedName function="false" hidden="false" localSheetId="0" name="__123Graph_D" vbProcedure="false">CurveCreator!$CO$9:$CO$27</definedName>
    <definedName function="false" hidden="false" localSheetId="0" name="__123Graph_X" vbProcedure="false">CurveCreator!$A$9:$A$34</definedName>
    <definedName function="false" hidden="false" localSheetId="2" name="DateToday" vbProcedure="false">'Export File'!$B$1</definedName>
    <definedName function="false" hidden="false" localSheetId="2" name="DownLoadRange" vbProcedure="false">'Export File'!$A$6:$B$162</definedName>
    <definedName function="false" hidden="false" localSheetId="2" name="pp_vol" vbProcedure="false">#REF!</definedName>
    <definedName function="false" hidden="false" localSheetId="2" name="prop_vol" vbProcedure="false">#REF!</definedName>
    <definedName function="false" hidden="false" localSheetId="3" name="_Order1" vbProcedure="false">0</definedName>
    <definedName function="false" hidden="false" localSheetId="3" name="_Order2" vbProcedure="false">0</definedName>
    <definedName function="false" hidden="false" localSheetId="4" name="_Order1" vbProcedure="false">0</definedName>
    <definedName function="false" hidden="false" localSheetId="4" name="_Order2" vbProcedure="false">0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S6" authorId="0">
      <text>
        <r>
          <rPr>
            <b val="true"/>
            <sz val="8"/>
            <color rgb="FF000000"/>
            <rFont val="Tahoma"/>
            <family val="0"/>
          </rPr>
          <t xml:space="preserve">Lee Calhoun Jackson:
</t>
        </r>
        <r>
          <rPr>
            <sz val="8"/>
            <color rgb="FF000000"/>
            <rFont val="Tahoma"/>
            <family val="0"/>
          </rPr>
          <t xml:space="preserve">RG  Propylene Alkylation Value =
(Unleaded + Octane Spread - [(Isobutane)*Volume Iso/Volume Alky] - Alky Var. Costs) = Propylene Value (as Alkylate) (c/gal Alky)
c/gal Alky/Alky Density*(lb Alky/lb Propylene) =</t>
        </r>
        <r>
          <rPr>
            <b val="true"/>
            <sz val="8"/>
            <color rgb="FF000000"/>
            <rFont val="Tahoma"/>
            <family val="2"/>
          </rPr>
          <t xml:space="preserve"> Propylene Value (as Propylene) (c/lb Propylene)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134</xdr:col>
                <xdr:colOff>61</xdr:colOff>
                <xdr:row>15</xdr:row>
                <xdr:rowOff>6</xdr:rowOff>
              </xdr:from>
              <xdr:to>
                <xdr:col>142</xdr:col>
                <xdr:colOff>55</xdr:colOff>
                <xdr:row>19</xdr:row>
                <xdr:rowOff>16</xdr:rowOff>
              </xdr:to>
            </anchor>
          </commentPr>
        </mc:Choice>
        <mc:Fallback/>
      </mc:AlternateContent>
    </comment>
    <comment ref="ET1" authorId="0">
      <text>
        <r>
          <rPr>
            <b val="true"/>
            <sz val="8"/>
            <color rgb="FF000000"/>
            <rFont val="Tahoma"/>
            <family val="0"/>
          </rPr>
          <t xml:space="preserve">Lee Calhoun Jackson:
</t>
        </r>
        <r>
          <rPr>
            <sz val="8"/>
            <color rgb="FF000000"/>
            <rFont val="Tahoma"/>
            <family val="0"/>
          </rPr>
          <t xml:space="preserve">cts/gal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149</xdr:col>
                <xdr:colOff>76</xdr:colOff>
                <xdr:row>0</xdr:row>
                <xdr:rowOff>2</xdr:rowOff>
              </xdr:from>
              <xdr:to>
                <xdr:col>151</xdr:col>
                <xdr:colOff>53</xdr:colOff>
                <xdr:row>2</xdr:row>
                <xdr:rowOff>8</xdr:rowOff>
              </xdr:to>
            </anchor>
          </commentPr>
        </mc:Choice>
        <mc:Fallback/>
      </mc:AlternateContent>
    </comment>
    <comment ref="ET2" authorId="0">
      <text>
        <r>
          <rPr>
            <b val="true"/>
            <sz val="8"/>
            <color rgb="FF000000"/>
            <rFont val="Tahoma"/>
            <family val="0"/>
          </rPr>
          <t xml:space="preserve">CES:  cost plus minimum acceptable margin, cts/lb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149</xdr:col>
                <xdr:colOff>76</xdr:colOff>
                <xdr:row>0</xdr:row>
                <xdr:rowOff>6</xdr:rowOff>
              </xdr:from>
              <xdr:to>
                <xdr:col>151</xdr:col>
                <xdr:colOff>53</xdr:colOff>
                <xdr:row>4</xdr:row>
                <xdr:rowOff>1</xdr:rowOff>
              </xdr:to>
            </anchor>
          </commentPr>
        </mc:Choice>
        <mc:Fallback/>
      </mc:AlternateContent>
    </comment>
    <comment ref="ET3" authorId="0">
      <text>
        <r>
          <rPr>
            <b val="true"/>
            <sz val="8"/>
            <color rgb="FF000000"/>
            <rFont val="Tahoma"/>
            <family val="0"/>
          </rPr>
          <t xml:space="preserve">Lee Calhoun Jackson:
</t>
        </r>
        <r>
          <rPr>
            <sz val="8"/>
            <color rgb="FF000000"/>
            <rFont val="Tahoma"/>
            <family val="0"/>
          </rPr>
          <t xml:space="preserve">cts/gal Alkylate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149</xdr:col>
                <xdr:colOff>76</xdr:colOff>
                <xdr:row>1</xdr:row>
                <xdr:rowOff>6</xdr:rowOff>
              </xdr:from>
              <xdr:to>
                <xdr:col>151</xdr:col>
                <xdr:colOff>53</xdr:colOff>
                <xdr:row>3</xdr:row>
                <xdr:rowOff>12</xdr:rowOff>
              </xdr:to>
            </anchor>
          </commentPr>
        </mc:Choice>
        <mc:Fallback/>
      </mc:AlternateContent>
    </comment>
    <comment ref="ET6" authorId="0">
      <text>
        <r>
          <rPr>
            <b val="true"/>
            <sz val="8"/>
            <color rgb="FF000000"/>
            <rFont val="Tahoma"/>
            <family val="0"/>
          </rPr>
          <t xml:space="preserve">CES:
</t>
        </r>
        <r>
          <rPr>
            <sz val="8"/>
            <color rgb="FF000000"/>
            <rFont val="Tahoma"/>
            <family val="0"/>
          </rPr>
          <t xml:space="preserve">PG Propylene - Splitter Var. Costs - minimum acceptable margin= Propylene Value (c/lb Propylene)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135</xdr:col>
                <xdr:colOff>19</xdr:colOff>
                <xdr:row>4</xdr:row>
                <xdr:rowOff>6</xdr:rowOff>
              </xdr:from>
              <xdr:to>
                <xdr:col>140</xdr:col>
                <xdr:colOff>11</xdr:colOff>
                <xdr:row>7</xdr:row>
                <xdr:rowOff>12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<sst xmlns="http://schemas.openxmlformats.org/spreadsheetml/2006/main" count="850" uniqueCount="255">
  <si>
    <t xml:space="preserve">Curve Calculations</t>
  </si>
  <si>
    <t xml:space="preserve">CDI Adj</t>
  </si>
  <si>
    <t xml:space="preserve">Forecast</t>
  </si>
  <si>
    <t xml:space="preserve">Spread Under C2=</t>
  </si>
  <si>
    <t xml:space="preserve">Spread </t>
  </si>
  <si>
    <t xml:space="preserve">Styrene Spot</t>
  </si>
  <si>
    <t xml:space="preserve">Econ</t>
  </si>
  <si>
    <t xml:space="preserve">Styrene Contract</t>
  </si>
  <si>
    <t xml:space="preserve">Regression</t>
  </si>
  <si>
    <t xml:space="preserve">&lt;max spread to crude: 175&gt;</t>
  </si>
  <si>
    <t xml:space="preserve">Var. Costs</t>
  </si>
  <si>
    <t xml:space="preserve">Octane Spread</t>
  </si>
  <si>
    <t xml:space="preserve">MEOH</t>
  </si>
  <si>
    <t xml:space="preserve">Spread</t>
  </si>
  <si>
    <t xml:space="preserve">Min Spread</t>
  </si>
  <si>
    <t xml:space="preserve">+2 Sigma</t>
  </si>
  <si>
    <t xml:space="preserve">Mean Spread</t>
  </si>
  <si>
    <t xml:space="preserve">Max Spread</t>
  </si>
  <si>
    <t xml:space="preserve">10yr Max</t>
  </si>
  <si>
    <t xml:space="preserve">10yr Mean</t>
  </si>
  <si>
    <t xml:space="preserve">Monomer Curve Calculations ==&gt;</t>
  </si>
  <si>
    <t xml:space="preserve">Mean</t>
  </si>
  <si>
    <t xml:space="preserve">Min</t>
  </si>
  <si>
    <t xml:space="preserve">Max</t>
  </si>
  <si>
    <t xml:space="preserve">over C3</t>
  </si>
  <si>
    <t xml:space="preserve">2 Sigma</t>
  </si>
  <si>
    <t xml:space="preserve">LT Mean (10 yr)</t>
  </si>
  <si>
    <t xml:space="preserve">LT Mean</t>
  </si>
  <si>
    <t xml:space="preserve">Crude Coef.</t>
  </si>
  <si>
    <t xml:space="preserve">Unl Coef.</t>
  </si>
  <si>
    <t xml:space="preserve">Y intercept</t>
  </si>
  <si>
    <t xml:space="preserve">Crude Spread</t>
  </si>
  <si>
    <t xml:space="preserve">mean</t>
  </si>
  <si>
    <t xml:space="preserve">Purification Splitter</t>
  </si>
  <si>
    <t xml:space="preserve">RGP Alkylation</t>
  </si>
  <si>
    <t xml:space="preserve">Month</t>
  </si>
  <si>
    <t xml:space="preserve">Ethylene</t>
  </si>
  <si>
    <t xml:space="preserve">HDPE</t>
  </si>
  <si>
    <t xml:space="preserve">LLDPE</t>
  </si>
  <si>
    <t xml:space="preserve">LLDPE - Low</t>
  </si>
  <si>
    <t xml:space="preserve">LDPE</t>
  </si>
  <si>
    <t xml:space="preserve">Propylene</t>
  </si>
  <si>
    <t xml:space="preserve">PP</t>
  </si>
  <si>
    <t xml:space="preserve">PET</t>
  </si>
  <si>
    <t xml:space="preserve">Styrene</t>
  </si>
  <si>
    <t xml:space="preserve">PS</t>
  </si>
  <si>
    <t xml:space="preserve">Ethane</t>
  </si>
  <si>
    <t xml:space="preserve">Propane</t>
  </si>
  <si>
    <t xml:space="preserve">PVC</t>
  </si>
  <si>
    <t xml:space="preserve">EP MIX</t>
  </si>
  <si>
    <t xml:space="preserve">EPmix</t>
  </si>
  <si>
    <t xml:space="preserve">Benzene</t>
  </si>
  <si>
    <t xml:space="preserve">Crude</t>
  </si>
  <si>
    <t xml:space="preserve">Unleaded</t>
  </si>
  <si>
    <t xml:space="preserve">Paraxylene</t>
  </si>
  <si>
    <t xml:space="preserve">Ethylene Vol</t>
  </si>
  <si>
    <t xml:space="preserve">Gasoline</t>
  </si>
  <si>
    <t xml:space="preserve">Isobutane</t>
  </si>
  <si>
    <t xml:space="preserve">RGP</t>
  </si>
  <si>
    <t xml:space="preserve">RG Propylene</t>
  </si>
  <si>
    <t xml:space="preserve">NG</t>
  </si>
  <si>
    <t xml:space="preserve">floor</t>
  </si>
  <si>
    <t xml:space="preserve">ceiling</t>
  </si>
  <si>
    <t xml:space="preserve">theory</t>
  </si>
  <si>
    <t xml:space="preserve">blow</t>
  </si>
  <si>
    <t xml:space="preserve">HMW</t>
  </si>
  <si>
    <t xml:space="preserve">INJ</t>
  </si>
  <si>
    <t xml:space="preserve">butene1</t>
  </si>
  <si>
    <t xml:space="preserve">butene</t>
  </si>
  <si>
    <t xml:space="preserve">hexene</t>
  </si>
  <si>
    <t xml:space="preserve">film </t>
  </si>
  <si>
    <t xml:space="preserve">film</t>
  </si>
  <si>
    <t xml:space="preserve">Polymer</t>
  </si>
  <si>
    <t xml:space="preserve">CDI</t>
  </si>
  <si>
    <t xml:space="preserve">CMAI</t>
  </si>
  <si>
    <t xml:space="preserve">Contract</t>
  </si>
  <si>
    <t xml:space="preserve">HIPS</t>
  </si>
  <si>
    <t xml:space="preserve">Crystal</t>
  </si>
  <si>
    <t xml:space="preserve">Floor</t>
  </si>
  <si>
    <t xml:space="preserve">Ceiling</t>
  </si>
  <si>
    <t xml:space="preserve">Theory</t>
  </si>
  <si>
    <t xml:space="preserve">net xact</t>
  </si>
  <si>
    <t xml:space="preserve">Spot</t>
  </si>
  <si>
    <t xml:space="preserve">contract</t>
  </si>
  <si>
    <t xml:space="preserve">Non-TET</t>
  </si>
  <si>
    <t xml:space="preserve">Convert</t>
  </si>
  <si>
    <t xml:space="preserve">Theory II</t>
  </si>
  <si>
    <t xml:space="preserve">Chem Grade</t>
  </si>
  <si>
    <t xml:space="preserve">Poly Grade</t>
  </si>
  <si>
    <t xml:space="preserve">RG - CDI</t>
  </si>
  <si>
    <t xml:space="preserve">RG - CMAI</t>
  </si>
  <si>
    <t xml:space="preserve">Curve</t>
  </si>
  <si>
    <t xml:space="preserve">Purity</t>
  </si>
  <si>
    <t xml:space="preserve">Spot Theory</t>
  </si>
  <si>
    <t xml:space="preserve">Economics</t>
  </si>
  <si>
    <t xml:space="preserve">Spread Mean</t>
  </si>
  <si>
    <t xml:space="preserve">WTI</t>
  </si>
  <si>
    <t xml:space="preserve">Nymex</t>
  </si>
  <si>
    <t xml:space="preserve">Oracle</t>
  </si>
  <si>
    <t xml:space="preserve">spot</t>
  </si>
  <si>
    <t xml:space="preserve">Gulf Coast</t>
  </si>
  <si>
    <t xml:space="preserve">Regress</t>
  </si>
  <si>
    <t xml:space="preserve">Util Theory</t>
  </si>
  <si>
    <t xml:space="preserve">Freely Neg.</t>
  </si>
  <si>
    <t xml:space="preserve">CMAI-MID</t>
  </si>
  <si>
    <t xml:space="preserve">CMAI-low</t>
  </si>
  <si>
    <t xml:space="preserve">grade</t>
  </si>
  <si>
    <t xml:space="preserve">Grade</t>
  </si>
  <si>
    <t xml:space="preserve">low</t>
  </si>
  <si>
    <t xml:space="preserve">Change</t>
  </si>
  <si>
    <t xml:space="preserve">c/lb</t>
  </si>
  <si>
    <t xml:space="preserve">$/gal</t>
  </si>
  <si>
    <t xml:space="preserve">CMAI-mid</t>
  </si>
  <si>
    <t xml:space="preserve">cts/lb</t>
  </si>
  <si>
    <t xml:space="preserve">$/MT</t>
  </si>
  <si>
    <t xml:space="preserve">$/bbl</t>
  </si>
  <si>
    <t xml:space="preserve">cts/gal</t>
  </si>
  <si>
    <t xml:space="preserve">  $/gal</t>
  </si>
  <si>
    <t xml:space="preserve">Avg.</t>
  </si>
  <si>
    <t xml:space="preserve">$/ton</t>
  </si>
  <si>
    <t xml:space="preserve">c/gal</t>
  </si>
  <si>
    <t xml:space="preserve">$/mmBtu</t>
  </si>
  <si>
    <t xml:space="preserve">Mid</t>
  </si>
  <si>
    <t xml:space="preserve">Westlake spread</t>
  </si>
  <si>
    <t xml:space="preserve">        Todays</t>
  </si>
  <si>
    <t xml:space="preserve">Low</t>
  </si>
  <si>
    <t xml:space="preserve">High</t>
  </si>
  <si>
    <t xml:space="preserve">       TET</t>
  </si>
  <si>
    <t xml:space="preserve">c3</t>
  </si>
  <si>
    <t xml:space="preserve">nc4</t>
  </si>
  <si>
    <t xml:space="preserve">ic4</t>
  </si>
  <si>
    <t xml:space="preserve">c5</t>
  </si>
  <si>
    <t xml:space="preserve">       XTET</t>
  </si>
  <si>
    <t xml:space="preserve">purity</t>
  </si>
  <si>
    <t xml:space="preserve">ep</t>
  </si>
  <si>
    <t xml:space="preserve">river</t>
  </si>
  <si>
    <t xml:space="preserve">       Mapco</t>
  </si>
  <si>
    <t xml:space="preserve">c2</t>
  </si>
  <si>
    <t xml:space="preserve">    Crude Prompt</t>
  </si>
  <si>
    <t xml:space="preserve">C2=</t>
  </si>
  <si>
    <t xml:space="preserve">Spreads</t>
  </si>
  <si>
    <t xml:space="preserve">Coefs.</t>
  </si>
  <si>
    <t xml:space="preserve">CGC3=</t>
  </si>
  <si>
    <t xml:space="preserve">RGC3=</t>
  </si>
  <si>
    <t xml:space="preserve">10yr</t>
  </si>
  <si>
    <t xml:space="preserve">Avg</t>
  </si>
  <si>
    <t xml:space="preserve">10 yr</t>
  </si>
  <si>
    <t xml:space="preserve">HDPE BM</t>
  </si>
  <si>
    <t xml:space="preserve">HDPE IM</t>
  </si>
  <si>
    <t xml:space="preserve">PP HP</t>
  </si>
  <si>
    <t xml:space="preserve">C2= Spot</t>
  </si>
  <si>
    <t xml:space="preserve">Multiplier</t>
  </si>
  <si>
    <t xml:space="preserve">-2 sigma</t>
  </si>
  <si>
    <t xml:space="preserve">+2 sigma</t>
  </si>
  <si>
    <t xml:space="preserve">Today</t>
  </si>
  <si>
    <t xml:space="preserve">Ethylene CMAI</t>
  </si>
  <si>
    <t xml:space="preserve">Ethylene CDI</t>
  </si>
  <si>
    <t xml:space="preserve">Ethylene Spot CMAI</t>
  </si>
  <si>
    <t xml:space="preserve">Ethylene Spot Platts</t>
  </si>
  <si>
    <t xml:space="preserve">Propylene CG CMAI</t>
  </si>
  <si>
    <t xml:space="preserve">Propylene CG Spot Platts</t>
  </si>
  <si>
    <t xml:space="preserve">Propylene PG CMAI</t>
  </si>
  <si>
    <t xml:space="preserve">Propylene PG CDI</t>
  </si>
  <si>
    <t xml:space="preserve">Propylene RG CMAI</t>
  </si>
  <si>
    <t xml:space="preserve">Propylene RG Spot Platts</t>
  </si>
  <si>
    <t xml:space="preserve">HDPE BM CMAI</t>
  </si>
  <si>
    <t xml:space="preserve">HDPE BM CDI</t>
  </si>
  <si>
    <t xml:space="preserve">HDPE HMW CMAI</t>
  </si>
  <si>
    <t xml:space="preserve">HDPE HMW CDI</t>
  </si>
  <si>
    <t xml:space="preserve">LDPE CMAI</t>
  </si>
  <si>
    <t xml:space="preserve">LDPE CDI</t>
  </si>
  <si>
    <t xml:space="preserve">LLDPEB LOW CMAI</t>
  </si>
  <si>
    <t xml:space="preserve">LLDPEB Spot Platts</t>
  </si>
  <si>
    <t xml:space="preserve">LLDPEB CMAI</t>
  </si>
  <si>
    <t xml:space="preserve">LLDPE CDI</t>
  </si>
  <si>
    <t xml:space="preserve">LLDPEH CMAI</t>
  </si>
  <si>
    <t xml:space="preserve">LLDPEH CDI</t>
  </si>
  <si>
    <t xml:space="preserve">PPGPHP LOW CMAI</t>
  </si>
  <si>
    <t xml:space="preserve">PPGPHP Spot Platts</t>
  </si>
  <si>
    <t xml:space="preserve">PPGPHP CMAI</t>
  </si>
  <si>
    <t xml:space="preserve">PPGPHP CDI</t>
  </si>
  <si>
    <t xml:space="preserve">PS HI CMAI</t>
  </si>
  <si>
    <t xml:space="preserve">PS HI CDI</t>
  </si>
  <si>
    <t xml:space="preserve">PS XTAL CMAI</t>
  </si>
  <si>
    <t xml:space="preserve">PS XTAL CDI</t>
  </si>
  <si>
    <t xml:space="preserve">PVC CMAI</t>
  </si>
  <si>
    <t xml:space="preserve">PVC CDI</t>
  </si>
  <si>
    <t xml:space="preserve">PET CMAI</t>
  </si>
  <si>
    <t xml:space="preserve">PET CDI</t>
  </si>
  <si>
    <t xml:space="preserve">CMAI-ETHE</t>
  </si>
  <si>
    <t xml:space="preserve">ETHE-CDI</t>
  </si>
  <si>
    <t xml:space="preserve">CMAI-ETHE-SPOT</t>
  </si>
  <si>
    <t xml:space="preserve">PLATTS-ETHE-SPT</t>
  </si>
  <si>
    <t xml:space="preserve">CMAI-PROP</t>
  </si>
  <si>
    <t xml:space="preserve">PROP-CG-PLATTS</t>
  </si>
  <si>
    <t xml:space="preserve">PROP-POLY</t>
  </si>
  <si>
    <t xml:space="preserve">PROP-RG-CMAI</t>
  </si>
  <si>
    <t xml:space="preserve">PROP-RG-PLATTS</t>
  </si>
  <si>
    <t xml:space="preserve">CMAI-HDPEBM</t>
  </si>
  <si>
    <t xml:space="preserve">CMAI-HDPEHMW</t>
  </si>
  <si>
    <t xml:space="preserve">HDPE-HMW</t>
  </si>
  <si>
    <t xml:space="preserve">CMAI-LDPE</t>
  </si>
  <si>
    <t xml:space="preserve">CMAI-LLDPEB-L</t>
  </si>
  <si>
    <t xml:space="preserve">LLDPEB-PLATTS</t>
  </si>
  <si>
    <t xml:space="preserve">CMAI-LLDPEB</t>
  </si>
  <si>
    <t xml:space="preserve">CMAI-LLDPEH</t>
  </si>
  <si>
    <t xml:space="preserve">LLDPE-HEX</t>
  </si>
  <si>
    <t xml:space="preserve">PPGPHP-CMAI</t>
  </si>
  <si>
    <t xml:space="preserve">PPGPHP-PLATTS</t>
  </si>
  <si>
    <t xml:space="preserve">PPGPHP-CDI</t>
  </si>
  <si>
    <t xml:space="preserve">PS-HI-CDI</t>
  </si>
  <si>
    <t xml:space="preserve">PS-XTAL-GP-CDI</t>
  </si>
  <si>
    <t xml:space="preserve">CMAI-PVC</t>
  </si>
  <si>
    <t xml:space="preserve">CMAI-PET</t>
  </si>
  <si>
    <t xml:space="preserve">Vol</t>
  </si>
  <si>
    <t xml:space="preserve">Polymers Spread Calculation and Capacity Utilization Factors</t>
  </si>
  <si>
    <t xml:space="preserve">Cap. Util.Curve Link</t>
  </si>
  <si>
    <t xml:space="preserve">LLDPE Butene1 CDI</t>
  </si>
  <si>
    <t xml:space="preserve">Not Linked</t>
  </si>
  <si>
    <t xml:space="preserve">PP CDI</t>
  </si>
  <si>
    <t xml:space="preserve">PS HIPS CDI</t>
  </si>
  <si>
    <t xml:space="preserve">LLDPE Theory CMAI</t>
  </si>
  <si>
    <t xml:space="preserve">PP CMAI Low</t>
  </si>
  <si>
    <t xml:space="preserve">PVC Theory</t>
  </si>
  <si>
    <t xml:space="preserve">PET Theory CMAI</t>
  </si>
  <si>
    <t xml:space="preserve">Standard Deviation</t>
  </si>
  <si>
    <t xml:space="preserve">Monthly Shift</t>
  </si>
  <si>
    <t xml:space="preserve">HDPE-BM-CDI</t>
  </si>
  <si>
    <t xml:space="preserve">HDPE-HWM-CDI</t>
  </si>
  <si>
    <t xml:space="preserve">LLDPE-CDI-butene</t>
  </si>
  <si>
    <t xml:space="preserve">LLDPE-CDI-hexene</t>
  </si>
  <si>
    <t xml:space="preserve">LDPE-CDI</t>
  </si>
  <si>
    <t xml:space="preserve">PP-CDI</t>
  </si>
  <si>
    <t xml:space="preserve">HDPE-BM-CMAI</t>
  </si>
  <si>
    <t xml:space="preserve">HDPE-HWM-CMAI</t>
  </si>
  <si>
    <t xml:space="preserve">LLDPE-CMAI-butene</t>
  </si>
  <si>
    <t xml:space="preserve">LLDPE-CMAI-hexene</t>
  </si>
  <si>
    <t xml:space="preserve">LDPE-CMAI</t>
  </si>
  <si>
    <t xml:space="preserve">PP-CMAI</t>
  </si>
  <si>
    <t xml:space="preserve">PVC-CMAI</t>
  </si>
  <si>
    <t xml:space="preserve">PET-CMAI</t>
  </si>
  <si>
    <t xml:space="preserve">Up</t>
  </si>
  <si>
    <t xml:space="preserve">STD</t>
  </si>
  <si>
    <t xml:space="preserve">Bid/</t>
  </si>
  <si>
    <t xml:space="preserve">Ask/</t>
  </si>
  <si>
    <t xml:space="preserve">Cap</t>
  </si>
  <si>
    <t xml:space="preserve">Factor</t>
  </si>
  <si>
    <t xml:space="preserve">Util</t>
  </si>
  <si>
    <t xml:space="preserve">Monomers Spread Calculation and Capacity Utilization Factors</t>
  </si>
  <si>
    <t xml:space="preserve">1-higher, 5-lower</t>
  </si>
  <si>
    <t xml:space="preserve">Cap. Util Curve Link</t>
  </si>
  <si>
    <t xml:space="preserve">Ethylene - Spot</t>
  </si>
  <si>
    <t xml:space="preserve">CG-Propylene</t>
  </si>
  <si>
    <t xml:space="preserve">RG-Propylene</t>
  </si>
  <si>
    <t xml:space="preserve">Styrene - Spot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</si>
</sst>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(* #,##0.00_);_(* \(#,##0.00\);_(* \-??_);_(@_)"/>
    <numFmt numFmtId="166" formatCode="0.00%"/>
    <numFmt numFmtId="167" formatCode="dd\-mmm_)"/>
    <numFmt numFmtId="168" formatCode="0.00_)"/>
    <numFmt numFmtId="169" formatCode="_(* #,##0_);_(* \(#,##0\);_(* \-??_);_(@_)"/>
    <numFmt numFmtId="170" formatCode="0.000_)"/>
    <numFmt numFmtId="171" formatCode="mmm\-yy_)"/>
    <numFmt numFmtId="172" formatCode="0.000"/>
    <numFmt numFmtId="173" formatCode="0%"/>
    <numFmt numFmtId="174" formatCode="[$-409]d\-mmm\-yy"/>
    <numFmt numFmtId="175" formatCode="0.00"/>
    <numFmt numFmtId="176" formatCode="[$-409]mmm\-yy"/>
    <numFmt numFmtId="177" formatCode="0.000000000_)"/>
    <numFmt numFmtId="178" formatCode="_(* #,##0.000_);_(* \(#,##0.000\);_(* \-??_);_(@_)"/>
    <numFmt numFmtId="179" formatCode="[$-409]m/d/yyyy"/>
    <numFmt numFmtId="180" formatCode="0"/>
    <numFmt numFmtId="181" formatCode="0.0%"/>
  </numFmts>
  <fonts count="33">
    <font>
      <sz val="10"/>
      <name val="Courier New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Courier New"/>
      <family val="3"/>
    </font>
    <font>
      <b val="true"/>
      <sz val="10"/>
      <name val="Courier New"/>
      <family val="3"/>
    </font>
    <font>
      <b val="true"/>
      <sz val="10"/>
      <color rgb="FFFF0000"/>
      <name val="Courier New"/>
      <family val="3"/>
    </font>
    <font>
      <sz val="10"/>
      <color rgb="FFFF0000"/>
      <name val="Courier New"/>
      <family val="3"/>
    </font>
    <font>
      <u val="single"/>
      <sz val="10"/>
      <name val="Courier New"/>
      <family val="3"/>
    </font>
    <font>
      <sz val="10"/>
      <color rgb="FF0000FF"/>
      <name val="Courier New"/>
      <family val="3"/>
    </font>
    <font>
      <sz val="10"/>
      <color rgb="FF0000FF"/>
      <name val="Courier New"/>
      <family val="0"/>
    </font>
    <font>
      <b val="true"/>
      <sz val="10"/>
      <color rgb="FF0000FF"/>
      <name val="Courier New"/>
      <family val="3"/>
    </font>
    <font>
      <b val="true"/>
      <sz val="10"/>
      <color rgb="FF003366"/>
      <name val="Courier New"/>
      <family val="3"/>
    </font>
    <font>
      <sz val="10"/>
      <color rgb="FF003366"/>
      <name val="Courier New"/>
      <family val="3"/>
    </font>
    <font>
      <b val="true"/>
      <sz val="10"/>
      <color rgb="FF000000"/>
      <name val="Courier New"/>
      <family val="3"/>
    </font>
    <font>
      <sz val="10"/>
      <color rgb="FF000000"/>
      <name val="Courier New"/>
      <family val="3"/>
    </font>
    <font>
      <b val="true"/>
      <sz val="10"/>
      <color rgb="FF3366FF"/>
      <name val="Courier New"/>
      <family val="3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8"/>
      <color rgb="FF000000"/>
      <name val="Tahoma"/>
      <family val="2"/>
    </font>
    <font>
      <sz val="10"/>
      <color rgb="FF000000"/>
      <name val="Arial"/>
      <family val="2"/>
    </font>
    <font>
      <sz val="8"/>
      <name val="Arial"/>
      <family val="2"/>
    </font>
    <font>
      <sz val="8"/>
      <color rgb="FF003366"/>
      <name val="Arial"/>
      <family val="2"/>
    </font>
    <font>
      <b val="true"/>
      <sz val="8"/>
      <name val="Arial"/>
      <family val="2"/>
    </font>
    <font>
      <sz val="8"/>
      <color rgb="FFFF0000"/>
      <name val="Arial"/>
      <family val="2"/>
    </font>
    <font>
      <sz val="8"/>
      <color rgb="FF0000FF"/>
      <name val="Arial"/>
      <family val="2"/>
    </font>
    <font>
      <b val="true"/>
      <sz val="8"/>
      <name val="Courier New"/>
      <family val="3"/>
    </font>
    <font>
      <b val="true"/>
      <sz val="12"/>
      <color rgb="FF000000"/>
      <name val="Arial"/>
      <family val="2"/>
    </font>
    <font>
      <sz val="9.75"/>
      <color rgb="FF000000"/>
      <name val="Arial"/>
      <family val="2"/>
    </font>
    <font>
      <b val="true"/>
      <sz val="9.75"/>
      <color rgb="FF000000"/>
      <name val="Arial"/>
      <family val="2"/>
    </font>
    <font>
      <b val="true"/>
      <sz val="10"/>
      <color rgb="FF000000"/>
      <name val="Arial"/>
      <family val="2"/>
    </font>
    <font>
      <b val="true"/>
      <sz val="16"/>
      <color rgb="FF000000"/>
      <name val="Arial"/>
      <family val="2"/>
    </font>
    <font>
      <sz val="12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00"/>
        <bgColor rgb="FFFFFF00"/>
      </patternFill>
    </fill>
    <fill>
      <patternFill patternType="solid">
        <fgColor rgb="FFFFCC00"/>
        <bgColor rgb="FFFFFF00"/>
      </patternFill>
    </fill>
  </fills>
  <borders count="24">
    <border diagonalUp="false" diagonalDown="false">
      <left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thin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ck"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73" fontId="0" fillId="0" borderId="0" applyFont="true" applyBorder="false" applyAlignment="false" applyProtection="false"/>
  </cellStyleXfs>
  <cellXfs count="20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0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0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4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15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1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1" fillId="0" borderId="1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1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0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0" fillId="0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5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3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1" fillId="0" borderId="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3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9" fillId="0" borderId="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11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2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5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2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6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8" fontId="4" fillId="0" borderId="3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4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11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11" fillId="0" borderId="3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3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5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8" fontId="16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15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0" fillId="0" borderId="3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0" fillId="0" borderId="2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8" fontId="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8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8" fontId="11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8" fontId="0" fillId="0" borderId="1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4" fillId="0" borderId="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5" fontId="6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8" fontId="10" fillId="0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75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12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0" fillId="0" borderId="12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0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8" fontId="6" fillId="0" borderId="12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8" fontId="1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8" fontId="10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8" fontId="11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0" fillId="0" borderId="1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0" fillId="0" borderId="1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0" fillId="0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3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9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3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23" fillId="0" borderId="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2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2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78" fontId="25" fillId="0" borderId="0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8" fontId="2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2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6" fontId="21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1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2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2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1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0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9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externalLink" Target="externalLinks/externalLink1.xml"/><Relationship Id="rId13" Type="http://schemas.openxmlformats.org/officeDocument/2006/relationships/externalLink" Target="externalLinks/externalLink2.xml"/><Relationship Id="rId14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"Ethylene"</c:f>
              <c:strCache>
                <c:ptCount val="1"/>
                <c:pt idx="0">
                  <c:v>Ethylene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CurveCreator!$BZ$11:$BZ$109</c:f>
              <c:numCache>
                <c:formatCode>0.00_)</c:formatCode>
                <c:ptCount val="99"/>
                <c:pt idx="0">
                  <c:v>26.553772540217</c:v>
                </c:pt>
                <c:pt idx="1">
                  <c:v>26.6178287638288</c:v>
                </c:pt>
                <c:pt idx="2">
                  <c:v>25.2907041080229</c:v>
                </c:pt>
                <c:pt idx="3">
                  <c:v>25.3244729036396</c:v>
                </c:pt>
                <c:pt idx="4">
                  <c:v>25.3728547901374</c:v>
                </c:pt>
                <c:pt idx="5">
                  <c:v>25.4399059243226</c:v>
                </c:pt>
                <c:pt idx="6">
                  <c:v>25.5746523368607</c:v>
                </c:pt>
                <c:pt idx="7">
                  <c:v>25.220523415978</c:v>
                </c:pt>
                <c:pt idx="8">
                  <c:v>24.98079004329</c:v>
                </c:pt>
                <c:pt idx="9">
                  <c:v>24.6595354069799</c:v>
                </c:pt>
                <c:pt idx="10">
                  <c:v>23.4908041599254</c:v>
                </c:pt>
                <c:pt idx="11">
                  <c:v>23.4282136339238</c:v>
                </c:pt>
                <c:pt idx="12">
                  <c:v>23.5442006573673</c:v>
                </c:pt>
                <c:pt idx="13">
                  <c:v>23.6032635080968</c:v>
                </c:pt>
                <c:pt idx="14">
                  <c:v>27.1339686766656</c:v>
                </c:pt>
                <c:pt idx="15">
                  <c:v>27.2599231429945</c:v>
                </c:pt>
                <c:pt idx="16">
                  <c:v>27.2783210434225</c:v>
                </c:pt>
                <c:pt idx="17">
                  <c:v>27.321839853562</c:v>
                </c:pt>
                <c:pt idx="18">
                  <c:v>27.371937366866</c:v>
                </c:pt>
                <c:pt idx="19">
                  <c:v>26.9276698296092</c:v>
                </c:pt>
                <c:pt idx="20">
                  <c:v>26.905207712041</c:v>
                </c:pt>
                <c:pt idx="21">
                  <c:v>26.8821868954091</c:v>
                </c:pt>
                <c:pt idx="22">
                  <c:v>26.6756970134243</c:v>
                </c:pt>
                <c:pt idx="23">
                  <c:v>26.6615106257379</c:v>
                </c:pt>
                <c:pt idx="24">
                  <c:v>26.6493445337731</c:v>
                </c:pt>
                <c:pt idx="25">
                  <c:v>26.8291647863921</c:v>
                </c:pt>
                <c:pt idx="26">
                  <c:v>26.8205653893432</c:v>
                </c:pt>
                <c:pt idx="27">
                  <c:v>26.8124461243021</c:v>
                </c:pt>
                <c:pt idx="28">
                  <c:v>27.3691326236833</c:v>
                </c:pt>
                <c:pt idx="29">
                  <c:v>27.3655738536155</c:v>
                </c:pt>
                <c:pt idx="30">
                  <c:v>27.3670484990599</c:v>
                </c:pt>
                <c:pt idx="31">
                  <c:v>26.7931375394153</c:v>
                </c:pt>
                <c:pt idx="32">
                  <c:v>26.7961158710117</c:v>
                </c:pt>
                <c:pt idx="33">
                  <c:v>26.7967874814396</c:v>
                </c:pt>
                <c:pt idx="34">
                  <c:v>26.6106092709199</c:v>
                </c:pt>
                <c:pt idx="35">
                  <c:v>26.612572778045</c:v>
                </c:pt>
                <c:pt idx="36">
                  <c:v>26.6139252080692</c:v>
                </c:pt>
                <c:pt idx="37">
                  <c:v>26.8116101126708</c:v>
                </c:pt>
                <c:pt idx="38">
                  <c:v>26.8137263890711</c:v>
                </c:pt>
                <c:pt idx="39">
                  <c:v>26.81492604982</c:v>
                </c:pt>
                <c:pt idx="40">
                  <c:v>27.3834754155309</c:v>
                </c:pt>
                <c:pt idx="41">
                  <c:v>27.3859736151194</c:v>
                </c:pt>
                <c:pt idx="42">
                  <c:v>27.3892128880245</c:v>
                </c:pt>
                <c:pt idx="43">
                  <c:v>26.8185546804019</c:v>
                </c:pt>
                <c:pt idx="44">
                  <c:v>26.8226373156165</c:v>
                </c:pt>
                <c:pt idx="45">
                  <c:v>26.8257325489191</c:v>
                </c:pt>
                <c:pt idx="46">
                  <c:v>26.6423336005558</c:v>
                </c:pt>
                <c:pt idx="47">
                  <c:v>26.646272196168</c:v>
                </c:pt>
                <c:pt idx="48">
                  <c:v>26.6497306597723</c:v>
                </c:pt>
                <c:pt idx="49">
                  <c:v>26.8496841881113</c:v>
                </c:pt>
                <c:pt idx="50">
                  <c:v>26.8535199728478</c:v>
                </c:pt>
                <c:pt idx="51">
                  <c:v>26.85721328363</c:v>
                </c:pt>
                <c:pt idx="52">
                  <c:v>27.42785777083</c:v>
                </c:pt>
                <c:pt idx="53">
                  <c:v>27.4316981576224</c:v>
                </c:pt>
                <c:pt idx="54">
                  <c:v>27.4362369182445</c:v>
                </c:pt>
                <c:pt idx="55">
                  <c:v>26.8661670146632</c:v>
                </c:pt>
                <c:pt idx="56">
                  <c:v>26.8708367203784</c:v>
                </c:pt>
                <c:pt idx="57">
                  <c:v>26.8747179089027</c:v>
                </c:pt>
                <c:pt idx="58">
                  <c:v>26.6922374739458</c:v>
                </c:pt>
                <c:pt idx="59">
                  <c:v>26.6964317920405</c:v>
                </c:pt>
                <c:pt idx="60">
                  <c:v>26.7008566873643</c:v>
                </c:pt>
                <c:pt idx="61">
                  <c:v>26.9015205928331</c:v>
                </c:pt>
                <c:pt idx="62">
                  <c:v>26.9057618803633</c:v>
                </c:pt>
                <c:pt idx="63">
                  <c:v>26.9107181470793</c:v>
                </c:pt>
                <c:pt idx="64">
                  <c:v>27.4819518871981</c:v>
                </c:pt>
                <c:pt idx="65">
                  <c:v>27.4887821869489</c:v>
                </c:pt>
                <c:pt idx="66">
                  <c:v>27.5005229276896</c:v>
                </c:pt>
                <c:pt idx="67">
                  <c:v>26.9373276414943</c:v>
                </c:pt>
                <c:pt idx="68">
                  <c:v>26.949068382235</c:v>
                </c:pt>
                <c:pt idx="69">
                  <c:v>26.9608091229758</c:v>
                </c:pt>
                <c:pt idx="70">
                  <c:v>26.7848730960398</c:v>
                </c:pt>
                <c:pt idx="71">
                  <c:v>26.7966138367805</c:v>
                </c:pt>
                <c:pt idx="72">
                  <c:v>26.8083545775212</c:v>
                </c:pt>
                <c:pt idx="73">
                  <c:v>27.0161222542889</c:v>
                </c:pt>
                <c:pt idx="74">
                  <c:v>27.0278629950297</c:v>
                </c:pt>
                <c:pt idx="75">
                  <c:v>27.0396037357704</c:v>
                </c:pt>
                <c:pt idx="76">
                  <c:v>27.617930335097</c:v>
                </c:pt>
                <c:pt idx="77">
                  <c:v>27.631417010412</c:v>
                </c:pt>
                <c:pt idx="78">
                  <c:v>27.6476535326813</c:v>
                </c:pt>
                <c:pt idx="79">
                  <c:v>27.0897833469374</c:v>
                </c:pt>
                <c:pt idx="80">
                  <c:v>27.1059616713876</c:v>
                </c:pt>
                <c:pt idx="81">
                  <c:v>27.1225037322075</c:v>
                </c:pt>
                <c:pt idx="82">
                  <c:v>26.9515145198983</c:v>
                </c:pt>
                <c:pt idx="83">
                  <c:v>26.9680565807182</c:v>
                </c:pt>
                <c:pt idx="84">
                  <c:v>26.9842245127007</c:v>
                </c:pt>
                <c:pt idx="85">
                  <c:v>27.1973858802066</c:v>
                </c:pt>
                <c:pt idx="86">
                  <c:v>27.2135642046568</c:v>
                </c:pt>
                <c:pt idx="87">
                  <c:v>27.2300335182027</c:v>
                </c:pt>
                <c:pt idx="88">
                  <c:v>27.8135125222782</c:v>
                </c:pt>
                <c:pt idx="89">
                  <c:v>27.8296162016995</c:v>
                </c:pt>
                <c:pt idx="90">
                  <c:v>27.8462455592481</c:v>
                </c:pt>
                <c:pt idx="91">
                  <c:v>27.2881529746953</c:v>
                </c:pt>
                <c:pt idx="92">
                  <c:v>27.3040662912191</c:v>
                </c:pt>
                <c:pt idx="93">
                  <c:v>27.3209357147716</c:v>
                </c:pt>
                <c:pt idx="94">
                  <c:v>27.1500192497364</c:v>
                </c:pt>
                <c:pt idx="95">
                  <c:v>27.1664158160084</c:v>
                </c:pt>
                <c:pt idx="96">
                  <c:v>27.1828851295544</c:v>
                </c:pt>
                <c:pt idx="97">
                  <c:v>27.3958052110709</c:v>
                </c:pt>
                <c:pt idx="98">
                  <c:v>23.4979275203535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"Oper. Rate"</c:f>
              <c:strCache>
                <c:ptCount val="1"/>
                <c:pt idx="0">
                  <c:v>Oper. Rate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Monomers_Data!$F$11:$F$109</c:f>
              <c:numCache>
                <c:formatCode>General</c:formatCode>
                <c:ptCount val="99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13807195"/>
        <c:axId val="18595323"/>
      </c:lineChart>
      <c:catAx>
        <c:axId val="13807195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8595323"/>
        <c:crossesAt val="0"/>
        <c:auto val="1"/>
        <c:lblAlgn val="ctr"/>
        <c:lblOffset val="100"/>
        <c:noMultiLvlLbl val="0"/>
      </c:catAx>
      <c:valAx>
        <c:axId val="1859532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380719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"Ethylene"</c:f>
              <c:strCache>
                <c:ptCount val="1"/>
                <c:pt idx="0">
                  <c:v>Ethylene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CurveCreator!$BZ$11:$BZ$109</c:f>
              <c:numCache>
                <c:formatCode>0.00_)</c:formatCode>
                <c:ptCount val="99"/>
                <c:pt idx="0">
                  <c:v>26.553772540217</c:v>
                </c:pt>
                <c:pt idx="1">
                  <c:v>26.6178287638288</c:v>
                </c:pt>
                <c:pt idx="2">
                  <c:v>25.2907041080229</c:v>
                </c:pt>
                <c:pt idx="3">
                  <c:v>25.3244729036396</c:v>
                </c:pt>
                <c:pt idx="4">
                  <c:v>25.3728547901374</c:v>
                </c:pt>
                <c:pt idx="5">
                  <c:v>25.4399059243226</c:v>
                </c:pt>
                <c:pt idx="6">
                  <c:v>25.5746523368607</c:v>
                </c:pt>
                <c:pt idx="7">
                  <c:v>25.220523415978</c:v>
                </c:pt>
                <c:pt idx="8">
                  <c:v>24.98079004329</c:v>
                </c:pt>
                <c:pt idx="9">
                  <c:v>24.6595354069799</c:v>
                </c:pt>
                <c:pt idx="10">
                  <c:v>23.4908041599254</c:v>
                </c:pt>
                <c:pt idx="11">
                  <c:v>23.4282136339238</c:v>
                </c:pt>
                <c:pt idx="12">
                  <c:v>23.5442006573673</c:v>
                </c:pt>
                <c:pt idx="13">
                  <c:v>23.6032635080968</c:v>
                </c:pt>
                <c:pt idx="14">
                  <c:v>27.1339686766656</c:v>
                </c:pt>
                <c:pt idx="15">
                  <c:v>27.2599231429945</c:v>
                </c:pt>
                <c:pt idx="16">
                  <c:v>27.2783210434225</c:v>
                </c:pt>
                <c:pt idx="17">
                  <c:v>27.321839853562</c:v>
                </c:pt>
                <c:pt idx="18">
                  <c:v>27.371937366866</c:v>
                </c:pt>
                <c:pt idx="19">
                  <c:v>26.9276698296092</c:v>
                </c:pt>
                <c:pt idx="20">
                  <c:v>26.905207712041</c:v>
                </c:pt>
                <c:pt idx="21">
                  <c:v>26.8821868954091</c:v>
                </c:pt>
                <c:pt idx="22">
                  <c:v>26.6756970134243</c:v>
                </c:pt>
                <c:pt idx="23">
                  <c:v>26.6615106257379</c:v>
                </c:pt>
                <c:pt idx="24">
                  <c:v>26.6493445337731</c:v>
                </c:pt>
                <c:pt idx="25">
                  <c:v>26.8291647863921</c:v>
                </c:pt>
                <c:pt idx="26">
                  <c:v>26.8205653893432</c:v>
                </c:pt>
                <c:pt idx="27">
                  <c:v>26.8124461243021</c:v>
                </c:pt>
                <c:pt idx="28">
                  <c:v>27.3691326236833</c:v>
                </c:pt>
                <c:pt idx="29">
                  <c:v>27.3655738536155</c:v>
                </c:pt>
                <c:pt idx="30">
                  <c:v>27.3670484990599</c:v>
                </c:pt>
                <c:pt idx="31">
                  <c:v>26.7931375394153</c:v>
                </c:pt>
                <c:pt idx="32">
                  <c:v>26.7961158710117</c:v>
                </c:pt>
                <c:pt idx="33">
                  <c:v>26.7967874814396</c:v>
                </c:pt>
                <c:pt idx="34">
                  <c:v>26.6106092709199</c:v>
                </c:pt>
                <c:pt idx="35">
                  <c:v>26.612572778045</c:v>
                </c:pt>
                <c:pt idx="36">
                  <c:v>26.6139252080692</c:v>
                </c:pt>
                <c:pt idx="37">
                  <c:v>26.8116101126708</c:v>
                </c:pt>
                <c:pt idx="38">
                  <c:v>26.8137263890711</c:v>
                </c:pt>
                <c:pt idx="39">
                  <c:v>26.81492604982</c:v>
                </c:pt>
                <c:pt idx="40">
                  <c:v>27.3834754155309</c:v>
                </c:pt>
                <c:pt idx="41">
                  <c:v>27.3859736151194</c:v>
                </c:pt>
                <c:pt idx="42">
                  <c:v>27.3892128880245</c:v>
                </c:pt>
                <c:pt idx="43">
                  <c:v>26.8185546804019</c:v>
                </c:pt>
                <c:pt idx="44">
                  <c:v>26.8226373156165</c:v>
                </c:pt>
                <c:pt idx="45">
                  <c:v>26.8257325489191</c:v>
                </c:pt>
                <c:pt idx="46">
                  <c:v>26.6423336005558</c:v>
                </c:pt>
                <c:pt idx="47">
                  <c:v>26.646272196168</c:v>
                </c:pt>
                <c:pt idx="48">
                  <c:v>26.6497306597723</c:v>
                </c:pt>
                <c:pt idx="49">
                  <c:v>26.8496841881113</c:v>
                </c:pt>
                <c:pt idx="50">
                  <c:v>26.8535199728478</c:v>
                </c:pt>
                <c:pt idx="51">
                  <c:v>26.85721328363</c:v>
                </c:pt>
                <c:pt idx="52">
                  <c:v>27.42785777083</c:v>
                </c:pt>
                <c:pt idx="53">
                  <c:v>27.4316981576224</c:v>
                </c:pt>
                <c:pt idx="54">
                  <c:v>27.4362369182445</c:v>
                </c:pt>
                <c:pt idx="55">
                  <c:v>26.8661670146632</c:v>
                </c:pt>
                <c:pt idx="56">
                  <c:v>26.8708367203784</c:v>
                </c:pt>
                <c:pt idx="57">
                  <c:v>26.8747179089027</c:v>
                </c:pt>
                <c:pt idx="58">
                  <c:v>26.6922374739458</c:v>
                </c:pt>
                <c:pt idx="59">
                  <c:v>26.6964317920405</c:v>
                </c:pt>
                <c:pt idx="60">
                  <c:v>26.7008566873643</c:v>
                </c:pt>
                <c:pt idx="61">
                  <c:v>26.9015205928331</c:v>
                </c:pt>
                <c:pt idx="62">
                  <c:v>26.9057618803633</c:v>
                </c:pt>
                <c:pt idx="63">
                  <c:v>26.9107181470793</c:v>
                </c:pt>
                <c:pt idx="64">
                  <c:v>27.4819518871981</c:v>
                </c:pt>
                <c:pt idx="65">
                  <c:v>27.4887821869489</c:v>
                </c:pt>
                <c:pt idx="66">
                  <c:v>27.5005229276896</c:v>
                </c:pt>
                <c:pt idx="67">
                  <c:v>26.9373276414943</c:v>
                </c:pt>
                <c:pt idx="68">
                  <c:v>26.949068382235</c:v>
                </c:pt>
                <c:pt idx="69">
                  <c:v>26.9608091229758</c:v>
                </c:pt>
                <c:pt idx="70">
                  <c:v>26.7848730960398</c:v>
                </c:pt>
                <c:pt idx="71">
                  <c:v>26.7966138367805</c:v>
                </c:pt>
                <c:pt idx="72">
                  <c:v>26.8083545775212</c:v>
                </c:pt>
                <c:pt idx="73">
                  <c:v>27.0161222542889</c:v>
                </c:pt>
                <c:pt idx="74">
                  <c:v>27.0278629950297</c:v>
                </c:pt>
                <c:pt idx="75">
                  <c:v>27.0396037357704</c:v>
                </c:pt>
                <c:pt idx="76">
                  <c:v>27.617930335097</c:v>
                </c:pt>
                <c:pt idx="77">
                  <c:v>27.631417010412</c:v>
                </c:pt>
                <c:pt idx="78">
                  <c:v>27.6476535326813</c:v>
                </c:pt>
                <c:pt idx="79">
                  <c:v>27.0897833469374</c:v>
                </c:pt>
                <c:pt idx="80">
                  <c:v>27.1059616713876</c:v>
                </c:pt>
                <c:pt idx="81">
                  <c:v>27.1225037322075</c:v>
                </c:pt>
                <c:pt idx="82">
                  <c:v>26.9515145198983</c:v>
                </c:pt>
                <c:pt idx="83">
                  <c:v>26.9680565807182</c:v>
                </c:pt>
                <c:pt idx="84">
                  <c:v>26.9842245127007</c:v>
                </c:pt>
                <c:pt idx="85">
                  <c:v>27.1973858802066</c:v>
                </c:pt>
                <c:pt idx="86">
                  <c:v>27.2135642046568</c:v>
                </c:pt>
                <c:pt idx="87">
                  <c:v>27.2300335182027</c:v>
                </c:pt>
                <c:pt idx="88">
                  <c:v>27.8135125222782</c:v>
                </c:pt>
                <c:pt idx="89">
                  <c:v>27.8296162016995</c:v>
                </c:pt>
                <c:pt idx="90">
                  <c:v>27.8462455592481</c:v>
                </c:pt>
                <c:pt idx="91">
                  <c:v>27.2881529746953</c:v>
                </c:pt>
                <c:pt idx="92">
                  <c:v>27.3040662912191</c:v>
                </c:pt>
                <c:pt idx="93">
                  <c:v>27.3209357147716</c:v>
                </c:pt>
                <c:pt idx="94">
                  <c:v>27.1500192497364</c:v>
                </c:pt>
                <c:pt idx="95">
                  <c:v>27.1664158160084</c:v>
                </c:pt>
                <c:pt idx="96">
                  <c:v>27.1828851295544</c:v>
                </c:pt>
                <c:pt idx="97">
                  <c:v>27.3958052110709</c:v>
                </c:pt>
                <c:pt idx="98">
                  <c:v>23.4979275203535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"Oper. Rate"</c:f>
              <c:strCache>
                <c:ptCount val="1"/>
                <c:pt idx="0">
                  <c:v>Oper. Rate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Monomers_Data!$F$11:$F$109</c:f>
              <c:numCache>
                <c:formatCode>General</c:formatCode>
                <c:ptCount val="99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14327148"/>
        <c:axId val="22243041"/>
      </c:lineChart>
      <c:catAx>
        <c:axId val="14327148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2243041"/>
        <c:crossesAt val="0"/>
        <c:auto val="1"/>
        <c:lblAlgn val="ctr"/>
        <c:lblOffset val="100"/>
        <c:noMultiLvlLbl val="0"/>
      </c:catAx>
      <c:valAx>
        <c:axId val="2224304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4327148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"Ethylene"</c:f>
              <c:strCache>
                <c:ptCount val="1"/>
                <c:pt idx="0">
                  <c:v>Ethylene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CurveCreator!$BZ$11:$BZ$109</c:f>
              <c:numCache>
                <c:formatCode>0.00_)</c:formatCode>
                <c:ptCount val="99"/>
                <c:pt idx="0">
                  <c:v>26.553772540217</c:v>
                </c:pt>
                <c:pt idx="1">
                  <c:v>26.6178287638288</c:v>
                </c:pt>
                <c:pt idx="2">
                  <c:v>25.2907041080229</c:v>
                </c:pt>
                <c:pt idx="3">
                  <c:v>25.3244729036396</c:v>
                </c:pt>
                <c:pt idx="4">
                  <c:v>25.3728547901374</c:v>
                </c:pt>
                <c:pt idx="5">
                  <c:v>25.4399059243226</c:v>
                </c:pt>
                <c:pt idx="6">
                  <c:v>25.5746523368607</c:v>
                </c:pt>
                <c:pt idx="7">
                  <c:v>25.220523415978</c:v>
                </c:pt>
                <c:pt idx="8">
                  <c:v>24.98079004329</c:v>
                </c:pt>
                <c:pt idx="9">
                  <c:v>24.6595354069799</c:v>
                </c:pt>
                <c:pt idx="10">
                  <c:v>23.4908041599254</c:v>
                </c:pt>
                <c:pt idx="11">
                  <c:v>23.4282136339238</c:v>
                </c:pt>
                <c:pt idx="12">
                  <c:v>23.5442006573673</c:v>
                </c:pt>
                <c:pt idx="13">
                  <c:v>23.6032635080968</c:v>
                </c:pt>
                <c:pt idx="14">
                  <c:v>27.1339686766656</c:v>
                </c:pt>
                <c:pt idx="15">
                  <c:v>27.2599231429945</c:v>
                </c:pt>
                <c:pt idx="16">
                  <c:v>27.2783210434225</c:v>
                </c:pt>
                <c:pt idx="17">
                  <c:v>27.321839853562</c:v>
                </c:pt>
                <c:pt idx="18">
                  <c:v>27.371937366866</c:v>
                </c:pt>
                <c:pt idx="19">
                  <c:v>26.9276698296092</c:v>
                </c:pt>
                <c:pt idx="20">
                  <c:v>26.905207712041</c:v>
                </c:pt>
                <c:pt idx="21">
                  <c:v>26.8821868954091</c:v>
                </c:pt>
                <c:pt idx="22">
                  <c:v>26.6756970134243</c:v>
                </c:pt>
                <c:pt idx="23">
                  <c:v>26.6615106257379</c:v>
                </c:pt>
                <c:pt idx="24">
                  <c:v>26.6493445337731</c:v>
                </c:pt>
                <c:pt idx="25">
                  <c:v>26.8291647863921</c:v>
                </c:pt>
                <c:pt idx="26">
                  <c:v>26.8205653893432</c:v>
                </c:pt>
                <c:pt idx="27">
                  <c:v>26.8124461243021</c:v>
                </c:pt>
                <c:pt idx="28">
                  <c:v>27.3691326236833</c:v>
                </c:pt>
                <c:pt idx="29">
                  <c:v>27.3655738536155</c:v>
                </c:pt>
                <c:pt idx="30">
                  <c:v>27.3670484990599</c:v>
                </c:pt>
                <c:pt idx="31">
                  <c:v>26.7931375394153</c:v>
                </c:pt>
                <c:pt idx="32">
                  <c:v>26.7961158710117</c:v>
                </c:pt>
                <c:pt idx="33">
                  <c:v>26.7967874814396</c:v>
                </c:pt>
                <c:pt idx="34">
                  <c:v>26.6106092709199</c:v>
                </c:pt>
                <c:pt idx="35">
                  <c:v>26.612572778045</c:v>
                </c:pt>
                <c:pt idx="36">
                  <c:v>26.6139252080692</c:v>
                </c:pt>
                <c:pt idx="37">
                  <c:v>26.8116101126708</c:v>
                </c:pt>
                <c:pt idx="38">
                  <c:v>26.8137263890711</c:v>
                </c:pt>
                <c:pt idx="39">
                  <c:v>26.81492604982</c:v>
                </c:pt>
                <c:pt idx="40">
                  <c:v>27.3834754155309</c:v>
                </c:pt>
                <c:pt idx="41">
                  <c:v>27.3859736151194</c:v>
                </c:pt>
                <c:pt idx="42">
                  <c:v>27.3892128880245</c:v>
                </c:pt>
                <c:pt idx="43">
                  <c:v>26.8185546804019</c:v>
                </c:pt>
                <c:pt idx="44">
                  <c:v>26.8226373156165</c:v>
                </c:pt>
                <c:pt idx="45">
                  <c:v>26.8257325489191</c:v>
                </c:pt>
                <c:pt idx="46">
                  <c:v>26.6423336005558</c:v>
                </c:pt>
                <c:pt idx="47">
                  <c:v>26.646272196168</c:v>
                </c:pt>
                <c:pt idx="48">
                  <c:v>26.6497306597723</c:v>
                </c:pt>
                <c:pt idx="49">
                  <c:v>26.8496841881113</c:v>
                </c:pt>
                <c:pt idx="50">
                  <c:v>26.8535199728478</c:v>
                </c:pt>
                <c:pt idx="51">
                  <c:v>26.85721328363</c:v>
                </c:pt>
                <c:pt idx="52">
                  <c:v>27.42785777083</c:v>
                </c:pt>
                <c:pt idx="53">
                  <c:v>27.4316981576224</c:v>
                </c:pt>
                <c:pt idx="54">
                  <c:v>27.4362369182445</c:v>
                </c:pt>
                <c:pt idx="55">
                  <c:v>26.8661670146632</c:v>
                </c:pt>
                <c:pt idx="56">
                  <c:v>26.8708367203784</c:v>
                </c:pt>
                <c:pt idx="57">
                  <c:v>26.8747179089027</c:v>
                </c:pt>
                <c:pt idx="58">
                  <c:v>26.6922374739458</c:v>
                </c:pt>
                <c:pt idx="59">
                  <c:v>26.6964317920405</c:v>
                </c:pt>
                <c:pt idx="60">
                  <c:v>26.7008566873643</c:v>
                </c:pt>
                <c:pt idx="61">
                  <c:v>26.9015205928331</c:v>
                </c:pt>
                <c:pt idx="62">
                  <c:v>26.9057618803633</c:v>
                </c:pt>
                <c:pt idx="63">
                  <c:v>26.9107181470793</c:v>
                </c:pt>
                <c:pt idx="64">
                  <c:v>27.4819518871981</c:v>
                </c:pt>
                <c:pt idx="65">
                  <c:v>27.4887821869489</c:v>
                </c:pt>
                <c:pt idx="66">
                  <c:v>27.5005229276896</c:v>
                </c:pt>
                <c:pt idx="67">
                  <c:v>26.9373276414943</c:v>
                </c:pt>
                <c:pt idx="68">
                  <c:v>26.949068382235</c:v>
                </c:pt>
                <c:pt idx="69">
                  <c:v>26.9608091229758</c:v>
                </c:pt>
                <c:pt idx="70">
                  <c:v>26.7848730960398</c:v>
                </c:pt>
                <c:pt idx="71">
                  <c:v>26.7966138367805</c:v>
                </c:pt>
                <c:pt idx="72">
                  <c:v>26.8083545775212</c:v>
                </c:pt>
                <c:pt idx="73">
                  <c:v>27.0161222542889</c:v>
                </c:pt>
                <c:pt idx="74">
                  <c:v>27.0278629950297</c:v>
                </c:pt>
                <c:pt idx="75">
                  <c:v>27.0396037357704</c:v>
                </c:pt>
                <c:pt idx="76">
                  <c:v>27.617930335097</c:v>
                </c:pt>
                <c:pt idx="77">
                  <c:v>27.631417010412</c:v>
                </c:pt>
                <c:pt idx="78">
                  <c:v>27.6476535326813</c:v>
                </c:pt>
                <c:pt idx="79">
                  <c:v>27.0897833469374</c:v>
                </c:pt>
                <c:pt idx="80">
                  <c:v>27.1059616713876</c:v>
                </c:pt>
                <c:pt idx="81">
                  <c:v>27.1225037322075</c:v>
                </c:pt>
                <c:pt idx="82">
                  <c:v>26.9515145198983</c:v>
                </c:pt>
                <c:pt idx="83">
                  <c:v>26.9680565807182</c:v>
                </c:pt>
                <c:pt idx="84">
                  <c:v>26.9842245127007</c:v>
                </c:pt>
                <c:pt idx="85">
                  <c:v>27.1973858802066</c:v>
                </c:pt>
                <c:pt idx="86">
                  <c:v>27.2135642046568</c:v>
                </c:pt>
                <c:pt idx="87">
                  <c:v>27.2300335182027</c:v>
                </c:pt>
                <c:pt idx="88">
                  <c:v>27.8135125222782</c:v>
                </c:pt>
                <c:pt idx="89">
                  <c:v>27.8296162016995</c:v>
                </c:pt>
                <c:pt idx="90">
                  <c:v>27.8462455592481</c:v>
                </c:pt>
                <c:pt idx="91">
                  <c:v>27.2881529746953</c:v>
                </c:pt>
                <c:pt idx="92">
                  <c:v>27.3040662912191</c:v>
                </c:pt>
                <c:pt idx="93">
                  <c:v>27.3209357147716</c:v>
                </c:pt>
                <c:pt idx="94">
                  <c:v>27.1500192497364</c:v>
                </c:pt>
                <c:pt idx="95">
                  <c:v>27.1664158160084</c:v>
                </c:pt>
                <c:pt idx="96">
                  <c:v>27.1828851295544</c:v>
                </c:pt>
                <c:pt idx="97">
                  <c:v>27.3958052110709</c:v>
                </c:pt>
                <c:pt idx="98">
                  <c:v>23.4979275203535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"Oper. Rate"</c:f>
              <c:strCache>
                <c:ptCount val="1"/>
                <c:pt idx="0">
                  <c:v>Oper. Rate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Monomers_Data!$F$11:$F$109</c:f>
              <c:numCache>
                <c:formatCode>General</c:formatCode>
                <c:ptCount val="99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4118449"/>
        <c:axId val="41973438"/>
      </c:lineChart>
      <c:catAx>
        <c:axId val="4118449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1973438"/>
        <c:crossesAt val="0"/>
        <c:auto val="1"/>
        <c:lblAlgn val="ctr"/>
        <c:lblOffset val="100"/>
        <c:noMultiLvlLbl val="0"/>
      </c:catAx>
      <c:valAx>
        <c:axId val="41973438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11844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"Ethylene"</c:f>
              <c:strCache>
                <c:ptCount val="1"/>
                <c:pt idx="0">
                  <c:v>Ethylene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CurveCreator!$BZ$11:$BZ$109</c:f>
              <c:numCache>
                <c:formatCode>0.00_)</c:formatCode>
                <c:ptCount val="99"/>
                <c:pt idx="0">
                  <c:v>26.553772540217</c:v>
                </c:pt>
                <c:pt idx="1">
                  <c:v>26.6178287638288</c:v>
                </c:pt>
                <c:pt idx="2">
                  <c:v>25.2907041080229</c:v>
                </c:pt>
                <c:pt idx="3">
                  <c:v>25.3244729036396</c:v>
                </c:pt>
                <c:pt idx="4">
                  <c:v>25.3728547901374</c:v>
                </c:pt>
                <c:pt idx="5">
                  <c:v>25.4399059243226</c:v>
                </c:pt>
                <c:pt idx="6">
                  <c:v>25.5746523368607</c:v>
                </c:pt>
                <c:pt idx="7">
                  <c:v>25.220523415978</c:v>
                </c:pt>
                <c:pt idx="8">
                  <c:v>24.98079004329</c:v>
                </c:pt>
                <c:pt idx="9">
                  <c:v>24.6595354069799</c:v>
                </c:pt>
                <c:pt idx="10">
                  <c:v>23.4908041599254</c:v>
                </c:pt>
                <c:pt idx="11">
                  <c:v>23.4282136339238</c:v>
                </c:pt>
                <c:pt idx="12">
                  <c:v>23.5442006573673</c:v>
                </c:pt>
                <c:pt idx="13">
                  <c:v>23.6032635080968</c:v>
                </c:pt>
                <c:pt idx="14">
                  <c:v>27.1339686766656</c:v>
                </c:pt>
                <c:pt idx="15">
                  <c:v>27.2599231429945</c:v>
                </c:pt>
                <c:pt idx="16">
                  <c:v>27.2783210434225</c:v>
                </c:pt>
                <c:pt idx="17">
                  <c:v>27.321839853562</c:v>
                </c:pt>
                <c:pt idx="18">
                  <c:v>27.371937366866</c:v>
                </c:pt>
                <c:pt idx="19">
                  <c:v>26.9276698296092</c:v>
                </c:pt>
                <c:pt idx="20">
                  <c:v>26.905207712041</c:v>
                </c:pt>
                <c:pt idx="21">
                  <c:v>26.8821868954091</c:v>
                </c:pt>
                <c:pt idx="22">
                  <c:v>26.6756970134243</c:v>
                </c:pt>
                <c:pt idx="23">
                  <c:v>26.6615106257379</c:v>
                </c:pt>
                <c:pt idx="24">
                  <c:v>26.6493445337731</c:v>
                </c:pt>
                <c:pt idx="25">
                  <c:v>26.8291647863921</c:v>
                </c:pt>
                <c:pt idx="26">
                  <c:v>26.8205653893432</c:v>
                </c:pt>
                <c:pt idx="27">
                  <c:v>26.8124461243021</c:v>
                </c:pt>
                <c:pt idx="28">
                  <c:v>27.3691326236833</c:v>
                </c:pt>
                <c:pt idx="29">
                  <c:v>27.3655738536155</c:v>
                </c:pt>
                <c:pt idx="30">
                  <c:v>27.3670484990599</c:v>
                </c:pt>
                <c:pt idx="31">
                  <c:v>26.7931375394153</c:v>
                </c:pt>
                <c:pt idx="32">
                  <c:v>26.7961158710117</c:v>
                </c:pt>
                <c:pt idx="33">
                  <c:v>26.7967874814396</c:v>
                </c:pt>
                <c:pt idx="34">
                  <c:v>26.6106092709199</c:v>
                </c:pt>
                <c:pt idx="35">
                  <c:v>26.612572778045</c:v>
                </c:pt>
                <c:pt idx="36">
                  <c:v>26.6139252080692</c:v>
                </c:pt>
                <c:pt idx="37">
                  <c:v>26.8116101126708</c:v>
                </c:pt>
                <c:pt idx="38">
                  <c:v>26.8137263890711</c:v>
                </c:pt>
                <c:pt idx="39">
                  <c:v>26.81492604982</c:v>
                </c:pt>
                <c:pt idx="40">
                  <c:v>27.3834754155309</c:v>
                </c:pt>
                <c:pt idx="41">
                  <c:v>27.3859736151194</c:v>
                </c:pt>
                <c:pt idx="42">
                  <c:v>27.3892128880245</c:v>
                </c:pt>
                <c:pt idx="43">
                  <c:v>26.8185546804019</c:v>
                </c:pt>
                <c:pt idx="44">
                  <c:v>26.8226373156165</c:v>
                </c:pt>
                <c:pt idx="45">
                  <c:v>26.8257325489191</c:v>
                </c:pt>
                <c:pt idx="46">
                  <c:v>26.6423336005558</c:v>
                </c:pt>
                <c:pt idx="47">
                  <c:v>26.646272196168</c:v>
                </c:pt>
                <c:pt idx="48">
                  <c:v>26.6497306597723</c:v>
                </c:pt>
                <c:pt idx="49">
                  <c:v>26.8496841881113</c:v>
                </c:pt>
                <c:pt idx="50">
                  <c:v>26.8535199728478</c:v>
                </c:pt>
                <c:pt idx="51">
                  <c:v>26.85721328363</c:v>
                </c:pt>
                <c:pt idx="52">
                  <c:v>27.42785777083</c:v>
                </c:pt>
                <c:pt idx="53">
                  <c:v>27.4316981576224</c:v>
                </c:pt>
                <c:pt idx="54">
                  <c:v>27.4362369182445</c:v>
                </c:pt>
                <c:pt idx="55">
                  <c:v>26.8661670146632</c:v>
                </c:pt>
                <c:pt idx="56">
                  <c:v>26.8708367203784</c:v>
                </c:pt>
                <c:pt idx="57">
                  <c:v>26.8747179089027</c:v>
                </c:pt>
                <c:pt idx="58">
                  <c:v>26.6922374739458</c:v>
                </c:pt>
                <c:pt idx="59">
                  <c:v>26.6964317920405</c:v>
                </c:pt>
                <c:pt idx="60">
                  <c:v>26.7008566873643</c:v>
                </c:pt>
                <c:pt idx="61">
                  <c:v>26.9015205928331</c:v>
                </c:pt>
                <c:pt idx="62">
                  <c:v>26.9057618803633</c:v>
                </c:pt>
                <c:pt idx="63">
                  <c:v>26.9107181470793</c:v>
                </c:pt>
                <c:pt idx="64">
                  <c:v>27.4819518871981</c:v>
                </c:pt>
                <c:pt idx="65">
                  <c:v>27.4887821869489</c:v>
                </c:pt>
                <c:pt idx="66">
                  <c:v>27.5005229276896</c:v>
                </c:pt>
                <c:pt idx="67">
                  <c:v>26.9373276414943</c:v>
                </c:pt>
                <c:pt idx="68">
                  <c:v>26.949068382235</c:v>
                </c:pt>
                <c:pt idx="69">
                  <c:v>26.9608091229758</c:v>
                </c:pt>
                <c:pt idx="70">
                  <c:v>26.7848730960398</c:v>
                </c:pt>
                <c:pt idx="71">
                  <c:v>26.7966138367805</c:v>
                </c:pt>
                <c:pt idx="72">
                  <c:v>26.8083545775212</c:v>
                </c:pt>
                <c:pt idx="73">
                  <c:v>27.0161222542889</c:v>
                </c:pt>
                <c:pt idx="74">
                  <c:v>27.0278629950297</c:v>
                </c:pt>
                <c:pt idx="75">
                  <c:v>27.0396037357704</c:v>
                </c:pt>
                <c:pt idx="76">
                  <c:v>27.617930335097</c:v>
                </c:pt>
                <c:pt idx="77">
                  <c:v>27.631417010412</c:v>
                </c:pt>
                <c:pt idx="78">
                  <c:v>27.6476535326813</c:v>
                </c:pt>
                <c:pt idx="79">
                  <c:v>27.0897833469374</c:v>
                </c:pt>
                <c:pt idx="80">
                  <c:v>27.1059616713876</c:v>
                </c:pt>
                <c:pt idx="81">
                  <c:v>27.1225037322075</c:v>
                </c:pt>
                <c:pt idx="82">
                  <c:v>26.9515145198983</c:v>
                </c:pt>
                <c:pt idx="83">
                  <c:v>26.9680565807182</c:v>
                </c:pt>
                <c:pt idx="84">
                  <c:v>26.9842245127007</c:v>
                </c:pt>
                <c:pt idx="85">
                  <c:v>27.1973858802066</c:v>
                </c:pt>
                <c:pt idx="86">
                  <c:v>27.2135642046568</c:v>
                </c:pt>
                <c:pt idx="87">
                  <c:v>27.2300335182027</c:v>
                </c:pt>
                <c:pt idx="88">
                  <c:v>27.8135125222782</c:v>
                </c:pt>
                <c:pt idx="89">
                  <c:v>27.8296162016995</c:v>
                </c:pt>
                <c:pt idx="90">
                  <c:v>27.8462455592481</c:v>
                </c:pt>
                <c:pt idx="91">
                  <c:v>27.2881529746953</c:v>
                </c:pt>
                <c:pt idx="92">
                  <c:v>27.3040662912191</c:v>
                </c:pt>
                <c:pt idx="93">
                  <c:v>27.3209357147716</c:v>
                </c:pt>
                <c:pt idx="94">
                  <c:v>27.1500192497364</c:v>
                </c:pt>
                <c:pt idx="95">
                  <c:v>27.1664158160084</c:v>
                </c:pt>
                <c:pt idx="96">
                  <c:v>27.1828851295544</c:v>
                </c:pt>
                <c:pt idx="97">
                  <c:v>27.3958052110709</c:v>
                </c:pt>
                <c:pt idx="98">
                  <c:v>23.4979275203535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"Oper. Rate"</c:f>
              <c:strCache>
                <c:ptCount val="1"/>
                <c:pt idx="0">
                  <c:v>Oper. Rate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Monomers_Data!$F$11:$F$109</c:f>
              <c:numCache>
                <c:formatCode>General</c:formatCode>
                <c:ptCount val="99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3280282"/>
        <c:axId val="81362815"/>
      </c:lineChart>
      <c:catAx>
        <c:axId val="3280282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1362815"/>
        <c:crossesAt val="0"/>
        <c:auto val="1"/>
        <c:lblAlgn val="ctr"/>
        <c:lblOffset val="100"/>
        <c:noMultiLvlLbl val="0"/>
      </c:catAx>
      <c:valAx>
        <c:axId val="81362815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280282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"Ethylene"</c:f>
              <c:strCache>
                <c:ptCount val="1"/>
                <c:pt idx="0">
                  <c:v>Ethylene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CurveCreator!$BZ$11:$BZ$109</c:f>
              <c:numCache>
                <c:formatCode>0.00_)</c:formatCode>
                <c:ptCount val="99"/>
                <c:pt idx="0">
                  <c:v>26.553772540217</c:v>
                </c:pt>
                <c:pt idx="1">
                  <c:v>26.6178287638288</c:v>
                </c:pt>
                <c:pt idx="2">
                  <c:v>25.2907041080229</c:v>
                </c:pt>
                <c:pt idx="3">
                  <c:v>25.3244729036396</c:v>
                </c:pt>
                <c:pt idx="4">
                  <c:v>25.3728547901374</c:v>
                </c:pt>
                <c:pt idx="5">
                  <c:v>25.4399059243226</c:v>
                </c:pt>
                <c:pt idx="6">
                  <c:v>25.5746523368607</c:v>
                </c:pt>
                <c:pt idx="7">
                  <c:v>25.220523415978</c:v>
                </c:pt>
                <c:pt idx="8">
                  <c:v>24.98079004329</c:v>
                </c:pt>
                <c:pt idx="9">
                  <c:v>24.6595354069799</c:v>
                </c:pt>
                <c:pt idx="10">
                  <c:v>23.4908041599254</c:v>
                </c:pt>
                <c:pt idx="11">
                  <c:v>23.4282136339238</c:v>
                </c:pt>
                <c:pt idx="12">
                  <c:v>23.5442006573673</c:v>
                </c:pt>
                <c:pt idx="13">
                  <c:v>23.6032635080968</c:v>
                </c:pt>
                <c:pt idx="14">
                  <c:v>27.1339686766656</c:v>
                </c:pt>
                <c:pt idx="15">
                  <c:v>27.2599231429945</c:v>
                </c:pt>
                <c:pt idx="16">
                  <c:v>27.2783210434225</c:v>
                </c:pt>
                <c:pt idx="17">
                  <c:v>27.321839853562</c:v>
                </c:pt>
                <c:pt idx="18">
                  <c:v>27.371937366866</c:v>
                </c:pt>
                <c:pt idx="19">
                  <c:v>26.9276698296092</c:v>
                </c:pt>
                <c:pt idx="20">
                  <c:v>26.905207712041</c:v>
                </c:pt>
                <c:pt idx="21">
                  <c:v>26.8821868954091</c:v>
                </c:pt>
                <c:pt idx="22">
                  <c:v>26.6756970134243</c:v>
                </c:pt>
                <c:pt idx="23">
                  <c:v>26.6615106257379</c:v>
                </c:pt>
                <c:pt idx="24">
                  <c:v>26.6493445337731</c:v>
                </c:pt>
                <c:pt idx="25">
                  <c:v>26.8291647863921</c:v>
                </c:pt>
                <c:pt idx="26">
                  <c:v>26.8205653893432</c:v>
                </c:pt>
                <c:pt idx="27">
                  <c:v>26.8124461243021</c:v>
                </c:pt>
                <c:pt idx="28">
                  <c:v>27.3691326236833</c:v>
                </c:pt>
                <c:pt idx="29">
                  <c:v>27.3655738536155</c:v>
                </c:pt>
                <c:pt idx="30">
                  <c:v>27.3670484990599</c:v>
                </c:pt>
                <c:pt idx="31">
                  <c:v>26.7931375394153</c:v>
                </c:pt>
                <c:pt idx="32">
                  <c:v>26.7961158710117</c:v>
                </c:pt>
                <c:pt idx="33">
                  <c:v>26.7967874814396</c:v>
                </c:pt>
                <c:pt idx="34">
                  <c:v>26.6106092709199</c:v>
                </c:pt>
                <c:pt idx="35">
                  <c:v>26.612572778045</c:v>
                </c:pt>
                <c:pt idx="36">
                  <c:v>26.6139252080692</c:v>
                </c:pt>
                <c:pt idx="37">
                  <c:v>26.8116101126708</c:v>
                </c:pt>
                <c:pt idx="38">
                  <c:v>26.8137263890711</c:v>
                </c:pt>
                <c:pt idx="39">
                  <c:v>26.81492604982</c:v>
                </c:pt>
                <c:pt idx="40">
                  <c:v>27.3834754155309</c:v>
                </c:pt>
                <c:pt idx="41">
                  <c:v>27.3859736151194</c:v>
                </c:pt>
                <c:pt idx="42">
                  <c:v>27.3892128880245</c:v>
                </c:pt>
                <c:pt idx="43">
                  <c:v>26.8185546804019</c:v>
                </c:pt>
                <c:pt idx="44">
                  <c:v>26.8226373156165</c:v>
                </c:pt>
                <c:pt idx="45">
                  <c:v>26.8257325489191</c:v>
                </c:pt>
                <c:pt idx="46">
                  <c:v>26.6423336005558</c:v>
                </c:pt>
                <c:pt idx="47">
                  <c:v>26.646272196168</c:v>
                </c:pt>
                <c:pt idx="48">
                  <c:v>26.6497306597723</c:v>
                </c:pt>
                <c:pt idx="49">
                  <c:v>26.8496841881113</c:v>
                </c:pt>
                <c:pt idx="50">
                  <c:v>26.8535199728478</c:v>
                </c:pt>
                <c:pt idx="51">
                  <c:v>26.85721328363</c:v>
                </c:pt>
                <c:pt idx="52">
                  <c:v>27.42785777083</c:v>
                </c:pt>
                <c:pt idx="53">
                  <c:v>27.4316981576224</c:v>
                </c:pt>
                <c:pt idx="54">
                  <c:v>27.4362369182445</c:v>
                </c:pt>
                <c:pt idx="55">
                  <c:v>26.8661670146632</c:v>
                </c:pt>
                <c:pt idx="56">
                  <c:v>26.8708367203784</c:v>
                </c:pt>
                <c:pt idx="57">
                  <c:v>26.8747179089027</c:v>
                </c:pt>
                <c:pt idx="58">
                  <c:v>26.6922374739458</c:v>
                </c:pt>
                <c:pt idx="59">
                  <c:v>26.6964317920405</c:v>
                </c:pt>
                <c:pt idx="60">
                  <c:v>26.7008566873643</c:v>
                </c:pt>
                <c:pt idx="61">
                  <c:v>26.9015205928331</c:v>
                </c:pt>
                <c:pt idx="62">
                  <c:v>26.9057618803633</c:v>
                </c:pt>
                <c:pt idx="63">
                  <c:v>26.9107181470793</c:v>
                </c:pt>
                <c:pt idx="64">
                  <c:v>27.4819518871981</c:v>
                </c:pt>
                <c:pt idx="65">
                  <c:v>27.4887821869489</c:v>
                </c:pt>
                <c:pt idx="66">
                  <c:v>27.5005229276896</c:v>
                </c:pt>
                <c:pt idx="67">
                  <c:v>26.9373276414943</c:v>
                </c:pt>
                <c:pt idx="68">
                  <c:v>26.949068382235</c:v>
                </c:pt>
                <c:pt idx="69">
                  <c:v>26.9608091229758</c:v>
                </c:pt>
                <c:pt idx="70">
                  <c:v>26.7848730960398</c:v>
                </c:pt>
                <c:pt idx="71">
                  <c:v>26.7966138367805</c:v>
                </c:pt>
                <c:pt idx="72">
                  <c:v>26.8083545775212</c:v>
                </c:pt>
                <c:pt idx="73">
                  <c:v>27.0161222542889</c:v>
                </c:pt>
                <c:pt idx="74">
                  <c:v>27.0278629950297</c:v>
                </c:pt>
                <c:pt idx="75">
                  <c:v>27.0396037357704</c:v>
                </c:pt>
                <c:pt idx="76">
                  <c:v>27.617930335097</c:v>
                </c:pt>
                <c:pt idx="77">
                  <c:v>27.631417010412</c:v>
                </c:pt>
                <c:pt idx="78">
                  <c:v>27.6476535326813</c:v>
                </c:pt>
                <c:pt idx="79">
                  <c:v>27.0897833469374</c:v>
                </c:pt>
                <c:pt idx="80">
                  <c:v>27.1059616713876</c:v>
                </c:pt>
                <c:pt idx="81">
                  <c:v>27.1225037322075</c:v>
                </c:pt>
                <c:pt idx="82">
                  <c:v>26.9515145198983</c:v>
                </c:pt>
                <c:pt idx="83">
                  <c:v>26.9680565807182</c:v>
                </c:pt>
                <c:pt idx="84">
                  <c:v>26.9842245127007</c:v>
                </c:pt>
                <c:pt idx="85">
                  <c:v>27.1973858802066</c:v>
                </c:pt>
                <c:pt idx="86">
                  <c:v>27.2135642046568</c:v>
                </c:pt>
                <c:pt idx="87">
                  <c:v>27.2300335182027</c:v>
                </c:pt>
                <c:pt idx="88">
                  <c:v>27.8135125222782</c:v>
                </c:pt>
                <c:pt idx="89">
                  <c:v>27.8296162016995</c:v>
                </c:pt>
                <c:pt idx="90">
                  <c:v>27.8462455592481</c:v>
                </c:pt>
                <c:pt idx="91">
                  <c:v>27.2881529746953</c:v>
                </c:pt>
                <c:pt idx="92">
                  <c:v>27.3040662912191</c:v>
                </c:pt>
                <c:pt idx="93">
                  <c:v>27.3209357147716</c:v>
                </c:pt>
                <c:pt idx="94">
                  <c:v>27.1500192497364</c:v>
                </c:pt>
                <c:pt idx="95">
                  <c:v>27.1664158160084</c:v>
                </c:pt>
                <c:pt idx="96">
                  <c:v>27.1828851295544</c:v>
                </c:pt>
                <c:pt idx="97">
                  <c:v>27.3958052110709</c:v>
                </c:pt>
                <c:pt idx="98">
                  <c:v>23.4979275203535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"Oper. Rate"</c:f>
              <c:strCache>
                <c:ptCount val="1"/>
                <c:pt idx="0">
                  <c:v>Oper. Rate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Monomers_Data!$F$11:$F$109</c:f>
              <c:numCache>
                <c:formatCode>General</c:formatCode>
                <c:ptCount val="99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64867631"/>
        <c:axId val="71975434"/>
      </c:lineChart>
      <c:catAx>
        <c:axId val="64867631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1975434"/>
        <c:crossesAt val="0"/>
        <c:auto val="1"/>
        <c:lblAlgn val="ctr"/>
        <c:lblOffset val="100"/>
        <c:noMultiLvlLbl val="0"/>
      </c:catAx>
      <c:valAx>
        <c:axId val="71975434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4867631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"Ethylene"</c:f>
              <c:strCache>
                <c:ptCount val="1"/>
                <c:pt idx="0">
                  <c:v>Ethylene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CurveCreator!$BZ$11:$BZ$109</c:f>
              <c:numCache>
                <c:formatCode>0.00_)</c:formatCode>
                <c:ptCount val="99"/>
                <c:pt idx="0">
                  <c:v>26.553772540217</c:v>
                </c:pt>
                <c:pt idx="1">
                  <c:v>26.6178287638288</c:v>
                </c:pt>
                <c:pt idx="2">
                  <c:v>25.2907041080229</c:v>
                </c:pt>
                <c:pt idx="3">
                  <c:v>25.3244729036396</c:v>
                </c:pt>
                <c:pt idx="4">
                  <c:v>25.3728547901374</c:v>
                </c:pt>
                <c:pt idx="5">
                  <c:v>25.4399059243226</c:v>
                </c:pt>
                <c:pt idx="6">
                  <c:v>25.5746523368607</c:v>
                </c:pt>
                <c:pt idx="7">
                  <c:v>25.220523415978</c:v>
                </c:pt>
                <c:pt idx="8">
                  <c:v>24.98079004329</c:v>
                </c:pt>
                <c:pt idx="9">
                  <c:v>24.6595354069799</c:v>
                </c:pt>
                <c:pt idx="10">
                  <c:v>23.4908041599254</c:v>
                </c:pt>
                <c:pt idx="11">
                  <c:v>23.4282136339238</c:v>
                </c:pt>
                <c:pt idx="12">
                  <c:v>23.5442006573673</c:v>
                </c:pt>
                <c:pt idx="13">
                  <c:v>23.6032635080968</c:v>
                </c:pt>
                <c:pt idx="14">
                  <c:v>27.1339686766656</c:v>
                </c:pt>
                <c:pt idx="15">
                  <c:v>27.2599231429945</c:v>
                </c:pt>
                <c:pt idx="16">
                  <c:v>27.2783210434225</c:v>
                </c:pt>
                <c:pt idx="17">
                  <c:v>27.321839853562</c:v>
                </c:pt>
                <c:pt idx="18">
                  <c:v>27.371937366866</c:v>
                </c:pt>
                <c:pt idx="19">
                  <c:v>26.9276698296092</c:v>
                </c:pt>
                <c:pt idx="20">
                  <c:v>26.905207712041</c:v>
                </c:pt>
                <c:pt idx="21">
                  <c:v>26.8821868954091</c:v>
                </c:pt>
                <c:pt idx="22">
                  <c:v>26.6756970134243</c:v>
                </c:pt>
                <c:pt idx="23">
                  <c:v>26.6615106257379</c:v>
                </c:pt>
                <c:pt idx="24">
                  <c:v>26.6493445337731</c:v>
                </c:pt>
                <c:pt idx="25">
                  <c:v>26.8291647863921</c:v>
                </c:pt>
                <c:pt idx="26">
                  <c:v>26.8205653893432</c:v>
                </c:pt>
                <c:pt idx="27">
                  <c:v>26.8124461243021</c:v>
                </c:pt>
                <c:pt idx="28">
                  <c:v>27.3691326236833</c:v>
                </c:pt>
                <c:pt idx="29">
                  <c:v>27.3655738536155</c:v>
                </c:pt>
                <c:pt idx="30">
                  <c:v>27.3670484990599</c:v>
                </c:pt>
                <c:pt idx="31">
                  <c:v>26.7931375394153</c:v>
                </c:pt>
                <c:pt idx="32">
                  <c:v>26.7961158710117</c:v>
                </c:pt>
                <c:pt idx="33">
                  <c:v>26.7967874814396</c:v>
                </c:pt>
                <c:pt idx="34">
                  <c:v>26.6106092709199</c:v>
                </c:pt>
                <c:pt idx="35">
                  <c:v>26.612572778045</c:v>
                </c:pt>
                <c:pt idx="36">
                  <c:v>26.6139252080692</c:v>
                </c:pt>
                <c:pt idx="37">
                  <c:v>26.8116101126708</c:v>
                </c:pt>
                <c:pt idx="38">
                  <c:v>26.8137263890711</c:v>
                </c:pt>
                <c:pt idx="39">
                  <c:v>26.81492604982</c:v>
                </c:pt>
                <c:pt idx="40">
                  <c:v>27.3834754155309</c:v>
                </c:pt>
                <c:pt idx="41">
                  <c:v>27.3859736151194</c:v>
                </c:pt>
                <c:pt idx="42">
                  <c:v>27.3892128880245</c:v>
                </c:pt>
                <c:pt idx="43">
                  <c:v>26.8185546804019</c:v>
                </c:pt>
                <c:pt idx="44">
                  <c:v>26.8226373156165</c:v>
                </c:pt>
                <c:pt idx="45">
                  <c:v>26.8257325489191</c:v>
                </c:pt>
                <c:pt idx="46">
                  <c:v>26.6423336005558</c:v>
                </c:pt>
                <c:pt idx="47">
                  <c:v>26.646272196168</c:v>
                </c:pt>
                <c:pt idx="48">
                  <c:v>26.6497306597723</c:v>
                </c:pt>
                <c:pt idx="49">
                  <c:v>26.8496841881113</c:v>
                </c:pt>
                <c:pt idx="50">
                  <c:v>26.8535199728478</c:v>
                </c:pt>
                <c:pt idx="51">
                  <c:v>26.85721328363</c:v>
                </c:pt>
                <c:pt idx="52">
                  <c:v>27.42785777083</c:v>
                </c:pt>
                <c:pt idx="53">
                  <c:v>27.4316981576224</c:v>
                </c:pt>
                <c:pt idx="54">
                  <c:v>27.4362369182445</c:v>
                </c:pt>
                <c:pt idx="55">
                  <c:v>26.8661670146632</c:v>
                </c:pt>
                <c:pt idx="56">
                  <c:v>26.8708367203784</c:v>
                </c:pt>
                <c:pt idx="57">
                  <c:v>26.8747179089027</c:v>
                </c:pt>
                <c:pt idx="58">
                  <c:v>26.6922374739458</c:v>
                </c:pt>
                <c:pt idx="59">
                  <c:v>26.6964317920405</c:v>
                </c:pt>
                <c:pt idx="60">
                  <c:v>26.7008566873643</c:v>
                </c:pt>
                <c:pt idx="61">
                  <c:v>26.9015205928331</c:v>
                </c:pt>
                <c:pt idx="62">
                  <c:v>26.9057618803633</c:v>
                </c:pt>
                <c:pt idx="63">
                  <c:v>26.9107181470793</c:v>
                </c:pt>
                <c:pt idx="64">
                  <c:v>27.4819518871981</c:v>
                </c:pt>
                <c:pt idx="65">
                  <c:v>27.4887821869489</c:v>
                </c:pt>
                <c:pt idx="66">
                  <c:v>27.5005229276896</c:v>
                </c:pt>
                <c:pt idx="67">
                  <c:v>26.9373276414943</c:v>
                </c:pt>
                <c:pt idx="68">
                  <c:v>26.949068382235</c:v>
                </c:pt>
                <c:pt idx="69">
                  <c:v>26.9608091229758</c:v>
                </c:pt>
                <c:pt idx="70">
                  <c:v>26.7848730960398</c:v>
                </c:pt>
                <c:pt idx="71">
                  <c:v>26.7966138367805</c:v>
                </c:pt>
                <c:pt idx="72">
                  <c:v>26.8083545775212</c:v>
                </c:pt>
                <c:pt idx="73">
                  <c:v>27.0161222542889</c:v>
                </c:pt>
                <c:pt idx="74">
                  <c:v>27.0278629950297</c:v>
                </c:pt>
                <c:pt idx="75">
                  <c:v>27.0396037357704</c:v>
                </c:pt>
                <c:pt idx="76">
                  <c:v>27.617930335097</c:v>
                </c:pt>
                <c:pt idx="77">
                  <c:v>27.631417010412</c:v>
                </c:pt>
                <c:pt idx="78">
                  <c:v>27.6476535326813</c:v>
                </c:pt>
                <c:pt idx="79">
                  <c:v>27.0897833469374</c:v>
                </c:pt>
                <c:pt idx="80">
                  <c:v>27.1059616713876</c:v>
                </c:pt>
                <c:pt idx="81">
                  <c:v>27.1225037322075</c:v>
                </c:pt>
                <c:pt idx="82">
                  <c:v>26.9515145198983</c:v>
                </c:pt>
                <c:pt idx="83">
                  <c:v>26.9680565807182</c:v>
                </c:pt>
                <c:pt idx="84">
                  <c:v>26.9842245127007</c:v>
                </c:pt>
                <c:pt idx="85">
                  <c:v>27.1973858802066</c:v>
                </c:pt>
                <c:pt idx="86">
                  <c:v>27.2135642046568</c:v>
                </c:pt>
                <c:pt idx="87">
                  <c:v>27.2300335182027</c:v>
                </c:pt>
                <c:pt idx="88">
                  <c:v>27.8135125222782</c:v>
                </c:pt>
                <c:pt idx="89">
                  <c:v>27.8296162016995</c:v>
                </c:pt>
                <c:pt idx="90">
                  <c:v>27.8462455592481</c:v>
                </c:pt>
                <c:pt idx="91">
                  <c:v>27.2881529746953</c:v>
                </c:pt>
                <c:pt idx="92">
                  <c:v>27.3040662912191</c:v>
                </c:pt>
                <c:pt idx="93">
                  <c:v>27.3209357147716</c:v>
                </c:pt>
                <c:pt idx="94">
                  <c:v>27.1500192497364</c:v>
                </c:pt>
                <c:pt idx="95">
                  <c:v>27.1664158160084</c:v>
                </c:pt>
                <c:pt idx="96">
                  <c:v>27.1828851295544</c:v>
                </c:pt>
                <c:pt idx="97">
                  <c:v>27.3958052110709</c:v>
                </c:pt>
                <c:pt idx="98">
                  <c:v>23.4979275203535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"Oper. Rate"</c:f>
              <c:strCache>
                <c:ptCount val="1"/>
                <c:pt idx="0">
                  <c:v>Oper. Rate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Monomers_Data!$F$11:$F$109</c:f>
              <c:numCache>
                <c:formatCode>General</c:formatCode>
                <c:ptCount val="99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19643444"/>
        <c:axId val="54387376"/>
      </c:lineChart>
      <c:catAx>
        <c:axId val="19643444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4387376"/>
        <c:crossesAt val="0"/>
        <c:auto val="1"/>
        <c:lblAlgn val="ctr"/>
        <c:lblOffset val="100"/>
        <c:noMultiLvlLbl val="0"/>
      </c:catAx>
      <c:valAx>
        <c:axId val="54387376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964344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"Ethylene"</c:f>
              <c:strCache>
                <c:ptCount val="1"/>
                <c:pt idx="0">
                  <c:v>Ethylene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CurveCreator!$BZ$11:$BZ$109</c:f>
              <c:numCache>
                <c:formatCode>0.00_)</c:formatCode>
                <c:ptCount val="99"/>
                <c:pt idx="0">
                  <c:v>26.553772540217</c:v>
                </c:pt>
                <c:pt idx="1">
                  <c:v>26.6178287638288</c:v>
                </c:pt>
                <c:pt idx="2">
                  <c:v>25.2907041080229</c:v>
                </c:pt>
                <c:pt idx="3">
                  <c:v>25.3244729036396</c:v>
                </c:pt>
                <c:pt idx="4">
                  <c:v>25.3728547901374</c:v>
                </c:pt>
                <c:pt idx="5">
                  <c:v>25.4399059243226</c:v>
                </c:pt>
                <c:pt idx="6">
                  <c:v>25.5746523368607</c:v>
                </c:pt>
                <c:pt idx="7">
                  <c:v>25.220523415978</c:v>
                </c:pt>
                <c:pt idx="8">
                  <c:v>24.98079004329</c:v>
                </c:pt>
                <c:pt idx="9">
                  <c:v>24.6595354069799</c:v>
                </c:pt>
                <c:pt idx="10">
                  <c:v>23.4908041599254</c:v>
                </c:pt>
                <c:pt idx="11">
                  <c:v>23.4282136339238</c:v>
                </c:pt>
                <c:pt idx="12">
                  <c:v>23.5442006573673</c:v>
                </c:pt>
                <c:pt idx="13">
                  <c:v>23.6032635080968</c:v>
                </c:pt>
                <c:pt idx="14">
                  <c:v>27.1339686766656</c:v>
                </c:pt>
                <c:pt idx="15">
                  <c:v>27.2599231429945</c:v>
                </c:pt>
                <c:pt idx="16">
                  <c:v>27.2783210434225</c:v>
                </c:pt>
                <c:pt idx="17">
                  <c:v>27.321839853562</c:v>
                </c:pt>
                <c:pt idx="18">
                  <c:v>27.371937366866</c:v>
                </c:pt>
                <c:pt idx="19">
                  <c:v>26.9276698296092</c:v>
                </c:pt>
                <c:pt idx="20">
                  <c:v>26.905207712041</c:v>
                </c:pt>
                <c:pt idx="21">
                  <c:v>26.8821868954091</c:v>
                </c:pt>
                <c:pt idx="22">
                  <c:v>26.6756970134243</c:v>
                </c:pt>
                <c:pt idx="23">
                  <c:v>26.6615106257379</c:v>
                </c:pt>
                <c:pt idx="24">
                  <c:v>26.6493445337731</c:v>
                </c:pt>
                <c:pt idx="25">
                  <c:v>26.8291647863921</c:v>
                </c:pt>
                <c:pt idx="26">
                  <c:v>26.8205653893432</c:v>
                </c:pt>
                <c:pt idx="27">
                  <c:v>26.8124461243021</c:v>
                </c:pt>
                <c:pt idx="28">
                  <c:v>27.3691326236833</c:v>
                </c:pt>
                <c:pt idx="29">
                  <c:v>27.3655738536155</c:v>
                </c:pt>
                <c:pt idx="30">
                  <c:v>27.3670484990599</c:v>
                </c:pt>
                <c:pt idx="31">
                  <c:v>26.7931375394153</c:v>
                </c:pt>
                <c:pt idx="32">
                  <c:v>26.7961158710117</c:v>
                </c:pt>
                <c:pt idx="33">
                  <c:v>26.7967874814396</c:v>
                </c:pt>
                <c:pt idx="34">
                  <c:v>26.6106092709199</c:v>
                </c:pt>
                <c:pt idx="35">
                  <c:v>26.612572778045</c:v>
                </c:pt>
                <c:pt idx="36">
                  <c:v>26.6139252080692</c:v>
                </c:pt>
                <c:pt idx="37">
                  <c:v>26.8116101126708</c:v>
                </c:pt>
                <c:pt idx="38">
                  <c:v>26.8137263890711</c:v>
                </c:pt>
                <c:pt idx="39">
                  <c:v>26.81492604982</c:v>
                </c:pt>
                <c:pt idx="40">
                  <c:v>27.3834754155309</c:v>
                </c:pt>
                <c:pt idx="41">
                  <c:v>27.3859736151194</c:v>
                </c:pt>
                <c:pt idx="42">
                  <c:v>27.3892128880245</c:v>
                </c:pt>
                <c:pt idx="43">
                  <c:v>26.8185546804019</c:v>
                </c:pt>
                <c:pt idx="44">
                  <c:v>26.8226373156165</c:v>
                </c:pt>
                <c:pt idx="45">
                  <c:v>26.8257325489191</c:v>
                </c:pt>
                <c:pt idx="46">
                  <c:v>26.6423336005558</c:v>
                </c:pt>
                <c:pt idx="47">
                  <c:v>26.646272196168</c:v>
                </c:pt>
                <c:pt idx="48">
                  <c:v>26.6497306597723</c:v>
                </c:pt>
                <c:pt idx="49">
                  <c:v>26.8496841881113</c:v>
                </c:pt>
                <c:pt idx="50">
                  <c:v>26.8535199728478</c:v>
                </c:pt>
                <c:pt idx="51">
                  <c:v>26.85721328363</c:v>
                </c:pt>
                <c:pt idx="52">
                  <c:v>27.42785777083</c:v>
                </c:pt>
                <c:pt idx="53">
                  <c:v>27.4316981576224</c:v>
                </c:pt>
                <c:pt idx="54">
                  <c:v>27.4362369182445</c:v>
                </c:pt>
                <c:pt idx="55">
                  <c:v>26.8661670146632</c:v>
                </c:pt>
                <c:pt idx="56">
                  <c:v>26.8708367203784</c:v>
                </c:pt>
                <c:pt idx="57">
                  <c:v>26.8747179089027</c:v>
                </c:pt>
                <c:pt idx="58">
                  <c:v>26.6922374739458</c:v>
                </c:pt>
                <c:pt idx="59">
                  <c:v>26.6964317920405</c:v>
                </c:pt>
                <c:pt idx="60">
                  <c:v>26.7008566873643</c:v>
                </c:pt>
                <c:pt idx="61">
                  <c:v>26.9015205928331</c:v>
                </c:pt>
                <c:pt idx="62">
                  <c:v>26.9057618803633</c:v>
                </c:pt>
                <c:pt idx="63">
                  <c:v>26.9107181470793</c:v>
                </c:pt>
                <c:pt idx="64">
                  <c:v>27.4819518871981</c:v>
                </c:pt>
                <c:pt idx="65">
                  <c:v>27.4887821869489</c:v>
                </c:pt>
                <c:pt idx="66">
                  <c:v>27.5005229276896</c:v>
                </c:pt>
                <c:pt idx="67">
                  <c:v>26.9373276414943</c:v>
                </c:pt>
                <c:pt idx="68">
                  <c:v>26.949068382235</c:v>
                </c:pt>
                <c:pt idx="69">
                  <c:v>26.9608091229758</c:v>
                </c:pt>
                <c:pt idx="70">
                  <c:v>26.7848730960398</c:v>
                </c:pt>
                <c:pt idx="71">
                  <c:v>26.7966138367805</c:v>
                </c:pt>
                <c:pt idx="72">
                  <c:v>26.8083545775212</c:v>
                </c:pt>
                <c:pt idx="73">
                  <c:v>27.0161222542889</c:v>
                </c:pt>
                <c:pt idx="74">
                  <c:v>27.0278629950297</c:v>
                </c:pt>
                <c:pt idx="75">
                  <c:v>27.0396037357704</c:v>
                </c:pt>
                <c:pt idx="76">
                  <c:v>27.617930335097</c:v>
                </c:pt>
                <c:pt idx="77">
                  <c:v>27.631417010412</c:v>
                </c:pt>
                <c:pt idx="78">
                  <c:v>27.6476535326813</c:v>
                </c:pt>
                <c:pt idx="79">
                  <c:v>27.0897833469374</c:v>
                </c:pt>
                <c:pt idx="80">
                  <c:v>27.1059616713876</c:v>
                </c:pt>
                <c:pt idx="81">
                  <c:v>27.1225037322075</c:v>
                </c:pt>
                <c:pt idx="82">
                  <c:v>26.9515145198983</c:v>
                </c:pt>
                <c:pt idx="83">
                  <c:v>26.9680565807182</c:v>
                </c:pt>
                <c:pt idx="84">
                  <c:v>26.9842245127007</c:v>
                </c:pt>
                <c:pt idx="85">
                  <c:v>27.1973858802066</c:v>
                </c:pt>
                <c:pt idx="86">
                  <c:v>27.2135642046568</c:v>
                </c:pt>
                <c:pt idx="87">
                  <c:v>27.2300335182027</c:v>
                </c:pt>
                <c:pt idx="88">
                  <c:v>27.8135125222782</c:v>
                </c:pt>
                <c:pt idx="89">
                  <c:v>27.8296162016995</c:v>
                </c:pt>
                <c:pt idx="90">
                  <c:v>27.8462455592481</c:v>
                </c:pt>
                <c:pt idx="91">
                  <c:v>27.2881529746953</c:v>
                </c:pt>
                <c:pt idx="92">
                  <c:v>27.3040662912191</c:v>
                </c:pt>
                <c:pt idx="93">
                  <c:v>27.3209357147716</c:v>
                </c:pt>
                <c:pt idx="94">
                  <c:v>27.1500192497364</c:v>
                </c:pt>
                <c:pt idx="95">
                  <c:v>27.1664158160084</c:v>
                </c:pt>
                <c:pt idx="96">
                  <c:v>27.1828851295544</c:v>
                </c:pt>
                <c:pt idx="97">
                  <c:v>27.3958052110709</c:v>
                </c:pt>
                <c:pt idx="98">
                  <c:v>23.4979275203535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"Oper. Rate"</c:f>
              <c:strCache>
                <c:ptCount val="1"/>
                <c:pt idx="0">
                  <c:v>Oper. Rate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Monomers_Data!$F$11:$F$109</c:f>
              <c:numCache>
                <c:formatCode>General</c:formatCode>
                <c:ptCount val="99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0445995"/>
        <c:axId val="83518662"/>
      </c:lineChart>
      <c:catAx>
        <c:axId val="80445995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3518662"/>
        <c:crossesAt val="0"/>
        <c:auto val="1"/>
        <c:lblAlgn val="ctr"/>
        <c:lblOffset val="100"/>
        <c:noMultiLvlLbl val="0"/>
      </c:catAx>
      <c:valAx>
        <c:axId val="8351866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044599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"Ethylene"</c:f>
              <c:strCache>
                <c:ptCount val="1"/>
                <c:pt idx="0">
                  <c:v>Ethylene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CurveCreator!$BZ$11:$BZ$109</c:f>
              <c:numCache>
                <c:formatCode>0.00_)</c:formatCode>
                <c:ptCount val="99"/>
                <c:pt idx="0">
                  <c:v>26.553772540217</c:v>
                </c:pt>
                <c:pt idx="1">
                  <c:v>26.6178287638288</c:v>
                </c:pt>
                <c:pt idx="2">
                  <c:v>25.2907041080229</c:v>
                </c:pt>
                <c:pt idx="3">
                  <c:v>25.3244729036396</c:v>
                </c:pt>
                <c:pt idx="4">
                  <c:v>25.3728547901374</c:v>
                </c:pt>
                <c:pt idx="5">
                  <c:v>25.4399059243226</c:v>
                </c:pt>
                <c:pt idx="6">
                  <c:v>25.5746523368607</c:v>
                </c:pt>
                <c:pt idx="7">
                  <c:v>25.220523415978</c:v>
                </c:pt>
                <c:pt idx="8">
                  <c:v>24.98079004329</c:v>
                </c:pt>
                <c:pt idx="9">
                  <c:v>24.6595354069799</c:v>
                </c:pt>
                <c:pt idx="10">
                  <c:v>23.4908041599254</c:v>
                </c:pt>
                <c:pt idx="11">
                  <c:v>23.4282136339238</c:v>
                </c:pt>
                <c:pt idx="12">
                  <c:v>23.5442006573673</c:v>
                </c:pt>
                <c:pt idx="13">
                  <c:v>23.6032635080968</c:v>
                </c:pt>
                <c:pt idx="14">
                  <c:v>27.1339686766656</c:v>
                </c:pt>
                <c:pt idx="15">
                  <c:v>27.2599231429945</c:v>
                </c:pt>
                <c:pt idx="16">
                  <c:v>27.2783210434225</c:v>
                </c:pt>
                <c:pt idx="17">
                  <c:v>27.321839853562</c:v>
                </c:pt>
                <c:pt idx="18">
                  <c:v>27.371937366866</c:v>
                </c:pt>
                <c:pt idx="19">
                  <c:v>26.9276698296092</c:v>
                </c:pt>
                <c:pt idx="20">
                  <c:v>26.905207712041</c:v>
                </c:pt>
                <c:pt idx="21">
                  <c:v>26.8821868954091</c:v>
                </c:pt>
                <c:pt idx="22">
                  <c:v>26.6756970134243</c:v>
                </c:pt>
                <c:pt idx="23">
                  <c:v>26.6615106257379</c:v>
                </c:pt>
                <c:pt idx="24">
                  <c:v>26.6493445337731</c:v>
                </c:pt>
                <c:pt idx="25">
                  <c:v>26.8291647863921</c:v>
                </c:pt>
                <c:pt idx="26">
                  <c:v>26.8205653893432</c:v>
                </c:pt>
                <c:pt idx="27">
                  <c:v>26.8124461243021</c:v>
                </c:pt>
                <c:pt idx="28">
                  <c:v>27.3691326236833</c:v>
                </c:pt>
                <c:pt idx="29">
                  <c:v>27.3655738536155</c:v>
                </c:pt>
                <c:pt idx="30">
                  <c:v>27.3670484990599</c:v>
                </c:pt>
                <c:pt idx="31">
                  <c:v>26.7931375394153</c:v>
                </c:pt>
                <c:pt idx="32">
                  <c:v>26.7961158710117</c:v>
                </c:pt>
                <c:pt idx="33">
                  <c:v>26.7967874814396</c:v>
                </c:pt>
                <c:pt idx="34">
                  <c:v>26.6106092709199</c:v>
                </c:pt>
                <c:pt idx="35">
                  <c:v>26.612572778045</c:v>
                </c:pt>
                <c:pt idx="36">
                  <c:v>26.6139252080692</c:v>
                </c:pt>
                <c:pt idx="37">
                  <c:v>26.8116101126708</c:v>
                </c:pt>
                <c:pt idx="38">
                  <c:v>26.8137263890711</c:v>
                </c:pt>
                <c:pt idx="39">
                  <c:v>26.81492604982</c:v>
                </c:pt>
                <c:pt idx="40">
                  <c:v>27.3834754155309</c:v>
                </c:pt>
                <c:pt idx="41">
                  <c:v>27.3859736151194</c:v>
                </c:pt>
                <c:pt idx="42">
                  <c:v>27.3892128880245</c:v>
                </c:pt>
                <c:pt idx="43">
                  <c:v>26.8185546804019</c:v>
                </c:pt>
                <c:pt idx="44">
                  <c:v>26.8226373156165</c:v>
                </c:pt>
                <c:pt idx="45">
                  <c:v>26.8257325489191</c:v>
                </c:pt>
                <c:pt idx="46">
                  <c:v>26.6423336005558</c:v>
                </c:pt>
                <c:pt idx="47">
                  <c:v>26.646272196168</c:v>
                </c:pt>
                <c:pt idx="48">
                  <c:v>26.6497306597723</c:v>
                </c:pt>
                <c:pt idx="49">
                  <c:v>26.8496841881113</c:v>
                </c:pt>
                <c:pt idx="50">
                  <c:v>26.8535199728478</c:v>
                </c:pt>
                <c:pt idx="51">
                  <c:v>26.85721328363</c:v>
                </c:pt>
                <c:pt idx="52">
                  <c:v>27.42785777083</c:v>
                </c:pt>
                <c:pt idx="53">
                  <c:v>27.4316981576224</c:v>
                </c:pt>
                <c:pt idx="54">
                  <c:v>27.4362369182445</c:v>
                </c:pt>
                <c:pt idx="55">
                  <c:v>26.8661670146632</c:v>
                </c:pt>
                <c:pt idx="56">
                  <c:v>26.8708367203784</c:v>
                </c:pt>
                <c:pt idx="57">
                  <c:v>26.8747179089027</c:v>
                </c:pt>
                <c:pt idx="58">
                  <c:v>26.6922374739458</c:v>
                </c:pt>
                <c:pt idx="59">
                  <c:v>26.6964317920405</c:v>
                </c:pt>
                <c:pt idx="60">
                  <c:v>26.7008566873643</c:v>
                </c:pt>
                <c:pt idx="61">
                  <c:v>26.9015205928331</c:v>
                </c:pt>
                <c:pt idx="62">
                  <c:v>26.9057618803633</c:v>
                </c:pt>
                <c:pt idx="63">
                  <c:v>26.9107181470793</c:v>
                </c:pt>
                <c:pt idx="64">
                  <c:v>27.4819518871981</c:v>
                </c:pt>
                <c:pt idx="65">
                  <c:v>27.4887821869489</c:v>
                </c:pt>
                <c:pt idx="66">
                  <c:v>27.5005229276896</c:v>
                </c:pt>
                <c:pt idx="67">
                  <c:v>26.9373276414943</c:v>
                </c:pt>
                <c:pt idx="68">
                  <c:v>26.949068382235</c:v>
                </c:pt>
                <c:pt idx="69">
                  <c:v>26.9608091229758</c:v>
                </c:pt>
                <c:pt idx="70">
                  <c:v>26.7848730960398</c:v>
                </c:pt>
                <c:pt idx="71">
                  <c:v>26.7966138367805</c:v>
                </c:pt>
                <c:pt idx="72">
                  <c:v>26.8083545775212</c:v>
                </c:pt>
                <c:pt idx="73">
                  <c:v>27.0161222542889</c:v>
                </c:pt>
                <c:pt idx="74">
                  <c:v>27.0278629950297</c:v>
                </c:pt>
                <c:pt idx="75">
                  <c:v>27.0396037357704</c:v>
                </c:pt>
                <c:pt idx="76">
                  <c:v>27.617930335097</c:v>
                </c:pt>
                <c:pt idx="77">
                  <c:v>27.631417010412</c:v>
                </c:pt>
                <c:pt idx="78">
                  <c:v>27.6476535326813</c:v>
                </c:pt>
                <c:pt idx="79">
                  <c:v>27.0897833469374</c:v>
                </c:pt>
                <c:pt idx="80">
                  <c:v>27.1059616713876</c:v>
                </c:pt>
                <c:pt idx="81">
                  <c:v>27.1225037322075</c:v>
                </c:pt>
                <c:pt idx="82">
                  <c:v>26.9515145198983</c:v>
                </c:pt>
                <c:pt idx="83">
                  <c:v>26.9680565807182</c:v>
                </c:pt>
                <c:pt idx="84">
                  <c:v>26.9842245127007</c:v>
                </c:pt>
                <c:pt idx="85">
                  <c:v>27.1973858802066</c:v>
                </c:pt>
                <c:pt idx="86">
                  <c:v>27.2135642046568</c:v>
                </c:pt>
                <c:pt idx="87">
                  <c:v>27.2300335182027</c:v>
                </c:pt>
                <c:pt idx="88">
                  <c:v>27.8135125222782</c:v>
                </c:pt>
                <c:pt idx="89">
                  <c:v>27.8296162016995</c:v>
                </c:pt>
                <c:pt idx="90">
                  <c:v>27.8462455592481</c:v>
                </c:pt>
                <c:pt idx="91">
                  <c:v>27.2881529746953</c:v>
                </c:pt>
                <c:pt idx="92">
                  <c:v>27.3040662912191</c:v>
                </c:pt>
                <c:pt idx="93">
                  <c:v>27.3209357147716</c:v>
                </c:pt>
                <c:pt idx="94">
                  <c:v>27.1500192497364</c:v>
                </c:pt>
                <c:pt idx="95">
                  <c:v>27.1664158160084</c:v>
                </c:pt>
                <c:pt idx="96">
                  <c:v>27.1828851295544</c:v>
                </c:pt>
                <c:pt idx="97">
                  <c:v>27.3958052110709</c:v>
                </c:pt>
                <c:pt idx="98">
                  <c:v>23.4979275203535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"Oper. Rate"</c:f>
              <c:strCache>
                <c:ptCount val="1"/>
                <c:pt idx="0">
                  <c:v>Oper. Rate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Monomers_Data!$F$11:$F$109</c:f>
              <c:numCache>
                <c:formatCode>General</c:formatCode>
                <c:ptCount val="99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323609"/>
        <c:axId val="18997682"/>
      </c:lineChart>
      <c:catAx>
        <c:axId val="9323609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8997682"/>
        <c:crossesAt val="0"/>
        <c:auto val="1"/>
        <c:lblAlgn val="ctr"/>
        <c:lblOffset val="100"/>
        <c:noMultiLvlLbl val="0"/>
      </c:catAx>
      <c:valAx>
        <c:axId val="1899768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32360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Monomers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233174100174999"/>
          <c:y val="0.117089656086409"/>
          <c:w val="0.96622995790569"/>
          <c:h val="0.858193625339606"/>
        </c:manualLayout>
      </c:layout>
      <c:lineChart>
        <c:grouping val="standard"/>
        <c:varyColors val="0"/>
        <c:ser>
          <c:idx val="0"/>
          <c:order val="0"/>
          <c:tx>
            <c:strRef>
              <c:f>#NAME?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cat>
            <c:strRef>
              <c:f>#NAME?</c:f>
              <c:strCache>
                <c:ptCount val="0"/>
              </c:strCache>
            </c:strRef>
          </c:cat>
          <c:val>
            <c:numRef>
              <c:f>#NAME?</c:f>
              <c:numCache>
                <c:formatCode>General</c:formatCode>
                <c:ptCount val="0"/>
              </c:numCache>
            </c:numRef>
          </c:val>
          <c:smooth val="0"/>
        </c:ser>
        <c:ser>
          <c:idx val="1"/>
          <c:order val="1"/>
          <c:tx>
            <c:strRef>
              <c:f>#NAME?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cat>
            <c:strRef>
              <c:f>#NAME?</c:f>
              <c:strCache>
                <c:ptCount val="0"/>
              </c:strCache>
            </c:strRef>
          </c:cat>
          <c:val>
            <c:numRef>
              <c:f>#NAME?</c:f>
              <c:numCache>
                <c:formatCode>General</c:formatCode>
                <c:ptCount val="0"/>
              </c:numCache>
            </c:numRef>
          </c:val>
          <c:smooth val="0"/>
        </c:ser>
        <c:ser>
          <c:idx val="2"/>
          <c:order val="2"/>
          <c:tx>
            <c:strRef>
              <c:f>#NAME?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ffff"/>
            </a:solidFill>
            <a:ln w="12600">
              <a:solidFill>
                <a:srgbClr val="00ffff"/>
              </a:solidFill>
              <a:round/>
            </a:ln>
          </c:spPr>
          <c:marker>
            <c:symbol val="x"/>
            <c:size val="5"/>
            <c:spPr>
              <a:solidFill>
                <a:srgbClr val="00ffff"/>
              </a:solidFill>
            </c:spPr>
          </c:marker>
          <c:cat>
            <c:strRef>
              <c:f>#NAME?</c:f>
              <c:strCache>
                <c:ptCount val="0"/>
              </c:strCache>
            </c:strRef>
          </c:cat>
          <c:val>
            <c:numRef>
              <c:f>#NAME?</c:f>
              <c:numCache>
                <c:formatCode>General</c:formatCode>
                <c:ptCount val="0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44902589"/>
        <c:axId val="15600272"/>
      </c:lineChart>
      <c:catAx>
        <c:axId val="4490258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9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5600272"/>
        <c:crossesAt val="0"/>
        <c:auto val="1"/>
        <c:lblAlgn val="ctr"/>
        <c:lblOffset val="100"/>
        <c:noMultiLvlLbl val="0"/>
      </c:catAx>
      <c:valAx>
        <c:axId val="15600272"/>
        <c:scaling>
          <c:orientation val="minMax"/>
          <c:max val="0.3"/>
          <c:min val="0.1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975" strike="noStrike" u="none">
                    <a:solidFill>
                      <a:srgbClr val="000000"/>
                    </a:solidFill>
                    <a:uFillTx/>
                    <a:latin typeface="Arial"/>
                  </a:rPr>
                  <a:t>Dollars/lb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9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490258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642529442368633"/>
          <c:y val="0.727453449075608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Polymers- CDI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#NAME?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cat>
            <c:strRef>
              <c:f>#NAME?</c:f>
              <c:strCache>
                <c:ptCount val="0"/>
              </c:strCache>
            </c:strRef>
          </c:cat>
          <c:val>
            <c:numRef>
              <c:f>#NAME?</c:f>
              <c:numCache>
                <c:formatCode>General</c:formatCode>
                <c:ptCount val="0"/>
              </c:numCache>
            </c:numRef>
          </c:val>
          <c:smooth val="0"/>
        </c:ser>
        <c:ser>
          <c:idx val="1"/>
          <c:order val="1"/>
          <c:tx>
            <c:strRef>
              <c:f>#NAME?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cat>
            <c:strRef>
              <c:f>#NAME?</c:f>
              <c:strCache>
                <c:ptCount val="0"/>
              </c:strCache>
            </c:strRef>
          </c:cat>
          <c:val>
            <c:numRef>
              <c:f>#NAME?</c:f>
              <c:numCache>
                <c:formatCode>General</c:formatCode>
                <c:ptCount val="0"/>
              </c:numCache>
            </c:numRef>
          </c:val>
          <c:smooth val="0"/>
        </c:ser>
        <c:ser>
          <c:idx val="2"/>
          <c:order val="2"/>
          <c:tx>
            <c:strRef>
              <c:f>#NAME?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333300"/>
            </a:solidFill>
            <a:ln w="12600">
              <a:solidFill>
                <a:srgbClr val="333300"/>
              </a:solidFill>
              <a:round/>
            </a:ln>
          </c:spPr>
          <c:marker>
            <c:symbol val="triangle"/>
            <c:size val="5"/>
            <c:spPr>
              <a:solidFill>
                <a:srgbClr val="333300"/>
              </a:solidFill>
            </c:spPr>
          </c:marker>
          <c:cat>
            <c:strRef>
              <c:f>#NAME?</c:f>
              <c:strCache>
                <c:ptCount val="0"/>
              </c:strCache>
            </c:strRef>
          </c:cat>
          <c:val>
            <c:numRef>
              <c:f>#NAME?</c:f>
              <c:numCache>
                <c:formatCode>General</c:formatCode>
                <c:ptCount val="0"/>
              </c:numCache>
            </c:numRef>
          </c:val>
          <c:smooth val="0"/>
        </c:ser>
        <c:ser>
          <c:idx val="3"/>
          <c:order val="3"/>
          <c:tx>
            <c:strRef>
              <c:f>#NAME?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993300"/>
            </a:solidFill>
            <a:ln w="12600">
              <a:solidFill>
                <a:srgbClr val="993300"/>
              </a:solidFill>
              <a:round/>
            </a:ln>
          </c:spPr>
          <c:marker>
            <c:symbol val="x"/>
            <c:size val="5"/>
            <c:spPr>
              <a:solidFill>
                <a:srgbClr val="993300"/>
              </a:solidFill>
            </c:spPr>
          </c:marker>
          <c:cat>
            <c:strRef>
              <c:f>#NAME?</c:f>
              <c:strCache>
                <c:ptCount val="0"/>
              </c:strCache>
            </c:strRef>
          </c:cat>
          <c:val>
            <c:numRef>
              <c:f>#NAME?</c:f>
              <c:numCache>
                <c:formatCode>General</c:formatCode>
                <c:ptCount val="0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50168892"/>
        <c:axId val="48039484"/>
      </c:lineChart>
      <c:catAx>
        <c:axId val="50168892"/>
        <c:scaling>
          <c:orientation val="minMax"/>
        </c:scaling>
        <c:delete val="0"/>
        <c:axPos val="b"/>
        <c:numFmt formatCode="[$-409]mmm\-yy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8039484"/>
        <c:crossesAt val="0"/>
        <c:auto val="1"/>
        <c:lblAlgn val="ctr"/>
        <c:lblOffset val="100"/>
        <c:noMultiLvlLbl val="0"/>
      </c:catAx>
      <c:valAx>
        <c:axId val="48039484"/>
        <c:scaling>
          <c:orientation val="minMax"/>
          <c:min val="0.2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$/lb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0168892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600" strike="noStrike" u="none">
                <a:solidFill>
                  <a:srgbClr val="000000"/>
                </a:solidFill>
                <a:uFillTx/>
                <a:latin typeface="Arial"/>
              </a:rPr>
              <a:t>Polymers_CMAI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486685900770941"/>
          <c:y val="0.135246173215824"/>
          <c:w val="0.917892446672658"/>
          <c:h val="0.842753959313498"/>
        </c:manualLayout>
      </c:layout>
      <c:lineChart>
        <c:grouping val="standard"/>
        <c:varyColors val="0"/>
        <c:ser>
          <c:idx val="0"/>
          <c:order val="0"/>
          <c:tx>
            <c:strRef>
              <c:f>#NAME?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cat>
            <c:strRef>
              <c:f>#NAME?</c:f>
              <c:strCache>
                <c:ptCount val="0"/>
              </c:strCache>
            </c:strRef>
          </c:cat>
          <c:val>
            <c:numRef>
              <c:f>#NAME?</c:f>
              <c:numCache>
                <c:formatCode>General</c:formatCode>
                <c:ptCount val="0"/>
              </c:numCache>
            </c:numRef>
          </c:val>
          <c:smooth val="0"/>
        </c:ser>
        <c:ser>
          <c:idx val="1"/>
          <c:order val="1"/>
          <c:tx>
            <c:strRef>
              <c:f>#NAME?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cat>
            <c:strRef>
              <c:f>#NAME?</c:f>
              <c:strCache>
                <c:ptCount val="0"/>
              </c:strCache>
            </c:strRef>
          </c:cat>
          <c:val>
            <c:numRef>
              <c:f>#NAME?</c:f>
              <c:numCache>
                <c:formatCode>General</c:formatCode>
                <c:ptCount val="0"/>
              </c:numCache>
            </c:numRef>
          </c:val>
          <c:smooth val="0"/>
        </c:ser>
        <c:ser>
          <c:idx val="2"/>
          <c:order val="2"/>
          <c:tx>
            <c:strRef>
              <c:f>#NAME?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333300"/>
            </a:solidFill>
            <a:ln w="12600">
              <a:solidFill>
                <a:srgbClr val="333300"/>
              </a:solidFill>
              <a:round/>
            </a:ln>
          </c:spPr>
          <c:marker>
            <c:symbol val="triangle"/>
            <c:size val="5"/>
            <c:spPr>
              <a:solidFill>
                <a:srgbClr val="333300"/>
              </a:solidFill>
            </c:spPr>
          </c:marker>
          <c:cat>
            <c:strRef>
              <c:f>#NAME?</c:f>
              <c:strCache>
                <c:ptCount val="0"/>
              </c:strCache>
            </c:strRef>
          </c:cat>
          <c:val>
            <c:numRef>
              <c:f>#NAME?</c:f>
              <c:numCache>
                <c:formatCode>General</c:formatCode>
                <c:ptCount val="0"/>
              </c:numCache>
            </c:numRef>
          </c:val>
          <c:smooth val="0"/>
        </c:ser>
        <c:ser>
          <c:idx val="3"/>
          <c:order val="3"/>
          <c:tx>
            <c:strRef>
              <c:f>#NAME?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0000"/>
            </a:solidFill>
            <a:ln w="12600">
              <a:solidFill>
                <a:srgbClr val="000000"/>
              </a:solidFill>
              <a:round/>
            </a:ln>
          </c:spPr>
          <c:marker>
            <c:symbol val="x"/>
            <c:size val="5"/>
            <c:spPr>
              <a:solidFill>
                <a:srgbClr val="000000"/>
              </a:solidFill>
            </c:spPr>
          </c:marker>
          <c:cat>
            <c:strRef>
              <c:f>#NAME?</c:f>
              <c:strCache>
                <c:ptCount val="0"/>
              </c:strCache>
            </c:strRef>
          </c:cat>
          <c:val>
            <c:numRef>
              <c:f>#NAME?</c:f>
              <c:numCache>
                <c:formatCode>General</c:formatCode>
                <c:ptCount val="0"/>
              </c:numCache>
            </c:numRef>
          </c:val>
          <c:smooth val="0"/>
        </c:ser>
        <c:ser>
          <c:idx val="4"/>
          <c:order val="4"/>
          <c:tx>
            <c:strRef>
              <c:f>#NAME?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800080"/>
              </a:solidFill>
              <a:round/>
            </a:ln>
          </c:spPr>
          <c:marker>
            <c:symbol val="square"/>
            <c:size val="5"/>
            <c:spPr>
              <a:solidFill>
                <a:srgbClr val="800080"/>
              </a:solidFill>
            </c:spPr>
          </c:marker>
          <c:cat>
            <c:strRef>
              <c:f>#NAME?</c:f>
              <c:strCache>
                <c:ptCount val="0"/>
              </c:strCache>
            </c:strRef>
          </c:cat>
          <c:val>
            <c:numRef>
              <c:f>#NAME?</c:f>
              <c:numCache>
                <c:formatCode>General</c:formatCode>
                <c:ptCount val="0"/>
              </c:numCache>
            </c:numRef>
          </c:val>
          <c:smooth val="0"/>
        </c:ser>
        <c:ser>
          <c:idx val="5"/>
          <c:order val="5"/>
          <c:tx>
            <c:strRef>
              <c:f>"Ethylene"</c:f>
              <c:strCache>
                <c:ptCount val="1"/>
                <c:pt idx="0">
                  <c:v>Ethylene</c:v>
                </c:pt>
              </c:strCache>
            </c:strRef>
          </c:tx>
          <c:spPr>
            <a:solidFill>
              <a:srgbClr val="800000"/>
            </a:solidFill>
            <a:ln w="12600">
              <a:solidFill>
                <a:srgbClr val="800000"/>
              </a:solidFill>
              <a:round/>
            </a:ln>
          </c:spPr>
          <c:marker>
            <c:symbol val="circle"/>
            <c:size val="5"/>
            <c:spPr>
              <a:solidFill>
                <a:srgbClr val="800000"/>
              </a:solidFill>
            </c:spPr>
          </c:marker>
          <c:cat>
            <c:strRef>
              <c:f>#NAME?</c:f>
              <c:strCache>
                <c:ptCount val="0"/>
              </c:strCache>
            </c:strRef>
          </c:cat>
          <c:val>
            <c:numRef>
              <c:f>#NAME?</c:f>
              <c:numCache>
                <c:formatCode>General</c:formatCode>
                <c:ptCount val="0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41547751"/>
        <c:axId val="11780659"/>
      </c:lineChart>
      <c:catAx>
        <c:axId val="41547751"/>
        <c:scaling>
          <c:orientation val="minMax"/>
        </c:scaling>
        <c:delete val="0"/>
        <c:axPos val="b"/>
        <c:numFmt formatCode="[$-409]mmm\-yy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2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1780659"/>
        <c:crossesAt val="0"/>
        <c:auto val="1"/>
        <c:lblAlgn val="ctr"/>
        <c:lblOffset val="100"/>
        <c:noMultiLvlLbl val="0"/>
      </c:catAx>
      <c:valAx>
        <c:axId val="11780659"/>
        <c:scaling>
          <c:orientation val="minMax"/>
          <c:min val="0.1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2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$/lb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2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1547751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646928061296883"/>
          <c:y val="0.0388310913789676"/>
          <c:w val="0.283639975405572"/>
          <c:h val="0.186998873500762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"Ethylene"</c:f>
              <c:strCache>
                <c:ptCount val="1"/>
                <c:pt idx="0">
                  <c:v>Ethylene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CurveCreator!$BZ$11:$BZ$109</c:f>
              <c:numCache>
                <c:formatCode>0.00_)</c:formatCode>
                <c:ptCount val="99"/>
                <c:pt idx="0">
                  <c:v>26.553772540217</c:v>
                </c:pt>
                <c:pt idx="1">
                  <c:v>26.6178287638288</c:v>
                </c:pt>
                <c:pt idx="2">
                  <c:v>25.2907041080229</c:v>
                </c:pt>
                <c:pt idx="3">
                  <c:v>25.3244729036396</c:v>
                </c:pt>
                <c:pt idx="4">
                  <c:v>25.3728547901374</c:v>
                </c:pt>
                <c:pt idx="5">
                  <c:v>25.4399059243226</c:v>
                </c:pt>
                <c:pt idx="6">
                  <c:v>25.5746523368607</c:v>
                </c:pt>
                <c:pt idx="7">
                  <c:v>25.220523415978</c:v>
                </c:pt>
                <c:pt idx="8">
                  <c:v>24.98079004329</c:v>
                </c:pt>
                <c:pt idx="9">
                  <c:v>24.6595354069799</c:v>
                </c:pt>
                <c:pt idx="10">
                  <c:v>23.4908041599254</c:v>
                </c:pt>
                <c:pt idx="11">
                  <c:v>23.4282136339238</c:v>
                </c:pt>
                <c:pt idx="12">
                  <c:v>23.5442006573673</c:v>
                </c:pt>
                <c:pt idx="13">
                  <c:v>23.6032635080968</c:v>
                </c:pt>
                <c:pt idx="14">
                  <c:v>27.1339686766656</c:v>
                </c:pt>
                <c:pt idx="15">
                  <c:v>27.2599231429945</c:v>
                </c:pt>
                <c:pt idx="16">
                  <c:v>27.2783210434225</c:v>
                </c:pt>
                <c:pt idx="17">
                  <c:v>27.321839853562</c:v>
                </c:pt>
                <c:pt idx="18">
                  <c:v>27.371937366866</c:v>
                </c:pt>
                <c:pt idx="19">
                  <c:v>26.9276698296092</c:v>
                </c:pt>
                <c:pt idx="20">
                  <c:v>26.905207712041</c:v>
                </c:pt>
                <c:pt idx="21">
                  <c:v>26.8821868954091</c:v>
                </c:pt>
                <c:pt idx="22">
                  <c:v>26.6756970134243</c:v>
                </c:pt>
                <c:pt idx="23">
                  <c:v>26.6615106257379</c:v>
                </c:pt>
                <c:pt idx="24">
                  <c:v>26.6493445337731</c:v>
                </c:pt>
                <c:pt idx="25">
                  <c:v>26.8291647863921</c:v>
                </c:pt>
                <c:pt idx="26">
                  <c:v>26.8205653893432</c:v>
                </c:pt>
                <c:pt idx="27">
                  <c:v>26.8124461243021</c:v>
                </c:pt>
                <c:pt idx="28">
                  <c:v>27.3691326236833</c:v>
                </c:pt>
                <c:pt idx="29">
                  <c:v>27.3655738536155</c:v>
                </c:pt>
                <c:pt idx="30">
                  <c:v>27.3670484990599</c:v>
                </c:pt>
                <c:pt idx="31">
                  <c:v>26.7931375394153</c:v>
                </c:pt>
                <c:pt idx="32">
                  <c:v>26.7961158710117</c:v>
                </c:pt>
                <c:pt idx="33">
                  <c:v>26.7967874814396</c:v>
                </c:pt>
                <c:pt idx="34">
                  <c:v>26.6106092709199</c:v>
                </c:pt>
                <c:pt idx="35">
                  <c:v>26.612572778045</c:v>
                </c:pt>
                <c:pt idx="36">
                  <c:v>26.6139252080692</c:v>
                </c:pt>
                <c:pt idx="37">
                  <c:v>26.8116101126708</c:v>
                </c:pt>
                <c:pt idx="38">
                  <c:v>26.8137263890711</c:v>
                </c:pt>
                <c:pt idx="39">
                  <c:v>26.81492604982</c:v>
                </c:pt>
                <c:pt idx="40">
                  <c:v>27.3834754155309</c:v>
                </c:pt>
                <c:pt idx="41">
                  <c:v>27.3859736151194</c:v>
                </c:pt>
                <c:pt idx="42">
                  <c:v>27.3892128880245</c:v>
                </c:pt>
                <c:pt idx="43">
                  <c:v>26.8185546804019</c:v>
                </c:pt>
                <c:pt idx="44">
                  <c:v>26.8226373156165</c:v>
                </c:pt>
                <c:pt idx="45">
                  <c:v>26.8257325489191</c:v>
                </c:pt>
                <c:pt idx="46">
                  <c:v>26.6423336005558</c:v>
                </c:pt>
                <c:pt idx="47">
                  <c:v>26.646272196168</c:v>
                </c:pt>
                <c:pt idx="48">
                  <c:v>26.6497306597723</c:v>
                </c:pt>
                <c:pt idx="49">
                  <c:v>26.8496841881113</c:v>
                </c:pt>
                <c:pt idx="50">
                  <c:v>26.8535199728478</c:v>
                </c:pt>
                <c:pt idx="51">
                  <c:v>26.85721328363</c:v>
                </c:pt>
                <c:pt idx="52">
                  <c:v>27.42785777083</c:v>
                </c:pt>
                <c:pt idx="53">
                  <c:v>27.4316981576224</c:v>
                </c:pt>
                <c:pt idx="54">
                  <c:v>27.4362369182445</c:v>
                </c:pt>
                <c:pt idx="55">
                  <c:v>26.8661670146632</c:v>
                </c:pt>
                <c:pt idx="56">
                  <c:v>26.8708367203784</c:v>
                </c:pt>
                <c:pt idx="57">
                  <c:v>26.8747179089027</c:v>
                </c:pt>
                <c:pt idx="58">
                  <c:v>26.6922374739458</c:v>
                </c:pt>
                <c:pt idx="59">
                  <c:v>26.6964317920405</c:v>
                </c:pt>
                <c:pt idx="60">
                  <c:v>26.7008566873643</c:v>
                </c:pt>
                <c:pt idx="61">
                  <c:v>26.9015205928331</c:v>
                </c:pt>
                <c:pt idx="62">
                  <c:v>26.9057618803633</c:v>
                </c:pt>
                <c:pt idx="63">
                  <c:v>26.9107181470793</c:v>
                </c:pt>
                <c:pt idx="64">
                  <c:v>27.4819518871981</c:v>
                </c:pt>
                <c:pt idx="65">
                  <c:v>27.4887821869489</c:v>
                </c:pt>
                <c:pt idx="66">
                  <c:v>27.5005229276896</c:v>
                </c:pt>
                <c:pt idx="67">
                  <c:v>26.9373276414943</c:v>
                </c:pt>
                <c:pt idx="68">
                  <c:v>26.949068382235</c:v>
                </c:pt>
                <c:pt idx="69">
                  <c:v>26.9608091229758</c:v>
                </c:pt>
                <c:pt idx="70">
                  <c:v>26.7848730960398</c:v>
                </c:pt>
                <c:pt idx="71">
                  <c:v>26.7966138367805</c:v>
                </c:pt>
                <c:pt idx="72">
                  <c:v>26.8083545775212</c:v>
                </c:pt>
                <c:pt idx="73">
                  <c:v>27.0161222542889</c:v>
                </c:pt>
                <c:pt idx="74">
                  <c:v>27.0278629950297</c:v>
                </c:pt>
                <c:pt idx="75">
                  <c:v>27.0396037357704</c:v>
                </c:pt>
                <c:pt idx="76">
                  <c:v>27.617930335097</c:v>
                </c:pt>
                <c:pt idx="77">
                  <c:v>27.631417010412</c:v>
                </c:pt>
                <c:pt idx="78">
                  <c:v>27.6476535326813</c:v>
                </c:pt>
                <c:pt idx="79">
                  <c:v>27.0897833469374</c:v>
                </c:pt>
                <c:pt idx="80">
                  <c:v>27.1059616713876</c:v>
                </c:pt>
                <c:pt idx="81">
                  <c:v>27.1225037322075</c:v>
                </c:pt>
                <c:pt idx="82">
                  <c:v>26.9515145198983</c:v>
                </c:pt>
                <c:pt idx="83">
                  <c:v>26.9680565807182</c:v>
                </c:pt>
                <c:pt idx="84">
                  <c:v>26.9842245127007</c:v>
                </c:pt>
                <c:pt idx="85">
                  <c:v>27.1973858802066</c:v>
                </c:pt>
                <c:pt idx="86">
                  <c:v>27.2135642046568</c:v>
                </c:pt>
                <c:pt idx="87">
                  <c:v>27.2300335182027</c:v>
                </c:pt>
                <c:pt idx="88">
                  <c:v>27.8135125222782</c:v>
                </c:pt>
                <c:pt idx="89">
                  <c:v>27.8296162016995</c:v>
                </c:pt>
                <c:pt idx="90">
                  <c:v>27.8462455592481</c:v>
                </c:pt>
                <c:pt idx="91">
                  <c:v>27.2881529746953</c:v>
                </c:pt>
                <c:pt idx="92">
                  <c:v>27.3040662912191</c:v>
                </c:pt>
                <c:pt idx="93">
                  <c:v>27.3209357147716</c:v>
                </c:pt>
                <c:pt idx="94">
                  <c:v>27.1500192497364</c:v>
                </c:pt>
                <c:pt idx="95">
                  <c:v>27.1664158160084</c:v>
                </c:pt>
                <c:pt idx="96">
                  <c:v>27.1828851295544</c:v>
                </c:pt>
                <c:pt idx="97">
                  <c:v>27.3958052110709</c:v>
                </c:pt>
                <c:pt idx="98">
                  <c:v>23.4979275203535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"Oper. Rate"</c:f>
              <c:strCache>
                <c:ptCount val="1"/>
                <c:pt idx="0">
                  <c:v>Oper. Rate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Monomers_Data!$F$11:$F$109</c:f>
              <c:numCache>
                <c:formatCode>General</c:formatCode>
                <c:ptCount val="99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10564126"/>
        <c:axId val="98542045"/>
      </c:lineChart>
      <c:catAx>
        <c:axId val="10564126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8542045"/>
        <c:crossesAt val="0"/>
        <c:auto val="1"/>
        <c:lblAlgn val="ctr"/>
        <c:lblOffset val="100"/>
        <c:noMultiLvlLbl val="0"/>
      </c:catAx>
      <c:valAx>
        <c:axId val="98542045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0564126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"Ethylene"</c:f>
              <c:strCache>
                <c:ptCount val="1"/>
                <c:pt idx="0">
                  <c:v>Ethylene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CurveCreator!$BZ$11:$BZ$109</c:f>
              <c:numCache>
                <c:formatCode>0.00_)</c:formatCode>
                <c:ptCount val="99"/>
                <c:pt idx="0">
                  <c:v>26.553772540217</c:v>
                </c:pt>
                <c:pt idx="1">
                  <c:v>26.6178287638288</c:v>
                </c:pt>
                <c:pt idx="2">
                  <c:v>25.2907041080229</c:v>
                </c:pt>
                <c:pt idx="3">
                  <c:v>25.3244729036396</c:v>
                </c:pt>
                <c:pt idx="4">
                  <c:v>25.3728547901374</c:v>
                </c:pt>
                <c:pt idx="5">
                  <c:v>25.4399059243226</c:v>
                </c:pt>
                <c:pt idx="6">
                  <c:v>25.5746523368607</c:v>
                </c:pt>
                <c:pt idx="7">
                  <c:v>25.220523415978</c:v>
                </c:pt>
                <c:pt idx="8">
                  <c:v>24.98079004329</c:v>
                </c:pt>
                <c:pt idx="9">
                  <c:v>24.6595354069799</c:v>
                </c:pt>
                <c:pt idx="10">
                  <c:v>23.4908041599254</c:v>
                </c:pt>
                <c:pt idx="11">
                  <c:v>23.4282136339238</c:v>
                </c:pt>
                <c:pt idx="12">
                  <c:v>23.5442006573673</c:v>
                </c:pt>
                <c:pt idx="13">
                  <c:v>23.6032635080968</c:v>
                </c:pt>
                <c:pt idx="14">
                  <c:v>27.1339686766656</c:v>
                </c:pt>
                <c:pt idx="15">
                  <c:v>27.2599231429945</c:v>
                </c:pt>
                <c:pt idx="16">
                  <c:v>27.2783210434225</c:v>
                </c:pt>
                <c:pt idx="17">
                  <c:v>27.321839853562</c:v>
                </c:pt>
                <c:pt idx="18">
                  <c:v>27.371937366866</c:v>
                </c:pt>
                <c:pt idx="19">
                  <c:v>26.9276698296092</c:v>
                </c:pt>
                <c:pt idx="20">
                  <c:v>26.905207712041</c:v>
                </c:pt>
                <c:pt idx="21">
                  <c:v>26.8821868954091</c:v>
                </c:pt>
                <c:pt idx="22">
                  <c:v>26.6756970134243</c:v>
                </c:pt>
                <c:pt idx="23">
                  <c:v>26.6615106257379</c:v>
                </c:pt>
                <c:pt idx="24">
                  <c:v>26.6493445337731</c:v>
                </c:pt>
                <c:pt idx="25">
                  <c:v>26.8291647863921</c:v>
                </c:pt>
                <c:pt idx="26">
                  <c:v>26.8205653893432</c:v>
                </c:pt>
                <c:pt idx="27">
                  <c:v>26.8124461243021</c:v>
                </c:pt>
                <c:pt idx="28">
                  <c:v>27.3691326236833</c:v>
                </c:pt>
                <c:pt idx="29">
                  <c:v>27.3655738536155</c:v>
                </c:pt>
                <c:pt idx="30">
                  <c:v>27.3670484990599</c:v>
                </c:pt>
                <c:pt idx="31">
                  <c:v>26.7931375394153</c:v>
                </c:pt>
                <c:pt idx="32">
                  <c:v>26.7961158710117</c:v>
                </c:pt>
                <c:pt idx="33">
                  <c:v>26.7967874814396</c:v>
                </c:pt>
                <c:pt idx="34">
                  <c:v>26.6106092709199</c:v>
                </c:pt>
                <c:pt idx="35">
                  <c:v>26.612572778045</c:v>
                </c:pt>
                <c:pt idx="36">
                  <c:v>26.6139252080692</c:v>
                </c:pt>
                <c:pt idx="37">
                  <c:v>26.8116101126708</c:v>
                </c:pt>
                <c:pt idx="38">
                  <c:v>26.8137263890711</c:v>
                </c:pt>
                <c:pt idx="39">
                  <c:v>26.81492604982</c:v>
                </c:pt>
                <c:pt idx="40">
                  <c:v>27.3834754155309</c:v>
                </c:pt>
                <c:pt idx="41">
                  <c:v>27.3859736151194</c:v>
                </c:pt>
                <c:pt idx="42">
                  <c:v>27.3892128880245</c:v>
                </c:pt>
                <c:pt idx="43">
                  <c:v>26.8185546804019</c:v>
                </c:pt>
                <c:pt idx="44">
                  <c:v>26.8226373156165</c:v>
                </c:pt>
                <c:pt idx="45">
                  <c:v>26.8257325489191</c:v>
                </c:pt>
                <c:pt idx="46">
                  <c:v>26.6423336005558</c:v>
                </c:pt>
                <c:pt idx="47">
                  <c:v>26.646272196168</c:v>
                </c:pt>
                <c:pt idx="48">
                  <c:v>26.6497306597723</c:v>
                </c:pt>
                <c:pt idx="49">
                  <c:v>26.8496841881113</c:v>
                </c:pt>
                <c:pt idx="50">
                  <c:v>26.8535199728478</c:v>
                </c:pt>
                <c:pt idx="51">
                  <c:v>26.85721328363</c:v>
                </c:pt>
                <c:pt idx="52">
                  <c:v>27.42785777083</c:v>
                </c:pt>
                <c:pt idx="53">
                  <c:v>27.4316981576224</c:v>
                </c:pt>
                <c:pt idx="54">
                  <c:v>27.4362369182445</c:v>
                </c:pt>
                <c:pt idx="55">
                  <c:v>26.8661670146632</c:v>
                </c:pt>
                <c:pt idx="56">
                  <c:v>26.8708367203784</c:v>
                </c:pt>
                <c:pt idx="57">
                  <c:v>26.8747179089027</c:v>
                </c:pt>
                <c:pt idx="58">
                  <c:v>26.6922374739458</c:v>
                </c:pt>
                <c:pt idx="59">
                  <c:v>26.6964317920405</c:v>
                </c:pt>
                <c:pt idx="60">
                  <c:v>26.7008566873643</c:v>
                </c:pt>
                <c:pt idx="61">
                  <c:v>26.9015205928331</c:v>
                </c:pt>
                <c:pt idx="62">
                  <c:v>26.9057618803633</c:v>
                </c:pt>
                <c:pt idx="63">
                  <c:v>26.9107181470793</c:v>
                </c:pt>
                <c:pt idx="64">
                  <c:v>27.4819518871981</c:v>
                </c:pt>
                <c:pt idx="65">
                  <c:v>27.4887821869489</c:v>
                </c:pt>
                <c:pt idx="66">
                  <c:v>27.5005229276896</c:v>
                </c:pt>
                <c:pt idx="67">
                  <c:v>26.9373276414943</c:v>
                </c:pt>
                <c:pt idx="68">
                  <c:v>26.949068382235</c:v>
                </c:pt>
                <c:pt idx="69">
                  <c:v>26.9608091229758</c:v>
                </c:pt>
                <c:pt idx="70">
                  <c:v>26.7848730960398</c:v>
                </c:pt>
                <c:pt idx="71">
                  <c:v>26.7966138367805</c:v>
                </c:pt>
                <c:pt idx="72">
                  <c:v>26.8083545775212</c:v>
                </c:pt>
                <c:pt idx="73">
                  <c:v>27.0161222542889</c:v>
                </c:pt>
                <c:pt idx="74">
                  <c:v>27.0278629950297</c:v>
                </c:pt>
                <c:pt idx="75">
                  <c:v>27.0396037357704</c:v>
                </c:pt>
                <c:pt idx="76">
                  <c:v>27.617930335097</c:v>
                </c:pt>
                <c:pt idx="77">
                  <c:v>27.631417010412</c:v>
                </c:pt>
                <c:pt idx="78">
                  <c:v>27.6476535326813</c:v>
                </c:pt>
                <c:pt idx="79">
                  <c:v>27.0897833469374</c:v>
                </c:pt>
                <c:pt idx="80">
                  <c:v>27.1059616713876</c:v>
                </c:pt>
                <c:pt idx="81">
                  <c:v>27.1225037322075</c:v>
                </c:pt>
                <c:pt idx="82">
                  <c:v>26.9515145198983</c:v>
                </c:pt>
                <c:pt idx="83">
                  <c:v>26.9680565807182</c:v>
                </c:pt>
                <c:pt idx="84">
                  <c:v>26.9842245127007</c:v>
                </c:pt>
                <c:pt idx="85">
                  <c:v>27.1973858802066</c:v>
                </c:pt>
                <c:pt idx="86">
                  <c:v>27.2135642046568</c:v>
                </c:pt>
                <c:pt idx="87">
                  <c:v>27.2300335182027</c:v>
                </c:pt>
                <c:pt idx="88">
                  <c:v>27.8135125222782</c:v>
                </c:pt>
                <c:pt idx="89">
                  <c:v>27.8296162016995</c:v>
                </c:pt>
                <c:pt idx="90">
                  <c:v>27.8462455592481</c:v>
                </c:pt>
                <c:pt idx="91">
                  <c:v>27.2881529746953</c:v>
                </c:pt>
                <c:pt idx="92">
                  <c:v>27.3040662912191</c:v>
                </c:pt>
                <c:pt idx="93">
                  <c:v>27.3209357147716</c:v>
                </c:pt>
                <c:pt idx="94">
                  <c:v>27.1500192497364</c:v>
                </c:pt>
                <c:pt idx="95">
                  <c:v>27.1664158160084</c:v>
                </c:pt>
                <c:pt idx="96">
                  <c:v>27.1828851295544</c:v>
                </c:pt>
                <c:pt idx="97">
                  <c:v>27.3958052110709</c:v>
                </c:pt>
                <c:pt idx="98">
                  <c:v>23.4979275203535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"Oper. Rate"</c:f>
              <c:strCache>
                <c:ptCount val="1"/>
                <c:pt idx="0">
                  <c:v>Oper. Rate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Monomers_Data!$F$11:$F$109</c:f>
              <c:numCache>
                <c:formatCode>General</c:formatCode>
                <c:ptCount val="99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2812423"/>
        <c:axId val="7699599"/>
      </c:lineChart>
      <c:catAx>
        <c:axId val="82812423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699599"/>
        <c:crossesAt val="0"/>
        <c:auto val="1"/>
        <c:lblAlgn val="ctr"/>
        <c:lblOffset val="100"/>
        <c:noMultiLvlLbl val="0"/>
      </c:catAx>
      <c:valAx>
        <c:axId val="7699599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2812423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"Ethylene"</c:f>
              <c:strCache>
                <c:ptCount val="1"/>
                <c:pt idx="0">
                  <c:v>Ethylene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CurveCreator!$BZ$11:$BZ$109</c:f>
              <c:numCache>
                <c:formatCode>0.00_)</c:formatCode>
                <c:ptCount val="99"/>
                <c:pt idx="0">
                  <c:v>26.553772540217</c:v>
                </c:pt>
                <c:pt idx="1">
                  <c:v>26.6178287638288</c:v>
                </c:pt>
                <c:pt idx="2">
                  <c:v>25.2907041080229</c:v>
                </c:pt>
                <c:pt idx="3">
                  <c:v>25.3244729036396</c:v>
                </c:pt>
                <c:pt idx="4">
                  <c:v>25.3728547901374</c:v>
                </c:pt>
                <c:pt idx="5">
                  <c:v>25.4399059243226</c:v>
                </c:pt>
                <c:pt idx="6">
                  <c:v>25.5746523368607</c:v>
                </c:pt>
                <c:pt idx="7">
                  <c:v>25.220523415978</c:v>
                </c:pt>
                <c:pt idx="8">
                  <c:v>24.98079004329</c:v>
                </c:pt>
                <c:pt idx="9">
                  <c:v>24.6595354069799</c:v>
                </c:pt>
                <c:pt idx="10">
                  <c:v>23.4908041599254</c:v>
                </c:pt>
                <c:pt idx="11">
                  <c:v>23.4282136339238</c:v>
                </c:pt>
                <c:pt idx="12">
                  <c:v>23.5442006573673</c:v>
                </c:pt>
                <c:pt idx="13">
                  <c:v>23.6032635080968</c:v>
                </c:pt>
                <c:pt idx="14">
                  <c:v>27.1339686766656</c:v>
                </c:pt>
                <c:pt idx="15">
                  <c:v>27.2599231429945</c:v>
                </c:pt>
                <c:pt idx="16">
                  <c:v>27.2783210434225</c:v>
                </c:pt>
                <c:pt idx="17">
                  <c:v>27.321839853562</c:v>
                </c:pt>
                <c:pt idx="18">
                  <c:v>27.371937366866</c:v>
                </c:pt>
                <c:pt idx="19">
                  <c:v>26.9276698296092</c:v>
                </c:pt>
                <c:pt idx="20">
                  <c:v>26.905207712041</c:v>
                </c:pt>
                <c:pt idx="21">
                  <c:v>26.8821868954091</c:v>
                </c:pt>
                <c:pt idx="22">
                  <c:v>26.6756970134243</c:v>
                </c:pt>
                <c:pt idx="23">
                  <c:v>26.6615106257379</c:v>
                </c:pt>
                <c:pt idx="24">
                  <c:v>26.6493445337731</c:v>
                </c:pt>
                <c:pt idx="25">
                  <c:v>26.8291647863921</c:v>
                </c:pt>
                <c:pt idx="26">
                  <c:v>26.8205653893432</c:v>
                </c:pt>
                <c:pt idx="27">
                  <c:v>26.8124461243021</c:v>
                </c:pt>
                <c:pt idx="28">
                  <c:v>27.3691326236833</c:v>
                </c:pt>
                <c:pt idx="29">
                  <c:v>27.3655738536155</c:v>
                </c:pt>
                <c:pt idx="30">
                  <c:v>27.3670484990599</c:v>
                </c:pt>
                <c:pt idx="31">
                  <c:v>26.7931375394153</c:v>
                </c:pt>
                <c:pt idx="32">
                  <c:v>26.7961158710117</c:v>
                </c:pt>
                <c:pt idx="33">
                  <c:v>26.7967874814396</c:v>
                </c:pt>
                <c:pt idx="34">
                  <c:v>26.6106092709199</c:v>
                </c:pt>
                <c:pt idx="35">
                  <c:v>26.612572778045</c:v>
                </c:pt>
                <c:pt idx="36">
                  <c:v>26.6139252080692</c:v>
                </c:pt>
                <c:pt idx="37">
                  <c:v>26.8116101126708</c:v>
                </c:pt>
                <c:pt idx="38">
                  <c:v>26.8137263890711</c:v>
                </c:pt>
                <c:pt idx="39">
                  <c:v>26.81492604982</c:v>
                </c:pt>
                <c:pt idx="40">
                  <c:v>27.3834754155309</c:v>
                </c:pt>
                <c:pt idx="41">
                  <c:v>27.3859736151194</c:v>
                </c:pt>
                <c:pt idx="42">
                  <c:v>27.3892128880245</c:v>
                </c:pt>
                <c:pt idx="43">
                  <c:v>26.8185546804019</c:v>
                </c:pt>
                <c:pt idx="44">
                  <c:v>26.8226373156165</c:v>
                </c:pt>
                <c:pt idx="45">
                  <c:v>26.8257325489191</c:v>
                </c:pt>
                <c:pt idx="46">
                  <c:v>26.6423336005558</c:v>
                </c:pt>
                <c:pt idx="47">
                  <c:v>26.646272196168</c:v>
                </c:pt>
                <c:pt idx="48">
                  <c:v>26.6497306597723</c:v>
                </c:pt>
                <c:pt idx="49">
                  <c:v>26.8496841881113</c:v>
                </c:pt>
                <c:pt idx="50">
                  <c:v>26.8535199728478</c:v>
                </c:pt>
                <c:pt idx="51">
                  <c:v>26.85721328363</c:v>
                </c:pt>
                <c:pt idx="52">
                  <c:v>27.42785777083</c:v>
                </c:pt>
                <c:pt idx="53">
                  <c:v>27.4316981576224</c:v>
                </c:pt>
                <c:pt idx="54">
                  <c:v>27.4362369182445</c:v>
                </c:pt>
                <c:pt idx="55">
                  <c:v>26.8661670146632</c:v>
                </c:pt>
                <c:pt idx="56">
                  <c:v>26.8708367203784</c:v>
                </c:pt>
                <c:pt idx="57">
                  <c:v>26.8747179089027</c:v>
                </c:pt>
                <c:pt idx="58">
                  <c:v>26.6922374739458</c:v>
                </c:pt>
                <c:pt idx="59">
                  <c:v>26.6964317920405</c:v>
                </c:pt>
                <c:pt idx="60">
                  <c:v>26.7008566873643</c:v>
                </c:pt>
                <c:pt idx="61">
                  <c:v>26.9015205928331</c:v>
                </c:pt>
                <c:pt idx="62">
                  <c:v>26.9057618803633</c:v>
                </c:pt>
                <c:pt idx="63">
                  <c:v>26.9107181470793</c:v>
                </c:pt>
                <c:pt idx="64">
                  <c:v>27.4819518871981</c:v>
                </c:pt>
                <c:pt idx="65">
                  <c:v>27.4887821869489</c:v>
                </c:pt>
                <c:pt idx="66">
                  <c:v>27.5005229276896</c:v>
                </c:pt>
                <c:pt idx="67">
                  <c:v>26.9373276414943</c:v>
                </c:pt>
                <c:pt idx="68">
                  <c:v>26.949068382235</c:v>
                </c:pt>
                <c:pt idx="69">
                  <c:v>26.9608091229758</c:v>
                </c:pt>
                <c:pt idx="70">
                  <c:v>26.7848730960398</c:v>
                </c:pt>
                <c:pt idx="71">
                  <c:v>26.7966138367805</c:v>
                </c:pt>
                <c:pt idx="72">
                  <c:v>26.8083545775212</c:v>
                </c:pt>
                <c:pt idx="73">
                  <c:v>27.0161222542889</c:v>
                </c:pt>
                <c:pt idx="74">
                  <c:v>27.0278629950297</c:v>
                </c:pt>
                <c:pt idx="75">
                  <c:v>27.0396037357704</c:v>
                </c:pt>
                <c:pt idx="76">
                  <c:v>27.617930335097</c:v>
                </c:pt>
                <c:pt idx="77">
                  <c:v>27.631417010412</c:v>
                </c:pt>
                <c:pt idx="78">
                  <c:v>27.6476535326813</c:v>
                </c:pt>
                <c:pt idx="79">
                  <c:v>27.0897833469374</c:v>
                </c:pt>
                <c:pt idx="80">
                  <c:v>27.1059616713876</c:v>
                </c:pt>
                <c:pt idx="81">
                  <c:v>27.1225037322075</c:v>
                </c:pt>
                <c:pt idx="82">
                  <c:v>26.9515145198983</c:v>
                </c:pt>
                <c:pt idx="83">
                  <c:v>26.9680565807182</c:v>
                </c:pt>
                <c:pt idx="84">
                  <c:v>26.9842245127007</c:v>
                </c:pt>
                <c:pt idx="85">
                  <c:v>27.1973858802066</c:v>
                </c:pt>
                <c:pt idx="86">
                  <c:v>27.2135642046568</c:v>
                </c:pt>
                <c:pt idx="87">
                  <c:v>27.2300335182027</c:v>
                </c:pt>
                <c:pt idx="88">
                  <c:v>27.8135125222782</c:v>
                </c:pt>
                <c:pt idx="89">
                  <c:v>27.8296162016995</c:v>
                </c:pt>
                <c:pt idx="90">
                  <c:v>27.8462455592481</c:v>
                </c:pt>
                <c:pt idx="91">
                  <c:v>27.2881529746953</c:v>
                </c:pt>
                <c:pt idx="92">
                  <c:v>27.3040662912191</c:v>
                </c:pt>
                <c:pt idx="93">
                  <c:v>27.3209357147716</c:v>
                </c:pt>
                <c:pt idx="94">
                  <c:v>27.1500192497364</c:v>
                </c:pt>
                <c:pt idx="95">
                  <c:v>27.1664158160084</c:v>
                </c:pt>
                <c:pt idx="96">
                  <c:v>27.1828851295544</c:v>
                </c:pt>
                <c:pt idx="97">
                  <c:v>27.3958052110709</c:v>
                </c:pt>
                <c:pt idx="98">
                  <c:v>23.4979275203535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"Oper. Rate"</c:f>
              <c:strCache>
                <c:ptCount val="1"/>
                <c:pt idx="0">
                  <c:v>Oper. Rate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Monomers_Data!$F$11:$F$109</c:f>
              <c:numCache>
                <c:formatCode>General</c:formatCode>
                <c:ptCount val="99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13535057"/>
        <c:axId val="53365423"/>
      </c:lineChart>
      <c:catAx>
        <c:axId val="13535057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3365423"/>
        <c:crossesAt val="0"/>
        <c:auto val="1"/>
        <c:lblAlgn val="ctr"/>
        <c:lblOffset val="100"/>
        <c:noMultiLvlLbl val="0"/>
      </c:catAx>
      <c:valAx>
        <c:axId val="5336542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3535057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"Ethylene"</c:f>
              <c:strCache>
                <c:ptCount val="1"/>
                <c:pt idx="0">
                  <c:v>Ethylene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CurveCreator!$BZ$11:$BZ$109</c:f>
              <c:numCache>
                <c:formatCode>0.00_)</c:formatCode>
                <c:ptCount val="99"/>
                <c:pt idx="0">
                  <c:v>26.553772540217</c:v>
                </c:pt>
                <c:pt idx="1">
                  <c:v>26.6178287638288</c:v>
                </c:pt>
                <c:pt idx="2">
                  <c:v>25.2907041080229</c:v>
                </c:pt>
                <c:pt idx="3">
                  <c:v>25.3244729036396</c:v>
                </c:pt>
                <c:pt idx="4">
                  <c:v>25.3728547901374</c:v>
                </c:pt>
                <c:pt idx="5">
                  <c:v>25.4399059243226</c:v>
                </c:pt>
                <c:pt idx="6">
                  <c:v>25.5746523368607</c:v>
                </c:pt>
                <c:pt idx="7">
                  <c:v>25.220523415978</c:v>
                </c:pt>
                <c:pt idx="8">
                  <c:v>24.98079004329</c:v>
                </c:pt>
                <c:pt idx="9">
                  <c:v>24.6595354069799</c:v>
                </c:pt>
                <c:pt idx="10">
                  <c:v>23.4908041599254</c:v>
                </c:pt>
                <c:pt idx="11">
                  <c:v>23.4282136339238</c:v>
                </c:pt>
                <c:pt idx="12">
                  <c:v>23.5442006573673</c:v>
                </c:pt>
                <c:pt idx="13">
                  <c:v>23.6032635080968</c:v>
                </c:pt>
                <c:pt idx="14">
                  <c:v>27.1339686766656</c:v>
                </c:pt>
                <c:pt idx="15">
                  <c:v>27.2599231429945</c:v>
                </c:pt>
                <c:pt idx="16">
                  <c:v>27.2783210434225</c:v>
                </c:pt>
                <c:pt idx="17">
                  <c:v>27.321839853562</c:v>
                </c:pt>
                <c:pt idx="18">
                  <c:v>27.371937366866</c:v>
                </c:pt>
                <c:pt idx="19">
                  <c:v>26.9276698296092</c:v>
                </c:pt>
                <c:pt idx="20">
                  <c:v>26.905207712041</c:v>
                </c:pt>
                <c:pt idx="21">
                  <c:v>26.8821868954091</c:v>
                </c:pt>
                <c:pt idx="22">
                  <c:v>26.6756970134243</c:v>
                </c:pt>
                <c:pt idx="23">
                  <c:v>26.6615106257379</c:v>
                </c:pt>
                <c:pt idx="24">
                  <c:v>26.6493445337731</c:v>
                </c:pt>
                <c:pt idx="25">
                  <c:v>26.8291647863921</c:v>
                </c:pt>
                <c:pt idx="26">
                  <c:v>26.8205653893432</c:v>
                </c:pt>
                <c:pt idx="27">
                  <c:v>26.8124461243021</c:v>
                </c:pt>
                <c:pt idx="28">
                  <c:v>27.3691326236833</c:v>
                </c:pt>
                <c:pt idx="29">
                  <c:v>27.3655738536155</c:v>
                </c:pt>
                <c:pt idx="30">
                  <c:v>27.3670484990599</c:v>
                </c:pt>
                <c:pt idx="31">
                  <c:v>26.7931375394153</c:v>
                </c:pt>
                <c:pt idx="32">
                  <c:v>26.7961158710117</c:v>
                </c:pt>
                <c:pt idx="33">
                  <c:v>26.7967874814396</c:v>
                </c:pt>
                <c:pt idx="34">
                  <c:v>26.6106092709199</c:v>
                </c:pt>
                <c:pt idx="35">
                  <c:v>26.612572778045</c:v>
                </c:pt>
                <c:pt idx="36">
                  <c:v>26.6139252080692</c:v>
                </c:pt>
                <c:pt idx="37">
                  <c:v>26.8116101126708</c:v>
                </c:pt>
                <c:pt idx="38">
                  <c:v>26.8137263890711</c:v>
                </c:pt>
                <c:pt idx="39">
                  <c:v>26.81492604982</c:v>
                </c:pt>
                <c:pt idx="40">
                  <c:v>27.3834754155309</c:v>
                </c:pt>
                <c:pt idx="41">
                  <c:v>27.3859736151194</c:v>
                </c:pt>
                <c:pt idx="42">
                  <c:v>27.3892128880245</c:v>
                </c:pt>
                <c:pt idx="43">
                  <c:v>26.8185546804019</c:v>
                </c:pt>
                <c:pt idx="44">
                  <c:v>26.8226373156165</c:v>
                </c:pt>
                <c:pt idx="45">
                  <c:v>26.8257325489191</c:v>
                </c:pt>
                <c:pt idx="46">
                  <c:v>26.6423336005558</c:v>
                </c:pt>
                <c:pt idx="47">
                  <c:v>26.646272196168</c:v>
                </c:pt>
                <c:pt idx="48">
                  <c:v>26.6497306597723</c:v>
                </c:pt>
                <c:pt idx="49">
                  <c:v>26.8496841881113</c:v>
                </c:pt>
                <c:pt idx="50">
                  <c:v>26.8535199728478</c:v>
                </c:pt>
                <c:pt idx="51">
                  <c:v>26.85721328363</c:v>
                </c:pt>
                <c:pt idx="52">
                  <c:v>27.42785777083</c:v>
                </c:pt>
                <c:pt idx="53">
                  <c:v>27.4316981576224</c:v>
                </c:pt>
                <c:pt idx="54">
                  <c:v>27.4362369182445</c:v>
                </c:pt>
                <c:pt idx="55">
                  <c:v>26.8661670146632</c:v>
                </c:pt>
                <c:pt idx="56">
                  <c:v>26.8708367203784</c:v>
                </c:pt>
                <c:pt idx="57">
                  <c:v>26.8747179089027</c:v>
                </c:pt>
                <c:pt idx="58">
                  <c:v>26.6922374739458</c:v>
                </c:pt>
                <c:pt idx="59">
                  <c:v>26.6964317920405</c:v>
                </c:pt>
                <c:pt idx="60">
                  <c:v>26.7008566873643</c:v>
                </c:pt>
                <c:pt idx="61">
                  <c:v>26.9015205928331</c:v>
                </c:pt>
                <c:pt idx="62">
                  <c:v>26.9057618803633</c:v>
                </c:pt>
                <c:pt idx="63">
                  <c:v>26.9107181470793</c:v>
                </c:pt>
                <c:pt idx="64">
                  <c:v>27.4819518871981</c:v>
                </c:pt>
                <c:pt idx="65">
                  <c:v>27.4887821869489</c:v>
                </c:pt>
                <c:pt idx="66">
                  <c:v>27.5005229276896</c:v>
                </c:pt>
                <c:pt idx="67">
                  <c:v>26.9373276414943</c:v>
                </c:pt>
                <c:pt idx="68">
                  <c:v>26.949068382235</c:v>
                </c:pt>
                <c:pt idx="69">
                  <c:v>26.9608091229758</c:v>
                </c:pt>
                <c:pt idx="70">
                  <c:v>26.7848730960398</c:v>
                </c:pt>
                <c:pt idx="71">
                  <c:v>26.7966138367805</c:v>
                </c:pt>
                <c:pt idx="72">
                  <c:v>26.8083545775212</c:v>
                </c:pt>
                <c:pt idx="73">
                  <c:v>27.0161222542889</c:v>
                </c:pt>
                <c:pt idx="74">
                  <c:v>27.0278629950297</c:v>
                </c:pt>
                <c:pt idx="75">
                  <c:v>27.0396037357704</c:v>
                </c:pt>
                <c:pt idx="76">
                  <c:v>27.617930335097</c:v>
                </c:pt>
                <c:pt idx="77">
                  <c:v>27.631417010412</c:v>
                </c:pt>
                <c:pt idx="78">
                  <c:v>27.6476535326813</c:v>
                </c:pt>
                <c:pt idx="79">
                  <c:v>27.0897833469374</c:v>
                </c:pt>
                <c:pt idx="80">
                  <c:v>27.1059616713876</c:v>
                </c:pt>
                <c:pt idx="81">
                  <c:v>27.1225037322075</c:v>
                </c:pt>
                <c:pt idx="82">
                  <c:v>26.9515145198983</c:v>
                </c:pt>
                <c:pt idx="83">
                  <c:v>26.9680565807182</c:v>
                </c:pt>
                <c:pt idx="84">
                  <c:v>26.9842245127007</c:v>
                </c:pt>
                <c:pt idx="85">
                  <c:v>27.1973858802066</c:v>
                </c:pt>
                <c:pt idx="86">
                  <c:v>27.2135642046568</c:v>
                </c:pt>
                <c:pt idx="87">
                  <c:v>27.2300335182027</c:v>
                </c:pt>
                <c:pt idx="88">
                  <c:v>27.8135125222782</c:v>
                </c:pt>
                <c:pt idx="89">
                  <c:v>27.8296162016995</c:v>
                </c:pt>
                <c:pt idx="90">
                  <c:v>27.8462455592481</c:v>
                </c:pt>
                <c:pt idx="91">
                  <c:v>27.2881529746953</c:v>
                </c:pt>
                <c:pt idx="92">
                  <c:v>27.3040662912191</c:v>
                </c:pt>
                <c:pt idx="93">
                  <c:v>27.3209357147716</c:v>
                </c:pt>
                <c:pt idx="94">
                  <c:v>27.1500192497364</c:v>
                </c:pt>
                <c:pt idx="95">
                  <c:v>27.1664158160084</c:v>
                </c:pt>
                <c:pt idx="96">
                  <c:v>27.1828851295544</c:v>
                </c:pt>
                <c:pt idx="97">
                  <c:v>27.3958052110709</c:v>
                </c:pt>
                <c:pt idx="98">
                  <c:v>23.4979275203535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"Oper. Rate"</c:f>
              <c:strCache>
                <c:ptCount val="1"/>
                <c:pt idx="0">
                  <c:v>Oper. Rate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Monomers_Data!$F$11:$F$109</c:f>
              <c:numCache>
                <c:formatCode>General</c:formatCode>
                <c:ptCount val="99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14773718"/>
        <c:axId val="71763492"/>
      </c:lineChart>
      <c:catAx>
        <c:axId val="14773718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1763492"/>
        <c:crossesAt val="0"/>
        <c:auto val="1"/>
        <c:lblAlgn val="ctr"/>
        <c:lblOffset val="100"/>
        <c:noMultiLvlLbl val="0"/>
      </c:catAx>
      <c:valAx>
        <c:axId val="7176349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4773718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"Ethylene"</c:f>
              <c:strCache>
                <c:ptCount val="1"/>
                <c:pt idx="0">
                  <c:v>Ethylene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CurveCreator!$BZ$11:$BZ$109</c:f>
              <c:numCache>
                <c:formatCode>0.00_)</c:formatCode>
                <c:ptCount val="99"/>
                <c:pt idx="0">
                  <c:v>26.553772540217</c:v>
                </c:pt>
                <c:pt idx="1">
                  <c:v>26.6178287638288</c:v>
                </c:pt>
                <c:pt idx="2">
                  <c:v>25.2907041080229</c:v>
                </c:pt>
                <c:pt idx="3">
                  <c:v>25.3244729036396</c:v>
                </c:pt>
                <c:pt idx="4">
                  <c:v>25.3728547901374</c:v>
                </c:pt>
                <c:pt idx="5">
                  <c:v>25.4399059243226</c:v>
                </c:pt>
                <c:pt idx="6">
                  <c:v>25.5746523368607</c:v>
                </c:pt>
                <c:pt idx="7">
                  <c:v>25.220523415978</c:v>
                </c:pt>
                <c:pt idx="8">
                  <c:v>24.98079004329</c:v>
                </c:pt>
                <c:pt idx="9">
                  <c:v>24.6595354069799</c:v>
                </c:pt>
                <c:pt idx="10">
                  <c:v>23.4908041599254</c:v>
                </c:pt>
                <c:pt idx="11">
                  <c:v>23.4282136339238</c:v>
                </c:pt>
                <c:pt idx="12">
                  <c:v>23.5442006573673</c:v>
                </c:pt>
                <c:pt idx="13">
                  <c:v>23.6032635080968</c:v>
                </c:pt>
                <c:pt idx="14">
                  <c:v>27.1339686766656</c:v>
                </c:pt>
                <c:pt idx="15">
                  <c:v>27.2599231429945</c:v>
                </c:pt>
                <c:pt idx="16">
                  <c:v>27.2783210434225</c:v>
                </c:pt>
                <c:pt idx="17">
                  <c:v>27.321839853562</c:v>
                </c:pt>
                <c:pt idx="18">
                  <c:v>27.371937366866</c:v>
                </c:pt>
                <c:pt idx="19">
                  <c:v>26.9276698296092</c:v>
                </c:pt>
                <c:pt idx="20">
                  <c:v>26.905207712041</c:v>
                </c:pt>
                <c:pt idx="21">
                  <c:v>26.8821868954091</c:v>
                </c:pt>
                <c:pt idx="22">
                  <c:v>26.6756970134243</c:v>
                </c:pt>
                <c:pt idx="23">
                  <c:v>26.6615106257379</c:v>
                </c:pt>
                <c:pt idx="24">
                  <c:v>26.6493445337731</c:v>
                </c:pt>
                <c:pt idx="25">
                  <c:v>26.8291647863921</c:v>
                </c:pt>
                <c:pt idx="26">
                  <c:v>26.8205653893432</c:v>
                </c:pt>
                <c:pt idx="27">
                  <c:v>26.8124461243021</c:v>
                </c:pt>
                <c:pt idx="28">
                  <c:v>27.3691326236833</c:v>
                </c:pt>
                <c:pt idx="29">
                  <c:v>27.3655738536155</c:v>
                </c:pt>
                <c:pt idx="30">
                  <c:v>27.3670484990599</c:v>
                </c:pt>
                <c:pt idx="31">
                  <c:v>26.7931375394153</c:v>
                </c:pt>
                <c:pt idx="32">
                  <c:v>26.7961158710117</c:v>
                </c:pt>
                <c:pt idx="33">
                  <c:v>26.7967874814396</c:v>
                </c:pt>
                <c:pt idx="34">
                  <c:v>26.6106092709199</c:v>
                </c:pt>
                <c:pt idx="35">
                  <c:v>26.612572778045</c:v>
                </c:pt>
                <c:pt idx="36">
                  <c:v>26.6139252080692</c:v>
                </c:pt>
                <c:pt idx="37">
                  <c:v>26.8116101126708</c:v>
                </c:pt>
                <c:pt idx="38">
                  <c:v>26.8137263890711</c:v>
                </c:pt>
                <c:pt idx="39">
                  <c:v>26.81492604982</c:v>
                </c:pt>
                <c:pt idx="40">
                  <c:v>27.3834754155309</c:v>
                </c:pt>
                <c:pt idx="41">
                  <c:v>27.3859736151194</c:v>
                </c:pt>
                <c:pt idx="42">
                  <c:v>27.3892128880245</c:v>
                </c:pt>
                <c:pt idx="43">
                  <c:v>26.8185546804019</c:v>
                </c:pt>
                <c:pt idx="44">
                  <c:v>26.8226373156165</c:v>
                </c:pt>
                <c:pt idx="45">
                  <c:v>26.8257325489191</c:v>
                </c:pt>
                <c:pt idx="46">
                  <c:v>26.6423336005558</c:v>
                </c:pt>
                <c:pt idx="47">
                  <c:v>26.646272196168</c:v>
                </c:pt>
                <c:pt idx="48">
                  <c:v>26.6497306597723</c:v>
                </c:pt>
                <c:pt idx="49">
                  <c:v>26.8496841881113</c:v>
                </c:pt>
                <c:pt idx="50">
                  <c:v>26.8535199728478</c:v>
                </c:pt>
                <c:pt idx="51">
                  <c:v>26.85721328363</c:v>
                </c:pt>
                <c:pt idx="52">
                  <c:v>27.42785777083</c:v>
                </c:pt>
                <c:pt idx="53">
                  <c:v>27.4316981576224</c:v>
                </c:pt>
                <c:pt idx="54">
                  <c:v>27.4362369182445</c:v>
                </c:pt>
                <c:pt idx="55">
                  <c:v>26.8661670146632</c:v>
                </c:pt>
                <c:pt idx="56">
                  <c:v>26.8708367203784</c:v>
                </c:pt>
                <c:pt idx="57">
                  <c:v>26.8747179089027</c:v>
                </c:pt>
                <c:pt idx="58">
                  <c:v>26.6922374739458</c:v>
                </c:pt>
                <c:pt idx="59">
                  <c:v>26.6964317920405</c:v>
                </c:pt>
                <c:pt idx="60">
                  <c:v>26.7008566873643</c:v>
                </c:pt>
                <c:pt idx="61">
                  <c:v>26.9015205928331</c:v>
                </c:pt>
                <c:pt idx="62">
                  <c:v>26.9057618803633</c:v>
                </c:pt>
                <c:pt idx="63">
                  <c:v>26.9107181470793</c:v>
                </c:pt>
                <c:pt idx="64">
                  <c:v>27.4819518871981</c:v>
                </c:pt>
                <c:pt idx="65">
                  <c:v>27.4887821869489</c:v>
                </c:pt>
                <c:pt idx="66">
                  <c:v>27.5005229276896</c:v>
                </c:pt>
                <c:pt idx="67">
                  <c:v>26.9373276414943</c:v>
                </c:pt>
                <c:pt idx="68">
                  <c:v>26.949068382235</c:v>
                </c:pt>
                <c:pt idx="69">
                  <c:v>26.9608091229758</c:v>
                </c:pt>
                <c:pt idx="70">
                  <c:v>26.7848730960398</c:v>
                </c:pt>
                <c:pt idx="71">
                  <c:v>26.7966138367805</c:v>
                </c:pt>
                <c:pt idx="72">
                  <c:v>26.8083545775212</c:v>
                </c:pt>
                <c:pt idx="73">
                  <c:v>27.0161222542889</c:v>
                </c:pt>
                <c:pt idx="74">
                  <c:v>27.0278629950297</c:v>
                </c:pt>
                <c:pt idx="75">
                  <c:v>27.0396037357704</c:v>
                </c:pt>
                <c:pt idx="76">
                  <c:v>27.617930335097</c:v>
                </c:pt>
                <c:pt idx="77">
                  <c:v>27.631417010412</c:v>
                </c:pt>
                <c:pt idx="78">
                  <c:v>27.6476535326813</c:v>
                </c:pt>
                <c:pt idx="79">
                  <c:v>27.0897833469374</c:v>
                </c:pt>
                <c:pt idx="80">
                  <c:v>27.1059616713876</c:v>
                </c:pt>
                <c:pt idx="81">
                  <c:v>27.1225037322075</c:v>
                </c:pt>
                <c:pt idx="82">
                  <c:v>26.9515145198983</c:v>
                </c:pt>
                <c:pt idx="83">
                  <c:v>26.9680565807182</c:v>
                </c:pt>
                <c:pt idx="84">
                  <c:v>26.9842245127007</c:v>
                </c:pt>
                <c:pt idx="85">
                  <c:v>27.1973858802066</c:v>
                </c:pt>
                <c:pt idx="86">
                  <c:v>27.2135642046568</c:v>
                </c:pt>
                <c:pt idx="87">
                  <c:v>27.2300335182027</c:v>
                </c:pt>
                <c:pt idx="88">
                  <c:v>27.8135125222782</c:v>
                </c:pt>
                <c:pt idx="89">
                  <c:v>27.8296162016995</c:v>
                </c:pt>
                <c:pt idx="90">
                  <c:v>27.8462455592481</c:v>
                </c:pt>
                <c:pt idx="91">
                  <c:v>27.2881529746953</c:v>
                </c:pt>
                <c:pt idx="92">
                  <c:v>27.3040662912191</c:v>
                </c:pt>
                <c:pt idx="93">
                  <c:v>27.3209357147716</c:v>
                </c:pt>
                <c:pt idx="94">
                  <c:v>27.1500192497364</c:v>
                </c:pt>
                <c:pt idx="95">
                  <c:v>27.1664158160084</c:v>
                </c:pt>
                <c:pt idx="96">
                  <c:v>27.1828851295544</c:v>
                </c:pt>
                <c:pt idx="97">
                  <c:v>27.3958052110709</c:v>
                </c:pt>
                <c:pt idx="98">
                  <c:v>23.4979275203535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"Oper. Rate"</c:f>
              <c:strCache>
                <c:ptCount val="1"/>
                <c:pt idx="0">
                  <c:v>Oper. Rate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Monomers_Data!$F$11:$F$109</c:f>
              <c:numCache>
                <c:formatCode>General</c:formatCode>
                <c:ptCount val="99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59428793"/>
        <c:axId val="95047381"/>
      </c:lineChart>
      <c:catAx>
        <c:axId val="59428793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5047381"/>
        <c:crossesAt val="0"/>
        <c:auto val="1"/>
        <c:lblAlgn val="ctr"/>
        <c:lblOffset val="100"/>
        <c:noMultiLvlLbl val="0"/>
      </c:catAx>
      <c:valAx>
        <c:axId val="9504738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9428793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"Ethylene"</c:f>
              <c:strCache>
                <c:ptCount val="1"/>
                <c:pt idx="0">
                  <c:v>Ethylene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CurveCreator!$BZ$11:$BZ$109</c:f>
              <c:numCache>
                <c:formatCode>0.00_)</c:formatCode>
                <c:ptCount val="99"/>
                <c:pt idx="0">
                  <c:v>26.553772540217</c:v>
                </c:pt>
                <c:pt idx="1">
                  <c:v>26.6178287638288</c:v>
                </c:pt>
                <c:pt idx="2">
                  <c:v>25.2907041080229</c:v>
                </c:pt>
                <c:pt idx="3">
                  <c:v>25.3244729036396</c:v>
                </c:pt>
                <c:pt idx="4">
                  <c:v>25.3728547901374</c:v>
                </c:pt>
                <c:pt idx="5">
                  <c:v>25.4399059243226</c:v>
                </c:pt>
                <c:pt idx="6">
                  <c:v>25.5746523368607</c:v>
                </c:pt>
                <c:pt idx="7">
                  <c:v>25.220523415978</c:v>
                </c:pt>
                <c:pt idx="8">
                  <c:v>24.98079004329</c:v>
                </c:pt>
                <c:pt idx="9">
                  <c:v>24.6595354069799</c:v>
                </c:pt>
                <c:pt idx="10">
                  <c:v>23.4908041599254</c:v>
                </c:pt>
                <c:pt idx="11">
                  <c:v>23.4282136339238</c:v>
                </c:pt>
                <c:pt idx="12">
                  <c:v>23.5442006573673</c:v>
                </c:pt>
                <c:pt idx="13">
                  <c:v>23.6032635080968</c:v>
                </c:pt>
                <c:pt idx="14">
                  <c:v>27.1339686766656</c:v>
                </c:pt>
                <c:pt idx="15">
                  <c:v>27.2599231429945</c:v>
                </c:pt>
                <c:pt idx="16">
                  <c:v>27.2783210434225</c:v>
                </c:pt>
                <c:pt idx="17">
                  <c:v>27.321839853562</c:v>
                </c:pt>
                <c:pt idx="18">
                  <c:v>27.371937366866</c:v>
                </c:pt>
                <c:pt idx="19">
                  <c:v>26.9276698296092</c:v>
                </c:pt>
                <c:pt idx="20">
                  <c:v>26.905207712041</c:v>
                </c:pt>
                <c:pt idx="21">
                  <c:v>26.8821868954091</c:v>
                </c:pt>
                <c:pt idx="22">
                  <c:v>26.6756970134243</c:v>
                </c:pt>
                <c:pt idx="23">
                  <c:v>26.6615106257379</c:v>
                </c:pt>
                <c:pt idx="24">
                  <c:v>26.6493445337731</c:v>
                </c:pt>
                <c:pt idx="25">
                  <c:v>26.8291647863921</c:v>
                </c:pt>
                <c:pt idx="26">
                  <c:v>26.8205653893432</c:v>
                </c:pt>
                <c:pt idx="27">
                  <c:v>26.8124461243021</c:v>
                </c:pt>
                <c:pt idx="28">
                  <c:v>27.3691326236833</c:v>
                </c:pt>
                <c:pt idx="29">
                  <c:v>27.3655738536155</c:v>
                </c:pt>
                <c:pt idx="30">
                  <c:v>27.3670484990599</c:v>
                </c:pt>
                <c:pt idx="31">
                  <c:v>26.7931375394153</c:v>
                </c:pt>
                <c:pt idx="32">
                  <c:v>26.7961158710117</c:v>
                </c:pt>
                <c:pt idx="33">
                  <c:v>26.7967874814396</c:v>
                </c:pt>
                <c:pt idx="34">
                  <c:v>26.6106092709199</c:v>
                </c:pt>
                <c:pt idx="35">
                  <c:v>26.612572778045</c:v>
                </c:pt>
                <c:pt idx="36">
                  <c:v>26.6139252080692</c:v>
                </c:pt>
                <c:pt idx="37">
                  <c:v>26.8116101126708</c:v>
                </c:pt>
                <c:pt idx="38">
                  <c:v>26.8137263890711</c:v>
                </c:pt>
                <c:pt idx="39">
                  <c:v>26.81492604982</c:v>
                </c:pt>
                <c:pt idx="40">
                  <c:v>27.3834754155309</c:v>
                </c:pt>
                <c:pt idx="41">
                  <c:v>27.3859736151194</c:v>
                </c:pt>
                <c:pt idx="42">
                  <c:v>27.3892128880245</c:v>
                </c:pt>
                <c:pt idx="43">
                  <c:v>26.8185546804019</c:v>
                </c:pt>
                <c:pt idx="44">
                  <c:v>26.8226373156165</c:v>
                </c:pt>
                <c:pt idx="45">
                  <c:v>26.8257325489191</c:v>
                </c:pt>
                <c:pt idx="46">
                  <c:v>26.6423336005558</c:v>
                </c:pt>
                <c:pt idx="47">
                  <c:v>26.646272196168</c:v>
                </c:pt>
                <c:pt idx="48">
                  <c:v>26.6497306597723</c:v>
                </c:pt>
                <c:pt idx="49">
                  <c:v>26.8496841881113</c:v>
                </c:pt>
                <c:pt idx="50">
                  <c:v>26.8535199728478</c:v>
                </c:pt>
                <c:pt idx="51">
                  <c:v>26.85721328363</c:v>
                </c:pt>
                <c:pt idx="52">
                  <c:v>27.42785777083</c:v>
                </c:pt>
                <c:pt idx="53">
                  <c:v>27.4316981576224</c:v>
                </c:pt>
                <c:pt idx="54">
                  <c:v>27.4362369182445</c:v>
                </c:pt>
                <c:pt idx="55">
                  <c:v>26.8661670146632</c:v>
                </c:pt>
                <c:pt idx="56">
                  <c:v>26.8708367203784</c:v>
                </c:pt>
                <c:pt idx="57">
                  <c:v>26.8747179089027</c:v>
                </c:pt>
                <c:pt idx="58">
                  <c:v>26.6922374739458</c:v>
                </c:pt>
                <c:pt idx="59">
                  <c:v>26.6964317920405</c:v>
                </c:pt>
                <c:pt idx="60">
                  <c:v>26.7008566873643</c:v>
                </c:pt>
                <c:pt idx="61">
                  <c:v>26.9015205928331</c:v>
                </c:pt>
                <c:pt idx="62">
                  <c:v>26.9057618803633</c:v>
                </c:pt>
                <c:pt idx="63">
                  <c:v>26.9107181470793</c:v>
                </c:pt>
                <c:pt idx="64">
                  <c:v>27.4819518871981</c:v>
                </c:pt>
                <c:pt idx="65">
                  <c:v>27.4887821869489</c:v>
                </c:pt>
                <c:pt idx="66">
                  <c:v>27.5005229276896</c:v>
                </c:pt>
                <c:pt idx="67">
                  <c:v>26.9373276414943</c:v>
                </c:pt>
                <c:pt idx="68">
                  <c:v>26.949068382235</c:v>
                </c:pt>
                <c:pt idx="69">
                  <c:v>26.9608091229758</c:v>
                </c:pt>
                <c:pt idx="70">
                  <c:v>26.7848730960398</c:v>
                </c:pt>
                <c:pt idx="71">
                  <c:v>26.7966138367805</c:v>
                </c:pt>
                <c:pt idx="72">
                  <c:v>26.8083545775212</c:v>
                </c:pt>
                <c:pt idx="73">
                  <c:v>27.0161222542889</c:v>
                </c:pt>
                <c:pt idx="74">
                  <c:v>27.0278629950297</c:v>
                </c:pt>
                <c:pt idx="75">
                  <c:v>27.0396037357704</c:v>
                </c:pt>
                <c:pt idx="76">
                  <c:v>27.617930335097</c:v>
                </c:pt>
                <c:pt idx="77">
                  <c:v>27.631417010412</c:v>
                </c:pt>
                <c:pt idx="78">
                  <c:v>27.6476535326813</c:v>
                </c:pt>
                <c:pt idx="79">
                  <c:v>27.0897833469374</c:v>
                </c:pt>
                <c:pt idx="80">
                  <c:v>27.1059616713876</c:v>
                </c:pt>
                <c:pt idx="81">
                  <c:v>27.1225037322075</c:v>
                </c:pt>
                <c:pt idx="82">
                  <c:v>26.9515145198983</c:v>
                </c:pt>
                <c:pt idx="83">
                  <c:v>26.9680565807182</c:v>
                </c:pt>
                <c:pt idx="84">
                  <c:v>26.9842245127007</c:v>
                </c:pt>
                <c:pt idx="85">
                  <c:v>27.1973858802066</c:v>
                </c:pt>
                <c:pt idx="86">
                  <c:v>27.2135642046568</c:v>
                </c:pt>
                <c:pt idx="87">
                  <c:v>27.2300335182027</c:v>
                </c:pt>
                <c:pt idx="88">
                  <c:v>27.8135125222782</c:v>
                </c:pt>
                <c:pt idx="89">
                  <c:v>27.8296162016995</c:v>
                </c:pt>
                <c:pt idx="90">
                  <c:v>27.8462455592481</c:v>
                </c:pt>
                <c:pt idx="91">
                  <c:v>27.2881529746953</c:v>
                </c:pt>
                <c:pt idx="92">
                  <c:v>27.3040662912191</c:v>
                </c:pt>
                <c:pt idx="93">
                  <c:v>27.3209357147716</c:v>
                </c:pt>
                <c:pt idx="94">
                  <c:v>27.1500192497364</c:v>
                </c:pt>
                <c:pt idx="95">
                  <c:v>27.1664158160084</c:v>
                </c:pt>
                <c:pt idx="96">
                  <c:v>27.1828851295544</c:v>
                </c:pt>
                <c:pt idx="97">
                  <c:v>27.3958052110709</c:v>
                </c:pt>
                <c:pt idx="98">
                  <c:v>23.4979275203535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"Oper. Rate"</c:f>
              <c:strCache>
                <c:ptCount val="1"/>
                <c:pt idx="0">
                  <c:v>Oper. Rate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Monomers_Data!$F$11:$F$109</c:f>
              <c:numCache>
                <c:formatCode>General</c:formatCode>
                <c:ptCount val="99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787348"/>
        <c:axId val="33316181"/>
      </c:lineChart>
      <c:catAx>
        <c:axId val="9787348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3316181"/>
        <c:crossesAt val="0"/>
        <c:auto val="1"/>
        <c:lblAlgn val="ctr"/>
        <c:lblOffset val="100"/>
        <c:noMultiLvlLbl val="0"/>
      </c:catAx>
      <c:valAx>
        <c:axId val="3331618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787348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"Ethylene"</c:f>
              <c:strCache>
                <c:ptCount val="1"/>
                <c:pt idx="0">
                  <c:v>Ethylene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CurveCreator!$BZ$11:$BZ$109</c:f>
              <c:numCache>
                <c:formatCode>0.00_)</c:formatCode>
                <c:ptCount val="99"/>
                <c:pt idx="0">
                  <c:v>26.553772540217</c:v>
                </c:pt>
                <c:pt idx="1">
                  <c:v>26.6178287638288</c:v>
                </c:pt>
                <c:pt idx="2">
                  <c:v>25.2907041080229</c:v>
                </c:pt>
                <c:pt idx="3">
                  <c:v>25.3244729036396</c:v>
                </c:pt>
                <c:pt idx="4">
                  <c:v>25.3728547901374</c:v>
                </c:pt>
                <c:pt idx="5">
                  <c:v>25.4399059243226</c:v>
                </c:pt>
                <c:pt idx="6">
                  <c:v>25.5746523368607</c:v>
                </c:pt>
                <c:pt idx="7">
                  <c:v>25.220523415978</c:v>
                </c:pt>
                <c:pt idx="8">
                  <c:v>24.98079004329</c:v>
                </c:pt>
                <c:pt idx="9">
                  <c:v>24.6595354069799</c:v>
                </c:pt>
                <c:pt idx="10">
                  <c:v>23.4908041599254</c:v>
                </c:pt>
                <c:pt idx="11">
                  <c:v>23.4282136339238</c:v>
                </c:pt>
                <c:pt idx="12">
                  <c:v>23.5442006573673</c:v>
                </c:pt>
                <c:pt idx="13">
                  <c:v>23.6032635080968</c:v>
                </c:pt>
                <c:pt idx="14">
                  <c:v>27.1339686766656</c:v>
                </c:pt>
                <c:pt idx="15">
                  <c:v>27.2599231429945</c:v>
                </c:pt>
                <c:pt idx="16">
                  <c:v>27.2783210434225</c:v>
                </c:pt>
                <c:pt idx="17">
                  <c:v>27.321839853562</c:v>
                </c:pt>
                <c:pt idx="18">
                  <c:v>27.371937366866</c:v>
                </c:pt>
                <c:pt idx="19">
                  <c:v>26.9276698296092</c:v>
                </c:pt>
                <c:pt idx="20">
                  <c:v>26.905207712041</c:v>
                </c:pt>
                <c:pt idx="21">
                  <c:v>26.8821868954091</c:v>
                </c:pt>
                <c:pt idx="22">
                  <c:v>26.6756970134243</c:v>
                </c:pt>
                <c:pt idx="23">
                  <c:v>26.6615106257379</c:v>
                </c:pt>
                <c:pt idx="24">
                  <c:v>26.6493445337731</c:v>
                </c:pt>
                <c:pt idx="25">
                  <c:v>26.8291647863921</c:v>
                </c:pt>
                <c:pt idx="26">
                  <c:v>26.8205653893432</c:v>
                </c:pt>
                <c:pt idx="27">
                  <c:v>26.8124461243021</c:v>
                </c:pt>
                <c:pt idx="28">
                  <c:v>27.3691326236833</c:v>
                </c:pt>
                <c:pt idx="29">
                  <c:v>27.3655738536155</c:v>
                </c:pt>
                <c:pt idx="30">
                  <c:v>27.3670484990599</c:v>
                </c:pt>
                <c:pt idx="31">
                  <c:v>26.7931375394153</c:v>
                </c:pt>
                <c:pt idx="32">
                  <c:v>26.7961158710117</c:v>
                </c:pt>
                <c:pt idx="33">
                  <c:v>26.7967874814396</c:v>
                </c:pt>
                <c:pt idx="34">
                  <c:v>26.6106092709199</c:v>
                </c:pt>
                <c:pt idx="35">
                  <c:v>26.612572778045</c:v>
                </c:pt>
                <c:pt idx="36">
                  <c:v>26.6139252080692</c:v>
                </c:pt>
                <c:pt idx="37">
                  <c:v>26.8116101126708</c:v>
                </c:pt>
                <c:pt idx="38">
                  <c:v>26.8137263890711</c:v>
                </c:pt>
                <c:pt idx="39">
                  <c:v>26.81492604982</c:v>
                </c:pt>
                <c:pt idx="40">
                  <c:v>27.3834754155309</c:v>
                </c:pt>
                <c:pt idx="41">
                  <c:v>27.3859736151194</c:v>
                </c:pt>
                <c:pt idx="42">
                  <c:v>27.3892128880245</c:v>
                </c:pt>
                <c:pt idx="43">
                  <c:v>26.8185546804019</c:v>
                </c:pt>
                <c:pt idx="44">
                  <c:v>26.8226373156165</c:v>
                </c:pt>
                <c:pt idx="45">
                  <c:v>26.8257325489191</c:v>
                </c:pt>
                <c:pt idx="46">
                  <c:v>26.6423336005558</c:v>
                </c:pt>
                <c:pt idx="47">
                  <c:v>26.646272196168</c:v>
                </c:pt>
                <c:pt idx="48">
                  <c:v>26.6497306597723</c:v>
                </c:pt>
                <c:pt idx="49">
                  <c:v>26.8496841881113</c:v>
                </c:pt>
                <c:pt idx="50">
                  <c:v>26.8535199728478</c:v>
                </c:pt>
                <c:pt idx="51">
                  <c:v>26.85721328363</c:v>
                </c:pt>
                <c:pt idx="52">
                  <c:v>27.42785777083</c:v>
                </c:pt>
                <c:pt idx="53">
                  <c:v>27.4316981576224</c:v>
                </c:pt>
                <c:pt idx="54">
                  <c:v>27.4362369182445</c:v>
                </c:pt>
                <c:pt idx="55">
                  <c:v>26.8661670146632</c:v>
                </c:pt>
                <c:pt idx="56">
                  <c:v>26.8708367203784</c:v>
                </c:pt>
                <c:pt idx="57">
                  <c:v>26.8747179089027</c:v>
                </c:pt>
                <c:pt idx="58">
                  <c:v>26.6922374739458</c:v>
                </c:pt>
                <c:pt idx="59">
                  <c:v>26.6964317920405</c:v>
                </c:pt>
                <c:pt idx="60">
                  <c:v>26.7008566873643</c:v>
                </c:pt>
                <c:pt idx="61">
                  <c:v>26.9015205928331</c:v>
                </c:pt>
                <c:pt idx="62">
                  <c:v>26.9057618803633</c:v>
                </c:pt>
                <c:pt idx="63">
                  <c:v>26.9107181470793</c:v>
                </c:pt>
                <c:pt idx="64">
                  <c:v>27.4819518871981</c:v>
                </c:pt>
                <c:pt idx="65">
                  <c:v>27.4887821869489</c:v>
                </c:pt>
                <c:pt idx="66">
                  <c:v>27.5005229276896</c:v>
                </c:pt>
                <c:pt idx="67">
                  <c:v>26.9373276414943</c:v>
                </c:pt>
                <c:pt idx="68">
                  <c:v>26.949068382235</c:v>
                </c:pt>
                <c:pt idx="69">
                  <c:v>26.9608091229758</c:v>
                </c:pt>
                <c:pt idx="70">
                  <c:v>26.7848730960398</c:v>
                </c:pt>
                <c:pt idx="71">
                  <c:v>26.7966138367805</c:v>
                </c:pt>
                <c:pt idx="72">
                  <c:v>26.8083545775212</c:v>
                </c:pt>
                <c:pt idx="73">
                  <c:v>27.0161222542889</c:v>
                </c:pt>
                <c:pt idx="74">
                  <c:v>27.0278629950297</c:v>
                </c:pt>
                <c:pt idx="75">
                  <c:v>27.0396037357704</c:v>
                </c:pt>
                <c:pt idx="76">
                  <c:v>27.617930335097</c:v>
                </c:pt>
                <c:pt idx="77">
                  <c:v>27.631417010412</c:v>
                </c:pt>
                <c:pt idx="78">
                  <c:v>27.6476535326813</c:v>
                </c:pt>
                <c:pt idx="79">
                  <c:v>27.0897833469374</c:v>
                </c:pt>
                <c:pt idx="80">
                  <c:v>27.1059616713876</c:v>
                </c:pt>
                <c:pt idx="81">
                  <c:v>27.1225037322075</c:v>
                </c:pt>
                <c:pt idx="82">
                  <c:v>26.9515145198983</c:v>
                </c:pt>
                <c:pt idx="83">
                  <c:v>26.9680565807182</c:v>
                </c:pt>
                <c:pt idx="84">
                  <c:v>26.9842245127007</c:v>
                </c:pt>
                <c:pt idx="85">
                  <c:v>27.1973858802066</c:v>
                </c:pt>
                <c:pt idx="86">
                  <c:v>27.2135642046568</c:v>
                </c:pt>
                <c:pt idx="87">
                  <c:v>27.2300335182027</c:v>
                </c:pt>
                <c:pt idx="88">
                  <c:v>27.8135125222782</c:v>
                </c:pt>
                <c:pt idx="89">
                  <c:v>27.8296162016995</c:v>
                </c:pt>
                <c:pt idx="90">
                  <c:v>27.8462455592481</c:v>
                </c:pt>
                <c:pt idx="91">
                  <c:v>27.2881529746953</c:v>
                </c:pt>
                <c:pt idx="92">
                  <c:v>27.3040662912191</c:v>
                </c:pt>
                <c:pt idx="93">
                  <c:v>27.3209357147716</c:v>
                </c:pt>
                <c:pt idx="94">
                  <c:v>27.1500192497364</c:v>
                </c:pt>
                <c:pt idx="95">
                  <c:v>27.1664158160084</c:v>
                </c:pt>
                <c:pt idx="96">
                  <c:v>27.1828851295544</c:v>
                </c:pt>
                <c:pt idx="97">
                  <c:v>27.3958052110709</c:v>
                </c:pt>
                <c:pt idx="98">
                  <c:v>23.4979275203535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"Oper. Rate"</c:f>
              <c:strCache>
                <c:ptCount val="1"/>
                <c:pt idx="0">
                  <c:v>Oper. Rate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Monomers_Data!$F$11:$F$109</c:f>
              <c:numCache>
                <c:formatCode>General</c:formatCode>
                <c:ptCount val="99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3909005"/>
        <c:axId val="8309443"/>
      </c:lineChart>
      <c:catAx>
        <c:axId val="93909005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309443"/>
        <c:crossesAt val="0"/>
        <c:auto val="1"/>
        <c:lblAlgn val="ctr"/>
        <c:lblOffset val="100"/>
        <c:noMultiLvlLbl val="0"/>
      </c:catAx>
      <c:valAx>
        <c:axId val="830944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390900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"Ethylene"</c:f>
              <c:strCache>
                <c:ptCount val="1"/>
                <c:pt idx="0">
                  <c:v>Ethylene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CurveCreator!$BZ$11:$BZ$109</c:f>
              <c:numCache>
                <c:formatCode>0.00_)</c:formatCode>
                <c:ptCount val="99"/>
                <c:pt idx="0">
                  <c:v>26.553772540217</c:v>
                </c:pt>
                <c:pt idx="1">
                  <c:v>26.6178287638288</c:v>
                </c:pt>
                <c:pt idx="2">
                  <c:v>25.2907041080229</c:v>
                </c:pt>
                <c:pt idx="3">
                  <c:v>25.3244729036396</c:v>
                </c:pt>
                <c:pt idx="4">
                  <c:v>25.3728547901374</c:v>
                </c:pt>
                <c:pt idx="5">
                  <c:v>25.4399059243226</c:v>
                </c:pt>
                <c:pt idx="6">
                  <c:v>25.5746523368607</c:v>
                </c:pt>
                <c:pt idx="7">
                  <c:v>25.220523415978</c:v>
                </c:pt>
                <c:pt idx="8">
                  <c:v>24.98079004329</c:v>
                </c:pt>
                <c:pt idx="9">
                  <c:v>24.6595354069799</c:v>
                </c:pt>
                <c:pt idx="10">
                  <c:v>23.4908041599254</c:v>
                </c:pt>
                <c:pt idx="11">
                  <c:v>23.4282136339238</c:v>
                </c:pt>
                <c:pt idx="12">
                  <c:v>23.5442006573673</c:v>
                </c:pt>
                <c:pt idx="13">
                  <c:v>23.6032635080968</c:v>
                </c:pt>
                <c:pt idx="14">
                  <c:v>27.1339686766656</c:v>
                </c:pt>
                <c:pt idx="15">
                  <c:v>27.2599231429945</c:v>
                </c:pt>
                <c:pt idx="16">
                  <c:v>27.2783210434225</c:v>
                </c:pt>
                <c:pt idx="17">
                  <c:v>27.321839853562</c:v>
                </c:pt>
                <c:pt idx="18">
                  <c:v>27.371937366866</c:v>
                </c:pt>
                <c:pt idx="19">
                  <c:v>26.9276698296092</c:v>
                </c:pt>
                <c:pt idx="20">
                  <c:v>26.905207712041</c:v>
                </c:pt>
                <c:pt idx="21">
                  <c:v>26.8821868954091</c:v>
                </c:pt>
                <c:pt idx="22">
                  <c:v>26.6756970134243</c:v>
                </c:pt>
                <c:pt idx="23">
                  <c:v>26.6615106257379</c:v>
                </c:pt>
                <c:pt idx="24">
                  <c:v>26.6493445337731</c:v>
                </c:pt>
                <c:pt idx="25">
                  <c:v>26.8291647863921</c:v>
                </c:pt>
                <c:pt idx="26">
                  <c:v>26.8205653893432</c:v>
                </c:pt>
                <c:pt idx="27">
                  <c:v>26.8124461243021</c:v>
                </c:pt>
                <c:pt idx="28">
                  <c:v>27.3691326236833</c:v>
                </c:pt>
                <c:pt idx="29">
                  <c:v>27.3655738536155</c:v>
                </c:pt>
                <c:pt idx="30">
                  <c:v>27.3670484990599</c:v>
                </c:pt>
                <c:pt idx="31">
                  <c:v>26.7931375394153</c:v>
                </c:pt>
                <c:pt idx="32">
                  <c:v>26.7961158710117</c:v>
                </c:pt>
                <c:pt idx="33">
                  <c:v>26.7967874814396</c:v>
                </c:pt>
                <c:pt idx="34">
                  <c:v>26.6106092709199</c:v>
                </c:pt>
                <c:pt idx="35">
                  <c:v>26.612572778045</c:v>
                </c:pt>
                <c:pt idx="36">
                  <c:v>26.6139252080692</c:v>
                </c:pt>
                <c:pt idx="37">
                  <c:v>26.8116101126708</c:v>
                </c:pt>
                <c:pt idx="38">
                  <c:v>26.8137263890711</c:v>
                </c:pt>
                <c:pt idx="39">
                  <c:v>26.81492604982</c:v>
                </c:pt>
                <c:pt idx="40">
                  <c:v>27.3834754155309</c:v>
                </c:pt>
                <c:pt idx="41">
                  <c:v>27.3859736151194</c:v>
                </c:pt>
                <c:pt idx="42">
                  <c:v>27.3892128880245</c:v>
                </c:pt>
                <c:pt idx="43">
                  <c:v>26.8185546804019</c:v>
                </c:pt>
                <c:pt idx="44">
                  <c:v>26.8226373156165</c:v>
                </c:pt>
                <c:pt idx="45">
                  <c:v>26.8257325489191</c:v>
                </c:pt>
                <c:pt idx="46">
                  <c:v>26.6423336005558</c:v>
                </c:pt>
                <c:pt idx="47">
                  <c:v>26.646272196168</c:v>
                </c:pt>
                <c:pt idx="48">
                  <c:v>26.6497306597723</c:v>
                </c:pt>
                <c:pt idx="49">
                  <c:v>26.8496841881113</c:v>
                </c:pt>
                <c:pt idx="50">
                  <c:v>26.8535199728478</c:v>
                </c:pt>
                <c:pt idx="51">
                  <c:v>26.85721328363</c:v>
                </c:pt>
                <c:pt idx="52">
                  <c:v>27.42785777083</c:v>
                </c:pt>
                <c:pt idx="53">
                  <c:v>27.4316981576224</c:v>
                </c:pt>
                <c:pt idx="54">
                  <c:v>27.4362369182445</c:v>
                </c:pt>
                <c:pt idx="55">
                  <c:v>26.8661670146632</c:v>
                </c:pt>
                <c:pt idx="56">
                  <c:v>26.8708367203784</c:v>
                </c:pt>
                <c:pt idx="57">
                  <c:v>26.8747179089027</c:v>
                </c:pt>
                <c:pt idx="58">
                  <c:v>26.6922374739458</c:v>
                </c:pt>
                <c:pt idx="59">
                  <c:v>26.6964317920405</c:v>
                </c:pt>
                <c:pt idx="60">
                  <c:v>26.7008566873643</c:v>
                </c:pt>
                <c:pt idx="61">
                  <c:v>26.9015205928331</c:v>
                </c:pt>
                <c:pt idx="62">
                  <c:v>26.9057618803633</c:v>
                </c:pt>
                <c:pt idx="63">
                  <c:v>26.9107181470793</c:v>
                </c:pt>
                <c:pt idx="64">
                  <c:v>27.4819518871981</c:v>
                </c:pt>
                <c:pt idx="65">
                  <c:v>27.4887821869489</c:v>
                </c:pt>
                <c:pt idx="66">
                  <c:v>27.5005229276896</c:v>
                </c:pt>
                <c:pt idx="67">
                  <c:v>26.9373276414943</c:v>
                </c:pt>
                <c:pt idx="68">
                  <c:v>26.949068382235</c:v>
                </c:pt>
                <c:pt idx="69">
                  <c:v>26.9608091229758</c:v>
                </c:pt>
                <c:pt idx="70">
                  <c:v>26.7848730960398</c:v>
                </c:pt>
                <c:pt idx="71">
                  <c:v>26.7966138367805</c:v>
                </c:pt>
                <c:pt idx="72">
                  <c:v>26.8083545775212</c:v>
                </c:pt>
                <c:pt idx="73">
                  <c:v>27.0161222542889</c:v>
                </c:pt>
                <c:pt idx="74">
                  <c:v>27.0278629950297</c:v>
                </c:pt>
                <c:pt idx="75">
                  <c:v>27.0396037357704</c:v>
                </c:pt>
                <c:pt idx="76">
                  <c:v>27.617930335097</c:v>
                </c:pt>
                <c:pt idx="77">
                  <c:v>27.631417010412</c:v>
                </c:pt>
                <c:pt idx="78">
                  <c:v>27.6476535326813</c:v>
                </c:pt>
                <c:pt idx="79">
                  <c:v>27.0897833469374</c:v>
                </c:pt>
                <c:pt idx="80">
                  <c:v>27.1059616713876</c:v>
                </c:pt>
                <c:pt idx="81">
                  <c:v>27.1225037322075</c:v>
                </c:pt>
                <c:pt idx="82">
                  <c:v>26.9515145198983</c:v>
                </c:pt>
                <c:pt idx="83">
                  <c:v>26.9680565807182</c:v>
                </c:pt>
                <c:pt idx="84">
                  <c:v>26.9842245127007</c:v>
                </c:pt>
                <c:pt idx="85">
                  <c:v>27.1973858802066</c:v>
                </c:pt>
                <c:pt idx="86">
                  <c:v>27.2135642046568</c:v>
                </c:pt>
                <c:pt idx="87">
                  <c:v>27.2300335182027</c:v>
                </c:pt>
                <c:pt idx="88">
                  <c:v>27.8135125222782</c:v>
                </c:pt>
                <c:pt idx="89">
                  <c:v>27.8296162016995</c:v>
                </c:pt>
                <c:pt idx="90">
                  <c:v>27.8462455592481</c:v>
                </c:pt>
                <c:pt idx="91">
                  <c:v>27.2881529746953</c:v>
                </c:pt>
                <c:pt idx="92">
                  <c:v>27.3040662912191</c:v>
                </c:pt>
                <c:pt idx="93">
                  <c:v>27.3209357147716</c:v>
                </c:pt>
                <c:pt idx="94">
                  <c:v>27.1500192497364</c:v>
                </c:pt>
                <c:pt idx="95">
                  <c:v>27.1664158160084</c:v>
                </c:pt>
                <c:pt idx="96">
                  <c:v>27.1828851295544</c:v>
                </c:pt>
                <c:pt idx="97">
                  <c:v>27.3958052110709</c:v>
                </c:pt>
                <c:pt idx="98">
                  <c:v>23.4979275203535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"Oper. Rate"</c:f>
              <c:strCache>
                <c:ptCount val="1"/>
                <c:pt idx="0">
                  <c:v>Oper. Rate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CurveCreator!$A$11:$A$109</c:f>
              <c:strCache>
                <c:ptCount val="99"/>
                <c:pt idx="0">
                  <c:v>Jun-01</c:v>
                </c:pt>
                <c:pt idx="1">
                  <c:v>Jul-01</c:v>
                </c:pt>
                <c:pt idx="2">
                  <c:v>Aug-01</c:v>
                </c:pt>
                <c:pt idx="3">
                  <c:v>Sep-01</c:v>
                </c:pt>
                <c:pt idx="4">
                  <c:v>Oct-01</c:v>
                </c:pt>
                <c:pt idx="5">
                  <c:v>Nov-01</c:v>
                </c:pt>
                <c:pt idx="6">
                  <c:v>Dec-01</c:v>
                </c:pt>
                <c:pt idx="7">
                  <c:v>Jan-02</c:v>
                </c:pt>
                <c:pt idx="8">
                  <c:v>Feb-02</c:v>
                </c:pt>
                <c:pt idx="9">
                  <c:v>Mar-02</c:v>
                </c:pt>
                <c:pt idx="10">
                  <c:v>Apr-02</c:v>
                </c:pt>
                <c:pt idx="11">
                  <c:v>May-02</c:v>
                </c:pt>
                <c:pt idx="12">
                  <c:v>Jun-02</c:v>
                </c:pt>
                <c:pt idx="13">
                  <c:v>Jul-02</c:v>
                </c:pt>
                <c:pt idx="14">
                  <c:v>Aug-02</c:v>
                </c:pt>
                <c:pt idx="15">
                  <c:v>Sep-02</c:v>
                </c:pt>
                <c:pt idx="16">
                  <c:v>Oct-02</c:v>
                </c:pt>
                <c:pt idx="17">
                  <c:v>Nov-02</c:v>
                </c:pt>
                <c:pt idx="18">
                  <c:v>Dec-02</c:v>
                </c:pt>
                <c:pt idx="19">
                  <c:v>Jan-03</c:v>
                </c:pt>
                <c:pt idx="20">
                  <c:v>Feb-03</c:v>
                </c:pt>
                <c:pt idx="21">
                  <c:v>Mar-03</c:v>
                </c:pt>
                <c:pt idx="22">
                  <c:v>Apr-03</c:v>
                </c:pt>
                <c:pt idx="23">
                  <c:v>May-03</c:v>
                </c:pt>
                <c:pt idx="24">
                  <c:v>Jun-03</c:v>
                </c:pt>
                <c:pt idx="25">
                  <c:v>Jul-03</c:v>
                </c:pt>
                <c:pt idx="26">
                  <c:v>Aug-03</c:v>
                </c:pt>
                <c:pt idx="27">
                  <c:v>Sep-03</c:v>
                </c:pt>
                <c:pt idx="28">
                  <c:v>Oct-03</c:v>
                </c:pt>
                <c:pt idx="29">
                  <c:v>Nov-03</c:v>
                </c:pt>
                <c:pt idx="30">
                  <c:v>Dec-03</c:v>
                </c:pt>
                <c:pt idx="31">
                  <c:v>Jan-04</c:v>
                </c:pt>
                <c:pt idx="32">
                  <c:v>Feb-04</c:v>
                </c:pt>
                <c:pt idx="33">
                  <c:v>Mar-04</c:v>
                </c:pt>
                <c:pt idx="34">
                  <c:v>Apr-04</c:v>
                </c:pt>
                <c:pt idx="35">
                  <c:v>May-04</c:v>
                </c:pt>
                <c:pt idx="36">
                  <c:v>Jun-04</c:v>
                </c:pt>
                <c:pt idx="37">
                  <c:v>Jul-04</c:v>
                </c:pt>
                <c:pt idx="38">
                  <c:v>Aug-04</c:v>
                </c:pt>
                <c:pt idx="39">
                  <c:v>Sep-04</c:v>
                </c:pt>
                <c:pt idx="40">
                  <c:v>Oct-04</c:v>
                </c:pt>
                <c:pt idx="41">
                  <c:v>Nov-04</c:v>
                </c:pt>
                <c:pt idx="42">
                  <c:v>Dec-04</c:v>
                </c:pt>
                <c:pt idx="43">
                  <c:v>Jan-05</c:v>
                </c:pt>
                <c:pt idx="44">
                  <c:v>Feb-05</c:v>
                </c:pt>
                <c:pt idx="45">
                  <c:v>Mar-05</c:v>
                </c:pt>
                <c:pt idx="46">
                  <c:v>Apr-05</c:v>
                </c:pt>
                <c:pt idx="47">
                  <c:v>May-05</c:v>
                </c:pt>
                <c:pt idx="48">
                  <c:v>Jun-05</c:v>
                </c:pt>
                <c:pt idx="49">
                  <c:v>Jul-05</c:v>
                </c:pt>
                <c:pt idx="50">
                  <c:v>Aug-05</c:v>
                </c:pt>
                <c:pt idx="51">
                  <c:v>Sep-05</c:v>
                </c:pt>
                <c:pt idx="52">
                  <c:v>Oct-05</c:v>
                </c:pt>
                <c:pt idx="53">
                  <c:v>Nov-05</c:v>
                </c:pt>
                <c:pt idx="54">
                  <c:v>Dec-05</c:v>
                </c:pt>
                <c:pt idx="55">
                  <c:v>Jan-06</c:v>
                </c:pt>
                <c:pt idx="56">
                  <c:v>Feb-06</c:v>
                </c:pt>
                <c:pt idx="57">
                  <c:v>Mar-06</c:v>
                </c:pt>
                <c:pt idx="58">
                  <c:v>Apr-06</c:v>
                </c:pt>
                <c:pt idx="59">
                  <c:v>May-06</c:v>
                </c:pt>
                <c:pt idx="60">
                  <c:v>Jun-06</c:v>
                </c:pt>
                <c:pt idx="61">
                  <c:v>Jul-06</c:v>
                </c:pt>
                <c:pt idx="62">
                  <c:v>Aug-06</c:v>
                </c:pt>
                <c:pt idx="63">
                  <c:v>Sep-06</c:v>
                </c:pt>
                <c:pt idx="64">
                  <c:v>Oct-06</c:v>
                </c:pt>
                <c:pt idx="65">
                  <c:v>Nov-06</c:v>
                </c:pt>
                <c:pt idx="66">
                  <c:v>Dec-06</c:v>
                </c:pt>
                <c:pt idx="67">
                  <c:v>Jan-07</c:v>
                </c:pt>
                <c:pt idx="68">
                  <c:v>Feb-07</c:v>
                </c:pt>
                <c:pt idx="69">
                  <c:v>Mar-07</c:v>
                </c:pt>
                <c:pt idx="70">
                  <c:v>Apr-07</c:v>
                </c:pt>
                <c:pt idx="71">
                  <c:v>May-07</c:v>
                </c:pt>
                <c:pt idx="72">
                  <c:v>Jun-07</c:v>
                </c:pt>
                <c:pt idx="73">
                  <c:v>Jul-07</c:v>
                </c:pt>
                <c:pt idx="74">
                  <c:v>Aug-07</c:v>
                </c:pt>
                <c:pt idx="75">
                  <c:v>Sep-07</c:v>
                </c:pt>
                <c:pt idx="76">
                  <c:v>Oct-07</c:v>
                </c:pt>
                <c:pt idx="77">
                  <c:v>Nov-07</c:v>
                </c:pt>
                <c:pt idx="78">
                  <c:v>Dec-07</c:v>
                </c:pt>
                <c:pt idx="79">
                  <c:v>Jan-08</c:v>
                </c:pt>
                <c:pt idx="80">
                  <c:v>Feb-08</c:v>
                </c:pt>
                <c:pt idx="81">
                  <c:v>Mar-08</c:v>
                </c:pt>
                <c:pt idx="82">
                  <c:v>Apr-08</c:v>
                </c:pt>
                <c:pt idx="83">
                  <c:v>May-08</c:v>
                </c:pt>
                <c:pt idx="84">
                  <c:v>Jun-08</c:v>
                </c:pt>
                <c:pt idx="85">
                  <c:v>Jul-08</c:v>
                </c:pt>
                <c:pt idx="86">
                  <c:v>Aug-08</c:v>
                </c:pt>
                <c:pt idx="87">
                  <c:v>Sep-08</c:v>
                </c:pt>
                <c:pt idx="88">
                  <c:v>Oct-08</c:v>
                </c:pt>
                <c:pt idx="89">
                  <c:v>Nov-08</c:v>
                </c:pt>
                <c:pt idx="90">
                  <c:v>Dec-08</c:v>
                </c:pt>
                <c:pt idx="91">
                  <c:v>Jan-09</c:v>
                </c:pt>
                <c:pt idx="92">
                  <c:v>Feb-09</c:v>
                </c:pt>
                <c:pt idx="93">
                  <c:v>Mar-09</c:v>
                </c:pt>
                <c:pt idx="94">
                  <c:v>Apr-09</c:v>
                </c:pt>
                <c:pt idx="95">
                  <c:v>May-09</c:v>
                </c:pt>
                <c:pt idx="96">
                  <c:v>Jun-09</c:v>
                </c:pt>
                <c:pt idx="97">
                  <c:v>Jul-09</c:v>
                </c:pt>
                <c:pt idx="98">
                  <c:v>Aug-09</c:v>
                </c:pt>
              </c:strCache>
            </c:strRef>
          </c:cat>
          <c:val>
            <c:numRef>
              <c:f>Monomers_Data!$F$11:$F$109</c:f>
              <c:numCache>
                <c:formatCode>General</c:formatCode>
                <c:ptCount val="99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30763606"/>
        <c:axId val="74195633"/>
      </c:lineChart>
      <c:catAx>
        <c:axId val="30763606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4195633"/>
        <c:crossesAt val="0"/>
        <c:auto val="1"/>
        <c:lblAlgn val="ctr"/>
        <c:lblOffset val="100"/>
        <c:noMultiLvlLbl val="0"/>
      </c:catAx>
      <c:valAx>
        <c:axId val="7419563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0763606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trlProps/ctrlProps3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Relationship Id="rId9" Type="http://schemas.openxmlformats.org/officeDocument/2006/relationships/chart" Target="../charts/chart9.xml"/><Relationship Id="rId10" Type="http://schemas.openxmlformats.org/officeDocument/2006/relationships/chart" Target="../charts/chart10.xml"/><Relationship Id="rId11" Type="http://schemas.openxmlformats.org/officeDocument/2006/relationships/chart" Target="../charts/chart11.xml"/><Relationship Id="rId12" Type="http://schemas.openxmlformats.org/officeDocument/2006/relationships/chart" Target="../charts/chart12.xml"/><Relationship Id="rId13" Type="http://schemas.openxmlformats.org/officeDocument/2006/relationships/chart" Target="../charts/chart13.xml"/><Relationship Id="rId14" Type="http://schemas.openxmlformats.org/officeDocument/2006/relationships/chart" Target="../charts/chart14.xml"/><Relationship Id="rId15" Type="http://schemas.openxmlformats.org/officeDocument/2006/relationships/chart" Target="../charts/chart15.xml"/><Relationship Id="rId16" Type="http://schemas.openxmlformats.org/officeDocument/2006/relationships/chart" Target="../charts/chart16.xml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chart" Target="../charts/chart17.xml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chart" Target="../charts/chart18.xml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chart" Target="../charts/chart19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275760</xdr:colOff>
      <xdr:row>95</xdr:row>
      <xdr:rowOff>28800</xdr:rowOff>
    </xdr:from>
    <xdr:to>
      <xdr:col>10</xdr:col>
      <xdr:colOff>571680</xdr:colOff>
      <xdr:row>107</xdr:row>
      <xdr:rowOff>66600</xdr:rowOff>
    </xdr:to>
    <xdr:graphicFrame>
      <xdr:nvGraphicFramePr>
        <xdr:cNvPr id="0" name="Chart 1681"/>
        <xdr:cNvGraphicFramePr/>
      </xdr:nvGraphicFramePr>
      <xdr:xfrm>
        <a:off x="2977560" y="14516280"/>
        <a:ext cx="4083840" cy="1866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275760</xdr:colOff>
      <xdr:row>94</xdr:row>
      <xdr:rowOff>28440</xdr:rowOff>
    </xdr:from>
    <xdr:to>
      <xdr:col>10</xdr:col>
      <xdr:colOff>571680</xdr:colOff>
      <xdr:row>106</xdr:row>
      <xdr:rowOff>66600</xdr:rowOff>
    </xdr:to>
    <xdr:graphicFrame>
      <xdr:nvGraphicFramePr>
        <xdr:cNvPr id="1" name="Chart 1708"/>
        <xdr:cNvGraphicFramePr/>
      </xdr:nvGraphicFramePr>
      <xdr:xfrm>
        <a:off x="2977560" y="14363640"/>
        <a:ext cx="4083840" cy="1866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275760</xdr:colOff>
      <xdr:row>94</xdr:row>
      <xdr:rowOff>28440</xdr:rowOff>
    </xdr:from>
    <xdr:to>
      <xdr:col>10</xdr:col>
      <xdr:colOff>571680</xdr:colOff>
      <xdr:row>106</xdr:row>
      <xdr:rowOff>66600</xdr:rowOff>
    </xdr:to>
    <xdr:graphicFrame>
      <xdr:nvGraphicFramePr>
        <xdr:cNvPr id="2" name="Chart 2286"/>
        <xdr:cNvGraphicFramePr/>
      </xdr:nvGraphicFramePr>
      <xdr:xfrm>
        <a:off x="2977560" y="14363640"/>
        <a:ext cx="4083840" cy="1866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275760</xdr:colOff>
      <xdr:row>93</xdr:row>
      <xdr:rowOff>28800</xdr:rowOff>
    </xdr:from>
    <xdr:to>
      <xdr:col>10</xdr:col>
      <xdr:colOff>571680</xdr:colOff>
      <xdr:row>105</xdr:row>
      <xdr:rowOff>66960</xdr:rowOff>
    </xdr:to>
    <xdr:graphicFrame>
      <xdr:nvGraphicFramePr>
        <xdr:cNvPr id="3" name="Chart 2287"/>
        <xdr:cNvGraphicFramePr/>
      </xdr:nvGraphicFramePr>
      <xdr:xfrm>
        <a:off x="2977560" y="14211360"/>
        <a:ext cx="4083840" cy="1866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275760</xdr:colOff>
      <xdr:row>94</xdr:row>
      <xdr:rowOff>28440</xdr:rowOff>
    </xdr:from>
    <xdr:to>
      <xdr:col>10</xdr:col>
      <xdr:colOff>571680</xdr:colOff>
      <xdr:row>106</xdr:row>
      <xdr:rowOff>66600</xdr:rowOff>
    </xdr:to>
    <xdr:graphicFrame>
      <xdr:nvGraphicFramePr>
        <xdr:cNvPr id="4" name="Chart 2298"/>
        <xdr:cNvGraphicFramePr/>
      </xdr:nvGraphicFramePr>
      <xdr:xfrm>
        <a:off x="2977560" y="14363640"/>
        <a:ext cx="4083840" cy="1866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275760</xdr:colOff>
      <xdr:row>93</xdr:row>
      <xdr:rowOff>28800</xdr:rowOff>
    </xdr:from>
    <xdr:to>
      <xdr:col>10</xdr:col>
      <xdr:colOff>571680</xdr:colOff>
      <xdr:row>105</xdr:row>
      <xdr:rowOff>66960</xdr:rowOff>
    </xdr:to>
    <xdr:graphicFrame>
      <xdr:nvGraphicFramePr>
        <xdr:cNvPr id="5" name="Chart 2299"/>
        <xdr:cNvGraphicFramePr/>
      </xdr:nvGraphicFramePr>
      <xdr:xfrm>
        <a:off x="2977560" y="14211360"/>
        <a:ext cx="4083840" cy="1866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5</xdr:col>
      <xdr:colOff>275760</xdr:colOff>
      <xdr:row>93</xdr:row>
      <xdr:rowOff>28800</xdr:rowOff>
    </xdr:from>
    <xdr:to>
      <xdr:col>10</xdr:col>
      <xdr:colOff>571680</xdr:colOff>
      <xdr:row>105</xdr:row>
      <xdr:rowOff>66960</xdr:rowOff>
    </xdr:to>
    <xdr:graphicFrame>
      <xdr:nvGraphicFramePr>
        <xdr:cNvPr id="6" name="Chart 2300"/>
        <xdr:cNvGraphicFramePr/>
      </xdr:nvGraphicFramePr>
      <xdr:xfrm>
        <a:off x="2977560" y="14211360"/>
        <a:ext cx="4083840" cy="1866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275760</xdr:colOff>
      <xdr:row>92</xdr:row>
      <xdr:rowOff>28800</xdr:rowOff>
    </xdr:from>
    <xdr:to>
      <xdr:col>10</xdr:col>
      <xdr:colOff>571680</xdr:colOff>
      <xdr:row>104</xdr:row>
      <xdr:rowOff>66600</xdr:rowOff>
    </xdr:to>
    <xdr:graphicFrame>
      <xdr:nvGraphicFramePr>
        <xdr:cNvPr id="7" name="Chart 2301"/>
        <xdr:cNvGraphicFramePr/>
      </xdr:nvGraphicFramePr>
      <xdr:xfrm>
        <a:off x="2977560" y="14059080"/>
        <a:ext cx="4083840" cy="1866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5</xdr:col>
      <xdr:colOff>275760</xdr:colOff>
      <xdr:row>94</xdr:row>
      <xdr:rowOff>28440</xdr:rowOff>
    </xdr:from>
    <xdr:to>
      <xdr:col>10</xdr:col>
      <xdr:colOff>571680</xdr:colOff>
      <xdr:row>106</xdr:row>
      <xdr:rowOff>66600</xdr:rowOff>
    </xdr:to>
    <xdr:graphicFrame>
      <xdr:nvGraphicFramePr>
        <xdr:cNvPr id="8" name="Chart 2302"/>
        <xdr:cNvGraphicFramePr/>
      </xdr:nvGraphicFramePr>
      <xdr:xfrm>
        <a:off x="2977560" y="14363640"/>
        <a:ext cx="4083840" cy="1866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275760</xdr:colOff>
      <xdr:row>93</xdr:row>
      <xdr:rowOff>28800</xdr:rowOff>
    </xdr:from>
    <xdr:to>
      <xdr:col>10</xdr:col>
      <xdr:colOff>571680</xdr:colOff>
      <xdr:row>105</xdr:row>
      <xdr:rowOff>66960</xdr:rowOff>
    </xdr:to>
    <xdr:graphicFrame>
      <xdr:nvGraphicFramePr>
        <xdr:cNvPr id="9" name="Chart 2303"/>
        <xdr:cNvGraphicFramePr/>
      </xdr:nvGraphicFramePr>
      <xdr:xfrm>
        <a:off x="2977560" y="14211360"/>
        <a:ext cx="4083840" cy="1866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275760</xdr:colOff>
      <xdr:row>93</xdr:row>
      <xdr:rowOff>28800</xdr:rowOff>
    </xdr:from>
    <xdr:to>
      <xdr:col>10</xdr:col>
      <xdr:colOff>571680</xdr:colOff>
      <xdr:row>105</xdr:row>
      <xdr:rowOff>66960</xdr:rowOff>
    </xdr:to>
    <xdr:graphicFrame>
      <xdr:nvGraphicFramePr>
        <xdr:cNvPr id="10" name="Chart 2304"/>
        <xdr:cNvGraphicFramePr/>
      </xdr:nvGraphicFramePr>
      <xdr:xfrm>
        <a:off x="2977560" y="14211360"/>
        <a:ext cx="4083840" cy="1866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275760</xdr:colOff>
      <xdr:row>92</xdr:row>
      <xdr:rowOff>28800</xdr:rowOff>
    </xdr:from>
    <xdr:to>
      <xdr:col>10</xdr:col>
      <xdr:colOff>571680</xdr:colOff>
      <xdr:row>104</xdr:row>
      <xdr:rowOff>66600</xdr:rowOff>
    </xdr:to>
    <xdr:graphicFrame>
      <xdr:nvGraphicFramePr>
        <xdr:cNvPr id="11" name="Chart 2305"/>
        <xdr:cNvGraphicFramePr/>
      </xdr:nvGraphicFramePr>
      <xdr:xfrm>
        <a:off x="2977560" y="14059080"/>
        <a:ext cx="4083840" cy="1866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5</xdr:col>
      <xdr:colOff>275760</xdr:colOff>
      <xdr:row>93</xdr:row>
      <xdr:rowOff>28800</xdr:rowOff>
    </xdr:from>
    <xdr:to>
      <xdr:col>10</xdr:col>
      <xdr:colOff>571680</xdr:colOff>
      <xdr:row>105</xdr:row>
      <xdr:rowOff>66960</xdr:rowOff>
    </xdr:to>
    <xdr:graphicFrame>
      <xdr:nvGraphicFramePr>
        <xdr:cNvPr id="12" name="Chart 2306"/>
        <xdr:cNvGraphicFramePr/>
      </xdr:nvGraphicFramePr>
      <xdr:xfrm>
        <a:off x="2977560" y="14211360"/>
        <a:ext cx="4083840" cy="1866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5</xdr:col>
      <xdr:colOff>275760</xdr:colOff>
      <xdr:row>92</xdr:row>
      <xdr:rowOff>28800</xdr:rowOff>
    </xdr:from>
    <xdr:to>
      <xdr:col>10</xdr:col>
      <xdr:colOff>571680</xdr:colOff>
      <xdr:row>104</xdr:row>
      <xdr:rowOff>66600</xdr:rowOff>
    </xdr:to>
    <xdr:graphicFrame>
      <xdr:nvGraphicFramePr>
        <xdr:cNvPr id="13" name="Chart 2307"/>
        <xdr:cNvGraphicFramePr/>
      </xdr:nvGraphicFramePr>
      <xdr:xfrm>
        <a:off x="2977560" y="14059080"/>
        <a:ext cx="4083840" cy="1866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5</xdr:col>
      <xdr:colOff>275760</xdr:colOff>
      <xdr:row>92</xdr:row>
      <xdr:rowOff>28800</xdr:rowOff>
    </xdr:from>
    <xdr:to>
      <xdr:col>10</xdr:col>
      <xdr:colOff>571680</xdr:colOff>
      <xdr:row>104</xdr:row>
      <xdr:rowOff>66600</xdr:rowOff>
    </xdr:to>
    <xdr:graphicFrame>
      <xdr:nvGraphicFramePr>
        <xdr:cNvPr id="14" name="Chart 2308"/>
        <xdr:cNvGraphicFramePr/>
      </xdr:nvGraphicFramePr>
      <xdr:xfrm>
        <a:off x="2977560" y="14059080"/>
        <a:ext cx="4083840" cy="1866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5</xdr:col>
      <xdr:colOff>275760</xdr:colOff>
      <xdr:row>91</xdr:row>
      <xdr:rowOff>28440</xdr:rowOff>
    </xdr:from>
    <xdr:to>
      <xdr:col>10</xdr:col>
      <xdr:colOff>571680</xdr:colOff>
      <xdr:row>103</xdr:row>
      <xdr:rowOff>66600</xdr:rowOff>
    </xdr:to>
    <xdr:graphicFrame>
      <xdr:nvGraphicFramePr>
        <xdr:cNvPr id="15" name="Chart 2309"/>
        <xdr:cNvGraphicFramePr/>
      </xdr:nvGraphicFramePr>
      <xdr:xfrm>
        <a:off x="2977560" y="13906440"/>
        <a:ext cx="4083840" cy="1866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171000</xdr:colOff>
          <xdr:row>2</xdr:row>
          <xdr:rowOff>0</xdr:rowOff>
        </xdr:from>
        <xdr:to>
          <xdr:col>1</xdr:col>
          <xdr:colOff>390600</xdr:colOff>
          <xdr:row>4</xdr:row>
          <xdr:rowOff>9720</xdr:rowOff>
        </xdr:to>
        <xdr:sp>
          <xdr:nvSpPr>
            <xdr:cNvPr id="1001" name="Button 1" descr="Upload Curves to Oracl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Upload Curves to Oracle</a:t>
              </a:r>
            </a:p>
          </xdr:txBody>
        </xdr:sp>
        <xdr:clientData/>
      </xdr:twoCellAnchor>
    </mc:Choice>
  </mc:AlternateContent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428400</xdr:colOff>
      <xdr:row>7</xdr:row>
      <xdr:rowOff>104400</xdr:rowOff>
    </xdr:from>
    <xdr:to>
      <xdr:col>0</xdr:col>
      <xdr:colOff>1172880</xdr:colOff>
      <xdr:row>7</xdr:row>
      <xdr:rowOff>246960</xdr:rowOff>
    </xdr:to>
    <xdr:sp>
      <xdr:nvSpPr>
        <xdr:cNvPr id="16" name="Rectangle 363"/>
        <xdr:cNvSpPr/>
      </xdr:nvSpPr>
      <xdr:spPr>
        <a:xfrm>
          <a:off x="428400" y="1190160"/>
          <a:ext cx="744480" cy="142560"/>
        </a:xfrm>
        <a:prstGeom prst="rect">
          <a:avLst/>
        </a:prstGeom>
        <a:solidFill>
          <a:srgbClr val="c0c0c0"/>
        </a:solidFill>
        <a:ln w="0">
          <a:noFill/>
        </a:ln>
        <a:effectLst>
          <a:outerShdw dist="17819" dir="2700000" blurRad="0" rotWithShape="0">
            <a:srgbClr val="727272"/>
          </a:outerShdw>
        </a:effectLst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pPr algn="ctr"/>
          <a:r>
            <a:rPr b="1" lang="en-US" sz="1000" strike="noStrike" u="none">
              <a:effectLst/>
              <a:uFillTx/>
              <a:latin typeface="Courier New"/>
            </a:rPr>
            <a:t>Shift</a:t>
          </a:r>
          <a:endParaRPr b="0" lang="en-US" sz="1000" strike="noStrike" u="none">
            <a:effectLst/>
            <a:uFillTx/>
            <a:latin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7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8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9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O:/Liquids/Liquids/PLASTICS/data/Platts/Platts%20Spot%20Historicals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O:/Liquids/Liquids/PLASTICS/Price%20Model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ce History"/>
      <sheetName val="Curves"/>
      <sheetName val="Graph"/>
      <sheetName val="Volatility"/>
      <sheetName val="Propylene"/>
      <sheetName val="HDPE BM"/>
      <sheetName val="HDPE IM"/>
      <sheetName val="LDPE GP"/>
      <sheetName val="PP CP"/>
      <sheetName val="PP HP"/>
      <sheetName val="Ethylene"/>
      <sheetName val="Prop RG"/>
      <sheetName val="LLD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Calc"/>
      <sheetName val="Price Curves"/>
      <sheetName val="Vol Curves"/>
      <sheetName val="Working Area"/>
      <sheetName val="Bridge"/>
      <sheetName val="Price-Vol Chart"/>
    </sheetNames>
    <definedNames>
      <definedName name="DateToday" refersTo="[2]Main!$B$5"/>
    </definedNames>
    <sheetDataSet>
      <sheetData sheetId="0">
        <row r="5">
          <cell r="B5">
            <v>36998</v>
          </cell>
        </row>
      </sheetData>
      <sheetData sheetId="1"/>
      <sheetData sheetId="2">
        <row r="1">
          <cell r="AW1">
            <v>47</v>
          </cell>
        </row>
        <row r="1">
          <cell r="AY1">
            <v>49</v>
          </cell>
        </row>
        <row r="1">
          <cell r="BA1">
            <v>51</v>
          </cell>
        </row>
        <row r="1">
          <cell r="BC1">
            <v>53</v>
          </cell>
        </row>
        <row r="1">
          <cell r="BE1">
            <v>55</v>
          </cell>
        </row>
        <row r="1">
          <cell r="BG1">
            <v>57</v>
          </cell>
          <cell r="BH1">
            <v>58</v>
          </cell>
        </row>
        <row r="8">
          <cell r="C8">
            <v>36982</v>
          </cell>
          <cell r="D8">
            <v>0.0531753780836257</v>
          </cell>
          <cell r="E8">
            <v>31</v>
          </cell>
          <cell r="F8">
            <v>31.25</v>
          </cell>
          <cell r="G8">
            <v>29</v>
          </cell>
        </row>
        <row r="8">
          <cell r="I8">
            <v>19.5</v>
          </cell>
        </row>
        <row r="8">
          <cell r="K8">
            <v>21</v>
          </cell>
        </row>
        <row r="8">
          <cell r="M8">
            <v>15</v>
          </cell>
        </row>
        <row r="8">
          <cell r="O8">
            <v>39.5</v>
          </cell>
          <cell r="P8">
            <v>42.7</v>
          </cell>
          <cell r="Q8">
            <v>40.5</v>
          </cell>
          <cell r="R8">
            <v>49</v>
          </cell>
          <cell r="S8">
            <v>43</v>
          </cell>
          <cell r="T8">
            <v>45.7</v>
          </cell>
          <cell r="U8">
            <v>34</v>
          </cell>
        </row>
        <row r="8">
          <cell r="W8">
            <v>35</v>
          </cell>
          <cell r="X8">
            <v>39.2</v>
          </cell>
          <cell r="Y8">
            <v>37.5</v>
          </cell>
          <cell r="Z8">
            <v>41.2</v>
          </cell>
          <cell r="AA8">
            <v>36</v>
          </cell>
        </row>
        <row r="8">
          <cell r="AD8">
            <v>34</v>
          </cell>
        </row>
        <row r="8">
          <cell r="AF8">
            <v>53</v>
          </cell>
        </row>
        <row r="8">
          <cell r="AH8">
            <v>50.5</v>
          </cell>
          <cell r="AI8">
            <v>43.1</v>
          </cell>
        </row>
        <row r="8">
          <cell r="AK8">
            <v>72.5</v>
          </cell>
        </row>
        <row r="8">
          <cell r="AM8">
            <v>1.11</v>
          </cell>
        </row>
        <row r="8">
          <cell r="AO8">
            <v>24.0065335753176</v>
          </cell>
        </row>
        <row r="8">
          <cell r="AQ8">
            <v>1.2</v>
          </cell>
        </row>
        <row r="8">
          <cell r="AS8">
            <v>1.18</v>
          </cell>
        </row>
        <row r="8">
          <cell r="AU8">
            <v>420</v>
          </cell>
        </row>
        <row r="8">
          <cell r="AW8">
            <v>43</v>
          </cell>
        </row>
        <row r="8">
          <cell r="AY8">
            <v>57</v>
          </cell>
        </row>
        <row r="8">
          <cell r="BA8">
            <v>77</v>
          </cell>
        </row>
        <row r="8">
          <cell r="BC8">
            <v>25.96</v>
          </cell>
        </row>
        <row r="8">
          <cell r="BE8">
            <v>5.384</v>
          </cell>
        </row>
        <row r="8">
          <cell r="BG8">
            <v>92.0809523809524</v>
          </cell>
          <cell r="BH8">
            <v>98.8095238095238</v>
          </cell>
          <cell r="BI8">
            <v>0.709716</v>
          </cell>
        </row>
        <row r="9">
          <cell r="C9">
            <v>37012</v>
          </cell>
          <cell r="D9">
            <v>0.0520052842698919</v>
          </cell>
          <cell r="E9">
            <v>31</v>
          </cell>
          <cell r="F9">
            <v>31.25</v>
          </cell>
          <cell r="G9">
            <v>29</v>
          </cell>
        </row>
        <row r="9">
          <cell r="I9">
            <v>19.5</v>
          </cell>
        </row>
        <row r="9">
          <cell r="K9">
            <v>21</v>
          </cell>
        </row>
        <row r="9">
          <cell r="M9">
            <v>18.5</v>
          </cell>
        </row>
        <row r="9">
          <cell r="O9">
            <v>39.5</v>
          </cell>
          <cell r="P9">
            <v>42.7</v>
          </cell>
          <cell r="Q9">
            <v>40.5</v>
          </cell>
          <cell r="R9">
            <v>48</v>
          </cell>
          <cell r="S9">
            <v>43</v>
          </cell>
          <cell r="T9">
            <v>45.7</v>
          </cell>
          <cell r="U9">
            <v>34</v>
          </cell>
        </row>
        <row r="9">
          <cell r="W9">
            <v>35</v>
          </cell>
          <cell r="X9">
            <v>39.2</v>
          </cell>
          <cell r="Y9">
            <v>37.5</v>
          </cell>
          <cell r="Z9">
            <v>41.2</v>
          </cell>
          <cell r="AA9">
            <v>36</v>
          </cell>
        </row>
        <row r="9">
          <cell r="AD9">
            <v>32</v>
          </cell>
        </row>
        <row r="9">
          <cell r="AF9">
            <v>50</v>
          </cell>
        </row>
        <row r="9">
          <cell r="AH9">
            <v>47.5</v>
          </cell>
          <cell r="AI9">
            <v>43.1</v>
          </cell>
        </row>
        <row r="9">
          <cell r="AK9">
            <v>74.5</v>
          </cell>
        </row>
        <row r="9">
          <cell r="AM9">
            <v>1.15</v>
          </cell>
        </row>
        <row r="9">
          <cell r="AO9">
            <v>20.005444646098</v>
          </cell>
        </row>
        <row r="9">
          <cell r="AQ9">
            <v>1.25</v>
          </cell>
        </row>
        <row r="9">
          <cell r="AS9">
            <v>1.16</v>
          </cell>
        </row>
        <row r="9">
          <cell r="AU9">
            <v>420</v>
          </cell>
        </row>
        <row r="9">
          <cell r="AW9">
            <v>43.299350064935</v>
          </cell>
        </row>
        <row r="9">
          <cell r="AY9">
            <v>57.5</v>
          </cell>
        </row>
        <row r="9">
          <cell r="BA9">
            <v>74</v>
          </cell>
        </row>
        <row r="9">
          <cell r="BC9">
            <v>28.79</v>
          </cell>
        </row>
        <row r="9">
          <cell r="BE9">
            <v>5.516</v>
          </cell>
        </row>
        <row r="9">
          <cell r="BG9">
            <v>104.309523809524</v>
          </cell>
          <cell r="BH9">
            <v>92.2</v>
          </cell>
          <cell r="BI9">
            <v>0.709716</v>
          </cell>
        </row>
        <row r="10">
          <cell r="C10">
            <v>37043</v>
          </cell>
          <cell r="D10">
            <v>0.0508351904561581</v>
          </cell>
          <cell r="E10">
            <v>31</v>
          </cell>
          <cell r="F10">
            <v>31.25</v>
          </cell>
          <cell r="G10">
            <v>29</v>
          </cell>
        </row>
        <row r="10">
          <cell r="I10">
            <v>19.5</v>
          </cell>
        </row>
        <row r="10">
          <cell r="K10">
            <v>21</v>
          </cell>
        </row>
        <row r="10">
          <cell r="M10">
            <v>19.5</v>
          </cell>
        </row>
        <row r="10">
          <cell r="O10">
            <v>39.5</v>
          </cell>
          <cell r="P10">
            <v>42.7</v>
          </cell>
          <cell r="Q10">
            <v>40.5</v>
          </cell>
          <cell r="R10">
            <v>46</v>
          </cell>
          <cell r="S10">
            <v>43</v>
          </cell>
          <cell r="T10">
            <v>45.7</v>
          </cell>
          <cell r="U10">
            <v>34</v>
          </cell>
        </row>
        <row r="10">
          <cell r="W10">
            <v>35</v>
          </cell>
          <cell r="X10">
            <v>39.2</v>
          </cell>
          <cell r="Y10">
            <v>37.5</v>
          </cell>
          <cell r="Z10">
            <v>41.2</v>
          </cell>
          <cell r="AA10">
            <v>36</v>
          </cell>
        </row>
        <row r="10">
          <cell r="AD10">
            <v>30</v>
          </cell>
        </row>
        <row r="10">
          <cell r="AF10">
            <v>48</v>
          </cell>
        </row>
        <row r="10">
          <cell r="AH10">
            <v>45.5</v>
          </cell>
          <cell r="AI10">
            <v>43.1</v>
          </cell>
        </row>
        <row r="10">
          <cell r="AK10">
            <v>74.5</v>
          </cell>
        </row>
        <row r="10">
          <cell r="AM10">
            <v>1.16</v>
          </cell>
        </row>
        <row r="10">
          <cell r="AO10">
            <v>19.0051724137931</v>
          </cell>
        </row>
        <row r="10">
          <cell r="AQ10">
            <v>1.12</v>
          </cell>
        </row>
        <row r="10">
          <cell r="AS10">
            <v>1.12</v>
          </cell>
        </row>
        <row r="10">
          <cell r="AU10">
            <v>420</v>
          </cell>
        </row>
        <row r="10">
          <cell r="AW10">
            <v>43.5217044444445</v>
          </cell>
        </row>
        <row r="10">
          <cell r="AY10">
            <v>57.85</v>
          </cell>
        </row>
        <row r="10">
          <cell r="BA10">
            <v>69.5</v>
          </cell>
        </row>
        <row r="10">
          <cell r="BC10">
            <v>29.19</v>
          </cell>
        </row>
        <row r="10">
          <cell r="BE10">
            <v>5.568</v>
          </cell>
        </row>
        <row r="10">
          <cell r="BG10">
            <v>100.7</v>
          </cell>
          <cell r="BH10">
            <v>88.15</v>
          </cell>
          <cell r="BI10">
            <v>0.679728</v>
          </cell>
        </row>
        <row r="11">
          <cell r="C11">
            <v>37073</v>
          </cell>
          <cell r="D11">
            <v>0.0493794528145997</v>
          </cell>
          <cell r="E11">
            <v>31</v>
          </cell>
          <cell r="F11">
            <v>31.25</v>
          </cell>
          <cell r="G11">
            <v>29</v>
          </cell>
        </row>
        <row r="11">
          <cell r="I11">
            <v>19.5</v>
          </cell>
        </row>
        <row r="11">
          <cell r="K11">
            <v>21</v>
          </cell>
        </row>
        <row r="11">
          <cell r="M11">
            <v>19.5</v>
          </cell>
        </row>
        <row r="11">
          <cell r="O11">
            <v>38.5</v>
          </cell>
          <cell r="P11">
            <v>42.7</v>
          </cell>
          <cell r="Q11">
            <v>39.5</v>
          </cell>
          <cell r="R11">
            <v>45</v>
          </cell>
          <cell r="S11">
            <v>42</v>
          </cell>
          <cell r="T11">
            <v>45.7</v>
          </cell>
          <cell r="U11">
            <v>33</v>
          </cell>
        </row>
        <row r="11">
          <cell r="W11">
            <v>34</v>
          </cell>
          <cell r="X11">
            <v>39.2</v>
          </cell>
          <cell r="Y11">
            <v>36.5</v>
          </cell>
          <cell r="Z11">
            <v>41.2</v>
          </cell>
          <cell r="AA11">
            <v>36</v>
          </cell>
        </row>
        <row r="11">
          <cell r="AD11">
            <v>29</v>
          </cell>
        </row>
        <row r="11">
          <cell r="AF11">
            <v>48</v>
          </cell>
        </row>
        <row r="11">
          <cell r="AH11">
            <v>45.5</v>
          </cell>
          <cell r="AI11">
            <v>43.1</v>
          </cell>
        </row>
        <row r="11">
          <cell r="AK11">
            <v>74.5</v>
          </cell>
        </row>
        <row r="11">
          <cell r="AM11">
            <v>1.18</v>
          </cell>
        </row>
        <row r="11">
          <cell r="AO11">
            <v>19.0051724137931</v>
          </cell>
        </row>
        <row r="11">
          <cell r="AQ11">
            <v>1.05</v>
          </cell>
        </row>
        <row r="11">
          <cell r="AS11">
            <v>1.05</v>
          </cell>
        </row>
        <row r="11">
          <cell r="AU11">
            <v>420</v>
          </cell>
        </row>
        <row r="11">
          <cell r="AW11">
            <v>43.7119514285714</v>
          </cell>
        </row>
        <row r="11">
          <cell r="AY11">
            <v>58.2</v>
          </cell>
        </row>
        <row r="11">
          <cell r="BA11">
            <v>66.0249957142857</v>
          </cell>
        </row>
        <row r="11">
          <cell r="BC11">
            <v>29.35</v>
          </cell>
        </row>
        <row r="11">
          <cell r="BE11">
            <v>5.62</v>
          </cell>
        </row>
        <row r="11">
          <cell r="BG11">
            <v>96.9</v>
          </cell>
          <cell r="BH11">
            <v>84.55</v>
          </cell>
          <cell r="BI11">
            <v>0.619752</v>
          </cell>
        </row>
        <row r="12">
          <cell r="C12">
            <v>37104</v>
          </cell>
          <cell r="D12">
            <v>0.0486834265111797</v>
          </cell>
          <cell r="E12">
            <v>31</v>
          </cell>
          <cell r="F12">
            <v>31.25</v>
          </cell>
          <cell r="G12">
            <v>29</v>
          </cell>
        </row>
        <row r="12">
          <cell r="I12">
            <v>19.5</v>
          </cell>
        </row>
        <row r="12">
          <cell r="K12">
            <v>21</v>
          </cell>
        </row>
        <row r="12">
          <cell r="M12">
            <v>19</v>
          </cell>
        </row>
        <row r="12">
          <cell r="O12">
            <v>38</v>
          </cell>
          <cell r="P12">
            <v>44.2</v>
          </cell>
          <cell r="Q12">
            <v>39</v>
          </cell>
          <cell r="R12">
            <v>45</v>
          </cell>
          <cell r="S12">
            <v>41.5</v>
          </cell>
          <cell r="T12">
            <v>47.2</v>
          </cell>
          <cell r="U12">
            <v>32.5</v>
          </cell>
        </row>
        <row r="12">
          <cell r="W12">
            <v>33.5</v>
          </cell>
          <cell r="X12">
            <v>40.7</v>
          </cell>
          <cell r="Y12">
            <v>36</v>
          </cell>
          <cell r="Z12">
            <v>42.7</v>
          </cell>
          <cell r="AA12">
            <v>36</v>
          </cell>
        </row>
        <row r="12">
          <cell r="AD12">
            <v>29</v>
          </cell>
        </row>
        <row r="12">
          <cell r="AF12">
            <v>48</v>
          </cell>
        </row>
        <row r="12">
          <cell r="AH12">
            <v>45.5</v>
          </cell>
          <cell r="AI12">
            <v>43.1</v>
          </cell>
        </row>
        <row r="12">
          <cell r="AK12">
            <v>74.5</v>
          </cell>
        </row>
        <row r="12">
          <cell r="AM12">
            <v>1.2</v>
          </cell>
        </row>
        <row r="12">
          <cell r="AO12">
            <v>19.0051724137931</v>
          </cell>
        </row>
        <row r="12">
          <cell r="AQ12">
            <v>1</v>
          </cell>
        </row>
        <row r="12">
          <cell r="AS12">
            <v>1</v>
          </cell>
        </row>
        <row r="12">
          <cell r="AU12">
            <v>420</v>
          </cell>
        </row>
        <row r="12">
          <cell r="AW12">
            <v>43.9283912008281</v>
          </cell>
        </row>
        <row r="12">
          <cell r="AY12">
            <v>58.55</v>
          </cell>
        </row>
        <row r="12">
          <cell r="BA12">
            <v>65.6295090062112</v>
          </cell>
        </row>
        <row r="12">
          <cell r="BC12">
            <v>29.22</v>
          </cell>
        </row>
        <row r="12">
          <cell r="BE12">
            <v>5.655</v>
          </cell>
        </row>
        <row r="12">
          <cell r="BG12">
            <v>93.05</v>
          </cell>
          <cell r="BH12">
            <v>79.65</v>
          </cell>
          <cell r="BI12">
            <v>0.579768</v>
          </cell>
        </row>
        <row r="13">
          <cell r="C13">
            <v>37135</v>
          </cell>
          <cell r="D13">
            <v>0.0483477293587327</v>
          </cell>
          <cell r="E13">
            <v>30.75</v>
          </cell>
          <cell r="F13">
            <v>31</v>
          </cell>
          <cell r="G13">
            <v>29</v>
          </cell>
        </row>
        <row r="13">
          <cell r="I13">
            <v>19.5</v>
          </cell>
        </row>
        <row r="13">
          <cell r="K13">
            <v>21</v>
          </cell>
        </row>
        <row r="13">
          <cell r="M13">
            <v>18.5</v>
          </cell>
        </row>
        <row r="13">
          <cell r="O13">
            <v>38</v>
          </cell>
          <cell r="P13">
            <v>43.95</v>
          </cell>
          <cell r="Q13">
            <v>39</v>
          </cell>
          <cell r="R13">
            <v>46</v>
          </cell>
          <cell r="S13">
            <v>41.5</v>
          </cell>
          <cell r="T13">
            <v>46.95</v>
          </cell>
          <cell r="U13">
            <v>32.5</v>
          </cell>
        </row>
        <row r="13">
          <cell r="W13">
            <v>33.5</v>
          </cell>
          <cell r="X13">
            <v>40.45</v>
          </cell>
          <cell r="Y13">
            <v>36</v>
          </cell>
          <cell r="Z13">
            <v>42.45</v>
          </cell>
          <cell r="AA13">
            <v>36</v>
          </cell>
        </row>
        <row r="13">
          <cell r="AD13">
            <v>29</v>
          </cell>
        </row>
        <row r="13">
          <cell r="AF13">
            <v>48</v>
          </cell>
        </row>
        <row r="13">
          <cell r="AH13">
            <v>45.5</v>
          </cell>
          <cell r="AI13">
            <v>42.85</v>
          </cell>
        </row>
        <row r="13">
          <cell r="AK13">
            <v>74.25</v>
          </cell>
        </row>
        <row r="13">
          <cell r="AM13">
            <v>1.21</v>
          </cell>
        </row>
        <row r="13">
          <cell r="AO13">
            <v>19.0051724137931</v>
          </cell>
        </row>
        <row r="13">
          <cell r="AQ13">
            <v>0.96</v>
          </cell>
        </row>
        <row r="13">
          <cell r="AS13">
            <v>0.95</v>
          </cell>
        </row>
        <row r="13">
          <cell r="AU13">
            <v>420</v>
          </cell>
        </row>
        <row r="13">
          <cell r="AW13">
            <v>44.0286845238095</v>
          </cell>
        </row>
        <row r="13">
          <cell r="AY13">
            <v>58.9</v>
          </cell>
        </row>
        <row r="13">
          <cell r="BA13">
            <v>66.0025264285714</v>
          </cell>
        </row>
        <row r="13">
          <cell r="BC13">
            <v>28.86</v>
          </cell>
        </row>
        <row r="13">
          <cell r="BE13">
            <v>5.645</v>
          </cell>
        </row>
        <row r="13">
          <cell r="BG13">
            <v>88.15</v>
          </cell>
          <cell r="BH13">
            <v>77.55</v>
          </cell>
          <cell r="BI13">
            <v>0.579768</v>
          </cell>
        </row>
        <row r="14">
          <cell r="C14">
            <v>37165</v>
          </cell>
          <cell r="D14">
            <v>0.0480676030719893</v>
          </cell>
          <cell r="E14">
            <v>30.75</v>
          </cell>
          <cell r="F14">
            <v>31</v>
          </cell>
          <cell r="G14">
            <v>29</v>
          </cell>
        </row>
        <row r="14">
          <cell r="I14">
            <v>20.6524822695035</v>
          </cell>
        </row>
        <row r="14">
          <cell r="K14">
            <v>22.1524822695035</v>
          </cell>
        </row>
        <row r="14">
          <cell r="M14">
            <v>18.25</v>
          </cell>
        </row>
        <row r="14">
          <cell r="O14">
            <v>35.5</v>
          </cell>
          <cell r="P14">
            <v>43.95</v>
          </cell>
          <cell r="Q14">
            <v>36.5</v>
          </cell>
          <cell r="R14">
            <v>45.95</v>
          </cell>
          <cell r="S14">
            <v>39</v>
          </cell>
          <cell r="T14">
            <v>46.95</v>
          </cell>
          <cell r="U14">
            <v>30</v>
          </cell>
        </row>
        <row r="14">
          <cell r="W14">
            <v>31</v>
          </cell>
          <cell r="X14">
            <v>40.45</v>
          </cell>
          <cell r="Y14">
            <v>33.5</v>
          </cell>
          <cell r="Z14">
            <v>42.45</v>
          </cell>
          <cell r="AA14">
            <v>36</v>
          </cell>
        </row>
        <row r="14">
          <cell r="AD14">
            <v>29</v>
          </cell>
        </row>
        <row r="14">
          <cell r="AF14">
            <v>48</v>
          </cell>
        </row>
        <row r="14">
          <cell r="AH14">
            <v>45.5</v>
          </cell>
          <cell r="AI14">
            <v>42.85</v>
          </cell>
        </row>
        <row r="14">
          <cell r="AK14">
            <v>74.25</v>
          </cell>
        </row>
        <row r="14">
          <cell r="AM14">
            <v>1.21</v>
          </cell>
        </row>
        <row r="14">
          <cell r="AO14">
            <v>19.0051724137931</v>
          </cell>
        </row>
        <row r="14">
          <cell r="AQ14">
            <v>0.96</v>
          </cell>
        </row>
        <row r="14">
          <cell r="AS14">
            <v>0.95</v>
          </cell>
        </row>
        <row r="14">
          <cell r="AU14">
            <v>420</v>
          </cell>
        </row>
        <row r="14">
          <cell r="AW14">
            <v>44.1723787267081</v>
          </cell>
        </row>
        <row r="14">
          <cell r="AY14">
            <v>59.25</v>
          </cell>
        </row>
        <row r="14">
          <cell r="BA14">
            <v>65.2825329503105</v>
          </cell>
        </row>
        <row r="14">
          <cell r="BC14">
            <v>28.48</v>
          </cell>
        </row>
        <row r="14">
          <cell r="BE14">
            <v>5.658</v>
          </cell>
        </row>
        <row r="14">
          <cell r="BG14">
            <v>83.3</v>
          </cell>
          <cell r="BH14">
            <v>75.95</v>
          </cell>
          <cell r="BI14">
            <v>0.579768</v>
          </cell>
        </row>
        <row r="15">
          <cell r="C15">
            <v>37196</v>
          </cell>
          <cell r="D15">
            <v>0.0478520271221132</v>
          </cell>
          <cell r="E15">
            <v>30</v>
          </cell>
          <cell r="F15">
            <v>30.25</v>
          </cell>
          <cell r="G15">
            <v>29</v>
          </cell>
        </row>
        <row r="15">
          <cell r="I15">
            <v>20.7352245862884</v>
          </cell>
        </row>
        <row r="15">
          <cell r="K15">
            <v>22.2352245862884</v>
          </cell>
        </row>
        <row r="15">
          <cell r="M15">
            <v>17.75</v>
          </cell>
        </row>
        <row r="15">
          <cell r="O15">
            <v>34.5</v>
          </cell>
          <cell r="P15">
            <v>43.2</v>
          </cell>
          <cell r="Q15">
            <v>35.5</v>
          </cell>
          <cell r="R15">
            <v>46</v>
          </cell>
          <cell r="S15">
            <v>38</v>
          </cell>
          <cell r="T15">
            <v>46.2</v>
          </cell>
          <cell r="U15">
            <v>29</v>
          </cell>
        </row>
        <row r="15">
          <cell r="W15">
            <v>30</v>
          </cell>
          <cell r="X15">
            <v>39.7</v>
          </cell>
          <cell r="Y15">
            <v>32.5</v>
          </cell>
          <cell r="Z15">
            <v>41.7</v>
          </cell>
          <cell r="AA15">
            <v>36</v>
          </cell>
        </row>
        <row r="15">
          <cell r="AD15">
            <v>29</v>
          </cell>
        </row>
        <row r="15">
          <cell r="AF15">
            <v>48</v>
          </cell>
        </row>
        <row r="15">
          <cell r="AH15">
            <v>45.5</v>
          </cell>
          <cell r="AI15">
            <v>42.1</v>
          </cell>
        </row>
        <row r="15">
          <cell r="AK15">
            <v>73.5</v>
          </cell>
        </row>
        <row r="15">
          <cell r="AM15">
            <v>1.21</v>
          </cell>
        </row>
        <row r="15">
          <cell r="AO15">
            <v>19.0051724137931</v>
          </cell>
        </row>
        <row r="15">
          <cell r="AQ15">
            <v>0.96</v>
          </cell>
        </row>
        <row r="15">
          <cell r="AS15">
            <v>0.95</v>
          </cell>
        </row>
        <row r="15">
          <cell r="AU15">
            <v>420</v>
          </cell>
        </row>
        <row r="15">
          <cell r="AW15">
            <v>44.3715205952381</v>
          </cell>
        </row>
        <row r="15">
          <cell r="AY15">
            <v>59.6</v>
          </cell>
        </row>
        <row r="15">
          <cell r="BA15">
            <v>66.1008932142857</v>
          </cell>
        </row>
        <row r="15">
          <cell r="BC15">
            <v>28.1</v>
          </cell>
        </row>
        <row r="15">
          <cell r="BE15">
            <v>5.79</v>
          </cell>
        </row>
        <row r="15">
          <cell r="BG15">
            <v>79.95</v>
          </cell>
          <cell r="BH15">
            <v>74.05</v>
          </cell>
          <cell r="BI15">
            <v>0.579768</v>
          </cell>
        </row>
        <row r="16">
          <cell r="C16">
            <v>37226</v>
          </cell>
          <cell r="D16">
            <v>0.0476434052499264</v>
          </cell>
          <cell r="E16">
            <v>30</v>
          </cell>
          <cell r="F16">
            <v>30.25</v>
          </cell>
          <cell r="G16">
            <v>29</v>
          </cell>
        </row>
        <row r="16">
          <cell r="I16">
            <v>20.8179669030733</v>
          </cell>
        </row>
        <row r="16">
          <cell r="K16">
            <v>22.3179669030733</v>
          </cell>
        </row>
        <row r="16">
          <cell r="M16">
            <v>16.5293996712553</v>
          </cell>
        </row>
        <row r="16">
          <cell r="O16">
            <v>34.5</v>
          </cell>
          <cell r="P16">
            <v>44.2</v>
          </cell>
          <cell r="Q16">
            <v>35.5</v>
          </cell>
          <cell r="R16">
            <v>46.2</v>
          </cell>
          <cell r="S16">
            <v>38</v>
          </cell>
          <cell r="T16">
            <v>47.2</v>
          </cell>
          <cell r="U16">
            <v>29</v>
          </cell>
        </row>
        <row r="16">
          <cell r="W16">
            <v>30</v>
          </cell>
          <cell r="X16">
            <v>40.7</v>
          </cell>
          <cell r="Y16">
            <v>32.5</v>
          </cell>
          <cell r="Z16">
            <v>42.7</v>
          </cell>
          <cell r="AA16">
            <v>37</v>
          </cell>
        </row>
        <row r="16">
          <cell r="AD16">
            <v>29</v>
          </cell>
        </row>
        <row r="16">
          <cell r="AF16">
            <v>46</v>
          </cell>
        </row>
        <row r="16">
          <cell r="AH16">
            <v>43.5</v>
          </cell>
          <cell r="AI16">
            <v>42.1</v>
          </cell>
        </row>
        <row r="16">
          <cell r="AK16">
            <v>73.5</v>
          </cell>
        </row>
        <row r="16">
          <cell r="AM16">
            <v>1.21</v>
          </cell>
        </row>
        <row r="16">
          <cell r="AO16">
            <v>19.0051724137931</v>
          </cell>
        </row>
        <row r="16">
          <cell r="AQ16">
            <v>0.96</v>
          </cell>
        </row>
        <row r="16">
          <cell r="AS16">
            <v>0.95</v>
          </cell>
        </row>
        <row r="16">
          <cell r="AU16">
            <v>420</v>
          </cell>
        </row>
        <row r="16">
          <cell r="AW16">
            <v>44.7717174404762</v>
          </cell>
        </row>
        <row r="16">
          <cell r="AY16">
            <v>59.95</v>
          </cell>
        </row>
        <row r="16">
          <cell r="BA16">
            <v>66.5782101785714</v>
          </cell>
        </row>
        <row r="16">
          <cell r="BC16">
            <v>27.73</v>
          </cell>
        </row>
        <row r="16">
          <cell r="BE16">
            <v>5.907</v>
          </cell>
        </row>
        <row r="16">
          <cell r="BG16">
            <v>78.05</v>
          </cell>
          <cell r="BH16">
            <v>73</v>
          </cell>
          <cell r="BI16">
            <v>0.579768</v>
          </cell>
        </row>
        <row r="17">
          <cell r="C17">
            <v>37257</v>
          </cell>
          <cell r="D17">
            <v>0.0475583776716388</v>
          </cell>
          <cell r="E17">
            <v>28.572555460813</v>
          </cell>
          <cell r="F17">
            <v>28.822555460813</v>
          </cell>
          <cell r="G17">
            <v>29</v>
          </cell>
        </row>
        <row r="17">
          <cell r="I17">
            <v>20.9007092198582</v>
          </cell>
        </row>
        <row r="17">
          <cell r="K17">
            <v>22.4007092198582</v>
          </cell>
        </row>
        <row r="17">
          <cell r="M17">
            <v>16.6624367065292</v>
          </cell>
        </row>
        <row r="17">
          <cell r="O17">
            <v>38.5</v>
          </cell>
          <cell r="P17">
            <v>42.7725554608131</v>
          </cell>
          <cell r="Q17">
            <v>39.5</v>
          </cell>
          <cell r="R17">
            <v>44.7725554608131</v>
          </cell>
          <cell r="S17">
            <v>42</v>
          </cell>
          <cell r="T17">
            <v>45.7725554608131</v>
          </cell>
          <cell r="U17">
            <v>33</v>
          </cell>
        </row>
        <row r="17">
          <cell r="W17">
            <v>34</v>
          </cell>
          <cell r="X17">
            <v>39.2725554608131</v>
          </cell>
          <cell r="Y17">
            <v>36.5</v>
          </cell>
          <cell r="Z17">
            <v>41.2725554608131</v>
          </cell>
          <cell r="AA17">
            <v>38</v>
          </cell>
        </row>
        <row r="17">
          <cell r="AD17">
            <v>29</v>
          </cell>
        </row>
        <row r="17">
          <cell r="AF17">
            <v>46</v>
          </cell>
        </row>
        <row r="17">
          <cell r="AH17">
            <v>43.5</v>
          </cell>
          <cell r="AI17">
            <v>40.6725554608131</v>
          </cell>
        </row>
        <row r="17">
          <cell r="AK17">
            <v>72.072555460813</v>
          </cell>
        </row>
        <row r="17">
          <cell r="AM17">
            <v>1.21</v>
          </cell>
        </row>
        <row r="17">
          <cell r="AO17">
            <v>19.5553221415608</v>
          </cell>
        </row>
        <row r="17">
          <cell r="AQ17">
            <v>0.96</v>
          </cell>
        </row>
        <row r="17">
          <cell r="AS17">
            <v>0.95</v>
          </cell>
        </row>
        <row r="17">
          <cell r="AU17">
            <v>420</v>
          </cell>
        </row>
        <row r="17">
          <cell r="AW17">
            <v>43.7199545454545</v>
          </cell>
        </row>
        <row r="17">
          <cell r="AY17">
            <v>60.3</v>
          </cell>
        </row>
        <row r="17">
          <cell r="BA17">
            <v>62.8458518181819</v>
          </cell>
        </row>
        <row r="17">
          <cell r="BC17">
            <v>27.4</v>
          </cell>
        </row>
        <row r="17">
          <cell r="BE17">
            <v>5.947</v>
          </cell>
        </row>
        <row r="17">
          <cell r="BG17">
            <v>77.25</v>
          </cell>
          <cell r="BH17">
            <v>72.3904761904762</v>
          </cell>
          <cell r="BI17">
            <v>0.44982</v>
          </cell>
        </row>
        <row r="18">
          <cell r="C18">
            <v>37288</v>
          </cell>
          <cell r="D18">
            <v>0.0476541093414511</v>
          </cell>
          <cell r="E18">
            <v>28.3384789161456</v>
          </cell>
          <cell r="F18">
            <v>28.5884789161456</v>
          </cell>
          <cell r="G18">
            <v>29</v>
          </cell>
        </row>
        <row r="18">
          <cell r="I18">
            <v>20.4869976359338</v>
          </cell>
        </row>
        <row r="18">
          <cell r="K18">
            <v>21.9869976359338</v>
          </cell>
        </row>
        <row r="18">
          <cell r="M18">
            <v>17.4787501570742</v>
          </cell>
        </row>
        <row r="18">
          <cell r="O18">
            <v>39.5</v>
          </cell>
          <cell r="P18">
            <v>42.5384789161456</v>
          </cell>
          <cell r="Q18">
            <v>40.5</v>
          </cell>
          <cell r="R18">
            <v>44.5384789161456</v>
          </cell>
          <cell r="S18">
            <v>43</v>
          </cell>
          <cell r="T18">
            <v>45.5384789161456</v>
          </cell>
          <cell r="U18">
            <v>34</v>
          </cell>
        </row>
        <row r="18">
          <cell r="W18">
            <v>35</v>
          </cell>
          <cell r="X18">
            <v>39.0384789161456</v>
          </cell>
          <cell r="Y18">
            <v>37.5</v>
          </cell>
          <cell r="Z18">
            <v>41.0384789161456</v>
          </cell>
          <cell r="AA18">
            <v>39</v>
          </cell>
        </row>
        <row r="18">
          <cell r="AD18">
            <v>33</v>
          </cell>
        </row>
        <row r="18">
          <cell r="AF18">
            <v>46</v>
          </cell>
        </row>
        <row r="18">
          <cell r="AH18">
            <v>43.5</v>
          </cell>
          <cell r="AI18">
            <v>40.4384789161456</v>
          </cell>
        </row>
        <row r="18">
          <cell r="AK18">
            <v>69.8384789161456</v>
          </cell>
        </row>
        <row r="18">
          <cell r="AM18">
            <v>1.21</v>
          </cell>
        </row>
        <row r="18">
          <cell r="AO18">
            <v>20.1054718693285</v>
          </cell>
        </row>
        <row r="18">
          <cell r="AQ18">
            <v>0.96</v>
          </cell>
        </row>
        <row r="18">
          <cell r="AS18">
            <v>0.95</v>
          </cell>
        </row>
        <row r="18">
          <cell r="AU18">
            <v>420</v>
          </cell>
        </row>
        <row r="18">
          <cell r="AW18">
            <v>43.0079464285714</v>
          </cell>
        </row>
        <row r="18">
          <cell r="AY18">
            <v>58.55</v>
          </cell>
        </row>
        <row r="18">
          <cell r="BA18">
            <v>60.8499107142857</v>
          </cell>
        </row>
        <row r="18">
          <cell r="BC18">
            <v>27.09</v>
          </cell>
        </row>
        <row r="18">
          <cell r="BE18">
            <v>5.757</v>
          </cell>
        </row>
        <row r="18">
          <cell r="BG18">
            <v>77.15</v>
          </cell>
          <cell r="BH18">
            <v>71.7</v>
          </cell>
          <cell r="BI18">
            <v>0.44982</v>
          </cell>
        </row>
        <row r="19">
          <cell r="C19">
            <v>37316</v>
          </cell>
          <cell r="D19">
            <v>0.0477405766587533</v>
          </cell>
          <cell r="E19">
            <v>28.0222176527177</v>
          </cell>
          <cell r="F19">
            <v>28.2722176527177</v>
          </cell>
          <cell r="G19">
            <v>29</v>
          </cell>
        </row>
        <row r="19">
          <cell r="I19">
            <v>19.7483161479025</v>
          </cell>
        </row>
        <row r="19">
          <cell r="K19">
            <v>21.2483161479025</v>
          </cell>
        </row>
        <row r="19">
          <cell r="M19">
            <v>17.1654396542015</v>
          </cell>
        </row>
        <row r="19">
          <cell r="O19">
            <v>39.4</v>
          </cell>
          <cell r="P19">
            <v>42.2222176527176</v>
          </cell>
          <cell r="Q19">
            <v>40.4</v>
          </cell>
          <cell r="R19">
            <v>44.2222176527176</v>
          </cell>
          <cell r="S19">
            <v>42.9</v>
          </cell>
          <cell r="T19">
            <v>45.2222176527176</v>
          </cell>
          <cell r="U19">
            <v>33.9</v>
          </cell>
        </row>
        <row r="19">
          <cell r="W19">
            <v>34.9</v>
          </cell>
          <cell r="X19">
            <v>38.7222176527176</v>
          </cell>
          <cell r="Y19">
            <v>37.4</v>
          </cell>
          <cell r="Z19">
            <v>40.7222176527176</v>
          </cell>
          <cell r="AA19">
            <v>39</v>
          </cell>
        </row>
        <row r="19">
          <cell r="AD19">
            <v>34</v>
          </cell>
        </row>
        <row r="19">
          <cell r="AF19">
            <v>46</v>
          </cell>
        </row>
        <row r="19">
          <cell r="AH19">
            <v>43.5</v>
          </cell>
          <cell r="AI19">
            <v>40.1222176527176</v>
          </cell>
        </row>
        <row r="19">
          <cell r="AK19">
            <v>69.5222176527176</v>
          </cell>
        </row>
        <row r="19">
          <cell r="AM19">
            <v>1.21</v>
          </cell>
        </row>
        <row r="19">
          <cell r="AO19">
            <v>20.6556215970962</v>
          </cell>
        </row>
        <row r="19">
          <cell r="AQ19">
            <v>0.96</v>
          </cell>
        </row>
        <row r="19">
          <cell r="AS19">
            <v>0.95</v>
          </cell>
        </row>
        <row r="19">
          <cell r="AU19">
            <v>420</v>
          </cell>
        </row>
        <row r="19">
          <cell r="AW19">
            <v>42.0538201587302</v>
          </cell>
        </row>
        <row r="19">
          <cell r="AY19">
            <v>55.811433582684</v>
          </cell>
        </row>
        <row r="19">
          <cell r="BA19">
            <v>58.3704428571429</v>
          </cell>
        </row>
        <row r="19">
          <cell r="BC19">
            <v>26.79</v>
          </cell>
        </row>
        <row r="19">
          <cell r="BE19">
            <v>5.415</v>
          </cell>
        </row>
        <row r="19">
          <cell r="BG19">
            <v>77.45</v>
          </cell>
          <cell r="BH19">
            <v>71.0404761904762</v>
          </cell>
          <cell r="BI19">
            <v>0.44982</v>
          </cell>
        </row>
        <row r="20">
          <cell r="C20">
            <v>37347</v>
          </cell>
          <cell r="D20">
            <v>0.0478472107107</v>
          </cell>
          <cell r="E20">
            <v>26.8561926042532</v>
          </cell>
          <cell r="F20">
            <v>27.1061926042532</v>
          </cell>
          <cell r="G20">
            <v>29</v>
          </cell>
        </row>
        <row r="20">
          <cell r="I20">
            <v>18.8175096828467</v>
          </cell>
        </row>
        <row r="20">
          <cell r="K20">
            <v>20.3175096828467</v>
          </cell>
        </row>
        <row r="20">
          <cell r="M20">
            <v>18.0093575872339</v>
          </cell>
        </row>
        <row r="20">
          <cell r="O20">
            <v>42.3561926042532</v>
          </cell>
          <cell r="P20">
            <v>41.0561926042532</v>
          </cell>
          <cell r="Q20">
            <v>43.3561926042532</v>
          </cell>
          <cell r="R20">
            <v>43.0561926042532</v>
          </cell>
          <cell r="S20">
            <v>45.8561926042532</v>
          </cell>
          <cell r="T20">
            <v>44.0561926042532</v>
          </cell>
          <cell r="U20">
            <v>36.8561926042532</v>
          </cell>
        </row>
        <row r="20">
          <cell r="W20">
            <v>37.8561926042532</v>
          </cell>
          <cell r="X20">
            <v>37.5561926042532</v>
          </cell>
          <cell r="Y20">
            <v>40.3561926042532</v>
          </cell>
          <cell r="Z20">
            <v>39.5561926042532</v>
          </cell>
          <cell r="AA20">
            <v>39</v>
          </cell>
        </row>
        <row r="20">
          <cell r="AD20">
            <v>35</v>
          </cell>
        </row>
        <row r="20">
          <cell r="AF20">
            <v>46</v>
          </cell>
        </row>
        <row r="20">
          <cell r="AH20">
            <v>43.5</v>
          </cell>
          <cell r="AI20">
            <v>38.9561926042532</v>
          </cell>
        </row>
        <row r="20">
          <cell r="AK20">
            <v>68.3561926042532</v>
          </cell>
        </row>
        <row r="20">
          <cell r="AM20">
            <v>1.21</v>
          </cell>
        </row>
        <row r="20">
          <cell r="AO20">
            <v>21.2057713248639</v>
          </cell>
        </row>
        <row r="20">
          <cell r="AQ20">
            <v>0.96</v>
          </cell>
        </row>
        <row r="20">
          <cell r="AS20">
            <v>0.95</v>
          </cell>
        </row>
        <row r="20">
          <cell r="AU20">
            <v>420</v>
          </cell>
        </row>
        <row r="20">
          <cell r="AW20">
            <v>38.5826883549783</v>
          </cell>
        </row>
        <row r="20">
          <cell r="AY20">
            <v>50.5671503740259</v>
          </cell>
        </row>
        <row r="20">
          <cell r="BA20">
            <v>54.2095803896105</v>
          </cell>
        </row>
        <row r="20">
          <cell r="BC20">
            <v>26.51</v>
          </cell>
        </row>
        <row r="20">
          <cell r="BE20">
            <v>4.845</v>
          </cell>
        </row>
        <row r="20">
          <cell r="BG20">
            <v>83.4</v>
          </cell>
          <cell r="BH20">
            <v>77.15</v>
          </cell>
          <cell r="BI20">
            <v>0.44982</v>
          </cell>
        </row>
        <row r="21">
          <cell r="C21">
            <v>37377</v>
          </cell>
          <cell r="D21">
            <v>0.0479605668462821</v>
          </cell>
          <cell r="E21">
            <v>26.7966992143659</v>
          </cell>
          <cell r="F21">
            <v>27.0466992143659</v>
          </cell>
          <cell r="G21">
            <v>29</v>
          </cell>
        </row>
        <row r="21">
          <cell r="I21">
            <v>18.2813936968085</v>
          </cell>
        </row>
        <row r="21">
          <cell r="K21">
            <v>19.7813936968085</v>
          </cell>
        </row>
        <row r="21">
          <cell r="M21">
            <v>17.7875990923762</v>
          </cell>
        </row>
        <row r="21">
          <cell r="O21">
            <v>43.2966992143659</v>
          </cell>
          <cell r="P21">
            <v>41.9966992143659</v>
          </cell>
          <cell r="Q21">
            <v>44.2966992143659</v>
          </cell>
          <cell r="R21">
            <v>43.9966992143659</v>
          </cell>
          <cell r="S21">
            <v>46.7966992143659</v>
          </cell>
          <cell r="T21">
            <v>44.9966992143659</v>
          </cell>
          <cell r="U21">
            <v>37.7966992143659</v>
          </cell>
        </row>
        <row r="21">
          <cell r="W21">
            <v>38.7966992143659</v>
          </cell>
          <cell r="X21">
            <v>38.4966992143659</v>
          </cell>
          <cell r="Y21">
            <v>41.2966992143659</v>
          </cell>
          <cell r="Z21">
            <v>40.4966992143659</v>
          </cell>
          <cell r="AA21">
            <v>39</v>
          </cell>
        </row>
        <row r="21">
          <cell r="AD21">
            <v>36</v>
          </cell>
        </row>
        <row r="21">
          <cell r="AF21">
            <v>46</v>
          </cell>
        </row>
        <row r="21">
          <cell r="AH21">
            <v>43.5</v>
          </cell>
          <cell r="AI21">
            <v>38.8966992143659</v>
          </cell>
        </row>
        <row r="21">
          <cell r="AK21">
            <v>68.2966992143659</v>
          </cell>
        </row>
        <row r="21">
          <cell r="AM21">
            <v>1.21</v>
          </cell>
        </row>
        <row r="21">
          <cell r="AO21">
            <v>21.7559210526316</v>
          </cell>
        </row>
        <row r="21">
          <cell r="AQ21">
            <v>0.96</v>
          </cell>
        </row>
        <row r="21">
          <cell r="AS21">
            <v>0.95</v>
          </cell>
        </row>
        <row r="21">
          <cell r="AU21">
            <v>420</v>
          </cell>
        </row>
        <row r="21">
          <cell r="AW21">
            <v>38.3967944927536</v>
          </cell>
        </row>
        <row r="21">
          <cell r="AY21">
            <v>48.2860562070652</v>
          </cell>
        </row>
        <row r="21">
          <cell r="BA21">
            <v>52.7682186956521</v>
          </cell>
        </row>
        <row r="21">
          <cell r="BC21">
            <v>26.26</v>
          </cell>
        </row>
        <row r="21">
          <cell r="BE21">
            <v>4.695</v>
          </cell>
        </row>
        <row r="21">
          <cell r="BG21">
            <v>99.4595238095238</v>
          </cell>
          <cell r="BH21">
            <v>76.5404761904762</v>
          </cell>
          <cell r="BI21">
            <v>0.44982</v>
          </cell>
        </row>
        <row r="22">
          <cell r="C22">
            <v>37408</v>
          </cell>
          <cell r="D22">
            <v>0.0480777015242291</v>
          </cell>
          <cell r="E22">
            <v>26.9154292528459</v>
          </cell>
          <cell r="F22">
            <v>27.1654292528459</v>
          </cell>
          <cell r="G22">
            <v>28</v>
          </cell>
        </row>
        <row r="22">
          <cell r="I22">
            <v>18.2872336685241</v>
          </cell>
        </row>
        <row r="22">
          <cell r="K22">
            <v>19.7872336685241</v>
          </cell>
        </row>
        <row r="22">
          <cell r="M22">
            <v>17.738687105859</v>
          </cell>
        </row>
        <row r="22">
          <cell r="O22">
            <v>43.4154292528459</v>
          </cell>
          <cell r="P22">
            <v>42.1154292528459</v>
          </cell>
          <cell r="Q22">
            <v>44.4154292528459</v>
          </cell>
          <cell r="R22">
            <v>44.1154292528459</v>
          </cell>
          <cell r="S22">
            <v>46.9154292528459</v>
          </cell>
          <cell r="T22">
            <v>45.1154292528459</v>
          </cell>
          <cell r="U22">
            <v>37.9154292528459</v>
          </cell>
        </row>
        <row r="22">
          <cell r="W22">
            <v>38.9154292528459</v>
          </cell>
          <cell r="X22">
            <v>38.6154292528459</v>
          </cell>
          <cell r="Y22">
            <v>41.4154292528459</v>
          </cell>
          <cell r="Z22">
            <v>40.6154292528459</v>
          </cell>
          <cell r="AA22">
            <v>39.5</v>
          </cell>
        </row>
        <row r="22">
          <cell r="AD22">
            <v>37</v>
          </cell>
        </row>
        <row r="22">
          <cell r="AF22">
            <v>46</v>
          </cell>
        </row>
        <row r="22">
          <cell r="AH22">
            <v>43.5</v>
          </cell>
          <cell r="AI22">
            <v>39.0154292528459</v>
          </cell>
        </row>
        <row r="22">
          <cell r="AK22">
            <v>68.4154292528459</v>
          </cell>
        </row>
        <row r="22">
          <cell r="AM22">
            <v>1.21</v>
          </cell>
        </row>
        <row r="22">
          <cell r="AO22">
            <v>22.3060707803993</v>
          </cell>
        </row>
        <row r="22">
          <cell r="AQ22">
            <v>0.96</v>
          </cell>
        </row>
        <row r="22">
          <cell r="AS22">
            <v>0.95</v>
          </cell>
        </row>
        <row r="22">
          <cell r="AU22">
            <v>420</v>
          </cell>
        </row>
        <row r="22">
          <cell r="AW22">
            <v>38.741275952381</v>
          </cell>
        </row>
        <row r="22">
          <cell r="AY22">
            <v>48.2989591321429</v>
          </cell>
        </row>
        <row r="22">
          <cell r="BA22">
            <v>52.3903421428571</v>
          </cell>
        </row>
        <row r="22">
          <cell r="BC22">
            <v>26.02</v>
          </cell>
        </row>
        <row r="22">
          <cell r="BE22">
            <v>4.706</v>
          </cell>
        </row>
        <row r="22">
          <cell r="BG22">
            <v>92.85</v>
          </cell>
          <cell r="BH22">
            <v>76.0095238095238</v>
          </cell>
          <cell r="BI22">
            <v>0.39984</v>
          </cell>
        </row>
        <row r="23">
          <cell r="C23">
            <v>37438</v>
          </cell>
          <cell r="D23">
            <v>0.0482262639796347</v>
          </cell>
          <cell r="E23">
            <v>26.9774252736601</v>
          </cell>
          <cell r="F23">
            <v>27.2274252736601</v>
          </cell>
          <cell r="G23">
            <v>28</v>
          </cell>
        </row>
        <row r="23">
          <cell r="I23">
            <v>18.3473729402305</v>
          </cell>
        </row>
        <row r="23">
          <cell r="K23">
            <v>19.8473729402305</v>
          </cell>
        </row>
        <row r="23">
          <cell r="M23">
            <v>16.7792747685702</v>
          </cell>
        </row>
        <row r="23">
          <cell r="O23">
            <v>43.4774252736601</v>
          </cell>
          <cell r="P23">
            <v>42.1774252736601</v>
          </cell>
          <cell r="Q23">
            <v>44.4774252736601</v>
          </cell>
          <cell r="R23">
            <v>44.1774252736601</v>
          </cell>
          <cell r="S23">
            <v>46.9774252736601</v>
          </cell>
          <cell r="T23">
            <v>45.1774252736601</v>
          </cell>
          <cell r="U23">
            <v>37.9774252736601</v>
          </cell>
        </row>
        <row r="23">
          <cell r="W23">
            <v>38.9774252736601</v>
          </cell>
          <cell r="X23">
            <v>38.6774252736601</v>
          </cell>
          <cell r="Y23">
            <v>41.4774252736601</v>
          </cell>
          <cell r="Z23">
            <v>40.6774252736601</v>
          </cell>
          <cell r="AA23">
            <v>39.5</v>
          </cell>
        </row>
        <row r="23">
          <cell r="AD23">
            <v>37</v>
          </cell>
        </row>
        <row r="23">
          <cell r="AF23">
            <v>45</v>
          </cell>
        </row>
        <row r="23">
          <cell r="AH23">
            <v>42.5</v>
          </cell>
          <cell r="AI23">
            <v>39.0774252736601</v>
          </cell>
        </row>
        <row r="23">
          <cell r="AK23">
            <v>68.4774252736601</v>
          </cell>
        </row>
        <row r="23">
          <cell r="AM23">
            <v>1.21</v>
          </cell>
        </row>
        <row r="23">
          <cell r="AO23">
            <v>22.856220508167</v>
          </cell>
        </row>
        <row r="23">
          <cell r="AQ23">
            <v>0.96</v>
          </cell>
        </row>
        <row r="23">
          <cell r="AS23">
            <v>0.95</v>
          </cell>
        </row>
        <row r="23">
          <cell r="AU23">
            <v>420</v>
          </cell>
        </row>
        <row r="23">
          <cell r="AW23">
            <v>38.9166926190476</v>
          </cell>
        </row>
        <row r="23">
          <cell r="AY23">
            <v>48.5407300696429</v>
          </cell>
        </row>
        <row r="23">
          <cell r="BA23">
            <v>52.8100221428571</v>
          </cell>
        </row>
        <row r="23">
          <cell r="BC23">
            <v>25.78</v>
          </cell>
        </row>
        <row r="23">
          <cell r="BE23">
            <v>4.74</v>
          </cell>
        </row>
        <row r="23">
          <cell r="BG23">
            <v>88.35</v>
          </cell>
          <cell r="BH23">
            <v>71.6690476190476</v>
          </cell>
          <cell r="BI23">
            <v>0.39984</v>
          </cell>
        </row>
        <row r="24">
          <cell r="C24">
            <v>37469</v>
          </cell>
          <cell r="D24">
            <v>0.0484374158674234</v>
          </cell>
          <cell r="E24">
            <v>27.0100946186249</v>
          </cell>
          <cell r="F24">
            <v>27.2600946186249</v>
          </cell>
          <cell r="G24">
            <v>28</v>
          </cell>
        </row>
        <row r="24">
          <cell r="I24">
            <v>18.4103969099813</v>
          </cell>
        </row>
        <row r="24">
          <cell r="K24">
            <v>19.9103969099813</v>
          </cell>
        </row>
        <row r="24">
          <cell r="M24">
            <v>16.7541256304509</v>
          </cell>
        </row>
        <row r="24">
          <cell r="O24">
            <v>43.5100946186249</v>
          </cell>
          <cell r="P24">
            <v>42.2100946186249</v>
          </cell>
          <cell r="Q24">
            <v>44.5100946186249</v>
          </cell>
          <cell r="R24">
            <v>44.2100946186249</v>
          </cell>
          <cell r="S24">
            <v>47.0100946186249</v>
          </cell>
          <cell r="T24">
            <v>45.2100946186249</v>
          </cell>
          <cell r="U24">
            <v>38.0100946186249</v>
          </cell>
        </row>
        <row r="24">
          <cell r="W24">
            <v>39.0100946186249</v>
          </cell>
          <cell r="X24">
            <v>38.7100946186249</v>
          </cell>
          <cell r="Y24">
            <v>41.5100946186249</v>
          </cell>
          <cell r="Z24">
            <v>40.7100946186249</v>
          </cell>
          <cell r="AA24">
            <v>39.5</v>
          </cell>
        </row>
        <row r="24">
          <cell r="AD24">
            <v>37.8103969099812</v>
          </cell>
        </row>
        <row r="24">
          <cell r="AF24">
            <v>45</v>
          </cell>
        </row>
        <row r="24">
          <cell r="AH24">
            <v>42.5</v>
          </cell>
          <cell r="AI24">
            <v>39.1100946186249</v>
          </cell>
        </row>
        <row r="24">
          <cell r="AK24">
            <v>68.5100946186249</v>
          </cell>
        </row>
        <row r="24">
          <cell r="AM24">
            <v>1.21</v>
          </cell>
        </row>
        <row r="24">
          <cell r="AO24">
            <v>23.4063702359347</v>
          </cell>
        </row>
        <row r="24">
          <cell r="AQ24">
            <v>0.96</v>
          </cell>
        </row>
        <row r="24">
          <cell r="AS24">
            <v>0.95</v>
          </cell>
        </row>
        <row r="24">
          <cell r="AU24">
            <v>420</v>
          </cell>
        </row>
        <row r="24">
          <cell r="AW24">
            <v>39.0078869696969</v>
          </cell>
        </row>
        <row r="24">
          <cell r="AY24">
            <v>48.7988717863636</v>
          </cell>
        </row>
        <row r="24">
          <cell r="BA24">
            <v>52.4252754545455</v>
          </cell>
        </row>
        <row r="24">
          <cell r="BC24">
            <v>25.56</v>
          </cell>
        </row>
        <row r="24">
          <cell r="BE24">
            <v>4.75</v>
          </cell>
        </row>
        <row r="24">
          <cell r="BG24">
            <v>84.45</v>
          </cell>
          <cell r="BH24">
            <v>71.1309523809524</v>
          </cell>
          <cell r="BI24">
            <v>0.39984</v>
          </cell>
        </row>
        <row r="25">
          <cell r="C25">
            <v>37500</v>
          </cell>
          <cell r="D25">
            <v>0.0486485677701101</v>
          </cell>
          <cell r="E25">
            <v>27.1360490849538</v>
          </cell>
          <cell r="F25">
            <v>27.3860490849538</v>
          </cell>
          <cell r="G25">
            <v>28</v>
          </cell>
        </row>
        <row r="25">
          <cell r="I25">
            <v>18.4826857494452</v>
          </cell>
        </row>
        <row r="25">
          <cell r="K25">
            <v>19.9826857494452</v>
          </cell>
        </row>
        <row r="25">
          <cell r="M25">
            <v>16.7443210730687</v>
          </cell>
        </row>
        <row r="25">
          <cell r="O25">
            <v>43.6360490849538</v>
          </cell>
          <cell r="P25">
            <v>42.3360490849538</v>
          </cell>
          <cell r="Q25">
            <v>44.6360490849538</v>
          </cell>
          <cell r="R25">
            <v>44.3360490849538</v>
          </cell>
          <cell r="S25">
            <v>47.1360490849538</v>
          </cell>
          <cell r="T25">
            <v>45.3360490849538</v>
          </cell>
          <cell r="U25">
            <v>38.1360490849538</v>
          </cell>
        </row>
        <row r="25">
          <cell r="W25">
            <v>39.1360490849538</v>
          </cell>
          <cell r="X25">
            <v>38.8360490849538</v>
          </cell>
          <cell r="Y25">
            <v>41.6360490849538</v>
          </cell>
          <cell r="Z25">
            <v>40.8360490849538</v>
          </cell>
          <cell r="AA25">
            <v>39.5</v>
          </cell>
        </row>
        <row r="25">
          <cell r="AD25">
            <v>37.8826857494452</v>
          </cell>
        </row>
        <row r="25">
          <cell r="AF25">
            <v>45</v>
          </cell>
        </row>
        <row r="25">
          <cell r="AH25">
            <v>42.5</v>
          </cell>
          <cell r="AI25">
            <v>39.2360490849538</v>
          </cell>
        </row>
        <row r="25">
          <cell r="AK25">
            <v>68.6360490849538</v>
          </cell>
        </row>
        <row r="25">
          <cell r="AM25">
            <v>1.21</v>
          </cell>
        </row>
        <row r="25">
          <cell r="AO25">
            <v>23.9565199637024</v>
          </cell>
        </row>
        <row r="25">
          <cell r="AQ25">
            <v>0.96</v>
          </cell>
        </row>
        <row r="25">
          <cell r="AS25">
            <v>0.95</v>
          </cell>
        </row>
        <row r="25">
          <cell r="AU25">
            <v>420</v>
          </cell>
        </row>
        <row r="25">
          <cell r="AW25">
            <v>39.3819717346938</v>
          </cell>
        </row>
        <row r="25">
          <cell r="AY25">
            <v>49.104653577296</v>
          </cell>
        </row>
        <row r="25">
          <cell r="BA25">
            <v>52.1092705102041</v>
          </cell>
        </row>
        <row r="25">
          <cell r="BC25">
            <v>25.34</v>
          </cell>
        </row>
        <row r="25">
          <cell r="BE25">
            <v>4.729</v>
          </cell>
        </row>
        <row r="25">
          <cell r="BG25">
            <v>79.9</v>
          </cell>
          <cell r="BH25">
            <v>70.6809523809524</v>
          </cell>
          <cell r="BI25">
            <v>0.39984</v>
          </cell>
        </row>
        <row r="26">
          <cell r="C26">
            <v>37530</v>
          </cell>
          <cell r="D26">
            <v>0.0488735677351122</v>
          </cell>
          <cell r="E26">
            <v>27.1544469853818</v>
          </cell>
          <cell r="F26">
            <v>27.4044469853818</v>
          </cell>
          <cell r="G26">
            <v>28</v>
          </cell>
        </row>
        <row r="26">
          <cell r="I26">
            <v>18.5340523824574</v>
          </cell>
        </row>
        <row r="26">
          <cell r="K26">
            <v>20.0340523824574</v>
          </cell>
        </row>
        <row r="26">
          <cell r="M26">
            <v>15.4219216200668</v>
          </cell>
        </row>
        <row r="26">
          <cell r="O26">
            <v>43.6544469853818</v>
          </cell>
          <cell r="P26">
            <v>42.3544469853818</v>
          </cell>
          <cell r="Q26">
            <v>44.6544469853818</v>
          </cell>
          <cell r="R26">
            <v>44.3544469853818</v>
          </cell>
          <cell r="S26">
            <v>47.1544469853818</v>
          </cell>
          <cell r="T26">
            <v>45.3544469853818</v>
          </cell>
          <cell r="U26">
            <v>38.1544469853818</v>
          </cell>
        </row>
        <row r="26">
          <cell r="W26">
            <v>39.1544469853818</v>
          </cell>
          <cell r="X26">
            <v>38.8544469853818</v>
          </cell>
          <cell r="Y26">
            <v>41.6544469853818</v>
          </cell>
          <cell r="Z26">
            <v>40.8544469853818</v>
          </cell>
          <cell r="AA26">
            <v>39.5</v>
          </cell>
        </row>
        <row r="26">
          <cell r="AD26">
            <v>37.9340523824574</v>
          </cell>
        </row>
        <row r="26">
          <cell r="AF26">
            <v>45</v>
          </cell>
        </row>
        <row r="26">
          <cell r="AH26">
            <v>42.5</v>
          </cell>
          <cell r="AI26">
            <v>39.2544469853817</v>
          </cell>
        </row>
        <row r="26">
          <cell r="AK26">
            <v>68.6544469853818</v>
          </cell>
        </row>
        <row r="26">
          <cell r="AM26">
            <v>1.21</v>
          </cell>
        </row>
        <row r="26">
          <cell r="AO26">
            <v>24.5066696914701</v>
          </cell>
        </row>
        <row r="26">
          <cell r="AQ26">
            <v>0.96</v>
          </cell>
        </row>
        <row r="26">
          <cell r="AS26">
            <v>0.95</v>
          </cell>
        </row>
        <row r="26">
          <cell r="AU26">
            <v>420</v>
          </cell>
        </row>
        <row r="26">
          <cell r="AW26">
            <v>39.4366134989648</v>
          </cell>
        </row>
        <row r="26">
          <cell r="AY26">
            <v>49.3219344349379</v>
          </cell>
        </row>
        <row r="26">
          <cell r="BA26">
            <v>53.975661242236</v>
          </cell>
        </row>
        <row r="26">
          <cell r="BC26">
            <v>25.13</v>
          </cell>
        </row>
        <row r="26">
          <cell r="BE26">
            <v>4.735</v>
          </cell>
        </row>
        <row r="26">
          <cell r="BG26">
            <v>75.4690476190476</v>
          </cell>
          <cell r="BH26">
            <v>65.7</v>
          </cell>
          <cell r="BI26">
            <v>0.39984</v>
          </cell>
        </row>
        <row r="27">
          <cell r="C27">
            <v>37561</v>
          </cell>
          <cell r="D27">
            <v>0.0491356023517753</v>
          </cell>
          <cell r="E27">
            <v>27.1979657955213</v>
          </cell>
          <cell r="F27">
            <v>27.4479657955213</v>
          </cell>
          <cell r="G27">
            <v>28</v>
          </cell>
        </row>
        <row r="27">
          <cell r="I27">
            <v>18.6081102129067</v>
          </cell>
        </row>
        <row r="27">
          <cell r="K27">
            <v>20.1081102129067</v>
          </cell>
        </row>
        <row r="27">
          <cell r="M27">
            <v>15.2852027977666</v>
          </cell>
        </row>
        <row r="27">
          <cell r="O27">
            <v>43.6979657955213</v>
          </cell>
          <cell r="P27">
            <v>42.3979657955213</v>
          </cell>
          <cell r="Q27">
            <v>44.6979657955213</v>
          </cell>
          <cell r="R27">
            <v>44.3979657955213</v>
          </cell>
          <cell r="S27">
            <v>47.1979657955213</v>
          </cell>
          <cell r="T27">
            <v>45.3979657955213</v>
          </cell>
          <cell r="U27">
            <v>38.1979657955213</v>
          </cell>
        </row>
        <row r="27">
          <cell r="W27">
            <v>39.1979657955213</v>
          </cell>
          <cell r="X27">
            <v>38.8979657955213</v>
          </cell>
          <cell r="Y27">
            <v>41.6979657955213</v>
          </cell>
          <cell r="Z27">
            <v>40.8979657955213</v>
          </cell>
          <cell r="AA27">
            <v>39.5</v>
          </cell>
        </row>
        <row r="27">
          <cell r="AD27">
            <v>38.0081102129067</v>
          </cell>
        </row>
        <row r="27">
          <cell r="AF27">
            <v>45</v>
          </cell>
        </row>
        <row r="27">
          <cell r="AH27">
            <v>42.5</v>
          </cell>
          <cell r="AI27">
            <v>39.2979657955213</v>
          </cell>
        </row>
        <row r="27">
          <cell r="AK27">
            <v>68.6979657955213</v>
          </cell>
        </row>
        <row r="27">
          <cell r="AM27">
            <v>1.21</v>
          </cell>
        </row>
        <row r="27">
          <cell r="AO27">
            <v>25.0568194192378</v>
          </cell>
        </row>
        <row r="27">
          <cell r="AQ27">
            <v>0.96</v>
          </cell>
        </row>
        <row r="27">
          <cell r="AS27">
            <v>0.95</v>
          </cell>
        </row>
        <row r="27">
          <cell r="AU27">
            <v>420</v>
          </cell>
        </row>
        <row r="27">
          <cell r="AW27">
            <v>39.5658643650793</v>
          </cell>
        </row>
        <row r="27">
          <cell r="AY27">
            <v>49.6351990577381</v>
          </cell>
        </row>
        <row r="27">
          <cell r="BA27">
            <v>53.6704535714286</v>
          </cell>
        </row>
        <row r="27">
          <cell r="BC27">
            <v>24.94</v>
          </cell>
        </row>
        <row r="27">
          <cell r="BE27">
            <v>4.855</v>
          </cell>
        </row>
        <row r="27">
          <cell r="BG27">
            <v>72.5595238095238</v>
          </cell>
          <cell r="BH27">
            <v>64.6690476190476</v>
          </cell>
          <cell r="BI27">
            <v>0.39984</v>
          </cell>
        </row>
        <row r="28">
          <cell r="C28">
            <v>37591</v>
          </cell>
          <cell r="D28">
            <v>0.0493891842607059</v>
          </cell>
          <cell r="E28">
            <v>27.2480633088252</v>
          </cell>
          <cell r="F28">
            <v>27.4980633088252</v>
          </cell>
          <cell r="G28">
            <v>28</v>
          </cell>
        </row>
        <row r="28">
          <cell r="I28">
            <v>18.6888585569547</v>
          </cell>
        </row>
        <row r="28">
          <cell r="K28">
            <v>20.1888585569547</v>
          </cell>
        </row>
        <row r="28">
          <cell r="M28">
            <v>15.1588317447522</v>
          </cell>
        </row>
        <row r="28">
          <cell r="O28">
            <v>43.7480633088252</v>
          </cell>
          <cell r="P28">
            <v>42.4480633088252</v>
          </cell>
          <cell r="Q28">
            <v>44.7480633088252</v>
          </cell>
          <cell r="R28">
            <v>44.4480633088252</v>
          </cell>
          <cell r="S28">
            <v>47.2480633088252</v>
          </cell>
          <cell r="T28">
            <v>45.4480633088252</v>
          </cell>
          <cell r="U28">
            <v>38.2480633088252</v>
          </cell>
        </row>
        <row r="28">
          <cell r="W28">
            <v>39.2480633088252</v>
          </cell>
          <cell r="X28">
            <v>38.9480633088252</v>
          </cell>
          <cell r="Y28">
            <v>41.7480633088252</v>
          </cell>
          <cell r="Z28">
            <v>40.9480633088252</v>
          </cell>
          <cell r="AA28">
            <v>39.5</v>
          </cell>
        </row>
        <row r="28">
          <cell r="AD28">
            <v>38.0888585569547</v>
          </cell>
        </row>
        <row r="28">
          <cell r="AF28">
            <v>45</v>
          </cell>
        </row>
        <row r="28">
          <cell r="AH28">
            <v>42.5</v>
          </cell>
          <cell r="AI28">
            <v>39.3480633088252</v>
          </cell>
        </row>
        <row r="28">
          <cell r="AK28">
            <v>68.7480633088252</v>
          </cell>
        </row>
        <row r="28">
          <cell r="AM28">
            <v>1.21</v>
          </cell>
        </row>
        <row r="28">
          <cell r="AO28">
            <v>25.6069691470054</v>
          </cell>
        </row>
        <row r="28">
          <cell r="AQ28">
            <v>0.96</v>
          </cell>
        </row>
        <row r="28">
          <cell r="AS28">
            <v>0.95</v>
          </cell>
        </row>
        <row r="28">
          <cell r="AU28">
            <v>420</v>
          </cell>
        </row>
        <row r="28">
          <cell r="AW28">
            <v>39.7146539795919</v>
          </cell>
        </row>
        <row r="28">
          <cell r="AY28">
            <v>49.9767645530612</v>
          </cell>
        </row>
        <row r="28">
          <cell r="BA28">
            <v>53.4060823469388</v>
          </cell>
        </row>
        <row r="28">
          <cell r="BC28">
            <v>24.76</v>
          </cell>
        </row>
        <row r="28">
          <cell r="BE28">
            <v>4.959</v>
          </cell>
        </row>
        <row r="28">
          <cell r="BG28">
            <v>71.1690476190476</v>
          </cell>
          <cell r="BH28">
            <v>63.7</v>
          </cell>
          <cell r="BI28">
            <v>0.39984</v>
          </cell>
        </row>
        <row r="29">
          <cell r="C29">
            <v>37622</v>
          </cell>
          <cell r="D29">
            <v>0.0496764390548883</v>
          </cell>
          <cell r="E29">
            <v>26.8037957715685</v>
          </cell>
          <cell r="F29">
            <v>27.0537957715685</v>
          </cell>
          <cell r="G29">
            <v>28</v>
          </cell>
        </row>
        <row r="29">
          <cell r="I29">
            <v>18.6642299545224</v>
          </cell>
        </row>
        <row r="29">
          <cell r="K29">
            <v>20.1642299545224</v>
          </cell>
        </row>
        <row r="29">
          <cell r="M29">
            <v>15.5949928022032</v>
          </cell>
        </row>
        <row r="29">
          <cell r="O29">
            <v>43.3037957715685</v>
          </cell>
          <cell r="P29">
            <v>42.0037957715685</v>
          </cell>
          <cell r="Q29">
            <v>44.3037957715685</v>
          </cell>
          <cell r="R29">
            <v>44.0037957715685</v>
          </cell>
          <cell r="S29">
            <v>46.8037957715685</v>
          </cell>
          <cell r="T29">
            <v>45.0037957715685</v>
          </cell>
          <cell r="U29">
            <v>37.8037957715685</v>
          </cell>
        </row>
        <row r="29">
          <cell r="W29">
            <v>38.8037957715685</v>
          </cell>
          <cell r="X29">
            <v>38.5037957715685</v>
          </cell>
          <cell r="Y29">
            <v>41.3037957715685</v>
          </cell>
          <cell r="Z29">
            <v>40.5037957715685</v>
          </cell>
          <cell r="AA29">
            <v>39.5</v>
          </cell>
        </row>
        <row r="29">
          <cell r="AD29">
            <v>38.0642299545224</v>
          </cell>
        </row>
        <row r="29">
          <cell r="AF29">
            <v>45</v>
          </cell>
        </row>
        <row r="29">
          <cell r="AH29">
            <v>42.5</v>
          </cell>
          <cell r="AI29">
            <v>38.9037957715685</v>
          </cell>
        </row>
        <row r="29">
          <cell r="AK29">
            <v>68.3037957715685</v>
          </cell>
        </row>
        <row r="29">
          <cell r="AM29">
            <v>1.21</v>
          </cell>
        </row>
        <row r="29">
          <cell r="AO29">
            <v>26.1571188747731</v>
          </cell>
        </row>
        <row r="29">
          <cell r="AQ29">
            <v>0.96</v>
          </cell>
        </row>
        <row r="29">
          <cell r="AS29">
            <v>0.95</v>
          </cell>
        </row>
        <row r="29">
          <cell r="AU29">
            <v>420</v>
          </cell>
        </row>
        <row r="29">
          <cell r="AW29">
            <v>38.3951793939393</v>
          </cell>
        </row>
        <row r="29">
          <cell r="AY29">
            <v>49.8725855647726</v>
          </cell>
        </row>
        <row r="29">
          <cell r="BA29">
            <v>53.897959090909</v>
          </cell>
        </row>
        <row r="29">
          <cell r="BC29">
            <v>24.59</v>
          </cell>
        </row>
        <row r="29">
          <cell r="BE29">
            <v>4.99</v>
          </cell>
        </row>
        <row r="29">
          <cell r="BG29">
            <v>70.7095238095238</v>
          </cell>
          <cell r="BH29">
            <v>66.15</v>
          </cell>
          <cell r="BI29">
            <v>0.34986</v>
          </cell>
        </row>
        <row r="30">
          <cell r="C30">
            <v>37653</v>
          </cell>
          <cell r="D30">
            <v>0.0499943183263252</v>
          </cell>
          <cell r="E30">
            <v>26.7813336540003</v>
          </cell>
          <cell r="F30">
            <v>27.0313336540003</v>
          </cell>
          <cell r="G30">
            <v>28</v>
          </cell>
        </row>
        <row r="30">
          <cell r="I30">
            <v>18.4612828917595</v>
          </cell>
        </row>
        <row r="30">
          <cell r="K30">
            <v>19.9612828917595</v>
          </cell>
        </row>
        <row r="30">
          <cell r="M30">
            <v>16.0609174172177</v>
          </cell>
        </row>
        <row r="30">
          <cell r="O30">
            <v>44.2813336540003</v>
          </cell>
          <cell r="P30">
            <v>41.9813336540003</v>
          </cell>
          <cell r="Q30">
            <v>45.2813336540003</v>
          </cell>
          <cell r="R30">
            <v>43.9813336540003</v>
          </cell>
          <cell r="S30">
            <v>47.7813336540003</v>
          </cell>
          <cell r="T30">
            <v>44.9813336540003</v>
          </cell>
          <cell r="U30">
            <v>38.7813336540003</v>
          </cell>
        </row>
        <row r="30">
          <cell r="W30">
            <v>39.7813336540003</v>
          </cell>
          <cell r="X30">
            <v>38.4813336540003</v>
          </cell>
          <cell r="Y30">
            <v>42.2813336540003</v>
          </cell>
          <cell r="Z30">
            <v>40.4813336540003</v>
          </cell>
          <cell r="AA30">
            <v>40.6088175987873</v>
          </cell>
        </row>
        <row r="30">
          <cell r="AD30">
            <v>37.8612828917595</v>
          </cell>
        </row>
        <row r="30">
          <cell r="AF30">
            <v>45</v>
          </cell>
        </row>
        <row r="30">
          <cell r="AH30">
            <v>42.5</v>
          </cell>
          <cell r="AI30">
            <v>38.8813336540003</v>
          </cell>
        </row>
        <row r="30">
          <cell r="AK30">
            <v>66.2813336540003</v>
          </cell>
        </row>
        <row r="30">
          <cell r="AM30">
            <v>1.21</v>
          </cell>
        </row>
        <row r="30">
          <cell r="AO30">
            <v>26.7072686025408</v>
          </cell>
        </row>
        <row r="30">
          <cell r="AQ30">
            <v>0.96</v>
          </cell>
        </row>
        <row r="30">
          <cell r="AS30">
            <v>0.95</v>
          </cell>
        </row>
        <row r="30">
          <cell r="AU30">
            <v>420</v>
          </cell>
        </row>
        <row r="30">
          <cell r="AW30">
            <v>38.3284669047619</v>
          </cell>
        </row>
        <row r="30">
          <cell r="AY30">
            <v>49.0141194892857</v>
          </cell>
        </row>
        <row r="30">
          <cell r="BA30">
            <v>53.7056892857143</v>
          </cell>
        </row>
        <row r="30">
          <cell r="BC30">
            <v>24.43</v>
          </cell>
        </row>
        <row r="30">
          <cell r="BE30">
            <v>4.814</v>
          </cell>
        </row>
        <row r="30">
          <cell r="BG30">
            <v>70.9095238095238</v>
          </cell>
          <cell r="BH30">
            <v>65.8690476190476</v>
          </cell>
          <cell r="BI30">
            <v>0.34986</v>
          </cell>
        </row>
        <row r="31">
          <cell r="C31">
            <v>37681</v>
          </cell>
          <cell r="D31">
            <v>0.0502814351166219</v>
          </cell>
          <cell r="E31">
            <v>26.7583128373684</v>
          </cell>
          <cell r="F31">
            <v>27.0083128373684</v>
          </cell>
          <cell r="G31">
            <v>28</v>
          </cell>
        </row>
        <row r="31">
          <cell r="I31">
            <v>18.4350725989249</v>
          </cell>
        </row>
        <row r="31">
          <cell r="K31">
            <v>19.9350725989249</v>
          </cell>
        </row>
        <row r="31">
          <cell r="M31">
            <v>16.0227440564118</v>
          </cell>
        </row>
        <row r="31">
          <cell r="O31">
            <v>44.2583128373684</v>
          </cell>
          <cell r="P31">
            <v>41.9583128373684</v>
          </cell>
          <cell r="Q31">
            <v>45.2583128373684</v>
          </cell>
          <cell r="R31">
            <v>43.9583128373684</v>
          </cell>
          <cell r="S31">
            <v>47.7583128373684</v>
          </cell>
          <cell r="T31">
            <v>44.9583128373684</v>
          </cell>
          <cell r="U31">
            <v>38.7583128373684</v>
          </cell>
        </row>
        <row r="31">
          <cell r="W31">
            <v>39.7583128373684</v>
          </cell>
          <cell r="X31">
            <v>38.4583128373684</v>
          </cell>
          <cell r="Y31">
            <v>42.2583128373684</v>
          </cell>
          <cell r="Z31">
            <v>40.4583128373684</v>
          </cell>
          <cell r="AA31">
            <v>39.5233246753247</v>
          </cell>
        </row>
        <row r="31">
          <cell r="AD31">
            <v>37.8350725989249</v>
          </cell>
        </row>
        <row r="31">
          <cell r="AF31">
            <v>48.9583128373684</v>
          </cell>
        </row>
        <row r="31">
          <cell r="AH31">
            <v>46.4583128373684</v>
          </cell>
          <cell r="AI31">
            <v>38.8583128373684</v>
          </cell>
        </row>
        <row r="31">
          <cell r="AK31">
            <v>66.2583128373684</v>
          </cell>
        </row>
        <row r="31">
          <cell r="AM31">
            <v>1.21</v>
          </cell>
        </row>
        <row r="31">
          <cell r="AO31">
            <v>27.2574183303085</v>
          </cell>
        </row>
        <row r="31">
          <cell r="AQ31">
            <v>0.96</v>
          </cell>
        </row>
        <row r="31">
          <cell r="AS31">
            <v>0.95</v>
          </cell>
        </row>
        <row r="31">
          <cell r="AU31">
            <v>420</v>
          </cell>
        </row>
        <row r="31">
          <cell r="AW31">
            <v>38.260095079365</v>
          </cell>
        </row>
        <row r="31">
          <cell r="AY31">
            <v>48.9032499505952</v>
          </cell>
        </row>
        <row r="31">
          <cell r="BA31">
            <v>53.5099514285714</v>
          </cell>
        </row>
        <row r="31">
          <cell r="BC31">
            <v>24.29</v>
          </cell>
        </row>
        <row r="31">
          <cell r="BE31">
            <v>4.575</v>
          </cell>
        </row>
        <row r="31">
          <cell r="BG31">
            <v>71.6095238095238</v>
          </cell>
          <cell r="BH31">
            <v>65.5809523809524</v>
          </cell>
          <cell r="BI31">
            <v>0.34986</v>
          </cell>
        </row>
        <row r="32">
          <cell r="C32">
            <v>37712</v>
          </cell>
          <cell r="D32">
            <v>0.0505863742397183</v>
          </cell>
          <cell r="E32">
            <v>26.5518229553836</v>
          </cell>
          <cell r="F32">
            <v>26.8018229553836</v>
          </cell>
          <cell r="G32">
            <v>28</v>
          </cell>
        </row>
        <row r="32">
          <cell r="I32">
            <v>17.8303637439747</v>
          </cell>
        </row>
        <row r="32">
          <cell r="K32">
            <v>19.3303637439747</v>
          </cell>
        </row>
        <row r="32">
          <cell r="M32">
            <v>17.1603743859331</v>
          </cell>
        </row>
        <row r="32">
          <cell r="O32">
            <v>44.0518229553836</v>
          </cell>
          <cell r="P32">
            <v>41.7518229553836</v>
          </cell>
          <cell r="Q32">
            <v>45.0518229553836</v>
          </cell>
          <cell r="R32">
            <v>43.7518229553836</v>
          </cell>
          <cell r="S32">
            <v>47.5518229553836</v>
          </cell>
          <cell r="T32">
            <v>44.7518229553836</v>
          </cell>
          <cell r="U32">
            <v>38.5518229553836</v>
          </cell>
        </row>
        <row r="32">
          <cell r="W32">
            <v>39.5518229553836</v>
          </cell>
          <cell r="X32">
            <v>38.2518229553836</v>
          </cell>
          <cell r="Y32">
            <v>42.0518229553836</v>
          </cell>
          <cell r="Z32">
            <v>40.2518229553836</v>
          </cell>
          <cell r="AA32">
            <v>39.485451775248</v>
          </cell>
        </row>
        <row r="32">
          <cell r="AD32">
            <v>37.2303637439747</v>
          </cell>
        </row>
        <row r="32">
          <cell r="AF32">
            <v>48.7518229553836</v>
          </cell>
        </row>
        <row r="32">
          <cell r="AH32">
            <v>46.2518229553836</v>
          </cell>
          <cell r="AI32">
            <v>38.6518229553836</v>
          </cell>
        </row>
        <row r="32">
          <cell r="AK32">
            <v>66.0518229553836</v>
          </cell>
        </row>
        <row r="32">
          <cell r="AM32">
            <v>1.21</v>
          </cell>
        </row>
        <row r="32">
          <cell r="AO32">
            <v>27.8075680580762</v>
          </cell>
        </row>
        <row r="32">
          <cell r="AQ32">
            <v>0.96</v>
          </cell>
        </row>
        <row r="32">
          <cell r="AS32">
            <v>0.95</v>
          </cell>
        </row>
        <row r="32">
          <cell r="AU32">
            <v>420</v>
          </cell>
        </row>
        <row r="32">
          <cell r="AW32">
            <v>37.6468201298702</v>
          </cell>
        </row>
        <row r="32">
          <cell r="AY32">
            <v>46.345331494156</v>
          </cell>
        </row>
        <row r="32">
          <cell r="BA32">
            <v>49.5745123376624</v>
          </cell>
        </row>
        <row r="32">
          <cell r="BC32">
            <v>24.17</v>
          </cell>
        </row>
        <row r="32">
          <cell r="BE32">
            <v>4.265</v>
          </cell>
        </row>
        <row r="32">
          <cell r="BG32">
            <v>77.9404761904762</v>
          </cell>
          <cell r="BH32">
            <v>71.9904761904762</v>
          </cell>
          <cell r="BI32">
            <v>0.34986</v>
          </cell>
        </row>
        <row r="33">
          <cell r="C33">
            <v>37742</v>
          </cell>
          <cell r="D33">
            <v>0.0508624287824251</v>
          </cell>
          <cell r="E33">
            <v>26.5376365676972</v>
          </cell>
          <cell r="F33">
            <v>26.7876365676972</v>
          </cell>
          <cell r="G33">
            <v>28</v>
          </cell>
        </row>
        <row r="33">
          <cell r="I33">
            <v>17.8722396832689</v>
          </cell>
        </row>
        <row r="33">
          <cell r="K33">
            <v>19.3722396832689</v>
          </cell>
        </row>
        <row r="33">
          <cell r="M33">
            <v>17.1447515686442</v>
          </cell>
        </row>
        <row r="33">
          <cell r="O33">
            <v>44.0376365676972</v>
          </cell>
          <cell r="P33">
            <v>41.7376365676972</v>
          </cell>
          <cell r="Q33">
            <v>45.0376365676972</v>
          </cell>
          <cell r="R33">
            <v>43.7376365676972</v>
          </cell>
          <cell r="S33">
            <v>47.5376365676972</v>
          </cell>
          <cell r="T33">
            <v>44.7376365676972</v>
          </cell>
          <cell r="U33">
            <v>38.5376365676972</v>
          </cell>
        </row>
        <row r="33">
          <cell r="W33">
            <v>39.5376365676972</v>
          </cell>
          <cell r="X33">
            <v>38.2376365676972</v>
          </cell>
          <cell r="Y33">
            <v>42.0376365676972</v>
          </cell>
          <cell r="Z33">
            <v>40.2376365676972</v>
          </cell>
          <cell r="AA33">
            <v>39.2600476020426</v>
          </cell>
        </row>
        <row r="33">
          <cell r="AD33">
            <v>37.2722396832689</v>
          </cell>
        </row>
        <row r="33">
          <cell r="AF33">
            <v>52.7376365676972</v>
          </cell>
        </row>
        <row r="33">
          <cell r="AH33">
            <v>50.2376365676972</v>
          </cell>
          <cell r="AI33">
            <v>38.6376365676972</v>
          </cell>
        </row>
        <row r="33">
          <cell r="AK33">
            <v>66.0376365676972</v>
          </cell>
        </row>
        <row r="33">
          <cell r="AM33">
            <v>1.21</v>
          </cell>
        </row>
        <row r="33">
          <cell r="AO33">
            <v>28.3577177858439</v>
          </cell>
        </row>
        <row r="33">
          <cell r="AQ33">
            <v>0.96</v>
          </cell>
        </row>
        <row r="33">
          <cell r="AS33">
            <v>0.95</v>
          </cell>
        </row>
        <row r="33">
          <cell r="AU33">
            <v>420</v>
          </cell>
        </row>
        <row r="33">
          <cell r="AW33">
            <v>37.6046865584417</v>
          </cell>
        </row>
        <row r="33">
          <cell r="AY33">
            <v>46.5224667173702</v>
          </cell>
        </row>
        <row r="33">
          <cell r="BA33">
            <v>49.4336130519481</v>
          </cell>
        </row>
        <row r="33">
          <cell r="BC33">
            <v>24.06</v>
          </cell>
        </row>
        <row r="33">
          <cell r="BE33">
            <v>4.199</v>
          </cell>
        </row>
        <row r="33">
          <cell r="BG33">
            <v>94.3</v>
          </cell>
          <cell r="BH33">
            <v>71.7809523809524</v>
          </cell>
          <cell r="BI33">
            <v>0.34986</v>
          </cell>
        </row>
        <row r="34">
          <cell r="C34">
            <v>37773</v>
          </cell>
          <cell r="D34">
            <v>0.0511476851699415</v>
          </cell>
          <cell r="E34">
            <v>26.5254704757324</v>
          </cell>
          <cell r="F34">
            <v>26.7754704757324</v>
          </cell>
          <cell r="G34">
            <v>28</v>
          </cell>
        </row>
        <row r="34">
          <cell r="I34">
            <v>17.8570686000145</v>
          </cell>
        </row>
        <row r="34">
          <cell r="K34">
            <v>19.3570686000145</v>
          </cell>
        </row>
        <row r="34">
          <cell r="M34">
            <v>17.7036604504246</v>
          </cell>
        </row>
        <row r="34">
          <cell r="O34">
            <v>44.0254704757324</v>
          </cell>
          <cell r="P34">
            <v>41.7254704757324</v>
          </cell>
          <cell r="Q34">
            <v>45.0254704757324</v>
          </cell>
          <cell r="R34">
            <v>43.7254704757324</v>
          </cell>
          <cell r="S34">
            <v>47.5254704757324</v>
          </cell>
          <cell r="T34">
            <v>44.7254704757324</v>
          </cell>
          <cell r="U34">
            <v>38.5254704757324</v>
          </cell>
        </row>
        <row r="34">
          <cell r="W34">
            <v>39.5254704757324</v>
          </cell>
          <cell r="X34">
            <v>38.2254704757324</v>
          </cell>
          <cell r="Y34">
            <v>42.0254704757324</v>
          </cell>
          <cell r="Z34">
            <v>40.2254704757324</v>
          </cell>
          <cell r="AA34">
            <v>39.225695670024</v>
          </cell>
        </row>
        <row r="34">
          <cell r="AD34">
            <v>37.2570686000145</v>
          </cell>
        </row>
        <row r="34">
          <cell r="AF34">
            <v>52.7254704757324</v>
          </cell>
        </row>
        <row r="34">
          <cell r="AH34">
            <v>50.2254704757324</v>
          </cell>
          <cell r="AI34">
            <v>38.6254704757324</v>
          </cell>
        </row>
        <row r="34">
          <cell r="AK34">
            <v>66.0254704757324</v>
          </cell>
        </row>
        <row r="34">
          <cell r="AM34">
            <v>1.21</v>
          </cell>
        </row>
        <row r="34">
          <cell r="AO34">
            <v>28.9078675136116</v>
          </cell>
        </row>
        <row r="34">
          <cell r="AQ34">
            <v>0.96</v>
          </cell>
        </row>
        <row r="34">
          <cell r="AS34">
            <v>0.95</v>
          </cell>
        </row>
        <row r="34">
          <cell r="AU34">
            <v>420</v>
          </cell>
        </row>
        <row r="34">
          <cell r="AW34">
            <v>37.5685532653062</v>
          </cell>
        </row>
        <row r="34">
          <cell r="AY34">
            <v>46.458293035204</v>
          </cell>
        </row>
        <row r="34">
          <cell r="BA34">
            <v>46.305254489796</v>
          </cell>
        </row>
        <row r="34">
          <cell r="BC34">
            <v>23.97</v>
          </cell>
        </row>
        <row r="34">
          <cell r="BE34">
            <v>4.212</v>
          </cell>
        </row>
        <row r="34">
          <cell r="BG34">
            <v>88.0904761904762</v>
          </cell>
          <cell r="BH34">
            <v>71.5809523809524</v>
          </cell>
          <cell r="BI34">
            <v>0.34986</v>
          </cell>
        </row>
        <row r="35">
          <cell r="C35">
            <v>37803</v>
          </cell>
          <cell r="D35">
            <v>0.0514199693047868</v>
          </cell>
          <cell r="E35">
            <v>26.7052907283514</v>
          </cell>
          <cell r="F35">
            <v>26.9552907283514</v>
          </cell>
          <cell r="G35">
            <v>28</v>
          </cell>
        </row>
        <row r="35">
          <cell r="I35">
            <v>17.9514289141031</v>
          </cell>
        </row>
        <row r="35">
          <cell r="K35">
            <v>19.4514289141031</v>
          </cell>
        </row>
        <row r="35">
          <cell r="M35">
            <v>16.7010019918765</v>
          </cell>
        </row>
        <row r="35">
          <cell r="O35">
            <v>44.2052907283514</v>
          </cell>
          <cell r="P35">
            <v>41.9052907283514</v>
          </cell>
          <cell r="Q35">
            <v>45.2052907283514</v>
          </cell>
          <cell r="R35">
            <v>43.9052907283514</v>
          </cell>
          <cell r="S35">
            <v>47.7052907283514</v>
          </cell>
          <cell r="T35">
            <v>44.9052907283514</v>
          </cell>
          <cell r="U35">
            <v>38.7052907283514</v>
          </cell>
        </row>
        <row r="35">
          <cell r="W35">
            <v>39.7052907283514</v>
          </cell>
          <cell r="X35">
            <v>38.4052907283514</v>
          </cell>
          <cell r="Y35">
            <v>42.2052907283514</v>
          </cell>
          <cell r="Z35">
            <v>40.4052907283514</v>
          </cell>
          <cell r="AA35">
            <v>39.198034408713</v>
          </cell>
        </row>
        <row r="35">
          <cell r="AD35">
            <v>37.3514289141031</v>
          </cell>
        </row>
        <row r="35">
          <cell r="AF35">
            <v>52.9052907283514</v>
          </cell>
        </row>
        <row r="35">
          <cell r="AH35">
            <v>50.4052907283514</v>
          </cell>
          <cell r="AI35">
            <v>38.8052907283514</v>
          </cell>
        </row>
        <row r="35">
          <cell r="AK35">
            <v>66.2052907283514</v>
          </cell>
        </row>
        <row r="35">
          <cell r="AM35">
            <v>1.21</v>
          </cell>
        </row>
        <row r="35">
          <cell r="AO35">
            <v>29.4580172413793</v>
          </cell>
        </row>
        <row r="35">
          <cell r="AQ35">
            <v>0.96</v>
          </cell>
        </row>
        <row r="35">
          <cell r="AS35">
            <v>0.95</v>
          </cell>
        </row>
        <row r="35">
          <cell r="AU35">
            <v>420</v>
          </cell>
        </row>
        <row r="35">
          <cell r="AW35">
            <v>38.1026194155845</v>
          </cell>
        </row>
        <row r="35">
          <cell r="AY35">
            <v>46.8574371637988</v>
          </cell>
        </row>
        <row r="35">
          <cell r="BA35">
            <v>46.9520144805195</v>
          </cell>
        </row>
        <row r="35">
          <cell r="BC35">
            <v>23.88</v>
          </cell>
        </row>
        <row r="35">
          <cell r="BE35">
            <v>4.237</v>
          </cell>
        </row>
        <row r="35">
          <cell r="BG35">
            <v>83.9190476190476</v>
          </cell>
          <cell r="BH35">
            <v>67.5404761904762</v>
          </cell>
          <cell r="BI35">
            <v>0.34986</v>
          </cell>
        </row>
        <row r="36">
          <cell r="C36">
            <v>37834</v>
          </cell>
          <cell r="D36">
            <v>0.0516959245308728</v>
          </cell>
          <cell r="E36">
            <v>26.6966913313025</v>
          </cell>
          <cell r="F36">
            <v>26.9466913313025</v>
          </cell>
          <cell r="G36">
            <v>28</v>
          </cell>
        </row>
        <row r="36">
          <cell r="I36">
            <v>17.9989867995047</v>
          </cell>
        </row>
        <row r="36">
          <cell r="K36">
            <v>19.4989867995047</v>
          </cell>
        </row>
        <row r="36">
          <cell r="M36">
            <v>16.7179640741147</v>
          </cell>
        </row>
        <row r="36">
          <cell r="O36">
            <v>44.1966913313025</v>
          </cell>
          <cell r="P36">
            <v>41.8966913313025</v>
          </cell>
          <cell r="Q36">
            <v>45.1966913313025</v>
          </cell>
          <cell r="R36">
            <v>43.8966913313025</v>
          </cell>
          <cell r="S36">
            <v>47.6966913313025</v>
          </cell>
          <cell r="T36">
            <v>44.8966913313025</v>
          </cell>
          <cell r="U36">
            <v>38.6966913313025</v>
          </cell>
        </row>
        <row r="36">
          <cell r="W36">
            <v>39.6966913313025</v>
          </cell>
          <cell r="X36">
            <v>38.3966913313025</v>
          </cell>
          <cell r="Y36">
            <v>42.1966913313025</v>
          </cell>
          <cell r="Z36">
            <v>40.3966913313025</v>
          </cell>
          <cell r="AA36">
            <v>39.3577982379106</v>
          </cell>
        </row>
        <row r="36">
          <cell r="AD36">
            <v>37.3989867995047</v>
          </cell>
        </row>
        <row r="36">
          <cell r="AF36">
            <v>52.8966913313025</v>
          </cell>
        </row>
        <row r="36">
          <cell r="AH36">
            <v>50.3966913313025</v>
          </cell>
          <cell r="AI36">
            <v>38.7966913313025</v>
          </cell>
        </row>
        <row r="36">
          <cell r="AK36">
            <v>66.1966913313025</v>
          </cell>
        </row>
        <row r="36">
          <cell r="AM36">
            <v>1.21</v>
          </cell>
        </row>
        <row r="36">
          <cell r="AO36">
            <v>30.008166969147</v>
          </cell>
        </row>
        <row r="36">
          <cell r="AQ36">
            <v>0.96</v>
          </cell>
        </row>
        <row r="36">
          <cell r="AS36">
            <v>0.95</v>
          </cell>
        </row>
        <row r="36">
          <cell r="AU36">
            <v>420</v>
          </cell>
        </row>
        <row r="36">
          <cell r="AW36">
            <v>38.0770792063493</v>
          </cell>
        </row>
        <row r="36">
          <cell r="AY36">
            <v>47.0586070190476</v>
          </cell>
        </row>
        <row r="36">
          <cell r="BA36">
            <v>46.8457957142857</v>
          </cell>
        </row>
        <row r="36">
          <cell r="BC36">
            <v>23.79</v>
          </cell>
        </row>
        <row r="36">
          <cell r="BE36">
            <v>4.262</v>
          </cell>
        </row>
        <row r="36">
          <cell r="BG36">
            <v>80.3309523809524</v>
          </cell>
          <cell r="BH36">
            <v>67.3690476190476</v>
          </cell>
          <cell r="BI36">
            <v>0.34986</v>
          </cell>
        </row>
        <row r="37">
          <cell r="C37">
            <v>37865</v>
          </cell>
          <cell r="D37">
            <v>0.0519718797823638</v>
          </cell>
          <cell r="E37">
            <v>26.6885720662614</v>
          </cell>
          <cell r="F37">
            <v>26.9385720662614</v>
          </cell>
          <cell r="G37">
            <v>28</v>
          </cell>
        </row>
        <row r="37">
          <cell r="I37">
            <v>18.1061346319962</v>
          </cell>
        </row>
        <row r="37">
          <cell r="K37">
            <v>19.6061346319962</v>
          </cell>
        </row>
        <row r="37">
          <cell r="M37">
            <v>16.7747660011657</v>
          </cell>
        </row>
        <row r="37">
          <cell r="O37">
            <v>44.1885720662614</v>
          </cell>
          <cell r="P37">
            <v>41.8885720662614</v>
          </cell>
          <cell r="Q37">
            <v>45.1885720662614</v>
          </cell>
          <cell r="R37">
            <v>43.8885720662614</v>
          </cell>
          <cell r="S37">
            <v>47.6885720662614</v>
          </cell>
          <cell r="T37">
            <v>44.8885720662614</v>
          </cell>
          <cell r="U37">
            <v>38.6885720662614</v>
          </cell>
        </row>
        <row r="37">
          <cell r="W37">
            <v>39.6885720662614</v>
          </cell>
          <cell r="X37">
            <v>38.3885720662614</v>
          </cell>
          <cell r="Y37">
            <v>42.1885720662614</v>
          </cell>
          <cell r="Z37">
            <v>40.3885720662614</v>
          </cell>
          <cell r="AA37">
            <v>39.3300444836371</v>
          </cell>
        </row>
        <row r="37">
          <cell r="AD37">
            <v>37.5061346319962</v>
          </cell>
        </row>
        <row r="37">
          <cell r="AF37">
            <v>52.8885720662614</v>
          </cell>
        </row>
        <row r="37">
          <cell r="AH37">
            <v>50.3885720662614</v>
          </cell>
          <cell r="AI37">
            <v>38.7885720662614</v>
          </cell>
        </row>
        <row r="37">
          <cell r="AK37">
            <v>66.1885720662614</v>
          </cell>
        </row>
        <row r="37">
          <cell r="AM37">
            <v>1.21</v>
          </cell>
        </row>
        <row r="37">
          <cell r="AO37">
            <v>30.5583166969147</v>
          </cell>
        </row>
        <row r="37">
          <cell r="AQ37">
            <v>0.96</v>
          </cell>
        </row>
        <row r="37">
          <cell r="AS37">
            <v>0.95</v>
          </cell>
        </row>
        <row r="37">
          <cell r="AU37">
            <v>420</v>
          </cell>
        </row>
        <row r="37">
          <cell r="AW37">
            <v>38.0529649891774</v>
          </cell>
        </row>
        <row r="37">
          <cell r="AY37">
            <v>47.5118423504869</v>
          </cell>
        </row>
        <row r="37">
          <cell r="BA37">
            <v>46.7425573051948</v>
          </cell>
        </row>
        <row r="37">
          <cell r="BC37">
            <v>23.71</v>
          </cell>
        </row>
        <row r="37">
          <cell r="BE37">
            <v>4.252</v>
          </cell>
        </row>
        <row r="37">
          <cell r="BG37">
            <v>76.15</v>
          </cell>
          <cell r="BH37">
            <v>67.2095238095238</v>
          </cell>
          <cell r="BI37">
            <v>0.34986</v>
          </cell>
        </row>
        <row r="38">
          <cell r="C38">
            <v>37895</v>
          </cell>
          <cell r="D38">
            <v>0.0522288176608496</v>
          </cell>
          <cell r="E38">
            <v>27.2452585656426</v>
          </cell>
          <cell r="F38">
            <v>27.4952585656426</v>
          </cell>
          <cell r="G38">
            <v>28</v>
          </cell>
        </row>
        <row r="38">
          <cell r="I38">
            <v>18.1913042674699</v>
          </cell>
        </row>
        <row r="38">
          <cell r="K38">
            <v>19.6913042674699</v>
          </cell>
        </row>
        <row r="38">
          <cell r="M38">
            <v>15.9046956229861</v>
          </cell>
        </row>
        <row r="38">
          <cell r="O38">
            <v>44.7452585656426</v>
          </cell>
          <cell r="P38">
            <v>42.4452585656426</v>
          </cell>
          <cell r="Q38">
            <v>45.7452585656426</v>
          </cell>
          <cell r="R38">
            <v>44.4452585656426</v>
          </cell>
          <cell r="S38">
            <v>48.2452585656426</v>
          </cell>
          <cell r="T38">
            <v>45.4452585656426</v>
          </cell>
          <cell r="U38">
            <v>39.2452585656426</v>
          </cell>
        </row>
        <row r="38">
          <cell r="W38">
            <v>40.2452585656426</v>
          </cell>
          <cell r="X38">
            <v>38.9452585656426</v>
          </cell>
          <cell r="Y38">
            <v>42.7452585656426</v>
          </cell>
          <cell r="Z38">
            <v>40.9452585656426</v>
          </cell>
          <cell r="AA38">
            <v>39.2997009264118</v>
          </cell>
        </row>
        <row r="38">
          <cell r="AD38">
            <v>37.5913042674699</v>
          </cell>
        </row>
        <row r="38">
          <cell r="AF38">
            <v>53.4452585656426</v>
          </cell>
        </row>
        <row r="38">
          <cell r="AH38">
            <v>50.9452585656426</v>
          </cell>
          <cell r="AI38">
            <v>39.3452585656426</v>
          </cell>
        </row>
        <row r="38">
          <cell r="AK38">
            <v>66.7452585656426</v>
          </cell>
        </row>
        <row r="38">
          <cell r="AM38">
            <v>1.21</v>
          </cell>
        </row>
        <row r="38">
          <cell r="AO38">
            <v>31.1084664246824</v>
          </cell>
        </row>
        <row r="38">
          <cell r="AQ38">
            <v>0.96</v>
          </cell>
        </row>
        <row r="38">
          <cell r="AS38">
            <v>0.95</v>
          </cell>
        </row>
        <row r="38">
          <cell r="AU38">
            <v>420</v>
          </cell>
        </row>
        <row r="38">
          <cell r="AW38">
            <v>39.7063238923395</v>
          </cell>
        </row>
        <row r="38">
          <cell r="AY38">
            <v>47.8721099085405</v>
          </cell>
        </row>
        <row r="38">
          <cell r="BA38">
            <v>48.8152691925467</v>
          </cell>
        </row>
        <row r="38">
          <cell r="BC38">
            <v>23.64</v>
          </cell>
        </row>
        <row r="38">
          <cell r="BE38">
            <v>4.252</v>
          </cell>
        </row>
        <row r="38">
          <cell r="BG38">
            <v>71.9904761904762</v>
          </cell>
          <cell r="BH38">
            <v>62.5095238095238</v>
          </cell>
          <cell r="BI38">
            <v>0.34986</v>
          </cell>
        </row>
        <row r="39">
          <cell r="C39">
            <v>37926</v>
          </cell>
          <cell r="D39">
            <v>0.0524816322594042</v>
          </cell>
          <cell r="E39">
            <v>27.2418438351772</v>
          </cell>
          <cell r="F39">
            <v>27.4918438351772</v>
          </cell>
          <cell r="G39">
            <v>28</v>
          </cell>
        </row>
        <row r="39">
          <cell r="I39">
            <v>18.244134937099</v>
          </cell>
        </row>
        <row r="39">
          <cell r="K39">
            <v>19.744134937099</v>
          </cell>
        </row>
        <row r="39">
          <cell r="M39">
            <v>15.8390417709758</v>
          </cell>
        </row>
        <row r="39">
          <cell r="O39">
            <v>44.7418438351772</v>
          </cell>
          <cell r="P39">
            <v>42.4418438351772</v>
          </cell>
          <cell r="Q39">
            <v>45.7418438351772</v>
          </cell>
          <cell r="R39">
            <v>44.4418438351772</v>
          </cell>
          <cell r="S39">
            <v>48.2418438351772</v>
          </cell>
          <cell r="T39">
            <v>45.4418438351772</v>
          </cell>
          <cell r="U39">
            <v>39.2418438351772</v>
          </cell>
        </row>
        <row r="39">
          <cell r="W39">
            <v>40.2418438351772</v>
          </cell>
          <cell r="X39">
            <v>38.9418438351772</v>
          </cell>
          <cell r="Y39">
            <v>42.7418438351772</v>
          </cell>
          <cell r="Z39">
            <v>40.9418438351772</v>
          </cell>
          <cell r="AA39">
            <v>39.8321711234731</v>
          </cell>
        </row>
        <row r="39">
          <cell r="AD39">
            <v>37.644134937099</v>
          </cell>
        </row>
        <row r="39">
          <cell r="AF39">
            <v>53.4418438351772</v>
          </cell>
        </row>
        <row r="39">
          <cell r="AH39">
            <v>50.9418438351772</v>
          </cell>
          <cell r="AI39">
            <v>39.3418438351772</v>
          </cell>
        </row>
        <row r="39">
          <cell r="AK39">
            <v>66.7418438351772</v>
          </cell>
        </row>
        <row r="39">
          <cell r="AM39">
            <v>1.21</v>
          </cell>
        </row>
        <row r="39">
          <cell r="AO39">
            <v>31.6586161524501</v>
          </cell>
        </row>
        <row r="39">
          <cell r="AQ39">
            <v>0.96</v>
          </cell>
        </row>
        <row r="39">
          <cell r="AS39">
            <v>0.95</v>
          </cell>
        </row>
        <row r="39">
          <cell r="AU39">
            <v>420</v>
          </cell>
        </row>
        <row r="39">
          <cell r="AW39">
            <v>39.6957543452381</v>
          </cell>
        </row>
        <row r="39">
          <cell r="AY39">
            <v>48.0949639982143</v>
          </cell>
        </row>
        <row r="39">
          <cell r="BA39">
            <v>48.7403394642857</v>
          </cell>
        </row>
        <row r="39">
          <cell r="BC39">
            <v>23.57</v>
          </cell>
        </row>
        <row r="39">
          <cell r="BE39">
            <v>4.362</v>
          </cell>
        </row>
        <row r="39">
          <cell r="BG39">
            <v>69.3690476190476</v>
          </cell>
          <cell r="BH39">
            <v>61.7809523809524</v>
          </cell>
          <cell r="BI39">
            <v>0.34986</v>
          </cell>
        </row>
        <row r="40">
          <cell r="C40">
            <v>37956</v>
          </cell>
          <cell r="D40">
            <v>0.0527262915686228</v>
          </cell>
          <cell r="E40">
            <v>27.2438073423023</v>
          </cell>
          <cell r="F40">
            <v>27.4938073423023</v>
          </cell>
          <cell r="G40">
            <v>28</v>
          </cell>
        </row>
        <row r="40">
          <cell r="I40">
            <v>18.30243525186</v>
          </cell>
        </row>
        <row r="40">
          <cell r="K40">
            <v>19.80243525186</v>
          </cell>
        </row>
        <row r="40">
          <cell r="M40">
            <v>15.7812155562787</v>
          </cell>
        </row>
        <row r="40">
          <cell r="O40">
            <v>44.7438073423023</v>
          </cell>
          <cell r="P40">
            <v>42.4438073423023</v>
          </cell>
          <cell r="Q40">
            <v>45.7438073423023</v>
          </cell>
          <cell r="R40">
            <v>44.4438073423023</v>
          </cell>
          <cell r="S40">
            <v>48.2438073423023</v>
          </cell>
          <cell r="T40">
            <v>45.4438073423023</v>
          </cell>
          <cell r="U40">
            <v>39.2438073423023</v>
          </cell>
        </row>
        <row r="40">
          <cell r="W40">
            <v>40.2438073423023</v>
          </cell>
          <cell r="X40">
            <v>38.9438073423023</v>
          </cell>
          <cell r="Y40">
            <v>42.7438073423023</v>
          </cell>
          <cell r="Z40">
            <v>40.9438073423023</v>
          </cell>
          <cell r="AA40">
            <v>39.8113474326599</v>
          </cell>
        </row>
        <row r="40">
          <cell r="AD40">
            <v>37.70243525186</v>
          </cell>
        </row>
        <row r="40">
          <cell r="AF40">
            <v>53.4438073423023</v>
          </cell>
        </row>
        <row r="40">
          <cell r="AH40">
            <v>50.9438073423023</v>
          </cell>
          <cell r="AI40">
            <v>39.3438073423023</v>
          </cell>
        </row>
        <row r="40">
          <cell r="AK40">
            <v>66.7438073423023</v>
          </cell>
        </row>
        <row r="40">
          <cell r="AM40">
            <v>1.21</v>
          </cell>
        </row>
        <row r="40">
          <cell r="AO40">
            <v>32.2087658802178</v>
          </cell>
        </row>
        <row r="40">
          <cell r="AQ40">
            <v>0.96</v>
          </cell>
        </row>
        <row r="40">
          <cell r="AS40">
            <v>0.95</v>
          </cell>
        </row>
        <row r="40">
          <cell r="AU40">
            <v>420</v>
          </cell>
        </row>
        <row r="40">
          <cell r="AW40">
            <v>39.7001340422079</v>
          </cell>
        </row>
        <row r="40">
          <cell r="AY40">
            <v>48.3394712993507</v>
          </cell>
        </row>
        <row r="40">
          <cell r="BA40">
            <v>48.6966540097402</v>
          </cell>
        </row>
        <row r="40">
          <cell r="BC40">
            <v>23.5</v>
          </cell>
        </row>
        <row r="40">
          <cell r="BE40">
            <v>4.482</v>
          </cell>
        </row>
        <row r="40">
          <cell r="BG40">
            <v>68.2809523809524</v>
          </cell>
          <cell r="BH40">
            <v>61.1</v>
          </cell>
          <cell r="BI40">
            <v>0.34986</v>
          </cell>
        </row>
        <row r="41">
          <cell r="C41">
            <v>37987</v>
          </cell>
          <cell r="D41">
            <v>0.0529779405420663</v>
          </cell>
          <cell r="E41">
            <v>26.670406652822</v>
          </cell>
          <cell r="F41">
            <v>26.920406652822</v>
          </cell>
          <cell r="G41">
            <v>26</v>
          </cell>
        </row>
        <row r="41">
          <cell r="I41">
            <v>18.3176901907804</v>
          </cell>
        </row>
        <row r="41">
          <cell r="K41">
            <v>19.8176901907804</v>
          </cell>
        </row>
        <row r="41">
          <cell r="M41">
            <v>16.1268098454755</v>
          </cell>
        </row>
        <row r="41">
          <cell r="O41">
            <v>44.170406652822</v>
          </cell>
          <cell r="P41">
            <v>41.870406652822</v>
          </cell>
          <cell r="Q41">
            <v>45.170406652822</v>
          </cell>
          <cell r="R41">
            <v>43.870406652822</v>
          </cell>
          <cell r="S41">
            <v>47.670406652822</v>
          </cell>
          <cell r="T41">
            <v>44.870406652822</v>
          </cell>
          <cell r="U41">
            <v>38.670406652822</v>
          </cell>
        </row>
        <row r="41">
          <cell r="W41">
            <v>39.670406652822</v>
          </cell>
          <cell r="X41">
            <v>38.370406652822</v>
          </cell>
          <cell r="Y41">
            <v>42.170406652822</v>
          </cell>
          <cell r="Z41">
            <v>40.370406652822</v>
          </cell>
          <cell r="AA41">
            <v>39.8008449669251</v>
          </cell>
        </row>
        <row r="41">
          <cell r="AD41">
            <v>37.7176901907804</v>
          </cell>
        </row>
        <row r="41">
          <cell r="AF41">
            <v>52.870406652822</v>
          </cell>
        </row>
        <row r="41">
          <cell r="AH41">
            <v>50.370406652822</v>
          </cell>
          <cell r="AI41">
            <v>38.770406652822</v>
          </cell>
        </row>
        <row r="41">
          <cell r="AK41">
            <v>66.170406652822</v>
          </cell>
        </row>
        <row r="41">
          <cell r="AM41">
            <v>1.21</v>
          </cell>
        </row>
        <row r="41">
          <cell r="AO41">
            <v>32.7589156079855</v>
          </cell>
        </row>
        <row r="41">
          <cell r="AQ41">
            <v>0.96</v>
          </cell>
        </row>
        <row r="41">
          <cell r="AS41">
            <v>0.95</v>
          </cell>
        </row>
        <row r="41">
          <cell r="AU41">
            <v>420</v>
          </cell>
        </row>
        <row r="41">
          <cell r="AW41">
            <v>37.9956184920636</v>
          </cell>
        </row>
        <row r="41">
          <cell r="AY41">
            <v>48.4018045636905</v>
          </cell>
        </row>
        <row r="41">
          <cell r="BA41">
            <v>49.4287978571429</v>
          </cell>
        </row>
        <row r="41">
          <cell r="BC41">
            <v>23.465</v>
          </cell>
        </row>
        <row r="41">
          <cell r="BE41">
            <v>4.522</v>
          </cell>
        </row>
        <row r="41">
          <cell r="BG41">
            <v>68.1095238095238</v>
          </cell>
          <cell r="BH41">
            <v>63.8690476190476</v>
          </cell>
          <cell r="BI41">
            <v>0.34986</v>
          </cell>
        </row>
        <row r="42">
          <cell r="C42">
            <v>38018</v>
          </cell>
          <cell r="D42">
            <v>0.0532283461583338</v>
          </cell>
          <cell r="E42">
            <v>26.6738022419967</v>
          </cell>
          <cell r="F42">
            <v>26.9238022419967</v>
          </cell>
          <cell r="G42">
            <v>28.5738022419967</v>
          </cell>
        </row>
        <row r="42">
          <cell r="I42">
            <v>18.2001419624564</v>
          </cell>
        </row>
        <row r="42">
          <cell r="K42">
            <v>19.7001419624564</v>
          </cell>
        </row>
        <row r="42">
          <cell r="M42">
            <v>16.0434654201824</v>
          </cell>
        </row>
        <row r="42">
          <cell r="O42">
            <v>44.1738022419967</v>
          </cell>
          <cell r="P42">
            <v>41.8738022419967</v>
          </cell>
          <cell r="Q42">
            <v>45.1738022419967</v>
          </cell>
          <cell r="R42">
            <v>43.8738022419967</v>
          </cell>
          <cell r="S42">
            <v>47.6738022419967</v>
          </cell>
          <cell r="T42">
            <v>44.8738022419967</v>
          </cell>
          <cell r="U42">
            <v>38.6738022419967</v>
          </cell>
        </row>
        <row r="42">
          <cell r="W42">
            <v>39.6738022419967</v>
          </cell>
          <cell r="X42">
            <v>38.3738022419967</v>
          </cell>
          <cell r="Y42">
            <v>42.1738022419967</v>
          </cell>
          <cell r="Z42">
            <v>40.3738022419967</v>
          </cell>
          <cell r="AA42">
            <v>39.0901419624564</v>
          </cell>
        </row>
        <row r="42">
          <cell r="AD42">
            <v>37.6001419624564</v>
          </cell>
        </row>
        <row r="42">
          <cell r="AF42">
            <v>52.8738022419967</v>
          </cell>
        </row>
        <row r="42">
          <cell r="AH42">
            <v>50.3738022419967</v>
          </cell>
          <cell r="AI42">
            <v>38.7738022419967</v>
          </cell>
        </row>
        <row r="42">
          <cell r="AK42">
            <v>66.1738022419967</v>
          </cell>
        </row>
        <row r="42">
          <cell r="AM42">
            <v>1.21</v>
          </cell>
        </row>
        <row r="42">
          <cell r="AO42">
            <v>33.3090653357532</v>
          </cell>
        </row>
        <row r="42">
          <cell r="AQ42">
            <v>0.96</v>
          </cell>
        </row>
        <row r="42">
          <cell r="AS42">
            <v>0.95</v>
          </cell>
        </row>
        <row r="42">
          <cell r="AU42">
            <v>420</v>
          </cell>
        </row>
        <row r="42">
          <cell r="AW42">
            <v>38.0044641369048</v>
          </cell>
        </row>
        <row r="42">
          <cell r="AY42">
            <v>47.9027805607143</v>
          </cell>
        </row>
        <row r="42">
          <cell r="BA42">
            <v>49.3944463392857</v>
          </cell>
        </row>
        <row r="42">
          <cell r="BC42">
            <v>23.43</v>
          </cell>
        </row>
        <row r="42">
          <cell r="BE42">
            <v>4.402</v>
          </cell>
        </row>
        <row r="42">
          <cell r="BG42">
            <v>68.6309523809524</v>
          </cell>
          <cell r="BH42">
            <v>63.8</v>
          </cell>
          <cell r="BI42">
            <v>0.34986</v>
          </cell>
        </row>
        <row r="43">
          <cell r="C43">
            <v>38047</v>
          </cell>
          <cell r="D43">
            <v>0.0534625965924742</v>
          </cell>
          <cell r="E43">
            <v>26.6750009538681</v>
          </cell>
          <cell r="F43">
            <v>26.9250009538681</v>
          </cell>
          <cell r="G43">
            <v>29.0750009538681</v>
          </cell>
        </row>
        <row r="43">
          <cell r="I43">
            <v>18.0803595191046</v>
          </cell>
        </row>
        <row r="43">
          <cell r="K43">
            <v>19.5803595191046</v>
          </cell>
        </row>
        <row r="43">
          <cell r="M43">
            <v>15.956918775884</v>
          </cell>
        </row>
        <row r="43">
          <cell r="O43">
            <v>44.1750009538681</v>
          </cell>
          <cell r="P43">
            <v>41.8750009538681</v>
          </cell>
          <cell r="Q43">
            <v>45.1750009538681</v>
          </cell>
          <cell r="R43">
            <v>43.8750009538681</v>
          </cell>
          <cell r="S43">
            <v>47.6750009538681</v>
          </cell>
          <cell r="T43">
            <v>44.8750009538681</v>
          </cell>
          <cell r="U43">
            <v>38.6750009538681</v>
          </cell>
        </row>
        <row r="43">
          <cell r="W43">
            <v>39.6750009538681</v>
          </cell>
          <cell r="X43">
            <v>38.3750009538681</v>
          </cell>
          <cell r="Y43">
            <v>42.1750009538681</v>
          </cell>
          <cell r="Z43">
            <v>40.3750009538681</v>
          </cell>
          <cell r="AA43">
            <v>38.9703595191046</v>
          </cell>
        </row>
        <row r="43">
          <cell r="AD43">
            <v>37.4803595191046</v>
          </cell>
        </row>
        <row r="43">
          <cell r="AF43">
            <v>52.8750009538681</v>
          </cell>
        </row>
        <row r="43">
          <cell r="AH43">
            <v>50.3750009538681</v>
          </cell>
          <cell r="AI43">
            <v>38.7750009538681</v>
          </cell>
        </row>
        <row r="43">
          <cell r="AK43">
            <v>66.1750009538681</v>
          </cell>
        </row>
        <row r="43">
          <cell r="AM43">
            <v>1.21</v>
          </cell>
        </row>
        <row r="43">
          <cell r="AO43">
            <v>33.8592150635209</v>
          </cell>
        </row>
        <row r="43">
          <cell r="AQ43">
            <v>0.96</v>
          </cell>
        </row>
        <row r="43">
          <cell r="AS43">
            <v>0.95</v>
          </cell>
        </row>
        <row r="43">
          <cell r="AU43">
            <v>420</v>
          </cell>
        </row>
        <row r="43">
          <cell r="AW43">
            <v>38.0064588198757</v>
          </cell>
        </row>
        <row r="43">
          <cell r="AY43">
            <v>47.3938332916926</v>
          </cell>
        </row>
        <row r="43">
          <cell r="BA43">
            <v>49.3457761490683</v>
          </cell>
        </row>
        <row r="43">
          <cell r="BC43">
            <v>23.395</v>
          </cell>
        </row>
        <row r="43">
          <cell r="BE43">
            <v>4.262</v>
          </cell>
        </row>
        <row r="43">
          <cell r="BG43">
            <v>69.55</v>
          </cell>
          <cell r="BH43">
            <v>63.7095238095238</v>
          </cell>
          <cell r="BI43">
            <v>0.34986</v>
          </cell>
        </row>
        <row r="44">
          <cell r="C44">
            <v>38078</v>
          </cell>
          <cell r="D44">
            <v>0.0536931978201642</v>
          </cell>
          <cell r="E44">
            <v>26.4893104663761</v>
          </cell>
          <cell r="F44">
            <v>26.7393104663761</v>
          </cell>
          <cell r="G44">
            <v>28.8893104663761</v>
          </cell>
        </row>
        <row r="44">
          <cell r="I44">
            <v>17.851413490426</v>
          </cell>
        </row>
        <row r="44">
          <cell r="K44">
            <v>19.351413490426</v>
          </cell>
        </row>
        <row r="44">
          <cell r="M44">
            <v>17.4983638490571</v>
          </cell>
        </row>
        <row r="44">
          <cell r="O44">
            <v>43.9893104663761</v>
          </cell>
          <cell r="P44">
            <v>41.6893104663761</v>
          </cell>
          <cell r="Q44">
            <v>44.9893104663761</v>
          </cell>
          <cell r="R44">
            <v>43.6893104663761</v>
          </cell>
          <cell r="S44">
            <v>47.4893104663761</v>
          </cell>
          <cell r="T44">
            <v>44.6893104663761</v>
          </cell>
          <cell r="U44">
            <v>38.4893104663761</v>
          </cell>
        </row>
        <row r="44">
          <cell r="W44">
            <v>39.4893104663761</v>
          </cell>
          <cell r="X44">
            <v>38.1893104663761</v>
          </cell>
          <cell r="Y44">
            <v>41.9893104663761</v>
          </cell>
          <cell r="Z44">
            <v>40.1893104663761</v>
          </cell>
          <cell r="AA44">
            <v>38.741413490426</v>
          </cell>
        </row>
        <row r="44">
          <cell r="AD44">
            <v>37.251413490426</v>
          </cell>
        </row>
        <row r="44">
          <cell r="AF44">
            <v>52.6893104663761</v>
          </cell>
        </row>
        <row r="44">
          <cell r="AH44">
            <v>50.1893104663761</v>
          </cell>
          <cell r="AI44">
            <v>38.5893104663761</v>
          </cell>
        </row>
        <row r="44">
          <cell r="AK44">
            <v>65.9893104663761</v>
          </cell>
        </row>
        <row r="44">
          <cell r="AM44">
            <v>1.21</v>
          </cell>
        </row>
        <row r="44">
          <cell r="AO44">
            <v>34.4093647912886</v>
          </cell>
        </row>
        <row r="44">
          <cell r="AQ44">
            <v>0.96</v>
          </cell>
        </row>
        <row r="44">
          <cell r="AS44">
            <v>0.95</v>
          </cell>
        </row>
        <row r="44">
          <cell r="AU44">
            <v>420</v>
          </cell>
        </row>
        <row r="44">
          <cell r="AW44">
            <v>37.4535095346321</v>
          </cell>
        </row>
        <row r="44">
          <cell r="AY44">
            <v>46.4232934584417</v>
          </cell>
        </row>
        <row r="44">
          <cell r="BA44">
            <v>45.5364191233767</v>
          </cell>
        </row>
        <row r="44">
          <cell r="BC44">
            <v>23.36</v>
          </cell>
        </row>
        <row r="44">
          <cell r="BE44">
            <v>4.12</v>
          </cell>
        </row>
        <row r="44">
          <cell r="BG44">
            <v>76.0690476190476</v>
          </cell>
          <cell r="BH44">
            <v>70.2904761904762</v>
          </cell>
          <cell r="BI44">
            <v>0.34986</v>
          </cell>
        </row>
        <row r="45">
          <cell r="C45">
            <v>38108</v>
          </cell>
          <cell r="D45">
            <v>0.0538959170324853</v>
          </cell>
          <cell r="E45">
            <v>26.4917395560544</v>
          </cell>
          <cell r="F45">
            <v>26.7417395560544</v>
          </cell>
          <cell r="G45">
            <v>28.8917395560544</v>
          </cell>
        </row>
        <row r="45">
          <cell r="I45">
            <v>17.9101873006961</v>
          </cell>
        </row>
        <row r="45">
          <cell r="K45">
            <v>19.4101873006961</v>
          </cell>
        </row>
        <row r="45">
          <cell r="M45">
            <v>17.5039318050503</v>
          </cell>
        </row>
        <row r="45">
          <cell r="O45">
            <v>43.9917395560544</v>
          </cell>
          <cell r="P45">
            <v>41.6917395560544</v>
          </cell>
          <cell r="Q45">
            <v>44.9917395560544</v>
          </cell>
          <cell r="R45">
            <v>43.6917395560543</v>
          </cell>
          <cell r="S45">
            <v>47.4917395560544</v>
          </cell>
          <cell r="T45">
            <v>44.6917395560544</v>
          </cell>
          <cell r="U45">
            <v>38.4917395560544</v>
          </cell>
        </row>
        <row r="45">
          <cell r="W45">
            <v>39.4917395560544</v>
          </cell>
          <cell r="X45">
            <v>38.1917395560543</v>
          </cell>
          <cell r="Y45">
            <v>41.9917395560544</v>
          </cell>
          <cell r="Z45">
            <v>40.1917395560544</v>
          </cell>
          <cell r="AA45">
            <v>38.8001873006961</v>
          </cell>
        </row>
        <row r="45">
          <cell r="AD45">
            <v>37.3101873006961</v>
          </cell>
        </row>
        <row r="45">
          <cell r="AF45">
            <v>52.6917395560544</v>
          </cell>
        </row>
        <row r="45">
          <cell r="AH45">
            <v>50.1917395560544</v>
          </cell>
          <cell r="AI45">
            <v>38.5917395560544</v>
          </cell>
        </row>
        <row r="45">
          <cell r="AK45">
            <v>65.9917395560544</v>
          </cell>
        </row>
        <row r="45">
          <cell r="AM45">
            <v>1.21</v>
          </cell>
        </row>
        <row r="45">
          <cell r="AO45">
            <v>34.9595145190563</v>
          </cell>
        </row>
        <row r="45">
          <cell r="AQ45">
            <v>0.96</v>
          </cell>
        </row>
        <row r="45">
          <cell r="AS45">
            <v>0.95</v>
          </cell>
        </row>
        <row r="45">
          <cell r="AU45">
            <v>420</v>
          </cell>
        </row>
        <row r="45">
          <cell r="AW45">
            <v>37.4593411507936</v>
          </cell>
        </row>
        <row r="45">
          <cell r="AY45">
            <v>46.669903789881</v>
          </cell>
        </row>
        <row r="45">
          <cell r="BA45">
            <v>45.4957682142857</v>
          </cell>
        </row>
        <row r="45">
          <cell r="BC45">
            <v>23.325</v>
          </cell>
        </row>
        <row r="45">
          <cell r="BE45">
            <v>4.154</v>
          </cell>
        </row>
        <row r="45">
          <cell r="BG45">
            <v>92.6</v>
          </cell>
          <cell r="BH45">
            <v>70.2095238095238</v>
          </cell>
          <cell r="BI45">
            <v>0.34986</v>
          </cell>
        </row>
        <row r="46">
          <cell r="C46">
            <v>38139</v>
          </cell>
          <cell r="D46">
            <v>0.0541053935662714</v>
          </cell>
          <cell r="E46">
            <v>26.4935866675412</v>
          </cell>
          <cell r="F46">
            <v>26.7435866675412</v>
          </cell>
          <cell r="G46">
            <v>28.8935866675412</v>
          </cell>
        </row>
        <row r="46">
          <cell r="I46">
            <v>17.9683692415799</v>
          </cell>
        </row>
        <row r="46">
          <cell r="K46">
            <v>19.4683692415799</v>
          </cell>
        </row>
        <row r="46">
          <cell r="M46">
            <v>17.5106695864171</v>
          </cell>
        </row>
        <row r="46">
          <cell r="O46">
            <v>43.9935866675412</v>
          </cell>
          <cell r="P46">
            <v>41.6935866675412</v>
          </cell>
          <cell r="Q46">
            <v>44.9935866675412</v>
          </cell>
          <cell r="R46">
            <v>43.6935866675412</v>
          </cell>
          <cell r="S46">
            <v>47.4935866675412</v>
          </cell>
          <cell r="T46">
            <v>44.6935866675412</v>
          </cell>
          <cell r="U46">
            <v>38.4935866675412</v>
          </cell>
        </row>
        <row r="46">
          <cell r="W46">
            <v>39.4935866675412</v>
          </cell>
          <cell r="X46">
            <v>38.1935866675412</v>
          </cell>
          <cell r="Y46">
            <v>41.9935866675412</v>
          </cell>
          <cell r="Z46">
            <v>40.1935866675412</v>
          </cell>
          <cell r="AA46">
            <v>38.8583692415799</v>
          </cell>
        </row>
        <row r="46">
          <cell r="AD46">
            <v>37.3683692415799</v>
          </cell>
        </row>
        <row r="46">
          <cell r="AF46">
            <v>52.6935866675412</v>
          </cell>
        </row>
        <row r="46">
          <cell r="AH46">
            <v>50.1935866675412</v>
          </cell>
          <cell r="AI46">
            <v>38.5935866675412</v>
          </cell>
        </row>
        <row r="46">
          <cell r="AK46">
            <v>65.9935866675412</v>
          </cell>
        </row>
        <row r="46">
          <cell r="AM46">
            <v>1.21</v>
          </cell>
        </row>
        <row r="46">
          <cell r="AO46">
            <v>35.509664246824</v>
          </cell>
        </row>
        <row r="46">
          <cell r="AQ46">
            <v>0.96</v>
          </cell>
        </row>
        <row r="46">
          <cell r="AS46">
            <v>0.95</v>
          </cell>
        </row>
        <row r="46">
          <cell r="AU46">
            <v>420</v>
          </cell>
        </row>
        <row r="46">
          <cell r="AW46">
            <v>37.4633578679655</v>
          </cell>
        </row>
        <row r="46">
          <cell r="AY46">
            <v>46.9138853334417</v>
          </cell>
        </row>
        <row r="46">
          <cell r="BA46">
            <v>45.4513241233767</v>
          </cell>
        </row>
        <row r="46">
          <cell r="BC46">
            <v>23.29</v>
          </cell>
        </row>
        <row r="46">
          <cell r="BE46">
            <v>4.187</v>
          </cell>
        </row>
        <row r="46">
          <cell r="BG46">
            <v>86.5190476190476</v>
          </cell>
          <cell r="BH46">
            <v>70.1190476190476</v>
          </cell>
          <cell r="BI46">
            <v>0.34986</v>
          </cell>
        </row>
        <row r="47">
          <cell r="C47">
            <v>38169</v>
          </cell>
          <cell r="D47">
            <v>0.0543014325019837</v>
          </cell>
          <cell r="E47">
            <v>26.6917517041507</v>
          </cell>
          <cell r="F47">
            <v>26.9417517041507</v>
          </cell>
          <cell r="G47">
            <v>29.0917517041507</v>
          </cell>
        </row>
        <row r="47">
          <cell r="I47">
            <v>18.0222844694027</v>
          </cell>
        </row>
        <row r="47">
          <cell r="K47">
            <v>19.5222844694027</v>
          </cell>
        </row>
        <row r="47">
          <cell r="M47">
            <v>16.6324494666242</v>
          </cell>
        </row>
        <row r="47">
          <cell r="O47">
            <v>44.1917517041507</v>
          </cell>
          <cell r="P47">
            <v>41.8917517041507</v>
          </cell>
          <cell r="Q47">
            <v>45.1917517041507</v>
          </cell>
          <cell r="R47">
            <v>43.8917517041507</v>
          </cell>
          <cell r="S47">
            <v>47.6917517041507</v>
          </cell>
          <cell r="T47">
            <v>44.8917517041507</v>
          </cell>
          <cell r="U47">
            <v>38.6917517041507</v>
          </cell>
        </row>
        <row r="47">
          <cell r="W47">
            <v>39.6917517041507</v>
          </cell>
          <cell r="X47">
            <v>38.3917517041507</v>
          </cell>
          <cell r="Y47">
            <v>42.1917517041507</v>
          </cell>
          <cell r="Z47">
            <v>40.3917517041507</v>
          </cell>
          <cell r="AA47">
            <v>38.9122844694027</v>
          </cell>
        </row>
        <row r="47">
          <cell r="AD47">
            <v>37.4222844694027</v>
          </cell>
        </row>
        <row r="47">
          <cell r="AF47">
            <v>52.8917517041507</v>
          </cell>
        </row>
        <row r="47">
          <cell r="AH47">
            <v>50.3917517041507</v>
          </cell>
          <cell r="AI47">
            <v>38.7917517041507</v>
          </cell>
        </row>
        <row r="47">
          <cell r="AK47">
            <v>66.1917517041507</v>
          </cell>
        </row>
        <row r="47">
          <cell r="AM47">
            <v>1.21</v>
          </cell>
        </row>
        <row r="47">
          <cell r="AO47">
            <v>36.0598139745917</v>
          </cell>
        </row>
        <row r="47">
          <cell r="AQ47">
            <v>0.96</v>
          </cell>
        </row>
        <row r="47">
          <cell r="AS47">
            <v>0.95</v>
          </cell>
        </row>
        <row r="47">
          <cell r="AU47">
            <v>420</v>
          </cell>
        </row>
        <row r="47">
          <cell r="AW47">
            <v>38.0504820346321</v>
          </cell>
        </row>
        <row r="47">
          <cell r="AY47">
            <v>47.1398812709417</v>
          </cell>
        </row>
        <row r="47">
          <cell r="BA47">
            <v>46.2089766233767</v>
          </cell>
        </row>
        <row r="47">
          <cell r="BC47">
            <v>23.255</v>
          </cell>
        </row>
        <row r="47">
          <cell r="BE47">
            <v>4.232</v>
          </cell>
        </row>
        <row r="47">
          <cell r="BG47">
            <v>82.4595238095238</v>
          </cell>
          <cell r="BH47">
            <v>66.2309523809524</v>
          </cell>
          <cell r="BI47">
            <v>0.34986</v>
          </cell>
        </row>
        <row r="48">
          <cell r="C48">
            <v>38200</v>
          </cell>
          <cell r="D48">
            <v>0.0544966687681452</v>
          </cell>
          <cell r="E48">
            <v>26.6943262883768</v>
          </cell>
          <cell r="F48">
            <v>26.9443262883768</v>
          </cell>
          <cell r="G48">
            <v>29.0943262883768</v>
          </cell>
        </row>
        <row r="48">
          <cell r="I48">
            <v>18.0812062470193</v>
          </cell>
        </row>
        <row r="48">
          <cell r="K48">
            <v>19.5812062470193</v>
          </cell>
        </row>
        <row r="48">
          <cell r="M48">
            <v>16.6639981180105</v>
          </cell>
        </row>
        <row r="48">
          <cell r="O48">
            <v>44.1943262883768</v>
          </cell>
          <cell r="P48">
            <v>41.8943262883768</v>
          </cell>
          <cell r="Q48">
            <v>45.1943262883768</v>
          </cell>
          <cell r="R48">
            <v>43.8943262883768</v>
          </cell>
          <cell r="S48">
            <v>47.6943262883768</v>
          </cell>
          <cell r="T48">
            <v>44.8943262883768</v>
          </cell>
          <cell r="U48">
            <v>38.6943262883768</v>
          </cell>
        </row>
        <row r="48">
          <cell r="W48">
            <v>39.6943262883768</v>
          </cell>
          <cell r="X48">
            <v>38.3943262883768</v>
          </cell>
          <cell r="Y48">
            <v>42.1943262883768</v>
          </cell>
          <cell r="Z48">
            <v>40.3943262883768</v>
          </cell>
          <cell r="AA48">
            <v>38.9712062470193</v>
          </cell>
        </row>
        <row r="48">
          <cell r="AD48">
            <v>37.4812062470193</v>
          </cell>
        </row>
        <row r="48">
          <cell r="AF48">
            <v>52.8943262883768</v>
          </cell>
        </row>
        <row r="48">
          <cell r="AH48">
            <v>50.3943262883768</v>
          </cell>
          <cell r="AI48">
            <v>38.7943262883768</v>
          </cell>
        </row>
        <row r="48">
          <cell r="AK48">
            <v>66.1943262883768</v>
          </cell>
        </row>
        <row r="48">
          <cell r="AM48">
            <v>1.21</v>
          </cell>
        </row>
        <row r="48">
          <cell r="AO48">
            <v>36.6099637023593</v>
          </cell>
        </row>
        <row r="48">
          <cell r="AQ48">
            <v>0.96</v>
          </cell>
        </row>
        <row r="48">
          <cell r="AS48">
            <v>0.95</v>
          </cell>
        </row>
        <row r="48">
          <cell r="AU48">
            <v>420</v>
          </cell>
        </row>
        <row r="48">
          <cell r="AW48">
            <v>38.0567673755412</v>
          </cell>
        </row>
        <row r="48">
          <cell r="AY48">
            <v>47.3871487993507</v>
          </cell>
        </row>
        <row r="48">
          <cell r="BA48">
            <v>46.1692740097402</v>
          </cell>
        </row>
        <row r="48">
          <cell r="BC48">
            <v>23.22</v>
          </cell>
        </row>
        <row r="48">
          <cell r="BE48">
            <v>4.267</v>
          </cell>
        </row>
        <row r="48">
          <cell r="BG48">
            <v>79.0190476190476</v>
          </cell>
          <cell r="BH48">
            <v>66.15</v>
          </cell>
          <cell r="BI48">
            <v>0.34986</v>
          </cell>
        </row>
        <row r="49">
          <cell r="C49">
            <v>38231</v>
          </cell>
          <cell r="D49">
            <v>0.0546919050470063</v>
          </cell>
          <cell r="E49">
            <v>26.6960279053158</v>
          </cell>
          <cell r="F49">
            <v>26.9460279053158</v>
          </cell>
          <cell r="G49">
            <v>29.0960279053158</v>
          </cell>
        </row>
        <row r="49">
          <cell r="I49">
            <v>18.0801385657103</v>
          </cell>
        </row>
        <row r="49">
          <cell r="K49">
            <v>19.5801385657103</v>
          </cell>
        </row>
        <row r="49">
          <cell r="M49">
            <v>16.6546391347005</v>
          </cell>
        </row>
        <row r="49">
          <cell r="O49">
            <v>44.1960279053158</v>
          </cell>
          <cell r="P49">
            <v>41.8960279053158</v>
          </cell>
          <cell r="Q49">
            <v>45.1960279053158</v>
          </cell>
          <cell r="R49">
            <v>43.8960279053158</v>
          </cell>
          <cell r="S49">
            <v>47.6960279053158</v>
          </cell>
          <cell r="T49">
            <v>44.8960279053158</v>
          </cell>
          <cell r="U49">
            <v>38.6960279053158</v>
          </cell>
        </row>
        <row r="49">
          <cell r="W49">
            <v>39.6960279053158</v>
          </cell>
          <cell r="X49">
            <v>38.3960279053158</v>
          </cell>
          <cell r="Y49">
            <v>42.1960279053158</v>
          </cell>
          <cell r="Z49">
            <v>40.3960279053158</v>
          </cell>
          <cell r="AA49">
            <v>38.9701385657103</v>
          </cell>
        </row>
        <row r="49">
          <cell r="AD49">
            <v>37.4801385657103</v>
          </cell>
        </row>
        <row r="49">
          <cell r="AF49">
            <v>52.8960279053158</v>
          </cell>
        </row>
        <row r="49">
          <cell r="AH49">
            <v>50.3960279053158</v>
          </cell>
          <cell r="AI49">
            <v>38.7960279053158</v>
          </cell>
        </row>
        <row r="49">
          <cell r="AK49">
            <v>66.1960279053158</v>
          </cell>
        </row>
        <row r="49">
          <cell r="AM49">
            <v>1.21</v>
          </cell>
        </row>
        <row r="49">
          <cell r="AO49">
            <v>37.1601134301271</v>
          </cell>
        </row>
        <row r="49">
          <cell r="AQ49">
            <v>0.96</v>
          </cell>
        </row>
        <row r="49">
          <cell r="AS49">
            <v>0.95</v>
          </cell>
        </row>
        <row r="49">
          <cell r="AU49">
            <v>420</v>
          </cell>
        </row>
        <row r="49">
          <cell r="AW49">
            <v>38.0603303679655</v>
          </cell>
        </row>
        <row r="49">
          <cell r="AY49">
            <v>47.3804731459417</v>
          </cell>
        </row>
        <row r="49">
          <cell r="BA49">
            <v>46.1238816233767</v>
          </cell>
        </row>
        <row r="49">
          <cell r="BC49">
            <v>23.185</v>
          </cell>
        </row>
        <row r="49">
          <cell r="BE49">
            <v>4.272</v>
          </cell>
        </row>
        <row r="49">
          <cell r="BG49">
            <v>74.9309523809524</v>
          </cell>
          <cell r="BH49">
            <v>66.0595238095238</v>
          </cell>
          <cell r="BI49">
            <v>0.34986</v>
          </cell>
        </row>
        <row r="50">
          <cell r="C50">
            <v>38261</v>
          </cell>
          <cell r="D50">
            <v>0.0548742129657445</v>
          </cell>
          <cell r="E50">
            <v>27.2650428535799</v>
          </cell>
          <cell r="F50">
            <v>27.5150428535799</v>
          </cell>
          <cell r="G50">
            <v>29.6650428535799</v>
          </cell>
        </row>
        <row r="50">
          <cell r="I50">
            <v>18.3551511466659</v>
          </cell>
        </row>
        <row r="50">
          <cell r="K50">
            <v>19.8551511466659</v>
          </cell>
        </row>
        <row r="50">
          <cell r="M50">
            <v>15.9161826377729</v>
          </cell>
        </row>
        <row r="50">
          <cell r="O50">
            <v>44.7650428535799</v>
          </cell>
          <cell r="P50">
            <v>42.4650428535799</v>
          </cell>
          <cell r="Q50">
            <v>45.7650428535799</v>
          </cell>
          <cell r="R50">
            <v>44.4650428535799</v>
          </cell>
          <cell r="S50">
            <v>48.2650428535799</v>
          </cell>
          <cell r="T50">
            <v>45.4650428535799</v>
          </cell>
          <cell r="U50">
            <v>39.2650428535799</v>
          </cell>
        </row>
        <row r="50">
          <cell r="W50">
            <v>40.2650428535799</v>
          </cell>
          <cell r="X50">
            <v>38.9650428535799</v>
          </cell>
          <cell r="Y50">
            <v>42.7650428535799</v>
          </cell>
          <cell r="Z50">
            <v>40.9650428535799</v>
          </cell>
          <cell r="AA50">
            <v>39.2451511466659</v>
          </cell>
        </row>
        <row r="50">
          <cell r="AD50">
            <v>37.7551511466659</v>
          </cell>
        </row>
        <row r="50">
          <cell r="AF50">
            <v>53.4650428535799</v>
          </cell>
        </row>
        <row r="50">
          <cell r="AH50">
            <v>50.9650428535799</v>
          </cell>
          <cell r="AI50">
            <v>39.3650428535799</v>
          </cell>
        </row>
        <row r="50">
          <cell r="AK50">
            <v>66.7650428535799</v>
          </cell>
        </row>
        <row r="50">
          <cell r="AM50">
            <v>1.21</v>
          </cell>
        </row>
        <row r="50">
          <cell r="AO50">
            <v>37.7102631578947</v>
          </cell>
        </row>
        <row r="50">
          <cell r="AQ50">
            <v>0.96</v>
          </cell>
        </row>
        <row r="50">
          <cell r="AS50">
            <v>0.95</v>
          </cell>
        </row>
        <row r="50">
          <cell r="AU50">
            <v>420</v>
          </cell>
        </row>
        <row r="50">
          <cell r="AW50">
            <v>39.7489219841269</v>
          </cell>
        </row>
        <row r="50">
          <cell r="AY50">
            <v>48.541773477381</v>
          </cell>
        </row>
        <row r="50">
          <cell r="BA50">
            <v>48.2702307142857</v>
          </cell>
        </row>
        <row r="50">
          <cell r="BC50">
            <v>23.15</v>
          </cell>
        </row>
        <row r="50">
          <cell r="BE50">
            <v>4.297</v>
          </cell>
        </row>
        <row r="50">
          <cell r="BG50">
            <v>70.85</v>
          </cell>
          <cell r="BH50">
            <v>61.4595238095238</v>
          </cell>
          <cell r="BI50">
            <v>0.34986</v>
          </cell>
        </row>
        <row r="51">
          <cell r="C51">
            <v>38292</v>
          </cell>
          <cell r="D51">
            <v>0.0550562193525828</v>
          </cell>
          <cell r="E51">
            <v>27.2679375258113</v>
          </cell>
          <cell r="F51">
            <v>27.5179375258113</v>
          </cell>
          <cell r="G51">
            <v>29.6679375258113</v>
          </cell>
        </row>
        <row r="51">
          <cell r="I51">
            <v>18.3552967975986</v>
          </cell>
        </row>
        <row r="51">
          <cell r="K51">
            <v>19.8552967975986</v>
          </cell>
        </row>
        <row r="51">
          <cell r="M51">
            <v>15.8195832173991</v>
          </cell>
        </row>
        <row r="51">
          <cell r="O51">
            <v>44.7679375258113</v>
          </cell>
          <cell r="P51">
            <v>42.4679375258113</v>
          </cell>
          <cell r="Q51">
            <v>45.7679375258113</v>
          </cell>
          <cell r="R51">
            <v>44.4679375258113</v>
          </cell>
          <cell r="S51">
            <v>48.2679375258113</v>
          </cell>
          <cell r="T51">
            <v>45.4679375258113</v>
          </cell>
          <cell r="U51">
            <v>39.2679375258113</v>
          </cell>
        </row>
        <row r="51">
          <cell r="W51">
            <v>40.2679375258113</v>
          </cell>
          <cell r="X51">
            <v>38.9679375258113</v>
          </cell>
          <cell r="Y51">
            <v>42.7679375258113</v>
          </cell>
          <cell r="Z51">
            <v>40.9679375258113</v>
          </cell>
          <cell r="AA51">
            <v>39.2452967975986</v>
          </cell>
        </row>
        <row r="51">
          <cell r="AD51">
            <v>37.7552967975986</v>
          </cell>
        </row>
        <row r="51">
          <cell r="AF51">
            <v>53.4679375258113</v>
          </cell>
        </row>
        <row r="51">
          <cell r="AH51">
            <v>50.9679375258113</v>
          </cell>
          <cell r="AI51">
            <v>39.3679375258113</v>
          </cell>
        </row>
        <row r="51">
          <cell r="AK51">
            <v>66.7679375258113</v>
          </cell>
        </row>
        <row r="51">
          <cell r="AM51">
            <v>1.21</v>
          </cell>
        </row>
        <row r="51">
          <cell r="AO51">
            <v>38.2604128856624</v>
          </cell>
        </row>
        <row r="51">
          <cell r="AQ51">
            <v>0.96</v>
          </cell>
        </row>
        <row r="51">
          <cell r="AS51">
            <v>0.95</v>
          </cell>
        </row>
        <row r="51">
          <cell r="AU51">
            <v>420</v>
          </cell>
        </row>
        <row r="51">
          <cell r="AW51">
            <v>39.7563416369048</v>
          </cell>
        </row>
        <row r="51">
          <cell r="AY51">
            <v>48.5406839982143</v>
          </cell>
        </row>
        <row r="51">
          <cell r="BA51">
            <v>48.2328988392857</v>
          </cell>
        </row>
        <row r="51">
          <cell r="BC51">
            <v>23.115</v>
          </cell>
        </row>
        <row r="51">
          <cell r="BE51">
            <v>4.407</v>
          </cell>
        </row>
        <row r="51">
          <cell r="BG51">
            <v>68.3190476190476</v>
          </cell>
          <cell r="BH51">
            <v>60.7904761904762</v>
          </cell>
          <cell r="BI51">
            <v>0.34986</v>
          </cell>
        </row>
        <row r="52">
          <cell r="C52">
            <v>38322</v>
          </cell>
          <cell r="D52">
            <v>0.055232354576157</v>
          </cell>
          <cell r="E52">
            <v>27.2714344189537</v>
          </cell>
          <cell r="F52">
            <v>27.5214344189537</v>
          </cell>
          <cell r="G52">
            <v>29.6714344189537</v>
          </cell>
        </row>
        <row r="52">
          <cell r="I52">
            <v>18.3560549046787</v>
          </cell>
        </row>
        <row r="52">
          <cell r="K52">
            <v>19.8560549046787</v>
          </cell>
        </row>
        <row r="52">
          <cell r="M52">
            <v>15.7247635061557</v>
          </cell>
        </row>
        <row r="52">
          <cell r="O52">
            <v>44.7714344189537</v>
          </cell>
          <cell r="P52">
            <v>42.4714344189537</v>
          </cell>
          <cell r="Q52">
            <v>45.7714344189537</v>
          </cell>
          <cell r="R52">
            <v>44.4714344189537</v>
          </cell>
          <cell r="S52">
            <v>48.2714344189537</v>
          </cell>
          <cell r="T52">
            <v>45.4714344189537</v>
          </cell>
          <cell r="U52">
            <v>39.2714344189537</v>
          </cell>
        </row>
        <row r="52">
          <cell r="W52">
            <v>40.2714344189537</v>
          </cell>
          <cell r="X52">
            <v>38.9714344189537</v>
          </cell>
          <cell r="Y52">
            <v>42.7714344189537</v>
          </cell>
          <cell r="Z52">
            <v>40.9714344189537</v>
          </cell>
          <cell r="AA52">
            <v>39.2460549046787</v>
          </cell>
        </row>
        <row r="52">
          <cell r="AD52">
            <v>37.7560549046787</v>
          </cell>
        </row>
        <row r="52">
          <cell r="AF52">
            <v>53.4714344189537</v>
          </cell>
        </row>
        <row r="52">
          <cell r="AH52">
            <v>50.9714344189537</v>
          </cell>
          <cell r="AI52">
            <v>39.3714344189537</v>
          </cell>
        </row>
        <row r="52">
          <cell r="AK52">
            <v>66.7714344189537</v>
          </cell>
        </row>
        <row r="52">
          <cell r="AM52">
            <v>1.21</v>
          </cell>
        </row>
        <row r="52">
          <cell r="AO52">
            <v>38.8105626134301</v>
          </cell>
        </row>
        <row r="52">
          <cell r="AQ52">
            <v>0.96</v>
          </cell>
        </row>
        <row r="52">
          <cell r="AS52">
            <v>0.95</v>
          </cell>
        </row>
        <row r="52">
          <cell r="AU52">
            <v>420</v>
          </cell>
        </row>
        <row r="52">
          <cell r="AW52">
            <v>39.7659622774326</v>
          </cell>
        </row>
        <row r="52">
          <cell r="AY52">
            <v>48.542782536646</v>
          </cell>
        </row>
        <row r="52">
          <cell r="BA52">
            <v>48.2001670807452</v>
          </cell>
        </row>
        <row r="52">
          <cell r="BC52">
            <v>23.08</v>
          </cell>
        </row>
        <row r="52">
          <cell r="BE52">
            <v>4.527</v>
          </cell>
        </row>
        <row r="52">
          <cell r="BG52">
            <v>67.2809523809524</v>
          </cell>
          <cell r="BH52">
            <v>60.1190476190476</v>
          </cell>
          <cell r="BI52">
            <v>0.34986</v>
          </cell>
        </row>
        <row r="53">
          <cell r="C53">
            <v>38353</v>
          </cell>
          <cell r="D53">
            <v>0.0554150310123598</v>
          </cell>
          <cell r="E53">
            <v>26.7010023604653</v>
          </cell>
          <cell r="F53">
            <v>26.9510023604653</v>
          </cell>
          <cell r="G53">
            <v>29.1010023604653</v>
          </cell>
        </row>
        <row r="53">
          <cell r="I53">
            <v>18.3152272740534</v>
          </cell>
        </row>
        <row r="53">
          <cell r="K53">
            <v>19.8152272740534</v>
          </cell>
        </row>
        <row r="53">
          <cell r="M53">
            <v>15.4885702802206</v>
          </cell>
        </row>
        <row r="53">
          <cell r="O53">
            <v>44.2010023604653</v>
          </cell>
          <cell r="P53">
            <v>41.9010023604653</v>
          </cell>
          <cell r="Q53">
            <v>45.2010023604653</v>
          </cell>
          <cell r="R53">
            <v>43.9010023604653</v>
          </cell>
          <cell r="S53">
            <v>47.7010023604653</v>
          </cell>
          <cell r="T53">
            <v>44.9010023604653</v>
          </cell>
          <cell r="U53">
            <v>38.7010023604653</v>
          </cell>
        </row>
        <row r="53">
          <cell r="W53">
            <v>39.7010023604653</v>
          </cell>
          <cell r="X53">
            <v>38.4010023604653</v>
          </cell>
          <cell r="Y53">
            <v>42.2010023604653</v>
          </cell>
          <cell r="Z53">
            <v>40.4010023604653</v>
          </cell>
          <cell r="AA53">
            <v>39.2052272740534</v>
          </cell>
        </row>
        <row r="53">
          <cell r="AD53">
            <v>37.7152272740534</v>
          </cell>
        </row>
        <row r="53">
          <cell r="AF53">
            <v>52.9010023604653</v>
          </cell>
        </row>
        <row r="53">
          <cell r="AH53">
            <v>50.4010023604653</v>
          </cell>
          <cell r="AI53">
            <v>38.8010023604653</v>
          </cell>
        </row>
        <row r="53">
          <cell r="AK53">
            <v>66.2010023604653</v>
          </cell>
        </row>
        <row r="53">
          <cell r="AM53">
            <v>1.21</v>
          </cell>
        </row>
        <row r="53">
          <cell r="AO53">
            <v>35.0095281306715</v>
          </cell>
        </row>
        <row r="53">
          <cell r="AQ53">
            <v>0.96</v>
          </cell>
        </row>
        <row r="53">
          <cell r="AS53">
            <v>0.95</v>
          </cell>
        </row>
        <row r="53">
          <cell r="AU53">
            <v>420</v>
          </cell>
        </row>
        <row r="53">
          <cell r="AW53">
            <v>38.0711074007936</v>
          </cell>
        </row>
        <row r="53">
          <cell r="AY53">
            <v>48.369108789881</v>
          </cell>
        </row>
        <row r="53">
          <cell r="BA53">
            <v>48.9525019642857</v>
          </cell>
        </row>
        <row r="53">
          <cell r="BC53">
            <v>23.0525</v>
          </cell>
        </row>
        <row r="53">
          <cell r="BE53">
            <v>4.517</v>
          </cell>
        </row>
        <row r="53">
          <cell r="BG53">
            <v>67.1309523809524</v>
          </cell>
          <cell r="BH53">
            <v>62.9190476190476</v>
          </cell>
          <cell r="BI53">
            <v>0.34986</v>
          </cell>
        </row>
        <row r="54">
          <cell r="C54">
            <v>38384</v>
          </cell>
          <cell r="D54">
            <v>0.0555982592471898</v>
          </cell>
          <cell r="E54">
            <v>26.7053170594837</v>
          </cell>
          <cell r="F54">
            <v>26.9553170594837</v>
          </cell>
          <cell r="G54">
            <v>29.1053170594837</v>
          </cell>
        </row>
        <row r="54">
          <cell r="I54">
            <v>18.3168170862884</v>
          </cell>
        </row>
        <row r="54">
          <cell r="K54">
            <v>19.8168170862884</v>
          </cell>
        </row>
        <row r="54">
          <cell r="M54">
            <v>15.48061893094</v>
          </cell>
        </row>
        <row r="54">
          <cell r="O54">
            <v>44.2053170594837</v>
          </cell>
          <cell r="P54">
            <v>41.9053170594837</v>
          </cell>
          <cell r="Q54">
            <v>45.2053170594837</v>
          </cell>
          <cell r="R54">
            <v>43.9053170594837</v>
          </cell>
          <cell r="S54">
            <v>47.7053170594837</v>
          </cell>
          <cell r="T54">
            <v>44.9053170594837</v>
          </cell>
          <cell r="U54">
            <v>38.7053170594837</v>
          </cell>
        </row>
        <row r="54">
          <cell r="W54">
            <v>39.7053170594837</v>
          </cell>
          <cell r="X54">
            <v>38.4053170594837</v>
          </cell>
          <cell r="Y54">
            <v>42.2053170594837</v>
          </cell>
          <cell r="Z54">
            <v>40.4053170594837</v>
          </cell>
          <cell r="AA54">
            <v>37.2068170862884</v>
          </cell>
        </row>
        <row r="54">
          <cell r="AD54">
            <v>37.7168170862884</v>
          </cell>
        </row>
        <row r="54">
          <cell r="AF54">
            <v>52.9053170594837</v>
          </cell>
        </row>
        <row r="54">
          <cell r="AH54">
            <v>50.4053170594837</v>
          </cell>
          <cell r="AI54">
            <v>38.8053170594837</v>
          </cell>
        </row>
        <row r="54">
          <cell r="AK54">
            <v>66.2053170594837</v>
          </cell>
        </row>
        <row r="54">
          <cell r="AM54">
            <v>1.21</v>
          </cell>
        </row>
        <row r="54">
          <cell r="AO54">
            <v>35.0095281306715</v>
          </cell>
        </row>
        <row r="54">
          <cell r="AQ54">
            <v>0.96</v>
          </cell>
        </row>
        <row r="54">
          <cell r="AS54">
            <v>0.95</v>
          </cell>
        </row>
        <row r="54">
          <cell r="AU54">
            <v>420</v>
          </cell>
        </row>
        <row r="54">
          <cell r="AW54">
            <v>38.083232827381</v>
          </cell>
        </row>
        <row r="54">
          <cell r="AY54">
            <v>48.3748353821429</v>
          </cell>
        </row>
        <row r="54">
          <cell r="BA54">
            <v>48.9250052678571</v>
          </cell>
        </row>
        <row r="54">
          <cell r="BC54">
            <v>23.025</v>
          </cell>
        </row>
        <row r="54">
          <cell r="BE54">
            <v>4.397</v>
          </cell>
        </row>
        <row r="54">
          <cell r="BG54">
            <v>67.6809523809524</v>
          </cell>
          <cell r="BH54">
            <v>62.8595238095238</v>
          </cell>
          <cell r="BI54">
            <v>0.34986</v>
          </cell>
        </row>
        <row r="55">
          <cell r="C55">
            <v>38412</v>
          </cell>
          <cell r="D55">
            <v>0.0557637557269666</v>
          </cell>
          <cell r="E55">
            <v>26.7086742778603</v>
          </cell>
          <cell r="F55">
            <v>26.9586742778603</v>
          </cell>
          <cell r="G55">
            <v>29.1086742778603</v>
          </cell>
        </row>
        <row r="55">
          <cell r="I55">
            <v>18.3174331447159</v>
          </cell>
        </row>
        <row r="55">
          <cell r="K55">
            <v>19.8174331447159</v>
          </cell>
        </row>
        <row r="55">
          <cell r="M55">
            <v>15.4705430365388</v>
          </cell>
        </row>
        <row r="55">
          <cell r="O55">
            <v>44.2086742778603</v>
          </cell>
          <cell r="P55">
            <v>41.9086742778603</v>
          </cell>
          <cell r="Q55">
            <v>45.2086742778603</v>
          </cell>
          <cell r="R55">
            <v>43.9086742778603</v>
          </cell>
          <cell r="S55">
            <v>47.7086742778603</v>
          </cell>
          <cell r="T55">
            <v>44.9086742778603</v>
          </cell>
          <cell r="U55">
            <v>38.7086742778603</v>
          </cell>
        </row>
        <row r="55">
          <cell r="W55">
            <v>39.7086742778603</v>
          </cell>
          <cell r="X55">
            <v>38.4086742778603</v>
          </cell>
          <cell r="Y55">
            <v>42.2086742778603</v>
          </cell>
          <cell r="Z55">
            <v>40.4086742778603</v>
          </cell>
          <cell r="AA55">
            <v>37.2074331447159</v>
          </cell>
        </row>
        <row r="55">
          <cell r="AD55">
            <v>37.7174331447159</v>
          </cell>
        </row>
        <row r="55">
          <cell r="AF55">
            <v>52.9086742778603</v>
          </cell>
        </row>
        <row r="55">
          <cell r="AH55">
            <v>50.4086742778603</v>
          </cell>
          <cell r="AI55">
            <v>38.8086742778603</v>
          </cell>
        </row>
        <row r="55">
          <cell r="AK55">
            <v>66.2086742778603</v>
          </cell>
        </row>
        <row r="55">
          <cell r="AM55">
            <v>1.21</v>
          </cell>
        </row>
        <row r="55">
          <cell r="AO55">
            <v>35.0095281306715</v>
          </cell>
        </row>
        <row r="55">
          <cell r="AQ55">
            <v>0.96</v>
          </cell>
        </row>
        <row r="55">
          <cell r="AS55">
            <v>0.95</v>
          </cell>
        </row>
        <row r="55">
          <cell r="AU55">
            <v>420</v>
          </cell>
        </row>
        <row r="55">
          <cell r="AW55">
            <v>38.0924256702898</v>
          </cell>
        </row>
        <row r="55">
          <cell r="AY55">
            <v>48.3763142777174</v>
          </cell>
        </row>
        <row r="55">
          <cell r="BA55">
            <v>48.8913794021738</v>
          </cell>
        </row>
        <row r="55">
          <cell r="BC55">
            <v>22.9975</v>
          </cell>
        </row>
        <row r="55">
          <cell r="BE55">
            <v>4.257</v>
          </cell>
        </row>
        <row r="55">
          <cell r="BG55">
            <v>68.6</v>
          </cell>
          <cell r="BH55">
            <v>62.7809523809524</v>
          </cell>
          <cell r="BI55">
            <v>0.34986</v>
          </cell>
        </row>
        <row r="56">
          <cell r="C56">
            <v>38443</v>
          </cell>
          <cell r="D56">
            <v>0.0559323182935842</v>
          </cell>
          <cell r="E56">
            <v>26.5255014786311</v>
          </cell>
          <cell r="F56">
            <v>26.7755014786311</v>
          </cell>
          <cell r="G56">
            <v>28.9255014786311</v>
          </cell>
        </row>
        <row r="56">
          <cell r="I56">
            <v>17.9728442847761</v>
          </cell>
        </row>
        <row r="56">
          <cell r="K56">
            <v>19.4728442847761</v>
          </cell>
        </row>
        <row r="56">
          <cell r="M56">
            <v>17.2859981416717</v>
          </cell>
        </row>
        <row r="56">
          <cell r="O56">
            <v>44.0255014786311</v>
          </cell>
          <cell r="P56">
            <v>41.7255014786311</v>
          </cell>
          <cell r="Q56">
            <v>45.0255014786311</v>
          </cell>
          <cell r="R56">
            <v>43.7255014786311</v>
          </cell>
          <cell r="S56">
            <v>47.5255014786311</v>
          </cell>
          <cell r="T56">
            <v>44.7255014786311</v>
          </cell>
          <cell r="U56">
            <v>38.5255014786311</v>
          </cell>
        </row>
        <row r="56">
          <cell r="W56">
            <v>39.5255014786311</v>
          </cell>
          <cell r="X56">
            <v>38.2255014786311</v>
          </cell>
          <cell r="Y56">
            <v>42.0255014786311</v>
          </cell>
          <cell r="Z56">
            <v>40.2255014786311</v>
          </cell>
          <cell r="AA56">
            <v>36.8628442847761</v>
          </cell>
        </row>
        <row r="56">
          <cell r="AD56">
            <v>37.3728442847761</v>
          </cell>
        </row>
        <row r="56">
          <cell r="AF56">
            <v>52.7255014786311</v>
          </cell>
        </row>
        <row r="56">
          <cell r="AH56">
            <v>50.2255014786311</v>
          </cell>
          <cell r="AI56">
            <v>38.6255014786311</v>
          </cell>
        </row>
        <row r="56">
          <cell r="AK56">
            <v>66.0255014786311</v>
          </cell>
        </row>
        <row r="56">
          <cell r="AM56">
            <v>1.21</v>
          </cell>
        </row>
        <row r="56">
          <cell r="AO56">
            <v>35.0095281306715</v>
          </cell>
        </row>
        <row r="56">
          <cell r="AQ56">
            <v>0.96</v>
          </cell>
        </row>
        <row r="56">
          <cell r="AS56">
            <v>0.95</v>
          </cell>
        </row>
        <row r="56">
          <cell r="AU56">
            <v>420</v>
          </cell>
        </row>
        <row r="56">
          <cell r="AW56">
            <v>37.5477307936507</v>
          </cell>
        </row>
        <row r="56">
          <cell r="AY56">
            <v>46.9177305309524</v>
          </cell>
        </row>
        <row r="56">
          <cell r="BA56">
            <v>45.0992742857143</v>
          </cell>
        </row>
        <row r="56">
          <cell r="BC56">
            <v>22.97</v>
          </cell>
        </row>
        <row r="56">
          <cell r="BE56">
            <v>4.115</v>
          </cell>
        </row>
        <row r="56">
          <cell r="BG56">
            <v>75.1404761904762</v>
          </cell>
          <cell r="BH56">
            <v>69.3904761904762</v>
          </cell>
          <cell r="BI56">
            <v>0.34986</v>
          </cell>
        </row>
        <row r="57">
          <cell r="C57">
            <v>38473</v>
          </cell>
          <cell r="D57">
            <v>0.0560825603331621</v>
          </cell>
          <cell r="E57">
            <v>26.5296765028836</v>
          </cell>
          <cell r="F57">
            <v>26.7796765028836</v>
          </cell>
          <cell r="G57">
            <v>28.9296765028836</v>
          </cell>
        </row>
        <row r="57">
          <cell r="I57">
            <v>17.9742920483584</v>
          </cell>
        </row>
        <row r="57">
          <cell r="K57">
            <v>19.4742920483584</v>
          </cell>
        </row>
        <row r="57">
          <cell r="M57">
            <v>17.2781078958377</v>
          </cell>
        </row>
        <row r="57">
          <cell r="O57">
            <v>44.0296765028836</v>
          </cell>
          <cell r="P57">
            <v>41.7296765028836</v>
          </cell>
          <cell r="Q57">
            <v>45.0296765028836</v>
          </cell>
          <cell r="R57">
            <v>43.7296765028836</v>
          </cell>
          <cell r="S57">
            <v>47.5296765028836</v>
          </cell>
          <cell r="T57">
            <v>44.7296765028836</v>
          </cell>
          <cell r="U57">
            <v>38.5296765028836</v>
          </cell>
        </row>
        <row r="57">
          <cell r="W57">
            <v>39.5296765028836</v>
          </cell>
          <cell r="X57">
            <v>38.2296765028836</v>
          </cell>
          <cell r="Y57">
            <v>42.0296765028836</v>
          </cell>
          <cell r="Z57">
            <v>40.2296765028836</v>
          </cell>
          <cell r="AA57">
            <v>36.8642920483584</v>
          </cell>
        </row>
        <row r="57">
          <cell r="AD57">
            <v>37.3742920483584</v>
          </cell>
        </row>
        <row r="57">
          <cell r="AF57">
            <v>52.7296765028836</v>
          </cell>
        </row>
        <row r="57">
          <cell r="AH57">
            <v>50.2296765028836</v>
          </cell>
          <cell r="AI57">
            <v>38.6296765028836</v>
          </cell>
        </row>
        <row r="57">
          <cell r="AK57">
            <v>66.0296765028836</v>
          </cell>
        </row>
        <row r="57">
          <cell r="AM57">
            <v>1.21</v>
          </cell>
        </row>
        <row r="57">
          <cell r="AO57">
            <v>35.0095281306715</v>
          </cell>
        </row>
        <row r="57">
          <cell r="AQ57">
            <v>0.96</v>
          </cell>
        </row>
        <row r="57">
          <cell r="AS57">
            <v>0.95</v>
          </cell>
        </row>
        <row r="57">
          <cell r="AU57">
            <v>420</v>
          </cell>
        </row>
        <row r="57">
          <cell r="AW57">
            <v>37.5594284226191</v>
          </cell>
        </row>
        <row r="57">
          <cell r="AY57">
            <v>46.9228374803571</v>
          </cell>
        </row>
        <row r="57">
          <cell r="BA57">
            <v>45.0708834821429</v>
          </cell>
        </row>
        <row r="57">
          <cell r="BC57">
            <v>22.9425</v>
          </cell>
        </row>
        <row r="57">
          <cell r="BE57">
            <v>4.149</v>
          </cell>
        </row>
        <row r="57">
          <cell r="BG57">
            <v>91.7</v>
          </cell>
          <cell r="BH57">
            <v>69.3190476190476</v>
          </cell>
          <cell r="BI57">
            <v>0.34986</v>
          </cell>
        </row>
        <row r="58">
          <cell r="C58">
            <v>38504</v>
          </cell>
          <cell r="D58">
            <v>0.0562378104486196</v>
          </cell>
          <cell r="E58">
            <v>26.5333859445829</v>
          </cell>
          <cell r="F58">
            <v>26.7833859445829</v>
          </cell>
          <cell r="G58">
            <v>28.9333859445829</v>
          </cell>
        </row>
        <row r="58">
          <cell r="I58">
            <v>17.9752663164318</v>
          </cell>
        </row>
        <row r="58">
          <cell r="K58">
            <v>19.4752663164318</v>
          </cell>
        </row>
        <row r="58">
          <cell r="M58">
            <v>17.2683865972192</v>
          </cell>
        </row>
        <row r="58">
          <cell r="O58">
            <v>44.0333859445829</v>
          </cell>
          <cell r="P58">
            <v>41.7333859445829</v>
          </cell>
          <cell r="Q58">
            <v>45.0333859445829</v>
          </cell>
          <cell r="R58">
            <v>43.7333859445829</v>
          </cell>
          <cell r="S58">
            <v>47.5333859445829</v>
          </cell>
          <cell r="T58">
            <v>44.7333859445829</v>
          </cell>
          <cell r="U58">
            <v>38.5333859445829</v>
          </cell>
        </row>
        <row r="58">
          <cell r="W58">
            <v>39.5333859445829</v>
          </cell>
          <cell r="X58">
            <v>38.2333859445829</v>
          </cell>
          <cell r="Y58">
            <v>42.0333859445829</v>
          </cell>
          <cell r="Z58">
            <v>40.2333859445829</v>
          </cell>
          <cell r="AA58">
            <v>36.8652663164318</v>
          </cell>
        </row>
        <row r="58">
          <cell r="AD58">
            <v>37.3752663164318</v>
          </cell>
        </row>
        <row r="58">
          <cell r="AF58">
            <v>52.7333859445829</v>
          </cell>
        </row>
        <row r="58">
          <cell r="AH58">
            <v>50.2333859445829</v>
          </cell>
          <cell r="AI58">
            <v>38.6333859445829</v>
          </cell>
        </row>
        <row r="58">
          <cell r="AK58">
            <v>66.0333859445829</v>
          </cell>
        </row>
        <row r="58">
          <cell r="AM58">
            <v>1.21</v>
          </cell>
        </row>
        <row r="58">
          <cell r="AO58">
            <v>35.0095281306715</v>
          </cell>
        </row>
        <row r="58">
          <cell r="AQ58">
            <v>0.96</v>
          </cell>
        </row>
        <row r="58">
          <cell r="AS58">
            <v>0.95</v>
          </cell>
        </row>
        <row r="58">
          <cell r="AU58">
            <v>420</v>
          </cell>
        </row>
        <row r="58">
          <cell r="AW58">
            <v>37.5697000595238</v>
          </cell>
        </row>
        <row r="58">
          <cell r="AY58">
            <v>46.9258789535714</v>
          </cell>
        </row>
        <row r="58">
          <cell r="BA58">
            <v>45.0395123214286</v>
          </cell>
        </row>
        <row r="58">
          <cell r="BC58">
            <v>22.915</v>
          </cell>
        </row>
        <row r="58">
          <cell r="BE58">
            <v>4.182</v>
          </cell>
        </row>
        <row r="58">
          <cell r="BG58">
            <v>85.6309523809524</v>
          </cell>
          <cell r="BH58">
            <v>69.2595238095238</v>
          </cell>
          <cell r="BI58">
            <v>0.34986</v>
          </cell>
        </row>
        <row r="59">
          <cell r="C59">
            <v>38534</v>
          </cell>
          <cell r="D59">
            <v>0.0563753429962008</v>
          </cell>
          <cell r="E59">
            <v>26.7335762652985</v>
          </cell>
          <cell r="F59">
            <v>26.9835762652985</v>
          </cell>
          <cell r="G59">
            <v>29.1335762652985</v>
          </cell>
        </row>
        <row r="59">
          <cell r="I59">
            <v>18.0903429045649</v>
          </cell>
        </row>
        <row r="59">
          <cell r="K59">
            <v>19.5903429045649</v>
          </cell>
        </row>
        <row r="59">
          <cell r="M59">
            <v>16.3809748561293</v>
          </cell>
        </row>
        <row r="59">
          <cell r="O59">
            <v>44.2335762652985</v>
          </cell>
          <cell r="P59">
            <v>41.9335762652985</v>
          </cell>
          <cell r="Q59">
            <v>45.2335762652985</v>
          </cell>
          <cell r="R59">
            <v>43.9335762652985</v>
          </cell>
          <cell r="S59">
            <v>47.7335762652985</v>
          </cell>
          <cell r="T59">
            <v>44.9335762652985</v>
          </cell>
          <cell r="U59">
            <v>38.7335762652985</v>
          </cell>
        </row>
        <row r="59">
          <cell r="W59">
            <v>39.7335762652985</v>
          </cell>
          <cell r="X59">
            <v>38.4335762652985</v>
          </cell>
          <cell r="Y59">
            <v>42.2335762652985</v>
          </cell>
          <cell r="Z59">
            <v>40.4335762652985</v>
          </cell>
          <cell r="AA59">
            <v>36.9803429045649</v>
          </cell>
        </row>
        <row r="59">
          <cell r="AD59">
            <v>37.4903429045649</v>
          </cell>
        </row>
        <row r="59">
          <cell r="AF59">
            <v>52.9335762652985</v>
          </cell>
        </row>
        <row r="59">
          <cell r="AH59">
            <v>50.4335762652985</v>
          </cell>
          <cell r="AI59">
            <v>38.8335762652985</v>
          </cell>
        </row>
        <row r="59">
          <cell r="AK59">
            <v>66.2335762652985</v>
          </cell>
        </row>
        <row r="59">
          <cell r="AM59">
            <v>1.21</v>
          </cell>
        </row>
        <row r="59">
          <cell r="AO59">
            <v>35.0095281306715</v>
          </cell>
        </row>
        <row r="59">
          <cell r="AQ59">
            <v>0.96</v>
          </cell>
        </row>
        <row r="59">
          <cell r="AS59">
            <v>0.95</v>
          </cell>
        </row>
        <row r="59">
          <cell r="AU59">
            <v>420</v>
          </cell>
        </row>
        <row r="59">
          <cell r="AW59">
            <v>38.1635620386905</v>
          </cell>
        </row>
        <row r="59">
          <cell r="AY59">
            <v>47.4116342660714</v>
          </cell>
        </row>
        <row r="59">
          <cell r="BA59">
            <v>45.8112470089286</v>
          </cell>
        </row>
        <row r="59">
          <cell r="BC59">
            <v>22.8875</v>
          </cell>
        </row>
        <row r="59">
          <cell r="BE59">
            <v>4.227</v>
          </cell>
        </row>
        <row r="59">
          <cell r="BG59">
            <v>81.5904761904762</v>
          </cell>
          <cell r="BH59">
            <v>65.3809523809524</v>
          </cell>
          <cell r="BI59">
            <v>0.34986</v>
          </cell>
        </row>
        <row r="60">
          <cell r="C60">
            <v>38565</v>
          </cell>
          <cell r="D60">
            <v>0.0565043268105669</v>
          </cell>
          <cell r="E60">
            <v>26.7376515941564</v>
          </cell>
          <cell r="F60">
            <v>26.9876515941564</v>
          </cell>
          <cell r="G60">
            <v>29.1376515941564</v>
          </cell>
        </row>
        <row r="60">
          <cell r="I60">
            <v>18.091689278348</v>
          </cell>
        </row>
        <row r="60">
          <cell r="K60">
            <v>19.591689278348</v>
          </cell>
        </row>
        <row r="60">
          <cell r="M60">
            <v>16.3731282239873</v>
          </cell>
        </row>
        <row r="60">
          <cell r="O60">
            <v>44.2376515941564</v>
          </cell>
          <cell r="P60">
            <v>41.9376515941564</v>
          </cell>
          <cell r="Q60">
            <v>45.2376515941564</v>
          </cell>
          <cell r="R60">
            <v>43.9376515941564</v>
          </cell>
          <cell r="S60">
            <v>47.7376515941564</v>
          </cell>
          <cell r="T60">
            <v>44.9376515941564</v>
          </cell>
          <cell r="U60">
            <v>38.7376515941564</v>
          </cell>
        </row>
        <row r="60">
          <cell r="W60">
            <v>39.7376515941564</v>
          </cell>
          <cell r="X60">
            <v>38.4376515941564</v>
          </cell>
          <cell r="Y60">
            <v>42.2376515941564</v>
          </cell>
          <cell r="Z60">
            <v>40.4376515941564</v>
          </cell>
          <cell r="AA60">
            <v>36.981689278348</v>
          </cell>
        </row>
        <row r="60">
          <cell r="AD60">
            <v>37.491689278348</v>
          </cell>
        </row>
        <row r="60">
          <cell r="AF60">
            <v>52.9376515941564</v>
          </cell>
        </row>
        <row r="60">
          <cell r="AH60">
            <v>50.4376515941564</v>
          </cell>
          <cell r="AI60">
            <v>38.8376515941564</v>
          </cell>
        </row>
        <row r="60">
          <cell r="AK60">
            <v>66.2376515941564</v>
          </cell>
        </row>
        <row r="60">
          <cell r="AM60">
            <v>1.21</v>
          </cell>
        </row>
        <row r="60">
          <cell r="AO60">
            <v>35.0095281306715</v>
          </cell>
        </row>
        <row r="60">
          <cell r="AQ60">
            <v>0.96</v>
          </cell>
        </row>
        <row r="60">
          <cell r="AS60">
            <v>0.95</v>
          </cell>
        </row>
        <row r="60">
          <cell r="AU60">
            <v>420</v>
          </cell>
        </row>
        <row r="60">
          <cell r="AW60">
            <v>38.1749543193581</v>
          </cell>
        </row>
        <row r="60">
          <cell r="AY60">
            <v>47.4162989341614</v>
          </cell>
        </row>
        <row r="60">
          <cell r="BA60">
            <v>45.7822180201864</v>
          </cell>
        </row>
        <row r="60">
          <cell r="BC60">
            <v>22.86</v>
          </cell>
        </row>
        <row r="60">
          <cell r="BE60">
            <v>4.262</v>
          </cell>
        </row>
        <row r="60">
          <cell r="BG60">
            <v>78.1690476190476</v>
          </cell>
          <cell r="BH60">
            <v>65.3190476190476</v>
          </cell>
          <cell r="BI60">
            <v>0.34986</v>
          </cell>
        </row>
        <row r="61">
          <cell r="C61">
            <v>38596</v>
          </cell>
          <cell r="D61">
            <v>0.0566333106304708</v>
          </cell>
          <cell r="E61">
            <v>26.7415887664524</v>
          </cell>
          <cell r="F61">
            <v>26.9915887664524</v>
          </cell>
          <cell r="G61">
            <v>29.1415887664524</v>
          </cell>
        </row>
        <row r="61">
          <cell r="I61">
            <v>18.0928951474855</v>
          </cell>
        </row>
        <row r="61">
          <cell r="K61">
            <v>19.5928951474855</v>
          </cell>
        </row>
        <row r="61">
          <cell r="M61">
            <v>16.3633073001841</v>
          </cell>
        </row>
        <row r="61">
          <cell r="O61">
            <v>44.2415887664524</v>
          </cell>
          <cell r="P61">
            <v>41.9415887664524</v>
          </cell>
          <cell r="Q61">
            <v>45.2415887664524</v>
          </cell>
          <cell r="R61">
            <v>43.9415887664524</v>
          </cell>
          <cell r="S61">
            <v>47.7415887664524</v>
          </cell>
          <cell r="T61">
            <v>44.9415887664524</v>
          </cell>
          <cell r="U61">
            <v>38.7415887664524</v>
          </cell>
        </row>
        <row r="61">
          <cell r="W61">
            <v>39.7415887664524</v>
          </cell>
          <cell r="X61">
            <v>38.4415887664524</v>
          </cell>
          <cell r="Y61">
            <v>42.2415887664524</v>
          </cell>
          <cell r="Z61">
            <v>40.4415887664524</v>
          </cell>
          <cell r="AA61">
            <v>36.9828951474855</v>
          </cell>
        </row>
        <row r="61">
          <cell r="AD61">
            <v>37.4928951474855</v>
          </cell>
        </row>
        <row r="61">
          <cell r="AF61">
            <v>52.9415887664524</v>
          </cell>
        </row>
        <row r="61">
          <cell r="AH61">
            <v>50.4415887664524</v>
          </cell>
          <cell r="AI61">
            <v>38.8415887664524</v>
          </cell>
        </row>
        <row r="61">
          <cell r="AK61">
            <v>66.2415887664524</v>
          </cell>
        </row>
        <row r="61">
          <cell r="AM61">
            <v>1.21</v>
          </cell>
        </row>
        <row r="61">
          <cell r="AO61">
            <v>35.0095281306715</v>
          </cell>
        </row>
        <row r="61">
          <cell r="AQ61">
            <v>0.96</v>
          </cell>
        </row>
        <row r="61">
          <cell r="AS61">
            <v>0.95</v>
          </cell>
        </row>
        <row r="61">
          <cell r="AU61">
            <v>420</v>
          </cell>
        </row>
        <row r="61">
          <cell r="AW61">
            <v>38.185923452381</v>
          </cell>
        </row>
        <row r="61">
          <cell r="AY61">
            <v>47.4203506946429</v>
          </cell>
        </row>
        <row r="61">
          <cell r="BA61">
            <v>45.7523046428571</v>
          </cell>
        </row>
        <row r="61">
          <cell r="BC61">
            <v>22.8325</v>
          </cell>
        </row>
        <row r="61">
          <cell r="BE61">
            <v>4.267</v>
          </cell>
        </row>
        <row r="61">
          <cell r="BG61">
            <v>74.0904761904762</v>
          </cell>
          <cell r="BH61">
            <v>65.25</v>
          </cell>
          <cell r="BI61">
            <v>0.34986</v>
          </cell>
        </row>
        <row r="62">
          <cell r="C62">
            <v>38626</v>
          </cell>
          <cell r="D62">
            <v>0.0567581336872625</v>
          </cell>
          <cell r="E62">
            <v>27.312466044929</v>
          </cell>
          <cell r="F62">
            <v>27.562466044929</v>
          </cell>
          <cell r="G62">
            <v>29.712466044929</v>
          </cell>
        </row>
        <row r="62">
          <cell r="I62">
            <v>18.1924967459379</v>
          </cell>
        </row>
        <row r="62">
          <cell r="K62">
            <v>19.6924967459379</v>
          </cell>
        </row>
        <row r="62">
          <cell r="M62">
            <v>15.1051091797239</v>
          </cell>
        </row>
        <row r="62">
          <cell r="O62">
            <v>44.812466044929</v>
          </cell>
          <cell r="P62">
            <v>42.512466044929</v>
          </cell>
          <cell r="Q62">
            <v>45.812466044929</v>
          </cell>
          <cell r="R62">
            <v>44.512466044929</v>
          </cell>
          <cell r="S62">
            <v>48.312466044929</v>
          </cell>
          <cell r="T62">
            <v>45.512466044929</v>
          </cell>
          <cell r="U62">
            <v>39.312466044929</v>
          </cell>
        </row>
        <row r="62">
          <cell r="W62">
            <v>40.312466044929</v>
          </cell>
          <cell r="X62">
            <v>39.012466044929</v>
          </cell>
          <cell r="Y62">
            <v>42.812466044929</v>
          </cell>
          <cell r="Z62">
            <v>41.012466044929</v>
          </cell>
          <cell r="AA62">
            <v>37.0824967459379</v>
          </cell>
        </row>
        <row r="62">
          <cell r="AD62">
            <v>37.5924967459379</v>
          </cell>
        </row>
        <row r="62">
          <cell r="AF62">
            <v>53.512466044929</v>
          </cell>
        </row>
        <row r="62">
          <cell r="AH62">
            <v>51.012466044929</v>
          </cell>
          <cell r="AI62">
            <v>39.412466044929</v>
          </cell>
        </row>
        <row r="62">
          <cell r="AK62">
            <v>66.812466044929</v>
          </cell>
        </row>
        <row r="62">
          <cell r="AM62">
            <v>1.21</v>
          </cell>
        </row>
        <row r="62">
          <cell r="AO62">
            <v>35.0095281306715</v>
          </cell>
        </row>
        <row r="62">
          <cell r="AQ62">
            <v>0.96</v>
          </cell>
        </row>
        <row r="62">
          <cell r="AS62">
            <v>0.95</v>
          </cell>
        </row>
        <row r="62">
          <cell r="AU62">
            <v>420</v>
          </cell>
        </row>
        <row r="62">
          <cell r="AW62">
            <v>39.880737579365</v>
          </cell>
        </row>
        <row r="62">
          <cell r="AY62">
            <v>47.8406640130952</v>
          </cell>
        </row>
        <row r="62">
          <cell r="BA62">
            <v>47.9116589285714</v>
          </cell>
        </row>
        <row r="62">
          <cell r="BC62">
            <v>22.805</v>
          </cell>
        </row>
        <row r="62">
          <cell r="BE62">
            <v>4.292</v>
          </cell>
        </row>
        <row r="62">
          <cell r="BG62">
            <v>70.0404761904762</v>
          </cell>
          <cell r="BH62">
            <v>60.6595238095238</v>
          </cell>
          <cell r="BI62">
            <v>0.34986</v>
          </cell>
        </row>
        <row r="63">
          <cell r="C63">
            <v>38657</v>
          </cell>
          <cell r="D63">
            <v>0.0568871175180608</v>
          </cell>
          <cell r="E63">
            <v>27.3164664757241</v>
          </cell>
          <cell r="F63">
            <v>27.5664664757241</v>
          </cell>
          <cell r="G63">
            <v>29.7164664757241</v>
          </cell>
        </row>
        <row r="63">
          <cell r="I63">
            <v>18.1937669487044</v>
          </cell>
        </row>
        <row r="63">
          <cell r="K63">
            <v>19.6937669487044</v>
          </cell>
        </row>
        <row r="63">
          <cell r="M63">
            <v>14.969107263989</v>
          </cell>
        </row>
        <row r="63">
          <cell r="O63">
            <v>44.8164664757241</v>
          </cell>
          <cell r="P63">
            <v>42.5164664757241</v>
          </cell>
          <cell r="Q63">
            <v>45.8164664757241</v>
          </cell>
          <cell r="R63">
            <v>44.5164664757241</v>
          </cell>
          <cell r="S63">
            <v>48.3164664757241</v>
          </cell>
          <cell r="T63">
            <v>45.5164664757241</v>
          </cell>
          <cell r="U63">
            <v>39.3164664757241</v>
          </cell>
        </row>
        <row r="63">
          <cell r="W63">
            <v>40.3164664757241</v>
          </cell>
          <cell r="X63">
            <v>39.0164664757241</v>
          </cell>
          <cell r="Y63">
            <v>42.8164664757241</v>
          </cell>
          <cell r="Z63">
            <v>41.0164664757241</v>
          </cell>
          <cell r="AA63">
            <v>37.0837669487044</v>
          </cell>
        </row>
        <row r="63">
          <cell r="AD63">
            <v>37.5937669487044</v>
          </cell>
        </row>
        <row r="63">
          <cell r="AF63">
            <v>53.5164664757241</v>
          </cell>
        </row>
        <row r="63">
          <cell r="AH63">
            <v>51.0164664757241</v>
          </cell>
          <cell r="AI63">
            <v>39.4164664757241</v>
          </cell>
        </row>
        <row r="63">
          <cell r="AK63">
            <v>66.8164664757241</v>
          </cell>
        </row>
        <row r="63">
          <cell r="AM63">
            <v>1.21</v>
          </cell>
        </row>
        <row r="63">
          <cell r="AO63">
            <v>35.0095281306715</v>
          </cell>
        </row>
        <row r="63">
          <cell r="AQ63">
            <v>0.96</v>
          </cell>
        </row>
        <row r="63">
          <cell r="AS63">
            <v>0.95</v>
          </cell>
        </row>
        <row r="63">
          <cell r="AU63">
            <v>420</v>
          </cell>
        </row>
        <row r="63">
          <cell r="AW63">
            <v>39.8921435281386</v>
          </cell>
        </row>
        <row r="63">
          <cell r="AY63">
            <v>47.8453484787338</v>
          </cell>
        </row>
        <row r="63">
          <cell r="BA63">
            <v>47.8826585064936</v>
          </cell>
        </row>
        <row r="63">
          <cell r="BC63">
            <v>22.7775</v>
          </cell>
        </row>
        <row r="63">
          <cell r="BE63">
            <v>4.402</v>
          </cell>
        </row>
        <row r="63">
          <cell r="BG63">
            <v>67.5190476190476</v>
          </cell>
          <cell r="BH63">
            <v>60</v>
          </cell>
          <cell r="BI63">
            <v>0.34986</v>
          </cell>
        </row>
        <row r="64">
          <cell r="C64">
            <v>38687</v>
          </cell>
          <cell r="D64">
            <v>0.0570119405853946</v>
          </cell>
          <cell r="E64">
            <v>27.3210052363462</v>
          </cell>
          <cell r="F64">
            <v>27.5710052363462</v>
          </cell>
          <cell r="G64">
            <v>29.7210052363462</v>
          </cell>
        </row>
        <row r="64">
          <cell r="I64">
            <v>18.3137879403457</v>
          </cell>
        </row>
        <row r="64">
          <cell r="K64">
            <v>19.8137879403457</v>
          </cell>
        </row>
        <row r="64">
          <cell r="M64">
            <v>14.8940062311731</v>
          </cell>
        </row>
        <row r="64">
          <cell r="O64">
            <v>44.8210052363462</v>
          </cell>
          <cell r="P64">
            <v>42.5210052363462</v>
          </cell>
          <cell r="Q64">
            <v>45.8210052363462</v>
          </cell>
          <cell r="R64">
            <v>44.5210052363462</v>
          </cell>
          <cell r="S64">
            <v>48.3210052363462</v>
          </cell>
          <cell r="T64">
            <v>45.5210052363462</v>
          </cell>
          <cell r="U64">
            <v>39.3210052363462</v>
          </cell>
        </row>
        <row r="64">
          <cell r="W64">
            <v>40.3210052363462</v>
          </cell>
          <cell r="X64">
            <v>39.0210052363462</v>
          </cell>
          <cell r="Y64">
            <v>42.8210052363462</v>
          </cell>
          <cell r="Z64">
            <v>41.0210052363462</v>
          </cell>
          <cell r="AA64">
            <v>37.2037879403457</v>
          </cell>
        </row>
        <row r="64">
          <cell r="AD64">
            <v>37.7137879403457</v>
          </cell>
        </row>
        <row r="64">
          <cell r="AF64">
            <v>53.5210052363462</v>
          </cell>
        </row>
        <row r="64">
          <cell r="AH64">
            <v>51.0210052363462</v>
          </cell>
          <cell r="AI64">
            <v>39.4210052363461</v>
          </cell>
        </row>
        <row r="64">
          <cell r="AK64">
            <v>66.8210052363462</v>
          </cell>
        </row>
        <row r="64">
          <cell r="AM64">
            <v>1.21</v>
          </cell>
        </row>
        <row r="64">
          <cell r="AO64">
            <v>35.0095281306715</v>
          </cell>
        </row>
        <row r="64">
          <cell r="AQ64">
            <v>0.96</v>
          </cell>
        </row>
        <row r="64">
          <cell r="AS64">
            <v>0.95</v>
          </cell>
        </row>
        <row r="64">
          <cell r="AU64">
            <v>420</v>
          </cell>
        </row>
        <row r="64">
          <cell r="AW64">
            <v>39.9056236471862</v>
          </cell>
        </row>
        <row r="64">
          <cell r="AY64">
            <v>48.3530372733767</v>
          </cell>
        </row>
        <row r="64">
          <cell r="BA64">
            <v>47.8579931493507</v>
          </cell>
        </row>
        <row r="64">
          <cell r="BC64">
            <v>22.75</v>
          </cell>
        </row>
        <row r="64">
          <cell r="BE64">
            <v>4.522</v>
          </cell>
        </row>
        <row r="64">
          <cell r="BG64">
            <v>66.4904761904762</v>
          </cell>
          <cell r="BH64">
            <v>59.35</v>
          </cell>
          <cell r="BI64">
            <v>0.34986</v>
          </cell>
        </row>
        <row r="65">
          <cell r="C65">
            <v>38718</v>
          </cell>
          <cell r="D65">
            <v>0.0571409244270864</v>
          </cell>
          <cell r="E65">
            <v>26.7509353327649</v>
          </cell>
          <cell r="F65">
            <v>27.0009353327649</v>
          </cell>
          <cell r="G65">
            <v>29.1509353327649</v>
          </cell>
        </row>
        <row r="65">
          <cell r="I65">
            <v>20.7509353327649</v>
          </cell>
        </row>
        <row r="65">
          <cell r="K65">
            <v>22.2509353327649</v>
          </cell>
        </row>
        <row r="65">
          <cell r="M65">
            <v>17.5421885704074</v>
          </cell>
        </row>
        <row r="65">
          <cell r="O65">
            <v>44.2509353327649</v>
          </cell>
          <cell r="P65">
            <v>41.9509353327649</v>
          </cell>
          <cell r="Q65">
            <v>45.2509353327649</v>
          </cell>
          <cell r="R65">
            <v>43.9509353327649</v>
          </cell>
          <cell r="S65">
            <v>47.7509353327649</v>
          </cell>
          <cell r="T65">
            <v>44.9509353327649</v>
          </cell>
          <cell r="U65">
            <v>38.7509353327649</v>
          </cell>
        </row>
        <row r="65">
          <cell r="W65">
            <v>39.7509353327649</v>
          </cell>
          <cell r="X65">
            <v>38.4509353327649</v>
          </cell>
          <cell r="Y65">
            <v>42.2509353327649</v>
          </cell>
          <cell r="Z65">
            <v>40.4509353327649</v>
          </cell>
          <cell r="AA65">
            <v>39.6409353327649</v>
          </cell>
        </row>
        <row r="65">
          <cell r="AD65">
            <v>40.1509353327649</v>
          </cell>
        </row>
        <row r="65">
          <cell r="AF65">
            <v>52.9509353327649</v>
          </cell>
        </row>
        <row r="65">
          <cell r="AH65">
            <v>50.4509353327649</v>
          </cell>
          <cell r="AI65">
            <v>38.8509353327649</v>
          </cell>
        </row>
        <row r="65">
          <cell r="AK65">
            <v>66.2509353327649</v>
          </cell>
        </row>
        <row r="65">
          <cell r="AW65">
            <v>38.2125160335498</v>
          </cell>
        </row>
        <row r="65">
          <cell r="AY65">
            <v>48.4318943472402</v>
          </cell>
        </row>
        <row r="65">
          <cell r="BA65">
            <v>48.6139798538962</v>
          </cell>
        </row>
        <row r="65">
          <cell r="BC65">
            <v>22.725</v>
          </cell>
        </row>
        <row r="65">
          <cell r="BE65">
            <v>4.537</v>
          </cell>
        </row>
        <row r="65">
          <cell r="BG65">
            <v>66.3595238095238</v>
          </cell>
          <cell r="BH65">
            <v>62.2690476190476</v>
          </cell>
        </row>
        <row r="66">
          <cell r="C66">
            <v>38749</v>
          </cell>
          <cell r="D66">
            <v>0.0572699082743138</v>
          </cell>
          <cell r="E66">
            <v>26.75560503848</v>
          </cell>
          <cell r="F66">
            <v>27.00560503848</v>
          </cell>
          <cell r="G66">
            <v>24.15560503848</v>
          </cell>
        </row>
        <row r="66">
          <cell r="I66">
            <v>20.75560503848</v>
          </cell>
        </row>
        <row r="66">
          <cell r="K66">
            <v>22.25560503848</v>
          </cell>
        </row>
        <row r="66">
          <cell r="M66">
            <v>17.5388664230143</v>
          </cell>
        </row>
        <row r="66">
          <cell r="O66">
            <v>44.25560503848</v>
          </cell>
          <cell r="P66">
            <v>41.95560503848</v>
          </cell>
          <cell r="Q66">
            <v>45.25560503848</v>
          </cell>
          <cell r="R66">
            <v>43.95560503848</v>
          </cell>
          <cell r="S66">
            <v>47.75560503848</v>
          </cell>
          <cell r="T66">
            <v>44.95560503848</v>
          </cell>
          <cell r="U66">
            <v>38.75560503848</v>
          </cell>
        </row>
        <row r="66">
          <cell r="W66">
            <v>39.75560503848</v>
          </cell>
          <cell r="X66">
            <v>38.45560503848</v>
          </cell>
          <cell r="Y66">
            <v>42.25560503848</v>
          </cell>
          <cell r="Z66">
            <v>40.45560503848</v>
          </cell>
          <cell r="AA66">
            <v>37.64560503848</v>
          </cell>
        </row>
        <row r="66">
          <cell r="AD66">
            <v>40.15560503848</v>
          </cell>
        </row>
        <row r="66">
          <cell r="AF66">
            <v>52.95560503848</v>
          </cell>
        </row>
        <row r="66">
          <cell r="AH66">
            <v>50.45560503848</v>
          </cell>
          <cell r="AI66">
            <v>38.85560503848</v>
          </cell>
        </row>
        <row r="66">
          <cell r="AK66">
            <v>66.25560503848</v>
          </cell>
        </row>
        <row r="66">
          <cell r="AW66">
            <v>38.2263850595238</v>
          </cell>
        </row>
        <row r="66">
          <cell r="AY66">
            <v>48.4401464535714</v>
          </cell>
        </row>
        <row r="66">
          <cell r="BA66">
            <v>48.5901273214286</v>
          </cell>
        </row>
        <row r="66">
          <cell r="BC66">
            <v>22.7</v>
          </cell>
        </row>
        <row r="66">
          <cell r="BE66">
            <v>4.417</v>
          </cell>
        </row>
        <row r="66">
          <cell r="BG66">
            <v>66.9095238095238</v>
          </cell>
          <cell r="BH66">
            <v>62.2095238095238</v>
          </cell>
        </row>
        <row r="67">
          <cell r="C67">
            <v>38777</v>
          </cell>
          <cell r="D67">
            <v>0.0573864098185024</v>
          </cell>
          <cell r="E67">
            <v>26.7594862270043</v>
          </cell>
          <cell r="F67">
            <v>27.0094862270043</v>
          </cell>
          <cell r="G67">
            <v>24.1594862270043</v>
          </cell>
        </row>
        <row r="67">
          <cell r="I67">
            <v>20.7594862270043</v>
          </cell>
        </row>
        <row r="67">
          <cell r="K67">
            <v>22.2594862270043</v>
          </cell>
        </row>
        <row r="67">
          <cell r="M67">
            <v>17.5337734879557</v>
          </cell>
        </row>
        <row r="67">
          <cell r="O67">
            <v>44.2594862270043</v>
          </cell>
          <cell r="P67">
            <v>41.9594862270043</v>
          </cell>
          <cell r="Q67">
            <v>45.2594862270043</v>
          </cell>
          <cell r="R67">
            <v>43.9594862270043</v>
          </cell>
          <cell r="S67">
            <v>47.7594862270043</v>
          </cell>
          <cell r="T67">
            <v>44.9594862270043</v>
          </cell>
          <cell r="U67">
            <v>38.7594862270043</v>
          </cell>
        </row>
        <row r="67">
          <cell r="W67">
            <v>39.7594862270043</v>
          </cell>
          <cell r="X67">
            <v>38.4594862270043</v>
          </cell>
          <cell r="Y67">
            <v>42.2594862270043</v>
          </cell>
          <cell r="Z67">
            <v>40.4594862270043</v>
          </cell>
          <cell r="AA67">
            <v>37.6494862270043</v>
          </cell>
        </row>
        <row r="67">
          <cell r="AD67">
            <v>40.1594862270043</v>
          </cell>
        </row>
        <row r="67">
          <cell r="AF67">
            <v>52.9594862270043</v>
          </cell>
        </row>
        <row r="67">
          <cell r="AH67">
            <v>50.4594862270043</v>
          </cell>
          <cell r="AI67">
            <v>38.8594862270043</v>
          </cell>
        </row>
        <row r="67">
          <cell r="AK67">
            <v>66.2594862270043</v>
          </cell>
        </row>
        <row r="67">
          <cell r="AW67">
            <v>38.237912189441</v>
          </cell>
        </row>
        <row r="67">
          <cell r="AY67">
            <v>48.4450064438664</v>
          </cell>
        </row>
        <row r="67">
          <cell r="BA67">
            <v>48.5613801708074</v>
          </cell>
        </row>
        <row r="67">
          <cell r="BC67">
            <v>22.675</v>
          </cell>
        </row>
        <row r="67">
          <cell r="BE67">
            <v>4.277</v>
          </cell>
        </row>
        <row r="67">
          <cell r="BG67">
            <v>67.8309523809524</v>
          </cell>
          <cell r="BH67">
            <v>62.1404761904762</v>
          </cell>
        </row>
        <row r="68">
          <cell r="C68">
            <v>38808</v>
          </cell>
          <cell r="D68">
            <v>0.0575153936762645</v>
          </cell>
          <cell r="E68">
            <v>26.5770057920475</v>
          </cell>
          <cell r="F68">
            <v>26.8270057920475</v>
          </cell>
          <cell r="G68">
            <v>23.9770057920475</v>
          </cell>
        </row>
        <row r="68">
          <cell r="I68">
            <v>20.5770057920475</v>
          </cell>
        </row>
        <row r="68">
          <cell r="K68">
            <v>22.0770057920475</v>
          </cell>
        </row>
        <row r="68">
          <cell r="M68">
            <v>18.8079078015644</v>
          </cell>
        </row>
        <row r="68">
          <cell r="O68">
            <v>44.0770057920475</v>
          </cell>
          <cell r="P68">
            <v>41.7770057920475</v>
          </cell>
          <cell r="Q68">
            <v>45.0770057920475</v>
          </cell>
          <cell r="R68">
            <v>43.7770057920475</v>
          </cell>
          <cell r="S68">
            <v>47.5770057920475</v>
          </cell>
          <cell r="T68">
            <v>44.7770057920475</v>
          </cell>
          <cell r="U68">
            <v>38.5770057920475</v>
          </cell>
        </row>
        <row r="68">
          <cell r="W68">
            <v>39.5770057920475</v>
          </cell>
          <cell r="X68">
            <v>38.2770057920475</v>
          </cell>
          <cell r="Y68">
            <v>42.0770057920475</v>
          </cell>
          <cell r="Z68">
            <v>40.2770057920475</v>
          </cell>
          <cell r="AA68">
            <v>37.4670057920475</v>
          </cell>
        </row>
        <row r="68">
          <cell r="AD68">
            <v>39.9770057920475</v>
          </cell>
        </row>
        <row r="68">
          <cell r="AF68">
            <v>52.7770057920475</v>
          </cell>
        </row>
        <row r="68">
          <cell r="AH68">
            <v>50.2770057920475</v>
          </cell>
          <cell r="AI68">
            <v>38.6770057920475</v>
          </cell>
        </row>
        <row r="68">
          <cell r="AK68">
            <v>66.0770057920475</v>
          </cell>
        </row>
        <row r="68">
          <cell r="AW68">
            <v>37.6959452976191</v>
          </cell>
        </row>
        <row r="68">
          <cell r="AY68">
            <v>46.9903740428571</v>
          </cell>
        </row>
        <row r="68">
          <cell r="BA68">
            <v>44.7749766071429</v>
          </cell>
        </row>
        <row r="68">
          <cell r="BC68">
            <v>22.65</v>
          </cell>
        </row>
        <row r="68">
          <cell r="BE68">
            <v>4.135</v>
          </cell>
        </row>
        <row r="68">
          <cell r="BG68">
            <v>74.3809523809524</v>
          </cell>
          <cell r="BH68">
            <v>68.7595238095238</v>
          </cell>
        </row>
        <row r="69">
          <cell r="C69">
            <v>38838</v>
          </cell>
          <cell r="D69">
            <v>0.0576337794890192</v>
          </cell>
          <cell r="E69">
            <v>26.5812001101421</v>
          </cell>
          <cell r="F69">
            <v>26.8312001101421</v>
          </cell>
          <cell r="G69">
            <v>23.9812001101421</v>
          </cell>
        </row>
        <row r="69">
          <cell r="I69">
            <v>20.5812001101421</v>
          </cell>
        </row>
        <row r="69">
          <cell r="K69">
            <v>22.0812001101421</v>
          </cell>
        </row>
        <row r="69">
          <cell r="M69">
            <v>18.804235365132</v>
          </cell>
        </row>
        <row r="69">
          <cell r="O69">
            <v>44.0812001101421</v>
          </cell>
          <cell r="P69">
            <v>41.7812001101421</v>
          </cell>
          <cell r="Q69">
            <v>45.0812001101421</v>
          </cell>
          <cell r="R69">
            <v>43.7812001101421</v>
          </cell>
          <cell r="S69">
            <v>47.5812001101421</v>
          </cell>
          <cell r="T69">
            <v>44.7812001101421</v>
          </cell>
          <cell r="U69">
            <v>38.5812001101421</v>
          </cell>
        </row>
        <row r="69">
          <cell r="W69">
            <v>39.5812001101421</v>
          </cell>
          <cell r="X69">
            <v>38.2812001101421</v>
          </cell>
          <cell r="Y69">
            <v>42.0812001101421</v>
          </cell>
          <cell r="Z69">
            <v>40.2812001101421</v>
          </cell>
          <cell r="AA69">
            <v>37.4712001101421</v>
          </cell>
        </row>
        <row r="69">
          <cell r="AD69">
            <v>39.9812001101421</v>
          </cell>
        </row>
        <row r="69">
          <cell r="AF69">
            <v>52.7812001101421</v>
          </cell>
        </row>
        <row r="69">
          <cell r="AH69">
            <v>50.2812001101421</v>
          </cell>
          <cell r="AI69">
            <v>38.6812001101421</v>
          </cell>
        </row>
        <row r="69">
          <cell r="AK69">
            <v>66.0812001101421</v>
          </cell>
        </row>
        <row r="69">
          <cell r="AW69">
            <v>37.7084024223602</v>
          </cell>
        </row>
        <row r="69">
          <cell r="AY69">
            <v>46.9965810828417</v>
          </cell>
        </row>
        <row r="69">
          <cell r="BA69">
            <v>44.7481731677019</v>
          </cell>
        </row>
        <row r="69">
          <cell r="BC69">
            <v>22.625</v>
          </cell>
        </row>
        <row r="69">
          <cell r="BE69">
            <v>4.169</v>
          </cell>
        </row>
        <row r="69">
          <cell r="BG69">
            <v>90.95</v>
          </cell>
          <cell r="BH69">
            <v>68.65</v>
          </cell>
        </row>
        <row r="70">
          <cell r="C70">
            <v>38869</v>
          </cell>
          <cell r="D70">
            <v>0.0577474129182689</v>
          </cell>
          <cell r="E70">
            <v>26.5856250054659</v>
          </cell>
          <cell r="F70">
            <v>26.8356250054659</v>
          </cell>
          <cell r="G70">
            <v>23.9856250054659</v>
          </cell>
        </row>
        <row r="70">
          <cell r="I70">
            <v>20.5856250054659</v>
          </cell>
        </row>
        <row r="70">
          <cell r="K70">
            <v>22.0856250054659</v>
          </cell>
        </row>
        <row r="70">
          <cell r="M70">
            <v>18.8009161988363</v>
          </cell>
        </row>
        <row r="70">
          <cell r="O70">
            <v>44.0856250054659</v>
          </cell>
          <cell r="P70">
            <v>41.7856250054659</v>
          </cell>
          <cell r="Q70">
            <v>45.0856250054659</v>
          </cell>
          <cell r="R70">
            <v>43.7856250054659</v>
          </cell>
          <cell r="S70">
            <v>47.5856250054659</v>
          </cell>
          <cell r="T70">
            <v>44.7856250054659</v>
          </cell>
          <cell r="U70">
            <v>38.5856250054659</v>
          </cell>
        </row>
        <row r="70">
          <cell r="W70">
            <v>39.5856250054659</v>
          </cell>
          <cell r="X70">
            <v>38.2856250054659</v>
          </cell>
          <cell r="Y70">
            <v>42.0856250054659</v>
          </cell>
          <cell r="Z70">
            <v>40.2856250054659</v>
          </cell>
          <cell r="AA70">
            <v>37.4756250054659</v>
          </cell>
        </row>
        <row r="70">
          <cell r="AD70">
            <v>39.9856250054659</v>
          </cell>
        </row>
        <row r="70">
          <cell r="AF70">
            <v>52.7856250054659</v>
          </cell>
        </row>
        <row r="70">
          <cell r="AH70">
            <v>50.2856250054659</v>
          </cell>
          <cell r="AI70">
            <v>38.6856250054659</v>
          </cell>
        </row>
        <row r="70">
          <cell r="AK70">
            <v>66.0856250054659</v>
          </cell>
        </row>
        <row r="70">
          <cell r="AW70">
            <v>37.7215443614719</v>
          </cell>
        </row>
        <row r="70">
          <cell r="AY70">
            <v>47.0037800412338</v>
          </cell>
        </row>
        <row r="70">
          <cell r="BA70">
            <v>44.7228010064936</v>
          </cell>
        </row>
        <row r="70">
          <cell r="BC70">
            <v>22.6</v>
          </cell>
        </row>
        <row r="70">
          <cell r="BE70">
            <v>4.202</v>
          </cell>
        </row>
        <row r="70">
          <cell r="BG70">
            <v>84.8809523809524</v>
          </cell>
          <cell r="BH70">
            <v>68.5904761904762</v>
          </cell>
        </row>
        <row r="71">
          <cell r="C71">
            <v>38899</v>
          </cell>
          <cell r="D71">
            <v>0.0578573807571159</v>
          </cell>
          <cell r="E71">
            <v>26.7862889109347</v>
          </cell>
          <cell r="F71">
            <v>27.0362889109347</v>
          </cell>
          <cell r="G71">
            <v>24.1862889109347</v>
          </cell>
        </row>
        <row r="71">
          <cell r="I71">
            <v>20.7862889109347</v>
          </cell>
        </row>
        <row r="71">
          <cell r="K71">
            <v>22.2862889109347</v>
          </cell>
        </row>
        <row r="71">
          <cell r="M71">
            <v>18.2699251936849</v>
          </cell>
        </row>
        <row r="71">
          <cell r="O71">
            <v>44.2862889109347</v>
          </cell>
          <cell r="P71">
            <v>41.9862889109347</v>
          </cell>
          <cell r="Q71">
            <v>45.2862889109347</v>
          </cell>
          <cell r="R71">
            <v>43.9862889109347</v>
          </cell>
          <cell r="S71">
            <v>47.7862889109347</v>
          </cell>
          <cell r="T71">
            <v>44.9862889109347</v>
          </cell>
          <cell r="U71">
            <v>38.7862889109347</v>
          </cell>
        </row>
        <row r="71">
          <cell r="W71">
            <v>39.7862889109347</v>
          </cell>
          <cell r="X71">
            <v>38.4862889109347</v>
          </cell>
          <cell r="Y71">
            <v>42.2862889109347</v>
          </cell>
          <cell r="Z71">
            <v>40.4862889109347</v>
          </cell>
          <cell r="AA71">
            <v>37.6762889109347</v>
          </cell>
        </row>
        <row r="71">
          <cell r="AD71">
            <v>40.1862889109347</v>
          </cell>
        </row>
        <row r="71">
          <cell r="AF71">
            <v>52.9862889109347</v>
          </cell>
        </row>
        <row r="71">
          <cell r="AH71">
            <v>50.4862889109348</v>
          </cell>
          <cell r="AI71">
            <v>38.8862889109347</v>
          </cell>
        </row>
        <row r="71">
          <cell r="AK71">
            <v>66.2862889109347</v>
          </cell>
        </row>
        <row r="71">
          <cell r="AW71">
            <v>38.3175161607143</v>
          </cell>
        </row>
        <row r="71">
          <cell r="AY71">
            <v>47.4925913196429</v>
          </cell>
        </row>
        <row r="71">
          <cell r="BA71">
            <v>45.4989452678571</v>
          </cell>
        </row>
        <row r="71">
          <cell r="BC71">
            <v>22.575</v>
          </cell>
        </row>
        <row r="71">
          <cell r="BE71">
            <v>4.247</v>
          </cell>
        </row>
        <row r="71">
          <cell r="BG71">
            <v>80.85</v>
          </cell>
          <cell r="BH71">
            <v>64.7595238095238</v>
          </cell>
        </row>
        <row r="72">
          <cell r="C72">
            <v>38930</v>
          </cell>
          <cell r="D72">
            <v>0.0579710141948171</v>
          </cell>
          <cell r="E72">
            <v>26.790530198465</v>
          </cell>
          <cell r="F72">
            <v>27.040530198465</v>
          </cell>
          <cell r="G72">
            <v>24.190530198465</v>
          </cell>
        </row>
        <row r="72">
          <cell r="I72">
            <v>20.790530198465</v>
          </cell>
        </row>
        <row r="72">
          <cell r="K72">
            <v>22.290530198465</v>
          </cell>
        </row>
        <row r="72">
          <cell r="M72">
            <v>18.2666082632123</v>
          </cell>
        </row>
        <row r="72">
          <cell r="O72">
            <v>44.290530198465</v>
          </cell>
          <cell r="P72">
            <v>41.990530198465</v>
          </cell>
          <cell r="Q72">
            <v>45.290530198465</v>
          </cell>
          <cell r="R72">
            <v>43.990530198465</v>
          </cell>
          <cell r="S72">
            <v>47.790530198465</v>
          </cell>
          <cell r="T72">
            <v>44.990530198465</v>
          </cell>
          <cell r="U72">
            <v>38.790530198465</v>
          </cell>
        </row>
        <row r="72">
          <cell r="W72">
            <v>39.790530198465</v>
          </cell>
          <cell r="X72">
            <v>38.490530198465</v>
          </cell>
          <cell r="Y72">
            <v>42.290530198465</v>
          </cell>
          <cell r="Z72">
            <v>40.490530198465</v>
          </cell>
          <cell r="AA72">
            <v>37.680530198465</v>
          </cell>
        </row>
        <row r="72">
          <cell r="AD72">
            <v>40.190530198465</v>
          </cell>
        </row>
        <row r="72">
          <cell r="AF72">
            <v>52.990530198465</v>
          </cell>
        </row>
        <row r="72">
          <cell r="AH72">
            <v>50.490530198465</v>
          </cell>
          <cell r="AI72">
            <v>38.890530198465</v>
          </cell>
        </row>
        <row r="72">
          <cell r="AK72">
            <v>66.290530198465</v>
          </cell>
        </row>
        <row r="72">
          <cell r="AW72">
            <v>38.330112784679</v>
          </cell>
        </row>
        <row r="72">
          <cell r="AY72">
            <v>47.4990004170807</v>
          </cell>
        </row>
        <row r="72">
          <cell r="BA72">
            <v>45.4724333850931</v>
          </cell>
        </row>
        <row r="72">
          <cell r="BC72">
            <v>22.55</v>
          </cell>
        </row>
        <row r="72">
          <cell r="BE72">
            <v>4.282</v>
          </cell>
        </row>
        <row r="72">
          <cell r="BG72">
            <v>77.4309523809524</v>
          </cell>
          <cell r="BH72">
            <v>64.7</v>
          </cell>
        </row>
        <row r="73">
          <cell r="C73">
            <v>38961</v>
          </cell>
          <cell r="D73">
            <v>0.0580846476368126</v>
          </cell>
          <cell r="E73">
            <v>26.7954864651809</v>
          </cell>
          <cell r="F73">
            <v>27.0454864651809</v>
          </cell>
          <cell r="G73">
            <v>24.1954864651809</v>
          </cell>
        </row>
        <row r="73">
          <cell r="I73">
            <v>20.7954864651809</v>
          </cell>
        </row>
        <row r="73">
          <cell r="K73">
            <v>22.2954864651809</v>
          </cell>
        </row>
        <row r="73">
          <cell r="M73">
            <v>18.2647069379754</v>
          </cell>
        </row>
        <row r="73">
          <cell r="O73">
            <v>44.2954864651809</v>
          </cell>
          <cell r="P73">
            <v>41.9954864651809</v>
          </cell>
          <cell r="Q73">
            <v>45.2954864651809</v>
          </cell>
          <cell r="R73">
            <v>43.9954864651809</v>
          </cell>
          <cell r="S73">
            <v>47.7954864651809</v>
          </cell>
          <cell r="T73">
            <v>44.9954864651809</v>
          </cell>
          <cell r="U73">
            <v>38.7954864651809</v>
          </cell>
        </row>
        <row r="73">
          <cell r="W73">
            <v>39.7954864651809</v>
          </cell>
          <cell r="X73">
            <v>38.4954864651809</v>
          </cell>
          <cell r="Y73">
            <v>42.2954864651809</v>
          </cell>
          <cell r="Z73">
            <v>40.4954864651809</v>
          </cell>
          <cell r="AA73">
            <v>37.6854864651809</v>
          </cell>
        </row>
        <row r="73">
          <cell r="AD73">
            <v>40.1954864651809</v>
          </cell>
        </row>
        <row r="73">
          <cell r="AF73">
            <v>52.9954864651809</v>
          </cell>
        </row>
        <row r="73">
          <cell r="AH73">
            <v>50.4954864651809</v>
          </cell>
          <cell r="AI73">
            <v>38.8954864651809</v>
          </cell>
        </row>
        <row r="73">
          <cell r="AK73">
            <v>66.2954864651809</v>
          </cell>
        </row>
        <row r="73">
          <cell r="AW73">
            <v>38.3448328968255</v>
          </cell>
        </row>
        <row r="73">
          <cell r="AY73">
            <v>47.5084852779762</v>
          </cell>
        </row>
        <row r="73">
          <cell r="BA73">
            <v>45.4503596428571</v>
          </cell>
        </row>
        <row r="73">
          <cell r="BC73">
            <v>22.525</v>
          </cell>
        </row>
        <row r="73">
          <cell r="BE73">
            <v>4.287</v>
          </cell>
        </row>
        <row r="73">
          <cell r="BG73">
            <v>73.3595238095238</v>
          </cell>
          <cell r="BH73">
            <v>64.65</v>
          </cell>
        </row>
        <row r="74">
          <cell r="C74">
            <v>38991</v>
          </cell>
          <cell r="D74">
            <v>0.0581946154879938</v>
          </cell>
          <cell r="E74">
            <v>27.3667202052997</v>
          </cell>
          <cell r="F74">
            <v>27.6167202052997</v>
          </cell>
          <cell r="G74">
            <v>24.7667202052997</v>
          </cell>
        </row>
        <row r="74">
          <cell r="I74">
            <v>21.3667202052997</v>
          </cell>
        </row>
        <row r="74">
          <cell r="K74">
            <v>22.8667202052997</v>
          </cell>
        </row>
        <row r="74">
          <cell r="M74">
            <v>17.7187492728531</v>
          </cell>
        </row>
        <row r="74">
          <cell r="O74">
            <v>44.8667202052997</v>
          </cell>
          <cell r="P74">
            <v>42.5667202052997</v>
          </cell>
          <cell r="Q74">
            <v>45.8667202052997</v>
          </cell>
          <cell r="R74">
            <v>44.5667202052997</v>
          </cell>
          <cell r="S74">
            <v>48.3667202052997</v>
          </cell>
          <cell r="T74">
            <v>45.5667202052997</v>
          </cell>
          <cell r="U74">
            <v>39.3667202052997</v>
          </cell>
        </row>
        <row r="74">
          <cell r="W74">
            <v>40.3667202052997</v>
          </cell>
          <cell r="X74">
            <v>39.0667202052997</v>
          </cell>
          <cell r="Y74">
            <v>42.8667202052997</v>
          </cell>
          <cell r="Z74">
            <v>41.0667202052997</v>
          </cell>
          <cell r="AA74">
            <v>38.2567202052997</v>
          </cell>
        </row>
        <row r="74">
          <cell r="AD74">
            <v>40.7667202052997</v>
          </cell>
        </row>
        <row r="74">
          <cell r="AF74">
            <v>53.5667202052997</v>
          </cell>
        </row>
        <row r="74">
          <cell r="AH74">
            <v>51.0667202052997</v>
          </cell>
          <cell r="AI74">
            <v>39.4667202052997</v>
          </cell>
        </row>
        <row r="74">
          <cell r="AK74">
            <v>66.8667202052997</v>
          </cell>
        </row>
        <row r="74">
          <cell r="AW74">
            <v>40.0413971049783</v>
          </cell>
        </row>
        <row r="74">
          <cell r="AY74">
            <v>48.681333499026</v>
          </cell>
        </row>
        <row r="74">
          <cell r="BA74">
            <v>47.6133716396105</v>
          </cell>
        </row>
        <row r="74">
          <cell r="BC74">
            <v>22.5</v>
          </cell>
        </row>
        <row r="74">
          <cell r="BE74">
            <v>4.312</v>
          </cell>
        </row>
        <row r="74">
          <cell r="BG74">
            <v>69.3095238095238</v>
          </cell>
          <cell r="BH74">
            <v>60.0595238095238</v>
          </cell>
        </row>
        <row r="75">
          <cell r="C75">
            <v>39022</v>
          </cell>
          <cell r="D75">
            <v>0.0583082489384394</v>
          </cell>
          <cell r="E75">
            <v>27.3735505050505</v>
          </cell>
          <cell r="F75">
            <v>27.6235505050505</v>
          </cell>
          <cell r="G75">
            <v>24.7735505050505</v>
          </cell>
        </row>
        <row r="75">
          <cell r="I75">
            <v>21.3735505050505</v>
          </cell>
        </row>
        <row r="75">
          <cell r="K75">
            <v>22.8735505050505</v>
          </cell>
        </row>
        <row r="75">
          <cell r="M75">
            <v>17.6299421160689</v>
          </cell>
        </row>
        <row r="75">
          <cell r="O75">
            <v>44.8735505050505</v>
          </cell>
          <cell r="P75">
            <v>42.5735505050505</v>
          </cell>
          <cell r="Q75">
            <v>45.8735505050505</v>
          </cell>
          <cell r="R75">
            <v>44.5735505050505</v>
          </cell>
          <cell r="S75">
            <v>48.3735505050505</v>
          </cell>
          <cell r="T75">
            <v>45.5735505050505</v>
          </cell>
          <cell r="U75">
            <v>39.3735505050505</v>
          </cell>
        </row>
        <row r="75">
          <cell r="W75">
            <v>40.3735505050505</v>
          </cell>
          <cell r="X75">
            <v>39.0735505050505</v>
          </cell>
          <cell r="Y75">
            <v>42.8735505050505</v>
          </cell>
          <cell r="Z75">
            <v>41.0735505050505</v>
          </cell>
          <cell r="AA75">
            <v>38.2635505050505</v>
          </cell>
        </row>
        <row r="75">
          <cell r="AD75">
            <v>40.7735505050505</v>
          </cell>
        </row>
        <row r="75">
          <cell r="AF75">
            <v>53.5735505050505</v>
          </cell>
        </row>
        <row r="75">
          <cell r="AH75">
            <v>51.0735505050505</v>
          </cell>
          <cell r="AI75">
            <v>39.4735505050505</v>
          </cell>
        </row>
        <row r="75">
          <cell r="AK75">
            <v>66.8735505050505</v>
          </cell>
        </row>
        <row r="75">
          <cell r="AW75">
            <v>40.0616830952381</v>
          </cell>
        </row>
        <row r="75">
          <cell r="AY75">
            <v>48.6988802482143</v>
          </cell>
        </row>
        <row r="75">
          <cell r="BA75">
            <v>47.6029307142857</v>
          </cell>
        </row>
        <row r="75">
          <cell r="BC75">
            <v>22.475</v>
          </cell>
        </row>
        <row r="75">
          <cell r="BE75">
            <v>4.422</v>
          </cell>
        </row>
        <row r="75">
          <cell r="BG75">
            <v>66.8095238095238</v>
          </cell>
          <cell r="BH75">
            <v>59.4309523809524</v>
          </cell>
        </row>
        <row r="76">
          <cell r="C76">
            <v>39052</v>
          </cell>
          <cell r="D76">
            <v>0.0584182167977976</v>
          </cell>
          <cell r="E76">
            <v>27.3852912457912</v>
          </cell>
          <cell r="F76">
            <v>27.6352912457912</v>
          </cell>
          <cell r="G76">
            <v>24.7852912457912</v>
          </cell>
        </row>
        <row r="76">
          <cell r="I76">
            <v>21.3852912457912</v>
          </cell>
        </row>
        <row r="76">
          <cell r="K76">
            <v>22.8852912457912</v>
          </cell>
        </row>
        <row r="76">
          <cell r="M76">
            <v>17.545704176904</v>
          </cell>
        </row>
        <row r="76">
          <cell r="O76">
            <v>44.8852912457913</v>
          </cell>
          <cell r="P76">
            <v>42.5852912457912</v>
          </cell>
          <cell r="Q76">
            <v>45.8852912457912</v>
          </cell>
          <cell r="R76">
            <v>44.5852912457912</v>
          </cell>
          <cell r="S76">
            <v>48.3852912457913</v>
          </cell>
          <cell r="T76">
            <v>45.5852912457912</v>
          </cell>
          <cell r="U76">
            <v>39.3852912457912</v>
          </cell>
        </row>
        <row r="76">
          <cell r="W76">
            <v>40.3852912457912</v>
          </cell>
          <cell r="X76">
            <v>39.0852912457912</v>
          </cell>
          <cell r="Y76">
            <v>42.8852912457913</v>
          </cell>
          <cell r="Z76">
            <v>41.0852912457912</v>
          </cell>
          <cell r="AA76">
            <v>38.2752912457913</v>
          </cell>
        </row>
        <row r="76">
          <cell r="AD76">
            <v>40.7852912457912</v>
          </cell>
        </row>
        <row r="76">
          <cell r="AF76">
            <v>53.5852912457913</v>
          </cell>
        </row>
        <row r="76">
          <cell r="AH76">
            <v>51.0852912457913</v>
          </cell>
          <cell r="AI76">
            <v>39.4852912457912</v>
          </cell>
        </row>
        <row r="76">
          <cell r="AK76">
            <v>66.8852912457913</v>
          </cell>
        </row>
        <row r="76">
          <cell r="AW76">
            <v>40.0965530952381</v>
          </cell>
        </row>
        <row r="76">
          <cell r="AY76">
            <v>48.7375511857143</v>
          </cell>
        </row>
        <row r="76">
          <cell r="BA76">
            <v>47.6229707142857</v>
          </cell>
        </row>
        <row r="76">
          <cell r="BC76">
            <v>22.45</v>
          </cell>
        </row>
        <row r="76">
          <cell r="BE76">
            <v>4.542</v>
          </cell>
        </row>
        <row r="76">
          <cell r="BG76">
            <v>65.8</v>
          </cell>
          <cell r="BH76">
            <v>58.8309523809524</v>
          </cell>
        </row>
        <row r="77">
          <cell r="C77">
            <v>39083</v>
          </cell>
          <cell r="D77">
            <v>0.0585318502566925</v>
          </cell>
          <cell r="E77">
            <v>26.822095959596</v>
          </cell>
          <cell r="F77">
            <v>27.072095959596</v>
          </cell>
          <cell r="G77">
            <v>24.222095959596</v>
          </cell>
        </row>
        <row r="77">
          <cell r="I77">
            <v>20.822095959596</v>
          </cell>
        </row>
        <row r="77">
          <cell r="K77">
            <v>22.322095959596</v>
          </cell>
        </row>
        <row r="77">
          <cell r="M77">
            <v>17.5220789954717</v>
          </cell>
        </row>
        <row r="77">
          <cell r="O77">
            <v>44.322095959596</v>
          </cell>
          <cell r="P77">
            <v>42.022095959596</v>
          </cell>
          <cell r="Q77">
            <v>45.322095959596</v>
          </cell>
          <cell r="R77">
            <v>44.022095959596</v>
          </cell>
          <cell r="S77">
            <v>47.822095959596</v>
          </cell>
          <cell r="T77">
            <v>45.022095959596</v>
          </cell>
          <cell r="U77">
            <v>38.822095959596</v>
          </cell>
        </row>
        <row r="77">
          <cell r="W77">
            <v>39.822095959596</v>
          </cell>
          <cell r="X77">
            <v>38.522095959596</v>
          </cell>
          <cell r="Y77">
            <v>42.322095959596</v>
          </cell>
          <cell r="Z77">
            <v>40.522095959596</v>
          </cell>
          <cell r="AA77">
            <v>37.712095959596</v>
          </cell>
        </row>
        <row r="77">
          <cell r="AD77">
            <v>40.222095959596</v>
          </cell>
        </row>
        <row r="77">
          <cell r="AF77">
            <v>53.022095959596</v>
          </cell>
        </row>
        <row r="77">
          <cell r="AH77">
            <v>50.522095959596</v>
          </cell>
          <cell r="AI77">
            <v>38.9220959595959</v>
          </cell>
        </row>
        <row r="77">
          <cell r="AK77">
            <v>66.322095959596</v>
          </cell>
        </row>
        <row r="77">
          <cell r="AW77">
            <v>38.4238630952381</v>
          </cell>
        </row>
        <row r="77">
          <cell r="AY77">
            <v>48.5959821232143</v>
          </cell>
        </row>
        <row r="77">
          <cell r="BA77">
            <v>48.4216307142857</v>
          </cell>
        </row>
        <row r="77">
          <cell r="BC77">
            <v>22.45</v>
          </cell>
        </row>
        <row r="77">
          <cell r="BE77">
            <v>4.572</v>
          </cell>
        </row>
        <row r="77">
          <cell r="BG77">
            <v>65.7190476190476</v>
          </cell>
          <cell r="BH77">
            <v>61.6904761904762</v>
          </cell>
        </row>
        <row r="78">
          <cell r="C78">
            <v>39114</v>
          </cell>
          <cell r="D78">
            <v>0.05864548371988</v>
          </cell>
          <cell r="E78">
            <v>26.8338367003367</v>
          </cell>
          <cell r="F78">
            <v>27.0838367003367</v>
          </cell>
          <cell r="G78">
            <v>24.2338367003367</v>
          </cell>
        </row>
        <row r="78">
          <cell r="I78">
            <v>20.8338367003367</v>
          </cell>
        </row>
        <row r="78">
          <cell r="K78">
            <v>22.3338367003367</v>
          </cell>
        </row>
        <row r="78">
          <cell r="M78">
            <v>17.5275726907531</v>
          </cell>
        </row>
        <row r="78">
          <cell r="O78">
            <v>44.3338367003367</v>
          </cell>
          <cell r="P78">
            <v>42.0338367003367</v>
          </cell>
          <cell r="Q78">
            <v>45.3338367003367</v>
          </cell>
          <cell r="R78">
            <v>44.0338367003367</v>
          </cell>
          <cell r="S78">
            <v>47.8338367003367</v>
          </cell>
          <cell r="T78">
            <v>45.0338367003367</v>
          </cell>
          <cell r="U78">
            <v>38.8338367003367</v>
          </cell>
        </row>
        <row r="78">
          <cell r="W78">
            <v>39.8338367003367</v>
          </cell>
          <cell r="X78">
            <v>38.5338367003367</v>
          </cell>
          <cell r="Y78">
            <v>42.3338367003367</v>
          </cell>
          <cell r="Z78">
            <v>40.5338367003367</v>
          </cell>
          <cell r="AA78">
            <v>37.7238367003367</v>
          </cell>
        </row>
        <row r="78">
          <cell r="AD78">
            <v>40.2338367003367</v>
          </cell>
        </row>
        <row r="78">
          <cell r="AF78">
            <v>53.0338367003367</v>
          </cell>
        </row>
        <row r="78">
          <cell r="AH78">
            <v>50.5338367003367</v>
          </cell>
          <cell r="AI78">
            <v>38.9338367003367</v>
          </cell>
        </row>
        <row r="78">
          <cell r="AK78">
            <v>66.3338367003367</v>
          </cell>
        </row>
        <row r="78">
          <cell r="AW78">
            <v>38.4587330952381</v>
          </cell>
        </row>
        <row r="78">
          <cell r="AY78">
            <v>48.6346530607143</v>
          </cell>
        </row>
        <row r="78">
          <cell r="BA78">
            <v>48.4416707142857</v>
          </cell>
        </row>
        <row r="78">
          <cell r="BC78">
            <v>22.45</v>
          </cell>
        </row>
        <row r="78">
          <cell r="BE78">
            <v>4.452</v>
          </cell>
        </row>
        <row r="78">
          <cell r="BG78">
            <v>66.3309523809524</v>
          </cell>
          <cell r="BH78">
            <v>61.6904761904762</v>
          </cell>
        </row>
        <row r="79">
          <cell r="C79">
            <v>39142</v>
          </cell>
          <cell r="D79">
            <v>0.058748120399998</v>
          </cell>
          <cell r="E79">
            <v>26.8455774410774</v>
          </cell>
          <cell r="F79">
            <v>27.0955774410774</v>
          </cell>
          <cell r="G79">
            <v>24.2455774410774</v>
          </cell>
        </row>
        <row r="79">
          <cell r="I79">
            <v>20.8455774410774</v>
          </cell>
        </row>
        <row r="79">
          <cell r="K79">
            <v>22.3455774410774</v>
          </cell>
        </row>
        <row r="79">
          <cell r="M79">
            <v>17.5330663860346</v>
          </cell>
        </row>
        <row r="79">
          <cell r="O79">
            <v>44.3455774410774</v>
          </cell>
          <cell r="P79">
            <v>42.0455774410774</v>
          </cell>
          <cell r="Q79">
            <v>45.3455774410774</v>
          </cell>
          <cell r="R79">
            <v>44.0455774410774</v>
          </cell>
          <cell r="S79">
            <v>47.8455774410774</v>
          </cell>
          <cell r="T79">
            <v>45.0455774410774</v>
          </cell>
          <cell r="U79">
            <v>38.8455774410774</v>
          </cell>
        </row>
        <row r="79">
          <cell r="W79">
            <v>39.8455774410774</v>
          </cell>
          <cell r="X79">
            <v>38.5455774410774</v>
          </cell>
          <cell r="Y79">
            <v>42.3455774410774</v>
          </cell>
          <cell r="Z79">
            <v>40.5455774410774</v>
          </cell>
          <cell r="AA79">
            <v>37.7355774410774</v>
          </cell>
        </row>
        <row r="79">
          <cell r="AD79">
            <v>40.2455774410774</v>
          </cell>
        </row>
        <row r="79">
          <cell r="AF79">
            <v>53.0455774410774</v>
          </cell>
        </row>
        <row r="79">
          <cell r="AH79">
            <v>50.5455774410774</v>
          </cell>
          <cell r="AI79">
            <v>38.9455774410774</v>
          </cell>
        </row>
        <row r="79">
          <cell r="AK79">
            <v>66.3455774410774</v>
          </cell>
        </row>
        <row r="79">
          <cell r="AW79">
            <v>38.4936030952381</v>
          </cell>
        </row>
        <row r="79">
          <cell r="AY79">
            <v>48.6733239982143</v>
          </cell>
        </row>
        <row r="79">
          <cell r="BA79">
            <v>48.4617107142857</v>
          </cell>
        </row>
        <row r="79">
          <cell r="BC79">
            <v>22.45</v>
          </cell>
        </row>
        <row r="79">
          <cell r="BE79">
            <v>4.312</v>
          </cell>
        </row>
        <row r="79">
          <cell r="BG79">
            <v>67.3190476190476</v>
          </cell>
          <cell r="BH79">
            <v>61.6904761904762</v>
          </cell>
        </row>
        <row r="80">
          <cell r="C80">
            <v>39173</v>
          </cell>
          <cell r="D80">
            <v>0.0588617538713567</v>
          </cell>
          <cell r="E80">
            <v>26.6696414141414</v>
          </cell>
          <cell r="F80">
            <v>26.9196414141414</v>
          </cell>
          <cell r="G80">
            <v>24.0696414141414</v>
          </cell>
        </row>
        <row r="80">
          <cell r="I80">
            <v>20.6696414141414</v>
          </cell>
        </row>
        <row r="80">
          <cell r="K80">
            <v>22.1696414141414</v>
          </cell>
        </row>
        <row r="80">
          <cell r="M80">
            <v>18.8160229551439</v>
          </cell>
        </row>
        <row r="80">
          <cell r="O80">
            <v>44.1696414141414</v>
          </cell>
          <cell r="P80">
            <v>41.8696414141414</v>
          </cell>
          <cell r="Q80">
            <v>45.1696414141414</v>
          </cell>
          <cell r="R80">
            <v>43.8696414141414</v>
          </cell>
          <cell r="S80">
            <v>47.6696414141414</v>
          </cell>
          <cell r="T80">
            <v>44.8696414141414</v>
          </cell>
          <cell r="U80">
            <v>38.6696414141414</v>
          </cell>
        </row>
        <row r="80">
          <cell r="W80">
            <v>39.6696414141414</v>
          </cell>
          <cell r="X80">
            <v>38.3696414141414</v>
          </cell>
          <cell r="Y80">
            <v>42.1696414141414</v>
          </cell>
          <cell r="Z80">
            <v>40.3696414141414</v>
          </cell>
          <cell r="AA80">
            <v>37.5596414141414</v>
          </cell>
        </row>
        <row r="80">
          <cell r="AD80">
            <v>40.0696414141414</v>
          </cell>
        </row>
        <row r="80">
          <cell r="AF80">
            <v>52.8696414141414</v>
          </cell>
        </row>
        <row r="80">
          <cell r="AH80">
            <v>50.3696414141414</v>
          </cell>
          <cell r="AI80">
            <v>38.7696414141414</v>
          </cell>
        </row>
        <row r="80">
          <cell r="AK80">
            <v>66.1696414141414</v>
          </cell>
        </row>
        <row r="80">
          <cell r="AW80">
            <v>37.9710730952381</v>
          </cell>
        </row>
        <row r="80">
          <cell r="AY80">
            <v>47.2468449357143</v>
          </cell>
        </row>
        <row r="80">
          <cell r="BA80">
            <v>44.7159307142857</v>
          </cell>
        </row>
        <row r="80">
          <cell r="BC80">
            <v>22.45</v>
          </cell>
        </row>
        <row r="80">
          <cell r="BE80">
            <v>4.17</v>
          </cell>
        </row>
        <row r="80">
          <cell r="BG80">
            <v>73.9309523809524</v>
          </cell>
          <cell r="BH80">
            <v>68.3595238095238</v>
          </cell>
        </row>
        <row r="81">
          <cell r="C81">
            <v>39203</v>
          </cell>
          <cell r="D81">
            <v>0.0589717217509524</v>
          </cell>
          <cell r="E81">
            <v>26.6813821548822</v>
          </cell>
          <cell r="F81">
            <v>26.9313821548822</v>
          </cell>
          <cell r="G81">
            <v>24.0813821548822</v>
          </cell>
        </row>
        <row r="81">
          <cell r="I81">
            <v>20.6813821548822</v>
          </cell>
        </row>
        <row r="81">
          <cell r="K81">
            <v>22.1813821548822</v>
          </cell>
        </row>
        <row r="81">
          <cell r="M81">
            <v>18.8215166504254</v>
          </cell>
        </row>
        <row r="81">
          <cell r="O81">
            <v>44.1813821548822</v>
          </cell>
          <cell r="P81">
            <v>41.8813821548822</v>
          </cell>
          <cell r="Q81">
            <v>45.1813821548822</v>
          </cell>
          <cell r="R81">
            <v>43.8813821548822</v>
          </cell>
          <cell r="S81">
            <v>47.6813821548822</v>
          </cell>
          <cell r="T81">
            <v>44.8813821548822</v>
          </cell>
          <cell r="U81">
            <v>38.6813821548822</v>
          </cell>
        </row>
        <row r="81">
          <cell r="W81">
            <v>39.6813821548822</v>
          </cell>
          <cell r="X81">
            <v>38.3813821548822</v>
          </cell>
          <cell r="Y81">
            <v>42.1813821548822</v>
          </cell>
          <cell r="Z81">
            <v>40.3813821548822</v>
          </cell>
          <cell r="AA81">
            <v>37.5713821548822</v>
          </cell>
        </row>
        <row r="81">
          <cell r="AD81">
            <v>40.0813821548822</v>
          </cell>
        </row>
        <row r="81">
          <cell r="AF81">
            <v>52.8813821548822</v>
          </cell>
        </row>
        <row r="81">
          <cell r="AH81">
            <v>50.3813821548822</v>
          </cell>
          <cell r="AI81">
            <v>38.7813821548822</v>
          </cell>
        </row>
        <row r="81">
          <cell r="AK81">
            <v>66.1813821548822</v>
          </cell>
        </row>
        <row r="81">
          <cell r="AW81">
            <v>38.0059430952381</v>
          </cell>
        </row>
        <row r="81">
          <cell r="AY81">
            <v>47.2855158732143</v>
          </cell>
        </row>
        <row r="81">
          <cell r="BA81">
            <v>44.7359707142857</v>
          </cell>
        </row>
        <row r="81">
          <cell r="BC81">
            <v>22.45</v>
          </cell>
        </row>
        <row r="81">
          <cell r="BE81">
            <v>4.204</v>
          </cell>
        </row>
        <row r="81">
          <cell r="BG81">
            <v>90.55</v>
          </cell>
          <cell r="BH81">
            <v>68.3095238095238</v>
          </cell>
        </row>
        <row r="82">
          <cell r="C82">
            <v>39234</v>
          </cell>
          <cell r="D82">
            <v>0.0590853552307582</v>
          </cell>
          <cell r="E82">
            <v>26.6931228956229</v>
          </cell>
          <cell r="F82">
            <v>26.9431228956229</v>
          </cell>
          <cell r="G82">
            <v>24.0931228956229</v>
          </cell>
        </row>
        <row r="82">
          <cell r="I82">
            <v>20.6931228956229</v>
          </cell>
        </row>
        <row r="82">
          <cell r="K82">
            <v>22.1931228956229</v>
          </cell>
        </row>
        <row r="82">
          <cell r="M82">
            <v>18.8270103457068</v>
          </cell>
        </row>
        <row r="82">
          <cell r="O82">
            <v>44.1931228956229</v>
          </cell>
          <cell r="P82">
            <v>41.8931228956229</v>
          </cell>
          <cell r="Q82">
            <v>45.1931228956229</v>
          </cell>
          <cell r="R82">
            <v>43.8931228956229</v>
          </cell>
          <cell r="S82">
            <v>47.6931228956229</v>
          </cell>
          <cell r="T82">
            <v>44.8931228956229</v>
          </cell>
          <cell r="U82">
            <v>38.6931228956229</v>
          </cell>
        </row>
        <row r="82">
          <cell r="W82">
            <v>39.6931228956229</v>
          </cell>
          <cell r="X82">
            <v>38.3931228956229</v>
          </cell>
          <cell r="Y82">
            <v>42.1931228956229</v>
          </cell>
          <cell r="Z82">
            <v>40.3931228956229</v>
          </cell>
          <cell r="AA82">
            <v>37.5831228956229</v>
          </cell>
        </row>
        <row r="82">
          <cell r="AD82">
            <v>40.0931228956229</v>
          </cell>
        </row>
        <row r="82">
          <cell r="AF82">
            <v>52.8931228956229</v>
          </cell>
        </row>
        <row r="82">
          <cell r="AH82">
            <v>50.3931228956229</v>
          </cell>
          <cell r="AI82">
            <v>38.7931228956229</v>
          </cell>
        </row>
        <row r="82">
          <cell r="AK82">
            <v>66.1931228956229</v>
          </cell>
        </row>
        <row r="82">
          <cell r="AW82">
            <v>38.0408130952381</v>
          </cell>
        </row>
        <row r="82">
          <cell r="AY82">
            <v>47.3241868107143</v>
          </cell>
        </row>
        <row r="82">
          <cell r="BA82">
            <v>44.7560107142857</v>
          </cell>
        </row>
        <row r="82">
          <cell r="BC82">
            <v>22.45</v>
          </cell>
        </row>
        <row r="82">
          <cell r="BE82">
            <v>4.237</v>
          </cell>
        </row>
        <row r="82">
          <cell r="BG82">
            <v>84.55</v>
          </cell>
          <cell r="BH82">
            <v>68.3095238095238</v>
          </cell>
        </row>
        <row r="83">
          <cell r="C83">
            <v>39264</v>
          </cell>
          <cell r="D83">
            <v>0.0591953231185274</v>
          </cell>
          <cell r="E83">
            <v>26.9008905723906</v>
          </cell>
          <cell r="F83">
            <v>27.1508905723906</v>
          </cell>
          <cell r="G83">
            <v>24.3008905723906</v>
          </cell>
        </row>
        <row r="83">
          <cell r="I83">
            <v>20.9008905723906</v>
          </cell>
        </row>
        <row r="83">
          <cell r="K83">
            <v>22.4008905723906</v>
          </cell>
        </row>
        <row r="83">
          <cell r="M83">
            <v>18.304834784595</v>
          </cell>
        </row>
        <row r="83">
          <cell r="O83">
            <v>44.4008905723906</v>
          </cell>
          <cell r="P83">
            <v>42.1008905723906</v>
          </cell>
          <cell r="Q83">
            <v>45.4008905723906</v>
          </cell>
          <cell r="R83">
            <v>44.1008905723906</v>
          </cell>
          <cell r="S83">
            <v>47.9008905723906</v>
          </cell>
          <cell r="T83">
            <v>45.1008905723906</v>
          </cell>
          <cell r="U83">
            <v>38.9008905723906</v>
          </cell>
        </row>
        <row r="83">
          <cell r="W83">
            <v>39.9008905723906</v>
          </cell>
          <cell r="X83">
            <v>38.6008905723906</v>
          </cell>
          <cell r="Y83">
            <v>42.4008905723906</v>
          </cell>
          <cell r="Z83">
            <v>40.6008905723906</v>
          </cell>
          <cell r="AA83">
            <v>37.7908905723906</v>
          </cell>
        </row>
        <row r="83">
          <cell r="AD83">
            <v>40.3008905723906</v>
          </cell>
        </row>
        <row r="83">
          <cell r="AF83">
            <v>53.1008905723906</v>
          </cell>
        </row>
        <row r="83">
          <cell r="AH83">
            <v>50.6008905723906</v>
          </cell>
          <cell r="AI83">
            <v>39.0008905723906</v>
          </cell>
        </row>
        <row r="83">
          <cell r="AK83">
            <v>66.4008905723906</v>
          </cell>
        </row>
        <row r="83">
          <cell r="AW83">
            <v>38.6578830952381</v>
          </cell>
        </row>
        <row r="83">
          <cell r="AY83">
            <v>47.8435577482143</v>
          </cell>
        </row>
        <row r="83">
          <cell r="BA83">
            <v>45.5762507142857</v>
          </cell>
        </row>
        <row r="83">
          <cell r="BC83">
            <v>22.45</v>
          </cell>
        </row>
        <row r="83">
          <cell r="BE83">
            <v>4.282</v>
          </cell>
        </row>
        <row r="83">
          <cell r="BG83">
            <v>80.5690476190476</v>
          </cell>
          <cell r="BH83">
            <v>64.55</v>
          </cell>
        </row>
        <row r="84">
          <cell r="C84">
            <v>39295</v>
          </cell>
          <cell r="D84">
            <v>0.0593089566067793</v>
          </cell>
          <cell r="E84">
            <v>26.9126313131313</v>
          </cell>
          <cell r="F84">
            <v>27.1626313131313</v>
          </cell>
          <cell r="G84">
            <v>24.3126313131313</v>
          </cell>
        </row>
        <row r="84">
          <cell r="I84">
            <v>20.9126313131313</v>
          </cell>
        </row>
        <row r="84">
          <cell r="K84">
            <v>22.4126313131313</v>
          </cell>
        </row>
        <row r="84">
          <cell r="M84">
            <v>18.3103284798764</v>
          </cell>
        </row>
        <row r="84">
          <cell r="O84">
            <v>44.4126313131313</v>
          </cell>
          <cell r="P84">
            <v>42.1126313131313</v>
          </cell>
          <cell r="Q84">
            <v>45.4126313131313</v>
          </cell>
          <cell r="R84">
            <v>44.1126313131313</v>
          </cell>
          <cell r="S84">
            <v>47.9126313131313</v>
          </cell>
          <cell r="T84">
            <v>45.1126313131313</v>
          </cell>
          <cell r="U84">
            <v>38.9126313131313</v>
          </cell>
        </row>
        <row r="84">
          <cell r="W84">
            <v>39.9126313131313</v>
          </cell>
          <cell r="X84">
            <v>38.6126313131313</v>
          </cell>
          <cell r="Y84">
            <v>42.4126313131313</v>
          </cell>
          <cell r="Z84">
            <v>40.6126313131313</v>
          </cell>
          <cell r="AA84">
            <v>37.8026313131313</v>
          </cell>
        </row>
        <row r="84">
          <cell r="AD84">
            <v>40.3126313131313</v>
          </cell>
        </row>
        <row r="84">
          <cell r="AF84">
            <v>53.1126313131313</v>
          </cell>
        </row>
        <row r="84">
          <cell r="AH84">
            <v>50.6126313131313</v>
          </cell>
          <cell r="AI84">
            <v>39.0126313131313</v>
          </cell>
        </row>
        <row r="84">
          <cell r="AK84">
            <v>66.4126313131313</v>
          </cell>
        </row>
        <row r="84">
          <cell r="AW84">
            <v>38.6927530952381</v>
          </cell>
        </row>
        <row r="84">
          <cell r="AY84">
            <v>47.8822286857143</v>
          </cell>
        </row>
        <row r="84">
          <cell r="BA84">
            <v>45.5962907142857</v>
          </cell>
        </row>
        <row r="84">
          <cell r="BC84">
            <v>22.45</v>
          </cell>
        </row>
        <row r="84">
          <cell r="BE84">
            <v>4.317</v>
          </cell>
        </row>
        <row r="84">
          <cell r="BG84">
            <v>77.2190476190476</v>
          </cell>
          <cell r="BH84">
            <v>64.55</v>
          </cell>
        </row>
        <row r="85">
          <cell r="C85">
            <v>39326</v>
          </cell>
          <cell r="D85">
            <v>0.0594225900993219</v>
          </cell>
          <cell r="E85">
            <v>26.9243720538721</v>
          </cell>
          <cell r="F85">
            <v>27.1743720538721</v>
          </cell>
          <cell r="G85">
            <v>24.3243720538721</v>
          </cell>
        </row>
        <row r="85">
          <cell r="I85">
            <v>20.9243720538721</v>
          </cell>
        </row>
        <row r="85">
          <cell r="K85">
            <v>22.4243720538721</v>
          </cell>
        </row>
        <row r="85">
          <cell r="M85">
            <v>18.3158221751579</v>
          </cell>
        </row>
        <row r="85">
          <cell r="O85">
            <v>44.4243720538721</v>
          </cell>
          <cell r="P85">
            <v>42.1243720538721</v>
          </cell>
          <cell r="Q85">
            <v>45.4243720538721</v>
          </cell>
          <cell r="R85">
            <v>44.1243720538721</v>
          </cell>
          <cell r="S85">
            <v>47.9243720538721</v>
          </cell>
          <cell r="T85">
            <v>45.1243720538721</v>
          </cell>
          <cell r="U85">
            <v>38.9243720538721</v>
          </cell>
        </row>
        <row r="85">
          <cell r="W85">
            <v>39.9243720538721</v>
          </cell>
          <cell r="X85">
            <v>38.6243720538721</v>
          </cell>
          <cell r="Y85">
            <v>42.4243720538721</v>
          </cell>
          <cell r="Z85">
            <v>40.624372053872</v>
          </cell>
          <cell r="AA85">
            <v>37.8143720538721</v>
          </cell>
        </row>
        <row r="85">
          <cell r="AD85">
            <v>40.3243720538721</v>
          </cell>
        </row>
        <row r="85">
          <cell r="AF85">
            <v>53.124372053872</v>
          </cell>
        </row>
        <row r="85">
          <cell r="AH85">
            <v>50.624372053872</v>
          </cell>
          <cell r="AI85">
            <v>39.024372053872</v>
          </cell>
        </row>
        <row r="85">
          <cell r="AK85">
            <v>66.424372053872</v>
          </cell>
        </row>
        <row r="85">
          <cell r="AW85">
            <v>38.7276230952381</v>
          </cell>
        </row>
        <row r="85">
          <cell r="AY85">
            <v>47.9208996232143</v>
          </cell>
        </row>
        <row r="85">
          <cell r="BA85">
            <v>45.6163307142857</v>
          </cell>
        </row>
        <row r="85">
          <cell r="BC85">
            <v>22.45</v>
          </cell>
        </row>
        <row r="85">
          <cell r="BE85">
            <v>4.322</v>
          </cell>
        </row>
        <row r="85">
          <cell r="BG85">
            <v>73.2</v>
          </cell>
          <cell r="BH85">
            <v>64.55</v>
          </cell>
        </row>
        <row r="86">
          <cell r="C86">
            <v>39356</v>
          </cell>
          <cell r="D86">
            <v>0.0595325579994181</v>
          </cell>
          <cell r="E86">
            <v>27.5026986531986</v>
          </cell>
          <cell r="F86">
            <v>27.7526986531986</v>
          </cell>
          <cell r="G86">
            <v>24.9026986531987</v>
          </cell>
        </row>
        <row r="86">
          <cell r="I86">
            <v>21.5026986531986</v>
          </cell>
        </row>
        <row r="86">
          <cell r="K86">
            <v>23.0026986531986</v>
          </cell>
        </row>
        <row r="86">
          <cell r="M86">
            <v>17.7786800869536</v>
          </cell>
        </row>
        <row r="86">
          <cell r="O86">
            <v>45.0026986531986</v>
          </cell>
          <cell r="P86">
            <v>42.7026986531987</v>
          </cell>
          <cell r="Q86">
            <v>46.0026986531986</v>
          </cell>
          <cell r="R86">
            <v>44.7026986531987</v>
          </cell>
          <cell r="S86">
            <v>48.5026986531987</v>
          </cell>
          <cell r="T86">
            <v>45.7026986531987</v>
          </cell>
          <cell r="U86">
            <v>39.5026986531986</v>
          </cell>
        </row>
        <row r="86">
          <cell r="W86">
            <v>40.5026986531986</v>
          </cell>
          <cell r="X86">
            <v>39.2026986531987</v>
          </cell>
          <cell r="Y86">
            <v>43.0026986531987</v>
          </cell>
          <cell r="Z86">
            <v>41.2026986531987</v>
          </cell>
          <cell r="AA86">
            <v>38.3926986531986</v>
          </cell>
        </row>
        <row r="86">
          <cell r="AD86">
            <v>40.9026986531986</v>
          </cell>
        </row>
        <row r="86">
          <cell r="AF86">
            <v>53.7026986531987</v>
          </cell>
        </row>
        <row r="86">
          <cell r="AH86">
            <v>51.2026986531987</v>
          </cell>
          <cell r="AI86">
            <v>39.6026986531987</v>
          </cell>
        </row>
        <row r="86">
          <cell r="AK86">
            <v>67.0026986531986</v>
          </cell>
        </row>
        <row r="86">
          <cell r="AW86">
            <v>40.4452530952381</v>
          </cell>
        </row>
        <row r="86">
          <cell r="AY86">
            <v>49.1242605607143</v>
          </cell>
        </row>
        <row r="86">
          <cell r="BA86">
            <v>47.8233707142857</v>
          </cell>
        </row>
        <row r="86">
          <cell r="BC86">
            <v>22.45</v>
          </cell>
        </row>
        <row r="86">
          <cell r="BE86">
            <v>4.347</v>
          </cell>
        </row>
        <row r="86">
          <cell r="BG86">
            <v>69.2095238095238</v>
          </cell>
          <cell r="BH86">
            <v>60.0190476190476</v>
          </cell>
        </row>
        <row r="87">
          <cell r="C87">
            <v>39387</v>
          </cell>
          <cell r="D87">
            <v>0.0596461915004056</v>
          </cell>
          <cell r="E87">
            <v>27.5161853285136</v>
          </cell>
          <cell r="F87">
            <v>27.7661853285136</v>
          </cell>
          <cell r="G87">
            <v>24.9161853285136</v>
          </cell>
        </row>
        <row r="87">
          <cell r="I87">
            <v>21.5161853285136</v>
          </cell>
        </row>
        <row r="87">
          <cell r="K87">
            <v>23.0161853285136</v>
          </cell>
        </row>
        <row r="87">
          <cell r="M87">
            <v>17.6972695105644</v>
          </cell>
        </row>
        <row r="87">
          <cell r="O87">
            <v>45.0161853285136</v>
          </cell>
          <cell r="P87">
            <v>42.7161853285136</v>
          </cell>
          <cell r="Q87">
            <v>46.0161853285136</v>
          </cell>
          <cell r="R87">
            <v>44.7161853285136</v>
          </cell>
          <cell r="S87">
            <v>48.5161853285136</v>
          </cell>
          <cell r="T87">
            <v>45.7161853285136</v>
          </cell>
          <cell r="U87">
            <v>39.5161853285136</v>
          </cell>
        </row>
        <row r="87">
          <cell r="W87">
            <v>40.5161853285136</v>
          </cell>
          <cell r="X87">
            <v>39.2161853285136</v>
          </cell>
          <cell r="Y87">
            <v>43.0161853285136</v>
          </cell>
          <cell r="Z87">
            <v>41.2161853285136</v>
          </cell>
          <cell r="AA87">
            <v>38.4061853285136</v>
          </cell>
        </row>
        <row r="87">
          <cell r="AD87">
            <v>40.9161853285136</v>
          </cell>
        </row>
        <row r="87">
          <cell r="AF87">
            <v>53.7161853285136</v>
          </cell>
        </row>
        <row r="87">
          <cell r="AH87">
            <v>51.2161853285136</v>
          </cell>
          <cell r="AI87">
            <v>39.6161853285136</v>
          </cell>
        </row>
        <row r="87">
          <cell r="AK87">
            <v>67.0161853285136</v>
          </cell>
        </row>
        <row r="87">
          <cell r="AW87">
            <v>40.4853085209236</v>
          </cell>
        </row>
        <row r="87">
          <cell r="AY87">
            <v>49.170442320725</v>
          </cell>
        </row>
        <row r="87">
          <cell r="BA87">
            <v>47.8542483766233</v>
          </cell>
        </row>
        <row r="87">
          <cell r="BC87">
            <v>22.45</v>
          </cell>
        </row>
        <row r="87">
          <cell r="BE87">
            <v>4.457</v>
          </cell>
        </row>
        <row r="87">
          <cell r="BG87">
            <v>66.7690476190476</v>
          </cell>
          <cell r="BH87">
            <v>59.4404761904762</v>
          </cell>
        </row>
        <row r="88">
          <cell r="C88">
            <v>39417</v>
          </cell>
          <cell r="D88">
            <v>0.0597561594086731</v>
          </cell>
          <cell r="E88">
            <v>27.532421850783</v>
          </cell>
          <cell r="F88">
            <v>27.782421850783</v>
          </cell>
          <cell r="G88">
            <v>24.932421850783</v>
          </cell>
        </row>
        <row r="88">
          <cell r="I88">
            <v>21.532421850783</v>
          </cell>
        </row>
        <row r="88">
          <cell r="K88">
            <v>23.032421850783</v>
          </cell>
        </row>
        <row r="88">
          <cell r="M88">
            <v>17.6190301500549</v>
          </cell>
        </row>
        <row r="88">
          <cell r="O88">
            <v>45.032421850783</v>
          </cell>
          <cell r="P88">
            <v>42.732421850783</v>
          </cell>
          <cell r="Q88">
            <v>46.032421850783</v>
          </cell>
          <cell r="R88">
            <v>44.732421850783</v>
          </cell>
          <cell r="S88">
            <v>48.532421850783</v>
          </cell>
          <cell r="T88">
            <v>45.732421850783</v>
          </cell>
          <cell r="U88">
            <v>39.532421850783</v>
          </cell>
        </row>
        <row r="88">
          <cell r="W88">
            <v>40.532421850783</v>
          </cell>
          <cell r="X88">
            <v>39.232421850783</v>
          </cell>
          <cell r="Y88">
            <v>43.032421850783</v>
          </cell>
          <cell r="Z88">
            <v>41.232421850783</v>
          </cell>
          <cell r="AA88">
            <v>38.422421850783</v>
          </cell>
        </row>
        <row r="88">
          <cell r="AD88">
            <v>40.932421850783</v>
          </cell>
        </row>
        <row r="88">
          <cell r="AF88">
            <v>53.732421850783</v>
          </cell>
        </row>
        <row r="88">
          <cell r="AH88">
            <v>51.232421850783</v>
          </cell>
          <cell r="AI88">
            <v>39.632421850783</v>
          </cell>
        </row>
        <row r="88">
          <cell r="AK88">
            <v>67.032421850783</v>
          </cell>
        </row>
        <row r="88">
          <cell r="AW88">
            <v>40.5335309920636</v>
          </cell>
        </row>
        <row r="88">
          <cell r="AY88">
            <v>49.2284536261905</v>
          </cell>
        </row>
        <row r="88">
          <cell r="BA88">
            <v>47.9021953571429</v>
          </cell>
        </row>
        <row r="88">
          <cell r="BC88">
            <v>22.45</v>
          </cell>
        </row>
        <row r="88">
          <cell r="BE88">
            <v>4.577</v>
          </cell>
        </row>
        <row r="88">
          <cell r="BG88">
            <v>65.8095238095238</v>
          </cell>
          <cell r="BH88">
            <v>58.8809523809524</v>
          </cell>
        </row>
        <row r="89">
          <cell r="C89">
            <v>39448</v>
          </cell>
          <cell r="D89">
            <v>0.0598697929181045</v>
          </cell>
          <cell r="E89">
            <v>26.974551665039</v>
          </cell>
          <cell r="F89">
            <v>27.224551665039</v>
          </cell>
          <cell r="G89">
            <v>24.374551665039</v>
          </cell>
        </row>
        <row r="89">
          <cell r="I89">
            <v>20.974551665039</v>
          </cell>
        </row>
        <row r="89">
          <cell r="K89">
            <v>22.474551665039</v>
          </cell>
        </row>
        <row r="89">
          <cell r="M89">
            <v>17.6013934485215</v>
          </cell>
        </row>
        <row r="89">
          <cell r="O89">
            <v>44.474551665039</v>
          </cell>
          <cell r="P89">
            <v>42.174551665039</v>
          </cell>
          <cell r="Q89">
            <v>45.474551665039</v>
          </cell>
          <cell r="R89">
            <v>44.174551665039</v>
          </cell>
          <cell r="S89">
            <v>47.974551665039</v>
          </cell>
          <cell r="T89">
            <v>45.174551665039</v>
          </cell>
          <cell r="U89">
            <v>38.974551665039</v>
          </cell>
        </row>
        <row r="89">
          <cell r="W89">
            <v>39.974551665039</v>
          </cell>
          <cell r="X89">
            <v>38.674551665039</v>
          </cell>
          <cell r="Y89">
            <v>42.474551665039</v>
          </cell>
          <cell r="Z89">
            <v>40.674551665039</v>
          </cell>
          <cell r="AA89">
            <v>37.864551665039</v>
          </cell>
        </row>
        <row r="89">
          <cell r="AD89">
            <v>40.374551665039</v>
          </cell>
        </row>
        <row r="89">
          <cell r="AF89">
            <v>53.174551665039</v>
          </cell>
        </row>
        <row r="89">
          <cell r="AH89">
            <v>50.674551665039</v>
          </cell>
          <cell r="AI89">
            <v>39.074551665039</v>
          </cell>
        </row>
        <row r="89">
          <cell r="AK89">
            <v>66.474551665039</v>
          </cell>
        </row>
        <row r="89">
          <cell r="AW89">
            <v>38.8766565404041</v>
          </cell>
        </row>
        <row r="89">
          <cell r="AY89">
            <v>49.1097925723486</v>
          </cell>
        </row>
        <row r="89">
          <cell r="BA89">
            <v>48.7339102272726</v>
          </cell>
        </row>
        <row r="89">
          <cell r="BC89">
            <v>22.4666666666667</v>
          </cell>
        </row>
        <row r="89">
          <cell r="BE89">
            <v>4.622</v>
          </cell>
        </row>
        <row r="89">
          <cell r="BG89">
            <v>65.7690476190476</v>
          </cell>
          <cell r="BH89">
            <v>61.7904761904762</v>
          </cell>
        </row>
        <row r="90">
          <cell r="C90">
            <v>39479</v>
          </cell>
          <cell r="D90">
            <v>0.0599834264318262</v>
          </cell>
          <cell r="E90">
            <v>26.9907299894893</v>
          </cell>
          <cell r="F90">
            <v>27.2407299894893</v>
          </cell>
          <cell r="G90">
            <v>24.3907299894893</v>
          </cell>
        </row>
        <row r="90">
          <cell r="I90">
            <v>20.9907299894893</v>
          </cell>
        </row>
        <row r="90">
          <cell r="K90">
            <v>22.4907299894893</v>
          </cell>
        </row>
        <row r="90">
          <cell r="M90">
            <v>17.6128864311431</v>
          </cell>
        </row>
        <row r="90">
          <cell r="O90">
            <v>44.4907299894893</v>
          </cell>
          <cell r="P90">
            <v>42.1907299894893</v>
          </cell>
          <cell r="Q90">
            <v>45.4907299894893</v>
          </cell>
          <cell r="R90">
            <v>44.1907299894893</v>
          </cell>
          <cell r="S90">
            <v>47.9907299894893</v>
          </cell>
          <cell r="T90">
            <v>45.1907299894893</v>
          </cell>
          <cell r="U90">
            <v>38.9907299894893</v>
          </cell>
        </row>
        <row r="90">
          <cell r="W90">
            <v>39.9907299894893</v>
          </cell>
          <cell r="X90">
            <v>38.6907299894893</v>
          </cell>
          <cell r="Y90">
            <v>42.4907299894893</v>
          </cell>
          <cell r="Z90">
            <v>40.6907299894893</v>
          </cell>
          <cell r="AA90">
            <v>37.8807299894893</v>
          </cell>
        </row>
        <row r="90">
          <cell r="AD90">
            <v>40.3907299894893</v>
          </cell>
        </row>
        <row r="90">
          <cell r="AF90">
            <v>53.1907299894893</v>
          </cell>
        </row>
        <row r="90">
          <cell r="AH90">
            <v>50.6907299894893</v>
          </cell>
          <cell r="AI90">
            <v>39.0907299894892</v>
          </cell>
        </row>
        <row r="90">
          <cell r="AK90">
            <v>66.4907299894893</v>
          </cell>
        </row>
        <row r="90">
          <cell r="AW90">
            <v>38.9247061640212</v>
          </cell>
        </row>
        <row r="90">
          <cell r="AY90">
            <v>47.1675535170636</v>
          </cell>
        </row>
        <row r="90">
          <cell r="BA90">
            <v>48.781495952381</v>
          </cell>
        </row>
        <row r="90">
          <cell r="BC90">
            <v>22.4833333333333</v>
          </cell>
        </row>
        <row r="90">
          <cell r="BE90">
            <v>4.502</v>
          </cell>
        </row>
        <row r="90">
          <cell r="BG90">
            <v>66.4309523809524</v>
          </cell>
          <cell r="BH90">
            <v>61.8190476190476</v>
          </cell>
        </row>
        <row r="91">
          <cell r="C91">
            <v>39508</v>
          </cell>
          <cell r="D91">
            <v>0.0600897287549986</v>
          </cell>
          <cell r="E91">
            <v>27.0072720503091</v>
          </cell>
          <cell r="F91">
            <v>27.2572720503091</v>
          </cell>
          <cell r="G91">
            <v>24.4072720503091</v>
          </cell>
        </row>
        <row r="91">
          <cell r="I91">
            <v>21.0072720503091</v>
          </cell>
        </row>
        <row r="91">
          <cell r="K91">
            <v>22.5072720503091</v>
          </cell>
        </row>
        <row r="91">
          <cell r="M91">
            <v>17.6243749844855</v>
          </cell>
        </row>
        <row r="91">
          <cell r="O91">
            <v>44.5072720503091</v>
          </cell>
          <cell r="P91">
            <v>42.2072720503091</v>
          </cell>
          <cell r="Q91">
            <v>45.5072720503091</v>
          </cell>
          <cell r="R91">
            <v>44.2072720503091</v>
          </cell>
          <cell r="S91">
            <v>48.0072720503091</v>
          </cell>
          <cell r="T91">
            <v>45.2072720503091</v>
          </cell>
          <cell r="U91">
            <v>39.0072720503091</v>
          </cell>
        </row>
        <row r="91">
          <cell r="W91">
            <v>40.0072720503091</v>
          </cell>
          <cell r="X91">
            <v>38.7072720503091</v>
          </cell>
          <cell r="Y91">
            <v>42.5072720503091</v>
          </cell>
          <cell r="Z91">
            <v>40.7072720503091</v>
          </cell>
          <cell r="AA91">
            <v>37.8972720503091</v>
          </cell>
        </row>
        <row r="91">
          <cell r="AD91">
            <v>40.4072720503091</v>
          </cell>
        </row>
        <row r="91">
          <cell r="AF91">
            <v>53.2072720503091</v>
          </cell>
        </row>
        <row r="91">
          <cell r="AH91">
            <v>50.7072720503091</v>
          </cell>
          <cell r="AI91">
            <v>39.1072720503091</v>
          </cell>
        </row>
        <row r="91">
          <cell r="AK91">
            <v>66.5072720503091</v>
          </cell>
        </row>
        <row r="91">
          <cell r="AW91">
            <v>38.9738360846562</v>
          </cell>
        </row>
        <row r="91">
          <cell r="AY91">
            <v>47.2268792164683</v>
          </cell>
        </row>
        <row r="91">
          <cell r="BA91">
            <v>48.8313395238095</v>
          </cell>
        </row>
        <row r="91">
          <cell r="BC91">
            <v>22.5</v>
          </cell>
        </row>
        <row r="91">
          <cell r="BE91">
            <v>4.362</v>
          </cell>
        </row>
        <row r="91">
          <cell r="BG91">
            <v>67.45</v>
          </cell>
          <cell r="BH91">
            <v>61.8595238095238</v>
          </cell>
        </row>
        <row r="92">
          <cell r="C92">
            <v>39539</v>
          </cell>
          <cell r="D92">
            <v>0.0602033622770244</v>
          </cell>
          <cell r="E92">
            <v>26.836282838</v>
          </cell>
          <cell r="F92">
            <v>27.086282838</v>
          </cell>
          <cell r="G92">
            <v>24.236282838</v>
          </cell>
        </row>
        <row r="92">
          <cell r="I92">
            <v>20.836282838</v>
          </cell>
        </row>
        <row r="92">
          <cell r="K92">
            <v>22.336282838</v>
          </cell>
        </row>
        <row r="92">
          <cell r="M92">
            <v>18.9129685620295</v>
          </cell>
        </row>
        <row r="92">
          <cell r="O92">
            <v>44.336282838</v>
          </cell>
          <cell r="P92">
            <v>42.036282838</v>
          </cell>
          <cell r="Q92">
            <v>45.336282838</v>
          </cell>
          <cell r="R92">
            <v>44.036282838</v>
          </cell>
          <cell r="S92">
            <v>47.836282838</v>
          </cell>
          <cell r="T92">
            <v>45.036282838</v>
          </cell>
          <cell r="U92">
            <v>38.836282838</v>
          </cell>
        </row>
        <row r="92">
          <cell r="W92">
            <v>39.836282838</v>
          </cell>
          <cell r="X92">
            <v>38.536282838</v>
          </cell>
          <cell r="Y92">
            <v>42.336282838</v>
          </cell>
          <cell r="Z92">
            <v>40.536282838</v>
          </cell>
          <cell r="AA92">
            <v>37.726282838</v>
          </cell>
        </row>
        <row r="92">
          <cell r="AD92">
            <v>40.236282838</v>
          </cell>
        </row>
        <row r="92">
          <cell r="AF92">
            <v>53.036282838</v>
          </cell>
        </row>
        <row r="92">
          <cell r="AH92">
            <v>50.536282838</v>
          </cell>
          <cell r="AI92">
            <v>38.936282838</v>
          </cell>
        </row>
        <row r="92">
          <cell r="AK92">
            <v>66.336282838</v>
          </cell>
        </row>
        <row r="92">
          <cell r="AW92">
            <v>38.4659981240981</v>
          </cell>
        </row>
        <row r="92">
          <cell r="AY92">
            <v>45.8216808177488</v>
          </cell>
        </row>
        <row r="92">
          <cell r="BA92">
            <v>45.1162662337662</v>
          </cell>
        </row>
        <row r="92">
          <cell r="BC92">
            <v>22.5166666666667</v>
          </cell>
        </row>
        <row r="92">
          <cell r="BE92">
            <v>4.22</v>
          </cell>
        </row>
        <row r="92">
          <cell r="BG92">
            <v>74.1</v>
          </cell>
          <cell r="BH92">
            <v>68.5690476190476</v>
          </cell>
        </row>
        <row r="93">
          <cell r="C93">
            <v>39569</v>
          </cell>
          <cell r="D93">
            <v>0.0602970878949551</v>
          </cell>
          <cell r="E93">
            <v>26.8528248988199</v>
          </cell>
          <cell r="F93">
            <v>27.1028248988199</v>
          </cell>
          <cell r="G93">
            <v>24.2528248988199</v>
          </cell>
        </row>
        <row r="93">
          <cell r="I93">
            <v>20.8528248988199</v>
          </cell>
        </row>
        <row r="93">
          <cell r="K93">
            <v>22.3528248988199</v>
          </cell>
        </row>
        <row r="93">
          <cell r="M93">
            <v>18.9244571153719</v>
          </cell>
        </row>
        <row r="93">
          <cell r="O93">
            <v>44.3528248988199</v>
          </cell>
          <cell r="P93">
            <v>42.0528248988199</v>
          </cell>
          <cell r="Q93">
            <v>45.3528248988199</v>
          </cell>
          <cell r="R93">
            <v>44.0528248988199</v>
          </cell>
          <cell r="S93">
            <v>47.8528248988199</v>
          </cell>
          <cell r="T93">
            <v>45.0528248988199</v>
          </cell>
          <cell r="U93">
            <v>38.8528248988199</v>
          </cell>
        </row>
        <row r="93">
          <cell r="W93">
            <v>39.8528248988199</v>
          </cell>
          <cell r="X93">
            <v>38.5528248988199</v>
          </cell>
          <cell r="Y93">
            <v>42.3528248988199</v>
          </cell>
          <cell r="Z93">
            <v>40.5528248988199</v>
          </cell>
          <cell r="AA93">
            <v>37.7428248988199</v>
          </cell>
        </row>
        <row r="93">
          <cell r="AD93">
            <v>40.2528248988199</v>
          </cell>
        </row>
        <row r="93">
          <cell r="AF93">
            <v>53.0528248988199</v>
          </cell>
        </row>
        <row r="93">
          <cell r="AH93">
            <v>50.5528248988199</v>
          </cell>
          <cell r="AI93">
            <v>38.9528248988199</v>
          </cell>
        </row>
        <row r="93">
          <cell r="AK93">
            <v>66.3528248988199</v>
          </cell>
        </row>
        <row r="93">
          <cell r="AW93">
            <v>38.5151280447331</v>
          </cell>
        </row>
        <row r="93">
          <cell r="AY93">
            <v>45.8810065171536</v>
          </cell>
        </row>
        <row r="93">
          <cell r="BA93">
            <v>45.1661098051948</v>
          </cell>
        </row>
        <row r="93">
          <cell r="BC93">
            <v>22.5333333333333</v>
          </cell>
        </row>
        <row r="93">
          <cell r="BE93">
            <v>4.254</v>
          </cell>
        </row>
        <row r="93">
          <cell r="BG93">
            <v>90.7595238095238</v>
          </cell>
          <cell r="BH93">
            <v>68.5595238095238</v>
          </cell>
        </row>
        <row r="94">
          <cell r="C94">
            <v>39600</v>
          </cell>
          <cell r="D94">
            <v>0.0603719897597341</v>
          </cell>
          <cell r="E94">
            <v>26.8689928308024</v>
          </cell>
          <cell r="F94">
            <v>27.1189928308024</v>
          </cell>
          <cell r="G94">
            <v>24.2689928308024</v>
          </cell>
        </row>
        <row r="94">
          <cell r="I94">
            <v>20.8689928308024</v>
          </cell>
        </row>
        <row r="94">
          <cell r="K94">
            <v>22.3689928308024</v>
          </cell>
        </row>
        <row r="94">
          <cell r="M94">
            <v>18.934169834972</v>
          </cell>
        </row>
        <row r="94">
          <cell r="O94">
            <v>44.3689928308024</v>
          </cell>
          <cell r="P94">
            <v>42.0689928308024</v>
          </cell>
          <cell r="Q94">
            <v>45.3689928308024</v>
          </cell>
          <cell r="R94">
            <v>44.0689928308024</v>
          </cell>
          <cell r="S94">
            <v>47.8689928308024</v>
          </cell>
          <cell r="T94">
            <v>45.0689928308024</v>
          </cell>
          <cell r="U94">
            <v>38.8689928308024</v>
          </cell>
        </row>
        <row r="94">
          <cell r="W94">
            <v>39.8689928308024</v>
          </cell>
          <cell r="X94">
            <v>38.5689928308024</v>
          </cell>
          <cell r="Y94">
            <v>42.3689928308024</v>
          </cell>
          <cell r="Z94">
            <v>40.5689928308024</v>
          </cell>
          <cell r="AA94">
            <v>37.7589928308024</v>
          </cell>
        </row>
        <row r="94">
          <cell r="AD94">
            <v>40.2689928308024</v>
          </cell>
        </row>
        <row r="94">
          <cell r="AF94">
            <v>53.0689928308024</v>
          </cell>
        </row>
        <row r="94">
          <cell r="AH94">
            <v>50.5689928308024</v>
          </cell>
          <cell r="AI94">
            <v>38.9689928308024</v>
          </cell>
        </row>
        <row r="94">
          <cell r="AK94">
            <v>66.3689928308024</v>
          </cell>
        </row>
        <row r="94">
          <cell r="AW94">
            <v>38.5631468027212</v>
          </cell>
        </row>
        <row r="94">
          <cell r="AY94">
            <v>45.9387227545919</v>
          </cell>
        </row>
        <row r="94">
          <cell r="BA94">
            <v>45.2136310204081</v>
          </cell>
        </row>
        <row r="94">
          <cell r="BC94">
            <v>22.55</v>
          </cell>
        </row>
        <row r="94">
          <cell r="BE94">
            <v>4.287</v>
          </cell>
        </row>
        <row r="94">
          <cell r="BG94">
            <v>84.8</v>
          </cell>
          <cell r="BH94">
            <v>68.6</v>
          </cell>
        </row>
        <row r="95">
          <cell r="C95">
            <v>39630</v>
          </cell>
          <cell r="D95">
            <v>0.0604444754371021</v>
          </cell>
          <cell r="E95">
            <v>27.0821541983082</v>
          </cell>
          <cell r="F95">
            <v>27.3321541983082</v>
          </cell>
          <cell r="G95">
            <v>24.4821541983082</v>
          </cell>
        </row>
        <row r="95">
          <cell r="I95">
            <v>21.0821541983082</v>
          </cell>
        </row>
        <row r="95">
          <cell r="K95">
            <v>22.5821541983082</v>
          </cell>
        </row>
        <row r="95">
          <cell r="M95">
            <v>18.4194062301814</v>
          </cell>
        </row>
        <row r="95">
          <cell r="O95">
            <v>44.5821541983082</v>
          </cell>
          <cell r="P95">
            <v>42.2821541983082</v>
          </cell>
          <cell r="Q95">
            <v>45.5821541983082</v>
          </cell>
          <cell r="R95">
            <v>44.2821541983082</v>
          </cell>
          <cell r="S95">
            <v>48.0821541983082</v>
          </cell>
          <cell r="T95">
            <v>45.2821541983082</v>
          </cell>
          <cell r="U95">
            <v>39.0821541983082</v>
          </cell>
        </row>
        <row r="95">
          <cell r="W95">
            <v>40.0821541983082</v>
          </cell>
          <cell r="X95">
            <v>38.7821541983082</v>
          </cell>
          <cell r="Y95">
            <v>42.5821541983082</v>
          </cell>
          <cell r="Z95">
            <v>40.7821541983082</v>
          </cell>
          <cell r="AA95">
            <v>37.9721541983082</v>
          </cell>
        </row>
        <row r="95">
          <cell r="AD95">
            <v>40.4821541983082</v>
          </cell>
        </row>
        <row r="95">
          <cell r="AF95">
            <v>53.2821541983082</v>
          </cell>
        </row>
        <row r="95">
          <cell r="AH95">
            <v>50.7821541983082</v>
          </cell>
          <cell r="AI95">
            <v>39.1821541983082</v>
          </cell>
        </row>
        <row r="95">
          <cell r="AK95">
            <v>66.5821541983082</v>
          </cell>
        </row>
        <row r="95">
          <cell r="AW95">
            <v>39.1962360642136</v>
          </cell>
        </row>
        <row r="95">
          <cell r="AY95">
            <v>46.4812967687771</v>
          </cell>
        </row>
        <row r="95">
          <cell r="BA95">
            <v>46.067351655844</v>
          </cell>
        </row>
        <row r="95">
          <cell r="BC95">
            <v>22.5666666666667</v>
          </cell>
        </row>
        <row r="95">
          <cell r="BE95">
            <v>4.332</v>
          </cell>
        </row>
        <row r="95">
          <cell r="BG95">
            <v>80.8595238095238</v>
          </cell>
          <cell r="BH95">
            <v>64.8809523809524</v>
          </cell>
        </row>
        <row r="96">
          <cell r="C96">
            <v>39661</v>
          </cell>
          <cell r="D96">
            <v>0.0605193773055488</v>
          </cell>
          <cell r="E96">
            <v>27.0983325227585</v>
          </cell>
          <cell r="F96">
            <v>27.3483325227585</v>
          </cell>
          <cell r="G96">
            <v>24.4983325227585</v>
          </cell>
        </row>
        <row r="96">
          <cell r="I96">
            <v>21.0983325227585</v>
          </cell>
        </row>
        <row r="96">
          <cell r="K96">
            <v>22.5983325227585</v>
          </cell>
        </row>
        <row r="96">
          <cell r="M96">
            <v>18.430899212803</v>
          </cell>
        </row>
        <row r="96">
          <cell r="O96">
            <v>44.5983325227585</v>
          </cell>
          <cell r="P96">
            <v>42.2983325227585</v>
          </cell>
          <cell r="Q96">
            <v>45.5983325227585</v>
          </cell>
          <cell r="R96">
            <v>44.2983325227585</v>
          </cell>
          <cell r="S96">
            <v>48.0983325227585</v>
          </cell>
          <cell r="T96">
            <v>45.2983325227585</v>
          </cell>
          <cell r="U96">
            <v>39.0983325227585</v>
          </cell>
        </row>
        <row r="96">
          <cell r="W96">
            <v>40.0983325227585</v>
          </cell>
          <cell r="X96">
            <v>38.7983325227585</v>
          </cell>
          <cell r="Y96">
            <v>42.5983325227585</v>
          </cell>
          <cell r="Z96">
            <v>40.7983325227585</v>
          </cell>
          <cell r="AA96">
            <v>37.9883325227585</v>
          </cell>
        </row>
        <row r="96">
          <cell r="AD96">
            <v>40.4983325227585</v>
          </cell>
        </row>
        <row r="96">
          <cell r="AF96">
            <v>53.2983325227585</v>
          </cell>
        </row>
        <row r="96">
          <cell r="AH96">
            <v>50.7983325227585</v>
          </cell>
          <cell r="AI96">
            <v>39.1983325227585</v>
          </cell>
        </row>
        <row r="96">
          <cell r="AK96">
            <v>66.5983325227585</v>
          </cell>
        </row>
        <row r="96">
          <cell r="AW96">
            <v>39.2442856878307</v>
          </cell>
        </row>
        <row r="96">
          <cell r="AY96">
            <v>46.5390577134921</v>
          </cell>
        </row>
        <row r="96">
          <cell r="BA96">
            <v>46.1149373809524</v>
          </cell>
        </row>
        <row r="96">
          <cell r="BC96">
            <v>22.5833333333333</v>
          </cell>
        </row>
        <row r="96">
          <cell r="BE96">
            <v>4.367</v>
          </cell>
        </row>
        <row r="96">
          <cell r="BG96">
            <v>77.55</v>
          </cell>
          <cell r="BH96">
            <v>64.9190476190476</v>
          </cell>
        </row>
        <row r="97">
          <cell r="C97">
            <v>39692</v>
          </cell>
          <cell r="D97">
            <v>0.0605942791758594</v>
          </cell>
          <cell r="E97">
            <v>27.1148018363044</v>
          </cell>
          <cell r="F97">
            <v>27.3648018363044</v>
          </cell>
          <cell r="G97">
            <v>24.5148018363044</v>
          </cell>
        </row>
        <row r="97">
          <cell r="I97">
            <v>21.1148018363044</v>
          </cell>
        </row>
        <row r="97">
          <cell r="K97">
            <v>22.6148018363044</v>
          </cell>
        </row>
        <row r="97">
          <cell r="M97">
            <v>18.4423886520012</v>
          </cell>
        </row>
        <row r="97">
          <cell r="O97">
            <v>44.6148018363044</v>
          </cell>
          <cell r="P97">
            <v>42.3148018363044</v>
          </cell>
          <cell r="Q97">
            <v>45.6148018363044</v>
          </cell>
          <cell r="R97">
            <v>44.3148018363044</v>
          </cell>
          <cell r="S97">
            <v>48.1148018363044</v>
          </cell>
          <cell r="T97">
            <v>45.3148018363044</v>
          </cell>
          <cell r="U97">
            <v>39.1148018363044</v>
          </cell>
        </row>
        <row r="97">
          <cell r="W97">
            <v>40.1148018363044</v>
          </cell>
          <cell r="X97">
            <v>38.8148018363044</v>
          </cell>
          <cell r="Y97">
            <v>42.6148018363044</v>
          </cell>
          <cell r="Z97">
            <v>40.8148018363044</v>
          </cell>
          <cell r="AA97">
            <v>38.0048018363044</v>
          </cell>
        </row>
        <row r="97">
          <cell r="AD97">
            <v>40.5148018363044</v>
          </cell>
        </row>
        <row r="97">
          <cell r="AF97">
            <v>53.3148018363044</v>
          </cell>
        </row>
        <row r="97">
          <cell r="AH97">
            <v>50.8148018363044</v>
          </cell>
          <cell r="AI97">
            <v>39.2148018363044</v>
          </cell>
        </row>
        <row r="97">
          <cell r="AK97">
            <v>66.6148018363044</v>
          </cell>
        </row>
        <row r="97">
          <cell r="AW97">
            <v>39.2931995490621</v>
          </cell>
        </row>
        <row r="97">
          <cell r="AY97">
            <v>46.5980704619588</v>
          </cell>
        </row>
        <row r="97">
          <cell r="BA97">
            <v>46.1643293831169</v>
          </cell>
        </row>
        <row r="97">
          <cell r="BC97">
            <v>22.6</v>
          </cell>
        </row>
        <row r="97">
          <cell r="BE97">
            <v>4.372</v>
          </cell>
        </row>
        <row r="97">
          <cell r="BG97">
            <v>73.5690476190476</v>
          </cell>
          <cell r="BH97">
            <v>64.9595238095238</v>
          </cell>
        </row>
        <row r="98">
          <cell r="C98">
            <v>39722</v>
          </cell>
          <cell r="D98">
            <v>0.0606667648585795</v>
          </cell>
          <cell r="E98">
            <v>27.6982808403799</v>
          </cell>
          <cell r="F98">
            <v>27.9482808403799</v>
          </cell>
          <cell r="G98">
            <v>25.0982808403799</v>
          </cell>
        </row>
        <row r="98">
          <cell r="I98">
            <v>21.6982808403799</v>
          </cell>
        </row>
        <row r="98">
          <cell r="K98">
            <v>23.1982808403799</v>
          </cell>
        </row>
        <row r="98">
          <cell r="M98">
            <v>17.9112371466406</v>
          </cell>
        </row>
        <row r="98">
          <cell r="O98">
            <v>45.1982808403799</v>
          </cell>
          <cell r="P98">
            <v>42.8982808403799</v>
          </cell>
          <cell r="Q98">
            <v>46.1982808403799</v>
          </cell>
          <cell r="R98">
            <v>44.8982808403799</v>
          </cell>
          <cell r="S98">
            <v>48.6982808403799</v>
          </cell>
          <cell r="T98">
            <v>45.8982808403799</v>
          </cell>
          <cell r="U98">
            <v>39.6982808403799</v>
          </cell>
        </row>
        <row r="98">
          <cell r="W98">
            <v>40.6982808403799</v>
          </cell>
          <cell r="X98">
            <v>39.3982808403799</v>
          </cell>
          <cell r="Y98">
            <v>43.1982808403799</v>
          </cell>
          <cell r="Z98">
            <v>41.3982808403799</v>
          </cell>
          <cell r="AA98">
            <v>38.5882808403799</v>
          </cell>
        </row>
        <row r="98">
          <cell r="AD98">
            <v>41.0982808403799</v>
          </cell>
        </row>
        <row r="98">
          <cell r="AF98">
            <v>53.8982808403799</v>
          </cell>
        </row>
        <row r="98">
          <cell r="AH98">
            <v>51.3982808403799</v>
          </cell>
          <cell r="AI98">
            <v>39.7982808403799</v>
          </cell>
        </row>
        <row r="98">
          <cell r="AK98">
            <v>67.1982808403799</v>
          </cell>
        </row>
        <row r="98">
          <cell r="AW98">
            <v>41.0261321911662</v>
          </cell>
        </row>
        <row r="98">
          <cell r="AY98">
            <v>47.8235964898033</v>
          </cell>
        </row>
        <row r="98">
          <cell r="BA98">
            <v>48.4033522670807</v>
          </cell>
        </row>
        <row r="98">
          <cell r="BC98">
            <v>22.6166666666667</v>
          </cell>
        </row>
        <row r="98">
          <cell r="BE98">
            <v>4.397</v>
          </cell>
        </row>
        <row r="98">
          <cell r="BG98">
            <v>69.6190476190476</v>
          </cell>
          <cell r="BH98">
            <v>60.4809523809524</v>
          </cell>
        </row>
        <row r="99">
          <cell r="C99">
            <v>39753</v>
          </cell>
          <cell r="D99">
            <v>0.0607416667325569</v>
          </cell>
          <cell r="E99">
            <v>27.7143845198012</v>
          </cell>
          <cell r="F99">
            <v>27.9643845198012</v>
          </cell>
          <cell r="G99">
            <v>25.1143845198012</v>
          </cell>
        </row>
        <row r="99">
          <cell r="I99">
            <v>21.7143845198012</v>
          </cell>
        </row>
        <row r="99">
          <cell r="K99">
            <v>23.2143845198012</v>
          </cell>
        </row>
        <row r="99">
          <cell r="M99">
            <v>17.8344237154387</v>
          </cell>
        </row>
        <row r="99">
          <cell r="O99">
            <v>45.2143845198012</v>
          </cell>
          <cell r="P99">
            <v>42.9143845198012</v>
          </cell>
          <cell r="Q99">
            <v>46.2143845198012</v>
          </cell>
          <cell r="R99">
            <v>44.9143845198012</v>
          </cell>
          <cell r="S99">
            <v>48.7143845198012</v>
          </cell>
          <cell r="T99">
            <v>45.9143845198012</v>
          </cell>
          <cell r="U99">
            <v>39.7143845198012</v>
          </cell>
        </row>
        <row r="99">
          <cell r="W99">
            <v>40.7143845198012</v>
          </cell>
          <cell r="X99">
            <v>39.4143845198012</v>
          </cell>
          <cell r="Y99">
            <v>43.2143845198012</v>
          </cell>
          <cell r="Z99">
            <v>41.4143845198012</v>
          </cell>
          <cell r="AA99">
            <v>38.6043845198012</v>
          </cell>
        </row>
        <row r="99">
          <cell r="AD99">
            <v>41.1143845198012</v>
          </cell>
        </row>
        <row r="99">
          <cell r="AF99">
            <v>53.9143845198012</v>
          </cell>
        </row>
        <row r="99">
          <cell r="AH99">
            <v>51.4143845198012</v>
          </cell>
          <cell r="AI99">
            <v>39.8143845198012</v>
          </cell>
        </row>
        <row r="99">
          <cell r="AK99">
            <v>67.2143845198012</v>
          </cell>
        </row>
        <row r="99">
          <cell r="AW99">
            <v>41.0739601190476</v>
          </cell>
        </row>
        <row r="99">
          <cell r="AY99">
            <v>47.8810363196429</v>
          </cell>
        </row>
        <row r="99">
          <cell r="BA99">
            <v>48.4504746428571</v>
          </cell>
        </row>
        <row r="99">
          <cell r="BC99">
            <v>22.6333333333333</v>
          </cell>
        </row>
        <row r="99">
          <cell r="BE99">
            <v>4.507</v>
          </cell>
        </row>
        <row r="99">
          <cell r="BG99">
            <v>67.2190476190476</v>
          </cell>
          <cell r="BH99">
            <v>59.9190476190476</v>
          </cell>
        </row>
        <row r="100">
          <cell r="C100">
            <v>39783</v>
          </cell>
          <cell r="D100">
            <v>0.0608141524188253</v>
          </cell>
          <cell r="E100">
            <v>27.7310138773498</v>
          </cell>
          <cell r="F100">
            <v>27.9810138773498</v>
          </cell>
          <cell r="G100">
            <v>25.1310138773498</v>
          </cell>
        </row>
        <row r="100">
          <cell r="I100">
            <v>21.7310138773498</v>
          </cell>
        </row>
        <row r="100">
          <cell r="K100">
            <v>23.2310138773498</v>
          </cell>
        </row>
        <row r="100">
          <cell r="M100">
            <v>17.7561795713077</v>
          </cell>
        </row>
        <row r="100">
          <cell r="O100">
            <v>45.2310138773498</v>
          </cell>
          <cell r="P100">
            <v>42.9310138773498</v>
          </cell>
          <cell r="Q100">
            <v>46.2310138773498</v>
          </cell>
          <cell r="R100">
            <v>44.9310138773498</v>
          </cell>
          <cell r="S100">
            <v>48.7310138773498</v>
          </cell>
          <cell r="T100">
            <v>45.9310138773498</v>
          </cell>
          <cell r="U100">
            <v>39.7310138773498</v>
          </cell>
        </row>
        <row r="100">
          <cell r="W100">
            <v>40.7310138773498</v>
          </cell>
          <cell r="X100">
            <v>39.4310138773498</v>
          </cell>
          <cell r="Y100">
            <v>43.2310138773498</v>
          </cell>
          <cell r="Z100">
            <v>41.4310138773498</v>
          </cell>
          <cell r="AA100">
            <v>38.6210138773498</v>
          </cell>
        </row>
        <row r="100">
          <cell r="AD100">
            <v>41.1310138773498</v>
          </cell>
        </row>
        <row r="100">
          <cell r="AF100">
            <v>53.9310138773498</v>
          </cell>
        </row>
        <row r="100">
          <cell r="AH100">
            <v>51.4310138773498</v>
          </cell>
          <cell r="AI100">
            <v>39.8310138773498</v>
          </cell>
        </row>
        <row r="100">
          <cell r="AK100">
            <v>67.2310138773498</v>
          </cell>
        </row>
        <row r="100">
          <cell r="AW100">
            <v>41.1233493109669</v>
          </cell>
        </row>
        <row r="100">
          <cell r="AY100">
            <v>47.9407375601731</v>
          </cell>
        </row>
        <row r="100">
          <cell r="BA100">
            <v>48.5008600974026</v>
          </cell>
        </row>
        <row r="100">
          <cell r="BC100">
            <v>22.65</v>
          </cell>
        </row>
        <row r="100">
          <cell r="BE100">
            <v>4.627</v>
          </cell>
        </row>
        <row r="100">
          <cell r="BG100">
            <v>66.2904761904762</v>
          </cell>
          <cell r="BH100">
            <v>59.3595238095238</v>
          </cell>
        </row>
        <row r="101">
          <cell r="C101">
            <v>39814</v>
          </cell>
          <cell r="D101">
            <v>0.0608890542964695</v>
          </cell>
          <cell r="E101">
            <v>27.1729212927969</v>
          </cell>
          <cell r="F101">
            <v>27.4229212927969</v>
          </cell>
          <cell r="G101">
            <v>24.5729212927969</v>
          </cell>
        </row>
        <row r="101">
          <cell r="I101">
            <v>21.1729212927969</v>
          </cell>
        </row>
        <row r="101">
          <cell r="K101">
            <v>22.6729212927969</v>
          </cell>
        </row>
        <row r="101">
          <cell r="M101">
            <v>17.7385455779621</v>
          </cell>
        </row>
        <row r="101">
          <cell r="O101">
            <v>44.6729212927969</v>
          </cell>
          <cell r="P101">
            <v>42.3729212927969</v>
          </cell>
          <cell r="Q101">
            <v>45.6729212927969</v>
          </cell>
          <cell r="R101">
            <v>44.3729212927969</v>
          </cell>
          <cell r="S101">
            <v>48.1729212927969</v>
          </cell>
          <cell r="T101">
            <v>45.3729212927969</v>
          </cell>
          <cell r="U101">
            <v>39.1729212927969</v>
          </cell>
        </row>
        <row r="101">
          <cell r="W101">
            <v>40.1729212927969</v>
          </cell>
          <cell r="X101">
            <v>38.8729212927969</v>
          </cell>
          <cell r="Y101">
            <v>42.6729212927969</v>
          </cell>
          <cell r="Z101">
            <v>40.8729212927969</v>
          </cell>
          <cell r="AA101">
            <v>38.0629212927969</v>
          </cell>
        </row>
        <row r="101">
          <cell r="AD101">
            <v>40.5729212927969</v>
          </cell>
        </row>
        <row r="101">
          <cell r="AF101">
            <v>53.3729212927969</v>
          </cell>
        </row>
        <row r="101">
          <cell r="AH101">
            <v>50.8729212927969</v>
          </cell>
          <cell r="AI101">
            <v>39.2729212927969</v>
          </cell>
        </row>
        <row r="101">
          <cell r="AK101">
            <v>66.6729212927969</v>
          </cell>
        </row>
        <row r="101">
          <cell r="AW101">
            <v>39.465814334845</v>
          </cell>
        </row>
        <row r="101">
          <cell r="AY101">
            <v>47.8211197706067</v>
          </cell>
        </row>
        <row r="101">
          <cell r="BA101">
            <v>49.3311944557824</v>
          </cell>
        </row>
        <row r="101">
          <cell r="BC101">
            <v>22.6666666666667</v>
          </cell>
        </row>
        <row r="101">
          <cell r="BE101">
            <v>4.682</v>
          </cell>
        </row>
        <row r="101">
          <cell r="BG101">
            <v>66.25</v>
          </cell>
          <cell r="BH101">
            <v>62.2595238095238</v>
          </cell>
        </row>
        <row r="102">
          <cell r="C102">
            <v>39845</v>
          </cell>
          <cell r="D102">
            <v>0.0609639561759767</v>
          </cell>
          <cell r="E102">
            <v>27.1888346093207</v>
          </cell>
          <cell r="F102">
            <v>27.4388346093207</v>
          </cell>
          <cell r="G102">
            <v>24.5888346093207</v>
          </cell>
        </row>
        <row r="102">
          <cell r="I102">
            <v>21.1888346093207</v>
          </cell>
        </row>
        <row r="102">
          <cell r="K102">
            <v>22.6888346093207</v>
          </cell>
        </row>
        <row r="102">
          <cell r="M102">
            <v>17.7482613980576</v>
          </cell>
        </row>
        <row r="102">
          <cell r="O102">
            <v>44.6888346093207</v>
          </cell>
          <cell r="P102">
            <v>42.3888346093207</v>
          </cell>
          <cell r="Q102">
            <v>45.6888346093208</v>
          </cell>
          <cell r="R102">
            <v>44.3888346093207</v>
          </cell>
          <cell r="S102">
            <v>48.1888346093208</v>
          </cell>
          <cell r="T102">
            <v>45.3888346093207</v>
          </cell>
          <cell r="U102">
            <v>39.1888346093208</v>
          </cell>
        </row>
        <row r="102">
          <cell r="W102">
            <v>40.1888346093208</v>
          </cell>
          <cell r="X102">
            <v>38.8888346093207</v>
          </cell>
          <cell r="Y102">
            <v>42.6888346093208</v>
          </cell>
          <cell r="Z102">
            <v>40.8888346093207</v>
          </cell>
          <cell r="AA102">
            <v>38.0788346093208</v>
          </cell>
        </row>
        <row r="102">
          <cell r="AD102">
            <v>40.5888346093207</v>
          </cell>
        </row>
        <row r="102">
          <cell r="AF102">
            <v>53.3888346093208</v>
          </cell>
        </row>
        <row r="102">
          <cell r="AH102">
            <v>50.8888346093208</v>
          </cell>
          <cell r="AI102">
            <v>39.2888346093208</v>
          </cell>
        </row>
        <row r="102">
          <cell r="AK102">
            <v>66.6888346093207</v>
          </cell>
        </row>
        <row r="102">
          <cell r="AW102">
            <v>39.5130768849207</v>
          </cell>
        </row>
        <row r="102">
          <cell r="AY102">
            <v>47.8777406797619</v>
          </cell>
        </row>
        <row r="102">
          <cell r="BA102">
            <v>49.3771351785714</v>
          </cell>
        </row>
        <row r="102">
          <cell r="BC102">
            <v>22.6833333333333</v>
          </cell>
        </row>
        <row r="102">
          <cell r="BE102">
            <v>4.562</v>
          </cell>
        </row>
        <row r="102">
          <cell r="BG102">
            <v>66.9</v>
          </cell>
          <cell r="BH102">
            <v>62.3</v>
          </cell>
        </row>
        <row r="103">
          <cell r="C103">
            <v>39873</v>
          </cell>
          <cell r="D103">
            <v>0.0610316094881016</v>
          </cell>
          <cell r="E103">
            <v>27.2057040328733</v>
          </cell>
          <cell r="F103">
            <v>27.4557040328733</v>
          </cell>
          <cell r="G103">
            <v>24.6057040328733</v>
          </cell>
        </row>
        <row r="103">
          <cell r="I103">
            <v>21.2057040328733</v>
          </cell>
        </row>
        <row r="103">
          <cell r="K103">
            <v>22.7057040328733</v>
          </cell>
        </row>
        <row r="103">
          <cell r="M103">
            <v>17.7611702767066</v>
          </cell>
        </row>
        <row r="103">
          <cell r="O103">
            <v>44.7057040328733</v>
          </cell>
          <cell r="P103">
            <v>42.4057040328733</v>
          </cell>
          <cell r="Q103">
            <v>45.7057040328733</v>
          </cell>
          <cell r="R103">
            <v>44.4057040328733</v>
          </cell>
          <cell r="S103">
            <v>48.2057040328733</v>
          </cell>
          <cell r="T103">
            <v>45.4057040328733</v>
          </cell>
          <cell r="U103">
            <v>39.2057040328733</v>
          </cell>
        </row>
        <row r="103">
          <cell r="W103">
            <v>40.2057040328733</v>
          </cell>
          <cell r="X103">
            <v>38.9057040328733</v>
          </cell>
          <cell r="Y103">
            <v>42.7057040328733</v>
          </cell>
          <cell r="Z103">
            <v>40.9057040328733</v>
          </cell>
          <cell r="AA103">
            <v>38.0957040328733</v>
          </cell>
        </row>
        <row r="103">
          <cell r="AD103">
            <v>40.6057040328732</v>
          </cell>
        </row>
        <row r="103">
          <cell r="AF103">
            <v>53.4057040328733</v>
          </cell>
        </row>
        <row r="103">
          <cell r="AH103">
            <v>50.9057040328733</v>
          </cell>
          <cell r="AI103">
            <v>39.3057040328733</v>
          </cell>
        </row>
        <row r="103">
          <cell r="AK103">
            <v>66.7057040328733</v>
          </cell>
        </row>
        <row r="103">
          <cell r="AW103">
            <v>39.5631790728717</v>
          </cell>
        </row>
        <row r="103">
          <cell r="AY103">
            <v>47.9384746583874</v>
          </cell>
        </row>
        <row r="103">
          <cell r="BA103">
            <v>49.4290108116883</v>
          </cell>
        </row>
        <row r="103">
          <cell r="BC103">
            <v>22.7</v>
          </cell>
        </row>
        <row r="103">
          <cell r="BE103">
            <v>4.422</v>
          </cell>
        </row>
        <row r="103">
          <cell r="BG103">
            <v>67.9190476190476</v>
          </cell>
          <cell r="BH103">
            <v>62.3404761904762</v>
          </cell>
        </row>
        <row r="104">
          <cell r="C104">
            <v>39904</v>
          </cell>
          <cell r="D104">
            <v>0.0611065113711544</v>
          </cell>
          <cell r="E104">
            <v>27.0347875678381</v>
          </cell>
          <cell r="F104">
            <v>27.2847875678381</v>
          </cell>
          <cell r="G104">
            <v>24.4347875678381</v>
          </cell>
        </row>
        <row r="104">
          <cell r="I104">
            <v>21.0347875678381</v>
          </cell>
        </row>
        <row r="104">
          <cell r="K104">
            <v>22.5347875678381</v>
          </cell>
        </row>
        <row r="104">
          <cell r="M104">
            <v>19.048338656737</v>
          </cell>
        </row>
        <row r="104">
          <cell r="O104">
            <v>44.5347875678381</v>
          </cell>
          <cell r="P104">
            <v>42.2347875678381</v>
          </cell>
          <cell r="Q104">
            <v>45.5347875678381</v>
          </cell>
          <cell r="R104">
            <v>44.2347875678381</v>
          </cell>
          <cell r="S104">
            <v>48.0347875678381</v>
          </cell>
          <cell r="T104">
            <v>45.2347875678381</v>
          </cell>
          <cell r="U104">
            <v>39.0347875678381</v>
          </cell>
        </row>
        <row r="104">
          <cell r="W104">
            <v>40.0347875678381</v>
          </cell>
          <cell r="X104">
            <v>38.7347875678381</v>
          </cell>
          <cell r="Y104">
            <v>42.5347875678381</v>
          </cell>
          <cell r="Z104">
            <v>40.7347875678381</v>
          </cell>
          <cell r="AA104">
            <v>37.9247875678381</v>
          </cell>
        </row>
        <row r="104">
          <cell r="AD104">
            <v>40.4347875678381</v>
          </cell>
        </row>
        <row r="104">
          <cell r="AF104">
            <v>53.2347875678381</v>
          </cell>
        </row>
        <row r="104">
          <cell r="AH104">
            <v>50.7347875678381</v>
          </cell>
          <cell r="AI104">
            <v>39.1347875678381</v>
          </cell>
        </row>
        <row r="104">
          <cell r="AK104">
            <v>66.5347875678381</v>
          </cell>
        </row>
        <row r="104">
          <cell r="AW104">
            <v>39.0555571717171</v>
          </cell>
        </row>
        <row r="104">
          <cell r="AY104">
            <v>46.5335892106059</v>
          </cell>
        </row>
        <row r="104">
          <cell r="BA104">
            <v>45.714389090909</v>
          </cell>
        </row>
        <row r="104">
          <cell r="BC104">
            <v>22.7166666666667</v>
          </cell>
        </row>
        <row r="104">
          <cell r="BE104">
            <v>4.28</v>
          </cell>
        </row>
        <row r="104">
          <cell r="BG104">
            <v>74.5809523809524</v>
          </cell>
          <cell r="BH104">
            <v>69.05</v>
          </cell>
        </row>
        <row r="105">
          <cell r="C105">
            <v>39934</v>
          </cell>
          <cell r="D105">
            <v>0.061178997066206</v>
          </cell>
          <cell r="E105">
            <v>27.0511841341101</v>
          </cell>
          <cell r="F105">
            <v>27.3011841341101</v>
          </cell>
          <cell r="G105">
            <v>24.4511841341101</v>
          </cell>
        </row>
        <row r="105">
          <cell r="I105">
            <v>21.0511841341101</v>
          </cell>
        </row>
        <row r="105">
          <cell r="K105">
            <v>22.5511841341101</v>
          </cell>
        </row>
        <row r="105">
          <cell r="M105">
            <v>19.059828981791</v>
          </cell>
        </row>
        <row r="105">
          <cell r="O105">
            <v>44.5511841341101</v>
          </cell>
          <cell r="P105">
            <v>42.2511841341101</v>
          </cell>
          <cell r="Q105">
            <v>45.5511841341101</v>
          </cell>
          <cell r="R105">
            <v>44.2511841341101</v>
          </cell>
          <cell r="S105">
            <v>48.0511841341101</v>
          </cell>
          <cell r="T105">
            <v>45.2511841341101</v>
          </cell>
          <cell r="U105">
            <v>39.0511841341101</v>
          </cell>
        </row>
        <row r="105">
          <cell r="W105">
            <v>40.0511841341101</v>
          </cell>
          <cell r="X105">
            <v>38.7511841341101</v>
          </cell>
          <cell r="Y105">
            <v>42.5511841341101</v>
          </cell>
          <cell r="Z105">
            <v>40.7511841341101</v>
          </cell>
          <cell r="AA105">
            <v>37.9411841341101</v>
          </cell>
        </row>
        <row r="105">
          <cell r="AD105">
            <v>40.4511841341101</v>
          </cell>
        </row>
        <row r="105">
          <cell r="AF105">
            <v>53.2511841341101</v>
          </cell>
        </row>
        <row r="105">
          <cell r="AH105">
            <v>50.7511841341101</v>
          </cell>
          <cell r="AI105">
            <v>39.1511841341101</v>
          </cell>
        </row>
        <row r="105">
          <cell r="AK105">
            <v>66.5511841341101</v>
          </cell>
        </row>
        <row r="105">
          <cell r="AW105">
            <v>39.104254973545</v>
          </cell>
        </row>
        <row r="105">
          <cell r="AY105">
            <v>46.592289008135</v>
          </cell>
        </row>
        <row r="105">
          <cell r="BA105">
            <v>45.7633295238095</v>
          </cell>
        </row>
        <row r="105">
          <cell r="BC105">
            <v>22.7333333333333</v>
          </cell>
        </row>
        <row r="105">
          <cell r="BE105">
            <v>4.314</v>
          </cell>
        </row>
        <row r="105">
          <cell r="BG105">
            <v>91.2404761904762</v>
          </cell>
          <cell r="BH105">
            <v>69.0404761904762</v>
          </cell>
        </row>
        <row r="106">
          <cell r="C106">
            <v>39965</v>
          </cell>
          <cell r="D106">
            <v>0.0612538989529257</v>
          </cell>
          <cell r="E106">
            <v>27.067653447656</v>
          </cell>
          <cell r="F106">
            <v>27.317653447656</v>
          </cell>
          <cell r="G106">
            <v>24.467653447656</v>
          </cell>
        </row>
        <row r="106">
          <cell r="I106">
            <v>21.067653447656</v>
          </cell>
        </row>
        <row r="106">
          <cell r="K106">
            <v>22.567653447656</v>
          </cell>
        </row>
        <row r="106">
          <cell r="M106">
            <v>19.0713184209893</v>
          </cell>
        </row>
        <row r="106">
          <cell r="O106">
            <v>44.567653447656</v>
          </cell>
          <cell r="P106">
            <v>42.267653447656</v>
          </cell>
          <cell r="Q106">
            <v>45.567653447656</v>
          </cell>
          <cell r="R106">
            <v>44.267653447656</v>
          </cell>
          <cell r="S106">
            <v>48.067653447656</v>
          </cell>
          <cell r="T106">
            <v>45.267653447656</v>
          </cell>
          <cell r="U106">
            <v>39.067653447656</v>
          </cell>
        </row>
        <row r="106">
          <cell r="W106">
            <v>40.067653447656</v>
          </cell>
          <cell r="X106">
            <v>38.767653447656</v>
          </cell>
          <cell r="Y106">
            <v>42.567653447656</v>
          </cell>
          <cell r="Z106">
            <v>40.767653447656</v>
          </cell>
          <cell r="AA106">
            <v>37.957653447656</v>
          </cell>
        </row>
        <row r="106">
          <cell r="AD106">
            <v>40.467653447656</v>
          </cell>
        </row>
        <row r="106">
          <cell r="AF106">
            <v>53.267653447656</v>
          </cell>
        </row>
        <row r="106">
          <cell r="AH106">
            <v>50.767653447656</v>
          </cell>
          <cell r="AI106">
            <v>39.167653447656</v>
          </cell>
        </row>
        <row r="106">
          <cell r="AK106">
            <v>66.567653447656</v>
          </cell>
        </row>
        <row r="106">
          <cell r="AW106">
            <v>39.1531688347764</v>
          </cell>
        </row>
        <row r="106">
          <cell r="AY106">
            <v>46.6513017566017</v>
          </cell>
        </row>
        <row r="106">
          <cell r="BA106">
            <v>45.8127215259741</v>
          </cell>
        </row>
        <row r="106">
          <cell r="BC106">
            <v>22.75</v>
          </cell>
        </row>
        <row r="106">
          <cell r="BE106">
            <v>4.347</v>
          </cell>
        </row>
        <row r="106">
          <cell r="BG106">
            <v>85.2809523809524</v>
          </cell>
          <cell r="BH106">
            <v>69.0809523809524</v>
          </cell>
        </row>
        <row r="107">
          <cell r="C107">
            <v>39995</v>
          </cell>
          <cell r="D107">
            <v>0.0613263846515251</v>
          </cell>
          <cell r="E107">
            <v>27.2805735291725</v>
          </cell>
          <cell r="F107">
            <v>27.5305735291725</v>
          </cell>
          <cell r="G107">
            <v>24.6805735291725</v>
          </cell>
        </row>
        <row r="107">
          <cell r="I107">
            <v>21.2805735291725</v>
          </cell>
        </row>
        <row r="107">
          <cell r="K107">
            <v>22.7805735291725</v>
          </cell>
        </row>
        <row r="107">
          <cell r="M107">
            <v>18.5565577543789</v>
          </cell>
        </row>
        <row r="107">
          <cell r="O107">
            <v>44.7805735291725</v>
          </cell>
          <cell r="P107">
            <v>42.4805735291725</v>
          </cell>
          <cell r="Q107">
            <v>45.7805735291725</v>
          </cell>
          <cell r="R107">
            <v>44.4805735291725</v>
          </cell>
          <cell r="S107">
            <v>48.2805735291725</v>
          </cell>
          <cell r="T107">
            <v>45.4805735291725</v>
          </cell>
          <cell r="U107">
            <v>39.2805735291725</v>
          </cell>
        </row>
        <row r="107">
          <cell r="W107">
            <v>40.2805735291725</v>
          </cell>
          <cell r="X107">
            <v>38.9805735291725</v>
          </cell>
          <cell r="Y107">
            <v>42.7805735291725</v>
          </cell>
          <cell r="Z107">
            <v>40.9805735291725</v>
          </cell>
          <cell r="AA107">
            <v>38.1705735291725</v>
          </cell>
        </row>
        <row r="107">
          <cell r="AD107">
            <v>40.6805735291725</v>
          </cell>
        </row>
        <row r="107">
          <cell r="AF107">
            <v>53.4805735291725</v>
          </cell>
        </row>
        <row r="107">
          <cell r="AH107">
            <v>50.9805735291725</v>
          </cell>
          <cell r="AI107">
            <v>39.3805735291725</v>
          </cell>
        </row>
        <row r="107">
          <cell r="AK107">
            <v>66.7805735291725</v>
          </cell>
        </row>
        <row r="107">
          <cell r="AW107">
            <v>39.7855414768807</v>
          </cell>
        </row>
        <row r="107">
          <cell r="AY107">
            <v>47.1928377844462</v>
          </cell>
        </row>
        <row r="107">
          <cell r="BA107">
            <v>46.6649444099379</v>
          </cell>
        </row>
        <row r="107">
          <cell r="BC107">
            <v>22.7666666666666</v>
          </cell>
        </row>
        <row r="107">
          <cell r="BE107">
            <v>4.392</v>
          </cell>
        </row>
        <row r="107">
          <cell r="BG107">
            <v>81.3404761904762</v>
          </cell>
          <cell r="BH107">
            <v>65.3595238095238</v>
          </cell>
        </row>
        <row r="108">
          <cell r="C108">
            <v>40026</v>
          </cell>
          <cell r="D108">
            <v>0.0614012865419098</v>
          </cell>
          <cell r="E108">
            <v>23.3826958384551</v>
          </cell>
          <cell r="F108">
            <v>23.6326958384551</v>
          </cell>
          <cell r="G108">
            <v>20.7826958384551</v>
          </cell>
        </row>
        <row r="108">
          <cell r="I108">
            <v>17.3826958384551</v>
          </cell>
        </row>
        <row r="108">
          <cell r="K108">
            <v>18.8826958384551</v>
          </cell>
        </row>
        <row r="108">
          <cell r="M108">
            <v>16.0220773883185</v>
          </cell>
        </row>
        <row r="108">
          <cell r="O108">
            <v>40.8826958384551</v>
          </cell>
          <cell r="P108">
            <v>38.5826958384551</v>
          </cell>
          <cell r="Q108">
            <v>41.8826958384551</v>
          </cell>
          <cell r="R108">
            <v>40.5826958384551</v>
          </cell>
          <cell r="S108">
            <v>44.3826958384551</v>
          </cell>
          <cell r="T108">
            <v>41.5826958384551</v>
          </cell>
          <cell r="U108">
            <v>35.3826958384551</v>
          </cell>
        </row>
        <row r="108">
          <cell r="W108">
            <v>36.3826958384551</v>
          </cell>
          <cell r="X108">
            <v>35.0826958384551</v>
          </cell>
          <cell r="Y108">
            <v>38.8826958384551</v>
          </cell>
          <cell r="Z108">
            <v>37.0826958384551</v>
          </cell>
          <cell r="AA108">
            <v>34.2726958384551</v>
          </cell>
        </row>
        <row r="108">
          <cell r="AD108">
            <v>36.7826958384551</v>
          </cell>
        </row>
        <row r="108">
          <cell r="AF108">
            <v>49.5826958384551</v>
          </cell>
        </row>
        <row r="108">
          <cell r="AH108">
            <v>47.0826958384551</v>
          </cell>
          <cell r="AI108">
            <v>35.4826958384551</v>
          </cell>
        </row>
        <row r="108">
          <cell r="AK108">
            <v>62.8826958384551</v>
          </cell>
        </row>
        <row r="108">
          <cell r="AW108">
            <v>28.2088447354498</v>
          </cell>
        </row>
        <row r="108">
          <cell r="AY108">
            <v>47.2509661063493</v>
          </cell>
        </row>
        <row r="108">
          <cell r="BA108">
            <v>46.7130602380952</v>
          </cell>
        </row>
        <row r="108">
          <cell r="BC108">
            <v>22.7833333333333</v>
          </cell>
        </row>
        <row r="108">
          <cell r="BE108">
            <v>4.427</v>
          </cell>
        </row>
        <row r="108">
          <cell r="BG108">
            <v>78.0309523809524</v>
          </cell>
          <cell r="BH108">
            <v>65.3904761904762</v>
          </cell>
        </row>
        <row r="109">
          <cell r="C109">
            <v>40057</v>
          </cell>
          <cell r="D109">
            <v>0.0614761884341584</v>
          </cell>
          <cell r="E109">
            <v>23.3993833938227</v>
          </cell>
          <cell r="F109">
            <v>23.6493833938227</v>
          </cell>
          <cell r="G109">
            <v>20.7993833938228</v>
          </cell>
        </row>
        <row r="109">
          <cell r="I109">
            <v>17.3993833938227</v>
          </cell>
        </row>
        <row r="109">
          <cell r="K109">
            <v>18.8993833938227</v>
          </cell>
        </row>
        <row r="109">
          <cell r="M109">
            <v>16.0335641699492</v>
          </cell>
        </row>
        <row r="109">
          <cell r="O109">
            <v>40.8993833938227</v>
          </cell>
          <cell r="P109">
            <v>38.5993833938228</v>
          </cell>
          <cell r="Q109">
            <v>41.8993833938227</v>
          </cell>
          <cell r="R109">
            <v>40.5993833938227</v>
          </cell>
          <cell r="S109">
            <v>44.3993833938227</v>
          </cell>
          <cell r="T109">
            <v>41.5993833938227</v>
          </cell>
          <cell r="U109">
            <v>35.3993833938227</v>
          </cell>
        </row>
        <row r="109">
          <cell r="W109">
            <v>36.3993833938227</v>
          </cell>
          <cell r="X109">
            <v>35.0993833938227</v>
          </cell>
          <cell r="Y109">
            <v>38.8993833938227</v>
          </cell>
          <cell r="Z109">
            <v>37.0993833938227</v>
          </cell>
          <cell r="AA109">
            <v>34.2893833938227</v>
          </cell>
        </row>
        <row r="109">
          <cell r="AD109">
            <v>36.7993833938227</v>
          </cell>
        </row>
        <row r="109">
          <cell r="AF109">
            <v>49.5993833938227</v>
          </cell>
        </row>
        <row r="109">
          <cell r="AH109">
            <v>47.0993833938227</v>
          </cell>
          <cell r="AI109">
            <v>35.4993833938227</v>
          </cell>
        </row>
        <row r="109">
          <cell r="AK109">
            <v>62.8993833938228</v>
          </cell>
        </row>
        <row r="109">
          <cell r="AW109">
            <v>28.2584067748917</v>
          </cell>
        </row>
        <row r="109">
          <cell r="AY109">
            <v>47.3109177076298</v>
          </cell>
        </row>
        <row r="109">
          <cell r="BA109">
            <v>46.7638069480519</v>
          </cell>
        </row>
        <row r="109">
          <cell r="BC109">
            <v>22.8</v>
          </cell>
        </row>
        <row r="109">
          <cell r="BE109">
            <v>4.432</v>
          </cell>
        </row>
        <row r="109">
          <cell r="BG109">
            <v>74.05</v>
          </cell>
          <cell r="BH109">
            <v>65.4404761904762</v>
          </cell>
        </row>
        <row r="110">
          <cell r="C110">
            <v>40087</v>
          </cell>
          <cell r="D110">
            <v>0.0615486741381073</v>
          </cell>
          <cell r="E110">
            <v>23.9825113132285</v>
          </cell>
          <cell r="F110">
            <v>24.2325113132285</v>
          </cell>
          <cell r="G110">
            <v>21.3825113132285</v>
          </cell>
        </row>
        <row r="110">
          <cell r="I110">
            <v>17.9825113132285</v>
          </cell>
        </row>
        <row r="110">
          <cell r="K110">
            <v>19.4825113132285</v>
          </cell>
        </row>
        <row r="110">
          <cell r="M110">
            <v>15.5041973293782</v>
          </cell>
        </row>
        <row r="110">
          <cell r="O110">
            <v>41.4825113132285</v>
          </cell>
          <cell r="P110">
            <v>39.1825113132285</v>
          </cell>
          <cell r="Q110">
            <v>42.4825113132285</v>
          </cell>
          <cell r="R110">
            <v>41.1825113132285</v>
          </cell>
          <cell r="S110">
            <v>44.9825113132285</v>
          </cell>
          <cell r="T110">
            <v>42.1825113132285</v>
          </cell>
          <cell r="U110">
            <v>35.9825113132285</v>
          </cell>
        </row>
        <row r="110">
          <cell r="W110">
            <v>36.9825113132285</v>
          </cell>
          <cell r="X110">
            <v>35.6825113132285</v>
          </cell>
          <cell r="Y110">
            <v>39.4825113132285</v>
          </cell>
          <cell r="Z110">
            <v>37.6825113132285</v>
          </cell>
          <cell r="AA110">
            <v>34.8725113132285</v>
          </cell>
        </row>
        <row r="110">
          <cell r="AD110">
            <v>37.3825113132285</v>
          </cell>
        </row>
        <row r="110">
          <cell r="AF110">
            <v>50.1825113132285</v>
          </cell>
        </row>
        <row r="110">
          <cell r="AH110">
            <v>47.6825113132285</v>
          </cell>
          <cell r="AI110">
            <v>36.0825113132285</v>
          </cell>
        </row>
        <row r="110">
          <cell r="AK110">
            <v>63.4825113132285</v>
          </cell>
        </row>
        <row r="110">
          <cell r="AW110">
            <v>29.9902966955267</v>
          </cell>
        </row>
        <row r="110">
          <cell r="AY110">
            <v>48.5349334070345</v>
          </cell>
        </row>
        <row r="110">
          <cell r="BA110">
            <v>49.0006505194805</v>
          </cell>
        </row>
        <row r="110">
          <cell r="BC110">
            <v>22.8166666666666</v>
          </cell>
        </row>
        <row r="110">
          <cell r="BE110">
            <v>4.457</v>
          </cell>
        </row>
        <row r="110">
          <cell r="BG110">
            <v>70.1</v>
          </cell>
          <cell r="BH110">
            <v>60.95</v>
          </cell>
        </row>
        <row r="111">
          <cell r="C111">
            <v>40118</v>
          </cell>
          <cell r="D111">
            <v>0.0616235760340209</v>
          </cell>
          <cell r="E111">
            <v>23.998679245211</v>
          </cell>
          <cell r="F111">
            <v>24.248679245211</v>
          </cell>
          <cell r="G111">
            <v>21.398679245211</v>
          </cell>
        </row>
        <row r="111">
          <cell r="I111">
            <v>17.998679245211</v>
          </cell>
        </row>
        <row r="111">
          <cell r="K111">
            <v>19.498679245211</v>
          </cell>
        </row>
        <row r="111">
          <cell r="M111">
            <v>15.4256027261897</v>
          </cell>
        </row>
        <row r="111">
          <cell r="O111">
            <v>41.498679245211</v>
          </cell>
          <cell r="P111">
            <v>39.198679245211</v>
          </cell>
          <cell r="Q111">
            <v>42.498679245211</v>
          </cell>
          <cell r="R111">
            <v>41.198679245211</v>
          </cell>
          <cell r="S111">
            <v>44.998679245211</v>
          </cell>
          <cell r="T111">
            <v>42.198679245211</v>
          </cell>
          <cell r="U111">
            <v>35.998679245211</v>
          </cell>
        </row>
        <row r="111">
          <cell r="W111">
            <v>36.998679245211</v>
          </cell>
          <cell r="X111">
            <v>35.698679245211</v>
          </cell>
          <cell r="Y111">
            <v>39.498679245211</v>
          </cell>
          <cell r="Z111">
            <v>37.698679245211</v>
          </cell>
          <cell r="AA111">
            <v>34.888679245211</v>
          </cell>
        </row>
        <row r="111">
          <cell r="AD111">
            <v>37.398679245211</v>
          </cell>
        </row>
        <row r="111">
          <cell r="AF111">
            <v>50.198679245211</v>
          </cell>
        </row>
        <row r="111">
          <cell r="AH111">
            <v>47.698679245211</v>
          </cell>
          <cell r="AI111">
            <v>36.098679245211</v>
          </cell>
        </row>
        <row r="111">
          <cell r="AK111">
            <v>63.498679245211</v>
          </cell>
        </row>
        <row r="111">
          <cell r="AW111">
            <v>30.0383154535148</v>
          </cell>
        </row>
        <row r="111">
          <cell r="AY111">
            <v>48.5926496444729</v>
          </cell>
        </row>
        <row r="111">
          <cell r="BA111">
            <v>49.0481717346938</v>
          </cell>
        </row>
        <row r="111">
          <cell r="BC111">
            <v>22.8333333333333</v>
          </cell>
        </row>
        <row r="111">
          <cell r="BE111">
            <v>4.567</v>
          </cell>
        </row>
        <row r="111">
          <cell r="BG111">
            <v>67.6904761904762</v>
          </cell>
          <cell r="BH111">
            <v>60.3904761904762</v>
          </cell>
        </row>
        <row r="112">
          <cell r="C112">
            <v>40148</v>
          </cell>
          <cell r="D112">
            <v>0.0616960617415172</v>
          </cell>
          <cell r="E112">
            <v>24.0155954348681</v>
          </cell>
          <cell r="F112">
            <v>24.2655954348681</v>
          </cell>
          <cell r="G112">
            <v>21.4155954348681</v>
          </cell>
        </row>
        <row r="112">
          <cell r="I112">
            <v>18.0155954348681</v>
          </cell>
        </row>
        <row r="112">
          <cell r="K112">
            <v>19.5155954348681</v>
          </cell>
        </row>
        <row r="112">
          <cell r="M112">
            <v>15.3487794009136</v>
          </cell>
        </row>
        <row r="112">
          <cell r="O112">
            <v>41.5155954348681</v>
          </cell>
          <cell r="P112">
            <v>39.2155954348681</v>
          </cell>
          <cell r="Q112">
            <v>42.5155954348681</v>
          </cell>
          <cell r="R112">
            <v>41.2155954348681</v>
          </cell>
          <cell r="S112">
            <v>45.0155954348681</v>
          </cell>
          <cell r="T112">
            <v>42.2155954348681</v>
          </cell>
          <cell r="U112">
            <v>36.0155954348681</v>
          </cell>
        </row>
        <row r="112">
          <cell r="W112">
            <v>37.0155954348681</v>
          </cell>
          <cell r="X112">
            <v>35.7155954348681</v>
          </cell>
          <cell r="Y112">
            <v>39.5155954348681</v>
          </cell>
          <cell r="Z112">
            <v>37.7155954348681</v>
          </cell>
          <cell r="AA112">
            <v>34.9055954348681</v>
          </cell>
        </row>
        <row r="112">
          <cell r="AD112">
            <v>37.4155954348681</v>
          </cell>
        </row>
        <row r="112">
          <cell r="AF112">
            <v>50.2155954348681</v>
          </cell>
        </row>
        <row r="112">
          <cell r="AH112">
            <v>47.7155954348681</v>
          </cell>
          <cell r="AI112">
            <v>36.1155954348681</v>
          </cell>
        </row>
        <row r="112">
          <cell r="AK112">
            <v>63.5155954348681</v>
          </cell>
        </row>
        <row r="112">
          <cell r="AW112">
            <v>30.0885565367964</v>
          </cell>
        </row>
        <row r="112">
          <cell r="AY112">
            <v>48.653584805844</v>
          </cell>
        </row>
        <row r="112">
          <cell r="BA112">
            <v>49.1003376623376</v>
          </cell>
        </row>
        <row r="112">
          <cell r="BC112">
            <v>22.85</v>
          </cell>
        </row>
        <row r="112">
          <cell r="BE112">
            <v>4.687</v>
          </cell>
        </row>
        <row r="112">
          <cell r="BG112">
            <v>66.7595238095238</v>
          </cell>
          <cell r="BH112">
            <v>59.8404761904762</v>
          </cell>
        </row>
        <row r="113">
          <cell r="C113">
            <v>40179</v>
          </cell>
          <cell r="D113">
            <v>0.0617709636410955</v>
          </cell>
          <cell r="E113">
            <v>23.4571359962055</v>
          </cell>
          <cell r="F113">
            <v>23.7071359962055</v>
          </cell>
          <cell r="G113">
            <v>20.8571359962055</v>
          </cell>
        </row>
        <row r="113">
          <cell r="I113">
            <v>17.4571359962055</v>
          </cell>
        </row>
        <row r="113">
          <cell r="K113">
            <v>18.9571359962055</v>
          </cell>
        </row>
        <row r="113">
          <cell r="M113">
            <v>15.3297255631546</v>
          </cell>
        </row>
        <row r="113">
          <cell r="O113">
            <v>40.9571359962055</v>
          </cell>
          <cell r="P113">
            <v>38.6571359962055</v>
          </cell>
          <cell r="Q113">
            <v>41.9571359962055</v>
          </cell>
          <cell r="R113">
            <v>40.6571359962055</v>
          </cell>
          <cell r="S113">
            <v>44.4571359962055</v>
          </cell>
          <cell r="T113">
            <v>41.6571359962055</v>
          </cell>
          <cell r="U113">
            <v>35.4571359962055</v>
          </cell>
        </row>
        <row r="113">
          <cell r="W113">
            <v>36.4571359962055</v>
          </cell>
          <cell r="X113">
            <v>35.1571359962055</v>
          </cell>
          <cell r="Y113">
            <v>38.9571359962055</v>
          </cell>
          <cell r="Z113">
            <v>37.1571359962055</v>
          </cell>
          <cell r="AA113">
            <v>34.3471359962055</v>
          </cell>
        </row>
        <row r="113">
          <cell r="AD113">
            <v>36.8571359962055</v>
          </cell>
        </row>
        <row r="113">
          <cell r="AF113">
            <v>49.6571359962055</v>
          </cell>
        </row>
        <row r="113">
          <cell r="AH113">
            <v>47.1571359962055</v>
          </cell>
          <cell r="AI113">
            <v>35.5571359962055</v>
          </cell>
        </row>
        <row r="113">
          <cell r="AK113">
            <v>62.9571359962055</v>
          </cell>
        </row>
        <row r="113">
          <cell r="AW113">
            <v>28.4299320039683</v>
          </cell>
        </row>
        <row r="113">
          <cell r="AY113">
            <v>48.5323888494048</v>
          </cell>
        </row>
        <row r="113">
          <cell r="BA113">
            <v>49.9283948214286</v>
          </cell>
        </row>
        <row r="113">
          <cell r="BC113">
            <v>22.8666666666666</v>
          </cell>
        </row>
        <row r="113">
          <cell r="BE113">
            <v>4.752</v>
          </cell>
        </row>
        <row r="113">
          <cell r="BG113">
            <v>66.7309523809524</v>
          </cell>
          <cell r="BH113">
            <v>62.7404761904762</v>
          </cell>
        </row>
        <row r="114">
          <cell r="C114">
            <v>40210</v>
          </cell>
          <cell r="D114">
            <v>0.0618458655425367</v>
          </cell>
          <cell r="E114">
            <v>23.4731979250174</v>
          </cell>
          <cell r="F114">
            <v>23.7231979250174</v>
          </cell>
          <cell r="G114">
            <v>20.8731979250174</v>
          </cell>
        </row>
        <row r="114">
          <cell r="I114">
            <v>17.4731979250174</v>
          </cell>
        </row>
        <row r="114">
          <cell r="K114">
            <v>18.9731979250174</v>
          </cell>
        </row>
        <row r="114">
          <cell r="M114">
            <v>6.1138168875743</v>
          </cell>
        </row>
        <row r="114">
          <cell r="O114">
            <v>40.9731979250174</v>
          </cell>
          <cell r="P114">
            <v>38.6731979250174</v>
          </cell>
          <cell r="Q114">
            <v>41.9731979250174</v>
          </cell>
          <cell r="R114">
            <v>40.6731979250174</v>
          </cell>
          <cell r="S114">
            <v>44.4731979250174</v>
          </cell>
          <cell r="T114">
            <v>41.6731979250174</v>
          </cell>
          <cell r="U114">
            <v>35.4731979250174</v>
          </cell>
        </row>
        <row r="114">
          <cell r="W114">
            <v>36.4731979250174</v>
          </cell>
          <cell r="X114">
            <v>35.1731979250174</v>
          </cell>
          <cell r="Y114">
            <v>38.9731979250174</v>
          </cell>
          <cell r="Z114">
            <v>37.1731979250174</v>
          </cell>
          <cell r="AA114">
            <v>34.3631979250174</v>
          </cell>
        </row>
        <row r="114">
          <cell r="AD114">
            <v>36.8731979250174</v>
          </cell>
        </row>
        <row r="114">
          <cell r="AF114">
            <v>49.6731979250174</v>
          </cell>
        </row>
        <row r="114">
          <cell r="AH114">
            <v>47.1731979250174</v>
          </cell>
          <cell r="AI114">
            <v>35.5731979250174</v>
          </cell>
        </row>
        <row r="114">
          <cell r="AK114">
            <v>62.9731979250174</v>
          </cell>
        </row>
        <row r="114">
          <cell r="AW114">
            <v>28.4776359325398</v>
          </cell>
        </row>
        <row r="114">
          <cell r="AY114">
            <v>48.5896490726191</v>
          </cell>
        </row>
        <row r="114">
          <cell r="BA114">
            <v>49.9752580357143</v>
          </cell>
        </row>
        <row r="114">
          <cell r="BC114">
            <v>22.8833333333333</v>
          </cell>
        </row>
        <row r="114">
          <cell r="BE114">
            <v>4.632</v>
          </cell>
        </row>
        <row r="115">
          <cell r="C115">
            <v>40238</v>
          </cell>
          <cell r="D115">
            <v>0.061913518874471</v>
          </cell>
          <cell r="E115">
            <v>23.4902096801928</v>
          </cell>
          <cell r="F115">
            <v>23.7402096801928</v>
          </cell>
          <cell r="G115">
            <v>20.8902096801928</v>
          </cell>
        </row>
        <row r="115">
          <cell r="I115">
            <v>17.4902096801928</v>
          </cell>
        </row>
        <row r="115">
          <cell r="K115">
            <v>18.9902096801928</v>
          </cell>
        </row>
        <row r="115">
          <cell r="M115">
            <v>6.11924639682325</v>
          </cell>
        </row>
        <row r="115">
          <cell r="O115">
            <v>40.9902096801928</v>
          </cell>
          <cell r="P115">
            <v>38.6902096801928</v>
          </cell>
          <cell r="Q115">
            <v>41.9902096801928</v>
          </cell>
          <cell r="R115">
            <v>40.6902096801928</v>
          </cell>
          <cell r="S115">
            <v>44.4902096801928</v>
          </cell>
          <cell r="T115">
            <v>41.6902096801928</v>
          </cell>
          <cell r="U115">
            <v>35.4902096801928</v>
          </cell>
        </row>
        <row r="115">
          <cell r="W115">
            <v>36.4902096801928</v>
          </cell>
          <cell r="X115">
            <v>35.1902096801928</v>
          </cell>
          <cell r="Y115">
            <v>38.9902096801928</v>
          </cell>
          <cell r="Z115">
            <v>37.1902096801928</v>
          </cell>
          <cell r="AA115">
            <v>34.3802096801928</v>
          </cell>
        </row>
        <row r="115">
          <cell r="AD115">
            <v>36.8902096801928</v>
          </cell>
        </row>
        <row r="115">
          <cell r="AF115">
            <v>49.6902096801928</v>
          </cell>
        </row>
        <row r="115">
          <cell r="AH115">
            <v>47.1902096801928</v>
          </cell>
          <cell r="AI115">
            <v>35.5902096801928</v>
          </cell>
        </row>
        <row r="115">
          <cell r="AK115">
            <v>62.9902096801928</v>
          </cell>
        </row>
        <row r="115">
          <cell r="AW115">
            <v>28.5281608454107</v>
          </cell>
        </row>
        <row r="115">
          <cell r="AY115">
            <v>48.6509953465579</v>
          </cell>
        </row>
        <row r="115">
          <cell r="BA115">
            <v>50.0280171739131</v>
          </cell>
        </row>
        <row r="115">
          <cell r="BC115">
            <v>22.9</v>
          </cell>
        </row>
        <row r="115">
          <cell r="BE115">
            <v>4.492</v>
          </cell>
        </row>
        <row r="116">
          <cell r="C116">
            <v>40269</v>
          </cell>
          <cell r="D116">
            <v>0.061988420779457</v>
          </cell>
          <cell r="E116">
            <v>23.3191508835347</v>
          </cell>
          <cell r="F116">
            <v>23.5691508835347</v>
          </cell>
          <cell r="G116">
            <v>20.7191508835347</v>
          </cell>
        </row>
        <row r="116">
          <cell r="I116">
            <v>17.3191508835347</v>
          </cell>
        </row>
        <row r="116">
          <cell r="K116">
            <v>18.8191508835347</v>
          </cell>
        </row>
        <row r="116">
          <cell r="M116">
            <v>6.40441325873168</v>
          </cell>
        </row>
        <row r="116">
          <cell r="O116">
            <v>40.8191508835347</v>
          </cell>
          <cell r="P116">
            <v>38.5191508835347</v>
          </cell>
          <cell r="Q116">
            <v>41.8191508835347</v>
          </cell>
          <cell r="R116">
            <v>40.5191508835347</v>
          </cell>
          <cell r="S116">
            <v>44.3191508835347</v>
          </cell>
          <cell r="T116">
            <v>41.5191508835347</v>
          </cell>
          <cell r="U116">
            <v>35.3191508835347</v>
          </cell>
        </row>
        <row r="116">
          <cell r="W116">
            <v>36.3191508835347</v>
          </cell>
          <cell r="X116">
            <v>35.0191508835347</v>
          </cell>
          <cell r="Y116">
            <v>38.8191508835347</v>
          </cell>
          <cell r="Z116">
            <v>37.0191508835347</v>
          </cell>
          <cell r="AA116">
            <v>34.2091508835347</v>
          </cell>
        </row>
        <row r="116">
          <cell r="AD116">
            <v>36.7191508835347</v>
          </cell>
        </row>
        <row r="116">
          <cell r="AF116">
            <v>49.5191508835347</v>
          </cell>
        </row>
        <row r="116">
          <cell r="AH116">
            <v>47.0191508835347</v>
          </cell>
          <cell r="AI116">
            <v>35.4191508835347</v>
          </cell>
        </row>
        <row r="116">
          <cell r="AK116">
            <v>62.8191508835347</v>
          </cell>
        </row>
        <row r="116">
          <cell r="AW116">
            <v>28.0201162193362</v>
          </cell>
        </row>
        <row r="116">
          <cell r="AY116">
            <v>47.2454976034631</v>
          </cell>
        </row>
        <row r="116">
          <cell r="BA116">
            <v>46.3125119480519</v>
          </cell>
        </row>
        <row r="116">
          <cell r="BC116">
            <v>22.9166666666666</v>
          </cell>
        </row>
        <row r="116">
          <cell r="BE116">
            <v>4.35</v>
          </cell>
        </row>
        <row r="117">
          <cell r="C117">
            <v>40299</v>
          </cell>
          <cell r="D117">
            <v>0.0620609064957325</v>
          </cell>
          <cell r="E117">
            <v>23.3355474498067</v>
          </cell>
          <cell r="F117">
            <v>23.5855474498067</v>
          </cell>
          <cell r="G117">
            <v>20.7355474498067</v>
          </cell>
        </row>
        <row r="117">
          <cell r="I117">
            <v>17.3355474498067</v>
          </cell>
        </row>
        <row r="117">
          <cell r="K117">
            <v>18.8355474498067</v>
          </cell>
        </row>
        <row r="117">
          <cell r="M117">
            <v>6.40985025923976</v>
          </cell>
        </row>
        <row r="117">
          <cell r="O117">
            <v>40.8355474498067</v>
          </cell>
          <cell r="P117">
            <v>38.5355474498067</v>
          </cell>
          <cell r="Q117">
            <v>41.8355474498067</v>
          </cell>
          <cell r="R117">
            <v>40.5355474498067</v>
          </cell>
          <cell r="S117">
            <v>44.3355474498067</v>
          </cell>
          <cell r="T117">
            <v>41.5355474498067</v>
          </cell>
          <cell r="U117">
            <v>35.3355474498067</v>
          </cell>
        </row>
        <row r="117">
          <cell r="W117">
            <v>36.3355474498067</v>
          </cell>
          <cell r="X117">
            <v>35.0355474498067</v>
          </cell>
          <cell r="Y117">
            <v>38.8355474498067</v>
          </cell>
          <cell r="Z117">
            <v>37.0355474498067</v>
          </cell>
          <cell r="AA117">
            <v>34.2255474498067</v>
          </cell>
        </row>
        <row r="117">
          <cell r="AD117">
            <v>36.7355474498067</v>
          </cell>
        </row>
        <row r="117">
          <cell r="AF117">
            <v>49.5355474498067</v>
          </cell>
        </row>
        <row r="117">
          <cell r="AH117">
            <v>47.0355474498067</v>
          </cell>
          <cell r="AI117">
            <v>35.4355474498067</v>
          </cell>
        </row>
        <row r="117">
          <cell r="AK117">
            <v>62.8355474498067</v>
          </cell>
        </row>
        <row r="117">
          <cell r="AW117">
            <v>28.068814021164</v>
          </cell>
        </row>
        <row r="117">
          <cell r="AY117">
            <v>47.3041974009921</v>
          </cell>
        </row>
        <row r="117">
          <cell r="BA117">
            <v>46.3614523809524</v>
          </cell>
        </row>
        <row r="117">
          <cell r="BC117">
            <v>22.9333333333333</v>
          </cell>
        </row>
        <row r="117">
          <cell r="BE117">
            <v>4.384</v>
          </cell>
        </row>
        <row r="118">
          <cell r="C118">
            <v>40330</v>
          </cell>
          <cell r="D118">
            <v>0.0621358084043822</v>
          </cell>
          <cell r="E118">
            <v>23.3522350051744</v>
          </cell>
          <cell r="F118">
            <v>23.6022350051744</v>
          </cell>
          <cell r="G118">
            <v>20.7522350051744</v>
          </cell>
        </row>
        <row r="118">
          <cell r="I118">
            <v>17.3522350051744</v>
          </cell>
        </row>
        <row r="118">
          <cell r="K118">
            <v>18.8522350051744</v>
          </cell>
        </row>
        <row r="118">
          <cell r="M118">
            <v>6.41528371632447</v>
          </cell>
        </row>
        <row r="118">
          <cell r="O118">
            <v>40.8522350051744</v>
          </cell>
          <cell r="P118">
            <v>38.5522350051744</v>
          </cell>
          <cell r="Q118">
            <v>41.8522350051744</v>
          </cell>
          <cell r="R118">
            <v>40.5522350051744</v>
          </cell>
          <cell r="S118">
            <v>44.3522350051744</v>
          </cell>
          <cell r="T118">
            <v>41.5522350051744</v>
          </cell>
          <cell r="U118">
            <v>35.3522350051744</v>
          </cell>
        </row>
        <row r="118">
          <cell r="W118">
            <v>36.3522350051744</v>
          </cell>
          <cell r="X118">
            <v>35.0522350051744</v>
          </cell>
          <cell r="Y118">
            <v>38.8522350051744</v>
          </cell>
          <cell r="Z118">
            <v>37.0522350051744</v>
          </cell>
          <cell r="AA118">
            <v>34.2422350051744</v>
          </cell>
        </row>
        <row r="118">
          <cell r="AD118">
            <v>36.7522350051744</v>
          </cell>
        </row>
        <row r="118">
          <cell r="AF118">
            <v>49.5522350051744</v>
          </cell>
        </row>
        <row r="118">
          <cell r="AH118">
            <v>47.0522350051744</v>
          </cell>
          <cell r="AI118">
            <v>35.4522350051744</v>
          </cell>
        </row>
        <row r="118">
          <cell r="AK118">
            <v>62.8522350051744</v>
          </cell>
        </row>
        <row r="118">
          <cell r="AW118">
            <v>28.118376060606</v>
          </cell>
        </row>
        <row r="118">
          <cell r="AY118">
            <v>47.3641490022726</v>
          </cell>
        </row>
        <row r="118">
          <cell r="BA118">
            <v>46.4121990909091</v>
          </cell>
        </row>
        <row r="118">
          <cell r="BC118">
            <v>22.95</v>
          </cell>
        </row>
        <row r="118">
          <cell r="BE118">
            <v>4.417</v>
          </cell>
        </row>
        <row r="119">
          <cell r="C119">
            <v>40360</v>
          </cell>
          <cell r="D119">
            <v>0.0622082941242037</v>
          </cell>
          <cell r="E119">
            <v>23.5648040020212</v>
          </cell>
          <cell r="F119">
            <v>23.8148040020212</v>
          </cell>
          <cell r="G119">
            <v>20.9648040020212</v>
          </cell>
        </row>
        <row r="119">
          <cell r="I119">
            <v>17.5648040020212</v>
          </cell>
        </row>
        <row r="119">
          <cell r="K119">
            <v>19.0648040020212</v>
          </cell>
        </row>
        <row r="119">
          <cell r="M119">
            <v>6.4627743518793</v>
          </cell>
        </row>
        <row r="119">
          <cell r="O119">
            <v>41.0648040020212</v>
          </cell>
          <cell r="P119">
            <v>38.7648040020212</v>
          </cell>
          <cell r="Q119">
            <v>42.0648040020212</v>
          </cell>
          <cell r="R119">
            <v>40.7648040020212</v>
          </cell>
          <cell r="S119">
            <v>44.5648040020212</v>
          </cell>
          <cell r="T119">
            <v>41.7648040020212</v>
          </cell>
          <cell r="U119">
            <v>35.5648040020212</v>
          </cell>
        </row>
        <row r="119">
          <cell r="W119">
            <v>36.5648040020212</v>
          </cell>
          <cell r="X119">
            <v>35.2648040020212</v>
          </cell>
          <cell r="Y119">
            <v>39.0648040020212</v>
          </cell>
          <cell r="Z119">
            <v>37.2648040020212</v>
          </cell>
          <cell r="AA119">
            <v>34.4548040020212</v>
          </cell>
        </row>
        <row r="119">
          <cell r="AD119">
            <v>36.9648040020212</v>
          </cell>
        </row>
        <row r="119">
          <cell r="AF119">
            <v>49.7648040020212</v>
          </cell>
        </row>
        <row r="119">
          <cell r="AH119">
            <v>47.2648040020212</v>
          </cell>
          <cell r="AI119">
            <v>35.6648040020212</v>
          </cell>
        </row>
        <row r="119">
          <cell r="AK119">
            <v>63.0648040020212</v>
          </cell>
        </row>
        <row r="119">
          <cell r="AW119">
            <v>28.749705981241</v>
          </cell>
        </row>
        <row r="119">
          <cell r="AY119">
            <v>47.9041747016774</v>
          </cell>
        </row>
        <row r="119">
          <cell r="BA119">
            <v>47.2622426623376</v>
          </cell>
        </row>
        <row r="119">
          <cell r="BC119">
            <v>22.9666666666666</v>
          </cell>
        </row>
        <row r="119">
          <cell r="BE119">
            <v>4.462</v>
          </cell>
        </row>
        <row r="120">
          <cell r="C120">
            <v>40391</v>
          </cell>
          <cell r="D120">
            <v>0.062283196036518</v>
          </cell>
          <cell r="E120">
            <v>23.5811278210192</v>
          </cell>
          <cell r="F120">
            <v>23.8311278210192</v>
          </cell>
          <cell r="G120">
            <v>20.9811278210192</v>
          </cell>
        </row>
        <row r="120">
          <cell r="I120">
            <v>17.5811278210192</v>
          </cell>
        </row>
        <row r="120">
          <cell r="K120">
            <v>19.0811278210192</v>
          </cell>
        </row>
        <row r="120">
          <cell r="M120">
            <v>6.46821223824321</v>
          </cell>
        </row>
        <row r="120">
          <cell r="O120">
            <v>41.0811278210192</v>
          </cell>
          <cell r="P120">
            <v>38.7811278210192</v>
          </cell>
          <cell r="Q120">
            <v>42.0811278210192</v>
          </cell>
          <cell r="R120">
            <v>40.7811278210192</v>
          </cell>
          <cell r="S120">
            <v>44.5811278210192</v>
          </cell>
          <cell r="T120">
            <v>41.7811278210192</v>
          </cell>
          <cell r="U120">
            <v>35.5811278210192</v>
          </cell>
        </row>
        <row r="120">
          <cell r="W120">
            <v>36.5811278210192</v>
          </cell>
          <cell r="X120">
            <v>35.2811278210192</v>
          </cell>
          <cell r="Y120">
            <v>39.0811278210192</v>
          </cell>
          <cell r="Z120">
            <v>37.2811278210192</v>
          </cell>
          <cell r="AA120">
            <v>34.4711278210192</v>
          </cell>
        </row>
        <row r="120">
          <cell r="AD120">
            <v>36.9811278210192</v>
          </cell>
        </row>
        <row r="120">
          <cell r="AF120">
            <v>49.7811278210192</v>
          </cell>
        </row>
        <row r="120">
          <cell r="AH120">
            <v>47.2811278210192</v>
          </cell>
          <cell r="AI120">
            <v>35.6811278210192</v>
          </cell>
        </row>
        <row r="120">
          <cell r="AK120">
            <v>63.0811278210192</v>
          </cell>
        </row>
        <row r="120">
          <cell r="AW120">
            <v>28.7981877236652</v>
          </cell>
        </row>
        <row r="120">
          <cell r="AY120">
            <v>47.9625615482683</v>
          </cell>
        </row>
        <row r="120">
          <cell r="BA120">
            <v>47.310731525974</v>
          </cell>
        </row>
        <row r="120">
          <cell r="BC120">
            <v>22.9833333333333</v>
          </cell>
        </row>
        <row r="120">
          <cell r="BE120">
            <v>4.497</v>
          </cell>
        </row>
        <row r="121">
          <cell r="C121">
            <v>40422</v>
          </cell>
          <cell r="D121">
            <v>0.0623580979506948</v>
          </cell>
          <cell r="E121">
            <v>23.5978881236608</v>
          </cell>
          <cell r="F121">
            <v>23.8478881236608</v>
          </cell>
          <cell r="G121">
            <v>20.9978881236608</v>
          </cell>
        </row>
        <row r="121">
          <cell r="I121">
            <v>17.5978881236608</v>
          </cell>
        </row>
        <row r="121">
          <cell r="K121">
            <v>19.0978881236608</v>
          </cell>
        </row>
        <row r="121">
          <cell r="M121">
            <v>6.4736448094721</v>
          </cell>
        </row>
        <row r="121">
          <cell r="O121">
            <v>41.0978881236608</v>
          </cell>
          <cell r="P121">
            <v>38.7978881236608</v>
          </cell>
          <cell r="Q121">
            <v>42.0978881236608</v>
          </cell>
          <cell r="R121">
            <v>40.7978881236608</v>
          </cell>
          <cell r="S121">
            <v>44.5978881236608</v>
          </cell>
          <cell r="T121">
            <v>41.7978881236608</v>
          </cell>
          <cell r="U121">
            <v>35.5978881236608</v>
          </cell>
        </row>
        <row r="121">
          <cell r="W121">
            <v>36.5978881236608</v>
          </cell>
          <cell r="X121">
            <v>35.2978881236608</v>
          </cell>
          <cell r="Y121">
            <v>39.0978881236608</v>
          </cell>
          <cell r="Z121">
            <v>37.2978881236608</v>
          </cell>
          <cell r="AA121">
            <v>34.4878881236608</v>
          </cell>
        </row>
        <row r="121">
          <cell r="AD121">
            <v>36.9978881236608</v>
          </cell>
        </row>
        <row r="121">
          <cell r="AF121">
            <v>49.7978881236608</v>
          </cell>
        </row>
        <row r="121">
          <cell r="AH121">
            <v>47.2978881236608</v>
          </cell>
          <cell r="AI121">
            <v>35.6978881236608</v>
          </cell>
        </row>
        <row r="121">
          <cell r="AK121">
            <v>63.0978881236608</v>
          </cell>
        </row>
        <row r="121">
          <cell r="AW121">
            <v>28.8479658225107</v>
          </cell>
        </row>
        <row r="121">
          <cell r="AY121">
            <v>48.0228261004869</v>
          </cell>
        </row>
        <row r="121">
          <cell r="BA121">
            <v>47.3619298051948</v>
          </cell>
        </row>
        <row r="121">
          <cell r="BC121">
            <v>23</v>
          </cell>
        </row>
        <row r="121">
          <cell r="BE121">
            <v>4.502</v>
          </cell>
        </row>
        <row r="122">
          <cell r="C122">
            <v>40452</v>
          </cell>
          <cell r="D122">
            <v>0.0624305836758641</v>
          </cell>
          <cell r="E122">
            <v>24.1808705485187</v>
          </cell>
          <cell r="F122">
            <v>24.4308705485187</v>
          </cell>
          <cell r="G122">
            <v>21.5808705485187</v>
          </cell>
        </row>
        <row r="122">
          <cell r="I122">
            <v>18.1808705485187</v>
          </cell>
        </row>
        <row r="122">
          <cell r="K122">
            <v>19.6808705485187</v>
          </cell>
        </row>
        <row r="122">
          <cell r="M122">
            <v>6.6140622977305</v>
          </cell>
        </row>
        <row r="122">
          <cell r="O122">
            <v>41.6808705485187</v>
          </cell>
          <cell r="P122">
            <v>39.3808705485187</v>
          </cell>
          <cell r="Q122">
            <v>42.6808705485187</v>
          </cell>
          <cell r="R122">
            <v>41.3808705485187</v>
          </cell>
          <cell r="S122">
            <v>45.1808705485187</v>
          </cell>
          <cell r="T122">
            <v>42.3808705485187</v>
          </cell>
          <cell r="U122">
            <v>36.1808705485187</v>
          </cell>
        </row>
        <row r="122">
          <cell r="W122">
            <v>37.1808705485187</v>
          </cell>
          <cell r="X122">
            <v>35.8808705485187</v>
          </cell>
          <cell r="Y122">
            <v>39.6808705485187</v>
          </cell>
          <cell r="Z122">
            <v>37.8808705485187</v>
          </cell>
          <cell r="AA122">
            <v>35.0708705485187</v>
          </cell>
        </row>
        <row r="122">
          <cell r="AD122">
            <v>37.5808705485187</v>
          </cell>
        </row>
        <row r="122">
          <cell r="AF122">
            <v>50.3808705485187</v>
          </cell>
        </row>
        <row r="122">
          <cell r="AH122">
            <v>47.8808705485187</v>
          </cell>
          <cell r="AI122">
            <v>36.2808705485187</v>
          </cell>
        </row>
        <row r="122">
          <cell r="AK122">
            <v>63.6808705485187</v>
          </cell>
        </row>
        <row r="122">
          <cell r="AW122">
            <v>30.5794236243386</v>
          </cell>
        </row>
        <row r="122">
          <cell r="AY122">
            <v>49.2462158980157</v>
          </cell>
        </row>
        <row r="122">
          <cell r="BA122">
            <v>49.5978702380952</v>
          </cell>
        </row>
        <row r="122">
          <cell r="BC122">
            <v>23.0166666666666</v>
          </cell>
        </row>
        <row r="122">
          <cell r="BE122">
            <v>4.527</v>
          </cell>
        </row>
        <row r="123">
          <cell r="C123">
            <v>40483</v>
          </cell>
          <cell r="D123">
            <v>0.0625054855937037</v>
          </cell>
          <cell r="E123">
            <v>24.1981037084408</v>
          </cell>
          <cell r="F123">
            <v>24.4481037084408</v>
          </cell>
          <cell r="G123">
            <v>21.5981037084408</v>
          </cell>
        </row>
        <row r="123">
          <cell r="I123">
            <v>18.1981037084408</v>
          </cell>
        </row>
        <row r="123">
          <cell r="K123">
            <v>19.6981037084408</v>
          </cell>
        </row>
        <row r="123">
          <cell r="M123">
            <v>6.6194891108965</v>
          </cell>
        </row>
        <row r="123">
          <cell r="O123">
            <v>41.6981037084408</v>
          </cell>
          <cell r="P123">
            <v>39.3981037084408</v>
          </cell>
          <cell r="Q123">
            <v>42.6981037084408</v>
          </cell>
          <cell r="R123">
            <v>41.3981037084408</v>
          </cell>
          <cell r="S123">
            <v>45.1981037084408</v>
          </cell>
          <cell r="T123">
            <v>42.3981037084408</v>
          </cell>
          <cell r="U123">
            <v>36.1981037084408</v>
          </cell>
        </row>
        <row r="123">
          <cell r="W123">
            <v>37.1981037084408</v>
          </cell>
          <cell r="X123">
            <v>35.8981037084408</v>
          </cell>
          <cell r="Y123">
            <v>39.6981037084408</v>
          </cell>
          <cell r="Z123">
            <v>37.8981037084408</v>
          </cell>
          <cell r="AA123">
            <v>35.0881037084408</v>
          </cell>
        </row>
        <row r="123">
          <cell r="AD123">
            <v>37.5981037084408</v>
          </cell>
        </row>
        <row r="123">
          <cell r="AF123">
            <v>50.3981037084408</v>
          </cell>
        </row>
        <row r="123">
          <cell r="AH123">
            <v>47.8981037084408</v>
          </cell>
          <cell r="AI123">
            <v>36.2981037084408</v>
          </cell>
        </row>
        <row r="123">
          <cell r="AK123">
            <v>63.6981037084408</v>
          </cell>
        </row>
        <row r="123">
          <cell r="AW123">
            <v>30.6306061093074</v>
          </cell>
        </row>
        <row r="123">
          <cell r="AY123">
            <v>49.3085146313312</v>
          </cell>
        </row>
        <row r="123">
          <cell r="BA123">
            <v>49.6520037175324</v>
          </cell>
        </row>
        <row r="123">
          <cell r="BC123">
            <v>23.0333333333333</v>
          </cell>
        </row>
        <row r="123">
          <cell r="BE123">
            <v>4.637</v>
          </cell>
        </row>
        <row r="124">
          <cell r="C124">
            <v>40513</v>
          </cell>
          <cell r="D124">
            <v>0.0625779713224186</v>
          </cell>
          <cell r="E124">
            <v>24.217573056305</v>
          </cell>
          <cell r="F124">
            <v>24.467573056305</v>
          </cell>
          <cell r="G124">
            <v>21.617573056305</v>
          </cell>
        </row>
        <row r="124">
          <cell r="I124">
            <v>18.217573056305</v>
          </cell>
        </row>
        <row r="124">
          <cell r="K124">
            <v>19.717573056305</v>
          </cell>
        </row>
        <row r="124">
          <cell r="M124">
            <v>6.62488869362445</v>
          </cell>
        </row>
        <row r="124">
          <cell r="O124">
            <v>41.717573056305</v>
          </cell>
          <cell r="P124">
            <v>39.417573056305</v>
          </cell>
          <cell r="Q124">
            <v>42.717573056305</v>
          </cell>
          <cell r="R124">
            <v>41.417573056305</v>
          </cell>
          <cell r="S124">
            <v>45.217573056305</v>
          </cell>
          <cell r="T124">
            <v>42.417573056305</v>
          </cell>
          <cell r="U124">
            <v>36.217573056305</v>
          </cell>
        </row>
        <row r="124">
          <cell r="W124">
            <v>37.217573056305</v>
          </cell>
          <cell r="X124">
            <v>35.917573056305</v>
          </cell>
          <cell r="Y124">
            <v>39.717573056305</v>
          </cell>
          <cell r="Z124">
            <v>37.917573056305</v>
          </cell>
          <cell r="AA124">
            <v>35.107573056305</v>
          </cell>
        </row>
        <row r="124">
          <cell r="AD124">
            <v>37.6175730563049</v>
          </cell>
        </row>
        <row r="124">
          <cell r="AF124">
            <v>50.417573056305</v>
          </cell>
        </row>
        <row r="124">
          <cell r="AH124">
            <v>47.917573056305</v>
          </cell>
          <cell r="AI124">
            <v>36.317573056305</v>
          </cell>
        </row>
        <row r="124">
          <cell r="AK124">
            <v>63.717573056305</v>
          </cell>
        </row>
        <row r="124">
          <cell r="AW124">
            <v>30.6884300724638</v>
          </cell>
        </row>
        <row r="124">
          <cell r="AY124">
            <v>49.3804332043479</v>
          </cell>
        </row>
        <row r="124">
          <cell r="BA124">
            <v>49.7200180434781</v>
          </cell>
        </row>
        <row r="124">
          <cell r="BC124">
            <v>23.05</v>
          </cell>
        </row>
        <row r="124">
          <cell r="BE124">
            <v>4.757</v>
          </cell>
        </row>
        <row r="125">
          <cell r="C125">
            <v>40544</v>
          </cell>
          <cell r="D125">
            <v>0.0626528732439224</v>
          </cell>
          <cell r="E125">
            <v>23.6611622441344</v>
          </cell>
          <cell r="F125">
            <v>23.9111622441344</v>
          </cell>
          <cell r="G125">
            <v>21.0611622441344</v>
          </cell>
        </row>
        <row r="125">
          <cell r="I125">
            <v>17.6611622441344</v>
          </cell>
        </row>
        <row r="125">
          <cell r="K125">
            <v>19.1611622441344</v>
          </cell>
        </row>
        <row r="125">
          <cell r="M125">
            <v>6.1735313212284</v>
          </cell>
        </row>
        <row r="125">
          <cell r="O125">
            <v>41.1611622441344</v>
          </cell>
          <cell r="P125">
            <v>38.8611622441344</v>
          </cell>
          <cell r="Q125">
            <v>42.1611622441344</v>
          </cell>
          <cell r="R125">
            <v>40.8611622441344</v>
          </cell>
          <cell r="S125">
            <v>44.6611622441344</v>
          </cell>
          <cell r="T125">
            <v>41.8611622441344</v>
          </cell>
          <cell r="U125">
            <v>35.6611622441344</v>
          </cell>
        </row>
        <row r="125">
          <cell r="W125">
            <v>36.6611622441344</v>
          </cell>
          <cell r="X125">
            <v>35.3611622441344</v>
          </cell>
          <cell r="Y125">
            <v>39.1611622441344</v>
          </cell>
          <cell r="Z125">
            <v>37.3611622441344</v>
          </cell>
          <cell r="AA125">
            <v>34.5511622441344</v>
          </cell>
        </row>
        <row r="125">
          <cell r="AD125">
            <v>37.0611622441344</v>
          </cell>
        </row>
        <row r="125">
          <cell r="AF125">
            <v>49.8611622441344</v>
          </cell>
        </row>
        <row r="125">
          <cell r="AH125">
            <v>47.3611622441344</v>
          </cell>
          <cell r="AI125">
            <v>35.7611622441344</v>
          </cell>
        </row>
        <row r="125">
          <cell r="AK125">
            <v>63.1611622441344</v>
          </cell>
        </row>
        <row r="125">
          <cell r="AW125">
            <v>29.0358899603174</v>
          </cell>
        </row>
        <row r="125">
          <cell r="AY125">
            <v>49.2680502184524</v>
          </cell>
        </row>
        <row r="125">
          <cell r="BA125">
            <v>50.5607917857143</v>
          </cell>
        </row>
        <row r="125">
          <cell r="BC125">
            <v>23.075</v>
          </cell>
        </row>
        <row r="125">
          <cell r="BE125">
            <v>4.832</v>
          </cell>
        </row>
        <row r="126">
          <cell r="C126">
            <v>40575</v>
          </cell>
          <cell r="D126">
            <v>0.0627277751672874</v>
          </cell>
          <cell r="E126">
            <v>23.6798648989899</v>
          </cell>
          <cell r="F126">
            <v>23.9298648989899</v>
          </cell>
          <cell r="G126">
            <v>21.0798648989899</v>
          </cell>
        </row>
        <row r="126">
          <cell r="I126">
            <v>17.6798648989899</v>
          </cell>
        </row>
        <row r="126">
          <cell r="K126">
            <v>19.1798648989899</v>
          </cell>
        </row>
        <row r="126">
          <cell r="M126">
            <v>6.17894024010655</v>
          </cell>
        </row>
        <row r="126">
          <cell r="O126">
            <v>41.1798648989899</v>
          </cell>
          <cell r="P126">
            <v>38.8798648989899</v>
          </cell>
          <cell r="Q126">
            <v>42.1798648989899</v>
          </cell>
          <cell r="R126">
            <v>40.8798648989899</v>
          </cell>
          <cell r="S126">
            <v>44.6798648989899</v>
          </cell>
          <cell r="T126">
            <v>41.8798648989899</v>
          </cell>
          <cell r="U126">
            <v>35.6798648989899</v>
          </cell>
        </row>
        <row r="126">
          <cell r="W126">
            <v>36.6798648989899</v>
          </cell>
          <cell r="X126">
            <v>35.3798648989899</v>
          </cell>
          <cell r="Y126">
            <v>39.1798648989899</v>
          </cell>
          <cell r="Z126">
            <v>37.3798648989899</v>
          </cell>
          <cell r="AA126">
            <v>34.5698648989899</v>
          </cell>
        </row>
        <row r="126">
          <cell r="AD126">
            <v>37.0798648989899</v>
          </cell>
        </row>
        <row r="126">
          <cell r="AF126">
            <v>49.8798648989899</v>
          </cell>
        </row>
        <row r="126">
          <cell r="AH126">
            <v>47.3798648989899</v>
          </cell>
          <cell r="AI126">
            <v>35.7798648989899</v>
          </cell>
        </row>
        <row r="126">
          <cell r="AK126">
            <v>63.1798648989899</v>
          </cell>
        </row>
        <row r="126">
          <cell r="AW126">
            <v>29.0914368452381</v>
          </cell>
        </row>
        <row r="126">
          <cell r="AY126">
            <v>49.3366705607143</v>
          </cell>
        </row>
        <row r="126">
          <cell r="BA126">
            <v>50.6240469642857</v>
          </cell>
        </row>
        <row r="126">
          <cell r="BC126">
            <v>23.1</v>
          </cell>
        </row>
        <row r="126">
          <cell r="BE126">
            <v>4.712</v>
          </cell>
        </row>
        <row r="127">
          <cell r="C127">
            <v>40603</v>
          </cell>
          <cell r="D127">
            <v>0.0627954285190242</v>
          </cell>
          <cell r="E127">
            <v>23.6994651919471</v>
          </cell>
          <cell r="F127">
            <v>23.9494651919471</v>
          </cell>
          <cell r="G127">
            <v>21.0994651919471</v>
          </cell>
        </row>
        <row r="127">
          <cell r="I127">
            <v>17.6994651919471</v>
          </cell>
        </row>
        <row r="127">
          <cell r="K127">
            <v>19.1994651919471</v>
          </cell>
        </row>
        <row r="127">
          <cell r="M127">
            <v>6.18433822829401</v>
          </cell>
        </row>
        <row r="127">
          <cell r="O127">
            <v>41.1994651919471</v>
          </cell>
          <cell r="P127">
            <v>38.8994651919471</v>
          </cell>
          <cell r="Q127">
            <v>42.1994651919471</v>
          </cell>
          <cell r="R127">
            <v>40.8994651919471</v>
          </cell>
          <cell r="S127">
            <v>44.6994651919471</v>
          </cell>
          <cell r="T127">
            <v>41.8994651919471</v>
          </cell>
          <cell r="U127">
            <v>35.6994651919471</v>
          </cell>
        </row>
        <row r="127">
          <cell r="W127">
            <v>36.6994651919471</v>
          </cell>
          <cell r="X127">
            <v>35.3994651919471</v>
          </cell>
          <cell r="Y127">
            <v>39.1994651919471</v>
          </cell>
          <cell r="Z127">
            <v>37.3994651919471</v>
          </cell>
          <cell r="AA127">
            <v>34.5894651919471</v>
          </cell>
        </row>
        <row r="127">
          <cell r="AD127">
            <v>37.0994651919471</v>
          </cell>
        </row>
        <row r="127">
          <cell r="AF127">
            <v>49.8994651919471</v>
          </cell>
        </row>
        <row r="127">
          <cell r="AH127">
            <v>47.3994651919471</v>
          </cell>
          <cell r="AI127">
            <v>35.7994651919471</v>
          </cell>
        </row>
        <row r="127">
          <cell r="AK127">
            <v>63.1994651919471</v>
          </cell>
        </row>
        <row r="127">
          <cell r="AW127">
            <v>29.149649715321</v>
          </cell>
        </row>
        <row r="127">
          <cell r="AY127">
            <v>49.4091524454193</v>
          </cell>
        </row>
        <row r="127">
          <cell r="BA127">
            <v>50.6928741149067</v>
          </cell>
        </row>
        <row r="127">
          <cell r="BC127">
            <v>23.125</v>
          </cell>
        </row>
        <row r="127">
          <cell r="BE127">
            <v>4.572</v>
          </cell>
        </row>
        <row r="128">
          <cell r="C128">
            <v>40634</v>
          </cell>
          <cell r="D128">
            <v>0.062870330445933</v>
          </cell>
          <cell r="E128">
            <v>23.5303136390358</v>
          </cell>
          <cell r="F128">
            <v>23.7803136390358</v>
          </cell>
          <cell r="G128">
            <v>20.9303136390358</v>
          </cell>
        </row>
        <row r="128">
          <cell r="I128">
            <v>17.5303136390358</v>
          </cell>
        </row>
        <row r="128">
          <cell r="K128">
            <v>19.0303136390358</v>
          </cell>
        </row>
        <row r="128">
          <cell r="M128">
            <v>6.46948186537336</v>
          </cell>
        </row>
        <row r="128">
          <cell r="O128">
            <v>41.0303136390358</v>
          </cell>
          <cell r="P128">
            <v>38.7303136390358</v>
          </cell>
          <cell r="Q128">
            <v>42.0303136390358</v>
          </cell>
          <cell r="R128">
            <v>40.7303136390358</v>
          </cell>
          <cell r="S128">
            <v>44.5303136390358</v>
          </cell>
          <cell r="T128">
            <v>41.7303136390358</v>
          </cell>
          <cell r="U128">
            <v>35.5303136390358</v>
          </cell>
        </row>
        <row r="128">
          <cell r="W128">
            <v>36.5303136390358</v>
          </cell>
          <cell r="X128">
            <v>35.2303136390358</v>
          </cell>
          <cell r="Y128">
            <v>39.0303136390358</v>
          </cell>
          <cell r="Z128">
            <v>37.2303136390358</v>
          </cell>
          <cell r="AA128">
            <v>34.4203136390358</v>
          </cell>
        </row>
        <row r="128">
          <cell r="AD128">
            <v>36.9303136390358</v>
          </cell>
        </row>
        <row r="128">
          <cell r="AF128">
            <v>49.7303136390358</v>
          </cell>
        </row>
        <row r="128">
          <cell r="AH128">
            <v>47.2303136390358</v>
          </cell>
          <cell r="AI128">
            <v>35.6303136390358</v>
          </cell>
        </row>
        <row r="128">
          <cell r="AK128">
            <v>63.0303136390358</v>
          </cell>
        </row>
        <row r="128">
          <cell r="AW128">
            <v>28.6472696031745</v>
          </cell>
        </row>
        <row r="128">
          <cell r="AY128">
            <v>48.0118594595238</v>
          </cell>
        </row>
        <row r="128">
          <cell r="BA128">
            <v>46.9892078571429</v>
          </cell>
        </row>
        <row r="128">
          <cell r="BC128">
            <v>23.15</v>
          </cell>
        </row>
        <row r="128">
          <cell r="BE128">
            <v>4.43</v>
          </cell>
        </row>
        <row r="129">
          <cell r="C129">
            <v>40664</v>
          </cell>
          <cell r="D129">
            <v>0.0629274350563564</v>
          </cell>
          <cell r="E129">
            <v>23.5491472389844</v>
          </cell>
          <cell r="F129">
            <v>23.7991472389844</v>
          </cell>
          <cell r="G129">
            <v>20.9491472389844</v>
          </cell>
        </row>
        <row r="129">
          <cell r="I129">
            <v>17.5491472389844</v>
          </cell>
        </row>
        <row r="129">
          <cell r="K129">
            <v>19.0491472389844</v>
          </cell>
        </row>
        <row r="129">
          <cell r="M129">
            <v>6.47488918971102</v>
          </cell>
        </row>
        <row r="129">
          <cell r="O129">
            <v>41.0491472389844</v>
          </cell>
          <cell r="P129">
            <v>38.7491472389844</v>
          </cell>
          <cell r="Q129">
            <v>42.0491472389844</v>
          </cell>
          <cell r="R129">
            <v>40.7491472389844</v>
          </cell>
          <cell r="S129">
            <v>44.5491472389844</v>
          </cell>
          <cell r="T129">
            <v>41.7491472389844</v>
          </cell>
          <cell r="U129">
            <v>35.5491472389844</v>
          </cell>
        </row>
        <row r="129">
          <cell r="W129">
            <v>36.5491472389844</v>
          </cell>
          <cell r="X129">
            <v>35.2491472389844</v>
          </cell>
          <cell r="Y129">
            <v>39.0491472389844</v>
          </cell>
          <cell r="Z129">
            <v>37.2491472389844</v>
          </cell>
          <cell r="AA129">
            <v>34.4391472389844</v>
          </cell>
        </row>
        <row r="129">
          <cell r="AD129">
            <v>36.9491472389844</v>
          </cell>
        </row>
        <row r="129">
          <cell r="AF129">
            <v>49.7491472389844</v>
          </cell>
        </row>
        <row r="129">
          <cell r="AH129">
            <v>47.2491472389844</v>
          </cell>
          <cell r="AI129">
            <v>35.6491472389844</v>
          </cell>
        </row>
        <row r="129">
          <cell r="AK129">
            <v>63.0491472389844</v>
          </cell>
        </row>
        <row r="129">
          <cell r="AW129">
            <v>28.7032053950217</v>
          </cell>
        </row>
        <row r="129">
          <cell r="AY129">
            <v>48.081043113474</v>
          </cell>
        </row>
        <row r="129">
          <cell r="BA129">
            <v>47.0532758603895</v>
          </cell>
        </row>
        <row r="129">
          <cell r="BC129">
            <v>23.175</v>
          </cell>
        </row>
        <row r="129">
          <cell r="BE129">
            <v>4.464</v>
          </cell>
        </row>
        <row r="130">
          <cell r="C130">
            <v>40695</v>
          </cell>
          <cell r="D130">
            <v>0.062965658913714</v>
          </cell>
          <cell r="E130">
            <v>23.5684173225764</v>
          </cell>
          <cell r="F130">
            <v>23.8184173225764</v>
          </cell>
          <cell r="G130">
            <v>20.9684173225764</v>
          </cell>
        </row>
        <row r="130">
          <cell r="I130">
            <v>17.5684173225764</v>
          </cell>
        </row>
        <row r="130">
          <cell r="K130">
            <v>19.0684173225764</v>
          </cell>
        </row>
        <row r="130">
          <cell r="M130">
            <v>6.48029119891362</v>
          </cell>
        </row>
        <row r="130">
          <cell r="O130">
            <v>41.0684173225764</v>
          </cell>
          <cell r="P130">
            <v>38.7684173225764</v>
          </cell>
          <cell r="Q130">
            <v>42.0684173225764</v>
          </cell>
          <cell r="R130">
            <v>40.7684173225764</v>
          </cell>
          <cell r="S130">
            <v>44.5684173225764</v>
          </cell>
          <cell r="T130">
            <v>41.7684173225764</v>
          </cell>
          <cell r="U130">
            <v>35.5684173225764</v>
          </cell>
        </row>
        <row r="130">
          <cell r="W130">
            <v>36.5684173225764</v>
          </cell>
          <cell r="X130">
            <v>35.2684173225764</v>
          </cell>
          <cell r="Y130">
            <v>39.0684173225764</v>
          </cell>
          <cell r="Z130">
            <v>37.2684173225764</v>
          </cell>
          <cell r="AA130">
            <v>34.4584173225764</v>
          </cell>
        </row>
        <row r="130">
          <cell r="AD130">
            <v>36.9684173225764</v>
          </cell>
        </row>
        <row r="130">
          <cell r="AF130">
            <v>49.7684173225764</v>
          </cell>
        </row>
        <row r="130">
          <cell r="AH130">
            <v>47.2684173225764</v>
          </cell>
          <cell r="AI130">
            <v>35.6684173225764</v>
          </cell>
        </row>
        <row r="130">
          <cell r="AK130">
            <v>63.0684173225764</v>
          </cell>
        </row>
        <row r="130">
          <cell r="AW130">
            <v>28.76043754329</v>
          </cell>
        </row>
        <row r="130">
          <cell r="AY130">
            <v>48.1521044730519</v>
          </cell>
        </row>
        <row r="130">
          <cell r="BA130">
            <v>47.1200532792207</v>
          </cell>
        </row>
        <row r="130">
          <cell r="BC130">
            <v>23.2</v>
          </cell>
        </row>
        <row r="130">
          <cell r="BE130">
            <v>4.497</v>
          </cell>
        </row>
        <row r="131">
          <cell r="C131">
            <v>40725</v>
          </cell>
          <cell r="D131">
            <v>0.0630026497438765</v>
          </cell>
          <cell r="E131">
            <v>23.7832887706429</v>
          </cell>
          <cell r="F131">
            <v>24.0332887706429</v>
          </cell>
          <cell r="G131">
            <v>21.1832887706429</v>
          </cell>
        </row>
        <row r="131">
          <cell r="I131">
            <v>17.7832887706429</v>
          </cell>
        </row>
        <row r="131">
          <cell r="K131">
            <v>19.2832887706429</v>
          </cell>
        </row>
        <row r="131">
          <cell r="M131">
            <v>6.52775379713128</v>
          </cell>
        </row>
        <row r="131">
          <cell r="O131">
            <v>41.2832887706429</v>
          </cell>
          <cell r="P131">
            <v>38.9832887706429</v>
          </cell>
          <cell r="Q131">
            <v>42.2832887706429</v>
          </cell>
          <cell r="R131">
            <v>40.9832887706429</v>
          </cell>
          <cell r="S131">
            <v>44.7832887706429</v>
          </cell>
          <cell r="T131">
            <v>41.9832887706429</v>
          </cell>
          <cell r="U131">
            <v>35.7832887706429</v>
          </cell>
        </row>
        <row r="131">
          <cell r="W131">
            <v>36.7832887706429</v>
          </cell>
          <cell r="X131">
            <v>35.4832887706429</v>
          </cell>
          <cell r="Y131">
            <v>39.2832887706429</v>
          </cell>
          <cell r="Z131">
            <v>37.4832887706429</v>
          </cell>
          <cell r="AA131">
            <v>34.6732887706429</v>
          </cell>
        </row>
        <row r="131">
          <cell r="AD131">
            <v>37.1832887706429</v>
          </cell>
        </row>
        <row r="131">
          <cell r="AF131">
            <v>49.9832887706429</v>
          </cell>
        </row>
        <row r="131">
          <cell r="AH131">
            <v>47.4832887706429</v>
          </cell>
          <cell r="AI131">
            <v>35.8832887706429</v>
          </cell>
        </row>
        <row r="131">
          <cell r="AK131">
            <v>63.2832887706429</v>
          </cell>
        </row>
        <row r="131">
          <cell r="AW131">
            <v>29.3986057440476</v>
          </cell>
        </row>
        <row r="131">
          <cell r="AY131">
            <v>48.7020350696429</v>
          </cell>
        </row>
        <row r="131">
          <cell r="BA131">
            <v>47.9843890178572</v>
          </cell>
        </row>
        <row r="131">
          <cell r="BC131">
            <v>23.225</v>
          </cell>
        </row>
        <row r="131">
          <cell r="BE131">
            <v>4.542</v>
          </cell>
        </row>
        <row r="132">
          <cell r="C132">
            <v>40756</v>
          </cell>
          <cell r="D132">
            <v>0.0630408736021884</v>
          </cell>
          <cell r="E132">
            <v>23.8022158350238</v>
          </cell>
          <cell r="F132">
            <v>24.0522158350238</v>
          </cell>
          <cell r="G132">
            <v>21.2022158350238</v>
          </cell>
        </row>
        <row r="132">
          <cell r="I132">
            <v>17.8022158350238</v>
          </cell>
        </row>
        <row r="132">
          <cell r="K132">
            <v>19.3022158350238</v>
          </cell>
        </row>
        <row r="132">
          <cell r="M132">
            <v>6.53315998333674</v>
          </cell>
        </row>
        <row r="132">
          <cell r="O132">
            <v>41.3022158350238</v>
          </cell>
          <cell r="P132">
            <v>39.0022158350238</v>
          </cell>
          <cell r="Q132">
            <v>42.3022158350238</v>
          </cell>
          <cell r="R132">
            <v>41.0022158350238</v>
          </cell>
          <cell r="S132">
            <v>44.8022158350238</v>
          </cell>
          <cell r="T132">
            <v>42.0022158350238</v>
          </cell>
          <cell r="U132">
            <v>35.8022158350238</v>
          </cell>
        </row>
        <row r="132">
          <cell r="W132">
            <v>36.8022158350238</v>
          </cell>
          <cell r="X132">
            <v>35.5022158350238</v>
          </cell>
          <cell r="Y132">
            <v>39.3022158350238</v>
          </cell>
          <cell r="Z132">
            <v>37.5022158350238</v>
          </cell>
          <cell r="AA132">
            <v>34.6922158350238</v>
          </cell>
        </row>
        <row r="132">
          <cell r="AD132">
            <v>37.2022158350238</v>
          </cell>
        </row>
        <row r="132">
          <cell r="AF132">
            <v>50.0022158350238</v>
          </cell>
        </row>
        <row r="132">
          <cell r="AH132">
            <v>47.5022158350238</v>
          </cell>
          <cell r="AI132">
            <v>35.9022158350238</v>
          </cell>
        </row>
        <row r="132">
          <cell r="AK132">
            <v>63.3022158350238</v>
          </cell>
        </row>
        <row r="132">
          <cell r="AW132">
            <v>29.4548191252588</v>
          </cell>
        </row>
        <row r="132">
          <cell r="AY132">
            <v>48.7716207975155</v>
          </cell>
        </row>
        <row r="132">
          <cell r="BA132">
            <v>48.049037189441</v>
          </cell>
        </row>
        <row r="132">
          <cell r="BC132">
            <v>23.25</v>
          </cell>
        </row>
        <row r="132">
          <cell r="BE132">
            <v>4.577</v>
          </cell>
        </row>
        <row r="133">
          <cell r="C133">
            <v>40787</v>
          </cell>
          <cell r="D133">
            <v>0.0630790974609852</v>
          </cell>
          <cell r="E133">
            <v>23.8212724211815</v>
          </cell>
          <cell r="F133">
            <v>24.0712724211815</v>
          </cell>
          <cell r="G133">
            <v>21.2212724211815</v>
          </cell>
        </row>
        <row r="133">
          <cell r="I133">
            <v>17.8212724211815</v>
          </cell>
        </row>
        <row r="133">
          <cell r="K133">
            <v>19.3212724211815</v>
          </cell>
        </row>
        <row r="133">
          <cell r="M133">
            <v>6.53856459233365</v>
          </cell>
        </row>
        <row r="133">
          <cell r="O133">
            <v>41.3212724211815</v>
          </cell>
          <cell r="P133">
            <v>39.0212724211815</v>
          </cell>
          <cell r="Q133">
            <v>42.3212724211815</v>
          </cell>
          <cell r="R133">
            <v>41.0212724211815</v>
          </cell>
          <cell r="S133">
            <v>44.8212724211815</v>
          </cell>
          <cell r="T133">
            <v>42.0212724211815</v>
          </cell>
          <cell r="U133">
            <v>35.8212724211815</v>
          </cell>
        </row>
        <row r="133">
          <cell r="W133">
            <v>36.8212724211815</v>
          </cell>
          <cell r="X133">
            <v>35.5212724211815</v>
          </cell>
          <cell r="Y133">
            <v>39.3212724211815</v>
          </cell>
          <cell r="Z133">
            <v>37.5212724211815</v>
          </cell>
          <cell r="AA133">
            <v>34.7112724211815</v>
          </cell>
        </row>
        <row r="133">
          <cell r="AD133">
            <v>37.2212724211815</v>
          </cell>
        </row>
        <row r="133">
          <cell r="AF133">
            <v>50.0212724211815</v>
          </cell>
        </row>
        <row r="133">
          <cell r="AH133">
            <v>47.5212724211815</v>
          </cell>
          <cell r="AI133">
            <v>35.9212724211815</v>
          </cell>
        </row>
        <row r="133">
          <cell r="AK133">
            <v>63.3212724211815</v>
          </cell>
        </row>
        <row r="133">
          <cell r="AW133">
            <v>29.5114171861471</v>
          </cell>
        </row>
        <row r="133">
          <cell r="AY133">
            <v>48.8417637141233</v>
          </cell>
        </row>
        <row r="133">
          <cell r="BA133">
            <v>48.1144893506493</v>
          </cell>
        </row>
        <row r="133">
          <cell r="BC133">
            <v>23.275</v>
          </cell>
        </row>
        <row r="133">
          <cell r="BE133">
            <v>4.582</v>
          </cell>
        </row>
        <row r="134">
          <cell r="C134">
            <v>40817</v>
          </cell>
          <cell r="D134">
            <v>0.0631160882925399</v>
          </cell>
          <cell r="E134">
            <v>24.406582758805</v>
          </cell>
          <cell r="F134">
            <v>24.656582758805</v>
          </cell>
          <cell r="G134">
            <v>21.806582758805</v>
          </cell>
        </row>
        <row r="134">
          <cell r="I134">
            <v>18.406582758805</v>
          </cell>
        </row>
        <row r="134">
          <cell r="K134">
            <v>19.906582758805</v>
          </cell>
        </row>
        <row r="134">
          <cell r="M134">
            <v>6.67895373320532</v>
          </cell>
        </row>
        <row r="134">
          <cell r="O134">
            <v>41.906582758805</v>
          </cell>
          <cell r="P134">
            <v>39.6065827588049</v>
          </cell>
          <cell r="Q134">
            <v>42.906582758805</v>
          </cell>
          <cell r="R134">
            <v>41.606582758805</v>
          </cell>
          <cell r="S134">
            <v>45.406582758805</v>
          </cell>
          <cell r="T134">
            <v>42.6065827588049</v>
          </cell>
          <cell r="U134">
            <v>36.406582758805</v>
          </cell>
        </row>
        <row r="134">
          <cell r="W134">
            <v>37.406582758805</v>
          </cell>
          <cell r="X134">
            <v>36.1065827588049</v>
          </cell>
          <cell r="Y134">
            <v>39.906582758805</v>
          </cell>
          <cell r="Z134">
            <v>38.1065827588049</v>
          </cell>
          <cell r="AA134">
            <v>35.296582758805</v>
          </cell>
        </row>
        <row r="134">
          <cell r="AD134">
            <v>37.806582758805</v>
          </cell>
        </row>
        <row r="134">
          <cell r="AF134">
            <v>50.606582758805</v>
          </cell>
        </row>
        <row r="134">
          <cell r="AH134">
            <v>48.106582758805</v>
          </cell>
          <cell r="AI134">
            <v>36.506582758805</v>
          </cell>
        </row>
        <row r="134">
          <cell r="AK134">
            <v>63.906582758805</v>
          </cell>
        </row>
        <row r="134">
          <cell r="AW134">
            <v>31.2497888888888</v>
          </cell>
        </row>
        <row r="134">
          <cell r="AY134">
            <v>50.0751679416667</v>
          </cell>
        </row>
        <row r="134">
          <cell r="BA134">
            <v>50.36488</v>
          </cell>
        </row>
        <row r="134">
          <cell r="BC134">
            <v>23.3</v>
          </cell>
        </row>
        <row r="134">
          <cell r="BE134">
            <v>4.607</v>
          </cell>
        </row>
        <row r="135">
          <cell r="C135">
            <v>40848</v>
          </cell>
          <cell r="D135">
            <v>0.0631543121522902</v>
          </cell>
          <cell r="E135">
            <v>24.4257437214861</v>
          </cell>
          <cell r="F135">
            <v>24.6757437214861</v>
          </cell>
          <cell r="G135">
            <v>21.8257437214861</v>
          </cell>
        </row>
        <row r="135">
          <cell r="I135">
            <v>18.4257437214861</v>
          </cell>
        </row>
        <row r="135">
          <cell r="K135">
            <v>19.9257437214861</v>
          </cell>
        </row>
        <row r="135">
          <cell r="M135">
            <v>6.68435707119171</v>
          </cell>
        </row>
        <row r="135">
          <cell r="O135">
            <v>41.9257437214861</v>
          </cell>
          <cell r="P135">
            <v>39.6257437214861</v>
          </cell>
          <cell r="Q135">
            <v>42.9257437214861</v>
          </cell>
          <cell r="R135">
            <v>41.6257437214861</v>
          </cell>
          <cell r="S135">
            <v>45.4257437214861</v>
          </cell>
          <cell r="T135">
            <v>42.6257437214861</v>
          </cell>
          <cell r="U135">
            <v>36.4257437214861</v>
          </cell>
        </row>
        <row r="135">
          <cell r="W135">
            <v>37.4257437214861</v>
          </cell>
          <cell r="X135">
            <v>36.1257437214861</v>
          </cell>
          <cell r="Y135">
            <v>39.9257437214861</v>
          </cell>
          <cell r="Z135">
            <v>38.1257437214861</v>
          </cell>
          <cell r="AA135">
            <v>35.3157437214861</v>
          </cell>
        </row>
        <row r="135">
          <cell r="AD135">
            <v>37.8257437214861</v>
          </cell>
        </row>
        <row r="135">
          <cell r="AF135">
            <v>50.6257437214861</v>
          </cell>
        </row>
        <row r="135">
          <cell r="AH135">
            <v>48.1257437214861</v>
          </cell>
          <cell r="AI135">
            <v>36.5257437214861</v>
          </cell>
        </row>
        <row r="135">
          <cell r="AK135">
            <v>63.9257437214861</v>
          </cell>
        </row>
        <row r="135">
          <cell r="AW135">
            <v>31.3066969480519</v>
          </cell>
        </row>
        <row r="135">
          <cell r="AY135">
            <v>50.1457598748376</v>
          </cell>
        </row>
        <row r="135">
          <cell r="BA135">
            <v>50.430980064935</v>
          </cell>
        </row>
        <row r="135">
          <cell r="BC135">
            <v>23.325</v>
          </cell>
        </row>
        <row r="135">
          <cell r="BE135">
            <v>4.717</v>
          </cell>
        </row>
        <row r="136">
          <cell r="C136">
            <v>40878</v>
          </cell>
          <cell r="D136">
            <v>0.0631913029847682</v>
          </cell>
          <cell r="E136">
            <v>24.4446864423455</v>
          </cell>
          <cell r="F136">
            <v>24.6946864423455</v>
          </cell>
          <cell r="G136">
            <v>21.8446864423455</v>
          </cell>
        </row>
        <row r="136">
          <cell r="I136">
            <v>18.4446864423455</v>
          </cell>
        </row>
        <row r="136">
          <cell r="K136">
            <v>19.9446864423455</v>
          </cell>
        </row>
        <row r="136">
          <cell r="M136">
            <v>6.68976306674559</v>
          </cell>
        </row>
        <row r="136">
          <cell r="O136">
            <v>41.9446864423455</v>
          </cell>
          <cell r="P136">
            <v>39.6446864423455</v>
          </cell>
          <cell r="Q136">
            <v>42.9446864423455</v>
          </cell>
          <cell r="R136">
            <v>41.6446864423455</v>
          </cell>
          <cell r="S136">
            <v>45.4446864423455</v>
          </cell>
          <cell r="T136">
            <v>42.6446864423455</v>
          </cell>
          <cell r="U136">
            <v>36.4446864423455</v>
          </cell>
        </row>
        <row r="136">
          <cell r="W136">
            <v>37.4446864423455</v>
          </cell>
          <cell r="X136">
            <v>36.1446864423455</v>
          </cell>
          <cell r="Y136">
            <v>39.9446864423455</v>
          </cell>
          <cell r="Z136">
            <v>38.1446864423455</v>
          </cell>
          <cell r="AA136">
            <v>35.3346864423455</v>
          </cell>
        </row>
        <row r="136">
          <cell r="AD136">
            <v>37.8446864423455</v>
          </cell>
        </row>
        <row r="136">
          <cell r="AF136">
            <v>50.6446864423455</v>
          </cell>
        </row>
        <row r="136">
          <cell r="AH136">
            <v>48.1446864423455</v>
          </cell>
          <cell r="AI136">
            <v>36.5446864423455</v>
          </cell>
        </row>
        <row r="136">
          <cell r="AK136">
            <v>63.9446864423455</v>
          </cell>
        </row>
        <row r="136">
          <cell r="AW136">
            <v>31.3629568290043</v>
          </cell>
        </row>
        <row r="136">
          <cell r="AY136">
            <v>50.2154129551948</v>
          </cell>
        </row>
        <row r="136">
          <cell r="BA136">
            <v>50.4957254220779</v>
          </cell>
        </row>
        <row r="136">
          <cell r="BC136">
            <v>23.3499999999999</v>
          </cell>
        </row>
        <row r="136">
          <cell r="BE136">
            <v>4.837</v>
          </cell>
        </row>
        <row r="137">
          <cell r="C137">
            <v>40909</v>
          </cell>
          <cell r="D137">
            <v>0.0632295268454719</v>
          </cell>
          <cell r="E137">
            <v>23.8883657735362</v>
          </cell>
          <cell r="F137">
            <v>24.1383657735362</v>
          </cell>
          <cell r="G137">
            <v>21.2883657735362</v>
          </cell>
        </row>
        <row r="137">
          <cell r="I137">
            <v>17.8883657735362</v>
          </cell>
        </row>
        <row r="137">
          <cell r="K137">
            <v>19.3883657735362</v>
          </cell>
        </row>
        <row r="137">
          <cell r="M137">
            <v>6.23840459665867</v>
          </cell>
        </row>
        <row r="137">
          <cell r="O137">
            <v>41.3883657735362</v>
          </cell>
          <cell r="P137">
            <v>39.0883657735362</v>
          </cell>
          <cell r="Q137">
            <v>42.3883657735362</v>
          </cell>
          <cell r="R137">
            <v>41.0883657735362</v>
          </cell>
          <cell r="S137">
            <v>44.8883657735362</v>
          </cell>
          <cell r="T137">
            <v>42.0883657735362</v>
          </cell>
          <cell r="U137">
            <v>35.8883657735362</v>
          </cell>
        </row>
        <row r="137">
          <cell r="W137">
            <v>36.8883657735362</v>
          </cell>
          <cell r="X137">
            <v>35.5883657735362</v>
          </cell>
          <cell r="Y137">
            <v>39.3883657735362</v>
          </cell>
          <cell r="Z137">
            <v>37.5883657735362</v>
          </cell>
          <cell r="AA137">
            <v>34.7783657735362</v>
          </cell>
        </row>
        <row r="137">
          <cell r="AD137">
            <v>37.2883657735362</v>
          </cell>
        </row>
        <row r="137">
          <cell r="AF137">
            <v>50.0883657735362</v>
          </cell>
        </row>
        <row r="137">
          <cell r="AH137">
            <v>47.5883657735362</v>
          </cell>
          <cell r="AI137">
            <v>35.9883657735362</v>
          </cell>
        </row>
        <row r="137">
          <cell r="AK137">
            <v>63.3883657735362</v>
          </cell>
        </row>
        <row r="137">
          <cell r="AW137">
            <v>29.7106844426407</v>
          </cell>
        </row>
        <row r="137">
          <cell r="AY137">
            <v>50.1034177563312</v>
          </cell>
        </row>
        <row r="137">
          <cell r="BA137">
            <v>51.3370587175324</v>
          </cell>
        </row>
        <row r="137">
          <cell r="BC137">
            <v>23.3749999999999</v>
          </cell>
        </row>
        <row r="137">
          <cell r="BE137">
            <v>4.922</v>
          </cell>
        </row>
        <row r="138">
          <cell r="C138">
            <v>40940</v>
          </cell>
          <cell r="D138">
            <v>0.063267750706661</v>
          </cell>
          <cell r="E138">
            <v>23.9074176153065</v>
          </cell>
          <cell r="F138">
            <v>24.1574176153065</v>
          </cell>
          <cell r="G138">
            <v>21.3074176153065</v>
          </cell>
        </row>
        <row r="138">
          <cell r="I138">
            <v>17.9074176153065</v>
          </cell>
        </row>
        <row r="138">
          <cell r="K138">
            <v>19.4074176153065</v>
          </cell>
        </row>
        <row r="138">
          <cell r="M138">
            <v>6.24380926342876</v>
          </cell>
        </row>
        <row r="138">
          <cell r="O138">
            <v>41.4074176153065</v>
          </cell>
          <cell r="P138">
            <v>39.1074176153065</v>
          </cell>
          <cell r="Q138">
            <v>42.4074176153065</v>
          </cell>
          <cell r="R138">
            <v>41.1074176153065</v>
          </cell>
          <cell r="S138">
            <v>44.9074176153065</v>
          </cell>
          <cell r="T138">
            <v>42.1074176153065</v>
          </cell>
          <cell r="U138">
            <v>35.9074176153065</v>
          </cell>
        </row>
        <row r="138">
          <cell r="W138">
            <v>36.9074176153065</v>
          </cell>
          <cell r="X138">
            <v>35.6074176153065</v>
          </cell>
          <cell r="Y138">
            <v>39.4074176153065</v>
          </cell>
          <cell r="Z138">
            <v>37.6074176153065</v>
          </cell>
          <cell r="AA138">
            <v>34.7974176153065</v>
          </cell>
        </row>
        <row r="138">
          <cell r="AD138">
            <v>37.3074176153065</v>
          </cell>
        </row>
        <row r="138">
          <cell r="AF138">
            <v>50.1074176153065</v>
          </cell>
        </row>
        <row r="138">
          <cell r="AH138">
            <v>47.6074176153065</v>
          </cell>
          <cell r="AI138">
            <v>36.0074176153065</v>
          </cell>
        </row>
        <row r="138">
          <cell r="AK138">
            <v>63.4074176153065</v>
          </cell>
        </row>
        <row r="138">
          <cell r="AW138">
            <v>29.7672684126983</v>
          </cell>
        </row>
        <row r="138">
          <cell r="AY138">
            <v>50.1735402630952</v>
          </cell>
        </row>
        <row r="138">
          <cell r="BA138">
            <v>51.4024814285714</v>
          </cell>
        </row>
        <row r="138">
          <cell r="BC138">
            <v>23.3999999999999</v>
          </cell>
        </row>
        <row r="138">
          <cell r="BE138">
            <v>4.802</v>
          </cell>
        </row>
        <row r="139">
          <cell r="C139">
            <v>40969</v>
          </cell>
          <cell r="D139">
            <v>0.0633035085127278</v>
          </cell>
          <cell r="E139">
            <v>23.9265785779877</v>
          </cell>
          <cell r="F139">
            <v>24.1765785779877</v>
          </cell>
          <cell r="G139">
            <v>21.3265785779877</v>
          </cell>
        </row>
        <row r="139">
          <cell r="I139">
            <v>17.9265785779877</v>
          </cell>
        </row>
        <row r="139">
          <cell r="K139">
            <v>19.4265785779877</v>
          </cell>
        </row>
        <row r="139">
          <cell r="M139">
            <v>6.24921260141515</v>
          </cell>
        </row>
        <row r="139">
          <cell r="O139">
            <v>41.4265785779877</v>
          </cell>
          <cell r="P139">
            <v>39.1265785779877</v>
          </cell>
          <cell r="Q139">
            <v>42.4265785779877</v>
          </cell>
          <cell r="R139">
            <v>41.1265785779877</v>
          </cell>
          <cell r="S139">
            <v>44.9265785779877</v>
          </cell>
          <cell r="T139">
            <v>42.1265785779877</v>
          </cell>
          <cell r="U139">
            <v>35.9265785779877</v>
          </cell>
        </row>
        <row r="139">
          <cell r="W139">
            <v>36.9265785779877</v>
          </cell>
          <cell r="X139">
            <v>35.6265785779877</v>
          </cell>
          <cell r="Y139">
            <v>39.4265785779877</v>
          </cell>
          <cell r="Z139">
            <v>37.6265785779877</v>
          </cell>
          <cell r="AA139">
            <v>34.8165785779877</v>
          </cell>
        </row>
        <row r="139">
          <cell r="AD139">
            <v>37.3265785779877</v>
          </cell>
        </row>
        <row r="139">
          <cell r="AF139">
            <v>50.1265785779877</v>
          </cell>
        </row>
        <row r="139">
          <cell r="AH139">
            <v>47.6265785779877</v>
          </cell>
          <cell r="AI139">
            <v>36.0265785779877</v>
          </cell>
        </row>
        <row r="139">
          <cell r="AK139">
            <v>63.4265785779877</v>
          </cell>
        </row>
        <row r="139">
          <cell r="AW139">
            <v>29.8241764718614</v>
          </cell>
        </row>
        <row r="139">
          <cell r="AY139">
            <v>50.2441321962662</v>
          </cell>
        </row>
        <row r="139">
          <cell r="BA139">
            <v>51.4685814935064</v>
          </cell>
        </row>
        <row r="139">
          <cell r="BC139">
            <v>23.4249999999999</v>
          </cell>
        </row>
        <row r="139">
          <cell r="BE139">
            <v>4.662</v>
          </cell>
        </row>
        <row r="140">
          <cell r="C140">
            <v>41000</v>
          </cell>
          <cell r="D140">
            <v>0.0633417323748548</v>
          </cell>
          <cell r="E140">
            <v>23.7572833379143</v>
          </cell>
          <cell r="F140">
            <v>24.0072833379143</v>
          </cell>
          <cell r="G140">
            <v>21.1572833379143</v>
          </cell>
        </row>
        <row r="140">
          <cell r="I140">
            <v>17.7572833379143</v>
          </cell>
        </row>
        <row r="140">
          <cell r="K140">
            <v>19.2572833379143</v>
          </cell>
        </row>
        <row r="140">
          <cell r="M140">
            <v>6.53435798819739</v>
          </cell>
        </row>
        <row r="140">
          <cell r="O140">
            <v>41.2572833379143</v>
          </cell>
          <cell r="P140">
            <v>38.9572833379143</v>
          </cell>
          <cell r="Q140">
            <v>42.2572833379143</v>
          </cell>
          <cell r="R140">
            <v>40.9572833379143</v>
          </cell>
          <cell r="S140">
            <v>44.7572833379143</v>
          </cell>
          <cell r="T140">
            <v>41.9572833379143</v>
          </cell>
          <cell r="U140">
            <v>35.7572833379143</v>
          </cell>
        </row>
        <row r="140">
          <cell r="W140">
            <v>36.7572833379143</v>
          </cell>
          <cell r="X140">
            <v>35.4572833379143</v>
          </cell>
          <cell r="Y140">
            <v>39.2572833379143</v>
          </cell>
          <cell r="Z140">
            <v>37.4572833379143</v>
          </cell>
          <cell r="AA140">
            <v>34.6472833379143</v>
          </cell>
        </row>
        <row r="140">
          <cell r="AD140">
            <v>37.1572833379143</v>
          </cell>
        </row>
        <row r="140">
          <cell r="AF140">
            <v>49.9572833379143</v>
          </cell>
        </row>
        <row r="140">
          <cell r="AH140">
            <v>47.4572833379143</v>
          </cell>
          <cell r="AI140">
            <v>35.8572833379143</v>
          </cell>
        </row>
        <row r="140">
          <cell r="AK140">
            <v>63.2572833379143</v>
          </cell>
        </row>
        <row r="140">
          <cell r="AW140">
            <v>29.3213696088436</v>
          </cell>
        </row>
        <row r="140">
          <cell r="AY140">
            <v>48.8462210836733</v>
          </cell>
        </row>
        <row r="140">
          <cell r="BA140">
            <v>47.7640233163264</v>
          </cell>
        </row>
        <row r="140">
          <cell r="BC140">
            <v>23.4499999999999</v>
          </cell>
        </row>
        <row r="140">
          <cell r="BE140">
            <v>4.52</v>
          </cell>
        </row>
        <row r="141">
          <cell r="C141">
            <v>41030</v>
          </cell>
          <cell r="D141">
            <v>0.0633787232096328</v>
          </cell>
          <cell r="E141">
            <v>23.7769865163017</v>
          </cell>
          <cell r="F141">
            <v>24.0269865163017</v>
          </cell>
          <cell r="G141">
            <v>21.1769865163017</v>
          </cell>
        </row>
        <row r="141">
          <cell r="I141">
            <v>17.7769865163017</v>
          </cell>
        </row>
        <row r="141">
          <cell r="K141">
            <v>19.2769865163017</v>
          </cell>
        </row>
        <row r="141">
          <cell r="M141">
            <v>6.53975472353159</v>
          </cell>
        </row>
        <row r="141">
          <cell r="O141">
            <v>41.2769865163017</v>
          </cell>
          <cell r="P141">
            <v>38.9769865163017</v>
          </cell>
          <cell r="Q141">
            <v>42.2769865163017</v>
          </cell>
          <cell r="R141">
            <v>40.9769865163018</v>
          </cell>
          <cell r="S141">
            <v>44.7769865163017</v>
          </cell>
          <cell r="T141">
            <v>41.9769865163018</v>
          </cell>
          <cell r="U141">
            <v>35.7769865163017</v>
          </cell>
        </row>
        <row r="141">
          <cell r="W141">
            <v>36.7769865163017</v>
          </cell>
          <cell r="X141">
            <v>35.4769865163018</v>
          </cell>
          <cell r="Y141">
            <v>39.2769865163017</v>
          </cell>
          <cell r="Z141">
            <v>37.4769865163018</v>
          </cell>
          <cell r="AA141">
            <v>34.6669865163017</v>
          </cell>
        </row>
        <row r="141">
          <cell r="AD141">
            <v>37.1769865163017</v>
          </cell>
        </row>
        <row r="141">
          <cell r="AF141">
            <v>49.9769865163018</v>
          </cell>
        </row>
        <row r="141">
          <cell r="AH141">
            <v>47.4769865163018</v>
          </cell>
          <cell r="AI141">
            <v>35.8769865163018</v>
          </cell>
        </row>
        <row r="141">
          <cell r="AK141">
            <v>63.2769865163017</v>
          </cell>
        </row>
        <row r="141">
          <cell r="AW141">
            <v>29.3798880486543</v>
          </cell>
        </row>
        <row r="141">
          <cell r="AY141">
            <v>48.9191455704193</v>
          </cell>
        </row>
        <row r="141">
          <cell r="BA141">
            <v>47.8334891149067</v>
          </cell>
        </row>
        <row r="141">
          <cell r="BC141">
            <v>23.4749999999999</v>
          </cell>
        </row>
        <row r="141">
          <cell r="BE141">
            <v>4.554</v>
          </cell>
        </row>
        <row r="142">
          <cell r="C142">
            <v>41061</v>
          </cell>
          <cell r="D142">
            <v>0.0634169470727133</v>
          </cell>
          <cell r="E142">
            <v>23.7955117310673</v>
          </cell>
          <cell r="F142">
            <v>24.0455117310673</v>
          </cell>
          <cell r="G142">
            <v>21.1955117310673</v>
          </cell>
        </row>
        <row r="142">
          <cell r="I142">
            <v>17.7955117310673</v>
          </cell>
        </row>
        <row r="142">
          <cell r="K142">
            <v>19.2955117310673</v>
          </cell>
        </row>
        <row r="142">
          <cell r="M142">
            <v>6.54516580312759</v>
          </cell>
        </row>
        <row r="142">
          <cell r="O142">
            <v>41.2955117310673</v>
          </cell>
          <cell r="P142">
            <v>38.9955117310673</v>
          </cell>
          <cell r="Q142">
            <v>42.2955117310673</v>
          </cell>
          <cell r="R142">
            <v>40.9955117310673</v>
          </cell>
          <cell r="S142">
            <v>44.7955117310673</v>
          </cell>
          <cell r="T142">
            <v>41.9955117310673</v>
          </cell>
          <cell r="U142">
            <v>35.7955117310673</v>
          </cell>
        </row>
        <row r="142">
          <cell r="W142">
            <v>36.7955117310673</v>
          </cell>
          <cell r="X142">
            <v>35.4955117310673</v>
          </cell>
          <cell r="Y142">
            <v>39.2955117310673</v>
          </cell>
          <cell r="Z142">
            <v>37.4955117310673</v>
          </cell>
          <cell r="AA142">
            <v>34.6855117310673</v>
          </cell>
        </row>
        <row r="142">
          <cell r="AD142">
            <v>37.1955117310673</v>
          </cell>
        </row>
        <row r="142">
          <cell r="AF142">
            <v>49.9955117310673</v>
          </cell>
        </row>
        <row r="142">
          <cell r="AH142">
            <v>47.4955117310673</v>
          </cell>
          <cell r="AI142">
            <v>35.8955117310673</v>
          </cell>
        </row>
        <row r="142">
          <cell r="AK142">
            <v>63.2955117310673</v>
          </cell>
        </row>
        <row r="142">
          <cell r="AW142">
            <v>29.4349079365079</v>
          </cell>
        </row>
        <row r="142">
          <cell r="AY142">
            <v>48.9870025845238</v>
          </cell>
        </row>
        <row r="142">
          <cell r="BA142">
            <v>47.8956428571429</v>
          </cell>
        </row>
        <row r="142">
          <cell r="BC142">
            <v>23.4999999999999</v>
          </cell>
        </row>
        <row r="142">
          <cell r="BE142">
            <v>4.587</v>
          </cell>
        </row>
        <row r="143">
          <cell r="C143">
            <v>41091</v>
          </cell>
          <cell r="D143">
            <v>0.063453937908414</v>
          </cell>
          <cell r="E143">
            <v>24.0104813879536</v>
          </cell>
          <cell r="F143">
            <v>24.2604813879536</v>
          </cell>
          <cell r="G143">
            <v>21.4104813879536</v>
          </cell>
        </row>
        <row r="143">
          <cell r="I143">
            <v>18.0104813879536</v>
          </cell>
        </row>
        <row r="143">
          <cell r="K143">
            <v>19.5104813879536</v>
          </cell>
        </row>
        <row r="143">
          <cell r="M143">
            <v>6.59262720543987</v>
          </cell>
        </row>
        <row r="143">
          <cell r="O143">
            <v>41.5104813879536</v>
          </cell>
          <cell r="P143">
            <v>39.2104813879536</v>
          </cell>
          <cell r="Q143">
            <v>42.5104813879536</v>
          </cell>
          <cell r="R143">
            <v>41.2104813879536</v>
          </cell>
          <cell r="S143">
            <v>45.0104813879536</v>
          </cell>
          <cell r="T143">
            <v>42.2104813879536</v>
          </cell>
          <cell r="U143">
            <v>36.0104813879536</v>
          </cell>
        </row>
        <row r="143">
          <cell r="W143">
            <v>37.0104813879536</v>
          </cell>
          <cell r="X143">
            <v>35.7104813879536</v>
          </cell>
          <cell r="Y143">
            <v>39.5104813879536</v>
          </cell>
          <cell r="Z143">
            <v>37.7104813879536</v>
          </cell>
          <cell r="AA143">
            <v>34.9004813879536</v>
          </cell>
        </row>
        <row r="143">
          <cell r="AD143">
            <v>37.4104813879536</v>
          </cell>
        </row>
        <row r="143">
          <cell r="AF143">
            <v>50.2104813879536</v>
          </cell>
        </row>
        <row r="143">
          <cell r="AH143">
            <v>47.7104813879536</v>
          </cell>
          <cell r="AI143">
            <v>36.1104813879536</v>
          </cell>
        </row>
        <row r="143">
          <cell r="AK143">
            <v>63.5104813879536</v>
          </cell>
        </row>
        <row r="143">
          <cell r="AW143">
            <v>30.0733678174602</v>
          </cell>
        </row>
        <row r="143">
          <cell r="AY143">
            <v>49.537355664881</v>
          </cell>
        </row>
        <row r="143">
          <cell r="BA143">
            <v>48.7605882142857</v>
          </cell>
        </row>
        <row r="143">
          <cell r="BC143">
            <v>23.5249999999999</v>
          </cell>
        </row>
        <row r="143">
          <cell r="BE143">
            <v>4.632</v>
          </cell>
        </row>
        <row r="144">
          <cell r="C144">
            <v>41122</v>
          </cell>
          <cell r="D144">
            <v>0.0634921617724484</v>
          </cell>
          <cell r="E144">
            <v>24.0298416149068</v>
          </cell>
          <cell r="F144">
            <v>24.2798416149068</v>
          </cell>
          <cell r="G144">
            <v>21.4298416149068</v>
          </cell>
        </row>
        <row r="144">
          <cell r="I144">
            <v>18.0298416149068</v>
          </cell>
        </row>
        <row r="144">
          <cell r="K144">
            <v>19.5298416149068</v>
          </cell>
        </row>
        <row r="144">
          <cell r="M144">
            <v>6.59802811695161</v>
          </cell>
        </row>
        <row r="144">
          <cell r="O144">
            <v>41.5298416149068</v>
          </cell>
          <cell r="P144">
            <v>39.2298416149068</v>
          </cell>
          <cell r="Q144">
            <v>42.5298416149068</v>
          </cell>
          <cell r="R144">
            <v>41.2298416149068</v>
          </cell>
          <cell r="S144">
            <v>45.0298416149068</v>
          </cell>
          <cell r="T144">
            <v>42.2298416149068</v>
          </cell>
          <cell r="U144">
            <v>36.0298416149068</v>
          </cell>
        </row>
        <row r="144">
          <cell r="W144">
            <v>37.0298416149068</v>
          </cell>
          <cell r="X144">
            <v>35.7298416149068</v>
          </cell>
          <cell r="Y144">
            <v>39.5298416149068</v>
          </cell>
          <cell r="Z144">
            <v>37.7298416149068</v>
          </cell>
          <cell r="AA144">
            <v>34.9198416149068</v>
          </cell>
        </row>
        <row r="144">
          <cell r="AD144">
            <v>37.4298416149068</v>
          </cell>
        </row>
        <row r="144">
          <cell r="AF144">
            <v>50.2298416149068</v>
          </cell>
        </row>
        <row r="144">
          <cell r="AH144">
            <v>47.7298416149068</v>
          </cell>
          <cell r="AI144">
            <v>36.1298416149068</v>
          </cell>
        </row>
        <row r="144">
          <cell r="AK144">
            <v>63.5298416149068</v>
          </cell>
        </row>
        <row r="144">
          <cell r="AW144">
            <v>30.1308676915114</v>
          </cell>
        </row>
        <row r="144">
          <cell r="AY144">
            <v>49.6088048114907</v>
          </cell>
        </row>
        <row r="144">
          <cell r="BA144">
            <v>48.8279251863352</v>
          </cell>
        </row>
        <row r="144">
          <cell r="BC144">
            <v>23.5499999999999</v>
          </cell>
        </row>
        <row r="144">
          <cell r="BE144">
            <v>4.667</v>
          </cell>
        </row>
        <row r="145">
          <cell r="C145">
            <v>41153</v>
          </cell>
          <cell r="D145">
            <v>0.0635303856369673</v>
          </cell>
          <cell r="E145">
            <v>24.0481267636684</v>
          </cell>
          <cell r="F145">
            <v>24.2981267636684</v>
          </cell>
          <cell r="G145">
            <v>21.4481267636684</v>
          </cell>
        </row>
        <row r="145">
          <cell r="I145">
            <v>18.0481267636684</v>
          </cell>
        </row>
        <row r="145">
          <cell r="K145">
            <v>19.5481267636684</v>
          </cell>
        </row>
        <row r="145">
          <cell r="M145">
            <v>6.60344211987189</v>
          </cell>
        </row>
        <row r="145">
          <cell r="O145">
            <v>41.5481267636684</v>
          </cell>
          <cell r="P145">
            <v>39.2481267636684</v>
          </cell>
          <cell r="Q145">
            <v>42.5481267636684</v>
          </cell>
          <cell r="R145">
            <v>41.2481267636684</v>
          </cell>
          <cell r="S145">
            <v>45.0481267636684</v>
          </cell>
          <cell r="T145">
            <v>42.2481267636684</v>
          </cell>
          <cell r="U145">
            <v>36.0481267636684</v>
          </cell>
        </row>
        <row r="145">
          <cell r="W145">
            <v>37.0481267636684</v>
          </cell>
          <cell r="X145">
            <v>35.7481267636684</v>
          </cell>
          <cell r="Y145">
            <v>39.5481267636684</v>
          </cell>
          <cell r="Z145">
            <v>37.7481267636684</v>
          </cell>
          <cell r="AA145">
            <v>34.9381267636684</v>
          </cell>
        </row>
        <row r="145">
          <cell r="AD145">
            <v>37.4481267636684</v>
          </cell>
        </row>
        <row r="145">
          <cell r="AF145">
            <v>50.2481267636684</v>
          </cell>
        </row>
        <row r="145">
          <cell r="AH145">
            <v>47.7481267636684</v>
          </cell>
          <cell r="AI145">
            <v>36.1481267636684</v>
          </cell>
        </row>
        <row r="145">
          <cell r="AK145">
            <v>63.5481267636684</v>
          </cell>
        </row>
        <row r="145">
          <cell r="AW145">
            <v>30.1851745833333</v>
          </cell>
        </row>
        <row r="145">
          <cell r="AY145">
            <v>49.6756290875</v>
          </cell>
        </row>
        <row r="145">
          <cell r="BA145">
            <v>48.88858875</v>
          </cell>
        </row>
        <row r="145">
          <cell r="BC145">
            <v>23.5749999999999</v>
          </cell>
        </row>
        <row r="145">
          <cell r="BE145">
            <v>4.672</v>
          </cell>
        </row>
        <row r="146">
          <cell r="C146">
            <v>41183</v>
          </cell>
          <cell r="D146">
            <v>0.0635673764740599</v>
          </cell>
          <cell r="E146">
            <v>24.6339997856411</v>
          </cell>
          <cell r="F146">
            <v>24.8839997856411</v>
          </cell>
          <cell r="G146">
            <v>22.0339997856411</v>
          </cell>
        </row>
        <row r="146">
          <cell r="I146">
            <v>18.6339997856411</v>
          </cell>
        </row>
        <row r="146">
          <cell r="K146">
            <v>20.1339997856411</v>
          </cell>
        </row>
        <row r="146">
          <cell r="M146">
            <v>6.74382440884129</v>
          </cell>
        </row>
        <row r="146">
          <cell r="O146">
            <v>42.1339997856411</v>
          </cell>
          <cell r="P146">
            <v>39.8339997856411</v>
          </cell>
          <cell r="Q146">
            <v>43.1339997856411</v>
          </cell>
          <cell r="R146">
            <v>41.8339997856411</v>
          </cell>
          <cell r="S146">
            <v>45.6339997856411</v>
          </cell>
          <cell r="T146">
            <v>42.8339997856411</v>
          </cell>
          <cell r="U146">
            <v>36.6339997856411</v>
          </cell>
        </row>
        <row r="146">
          <cell r="W146">
            <v>37.6339997856411</v>
          </cell>
          <cell r="X146">
            <v>36.3339997856411</v>
          </cell>
          <cell r="Y146">
            <v>40.1339997856411</v>
          </cell>
          <cell r="Z146">
            <v>38.3339997856411</v>
          </cell>
          <cell r="AA146">
            <v>35.5239997856411</v>
          </cell>
        </row>
        <row r="146">
          <cell r="AD146">
            <v>38.0339997856411</v>
          </cell>
        </row>
        <row r="146">
          <cell r="AF146">
            <v>50.8339997856411</v>
          </cell>
        </row>
        <row r="146">
          <cell r="AH146">
            <v>48.3339997856411</v>
          </cell>
          <cell r="AI146">
            <v>36.7339997856411</v>
          </cell>
        </row>
        <row r="146">
          <cell r="AK146">
            <v>64.1339997856411</v>
          </cell>
        </row>
        <row r="146">
          <cell r="AW146">
            <v>31.9252174585921</v>
          </cell>
        </row>
        <row r="146">
          <cell r="AY146">
            <v>50.9114539225155</v>
          </cell>
        </row>
        <row r="146">
          <cell r="BA146">
            <v>51.1424721894409</v>
          </cell>
        </row>
        <row r="146">
          <cell r="BC146">
            <v>23.5999999999999</v>
          </cell>
        </row>
        <row r="146">
          <cell r="BE146">
            <v>4.697</v>
          </cell>
        </row>
        <row r="147">
          <cell r="C147">
            <v>41214</v>
          </cell>
          <cell r="D147">
            <v>0.0636056003395322</v>
          </cell>
          <cell r="E147">
            <v>0</v>
          </cell>
          <cell r="F147">
            <v>0</v>
          </cell>
          <cell r="G147">
            <v>0</v>
          </cell>
        </row>
        <row r="147">
          <cell r="I147">
            <v>0</v>
          </cell>
        </row>
        <row r="147">
          <cell r="K147">
            <v>0</v>
          </cell>
        </row>
        <row r="147">
          <cell r="M147">
            <v>0</v>
          </cell>
        </row>
        <row r="147"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7"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7">
          <cell r="AD147">
            <v>0</v>
          </cell>
        </row>
        <row r="147">
          <cell r="AF147">
            <v>0</v>
          </cell>
        </row>
        <row r="147">
          <cell r="AH147">
            <v>-2.5</v>
          </cell>
          <cell r="AI147">
            <v>0</v>
          </cell>
        </row>
        <row r="147">
          <cell r="AK147">
            <v>0</v>
          </cell>
        </row>
        <row r="147">
          <cell r="AW147">
            <v>31.9818155194805</v>
          </cell>
        </row>
        <row r="147">
          <cell r="AY147">
            <v>50.9815968391233</v>
          </cell>
        </row>
        <row r="147">
          <cell r="BA147">
            <v>51.2079243506493</v>
          </cell>
        </row>
        <row r="147">
          <cell r="BC147">
            <v>23.6249999999999</v>
          </cell>
        </row>
        <row r="147">
          <cell r="BE147">
            <v>4.807</v>
          </cell>
        </row>
        <row r="148">
          <cell r="C148">
            <v>41244</v>
          </cell>
          <cell r="D148">
            <v>0.063642591177548</v>
          </cell>
          <cell r="E148">
            <v>0</v>
          </cell>
          <cell r="F148">
            <v>0</v>
          </cell>
          <cell r="G148">
            <v>0</v>
          </cell>
        </row>
        <row r="148">
          <cell r="I148">
            <v>0</v>
          </cell>
        </row>
        <row r="148">
          <cell r="K148">
            <v>0</v>
          </cell>
        </row>
        <row r="148">
          <cell r="M148">
            <v>0</v>
          </cell>
        </row>
        <row r="148"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8"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8">
          <cell r="AD148">
            <v>0</v>
          </cell>
        </row>
        <row r="148">
          <cell r="AF148">
            <v>0</v>
          </cell>
        </row>
        <row r="148">
          <cell r="AH148">
            <v>-2.5</v>
          </cell>
          <cell r="AI148">
            <v>0</v>
          </cell>
        </row>
        <row r="148">
          <cell r="AK148">
            <v>0</v>
          </cell>
        </row>
        <row r="148">
          <cell r="AW148">
            <v>32.0367142261905</v>
          </cell>
        </row>
        <row r="148">
          <cell r="AY148">
            <v>51.0492783285714</v>
          </cell>
        </row>
        <row r="148">
          <cell r="BA148">
            <v>51.2698248214283</v>
          </cell>
        </row>
        <row r="148">
          <cell r="BC148">
            <v>23.6499999999999</v>
          </cell>
        </row>
        <row r="148">
          <cell r="BE148">
            <v>4.927</v>
          </cell>
        </row>
        <row r="149">
          <cell r="C149">
            <v>41275</v>
          </cell>
          <cell r="D149">
            <v>0.0636808150439743</v>
          </cell>
          <cell r="E149">
            <v>0</v>
          </cell>
          <cell r="F149">
            <v>0</v>
          </cell>
          <cell r="G149">
            <v>0</v>
          </cell>
        </row>
        <row r="149">
          <cell r="I149">
            <v>0</v>
          </cell>
        </row>
        <row r="149">
          <cell r="K149">
            <v>0</v>
          </cell>
        </row>
        <row r="149">
          <cell r="M149">
            <v>0</v>
          </cell>
        </row>
        <row r="149"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49"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49">
          <cell r="AD149">
            <v>0</v>
          </cell>
        </row>
        <row r="149">
          <cell r="AF149">
            <v>0</v>
          </cell>
        </row>
        <row r="149">
          <cell r="AH149">
            <v>-2.5</v>
          </cell>
          <cell r="AI149">
            <v>0</v>
          </cell>
        </row>
        <row r="149">
          <cell r="AK149">
            <v>0</v>
          </cell>
        </row>
        <row r="149">
          <cell r="AW149">
            <v>30.3877475487012</v>
          </cell>
        </row>
        <row r="149">
          <cell r="AY149">
            <v>50.9420712790583</v>
          </cell>
        </row>
        <row r="149">
          <cell r="BA149">
            <v>52.1180671266233</v>
          </cell>
        </row>
        <row r="149">
          <cell r="BC149">
            <v>23.6749999999999</v>
          </cell>
        </row>
        <row r="149">
          <cell r="BE149">
            <v>5.017</v>
          </cell>
        </row>
        <row r="150">
          <cell r="C150">
            <v>41306</v>
          </cell>
          <cell r="D150">
            <v>0.0637190389108846</v>
          </cell>
          <cell r="E150">
            <v>0</v>
          </cell>
          <cell r="F150">
            <v>0</v>
          </cell>
          <cell r="G150">
            <v>0</v>
          </cell>
        </row>
        <row r="150">
          <cell r="I150">
            <v>0</v>
          </cell>
        </row>
        <row r="150">
          <cell r="K150">
            <v>0</v>
          </cell>
        </row>
        <row r="150">
          <cell r="M150">
            <v>0</v>
          </cell>
        </row>
        <row r="150"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0"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0">
          <cell r="AD150">
            <v>0</v>
          </cell>
        </row>
        <row r="150">
          <cell r="AF150">
            <v>0</v>
          </cell>
        </row>
        <row r="150">
          <cell r="AH150">
            <v>-2.5</v>
          </cell>
          <cell r="AI150">
            <v>0</v>
          </cell>
        </row>
        <row r="150">
          <cell r="AK150">
            <v>0</v>
          </cell>
        </row>
        <row r="150">
          <cell r="AW150">
            <v>30.4416739880952</v>
          </cell>
        </row>
        <row r="150">
          <cell r="AY150">
            <v>51.0083444892857</v>
          </cell>
        </row>
        <row r="150">
          <cell r="BA150">
            <v>52.1779355357141</v>
          </cell>
        </row>
        <row r="150">
          <cell r="BC150">
            <v>23.6999999999999</v>
          </cell>
        </row>
        <row r="150">
          <cell r="BE150">
            <v>4.897</v>
          </cell>
        </row>
        <row r="151">
          <cell r="C151">
            <v>41334</v>
          </cell>
          <cell r="D151">
            <v>0.0637535636943176</v>
          </cell>
          <cell r="E151">
            <v>0</v>
          </cell>
          <cell r="F151">
            <v>0</v>
          </cell>
          <cell r="G151">
            <v>0</v>
          </cell>
        </row>
        <row r="151">
          <cell r="I151">
            <v>0</v>
          </cell>
        </row>
        <row r="151">
          <cell r="K151">
            <v>0</v>
          </cell>
        </row>
        <row r="151">
          <cell r="M151">
            <v>0</v>
          </cell>
        </row>
        <row r="151"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1"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1">
          <cell r="AD151">
            <v>0</v>
          </cell>
        </row>
        <row r="151">
          <cell r="AF151">
            <v>0</v>
          </cell>
        </row>
        <row r="151">
          <cell r="AH151">
            <v>-2.5</v>
          </cell>
          <cell r="AI151">
            <v>0</v>
          </cell>
        </row>
        <row r="151">
          <cell r="AK151">
            <v>0</v>
          </cell>
        </row>
        <row r="151">
          <cell r="AW151">
            <v>30.4986468650793</v>
          </cell>
        </row>
        <row r="151">
          <cell r="AY151">
            <v>51.0790303077381</v>
          </cell>
        </row>
        <row r="151">
          <cell r="BA151">
            <v>52.2441710714283</v>
          </cell>
        </row>
        <row r="151">
          <cell r="BC151">
            <v>23.7249999999999</v>
          </cell>
        </row>
        <row r="151">
          <cell r="BE151">
            <v>4.757</v>
          </cell>
        </row>
        <row r="152">
          <cell r="C152">
            <v>41365</v>
          </cell>
          <cell r="D152">
            <v>0.0637917875621503</v>
          </cell>
          <cell r="E152">
            <v>0</v>
          </cell>
          <cell r="F152">
            <v>0</v>
          </cell>
          <cell r="G152">
            <v>0</v>
          </cell>
        </row>
        <row r="152">
          <cell r="I152">
            <v>0</v>
          </cell>
        </row>
        <row r="152">
          <cell r="K152">
            <v>0</v>
          </cell>
        </row>
        <row r="152">
          <cell r="M152">
            <v>0</v>
          </cell>
        </row>
        <row r="152"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2"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</row>
        <row r="152">
          <cell r="AD152">
            <v>0</v>
          </cell>
        </row>
        <row r="152">
          <cell r="AF152">
            <v>0</v>
          </cell>
        </row>
        <row r="152">
          <cell r="AH152">
            <v>-2.5</v>
          </cell>
          <cell r="AI152">
            <v>0</v>
          </cell>
        </row>
        <row r="152">
          <cell r="AK152">
            <v>0</v>
          </cell>
        </row>
        <row r="152">
          <cell r="AW152">
            <v>29.9971826569264</v>
          </cell>
        </row>
        <row r="152">
          <cell r="AY152">
            <v>49.6830639616883</v>
          </cell>
        </row>
        <row r="152">
          <cell r="BA152">
            <v>48.5424190746752</v>
          </cell>
        </row>
        <row r="152">
          <cell r="BC152">
            <v>23.7499999999999</v>
          </cell>
        </row>
        <row r="152">
          <cell r="BE152">
            <v>4.615</v>
          </cell>
        </row>
        <row r="153">
          <cell r="C153">
            <v>41395</v>
          </cell>
          <cell r="D153">
            <v>0.0638287784024496</v>
          </cell>
          <cell r="E153">
            <v>0</v>
          </cell>
          <cell r="F153">
            <v>0</v>
          </cell>
          <cell r="G153">
            <v>0</v>
          </cell>
        </row>
        <row r="153">
          <cell r="I153">
            <v>0</v>
          </cell>
        </row>
        <row r="153">
          <cell r="K153">
            <v>0</v>
          </cell>
        </row>
        <row r="153">
          <cell r="M153">
            <v>0</v>
          </cell>
        </row>
        <row r="153"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</row>
        <row r="153"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</row>
        <row r="153">
          <cell r="AD153">
            <v>0</v>
          </cell>
        </row>
        <row r="153">
          <cell r="AF153">
            <v>0</v>
          </cell>
        </row>
        <row r="153">
          <cell r="AH153">
            <v>-2.5</v>
          </cell>
          <cell r="AI153">
            <v>0</v>
          </cell>
        </row>
        <row r="153">
          <cell r="AK153">
            <v>0</v>
          </cell>
        </row>
        <row r="153">
          <cell r="AW153">
            <v>30.0550066200829</v>
          </cell>
        </row>
        <row r="153">
          <cell r="AY153">
            <v>49.7549825347048</v>
          </cell>
        </row>
        <row r="153">
          <cell r="BA153">
            <v>48.610433400621</v>
          </cell>
        </row>
        <row r="153">
          <cell r="BC153">
            <v>23.7749999999999</v>
          </cell>
        </row>
        <row r="153">
          <cell r="BE153">
            <v>4.649</v>
          </cell>
        </row>
        <row r="154">
          <cell r="C154">
            <v>41426</v>
          </cell>
          <cell r="D154">
            <v>0.0638670022712362</v>
          </cell>
          <cell r="E154">
            <v>0</v>
          </cell>
          <cell r="F154">
            <v>0</v>
          </cell>
          <cell r="G154">
            <v>0</v>
          </cell>
        </row>
        <row r="154">
          <cell r="I154">
            <v>0</v>
          </cell>
        </row>
        <row r="154">
          <cell r="K154">
            <v>0</v>
          </cell>
        </row>
        <row r="154">
          <cell r="M154">
            <v>0</v>
          </cell>
        </row>
        <row r="154"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</row>
        <row r="154"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</row>
        <row r="154">
          <cell r="AD154">
            <v>0</v>
          </cell>
        </row>
        <row r="154">
          <cell r="AF154">
            <v>0</v>
          </cell>
        </row>
        <row r="154">
          <cell r="AH154">
            <v>-2.5</v>
          </cell>
          <cell r="AI154">
            <v>0</v>
          </cell>
        </row>
        <row r="154">
          <cell r="AK154">
            <v>0</v>
          </cell>
        </row>
        <row r="154">
          <cell r="AW154">
            <v>30.1093135119048</v>
          </cell>
        </row>
        <row r="154">
          <cell r="AY154">
            <v>49.8218068107143</v>
          </cell>
        </row>
        <row r="154">
          <cell r="BA154">
            <v>48.6710969642855</v>
          </cell>
        </row>
        <row r="154">
          <cell r="BC154">
            <v>23.7999999999999</v>
          </cell>
        </row>
        <row r="154">
          <cell r="BE154">
            <v>4.682</v>
          </cell>
        </row>
        <row r="155">
          <cell r="C155">
            <v>41456</v>
          </cell>
          <cell r="D155">
            <v>0.0639039931124588</v>
          </cell>
          <cell r="E155">
            <v>0</v>
          </cell>
          <cell r="F155">
            <v>0</v>
          </cell>
          <cell r="G155">
            <v>0</v>
          </cell>
        </row>
        <row r="155">
          <cell r="I155">
            <v>0</v>
          </cell>
        </row>
        <row r="155">
          <cell r="K155">
            <v>0</v>
          </cell>
        </row>
        <row r="155">
          <cell r="M155">
            <v>0</v>
          </cell>
        </row>
        <row r="155"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</row>
        <row r="155"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5">
          <cell r="AD155">
            <v>0</v>
          </cell>
        </row>
        <row r="155">
          <cell r="AF155">
            <v>0</v>
          </cell>
        </row>
        <row r="155">
          <cell r="AH155">
            <v>-2.5</v>
          </cell>
          <cell r="AI155">
            <v>0</v>
          </cell>
        </row>
        <row r="155">
          <cell r="AK155">
            <v>0</v>
          </cell>
        </row>
        <row r="155">
          <cell r="AW155">
            <v>30.7491345670995</v>
          </cell>
        </row>
        <row r="155">
          <cell r="AY155">
            <v>50.3741314819805</v>
          </cell>
        </row>
        <row r="155">
          <cell r="BA155">
            <v>49.5388872077921</v>
          </cell>
        </row>
        <row r="155">
          <cell r="BC155">
            <v>23.8249999999999</v>
          </cell>
        </row>
        <row r="155">
          <cell r="BE155">
            <v>4.727</v>
          </cell>
        </row>
        <row r="156">
          <cell r="C156">
            <v>41487</v>
          </cell>
          <cell r="D156">
            <v>0.0639422169821988</v>
          </cell>
          <cell r="E156">
            <v>0</v>
          </cell>
          <cell r="F156">
            <v>0</v>
          </cell>
          <cell r="G156">
            <v>0</v>
          </cell>
        </row>
        <row r="156">
          <cell r="I156">
            <v>0</v>
          </cell>
        </row>
        <row r="156">
          <cell r="K156">
            <v>0</v>
          </cell>
        </row>
        <row r="156">
          <cell r="M156">
            <v>0</v>
          </cell>
        </row>
        <row r="156"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</row>
        <row r="156"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6">
          <cell r="AD156">
            <v>0</v>
          </cell>
        </row>
        <row r="156">
          <cell r="AF156">
            <v>0</v>
          </cell>
        </row>
        <row r="156">
          <cell r="AH156">
            <v>-2.5</v>
          </cell>
          <cell r="AI156">
            <v>0</v>
          </cell>
        </row>
        <row r="156">
          <cell r="AK156">
            <v>0</v>
          </cell>
        </row>
        <row r="156">
          <cell r="AW156">
            <v>30.8053944480519</v>
          </cell>
        </row>
        <row r="156">
          <cell r="AY156">
            <v>50.4437845623376</v>
          </cell>
        </row>
        <row r="156">
          <cell r="BA156">
            <v>49.603632564935</v>
          </cell>
        </row>
        <row r="156">
          <cell r="BC156">
            <v>23.8499999999999</v>
          </cell>
        </row>
        <row r="156">
          <cell r="BE156">
            <v>4.762</v>
          </cell>
        </row>
        <row r="157">
          <cell r="C157">
            <v>41518</v>
          </cell>
          <cell r="D157">
            <v>0.0639804408524229</v>
          </cell>
          <cell r="E157">
            <v>0</v>
          </cell>
          <cell r="F157">
            <v>0</v>
          </cell>
          <cell r="G157">
            <v>0</v>
          </cell>
        </row>
        <row r="157">
          <cell r="I157">
            <v>0</v>
          </cell>
        </row>
        <row r="157">
          <cell r="K157">
            <v>0</v>
          </cell>
        </row>
        <row r="157">
          <cell r="M157">
            <v>0</v>
          </cell>
        </row>
        <row r="157"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7"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7">
          <cell r="AD157">
            <v>0</v>
          </cell>
        </row>
        <row r="157">
          <cell r="AF157">
            <v>0</v>
          </cell>
        </row>
        <row r="157">
          <cell r="AH157">
            <v>-2.5</v>
          </cell>
          <cell r="AI157">
            <v>0</v>
          </cell>
        </row>
        <row r="157">
          <cell r="AK157">
            <v>0</v>
          </cell>
        </row>
        <row r="157">
          <cell r="AW157">
            <v>30.859987585034</v>
          </cell>
        </row>
        <row r="157">
          <cell r="AY157">
            <v>50.5110234497448</v>
          </cell>
        </row>
        <row r="157">
          <cell r="BA157">
            <v>49.664894387755</v>
          </cell>
        </row>
        <row r="157">
          <cell r="BC157">
            <v>23.8749999999999</v>
          </cell>
        </row>
        <row r="157">
          <cell r="BE157">
            <v>4.767</v>
          </cell>
        </row>
        <row r="158">
          <cell r="C158">
            <v>41548</v>
          </cell>
          <cell r="D158">
            <v>0.0640174316950368</v>
          </cell>
          <cell r="E158">
            <v>0</v>
          </cell>
          <cell r="F158">
            <v>0</v>
          </cell>
          <cell r="G158">
            <v>0</v>
          </cell>
        </row>
        <row r="158">
          <cell r="I158">
            <v>0</v>
          </cell>
        </row>
        <row r="158">
          <cell r="K158">
            <v>0</v>
          </cell>
        </row>
        <row r="158">
          <cell r="M158">
            <v>0</v>
          </cell>
        </row>
        <row r="158"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</row>
        <row r="158"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8">
          <cell r="AD158">
            <v>0</v>
          </cell>
        </row>
        <row r="158">
          <cell r="AF158">
            <v>0</v>
          </cell>
        </row>
        <row r="158">
          <cell r="AH158">
            <v>-2.5</v>
          </cell>
          <cell r="AI158">
            <v>0</v>
          </cell>
        </row>
        <row r="158">
          <cell r="AK158">
            <v>0</v>
          </cell>
        </row>
        <row r="158">
          <cell r="AW158">
            <v>32.6012660248448</v>
          </cell>
        </row>
        <row r="158">
          <cell r="AY158">
            <v>51.7486379364905</v>
          </cell>
        </row>
        <row r="158">
          <cell r="BA158">
            <v>51.9213601863352</v>
          </cell>
        </row>
        <row r="158">
          <cell r="BC158">
            <v>23.8999999999999</v>
          </cell>
        </row>
        <row r="158">
          <cell r="BE158">
            <v>4.792</v>
          </cell>
        </row>
        <row r="159">
          <cell r="C159">
            <v>41579</v>
          </cell>
          <cell r="D159">
            <v>0.0640556555662148</v>
          </cell>
          <cell r="E159">
            <v>0</v>
          </cell>
          <cell r="F159">
            <v>0</v>
          </cell>
          <cell r="G159">
            <v>0</v>
          </cell>
        </row>
        <row r="159">
          <cell r="I159">
            <v>0</v>
          </cell>
        </row>
        <row r="159">
          <cell r="K159">
            <v>0</v>
          </cell>
        </row>
        <row r="159">
          <cell r="M159">
            <v>0</v>
          </cell>
        </row>
        <row r="159"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59"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59">
          <cell r="AD159">
            <v>0</v>
          </cell>
        </row>
        <row r="159">
          <cell r="AF159">
            <v>0</v>
          </cell>
        </row>
        <row r="159">
          <cell r="AH159">
            <v>-2.5</v>
          </cell>
          <cell r="AI159">
            <v>0</v>
          </cell>
        </row>
        <row r="159">
          <cell r="AK159">
            <v>0</v>
          </cell>
        </row>
        <row r="159">
          <cell r="AW159">
            <v>32.6562859126983</v>
          </cell>
        </row>
        <row r="159">
          <cell r="AY159">
            <v>51.8164949505952</v>
          </cell>
        </row>
        <row r="159">
          <cell r="BA159">
            <v>51.9835139285712</v>
          </cell>
        </row>
        <row r="159">
          <cell r="BC159">
            <v>23.9249999999999</v>
          </cell>
        </row>
        <row r="159">
          <cell r="BE159">
            <v>4.902</v>
          </cell>
        </row>
        <row r="160">
          <cell r="C160">
            <v>41609</v>
          </cell>
          <cell r="D160">
            <v>0.0640926464097515</v>
          </cell>
          <cell r="E160">
            <v>0</v>
          </cell>
          <cell r="F160">
            <v>0</v>
          </cell>
          <cell r="G160">
            <v>0</v>
          </cell>
        </row>
        <row r="160">
          <cell r="I160">
            <v>0</v>
          </cell>
        </row>
        <row r="160">
          <cell r="K160">
            <v>0</v>
          </cell>
        </row>
        <row r="160">
          <cell r="M160">
            <v>0</v>
          </cell>
        </row>
        <row r="160"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0"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0">
          <cell r="AD160">
            <v>0</v>
          </cell>
        </row>
        <row r="160">
          <cell r="AF160">
            <v>0</v>
          </cell>
        </row>
        <row r="160">
          <cell r="AH160">
            <v>-2.5</v>
          </cell>
          <cell r="AI160">
            <v>0</v>
          </cell>
        </row>
        <row r="160">
          <cell r="AK160">
            <v>0</v>
          </cell>
        </row>
        <row r="160">
          <cell r="AW160">
            <v>32.7115272278912</v>
          </cell>
        </row>
        <row r="160">
          <cell r="AY160">
            <v>51.8846726908162</v>
          </cell>
        </row>
        <row r="160">
          <cell r="BA160">
            <v>52.0461304591836</v>
          </cell>
        </row>
        <row r="160">
          <cell r="BC160">
            <v>23.9499999999999</v>
          </cell>
        </row>
        <row r="160">
          <cell r="BE160">
            <v>5.022</v>
          </cell>
        </row>
        <row r="161">
          <cell r="C161">
            <v>41640</v>
          </cell>
          <cell r="D161">
            <v>0.064130870281883</v>
          </cell>
          <cell r="E161">
            <v>0</v>
          </cell>
          <cell r="F161">
            <v>0</v>
          </cell>
          <cell r="G161">
            <v>0</v>
          </cell>
        </row>
        <row r="161">
          <cell r="I161">
            <v>0</v>
          </cell>
        </row>
        <row r="161">
          <cell r="K161">
            <v>0</v>
          </cell>
        </row>
        <row r="161">
          <cell r="M161">
            <v>0</v>
          </cell>
        </row>
        <row r="161"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1"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</row>
        <row r="161">
          <cell r="AD161">
            <v>0</v>
          </cell>
        </row>
        <row r="161">
          <cell r="AF161">
            <v>0</v>
          </cell>
        </row>
        <row r="161">
          <cell r="AH161">
            <v>-2.5</v>
          </cell>
          <cell r="AI161">
            <v>0</v>
          </cell>
        </row>
        <row r="161">
          <cell r="AK161">
            <v>0</v>
          </cell>
        </row>
        <row r="161">
          <cell r="AW161">
            <v>31.0628661201298</v>
          </cell>
        </row>
        <row r="161">
          <cell r="AY161">
            <v>51.777908243344</v>
          </cell>
        </row>
        <row r="161">
          <cell r="BA161">
            <v>52.8950114123376</v>
          </cell>
        </row>
        <row r="161">
          <cell r="BC161">
            <v>23.9749999999999</v>
          </cell>
        </row>
        <row r="161">
          <cell r="BE161">
            <v>5.117</v>
          </cell>
        </row>
        <row r="162">
          <cell r="C162">
            <v>41671</v>
          </cell>
          <cell r="D162">
            <v>0.0641690941544981</v>
          </cell>
          <cell r="E162">
            <v>0</v>
          </cell>
          <cell r="F162">
            <v>0</v>
          </cell>
          <cell r="G162">
            <v>0</v>
          </cell>
        </row>
        <row r="162">
          <cell r="I162">
            <v>0</v>
          </cell>
        </row>
        <row r="162">
          <cell r="K162">
            <v>0</v>
          </cell>
        </row>
        <row r="162">
          <cell r="M162">
            <v>0</v>
          </cell>
        </row>
        <row r="162"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</row>
        <row r="162"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</row>
        <row r="162">
          <cell r="AD162">
            <v>0</v>
          </cell>
        </row>
        <row r="162">
          <cell r="AF162">
            <v>0</v>
          </cell>
        </row>
        <row r="162">
          <cell r="AH162">
            <v>-2.5</v>
          </cell>
          <cell r="AI162">
            <v>0</v>
          </cell>
        </row>
        <row r="162">
          <cell r="AK162">
            <v>0</v>
          </cell>
        </row>
        <row r="162">
          <cell r="AW162">
            <v>31.1167925595238</v>
          </cell>
        </row>
        <row r="162">
          <cell r="AY162">
            <v>51.8441814535714</v>
          </cell>
        </row>
        <row r="162">
          <cell r="BA162">
            <v>52.9548798214283</v>
          </cell>
        </row>
        <row r="162">
          <cell r="BC162">
            <v>23.9999999999999</v>
          </cell>
        </row>
        <row r="162">
          <cell r="BE162">
            <v>4.997</v>
          </cell>
        </row>
        <row r="163">
          <cell r="C163">
            <v>41699</v>
          </cell>
          <cell r="D163">
            <v>0.0642036189430839</v>
          </cell>
          <cell r="E163">
            <v>0</v>
          </cell>
          <cell r="F163">
            <v>0</v>
          </cell>
          <cell r="G163">
            <v>0</v>
          </cell>
        </row>
        <row r="163">
          <cell r="I163">
            <v>0</v>
          </cell>
        </row>
        <row r="163">
          <cell r="K163">
            <v>0</v>
          </cell>
        </row>
        <row r="163">
          <cell r="M163">
            <v>0</v>
          </cell>
        </row>
        <row r="163"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</row>
        <row r="163"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3">
          <cell r="AD163">
            <v>0</v>
          </cell>
        </row>
        <row r="163">
          <cell r="AF163">
            <v>0</v>
          </cell>
        </row>
        <row r="163">
          <cell r="AH163">
            <v>-2.5</v>
          </cell>
          <cell r="AI163">
            <v>0</v>
          </cell>
        </row>
        <row r="163">
          <cell r="AK163">
            <v>0</v>
          </cell>
        </row>
        <row r="163">
          <cell r="AW163">
            <v>31.1388954365079</v>
          </cell>
        </row>
        <row r="163">
          <cell r="AY163">
            <v>51.9148672720238</v>
          </cell>
        </row>
        <row r="163">
          <cell r="BA163">
            <v>53.0010753571426</v>
          </cell>
        </row>
        <row r="163">
          <cell r="BC163">
            <v>24.0249999999999</v>
          </cell>
        </row>
        <row r="163">
          <cell r="BE163">
            <v>4.857</v>
          </cell>
        </row>
        <row r="164">
          <cell r="C164">
            <v>41730</v>
          </cell>
          <cell r="D164">
            <v>0.0642418428166214</v>
          </cell>
          <cell r="E164">
            <v>0</v>
          </cell>
          <cell r="F164">
            <v>0</v>
          </cell>
          <cell r="G164">
            <v>0</v>
          </cell>
        </row>
        <row r="164">
          <cell r="I164">
            <v>0</v>
          </cell>
        </row>
        <row r="164">
          <cell r="K164">
            <v>0</v>
          </cell>
        </row>
        <row r="164">
          <cell r="M164">
            <v>0</v>
          </cell>
        </row>
        <row r="164"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</row>
        <row r="164"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4">
          <cell r="AD164">
            <v>0</v>
          </cell>
        </row>
        <row r="164">
          <cell r="AF164">
            <v>0</v>
          </cell>
        </row>
        <row r="164">
          <cell r="AH164">
            <v>-2.5</v>
          </cell>
          <cell r="AI164">
            <v>0</v>
          </cell>
        </row>
        <row r="164">
          <cell r="AK164">
            <v>0</v>
          </cell>
        </row>
        <row r="164">
          <cell r="AW164">
            <v>30.603533495671</v>
          </cell>
        </row>
        <row r="164">
          <cell r="AY164">
            <v>50.5203092051948</v>
          </cell>
        </row>
        <row r="164">
          <cell r="BA164">
            <v>49.2813154220779</v>
          </cell>
        </row>
        <row r="164">
          <cell r="BC164">
            <v>24.0499999999999</v>
          </cell>
        </row>
        <row r="164">
          <cell r="BE164">
            <v>4.715</v>
          </cell>
        </row>
        <row r="165">
          <cell r="C165">
            <v>41760</v>
          </cell>
          <cell r="D165">
            <v>0.064278833662442</v>
          </cell>
        </row>
        <row r="165">
          <cell r="AW165">
            <v>30.6249233766233</v>
          </cell>
        </row>
        <row r="165">
          <cell r="AY165">
            <v>50.5899622855519</v>
          </cell>
        </row>
        <row r="165">
          <cell r="BA165">
            <v>49.3260207792207</v>
          </cell>
        </row>
        <row r="165">
          <cell r="BC165">
            <v>24.0749999999999</v>
          </cell>
        </row>
        <row r="165">
          <cell r="BE165">
            <v>4.749</v>
          </cell>
        </row>
        <row r="166">
          <cell r="C166">
            <v>41791</v>
          </cell>
          <cell r="D166">
            <v>0.064317057536933</v>
          </cell>
        </row>
        <row r="166">
          <cell r="AW166">
            <v>30.6446465136055</v>
          </cell>
        </row>
        <row r="166">
          <cell r="AY166">
            <v>50.6572011729591</v>
          </cell>
        </row>
        <row r="166">
          <cell r="BA166">
            <v>49.3672426020407</v>
          </cell>
        </row>
        <row r="166">
          <cell r="BC166">
            <v>24.0999999999999</v>
          </cell>
        </row>
        <row r="166">
          <cell r="BE166">
            <v>4.782</v>
          </cell>
        </row>
        <row r="167">
          <cell r="C167">
            <v>41821</v>
          </cell>
          <cell r="D167">
            <v>0.064354048383676</v>
          </cell>
        </row>
        <row r="167">
          <cell r="AW167">
            <v>31.250875405844</v>
          </cell>
        </row>
        <row r="167">
          <cell r="AY167">
            <v>51.2113767254869</v>
          </cell>
        </row>
        <row r="167">
          <cell r="BA167">
            <v>50.2176635551945</v>
          </cell>
        </row>
        <row r="167">
          <cell r="BC167">
            <v>24.1249999999999</v>
          </cell>
        </row>
        <row r="167">
          <cell r="BE167">
            <v>4.827</v>
          </cell>
        </row>
        <row r="168">
          <cell r="C168">
            <v>41852</v>
          </cell>
          <cell r="D168">
            <v>0.0643922722591204</v>
          </cell>
        </row>
        <row r="168">
          <cell r="AW168">
            <v>31.2706448412698</v>
          </cell>
        </row>
        <row r="168">
          <cell r="AY168">
            <v>51.2786826738093</v>
          </cell>
        </row>
        <row r="168">
          <cell r="BA168">
            <v>50.2589821428569</v>
          </cell>
        </row>
        <row r="168">
          <cell r="BC168">
            <v>24.1499999999999</v>
          </cell>
        </row>
        <row r="168">
          <cell r="BE168">
            <v>4.862</v>
          </cell>
        </row>
        <row r="169">
          <cell r="C169">
            <v>41883</v>
          </cell>
          <cell r="D169">
            <v>0.0644304961350488</v>
          </cell>
        </row>
        <row r="169">
          <cell r="AW169">
            <v>31.2917106331169</v>
          </cell>
        </row>
        <row r="169">
          <cell r="AY169">
            <v>51.3478663277595</v>
          </cell>
        </row>
        <row r="169">
          <cell r="BA169">
            <v>50.3030101461038</v>
          </cell>
        </row>
        <row r="169">
          <cell r="BC169">
            <v>24.1749999999999</v>
          </cell>
        </row>
        <row r="169">
          <cell r="BE169">
            <v>4.867</v>
          </cell>
        </row>
        <row r="170">
          <cell r="C170">
            <v>41913</v>
          </cell>
          <cell r="D170">
            <v>0.0644674869831836</v>
          </cell>
        </row>
        <row r="170">
          <cell r="AW170">
            <v>32.9974245962731</v>
          </cell>
        </row>
        <row r="170">
          <cell r="AY170">
            <v>52.5844749007762</v>
          </cell>
        </row>
        <row r="170">
          <cell r="BA170">
            <v>52.5379844720495</v>
          </cell>
        </row>
        <row r="170">
          <cell r="BC170">
            <v>24.1999999999999</v>
          </cell>
        </row>
        <row r="170">
          <cell r="BE170">
            <v>4.892</v>
          </cell>
        </row>
        <row r="171">
          <cell r="C171">
            <v>41944</v>
          </cell>
          <cell r="D171">
            <v>0.0645057108600651</v>
          </cell>
        </row>
        <row r="171">
          <cell r="AW171">
            <v>33.0168614880952</v>
          </cell>
        </row>
        <row r="171">
          <cell r="AY171">
            <v>52.6512991767855</v>
          </cell>
        </row>
        <row r="171">
          <cell r="BA171">
            <v>52.5786080357141</v>
          </cell>
        </row>
        <row r="171">
          <cell r="BC171">
            <v>24.2249999999999</v>
          </cell>
        </row>
        <row r="171">
          <cell r="BE171">
            <v>5.002</v>
          </cell>
        </row>
        <row r="172">
          <cell r="C172">
            <v>41974</v>
          </cell>
          <cell r="D172">
            <v>0.0645427017091218</v>
          </cell>
        </row>
        <row r="172">
          <cell r="AW172">
            <v>33.038640275974</v>
          </cell>
        </row>
        <row r="172">
          <cell r="AY172">
            <v>52.721515568831</v>
          </cell>
        </row>
        <row r="172">
          <cell r="BA172">
            <v>52.6241262175324</v>
          </cell>
        </row>
        <row r="172">
          <cell r="BC172">
            <v>24.2499999999999</v>
          </cell>
        </row>
        <row r="172">
          <cell r="BE172">
            <v>5.122</v>
          </cell>
        </row>
        <row r="173">
          <cell r="C173">
            <v>42005</v>
          </cell>
          <cell r="D173">
            <v>0.0645809255869567</v>
          </cell>
        </row>
        <row r="173">
          <cell r="AW173">
            <v>31.3538128117912</v>
          </cell>
        </row>
        <row r="173">
          <cell r="AY173">
            <v>52.6128734157312</v>
          </cell>
        </row>
        <row r="173">
          <cell r="BA173">
            <v>53.4502577551019</v>
          </cell>
        </row>
        <row r="173">
          <cell r="BC173">
            <v>24.2749999999999</v>
          </cell>
        </row>
        <row r="173">
          <cell r="BE173">
            <v>5.2195</v>
          </cell>
        </row>
        <row r="174">
          <cell r="C174">
            <v>42036</v>
          </cell>
          <cell r="D174">
            <v>0.0646191494652766</v>
          </cell>
        </row>
        <row r="174">
          <cell r="AW174">
            <v>31.3724016369048</v>
          </cell>
        </row>
        <row r="174">
          <cell r="AY174">
            <v>52.678469310714</v>
          </cell>
        </row>
        <row r="174">
          <cell r="BA174">
            <v>53.4891088392855</v>
          </cell>
        </row>
        <row r="174">
          <cell r="BC174">
            <v>24.2999999999999</v>
          </cell>
        </row>
        <row r="174">
          <cell r="BE174">
            <v>5.0995</v>
          </cell>
        </row>
        <row r="175">
          <cell r="C175">
            <v>42064</v>
          </cell>
          <cell r="D175">
            <v>0.0646536742590134</v>
          </cell>
        </row>
        <row r="175">
          <cell r="AW175">
            <v>31.3952499188312</v>
          </cell>
        </row>
        <row r="175">
          <cell r="AY175">
            <v>52.7502348099024</v>
          </cell>
        </row>
        <row r="175">
          <cell r="BA175">
            <v>53.536862288961</v>
          </cell>
        </row>
        <row r="175">
          <cell r="BC175">
            <v>24.3249999999999</v>
          </cell>
        </row>
        <row r="175">
          <cell r="BE175">
            <v>4.9595</v>
          </cell>
        </row>
        <row r="176">
          <cell r="C176">
            <v>42095</v>
          </cell>
          <cell r="D176">
            <v>0.0646918981382547</v>
          </cell>
        </row>
        <row r="176">
          <cell r="AW176">
            <v>30.8602120670995</v>
          </cell>
        </row>
        <row r="176">
          <cell r="AY176">
            <v>51.3561461694805</v>
          </cell>
        </row>
        <row r="176">
          <cell r="BA176">
            <v>49.8177797077919</v>
          </cell>
        </row>
        <row r="176">
          <cell r="BC176">
            <v>24.3499999999999</v>
          </cell>
        </row>
        <row r="176">
          <cell r="BE176">
            <v>4.8175</v>
          </cell>
        </row>
        <row r="177">
          <cell r="C177">
            <v>42125</v>
          </cell>
          <cell r="D177">
            <v>0.0647288889895945</v>
          </cell>
        </row>
        <row r="177">
          <cell r="AW177">
            <v>30.8809537698412</v>
          </cell>
        </row>
        <row r="177">
          <cell r="AY177">
            <v>51.4248603970236</v>
          </cell>
        </row>
        <row r="177">
          <cell r="BA177">
            <v>49.8611303571426</v>
          </cell>
        </row>
        <row r="177">
          <cell r="BC177">
            <v>24.3749999999999</v>
          </cell>
        </row>
        <row r="177">
          <cell r="BE177">
            <v>4.8515</v>
          </cell>
        </row>
        <row r="178">
          <cell r="C178">
            <v>42156</v>
          </cell>
          <cell r="D178">
            <v>0.0647671128697889</v>
          </cell>
        </row>
        <row r="178">
          <cell r="AW178">
            <v>30.9020195616883</v>
          </cell>
        </row>
        <row r="178">
          <cell r="AY178">
            <v>51.4940440509738</v>
          </cell>
        </row>
        <row r="178">
          <cell r="BA178">
            <v>49.9051583603895</v>
          </cell>
        </row>
        <row r="178">
          <cell r="BC178">
            <v>24.3999999999999</v>
          </cell>
        </row>
        <row r="178">
          <cell r="BE178">
            <v>4.8845</v>
          </cell>
        </row>
        <row r="179">
          <cell r="C179">
            <v>42186</v>
          </cell>
          <cell r="D179">
            <v>0.064804103722051</v>
          </cell>
        </row>
        <row r="179">
          <cell r="AW179">
            <v>31.5071735248445</v>
          </cell>
        </row>
        <row r="179">
          <cell r="AY179">
            <v>52.0466626239905</v>
          </cell>
        </row>
        <row r="179">
          <cell r="BA179">
            <v>50.7533326863352</v>
          </cell>
        </row>
        <row r="179">
          <cell r="BC179">
            <v>24.4249999999999</v>
          </cell>
        </row>
        <row r="179">
          <cell r="BE179">
            <v>4.9295</v>
          </cell>
        </row>
        <row r="180">
          <cell r="C180">
            <v>42217</v>
          </cell>
          <cell r="D180">
            <v>0.0648423276031989</v>
          </cell>
        </row>
        <row r="180">
          <cell r="BC180">
            <v>24.4499999999999</v>
          </cell>
        </row>
        <row r="180">
          <cell r="BE180">
            <v>4.9645</v>
          </cell>
        </row>
        <row r="181">
          <cell r="C181">
            <v>42248</v>
          </cell>
          <cell r="D181">
            <v>0.0648805514848303</v>
          </cell>
        </row>
        <row r="181">
          <cell r="BC181">
            <v>24.4749999999999</v>
          </cell>
        </row>
        <row r="181">
          <cell r="BE181">
            <v>4.9695</v>
          </cell>
        </row>
        <row r="182">
          <cell r="C182">
            <v>42278</v>
          </cell>
          <cell r="D182">
            <v>0.0649175423384838</v>
          </cell>
        </row>
        <row r="182">
          <cell r="BC182">
            <v>24.4999999999999</v>
          </cell>
        </row>
        <row r="182">
          <cell r="BE182">
            <v>4.9945</v>
          </cell>
        </row>
        <row r="183">
          <cell r="C183">
            <v>42309</v>
          </cell>
          <cell r="D183">
            <v>0.0649557662210682</v>
          </cell>
        </row>
        <row r="183">
          <cell r="BC183">
            <v>24.5249999999999</v>
          </cell>
        </row>
        <row r="183">
          <cell r="BE183">
            <v>5.1045</v>
          </cell>
        </row>
        <row r="184">
          <cell r="C184">
            <v>42339</v>
          </cell>
          <cell r="D184">
            <v>0.0649927570756437</v>
          </cell>
        </row>
        <row r="184">
          <cell r="BC184">
            <v>24.5499999999999</v>
          </cell>
        </row>
        <row r="184">
          <cell r="BE184">
            <v>5.2245</v>
          </cell>
        </row>
        <row r="185">
          <cell r="C185">
            <v>42370</v>
          </cell>
          <cell r="D185">
            <v>0.0650309809591816</v>
          </cell>
        </row>
        <row r="185">
          <cell r="BC185">
            <v>24.5749999999999</v>
          </cell>
        </row>
        <row r="185">
          <cell r="BE185">
            <v>5.3245</v>
          </cell>
        </row>
        <row r="186">
          <cell r="C186">
            <v>42401</v>
          </cell>
          <cell r="D186">
            <v>0.0650692048432036</v>
          </cell>
        </row>
        <row r="186">
          <cell r="BC186">
            <v>24.5999999999999</v>
          </cell>
        </row>
        <row r="186">
          <cell r="BE186">
            <v>5.2045</v>
          </cell>
        </row>
        <row r="187">
          <cell r="C187">
            <v>42430</v>
          </cell>
          <cell r="D187">
            <v>0.0651049626706302</v>
          </cell>
        </row>
        <row r="187">
          <cell r="BC187">
            <v>24.6249999999999</v>
          </cell>
        </row>
        <row r="187">
          <cell r="BE187">
            <v>5.0645</v>
          </cell>
        </row>
        <row r="188">
          <cell r="C188">
            <v>42461</v>
          </cell>
          <cell r="D188">
            <v>0.0651431865555896</v>
          </cell>
        </row>
        <row r="188">
          <cell r="BC188">
            <v>24.6499999999999</v>
          </cell>
        </row>
        <row r="188">
          <cell r="BE188">
            <v>4.9225</v>
          </cell>
        </row>
        <row r="189">
          <cell r="C189">
            <v>42491</v>
          </cell>
          <cell r="D189">
            <v>0.0651801774124627</v>
          </cell>
        </row>
        <row r="189">
          <cell r="BC189">
            <v>24.6749999999999</v>
          </cell>
        </row>
        <row r="189">
          <cell r="BE189">
            <v>4.9565</v>
          </cell>
        </row>
        <row r="190">
          <cell r="C190">
            <v>42522</v>
          </cell>
          <cell r="D190">
            <v>0.0652184012983752</v>
          </cell>
        </row>
        <row r="190">
          <cell r="BC190">
            <v>24.6999999999999</v>
          </cell>
        </row>
        <row r="190">
          <cell r="BE190">
            <v>4.9895</v>
          </cell>
        </row>
        <row r="191">
          <cell r="C191">
            <v>42552</v>
          </cell>
          <cell r="D191">
            <v>0.0652553921561703</v>
          </cell>
        </row>
        <row r="191">
          <cell r="BC191">
            <v>24.7249999999999</v>
          </cell>
        </row>
        <row r="191">
          <cell r="BE191">
            <v>5.0345</v>
          </cell>
        </row>
        <row r="192">
          <cell r="C192">
            <v>42583</v>
          </cell>
          <cell r="D192">
            <v>0.0652936160430348</v>
          </cell>
        </row>
        <row r="192">
          <cell r="BC192">
            <v>24.7499999999999</v>
          </cell>
        </row>
        <row r="192">
          <cell r="BE192">
            <v>5.0695</v>
          </cell>
        </row>
        <row r="193">
          <cell r="C193">
            <v>42614</v>
          </cell>
          <cell r="D193">
            <v>0.0653318399303844</v>
          </cell>
        </row>
        <row r="193">
          <cell r="BC193">
            <v>24.7749999999999</v>
          </cell>
        </row>
        <row r="193">
          <cell r="BE193">
            <v>5.0745</v>
          </cell>
        </row>
        <row r="194">
          <cell r="C194">
            <v>42644</v>
          </cell>
          <cell r="D194">
            <v>0.0653688307895703</v>
          </cell>
        </row>
        <row r="194">
          <cell r="BC194">
            <v>24.7999999999999</v>
          </cell>
        </row>
        <row r="194">
          <cell r="BE194">
            <v>5.0995</v>
          </cell>
        </row>
        <row r="195">
          <cell r="C195">
            <v>42675</v>
          </cell>
          <cell r="D195">
            <v>0.0654070546778724</v>
          </cell>
        </row>
        <row r="195">
          <cell r="BC195">
            <v>24.8249999999999</v>
          </cell>
        </row>
        <row r="195">
          <cell r="BE195">
            <v>5.2095</v>
          </cell>
        </row>
        <row r="196">
          <cell r="C196">
            <v>42705</v>
          </cell>
          <cell r="D196">
            <v>0.0654440455379803</v>
          </cell>
        </row>
        <row r="196">
          <cell r="BC196">
            <v>24.8499999999999</v>
          </cell>
        </row>
        <row r="196">
          <cell r="BE196">
            <v>5.3295</v>
          </cell>
        </row>
        <row r="197">
          <cell r="C197">
            <v>42736</v>
          </cell>
          <cell r="D197">
            <v>0.0654822694272354</v>
          </cell>
        </row>
        <row r="197">
          <cell r="BC197">
            <v>24.8749999999999</v>
          </cell>
        </row>
        <row r="197">
          <cell r="BE197">
            <v>5.432</v>
          </cell>
        </row>
        <row r="198">
          <cell r="C198">
            <v>42767</v>
          </cell>
          <cell r="D198">
            <v>0.0655204933169742</v>
          </cell>
        </row>
        <row r="198">
          <cell r="BC198">
            <v>24.8999999999999</v>
          </cell>
        </row>
        <row r="198">
          <cell r="BE198">
            <v>5.312</v>
          </cell>
        </row>
        <row r="199">
          <cell r="C199">
            <v>42795</v>
          </cell>
          <cell r="D199">
            <v>0.0655550181210254</v>
          </cell>
        </row>
        <row r="199">
          <cell r="BC199">
            <v>24.9249999999999</v>
          </cell>
        </row>
        <row r="199">
          <cell r="BE199">
            <v>5.172</v>
          </cell>
        </row>
        <row r="200">
          <cell r="C200">
            <v>42826</v>
          </cell>
          <cell r="D200">
            <v>0.0655932420116856</v>
          </cell>
        </row>
        <row r="200">
          <cell r="BC200">
            <v>24.9499999999999</v>
          </cell>
        </row>
        <row r="200">
          <cell r="BE200">
            <v>5.03</v>
          </cell>
        </row>
        <row r="201">
          <cell r="C201">
            <v>42856</v>
          </cell>
          <cell r="D201">
            <v>0.0656302328740761</v>
          </cell>
        </row>
        <row r="201">
          <cell r="BC201">
            <v>24.9749999999999</v>
          </cell>
        </row>
        <row r="201">
          <cell r="BE201">
            <v>5.064</v>
          </cell>
        </row>
        <row r="202">
          <cell r="C202">
            <v>42887</v>
          </cell>
          <cell r="D202">
            <v>0.0656684567656893</v>
          </cell>
        </row>
        <row r="202">
          <cell r="BC202">
            <v>24.9999999999999</v>
          </cell>
        </row>
        <row r="202">
          <cell r="BE202">
            <v>5.097</v>
          </cell>
        </row>
        <row r="203">
          <cell r="C203">
            <v>42917</v>
          </cell>
          <cell r="D203">
            <v>0.0657054476290013</v>
          </cell>
        </row>
        <row r="203">
          <cell r="BC203">
            <v>25.0249999999999</v>
          </cell>
        </row>
        <row r="203">
          <cell r="BE203">
            <v>5.142</v>
          </cell>
        </row>
        <row r="204">
          <cell r="C204">
            <v>42948</v>
          </cell>
          <cell r="D204">
            <v>0.0657436715215671</v>
          </cell>
        </row>
        <row r="204">
          <cell r="BC204">
            <v>25.0499999999999</v>
          </cell>
        </row>
        <row r="204">
          <cell r="BE204">
            <v>5.177</v>
          </cell>
        </row>
        <row r="205">
          <cell r="C205">
            <v>42979</v>
          </cell>
          <cell r="D205">
            <v>0.0657818954146165</v>
          </cell>
        </row>
        <row r="205">
          <cell r="BC205">
            <v>25.0749999999999</v>
          </cell>
        </row>
        <row r="205">
          <cell r="BE205">
            <v>5.182</v>
          </cell>
        </row>
        <row r="206">
          <cell r="C206">
            <v>43009</v>
          </cell>
          <cell r="D206">
            <v>0.0658188862793194</v>
          </cell>
        </row>
        <row r="206">
          <cell r="BC206">
            <v>25.0999999999998</v>
          </cell>
        </row>
        <row r="206">
          <cell r="BE206">
            <v>5.207</v>
          </cell>
        </row>
        <row r="207">
          <cell r="C207">
            <v>43040</v>
          </cell>
          <cell r="D207">
            <v>0.0658571101733218</v>
          </cell>
        </row>
        <row r="207">
          <cell r="BC207">
            <v>25.1249999999998</v>
          </cell>
        </row>
        <row r="207">
          <cell r="BE207">
            <v>5.317</v>
          </cell>
        </row>
        <row r="208">
          <cell r="C208">
            <v>43070</v>
          </cell>
          <cell r="D208">
            <v>0.0658941010389462</v>
          </cell>
        </row>
        <row r="208">
          <cell r="BC208">
            <v>25.1499999999998</v>
          </cell>
        </row>
        <row r="208">
          <cell r="BE208">
            <v>5.437</v>
          </cell>
        </row>
        <row r="209">
          <cell r="C209">
            <v>43101</v>
          </cell>
          <cell r="D209">
            <v>0.0659323249339012</v>
          </cell>
        </row>
        <row r="209">
          <cell r="BC209">
            <v>25.1749999999998</v>
          </cell>
        </row>
        <row r="209">
          <cell r="BE209">
            <v>5.542</v>
          </cell>
        </row>
        <row r="210">
          <cell r="C210">
            <v>43132</v>
          </cell>
          <cell r="D210">
            <v>0.0659705488293398</v>
          </cell>
        </row>
        <row r="210">
          <cell r="BC210">
            <v>25.1999999999998</v>
          </cell>
        </row>
        <row r="210">
          <cell r="BE210">
            <v>5.422</v>
          </cell>
        </row>
        <row r="211">
          <cell r="C211">
            <v>43160</v>
          </cell>
          <cell r="D211">
            <v>0.0660050736385394</v>
          </cell>
        </row>
        <row r="211">
          <cell r="BC211">
            <v>25.2249999999998</v>
          </cell>
        </row>
        <row r="211">
          <cell r="BE211">
            <v>5.282</v>
          </cell>
        </row>
        <row r="212">
          <cell r="C212">
            <v>43191</v>
          </cell>
          <cell r="D212">
            <v>0.0660432975348999</v>
          </cell>
        </row>
        <row r="212">
          <cell r="BC212">
            <v>25.2499999999998</v>
          </cell>
        </row>
        <row r="212">
          <cell r="BE212">
            <v>5.14</v>
          </cell>
        </row>
        <row r="213">
          <cell r="C213">
            <v>43221</v>
          </cell>
          <cell r="D213">
            <v>0.066080288402806</v>
          </cell>
        </row>
        <row r="213">
          <cell r="BC213">
            <v>25.2749999999998</v>
          </cell>
        </row>
        <row r="213">
          <cell r="BE213">
            <v>5.174</v>
          </cell>
        </row>
        <row r="214">
          <cell r="C214">
            <v>43252</v>
          </cell>
          <cell r="D214">
            <v>0.0661185123001187</v>
          </cell>
        </row>
        <row r="214">
          <cell r="BC214">
            <v>25.2999999999998</v>
          </cell>
        </row>
        <row r="214">
          <cell r="BE214">
            <v>5.207</v>
          </cell>
        </row>
        <row r="215">
          <cell r="C215">
            <v>43282</v>
          </cell>
          <cell r="D215">
            <v>0.0661555031689467</v>
          </cell>
        </row>
        <row r="215">
          <cell r="BC215">
            <v>25.3249999999998</v>
          </cell>
        </row>
        <row r="215">
          <cell r="BE215">
            <v>5.252</v>
          </cell>
        </row>
        <row r="216">
          <cell r="C216">
            <v>43313</v>
          </cell>
          <cell r="D216">
            <v>0.0661937270672119</v>
          </cell>
        </row>
        <row r="216">
          <cell r="BC216">
            <v>25.3499999999998</v>
          </cell>
        </row>
        <row r="216">
          <cell r="BE216">
            <v>5.287</v>
          </cell>
        </row>
        <row r="217">
          <cell r="C217">
            <v>43344</v>
          </cell>
          <cell r="D217">
            <v>0.0662319509659608</v>
          </cell>
        </row>
        <row r="217">
          <cell r="BC217">
            <v>25.3749999999998</v>
          </cell>
        </row>
        <row r="217">
          <cell r="BE217">
            <v>5.292</v>
          </cell>
        </row>
        <row r="218">
          <cell r="C218">
            <v>43374</v>
          </cell>
          <cell r="D218">
            <v>0.0662689418361784</v>
          </cell>
        </row>
        <row r="218">
          <cell r="BC218">
            <v>25.3999999999998</v>
          </cell>
        </row>
        <row r="218">
          <cell r="BE218">
            <v>5.317</v>
          </cell>
        </row>
        <row r="219">
          <cell r="C219">
            <v>43405</v>
          </cell>
          <cell r="D219">
            <v>0.0663071657358802</v>
          </cell>
        </row>
        <row r="219">
          <cell r="BC219">
            <v>25.4249999999998</v>
          </cell>
        </row>
        <row r="219">
          <cell r="BE219">
            <v>5.427</v>
          </cell>
        </row>
        <row r="220">
          <cell r="C220">
            <v>43435</v>
          </cell>
          <cell r="D220">
            <v>0.0663441566070198</v>
          </cell>
        </row>
        <row r="220">
          <cell r="BC220">
            <v>25.4499999999998</v>
          </cell>
        </row>
        <row r="220">
          <cell r="BE220">
            <v>5.547</v>
          </cell>
        </row>
        <row r="221">
          <cell r="C221">
            <v>43466</v>
          </cell>
          <cell r="D221">
            <v>0.0663823805076738</v>
          </cell>
        </row>
        <row r="221">
          <cell r="BC221">
            <v>25.4749999999998</v>
          </cell>
        </row>
        <row r="221">
          <cell r="BE221">
            <v>5.652</v>
          </cell>
        </row>
        <row r="222">
          <cell r="C222">
            <v>43497</v>
          </cell>
          <cell r="D222">
            <v>0.0664206044088109</v>
          </cell>
        </row>
        <row r="222">
          <cell r="BC222">
            <v>25.4999999999998</v>
          </cell>
        </row>
        <row r="222">
          <cell r="BE222">
            <v>5.532</v>
          </cell>
        </row>
        <row r="223">
          <cell r="C223">
            <v>43525</v>
          </cell>
          <cell r="D223">
            <v>0.0664551292231583</v>
          </cell>
        </row>
        <row r="223">
          <cell r="BC223">
            <v>25.5249999999998</v>
          </cell>
        </row>
        <row r="223">
          <cell r="BE223">
            <v>5.392</v>
          </cell>
        </row>
        <row r="224">
          <cell r="C224">
            <v>43556</v>
          </cell>
          <cell r="D224">
            <v>0.066493353125217</v>
          </cell>
        </row>
        <row r="224">
          <cell r="BC224">
            <v>25.5499999999998</v>
          </cell>
        </row>
        <row r="224">
          <cell r="BE224">
            <v>5.25</v>
          </cell>
        </row>
        <row r="225">
          <cell r="C225">
            <v>43586</v>
          </cell>
          <cell r="D225">
            <v>0.0665303439986378</v>
          </cell>
        </row>
        <row r="225">
          <cell r="BC225">
            <v>25.5749999999998</v>
          </cell>
        </row>
        <row r="225">
          <cell r="BE225">
            <v>5.284</v>
          </cell>
        </row>
        <row r="226">
          <cell r="C226">
            <v>43617</v>
          </cell>
          <cell r="D226">
            <v>0.066568567901649</v>
          </cell>
        </row>
        <row r="226">
          <cell r="BC226">
            <v>25.5999999999998</v>
          </cell>
        </row>
        <row r="226">
          <cell r="BE226">
            <v>5.317</v>
          </cell>
        </row>
        <row r="227">
          <cell r="C227">
            <v>43647</v>
          </cell>
          <cell r="D227">
            <v>0.0666055587759913</v>
          </cell>
        </row>
        <row r="227">
          <cell r="BC227">
            <v>25.6249999999998</v>
          </cell>
        </row>
        <row r="227">
          <cell r="BE227">
            <v>5.362</v>
          </cell>
        </row>
        <row r="228">
          <cell r="C228">
            <v>43678</v>
          </cell>
          <cell r="D228">
            <v>0.0666437826799546</v>
          </cell>
        </row>
        <row r="228">
          <cell r="BC228">
            <v>25.6499999999998</v>
          </cell>
        </row>
        <row r="228">
          <cell r="BE228">
            <v>5.397</v>
          </cell>
        </row>
        <row r="229">
          <cell r="C229">
            <v>43709</v>
          </cell>
          <cell r="D229">
            <v>0.0666820065844016</v>
          </cell>
        </row>
        <row r="229">
          <cell r="BC229">
            <v>25.6749999999998</v>
          </cell>
        </row>
        <row r="229">
          <cell r="BE229">
            <v>5.402</v>
          </cell>
        </row>
        <row r="230">
          <cell r="C230">
            <v>43739</v>
          </cell>
          <cell r="D230">
            <v>0.0667189974601339</v>
          </cell>
        </row>
        <row r="230">
          <cell r="BC230">
            <v>25.6999999999998</v>
          </cell>
        </row>
        <row r="230">
          <cell r="BE230">
            <v>5.427</v>
          </cell>
        </row>
        <row r="231">
          <cell r="C231">
            <v>43770</v>
          </cell>
          <cell r="D231">
            <v>0.066757221365533</v>
          </cell>
        </row>
        <row r="231">
          <cell r="BC231">
            <v>25.7249999999998</v>
          </cell>
        </row>
        <row r="231">
          <cell r="BE231">
            <v>5.537</v>
          </cell>
        </row>
        <row r="232">
          <cell r="C232">
            <v>43800</v>
          </cell>
          <cell r="D232">
            <v>0.0667942122421867</v>
          </cell>
        </row>
        <row r="232">
          <cell r="BC232">
            <v>25.7499999999998</v>
          </cell>
        </row>
        <row r="232">
          <cell r="BE232">
            <v>5.657</v>
          </cell>
        </row>
        <row r="233">
          <cell r="C233">
            <v>43831</v>
          </cell>
          <cell r="D233">
            <v>0.0668324361485384</v>
          </cell>
        </row>
        <row r="233">
          <cell r="BC233">
            <v>25.7749999999998</v>
          </cell>
        </row>
        <row r="233">
          <cell r="BE233">
            <v>5.762</v>
          </cell>
        </row>
        <row r="234">
          <cell r="C234">
            <v>43862</v>
          </cell>
          <cell r="D234">
            <v>0.0668706600553737</v>
          </cell>
        </row>
        <row r="234">
          <cell r="BC234">
            <v>25.7999999999998</v>
          </cell>
        </row>
        <row r="234">
          <cell r="BE234">
            <v>5.642</v>
          </cell>
        </row>
        <row r="235">
          <cell r="C235">
            <v>43891</v>
          </cell>
          <cell r="D235">
            <v>0.066906417904141</v>
          </cell>
        </row>
        <row r="235">
          <cell r="BC235">
            <v>25.8249999999998</v>
          </cell>
        </row>
        <row r="235">
          <cell r="BE235">
            <v>5.502</v>
          </cell>
        </row>
        <row r="236">
          <cell r="C236">
            <v>43922</v>
          </cell>
          <cell r="D236">
            <v>0.0669446418119133</v>
          </cell>
        </row>
        <row r="236">
          <cell r="BC236">
            <v>25.8499999999998</v>
          </cell>
        </row>
        <row r="236">
          <cell r="BE236">
            <v>5.36</v>
          </cell>
        </row>
        <row r="237">
          <cell r="C237">
            <v>43952</v>
          </cell>
          <cell r="D237">
            <v>0.0669816326908626</v>
          </cell>
        </row>
        <row r="237">
          <cell r="BC237">
            <v>25.8749999999998</v>
          </cell>
        </row>
        <row r="237">
          <cell r="BE237">
            <v>5.394</v>
          </cell>
        </row>
        <row r="238">
          <cell r="C238">
            <v>43983</v>
          </cell>
          <cell r="D238">
            <v>0.0670198565995865</v>
          </cell>
        </row>
        <row r="238">
          <cell r="BC238">
            <v>25.8999999999998</v>
          </cell>
        </row>
        <row r="238">
          <cell r="BE238">
            <v>5.427</v>
          </cell>
        </row>
        <row r="239">
          <cell r="C239">
            <v>44013</v>
          </cell>
          <cell r="D239">
            <v>0.0670568474794573</v>
          </cell>
        </row>
        <row r="239">
          <cell r="BC239">
            <v>25.9249999999998</v>
          </cell>
        </row>
        <row r="239">
          <cell r="BE239">
            <v>5.472</v>
          </cell>
        </row>
        <row r="240">
          <cell r="C240">
            <v>44044</v>
          </cell>
          <cell r="D240">
            <v>0.067095071389133</v>
          </cell>
        </row>
        <row r="240">
          <cell r="BC240">
            <v>25.9499999999998</v>
          </cell>
        </row>
        <row r="240">
          <cell r="BE240">
            <v>5.507</v>
          </cell>
        </row>
        <row r="241">
          <cell r="C241">
            <v>44075</v>
          </cell>
          <cell r="D241">
            <v>0.0671332952992927</v>
          </cell>
        </row>
        <row r="241">
          <cell r="BC241">
            <v>25.9749999999998</v>
          </cell>
        </row>
        <row r="241">
          <cell r="BE241">
            <v>5.512</v>
          </cell>
        </row>
        <row r="242">
          <cell r="C242">
            <v>44105</v>
          </cell>
          <cell r="D242">
            <v>0.0671702861805525</v>
          </cell>
        </row>
        <row r="242">
          <cell r="BC242">
            <v>25.9999999999998</v>
          </cell>
        </row>
        <row r="242">
          <cell r="BE242">
            <v>5.537</v>
          </cell>
        </row>
        <row r="243">
          <cell r="C243">
            <v>44136</v>
          </cell>
          <cell r="D243">
            <v>0.0672085100916644</v>
          </cell>
        </row>
        <row r="243">
          <cell r="BC243">
            <v>26.0249999999998</v>
          </cell>
        </row>
        <row r="243">
          <cell r="BE243">
            <v>5.647</v>
          </cell>
        </row>
        <row r="244">
          <cell r="C244">
            <v>44166</v>
          </cell>
          <cell r="D244">
            <v>0.0672455009738457</v>
          </cell>
        </row>
        <row r="244">
          <cell r="BC244">
            <v>26.0499999999998</v>
          </cell>
        </row>
        <row r="244">
          <cell r="BE244">
            <v>5.767</v>
          </cell>
        </row>
        <row r="245">
          <cell r="C245">
            <v>44197</v>
          </cell>
          <cell r="D245">
            <v>0.0672837248859093</v>
          </cell>
        </row>
        <row r="245">
          <cell r="BC245">
            <v>26.0749999999998</v>
          </cell>
        </row>
        <row r="245">
          <cell r="BE245">
            <v>5.872</v>
          </cell>
        </row>
        <row r="246">
          <cell r="C246">
            <v>44228</v>
          </cell>
          <cell r="D246">
            <v>0.0673219487984564</v>
          </cell>
        </row>
        <row r="246">
          <cell r="BC246">
            <v>26.0999999999998</v>
          </cell>
        </row>
        <row r="246">
          <cell r="BE246">
            <v>5.752</v>
          </cell>
        </row>
        <row r="247">
          <cell r="C247">
            <v>44256</v>
          </cell>
          <cell r="D247">
            <v>0.0673564736231085</v>
          </cell>
        </row>
        <row r="247">
          <cell r="BE247">
            <v>5.612</v>
          </cell>
        </row>
        <row r="248">
          <cell r="C248">
            <v>44287</v>
          </cell>
          <cell r="D248">
            <v>0.0673946975365762</v>
          </cell>
        </row>
        <row r="248">
          <cell r="BE248">
            <v>5.47</v>
          </cell>
        </row>
        <row r="249">
          <cell r="C249">
            <v>44317</v>
          </cell>
          <cell r="D249">
            <v>0.0674156521446507</v>
          </cell>
        </row>
        <row r="249">
          <cell r="BE249">
            <v>5.504</v>
          </cell>
        </row>
        <row r="250">
          <cell r="C250">
            <v>44348</v>
          </cell>
          <cell r="D250">
            <v>0.0674124490114036</v>
          </cell>
        </row>
        <row r="250">
          <cell r="BE250">
            <v>5.537</v>
          </cell>
        </row>
        <row r="251">
          <cell r="C251">
            <v>44378</v>
          </cell>
          <cell r="D251">
            <v>0.0674093492050392</v>
          </cell>
        </row>
        <row r="251">
          <cell r="BE251">
            <v>5.582</v>
          </cell>
        </row>
        <row r="252">
          <cell r="C252">
            <v>44409</v>
          </cell>
          <cell r="D252">
            <v>0.0674061460717987</v>
          </cell>
        </row>
        <row r="252">
          <cell r="BE252">
            <v>5.617</v>
          </cell>
        </row>
        <row r="253">
          <cell r="C253">
            <v>44440</v>
          </cell>
          <cell r="D253">
            <v>0.0674029429385619</v>
          </cell>
        </row>
        <row r="253">
          <cell r="BE253">
            <v>5.622</v>
          </cell>
        </row>
        <row r="254">
          <cell r="C254">
            <v>44470</v>
          </cell>
          <cell r="D254">
            <v>0.0673998431322067</v>
          </cell>
        </row>
        <row r="254">
          <cell r="BE254">
            <v>5.647</v>
          </cell>
        </row>
        <row r="255">
          <cell r="C255">
            <v>44501</v>
          </cell>
          <cell r="D255">
            <v>0.067396639998976</v>
          </cell>
        </row>
        <row r="255">
          <cell r="BE255">
            <v>5.757</v>
          </cell>
        </row>
        <row r="256">
          <cell r="C256">
            <v>44531</v>
          </cell>
          <cell r="D256">
            <v>0.0673935401926276</v>
          </cell>
        </row>
        <row r="256">
          <cell r="BE256">
            <v>5.877</v>
          </cell>
        </row>
        <row r="257">
          <cell r="C257">
            <v>44562</v>
          </cell>
          <cell r="D257">
            <v>0.067390337059404</v>
          </cell>
        </row>
        <row r="257">
          <cell r="BE257">
            <v>5.982</v>
          </cell>
        </row>
        <row r="258">
          <cell r="C258">
            <v>44593</v>
          </cell>
          <cell r="D258">
            <v>0.0673871339261836</v>
          </cell>
        </row>
        <row r="258">
          <cell r="BE258">
            <v>5.862</v>
          </cell>
        </row>
        <row r="259">
          <cell r="C259">
            <v>44621</v>
          </cell>
          <cell r="D259">
            <v>0.0673842407736003</v>
          </cell>
        </row>
        <row r="259">
          <cell r="BE259">
            <v>5.722</v>
          </cell>
        </row>
        <row r="260">
          <cell r="C260">
            <v>44652</v>
          </cell>
          <cell r="D260">
            <v>0.0673810376403865</v>
          </cell>
        </row>
        <row r="260">
          <cell r="BE260">
            <v>5.58</v>
          </cell>
        </row>
        <row r="261">
          <cell r="C261">
            <v>44682</v>
          </cell>
          <cell r="D261">
            <v>0.067377937834054</v>
          </cell>
        </row>
        <row r="261">
          <cell r="BE261">
            <v>5.614</v>
          </cell>
        </row>
        <row r="262">
          <cell r="C262">
            <v>44713</v>
          </cell>
          <cell r="D262">
            <v>0.0673747347008469</v>
          </cell>
        </row>
        <row r="262">
          <cell r="BE262">
            <v>5.647</v>
          </cell>
        </row>
        <row r="263">
          <cell r="C263">
            <v>44743</v>
          </cell>
          <cell r="D263">
            <v>0.0673716348945206</v>
          </cell>
        </row>
        <row r="263">
          <cell r="BE263">
            <v>5.692</v>
          </cell>
        </row>
        <row r="264">
          <cell r="C264">
            <v>44774</v>
          </cell>
          <cell r="D264">
            <v>0.0673684317613201</v>
          </cell>
        </row>
        <row r="264">
          <cell r="BE264">
            <v>5.727</v>
          </cell>
        </row>
        <row r="265">
          <cell r="C265">
            <v>44805</v>
          </cell>
          <cell r="D265">
            <v>0.0673652286281232</v>
          </cell>
        </row>
        <row r="265">
          <cell r="BE265">
            <v>5.732</v>
          </cell>
        </row>
        <row r="266">
          <cell r="C266">
            <v>44835</v>
          </cell>
          <cell r="D266">
            <v>0.0673621288218067</v>
          </cell>
        </row>
        <row r="266">
          <cell r="BE266">
            <v>5.757</v>
          </cell>
        </row>
        <row r="267">
          <cell r="C267">
            <v>44866</v>
          </cell>
          <cell r="D267">
            <v>0.0673589256886165</v>
          </cell>
        </row>
        <row r="267">
          <cell r="BE267">
            <v>5.867</v>
          </cell>
        </row>
        <row r="268">
          <cell r="C268">
            <v>44896</v>
          </cell>
          <cell r="D268">
            <v>0.0673558258823066</v>
          </cell>
        </row>
        <row r="268">
          <cell r="BE268">
            <v>5.987</v>
          </cell>
        </row>
        <row r="269">
          <cell r="C269">
            <v>44927</v>
          </cell>
          <cell r="D269">
            <v>0.067352622749123</v>
          </cell>
        </row>
        <row r="269">
          <cell r="BE269">
            <v>6.092</v>
          </cell>
        </row>
        <row r="270">
          <cell r="C270">
            <v>44958</v>
          </cell>
          <cell r="D270">
            <v>0.0673494196159425</v>
          </cell>
        </row>
        <row r="270">
          <cell r="BE270">
            <v>5.972</v>
          </cell>
        </row>
        <row r="271">
          <cell r="C271">
            <v>44986</v>
          </cell>
          <cell r="D271">
            <v>0.0673465264633957</v>
          </cell>
        </row>
        <row r="271">
          <cell r="BE271">
            <v>5.832</v>
          </cell>
        </row>
        <row r="272">
          <cell r="C272">
            <v>45017</v>
          </cell>
          <cell r="D272">
            <v>0.0673433233302219</v>
          </cell>
        </row>
        <row r="272">
          <cell r="BE272">
            <v>5.69</v>
          </cell>
        </row>
        <row r="273">
          <cell r="C273">
            <v>45047</v>
          </cell>
          <cell r="D273">
            <v>0.067340223523928</v>
          </cell>
        </row>
        <row r="273">
          <cell r="BE273">
            <v>5.724</v>
          </cell>
        </row>
        <row r="274">
          <cell r="C274">
            <v>45078</v>
          </cell>
          <cell r="D274">
            <v>0.0673370203907608</v>
          </cell>
        </row>
        <row r="274">
          <cell r="BE274">
            <v>5.757</v>
          </cell>
        </row>
        <row r="275">
          <cell r="C275">
            <v>45108</v>
          </cell>
          <cell r="D275">
            <v>0.0673339205844732</v>
          </cell>
        </row>
        <row r="275">
          <cell r="BE275">
            <v>5.802</v>
          </cell>
        </row>
        <row r="276">
          <cell r="C276">
            <v>45139</v>
          </cell>
          <cell r="D276">
            <v>0.0673307174513131</v>
          </cell>
        </row>
        <row r="276">
          <cell r="BE276">
            <v>5.837</v>
          </cell>
        </row>
        <row r="277">
          <cell r="C277">
            <v>45170</v>
          </cell>
          <cell r="D277">
            <v>0.0673275143181562</v>
          </cell>
        </row>
        <row r="277">
          <cell r="BE277">
            <v>5.842</v>
          </cell>
        </row>
        <row r="278">
          <cell r="C278">
            <v>45200</v>
          </cell>
          <cell r="D278">
            <v>0.0673244145118783</v>
          </cell>
        </row>
        <row r="278">
          <cell r="BE278">
            <v>5.867</v>
          </cell>
        </row>
        <row r="279">
          <cell r="C279">
            <v>45231</v>
          </cell>
          <cell r="D279">
            <v>0.067321211378728</v>
          </cell>
        </row>
        <row r="279">
          <cell r="BE279">
            <v>5.977</v>
          </cell>
        </row>
        <row r="280">
          <cell r="C280">
            <v>45261</v>
          </cell>
          <cell r="D280">
            <v>0.0673181115724568</v>
          </cell>
        </row>
        <row r="280">
          <cell r="BE280">
            <v>6.097</v>
          </cell>
        </row>
        <row r="281">
          <cell r="C281">
            <v>45292</v>
          </cell>
          <cell r="D281">
            <v>0.0673149084393132</v>
          </cell>
        </row>
        <row r="281">
          <cell r="BE281">
            <v>6.202</v>
          </cell>
        </row>
        <row r="282">
          <cell r="C282">
            <v>45323</v>
          </cell>
          <cell r="D282">
            <v>0.0673117053061727</v>
          </cell>
        </row>
        <row r="282">
          <cell r="BE282">
            <v>6.082</v>
          </cell>
        </row>
        <row r="283">
          <cell r="C283">
            <v>45352</v>
          </cell>
          <cell r="D283">
            <v>0.0673087088267868</v>
          </cell>
        </row>
        <row r="283">
          <cell r="BE283">
            <v>5.942</v>
          </cell>
        </row>
        <row r="284">
          <cell r="C284">
            <v>45383</v>
          </cell>
          <cell r="D284">
            <v>0.0673055056936529</v>
          </cell>
        </row>
        <row r="284">
          <cell r="BE284">
            <v>5.8</v>
          </cell>
        </row>
        <row r="285">
          <cell r="C285">
            <v>45413</v>
          </cell>
          <cell r="D285">
            <v>0.0673024058873977</v>
          </cell>
        </row>
        <row r="285">
          <cell r="BE285">
            <v>5.834</v>
          </cell>
        </row>
        <row r="286">
          <cell r="C286">
            <v>45444</v>
          </cell>
          <cell r="D286">
            <v>0.0672992027542709</v>
          </cell>
        </row>
        <row r="286">
          <cell r="BE286">
            <v>5.867</v>
          </cell>
        </row>
        <row r="287">
          <cell r="C287">
            <v>45474</v>
          </cell>
          <cell r="D287">
            <v>0.0672961029480224</v>
          </cell>
        </row>
        <row r="287">
          <cell r="BE287">
            <v>5.912</v>
          </cell>
        </row>
        <row r="288">
          <cell r="C288">
            <v>45505</v>
          </cell>
          <cell r="D288">
            <v>0.0672928998149018</v>
          </cell>
        </row>
        <row r="288">
          <cell r="BE288">
            <v>5.947</v>
          </cell>
        </row>
        <row r="289">
          <cell r="C289">
            <v>45536</v>
          </cell>
          <cell r="D289">
            <v>0.0672896966817849</v>
          </cell>
        </row>
        <row r="289">
          <cell r="BE289">
            <v>5.952</v>
          </cell>
        </row>
        <row r="290">
          <cell r="C290">
            <v>45566</v>
          </cell>
          <cell r="D290">
            <v>0.0672865968755461</v>
          </cell>
        </row>
        <row r="290">
          <cell r="BE290">
            <v>5.977</v>
          </cell>
        </row>
        <row r="291">
          <cell r="C291">
            <v>45597</v>
          </cell>
          <cell r="D291">
            <v>0.0672833937424358</v>
          </cell>
        </row>
        <row r="291">
          <cell r="BE291">
            <v>6.087</v>
          </cell>
        </row>
        <row r="292">
          <cell r="C292">
            <v>45627</v>
          </cell>
          <cell r="D292">
            <v>0.0672802939362032</v>
          </cell>
        </row>
        <row r="292">
          <cell r="BE292">
            <v>6.207</v>
          </cell>
        </row>
        <row r="293">
          <cell r="C293">
            <v>45658</v>
          </cell>
          <cell r="D293">
            <v>0.0672770908030995</v>
          </cell>
        </row>
        <row r="294">
          <cell r="C294">
            <v>45689</v>
          </cell>
          <cell r="D294">
            <v>0.0672738876699994</v>
          </cell>
        </row>
        <row r="295">
          <cell r="C295">
            <v>45717</v>
          </cell>
          <cell r="D295">
            <v>0.0672709945175249</v>
          </cell>
        </row>
        <row r="296">
          <cell r="C296">
            <v>45748</v>
          </cell>
          <cell r="D296">
            <v>0.0672677913844311</v>
          </cell>
        </row>
        <row r="297">
          <cell r="C297">
            <v>45778</v>
          </cell>
          <cell r="D297">
            <v>0.0672646915782149</v>
          </cell>
        </row>
        <row r="298">
          <cell r="C298">
            <v>45809</v>
          </cell>
          <cell r="D298">
            <v>0.0672614884451277</v>
          </cell>
        </row>
        <row r="299">
          <cell r="C299">
            <v>45839</v>
          </cell>
          <cell r="D299">
            <v>0.0672583886389182</v>
          </cell>
        </row>
        <row r="300">
          <cell r="C300">
            <v>45870</v>
          </cell>
          <cell r="D300">
            <v>0.0672551855058381</v>
          </cell>
        </row>
        <row r="301">
          <cell r="C301">
            <v>45901</v>
          </cell>
          <cell r="D301">
            <v>0.0672519823727611</v>
          </cell>
        </row>
        <row r="302">
          <cell r="C302">
            <v>45931</v>
          </cell>
          <cell r="D302">
            <v>0.0672488825665609</v>
          </cell>
        </row>
        <row r="303">
          <cell r="C303">
            <v>45962</v>
          </cell>
          <cell r="D303">
            <v>0.0672456794334906</v>
          </cell>
        </row>
        <row r="304">
          <cell r="C304">
            <v>45992</v>
          </cell>
          <cell r="D304">
            <v>0.0672425796272966</v>
          </cell>
        </row>
        <row r="305">
          <cell r="C305">
            <v>46023</v>
          </cell>
          <cell r="D305">
            <v>0.0672393764942334</v>
          </cell>
        </row>
        <row r="306">
          <cell r="C306">
            <v>46054</v>
          </cell>
          <cell r="D306">
            <v>0.0672361733611733</v>
          </cell>
        </row>
        <row r="307">
          <cell r="C307">
            <v>46082</v>
          </cell>
          <cell r="D307">
            <v>0.0672332802087348</v>
          </cell>
        </row>
        <row r="308">
          <cell r="C308">
            <v>46113</v>
          </cell>
          <cell r="D308">
            <v>0.0672300770756808</v>
          </cell>
        </row>
        <row r="309">
          <cell r="C309">
            <v>46143</v>
          </cell>
          <cell r="D309">
            <v>0.0672269772695033</v>
          </cell>
        </row>
        <row r="310">
          <cell r="C310">
            <v>46174</v>
          </cell>
          <cell r="D310">
            <v>0.0672237741364561</v>
          </cell>
        </row>
        <row r="311">
          <cell r="C311">
            <v>46204</v>
          </cell>
          <cell r="D311">
            <v>0.0672206743302848</v>
          </cell>
        </row>
        <row r="312">
          <cell r="C312">
            <v>46235</v>
          </cell>
          <cell r="D312">
            <v>0.0672174711972446</v>
          </cell>
        </row>
        <row r="313">
          <cell r="C313">
            <v>46266</v>
          </cell>
          <cell r="D313">
            <v>0.0672142680642076</v>
          </cell>
        </row>
        <row r="314">
          <cell r="C314">
            <v>46296</v>
          </cell>
          <cell r="D314">
            <v>0.0672111682580461</v>
          </cell>
        </row>
        <row r="315">
          <cell r="C315">
            <v>46327</v>
          </cell>
          <cell r="D315">
            <v>0.0672079651250157</v>
          </cell>
        </row>
        <row r="316">
          <cell r="C316">
            <v>46357</v>
          </cell>
          <cell r="D316">
            <v>0.0672048653188608</v>
          </cell>
        </row>
        <row r="317">
          <cell r="C317">
            <v>46388</v>
          </cell>
          <cell r="D317">
            <v>0.0672016621858371</v>
          </cell>
        </row>
        <row r="318">
          <cell r="C318">
            <v>46419</v>
          </cell>
          <cell r="D318">
            <v>0.067198459052817</v>
          </cell>
        </row>
        <row r="319">
          <cell r="C319">
            <v>46447</v>
          </cell>
          <cell r="D319">
            <v>0.0671955659004149</v>
          </cell>
        </row>
        <row r="320">
          <cell r="C320">
            <v>46478</v>
          </cell>
          <cell r="D320">
            <v>0.0671923627674009</v>
          </cell>
        </row>
        <row r="321">
          <cell r="C321">
            <v>46508</v>
          </cell>
          <cell r="D321">
            <v>0.067189262961262</v>
          </cell>
        </row>
        <row r="322">
          <cell r="C322">
            <v>46539</v>
          </cell>
          <cell r="D322">
            <v>0.0671860598282556</v>
          </cell>
        </row>
        <row r="323">
          <cell r="C323">
            <v>46569</v>
          </cell>
          <cell r="D323">
            <v>0.0671829600221225</v>
          </cell>
        </row>
        <row r="324">
          <cell r="C324">
            <v>46600</v>
          </cell>
          <cell r="D324">
            <v>0.0671797568891224</v>
          </cell>
        </row>
        <row r="325">
          <cell r="C325">
            <v>46631</v>
          </cell>
          <cell r="D325">
            <v>0.0671765537561258</v>
          </cell>
        </row>
        <row r="326">
          <cell r="C326">
            <v>46661</v>
          </cell>
          <cell r="D326">
            <v>0.0671734539500028</v>
          </cell>
        </row>
        <row r="327">
          <cell r="C327">
            <v>46692</v>
          </cell>
          <cell r="D327">
            <v>0.0671702508170124</v>
          </cell>
        </row>
        <row r="328">
          <cell r="C328">
            <v>46722</v>
          </cell>
          <cell r="D328">
            <v>0.0671671510108962</v>
          </cell>
        </row>
        <row r="329">
          <cell r="C329">
            <v>46753</v>
          </cell>
          <cell r="D329">
            <v>0.0671639478779125</v>
          </cell>
        </row>
        <row r="330">
          <cell r="C330">
            <v>46784</v>
          </cell>
          <cell r="D330">
            <v>0.0671607447449323</v>
          </cell>
        </row>
        <row r="331">
          <cell r="C331">
            <v>46813</v>
          </cell>
          <cell r="D331">
            <v>0.067157748265696</v>
          </cell>
        </row>
        <row r="332">
          <cell r="C332">
            <v>46844</v>
          </cell>
          <cell r="D332">
            <v>0.0671545451327224</v>
          </cell>
        </row>
        <row r="333">
          <cell r="C333">
            <v>46874</v>
          </cell>
          <cell r="D333">
            <v>0.0671514453266222</v>
          </cell>
        </row>
        <row r="334">
          <cell r="C334">
            <v>46905</v>
          </cell>
          <cell r="D334">
            <v>0.0671482421936553</v>
          </cell>
        </row>
        <row r="335">
          <cell r="C335">
            <v>46935</v>
          </cell>
          <cell r="D335">
            <v>0.0671451423875618</v>
          </cell>
        </row>
        <row r="336">
          <cell r="C336">
            <v>46966</v>
          </cell>
          <cell r="D336">
            <v>0.0671419392546016</v>
          </cell>
        </row>
        <row r="337">
          <cell r="C337">
            <v>46997</v>
          </cell>
          <cell r="D337">
            <v>0.0671387361216444</v>
          </cell>
        </row>
        <row r="338">
          <cell r="C338">
            <v>47027</v>
          </cell>
          <cell r="D338">
            <v>0.0671356363155606</v>
          </cell>
        </row>
        <row r="339">
          <cell r="C339">
            <v>47058</v>
          </cell>
          <cell r="D339">
            <v>0.0671324331826106</v>
          </cell>
        </row>
        <row r="340">
          <cell r="C340">
            <v>47088</v>
          </cell>
          <cell r="D340">
            <v>0.067129333376533</v>
          </cell>
        </row>
        <row r="341">
          <cell r="C341">
            <v>47119</v>
          </cell>
          <cell r="D341">
            <v>0.0671261302435893</v>
          </cell>
        </row>
        <row r="342">
          <cell r="C342">
            <v>47150</v>
          </cell>
          <cell r="D342">
            <v>0.0671229271106495</v>
          </cell>
        </row>
        <row r="343">
          <cell r="C343">
            <v>47178</v>
          </cell>
          <cell r="D343">
            <v>0.0671200339583193</v>
          </cell>
        </row>
        <row r="344">
          <cell r="C344">
            <v>47209</v>
          </cell>
          <cell r="D344">
            <v>0.0671168308253858</v>
          </cell>
        </row>
        <row r="345">
          <cell r="C345">
            <v>47239</v>
          </cell>
          <cell r="D345">
            <v>0.0671137310193242</v>
          </cell>
        </row>
        <row r="346">
          <cell r="C346">
            <v>47270</v>
          </cell>
          <cell r="D346">
            <v>0.0671105278863973</v>
          </cell>
        </row>
        <row r="347">
          <cell r="C347">
            <v>47300</v>
          </cell>
          <cell r="D347">
            <v>0.0671074280803428</v>
          </cell>
        </row>
        <row r="348">
          <cell r="C348">
            <v>47331</v>
          </cell>
          <cell r="D348">
            <v>0.0671042249474225</v>
          </cell>
        </row>
        <row r="349">
          <cell r="C349">
            <v>47362</v>
          </cell>
          <cell r="D349">
            <v>0.0671010218145058</v>
          </cell>
        </row>
        <row r="350">
          <cell r="C350">
            <v>47392</v>
          </cell>
          <cell r="D350">
            <v>0.0670979220084606</v>
          </cell>
        </row>
        <row r="351">
          <cell r="C351">
            <v>47423</v>
          </cell>
          <cell r="D351">
            <v>0.0670947188755502</v>
          </cell>
        </row>
        <row r="352">
          <cell r="C352">
            <v>47453</v>
          </cell>
          <cell r="D352">
            <v>0.0670916190695117</v>
          </cell>
        </row>
        <row r="353">
          <cell r="C353">
            <v>47484</v>
          </cell>
          <cell r="D353">
            <v>0.0670884159366083</v>
          </cell>
        </row>
        <row r="354">
          <cell r="C354">
            <v>47515</v>
          </cell>
          <cell r="D354">
            <v>0.067085212803708</v>
          </cell>
        </row>
        <row r="355">
          <cell r="C355">
            <v>47543</v>
          </cell>
          <cell r="D355">
            <v>0.0670823196514143</v>
          </cell>
        </row>
        <row r="356">
          <cell r="C356">
            <v>47574</v>
          </cell>
          <cell r="D356">
            <v>0.0670791165185207</v>
          </cell>
        </row>
        <row r="357">
          <cell r="C357">
            <v>47604</v>
          </cell>
          <cell r="D357">
            <v>0.0670760167124977</v>
          </cell>
        </row>
        <row r="358">
          <cell r="C358">
            <v>47635</v>
          </cell>
          <cell r="D358">
            <v>0.0670728135796108</v>
          </cell>
        </row>
        <row r="359">
          <cell r="C359">
            <v>47665</v>
          </cell>
          <cell r="D359">
            <v>0.0670697137735945</v>
          </cell>
        </row>
        <row r="360">
          <cell r="C360">
            <v>47696</v>
          </cell>
          <cell r="D360">
            <v>0.0670665106407142</v>
          </cell>
        </row>
        <row r="361">
          <cell r="C361">
            <v>47727</v>
          </cell>
          <cell r="D361">
            <v>0.0670633075078375</v>
          </cell>
        </row>
        <row r="362">
          <cell r="C362">
            <v>47757</v>
          </cell>
          <cell r="D362">
            <v>0.067060207701831</v>
          </cell>
        </row>
        <row r="363">
          <cell r="C363">
            <v>47788</v>
          </cell>
          <cell r="D363">
            <v>0.0670570045689609</v>
          </cell>
        </row>
        <row r="364">
          <cell r="C364">
            <v>47818</v>
          </cell>
          <cell r="D364">
            <v>0.0670539047629606</v>
          </cell>
        </row>
        <row r="365">
          <cell r="C365">
            <v>47849</v>
          </cell>
          <cell r="D365">
            <v>0.0670507016300972</v>
          </cell>
        </row>
        <row r="366">
          <cell r="C366">
            <v>47880</v>
          </cell>
          <cell r="D366">
            <v>0.0670474984972374</v>
          </cell>
        </row>
        <row r="367">
          <cell r="C367">
            <v>47908</v>
          </cell>
          <cell r="D367">
            <v>0.0670446053449796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F6553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5.9921875" defaultRowHeight="12" customHeight="true" zeroHeight="false" outlineLevelRow="0" outlineLevelCol="1"/>
  <cols>
    <col collapsed="false" customWidth="true" hidden="false" outlineLevel="0" max="1" min="1" style="0" width="10.74"/>
    <col collapsed="false" customWidth="true" hidden="false" outlineLevel="0" max="2" min="2" style="0" width="1.62"/>
    <col collapsed="false" customWidth="true" hidden="false" outlineLevel="0" max="3" min="3" style="1" width="8.62"/>
    <col collapsed="false" customWidth="true" hidden="false" outlineLevel="0" max="4" min="4" style="0" width="3.62"/>
    <col collapsed="false" customWidth="true" hidden="false" outlineLevel="1" max="5" min="5" style="0" width="10.87"/>
    <col collapsed="false" customWidth="true" hidden="false" outlineLevel="1" max="6" min="6" style="0" width="8.87"/>
    <col collapsed="false" customWidth="true" hidden="false" outlineLevel="1" max="7" min="7" style="0" width="12.37"/>
    <col collapsed="false" customWidth="true" hidden="false" outlineLevel="1" max="8" min="8" style="0" width="10.87"/>
    <col collapsed="false" customWidth="true" hidden="false" outlineLevel="1" max="9" min="9" style="0" width="7.11"/>
    <col collapsed="false" customWidth="true" hidden="false" outlineLevel="1" max="10" min="10" style="2" width="10.49"/>
    <col collapsed="false" customWidth="true" hidden="false" outlineLevel="1" max="11" min="11" style="2" width="11.12"/>
    <col collapsed="false" customWidth="true" hidden="false" outlineLevel="1" max="13" min="12" style="2" width="10.37"/>
    <col collapsed="false" customWidth="true" hidden="false" outlineLevel="1" max="14" min="14" style="2" width="10.99"/>
    <col collapsed="false" customWidth="true" hidden="false" outlineLevel="1" max="15" min="15" style="0" width="10.87"/>
    <col collapsed="false" customWidth="true" hidden="false" outlineLevel="1" max="16" min="16" style="0" width="8.87"/>
    <col collapsed="false" customWidth="true" hidden="false" outlineLevel="1" max="17" min="17" style="0" width="11.87"/>
    <col collapsed="false" customWidth="true" hidden="false" outlineLevel="1" max="18" min="18" style="0" width="10.87"/>
    <col collapsed="false" customWidth="true" hidden="false" outlineLevel="1" max="19" min="19" style="2" width="9.24"/>
    <col collapsed="false" customWidth="true" hidden="false" outlineLevel="1" max="20" min="20" style="2" width="9.86"/>
    <col collapsed="false" customWidth="true" hidden="false" outlineLevel="1" max="21" min="21" style="0" width="10.87"/>
    <col collapsed="false" customWidth="true" hidden="false" outlineLevel="1" max="22" min="22" style="0" width="8.87"/>
    <col collapsed="false" customWidth="true" hidden="false" outlineLevel="1" max="23" min="23" style="0" width="11.87"/>
    <col collapsed="false" customWidth="true" hidden="false" outlineLevel="1" max="24" min="24" style="0" width="10.87"/>
    <col collapsed="false" customWidth="true" hidden="false" outlineLevel="1" max="25" min="25" style="0" width="9.24"/>
    <col collapsed="false" customWidth="true" hidden="false" outlineLevel="1" max="26" min="26" style="0" width="10.11"/>
    <col collapsed="false" customWidth="true" hidden="false" outlineLevel="1" max="27" min="27" style="2" width="10.11"/>
    <col collapsed="false" customWidth="true" hidden="false" outlineLevel="1" max="28" min="28" style="2" width="10.37"/>
    <col collapsed="false" customWidth="true" hidden="false" outlineLevel="1" max="29" min="29" style="2" width="9.24"/>
    <col collapsed="false" customWidth="true" hidden="false" outlineLevel="1" max="30" min="30" style="2" width="10.49"/>
    <col collapsed="false" customWidth="true" hidden="false" outlineLevel="1" max="31" min="31" style="0" width="7.62"/>
    <col collapsed="false" customWidth="true" hidden="false" outlineLevel="1" max="32" min="32" style="0" width="8.62"/>
    <col collapsed="false" customWidth="true" hidden="false" outlineLevel="1" max="34" min="33" style="0" width="7.62"/>
    <col collapsed="false" customWidth="true" hidden="false" outlineLevel="1" max="36" min="35" style="2" width="8.12"/>
    <col collapsed="false" customWidth="true" hidden="false" outlineLevel="1" max="37" min="37" style="0" width="8.62"/>
    <col collapsed="false" customWidth="true" hidden="false" outlineLevel="1" max="38" min="38" style="0" width="3.62"/>
    <col collapsed="false" customWidth="true" hidden="false" outlineLevel="1" max="39" min="39" style="0" width="10.87"/>
    <col collapsed="false" customWidth="true" hidden="false" outlineLevel="1" max="40" min="40" style="0" width="8.87"/>
    <col collapsed="false" customWidth="true" hidden="false" outlineLevel="1" max="41" min="41" style="0" width="11.87"/>
    <col collapsed="false" customWidth="true" hidden="false" outlineLevel="1" max="42" min="42" style="0" width="10.87"/>
    <col collapsed="false" customWidth="true" hidden="false" outlineLevel="1" max="43" min="43" style="0" width="9.86"/>
    <col collapsed="false" customWidth="true" hidden="false" outlineLevel="1" max="44" min="44" style="0" width="10.87"/>
    <col collapsed="false" customWidth="true" hidden="false" outlineLevel="1" max="45" min="45" style="0" width="8.87"/>
    <col collapsed="false" customWidth="true" hidden="false" outlineLevel="1" max="46" min="46" style="0" width="11.87"/>
    <col collapsed="false" customWidth="true" hidden="false" outlineLevel="1" max="48" min="47" style="0" width="10.87"/>
    <col collapsed="false" customWidth="true" hidden="false" outlineLevel="1" max="49" min="49" style="0" width="9.99"/>
    <col collapsed="false" customWidth="true" hidden="false" outlineLevel="1" max="52" min="50" style="0" width="7.62"/>
    <col collapsed="false" customWidth="true" hidden="false" outlineLevel="1" max="54" min="53" style="0" width="10.99"/>
    <col collapsed="false" customWidth="true" hidden="false" outlineLevel="1" max="55" min="55" style="0" width="11.87"/>
    <col collapsed="false" customWidth="true" hidden="false" outlineLevel="1" max="56" min="56" style="0" width="10.99"/>
    <col collapsed="false" customWidth="true" hidden="false" outlineLevel="1" max="57" min="57" style="0" width="8.12"/>
    <col collapsed="false" customWidth="true" hidden="false" outlineLevel="1" max="62" min="58" style="0" width="7.62"/>
    <col collapsed="false" customWidth="true" hidden="false" outlineLevel="0" max="63" min="63" style="0" width="7.62"/>
    <col collapsed="false" customWidth="true" hidden="false" outlineLevel="0" max="64" min="64" style="0" width="3.62"/>
    <col collapsed="false" customWidth="true" hidden="false" outlineLevel="0" max="65" min="65" style="0" width="10.87"/>
    <col collapsed="false" customWidth="true" hidden="false" outlineLevel="0" max="66" min="66" style="0" width="8.87"/>
    <col collapsed="false" customWidth="true" hidden="false" outlineLevel="0" max="67" min="67" style="0" width="11.87"/>
    <col collapsed="false" customWidth="true" hidden="false" outlineLevel="0" max="69" min="68" style="0" width="10.87"/>
    <col collapsed="false" customWidth="true" hidden="false" outlineLevel="0" max="70" min="70" style="0" width="9.86"/>
    <col collapsed="false" customWidth="true" hidden="false" outlineLevel="0" max="71" min="71" style="0" width="7.62"/>
    <col collapsed="false" customWidth="true" hidden="false" outlineLevel="0" max="72" min="72" style="0" width="9.24"/>
    <col collapsed="false" customWidth="true" hidden="false" outlineLevel="0" max="73" min="73" style="0" width="11.62"/>
    <col collapsed="false" customWidth="true" hidden="false" outlineLevel="0" max="74" min="74" style="0" width="8.62"/>
    <col collapsed="false" customWidth="true" hidden="false" outlineLevel="0" max="79" min="75" style="0" width="9.62"/>
    <col collapsed="false" customWidth="true" hidden="false" outlineLevel="0" max="80" min="80" style="3" width="9.62"/>
    <col collapsed="false" customWidth="true" hidden="false" outlineLevel="0" max="81" min="81" style="0" width="9.86"/>
    <col collapsed="false" customWidth="true" hidden="false" outlineLevel="0" max="83" min="82" style="0" width="8.87"/>
    <col collapsed="false" customWidth="true" hidden="false" outlineLevel="0" max="86" min="85" style="0" width="8.62"/>
    <col collapsed="false" customWidth="true" hidden="false" outlineLevel="0" max="89" min="87" style="0" width="10.62"/>
    <col collapsed="false" customWidth="true" hidden="false" outlineLevel="0" max="90" min="90" style="0" width="11.49"/>
    <col collapsed="false" customWidth="true" hidden="false" outlineLevel="0" max="92" min="91" style="0" width="9.86"/>
    <col collapsed="false" customWidth="true" hidden="false" outlineLevel="0" max="94" min="93" style="2" width="11.62"/>
    <col collapsed="false" customWidth="true" hidden="false" outlineLevel="0" max="95" min="95" style="2" width="12.62"/>
    <col collapsed="false" customWidth="true" hidden="false" outlineLevel="0" max="96" min="96" style="0" width="10.62"/>
    <col collapsed="false" customWidth="true" hidden="false" outlineLevel="0" max="97" min="97" style="4" width="9.86"/>
    <col collapsed="false" customWidth="true" hidden="false" outlineLevel="0" max="98" min="98" style="0" width="8.87"/>
    <col collapsed="false" customWidth="true" hidden="false" outlineLevel="0" max="102" min="99" style="0" width="11.24"/>
    <col collapsed="false" customWidth="true" hidden="false" outlineLevel="0" max="103" min="103" style="4" width="11.24"/>
    <col collapsed="false" customWidth="true" hidden="false" outlineLevel="0" max="105" min="104" style="0" width="7.62"/>
    <col collapsed="false" customWidth="true" hidden="false" outlineLevel="0" max="106" min="106" style="5" width="3.62"/>
    <col collapsed="false" customWidth="true" hidden="false" outlineLevel="0" max="107" min="107" style="0" width="11.12"/>
    <col collapsed="false" customWidth="true" hidden="false" outlineLevel="0" max="108" min="108" style="0" width="8.99"/>
    <col collapsed="false" customWidth="true" hidden="false" outlineLevel="0" max="109" min="109" style="0" width="9.86"/>
    <col collapsed="false" customWidth="true" hidden="false" outlineLevel="0" max="111" min="110" style="0" width="10.87"/>
    <col collapsed="false" customWidth="true" hidden="false" outlineLevel="0" max="112" min="112" style="0" width="11.87"/>
    <col collapsed="false" customWidth="true" hidden="false" outlineLevel="0" max="113" min="113" style="0" width="10.87"/>
    <col collapsed="false" customWidth="true" hidden="false" outlineLevel="0" max="114" min="114" style="0" width="9.86"/>
    <col collapsed="false" customWidth="true" hidden="false" outlineLevel="0" max="115" min="115" style="5" width="8.87"/>
    <col collapsed="false" customWidth="true" hidden="false" outlineLevel="0" max="116" min="116" style="0" width="8.62"/>
    <col collapsed="false" customWidth="true" hidden="false" outlineLevel="0" max="118" min="117" style="0" width="10.87"/>
    <col collapsed="false" customWidth="true" hidden="false" outlineLevel="0" max="119" min="119" style="0" width="11.87"/>
    <col collapsed="false" customWidth="true" hidden="false" outlineLevel="0" max="120" min="120" style="0" width="10.87"/>
    <col collapsed="false" customWidth="true" hidden="false" outlineLevel="0" max="121" min="121" style="0" width="9.86"/>
    <col collapsed="false" customWidth="true" hidden="false" outlineLevel="0" max="122" min="122" style="5" width="8.87"/>
    <col collapsed="false" customWidth="true" hidden="false" outlineLevel="0" max="123" min="123" style="6" width="9.86"/>
    <col collapsed="false" customWidth="true" hidden="false" outlineLevel="0" max="124" min="124" style="0" width="10.87"/>
    <col collapsed="false" customWidth="true" hidden="false" outlineLevel="0" max="125" min="125" style="0" width="9.86"/>
    <col collapsed="false" customWidth="true" hidden="false" outlineLevel="0" max="127" min="126" style="0" width="10.87"/>
    <col collapsed="false" customWidth="true" hidden="false" outlineLevel="0" max="128" min="128" style="0" width="13.74"/>
    <col collapsed="false" customWidth="true" hidden="false" outlineLevel="0" max="129" min="129" style="0" width="11.49"/>
    <col collapsed="false" customWidth="true" hidden="false" outlineLevel="0" max="130" min="130" style="0" width="11.12"/>
    <col collapsed="false" customWidth="true" hidden="false" outlineLevel="0" max="133" min="131" style="7" width="10.11"/>
    <col collapsed="false" customWidth="true" hidden="false" outlineLevel="0" max="134" min="134" style="5" width="7.87"/>
    <col collapsed="false" customWidth="true" hidden="false" outlineLevel="0" max="135" min="135" style="0" width="11.62"/>
    <col collapsed="false" customWidth="true" hidden="false" outlineLevel="0" max="136" min="136" style="5" width="11.62"/>
    <col collapsed="false" customWidth="true" hidden="false" outlineLevel="0" max="138" min="138" style="0" width="10.87"/>
    <col collapsed="false" customWidth="false" hidden="false" outlineLevel="0" max="139" min="139" style="5" width="5.99"/>
    <col collapsed="false" customWidth="true" hidden="false" outlineLevel="0" max="140" min="140" style="0" width="11.87"/>
    <col collapsed="false" customWidth="true" hidden="false" outlineLevel="0" max="144" min="141" style="0" width="8.87"/>
    <col collapsed="false" customWidth="true" hidden="false" outlineLevel="0" max="145" min="145" style="8" width="9.99"/>
    <col collapsed="false" customWidth="true" hidden="false" outlineLevel="0" max="146" min="146" style="9" width="9.99"/>
    <col collapsed="false" customWidth="true" hidden="false" outlineLevel="0" max="147" min="147" style="0" width="11.24"/>
    <col collapsed="false" customWidth="true" hidden="false" outlineLevel="0" max="148" min="148" style="0" width="11.49"/>
    <col collapsed="false" customWidth="true" hidden="false" outlineLevel="0" max="149" min="149" style="6" width="12.62"/>
    <col collapsed="false" customWidth="true" hidden="false" outlineLevel="0" max="150" min="150" style="0" width="9.86"/>
    <col collapsed="false" customWidth="true" hidden="false" outlineLevel="0" max="151" min="151" style="0" width="8.99"/>
    <col collapsed="false" customWidth="true" hidden="false" outlineLevel="0" max="152" min="152" style="0" width="10.62"/>
    <col collapsed="false" customWidth="true" hidden="false" outlineLevel="0" max="153" min="153" style="0" width="12.99"/>
    <col collapsed="false" customWidth="true" hidden="false" outlineLevel="0" max="154" min="154" style="0" width="14.24"/>
    <col collapsed="false" customWidth="true" hidden="false" outlineLevel="0" max="155" min="155" style="10" width="10.87"/>
    <col collapsed="false" customWidth="true" hidden="false" outlineLevel="0" max="158" min="156" style="0" width="10.87"/>
    <col collapsed="false" customWidth="true" hidden="false" outlineLevel="0" max="162" min="162" style="0" width="7.87"/>
  </cols>
  <sheetData>
    <row r="1" customFormat="false" ht="12" hidden="false" customHeight="false" outlineLevel="0" collapsed="false">
      <c r="A1" s="0" t="s">
        <v>0</v>
      </c>
      <c r="J1" s="11" t="s">
        <v>1</v>
      </c>
      <c r="K1" s="12" t="n">
        <v>-2</v>
      </c>
      <c r="S1" s="11" t="s">
        <v>1</v>
      </c>
      <c r="T1" s="12" t="n">
        <v>-5.5</v>
      </c>
      <c r="AQ1" s="4"/>
      <c r="AS1" s="13" t="s">
        <v>2</v>
      </c>
      <c r="AT1" s="14" t="n">
        <v>12.5</v>
      </c>
      <c r="CI1" s="15" t="s">
        <v>3</v>
      </c>
      <c r="CJ1" s="16"/>
      <c r="CK1" s="17"/>
      <c r="CL1" s="17"/>
      <c r="CM1" s="15" t="s">
        <v>4</v>
      </c>
      <c r="CN1" s="16"/>
      <c r="CO1" s="18"/>
      <c r="DC1" s="2" t="s">
        <v>5</v>
      </c>
      <c r="DD1" s="2"/>
      <c r="DE1" s="2"/>
      <c r="DH1" s="0" t="s">
        <v>6</v>
      </c>
      <c r="DL1" s="2" t="s">
        <v>7</v>
      </c>
      <c r="DV1" s="19" t="s">
        <v>8</v>
      </c>
      <c r="DW1" s="16"/>
      <c r="DY1" s="0" t="s">
        <v>9</v>
      </c>
      <c r="EO1" s="20"/>
      <c r="EQ1" s="21" t="s">
        <v>10</v>
      </c>
      <c r="ER1" s="0" t="s">
        <v>11</v>
      </c>
      <c r="ET1" s="22" t="n">
        <v>4</v>
      </c>
      <c r="EV1" s="23" t="s">
        <v>8</v>
      </c>
      <c r="EY1" s="24" t="s">
        <v>12</v>
      </c>
      <c r="EZ1" s="23" t="s">
        <v>8</v>
      </c>
      <c r="FA1" s="0" t="s">
        <v>13</v>
      </c>
    </row>
    <row r="2" customFormat="false" ht="12" hidden="false" customHeight="false" outlineLevel="0" collapsed="false">
      <c r="C2" s="25"/>
      <c r="E2" s="1" t="s">
        <v>14</v>
      </c>
      <c r="F2" s="1" t="s">
        <v>15</v>
      </c>
      <c r="G2" s="1" t="s">
        <v>16</v>
      </c>
      <c r="H2" s="1" t="s">
        <v>17</v>
      </c>
      <c r="I2" s="1"/>
      <c r="J2" s="1" t="s">
        <v>18</v>
      </c>
      <c r="K2" s="1" t="s">
        <v>19</v>
      </c>
      <c r="L2" s="26" t="s">
        <v>13</v>
      </c>
      <c r="M2" s="26"/>
      <c r="N2" s="26"/>
      <c r="O2" s="1" t="s">
        <v>14</v>
      </c>
      <c r="P2" s="1" t="s">
        <v>15</v>
      </c>
      <c r="Q2" s="1" t="s">
        <v>16</v>
      </c>
      <c r="R2" s="1" t="s">
        <v>17</v>
      </c>
      <c r="S2" s="0" t="s">
        <v>18</v>
      </c>
      <c r="T2" s="0" t="s">
        <v>19</v>
      </c>
      <c r="U2" s="1" t="s">
        <v>14</v>
      </c>
      <c r="V2" s="1" t="s">
        <v>15</v>
      </c>
      <c r="W2" s="1" t="s">
        <v>16</v>
      </c>
      <c r="X2" s="1" t="s">
        <v>17</v>
      </c>
      <c r="Y2" s="0" t="s">
        <v>18</v>
      </c>
      <c r="Z2" s="0" t="s">
        <v>19</v>
      </c>
      <c r="AM2" s="1" t="s">
        <v>14</v>
      </c>
      <c r="AN2" s="1" t="s">
        <v>15</v>
      </c>
      <c r="AO2" s="1" t="s">
        <v>16</v>
      </c>
      <c r="AP2" s="1" t="s">
        <v>17</v>
      </c>
      <c r="AQ2" s="4" t="s">
        <v>19</v>
      </c>
      <c r="AR2" s="1" t="s">
        <v>14</v>
      </c>
      <c r="AS2" s="1" t="s">
        <v>15</v>
      </c>
      <c r="AT2" s="1" t="s">
        <v>16</v>
      </c>
      <c r="AU2" s="1" t="s">
        <v>17</v>
      </c>
      <c r="AV2" s="1"/>
      <c r="AW2" s="0" t="s">
        <v>19</v>
      </c>
      <c r="BA2" s="1" t="s">
        <v>14</v>
      </c>
      <c r="BB2" s="1" t="s">
        <v>15</v>
      </c>
      <c r="BC2" s="1" t="s">
        <v>16</v>
      </c>
      <c r="BD2" s="1" t="s">
        <v>17</v>
      </c>
      <c r="BM2" s="1" t="s">
        <v>14</v>
      </c>
      <c r="BN2" s="1" t="s">
        <v>15</v>
      </c>
      <c r="BO2" s="1" t="s">
        <v>16</v>
      </c>
      <c r="BP2" s="1" t="s">
        <v>17</v>
      </c>
      <c r="BQ2" s="1"/>
      <c r="BR2" s="27" t="s">
        <v>19</v>
      </c>
      <c r="BS2" s="27"/>
      <c r="BU2" s="28" t="s">
        <v>20</v>
      </c>
      <c r="BY2" s="0" t="s">
        <v>21</v>
      </c>
      <c r="CI2" s="29" t="s">
        <v>22</v>
      </c>
      <c r="CJ2" s="30" t="s">
        <v>23</v>
      </c>
      <c r="CK2" s="31" t="s">
        <v>21</v>
      </c>
      <c r="CL2" s="31" t="s">
        <v>2</v>
      </c>
      <c r="CM2" s="29" t="s">
        <v>24</v>
      </c>
      <c r="CN2" s="30"/>
      <c r="CO2" s="32" t="s">
        <v>23</v>
      </c>
      <c r="CU2" s="1" t="s">
        <v>14</v>
      </c>
      <c r="CV2" s="1" t="s">
        <v>15</v>
      </c>
      <c r="CW2" s="1" t="s">
        <v>16</v>
      </c>
      <c r="CX2" s="1" t="s">
        <v>17</v>
      </c>
      <c r="DC2" s="2"/>
      <c r="DD2" s="2"/>
      <c r="DE2" s="2"/>
      <c r="DF2" s="1" t="s">
        <v>14</v>
      </c>
      <c r="DG2" s="1" t="s">
        <v>25</v>
      </c>
      <c r="DH2" s="1" t="s">
        <v>16</v>
      </c>
      <c r="DI2" s="1" t="s">
        <v>17</v>
      </c>
      <c r="DJ2" s="27" t="s">
        <v>26</v>
      </c>
      <c r="DL2" s="2"/>
      <c r="DM2" s="1" t="s">
        <v>14</v>
      </c>
      <c r="DN2" s="1" t="s">
        <v>25</v>
      </c>
      <c r="DO2" s="1" t="s">
        <v>16</v>
      </c>
      <c r="DP2" s="1" t="s">
        <v>17</v>
      </c>
      <c r="DQ2" s="27" t="s">
        <v>27</v>
      </c>
      <c r="DT2" s="33" t="s">
        <v>14</v>
      </c>
      <c r="DU2" s="33" t="s">
        <v>15</v>
      </c>
      <c r="DV2" s="22" t="s">
        <v>28</v>
      </c>
      <c r="DW2" s="22" t="s">
        <v>29</v>
      </c>
      <c r="DX2" s="34" t="s">
        <v>30</v>
      </c>
      <c r="DY2" s="22" t="s">
        <v>31</v>
      </c>
      <c r="EA2" s="27" t="s">
        <v>27</v>
      </c>
      <c r="EB2" s="27"/>
      <c r="EC2" s="27"/>
      <c r="EK2" s="33"/>
      <c r="EL2" s="33" t="s">
        <v>15</v>
      </c>
      <c r="EM2" s="33" t="s">
        <v>32</v>
      </c>
      <c r="EO2" s="20"/>
      <c r="ER2" s="0" t="s">
        <v>33</v>
      </c>
      <c r="ET2" s="22" t="n">
        <v>2.5</v>
      </c>
      <c r="EV2" s="35" t="n">
        <v>0.755</v>
      </c>
      <c r="EZ2" s="0" t="n">
        <v>15.9</v>
      </c>
      <c r="FA2" s="36" t="n">
        <v>0.105</v>
      </c>
    </row>
    <row r="3" customFormat="false" ht="12" hidden="false" customHeight="false" outlineLevel="0" collapsed="false">
      <c r="A3" s="37" t="n">
        <f aca="true">NOW()</f>
        <v>45926.9374474002</v>
      </c>
      <c r="E3" s="22" t="n">
        <f aca="false">11+$K$1</f>
        <v>9</v>
      </c>
      <c r="F3" s="22" t="n">
        <f aca="false">24+K1</f>
        <v>22</v>
      </c>
      <c r="G3" s="22" t="n">
        <f aca="false">17.2+K1</f>
        <v>15.2</v>
      </c>
      <c r="H3" s="22" t="n">
        <f aca="false">25.5+K1</f>
        <v>23.5</v>
      </c>
      <c r="I3" s="22"/>
      <c r="J3" s="34" t="n">
        <f aca="false">49.5+K1</f>
        <v>47.5</v>
      </c>
      <c r="K3" s="34" t="n">
        <f aca="false">38+K1</f>
        <v>36</v>
      </c>
      <c r="L3" s="38" t="n">
        <v>4.5</v>
      </c>
      <c r="M3" s="38" t="n">
        <v>1</v>
      </c>
      <c r="N3" s="38" t="n">
        <v>-1</v>
      </c>
      <c r="O3" s="22" t="n">
        <f aca="false">8+T1</f>
        <v>2.5</v>
      </c>
      <c r="P3" s="22" t="n">
        <f aca="false">26+T1</f>
        <v>20.5</v>
      </c>
      <c r="Q3" s="22" t="n">
        <f aca="false">17.75+T1</f>
        <v>12.25</v>
      </c>
      <c r="R3" s="22" t="n">
        <f aca="false">27+T1</f>
        <v>21.5</v>
      </c>
      <c r="S3" s="22" t="n">
        <f aca="false">49+T1</f>
        <v>43.5</v>
      </c>
      <c r="T3" s="39" t="n">
        <f aca="false">36.5+T1</f>
        <v>31</v>
      </c>
      <c r="U3" s="22" t="n">
        <v>5</v>
      </c>
      <c r="V3" s="22" t="n">
        <v>19.5</v>
      </c>
      <c r="W3" s="22" t="n">
        <v>12</v>
      </c>
      <c r="X3" s="22" t="n">
        <v>19.5</v>
      </c>
      <c r="Y3" s="22" t="n">
        <v>47</v>
      </c>
      <c r="Z3" s="39" t="n">
        <v>33</v>
      </c>
      <c r="AM3" s="22" t="n">
        <v>12.8</v>
      </c>
      <c r="AN3" s="22" t="n">
        <v>24</v>
      </c>
      <c r="AO3" s="22" t="n">
        <v>17.9</v>
      </c>
      <c r="AP3" s="22" t="n">
        <v>26</v>
      </c>
      <c r="AQ3" s="22" t="n">
        <v>35</v>
      </c>
      <c r="AR3" s="40" t="n">
        <v>9.8</v>
      </c>
      <c r="AS3" s="22" t="n">
        <v>21</v>
      </c>
      <c r="AT3" s="22" t="n">
        <v>15.39</v>
      </c>
      <c r="AU3" s="22" t="n">
        <v>22.5</v>
      </c>
      <c r="AV3" s="22"/>
      <c r="AW3" s="22" t="n">
        <v>34</v>
      </c>
      <c r="BA3" s="22" t="n">
        <v>17.5</v>
      </c>
      <c r="BB3" s="22" t="n">
        <v>60</v>
      </c>
      <c r="BC3" s="22" t="n">
        <v>39.5</v>
      </c>
      <c r="BD3" s="22" t="n">
        <v>61</v>
      </c>
      <c r="BM3" s="22" t="n">
        <v>7.25</v>
      </c>
      <c r="BN3" s="22" t="n">
        <v>20.5</v>
      </c>
      <c r="BO3" s="22" t="n">
        <v>15.2</v>
      </c>
      <c r="BP3" s="13" t="n">
        <v>21.5</v>
      </c>
      <c r="BQ3" s="22"/>
      <c r="BR3" s="41" t="n">
        <v>47.2</v>
      </c>
      <c r="BS3" s="22" t="n">
        <v>44.25</v>
      </c>
      <c r="BY3" s="22" t="n">
        <v>14</v>
      </c>
      <c r="CI3" s="22" t="n">
        <v>-8</v>
      </c>
      <c r="CJ3" s="22" t="n">
        <v>-2</v>
      </c>
      <c r="CK3" s="22" t="n">
        <v>-6</v>
      </c>
      <c r="CL3" s="40" t="n">
        <v>-5.5</v>
      </c>
      <c r="CM3" s="22" t="n">
        <v>7</v>
      </c>
      <c r="CN3" s="22"/>
      <c r="CO3" s="34" t="n">
        <v>12</v>
      </c>
      <c r="CU3" s="22" t="n">
        <v>2.5</v>
      </c>
      <c r="CV3" s="22" t="n">
        <v>17</v>
      </c>
      <c r="CW3" s="22" t="n">
        <v>10</v>
      </c>
      <c r="CX3" s="22" t="n">
        <v>19</v>
      </c>
      <c r="DF3" s="22" t="n">
        <v>-5.3</v>
      </c>
      <c r="DG3" s="22" t="n">
        <v>25</v>
      </c>
      <c r="DH3" s="22" t="n">
        <v>3</v>
      </c>
      <c r="DI3" s="22" t="n">
        <v>32.5</v>
      </c>
      <c r="DJ3" s="22" t="n">
        <v>27</v>
      </c>
      <c r="DM3" s="22" t="n">
        <v>2.5</v>
      </c>
      <c r="DN3" s="22" t="n">
        <v>23</v>
      </c>
      <c r="DO3" s="22" t="n">
        <v>11</v>
      </c>
      <c r="DP3" s="22" t="n">
        <v>25</v>
      </c>
      <c r="DQ3" s="22" t="n">
        <v>32</v>
      </c>
      <c r="DT3" s="22" t="n">
        <v>25.6</v>
      </c>
      <c r="DU3" s="22" t="n">
        <v>110</v>
      </c>
      <c r="DV3" s="22" t="n">
        <v>1.165</v>
      </c>
      <c r="DW3" s="22" t="n">
        <v>0</v>
      </c>
      <c r="DX3" s="22" t="n">
        <v>43.67</v>
      </c>
      <c r="DY3" s="22" t="n">
        <v>55</v>
      </c>
      <c r="EA3" s="42" t="n">
        <v>0</v>
      </c>
      <c r="EB3" s="43"/>
      <c r="EC3" s="43"/>
      <c r="EK3" s="22" t="n">
        <v>25.6</v>
      </c>
      <c r="EL3" s="22" t="n">
        <v>18.2</v>
      </c>
      <c r="EM3" s="22" t="n">
        <v>11.4</v>
      </c>
      <c r="EO3" s="20"/>
      <c r="ER3" s="0" t="s">
        <v>34</v>
      </c>
      <c r="ET3" s="22" t="n">
        <v>3.09</v>
      </c>
      <c r="EV3" s="35" t="n">
        <v>-3</v>
      </c>
      <c r="EZ3" s="0" t="n">
        <v>-2.9</v>
      </c>
      <c r="FA3" s="22" t="n">
        <v>0.2</v>
      </c>
    </row>
    <row r="4" customFormat="false" ht="12.75" hidden="false" customHeight="false" outlineLevel="0" collapsed="false">
      <c r="A4" s="0" t="n">
        <v>1</v>
      </c>
      <c r="B4" s="0" t="n">
        <f aca="false">A4+1</f>
        <v>2</v>
      </c>
      <c r="C4" s="1" t="n">
        <f aca="false">B4+1</f>
        <v>3</v>
      </c>
      <c r="D4" s="0" t="n">
        <f aca="false">C4+1</f>
        <v>4</v>
      </c>
      <c r="E4" s="0" t="n">
        <f aca="false">D4+1</f>
        <v>5</v>
      </c>
      <c r="F4" s="0" t="n">
        <f aca="false">E4+1</f>
        <v>6</v>
      </c>
      <c r="G4" s="0" t="n">
        <f aca="false">F4+1</f>
        <v>7</v>
      </c>
      <c r="H4" s="0" t="n">
        <f aca="false">G4+1</f>
        <v>8</v>
      </c>
      <c r="I4" s="0" t="n">
        <f aca="false">H4+1</f>
        <v>9</v>
      </c>
      <c r="J4" s="0" t="n">
        <f aca="false">I4+1</f>
        <v>10</v>
      </c>
      <c r="K4" s="2" t="n">
        <f aca="false">J4+1</f>
        <v>11</v>
      </c>
      <c r="L4" s="2" t="n">
        <f aca="false">K4+1</f>
        <v>12</v>
      </c>
      <c r="M4" s="2" t="n">
        <f aca="false">L4+1</f>
        <v>13</v>
      </c>
      <c r="N4" s="2" t="n">
        <f aca="false">M4+1</f>
        <v>14</v>
      </c>
      <c r="O4" s="2" t="n">
        <f aca="false">N4+1</f>
        <v>15</v>
      </c>
      <c r="P4" s="2" t="n">
        <f aca="false">O4+1</f>
        <v>16</v>
      </c>
      <c r="Q4" s="2" t="n">
        <f aca="false">P4+1</f>
        <v>17</v>
      </c>
      <c r="R4" s="0" t="n">
        <f aca="false">Q4+1</f>
        <v>18</v>
      </c>
      <c r="S4" s="2" t="n">
        <f aca="false">R4+1</f>
        <v>19</v>
      </c>
      <c r="T4" s="2" t="n">
        <f aca="false">S4+1</f>
        <v>20</v>
      </c>
      <c r="U4" s="2" t="n">
        <f aca="false">T4+1</f>
        <v>21</v>
      </c>
      <c r="V4" s="2" t="n">
        <f aca="false">U4+1</f>
        <v>22</v>
      </c>
      <c r="W4" s="2" t="n">
        <f aca="false">V4+1</f>
        <v>23</v>
      </c>
      <c r="X4" s="44" t="n">
        <f aca="false">W4+1</f>
        <v>24</v>
      </c>
      <c r="Y4" s="2" t="n">
        <f aca="false">X4+1</f>
        <v>25</v>
      </c>
      <c r="Z4" s="2" t="n">
        <f aca="false">Y4+1</f>
        <v>26</v>
      </c>
      <c r="AA4" s="2" t="n">
        <f aca="false">Z4+1</f>
        <v>27</v>
      </c>
      <c r="AB4" s="2" t="n">
        <f aca="false">AA4+1</f>
        <v>28</v>
      </c>
      <c r="AC4" s="2" t="n">
        <f aca="false">AB4+1</f>
        <v>29</v>
      </c>
      <c r="AD4" s="2" t="n">
        <f aca="false">AC4+1</f>
        <v>30</v>
      </c>
      <c r="AE4" s="2" t="n">
        <f aca="false">AD4+1</f>
        <v>31</v>
      </c>
      <c r="AF4" s="2" t="n">
        <f aca="false">AE4+1</f>
        <v>32</v>
      </c>
      <c r="AG4" s="44" t="n">
        <f aca="false">AF4+1</f>
        <v>33</v>
      </c>
      <c r="AH4" s="2" t="n">
        <f aca="false">AG4+1</f>
        <v>34</v>
      </c>
      <c r="AI4" s="2" t="n">
        <f aca="false">AH4+1</f>
        <v>35</v>
      </c>
      <c r="AJ4" s="44" t="n">
        <f aca="false">AI4+1</f>
        <v>36</v>
      </c>
      <c r="AK4" s="2" t="n">
        <f aca="false">AJ4+1</f>
        <v>37</v>
      </c>
      <c r="AL4" s="2" t="n">
        <f aca="false">AK4+1</f>
        <v>38</v>
      </c>
      <c r="AM4" s="2" t="n">
        <f aca="false">AL4+1</f>
        <v>39</v>
      </c>
      <c r="AN4" s="2" t="n">
        <f aca="false">AM4+1</f>
        <v>40</v>
      </c>
      <c r="AO4" s="2" t="n">
        <f aca="false">AN4+1</f>
        <v>41</v>
      </c>
      <c r="AP4" s="2" t="n">
        <f aca="false">AO4+1</f>
        <v>42</v>
      </c>
      <c r="AQ4" s="45" t="n">
        <f aca="false">AP4+1</f>
        <v>43</v>
      </c>
      <c r="AR4" s="2" t="n">
        <f aca="false">AQ4+1</f>
        <v>44</v>
      </c>
      <c r="AS4" s="2" t="n">
        <f aca="false">AR4+1</f>
        <v>45</v>
      </c>
      <c r="AT4" s="2" t="n">
        <f aca="false">AS4+1</f>
        <v>46</v>
      </c>
      <c r="AU4" s="2" t="n">
        <f aca="false">AT4+1</f>
        <v>47</v>
      </c>
      <c r="AV4" s="2" t="n">
        <f aca="false">AU4+1</f>
        <v>48</v>
      </c>
      <c r="AW4" s="2" t="n">
        <f aca="false">AV4+1</f>
        <v>49</v>
      </c>
      <c r="AX4" s="2" t="n">
        <f aca="false">AW4+1</f>
        <v>50</v>
      </c>
      <c r="AY4" s="44" t="n">
        <f aca="false">AX4+1</f>
        <v>51</v>
      </c>
      <c r="AZ4" s="44" t="n">
        <f aca="false">AY4+1</f>
        <v>52</v>
      </c>
      <c r="BA4" s="44" t="n">
        <f aca="false">AZ4+1</f>
        <v>53</v>
      </c>
      <c r="BB4" s="44" t="n">
        <f aca="false">BA4+1</f>
        <v>54</v>
      </c>
      <c r="BC4" s="44" t="n">
        <f aca="false">BB4+1</f>
        <v>55</v>
      </c>
      <c r="BD4" s="44" t="n">
        <f aca="false">BC4+1</f>
        <v>56</v>
      </c>
      <c r="BE4" s="44" t="n">
        <f aca="false">BD4+1</f>
        <v>57</v>
      </c>
      <c r="BF4" s="44" t="n">
        <f aca="false">BE4+1</f>
        <v>58</v>
      </c>
      <c r="BG4" s="44" t="n">
        <f aca="false">BF4+1</f>
        <v>59</v>
      </c>
      <c r="BH4" s="44" t="n">
        <f aca="false">BG4+1</f>
        <v>60</v>
      </c>
      <c r="BI4" s="44" t="n">
        <f aca="false">BH4+1</f>
        <v>61</v>
      </c>
      <c r="BJ4" s="44" t="n">
        <f aca="false">BI4+1</f>
        <v>62</v>
      </c>
      <c r="BK4" s="44" t="n">
        <f aca="false">BJ4+1</f>
        <v>63</v>
      </c>
      <c r="BL4" s="44" t="n">
        <f aca="false">BK4+1</f>
        <v>64</v>
      </c>
      <c r="BM4" s="44" t="n">
        <f aca="false">BL4+1</f>
        <v>65</v>
      </c>
      <c r="BN4" s="44" t="n">
        <f aca="false">BM4+1</f>
        <v>66</v>
      </c>
      <c r="BO4" s="44" t="n">
        <f aca="false">BN4+1</f>
        <v>67</v>
      </c>
      <c r="BP4" s="44" t="n">
        <f aca="false">BO4+1</f>
        <v>68</v>
      </c>
      <c r="BQ4" s="44" t="n">
        <f aca="false">BP4+1</f>
        <v>69</v>
      </c>
      <c r="BR4" s="44" t="n">
        <f aca="false">BQ4+1</f>
        <v>70</v>
      </c>
      <c r="BS4" s="44" t="n">
        <f aca="false">BR4+1</f>
        <v>71</v>
      </c>
      <c r="BT4" s="44" t="n">
        <f aca="false">BS4+1</f>
        <v>72</v>
      </c>
      <c r="BU4" s="44" t="n">
        <f aca="false">BT4+1</f>
        <v>73</v>
      </c>
      <c r="BV4" s="44" t="n">
        <f aca="false">BU4+1</f>
        <v>74</v>
      </c>
      <c r="BW4" s="44" t="n">
        <f aca="false">BV4+1</f>
        <v>75</v>
      </c>
      <c r="BX4" s="44" t="n">
        <f aca="false">BW4+1</f>
        <v>76</v>
      </c>
      <c r="BY4" s="44" t="n">
        <f aca="false">BX4+1</f>
        <v>77</v>
      </c>
      <c r="BZ4" s="44" t="n">
        <f aca="false">BY4+1</f>
        <v>78</v>
      </c>
      <c r="CA4" s="44" t="n">
        <f aca="false">BZ4+1</f>
        <v>79</v>
      </c>
      <c r="CB4" s="44" t="n">
        <f aca="false">CA4+1</f>
        <v>80</v>
      </c>
      <c r="CC4" s="44" t="n">
        <f aca="false">CB4+1</f>
        <v>81</v>
      </c>
      <c r="CD4" s="44" t="n">
        <f aca="false">CC4+1</f>
        <v>82</v>
      </c>
      <c r="CE4" s="44" t="n">
        <f aca="false">CD4+1</f>
        <v>83</v>
      </c>
      <c r="CF4" s="44" t="n">
        <f aca="false">CE4+1</f>
        <v>84</v>
      </c>
      <c r="CG4" s="44" t="n">
        <f aca="false">CF4+1</f>
        <v>85</v>
      </c>
      <c r="CH4" s="44" t="n">
        <f aca="false">CG4+1</f>
        <v>86</v>
      </c>
      <c r="CI4" s="44" t="n">
        <f aca="false">CH4+1</f>
        <v>87</v>
      </c>
      <c r="CJ4" s="44" t="n">
        <f aca="false">CI4+1</f>
        <v>88</v>
      </c>
      <c r="CK4" s="44" t="n">
        <f aca="false">CJ4+1</f>
        <v>89</v>
      </c>
      <c r="CL4" s="44" t="n">
        <f aca="false">CK4+1</f>
        <v>90</v>
      </c>
      <c r="CM4" s="44" t="n">
        <f aca="false">CL4+1</f>
        <v>91</v>
      </c>
      <c r="CN4" s="44" t="n">
        <f aca="false">CM4+1</f>
        <v>92</v>
      </c>
      <c r="CO4" s="44" t="n">
        <f aca="false">CN4+1</f>
        <v>93</v>
      </c>
      <c r="CP4" s="44" t="n">
        <f aca="false">CO4+1</f>
        <v>94</v>
      </c>
      <c r="CQ4" s="44" t="n">
        <f aca="false">CP4+1</f>
        <v>95</v>
      </c>
      <c r="CR4" s="44" t="n">
        <f aca="false">CQ4+1</f>
        <v>96</v>
      </c>
      <c r="CS4" s="44" t="n">
        <f aca="false">CR4+1</f>
        <v>97</v>
      </c>
      <c r="CT4" s="44" t="n">
        <f aca="false">CS4+1</f>
        <v>98</v>
      </c>
      <c r="CU4" s="44" t="n">
        <f aca="false">CT4+1</f>
        <v>99</v>
      </c>
      <c r="CV4" s="44" t="n">
        <f aca="false">CU4+1</f>
        <v>100</v>
      </c>
      <c r="CW4" s="44" t="n">
        <f aca="false">CV4+1</f>
        <v>101</v>
      </c>
      <c r="CX4" s="44" t="n">
        <f aca="false">CW4+1</f>
        <v>102</v>
      </c>
      <c r="CY4" s="45" t="n">
        <f aca="false">CX4+1</f>
        <v>103</v>
      </c>
      <c r="CZ4" s="44" t="n">
        <f aca="false">CY4+1</f>
        <v>104</v>
      </c>
      <c r="DA4" s="44" t="n">
        <f aca="false">CZ4+1</f>
        <v>105</v>
      </c>
      <c r="DB4" s="46" t="n">
        <f aca="false">DA4+1</f>
        <v>106</v>
      </c>
      <c r="DC4" s="44" t="n">
        <f aca="false">DB4+1</f>
        <v>107</v>
      </c>
      <c r="DD4" s="44" t="n">
        <f aca="false">DC4+1</f>
        <v>108</v>
      </c>
      <c r="DE4" s="44" t="n">
        <f aca="false">DD4+1</f>
        <v>109</v>
      </c>
      <c r="DF4" s="44" t="n">
        <f aca="false">DE4+1</f>
        <v>110</v>
      </c>
      <c r="DG4" s="44" t="n">
        <f aca="false">DF4+1</f>
        <v>111</v>
      </c>
      <c r="DH4" s="44" t="n">
        <f aca="false">DG4+1</f>
        <v>112</v>
      </c>
      <c r="DI4" s="44" t="n">
        <f aca="false">DH4+1</f>
        <v>113</v>
      </c>
      <c r="DJ4" s="44" t="n">
        <f aca="false">DI4+1</f>
        <v>114</v>
      </c>
      <c r="DK4" s="46" t="n">
        <f aca="false">DJ4+1</f>
        <v>115</v>
      </c>
      <c r="DL4" s="44" t="n">
        <f aca="false">DK4+1</f>
        <v>116</v>
      </c>
      <c r="DM4" s="44" t="n">
        <f aca="false">DL4+1</f>
        <v>117</v>
      </c>
      <c r="DN4" s="44" t="n">
        <f aca="false">DM4+1</f>
        <v>118</v>
      </c>
      <c r="DO4" s="44" t="n">
        <f aca="false">DN4+1</f>
        <v>119</v>
      </c>
      <c r="DP4" s="44" t="n">
        <f aca="false">DO4+1</f>
        <v>120</v>
      </c>
      <c r="DQ4" s="44" t="n">
        <f aca="false">DP4+1</f>
        <v>121</v>
      </c>
      <c r="DR4" s="46" t="n">
        <f aca="false">DQ4+1</f>
        <v>122</v>
      </c>
      <c r="DS4" s="44" t="n">
        <f aca="false">DR4+1</f>
        <v>123</v>
      </c>
      <c r="DT4" s="44" t="n">
        <f aca="false">DS4+1</f>
        <v>124</v>
      </c>
      <c r="DU4" s="44" t="n">
        <f aca="false">DT4+1</f>
        <v>125</v>
      </c>
      <c r="DV4" s="44" t="n">
        <f aca="false">DU4+1</f>
        <v>126</v>
      </c>
      <c r="DW4" s="44" t="n">
        <f aca="false">DV4+1</f>
        <v>127</v>
      </c>
      <c r="DX4" s="44" t="n">
        <f aca="false">DW4+1</f>
        <v>128</v>
      </c>
      <c r="DY4" s="44" t="n">
        <f aca="false">DX4+1</f>
        <v>129</v>
      </c>
      <c r="DZ4" s="44" t="n">
        <f aca="false">DY4+1</f>
        <v>130</v>
      </c>
      <c r="EA4" s="44" t="n">
        <f aca="false">DZ4+1</f>
        <v>131</v>
      </c>
      <c r="EB4" s="44" t="n">
        <f aca="false">EA4+1</f>
        <v>132</v>
      </c>
      <c r="EC4" s="47" t="n">
        <f aca="false">EB4+1</f>
        <v>133</v>
      </c>
      <c r="ED4" s="44" t="n">
        <f aca="false">EC4+1</f>
        <v>134</v>
      </c>
      <c r="EE4" s="44" t="n">
        <f aca="false">ED4+1</f>
        <v>135</v>
      </c>
      <c r="EF4" s="46" t="n">
        <f aca="false">EE4+1</f>
        <v>136</v>
      </c>
      <c r="EG4" s="44" t="n">
        <f aca="false">EF4+1</f>
        <v>137</v>
      </c>
      <c r="EH4" s="44" t="n">
        <f aca="false">EG4+1</f>
        <v>138</v>
      </c>
      <c r="EI4" s="44" t="n">
        <f aca="false">EH4+1</f>
        <v>139</v>
      </c>
      <c r="EJ4" s="44" t="n">
        <f aca="false">EI4+1</f>
        <v>140</v>
      </c>
      <c r="EK4" s="44" t="n">
        <f aca="false">EJ4+1</f>
        <v>141</v>
      </c>
      <c r="EL4" s="44" t="n">
        <f aca="false">EK4+1</f>
        <v>142</v>
      </c>
      <c r="EM4" s="44" t="n">
        <f aca="false">EL4+1</f>
        <v>143</v>
      </c>
      <c r="EN4" s="44" t="n">
        <f aca="false">EM4+1</f>
        <v>144</v>
      </c>
      <c r="EO4" s="44" t="n">
        <f aca="false">EN4+1</f>
        <v>145</v>
      </c>
      <c r="EP4" s="46" t="n">
        <f aca="false">EO4+1</f>
        <v>146</v>
      </c>
      <c r="EQ4" s="44" t="n">
        <f aca="false">EP4+1</f>
        <v>147</v>
      </c>
      <c r="ER4" s="44" t="n">
        <f aca="false">EQ4+1</f>
        <v>148</v>
      </c>
      <c r="ES4" s="44" t="n">
        <f aca="false">ER4+1</f>
        <v>149</v>
      </c>
      <c r="ET4" s="44" t="n">
        <f aca="false">ES4+1</f>
        <v>150</v>
      </c>
      <c r="EU4" s="44" t="n">
        <f aca="false">ET4+1</f>
        <v>151</v>
      </c>
      <c r="EV4" s="44" t="n">
        <f aca="false">EU4+1</f>
        <v>152</v>
      </c>
      <c r="EW4" s="44" t="n">
        <f aca="false">EV4+1</f>
        <v>153</v>
      </c>
      <c r="EX4" s="44" t="n">
        <f aca="false">EW4+1</f>
        <v>154</v>
      </c>
      <c r="EY4" s="44" t="n">
        <f aca="false">EX4+1</f>
        <v>155</v>
      </c>
      <c r="EZ4" s="44" t="n">
        <f aca="false">EY4+1</f>
        <v>156</v>
      </c>
      <c r="FA4" s="44" t="n">
        <f aca="false">EZ4+1</f>
        <v>157</v>
      </c>
      <c r="FB4" s="44" t="n">
        <f aca="false">FA4+1</f>
        <v>158</v>
      </c>
    </row>
    <row r="5" customFormat="false" ht="12" hidden="false" customHeight="false" outlineLevel="0" collapsed="false">
      <c r="A5" s="48" t="s">
        <v>35</v>
      </c>
      <c r="C5" s="49" t="s">
        <v>36</v>
      </c>
      <c r="D5" s="50"/>
      <c r="E5" s="50" t="s">
        <v>37</v>
      </c>
      <c r="F5" s="50" t="s">
        <v>37</v>
      </c>
      <c r="G5" s="50" t="s">
        <v>37</v>
      </c>
      <c r="H5" s="50" t="s">
        <v>37</v>
      </c>
      <c r="I5" s="50"/>
      <c r="J5" s="51" t="s">
        <v>37</v>
      </c>
      <c r="K5" s="51" t="s">
        <v>37</v>
      </c>
      <c r="L5" s="52" t="s">
        <v>37</v>
      </c>
      <c r="M5" s="51" t="s">
        <v>37</v>
      </c>
      <c r="N5" s="51" t="s">
        <v>37</v>
      </c>
      <c r="O5" s="53" t="s">
        <v>38</v>
      </c>
      <c r="P5" s="50" t="s">
        <v>38</v>
      </c>
      <c r="Q5" s="50" t="s">
        <v>38</v>
      </c>
      <c r="R5" s="50" t="s">
        <v>38</v>
      </c>
      <c r="S5" s="51" t="s">
        <v>38</v>
      </c>
      <c r="T5" s="51"/>
      <c r="U5" s="53" t="s">
        <v>38</v>
      </c>
      <c r="V5" s="50" t="s">
        <v>38</v>
      </c>
      <c r="W5" s="50" t="s">
        <v>38</v>
      </c>
      <c r="Y5" s="54" t="s">
        <v>39</v>
      </c>
      <c r="Z5" s="54"/>
      <c r="AA5" s="54" t="s">
        <v>38</v>
      </c>
      <c r="AB5" s="54" t="s">
        <v>38</v>
      </c>
      <c r="AC5" s="55" t="s">
        <v>38</v>
      </c>
      <c r="AD5" s="56" t="s">
        <v>38</v>
      </c>
      <c r="AE5" s="50" t="s">
        <v>40</v>
      </c>
      <c r="AF5" s="50" t="s">
        <v>40</v>
      </c>
      <c r="AG5" s="50" t="s">
        <v>40</v>
      </c>
      <c r="AH5" s="50" t="s">
        <v>40</v>
      </c>
      <c r="AI5" s="51" t="s">
        <v>40</v>
      </c>
      <c r="AJ5" s="57" t="s">
        <v>40</v>
      </c>
      <c r="AK5" s="53" t="s">
        <v>41</v>
      </c>
      <c r="AL5" s="50"/>
      <c r="AM5" s="50" t="s">
        <v>42</v>
      </c>
      <c r="AN5" s="50" t="s">
        <v>42</v>
      </c>
      <c r="AO5" s="50" t="s">
        <v>42</v>
      </c>
      <c r="AP5" s="50" t="s">
        <v>42</v>
      </c>
      <c r="AQ5" s="58" t="s">
        <v>42</v>
      </c>
      <c r="AR5" s="50" t="s">
        <v>42</v>
      </c>
      <c r="AS5" s="50" t="s">
        <v>42</v>
      </c>
      <c r="AT5" s="50" t="s">
        <v>42</v>
      </c>
      <c r="AU5" s="50" t="s">
        <v>42</v>
      </c>
      <c r="AV5" s="50"/>
      <c r="AW5" s="58" t="s">
        <v>42</v>
      </c>
      <c r="AX5" s="59"/>
      <c r="AY5" s="49" t="s">
        <v>36</v>
      </c>
      <c r="AZ5" s="50"/>
      <c r="BA5" s="50" t="s">
        <v>43</v>
      </c>
      <c r="BB5" s="50" t="s">
        <v>43</v>
      </c>
      <c r="BC5" s="50" t="s">
        <v>43</v>
      </c>
      <c r="BD5" s="50" t="s">
        <v>43</v>
      </c>
      <c r="BE5" s="60" t="s">
        <v>43</v>
      </c>
      <c r="BF5" s="6"/>
      <c r="BG5" s="6"/>
      <c r="BH5" s="6"/>
      <c r="BI5" s="6"/>
      <c r="BJ5" s="6"/>
      <c r="BK5" s="10" t="s">
        <v>44</v>
      </c>
      <c r="BL5" s="6"/>
      <c r="BM5" s="6" t="s">
        <v>45</v>
      </c>
      <c r="BN5" s="6" t="s">
        <v>45</v>
      </c>
      <c r="BO5" s="6" t="s">
        <v>45</v>
      </c>
      <c r="BP5" s="6" t="s">
        <v>45</v>
      </c>
      <c r="BQ5" s="6"/>
      <c r="BR5" s="61" t="s">
        <v>45</v>
      </c>
      <c r="BS5" s="62" t="s">
        <v>45</v>
      </c>
      <c r="BT5" s="0" t="s">
        <v>45</v>
      </c>
      <c r="BU5" s="10" t="s">
        <v>46</v>
      </c>
      <c r="BV5" s="6" t="s">
        <v>46</v>
      </c>
      <c r="BW5" s="6" t="s">
        <v>36</v>
      </c>
      <c r="BX5" s="6" t="s">
        <v>36</v>
      </c>
      <c r="BY5" s="6" t="s">
        <v>36</v>
      </c>
      <c r="BZ5" s="6" t="s">
        <v>36</v>
      </c>
      <c r="CA5" s="6"/>
      <c r="CB5" s="63" t="s">
        <v>36</v>
      </c>
      <c r="CC5" s="6" t="s">
        <v>36</v>
      </c>
      <c r="CD5" s="62" t="s">
        <v>36</v>
      </c>
      <c r="CE5" s="64" t="s">
        <v>36</v>
      </c>
      <c r="CF5" s="28"/>
      <c r="CG5" s="0" t="s">
        <v>47</v>
      </c>
      <c r="CH5" s="0" t="s">
        <v>47</v>
      </c>
      <c r="CI5" s="0" t="s">
        <v>41</v>
      </c>
      <c r="CJ5" s="0" t="s">
        <v>41</v>
      </c>
      <c r="CK5" s="0" t="s">
        <v>41</v>
      </c>
      <c r="CL5" s="0" t="s">
        <v>41</v>
      </c>
      <c r="CM5" s="0" t="s">
        <v>41</v>
      </c>
      <c r="CO5" s="65" t="s">
        <v>41</v>
      </c>
      <c r="CP5" s="65"/>
      <c r="CQ5" s="66" t="s">
        <v>41</v>
      </c>
      <c r="CR5" s="67" t="s">
        <v>41</v>
      </c>
      <c r="CS5" s="68" t="s">
        <v>41</v>
      </c>
      <c r="CT5" s="0" t="s">
        <v>36</v>
      </c>
      <c r="CU5" s="35" t="s">
        <v>48</v>
      </c>
      <c r="CV5" s="35" t="s">
        <v>48</v>
      </c>
      <c r="CW5" s="35" t="s">
        <v>48</v>
      </c>
      <c r="CX5" s="35" t="s">
        <v>48</v>
      </c>
      <c r="CY5" s="69" t="s">
        <v>48</v>
      </c>
      <c r="CZ5" s="0" t="s">
        <v>49</v>
      </c>
      <c r="DA5" s="0" t="s">
        <v>50</v>
      </c>
      <c r="DC5" s="0" t="s">
        <v>36</v>
      </c>
      <c r="DD5" s="0" t="s">
        <v>51</v>
      </c>
      <c r="DE5" s="0" t="s">
        <v>44</v>
      </c>
      <c r="DF5" s="0" t="s">
        <v>44</v>
      </c>
      <c r="DG5" s="0" t="s">
        <v>44</v>
      </c>
      <c r="DH5" s="0" t="s">
        <v>44</v>
      </c>
      <c r="DI5" s="70" t="s">
        <v>44</v>
      </c>
      <c r="DJ5" s="71" t="s">
        <v>44</v>
      </c>
      <c r="DK5" s="5" t="s">
        <v>44</v>
      </c>
      <c r="DL5" s="0" t="s">
        <v>36</v>
      </c>
      <c r="DM5" s="0" t="s">
        <v>44</v>
      </c>
      <c r="DN5" s="0" t="s">
        <v>44</v>
      </c>
      <c r="DO5" s="0" t="s">
        <v>44</v>
      </c>
      <c r="DP5" s="70" t="s">
        <v>44</v>
      </c>
      <c r="DQ5" s="71" t="s">
        <v>44</v>
      </c>
      <c r="DR5" s="5" t="s">
        <v>44</v>
      </c>
      <c r="DS5" s="6" t="s">
        <v>52</v>
      </c>
      <c r="DT5" s="0" t="s">
        <v>52</v>
      </c>
      <c r="DU5" s="0" t="s">
        <v>53</v>
      </c>
      <c r="DV5" s="0" t="s">
        <v>51</v>
      </c>
      <c r="DW5" s="0" t="s">
        <v>51</v>
      </c>
      <c r="DX5" s="0" t="s">
        <v>8</v>
      </c>
      <c r="DY5" s="0" t="s">
        <v>31</v>
      </c>
      <c r="EA5" s="72" t="s">
        <v>51</v>
      </c>
      <c r="EB5" s="72" t="s">
        <v>51</v>
      </c>
      <c r="EC5" s="72"/>
      <c r="ED5" s="5" t="s">
        <v>51</v>
      </c>
      <c r="EE5" s="0" t="s">
        <v>54</v>
      </c>
      <c r="EF5" s="5" t="s">
        <v>54</v>
      </c>
      <c r="EH5" s="0" t="s">
        <v>55</v>
      </c>
      <c r="EJ5" s="0" t="str">
        <f aca="false">BV5</f>
        <v>Ethane</v>
      </c>
      <c r="EK5" s="0" t="s">
        <v>36</v>
      </c>
      <c r="EL5" s="0" t="s">
        <v>36</v>
      </c>
      <c r="EM5" s="0" t="s">
        <v>36</v>
      </c>
      <c r="EN5" s="73" t="s">
        <v>36</v>
      </c>
      <c r="EP5" s="74" t="s">
        <v>36</v>
      </c>
      <c r="EQ5" s="0" t="s">
        <v>56</v>
      </c>
      <c r="ER5" s="0" t="s">
        <v>57</v>
      </c>
      <c r="ES5" s="6" t="s">
        <v>58</v>
      </c>
      <c r="ET5" s="0" t="s">
        <v>58</v>
      </c>
      <c r="EU5" s="0" t="s">
        <v>58</v>
      </c>
      <c r="EV5" s="0" t="s">
        <v>36</v>
      </c>
      <c r="EW5" s="0" t="s">
        <v>59</v>
      </c>
      <c r="EX5" s="2" t="s">
        <v>59</v>
      </c>
      <c r="EY5" s="10" t="s">
        <v>60</v>
      </c>
      <c r="EZ5" s="0" t="s">
        <v>12</v>
      </c>
      <c r="FA5" s="0" t="s">
        <v>12</v>
      </c>
    </row>
    <row r="6" customFormat="false" ht="12" hidden="false" customHeight="false" outlineLevel="0" collapsed="false">
      <c r="C6" s="75"/>
      <c r="D6" s="6"/>
      <c r="E6" s="6" t="s">
        <v>61</v>
      </c>
      <c r="F6" s="6" t="s">
        <v>62</v>
      </c>
      <c r="G6" s="76" t="s">
        <v>32</v>
      </c>
      <c r="H6" s="6" t="s">
        <v>63</v>
      </c>
      <c r="I6" s="6"/>
      <c r="J6" s="77" t="s">
        <v>64</v>
      </c>
      <c r="K6" s="77" t="s">
        <v>65</v>
      </c>
      <c r="L6" s="78" t="s">
        <v>64</v>
      </c>
      <c r="M6" s="77" t="s">
        <v>65</v>
      </c>
      <c r="N6" s="77" t="s">
        <v>66</v>
      </c>
      <c r="O6" s="79" t="s">
        <v>61</v>
      </c>
      <c r="P6" s="6" t="s">
        <v>62</v>
      </c>
      <c r="Q6" s="6" t="s">
        <v>32</v>
      </c>
      <c r="R6" s="6" t="s">
        <v>63</v>
      </c>
      <c r="S6" s="77" t="s">
        <v>67</v>
      </c>
      <c r="T6" s="77"/>
      <c r="U6" s="79" t="s">
        <v>61</v>
      </c>
      <c r="V6" s="6" t="s">
        <v>62</v>
      </c>
      <c r="W6" s="6" t="s">
        <v>32</v>
      </c>
      <c r="Y6" s="6" t="s">
        <v>63</v>
      </c>
      <c r="Z6" s="6"/>
      <c r="AA6" s="2" t="s">
        <v>68</v>
      </c>
      <c r="AB6" s="2" t="s">
        <v>68</v>
      </c>
      <c r="AC6" s="80" t="s">
        <v>69</v>
      </c>
      <c r="AD6" s="81" t="s">
        <v>69</v>
      </c>
      <c r="AE6" s="76" t="s">
        <v>61</v>
      </c>
      <c r="AF6" s="6" t="s">
        <v>62</v>
      </c>
      <c r="AG6" s="6" t="s">
        <v>32</v>
      </c>
      <c r="AH6" s="6" t="s">
        <v>63</v>
      </c>
      <c r="AI6" s="77" t="s">
        <v>70</v>
      </c>
      <c r="AJ6" s="57" t="s">
        <v>71</v>
      </c>
      <c r="AK6" s="10" t="s">
        <v>72</v>
      </c>
      <c r="AL6" s="6"/>
      <c r="AM6" s="76" t="s">
        <v>61</v>
      </c>
      <c r="AN6" s="6" t="s">
        <v>62</v>
      </c>
      <c r="AO6" s="6" t="s">
        <v>32</v>
      </c>
      <c r="AP6" s="6" t="s">
        <v>63</v>
      </c>
      <c r="AQ6" s="76" t="s">
        <v>73</v>
      </c>
      <c r="AR6" s="76" t="s">
        <v>61</v>
      </c>
      <c r="AS6" s="6" t="s">
        <v>62</v>
      </c>
      <c r="AT6" s="6" t="s">
        <v>32</v>
      </c>
      <c r="AU6" s="6" t="s">
        <v>63</v>
      </c>
      <c r="AV6" s="6"/>
      <c r="AW6" s="76" t="s">
        <v>74</v>
      </c>
      <c r="AX6" s="5"/>
      <c r="AY6" s="75"/>
      <c r="AZ6" s="6"/>
      <c r="BA6" s="6" t="s">
        <v>61</v>
      </c>
      <c r="BB6" s="6" t="s">
        <v>62</v>
      </c>
      <c r="BC6" s="76" t="s">
        <v>32</v>
      </c>
      <c r="BD6" s="6" t="s">
        <v>63</v>
      </c>
      <c r="BE6" s="82" t="s">
        <v>63</v>
      </c>
      <c r="BF6" s="6"/>
      <c r="BG6" s="6"/>
      <c r="BH6" s="6"/>
      <c r="BI6" s="6" t="s">
        <v>43</v>
      </c>
      <c r="BJ6" s="6"/>
      <c r="BK6" s="10" t="s">
        <v>75</v>
      </c>
      <c r="BL6" s="6"/>
      <c r="BM6" s="76" t="s">
        <v>61</v>
      </c>
      <c r="BN6" s="6" t="s">
        <v>62</v>
      </c>
      <c r="BO6" s="6" t="s">
        <v>32</v>
      </c>
      <c r="BP6" s="6" t="s">
        <v>63</v>
      </c>
      <c r="BQ6" s="6"/>
      <c r="BR6" s="61" t="s">
        <v>76</v>
      </c>
      <c r="BS6" s="62" t="s">
        <v>77</v>
      </c>
      <c r="BT6" s="0" t="s">
        <v>76</v>
      </c>
      <c r="BU6" s="10"/>
      <c r="BV6" s="6"/>
      <c r="BW6" s="83" t="s">
        <v>78</v>
      </c>
      <c r="BX6" s="83" t="s">
        <v>79</v>
      </c>
      <c r="BY6" s="83" t="s">
        <v>21</v>
      </c>
      <c r="BZ6" s="6" t="s">
        <v>80</v>
      </c>
      <c r="CA6" s="6"/>
      <c r="CB6" s="84" t="s">
        <v>81</v>
      </c>
      <c r="CC6" s="6" t="s">
        <v>82</v>
      </c>
      <c r="CD6" s="6" t="s">
        <v>83</v>
      </c>
      <c r="CE6" s="5" t="s">
        <v>73</v>
      </c>
      <c r="CG6" s="0" t="s">
        <v>84</v>
      </c>
      <c r="CH6" s="0" t="s">
        <v>85</v>
      </c>
      <c r="CI6" s="35" t="s">
        <v>78</v>
      </c>
      <c r="CJ6" s="35" t="s">
        <v>79</v>
      </c>
      <c r="CK6" s="35" t="s">
        <v>21</v>
      </c>
      <c r="CL6" s="35" t="s">
        <v>80</v>
      </c>
      <c r="CM6" s="35" t="s">
        <v>86</v>
      </c>
      <c r="CN6" s="35"/>
      <c r="CO6" s="85" t="s">
        <v>87</v>
      </c>
      <c r="CP6" s="85"/>
      <c r="CQ6" s="2" t="s">
        <v>88</v>
      </c>
      <c r="CR6" s="0" t="s">
        <v>89</v>
      </c>
      <c r="CS6" s="4" t="s">
        <v>90</v>
      </c>
      <c r="CU6" s="35" t="s">
        <v>78</v>
      </c>
      <c r="CV6" s="35" t="s">
        <v>79</v>
      </c>
      <c r="CW6" s="35" t="s">
        <v>21</v>
      </c>
      <c r="CX6" s="35" t="s">
        <v>80</v>
      </c>
      <c r="CY6" s="86" t="s">
        <v>91</v>
      </c>
      <c r="CZ6" s="0" t="s">
        <v>92</v>
      </c>
      <c r="DA6" s="0" t="s">
        <v>85</v>
      </c>
      <c r="DC6" s="35" t="s">
        <v>93</v>
      </c>
      <c r="DD6" s="35" t="s">
        <v>82</v>
      </c>
      <c r="DE6" s="35" t="s">
        <v>94</v>
      </c>
      <c r="DF6" s="35" t="s">
        <v>78</v>
      </c>
      <c r="DG6" s="35" t="s">
        <v>79</v>
      </c>
      <c r="DH6" s="35" t="s">
        <v>95</v>
      </c>
      <c r="DI6" s="0" t="s">
        <v>80</v>
      </c>
      <c r="DJ6" s="71" t="s">
        <v>82</v>
      </c>
      <c r="DL6" s="35" t="s">
        <v>75</v>
      </c>
      <c r="DM6" s="35" t="s">
        <v>78</v>
      </c>
      <c r="DN6" s="35" t="s">
        <v>79</v>
      </c>
      <c r="DO6" s="35" t="s">
        <v>21</v>
      </c>
      <c r="DP6" s="0" t="s">
        <v>80</v>
      </c>
      <c r="DQ6" s="71" t="s">
        <v>75</v>
      </c>
      <c r="DS6" s="6" t="s">
        <v>96</v>
      </c>
      <c r="DU6" s="0" t="s">
        <v>97</v>
      </c>
      <c r="DV6" s="0" t="s">
        <v>78</v>
      </c>
      <c r="DW6" s="0" t="s">
        <v>79</v>
      </c>
      <c r="DX6" s="0" t="s">
        <v>80</v>
      </c>
      <c r="DY6" s="0" t="s">
        <v>80</v>
      </c>
      <c r="EA6" s="7" t="s">
        <v>83</v>
      </c>
      <c r="EB6" s="7" t="s">
        <v>82</v>
      </c>
      <c r="ED6" s="5" t="s">
        <v>98</v>
      </c>
      <c r="EF6" s="5" t="s">
        <v>85</v>
      </c>
      <c r="EJ6" s="0" t="n">
        <f aca="false">BV6</f>
        <v>0</v>
      </c>
      <c r="EK6" s="0" t="s">
        <v>82</v>
      </c>
      <c r="EL6" s="0" t="s">
        <v>82</v>
      </c>
      <c r="EM6" s="0" t="s">
        <v>82</v>
      </c>
      <c r="EN6" s="73" t="s">
        <v>99</v>
      </c>
      <c r="EP6" s="74" t="s">
        <v>82</v>
      </c>
      <c r="EQ6" s="0" t="s">
        <v>100</v>
      </c>
      <c r="ES6" s="6" t="s">
        <v>22</v>
      </c>
      <c r="ET6" s="0" t="s">
        <v>79</v>
      </c>
      <c r="EU6" s="0" t="s">
        <v>21</v>
      </c>
      <c r="EV6" s="0" t="s">
        <v>101</v>
      </c>
      <c r="EW6" s="0" t="s">
        <v>102</v>
      </c>
      <c r="EX6" s="0" t="s">
        <v>103</v>
      </c>
      <c r="EY6" s="10" t="s">
        <v>97</v>
      </c>
      <c r="EZ6" s="0" t="s">
        <v>8</v>
      </c>
      <c r="FA6" s="0" t="s">
        <v>13</v>
      </c>
    </row>
    <row r="7" customFormat="false" ht="12" hidden="false" customHeight="false" outlineLevel="0" collapsed="false">
      <c r="A7" s="37"/>
      <c r="C7" s="87"/>
      <c r="D7" s="6"/>
      <c r="E7" s="6"/>
      <c r="F7" s="6"/>
      <c r="G7" s="6"/>
      <c r="H7" s="6"/>
      <c r="I7" s="6"/>
      <c r="J7" s="88" t="s">
        <v>73</v>
      </c>
      <c r="K7" s="89" t="s">
        <v>73</v>
      </c>
      <c r="L7" s="90" t="s">
        <v>104</v>
      </c>
      <c r="M7" s="89" t="s">
        <v>104</v>
      </c>
      <c r="N7" s="89" t="s">
        <v>104</v>
      </c>
      <c r="O7" s="10"/>
      <c r="P7" s="6"/>
      <c r="Q7" s="6"/>
      <c r="R7" s="6"/>
      <c r="S7" s="91" t="s">
        <v>73</v>
      </c>
      <c r="T7" s="92"/>
      <c r="U7" s="10" t="s">
        <v>74</v>
      </c>
      <c r="V7" s="6" t="s">
        <v>74</v>
      </c>
      <c r="W7" s="6" t="s">
        <v>74</v>
      </c>
      <c r="Y7" s="6" t="s">
        <v>74</v>
      </c>
      <c r="Z7" s="6"/>
      <c r="AA7" s="93" t="s">
        <v>105</v>
      </c>
      <c r="AB7" s="93" t="s">
        <v>104</v>
      </c>
      <c r="AC7" s="80" t="s">
        <v>73</v>
      </c>
      <c r="AD7" s="81" t="s">
        <v>104</v>
      </c>
      <c r="AE7" s="6"/>
      <c r="AF7" s="6"/>
      <c r="AG7" s="6"/>
      <c r="AH7" s="6"/>
      <c r="AI7" s="77" t="s">
        <v>106</v>
      </c>
      <c r="AJ7" s="57" t="s">
        <v>74</v>
      </c>
      <c r="AK7" s="10" t="s">
        <v>107</v>
      </c>
      <c r="AL7" s="6"/>
      <c r="AM7" s="6"/>
      <c r="AN7" s="6"/>
      <c r="AO7" s="6"/>
      <c r="AP7" s="6"/>
      <c r="AQ7" s="94"/>
      <c r="AR7" s="94"/>
      <c r="AS7" s="6"/>
      <c r="AT7" s="6"/>
      <c r="AU7" s="6"/>
      <c r="AV7" s="6"/>
      <c r="AW7" s="6" t="s">
        <v>108</v>
      </c>
      <c r="AX7" s="5"/>
      <c r="AY7" s="87"/>
      <c r="AZ7" s="6"/>
      <c r="BA7" s="6"/>
      <c r="BB7" s="6"/>
      <c r="BC7" s="6"/>
      <c r="BD7" s="6"/>
      <c r="BE7" s="95" t="s">
        <v>74</v>
      </c>
      <c r="BF7" s="6"/>
      <c r="BG7" s="6"/>
      <c r="BH7" s="6"/>
      <c r="BI7" s="6"/>
      <c r="BJ7" s="6"/>
      <c r="BK7" s="10"/>
      <c r="BL7" s="6"/>
      <c r="BM7" s="6"/>
      <c r="BN7" s="96"/>
      <c r="BO7" s="6"/>
      <c r="BP7" s="6"/>
      <c r="BQ7" s="6" t="s">
        <v>109</v>
      </c>
      <c r="BR7" s="97" t="s">
        <v>73</v>
      </c>
      <c r="BS7" s="6" t="s">
        <v>73</v>
      </c>
      <c r="BT7" s="0" t="s">
        <v>104</v>
      </c>
      <c r="BU7" s="10"/>
      <c r="BV7" s="6" t="s">
        <v>110</v>
      </c>
      <c r="BW7" s="6"/>
      <c r="BX7" s="6"/>
      <c r="BY7" s="6"/>
      <c r="BZ7" s="6"/>
      <c r="CA7" s="6"/>
      <c r="CB7" s="84"/>
      <c r="CC7" s="6" t="s">
        <v>74</v>
      </c>
      <c r="CD7" s="6"/>
      <c r="CE7" s="5"/>
      <c r="CG7" s="0" t="s">
        <v>111</v>
      </c>
      <c r="CH7" s="0" t="s">
        <v>110</v>
      </c>
      <c r="CI7" s="0" t="n">
        <f aca="false">9.89+2.25</f>
        <v>12.14</v>
      </c>
      <c r="CO7" s="85"/>
      <c r="CP7" s="85"/>
      <c r="CY7" s="98" t="s">
        <v>112</v>
      </c>
      <c r="CZ7" s="0" t="s">
        <v>111</v>
      </c>
      <c r="DA7" s="0" t="s">
        <v>110</v>
      </c>
      <c r="DC7" s="0" t="s">
        <v>113</v>
      </c>
      <c r="DD7" s="0" t="s">
        <v>113</v>
      </c>
      <c r="DJ7" s="0" t="s">
        <v>113</v>
      </c>
      <c r="DK7" s="5" t="s">
        <v>114</v>
      </c>
      <c r="DL7" s="0" t="s">
        <v>113</v>
      </c>
      <c r="DQ7" s="0" t="s">
        <v>113</v>
      </c>
      <c r="DR7" s="5" t="s">
        <v>114</v>
      </c>
      <c r="DS7" s="6" t="s">
        <v>115</v>
      </c>
      <c r="DT7" s="0" t="s">
        <v>116</v>
      </c>
      <c r="DU7" s="0" t="s">
        <v>116</v>
      </c>
      <c r="DV7" s="0" t="s">
        <v>116</v>
      </c>
      <c r="DW7" s="0" t="s">
        <v>116</v>
      </c>
      <c r="DX7" s="0" t="s">
        <v>116</v>
      </c>
      <c r="DY7" s="0" t="s">
        <v>116</v>
      </c>
      <c r="EA7" s="7" t="s">
        <v>117</v>
      </c>
      <c r="EB7" s="7" t="s">
        <v>118</v>
      </c>
      <c r="ED7" s="5" t="s">
        <v>110</v>
      </c>
      <c r="EE7" s="0" t="s">
        <v>119</v>
      </c>
      <c r="EF7" s="5" t="s">
        <v>110</v>
      </c>
      <c r="EJ7" s="0" t="str">
        <f aca="false">BV7</f>
        <v>c/lb</v>
      </c>
      <c r="EK7" s="0" t="s">
        <v>22</v>
      </c>
      <c r="EL7" s="0" t="s">
        <v>79</v>
      </c>
      <c r="EM7" s="0" t="s">
        <v>21</v>
      </c>
      <c r="EN7" s="73" t="s">
        <v>80</v>
      </c>
      <c r="EP7" s="99"/>
      <c r="EQ7" s="0" t="s">
        <v>120</v>
      </c>
      <c r="ER7" s="0" t="s">
        <v>120</v>
      </c>
      <c r="ES7" s="6" t="s">
        <v>110</v>
      </c>
      <c r="ET7" s="0" t="s">
        <v>110</v>
      </c>
      <c r="EU7" s="0" t="s">
        <v>110</v>
      </c>
      <c r="EW7" s="0" t="s">
        <v>110</v>
      </c>
      <c r="EX7" s="0" t="s">
        <v>74</v>
      </c>
      <c r="EY7" s="10" t="s">
        <v>121</v>
      </c>
    </row>
    <row r="8" customFormat="false" ht="12" hidden="false" customHeight="false" outlineLevel="0" collapsed="false">
      <c r="A8" s="100"/>
      <c r="C8" s="101"/>
      <c r="D8" s="6"/>
      <c r="E8" s="6"/>
      <c r="F8" s="6"/>
      <c r="G8" s="6"/>
      <c r="H8" s="6"/>
      <c r="I8" s="6"/>
      <c r="J8" s="93"/>
      <c r="K8" s="93"/>
      <c r="L8" s="24"/>
      <c r="M8" s="93"/>
      <c r="N8" s="81"/>
      <c r="O8" s="10"/>
      <c r="P8" s="6"/>
      <c r="Q8" s="6"/>
      <c r="R8" s="6"/>
      <c r="S8" s="93"/>
      <c r="T8" s="93"/>
      <c r="U8" s="10"/>
      <c r="V8" s="6"/>
      <c r="W8" s="6"/>
      <c r="X8" s="6"/>
      <c r="Y8" s="6"/>
      <c r="Z8" s="6"/>
      <c r="AA8" s="93"/>
      <c r="AB8" s="93"/>
      <c r="AC8" s="93"/>
      <c r="AD8" s="81"/>
      <c r="AE8" s="6"/>
      <c r="AF8" s="6"/>
      <c r="AG8" s="6"/>
      <c r="AH8" s="6"/>
      <c r="AI8" s="89" t="s">
        <v>73</v>
      </c>
      <c r="AJ8" s="57" t="s">
        <v>122</v>
      </c>
      <c r="AK8" s="10"/>
      <c r="AL8" s="6"/>
      <c r="AM8" s="6"/>
      <c r="AN8" s="6"/>
      <c r="AO8" s="6"/>
      <c r="AP8" s="6"/>
      <c r="AQ8" s="94"/>
      <c r="AR8" s="6"/>
      <c r="AS8" s="6"/>
      <c r="AT8" s="6"/>
      <c r="AU8" s="6"/>
      <c r="AV8" s="6"/>
      <c r="AW8" s="6"/>
      <c r="AX8" s="5"/>
      <c r="AY8" s="101"/>
      <c r="AZ8" s="6"/>
      <c r="BA8" s="6"/>
      <c r="BB8" s="6"/>
      <c r="BC8" s="6"/>
      <c r="BD8" s="6"/>
      <c r="BE8" s="93"/>
      <c r="BF8" s="6"/>
      <c r="BG8" s="6"/>
      <c r="BH8" s="6"/>
      <c r="BI8" s="6"/>
      <c r="BJ8" s="6"/>
      <c r="BK8" s="10"/>
      <c r="BL8" s="6"/>
      <c r="BM8" s="6"/>
      <c r="BN8" s="6"/>
      <c r="BO8" s="6"/>
      <c r="BP8" s="6"/>
      <c r="BQ8" s="6"/>
      <c r="BR8" s="102"/>
      <c r="BS8" s="94"/>
      <c r="BT8" s="103"/>
      <c r="BU8" s="10"/>
      <c r="BV8" s="6"/>
      <c r="BW8" s="6"/>
      <c r="BX8" s="6"/>
      <c r="BY8" s="6"/>
      <c r="BZ8" s="6"/>
      <c r="CA8" s="6"/>
      <c r="CB8" s="84"/>
      <c r="CC8" s="6"/>
      <c r="CD8" s="6"/>
      <c r="CE8" s="5"/>
      <c r="CO8" s="85"/>
      <c r="CP8" s="85"/>
      <c r="CY8" s="98"/>
      <c r="DK8" s="104"/>
      <c r="DR8" s="104"/>
      <c r="DS8" s="94"/>
      <c r="DV8" s="105"/>
      <c r="EH8" s="106" t="n">
        <v>0.11</v>
      </c>
      <c r="EO8" s="73"/>
      <c r="EP8" s="99"/>
      <c r="EX8" s="0" t="s">
        <v>110</v>
      </c>
      <c r="FF8" s="0" t="s">
        <v>123</v>
      </c>
    </row>
    <row r="9" customFormat="false" ht="12" hidden="false" customHeight="false" outlineLevel="0" collapsed="false">
      <c r="A9" s="107" t="n">
        <f aca="false">EOMONTH([1]!DateToday,-1)+1</f>
        <v>36982</v>
      </c>
      <c r="C9" s="108" t="n">
        <f aca="false">CB9</f>
        <v>31</v>
      </c>
      <c r="D9" s="6"/>
      <c r="E9" s="96" t="n">
        <f aca="false">C9+$E$3</f>
        <v>40</v>
      </c>
      <c r="F9" s="96" t="n">
        <f aca="false">C9+$F$3</f>
        <v>53</v>
      </c>
      <c r="G9" s="96" t="n">
        <f aca="false">C9+$G$3</f>
        <v>46.2</v>
      </c>
      <c r="H9" s="92" t="n">
        <f aca="false">IF(Polymers_Data!F9=1,0.5*G9+0.5*F9,IF(Polymers_Data!F9=2,0.7*G9+0.3*F9,IF(Polymers_Data!F9=3,MAXA(MINA(F9,G9),E9),IF(Polymers_Data!F9=4,0.7*G9+0.3*E9,IF(Polymers_Data!F9=5,0.5*G9+0.5*E9,"ERR")))))</f>
        <v>46.2</v>
      </c>
      <c r="I9" s="109" t="n">
        <v>-3.5</v>
      </c>
      <c r="J9" s="109" t="n">
        <f aca="false">G9+I9</f>
        <v>42.7</v>
      </c>
      <c r="K9" s="110" t="n">
        <v>49</v>
      </c>
      <c r="L9" s="111" t="n">
        <f aca="false">AB9+$L$3</f>
        <v>39.5</v>
      </c>
      <c r="M9" s="112" t="n">
        <f aca="false">L9+$M$3</f>
        <v>40.5</v>
      </c>
      <c r="N9" s="113" t="n">
        <f aca="false">L9+$N$3</f>
        <v>38.5</v>
      </c>
      <c r="O9" s="114" t="n">
        <f aca="false">C9+$O$3</f>
        <v>33.5</v>
      </c>
      <c r="P9" s="96" t="n">
        <f aca="false">C9+$P$3</f>
        <v>51.5</v>
      </c>
      <c r="Q9" s="96" t="n">
        <f aca="false">C9+$Q$3</f>
        <v>43.25</v>
      </c>
      <c r="R9" s="6"/>
      <c r="S9" s="88" t="n">
        <f aca="false">J9-3.5</f>
        <v>39.2</v>
      </c>
      <c r="T9" s="92"/>
      <c r="U9" s="114" t="n">
        <f aca="false">$C9+$U$3</f>
        <v>36</v>
      </c>
      <c r="V9" s="96" t="n">
        <f aca="false">$C9+$V$3</f>
        <v>50.5</v>
      </c>
      <c r="W9" s="96" t="n">
        <f aca="false">$C9+$W$3</f>
        <v>43</v>
      </c>
      <c r="X9" s="92"/>
      <c r="Y9" s="92" t="n">
        <f aca="false">IF(Polymers_Data!BA9=1,0.5*W9+0.5*V9,IF(Polymers_Data!BA9=2,0.7*W9+0.3*V9,IF(Polymers_Data!BA9=3,MAXA(MINA(V9,W9),U9),IF(Polymers_Data!BA9=4,0.7*W9+0.3*U9,IF(Polymers_Data!BA9=5,0.5*W9+0.5*U9,"ERR")))))</f>
        <v>40.9</v>
      </c>
      <c r="Z9" s="96" t="n">
        <v>-3</v>
      </c>
      <c r="AA9" s="115" t="n">
        <v>34</v>
      </c>
      <c r="AB9" s="110" t="n">
        <f aca="false">AA9+1</f>
        <v>35</v>
      </c>
      <c r="AC9" s="116" t="n">
        <f aca="false">S9+2</f>
        <v>41.2</v>
      </c>
      <c r="AD9" s="117" t="n">
        <f aca="false">AB9+2.5</f>
        <v>37.5</v>
      </c>
      <c r="AE9" s="96" t="n">
        <f aca="false">C9+11.33</f>
        <v>42.33</v>
      </c>
      <c r="AF9" s="96" t="n">
        <f aca="false">C9+27</f>
        <v>58</v>
      </c>
      <c r="AG9" s="96" t="n">
        <f aca="false">C9+17.68</f>
        <v>48.68</v>
      </c>
      <c r="AH9" s="6"/>
      <c r="AI9" s="88" t="n">
        <f aca="false">AC9+4.5</f>
        <v>45.7</v>
      </c>
      <c r="AJ9" s="118" t="n">
        <f aca="false">AB9+8</f>
        <v>43</v>
      </c>
      <c r="AK9" s="114" t="n">
        <f aca="false">CO9+1.5</f>
        <v>21</v>
      </c>
      <c r="AL9" s="6"/>
      <c r="AM9" s="96" t="n">
        <f aca="false">AK9+$AM$3</f>
        <v>33.8</v>
      </c>
      <c r="AN9" s="96" t="n">
        <f aca="false">AK9+$AN$3</f>
        <v>45</v>
      </c>
      <c r="AO9" s="96" t="n">
        <f aca="false">AK9+$AO$3</f>
        <v>38.9</v>
      </c>
      <c r="AP9" s="109" t="n">
        <f aca="false">IF(Polymers_Data!AE9=1,0.5*AO9+0.5*AN9,IF(Polymers_Data!AE9=2,0.7*AO9+0.3*AN9,IF(Polymers_Data!AE9=3,MAXA(MINA(AN9,AO9),AM9),IF(Polymers_Data!AE9=4,0.7*AO9+0.3*AM9,IF(Polymers_Data!AE9=5,0.5*AO9+0.5*AM9,"ERR")))))</f>
        <v>36.35</v>
      </c>
      <c r="AQ9" s="110" t="n">
        <v>34</v>
      </c>
      <c r="AR9" s="96" t="n">
        <f aca="false">$AK9+10</f>
        <v>31</v>
      </c>
      <c r="AS9" s="96" t="n">
        <f aca="false">$AK9+23.75</f>
        <v>44.75</v>
      </c>
      <c r="AT9" s="96" t="n">
        <f aca="false">$AK9+$AT$3</f>
        <v>36.39</v>
      </c>
      <c r="AU9" s="96" t="n">
        <f aca="false">IF(Polymers_Data!BP9=1,0.5*AT9+0.5*AS9,IF(Polymers_Data!BP9=2,0.7*AT9+0.3*AS9,IF(Polymers_Data!BP9=3,MAXA(MINA(AS9,AT9),AR9),IF(Polymers_Data!BP9=4,0.7*AT9+0.3*AR9,IF(Polymers_Data!BP9=5,0.3*AT9+0.7*AR9,"ERR")))))</f>
        <v>34.773</v>
      </c>
      <c r="AV9" s="96"/>
      <c r="AW9" s="119" t="n">
        <v>36</v>
      </c>
      <c r="AX9" s="5"/>
      <c r="AY9" s="108" t="n">
        <f aca="false">C9</f>
        <v>31</v>
      </c>
      <c r="AZ9" s="6"/>
      <c r="BA9" s="96" t="n">
        <f aca="false">AY9+$BA$3</f>
        <v>48.5</v>
      </c>
      <c r="BB9" s="96" t="n">
        <f aca="false">AY9+$BB$3</f>
        <v>91</v>
      </c>
      <c r="BC9" s="96" t="n">
        <f aca="false">AY9+$BC$3</f>
        <v>70.5</v>
      </c>
      <c r="BD9" s="109" t="n">
        <f aca="false">IF(Polymers_Data!BZ9=1,0.5*BC9+0.5*BB9,IF(Polymers_Data!BZ9=2,0.7*BC9+0.3*BB9,IF(Polymers_Data!BZ9=3,MAXA(MINA(BB9,BC9),BA9),IF(Polymers_Data!BZ9=4,0.7*BC9+0.3*BA9,IF(Polymers_Data!BZ9=5,0.5*BC9+0.5*BA9,"ERR")))))</f>
        <v>70.5</v>
      </c>
      <c r="BE9" s="92" t="n">
        <f aca="false">IF(Polymers_Data!BZ9=1,0.5*BC9+0.5*BB9,IF(Polymers_Data!BZ9=2,0.7*BC9+0.3*BB9,IF(Polymers_Data!BZ9=3,MAXA(MINA(BB9,BC9),BA9),IF(Polymers_Data!BZ9=4,0.7*BC9+0.3*BA9,IF(Polymers_Data!BZ9=5,0.5*BC9+0.5*BA9,"ERR")))))</f>
        <v>70.5</v>
      </c>
      <c r="BF9" s="6"/>
      <c r="BG9" s="6"/>
      <c r="BH9" s="96" t="n">
        <v>2</v>
      </c>
      <c r="BI9" s="120" t="n">
        <f aca="false">BC9+BH9</f>
        <v>72.5</v>
      </c>
      <c r="BJ9" s="6"/>
      <c r="BK9" s="114" t="n">
        <f aca="false">DQ9</f>
        <v>39.45</v>
      </c>
      <c r="BL9" s="6"/>
      <c r="BM9" s="96" t="n">
        <f aca="false">BK9+$BM$3</f>
        <v>46.7</v>
      </c>
      <c r="BN9" s="96" t="n">
        <f aca="false">BK9+22</f>
        <v>61.45</v>
      </c>
      <c r="BO9" s="96" t="n">
        <f aca="false">BK9+$BO$3</f>
        <v>54.65</v>
      </c>
      <c r="BP9" s="121" t="n">
        <f aca="false">IF(Polymers_Data!AJ9=1,0.5*BO9+0.5*BN9,IF(Polymers_Data!AJ9=2,0.7*BO9+0.3*BN9,IF(Polymers_Data!AJ9=3,MAXA(MINA(BN9,BO9),BM9),IF(Polymers_Data!AJ9=4,0.7*BO9+0.3*BM9,IF(Polymers_Data!AJ9=5,0.5*BO9+0.5*BM9,"ERR")))))</f>
        <v>54.65</v>
      </c>
      <c r="BQ9" s="121" t="n">
        <v>0</v>
      </c>
      <c r="BR9" s="120" t="n">
        <v>53</v>
      </c>
      <c r="BS9" s="96" t="n">
        <f aca="false">BR9-2.5</f>
        <v>50.5</v>
      </c>
      <c r="BT9" s="103" t="n">
        <v>49</v>
      </c>
      <c r="BU9" s="122" t="n">
        <f aca="false">VLOOKUP(A9,'[2]Price Curves'!$C$8:$IV$367,'[2]Price Curves'!$AW$1)</f>
        <v>43</v>
      </c>
      <c r="BV9" s="96" t="n">
        <f aca="false">BU9/2.97</f>
        <v>14.4781144781145</v>
      </c>
      <c r="BW9" s="96" t="n">
        <f aca="false">BV9+7</f>
        <v>21.4781144781145</v>
      </c>
      <c r="BX9" s="96" t="n">
        <f aca="false">BV9+23.861</f>
        <v>38.3391144781145</v>
      </c>
      <c r="BY9" s="96" t="n">
        <f aca="false">BV9+$BY$3</f>
        <v>28.4781144781145</v>
      </c>
      <c r="BZ9" s="96" t="n">
        <f aca="false">IF(Monomers_Data!F9=1,0.5*BY9+0.5*BX9,IF(Monomers_Data!F9=2,0.7*BY9+0.3*BX9,IF(Monomers_Data!F9=3,MAXA(MINA(BX9,BY9),BW9),IF(Monomers_Data!F9=4,0.7*BY9+0.3*BW9,IF(Monomers_Data!F9=5,0.5*BY9+0.5*BW9,"ERR")))))</f>
        <v>26.3781144781145</v>
      </c>
      <c r="CA9" s="96" t="n">
        <v>0.5</v>
      </c>
      <c r="CB9" s="115" t="n">
        <v>31</v>
      </c>
      <c r="CC9" s="96" t="n">
        <f aca="false">EP9</f>
        <v>29</v>
      </c>
      <c r="CD9" s="96" t="n">
        <f aca="false">CB9+2</f>
        <v>33</v>
      </c>
      <c r="CE9" s="123" t="n">
        <f aca="false">CB9+0.25</f>
        <v>31.25</v>
      </c>
      <c r="CF9" s="124"/>
      <c r="CG9" s="105" t="n">
        <f aca="false">VLOOKUP(A9,'[2]Price Curves'!$C$8:$BH$367,'[2]Price Curves'!$AY$1)</f>
        <v>57</v>
      </c>
      <c r="CH9" s="124" t="n">
        <f aca="false">CG9/4.23</f>
        <v>13.4751773049645</v>
      </c>
      <c r="CI9" s="124" t="n">
        <f aca="false">$CB9+CI$3</f>
        <v>23</v>
      </c>
      <c r="CJ9" s="124" t="n">
        <f aca="false">$CB9+CJ$3</f>
        <v>29</v>
      </c>
      <c r="CK9" s="124" t="n">
        <f aca="false">$CB9+CK$3</f>
        <v>25</v>
      </c>
      <c r="CL9" s="125" t="n">
        <f aca="false">IF(Monomers_Data!P9=1,0.5*CK9+0.5*CJ9,IF(Monomers_Data!P9=2,0.7*CK9+0.3*CJ9,IF(Monomers_Data!P9=3,MAXA(MINA(CJ9,CK9),CI9),IF(Monomers_Data!P9=4,0.7*CK9+0.3*CI9,IF(Monomers_Data!P9=5,0.5*CK9+0.5*CI9,"ERR")))))</f>
        <v>25</v>
      </c>
      <c r="CM9" s="125" t="n">
        <f aca="false">CH9+$CM$3</f>
        <v>20.4751773049645</v>
      </c>
      <c r="CN9" s="125" t="n">
        <v>-1</v>
      </c>
      <c r="CO9" s="126" t="n">
        <v>19.5</v>
      </c>
      <c r="CP9" s="125" t="n">
        <v>1.5</v>
      </c>
      <c r="CQ9" s="127" t="n">
        <f aca="false">CO9+CP9</f>
        <v>21</v>
      </c>
      <c r="CR9" s="124" t="n">
        <f aca="false">EX9</f>
        <v>15</v>
      </c>
      <c r="CS9" s="128" t="n">
        <f aca="false">EX9</f>
        <v>15</v>
      </c>
      <c r="CT9" s="7" t="n">
        <f aca="false">CB9</f>
        <v>31</v>
      </c>
      <c r="CU9" s="124" t="n">
        <f aca="false">(+CT9+$CU$3)</f>
        <v>33.5</v>
      </c>
      <c r="CV9" s="124" t="n">
        <f aca="false">CT9+$CV$3</f>
        <v>48</v>
      </c>
      <c r="CW9" s="124" t="n">
        <f aca="false">CT9+$CW$3</f>
        <v>41</v>
      </c>
      <c r="CX9" s="96" t="n">
        <f aca="false">IF(Polymers_Data!BU9=1,0.5*CW9+0.5*CV9,IF(Polymers_Data!BU9=2,0.7*CW9+0.3*CV9,IF(Polymers_Data!BU9=3,MAXA(MINA(CV9,CW9),CU9),IF(Polymers_Data!BU9=4,0.7*CW9+0.3*CU9,IF(Polymers_Data!BU9=5,0.5*CW9+0.5*CU9,"ERR")))))</f>
        <v>43.1</v>
      </c>
      <c r="CY9" s="129" t="n">
        <f aca="false">CX9</f>
        <v>43.1</v>
      </c>
      <c r="CZ9" s="105" t="n">
        <v>0.188853514285714</v>
      </c>
      <c r="DA9" s="124" t="n">
        <f aca="false">CZ9*100/(0.2*4.22+0.8*2.9696)</f>
        <v>5.86559888826574</v>
      </c>
      <c r="DB9" s="123"/>
      <c r="DC9" s="127" t="n">
        <f aca="false">EP9</f>
        <v>29</v>
      </c>
      <c r="DD9" s="127" t="n">
        <v>125</v>
      </c>
      <c r="DE9" s="124" t="n">
        <f aca="false">DC9*0.285+DD9/7.37*0.785+5.2</f>
        <v>26.7791112618725</v>
      </c>
      <c r="DF9" s="124" t="n">
        <f aca="false">DC9+$DF$3</f>
        <v>23.7</v>
      </c>
      <c r="DG9" s="124" t="n">
        <f aca="false">DC9+$DG$3</f>
        <v>54</v>
      </c>
      <c r="DH9" s="96" t="n">
        <f aca="false">DC9+6</f>
        <v>35</v>
      </c>
      <c r="DI9" s="124" t="n">
        <f aca="false">IF(Monomers_Data!AE9=1,0.5*DH9+0.5*DG9,IF(Monomers_Data!AE9=2,0.7*DH9+0.3*DG9,IF(Monomers_Data!AE9=3,MAXA(MINA(DG9,DH9),DF9),IF(Monomers_Data!AE9=4,0.7*DH9+0.3*DF9,IF(Monomers_Data!AE9=5,0.5*DH9+0.5*DF9,"ERR")))))</f>
        <v>31.61</v>
      </c>
      <c r="DJ9" s="125" t="n">
        <f aca="false">DI9</f>
        <v>31.61</v>
      </c>
      <c r="DK9" s="123" t="n">
        <f aca="false">DJ9/100*2204</f>
        <v>696.6844</v>
      </c>
      <c r="DL9" s="124" t="n">
        <f aca="false">CB9</f>
        <v>31</v>
      </c>
      <c r="DM9" s="124" t="n">
        <f aca="false">DL9+$DM$3</f>
        <v>33.5</v>
      </c>
      <c r="DN9" s="124" t="n">
        <f aca="false">DL9+$DN$3</f>
        <v>54</v>
      </c>
      <c r="DO9" s="96" t="n">
        <f aca="false">DL9+$DO$3</f>
        <v>42</v>
      </c>
      <c r="DP9" s="124" t="n">
        <f aca="false">IF(Monomers_Data!AE9=1,0.5*DO9+0.5*DN9,IF(Monomers_Data!AE9=2,0.7*DO9+0.3*DN9,IF(Monomers_Data!AE9=3,MAXA(MINA(DN9,DO9),DM9),IF(Monomers_Data!AE9=4,0.7*DO9+0.3*DM9,IF(Monomers_Data!AE9=5,0.5*DO9+0.5*DM9,"ERR")))))</f>
        <v>39.45</v>
      </c>
      <c r="DQ9" s="125" t="n">
        <f aca="false">DP9</f>
        <v>39.45</v>
      </c>
      <c r="DR9" s="123" t="n">
        <f aca="false">DQ9/100*2204</f>
        <v>869.478</v>
      </c>
      <c r="DS9" s="96" t="n">
        <f aca="false">VLOOKUP(A9,'[2]Price Curves'!$C$8:$BH$367,'[2]Price Curves'!$BC$1)</f>
        <v>25.96</v>
      </c>
      <c r="DT9" s="124" t="n">
        <f aca="false">DS9/42*100</f>
        <v>61.8095238095238</v>
      </c>
      <c r="DU9" s="124" t="n">
        <f aca="false">VLOOKUP(A9,'[2]Price Curves'!$C$8:$BH$367,'[2]Price Curves'!$BG$1)</f>
        <v>92.0809523809524</v>
      </c>
      <c r="DV9" s="105" t="n">
        <f aca="false">DT10+$DT$3</f>
        <v>94.1476190476191</v>
      </c>
      <c r="DW9" s="130" t="n">
        <f aca="false">DT10+$DU$3</f>
        <v>178.547619047619</v>
      </c>
      <c r="DX9" s="130" t="n">
        <f aca="false">DT9*$DV$3+DU9*$DW$3+$DX$3</f>
        <v>115.678095238095</v>
      </c>
      <c r="DY9" s="96" t="n">
        <f aca="false">DT10+$DY$3</f>
        <v>123.547619047619</v>
      </c>
      <c r="DZ9" s="96" t="n">
        <v>5</v>
      </c>
      <c r="EA9" s="131" t="n">
        <f aca="false">DX9+DZ9</f>
        <v>120.678095238095</v>
      </c>
      <c r="EB9" s="131" t="n">
        <f aca="false">DX9+DZ9</f>
        <v>120.678095238095</v>
      </c>
      <c r="EC9" s="132"/>
      <c r="ED9" s="133" t="n">
        <f aca="false">'[2]Price Curves'!AM8</f>
        <v>1.11</v>
      </c>
      <c r="EH9" s="106" t="n">
        <f aca="false">MAX(EXP(-0.015*((A15-'Export File'!$A$6+30)/365))*$EH$8,0.1)</f>
        <v>0.109041325252583</v>
      </c>
      <c r="EJ9" s="134" t="n">
        <f aca="false">BV9</f>
        <v>14.4781144781145</v>
      </c>
      <c r="EK9" s="134" t="n">
        <f aca="false">EJ9+5.22</f>
        <v>19.6981144781145</v>
      </c>
      <c r="EL9" s="134" t="n">
        <f aca="false">EJ9+18.2</f>
        <v>32.6781144781145</v>
      </c>
      <c r="EM9" s="134" t="n">
        <f aca="false">EJ9+$EM$3</f>
        <v>25.8781144781145</v>
      </c>
      <c r="EN9" s="135" t="n">
        <f aca="false">IF(Monomers_Data!K9=1,0.5*EM9+0.5*EL9,IF(Monomers_Data!K9=2,0.7*EM9+0.3*EL9,IF(Monomers_Data!K9=3,MAXA(MINA(EL9,EM9),EK9),IF(Monomers_Data!K9=4,0.7*EM9+0.3*EK9,IF(Monomers_Data!K9=5,0.5*EM9+0.5*EK9,"ERR")))))</f>
        <v>27.9181144781145</v>
      </c>
      <c r="EP9" s="136" t="n">
        <v>29</v>
      </c>
      <c r="EQ9" s="134" t="n">
        <f aca="false">VLOOKUP(A9,'[2]Price Curves'!$C$8:$BH$367,'[2]Price Curves'!$BH$1)</f>
        <v>98.8095238095238</v>
      </c>
      <c r="ER9" s="134" t="n">
        <f aca="false">VLOOKUP(A9,'[2]Price Curves'!$C$8:$BH$367,'[2]Price Curves'!$BA$1)</f>
        <v>77</v>
      </c>
      <c r="ES9" s="137" t="n">
        <f aca="false">MIN(((EQ9+$ET$1-ER9*0.7133-$ET$3)/5.69*2.4313)+1.5,CQ9-$ET$2)</f>
        <v>18.5</v>
      </c>
      <c r="ET9" s="134" t="n">
        <f aca="false">MAX(($EQ9+$ET$1-$ER9*0.7133-$ET$3)/5.69*2.4313+1.5,$CQ9-$ET$2)</f>
        <v>20.6407933054649</v>
      </c>
      <c r="EU9" s="138" t="n">
        <f aca="false">AVERAGE(ET9,ES9)</f>
        <v>19.5703966527324</v>
      </c>
      <c r="EV9" s="134" t="n">
        <f aca="false">CB9*$EV$2+$EV$3</f>
        <v>20.405</v>
      </c>
      <c r="EW9" s="134" t="n">
        <f aca="false">IF(Monomers_Data!U9=1,0.5*EU9+0.5*ET9,IF(Monomers_Data!U9=2,0.7*EU9+0.3*ET9,IF(Monomers_Data!U9=3,MAXA(MINA(ET9,EU9),ES9),IF(Monomers_Data!U9=4,0.7*EU9+0.3*ES9,IF(Monomers_Data!U9=5,0.5*EU9+0.5*ES9,"ERR")))))</f>
        <v>19.2492776569127</v>
      </c>
      <c r="EX9" s="110" t="n">
        <v>15</v>
      </c>
      <c r="EY9" s="139" t="n">
        <f aca="false">VLOOKUP(A9,'[2]Price Curves'!$C$8:$BH$367,'[2]Price Curves'!$BE$1)</f>
        <v>5.384</v>
      </c>
      <c r="EZ9" s="134" t="n">
        <f aca="false">EY9*$EZ$2+$EZ$3</f>
        <v>82.7056</v>
      </c>
      <c r="FA9" s="0" t="n">
        <f aca="false">((EY9*$FA$2)+$FA$3)*100</f>
        <v>76.532</v>
      </c>
      <c r="FF9" s="7" t="n">
        <f aca="false">DJ9-(0.79*EB9/7.365+0.29*CB9)</f>
        <v>9.6755743057576</v>
      </c>
    </row>
    <row r="10" customFormat="false" ht="12" hidden="false" customHeight="false" outlineLevel="0" collapsed="false">
      <c r="A10" s="140" t="n">
        <f aca="false">EOMONTH(A9,0)+1</f>
        <v>37012</v>
      </c>
      <c r="C10" s="108" t="n">
        <f aca="false">CB10</f>
        <v>31</v>
      </c>
      <c r="D10" s="6"/>
      <c r="E10" s="96" t="n">
        <f aca="false">C10+$E$3</f>
        <v>40</v>
      </c>
      <c r="F10" s="96" t="n">
        <f aca="false">C10+$F$3</f>
        <v>53</v>
      </c>
      <c r="G10" s="96" t="n">
        <f aca="false">C10+$G$3</f>
        <v>46.2</v>
      </c>
      <c r="H10" s="92" t="n">
        <f aca="false">IF(Polymers_Data!F10=1,0.5*G10+0.5*F10,IF(Polymers_Data!F10=2,0.7*G10+0.3*F10,IF(Polymers_Data!F10=3,MAXA(MINA(F10,G10),E10),IF(Polymers_Data!F10=4,0.7*G10+0.3*E10,IF(Polymers_Data!F10=5,0.5*G10+0.5*E10,"ERR")))))</f>
        <v>46.2</v>
      </c>
      <c r="I10" s="109" t="n">
        <v>-3.5</v>
      </c>
      <c r="J10" s="109" t="n">
        <f aca="false">G10+I10</f>
        <v>42.7</v>
      </c>
      <c r="K10" s="110" t="n">
        <v>48</v>
      </c>
      <c r="L10" s="111" t="n">
        <f aca="false">AB10+$L$3</f>
        <v>39.5</v>
      </c>
      <c r="M10" s="112" t="n">
        <f aca="false">L10+$M$3</f>
        <v>40.5</v>
      </c>
      <c r="N10" s="113" t="n">
        <f aca="false">L10+$N$3</f>
        <v>38.5</v>
      </c>
      <c r="O10" s="114" t="n">
        <f aca="false">C10+$O$3</f>
        <v>33.5</v>
      </c>
      <c r="P10" s="96" t="n">
        <f aca="false">C10+$P$3</f>
        <v>51.5</v>
      </c>
      <c r="Q10" s="96" t="n">
        <f aca="false">C10+$Q$3</f>
        <v>43.25</v>
      </c>
      <c r="R10" s="6"/>
      <c r="S10" s="88" t="n">
        <f aca="false">J10-3.5</f>
        <v>39.2</v>
      </c>
      <c r="T10" s="92"/>
      <c r="U10" s="114" t="n">
        <f aca="false">$C10+$U$3</f>
        <v>36</v>
      </c>
      <c r="V10" s="96" t="n">
        <f aca="false">$C10+$V$3</f>
        <v>50.5</v>
      </c>
      <c r="W10" s="96" t="n">
        <f aca="false">$C10+$W$3</f>
        <v>43</v>
      </c>
      <c r="X10" s="92"/>
      <c r="Y10" s="92" t="n">
        <f aca="false">IF(Polymers_Data!BA10=1,0.5*W10+0.5*V10,IF(Polymers_Data!BA10=2,0.7*W10+0.3*V10,IF(Polymers_Data!BA10=3,MAXA(MINA(V10,W10),U10),IF(Polymers_Data!BA10=4,0.7*W10+0.3*U10,IF(Polymers_Data!BA10=5,0.5*W10+0.5*U10,"ERR")))))</f>
        <v>40.9</v>
      </c>
      <c r="Z10" s="96" t="n">
        <v>-3</v>
      </c>
      <c r="AA10" s="115" t="n">
        <v>34</v>
      </c>
      <c r="AB10" s="110" t="n">
        <f aca="false">AA10+1</f>
        <v>35</v>
      </c>
      <c r="AC10" s="116" t="n">
        <f aca="false">S10+2</f>
        <v>41.2</v>
      </c>
      <c r="AD10" s="117" t="n">
        <f aca="false">AB10+2.5</f>
        <v>37.5</v>
      </c>
      <c r="AE10" s="96" t="n">
        <f aca="false">C10+11.33</f>
        <v>42.33</v>
      </c>
      <c r="AF10" s="96" t="n">
        <f aca="false">C10+27</f>
        <v>58</v>
      </c>
      <c r="AG10" s="96" t="n">
        <f aca="false">C10+17.68</f>
        <v>48.68</v>
      </c>
      <c r="AH10" s="6"/>
      <c r="AI10" s="88" t="n">
        <f aca="false">AC10+4.5</f>
        <v>45.7</v>
      </c>
      <c r="AJ10" s="118" t="n">
        <f aca="false">AB10+8</f>
        <v>43</v>
      </c>
      <c r="AK10" s="114" t="n">
        <f aca="false">CO10+1.5</f>
        <v>21</v>
      </c>
      <c r="AL10" s="6"/>
      <c r="AM10" s="96" t="n">
        <f aca="false">AK10+$AM$3</f>
        <v>33.8</v>
      </c>
      <c r="AN10" s="96" t="n">
        <f aca="false">AK10+$AN$3</f>
        <v>45</v>
      </c>
      <c r="AO10" s="96" t="n">
        <f aca="false">AK10+$AO$3</f>
        <v>38.9</v>
      </c>
      <c r="AP10" s="109" t="n">
        <f aca="false">IF(Polymers_Data!AE10=1,0.5*AO10+0.5*AN10,IF(Polymers_Data!AE10=2,0.7*AO10+0.3*AN10,IF(Polymers_Data!AE10=3,MAXA(MINA(AN10,AO10),AM10),IF(Polymers_Data!AE10=4,0.7*AO10+0.3*AM10,IF(Polymers_Data!AE10=5,0.5*AO10+0.5*AM10,"ERR")))))</f>
        <v>36.35</v>
      </c>
      <c r="AQ10" s="110" t="n">
        <v>32</v>
      </c>
      <c r="AR10" s="96" t="n">
        <f aca="false">$AK10+10</f>
        <v>31</v>
      </c>
      <c r="AS10" s="96" t="n">
        <f aca="false">$AK10+23.75</f>
        <v>44.75</v>
      </c>
      <c r="AT10" s="96" t="n">
        <f aca="false">$AK10+$AT$3</f>
        <v>36.39</v>
      </c>
      <c r="AU10" s="96" t="n">
        <f aca="false">IF(Polymers_Data!BP10=1,0.5*AT10+0.5*AS10,IF(Polymers_Data!BP10=2,0.7*AT10+0.3*AS10,IF(Polymers_Data!BP10=3,MAXA(MINA(AS10,AT10),AR10),IF(Polymers_Data!BP10=4,0.7*AT10+0.3*AR10,IF(Polymers_Data!BP10=5,0.3*AT10+0.7*AR10,"ERR")))))</f>
        <v>34.773</v>
      </c>
      <c r="AV10" s="96"/>
      <c r="AW10" s="119" t="n">
        <v>36</v>
      </c>
      <c r="AX10" s="5"/>
      <c r="AY10" s="108" t="n">
        <f aca="false">C10</f>
        <v>31</v>
      </c>
      <c r="AZ10" s="6"/>
      <c r="BA10" s="96" t="n">
        <f aca="false">AY10+$BA$3</f>
        <v>48.5</v>
      </c>
      <c r="BB10" s="96" t="n">
        <f aca="false">AY10+$BB$3</f>
        <v>91</v>
      </c>
      <c r="BC10" s="96" t="n">
        <f aca="false">AY10+$BC$3</f>
        <v>70.5</v>
      </c>
      <c r="BD10" s="109" t="n">
        <f aca="false">IF(Polymers_Data!BZ10=1,0.5*BC10+0.5*BB10,IF(Polymers_Data!BZ10=2,0.7*BC10+0.3*BB10,IF(Polymers_Data!BZ10=3,MAXA(MINA(BB10,BC10),BA10),IF(Polymers_Data!BZ10=4,0.7*BC10+0.3*BA10,IF(Polymers_Data!BZ10=5,0.5*BC10+0.5*BA10,"ERR")))))</f>
        <v>70.5</v>
      </c>
      <c r="BE10" s="92" t="n">
        <f aca="false">IF(Polymers_Data!BZ10=1,0.5*BC10+0.5*BB10,IF(Polymers_Data!BZ10=2,0.7*BC10+0.3*BB10,IF(Polymers_Data!BZ10=3,MAXA(MINA(BB10,BC10),BA10),IF(Polymers_Data!BZ10=4,0.7*BC10+0.3*BA10,IF(Polymers_Data!BZ10=5,0.5*BC10+0.5*BA10,"ERR")))))</f>
        <v>70.5</v>
      </c>
      <c r="BF10" s="6"/>
      <c r="BG10" s="6"/>
      <c r="BH10" s="96" t="n">
        <v>4</v>
      </c>
      <c r="BI10" s="120" t="n">
        <f aca="false">BC10+BH10</f>
        <v>74.5</v>
      </c>
      <c r="BJ10" s="6"/>
      <c r="BK10" s="114" t="n">
        <f aca="false">DQ10</f>
        <v>39.45</v>
      </c>
      <c r="BL10" s="6"/>
      <c r="BM10" s="96" t="n">
        <f aca="false">BK10+$BM$3</f>
        <v>46.7</v>
      </c>
      <c r="BN10" s="96" t="n">
        <f aca="false">BK10+22</f>
        <v>61.45</v>
      </c>
      <c r="BO10" s="96" t="n">
        <f aca="false">BK10+$BO$3</f>
        <v>54.65</v>
      </c>
      <c r="BP10" s="121" t="n">
        <f aca="false">IF(Polymers_Data!AJ10=1,0.5*BO10+0.5*BN10,IF(Polymers_Data!AJ10=2,0.7*BO10+0.3*BN10,IF(Polymers_Data!AJ10=3,MAXA(MINA(BN10,BO10),BM10),IF(Polymers_Data!AJ10=4,0.7*BO10+0.3*BM10,IF(Polymers_Data!AJ10=5,0.5*BO10+0.5*BM10,"ERR")))))</f>
        <v>54.65</v>
      </c>
      <c r="BQ10" s="121" t="n">
        <v>0</v>
      </c>
      <c r="BR10" s="120" t="n">
        <v>50</v>
      </c>
      <c r="BS10" s="96" t="n">
        <f aca="false">BR10-2.5</f>
        <v>47.5</v>
      </c>
      <c r="BT10" s="103" t="n">
        <v>49</v>
      </c>
      <c r="BU10" s="122" t="n">
        <f aca="false">VLOOKUP(A10,'[2]Price Curves'!$C$8:$IV$367,'[2]Price Curves'!$AW$1)</f>
        <v>43.299350064935</v>
      </c>
      <c r="BV10" s="96" t="n">
        <f aca="false">BU10/2.97</f>
        <v>14.5789057457694</v>
      </c>
      <c r="BW10" s="96" t="n">
        <f aca="false">BV10+7</f>
        <v>21.5789057457694</v>
      </c>
      <c r="BX10" s="96" t="n">
        <f aca="false">BV10+23.861</f>
        <v>38.4399057457694</v>
      </c>
      <c r="BY10" s="96" t="n">
        <f aca="false">BV10+$BY$3</f>
        <v>28.5789057457694</v>
      </c>
      <c r="BZ10" s="96" t="n">
        <f aca="false">IF(Monomers_Data!F10=1,0.5*BY10+0.5*BX10,IF(Monomers_Data!F10=2,0.7*BY10+0.3*BX10,IF(Monomers_Data!F10=3,MAXA(MINA(BX10,BY10),BW10),IF(Monomers_Data!F10=4,0.7*BY10+0.3*BW10,IF(Monomers_Data!F10=5,0.5*BY10+0.5*BW10,"ERR")))))</f>
        <v>26.4789057457694</v>
      </c>
      <c r="CA10" s="96" t="n">
        <v>0.5</v>
      </c>
      <c r="CB10" s="115" t="n">
        <v>31</v>
      </c>
      <c r="CC10" s="96" t="n">
        <f aca="false">EP10</f>
        <v>29</v>
      </c>
      <c r="CD10" s="96" t="n">
        <f aca="false">CB10+2</f>
        <v>33</v>
      </c>
      <c r="CE10" s="123" t="n">
        <f aca="false">CB10+0.25</f>
        <v>31.25</v>
      </c>
      <c r="CF10" s="124"/>
      <c r="CG10" s="105" t="n">
        <f aca="false">VLOOKUP(A10,'[2]Price Curves'!$C$8:$BH$367,'[2]Price Curves'!$AY$1)</f>
        <v>57.5</v>
      </c>
      <c r="CH10" s="124" t="n">
        <f aca="false">CG10/4.23</f>
        <v>13.5933806146572</v>
      </c>
      <c r="CI10" s="124" t="n">
        <f aca="false">$CB10+CI$3</f>
        <v>23</v>
      </c>
      <c r="CJ10" s="124" t="n">
        <f aca="false">$CB10+CJ$3</f>
        <v>29</v>
      </c>
      <c r="CK10" s="124" t="n">
        <f aca="false">$CB10+CK$3</f>
        <v>25</v>
      </c>
      <c r="CL10" s="125" t="n">
        <f aca="false">IF(Monomers_Data!P10=1,0.5*CK10+0.5*CJ10,IF(Monomers_Data!P10=2,0.7*CK10+0.3*CJ10,IF(Monomers_Data!P10=3,MAXA(MINA(CJ10,CK10),CI10),IF(Monomers_Data!P10=4,0.7*CK10+0.3*CI10,IF(Monomers_Data!P10=5,0.5*CK10+0.5*CI10,"ERR")))))</f>
        <v>25</v>
      </c>
      <c r="CM10" s="125" t="n">
        <f aca="false">CH10+$CM$3</f>
        <v>20.5933806146572</v>
      </c>
      <c r="CN10" s="125" t="n">
        <v>0</v>
      </c>
      <c r="CO10" s="126" t="n">
        <v>19.5</v>
      </c>
      <c r="CP10" s="125" t="n">
        <v>1.5</v>
      </c>
      <c r="CQ10" s="127" t="n">
        <f aca="false">CO10+CP10</f>
        <v>21</v>
      </c>
      <c r="CR10" s="124" t="n">
        <f aca="false">EX10</f>
        <v>18.5</v>
      </c>
      <c r="CS10" s="128" t="n">
        <f aca="false">EX10</f>
        <v>18.5</v>
      </c>
      <c r="CT10" s="7" t="n">
        <f aca="false">CB10</f>
        <v>31</v>
      </c>
      <c r="CU10" s="124" t="n">
        <f aca="false">(+CT10+$CU$3)</f>
        <v>33.5</v>
      </c>
      <c r="CV10" s="124" t="n">
        <f aca="false">CT10+$CV$3</f>
        <v>48</v>
      </c>
      <c r="CW10" s="124" t="n">
        <f aca="false">CT10+$CW$3</f>
        <v>41</v>
      </c>
      <c r="CX10" s="96" t="n">
        <f aca="false">IF(Polymers_Data!BU10=1,0.5*CW10+0.5*CV10,IF(Polymers_Data!BU10=2,0.7*CW10+0.3*CV10,IF(Polymers_Data!BU10=3,MAXA(MINA(CV10,CW10),CU10),IF(Polymers_Data!BU10=4,0.7*CW10+0.3*CU10,IF(Polymers_Data!BU10=5,0.5*CW10+0.5*CU10,"ERR")))))</f>
        <v>43.1</v>
      </c>
      <c r="CY10" s="129" t="n">
        <f aca="false">CX10</f>
        <v>43.1</v>
      </c>
      <c r="CZ10" s="105" t="n">
        <v>0.187952214285714</v>
      </c>
      <c r="DA10" s="124" t="n">
        <f aca="false">CZ10*100/(0.2*4.22+0.8*2.9696)</f>
        <v>5.83760542307665</v>
      </c>
      <c r="DB10" s="123"/>
      <c r="DC10" s="127" t="n">
        <f aca="false">EP10</f>
        <v>29</v>
      </c>
      <c r="DD10" s="127" t="n">
        <v>125</v>
      </c>
      <c r="DE10" s="124" t="n">
        <f aca="false">DC10*0.285+DD10/7.37*0.785+5.2</f>
        <v>26.7791112618725</v>
      </c>
      <c r="DF10" s="124" t="n">
        <f aca="false">DC10+$DF$3</f>
        <v>23.7</v>
      </c>
      <c r="DG10" s="124" t="n">
        <f aca="false">DC10+$DG$3</f>
        <v>54</v>
      </c>
      <c r="DH10" s="96" t="n">
        <f aca="false">DC10+6</f>
        <v>35</v>
      </c>
      <c r="DI10" s="124" t="n">
        <f aca="false">IF(Monomers_Data!AE10=1,0.5*DH10+0.5*DG10,IF(Monomers_Data!AE10=2,0.7*DH10+0.3*DG10,IF(Monomers_Data!AE10=3,MAXA(MINA(DG10,DH10),DF10),IF(Monomers_Data!AE10=4,0.7*DH10+0.3*DF10,IF(Monomers_Data!AE10=5,0.5*DH10+0.5*DF10,"ERR")))))</f>
        <v>31.61</v>
      </c>
      <c r="DJ10" s="125" t="n">
        <f aca="false">DI10</f>
        <v>31.61</v>
      </c>
      <c r="DK10" s="123" t="n">
        <f aca="false">DJ10/100*2204</f>
        <v>696.6844</v>
      </c>
      <c r="DL10" s="124" t="n">
        <f aca="false">CB10</f>
        <v>31</v>
      </c>
      <c r="DM10" s="124" t="n">
        <f aca="false">DL10+$DM$3</f>
        <v>33.5</v>
      </c>
      <c r="DN10" s="124" t="n">
        <f aca="false">DL10+$DN$3</f>
        <v>54</v>
      </c>
      <c r="DO10" s="96" t="n">
        <f aca="false">DL10+$DO$3</f>
        <v>42</v>
      </c>
      <c r="DP10" s="124" t="n">
        <f aca="false">IF(Monomers_Data!AE10=1,0.5*DO10+0.5*DN10,IF(Monomers_Data!AE10=2,0.7*DO10+0.3*DN10,IF(Monomers_Data!AE10=3,MAXA(MINA(DN10,DO10),DM10),IF(Monomers_Data!AE10=4,0.7*DO10+0.3*DM10,IF(Monomers_Data!AE10=5,0.5*DO10+0.5*DM10,"ERR")))))</f>
        <v>39.45</v>
      </c>
      <c r="DQ10" s="125" t="n">
        <f aca="false">DP10</f>
        <v>39.45</v>
      </c>
      <c r="DR10" s="123" t="n">
        <f aca="false">DQ10/100*2204</f>
        <v>869.478</v>
      </c>
      <c r="DS10" s="96" t="n">
        <f aca="false">VLOOKUP(A10,'[2]Price Curves'!$C$8:$BH$367,'[2]Price Curves'!$BC$1)</f>
        <v>28.79</v>
      </c>
      <c r="DT10" s="124" t="n">
        <f aca="false">DS10/42*100</f>
        <v>68.5476190476191</v>
      </c>
      <c r="DU10" s="124" t="n">
        <f aca="false">VLOOKUP(A10,'[2]Price Curves'!$C$8:$BH$367,'[2]Price Curves'!$BG$1)</f>
        <v>104.309523809524</v>
      </c>
      <c r="DV10" s="105" t="n">
        <f aca="false">DT11+$DT$3</f>
        <v>95.1</v>
      </c>
      <c r="DW10" s="130" t="n">
        <f aca="false">DT11+$DU$3</f>
        <v>179.5</v>
      </c>
      <c r="DX10" s="130" t="n">
        <f aca="false">DT10*$DV$3+DU10*$DW$3+$DX$3</f>
        <v>123.527976190476</v>
      </c>
      <c r="DY10" s="96" t="n">
        <f aca="false">DT11+$DY$3</f>
        <v>124.5</v>
      </c>
      <c r="DZ10" s="96" t="n">
        <v>4</v>
      </c>
      <c r="EA10" s="131" t="n">
        <f aca="false">DX10+DZ10</f>
        <v>127.527976190476</v>
      </c>
      <c r="EB10" s="131" t="n">
        <f aca="false">DX10+DZ10</f>
        <v>127.527976190476</v>
      </c>
      <c r="EC10" s="132"/>
      <c r="ED10" s="133" t="n">
        <f aca="false">'[2]Price Curves'!AM9</f>
        <v>1.15</v>
      </c>
      <c r="EH10" s="106" t="n">
        <f aca="false">MAX(EXP(-0.015*((A16-'Export File'!$A$6+30)/365))*$EH$8,0.1)</f>
        <v>0.108902498041453</v>
      </c>
      <c r="EJ10" s="134" t="n">
        <f aca="false">BV10</f>
        <v>14.5789057457694</v>
      </c>
      <c r="EK10" s="134" t="n">
        <f aca="false">EJ10+5.22</f>
        <v>19.7989057457694</v>
      </c>
      <c r="EL10" s="134" t="n">
        <f aca="false">EJ10+18.2</f>
        <v>32.7789057457694</v>
      </c>
      <c r="EM10" s="134" t="n">
        <f aca="false">EJ10+$EM$3</f>
        <v>25.9789057457694</v>
      </c>
      <c r="EN10" s="135" t="n">
        <f aca="false">IF(Monomers_Data!K10=1,0.5*EM10+0.5*EL10,IF(Monomers_Data!K10=2,0.7*EM10+0.3*EL10,IF(Monomers_Data!K10=3,MAXA(MINA(EL10,EM10),EK10),IF(Monomers_Data!K10=4,0.7*EM10+0.3*EK10,IF(Monomers_Data!K10=5,0.5*EM10+0.5*EK10,"ERR")))))</f>
        <v>28.0189057457694</v>
      </c>
      <c r="EO10" s="141"/>
      <c r="EP10" s="136" t="n">
        <v>29</v>
      </c>
      <c r="EQ10" s="134" t="n">
        <f aca="false">VLOOKUP(A10,'[2]Price Curves'!$C$8:$BH$367,'[2]Price Curves'!$BH$1)</f>
        <v>92.2</v>
      </c>
      <c r="ER10" s="134" t="n">
        <f aca="false">VLOOKUP(A10,'[2]Price Curves'!$C$8:$BH$367,'[2]Price Curves'!$BA$1)</f>
        <v>74</v>
      </c>
      <c r="ES10" s="137" t="n">
        <f aca="false">MIN(((EQ10+$ET$1-ER10*0.7133-$ET$3)/5.69*2.4313)+1.5,CQ10-$ET$2)</f>
        <v>18.5</v>
      </c>
      <c r="ET10" s="134" t="n">
        <f aca="false">MAX(($EQ10+$ET$1-$ER10*0.7133-$ET$3)/5.69*2.4313+1.5,$CQ10-$ET$2)</f>
        <v>18.730952115993</v>
      </c>
      <c r="EU10" s="138" t="n">
        <f aca="false">AVERAGE(ET10,ES10)</f>
        <v>18.6154760579965</v>
      </c>
      <c r="EV10" s="134" t="n">
        <f aca="false">CB10*$EV$2+$EV$3</f>
        <v>20.405</v>
      </c>
      <c r="EW10" s="134" t="n">
        <f aca="false">IF(Monomers_Data!U10=1,0.5*EU10+0.5*ET10,IF(Monomers_Data!U10=2,0.7*EU10+0.3*ET10,IF(Monomers_Data!U10=3,MAXA(MINA(ET10,EU10),ES10),IF(Monomers_Data!U10=4,0.7*EU10+0.3*ES10,IF(Monomers_Data!U10=5,0.5*EU10+0.5*ES10,"ERR")))))</f>
        <v>18.6501188753954</v>
      </c>
      <c r="EX10" s="110" t="n">
        <v>18.5</v>
      </c>
      <c r="EY10" s="139" t="n">
        <f aca="false">VLOOKUP(A10,'[2]Price Curves'!$C$8:$BH$367,'[2]Price Curves'!$BE$1)</f>
        <v>5.516</v>
      </c>
      <c r="EZ10" s="134" t="n">
        <f aca="false">EY10*$EZ$2+$EZ$3</f>
        <v>84.8044</v>
      </c>
      <c r="FA10" s="0" t="n">
        <f aca="false">((EY10*$FA$2)+$FA$3)*100</f>
        <v>77.918</v>
      </c>
      <c r="FF10" s="7" t="n">
        <f aca="false">DJ10-(0.79*EB10/7.365+0.29*CB10)</f>
        <v>8.94082808004396</v>
      </c>
    </row>
    <row r="11" customFormat="false" ht="12" hidden="false" customHeight="false" outlineLevel="0" collapsed="false">
      <c r="A11" s="140" t="n">
        <f aca="false">EOMONTH(A10,0)+1</f>
        <v>37043</v>
      </c>
      <c r="C11" s="108" t="n">
        <f aca="false">CB11</f>
        <v>31</v>
      </c>
      <c r="D11" s="6"/>
      <c r="E11" s="96" t="n">
        <f aca="false">C11+$E$3</f>
        <v>40</v>
      </c>
      <c r="F11" s="96" t="n">
        <f aca="false">C11+$F$3</f>
        <v>53</v>
      </c>
      <c r="G11" s="96" t="n">
        <f aca="false">C11+$G$3</f>
        <v>46.2</v>
      </c>
      <c r="H11" s="92" t="n">
        <f aca="false">IF(Polymers_Data!F11=1,0.5*G11+0.5*F11,IF(Polymers_Data!F11=2,0.7*G11+0.3*F11,IF(Polymers_Data!F11=3,MAXA(MINA(F11,G11),E11),IF(Polymers_Data!F11=4,0.7*G11+0.3*E11,IF(Polymers_Data!F11=5,0.5*G11+0.5*E11,"ERR")))))</f>
        <v>46.2</v>
      </c>
      <c r="I11" s="109" t="n">
        <v>-3.5</v>
      </c>
      <c r="J11" s="109" t="n">
        <f aca="false">G11+I11</f>
        <v>42.7</v>
      </c>
      <c r="K11" s="110" t="n">
        <v>46</v>
      </c>
      <c r="L11" s="111" t="n">
        <f aca="false">AB11+$L$3</f>
        <v>39.5</v>
      </c>
      <c r="M11" s="112" t="n">
        <f aca="false">L11+$M$3</f>
        <v>40.5</v>
      </c>
      <c r="N11" s="113" t="n">
        <f aca="false">L11+$N$3</f>
        <v>38.5</v>
      </c>
      <c r="O11" s="114" t="n">
        <f aca="false">C11+$O$3</f>
        <v>33.5</v>
      </c>
      <c r="P11" s="96" t="n">
        <f aca="false">C11+$P$3</f>
        <v>51.5</v>
      </c>
      <c r="Q11" s="96" t="n">
        <f aca="false">C11+$Q$3</f>
        <v>43.25</v>
      </c>
      <c r="R11" s="6"/>
      <c r="S11" s="88" t="n">
        <f aca="false">J11-3.5</f>
        <v>39.2</v>
      </c>
      <c r="T11" s="92"/>
      <c r="U11" s="114" t="n">
        <f aca="false">$C11+$U$3</f>
        <v>36</v>
      </c>
      <c r="V11" s="96" t="n">
        <f aca="false">$C11+$V$3</f>
        <v>50.5</v>
      </c>
      <c r="W11" s="96" t="n">
        <f aca="false">$C11+$W$3</f>
        <v>43</v>
      </c>
      <c r="X11" s="92"/>
      <c r="Y11" s="92" t="n">
        <f aca="false">IF(Polymers_Data!BA11=1,0.5*W11+0.5*V11,IF(Polymers_Data!BA11=2,0.7*W11+0.3*V11,IF(Polymers_Data!BA11=3,MAXA(MINA(V11,W11),U11),IF(Polymers_Data!BA11=4,0.7*W11+0.3*U11,IF(Polymers_Data!BA11=5,0.5*W11+0.5*U11,"ERR")))))</f>
        <v>40.9</v>
      </c>
      <c r="Z11" s="96" t="n">
        <v>-3</v>
      </c>
      <c r="AA11" s="115" t="n">
        <v>34</v>
      </c>
      <c r="AB11" s="110" t="n">
        <f aca="false">AA11+1</f>
        <v>35</v>
      </c>
      <c r="AC11" s="116" t="n">
        <f aca="false">S11+2</f>
        <v>41.2</v>
      </c>
      <c r="AD11" s="117" t="n">
        <f aca="false">AB11+2.5</f>
        <v>37.5</v>
      </c>
      <c r="AE11" s="96" t="n">
        <f aca="false">C11+11.33</f>
        <v>42.33</v>
      </c>
      <c r="AF11" s="96" t="n">
        <f aca="false">C11+27</f>
        <v>58</v>
      </c>
      <c r="AG11" s="96" t="n">
        <f aca="false">C11+17.68</f>
        <v>48.68</v>
      </c>
      <c r="AH11" s="6"/>
      <c r="AI11" s="88" t="n">
        <f aca="false">AC11+4.5</f>
        <v>45.7</v>
      </c>
      <c r="AJ11" s="118" t="n">
        <f aca="false">AB11+8</f>
        <v>43</v>
      </c>
      <c r="AK11" s="114" t="n">
        <f aca="false">CO11+1.5</f>
        <v>21</v>
      </c>
      <c r="AL11" s="6"/>
      <c r="AM11" s="96" t="n">
        <f aca="false">AK11+$AM$3</f>
        <v>33.8</v>
      </c>
      <c r="AN11" s="96" t="n">
        <f aca="false">AK11+$AN$3</f>
        <v>45</v>
      </c>
      <c r="AO11" s="96" t="n">
        <f aca="false">AK11+$AO$3</f>
        <v>38.9</v>
      </c>
      <c r="AP11" s="109" t="n">
        <f aca="false">IF(Polymers_Data!AE11=1,0.5*AO11+0.5*AN11,IF(Polymers_Data!AE11=2,0.7*AO11+0.3*AN11,IF(Polymers_Data!AE11=3,MAXA(MINA(AN11,AO11),AM11),IF(Polymers_Data!AE11=4,0.7*AO11+0.3*AM11,IF(Polymers_Data!AE11=5,0.5*AO11+0.5*AM11,"ERR")))))</f>
        <v>36.35</v>
      </c>
      <c r="AQ11" s="110" t="n">
        <v>30</v>
      </c>
      <c r="AR11" s="96" t="n">
        <f aca="false">$AK11+10</f>
        <v>31</v>
      </c>
      <c r="AS11" s="96" t="n">
        <f aca="false">$AK11+23.75</f>
        <v>44.75</v>
      </c>
      <c r="AT11" s="96" t="n">
        <f aca="false">$AK11+$AT$3</f>
        <v>36.39</v>
      </c>
      <c r="AU11" s="96" t="n">
        <f aca="false">IF(Polymers_Data!BP11=1,0.5*AT11+0.5*AS11,IF(Polymers_Data!BP11=2,0.7*AT11+0.3*AS11,IF(Polymers_Data!BP11=3,MAXA(MINA(AS11,AT11),AR11),IF(Polymers_Data!BP11=4,0.7*AT11+0.3*AR11,IF(Polymers_Data!BP11=5,0.3*AT11+0.7*AR11,"ERR")))))</f>
        <v>34.773</v>
      </c>
      <c r="AV11" s="96"/>
      <c r="AW11" s="119" t="n">
        <v>36</v>
      </c>
      <c r="AX11" s="5"/>
      <c r="AY11" s="108" t="n">
        <f aca="false">C11</f>
        <v>31</v>
      </c>
      <c r="AZ11" s="6"/>
      <c r="BA11" s="96" t="n">
        <f aca="false">AY11+$BA$3</f>
        <v>48.5</v>
      </c>
      <c r="BB11" s="96" t="n">
        <f aca="false">AY11+$BB$3</f>
        <v>91</v>
      </c>
      <c r="BC11" s="96" t="n">
        <f aca="false">AY11+$BC$3</f>
        <v>70.5</v>
      </c>
      <c r="BD11" s="109" t="n">
        <f aca="false">IF(Polymers_Data!BZ11=1,0.5*BC11+0.5*BB11,IF(Polymers_Data!BZ11=2,0.7*BC11+0.3*BB11,IF(Polymers_Data!BZ11=3,MAXA(MINA(BB11,BC11),BA11),IF(Polymers_Data!BZ11=4,0.7*BC11+0.3*BA11,IF(Polymers_Data!BZ11=5,0.5*BC11+0.5*BA11,"ERR")))))</f>
        <v>70.5</v>
      </c>
      <c r="BE11" s="92" t="n">
        <f aca="false">IF(Polymers_Data!BZ11=1,0.5*BC11+0.5*BB11,IF(Polymers_Data!BZ11=2,0.7*BC11+0.3*BB11,IF(Polymers_Data!BZ11=3,MAXA(MINA(BB11,BC11),BA11),IF(Polymers_Data!BZ11=4,0.7*BC11+0.3*BA11,IF(Polymers_Data!BZ11=5,0.5*BC11+0.5*BA11,"ERR")))))</f>
        <v>70.5</v>
      </c>
      <c r="BF11" s="6"/>
      <c r="BG11" s="6"/>
      <c r="BH11" s="96" t="n">
        <v>4</v>
      </c>
      <c r="BI11" s="120" t="n">
        <f aca="false">BC11+BH11</f>
        <v>74.5</v>
      </c>
      <c r="BJ11" s="6"/>
      <c r="BK11" s="114" t="n">
        <f aca="false">DQ11</f>
        <v>42</v>
      </c>
      <c r="BL11" s="6"/>
      <c r="BM11" s="96" t="n">
        <f aca="false">BK11+$BM$3</f>
        <v>49.25</v>
      </c>
      <c r="BN11" s="96" t="n">
        <f aca="false">BK11+22</f>
        <v>64</v>
      </c>
      <c r="BO11" s="96" t="n">
        <f aca="false">BK11+$BO$3</f>
        <v>57.2</v>
      </c>
      <c r="BP11" s="121" t="n">
        <f aca="false">IF(Polymers_Data!AJ11=1,0.5*BO11+0.5*BN11,IF(Polymers_Data!AJ11=2,0.7*BO11+0.3*BN11,IF(Polymers_Data!AJ11=3,MAXA(MINA(BN11,BO11),BM11),IF(Polymers_Data!AJ11=4,0.7*BO11+0.3*BM11,IF(Polymers_Data!AJ11=5,0.5*BO11+0.5*BM11,"ERR")))))</f>
        <v>57.2</v>
      </c>
      <c r="BQ11" s="121" t="n">
        <v>0</v>
      </c>
      <c r="BR11" s="120" t="n">
        <v>48</v>
      </c>
      <c r="BS11" s="96" t="n">
        <f aca="false">BR11-2.5</f>
        <v>45.5</v>
      </c>
      <c r="BT11" s="103" t="n">
        <v>49</v>
      </c>
      <c r="BU11" s="122" t="n">
        <f aca="false">VLOOKUP(A11,'[2]Price Curves'!$C$8:$IV$367,'[2]Price Curves'!$AW$1)</f>
        <v>43.5217044444445</v>
      </c>
      <c r="BV11" s="96" t="n">
        <f aca="false">BU11/2.97</f>
        <v>14.653772540217</v>
      </c>
      <c r="BW11" s="96" t="n">
        <f aca="false">BV11+7</f>
        <v>21.653772540217</v>
      </c>
      <c r="BX11" s="96" t="n">
        <f aca="false">BV11+23.861</f>
        <v>38.514772540217</v>
      </c>
      <c r="BY11" s="96" t="n">
        <f aca="false">BV11+$BY$3</f>
        <v>28.653772540217</v>
      </c>
      <c r="BZ11" s="96" t="n">
        <f aca="false">IF(Monomers_Data!F11=1,0.5*BY11+0.5*BX11,IF(Monomers_Data!F11=2,0.7*BY11+0.3*BX11,IF(Monomers_Data!F11=3,MAXA(MINA(BX11,BY11),BW11),IF(Monomers_Data!F11=4,0.7*BY11+0.3*BW11,IF(Monomers_Data!F11=5,0.5*BY11+0.5*BW11,"ERR")))))</f>
        <v>26.553772540217</v>
      </c>
      <c r="CA11" s="96" t="n">
        <v>0.5</v>
      </c>
      <c r="CB11" s="115" t="n">
        <v>31</v>
      </c>
      <c r="CC11" s="96" t="n">
        <f aca="false">EP11</f>
        <v>29</v>
      </c>
      <c r="CD11" s="96" t="n">
        <f aca="false">CB11+2</f>
        <v>33</v>
      </c>
      <c r="CE11" s="123" t="n">
        <f aca="false">CB11+0.25</f>
        <v>31.25</v>
      </c>
      <c r="CF11" s="124"/>
      <c r="CG11" s="105" t="n">
        <f aca="false">VLOOKUP(A11,'[2]Price Curves'!$C$8:$BH$367,'[2]Price Curves'!$AY$1)</f>
        <v>57.85</v>
      </c>
      <c r="CH11" s="124" t="n">
        <f aca="false">CG11/4.23</f>
        <v>13.6761229314421</v>
      </c>
      <c r="CI11" s="124" t="n">
        <f aca="false">$CB11+CI$3</f>
        <v>23</v>
      </c>
      <c r="CJ11" s="124" t="n">
        <f aca="false">$CB11+CJ$3</f>
        <v>29</v>
      </c>
      <c r="CK11" s="124" t="n">
        <f aca="false">$CB11+CK$3</f>
        <v>25</v>
      </c>
      <c r="CL11" s="125" t="n">
        <f aca="false">IF(Monomers_Data!P11=1,0.5*CK11+0.5*CJ11,IF(Monomers_Data!P11=2,0.7*CK11+0.3*CJ11,IF(Monomers_Data!P11=3,MAXA(MINA(CJ11,CK11),CI11),IF(Monomers_Data!P11=4,0.7*CK11+0.3*CI11,IF(Monomers_Data!P11=5,0.5*CK11+0.5*CI11,"ERR")))))</f>
        <v>25</v>
      </c>
      <c r="CM11" s="125" t="n">
        <f aca="false">CH11+$CM$3</f>
        <v>20.6761229314421</v>
      </c>
      <c r="CN11" s="125" t="n">
        <v>0</v>
      </c>
      <c r="CO11" s="126" t="n">
        <v>19.5</v>
      </c>
      <c r="CP11" s="125" t="n">
        <v>1.5</v>
      </c>
      <c r="CQ11" s="127" t="n">
        <f aca="false">CO11+CP11</f>
        <v>21</v>
      </c>
      <c r="CR11" s="124" t="n">
        <f aca="false">EX11</f>
        <v>19.5</v>
      </c>
      <c r="CS11" s="128" t="n">
        <f aca="false">EX11</f>
        <v>19.5</v>
      </c>
      <c r="CT11" s="7" t="n">
        <f aca="false">CB11</f>
        <v>31</v>
      </c>
      <c r="CU11" s="124" t="n">
        <f aca="false">(+CT11+$CU$3)</f>
        <v>33.5</v>
      </c>
      <c r="CV11" s="124" t="n">
        <f aca="false">CT11+$CV$3</f>
        <v>48</v>
      </c>
      <c r="CW11" s="124" t="n">
        <f aca="false">CT11+$CW$3</f>
        <v>41</v>
      </c>
      <c r="CX11" s="96" t="n">
        <f aca="false">IF(Polymers_Data!BU11=1,0.5*CW11+0.5*CV11,IF(Polymers_Data!BU11=2,0.7*CW11+0.3*CV11,IF(Polymers_Data!BU11=3,MAXA(MINA(CV11,CW11),CU11),IF(Polymers_Data!BU11=4,0.7*CW11+0.3*CU11,IF(Polymers_Data!BU11=5,0.5*CW11+0.5*CU11,"ERR")))))</f>
        <v>43.1</v>
      </c>
      <c r="CY11" s="129" t="n">
        <f aca="false">CX11</f>
        <v>43.1</v>
      </c>
      <c r="CZ11" s="105" t="n">
        <v>0.187726914285714</v>
      </c>
      <c r="DA11" s="124" t="n">
        <f aca="false">CZ11*100/(0.2*4.22+0.8*2.9696)</f>
        <v>5.83060783325406</v>
      </c>
      <c r="DB11" s="123"/>
      <c r="DC11" s="127" t="n">
        <f aca="false">EP11</f>
        <v>29</v>
      </c>
      <c r="DD11" s="127" t="n">
        <v>125</v>
      </c>
      <c r="DE11" s="124" t="n">
        <f aca="false">DC11*0.285+DD11/7.37*0.785+5.2</f>
        <v>26.7791112618725</v>
      </c>
      <c r="DF11" s="124" t="n">
        <f aca="false">DC11+$DF$3</f>
        <v>23.7</v>
      </c>
      <c r="DG11" s="124" t="n">
        <f aca="false">DC11+$DG$3</f>
        <v>54</v>
      </c>
      <c r="DH11" s="96" t="n">
        <f aca="false">DC11+6</f>
        <v>35</v>
      </c>
      <c r="DI11" s="124" t="n">
        <f aca="false">IF(Monomers_Data!AE11=1,0.5*DH11+0.5*DG11,IF(Monomers_Data!AE11=2,0.7*DH11+0.3*DG11,IF(Monomers_Data!AE11=3,MAXA(MINA(DG11,DH11),DF11),IF(Monomers_Data!AE11=4,0.7*DH11+0.3*DF11,IF(Monomers_Data!AE11=5,0.5*DH11+0.5*DF11,"ERR")))))</f>
        <v>35</v>
      </c>
      <c r="DJ11" s="125" t="n">
        <f aca="false">DI11</f>
        <v>35</v>
      </c>
      <c r="DK11" s="123" t="n">
        <f aca="false">DJ11/100*2204</f>
        <v>771.4</v>
      </c>
      <c r="DL11" s="124" t="n">
        <f aca="false">CB11</f>
        <v>31</v>
      </c>
      <c r="DM11" s="124" t="n">
        <f aca="false">DL11+$DM$3</f>
        <v>33.5</v>
      </c>
      <c r="DN11" s="124" t="n">
        <f aca="false">DL11+$DN$3</f>
        <v>54</v>
      </c>
      <c r="DO11" s="96" t="n">
        <f aca="false">DL11+$DO$3</f>
        <v>42</v>
      </c>
      <c r="DP11" s="124" t="n">
        <f aca="false">IF(Monomers_Data!AE11=1,0.5*DO11+0.5*DN11,IF(Monomers_Data!AE11=2,0.7*DO11+0.3*DN11,IF(Monomers_Data!AE11=3,MAXA(MINA(DN11,DO11),DM11),IF(Monomers_Data!AE11=4,0.7*DO11+0.3*DM11,IF(Monomers_Data!AE11=5,0.5*DO11+0.5*DM11,"ERR")))))</f>
        <v>42</v>
      </c>
      <c r="DQ11" s="125" t="n">
        <f aca="false">DP11</f>
        <v>42</v>
      </c>
      <c r="DR11" s="123" t="n">
        <f aca="false">DQ11/100*2204</f>
        <v>925.68</v>
      </c>
      <c r="DS11" s="96" t="n">
        <f aca="false">VLOOKUP(A11,'[2]Price Curves'!$C$8:$BH$367,'[2]Price Curves'!$BC$1)</f>
        <v>29.19</v>
      </c>
      <c r="DT11" s="124" t="n">
        <f aca="false">DS11/42*100</f>
        <v>69.5</v>
      </c>
      <c r="DU11" s="124" t="n">
        <f aca="false">VLOOKUP(A11,'[2]Price Curves'!$C$8:$BH$367,'[2]Price Curves'!$BG$1)</f>
        <v>100.7</v>
      </c>
      <c r="DV11" s="105" t="n">
        <f aca="false">DT12+$DT$3</f>
        <v>95.4809523809524</v>
      </c>
      <c r="DW11" s="130" t="n">
        <f aca="false">DT12+$DU$3</f>
        <v>179.880952380952</v>
      </c>
      <c r="DX11" s="130" t="n">
        <f aca="false">DT11*$DV$3+DU11*$DW$3+$DX$3</f>
        <v>124.6375</v>
      </c>
      <c r="DY11" s="96" t="n">
        <f aca="false">DT12+$DY$3</f>
        <v>124.880952380952</v>
      </c>
      <c r="DZ11" s="96" t="n">
        <v>3</v>
      </c>
      <c r="EA11" s="131" t="n">
        <f aca="false">DX11+DZ11</f>
        <v>127.6375</v>
      </c>
      <c r="EB11" s="131" t="n">
        <f aca="false">DX11+DZ11</f>
        <v>127.6375</v>
      </c>
      <c r="EC11" s="132"/>
      <c r="ED11" s="133" t="n">
        <f aca="false">'[2]Price Curves'!AM10</f>
        <v>1.16</v>
      </c>
      <c r="EH11" s="106" t="n">
        <f aca="false">MAX(EXP(-0.015*((A17-'Export File'!$A$6+30)/365))*$EH$8,0.1)</f>
        <v>0.108768317418782</v>
      </c>
      <c r="EJ11" s="134" t="n">
        <f aca="false">BV11</f>
        <v>14.653772540217</v>
      </c>
      <c r="EK11" s="134" t="n">
        <f aca="false">EJ11+5.22</f>
        <v>19.873772540217</v>
      </c>
      <c r="EL11" s="134" t="n">
        <f aca="false">EJ11+18.2</f>
        <v>32.853772540217</v>
      </c>
      <c r="EM11" s="134" t="n">
        <f aca="false">EJ11+$EM$3</f>
        <v>26.053772540217</v>
      </c>
      <c r="EN11" s="135" t="n">
        <f aca="false">IF(Monomers_Data!K11=1,0.5*EM11+0.5*EL11,IF(Monomers_Data!K11=2,0.7*EM11+0.3*EL11,IF(Monomers_Data!K11=3,MAXA(MINA(EL11,EM11),EK11),IF(Monomers_Data!K11=4,0.7*EM11+0.3*EK11,IF(Monomers_Data!K11=5,0.5*EM11+0.5*EK11,"ERR")))))</f>
        <v>28.093772540217</v>
      </c>
      <c r="EO11" s="141"/>
      <c r="EP11" s="136" t="n">
        <v>29</v>
      </c>
      <c r="EQ11" s="134" t="n">
        <f aca="false">VLOOKUP(A11,'[2]Price Curves'!$C$8:$BH$367,'[2]Price Curves'!$BH$1)</f>
        <v>88.15</v>
      </c>
      <c r="ER11" s="134" t="n">
        <f aca="false">VLOOKUP(A11,'[2]Price Curves'!$C$8:$BH$367,'[2]Price Curves'!$BA$1)</f>
        <v>69.5</v>
      </c>
      <c r="ES11" s="137" t="n">
        <f aca="false">MIN(((EQ11+$ET$1-ER11*0.7133-$ET$3)/5.69*2.4313)+1.5,CQ11-$ET$2)</f>
        <v>18.3719614841828</v>
      </c>
      <c r="ET11" s="134" t="n">
        <f aca="false">MAX(($EQ11+$ET$1-$ER11*0.7133-$ET$3)/5.69*2.4313+1.5,$CQ11-$ET$2)</f>
        <v>18.5</v>
      </c>
      <c r="EU11" s="138" t="n">
        <f aca="false">AVERAGE(ET11,ES11)</f>
        <v>18.4359807420914</v>
      </c>
      <c r="EV11" s="134" t="n">
        <f aca="false">CB11*$EV$2+$EV$3</f>
        <v>20.405</v>
      </c>
      <c r="EW11" s="134" t="n">
        <f aca="false">IF(Monomers_Data!U11=1,0.5*EU11+0.5*ET11,IF(Monomers_Data!U11=2,0.7*EU11+0.3*ET11,IF(Monomers_Data!U11=3,MAXA(MINA(ET11,EU11),ES11),IF(Monomers_Data!U11=4,0.7*EU11+0.3*ES11,IF(Monomers_Data!U11=5,0.5*EU11+0.5*ES11,"ERR")))))</f>
        <v>18.455186519464</v>
      </c>
      <c r="EX11" s="110" t="n">
        <v>19.5</v>
      </c>
      <c r="EY11" s="139" t="n">
        <f aca="false">VLOOKUP(A11,'[2]Price Curves'!$C$8:$BH$367,'[2]Price Curves'!$BE$1)</f>
        <v>5.568</v>
      </c>
      <c r="EZ11" s="134" t="n">
        <f aca="false">EY11*$EZ$2+$EZ$3</f>
        <v>85.6312</v>
      </c>
      <c r="FA11" s="0" t="n">
        <f aca="false">((EY11*$FA$2)+$FA$3)*100</f>
        <v>78.464</v>
      </c>
      <c r="FF11" s="7" t="n">
        <f aca="false">DJ11-(0.79*EB11/7.365+0.29*CB11)</f>
        <v>12.3190801086219</v>
      </c>
    </row>
    <row r="12" customFormat="false" ht="12" hidden="false" customHeight="false" outlineLevel="0" collapsed="false">
      <c r="A12" s="140" t="n">
        <f aca="false">EOMONTH(A11,0)+1</f>
        <v>37073</v>
      </c>
      <c r="C12" s="108" t="n">
        <f aca="false">CB12</f>
        <v>31</v>
      </c>
      <c r="D12" s="6"/>
      <c r="E12" s="96" t="n">
        <f aca="false">C12+$E$3</f>
        <v>40</v>
      </c>
      <c r="F12" s="96" t="n">
        <f aca="false">C12+$F$3</f>
        <v>53</v>
      </c>
      <c r="G12" s="96" t="n">
        <f aca="false">C12+$G$3</f>
        <v>46.2</v>
      </c>
      <c r="H12" s="92" t="n">
        <f aca="false">IF(Polymers_Data!F12=1,0.5*G12+0.5*F12,IF(Polymers_Data!F12=2,0.7*G12+0.3*F12,IF(Polymers_Data!F12=3,MAXA(MINA(F12,G12),E12),IF(Polymers_Data!F12=4,0.7*G12+0.3*E12,IF(Polymers_Data!F12=5,0.5*G12+0.5*E12,"ERR")))))</f>
        <v>46.2</v>
      </c>
      <c r="I12" s="109" t="n">
        <v>-3.5</v>
      </c>
      <c r="J12" s="109" t="n">
        <f aca="false">G12+I12</f>
        <v>42.7</v>
      </c>
      <c r="K12" s="110" t="n">
        <v>45</v>
      </c>
      <c r="L12" s="111" t="n">
        <f aca="false">AB12+$L$3</f>
        <v>38.5</v>
      </c>
      <c r="M12" s="112" t="n">
        <f aca="false">L12+$M$3</f>
        <v>39.5</v>
      </c>
      <c r="N12" s="113" t="n">
        <f aca="false">L12+$N$3</f>
        <v>37.5</v>
      </c>
      <c r="O12" s="114" t="n">
        <f aca="false">C12+$O$3</f>
        <v>33.5</v>
      </c>
      <c r="P12" s="96" t="n">
        <f aca="false">C12+$P$3</f>
        <v>51.5</v>
      </c>
      <c r="Q12" s="96" t="n">
        <f aca="false">C12+$Q$3</f>
        <v>43.25</v>
      </c>
      <c r="R12" s="6"/>
      <c r="S12" s="88" t="n">
        <f aca="false">J12-3.5</f>
        <v>39.2</v>
      </c>
      <c r="T12" s="92"/>
      <c r="U12" s="114" t="n">
        <f aca="false">$C12+$U$3</f>
        <v>36</v>
      </c>
      <c r="V12" s="96" t="n">
        <f aca="false">$C12+$V$3</f>
        <v>50.5</v>
      </c>
      <c r="W12" s="96" t="n">
        <f aca="false">$C12+$W$3</f>
        <v>43</v>
      </c>
      <c r="X12" s="92"/>
      <c r="Y12" s="92" t="n">
        <f aca="false">IF(Polymers_Data!BA12=1,0.5*W12+0.5*V12,IF(Polymers_Data!BA12=2,0.7*W12+0.3*V12,IF(Polymers_Data!BA12=3,MAXA(MINA(V12,W12),U12),IF(Polymers_Data!BA12=4,0.7*W12+0.3*U12,IF(Polymers_Data!BA12=5,0.5*W12+0.5*U12,"ERR")))))</f>
        <v>40.9</v>
      </c>
      <c r="Z12" s="96" t="n">
        <v>-3</v>
      </c>
      <c r="AA12" s="115" t="n">
        <v>33</v>
      </c>
      <c r="AB12" s="110" t="n">
        <f aca="false">AA12+1</f>
        <v>34</v>
      </c>
      <c r="AC12" s="116" t="n">
        <f aca="false">S12+2</f>
        <v>41.2</v>
      </c>
      <c r="AD12" s="117" t="n">
        <f aca="false">AB12+2.5</f>
        <v>36.5</v>
      </c>
      <c r="AE12" s="96" t="n">
        <f aca="false">C12+11.33</f>
        <v>42.33</v>
      </c>
      <c r="AF12" s="96" t="n">
        <f aca="false">C12+27</f>
        <v>58</v>
      </c>
      <c r="AG12" s="96" t="n">
        <f aca="false">C12+17.68</f>
        <v>48.68</v>
      </c>
      <c r="AH12" s="6"/>
      <c r="AI12" s="88" t="n">
        <f aca="false">AC12+4.5</f>
        <v>45.7</v>
      </c>
      <c r="AJ12" s="118" t="n">
        <f aca="false">AB12+8</f>
        <v>42</v>
      </c>
      <c r="AK12" s="114" t="n">
        <f aca="false">CO12+1.5</f>
        <v>21</v>
      </c>
      <c r="AL12" s="6"/>
      <c r="AM12" s="96" t="n">
        <f aca="false">AK12+$AM$3</f>
        <v>33.8</v>
      </c>
      <c r="AN12" s="96" t="n">
        <f aca="false">AK12+$AN$3</f>
        <v>45</v>
      </c>
      <c r="AO12" s="96" t="n">
        <f aca="false">AK12+$AO$3</f>
        <v>38.9</v>
      </c>
      <c r="AP12" s="109" t="n">
        <f aca="false">IF(Polymers_Data!AE12=1,0.5*AO12+0.5*AN12,IF(Polymers_Data!AE12=2,0.7*AO12+0.3*AN12,IF(Polymers_Data!AE12=3,MAXA(MINA(AN12,AO12),AM12),IF(Polymers_Data!AE12=4,0.7*AO12+0.3*AM12,IF(Polymers_Data!AE12=5,0.5*AO12+0.5*AM12,"ERR")))))</f>
        <v>36.35</v>
      </c>
      <c r="AQ12" s="110" t="n">
        <v>29</v>
      </c>
      <c r="AR12" s="96" t="n">
        <f aca="false">$AK12+10</f>
        <v>31</v>
      </c>
      <c r="AS12" s="96" t="n">
        <f aca="false">$AK12+23.75</f>
        <v>44.75</v>
      </c>
      <c r="AT12" s="96" t="n">
        <f aca="false">$AK12+$AT$3</f>
        <v>36.39</v>
      </c>
      <c r="AU12" s="96" t="n">
        <f aca="false">IF(Polymers_Data!BP12=1,0.5*AT12+0.5*AS12,IF(Polymers_Data!BP12=2,0.7*AT12+0.3*AS12,IF(Polymers_Data!BP12=3,MAXA(MINA(AS12,AT12),AR12),IF(Polymers_Data!BP12=4,0.7*AT12+0.3*AR12,IF(Polymers_Data!BP12=5,0.3*AT12+0.7*AR12,"ERR")))))</f>
        <v>34.773</v>
      </c>
      <c r="AV12" s="96"/>
      <c r="AW12" s="119" t="n">
        <v>36</v>
      </c>
      <c r="AX12" s="5"/>
      <c r="AY12" s="108" t="n">
        <f aca="false">C12</f>
        <v>31</v>
      </c>
      <c r="AZ12" s="6"/>
      <c r="BA12" s="96" t="n">
        <f aca="false">AY12+$BA$3</f>
        <v>48.5</v>
      </c>
      <c r="BB12" s="96" t="n">
        <f aca="false">AY12+$BB$3</f>
        <v>91</v>
      </c>
      <c r="BC12" s="96" t="n">
        <f aca="false">AY12+$BC$3</f>
        <v>70.5</v>
      </c>
      <c r="BD12" s="109" t="n">
        <f aca="false">IF(Polymers_Data!BZ12=1,0.5*BC12+0.5*BB12,IF(Polymers_Data!BZ12=2,0.7*BC12+0.3*BB12,IF(Polymers_Data!BZ12=3,MAXA(MINA(BB12,BC12),BA12),IF(Polymers_Data!BZ12=4,0.7*BC12+0.3*BA12,IF(Polymers_Data!BZ12=5,0.5*BC12+0.5*BA12,"ERR")))))</f>
        <v>70.5</v>
      </c>
      <c r="BE12" s="92" t="n">
        <f aca="false">IF(Polymers_Data!BZ12=1,0.5*BC12+0.5*BB12,IF(Polymers_Data!BZ12=2,0.7*BC12+0.3*BB12,IF(Polymers_Data!BZ12=3,MAXA(MINA(BB12,BC12),BA12),IF(Polymers_Data!BZ12=4,0.7*BC12+0.3*BA12,IF(Polymers_Data!BZ12=5,0.5*BC12+0.5*BA12,"ERR")))))</f>
        <v>70.5</v>
      </c>
      <c r="BF12" s="6"/>
      <c r="BG12" s="6"/>
      <c r="BH12" s="96" t="n">
        <v>4</v>
      </c>
      <c r="BI12" s="120" t="n">
        <f aca="false">BC12+BH12</f>
        <v>74.5</v>
      </c>
      <c r="BJ12" s="6"/>
      <c r="BK12" s="114" t="n">
        <f aca="false">DQ12</f>
        <v>42</v>
      </c>
      <c r="BL12" s="6"/>
      <c r="BM12" s="96" t="n">
        <f aca="false">BK12+$BM$3</f>
        <v>49.25</v>
      </c>
      <c r="BN12" s="96" t="n">
        <f aca="false">BK12+22</f>
        <v>64</v>
      </c>
      <c r="BO12" s="96" t="n">
        <f aca="false">BK12+$BO$3</f>
        <v>57.2</v>
      </c>
      <c r="BP12" s="121" t="n">
        <f aca="false">IF(Polymers_Data!AJ12=1,0.5*BO12+0.5*BN12,IF(Polymers_Data!AJ12=2,0.7*BO12+0.3*BN12,IF(Polymers_Data!AJ12=3,MAXA(MINA(BN12,BO12),BM12),IF(Polymers_Data!AJ12=4,0.7*BO12+0.3*BM12,IF(Polymers_Data!AJ12=5,0.5*BO12+0.5*BM12,"ERR")))))</f>
        <v>57.2</v>
      </c>
      <c r="BQ12" s="121" t="n">
        <v>0</v>
      </c>
      <c r="BR12" s="120" t="n">
        <v>48</v>
      </c>
      <c r="BS12" s="96" t="n">
        <f aca="false">BR12-2.5</f>
        <v>45.5</v>
      </c>
      <c r="BT12" s="103" t="n">
        <v>49</v>
      </c>
      <c r="BU12" s="122" t="n">
        <f aca="false">VLOOKUP(A12,'[2]Price Curves'!$C$8:$IV$367,'[2]Price Curves'!$AW$1)</f>
        <v>43.7119514285714</v>
      </c>
      <c r="BV12" s="96" t="n">
        <f aca="false">BU12/2.97</f>
        <v>14.7178287638288</v>
      </c>
      <c r="BW12" s="96" t="n">
        <f aca="false">BV12+7</f>
        <v>21.7178287638288</v>
      </c>
      <c r="BX12" s="96" t="n">
        <f aca="false">BV12+23.861</f>
        <v>38.5788287638288</v>
      </c>
      <c r="BY12" s="96" t="n">
        <f aca="false">BV12+$BY$3</f>
        <v>28.7178287638288</v>
      </c>
      <c r="BZ12" s="96" t="n">
        <f aca="false">IF(Monomers_Data!F12=1,0.5*BY12+0.5*BX12,IF(Monomers_Data!F12=2,0.7*BY12+0.3*BX12,IF(Monomers_Data!F12=3,MAXA(MINA(BX12,BY12),BW12),IF(Monomers_Data!F12=4,0.7*BY12+0.3*BW12,IF(Monomers_Data!F12=5,0.5*BY12+0.5*BW12,"ERR")))))</f>
        <v>26.6178287638288</v>
      </c>
      <c r="CA12" s="96" t="n">
        <v>0.5</v>
      </c>
      <c r="CB12" s="115" t="n">
        <v>31</v>
      </c>
      <c r="CC12" s="96" t="n">
        <f aca="false">EP12</f>
        <v>29</v>
      </c>
      <c r="CD12" s="96" t="n">
        <f aca="false">CB12+2</f>
        <v>33</v>
      </c>
      <c r="CE12" s="123" t="n">
        <f aca="false">CB12+0.25</f>
        <v>31.25</v>
      </c>
      <c r="CF12" s="124"/>
      <c r="CG12" s="105" t="n">
        <f aca="false">VLOOKUP(A12,'[2]Price Curves'!$C$8:$BH$367,'[2]Price Curves'!$AY$1)</f>
        <v>58.2</v>
      </c>
      <c r="CH12" s="124" t="n">
        <f aca="false">CG12/4.23</f>
        <v>13.758865248227</v>
      </c>
      <c r="CI12" s="124" t="n">
        <f aca="false">$CB12+CI$3</f>
        <v>23</v>
      </c>
      <c r="CJ12" s="124" t="n">
        <f aca="false">$CB12+CJ$3</f>
        <v>29</v>
      </c>
      <c r="CK12" s="124" t="n">
        <f aca="false">$CB12+CK$3</f>
        <v>25</v>
      </c>
      <c r="CL12" s="125" t="n">
        <f aca="false">IF(Monomers_Data!P12=1,0.5*CK12+0.5*CJ12,IF(Monomers_Data!P12=2,0.7*CK12+0.3*CJ12,IF(Monomers_Data!P12=3,MAXA(MINA(CJ12,CK12),CI12),IF(Monomers_Data!P12=4,0.7*CK12+0.3*CI12,IF(Monomers_Data!P12=5,0.5*CK12+0.5*CI12,"ERR")))))</f>
        <v>25</v>
      </c>
      <c r="CM12" s="125" t="n">
        <f aca="false">CH12+$CM$3</f>
        <v>20.758865248227</v>
      </c>
      <c r="CN12" s="125" t="n">
        <v>0</v>
      </c>
      <c r="CO12" s="127" t="n">
        <v>19.5</v>
      </c>
      <c r="CP12" s="125" t="n">
        <v>1.5</v>
      </c>
      <c r="CQ12" s="127" t="n">
        <f aca="false">CO12+CP12</f>
        <v>21</v>
      </c>
      <c r="CR12" s="124" t="n">
        <f aca="false">EX12</f>
        <v>19.25</v>
      </c>
      <c r="CS12" s="128" t="n">
        <f aca="false">EX12</f>
        <v>19.25</v>
      </c>
      <c r="CT12" s="7" t="n">
        <f aca="false">CB12</f>
        <v>31</v>
      </c>
      <c r="CU12" s="124" t="n">
        <f aca="false">(+CT12+$CU$3)</f>
        <v>33.5</v>
      </c>
      <c r="CV12" s="124" t="n">
        <f aca="false">CT12+$CV$3</f>
        <v>48</v>
      </c>
      <c r="CW12" s="124" t="n">
        <f aca="false">CT12+$CW$3</f>
        <v>41</v>
      </c>
      <c r="CX12" s="96" t="n">
        <f aca="false">IF(Polymers_Data!BU12=1,0.5*CW12+0.5*CV12,IF(Polymers_Data!BU12=2,0.7*CW12+0.3*CV12,IF(Polymers_Data!BU12=3,MAXA(MINA(CV12,CW12),CU12),IF(Polymers_Data!BU12=4,0.7*CW12+0.3*CU12,IF(Polymers_Data!BU12=5,0.5*CW12+0.5*CU12,"ERR")))))</f>
        <v>43.1</v>
      </c>
      <c r="CY12" s="129" t="n">
        <f aca="false">CX12</f>
        <v>43.1</v>
      </c>
      <c r="CZ12" s="105" t="n">
        <v>0.188075614285714</v>
      </c>
      <c r="DA12" s="124" t="n">
        <f aca="false">CZ12*100/(0.2*4.22+0.8*2.9696)</f>
        <v>5.84143810210065</v>
      </c>
      <c r="DB12" s="123"/>
      <c r="DC12" s="127" t="n">
        <f aca="false">EP12</f>
        <v>29</v>
      </c>
      <c r="DD12" s="127" t="n">
        <v>125</v>
      </c>
      <c r="DE12" s="124" t="n">
        <f aca="false">DC12*0.285+DD12/7.37*0.785+5.2</f>
        <v>26.7791112618725</v>
      </c>
      <c r="DF12" s="124" t="n">
        <f aca="false">DC12+$DF$3</f>
        <v>23.7</v>
      </c>
      <c r="DG12" s="124" t="n">
        <f aca="false">DC12+$DG$3</f>
        <v>54</v>
      </c>
      <c r="DH12" s="96" t="n">
        <f aca="false">DC12+6</f>
        <v>35</v>
      </c>
      <c r="DI12" s="124" t="n">
        <f aca="false">IF(Monomers_Data!AE12=1,0.5*DH12+0.5*DG12,IF(Monomers_Data!AE12=2,0.7*DH12+0.3*DG12,IF(Monomers_Data!AE12=3,MAXA(MINA(DG12,DH12),DF12),IF(Monomers_Data!AE12=4,0.7*DH12+0.3*DF12,IF(Monomers_Data!AE12=5,0.5*DH12+0.5*DF12,"ERR")))))</f>
        <v>35</v>
      </c>
      <c r="DJ12" s="125" t="n">
        <f aca="false">DI12</f>
        <v>35</v>
      </c>
      <c r="DK12" s="123" t="n">
        <f aca="false">DJ12/100*2204</f>
        <v>771.4</v>
      </c>
      <c r="DL12" s="124" t="n">
        <f aca="false">CB12</f>
        <v>31</v>
      </c>
      <c r="DM12" s="124" t="n">
        <f aca="false">DL12+$DM$3</f>
        <v>33.5</v>
      </c>
      <c r="DN12" s="124" t="n">
        <f aca="false">DL12+$DN$3</f>
        <v>54</v>
      </c>
      <c r="DO12" s="96" t="n">
        <f aca="false">DL12+$DO$3</f>
        <v>42</v>
      </c>
      <c r="DP12" s="124" t="n">
        <f aca="false">IF(Monomers_Data!AE12=1,0.5*DO12+0.5*DN12,IF(Monomers_Data!AE12=2,0.7*DO12+0.3*DN12,IF(Monomers_Data!AE12=3,MAXA(MINA(DN12,DO12),DM12),IF(Monomers_Data!AE12=4,0.7*DO12+0.3*DM12,IF(Monomers_Data!AE12=5,0.5*DO12+0.5*DM12,"ERR")))))</f>
        <v>42</v>
      </c>
      <c r="DQ12" s="125" t="n">
        <f aca="false">DP12</f>
        <v>42</v>
      </c>
      <c r="DR12" s="123" t="n">
        <f aca="false">DQ12/100*2204</f>
        <v>925.68</v>
      </c>
      <c r="DS12" s="96" t="n">
        <f aca="false">VLOOKUP(A12,'[2]Price Curves'!$C$8:$BH$367,'[2]Price Curves'!$BC$1)</f>
        <v>29.35</v>
      </c>
      <c r="DT12" s="124" t="n">
        <f aca="false">DS12/42*100</f>
        <v>69.8809523809524</v>
      </c>
      <c r="DU12" s="124" t="n">
        <f aca="false">VLOOKUP(A12,'[2]Price Curves'!$C$8:$BH$367,'[2]Price Curves'!$BG$1)</f>
        <v>96.9</v>
      </c>
      <c r="DV12" s="105" t="n">
        <f aca="false">DT13+$DT$3</f>
        <v>95.1714285714286</v>
      </c>
      <c r="DW12" s="130" t="n">
        <f aca="false">DT13+$DU$3</f>
        <v>179.571428571429</v>
      </c>
      <c r="DX12" s="130" t="n">
        <f aca="false">DT12*$DV$3+DU12*$DW$3+$DX$3</f>
        <v>125.08130952381</v>
      </c>
      <c r="DY12" s="96" t="n">
        <f aca="false">DT13+$DY$3</f>
        <v>124.571428571429</v>
      </c>
      <c r="DZ12" s="96" t="n">
        <v>2</v>
      </c>
      <c r="EA12" s="131" t="n">
        <f aca="false">DX12+DZ12</f>
        <v>127.08130952381</v>
      </c>
      <c r="EB12" s="131" t="n">
        <f aca="false">DX12+DZ12</f>
        <v>127.08130952381</v>
      </c>
      <c r="EC12" s="132"/>
      <c r="ED12" s="133" t="n">
        <f aca="false">'[2]Price Curves'!AM11</f>
        <v>1.18</v>
      </c>
      <c r="EH12" s="106" t="n">
        <f aca="false">MAX(EXP(-0.015*((A18-'Export File'!$A$6+30)/365))*$EH$8,0.1)</f>
        <v>0.1086298377907</v>
      </c>
      <c r="EJ12" s="134" t="n">
        <f aca="false">BV12</f>
        <v>14.7178287638288</v>
      </c>
      <c r="EK12" s="134" t="n">
        <f aca="false">EJ12+5.22</f>
        <v>19.9378287638288</v>
      </c>
      <c r="EL12" s="134" t="n">
        <f aca="false">EJ12+18.2</f>
        <v>32.9178287638288</v>
      </c>
      <c r="EM12" s="134" t="n">
        <f aca="false">EJ12+$EM$3</f>
        <v>26.1178287638288</v>
      </c>
      <c r="EN12" s="135" t="n">
        <f aca="false">IF(Monomers_Data!K12=1,0.5*EM12+0.5*EL12,IF(Monomers_Data!K12=2,0.7*EM12+0.3*EL12,IF(Monomers_Data!K12=3,MAXA(MINA(EL12,EM12),EK12),IF(Monomers_Data!K12=4,0.7*EM12+0.3*EK12,IF(Monomers_Data!K12=5,0.5*EM12+0.5*EK12,"ERR")))))</f>
        <v>28.1578287638288</v>
      </c>
      <c r="EO12" s="141" t="n">
        <v>2.5</v>
      </c>
      <c r="EP12" s="136" t="n">
        <v>29</v>
      </c>
      <c r="EQ12" s="134" t="n">
        <f aca="false">VLOOKUP(A12,'[2]Price Curves'!$C$8:$BH$367,'[2]Price Curves'!$BH$1)</f>
        <v>84.55</v>
      </c>
      <c r="ER12" s="134" t="n">
        <f aca="false">VLOOKUP(A12,'[2]Price Curves'!$C$8:$BH$367,'[2]Price Curves'!$BA$1)</f>
        <v>66.0249957142857</v>
      </c>
      <c r="ES12" s="137" t="n">
        <f aca="false">MIN(((EQ12+$ET$1-ER12*0.7133-$ET$3)/5.69*2.4313)+1.5,CQ12-$ET$2)</f>
        <v>17.8928460694612</v>
      </c>
      <c r="ET12" s="134" t="n">
        <f aca="false">MAX(($EQ12+$ET$1-$ER12*0.7133-$ET$3)/5.69*2.4313+1.5,$CQ12-$ET$2)</f>
        <v>18.5</v>
      </c>
      <c r="EU12" s="138" t="n">
        <f aca="false">AVERAGE(ET12,ES12)</f>
        <v>18.1964230347306</v>
      </c>
      <c r="EV12" s="134" t="n">
        <f aca="false">CB12*$EV$2+$EV$3</f>
        <v>20.405</v>
      </c>
      <c r="EW12" s="134" t="n">
        <f aca="false">IF(Monomers_Data!U12=1,0.5*EU12+0.5*ET12,IF(Monomers_Data!U12=2,0.7*EU12+0.3*ET12,IF(Monomers_Data!U12=3,MAXA(MINA(ET12,EU12),ES12),IF(Monomers_Data!U12=4,0.7*EU12+0.3*ES12,IF(Monomers_Data!U12=5,0.5*EU12+0.5*ES12,"ERR")))))</f>
        <v>18.3482115173653</v>
      </c>
      <c r="EX12" s="110" t="n">
        <v>19.25</v>
      </c>
      <c r="EY12" s="139" t="n">
        <f aca="false">VLOOKUP(A12,'[2]Price Curves'!$C$8:$BH$367,'[2]Price Curves'!$BE$1)</f>
        <v>5.62</v>
      </c>
      <c r="EZ12" s="134" t="n">
        <f aca="false">EY12*$EZ$2+$EZ$3</f>
        <v>86.458</v>
      </c>
      <c r="FA12" s="0" t="n">
        <f aca="false">((EY12*$FA$2)+$FA$3)*100</f>
        <v>79.01</v>
      </c>
      <c r="FF12" s="7" t="n">
        <f aca="false">DJ12-(0.79*EB12/7.365+0.29*CB12)</f>
        <v>12.3787393721915</v>
      </c>
    </row>
    <row r="13" customFormat="false" ht="12" hidden="false" customHeight="false" outlineLevel="0" collapsed="false">
      <c r="A13" s="140" t="n">
        <f aca="false">EOMONTH(A12,0)+1</f>
        <v>37104</v>
      </c>
      <c r="C13" s="108" t="n">
        <f aca="false">CB13</f>
        <v>31</v>
      </c>
      <c r="D13" s="6"/>
      <c r="E13" s="96" t="n">
        <f aca="false">C13+$E$3</f>
        <v>40</v>
      </c>
      <c r="F13" s="96" t="n">
        <f aca="false">C13+$F$3</f>
        <v>53</v>
      </c>
      <c r="G13" s="96" t="n">
        <f aca="false">C13+$G$3</f>
        <v>46.2</v>
      </c>
      <c r="H13" s="92" t="n">
        <f aca="false">IF(Polymers_Data!F13=1,0.5*G13+0.5*F13,IF(Polymers_Data!F13=2,0.7*G13+0.3*F13,IF(Polymers_Data!F13=3,MAXA(MINA(F13,G13),E13),IF(Polymers_Data!F13=4,0.7*G13+0.3*E13,IF(Polymers_Data!F13=5,0.5*G13+0.5*E13,"ERR")))))</f>
        <v>46.2</v>
      </c>
      <c r="I13" s="109" t="n">
        <v>-2</v>
      </c>
      <c r="J13" s="109" t="n">
        <f aca="false">G13+I13</f>
        <v>44.2</v>
      </c>
      <c r="K13" s="110" t="n">
        <v>45</v>
      </c>
      <c r="L13" s="111" t="n">
        <f aca="false">AB13+$L$3</f>
        <v>38</v>
      </c>
      <c r="M13" s="112" t="n">
        <f aca="false">L13+$M$3</f>
        <v>39</v>
      </c>
      <c r="N13" s="113" t="n">
        <f aca="false">L13+$N$3</f>
        <v>37</v>
      </c>
      <c r="O13" s="114" t="n">
        <f aca="false">C13+$O$3</f>
        <v>33.5</v>
      </c>
      <c r="P13" s="96" t="n">
        <f aca="false">C13+$P$3</f>
        <v>51.5</v>
      </c>
      <c r="Q13" s="96" t="n">
        <f aca="false">C13+$Q$3</f>
        <v>43.25</v>
      </c>
      <c r="R13" s="6"/>
      <c r="S13" s="88" t="n">
        <f aca="false">J13-3.5</f>
        <v>40.7</v>
      </c>
      <c r="T13" s="92"/>
      <c r="U13" s="114" t="n">
        <f aca="false">$C13+$U$3</f>
        <v>36</v>
      </c>
      <c r="V13" s="96" t="n">
        <f aca="false">$C13+$V$3</f>
        <v>50.5</v>
      </c>
      <c r="W13" s="96" t="n">
        <f aca="false">$C13+$W$3</f>
        <v>43</v>
      </c>
      <c r="X13" s="92"/>
      <c r="Y13" s="92" t="n">
        <f aca="false">IF(Polymers_Data!BA13=1,0.5*W13+0.5*V13,IF(Polymers_Data!BA13=2,0.7*W13+0.3*V13,IF(Polymers_Data!BA13=3,MAXA(MINA(V13,W13),U13),IF(Polymers_Data!BA13=4,0.7*W13+0.3*U13,IF(Polymers_Data!BA13=5,0.5*W13+0.5*U13,"ERR")))))</f>
        <v>40.9</v>
      </c>
      <c r="Z13" s="96" t="n">
        <v>-3.5</v>
      </c>
      <c r="AA13" s="115" t="n">
        <v>32.5</v>
      </c>
      <c r="AB13" s="110" t="n">
        <f aca="false">AA13+1</f>
        <v>33.5</v>
      </c>
      <c r="AC13" s="116" t="n">
        <f aca="false">S13+2</f>
        <v>42.7</v>
      </c>
      <c r="AD13" s="117" t="n">
        <f aca="false">AB13+2.5</f>
        <v>36</v>
      </c>
      <c r="AE13" s="96" t="n">
        <f aca="false">C13+11.33</f>
        <v>42.33</v>
      </c>
      <c r="AF13" s="96" t="n">
        <f aca="false">C13+27</f>
        <v>58</v>
      </c>
      <c r="AG13" s="96" t="n">
        <f aca="false">C13+17.68</f>
        <v>48.68</v>
      </c>
      <c r="AH13" s="6"/>
      <c r="AI13" s="88" t="n">
        <f aca="false">AC13+4.5</f>
        <v>47.2</v>
      </c>
      <c r="AJ13" s="118" t="n">
        <f aca="false">AB13+8</f>
        <v>41.5</v>
      </c>
      <c r="AK13" s="114" t="n">
        <f aca="false">CO13+1.5</f>
        <v>21</v>
      </c>
      <c r="AL13" s="6"/>
      <c r="AM13" s="96" t="n">
        <f aca="false">AK13+$AM$3</f>
        <v>33.8</v>
      </c>
      <c r="AN13" s="96" t="n">
        <f aca="false">AK13+$AN$3</f>
        <v>45</v>
      </c>
      <c r="AO13" s="96" t="n">
        <f aca="false">AK13+$AO$3</f>
        <v>38.9</v>
      </c>
      <c r="AP13" s="109" t="n">
        <f aca="false">IF(Polymers_Data!AE13=1,0.5*AO13+0.5*AN13,IF(Polymers_Data!AE13=2,0.7*AO13+0.3*AN13,IF(Polymers_Data!AE13=3,MAXA(MINA(AN13,AO13),AM13),IF(Polymers_Data!AE13=4,0.7*AO13+0.3*AM13,IF(Polymers_Data!AE13=5,0.5*AO13+0.5*AM13,"ERR")))))</f>
        <v>36.35</v>
      </c>
      <c r="AQ13" s="110" t="n">
        <v>29</v>
      </c>
      <c r="AR13" s="96" t="n">
        <f aca="false">$AK13+10</f>
        <v>31</v>
      </c>
      <c r="AS13" s="96" t="n">
        <f aca="false">$AK13+23.75</f>
        <v>44.75</v>
      </c>
      <c r="AT13" s="96" t="n">
        <f aca="false">$AK13+$AT$3</f>
        <v>36.39</v>
      </c>
      <c r="AU13" s="96" t="n">
        <f aca="false">IF(Polymers_Data!BP13=1,0.5*AT13+0.5*AS13,IF(Polymers_Data!BP13=2,0.7*AT13+0.3*AS13,IF(Polymers_Data!BP13=3,MAXA(MINA(AS13,AT13),AR13),IF(Polymers_Data!BP13=4,0.7*AT13+0.3*AR13,IF(Polymers_Data!BP13=5,0.3*AT13+0.7*AR13,"ERR")))))</f>
        <v>34.773</v>
      </c>
      <c r="AV13" s="96"/>
      <c r="AW13" s="119" t="n">
        <v>36</v>
      </c>
      <c r="AX13" s="5"/>
      <c r="AY13" s="108" t="n">
        <f aca="false">C13</f>
        <v>31</v>
      </c>
      <c r="AZ13" s="6"/>
      <c r="BA13" s="96" t="n">
        <f aca="false">AY13+$BA$3</f>
        <v>48.5</v>
      </c>
      <c r="BB13" s="96" t="n">
        <f aca="false">AY13+$BB$3</f>
        <v>91</v>
      </c>
      <c r="BC13" s="96" t="n">
        <f aca="false">AY13+$BC$3</f>
        <v>70.5</v>
      </c>
      <c r="BD13" s="109" t="n">
        <f aca="false">IF(Polymers_Data!BZ13=1,0.5*BC13+0.5*BB13,IF(Polymers_Data!BZ13=2,0.7*BC13+0.3*BB13,IF(Polymers_Data!BZ13=3,MAXA(MINA(BB13,BC13),BA13),IF(Polymers_Data!BZ13=4,0.7*BC13+0.3*BA13,IF(Polymers_Data!BZ13=5,0.5*BC13+0.5*BA13,"ERR")))))</f>
        <v>70.5</v>
      </c>
      <c r="BE13" s="92" t="n">
        <f aca="false">IF(Polymers_Data!BZ13=1,0.5*BC13+0.5*BB13,IF(Polymers_Data!BZ13=2,0.7*BC13+0.3*BB13,IF(Polymers_Data!BZ13=3,MAXA(MINA(BB13,BC13),BA13),IF(Polymers_Data!BZ13=4,0.7*BC13+0.3*BA13,IF(Polymers_Data!BZ13=5,0.5*BC13+0.5*BA13,"ERR")))))</f>
        <v>70.5</v>
      </c>
      <c r="BF13" s="6"/>
      <c r="BG13" s="6"/>
      <c r="BH13" s="96" t="n">
        <v>4</v>
      </c>
      <c r="BI13" s="120" t="n">
        <f aca="false">BC13+BH13</f>
        <v>74.5</v>
      </c>
      <c r="BJ13" s="6"/>
      <c r="BK13" s="114" t="n">
        <f aca="false">DQ13</f>
        <v>39.45</v>
      </c>
      <c r="BL13" s="6"/>
      <c r="BM13" s="96" t="n">
        <f aca="false">BK13+$BM$3</f>
        <v>46.7</v>
      </c>
      <c r="BN13" s="96" t="n">
        <f aca="false">BK13+22</f>
        <v>61.45</v>
      </c>
      <c r="BO13" s="96" t="n">
        <f aca="false">BK13+$BO$3</f>
        <v>54.65</v>
      </c>
      <c r="BP13" s="121" t="n">
        <f aca="false">IF(Polymers_Data!AJ13=1,0.5*BO13+0.5*BN13,IF(Polymers_Data!AJ13=2,0.7*BO13+0.3*BN13,IF(Polymers_Data!AJ13=3,MAXA(MINA(BN13,BO13),BM13),IF(Polymers_Data!AJ13=4,0.7*BO13+0.3*BM13,IF(Polymers_Data!AJ13=5,0.5*BO13+0.5*BM13,"ERR")))))</f>
        <v>54.65</v>
      </c>
      <c r="BQ13" s="121" t="n">
        <v>0</v>
      </c>
      <c r="BR13" s="120" t="n">
        <v>48</v>
      </c>
      <c r="BS13" s="96" t="n">
        <f aca="false">BR13-2.5</f>
        <v>45.5</v>
      </c>
      <c r="BT13" s="103" t="n">
        <v>49</v>
      </c>
      <c r="BU13" s="122" t="n">
        <f aca="false">VLOOKUP(A13,'[2]Price Curves'!$C$8:$IV$367,'[2]Price Curves'!$AW$1)</f>
        <v>43.9283912008281</v>
      </c>
      <c r="BV13" s="96" t="n">
        <f aca="false">BU13/2.97</f>
        <v>14.7907041080229</v>
      </c>
      <c r="BW13" s="96" t="n">
        <f aca="false">BV13+7</f>
        <v>21.7907041080229</v>
      </c>
      <c r="BX13" s="96" t="n">
        <f aca="false">BV13+23.861</f>
        <v>38.6517041080229</v>
      </c>
      <c r="BY13" s="96" t="n">
        <f aca="false">BV13+$BY$3</f>
        <v>28.7907041080229</v>
      </c>
      <c r="BZ13" s="96" t="n">
        <f aca="false">IF(Monomers_Data!F13=1,0.5*BY13+0.5*BX13,IF(Monomers_Data!F13=2,0.7*BY13+0.3*BX13,IF(Monomers_Data!F13=3,MAXA(MINA(BX13,BY13),BW13),IF(Monomers_Data!F13=4,0.7*BY13+0.3*BW13,IF(Monomers_Data!F13=5,0.5*BY13+0.5*BW13,"ERR")))))</f>
        <v>25.2907041080229</v>
      </c>
      <c r="CA13" s="96" t="n">
        <v>0</v>
      </c>
      <c r="CB13" s="115" t="n">
        <v>31</v>
      </c>
      <c r="CC13" s="96" t="n">
        <f aca="false">EP13</f>
        <v>29</v>
      </c>
      <c r="CD13" s="96" t="n">
        <f aca="false">CB13+2</f>
        <v>33</v>
      </c>
      <c r="CE13" s="123" t="n">
        <f aca="false">CB13+0.25</f>
        <v>31.25</v>
      </c>
      <c r="CF13" s="124"/>
      <c r="CG13" s="105" t="n">
        <f aca="false">VLOOKUP(A13,'[2]Price Curves'!$C$8:$BH$367,'[2]Price Curves'!$AY$1)</f>
        <v>58.55</v>
      </c>
      <c r="CH13" s="124" t="n">
        <f aca="false">CG13/4.23</f>
        <v>13.8416075650118</v>
      </c>
      <c r="CI13" s="124" t="n">
        <f aca="false">$CB13+CI$3</f>
        <v>23</v>
      </c>
      <c r="CJ13" s="124" t="n">
        <f aca="false">$CB13+CJ$3</f>
        <v>29</v>
      </c>
      <c r="CK13" s="124" t="n">
        <f aca="false">$CB13+CK$3</f>
        <v>25</v>
      </c>
      <c r="CL13" s="125" t="n">
        <f aca="false">IF(Monomers_Data!P13=1,0.5*CK13+0.5*CJ13,IF(Monomers_Data!P13=2,0.7*CK13+0.3*CJ13,IF(Monomers_Data!P13=3,MAXA(MINA(CJ13,CK13),CI13),IF(Monomers_Data!P13=4,0.7*CK13+0.3*CI13,IF(Monomers_Data!P13=5,0.5*CK13+0.5*CI13,"ERR")))))</f>
        <v>25</v>
      </c>
      <c r="CM13" s="125" t="n">
        <f aca="false">CH13+$CM$3</f>
        <v>20.8416075650118</v>
      </c>
      <c r="CN13" s="125" t="n">
        <v>0</v>
      </c>
      <c r="CO13" s="127" t="n">
        <v>19.5</v>
      </c>
      <c r="CP13" s="125" t="n">
        <v>1.5</v>
      </c>
      <c r="CQ13" s="127" t="n">
        <f aca="false">CO13+CP13</f>
        <v>21</v>
      </c>
      <c r="CR13" s="124" t="n">
        <f aca="false">EX13</f>
        <v>19</v>
      </c>
      <c r="CS13" s="128" t="n">
        <f aca="false">EX13</f>
        <v>19</v>
      </c>
      <c r="CT13" s="7" t="n">
        <f aca="false">CB13</f>
        <v>31</v>
      </c>
      <c r="CU13" s="124" t="n">
        <f aca="false">(+CT13+$CU$3)</f>
        <v>33.5</v>
      </c>
      <c r="CV13" s="124" t="n">
        <f aca="false">CT13+$CV$3</f>
        <v>48</v>
      </c>
      <c r="CW13" s="124" t="n">
        <f aca="false">CT13+$CW$3</f>
        <v>41</v>
      </c>
      <c r="CX13" s="96" t="n">
        <f aca="false">IF(Polymers_Data!BU13=1,0.5*CW13+0.5*CV13,IF(Polymers_Data!BU13=2,0.7*CW13+0.3*CV13,IF(Polymers_Data!BU13=3,MAXA(MINA(CV13,CW13),CU13),IF(Polymers_Data!BU13=4,0.7*CW13+0.3*CU13,IF(Polymers_Data!BU13=5,0.5*CW13+0.5*CU13,"ERR")))))</f>
        <v>43.1</v>
      </c>
      <c r="CY13" s="129" t="n">
        <f aca="false">CX13</f>
        <v>43.1</v>
      </c>
      <c r="CZ13" s="105" t="n">
        <v>0.188424314285714</v>
      </c>
      <c r="DA13" s="124" t="n">
        <f aca="false">CZ13*100/(0.2*4.22+0.8*2.9696)</f>
        <v>5.85226837094725</v>
      </c>
      <c r="DB13" s="123"/>
      <c r="DC13" s="127" t="n">
        <f aca="false">EP13</f>
        <v>29</v>
      </c>
      <c r="DD13" s="127" t="n">
        <v>125</v>
      </c>
      <c r="DE13" s="124" t="n">
        <f aca="false">DC13*0.285+DD13/7.37*0.785+5.2</f>
        <v>26.7791112618725</v>
      </c>
      <c r="DF13" s="124" t="n">
        <f aca="false">DC13+$DF$3</f>
        <v>23.7</v>
      </c>
      <c r="DG13" s="124" t="n">
        <f aca="false">DC13+$DG$3</f>
        <v>54</v>
      </c>
      <c r="DH13" s="96" t="n">
        <f aca="false">DC13+6</f>
        <v>35</v>
      </c>
      <c r="DI13" s="124" t="n">
        <f aca="false">IF(Monomers_Data!AE13=1,0.5*DH13+0.5*DG13,IF(Monomers_Data!AE13=2,0.7*DH13+0.3*DG13,IF(Monomers_Data!AE13=3,MAXA(MINA(DG13,DH13),DF13),IF(Monomers_Data!AE13=4,0.7*DH13+0.3*DF13,IF(Monomers_Data!AE13=5,0.5*DH13+0.5*DF13,"ERR")))))</f>
        <v>31.61</v>
      </c>
      <c r="DJ13" s="125" t="n">
        <f aca="false">DI13</f>
        <v>31.61</v>
      </c>
      <c r="DK13" s="123" t="n">
        <f aca="false">DJ13/100*2204</f>
        <v>696.6844</v>
      </c>
      <c r="DL13" s="124" t="n">
        <f aca="false">CB13</f>
        <v>31</v>
      </c>
      <c r="DM13" s="124" t="n">
        <f aca="false">DL13+$DM$3</f>
        <v>33.5</v>
      </c>
      <c r="DN13" s="124" t="n">
        <f aca="false">DL13+$DN$3</f>
        <v>54</v>
      </c>
      <c r="DO13" s="96" t="n">
        <f aca="false">DL13+$DO$3</f>
        <v>42</v>
      </c>
      <c r="DP13" s="124" t="n">
        <f aca="false">IF(Monomers_Data!AE13=1,0.5*DO13+0.5*DN13,IF(Monomers_Data!AE13=2,0.7*DO13+0.3*DN13,IF(Monomers_Data!AE13=3,MAXA(MINA(DN13,DO13),DM13),IF(Monomers_Data!AE13=4,0.7*DO13+0.3*DM13,IF(Monomers_Data!AE13=5,0.5*DO13+0.5*DM13,"ERR")))))</f>
        <v>39.45</v>
      </c>
      <c r="DQ13" s="125" t="n">
        <f aca="false">DP13</f>
        <v>39.45</v>
      </c>
      <c r="DR13" s="123" t="n">
        <f aca="false">DQ13/100*2204</f>
        <v>869.478</v>
      </c>
      <c r="DS13" s="96" t="n">
        <f aca="false">VLOOKUP(A13,'[2]Price Curves'!$C$8:$BH$367,'[2]Price Curves'!$BC$1)</f>
        <v>29.22</v>
      </c>
      <c r="DT13" s="124" t="n">
        <f aca="false">DS13/42*100</f>
        <v>69.5714285714286</v>
      </c>
      <c r="DU13" s="124" t="n">
        <f aca="false">VLOOKUP(A13,'[2]Price Curves'!$C$8:$BH$367,'[2]Price Curves'!$BG$1)</f>
        <v>93.05</v>
      </c>
      <c r="DV13" s="105" t="n">
        <f aca="false">DT14+$DT$3</f>
        <v>94.3142857142857</v>
      </c>
      <c r="DW13" s="130" t="n">
        <f aca="false">DT14+$DU$3</f>
        <v>178.714285714286</v>
      </c>
      <c r="DX13" s="130" t="n">
        <f aca="false">DT13*$DV$3+DU13*$DW$3+$DX$3</f>
        <v>124.720714285714</v>
      </c>
      <c r="DY13" s="96" t="n">
        <f aca="false">DT14+$DY$3</f>
        <v>123.714285714286</v>
      </c>
      <c r="DZ13" s="96" t="n">
        <v>1</v>
      </c>
      <c r="EA13" s="131" t="n">
        <f aca="false">DX13+DZ13</f>
        <v>125.720714285714</v>
      </c>
      <c r="EB13" s="131" t="n">
        <f aca="false">DX13+DZ13</f>
        <v>125.720714285714</v>
      </c>
      <c r="EC13" s="132"/>
      <c r="ED13" s="133" t="n">
        <f aca="false">'[2]Price Curves'!AM12</f>
        <v>1.2</v>
      </c>
      <c r="EH13" s="106" t="n">
        <f aca="false">MAX(EXP(-0.015*((A19-'Export File'!$A$6+30)/365))*$EH$8,0.1)</f>
        <v>0.108491534469541</v>
      </c>
      <c r="EJ13" s="134" t="n">
        <f aca="false">BV13</f>
        <v>14.7907041080229</v>
      </c>
      <c r="EK13" s="134" t="n">
        <f aca="false">EJ13+5.22</f>
        <v>20.0107041080229</v>
      </c>
      <c r="EL13" s="134" t="n">
        <f aca="false">EJ13+18.2</f>
        <v>32.9907041080229</v>
      </c>
      <c r="EM13" s="134" t="n">
        <f aca="false">EJ13+$EM$3</f>
        <v>26.1907041080229</v>
      </c>
      <c r="EN13" s="135" t="n">
        <f aca="false">IF(Monomers_Data!K13=1,0.5*EM13+0.5*EL13,IF(Monomers_Data!K13=2,0.7*EM13+0.3*EL13,IF(Monomers_Data!K13=3,MAXA(MINA(EL13,EM13),EK13),IF(Monomers_Data!K13=4,0.7*EM13+0.3*EK13,IF(Monomers_Data!K13=5,0.5*EM13+0.5*EK13,"ERR")))))</f>
        <v>26.1907041080229</v>
      </c>
      <c r="EO13" s="141" t="n">
        <v>2.5</v>
      </c>
      <c r="EP13" s="136" t="n">
        <v>29</v>
      </c>
      <c r="EQ13" s="134" t="n">
        <f aca="false">VLOOKUP(A13,'[2]Price Curves'!$C$8:$BH$367,'[2]Price Curves'!$BH$1)</f>
        <v>79.65</v>
      </c>
      <c r="ER13" s="134" t="n">
        <f aca="false">VLOOKUP(A13,'[2]Price Curves'!$C$8:$BH$367,'[2]Price Curves'!$BA$1)</f>
        <v>65.6295090062112</v>
      </c>
      <c r="ES13" s="137" t="n">
        <f aca="false">MIN(((EQ13+$ET$1-ER13*0.7133-$ET$3)/5.69*2.4313)+1.5,CQ13-$ET$2)</f>
        <v>15.9196477137885</v>
      </c>
      <c r="ET13" s="134" t="n">
        <f aca="false">MAX(($EQ13+$ET$1-$ER13*0.7133-$ET$3)/5.69*2.4313+1.5,$CQ13-$ET$2)</f>
        <v>18.5</v>
      </c>
      <c r="EU13" s="138" t="n">
        <f aca="false">AVERAGE(ET13,ES13)</f>
        <v>17.2098238568943</v>
      </c>
      <c r="EV13" s="134" t="n">
        <f aca="false">CB13*$EV$2+$EV$3</f>
        <v>20.405</v>
      </c>
      <c r="EW13" s="134" t="n">
        <f aca="false">IF(Monomers_Data!U13=1,0.5*EU13+0.5*ET13,IF(Monomers_Data!U13=2,0.7*EU13+0.3*ET13,IF(Monomers_Data!U13=3,MAXA(MINA(ET13,EU13),ES13),IF(Monomers_Data!U13=4,0.7*EU13+0.3*ES13,IF(Monomers_Data!U13=5,0.5*EU13+0.5*ES13,"ERR")))))</f>
        <v>17.8549119284471</v>
      </c>
      <c r="EX13" s="110" t="n">
        <v>19</v>
      </c>
      <c r="EY13" s="139" t="n">
        <f aca="false">VLOOKUP(A13,'[2]Price Curves'!$C$8:$BH$367,'[2]Price Curves'!$BE$1)</f>
        <v>5.655</v>
      </c>
      <c r="EZ13" s="134" t="n">
        <f aca="false">EY13*$EZ$2+$EZ$3</f>
        <v>87.0145</v>
      </c>
      <c r="FA13" s="0" t="n">
        <f aca="false">((EY13*$FA$2)+$FA$3)*100</f>
        <v>79.3775</v>
      </c>
      <c r="FF13" s="7" t="n">
        <f aca="false">DJ13-(0.79*EB13/7.365+0.29*CB13)</f>
        <v>9.13468237804286</v>
      </c>
    </row>
    <row r="14" customFormat="false" ht="12" hidden="false" customHeight="false" outlineLevel="0" collapsed="false">
      <c r="A14" s="140" t="n">
        <f aca="false">EOMONTH(A13,0)+1</f>
        <v>37135</v>
      </c>
      <c r="C14" s="108" t="n">
        <f aca="false">CB14</f>
        <v>30.75</v>
      </c>
      <c r="D14" s="6"/>
      <c r="E14" s="96" t="n">
        <f aca="false">C14+$E$3</f>
        <v>39.75</v>
      </c>
      <c r="F14" s="96" t="n">
        <f aca="false">C14+$F$3</f>
        <v>52.75</v>
      </c>
      <c r="G14" s="96" t="n">
        <f aca="false">C14+$G$3</f>
        <v>45.95</v>
      </c>
      <c r="H14" s="92" t="n">
        <f aca="false">IF(Polymers_Data!F14=1,0.5*G14+0.5*F14,IF(Polymers_Data!F14=2,0.7*G14+0.3*F14,IF(Polymers_Data!F14=3,MAXA(MINA(F14,G14),E14),IF(Polymers_Data!F14=4,0.7*G14+0.3*E14,IF(Polymers_Data!F14=5,0.5*G14+0.5*E14,"ERR")))))</f>
        <v>45.95</v>
      </c>
      <c r="I14" s="109" t="n">
        <v>-2</v>
      </c>
      <c r="J14" s="109" t="n">
        <f aca="false">G14+I14</f>
        <v>43.95</v>
      </c>
      <c r="K14" s="110" t="n">
        <v>46</v>
      </c>
      <c r="L14" s="111" t="n">
        <f aca="false">AB14+$L$3</f>
        <v>38</v>
      </c>
      <c r="M14" s="112" t="n">
        <f aca="false">L14+$M$3</f>
        <v>39</v>
      </c>
      <c r="N14" s="113" t="n">
        <f aca="false">L14+$N$3</f>
        <v>37</v>
      </c>
      <c r="O14" s="114" t="n">
        <f aca="false">C14+$O$3</f>
        <v>33.25</v>
      </c>
      <c r="P14" s="96" t="n">
        <f aca="false">C14+$P$3</f>
        <v>51.25</v>
      </c>
      <c r="Q14" s="96" t="n">
        <f aca="false">C14+$Q$3</f>
        <v>43</v>
      </c>
      <c r="R14" s="6"/>
      <c r="S14" s="88" t="n">
        <f aca="false">J14-3.5</f>
        <v>40.45</v>
      </c>
      <c r="T14" s="92"/>
      <c r="U14" s="114" t="n">
        <f aca="false">$C14+$U$3</f>
        <v>35.75</v>
      </c>
      <c r="V14" s="96" t="n">
        <f aca="false">$C14+$V$3</f>
        <v>50.25</v>
      </c>
      <c r="W14" s="96" t="n">
        <f aca="false">$C14+$W$3</f>
        <v>42.75</v>
      </c>
      <c r="X14" s="92"/>
      <c r="Y14" s="92" t="n">
        <f aca="false">IF(Polymers_Data!BA14=1,0.5*W14+0.5*V14,IF(Polymers_Data!BA14=2,0.7*W14+0.3*V14,IF(Polymers_Data!BA14=3,MAXA(MINA(V14,W14),U14),IF(Polymers_Data!BA14=4,0.7*W14+0.3*U14,IF(Polymers_Data!BA14=5,0.5*W14+0.5*U14,"ERR")))))</f>
        <v>40.65</v>
      </c>
      <c r="Z14" s="96" t="n">
        <v>-4</v>
      </c>
      <c r="AA14" s="115" t="n">
        <v>32.5</v>
      </c>
      <c r="AB14" s="110" t="n">
        <f aca="false">AA14+1</f>
        <v>33.5</v>
      </c>
      <c r="AC14" s="116" t="n">
        <f aca="false">S14+2</f>
        <v>42.45</v>
      </c>
      <c r="AD14" s="117" t="n">
        <f aca="false">AB14+2.5</f>
        <v>36</v>
      </c>
      <c r="AE14" s="96" t="n">
        <f aca="false">C14+11.33</f>
        <v>42.08</v>
      </c>
      <c r="AF14" s="96" t="n">
        <f aca="false">C14+27</f>
        <v>57.75</v>
      </c>
      <c r="AG14" s="96" t="n">
        <f aca="false">C14+17.68</f>
        <v>48.43</v>
      </c>
      <c r="AH14" s="6"/>
      <c r="AI14" s="88" t="n">
        <f aca="false">AC14+4.5</f>
        <v>46.95</v>
      </c>
      <c r="AJ14" s="118" t="n">
        <f aca="false">AB14+8</f>
        <v>41.5</v>
      </c>
      <c r="AK14" s="114" t="n">
        <f aca="false">CO14+1.5</f>
        <v>21</v>
      </c>
      <c r="AL14" s="6"/>
      <c r="AM14" s="96" t="n">
        <f aca="false">AK14+$AM$3</f>
        <v>33.8</v>
      </c>
      <c r="AN14" s="96" t="n">
        <f aca="false">AK14+$AN$3</f>
        <v>45</v>
      </c>
      <c r="AO14" s="96" t="n">
        <f aca="false">AK14+$AO$3</f>
        <v>38.9</v>
      </c>
      <c r="AP14" s="109" t="n">
        <f aca="false">IF(Polymers_Data!AE14=1,0.5*AO14+0.5*AN14,IF(Polymers_Data!AE14=2,0.7*AO14+0.3*AN14,IF(Polymers_Data!AE14=3,MAXA(MINA(AN14,AO14),AM14),IF(Polymers_Data!AE14=4,0.7*AO14+0.3*AM14,IF(Polymers_Data!AE14=5,0.5*AO14+0.5*AM14,"ERR")))))</f>
        <v>36.35</v>
      </c>
      <c r="AQ14" s="110" t="n">
        <v>29</v>
      </c>
      <c r="AR14" s="96" t="n">
        <f aca="false">$AK14+10</f>
        <v>31</v>
      </c>
      <c r="AS14" s="96" t="n">
        <f aca="false">$AK14+23.75</f>
        <v>44.75</v>
      </c>
      <c r="AT14" s="96" t="n">
        <f aca="false">$AK14+$AT$3</f>
        <v>36.39</v>
      </c>
      <c r="AU14" s="96" t="n">
        <f aca="false">IF(Polymers_Data!BP14=1,0.5*AT14+0.5*AS14,IF(Polymers_Data!BP14=2,0.7*AT14+0.3*AS14,IF(Polymers_Data!BP14=3,MAXA(MINA(AS14,AT14),AR14),IF(Polymers_Data!BP14=4,0.7*AT14+0.3*AR14,IF(Polymers_Data!BP14=5,0.3*AT14+0.7*AR14,"ERR")))))</f>
        <v>34.773</v>
      </c>
      <c r="AV14" s="96"/>
      <c r="AW14" s="119" t="n">
        <v>36</v>
      </c>
      <c r="AX14" s="5"/>
      <c r="AY14" s="108" t="n">
        <f aca="false">C14</f>
        <v>30.75</v>
      </c>
      <c r="AZ14" s="6"/>
      <c r="BA14" s="96" t="n">
        <f aca="false">AY14+$BA$3</f>
        <v>48.25</v>
      </c>
      <c r="BB14" s="96" t="n">
        <f aca="false">AY14+$BB$3</f>
        <v>90.75</v>
      </c>
      <c r="BC14" s="96" t="n">
        <f aca="false">AY14+$BC$3</f>
        <v>70.25</v>
      </c>
      <c r="BD14" s="109" t="n">
        <f aca="false">IF(Polymers_Data!BZ14=1,0.5*BC14+0.5*BB14,IF(Polymers_Data!BZ14=2,0.7*BC14+0.3*BB14,IF(Polymers_Data!BZ14=3,MAXA(MINA(BB14,BC14),BA14),IF(Polymers_Data!BZ14=4,0.7*BC14+0.3*BA14,IF(Polymers_Data!BZ14=5,0.5*BC14+0.5*BA14,"ERR")))))</f>
        <v>70.25</v>
      </c>
      <c r="BE14" s="92" t="n">
        <f aca="false">IF(Polymers_Data!BZ14=1,0.5*BC14+0.5*BB14,IF(Polymers_Data!BZ14=2,0.7*BC14+0.3*BB14,IF(Polymers_Data!BZ14=3,MAXA(MINA(BB14,BC14),BA14),IF(Polymers_Data!BZ14=4,0.7*BC14+0.3*BA14,IF(Polymers_Data!BZ14=5,0.5*BC14+0.5*BA14,"ERR")))))</f>
        <v>70.25</v>
      </c>
      <c r="BF14" s="6"/>
      <c r="BG14" s="6"/>
      <c r="BH14" s="96" t="n">
        <v>4</v>
      </c>
      <c r="BI14" s="120" t="n">
        <f aca="false">BC14+BH14</f>
        <v>74.25</v>
      </c>
      <c r="BJ14" s="6"/>
      <c r="BK14" s="114" t="n">
        <f aca="false">DQ14</f>
        <v>39.2</v>
      </c>
      <c r="BL14" s="6"/>
      <c r="BM14" s="96" t="n">
        <f aca="false">BK14+$BM$3</f>
        <v>46.45</v>
      </c>
      <c r="BN14" s="96" t="n">
        <f aca="false">BK14+22</f>
        <v>61.2</v>
      </c>
      <c r="BO14" s="96" t="n">
        <f aca="false">BK14+$BO$3</f>
        <v>54.4</v>
      </c>
      <c r="BP14" s="121" t="n">
        <f aca="false">IF(Polymers_Data!AJ14=1,0.5*BO14+0.5*BN14,IF(Polymers_Data!AJ14=2,0.7*BO14+0.3*BN14,IF(Polymers_Data!AJ14=3,MAXA(MINA(BN14,BO14),BM14),IF(Polymers_Data!AJ14=4,0.7*BO14+0.3*BM14,IF(Polymers_Data!AJ14=5,0.5*BO14+0.5*BM14,"ERR")))))</f>
        <v>54.4</v>
      </c>
      <c r="BQ14" s="121" t="n">
        <v>0</v>
      </c>
      <c r="BR14" s="120" t="n">
        <v>48</v>
      </c>
      <c r="BS14" s="96" t="n">
        <f aca="false">BR14-2.5</f>
        <v>45.5</v>
      </c>
      <c r="BT14" s="103" t="n">
        <v>49</v>
      </c>
      <c r="BU14" s="122" t="n">
        <f aca="false">VLOOKUP(A14,'[2]Price Curves'!$C$8:$IV$367,'[2]Price Curves'!$AW$1)</f>
        <v>44.0286845238095</v>
      </c>
      <c r="BV14" s="96" t="n">
        <f aca="false">BU14/2.97</f>
        <v>14.8244729036396</v>
      </c>
      <c r="BW14" s="96" t="n">
        <f aca="false">BV14+7</f>
        <v>21.8244729036396</v>
      </c>
      <c r="BX14" s="96" t="n">
        <f aca="false">BV14+23.861</f>
        <v>38.6854729036396</v>
      </c>
      <c r="BY14" s="96" t="n">
        <f aca="false">BV14+$BY$3</f>
        <v>28.8244729036396</v>
      </c>
      <c r="BZ14" s="96" t="n">
        <f aca="false">IF(Monomers_Data!F14=1,0.5*BY14+0.5*BX14,IF(Monomers_Data!F14=2,0.7*BY14+0.3*BX14,IF(Monomers_Data!F14=3,MAXA(MINA(BX14,BY14),BW14),IF(Monomers_Data!F14=4,0.7*BY14+0.3*BW14,IF(Monomers_Data!F14=5,0.5*BY14+0.5*BW14,"ERR")))))</f>
        <v>25.3244729036396</v>
      </c>
      <c r="CA14" s="96" t="n">
        <v>0</v>
      </c>
      <c r="CB14" s="115" t="n">
        <v>30.75</v>
      </c>
      <c r="CC14" s="96" t="n">
        <f aca="false">EP14</f>
        <v>29</v>
      </c>
      <c r="CD14" s="96" t="n">
        <f aca="false">CB14+2</f>
        <v>32.75</v>
      </c>
      <c r="CE14" s="123" t="n">
        <f aca="false">CB14+0.25</f>
        <v>31</v>
      </c>
      <c r="CF14" s="124"/>
      <c r="CG14" s="105" t="n">
        <f aca="false">VLOOKUP(A14,'[2]Price Curves'!$C$8:$BH$367,'[2]Price Curves'!$AY$1)</f>
        <v>58.9</v>
      </c>
      <c r="CH14" s="124" t="n">
        <f aca="false">CG14/4.23</f>
        <v>13.9243498817967</v>
      </c>
      <c r="CI14" s="124" t="n">
        <f aca="false">$CB14+CI$3</f>
        <v>22.75</v>
      </c>
      <c r="CJ14" s="124" t="n">
        <f aca="false">$CB14+CJ$3</f>
        <v>28.75</v>
      </c>
      <c r="CK14" s="124" t="n">
        <f aca="false">$CB14+CK$3</f>
        <v>24.75</v>
      </c>
      <c r="CL14" s="125" t="n">
        <f aca="false">IF(Monomers_Data!P14=1,0.5*CK14+0.5*CJ14,IF(Monomers_Data!P14=2,0.7*CK14+0.3*CJ14,IF(Monomers_Data!P14=3,MAXA(MINA(CJ14,CK14),CI14),IF(Monomers_Data!P14=4,0.7*CK14+0.3*CI14,IF(Monomers_Data!P14=5,0.5*CK14+0.5*CI14,"ERR")))))</f>
        <v>24.75</v>
      </c>
      <c r="CM14" s="125" t="n">
        <f aca="false">CH14+$CM$3</f>
        <v>20.9243498817967</v>
      </c>
      <c r="CN14" s="125" t="n">
        <v>0</v>
      </c>
      <c r="CO14" s="127" t="n">
        <v>19.5</v>
      </c>
      <c r="CP14" s="125" t="n">
        <v>1.5</v>
      </c>
      <c r="CQ14" s="127" t="n">
        <f aca="false">CO14+CP14</f>
        <v>21</v>
      </c>
      <c r="CR14" s="124" t="n">
        <f aca="false">EX14</f>
        <v>18.5</v>
      </c>
      <c r="CS14" s="128" t="n">
        <f aca="false">EX14</f>
        <v>18.5</v>
      </c>
      <c r="CT14" s="7" t="n">
        <f aca="false">CB14</f>
        <v>30.75</v>
      </c>
      <c r="CU14" s="124" t="n">
        <f aca="false">(+CT14+$CU$3)</f>
        <v>33.25</v>
      </c>
      <c r="CV14" s="124" t="n">
        <f aca="false">CT14+$CV$3</f>
        <v>47.75</v>
      </c>
      <c r="CW14" s="124" t="n">
        <f aca="false">CT14+$CW$3</f>
        <v>40.75</v>
      </c>
      <c r="CX14" s="96" t="n">
        <f aca="false">IF(Polymers_Data!BU14=1,0.5*CW14+0.5*CV14,IF(Polymers_Data!BU14=2,0.7*CW14+0.3*CV14,IF(Polymers_Data!BU14=3,MAXA(MINA(CV14,CW14),CU14),IF(Polymers_Data!BU14=4,0.7*CW14+0.3*CU14,IF(Polymers_Data!BU14=5,0.5*CW14+0.5*CU14,"ERR")))))</f>
        <v>42.85</v>
      </c>
      <c r="CY14" s="129" t="n">
        <f aca="false">CX14</f>
        <v>42.85</v>
      </c>
      <c r="CZ14" s="105" t="n">
        <v>0.188345014285714</v>
      </c>
      <c r="DA14" s="124" t="n">
        <f aca="false">CZ14*100/(0.2*4.22+0.8*2.9696)</f>
        <v>5.84980539326002</v>
      </c>
      <c r="DB14" s="123"/>
      <c r="DC14" s="127" t="n">
        <f aca="false">EP14</f>
        <v>29</v>
      </c>
      <c r="DD14" s="127" t="n">
        <v>125</v>
      </c>
      <c r="DE14" s="124" t="n">
        <f aca="false">DC14*0.285+DD14/7.37*0.785+5.2</f>
        <v>26.7791112618725</v>
      </c>
      <c r="DF14" s="124" t="n">
        <f aca="false">DC14+$DF$3</f>
        <v>23.7</v>
      </c>
      <c r="DG14" s="124" t="n">
        <f aca="false">DC14+$DG$3</f>
        <v>54</v>
      </c>
      <c r="DH14" s="96" t="n">
        <f aca="false">DC14+6</f>
        <v>35</v>
      </c>
      <c r="DI14" s="124" t="n">
        <f aca="false">IF(Monomers_Data!AE14=1,0.5*DH14+0.5*DG14,IF(Monomers_Data!AE14=2,0.7*DH14+0.3*DG14,IF(Monomers_Data!AE14=3,MAXA(MINA(DG14,DH14),DF14),IF(Monomers_Data!AE14=4,0.7*DH14+0.3*DF14,IF(Monomers_Data!AE14=5,0.5*DH14+0.5*DF14,"ERR")))))</f>
        <v>31.61</v>
      </c>
      <c r="DJ14" s="125" t="n">
        <f aca="false">DI14</f>
        <v>31.61</v>
      </c>
      <c r="DK14" s="123" t="n">
        <f aca="false">DJ14/100*2204</f>
        <v>696.6844</v>
      </c>
      <c r="DL14" s="124" t="n">
        <f aca="false">CB14</f>
        <v>30.75</v>
      </c>
      <c r="DM14" s="124" t="n">
        <f aca="false">DL14+$DM$3</f>
        <v>33.25</v>
      </c>
      <c r="DN14" s="124" t="n">
        <f aca="false">DL14+$DN$3</f>
        <v>53.75</v>
      </c>
      <c r="DO14" s="96" t="n">
        <f aca="false">DL14+$DO$3</f>
        <v>41.75</v>
      </c>
      <c r="DP14" s="124" t="n">
        <f aca="false">IF(Monomers_Data!AE14=1,0.5*DO14+0.5*DN14,IF(Monomers_Data!AE14=2,0.7*DO14+0.3*DN14,IF(Monomers_Data!AE14=3,MAXA(MINA(DN14,DO14),DM14),IF(Monomers_Data!AE14=4,0.7*DO14+0.3*DM14,IF(Monomers_Data!AE14=5,0.5*DO14+0.5*DM14,"ERR")))))</f>
        <v>39.2</v>
      </c>
      <c r="DQ14" s="125" t="n">
        <f aca="false">DP14</f>
        <v>39.2</v>
      </c>
      <c r="DR14" s="123" t="n">
        <f aca="false">DQ14/100*2204</f>
        <v>863.968</v>
      </c>
      <c r="DS14" s="96" t="n">
        <f aca="false">VLOOKUP(A14,'[2]Price Curves'!$C$8:$BH$367,'[2]Price Curves'!$BC$1)</f>
        <v>28.86</v>
      </c>
      <c r="DT14" s="124" t="n">
        <f aca="false">DS14/42*100</f>
        <v>68.7142857142857</v>
      </c>
      <c r="DU14" s="124" t="n">
        <f aca="false">VLOOKUP(A14,'[2]Price Curves'!$C$8:$BH$367,'[2]Price Curves'!$BG$1)</f>
        <v>88.15</v>
      </c>
      <c r="DV14" s="105" t="n">
        <f aca="false">DT15+$DT$3</f>
        <v>93.4095238095238</v>
      </c>
      <c r="DW14" s="130" t="n">
        <f aca="false">DT15+$DU$3</f>
        <v>177.809523809524</v>
      </c>
      <c r="DX14" s="130" t="n">
        <f aca="false">DT14*$DV$3+DU14*$DW$3+$DX$3</f>
        <v>123.722142857143</v>
      </c>
      <c r="DY14" s="96" t="n">
        <f aca="false">DT15+$DY$3</f>
        <v>122.809523809524</v>
      </c>
      <c r="DZ14" s="96" t="n">
        <v>0</v>
      </c>
      <c r="EA14" s="131" t="n">
        <f aca="false">DX14+DZ14</f>
        <v>123.722142857143</v>
      </c>
      <c r="EB14" s="131" t="n">
        <f aca="false">DX14+DZ14</f>
        <v>123.722142857143</v>
      </c>
      <c r="EC14" s="132"/>
      <c r="ED14" s="133" t="n">
        <f aca="false">'[2]Price Curves'!AM13</f>
        <v>1.21</v>
      </c>
      <c r="EH14" s="106" t="n">
        <f aca="false">MAX(EXP(-0.015*((A20-'Export File'!$A$6+30)/365))*$EH$8,0.1)</f>
        <v>0.108366766693598</v>
      </c>
      <c r="EJ14" s="134" t="n">
        <f aca="false">BV14</f>
        <v>14.8244729036396</v>
      </c>
      <c r="EK14" s="134" t="n">
        <f aca="false">EJ14+5.22</f>
        <v>20.0444729036396</v>
      </c>
      <c r="EL14" s="134" t="n">
        <f aca="false">EJ14+18.2</f>
        <v>33.0244729036396</v>
      </c>
      <c r="EM14" s="134" t="n">
        <f aca="false">EJ14+$EM$3</f>
        <v>26.2244729036396</v>
      </c>
      <c r="EN14" s="135" t="n">
        <f aca="false">IF(Monomers_Data!K14=1,0.5*EM14+0.5*EL14,IF(Monomers_Data!K14=2,0.7*EM14+0.3*EL14,IF(Monomers_Data!K14=3,MAXA(MINA(EL14,EM14),EK14),IF(Monomers_Data!K14=4,0.7*EM14+0.3*EK14,IF(Monomers_Data!K14=5,0.5*EM14+0.5*EK14,"ERR")))))</f>
        <v>28.2644729036396</v>
      </c>
      <c r="EO14" s="141" t="n">
        <v>2.5</v>
      </c>
      <c r="EP14" s="136" t="n">
        <v>29</v>
      </c>
      <c r="EQ14" s="134" t="n">
        <f aca="false">VLOOKUP(A14,'[2]Price Curves'!$C$8:$BH$367,'[2]Price Curves'!$BH$1)</f>
        <v>77.55</v>
      </c>
      <c r="ER14" s="134" t="n">
        <f aca="false">VLOOKUP(A14,'[2]Price Curves'!$C$8:$BH$367,'[2]Price Curves'!$BA$1)</f>
        <v>66.0025264285714</v>
      </c>
      <c r="ES14" s="137" t="n">
        <f aca="false">MIN(((EQ14+$ET$1-ER14*0.7133-$ET$3)/5.69*2.4313)+1.5,CQ14-$ET$2)</f>
        <v>14.9086399667176</v>
      </c>
      <c r="ET14" s="134" t="n">
        <f aca="false">MAX(($EQ14+$ET$1-$ER14*0.7133-$ET$3)/5.69*2.4313+1.5,$CQ14-$ET$2)</f>
        <v>18.5</v>
      </c>
      <c r="EU14" s="138" t="n">
        <f aca="false">AVERAGE(ET14,ES14)</f>
        <v>16.7043199833588</v>
      </c>
      <c r="EV14" s="134" t="n">
        <f aca="false">CB14*$EV$2+$EV$3</f>
        <v>20.21625</v>
      </c>
      <c r="EW14" s="134" t="n">
        <f aca="false">IF(Monomers_Data!U14=1,0.5*EU14+0.5*ET14,IF(Monomers_Data!U14=2,0.7*EU14+0.3*ET14,IF(Monomers_Data!U14=3,MAXA(MINA(ET14,EU14),ES14),IF(Monomers_Data!U14=4,0.7*EU14+0.3*ES14,IF(Monomers_Data!U14=5,0.5*EU14+0.5*ES14,"ERR")))))</f>
        <v>17.6021599916794</v>
      </c>
      <c r="EX14" s="110" t="n">
        <v>18.5</v>
      </c>
      <c r="EY14" s="139" t="n">
        <f aca="false">VLOOKUP(A14,'[2]Price Curves'!$C$8:$BH$367,'[2]Price Curves'!$BE$1)</f>
        <v>5.645</v>
      </c>
      <c r="EZ14" s="134" t="n">
        <f aca="false">EY14*$EZ$2+$EZ$3</f>
        <v>86.8555</v>
      </c>
      <c r="FA14" s="0" t="n">
        <f aca="false">((EY14*$FA$2)+$FA$3)*100</f>
        <v>79.2725</v>
      </c>
      <c r="FF14" s="7" t="n">
        <f aca="false">DJ14-(0.79*EB14/7.365+0.29*CB14)</f>
        <v>9.42155731742799</v>
      </c>
    </row>
    <row r="15" customFormat="false" ht="12" hidden="false" customHeight="false" outlineLevel="0" collapsed="false">
      <c r="A15" s="140" t="n">
        <f aca="false">EOMONTH(A14,0)+1</f>
        <v>37165</v>
      </c>
      <c r="C15" s="108" t="n">
        <f aca="false">CB15</f>
        <v>30.75</v>
      </c>
      <c r="D15" s="6"/>
      <c r="E15" s="96" t="n">
        <f aca="false">C15+$E$3</f>
        <v>39.75</v>
      </c>
      <c r="F15" s="96" t="n">
        <f aca="false">C15+$F$3</f>
        <v>52.75</v>
      </c>
      <c r="G15" s="96" t="n">
        <f aca="false">C15+$G$3</f>
        <v>45.95</v>
      </c>
      <c r="H15" s="92" t="n">
        <f aca="false">IF(Polymers_Data!F15=1,0.5*G15+0.5*F15,IF(Polymers_Data!F15=2,0.7*G15+0.3*F15,IF(Polymers_Data!F15=3,MAXA(MINA(F15,G15),E15),IF(Polymers_Data!F15=4,0.7*G15+0.3*E15,IF(Polymers_Data!F15=5,0.5*G15+0.5*E15,"ERR")))))</f>
        <v>45.95</v>
      </c>
      <c r="I15" s="109" t="n">
        <v>-2</v>
      </c>
      <c r="J15" s="109" t="n">
        <f aca="false">G15+I15</f>
        <v>43.95</v>
      </c>
      <c r="K15" s="110" t="n">
        <f aca="false">J15+2</f>
        <v>45.95</v>
      </c>
      <c r="L15" s="111" t="n">
        <f aca="false">AB15+$L$3</f>
        <v>35.5</v>
      </c>
      <c r="M15" s="112" t="n">
        <f aca="false">L15+$M$3</f>
        <v>36.5</v>
      </c>
      <c r="N15" s="113" t="n">
        <f aca="false">L15+$N$3</f>
        <v>34.5</v>
      </c>
      <c r="O15" s="114" t="n">
        <f aca="false">C15+$O$3</f>
        <v>33.25</v>
      </c>
      <c r="P15" s="96" t="n">
        <f aca="false">C15+$P$3</f>
        <v>51.25</v>
      </c>
      <c r="Q15" s="96" t="n">
        <f aca="false">C15+$Q$3</f>
        <v>43</v>
      </c>
      <c r="R15" s="6"/>
      <c r="S15" s="88" t="n">
        <f aca="false">J15-3.5</f>
        <v>40.45</v>
      </c>
      <c r="T15" s="92"/>
      <c r="U15" s="114" t="n">
        <f aca="false">$C15+$U$3</f>
        <v>35.75</v>
      </c>
      <c r="V15" s="96" t="n">
        <f aca="false">$C15+$V$3</f>
        <v>50.25</v>
      </c>
      <c r="W15" s="96" t="n">
        <f aca="false">$C15+$W$3</f>
        <v>42.75</v>
      </c>
      <c r="X15" s="92"/>
      <c r="Y15" s="92" t="n">
        <f aca="false">IF(Polymers_Data!BA15=1,0.5*W15+0.5*V15,IF(Polymers_Data!BA15=2,0.7*W15+0.3*V15,IF(Polymers_Data!BA15=3,MAXA(MINA(V15,W15),U15),IF(Polymers_Data!BA15=4,0.7*W15+0.3*U15,IF(Polymers_Data!BA15=5,0.5*W15+0.5*U15,"ERR")))))</f>
        <v>40.65</v>
      </c>
      <c r="Z15" s="96" t="n">
        <v>-4</v>
      </c>
      <c r="AA15" s="115" t="n">
        <v>30</v>
      </c>
      <c r="AB15" s="110" t="n">
        <f aca="false">AA15+1</f>
        <v>31</v>
      </c>
      <c r="AC15" s="116" t="n">
        <f aca="false">S15+2</f>
        <v>42.45</v>
      </c>
      <c r="AD15" s="117" t="n">
        <f aca="false">AB15+2.5</f>
        <v>33.5</v>
      </c>
      <c r="AE15" s="96" t="n">
        <f aca="false">C15+11.33</f>
        <v>42.08</v>
      </c>
      <c r="AF15" s="96" t="n">
        <f aca="false">C15+27</f>
        <v>57.75</v>
      </c>
      <c r="AG15" s="96" t="n">
        <f aca="false">C15+17.68</f>
        <v>48.43</v>
      </c>
      <c r="AH15" s="6"/>
      <c r="AI15" s="88" t="n">
        <f aca="false">AC15+4.5</f>
        <v>46.95</v>
      </c>
      <c r="AJ15" s="118" t="n">
        <f aca="false">AB15+8</f>
        <v>39</v>
      </c>
      <c r="AK15" s="114" t="n">
        <f aca="false">CO15+1.5</f>
        <v>22.5070921985816</v>
      </c>
      <c r="AL15" s="6"/>
      <c r="AM15" s="96" t="n">
        <f aca="false">AK15+$AM$3</f>
        <v>35.3070921985816</v>
      </c>
      <c r="AN15" s="96" t="n">
        <f aca="false">AK15+$AN$3</f>
        <v>46.5070921985816</v>
      </c>
      <c r="AO15" s="96" t="n">
        <f aca="false">AK15+$AO$3</f>
        <v>40.4070921985816</v>
      </c>
      <c r="AP15" s="109" t="n">
        <f aca="false">IF(Polymers_Data!AE15=1,0.5*AO15+0.5*AN15,IF(Polymers_Data!AE15=2,0.7*AO15+0.3*AN15,IF(Polymers_Data!AE15=3,MAXA(MINA(AN15,AO15),AM15),IF(Polymers_Data!AE15=4,0.7*AO15+0.3*AM15,IF(Polymers_Data!AE15=5,0.5*AO15+0.5*AM15,"ERR")))))</f>
        <v>37.8570921985816</v>
      </c>
      <c r="AQ15" s="110" t="n">
        <v>29</v>
      </c>
      <c r="AR15" s="96" t="n">
        <f aca="false">$AK15+10</f>
        <v>32.5070921985816</v>
      </c>
      <c r="AS15" s="96" t="n">
        <f aca="false">$AK15+23.75</f>
        <v>46.2570921985816</v>
      </c>
      <c r="AT15" s="96" t="n">
        <f aca="false">$AK15+$AT$3</f>
        <v>37.8970921985816</v>
      </c>
      <c r="AU15" s="96" t="n">
        <f aca="false">IF(Polymers_Data!BP15=1,0.5*AT15+0.5*AS15,IF(Polymers_Data!BP15=2,0.7*AT15+0.3*AS15,IF(Polymers_Data!BP15=3,MAXA(MINA(AS15,AT15),AR15),IF(Polymers_Data!BP15=4,0.7*AT15+0.3*AR15,IF(Polymers_Data!BP15=5,0.3*AT15+0.7*AR15,"ERR")))))</f>
        <v>36.2800921985816</v>
      </c>
      <c r="AV15" s="96"/>
      <c r="AW15" s="119" t="n">
        <v>36</v>
      </c>
      <c r="AX15" s="5"/>
      <c r="AY15" s="108" t="n">
        <f aca="false">C15</f>
        <v>30.75</v>
      </c>
      <c r="AZ15" s="6"/>
      <c r="BA15" s="96" t="n">
        <f aca="false">AY15+$BA$3</f>
        <v>48.25</v>
      </c>
      <c r="BB15" s="96" t="n">
        <f aca="false">AY15+$BB$3</f>
        <v>90.75</v>
      </c>
      <c r="BC15" s="96" t="n">
        <f aca="false">AY15+$BC$3</f>
        <v>70.25</v>
      </c>
      <c r="BD15" s="109" t="n">
        <f aca="false">IF(Polymers_Data!BZ15=1,0.5*BC15+0.5*BB15,IF(Polymers_Data!BZ15=2,0.7*BC15+0.3*BB15,IF(Polymers_Data!BZ15=3,MAXA(MINA(BB15,BC15),BA15),IF(Polymers_Data!BZ15=4,0.7*BC15+0.3*BA15,IF(Polymers_Data!BZ15=5,0.5*BC15+0.5*BA15,"ERR")))))</f>
        <v>70.25</v>
      </c>
      <c r="BE15" s="92" t="n">
        <f aca="false">IF(Polymers_Data!BZ15=1,0.5*BC15+0.5*BB15,IF(Polymers_Data!BZ15=2,0.7*BC15+0.3*BB15,IF(Polymers_Data!BZ15=3,MAXA(MINA(BB15,BC15),BA15),IF(Polymers_Data!BZ15=4,0.7*BC15+0.3*BA15,IF(Polymers_Data!BZ15=5,0.5*BC15+0.5*BA15,"ERR")))))</f>
        <v>70.25</v>
      </c>
      <c r="BF15" s="6"/>
      <c r="BG15" s="6"/>
      <c r="BH15" s="96" t="n">
        <v>4</v>
      </c>
      <c r="BI15" s="120" t="n">
        <f aca="false">BC15+BH15</f>
        <v>74.25</v>
      </c>
      <c r="BJ15" s="6"/>
      <c r="BK15" s="114" t="n">
        <f aca="false">DQ15</f>
        <v>39.2</v>
      </c>
      <c r="BL15" s="6"/>
      <c r="BM15" s="96" t="n">
        <f aca="false">BK15+$BM$3</f>
        <v>46.45</v>
      </c>
      <c r="BN15" s="96" t="n">
        <f aca="false">BK15+22</f>
        <v>61.2</v>
      </c>
      <c r="BO15" s="96" t="n">
        <f aca="false">BK15+$BO$3</f>
        <v>54.4</v>
      </c>
      <c r="BP15" s="121" t="n">
        <f aca="false">IF(Polymers_Data!AJ15=1,0.5*BO15+0.5*BN15,IF(Polymers_Data!AJ15=2,0.7*BO15+0.3*BN15,IF(Polymers_Data!AJ15=3,MAXA(MINA(BN15,BO15),BM15),IF(Polymers_Data!AJ15=4,0.7*BO15+0.3*BM15,IF(Polymers_Data!AJ15=5,0.5*BO15+0.5*BM15,"ERR")))))</f>
        <v>54.4</v>
      </c>
      <c r="BQ15" s="121" t="n">
        <v>0</v>
      </c>
      <c r="BR15" s="120" t="n">
        <v>48</v>
      </c>
      <c r="BS15" s="96" t="n">
        <f aca="false">BR15-2.5</f>
        <v>45.5</v>
      </c>
      <c r="BT15" s="103" t="n">
        <v>49</v>
      </c>
      <c r="BU15" s="122" t="n">
        <f aca="false">VLOOKUP(A15,'[2]Price Curves'!$C$8:$IV$367,'[2]Price Curves'!$AW$1)</f>
        <v>44.1723787267081</v>
      </c>
      <c r="BV15" s="96" t="n">
        <f aca="false">BU15/2.97</f>
        <v>14.8728547901374</v>
      </c>
      <c r="BW15" s="96" t="n">
        <f aca="false">BV15+7</f>
        <v>21.8728547901374</v>
      </c>
      <c r="BX15" s="96" t="n">
        <f aca="false">BV15+23.861</f>
        <v>38.7338547901374</v>
      </c>
      <c r="BY15" s="96" t="n">
        <f aca="false">BV15+$BY$3</f>
        <v>28.8728547901374</v>
      </c>
      <c r="BZ15" s="96" t="n">
        <f aca="false">IF(Monomers_Data!F15=1,0.5*BY15+0.5*BX15,IF(Monomers_Data!F15=2,0.7*BY15+0.3*BX15,IF(Monomers_Data!F15=3,MAXA(MINA(BX15,BY15),BW15),IF(Monomers_Data!F15=4,0.7*BY15+0.3*BW15,IF(Monomers_Data!F15=5,0.5*BY15+0.5*BW15,"ERR")))))</f>
        <v>25.3728547901374</v>
      </c>
      <c r="CA15" s="96" t="n">
        <v>0</v>
      </c>
      <c r="CB15" s="115" t="n">
        <v>30.75</v>
      </c>
      <c r="CC15" s="96" t="n">
        <f aca="false">EP15</f>
        <v>29</v>
      </c>
      <c r="CD15" s="96" t="n">
        <f aca="false">CB15+2</f>
        <v>32.75</v>
      </c>
      <c r="CE15" s="123" t="n">
        <f aca="false">CB15+0.25</f>
        <v>31</v>
      </c>
      <c r="CF15" s="124"/>
      <c r="CG15" s="105" t="n">
        <f aca="false">VLOOKUP(A15,'[2]Price Curves'!$C$8:$BH$367,'[2]Price Curves'!$AY$1)</f>
        <v>59.25</v>
      </c>
      <c r="CH15" s="124" t="n">
        <f aca="false">CG15/4.23</f>
        <v>14.0070921985816</v>
      </c>
      <c r="CI15" s="124" t="n">
        <f aca="false">$CB15+CI$3</f>
        <v>22.75</v>
      </c>
      <c r="CJ15" s="124" t="n">
        <f aca="false">$CB15+CJ$3</f>
        <v>28.75</v>
      </c>
      <c r="CK15" s="124" t="n">
        <f aca="false">$CB15+CK$3</f>
        <v>24.75</v>
      </c>
      <c r="CL15" s="125" t="n">
        <f aca="false">IF(Monomers_Data!P15=1,0.5*CK15+0.5*CJ15,IF(Monomers_Data!P15=2,0.7*CK15+0.3*CJ15,IF(Monomers_Data!P15=3,MAXA(MINA(CJ15,CK15),CI15),IF(Monomers_Data!P15=4,0.7*CK15+0.3*CI15,IF(Monomers_Data!P15=5,0.5*CK15+0.5*CI15,"ERR")))))</f>
        <v>24.15</v>
      </c>
      <c r="CM15" s="125" t="n">
        <f aca="false">CH15+$CM$3</f>
        <v>21.0070921985816</v>
      </c>
      <c r="CN15" s="125" t="n">
        <v>0</v>
      </c>
      <c r="CO15" s="118" t="n">
        <f aca="false">CM15</f>
        <v>21.0070921985816</v>
      </c>
      <c r="CP15" s="125" t="n">
        <v>1.5</v>
      </c>
      <c r="CQ15" s="127" t="n">
        <f aca="false">CO15+CP15</f>
        <v>22.5070921985816</v>
      </c>
      <c r="CR15" s="124" t="n">
        <f aca="false">EX15</f>
        <v>18.25</v>
      </c>
      <c r="CS15" s="128" t="n">
        <f aca="false">EX15</f>
        <v>18.25</v>
      </c>
      <c r="CT15" s="7" t="n">
        <f aca="false">CB15</f>
        <v>30.75</v>
      </c>
      <c r="CU15" s="124" t="n">
        <f aca="false">(+CT15+$CU$3)</f>
        <v>33.25</v>
      </c>
      <c r="CV15" s="124" t="n">
        <f aca="false">CT15+$CV$3</f>
        <v>47.75</v>
      </c>
      <c r="CW15" s="124" t="n">
        <f aca="false">CT15+$CW$3</f>
        <v>40.75</v>
      </c>
      <c r="CX15" s="96" t="n">
        <f aca="false">IF(Polymers_Data!BU15=1,0.5*CW15+0.5*CV15,IF(Polymers_Data!BU15=2,0.7*CW15+0.3*CV15,IF(Polymers_Data!BU15=3,MAXA(MINA(CV15,CW15),CU15),IF(Polymers_Data!BU15=4,0.7*CW15+0.3*CU15,IF(Polymers_Data!BU15=5,0.5*CW15+0.5*CU15,"ERR")))))</f>
        <v>42.85</v>
      </c>
      <c r="CY15" s="129" t="n">
        <f aca="false">CX15</f>
        <v>42.85</v>
      </c>
      <c r="CZ15" s="105" t="n">
        <v>0.188693714285714</v>
      </c>
      <c r="DA15" s="124" t="n">
        <f aca="false">CZ15*100/(0.2*4.22+0.8*2.9696)</f>
        <v>5.86063566210662</v>
      </c>
      <c r="DB15" s="123"/>
      <c r="DC15" s="124" t="n">
        <f aca="false">EN15</f>
        <v>28.3128547901374</v>
      </c>
      <c r="DD15" s="127" t="n">
        <v>125</v>
      </c>
      <c r="DE15" s="124" t="n">
        <f aca="false">DC15*0.285+DD15/7.37*0.785+5.2</f>
        <v>26.5832748770616</v>
      </c>
      <c r="DF15" s="124" t="n">
        <f aca="false">DC15+$DF$3</f>
        <v>23.0128547901374</v>
      </c>
      <c r="DG15" s="124" t="n">
        <f aca="false">DC15+$DG$3</f>
        <v>53.3128547901374</v>
      </c>
      <c r="DH15" s="96" t="n">
        <f aca="false">DC15+6</f>
        <v>34.3128547901374</v>
      </c>
      <c r="DI15" s="124" t="n">
        <f aca="false">IF(Monomers_Data!AE15=1,0.5*DH15+0.5*DG15,IF(Monomers_Data!AE15=2,0.7*DH15+0.3*DG15,IF(Monomers_Data!AE15=3,MAXA(MINA(DG15,DH15),DF15),IF(Monomers_Data!AE15=4,0.7*DH15+0.3*DF15,IF(Monomers_Data!AE15=5,0.5*DH15+0.5*DF15,"ERR")))))</f>
        <v>30.9228547901374</v>
      </c>
      <c r="DJ15" s="125" t="n">
        <f aca="false">DI15</f>
        <v>30.9228547901374</v>
      </c>
      <c r="DK15" s="123" t="n">
        <f aca="false">DJ15/100*2204</f>
        <v>681.539719574628</v>
      </c>
      <c r="DL15" s="124" t="n">
        <f aca="false">CB15</f>
        <v>30.75</v>
      </c>
      <c r="DM15" s="124" t="n">
        <f aca="false">DL15+$DM$3</f>
        <v>33.25</v>
      </c>
      <c r="DN15" s="124" t="n">
        <f aca="false">DL15+$DN$3</f>
        <v>53.75</v>
      </c>
      <c r="DO15" s="96" t="n">
        <f aca="false">DL15+$DO$3</f>
        <v>41.75</v>
      </c>
      <c r="DP15" s="124" t="n">
        <f aca="false">IF(Monomers_Data!AE15=1,0.5*DO15+0.5*DN15,IF(Monomers_Data!AE15=2,0.7*DO15+0.3*DN15,IF(Monomers_Data!AE15=3,MAXA(MINA(DN15,DO15),DM15),IF(Monomers_Data!AE15=4,0.7*DO15+0.3*DM15,IF(Monomers_Data!AE15=5,0.5*DO15+0.5*DM15,"ERR")))))</f>
        <v>39.2</v>
      </c>
      <c r="DQ15" s="125" t="n">
        <f aca="false">DP15</f>
        <v>39.2</v>
      </c>
      <c r="DR15" s="123" t="n">
        <f aca="false">DQ15/100*2204</f>
        <v>863.968</v>
      </c>
      <c r="DS15" s="96" t="n">
        <f aca="false">VLOOKUP(A15,'[2]Price Curves'!$C$8:$BH$367,'[2]Price Curves'!$BC$1)</f>
        <v>28.48</v>
      </c>
      <c r="DT15" s="124" t="n">
        <f aca="false">DS15/42*100</f>
        <v>67.8095238095238</v>
      </c>
      <c r="DU15" s="124" t="n">
        <f aca="false">VLOOKUP(A15,'[2]Price Curves'!$C$8:$BH$367,'[2]Price Curves'!$BG$1)</f>
        <v>83.3</v>
      </c>
      <c r="DV15" s="105" t="n">
        <f aca="false">DT16+$DT$3</f>
        <v>92.5047619047619</v>
      </c>
      <c r="DW15" s="130" t="n">
        <f aca="false">DT16+$DU$3</f>
        <v>176.904761904762</v>
      </c>
      <c r="DX15" s="130" t="n">
        <f aca="false">DT15*$DV$3+DU15*$DW$3+$DX$3</f>
        <v>122.668095238095</v>
      </c>
      <c r="DY15" s="96" t="n">
        <f aca="false">DT16+$DY$3</f>
        <v>121.904761904762</v>
      </c>
      <c r="DZ15" s="96" t="n">
        <v>0</v>
      </c>
      <c r="EA15" s="131" t="n">
        <f aca="false">DX15+DZ15</f>
        <v>122.668095238095</v>
      </c>
      <c r="EB15" s="131" t="n">
        <f aca="false">DX15+DZ15</f>
        <v>122.668095238095</v>
      </c>
      <c r="EC15" s="132"/>
      <c r="ED15" s="133" t="n">
        <f aca="false">'[2]Price Curves'!AM14</f>
        <v>1.21</v>
      </c>
      <c r="EH15" s="106" t="n">
        <f aca="false">MAX(EXP(-0.015*((A21-'Export File'!$A$6+30)/365))*$EH$8,0.1)</f>
        <v>0.108228798304417</v>
      </c>
      <c r="EJ15" s="134" t="n">
        <f aca="false">BV15</f>
        <v>14.8728547901374</v>
      </c>
      <c r="EK15" s="134" t="n">
        <f aca="false">EJ15+5.22</f>
        <v>20.0928547901374</v>
      </c>
      <c r="EL15" s="134" t="n">
        <f aca="false">EJ15+18.2</f>
        <v>33.0728547901374</v>
      </c>
      <c r="EM15" s="134" t="n">
        <f aca="false">EJ15+$EM$3</f>
        <v>26.2728547901374</v>
      </c>
      <c r="EN15" s="135" t="n">
        <f aca="false">IF(Monomers_Data!K15=1,0.5*EM15+0.5*EL15,IF(Monomers_Data!K15=2,0.7*EM15+0.3*EL15,IF(Monomers_Data!K15=3,MAXA(MINA(EL15,EM15),EK15),IF(Monomers_Data!K15=4,0.7*EM15+0.3*EK15,IF(Monomers_Data!K15=5,0.5*EM15+0.5*EK15,"ERR")))))</f>
        <v>28.3128547901374</v>
      </c>
      <c r="EO15" s="141" t="n">
        <v>2.5</v>
      </c>
      <c r="EP15" s="136" t="n">
        <v>29</v>
      </c>
      <c r="EQ15" s="134" t="n">
        <f aca="false">VLOOKUP(A15,'[2]Price Curves'!$C$8:$BH$367,'[2]Price Curves'!$BH$1)</f>
        <v>75.95</v>
      </c>
      <c r="ER15" s="134" t="n">
        <f aca="false">VLOOKUP(A15,'[2]Price Curves'!$C$8:$BH$367,'[2]Price Curves'!$BA$1)</f>
        <v>65.2825329503105</v>
      </c>
      <c r="ES15" s="137" t="n">
        <f aca="false">MIN(((EQ15+$ET$1-ER15*0.7133-$ET$3)/5.69*2.4313)+1.5,CQ15-$ET$2)</f>
        <v>14.4444160683869</v>
      </c>
      <c r="ET15" s="134" t="n">
        <f aca="false">MAX(($EQ15+$ET$1-$ER15*0.7133-$ET$3)/5.69*2.4313+1.5,$CQ15-$ET$2)</f>
        <v>20.0070921985816</v>
      </c>
      <c r="EU15" s="138" t="n">
        <f aca="false">AVERAGE(ET15,ES15)</f>
        <v>17.2257541334842</v>
      </c>
      <c r="EV15" s="134" t="n">
        <f aca="false">CB15*$EV$2+$EV$3</f>
        <v>20.21625</v>
      </c>
      <c r="EW15" s="134" t="n">
        <f aca="false">IF(Monomers_Data!U15=1,0.5*EU15+0.5*ET15,IF(Monomers_Data!U15=2,0.7*EU15+0.3*ET15,IF(Monomers_Data!U15=3,MAXA(MINA(ET15,EU15),ES15),IF(Monomers_Data!U15=4,0.7*EU15+0.3*ES15,IF(Monomers_Data!U15=5,0.5*EU15+0.5*ES15,"ERR")))))</f>
        <v>18.6164231660329</v>
      </c>
      <c r="EX15" s="110" t="n">
        <v>18.25</v>
      </c>
      <c r="EY15" s="139" t="n">
        <f aca="false">VLOOKUP(A15,'[2]Price Curves'!$C$8:$BH$367,'[2]Price Curves'!$BE$1)</f>
        <v>5.658</v>
      </c>
      <c r="EZ15" s="134" t="n">
        <f aca="false">EY15*$EZ$2+$EZ$3</f>
        <v>87.0622</v>
      </c>
      <c r="FA15" s="0" t="n">
        <f aca="false">((EY15*$FA$2)+$FA$3)*100</f>
        <v>79.409</v>
      </c>
      <c r="FF15" s="7" t="n">
        <f aca="false">DJ15-(0.79*EB15/7.365+0.29*CB15)</f>
        <v>8.847473562969</v>
      </c>
    </row>
    <row r="16" customFormat="false" ht="12" hidden="false" customHeight="false" outlineLevel="0" collapsed="false">
      <c r="A16" s="140" t="n">
        <f aca="false">EOMONTH(A15,0)+1</f>
        <v>37196</v>
      </c>
      <c r="C16" s="108" t="n">
        <f aca="false">CB16</f>
        <v>30</v>
      </c>
      <c r="D16" s="6"/>
      <c r="E16" s="96" t="n">
        <f aca="false">C16+$E$3</f>
        <v>39</v>
      </c>
      <c r="F16" s="96" t="n">
        <f aca="false">C16+$F$3</f>
        <v>52</v>
      </c>
      <c r="G16" s="96" t="n">
        <f aca="false">C16+$G$3</f>
        <v>45.2</v>
      </c>
      <c r="H16" s="92" t="n">
        <f aca="false">IF(Polymers_Data!F16=1,0.5*G16+0.5*F16,IF(Polymers_Data!F16=2,0.7*G16+0.3*F16,IF(Polymers_Data!F16=3,MAXA(MINA(F16,G16),E16),IF(Polymers_Data!F16=4,0.7*G16+0.3*E16,IF(Polymers_Data!F16=5,0.5*G16+0.5*E16,"ERR")))))</f>
        <v>45.2</v>
      </c>
      <c r="I16" s="109" t="n">
        <v>-2</v>
      </c>
      <c r="J16" s="109" t="n">
        <f aca="false">G16+I16</f>
        <v>43.2</v>
      </c>
      <c r="K16" s="110" t="n">
        <v>46</v>
      </c>
      <c r="L16" s="111" t="n">
        <f aca="false">AB16+$L$3</f>
        <v>34.5</v>
      </c>
      <c r="M16" s="112" t="n">
        <f aca="false">L16+$M$3</f>
        <v>35.5</v>
      </c>
      <c r="N16" s="113" t="n">
        <f aca="false">L16+$N$3</f>
        <v>33.5</v>
      </c>
      <c r="O16" s="114" t="n">
        <f aca="false">C16+$O$3</f>
        <v>32.5</v>
      </c>
      <c r="P16" s="96" t="n">
        <f aca="false">C16+$P$3</f>
        <v>50.5</v>
      </c>
      <c r="Q16" s="96" t="n">
        <f aca="false">C16+$Q$3</f>
        <v>42.25</v>
      </c>
      <c r="R16" s="6"/>
      <c r="S16" s="88" t="n">
        <f aca="false">J16-3.5</f>
        <v>39.7</v>
      </c>
      <c r="T16" s="92"/>
      <c r="U16" s="114" t="n">
        <f aca="false">$C16+$U$3</f>
        <v>35</v>
      </c>
      <c r="V16" s="96" t="n">
        <f aca="false">$C16+$V$3</f>
        <v>49.5</v>
      </c>
      <c r="W16" s="96" t="n">
        <f aca="false">$C16+$W$3</f>
        <v>42</v>
      </c>
      <c r="X16" s="92"/>
      <c r="Y16" s="92" t="n">
        <f aca="false">IF(Polymers_Data!BA16=1,0.5*W16+0.5*V16,IF(Polymers_Data!BA16=2,0.7*W16+0.3*V16,IF(Polymers_Data!BA16=3,MAXA(MINA(V16,W16),U16),IF(Polymers_Data!BA16=4,0.7*W16+0.3*U16,IF(Polymers_Data!BA16=5,0.5*W16+0.5*U16,"ERR")))))</f>
        <v>39.9</v>
      </c>
      <c r="Z16" s="96" t="n">
        <v>-4</v>
      </c>
      <c r="AA16" s="115" t="n">
        <v>29</v>
      </c>
      <c r="AB16" s="110" t="n">
        <f aca="false">AA16+1</f>
        <v>30</v>
      </c>
      <c r="AC16" s="116" t="n">
        <f aca="false">S16+2</f>
        <v>41.7</v>
      </c>
      <c r="AD16" s="117" t="n">
        <f aca="false">AB16+2.5</f>
        <v>32.5</v>
      </c>
      <c r="AE16" s="96" t="n">
        <f aca="false">C16+11.33</f>
        <v>41.33</v>
      </c>
      <c r="AF16" s="96" t="n">
        <f aca="false">C16+27</f>
        <v>57</v>
      </c>
      <c r="AG16" s="96" t="n">
        <f aca="false">C16+17.68</f>
        <v>47.68</v>
      </c>
      <c r="AH16" s="6"/>
      <c r="AI16" s="88" t="n">
        <f aca="false">AC16+4.5</f>
        <v>46.2</v>
      </c>
      <c r="AJ16" s="118" t="n">
        <f aca="false">AB16+8</f>
        <v>38</v>
      </c>
      <c r="AK16" s="114" t="n">
        <f aca="false">CO16+1.5</f>
        <v>22.5898345153664</v>
      </c>
      <c r="AL16" s="6"/>
      <c r="AM16" s="96" t="n">
        <f aca="false">AK16+$AM$3</f>
        <v>35.3898345153664</v>
      </c>
      <c r="AN16" s="96" t="n">
        <f aca="false">AK16+$AN$3</f>
        <v>46.5898345153664</v>
      </c>
      <c r="AO16" s="96" t="n">
        <f aca="false">AK16+$AO$3</f>
        <v>40.4898345153664</v>
      </c>
      <c r="AP16" s="109" t="n">
        <f aca="false">IF(Polymers_Data!AE16=1,0.5*AO16+0.5*AN16,IF(Polymers_Data!AE16=2,0.7*AO16+0.3*AN16,IF(Polymers_Data!AE16=3,MAXA(MINA(AN16,AO16),AM16),IF(Polymers_Data!AE16=4,0.7*AO16+0.3*AM16,IF(Polymers_Data!AE16=5,0.5*AO16+0.5*AM16,"ERR")))))</f>
        <v>37.9398345153664</v>
      </c>
      <c r="AQ16" s="110" t="n">
        <v>29</v>
      </c>
      <c r="AR16" s="96" t="n">
        <f aca="false">$AK16+10</f>
        <v>32.5898345153664</v>
      </c>
      <c r="AS16" s="96" t="n">
        <f aca="false">$AK16+23.75</f>
        <v>46.3398345153664</v>
      </c>
      <c r="AT16" s="96" t="n">
        <f aca="false">$AK16+$AT$3</f>
        <v>37.9798345153664</v>
      </c>
      <c r="AU16" s="96" t="n">
        <f aca="false">IF(Polymers_Data!BP16=1,0.5*AT16+0.5*AS16,IF(Polymers_Data!BP16=2,0.7*AT16+0.3*AS16,IF(Polymers_Data!BP16=3,MAXA(MINA(AS16,AT16),AR16),IF(Polymers_Data!BP16=4,0.7*AT16+0.3*AR16,IF(Polymers_Data!BP16=5,0.3*AT16+0.7*AR16,"ERR")))))</f>
        <v>36.3628345153664</v>
      </c>
      <c r="AV16" s="96"/>
      <c r="AW16" s="119" t="n">
        <v>36</v>
      </c>
      <c r="AX16" s="5"/>
      <c r="AY16" s="108" t="n">
        <f aca="false">C16</f>
        <v>30</v>
      </c>
      <c r="AZ16" s="6"/>
      <c r="BA16" s="96" t="n">
        <f aca="false">AY16+$BA$3</f>
        <v>47.5</v>
      </c>
      <c r="BB16" s="96" t="n">
        <f aca="false">AY16+$BB$3</f>
        <v>90</v>
      </c>
      <c r="BC16" s="96" t="n">
        <f aca="false">AY16+$BC$3</f>
        <v>69.5</v>
      </c>
      <c r="BD16" s="109" t="n">
        <f aca="false">IF(Polymers_Data!BZ16=1,0.5*BC16+0.5*BB16,IF(Polymers_Data!BZ16=2,0.7*BC16+0.3*BB16,IF(Polymers_Data!BZ16=3,MAXA(MINA(BB16,BC16),BA16),IF(Polymers_Data!BZ16=4,0.7*BC16+0.3*BA16,IF(Polymers_Data!BZ16=5,0.5*BC16+0.5*BA16,"ERR")))))</f>
        <v>69.5</v>
      </c>
      <c r="BE16" s="92" t="n">
        <f aca="false">IF(Polymers_Data!BZ16=1,0.5*BC16+0.5*BB16,IF(Polymers_Data!BZ16=2,0.7*BC16+0.3*BB16,IF(Polymers_Data!BZ16=3,MAXA(MINA(BB16,BC16),BA16),IF(Polymers_Data!BZ16=4,0.7*BC16+0.3*BA16,IF(Polymers_Data!BZ16=5,0.5*BC16+0.5*BA16,"ERR")))))</f>
        <v>69.5</v>
      </c>
      <c r="BF16" s="6"/>
      <c r="BG16" s="6"/>
      <c r="BH16" s="96" t="n">
        <v>4</v>
      </c>
      <c r="BI16" s="120" t="n">
        <f aca="false">BC16+BH16</f>
        <v>73.5</v>
      </c>
      <c r="BJ16" s="6"/>
      <c r="BK16" s="114" t="n">
        <f aca="false">DQ16</f>
        <v>38.45</v>
      </c>
      <c r="BL16" s="6"/>
      <c r="BM16" s="96" t="n">
        <f aca="false">BK16+$BM$3</f>
        <v>45.7</v>
      </c>
      <c r="BN16" s="96" t="n">
        <f aca="false">BK16+22</f>
        <v>60.45</v>
      </c>
      <c r="BO16" s="96" t="n">
        <f aca="false">BK16+$BO$3</f>
        <v>53.65</v>
      </c>
      <c r="BP16" s="121" t="n">
        <f aca="false">IF(Polymers_Data!AJ16=1,0.5*BO16+0.5*BN16,IF(Polymers_Data!AJ16=2,0.7*BO16+0.3*BN16,IF(Polymers_Data!AJ16=3,MAXA(MINA(BN16,BO16),BM16),IF(Polymers_Data!AJ16=4,0.7*BO16+0.3*BM16,IF(Polymers_Data!AJ16=5,0.5*BO16+0.5*BM16,"ERR")))))</f>
        <v>53.65</v>
      </c>
      <c r="BQ16" s="121" t="n">
        <v>0</v>
      </c>
      <c r="BR16" s="120" t="n">
        <v>48</v>
      </c>
      <c r="BS16" s="96" t="n">
        <f aca="false">BR16-2.5</f>
        <v>45.5</v>
      </c>
      <c r="BT16" s="103" t="n">
        <v>49</v>
      </c>
      <c r="BU16" s="122" t="n">
        <f aca="false">VLOOKUP(A16,'[2]Price Curves'!$C$8:$IV$367,'[2]Price Curves'!$AW$1)</f>
        <v>44.3715205952381</v>
      </c>
      <c r="BV16" s="96" t="n">
        <f aca="false">BU16/2.97</f>
        <v>14.9399059243226</v>
      </c>
      <c r="BW16" s="96" t="n">
        <f aca="false">BV16+7</f>
        <v>21.9399059243226</v>
      </c>
      <c r="BX16" s="96" t="n">
        <f aca="false">BV16+23.861</f>
        <v>38.8009059243226</v>
      </c>
      <c r="BY16" s="96" t="n">
        <f aca="false">BV16+$BY$3</f>
        <v>28.9399059243226</v>
      </c>
      <c r="BZ16" s="96" t="n">
        <f aca="false">IF(Monomers_Data!F16=1,0.5*BY16+0.5*BX16,IF(Monomers_Data!F16=2,0.7*BY16+0.3*BX16,IF(Monomers_Data!F16=3,MAXA(MINA(BX16,BY16),BW16),IF(Monomers_Data!F16=4,0.7*BY16+0.3*BW16,IF(Monomers_Data!F16=5,0.5*BY16+0.5*BW16,"ERR")))))</f>
        <v>25.4399059243226</v>
      </c>
      <c r="CA16" s="96" t="n">
        <v>0</v>
      </c>
      <c r="CB16" s="115" t="n">
        <v>30</v>
      </c>
      <c r="CC16" s="96" t="n">
        <f aca="false">EP16</f>
        <v>29</v>
      </c>
      <c r="CD16" s="96" t="n">
        <f aca="false">CB16+2</f>
        <v>32</v>
      </c>
      <c r="CE16" s="123" t="n">
        <f aca="false">CB16+0.25</f>
        <v>30.25</v>
      </c>
      <c r="CF16" s="124"/>
      <c r="CG16" s="105" t="n">
        <f aca="false">VLOOKUP(A16,'[2]Price Curves'!$C$8:$BH$367,'[2]Price Curves'!$AY$1)</f>
        <v>59.6</v>
      </c>
      <c r="CH16" s="124" t="n">
        <f aca="false">CG16/4.23</f>
        <v>14.0898345153664</v>
      </c>
      <c r="CI16" s="124" t="n">
        <f aca="false">$CB16+CI$3</f>
        <v>22</v>
      </c>
      <c r="CJ16" s="124" t="n">
        <f aca="false">$CB16+CJ$3</f>
        <v>28</v>
      </c>
      <c r="CK16" s="124" t="n">
        <f aca="false">$CB16+CK$3</f>
        <v>24</v>
      </c>
      <c r="CL16" s="125" t="n">
        <f aca="false">IF(Monomers_Data!P16=1,0.5*CK16+0.5*CJ16,IF(Monomers_Data!P16=2,0.7*CK16+0.3*CJ16,IF(Monomers_Data!P16=3,MAXA(MINA(CJ16,CK16),CI16),IF(Monomers_Data!P16=4,0.7*CK16+0.3*CI16,IF(Monomers_Data!P16=5,0.5*CK16+0.5*CI16,"ERR")))))</f>
        <v>23.4</v>
      </c>
      <c r="CM16" s="125" t="n">
        <f aca="false">CH16+$CM$3</f>
        <v>21.0898345153664</v>
      </c>
      <c r="CN16" s="125" t="n">
        <v>0</v>
      </c>
      <c r="CO16" s="118" t="n">
        <f aca="false">CM16</f>
        <v>21.0898345153664</v>
      </c>
      <c r="CP16" s="125" t="n">
        <v>1.5</v>
      </c>
      <c r="CQ16" s="127" t="n">
        <f aca="false">CO16+CP16</f>
        <v>22.5898345153664</v>
      </c>
      <c r="CR16" s="124" t="n">
        <f aca="false">EX16</f>
        <v>17.75</v>
      </c>
      <c r="CS16" s="128" t="n">
        <f aca="false">EX16</f>
        <v>17.75</v>
      </c>
      <c r="CT16" s="7" t="n">
        <f aca="false">CB16</f>
        <v>30</v>
      </c>
      <c r="CU16" s="124" t="n">
        <f aca="false">(+CT16+$CU$3)</f>
        <v>32.5</v>
      </c>
      <c r="CV16" s="124" t="n">
        <f aca="false">CT16+$CV$3</f>
        <v>47</v>
      </c>
      <c r="CW16" s="124" t="n">
        <f aca="false">CT16+$CW$3</f>
        <v>40</v>
      </c>
      <c r="CX16" s="96" t="n">
        <f aca="false">IF(Polymers_Data!BU16=1,0.5*CW16+0.5*CV16,IF(Polymers_Data!BU16=2,0.7*CW16+0.3*CV16,IF(Polymers_Data!BU16=3,MAXA(MINA(CV16,CW16),CU16),IF(Polymers_Data!BU16=4,0.7*CW16+0.3*CU16,IF(Polymers_Data!BU16=5,0.5*CW16+0.5*CU16,"ERR")))))</f>
        <v>42.1</v>
      </c>
      <c r="CY16" s="129" t="n">
        <f aca="false">CX16</f>
        <v>42.1</v>
      </c>
      <c r="CZ16" s="105" t="n">
        <v>0.189042414285714</v>
      </c>
      <c r="DA16" s="124" t="n">
        <f aca="false">CZ16*100/(0.2*4.22+0.8*2.9696)</f>
        <v>5.87146593095321</v>
      </c>
      <c r="DB16" s="123"/>
      <c r="DC16" s="124" t="n">
        <f aca="false">EN16</f>
        <v>28.3799059243226</v>
      </c>
      <c r="DD16" s="127" t="n">
        <v>125</v>
      </c>
      <c r="DE16" s="124" t="n">
        <f aca="false">DC16*0.285+DD16/7.37*0.785+5.2</f>
        <v>26.6023844503044</v>
      </c>
      <c r="DF16" s="124" t="n">
        <f aca="false">DC16+$DF$3</f>
        <v>23.0799059243226</v>
      </c>
      <c r="DG16" s="124" t="n">
        <f aca="false">DC16+$DG$3</f>
        <v>53.3799059243226</v>
      </c>
      <c r="DH16" s="96" t="n">
        <f aca="false">DC16+6</f>
        <v>34.3799059243226</v>
      </c>
      <c r="DI16" s="124" t="n">
        <f aca="false">IF(Monomers_Data!AE16=1,0.5*DH16+0.5*DG16,IF(Monomers_Data!AE16=2,0.7*DH16+0.3*DG16,IF(Monomers_Data!AE16=3,MAXA(MINA(DG16,DH16),DF16),IF(Monomers_Data!AE16=4,0.7*DH16+0.3*DF16,IF(Monomers_Data!AE16=5,0.5*DH16+0.5*DF16,"ERR")))))</f>
        <v>30.9899059243226</v>
      </c>
      <c r="DJ16" s="125" t="n">
        <f aca="false">DI16</f>
        <v>30.9899059243226</v>
      </c>
      <c r="DK16" s="123" t="n">
        <f aca="false">DJ16/100*2204</f>
        <v>683.01752657207</v>
      </c>
      <c r="DL16" s="124" t="n">
        <f aca="false">CB16</f>
        <v>30</v>
      </c>
      <c r="DM16" s="124" t="n">
        <f aca="false">DL16+$DM$3</f>
        <v>32.5</v>
      </c>
      <c r="DN16" s="124" t="n">
        <f aca="false">DL16+$DN$3</f>
        <v>53</v>
      </c>
      <c r="DO16" s="96" t="n">
        <f aca="false">DL16+$DO$3</f>
        <v>41</v>
      </c>
      <c r="DP16" s="124" t="n">
        <f aca="false">IF(Monomers_Data!AE16=1,0.5*DO16+0.5*DN16,IF(Monomers_Data!AE16=2,0.7*DO16+0.3*DN16,IF(Monomers_Data!AE16=3,MAXA(MINA(DN16,DO16),DM16),IF(Monomers_Data!AE16=4,0.7*DO16+0.3*DM16,IF(Monomers_Data!AE16=5,0.5*DO16+0.5*DM16,"ERR")))))</f>
        <v>38.45</v>
      </c>
      <c r="DQ16" s="125" t="n">
        <f aca="false">DP16</f>
        <v>38.45</v>
      </c>
      <c r="DR16" s="123" t="n">
        <f aca="false">DQ16/100*2204</f>
        <v>847.438</v>
      </c>
      <c r="DS16" s="96" t="n">
        <f aca="false">VLOOKUP(A16,'[2]Price Curves'!$C$8:$BH$367,'[2]Price Curves'!$BC$1)</f>
        <v>28.1</v>
      </c>
      <c r="DT16" s="124" t="n">
        <f aca="false">DS16/42*100</f>
        <v>66.9047619047619</v>
      </c>
      <c r="DU16" s="124" t="n">
        <f aca="false">VLOOKUP(A16,'[2]Price Curves'!$C$8:$BH$367,'[2]Price Curves'!$BG$1)</f>
        <v>79.95</v>
      </c>
      <c r="DV16" s="105" t="n">
        <f aca="false">DT17+$DT$3</f>
        <v>91.6238095238095</v>
      </c>
      <c r="DW16" s="130" t="n">
        <f aca="false">DT17+$DU$3</f>
        <v>176.02380952381</v>
      </c>
      <c r="DX16" s="130" t="n">
        <f aca="false">DT16*$DV$3+DU16*$DW$3+$DX$3</f>
        <v>121.614047619048</v>
      </c>
      <c r="DY16" s="96" t="n">
        <f aca="false">DT17+$DY$3</f>
        <v>121.02380952381</v>
      </c>
      <c r="DZ16" s="96" t="n">
        <v>0</v>
      </c>
      <c r="EA16" s="131" t="n">
        <f aca="false">DX16+DZ16</f>
        <v>121.614047619048</v>
      </c>
      <c r="EB16" s="131" t="n">
        <f aca="false">DX16+DZ16</f>
        <v>121.614047619048</v>
      </c>
      <c r="EC16" s="132"/>
      <c r="ED16" s="133" t="n">
        <f aca="false">'[2]Price Curves'!AM15</f>
        <v>1.21</v>
      </c>
      <c r="EH16" s="106" t="n">
        <f aca="false">MAX(EXP(-0.015*((A22-'Export File'!$A$6+30)/365))*$EH$8,0.1)</f>
        <v>0.108095447758666</v>
      </c>
      <c r="EJ16" s="134" t="n">
        <f aca="false">BV16</f>
        <v>14.9399059243226</v>
      </c>
      <c r="EK16" s="134" t="n">
        <f aca="false">EJ16+5.22</f>
        <v>20.1599059243226</v>
      </c>
      <c r="EL16" s="134" t="n">
        <f aca="false">EJ16+18.2</f>
        <v>33.1399059243226</v>
      </c>
      <c r="EM16" s="134" t="n">
        <f aca="false">EJ16+$EM$3</f>
        <v>26.3399059243226</v>
      </c>
      <c r="EN16" s="135" t="n">
        <f aca="false">IF(Monomers_Data!K16=1,0.5*EM16+0.5*EL16,IF(Monomers_Data!K16=2,0.7*EM16+0.3*EL16,IF(Monomers_Data!K16=3,MAXA(MINA(EL16,EM16),EK16),IF(Monomers_Data!K16=4,0.7*EM16+0.3*EK16,IF(Monomers_Data!K16=5,0.5*EM16+0.5*EK16,"ERR")))))</f>
        <v>28.3799059243226</v>
      </c>
      <c r="EO16" s="141" t="n">
        <v>2.5</v>
      </c>
      <c r="EP16" s="136" t="n">
        <v>29</v>
      </c>
      <c r="EQ16" s="134" t="n">
        <f aca="false">VLOOKUP(A16,'[2]Price Curves'!$C$8:$BH$367,'[2]Price Curves'!$BH$1)</f>
        <v>74.05</v>
      </c>
      <c r="ER16" s="134" t="n">
        <f aca="false">VLOOKUP(A16,'[2]Price Curves'!$C$8:$BH$367,'[2]Price Curves'!$BA$1)</f>
        <v>66.1008932142857</v>
      </c>
      <c r="ES16" s="137" t="n">
        <f aca="false">MIN(((EQ16+$ET$1-ER16*0.7133-$ET$3)/5.69*2.4313)+1.5,CQ16-$ET$2)</f>
        <v>13.3831316656307</v>
      </c>
      <c r="ET16" s="134" t="n">
        <f aca="false">MAX(($EQ16+$ET$1-$ER16*0.7133-$ET$3)/5.69*2.4313+1.5,$CQ16-$ET$2)</f>
        <v>20.0898345153664</v>
      </c>
      <c r="EU16" s="138" t="n">
        <f aca="false">AVERAGE(ET16,ES16)</f>
        <v>16.7364830904986</v>
      </c>
      <c r="EV16" s="134" t="n">
        <f aca="false">CB16*$EV$2+$EV$3</f>
        <v>19.65</v>
      </c>
      <c r="EW16" s="134" t="n">
        <f aca="false">IF(Monomers_Data!U16=1,0.5*EU16+0.5*ET16,IF(Monomers_Data!U16=2,0.7*EU16+0.3*ET16,IF(Monomers_Data!U16=3,MAXA(MINA(ET16,EU16),ES16),IF(Monomers_Data!U16=4,0.7*EU16+0.3*ES16,IF(Monomers_Data!U16=5,0.5*EU16+0.5*ES16,"ERR")))))</f>
        <v>17.7424885179589</v>
      </c>
      <c r="EX16" s="110" t="n">
        <v>17.75</v>
      </c>
      <c r="EY16" s="139" t="n">
        <f aca="false">VLOOKUP(A16,'[2]Price Curves'!$C$8:$BH$367,'[2]Price Curves'!$BE$1)</f>
        <v>5.79</v>
      </c>
      <c r="EZ16" s="134" t="n">
        <f aca="false">EY16*$EZ$2+$EZ$3</f>
        <v>89.161</v>
      </c>
      <c r="FA16" s="0" t="n">
        <f aca="false">((EY16*$FA$2)+$FA$3)*100</f>
        <v>80.795</v>
      </c>
      <c r="FF16" s="7" t="n">
        <f aca="false">DJ16-(0.79*EB16/7.365+0.29*CB16)</f>
        <v>9.2450861525578</v>
      </c>
    </row>
    <row r="17" customFormat="false" ht="12" hidden="false" customHeight="false" outlineLevel="0" collapsed="false">
      <c r="A17" s="140" t="n">
        <f aca="false">EOMONTH(A16,0)+1</f>
        <v>37226</v>
      </c>
      <c r="C17" s="108" t="n">
        <f aca="false">CB17</f>
        <v>30</v>
      </c>
      <c r="D17" s="6"/>
      <c r="E17" s="96" t="n">
        <f aca="false">C17+$E$3</f>
        <v>39</v>
      </c>
      <c r="F17" s="96" t="n">
        <f aca="false">C17+$F$3</f>
        <v>52</v>
      </c>
      <c r="G17" s="96" t="n">
        <f aca="false">C17+$G$3</f>
        <v>45.2</v>
      </c>
      <c r="H17" s="92" t="n">
        <f aca="false">IF(Polymers_Data!F17=1,0.5*G17+0.5*F17,IF(Polymers_Data!F17=2,0.7*G17+0.3*F17,IF(Polymers_Data!F17=3,MAXA(MINA(F17,G17),E17),IF(Polymers_Data!F17=4,0.7*G17+0.3*E17,IF(Polymers_Data!F17=5,0.5*G17+0.5*E17,"ERR")))))</f>
        <v>45.2</v>
      </c>
      <c r="I17" s="109" t="n">
        <v>-1</v>
      </c>
      <c r="J17" s="109" t="n">
        <f aca="false">G17+I17</f>
        <v>44.2</v>
      </c>
      <c r="K17" s="110" t="n">
        <v>46.2</v>
      </c>
      <c r="L17" s="111" t="n">
        <f aca="false">AB17+$L$3</f>
        <v>34.5</v>
      </c>
      <c r="M17" s="112" t="n">
        <f aca="false">L17+$M$3</f>
        <v>35.5</v>
      </c>
      <c r="N17" s="113" t="n">
        <f aca="false">L17+$N$3</f>
        <v>33.5</v>
      </c>
      <c r="O17" s="114" t="n">
        <f aca="false">C17+$O$3</f>
        <v>32.5</v>
      </c>
      <c r="P17" s="96" t="n">
        <f aca="false">C17+$P$3</f>
        <v>50.5</v>
      </c>
      <c r="Q17" s="96" t="n">
        <f aca="false">C17+$Q$3</f>
        <v>42.25</v>
      </c>
      <c r="R17" s="6"/>
      <c r="S17" s="88" t="n">
        <f aca="false">J17-3.5</f>
        <v>40.7</v>
      </c>
      <c r="T17" s="92"/>
      <c r="U17" s="114" t="n">
        <f aca="false">$C17+$U$3</f>
        <v>35</v>
      </c>
      <c r="V17" s="96" t="n">
        <f aca="false">$C17+$V$3</f>
        <v>49.5</v>
      </c>
      <c r="W17" s="96" t="n">
        <f aca="false">$C17+$W$3</f>
        <v>42</v>
      </c>
      <c r="X17" s="92"/>
      <c r="Y17" s="92" t="n">
        <f aca="false">IF(Polymers_Data!BA17=1,0.5*W17+0.5*V17,IF(Polymers_Data!BA17=2,0.7*W17+0.3*V17,IF(Polymers_Data!BA17=3,MAXA(MINA(V17,W17),U17),IF(Polymers_Data!BA17=4,0.7*W17+0.3*U17,IF(Polymers_Data!BA17=5,0.5*W17+0.5*U17,"ERR")))))</f>
        <v>39.9</v>
      </c>
      <c r="Z17" s="96" t="n">
        <v>-4</v>
      </c>
      <c r="AA17" s="115" t="n">
        <v>29</v>
      </c>
      <c r="AB17" s="110" t="n">
        <f aca="false">AA17+1</f>
        <v>30</v>
      </c>
      <c r="AC17" s="116" t="n">
        <f aca="false">S17+2</f>
        <v>42.7</v>
      </c>
      <c r="AD17" s="117" t="n">
        <f aca="false">AB17+2.5</f>
        <v>32.5</v>
      </c>
      <c r="AE17" s="96" t="n">
        <f aca="false">C17+11.33</f>
        <v>41.33</v>
      </c>
      <c r="AF17" s="96" t="n">
        <f aca="false">C17+27</f>
        <v>57</v>
      </c>
      <c r="AG17" s="96" t="n">
        <f aca="false">C17+17.68</f>
        <v>47.68</v>
      </c>
      <c r="AH17" s="6"/>
      <c r="AI17" s="88" t="n">
        <f aca="false">AC17+4.5</f>
        <v>47.2</v>
      </c>
      <c r="AJ17" s="118" t="n">
        <f aca="false">AB17+8</f>
        <v>38</v>
      </c>
      <c r="AK17" s="114" t="n">
        <f aca="false">CO17+1.5</f>
        <v>22.6725768321513</v>
      </c>
      <c r="AL17" s="6"/>
      <c r="AM17" s="96" t="n">
        <f aca="false">AK17+$AM$3</f>
        <v>35.4725768321513</v>
      </c>
      <c r="AN17" s="96" t="n">
        <f aca="false">AK17+$AN$3</f>
        <v>46.6725768321513</v>
      </c>
      <c r="AO17" s="96" t="n">
        <f aca="false">AK17+$AO$3</f>
        <v>40.5725768321513</v>
      </c>
      <c r="AP17" s="109" t="n">
        <f aca="false">IF(Polymers_Data!AE17=1,0.5*AO17+0.5*AN17,IF(Polymers_Data!AE17=2,0.7*AO17+0.3*AN17,IF(Polymers_Data!AE17=3,MAXA(MINA(AN17,AO17),AM17),IF(Polymers_Data!AE17=4,0.7*AO17+0.3*AM17,IF(Polymers_Data!AE17=5,0.5*AO17+0.5*AM17,"ERR")))))</f>
        <v>38.0225768321513</v>
      </c>
      <c r="AQ17" s="110" t="n">
        <v>29</v>
      </c>
      <c r="AR17" s="96" t="n">
        <f aca="false">$AK17+10</f>
        <v>32.6725768321513</v>
      </c>
      <c r="AS17" s="96" t="n">
        <f aca="false">$AK17+23.75</f>
        <v>46.4225768321513</v>
      </c>
      <c r="AT17" s="96" t="n">
        <f aca="false">$AK17+$AT$3</f>
        <v>38.0625768321513</v>
      </c>
      <c r="AU17" s="96" t="n">
        <f aca="false">IF(Polymers_Data!BP17=1,0.5*AT17+0.5*AS17,IF(Polymers_Data!BP17=2,0.7*AT17+0.3*AS17,IF(Polymers_Data!BP17=3,MAXA(MINA(AS17,AT17),AR17),IF(Polymers_Data!BP17=4,0.7*AT17+0.3*AR17,IF(Polymers_Data!BP17=5,0.3*AT17+0.7*AR17,"ERR")))))</f>
        <v>36.4455768321513</v>
      </c>
      <c r="AV17" s="96"/>
      <c r="AW17" s="119" t="n">
        <v>37</v>
      </c>
      <c r="AX17" s="5"/>
      <c r="AY17" s="108" t="n">
        <f aca="false">C17</f>
        <v>30</v>
      </c>
      <c r="AZ17" s="6"/>
      <c r="BA17" s="96" t="n">
        <f aca="false">AY17+$BA$3</f>
        <v>47.5</v>
      </c>
      <c r="BB17" s="96" t="n">
        <f aca="false">AY17+$BB$3</f>
        <v>90</v>
      </c>
      <c r="BC17" s="96" t="n">
        <f aca="false">AY17+$BC$3</f>
        <v>69.5</v>
      </c>
      <c r="BD17" s="109" t="n">
        <f aca="false">IF(Polymers_Data!BZ17=1,0.5*BC17+0.5*BB17,IF(Polymers_Data!BZ17=2,0.7*BC17+0.3*BB17,IF(Polymers_Data!BZ17=3,MAXA(MINA(BB17,BC17),BA17),IF(Polymers_Data!BZ17=4,0.7*BC17+0.3*BA17,IF(Polymers_Data!BZ17=5,0.5*BC17+0.5*BA17,"ERR")))))</f>
        <v>69.5</v>
      </c>
      <c r="BE17" s="92" t="n">
        <f aca="false">IF(Polymers_Data!BZ17=1,0.5*BC17+0.5*BB17,IF(Polymers_Data!BZ17=2,0.7*BC17+0.3*BB17,IF(Polymers_Data!BZ17=3,MAXA(MINA(BB17,BC17),BA17),IF(Polymers_Data!BZ17=4,0.7*BC17+0.3*BA17,IF(Polymers_Data!BZ17=5,0.5*BC17+0.5*BA17,"ERR")))))</f>
        <v>69.5</v>
      </c>
      <c r="BF17" s="6"/>
      <c r="BG17" s="6"/>
      <c r="BH17" s="96" t="n">
        <v>4</v>
      </c>
      <c r="BI17" s="120" t="n">
        <f aca="false">BC17+BH17</f>
        <v>73.5</v>
      </c>
      <c r="BJ17" s="6"/>
      <c r="BK17" s="114" t="n">
        <f aca="false">DQ17</f>
        <v>38.45</v>
      </c>
      <c r="BL17" s="6"/>
      <c r="BM17" s="96" t="n">
        <f aca="false">BK17+$BM$3</f>
        <v>45.7</v>
      </c>
      <c r="BN17" s="96" t="n">
        <f aca="false">BK17+22</f>
        <v>60.45</v>
      </c>
      <c r="BO17" s="96" t="n">
        <f aca="false">BK17+$BO$3</f>
        <v>53.65</v>
      </c>
      <c r="BP17" s="121" t="n">
        <f aca="false">IF(Polymers_Data!AJ17=1,0.5*BO17+0.5*BN17,IF(Polymers_Data!AJ17=2,0.7*BO17+0.3*BN17,IF(Polymers_Data!AJ17=3,MAXA(MINA(BN17,BO17),BM17),IF(Polymers_Data!AJ17=4,0.7*BO17+0.3*BM17,IF(Polymers_Data!AJ17=5,0.5*BO17+0.5*BM17,"ERR")))))</f>
        <v>53.65</v>
      </c>
      <c r="BQ17" s="121" t="n">
        <v>0</v>
      </c>
      <c r="BR17" s="120" t="n">
        <v>46</v>
      </c>
      <c r="BS17" s="96" t="n">
        <f aca="false">BR17-2.5</f>
        <v>43.5</v>
      </c>
      <c r="BT17" s="103" t="n">
        <v>49</v>
      </c>
      <c r="BU17" s="122" t="n">
        <f aca="false">VLOOKUP(A17,'[2]Price Curves'!$C$8:$IV$367,'[2]Price Curves'!$AW$1)</f>
        <v>44.7717174404762</v>
      </c>
      <c r="BV17" s="96" t="n">
        <f aca="false">BU17/2.97</f>
        <v>15.0746523368607</v>
      </c>
      <c r="BW17" s="96" t="n">
        <f aca="false">BV17+7</f>
        <v>22.0746523368607</v>
      </c>
      <c r="BX17" s="96" t="n">
        <f aca="false">BV17+23.861</f>
        <v>38.9356523368607</v>
      </c>
      <c r="BY17" s="96" t="n">
        <f aca="false">BV17+$BY$3</f>
        <v>29.0746523368607</v>
      </c>
      <c r="BZ17" s="96" t="n">
        <f aca="false">IF(Monomers_Data!F17=1,0.5*BY17+0.5*BX17,IF(Monomers_Data!F17=2,0.7*BY17+0.3*BX17,IF(Monomers_Data!F17=3,MAXA(MINA(BX17,BY17),BW17),IF(Monomers_Data!F17=4,0.7*BY17+0.3*BW17,IF(Monomers_Data!F17=5,0.5*BY17+0.5*BW17,"ERR")))))</f>
        <v>25.5746523368607</v>
      </c>
      <c r="CA17" s="96" t="n">
        <v>0</v>
      </c>
      <c r="CB17" s="115" t="n">
        <v>30</v>
      </c>
      <c r="CC17" s="96" t="n">
        <f aca="false">EP17</f>
        <v>29</v>
      </c>
      <c r="CD17" s="96" t="n">
        <f aca="false">CB17+2</f>
        <v>32</v>
      </c>
      <c r="CE17" s="123" t="n">
        <f aca="false">CB17+0.25</f>
        <v>30.25</v>
      </c>
      <c r="CF17" s="124"/>
      <c r="CG17" s="105" t="n">
        <f aca="false">VLOOKUP(A17,'[2]Price Curves'!$C$8:$BH$367,'[2]Price Curves'!$AY$1)</f>
        <v>59.95</v>
      </c>
      <c r="CH17" s="124" t="n">
        <f aca="false">CG17/4.23</f>
        <v>14.1725768321513</v>
      </c>
      <c r="CI17" s="124" t="n">
        <f aca="false">$CB17+CI$3</f>
        <v>22</v>
      </c>
      <c r="CJ17" s="124" t="n">
        <f aca="false">$CB17+CJ$3</f>
        <v>28</v>
      </c>
      <c r="CK17" s="124" t="n">
        <f aca="false">$CB17+CK$3</f>
        <v>24</v>
      </c>
      <c r="CL17" s="125" t="n">
        <f aca="false">IF(Monomers_Data!P17=1,0.5*CK17+0.5*CJ17,IF(Monomers_Data!P17=2,0.7*CK17+0.3*CJ17,IF(Monomers_Data!P17=3,MAXA(MINA(CJ17,CK17),CI17),IF(Monomers_Data!P17=4,0.7*CK17+0.3*CI17,IF(Monomers_Data!P17=5,0.5*CK17+0.5*CI17,"ERR")))))</f>
        <v>23.4</v>
      </c>
      <c r="CM17" s="125" t="n">
        <f aca="false">CH17+$CM$3</f>
        <v>21.1725768321513</v>
      </c>
      <c r="CN17" s="125" t="n">
        <v>0</v>
      </c>
      <c r="CO17" s="118" t="n">
        <f aca="false">CM17</f>
        <v>21.1725768321513</v>
      </c>
      <c r="CP17" s="125" t="n">
        <v>1.5</v>
      </c>
      <c r="CQ17" s="127" t="n">
        <f aca="false">CO17+CP17</f>
        <v>22.6725768321513</v>
      </c>
      <c r="CR17" s="124" t="n">
        <f aca="false">EX17</f>
        <v>16.4807848135249</v>
      </c>
      <c r="CS17" s="128" t="n">
        <f aca="false">EX17</f>
        <v>16.4807848135249</v>
      </c>
      <c r="CT17" s="7" t="n">
        <f aca="false">CB17</f>
        <v>30</v>
      </c>
      <c r="CU17" s="124" t="n">
        <f aca="false">(+CT17+$CU$3)</f>
        <v>32.5</v>
      </c>
      <c r="CV17" s="124" t="n">
        <f aca="false">CT17+$CV$3</f>
        <v>47</v>
      </c>
      <c r="CW17" s="124" t="n">
        <f aca="false">CT17+$CW$3</f>
        <v>40</v>
      </c>
      <c r="CX17" s="96" t="n">
        <f aca="false">IF(Polymers_Data!BU17=1,0.5*CW17+0.5*CV17,IF(Polymers_Data!BU17=2,0.7*CW17+0.3*CV17,IF(Polymers_Data!BU17=3,MAXA(MINA(CV17,CW17),CU17),IF(Polymers_Data!BU17=4,0.7*CW17+0.3*CU17,IF(Polymers_Data!BU17=5,0.5*CW17+0.5*CU17,"ERR")))))</f>
        <v>42.1</v>
      </c>
      <c r="CY17" s="129" t="n">
        <f aca="false">CX17</f>
        <v>42.1</v>
      </c>
      <c r="CZ17" s="105" t="n">
        <v>0.196218714285714</v>
      </c>
      <c r="DA17" s="124" t="n">
        <f aca="false">CZ17*100/(0.2*4.22+0.8*2.9696)</f>
        <v>6.09435454100141</v>
      </c>
      <c r="DB17" s="123"/>
      <c r="DC17" s="124" t="n">
        <f aca="false">EN17</f>
        <v>26.4746523368607</v>
      </c>
      <c r="DD17" s="127" t="n">
        <v>125</v>
      </c>
      <c r="DE17" s="124" t="n">
        <f aca="false">DC17*0.285+DD17/7.37*0.785+5.2</f>
        <v>26.0593871778777</v>
      </c>
      <c r="DF17" s="124" t="n">
        <f aca="false">DC17+$DF$3</f>
        <v>21.1746523368607</v>
      </c>
      <c r="DG17" s="124" t="n">
        <f aca="false">DC17+$DG$3</f>
        <v>51.4746523368607</v>
      </c>
      <c r="DH17" s="96" t="n">
        <f aca="false">DC17+6</f>
        <v>32.4746523368607</v>
      </c>
      <c r="DI17" s="124" t="n">
        <f aca="false">IF(Monomers_Data!AE17=1,0.5*DH17+0.5*DG17,IF(Monomers_Data!AE17=2,0.7*DH17+0.3*DG17,IF(Monomers_Data!AE17=3,MAXA(MINA(DG17,DH17),DF17),IF(Monomers_Data!AE17=4,0.7*DH17+0.3*DF17,IF(Monomers_Data!AE17=5,0.5*DH17+0.5*DF17,"ERR")))))</f>
        <v>29.0846523368607</v>
      </c>
      <c r="DJ17" s="125" t="n">
        <f aca="false">DI17</f>
        <v>29.0846523368607</v>
      </c>
      <c r="DK17" s="123" t="n">
        <f aca="false">DJ17/100*2204</f>
        <v>641.025737504409</v>
      </c>
      <c r="DL17" s="124" t="n">
        <f aca="false">CB17</f>
        <v>30</v>
      </c>
      <c r="DM17" s="124" t="n">
        <f aca="false">DL17+$DM$3</f>
        <v>32.5</v>
      </c>
      <c r="DN17" s="124" t="n">
        <f aca="false">DL17+$DN$3</f>
        <v>53</v>
      </c>
      <c r="DO17" s="96" t="n">
        <f aca="false">DL17+$DO$3</f>
        <v>41</v>
      </c>
      <c r="DP17" s="124" t="n">
        <f aca="false">IF(Monomers_Data!AE17=1,0.5*DO17+0.5*DN17,IF(Monomers_Data!AE17=2,0.7*DO17+0.3*DN17,IF(Monomers_Data!AE17=3,MAXA(MINA(DN17,DO17),DM17),IF(Monomers_Data!AE17=4,0.7*DO17+0.3*DM17,IF(Monomers_Data!AE17=5,0.5*DO17+0.5*DM17,"ERR")))))</f>
        <v>38.45</v>
      </c>
      <c r="DQ17" s="125" t="n">
        <f aca="false">DP17</f>
        <v>38.45</v>
      </c>
      <c r="DR17" s="123" t="n">
        <f aca="false">DQ17/100*2204</f>
        <v>847.438</v>
      </c>
      <c r="DS17" s="96" t="n">
        <f aca="false">VLOOKUP(A17,'[2]Price Curves'!$C$8:$BH$367,'[2]Price Curves'!$BC$1)</f>
        <v>27.73</v>
      </c>
      <c r="DT17" s="124" t="n">
        <f aca="false">DS17/42*100</f>
        <v>66.0238095238095</v>
      </c>
      <c r="DU17" s="124" t="n">
        <f aca="false">VLOOKUP(A17,'[2]Price Curves'!$C$8:$BH$367,'[2]Price Curves'!$BG$1)</f>
        <v>78.05</v>
      </c>
      <c r="DV17" s="105" t="n">
        <f aca="false">DT18+$DT$3</f>
        <v>90.8380952380952</v>
      </c>
      <c r="DW17" s="130" t="n">
        <f aca="false">DT18+$DU$3</f>
        <v>175.238095238095</v>
      </c>
      <c r="DX17" s="130" t="n">
        <f aca="false">DT17*$DV$3+DU17*$DW$3+$DX$3</f>
        <v>120.587738095238</v>
      </c>
      <c r="DY17" s="96" t="n">
        <f aca="false">DT18+$DY$3</f>
        <v>120.238095238095</v>
      </c>
      <c r="DZ17" s="96" t="n">
        <v>0</v>
      </c>
      <c r="EA17" s="131" t="n">
        <f aca="false">DX17+DZ17</f>
        <v>120.587738095238</v>
      </c>
      <c r="EB17" s="131" t="n">
        <f aca="false">DX17+DZ17</f>
        <v>120.587738095238</v>
      </c>
      <c r="EC17" s="132"/>
      <c r="ED17" s="133" t="n">
        <f aca="false">'[2]Price Curves'!AM16</f>
        <v>1.21</v>
      </c>
      <c r="EH17" s="106" t="n">
        <f aca="false">MAX(EXP(-0.015*((A23-'Export File'!$A$6+30)/365))*$EH$8,0.1)</f>
        <v>0.107957824802292</v>
      </c>
      <c r="EJ17" s="134" t="n">
        <f aca="false">BV17</f>
        <v>15.0746523368607</v>
      </c>
      <c r="EK17" s="134" t="n">
        <f aca="false">EJ17+5.22</f>
        <v>20.2946523368607</v>
      </c>
      <c r="EL17" s="134" t="n">
        <f aca="false">EJ17+18.2</f>
        <v>33.2746523368607</v>
      </c>
      <c r="EM17" s="134" t="n">
        <f aca="false">EJ17+$EM$3</f>
        <v>26.4746523368607</v>
      </c>
      <c r="EN17" s="135" t="n">
        <f aca="false">IF(Monomers_Data!K17=1,0.5*EM17+0.5*EL17,IF(Monomers_Data!K17=2,0.7*EM17+0.3*EL17,IF(Monomers_Data!K17=3,MAXA(MINA(EL17,EM17),EK17),IF(Monomers_Data!K17=4,0.7*EM17+0.3*EK17,IF(Monomers_Data!K17=5,0.5*EM17+0.5*EK17,"ERR")))))</f>
        <v>26.4746523368607</v>
      </c>
      <c r="EO17" s="141" t="n">
        <v>2.5</v>
      </c>
      <c r="EP17" s="136" t="n">
        <v>29</v>
      </c>
      <c r="EQ17" s="134" t="n">
        <f aca="false">VLOOKUP(A17,'[2]Price Curves'!$C$8:$BH$367,'[2]Price Curves'!$BH$1)</f>
        <v>73</v>
      </c>
      <c r="ER17" s="134" t="n">
        <f aca="false">VLOOKUP(A17,'[2]Price Curves'!$C$8:$BH$367,'[2]Price Curves'!$BA$1)</f>
        <v>66.5782101785714</v>
      </c>
      <c r="ES17" s="137" t="n">
        <f aca="false">MIN(((EQ17+$ET$1-ER17*0.7133-$ET$3)/5.69*2.4313)+1.5,CQ17-$ET$2)</f>
        <v>12.7889927948985</v>
      </c>
      <c r="ET17" s="134" t="n">
        <f aca="false">MAX(($EQ17+$ET$1-$ER17*0.7133-$ET$3)/5.69*2.4313+1.5,$CQ17-$ET$2)</f>
        <v>20.1725768321513</v>
      </c>
      <c r="EU17" s="138" t="n">
        <f aca="false">AVERAGE(ET17,ES17)</f>
        <v>16.4807848135249</v>
      </c>
      <c r="EV17" s="134" t="n">
        <f aca="false">CB17*$EV$2+$EV$3</f>
        <v>19.65</v>
      </c>
      <c r="EW17" s="134" t="n">
        <f aca="false">IF(Monomers_Data!U17=1,0.5*EU17+0.5*ET17,IF(Monomers_Data!U17=2,0.7*EU17+0.3*ET17,IF(Monomers_Data!U17=3,MAXA(MINA(ET17,EU17),ES17),IF(Monomers_Data!U17=4,0.7*EU17+0.3*ES17,IF(Monomers_Data!U17=5,0.5*EU17+0.5*ES17,"ERR")))))</f>
        <v>16.4807848135249</v>
      </c>
      <c r="EX17" s="96" t="n">
        <f aca="false">EW17</f>
        <v>16.4807848135249</v>
      </c>
      <c r="EY17" s="139" t="n">
        <f aca="false">VLOOKUP(A17,'[2]Price Curves'!$C$8:$BH$367,'[2]Price Curves'!$BE$1)</f>
        <v>5.907</v>
      </c>
      <c r="EZ17" s="134" t="n">
        <f aca="false">EY17*$EZ$2+$EZ$3</f>
        <v>91.0213</v>
      </c>
      <c r="FA17" s="0" t="n">
        <f aca="false">((EY17*$FA$2)+$FA$3)*100</f>
        <v>82.0235</v>
      </c>
      <c r="FF17" s="7" t="n">
        <f aca="false">DJ17-(0.79*EB17/7.365+0.29*CB17)</f>
        <v>7.44991871904151</v>
      </c>
    </row>
    <row r="18" customFormat="false" ht="12" hidden="false" customHeight="false" outlineLevel="0" collapsed="false">
      <c r="A18" s="140" t="n">
        <f aca="false">EOMONTH(A17,0)+1</f>
        <v>37257</v>
      </c>
      <c r="C18" s="108" t="n">
        <f aca="false">CB18</f>
        <v>28.720523415978</v>
      </c>
      <c r="D18" s="6"/>
      <c r="E18" s="96" t="n">
        <f aca="false">C18+$E$3</f>
        <v>37.720523415978</v>
      </c>
      <c r="F18" s="96" t="n">
        <f aca="false">C18+$F$3</f>
        <v>50.720523415978</v>
      </c>
      <c r="G18" s="96" t="n">
        <f aca="false">C18+$G$3</f>
        <v>43.920523415978</v>
      </c>
      <c r="H18" s="92" t="n">
        <f aca="false">IF(Polymers_Data!F18=1,0.5*G18+0.5*F18,IF(Polymers_Data!F18=2,0.7*G18+0.3*F18,IF(Polymers_Data!F18=3,MAXA(MINA(F18,G18),E18),IF(Polymers_Data!F18=4,0.7*G18+0.3*E18,IF(Polymers_Data!F18=5,0.5*G18+0.5*E18,"ERR")))))</f>
        <v>43.920523415978</v>
      </c>
      <c r="I18" s="109" t="n">
        <v>-1</v>
      </c>
      <c r="J18" s="109" t="n">
        <f aca="false">G18+I18</f>
        <v>42.920523415978</v>
      </c>
      <c r="K18" s="110" t="n">
        <f aca="false">J18+2</f>
        <v>44.920523415978</v>
      </c>
      <c r="L18" s="111" t="n">
        <f aca="false">AB18+$L$3</f>
        <v>38.5</v>
      </c>
      <c r="M18" s="112" t="n">
        <f aca="false">L18+$M$3</f>
        <v>39.5</v>
      </c>
      <c r="N18" s="113" t="n">
        <f aca="false">L18+$N$3</f>
        <v>37.5</v>
      </c>
      <c r="O18" s="114" t="n">
        <f aca="false">C18+$O$3</f>
        <v>31.220523415978</v>
      </c>
      <c r="P18" s="96" t="n">
        <f aca="false">C18+$P$3</f>
        <v>49.220523415978</v>
      </c>
      <c r="Q18" s="96" t="n">
        <f aca="false">C18+$Q$3</f>
        <v>40.970523415978</v>
      </c>
      <c r="R18" s="6"/>
      <c r="S18" s="88" t="n">
        <f aca="false">J18-3.5</f>
        <v>39.420523415978</v>
      </c>
      <c r="T18" s="92"/>
      <c r="U18" s="114" t="n">
        <f aca="false">$C18+$U$3</f>
        <v>33.720523415978</v>
      </c>
      <c r="V18" s="96" t="n">
        <f aca="false">$C18+$V$3</f>
        <v>48.220523415978</v>
      </c>
      <c r="W18" s="96" t="n">
        <f aca="false">$C18+$W$3</f>
        <v>40.720523415978</v>
      </c>
      <c r="X18" s="92"/>
      <c r="Y18" s="92" t="n">
        <f aca="false">IF(Polymers_Data!BA18=1,0.5*W18+0.5*V18,IF(Polymers_Data!BA18=2,0.7*W18+0.3*V18,IF(Polymers_Data!BA18=3,MAXA(MINA(V18,W18),U18),IF(Polymers_Data!BA18=4,0.7*W18+0.3*U18,IF(Polymers_Data!BA18=5,0.5*W18+0.5*U18,"ERR")))))</f>
        <v>38.620523415978</v>
      </c>
      <c r="Z18" s="96" t="n">
        <v>-4</v>
      </c>
      <c r="AA18" s="115" t="n">
        <v>33</v>
      </c>
      <c r="AB18" s="110" t="n">
        <f aca="false">AA18+1</f>
        <v>34</v>
      </c>
      <c r="AC18" s="116" t="n">
        <f aca="false">S18+2</f>
        <v>41.420523415978</v>
      </c>
      <c r="AD18" s="117" t="n">
        <f aca="false">AB18+2.5</f>
        <v>36.5</v>
      </c>
      <c r="AE18" s="96" t="n">
        <f aca="false">C18+11.33</f>
        <v>40.050523415978</v>
      </c>
      <c r="AF18" s="96" t="n">
        <f aca="false">C18+27</f>
        <v>55.720523415978</v>
      </c>
      <c r="AG18" s="96" t="n">
        <f aca="false">C18+17.68</f>
        <v>46.400523415978</v>
      </c>
      <c r="AH18" s="6"/>
      <c r="AI18" s="88" t="n">
        <f aca="false">AC18+4.5</f>
        <v>45.920523415978</v>
      </c>
      <c r="AJ18" s="118" t="n">
        <f aca="false">AB18+8</f>
        <v>42</v>
      </c>
      <c r="AK18" s="114" t="n">
        <f aca="false">CO18+1.5</f>
        <v>22.7553191489362</v>
      </c>
      <c r="AL18" s="6"/>
      <c r="AM18" s="96" t="n">
        <f aca="false">AK18+$AM$3</f>
        <v>35.5553191489362</v>
      </c>
      <c r="AN18" s="96" t="n">
        <f aca="false">AK18+$AN$3</f>
        <v>46.7553191489362</v>
      </c>
      <c r="AO18" s="96" t="n">
        <f aca="false">AK18+$AO$3</f>
        <v>40.6553191489362</v>
      </c>
      <c r="AP18" s="109" t="n">
        <f aca="false">IF(Polymers_Data!AE18=1,0.5*AO18+0.5*AN18,IF(Polymers_Data!AE18=2,0.7*AO18+0.3*AN18,IF(Polymers_Data!AE18=3,MAXA(MINA(AN18,AO18),AM18),IF(Polymers_Data!AE18=4,0.7*AO18+0.3*AM18,IF(Polymers_Data!AE18=5,0.5*AO18+0.5*AM18,"ERR")))))</f>
        <v>38.1053191489362</v>
      </c>
      <c r="AQ18" s="110" t="n">
        <v>29</v>
      </c>
      <c r="AR18" s="96" t="n">
        <f aca="false">$AK18+10</f>
        <v>32.7553191489362</v>
      </c>
      <c r="AS18" s="96" t="n">
        <f aca="false">$AK18+23.75</f>
        <v>46.5053191489362</v>
      </c>
      <c r="AT18" s="96" t="n">
        <f aca="false">$AK18+$AT$3</f>
        <v>38.1453191489362</v>
      </c>
      <c r="AU18" s="96" t="n">
        <f aca="false">IF(Polymers_Data!BP18=1,0.5*AT18+0.5*AS18,IF(Polymers_Data!BP18=2,0.7*AT18+0.3*AS18,IF(Polymers_Data!BP18=3,MAXA(MINA(AS18,AT18),AR18),IF(Polymers_Data!BP18=4,0.7*AT18+0.3*AR18,IF(Polymers_Data!BP18=5,0.3*AT18+0.7*AR18,"ERR")))))</f>
        <v>36.5283191489362</v>
      </c>
      <c r="AV18" s="96"/>
      <c r="AW18" s="119" t="n">
        <v>38</v>
      </c>
      <c r="AX18" s="5"/>
      <c r="AY18" s="108" t="n">
        <f aca="false">C18</f>
        <v>28.720523415978</v>
      </c>
      <c r="AZ18" s="6"/>
      <c r="BA18" s="96" t="n">
        <f aca="false">AY18+$BA$3</f>
        <v>46.220523415978</v>
      </c>
      <c r="BB18" s="96" t="n">
        <f aca="false">AY18+$BB$3</f>
        <v>88.720523415978</v>
      </c>
      <c r="BC18" s="96" t="n">
        <f aca="false">AY18+$BC$3</f>
        <v>68.220523415978</v>
      </c>
      <c r="BD18" s="109" t="n">
        <f aca="false">IF(Polymers_Data!BZ18=1,0.5*BC18+0.5*BB18,IF(Polymers_Data!BZ18=2,0.7*BC18+0.3*BB18,IF(Polymers_Data!BZ18=3,MAXA(MINA(BB18,BC18),BA18),IF(Polymers_Data!BZ18=4,0.7*BC18+0.3*BA18,IF(Polymers_Data!BZ18=5,0.5*BC18+0.5*BA18,"ERR")))))</f>
        <v>68.220523415978</v>
      </c>
      <c r="BE18" s="92" t="n">
        <f aca="false">IF(Polymers_Data!BZ18=1,0.5*BC18+0.5*BB18,IF(Polymers_Data!BZ18=2,0.7*BC18+0.3*BB18,IF(Polymers_Data!BZ18=3,MAXA(MINA(BB18,BC18),BA18),IF(Polymers_Data!BZ18=4,0.7*BC18+0.3*BA18,IF(Polymers_Data!BZ18=5,0.5*BC18+0.5*BA18,"ERR")))))</f>
        <v>68.220523415978</v>
      </c>
      <c r="BF18" s="6"/>
      <c r="BG18" s="6"/>
      <c r="BH18" s="96" t="n">
        <v>4</v>
      </c>
      <c r="BI18" s="120" t="n">
        <f aca="false">BC18+BH18</f>
        <v>72.220523415978</v>
      </c>
      <c r="BJ18" s="6"/>
      <c r="BK18" s="114" t="n">
        <f aca="false">DQ18</f>
        <v>37.170523415978</v>
      </c>
      <c r="BL18" s="6"/>
      <c r="BM18" s="96" t="n">
        <f aca="false">BK18+$BM$3</f>
        <v>44.420523415978</v>
      </c>
      <c r="BN18" s="96" t="n">
        <f aca="false">BK18+22</f>
        <v>59.170523415978</v>
      </c>
      <c r="BO18" s="96" t="n">
        <f aca="false">BK18+$BO$3</f>
        <v>52.370523415978</v>
      </c>
      <c r="BP18" s="121" t="n">
        <f aca="false">IF(Polymers_Data!AJ18=1,0.5*BO18+0.5*BN18,IF(Polymers_Data!AJ18=2,0.7*BO18+0.3*BN18,IF(Polymers_Data!AJ18=3,MAXA(MINA(BN18,BO18),BM18),IF(Polymers_Data!AJ18=4,0.7*BO18+0.3*BM18,IF(Polymers_Data!AJ18=5,0.5*BO18+0.5*BM18,"ERR")))))</f>
        <v>52.370523415978</v>
      </c>
      <c r="BQ18" s="121" t="n">
        <v>0</v>
      </c>
      <c r="BR18" s="120" t="n">
        <v>46</v>
      </c>
      <c r="BS18" s="96" t="n">
        <f aca="false">BR18-2.5</f>
        <v>43.5</v>
      </c>
      <c r="BT18" s="103" t="n">
        <v>49</v>
      </c>
      <c r="BU18" s="122" t="n">
        <f aca="false">VLOOKUP(A18,'[2]Price Curves'!$C$8:$IV$367,'[2]Price Curves'!$AW$1)</f>
        <v>43.7199545454545</v>
      </c>
      <c r="BV18" s="96" t="n">
        <f aca="false">BU18/2.97</f>
        <v>14.720523415978</v>
      </c>
      <c r="BW18" s="96" t="n">
        <f aca="false">BV18+7</f>
        <v>21.720523415978</v>
      </c>
      <c r="BX18" s="96" t="n">
        <f aca="false">BV18+23.861</f>
        <v>38.581523415978</v>
      </c>
      <c r="BY18" s="96" t="n">
        <f aca="false">BV18+$BY$3</f>
        <v>28.720523415978</v>
      </c>
      <c r="BZ18" s="96" t="n">
        <f aca="false">IF(Monomers_Data!F18=1,0.5*BY18+0.5*BX18,IF(Monomers_Data!F18=2,0.7*BY18+0.3*BX18,IF(Monomers_Data!F18=3,MAXA(MINA(BX18,BY18),BW18),IF(Monomers_Data!F18=4,0.7*BY18+0.3*BW18,IF(Monomers_Data!F18=5,0.5*BY18+0.5*BW18,"ERR")))))</f>
        <v>25.220523415978</v>
      </c>
      <c r="CA18" s="96" t="n">
        <v>0</v>
      </c>
      <c r="CB18" s="92" t="n">
        <f aca="false">BY18+CA18</f>
        <v>28.720523415978</v>
      </c>
      <c r="CC18" s="96" t="n">
        <f aca="false">EP18</f>
        <v>29</v>
      </c>
      <c r="CD18" s="96" t="n">
        <f aca="false">CB18+2</f>
        <v>30.720523415978</v>
      </c>
      <c r="CE18" s="123" t="n">
        <f aca="false">CB18+0.25</f>
        <v>28.970523415978</v>
      </c>
      <c r="CF18" s="124"/>
      <c r="CG18" s="105" t="n">
        <f aca="false">VLOOKUP(A18,'[2]Price Curves'!$C$8:$BH$367,'[2]Price Curves'!$AY$1)</f>
        <v>60.3</v>
      </c>
      <c r="CH18" s="124" t="n">
        <f aca="false">CG18/4.23</f>
        <v>14.2553191489362</v>
      </c>
      <c r="CI18" s="124" t="n">
        <f aca="false">$CB18+CI$3</f>
        <v>20.720523415978</v>
      </c>
      <c r="CJ18" s="124" t="n">
        <f aca="false">$CB18+CJ$3</f>
        <v>26.720523415978</v>
      </c>
      <c r="CK18" s="124" t="n">
        <f aca="false">$CB18+CK$3</f>
        <v>22.720523415978</v>
      </c>
      <c r="CL18" s="125" t="n">
        <f aca="false">IF(Monomers_Data!P18=1,0.5*CK18+0.5*CJ18,IF(Monomers_Data!P18=2,0.7*CK18+0.3*CJ18,IF(Monomers_Data!P18=3,MAXA(MINA(CJ18,CK18),CI18),IF(Monomers_Data!P18=4,0.7*CK18+0.3*CI18,IF(Monomers_Data!P18=5,0.5*CK18+0.5*CI18,"ERR")))))</f>
        <v>22.120523415978</v>
      </c>
      <c r="CM18" s="125" t="n">
        <f aca="false">CH18+$CM$3</f>
        <v>21.2553191489362</v>
      </c>
      <c r="CN18" s="125" t="n">
        <v>0</v>
      </c>
      <c r="CO18" s="118" t="n">
        <f aca="false">CM18</f>
        <v>21.2553191489362</v>
      </c>
      <c r="CP18" s="125" t="n">
        <v>1.5</v>
      </c>
      <c r="CQ18" s="127" t="n">
        <f aca="false">CO18+CP18</f>
        <v>22.7553191489362</v>
      </c>
      <c r="CR18" s="124" t="n">
        <f aca="false">EX18</f>
        <v>16.9607230546379</v>
      </c>
      <c r="CS18" s="128" t="n">
        <f aca="false">EX18</f>
        <v>16.9607230546379</v>
      </c>
      <c r="CT18" s="7" t="n">
        <f aca="false">CB18</f>
        <v>28.720523415978</v>
      </c>
      <c r="CU18" s="124" t="n">
        <f aca="false">(+CT18+$CU$3)</f>
        <v>31.220523415978</v>
      </c>
      <c r="CV18" s="124" t="n">
        <f aca="false">CT18+$CV$3</f>
        <v>45.720523415978</v>
      </c>
      <c r="CW18" s="124" t="n">
        <f aca="false">CT18+$CW$3</f>
        <v>38.720523415978</v>
      </c>
      <c r="CX18" s="96" t="n">
        <f aca="false">IF(Polymers_Data!BU18=1,0.5*CW18+0.5*CV18,IF(Polymers_Data!BU18=2,0.7*CW18+0.3*CV18,IF(Polymers_Data!BU18=3,MAXA(MINA(CV18,CW18),CU18),IF(Polymers_Data!BU18=4,0.7*CW18+0.3*CU18,IF(Polymers_Data!BU18=5,0.5*CW18+0.5*CU18,"ERR")))))</f>
        <v>40.8205234159779</v>
      </c>
      <c r="CY18" s="129" t="n">
        <f aca="false">CX18</f>
        <v>40.8205234159779</v>
      </c>
      <c r="CZ18" s="105" t="n">
        <v>0.197817414285714</v>
      </c>
      <c r="DA18" s="124" t="n">
        <f aca="false">CZ18*100/(0.2*4.22+0.8*2.9696)</f>
        <v>6.14400854388369</v>
      </c>
      <c r="DB18" s="123"/>
      <c r="DC18" s="124" t="n">
        <f aca="false">EN18</f>
        <v>26.120523415978</v>
      </c>
      <c r="DD18" s="127" t="n">
        <v>125</v>
      </c>
      <c r="DE18" s="124" t="n">
        <f aca="false">DC18*0.285+DD18/7.37*0.785+5.2</f>
        <v>25.9584604354262</v>
      </c>
      <c r="DF18" s="124" t="n">
        <f aca="false">DC18+$DF$3</f>
        <v>20.820523415978</v>
      </c>
      <c r="DG18" s="124" t="n">
        <f aca="false">DC18+$DG$3</f>
        <v>51.120523415978</v>
      </c>
      <c r="DH18" s="96" t="n">
        <f aca="false">DC18+6</f>
        <v>32.120523415978</v>
      </c>
      <c r="DI18" s="124" t="n">
        <f aca="false">IF(Monomers_Data!AE18=1,0.5*DH18+0.5*DG18,IF(Monomers_Data!AE18=2,0.7*DH18+0.3*DG18,IF(Monomers_Data!AE18=3,MAXA(MINA(DG18,DH18),DF18),IF(Monomers_Data!AE18=4,0.7*DH18+0.3*DF18,IF(Monomers_Data!AE18=5,0.5*DH18+0.5*DF18,"ERR")))))</f>
        <v>28.730523415978</v>
      </c>
      <c r="DJ18" s="125" t="n">
        <f aca="false">DI18</f>
        <v>28.730523415978</v>
      </c>
      <c r="DK18" s="123" t="n">
        <f aca="false">DJ18/100*2204</f>
        <v>633.220736088154</v>
      </c>
      <c r="DL18" s="124" t="n">
        <f aca="false">CB18</f>
        <v>28.720523415978</v>
      </c>
      <c r="DM18" s="124" t="n">
        <f aca="false">DL18+$DM$3</f>
        <v>31.220523415978</v>
      </c>
      <c r="DN18" s="124" t="n">
        <f aca="false">DL18+$DN$3</f>
        <v>51.720523415978</v>
      </c>
      <c r="DO18" s="96" t="n">
        <f aca="false">DL18+$DO$3</f>
        <v>39.720523415978</v>
      </c>
      <c r="DP18" s="124" t="n">
        <f aca="false">IF(Monomers_Data!AE18=1,0.5*DO18+0.5*DN18,IF(Monomers_Data!AE18=2,0.7*DO18+0.3*DN18,IF(Monomers_Data!AE18=3,MAXA(MINA(DN18,DO18),DM18),IF(Monomers_Data!AE18=4,0.7*DO18+0.3*DM18,IF(Monomers_Data!AE18=5,0.5*DO18+0.5*DM18,"ERR")))))</f>
        <v>37.170523415978</v>
      </c>
      <c r="DQ18" s="125" t="n">
        <f aca="false">DP18</f>
        <v>37.170523415978</v>
      </c>
      <c r="DR18" s="123" t="n">
        <f aca="false">DQ18/100*2204</f>
        <v>819.238336088154</v>
      </c>
      <c r="DS18" s="96" t="n">
        <f aca="false">VLOOKUP(A18,'[2]Price Curves'!$C$8:$BH$367,'[2]Price Curves'!$BC$1)</f>
        <v>27.4</v>
      </c>
      <c r="DT18" s="124" t="n">
        <f aca="false">DS18/42*100</f>
        <v>65.2380952380952</v>
      </c>
      <c r="DU18" s="124" t="n">
        <f aca="false">VLOOKUP(A18,'[2]Price Curves'!$C$8:$BH$367,'[2]Price Curves'!$BG$1)</f>
        <v>77.25</v>
      </c>
      <c r="DV18" s="105" t="n">
        <f aca="false">DT19+$DT$3</f>
        <v>90.1</v>
      </c>
      <c r="DW18" s="130" t="n">
        <f aca="false">DT19+$DU$3</f>
        <v>174.5</v>
      </c>
      <c r="DX18" s="130" t="n">
        <f aca="false">DT18*$DV$3+DU18*$DW$3+$DX$3</f>
        <v>119.672380952381</v>
      </c>
      <c r="DY18" s="96" t="n">
        <f aca="false">DT19+$DY$3</f>
        <v>119.5</v>
      </c>
      <c r="DZ18" s="96" t="n">
        <v>0</v>
      </c>
      <c r="EA18" s="131" t="n">
        <f aca="false">DX18+DZ18</f>
        <v>119.672380952381</v>
      </c>
      <c r="EB18" s="131" t="n">
        <f aca="false">DX18+DZ18</f>
        <v>119.672380952381</v>
      </c>
      <c r="EC18" s="132"/>
      <c r="ED18" s="133" t="n">
        <f aca="false">'[2]Price Curves'!AM17</f>
        <v>1.21</v>
      </c>
      <c r="EH18" s="106" t="n">
        <f aca="false">MAX(EXP(-0.015*((A24-'Export File'!$A$6+30)/365))*$EH$8,0.1)</f>
        <v>0.107824808127609</v>
      </c>
      <c r="EJ18" s="134" t="n">
        <f aca="false">BV18</f>
        <v>14.720523415978</v>
      </c>
      <c r="EK18" s="134" t="n">
        <f aca="false">EJ18+5.22</f>
        <v>19.940523415978</v>
      </c>
      <c r="EL18" s="134" t="n">
        <f aca="false">EJ18+18.2</f>
        <v>32.920523415978</v>
      </c>
      <c r="EM18" s="134" t="n">
        <f aca="false">EJ18+$EM$3</f>
        <v>26.120523415978</v>
      </c>
      <c r="EN18" s="135" t="n">
        <f aca="false">IF(Monomers_Data!K18=1,0.5*EM18+0.5*EL18,IF(Monomers_Data!K18=2,0.7*EM18+0.3*EL18,IF(Monomers_Data!K18=3,MAXA(MINA(EL18,EM18),EK18),IF(Monomers_Data!K18=4,0.7*EM18+0.3*EK18,IF(Monomers_Data!K18=5,0.5*EM18+0.5*EK18,"ERR")))))</f>
        <v>26.120523415978</v>
      </c>
      <c r="EO18" s="141" t="n">
        <v>2.5</v>
      </c>
      <c r="EP18" s="136" t="n">
        <v>29</v>
      </c>
      <c r="EQ18" s="134" t="n">
        <f aca="false">VLOOKUP(A18,'[2]Price Curves'!$C$8:$BH$367,'[2]Price Curves'!$BH$1)</f>
        <v>72.3904761904762</v>
      </c>
      <c r="ER18" s="134" t="n">
        <f aca="false">VLOOKUP(A18,'[2]Price Curves'!$C$8:$BH$367,'[2]Price Curves'!$BA$1)</f>
        <v>62.8458518181819</v>
      </c>
      <c r="ES18" s="137" t="n">
        <f aca="false">MIN(((EQ18+$ET$1-ER18*0.7133-$ET$3)/5.69*2.4313)+1.5,CQ18-$ET$2)</f>
        <v>13.6661269603397</v>
      </c>
      <c r="ET18" s="134" t="n">
        <f aca="false">MAX(($EQ18+$ET$1-$ER18*0.7133-$ET$3)/5.69*2.4313+1.5,$CQ18-$ET$2)</f>
        <v>20.2553191489362</v>
      </c>
      <c r="EU18" s="138" t="n">
        <f aca="false">AVERAGE(ET18,ES18)</f>
        <v>16.9607230546379</v>
      </c>
      <c r="EV18" s="134" t="n">
        <f aca="false">CB18*$EV$2+$EV$3</f>
        <v>18.6839951790634</v>
      </c>
      <c r="EW18" s="134" t="n">
        <f aca="false">IF(Monomers_Data!U18=1,0.5*EU18+0.5*ET18,IF(Monomers_Data!U18=2,0.7*EU18+0.3*ET18,IF(Monomers_Data!U18=3,MAXA(MINA(ET18,EU18),ES18),IF(Monomers_Data!U18=4,0.7*EU18+0.3*ES18,IF(Monomers_Data!U18=5,0.5*EU18+0.5*ES18,"ERR")))))</f>
        <v>16.9607230546379</v>
      </c>
      <c r="EX18" s="96" t="n">
        <f aca="false">EW18</f>
        <v>16.9607230546379</v>
      </c>
      <c r="EY18" s="139" t="n">
        <f aca="false">VLOOKUP(A18,'[2]Price Curves'!$C$8:$BH$367,'[2]Price Curves'!$BE$1)</f>
        <v>5.947</v>
      </c>
      <c r="EZ18" s="134" t="n">
        <f aca="false">EY18*$EZ$2+$EZ$3</f>
        <v>91.6573</v>
      </c>
      <c r="FA18" s="0" t="n">
        <f aca="false">((EY18*$FA$2)+$FA$3)*100</f>
        <v>82.4435</v>
      </c>
      <c r="FF18" s="7" t="n">
        <f aca="false">DJ18-(0.79*EB18/7.365+0.29*CB18)</f>
        <v>7.56502295563886</v>
      </c>
    </row>
    <row r="19" customFormat="false" ht="12" hidden="false" customHeight="false" outlineLevel="0" collapsed="false">
      <c r="A19" s="140" t="n">
        <f aca="false">EOMONTH(A18,0)+1</f>
        <v>37288</v>
      </c>
      <c r="C19" s="108" t="n">
        <f aca="false">CB19</f>
        <v>28.48079004329</v>
      </c>
      <c r="D19" s="6"/>
      <c r="E19" s="96" t="n">
        <f aca="false">C19+$E$3</f>
        <v>37.48079004329</v>
      </c>
      <c r="F19" s="96" t="n">
        <f aca="false">C19+$F$3</f>
        <v>50.48079004329</v>
      </c>
      <c r="G19" s="96" t="n">
        <f aca="false">C19+$G$3</f>
        <v>43.68079004329</v>
      </c>
      <c r="H19" s="92" t="n">
        <f aca="false">IF(Polymers_Data!F19=1,0.5*G19+0.5*F19,IF(Polymers_Data!F19=2,0.7*G19+0.3*F19,IF(Polymers_Data!F19=3,MAXA(MINA(F19,G19),E19),IF(Polymers_Data!F19=4,0.7*G19+0.3*E19,IF(Polymers_Data!F19=5,0.5*G19+0.5*E19,"ERR")))))</f>
        <v>43.68079004329</v>
      </c>
      <c r="I19" s="109" t="n">
        <v>-1</v>
      </c>
      <c r="J19" s="109" t="n">
        <f aca="false">G19+I19</f>
        <v>42.68079004329</v>
      </c>
      <c r="K19" s="110" t="n">
        <f aca="false">J19+2</f>
        <v>44.68079004329</v>
      </c>
      <c r="L19" s="111" t="n">
        <f aca="false">AB19+$L$3</f>
        <v>39.5</v>
      </c>
      <c r="M19" s="112" t="n">
        <f aca="false">L19+$M$3</f>
        <v>40.5</v>
      </c>
      <c r="N19" s="113" t="n">
        <f aca="false">L19+$N$3</f>
        <v>38.5</v>
      </c>
      <c r="O19" s="114" t="n">
        <f aca="false">C19+$O$3</f>
        <v>30.98079004329</v>
      </c>
      <c r="P19" s="96" t="n">
        <f aca="false">C19+$P$3</f>
        <v>48.98079004329</v>
      </c>
      <c r="Q19" s="96" t="n">
        <f aca="false">C19+$Q$3</f>
        <v>40.73079004329</v>
      </c>
      <c r="R19" s="6"/>
      <c r="S19" s="88" t="n">
        <f aca="false">J19-3.5</f>
        <v>39.18079004329</v>
      </c>
      <c r="T19" s="92"/>
      <c r="U19" s="114" t="n">
        <f aca="false">$C19+$U$3</f>
        <v>33.48079004329</v>
      </c>
      <c r="V19" s="96" t="n">
        <f aca="false">$C19+$V$3</f>
        <v>47.98079004329</v>
      </c>
      <c r="W19" s="96" t="n">
        <f aca="false">$C19+$W$3</f>
        <v>40.48079004329</v>
      </c>
      <c r="X19" s="92"/>
      <c r="Y19" s="92" t="n">
        <f aca="false">IF(Polymers_Data!BA19=1,0.5*W19+0.5*V19,IF(Polymers_Data!BA19=2,0.7*W19+0.3*V19,IF(Polymers_Data!BA19=3,MAXA(MINA(V19,W19),U19),IF(Polymers_Data!BA19=4,0.7*W19+0.3*U19,IF(Polymers_Data!BA19=5,0.5*W19+0.5*U19,"ERR")))))</f>
        <v>40.48079004329</v>
      </c>
      <c r="Z19" s="96" t="n">
        <v>-4</v>
      </c>
      <c r="AA19" s="115" t="n">
        <v>34</v>
      </c>
      <c r="AB19" s="110" t="n">
        <f aca="false">AA19+1</f>
        <v>35</v>
      </c>
      <c r="AC19" s="116" t="n">
        <f aca="false">S19+2</f>
        <v>41.18079004329</v>
      </c>
      <c r="AD19" s="117" t="n">
        <f aca="false">AB19+2.5</f>
        <v>37.5</v>
      </c>
      <c r="AE19" s="96" t="n">
        <f aca="false">C19+11.33</f>
        <v>39.81079004329</v>
      </c>
      <c r="AF19" s="96" t="n">
        <f aca="false">C19+27</f>
        <v>55.48079004329</v>
      </c>
      <c r="AG19" s="96" t="n">
        <f aca="false">C19+17.68</f>
        <v>46.16079004329</v>
      </c>
      <c r="AH19" s="6"/>
      <c r="AI19" s="88" t="n">
        <f aca="false">AC19+4.5</f>
        <v>45.68079004329</v>
      </c>
      <c r="AJ19" s="118" t="n">
        <f aca="false">AB19+8</f>
        <v>43</v>
      </c>
      <c r="AK19" s="114" t="n">
        <f aca="false">CO19+1.5</f>
        <v>22.3416075650118</v>
      </c>
      <c r="AL19" s="6"/>
      <c r="AM19" s="96" t="n">
        <f aca="false">AK19+$AM$3</f>
        <v>35.1416075650118</v>
      </c>
      <c r="AN19" s="96" t="n">
        <f aca="false">AK19+$AN$3</f>
        <v>46.3416075650118</v>
      </c>
      <c r="AO19" s="96" t="n">
        <f aca="false">AK19+$AO$3</f>
        <v>40.2416075650118</v>
      </c>
      <c r="AP19" s="109" t="n">
        <f aca="false">IF(Polymers_Data!AE19=1,0.5*AO19+0.5*AN19,IF(Polymers_Data!AE19=2,0.7*AO19+0.3*AN19,IF(Polymers_Data!AE19=3,MAXA(MINA(AN19,AO19),AM19),IF(Polymers_Data!AE19=4,0.7*AO19+0.3*AM19,IF(Polymers_Data!AE19=5,0.5*AO19+0.5*AM19,"ERR")))))</f>
        <v>40.2416075650118</v>
      </c>
      <c r="AQ19" s="110" t="n">
        <v>33</v>
      </c>
      <c r="AR19" s="96" t="n">
        <f aca="false">$AK19+10</f>
        <v>32.3416075650118</v>
      </c>
      <c r="AS19" s="96" t="n">
        <f aca="false">$AK19+23.75</f>
        <v>46.0916075650118</v>
      </c>
      <c r="AT19" s="96" t="n">
        <f aca="false">$AK19+$AT$3</f>
        <v>37.7316075650118</v>
      </c>
      <c r="AU19" s="96" t="n">
        <f aca="false">IF(Polymers_Data!BP19=1,0.5*AT19+0.5*AS19,IF(Polymers_Data!BP19=2,0.7*AT19+0.3*AS19,IF(Polymers_Data!BP19=3,MAXA(MINA(AS19,AT19),AR19),IF(Polymers_Data!BP19=4,0.7*AT19+0.3*AR19,IF(Polymers_Data!BP19=5,0.3*AT19+0.7*AR19,"ERR")))))</f>
        <v>37.7316075650118</v>
      </c>
      <c r="AV19" s="96"/>
      <c r="AW19" s="110" t="n">
        <v>39</v>
      </c>
      <c r="AX19" s="5"/>
      <c r="AY19" s="108" t="n">
        <f aca="false">C19</f>
        <v>28.48079004329</v>
      </c>
      <c r="AZ19" s="6"/>
      <c r="BA19" s="96" t="n">
        <f aca="false">AY19+$BA$3</f>
        <v>45.98079004329</v>
      </c>
      <c r="BB19" s="96" t="n">
        <f aca="false">AY19+$BB$3</f>
        <v>88.48079004329</v>
      </c>
      <c r="BC19" s="96" t="n">
        <f aca="false">AY19+$BC$3</f>
        <v>67.98079004329</v>
      </c>
      <c r="BD19" s="109" t="n">
        <f aca="false">IF(Polymers_Data!BZ19=1,0.5*BC19+0.5*BB19,IF(Polymers_Data!BZ19=2,0.7*BC19+0.3*BB19,IF(Polymers_Data!BZ19=3,MAXA(MINA(BB19,BC19),BA19),IF(Polymers_Data!BZ19=4,0.7*BC19+0.3*BA19,IF(Polymers_Data!BZ19=5,0.5*BC19+0.5*BA19,"ERR")))))</f>
        <v>67.98079004329</v>
      </c>
      <c r="BE19" s="92" t="n">
        <f aca="false">IF(Polymers_Data!BZ19=1,0.5*BC19+0.5*BB19,IF(Polymers_Data!BZ19=2,0.7*BC19+0.3*BB19,IF(Polymers_Data!BZ19=3,MAXA(MINA(BB19,BC19),BA19),IF(Polymers_Data!BZ19=4,0.7*BC19+0.3*BA19,IF(Polymers_Data!BZ19=5,0.5*BC19+0.5*BA19,"ERR")))))</f>
        <v>67.98079004329</v>
      </c>
      <c r="BF19" s="6"/>
      <c r="BG19" s="6"/>
      <c r="BH19" s="96" t="n">
        <v>2</v>
      </c>
      <c r="BI19" s="120" t="n">
        <f aca="false">BC19+BH19</f>
        <v>69.98079004329</v>
      </c>
      <c r="BJ19" s="6"/>
      <c r="BK19" s="114" t="n">
        <f aca="false">DQ19</f>
        <v>39.48079004329</v>
      </c>
      <c r="BL19" s="6"/>
      <c r="BM19" s="96" t="n">
        <f aca="false">BK19+$BM$3</f>
        <v>46.73079004329</v>
      </c>
      <c r="BN19" s="96" t="n">
        <f aca="false">BK19+22</f>
        <v>61.48079004329</v>
      </c>
      <c r="BO19" s="96" t="n">
        <f aca="false">BK19+$BO$3</f>
        <v>54.68079004329</v>
      </c>
      <c r="BP19" s="121" t="n">
        <f aca="false">IF(Polymers_Data!AJ19=1,0.5*BO19+0.5*BN19,IF(Polymers_Data!AJ19=2,0.7*BO19+0.3*BN19,IF(Polymers_Data!AJ19=3,MAXA(MINA(BN19,BO19),BM19),IF(Polymers_Data!AJ19=4,0.7*BO19+0.3*BM19,IF(Polymers_Data!AJ19=5,0.5*BO19+0.5*BM19,"ERR")))))</f>
        <v>52.29579004329</v>
      </c>
      <c r="BQ19" s="121" t="n">
        <v>0</v>
      </c>
      <c r="BR19" s="120" t="n">
        <v>46</v>
      </c>
      <c r="BS19" s="96" t="n">
        <f aca="false">BR19-2.5</f>
        <v>43.5</v>
      </c>
      <c r="BT19" s="103" t="n">
        <v>49</v>
      </c>
      <c r="BU19" s="122" t="n">
        <f aca="false">VLOOKUP(A19,'[2]Price Curves'!$C$8:$IV$367,'[2]Price Curves'!$AW$1)</f>
        <v>43.0079464285714</v>
      </c>
      <c r="BV19" s="96" t="n">
        <f aca="false">BU19/2.97</f>
        <v>14.48079004329</v>
      </c>
      <c r="BW19" s="96" t="n">
        <f aca="false">BV19+7</f>
        <v>21.48079004329</v>
      </c>
      <c r="BX19" s="96" t="n">
        <f aca="false">BV19+23.861</f>
        <v>38.3417900432901</v>
      </c>
      <c r="BY19" s="96" t="n">
        <f aca="false">BV19+$BY$3</f>
        <v>28.48079004329</v>
      </c>
      <c r="BZ19" s="96" t="n">
        <f aca="false">IF(Monomers_Data!F19=1,0.5*BY19+0.5*BX19,IF(Monomers_Data!F19=2,0.7*BY19+0.3*BX19,IF(Monomers_Data!F19=3,MAXA(MINA(BX19,BY19),BW19),IF(Monomers_Data!F19=4,0.7*BY19+0.3*BW19,IF(Monomers_Data!F19=5,0.5*BY19+0.5*BW19,"ERR")))))</f>
        <v>24.98079004329</v>
      </c>
      <c r="CA19" s="96" t="n">
        <v>0</v>
      </c>
      <c r="CB19" s="92" t="n">
        <f aca="false">BY19+CA19</f>
        <v>28.48079004329</v>
      </c>
      <c r="CC19" s="96" t="n">
        <f aca="false">EP19</f>
        <v>29</v>
      </c>
      <c r="CD19" s="96" t="n">
        <f aca="false">CB19+2</f>
        <v>30.48079004329</v>
      </c>
      <c r="CE19" s="123" t="n">
        <f aca="false">CB19+0.25</f>
        <v>28.73079004329</v>
      </c>
      <c r="CF19" s="124"/>
      <c r="CG19" s="105" t="n">
        <f aca="false">VLOOKUP(A19,'[2]Price Curves'!$C$8:$BH$367,'[2]Price Curves'!$AY$1)</f>
        <v>58.55</v>
      </c>
      <c r="CH19" s="124" t="n">
        <f aca="false">CG19/4.23</f>
        <v>13.8416075650118</v>
      </c>
      <c r="CI19" s="124" t="n">
        <f aca="false">$CB19+CI$3</f>
        <v>20.48079004329</v>
      </c>
      <c r="CJ19" s="124" t="n">
        <f aca="false">$CB19+CJ$3</f>
        <v>26.48079004329</v>
      </c>
      <c r="CK19" s="124" t="n">
        <f aca="false">$CB19+CK$3</f>
        <v>22.48079004329</v>
      </c>
      <c r="CL19" s="125" t="n">
        <f aca="false">IF(Monomers_Data!P19=1,0.5*CK19+0.5*CJ19,IF(Monomers_Data!P19=2,0.7*CK19+0.3*CJ19,IF(Monomers_Data!P19=3,MAXA(MINA(CJ19,CK19),CI19),IF(Monomers_Data!P19=4,0.7*CK19+0.3*CI19,IF(Monomers_Data!P19=5,0.5*CK19+0.5*CI19,"ERR")))))</f>
        <v>21.88079004329</v>
      </c>
      <c r="CM19" s="125" t="n">
        <f aca="false">CH19+$CM$3</f>
        <v>20.8416075650118</v>
      </c>
      <c r="CN19" s="125" t="n">
        <v>0</v>
      </c>
      <c r="CO19" s="118" t="n">
        <f aca="false">CM19</f>
        <v>20.8416075650118</v>
      </c>
      <c r="CP19" s="125" t="n">
        <v>1.5</v>
      </c>
      <c r="CQ19" s="127" t="n">
        <f aca="false">CO19+CP19</f>
        <v>22.3416075650118</v>
      </c>
      <c r="CR19" s="124" t="n">
        <f aca="false">EX19</f>
        <v>17.7898456877184</v>
      </c>
      <c r="CS19" s="128" t="n">
        <f aca="false">EX19</f>
        <v>17.7898456877184</v>
      </c>
      <c r="CT19" s="7" t="n">
        <f aca="false">CB19</f>
        <v>28.48079004329</v>
      </c>
      <c r="CU19" s="124" t="n">
        <f aca="false">(+CT19+$CU$3)</f>
        <v>30.98079004329</v>
      </c>
      <c r="CV19" s="124" t="n">
        <f aca="false">CT19+$CV$3</f>
        <v>45.48079004329</v>
      </c>
      <c r="CW19" s="124" t="n">
        <f aca="false">CT19+$CW$3</f>
        <v>38.48079004329</v>
      </c>
      <c r="CX19" s="96" t="n">
        <f aca="false">IF(Polymers_Data!BU19=1,0.5*CW19+0.5*CV19,IF(Polymers_Data!BU19=2,0.7*CW19+0.3*CV19,IF(Polymers_Data!BU19=3,MAXA(MINA(CV19,CW19),CU19),IF(Polymers_Data!BU19=4,0.7*CW19+0.3*CU19,IF(Polymers_Data!BU19=5,0.5*CW19+0.5*CU19,"ERR")))))</f>
        <v>40.58079004329</v>
      </c>
      <c r="CY19" s="129" t="n">
        <f aca="false">CX19</f>
        <v>40.58079004329</v>
      </c>
      <c r="CZ19" s="105" t="n">
        <v>0.198166114285714</v>
      </c>
      <c r="DA19" s="124" t="n">
        <f aca="false">CZ19*100/(0.2*4.22+0.8*2.9696)</f>
        <v>6.15483881273028</v>
      </c>
      <c r="DB19" s="123"/>
      <c r="DC19" s="124" t="n">
        <f aca="false">EN19</f>
        <v>25.88079004329</v>
      </c>
      <c r="DD19" s="127" t="n">
        <v>125</v>
      </c>
      <c r="DE19" s="124" t="n">
        <f aca="false">DC19*0.285+DD19/7.37*0.785+5.2</f>
        <v>25.8901364242101</v>
      </c>
      <c r="DF19" s="124" t="n">
        <f aca="false">DC19+$DF$3</f>
        <v>20.58079004329</v>
      </c>
      <c r="DG19" s="124" t="n">
        <f aca="false">DC19+$DG$3</f>
        <v>50.88079004329</v>
      </c>
      <c r="DH19" s="96" t="n">
        <f aca="false">DC19+6</f>
        <v>31.88079004329</v>
      </c>
      <c r="DI19" s="124" t="n">
        <f aca="false">IF(Monomers_Data!AE19=1,0.5*DH19+0.5*DG19,IF(Monomers_Data!AE19=2,0.7*DH19+0.3*DG19,IF(Monomers_Data!AE19=3,MAXA(MINA(DG19,DH19),DF19),IF(Monomers_Data!AE19=4,0.7*DH19+0.3*DF19,IF(Monomers_Data!AE19=5,0.5*DH19+0.5*DF19,"ERR")))))</f>
        <v>31.88079004329</v>
      </c>
      <c r="DJ19" s="125" t="n">
        <f aca="false">DI19</f>
        <v>31.88079004329</v>
      </c>
      <c r="DK19" s="123" t="n">
        <f aca="false">DJ19/100*2204</f>
        <v>702.652612554113</v>
      </c>
      <c r="DL19" s="124" t="n">
        <f aca="false">CB19</f>
        <v>28.48079004329</v>
      </c>
      <c r="DM19" s="124" t="n">
        <f aca="false">DL19+$DM$3</f>
        <v>30.98079004329</v>
      </c>
      <c r="DN19" s="124" t="n">
        <f aca="false">DL19+$DN$3</f>
        <v>51.48079004329</v>
      </c>
      <c r="DO19" s="96" t="n">
        <f aca="false">DL19+$DO$3</f>
        <v>39.48079004329</v>
      </c>
      <c r="DP19" s="124" t="n">
        <f aca="false">IF(Monomers_Data!AE19=1,0.5*DO19+0.5*DN19,IF(Monomers_Data!AE19=2,0.7*DO19+0.3*DN19,IF(Monomers_Data!AE19=3,MAXA(MINA(DN19,DO19),DM19),IF(Monomers_Data!AE19=4,0.7*DO19+0.3*DM19,IF(Monomers_Data!AE19=5,0.5*DO19+0.5*DM19,"ERR")))))</f>
        <v>39.48079004329</v>
      </c>
      <c r="DQ19" s="125" t="n">
        <f aca="false">DP19</f>
        <v>39.48079004329</v>
      </c>
      <c r="DR19" s="123" t="n">
        <f aca="false">DQ19/100*2204</f>
        <v>870.156612554113</v>
      </c>
      <c r="DS19" s="96" t="n">
        <f aca="false">VLOOKUP(A19,'[2]Price Curves'!$C$8:$BH$367,'[2]Price Curves'!$BC$1)</f>
        <v>27.09</v>
      </c>
      <c r="DT19" s="124" t="n">
        <f aca="false">DS19/42*100</f>
        <v>64.5</v>
      </c>
      <c r="DU19" s="124" t="n">
        <f aca="false">VLOOKUP(A19,'[2]Price Curves'!$C$8:$BH$367,'[2]Price Curves'!$BG$1)</f>
        <v>77.15</v>
      </c>
      <c r="DV19" s="105" t="n">
        <f aca="false">DT20+$DT$3</f>
        <v>89.3857142857143</v>
      </c>
      <c r="DW19" s="130" t="n">
        <f aca="false">DT20+$DU$3</f>
        <v>173.785714285714</v>
      </c>
      <c r="DX19" s="130" t="n">
        <f aca="false">DT19*$DV$3+DU19*$DW$3+$DX$3</f>
        <v>118.8125</v>
      </c>
      <c r="DY19" s="96" t="n">
        <f aca="false">DT20+$DY$3</f>
        <v>118.785714285714</v>
      </c>
      <c r="DZ19" s="96" t="n">
        <v>0</v>
      </c>
      <c r="EA19" s="131" t="n">
        <f aca="false">DX19+DZ19</f>
        <v>118.8125</v>
      </c>
      <c r="EB19" s="131" t="n">
        <f aca="false">DX19+DZ19</f>
        <v>118.8125</v>
      </c>
      <c r="EC19" s="132"/>
      <c r="ED19" s="133" t="n">
        <f aca="false">'[2]Price Curves'!AM18</f>
        <v>1.21</v>
      </c>
      <c r="EH19" s="106" t="n">
        <f aca="false">MAX(EXP(-0.015*((A25-'Export File'!$A$6+30)/365))*$EH$8,0.1)</f>
        <v>0.107687529739178</v>
      </c>
      <c r="EJ19" s="134" t="n">
        <f aca="false">BV19</f>
        <v>14.48079004329</v>
      </c>
      <c r="EK19" s="134" t="n">
        <f aca="false">EJ19+5.22</f>
        <v>19.70079004329</v>
      </c>
      <c r="EL19" s="134" t="n">
        <f aca="false">EJ19+18.2</f>
        <v>32.68079004329</v>
      </c>
      <c r="EM19" s="134" t="n">
        <f aca="false">EJ19+$EM$3</f>
        <v>25.88079004329</v>
      </c>
      <c r="EN19" s="135" t="n">
        <f aca="false">IF(Monomers_Data!K19=1,0.5*EM19+0.5*EL19,IF(Monomers_Data!K19=2,0.7*EM19+0.3*EL19,IF(Monomers_Data!K19=3,MAXA(MINA(EL19,EM19),EK19),IF(Monomers_Data!K19=4,0.7*EM19+0.3*EK19,IF(Monomers_Data!K19=5,0.5*EM19+0.5*EK19,"ERR")))))</f>
        <v>25.88079004329</v>
      </c>
      <c r="EO19" s="141" t="n">
        <v>2.5</v>
      </c>
      <c r="EP19" s="136" t="n">
        <v>29</v>
      </c>
      <c r="EQ19" s="134" t="n">
        <f aca="false">VLOOKUP(A19,'[2]Price Curves'!$C$8:$BH$367,'[2]Price Curves'!$BH$1)</f>
        <v>71.7</v>
      </c>
      <c r="ER19" s="134" t="n">
        <f aca="false">VLOOKUP(A19,'[2]Price Curves'!$C$8:$BH$367,'[2]Price Curves'!$BA$1)</f>
        <v>60.8499107142857</v>
      </c>
      <c r="ES19" s="137" t="n">
        <f aca="false">MIN(((EQ19+$ET$1-ER19*0.7133-$ET$3)/5.69*2.4313)+1.5,CQ19-$ET$2)</f>
        <v>13.9794307727449</v>
      </c>
      <c r="ET19" s="134" t="n">
        <f aca="false">MAX(($EQ19+$ET$1-$ER19*0.7133-$ET$3)/5.69*2.4313+1.5,$CQ19-$ET$2)</f>
        <v>19.8416075650118</v>
      </c>
      <c r="EU19" s="138" t="n">
        <f aca="false">AVERAGE(ET19,ES19)</f>
        <v>16.9105191688784</v>
      </c>
      <c r="EV19" s="134" t="n">
        <f aca="false">CB19*$EV$2+$EV$3</f>
        <v>18.502996482684</v>
      </c>
      <c r="EW19" s="134" t="n">
        <f aca="false">IF(Monomers_Data!U19=1,0.5*EU19+0.5*ET19,IF(Monomers_Data!U19=2,0.7*EU19+0.3*ET19,IF(Monomers_Data!U19=3,MAXA(MINA(ET19,EU19),ES19),IF(Monomers_Data!U19=4,0.7*EU19+0.3*ES19,IF(Monomers_Data!U19=5,0.5*EU19+0.5*ES19,"ERR")))))</f>
        <v>17.7898456877184</v>
      </c>
      <c r="EX19" s="96" t="n">
        <f aca="false">EW19</f>
        <v>17.7898456877184</v>
      </c>
      <c r="EY19" s="139" t="n">
        <f aca="false">VLOOKUP(A19,'[2]Price Curves'!$C$8:$BH$367,'[2]Price Curves'!$BE$1)</f>
        <v>5.757</v>
      </c>
      <c r="EZ19" s="134" t="n">
        <f aca="false">EY19*$EZ$2+$EZ$3</f>
        <v>88.6363</v>
      </c>
      <c r="FA19" s="0" t="n">
        <f aca="false">((EY19*$FA$2)+$FA$3)*100</f>
        <v>80.4485</v>
      </c>
      <c r="FF19" s="7"/>
    </row>
    <row r="20" customFormat="false" ht="12" hidden="false" customHeight="false" outlineLevel="0" collapsed="false">
      <c r="A20" s="140" t="n">
        <f aca="false">EOMONTH(A19,0)+1</f>
        <v>37316</v>
      </c>
      <c r="C20" s="108" t="n">
        <f aca="false">CB20</f>
        <v>28.1595354069799</v>
      </c>
      <c r="D20" s="6"/>
      <c r="E20" s="96" t="n">
        <f aca="false">C20+$E$3</f>
        <v>37.1595354069799</v>
      </c>
      <c r="F20" s="96" t="n">
        <f aca="false">C20+$F$3</f>
        <v>50.1595354069799</v>
      </c>
      <c r="G20" s="96" t="n">
        <f aca="false">C20+$G$3</f>
        <v>43.3595354069799</v>
      </c>
      <c r="H20" s="92" t="n">
        <f aca="false">IF(Polymers_Data!F20=1,0.5*G20+0.5*F20,IF(Polymers_Data!F20=2,0.7*G20+0.3*F20,IF(Polymers_Data!F20=3,MAXA(MINA(F20,G20),E20),IF(Polymers_Data!F20=4,0.7*G20+0.3*E20,IF(Polymers_Data!F20=5,0.5*G20+0.5*E20,"ERR")))))</f>
        <v>43.3595354069799</v>
      </c>
      <c r="I20" s="109" t="n">
        <v>-1</v>
      </c>
      <c r="J20" s="109" t="n">
        <f aca="false">G20+I20</f>
        <v>42.3595354069799</v>
      </c>
      <c r="K20" s="110" t="n">
        <f aca="false">J20+2</f>
        <v>44.3595354069799</v>
      </c>
      <c r="L20" s="111" t="n">
        <f aca="false">AB20+$L$3</f>
        <v>39.4</v>
      </c>
      <c r="M20" s="112" t="n">
        <f aca="false">L20+$M$3</f>
        <v>40.4</v>
      </c>
      <c r="N20" s="113" t="n">
        <f aca="false">L20+$N$3</f>
        <v>38.4</v>
      </c>
      <c r="O20" s="114" t="n">
        <f aca="false">C20+$O$3</f>
        <v>30.6595354069799</v>
      </c>
      <c r="P20" s="96" t="n">
        <f aca="false">C20+$P$3</f>
        <v>48.6595354069799</v>
      </c>
      <c r="Q20" s="96" t="n">
        <f aca="false">C20+$Q$3</f>
        <v>40.4095354069799</v>
      </c>
      <c r="R20" s="6"/>
      <c r="S20" s="88" t="n">
        <f aca="false">J20-3.5</f>
        <v>38.8595354069799</v>
      </c>
      <c r="T20" s="92"/>
      <c r="U20" s="114" t="n">
        <f aca="false">$C20+$U$3</f>
        <v>33.1595354069799</v>
      </c>
      <c r="V20" s="96" t="n">
        <f aca="false">$C20+$V$3</f>
        <v>47.6595354069799</v>
      </c>
      <c r="W20" s="96" t="n">
        <f aca="false">$C20+$W$3</f>
        <v>40.1595354069799</v>
      </c>
      <c r="X20" s="92"/>
      <c r="Y20" s="92" t="n">
        <f aca="false">IF(Polymers_Data!BA20=1,0.5*W20+0.5*V20,IF(Polymers_Data!BA20=2,0.7*W20+0.3*V20,IF(Polymers_Data!BA20=3,MAXA(MINA(V20,W20),U20),IF(Polymers_Data!BA20=4,0.7*W20+0.3*U20,IF(Polymers_Data!BA20=5,0.5*W20+0.5*U20,"ERR")))))</f>
        <v>40.1595354069799</v>
      </c>
      <c r="Z20" s="96" t="n">
        <v>-4</v>
      </c>
      <c r="AA20" s="115" t="n">
        <v>33.9</v>
      </c>
      <c r="AB20" s="110" t="n">
        <f aca="false">AA20+1</f>
        <v>34.9</v>
      </c>
      <c r="AC20" s="116" t="n">
        <f aca="false">S20+2</f>
        <v>40.8595354069799</v>
      </c>
      <c r="AD20" s="117" t="n">
        <f aca="false">AB20+2.5</f>
        <v>37.4</v>
      </c>
      <c r="AE20" s="96" t="n">
        <f aca="false">C20+11.33</f>
        <v>39.4895354069799</v>
      </c>
      <c r="AF20" s="96" t="n">
        <f aca="false">C20+27</f>
        <v>55.1595354069799</v>
      </c>
      <c r="AG20" s="96" t="n">
        <f aca="false">C20+17.68</f>
        <v>45.8395354069799</v>
      </c>
      <c r="AH20" s="6"/>
      <c r="AI20" s="88" t="n">
        <f aca="false">AC20+4.5</f>
        <v>45.3595354069799</v>
      </c>
      <c r="AJ20" s="118" t="n">
        <f aca="false">AB20+8</f>
        <v>42.9</v>
      </c>
      <c r="AK20" s="114" t="n">
        <f aca="false">CO20+1.5</f>
        <v>21.6941923363319</v>
      </c>
      <c r="AL20" s="6"/>
      <c r="AM20" s="96" t="n">
        <f aca="false">AK20+$AM$3</f>
        <v>34.4941923363319</v>
      </c>
      <c r="AN20" s="96" t="n">
        <f aca="false">AK20+$AN$3</f>
        <v>45.6941923363319</v>
      </c>
      <c r="AO20" s="96" t="n">
        <f aca="false">AK20+$AO$3</f>
        <v>39.5941923363319</v>
      </c>
      <c r="AP20" s="109" t="n">
        <f aca="false">IF(Polymers_Data!AE20=1,0.5*AO20+0.5*AN20,IF(Polymers_Data!AE20=2,0.7*AO20+0.3*AN20,IF(Polymers_Data!AE20=3,MAXA(MINA(AN20,AO20),AM20),IF(Polymers_Data!AE20=4,0.7*AO20+0.3*AM20,IF(Polymers_Data!AE20=5,0.5*AO20+0.5*AM20,"ERR")))))</f>
        <v>39.5941923363319</v>
      </c>
      <c r="AQ20" s="110" t="n">
        <v>34</v>
      </c>
      <c r="AR20" s="96" t="n">
        <f aca="false">$AK20+10</f>
        <v>31.6941923363319</v>
      </c>
      <c r="AS20" s="96" t="n">
        <f aca="false">$AK20+23.75</f>
        <v>45.4441923363319</v>
      </c>
      <c r="AT20" s="96" t="n">
        <f aca="false">$AK20+$AT$3</f>
        <v>37.0841923363319</v>
      </c>
      <c r="AU20" s="96" t="n">
        <f aca="false">IF(Polymers_Data!BP20=1,0.5*AT20+0.5*AS20,IF(Polymers_Data!BP20=2,0.7*AT20+0.3*AS20,IF(Polymers_Data!BP20=3,MAXA(MINA(AS20,AT20),AR20),IF(Polymers_Data!BP20=4,0.7*AT20+0.3*AR20,IF(Polymers_Data!BP20=5,0.3*AT20+0.7*AR20,"ERR")))))</f>
        <v>37.0841923363319</v>
      </c>
      <c r="AV20" s="96"/>
      <c r="AW20" s="110" t="n">
        <v>39</v>
      </c>
      <c r="AX20" s="5"/>
      <c r="AY20" s="108" t="n">
        <f aca="false">C20</f>
        <v>28.1595354069799</v>
      </c>
      <c r="AZ20" s="6"/>
      <c r="BA20" s="96" t="n">
        <f aca="false">AY20+$BA$3</f>
        <v>45.6595354069799</v>
      </c>
      <c r="BB20" s="96" t="n">
        <f aca="false">AY20+$BB$3</f>
        <v>88.1595354069799</v>
      </c>
      <c r="BC20" s="96" t="n">
        <f aca="false">AY20+$BC$3</f>
        <v>67.6595354069799</v>
      </c>
      <c r="BD20" s="109" t="n">
        <f aca="false">IF(Polymers_Data!BZ20=1,0.5*BC20+0.5*BB20,IF(Polymers_Data!BZ20=2,0.7*BC20+0.3*BB20,IF(Polymers_Data!BZ20=3,MAXA(MINA(BB20,BC20),BA20),IF(Polymers_Data!BZ20=4,0.7*BC20+0.3*BA20,IF(Polymers_Data!BZ20=5,0.5*BC20+0.5*BA20,"ERR")))))</f>
        <v>67.6595354069799</v>
      </c>
      <c r="BE20" s="92" t="n">
        <f aca="false">IF(Polymers_Data!BZ20=1,0.5*BC20+0.5*BB20,IF(Polymers_Data!BZ20=2,0.7*BC20+0.3*BB20,IF(Polymers_Data!BZ20=3,MAXA(MINA(BB20,BC20),BA20),IF(Polymers_Data!BZ20=4,0.7*BC20+0.3*BA20,IF(Polymers_Data!BZ20=5,0.5*BC20+0.5*BA20,"ERR")))))</f>
        <v>67.6595354069799</v>
      </c>
      <c r="BF20" s="6"/>
      <c r="BG20" s="6"/>
      <c r="BH20" s="96" t="n">
        <v>2</v>
      </c>
      <c r="BI20" s="120" t="n">
        <f aca="false">BC20+BH20</f>
        <v>69.6595354069799</v>
      </c>
      <c r="BJ20" s="6"/>
      <c r="BK20" s="114" t="n">
        <f aca="false">DQ20</f>
        <v>39.1595354069799</v>
      </c>
      <c r="BL20" s="6"/>
      <c r="BM20" s="96" t="n">
        <f aca="false">BK20+$BM$3</f>
        <v>46.4095354069799</v>
      </c>
      <c r="BN20" s="96" t="n">
        <f aca="false">BK20+22</f>
        <v>61.1595354069799</v>
      </c>
      <c r="BO20" s="96" t="n">
        <f aca="false">BK20+$BO$3</f>
        <v>54.3595354069799</v>
      </c>
      <c r="BP20" s="121" t="n">
        <f aca="false">IF(Polymers_Data!AJ20=1,0.5*BO20+0.5*BN20,IF(Polymers_Data!AJ20=2,0.7*BO20+0.3*BN20,IF(Polymers_Data!AJ20=3,MAXA(MINA(BN20,BO20),BM20),IF(Polymers_Data!AJ20=4,0.7*BO20+0.3*BM20,IF(Polymers_Data!AJ20=5,0.5*BO20+0.5*BM20,"ERR")))))</f>
        <v>51.9745354069799</v>
      </c>
      <c r="BQ20" s="121" t="n">
        <v>-4</v>
      </c>
      <c r="BR20" s="120" t="n">
        <v>46</v>
      </c>
      <c r="BS20" s="96" t="n">
        <f aca="false">BR20-2.5</f>
        <v>43.5</v>
      </c>
      <c r="BT20" s="124" t="n">
        <v>46.7788864037197</v>
      </c>
      <c r="BU20" s="122" t="n">
        <f aca="false">VLOOKUP(A20,'[2]Price Curves'!$C$8:$IV$367,'[2]Price Curves'!$AW$1)</f>
        <v>42.0538201587302</v>
      </c>
      <c r="BV20" s="96" t="n">
        <f aca="false">BU20/2.97</f>
        <v>14.1595354069799</v>
      </c>
      <c r="BW20" s="96" t="n">
        <f aca="false">BV20+7</f>
        <v>21.1595354069799</v>
      </c>
      <c r="BX20" s="96" t="n">
        <f aca="false">BV20+23.861</f>
        <v>38.0205354069799</v>
      </c>
      <c r="BY20" s="96" t="n">
        <f aca="false">BV20+$BY$3</f>
        <v>28.1595354069799</v>
      </c>
      <c r="BZ20" s="96" t="n">
        <f aca="false">IF(Monomers_Data!F20=1,0.5*BY20+0.5*BX20,IF(Monomers_Data!F20=2,0.7*BY20+0.3*BX20,IF(Monomers_Data!F20=3,MAXA(MINA(BX20,BY20),BW20),IF(Monomers_Data!F20=4,0.7*BY20+0.3*BW20,IF(Monomers_Data!F20=5,0.5*BY20+0.5*BW20,"ERR")))))</f>
        <v>24.6595354069799</v>
      </c>
      <c r="CA20" s="96" t="n">
        <v>0</v>
      </c>
      <c r="CB20" s="92" t="n">
        <f aca="false">BY20+CA20</f>
        <v>28.1595354069799</v>
      </c>
      <c r="CC20" s="96" t="n">
        <f aca="false">EP20</f>
        <v>29</v>
      </c>
      <c r="CD20" s="96" t="n">
        <f aca="false">CB20+2</f>
        <v>30.1595354069799</v>
      </c>
      <c r="CE20" s="123" t="n">
        <f aca="false">CB20+0.25</f>
        <v>28.4095354069799</v>
      </c>
      <c r="CF20" s="124"/>
      <c r="CG20" s="105" t="n">
        <f aca="false">VLOOKUP(A20,'[2]Price Curves'!$C$8:$BH$367,'[2]Price Curves'!$AY$1)</f>
        <v>55.811433582684</v>
      </c>
      <c r="CH20" s="124" t="n">
        <f aca="false">CG20/4.23</f>
        <v>13.1941923363319</v>
      </c>
      <c r="CI20" s="124" t="n">
        <f aca="false">$CB20+CI$3</f>
        <v>20.1595354069799</v>
      </c>
      <c r="CJ20" s="124" t="n">
        <f aca="false">$CB20+CJ$3</f>
        <v>26.1595354069799</v>
      </c>
      <c r="CK20" s="124" t="n">
        <f aca="false">$CB20+CK$3</f>
        <v>22.1595354069799</v>
      </c>
      <c r="CL20" s="125" t="n">
        <f aca="false">IF(Monomers_Data!P20=1,0.5*CK20+0.5*CJ20,IF(Monomers_Data!P20=2,0.7*CK20+0.3*CJ20,IF(Monomers_Data!P20=3,MAXA(MINA(CJ20,CK20),CI20),IF(Monomers_Data!P20=4,0.7*CK20+0.3*CI20,IF(Monomers_Data!P20=5,0.5*CK20+0.5*CI20,"ERR")))))</f>
        <v>22.1595354069799</v>
      </c>
      <c r="CM20" s="125" t="n">
        <f aca="false">CH20+$CM$3</f>
        <v>20.1941923363319</v>
      </c>
      <c r="CN20" s="125" t="n">
        <v>0</v>
      </c>
      <c r="CO20" s="118" t="n">
        <f aca="false">CM20</f>
        <v>20.1941923363319</v>
      </c>
      <c r="CP20" s="125" t="n">
        <v>1.5</v>
      </c>
      <c r="CQ20" s="127" t="n">
        <f aca="false">CO20+CP20</f>
        <v>21.6941923363319</v>
      </c>
      <c r="CR20" s="124" t="n">
        <f aca="false">EX20</f>
        <v>17.5348918159684</v>
      </c>
      <c r="CS20" s="128" t="n">
        <f aca="false">EX20</f>
        <v>17.5348918159684</v>
      </c>
      <c r="CT20" s="7" t="n">
        <f aca="false">CB20</f>
        <v>28.1595354069799</v>
      </c>
      <c r="CU20" s="124" t="n">
        <f aca="false">(+CT20+$CU$3)</f>
        <v>30.6595354069799</v>
      </c>
      <c r="CV20" s="124" t="n">
        <f aca="false">CT20+$CV$3</f>
        <v>45.1595354069799</v>
      </c>
      <c r="CW20" s="124" t="n">
        <f aca="false">CT20+$CW$3</f>
        <v>38.1595354069799</v>
      </c>
      <c r="CX20" s="96" t="n">
        <f aca="false">IF(Polymers_Data!BU20=1,0.5*CW20+0.5*CV20,IF(Polymers_Data!BU20=2,0.7*CW20+0.3*CV20,IF(Polymers_Data!BU20=3,MAXA(MINA(CV20,CW20),CU20),IF(Polymers_Data!BU20=4,0.7*CW20+0.3*CU20,IF(Polymers_Data!BU20=5,0.5*CW20+0.5*CU20,"ERR")))))</f>
        <v>40.2595354069799</v>
      </c>
      <c r="CY20" s="129" t="n">
        <f aca="false">CX20</f>
        <v>40.2595354069799</v>
      </c>
      <c r="CZ20" s="105" t="n">
        <v>0.195174536</v>
      </c>
      <c r="DA20" s="124" t="n">
        <f aca="false">CZ20*100/(0.2*4.22+0.8*2.9696)</f>
        <v>6.06192342096109</v>
      </c>
      <c r="DB20" s="123"/>
      <c r="DC20" s="124" t="n">
        <f aca="false">EN20</f>
        <v>25.5595354069799</v>
      </c>
      <c r="DD20" s="127" t="n">
        <v>125</v>
      </c>
      <c r="DE20" s="124" t="n">
        <f aca="false">DC20*0.285+DD20/7.37*0.785+5.2</f>
        <v>25.7985788528617</v>
      </c>
      <c r="DF20" s="124" t="n">
        <f aca="false">DC20+$DF$3</f>
        <v>20.2595354069799</v>
      </c>
      <c r="DG20" s="124" t="n">
        <f aca="false">DC20+$DG$3</f>
        <v>50.5595354069799</v>
      </c>
      <c r="DH20" s="96" t="n">
        <f aca="false">DC20+6</f>
        <v>31.5595354069799</v>
      </c>
      <c r="DI20" s="124" t="n">
        <f aca="false">IF(Monomers_Data!AE20=1,0.5*DH20+0.5*DG20,IF(Monomers_Data!AE20=2,0.7*DH20+0.3*DG20,IF(Monomers_Data!AE20=3,MAXA(MINA(DG20,DH20),DF20),IF(Monomers_Data!AE20=4,0.7*DH20+0.3*DF20,IF(Monomers_Data!AE20=5,0.5*DH20+0.5*DF20,"ERR")))))</f>
        <v>31.5595354069799</v>
      </c>
      <c r="DJ20" s="125" t="n">
        <f aca="false">DI20</f>
        <v>31.5595354069799</v>
      </c>
      <c r="DK20" s="123" t="n">
        <f aca="false">DJ20/100*2204</f>
        <v>695.572160369837</v>
      </c>
      <c r="DL20" s="124" t="n">
        <f aca="false">CB20</f>
        <v>28.1595354069799</v>
      </c>
      <c r="DM20" s="124" t="n">
        <f aca="false">DL20+$DM$3</f>
        <v>30.6595354069799</v>
      </c>
      <c r="DN20" s="124" t="n">
        <f aca="false">DL20+$DN$3</f>
        <v>51.1595354069799</v>
      </c>
      <c r="DO20" s="96" t="n">
        <f aca="false">DL20+$DO$3</f>
        <v>39.1595354069799</v>
      </c>
      <c r="DP20" s="124" t="n">
        <f aca="false">IF(Monomers_Data!AE20=1,0.5*DO20+0.5*DN20,IF(Monomers_Data!AE20=2,0.7*DO20+0.3*DN20,IF(Monomers_Data!AE20=3,MAXA(MINA(DN20,DO20),DM20),IF(Monomers_Data!AE20=4,0.7*DO20+0.3*DM20,IF(Monomers_Data!AE20=5,0.5*DO20+0.5*DM20,"ERR")))))</f>
        <v>39.1595354069799</v>
      </c>
      <c r="DQ20" s="125" t="n">
        <f aca="false">DP20</f>
        <v>39.1595354069799</v>
      </c>
      <c r="DR20" s="123" t="n">
        <f aca="false">DQ20/100*2204</f>
        <v>863.076160369837</v>
      </c>
      <c r="DS20" s="96" t="n">
        <f aca="false">VLOOKUP(A20,'[2]Price Curves'!$C$8:$BH$367,'[2]Price Curves'!$BC$1)</f>
        <v>26.79</v>
      </c>
      <c r="DT20" s="124" t="n">
        <f aca="false">DS20/42*100</f>
        <v>63.7857142857143</v>
      </c>
      <c r="DU20" s="124" t="n">
        <f aca="false">VLOOKUP(A20,'[2]Price Curves'!$C$8:$BH$367,'[2]Price Curves'!$BG$1)</f>
        <v>77.45</v>
      </c>
      <c r="DV20" s="105" t="n">
        <f aca="false">DT21+$DT$3</f>
        <v>88.7190476190476</v>
      </c>
      <c r="DW20" s="130" t="n">
        <f aca="false">DT21+$DU$3</f>
        <v>173.119047619048</v>
      </c>
      <c r="DX20" s="130" t="n">
        <f aca="false">DT20*$DV$3+DU20*$DW$3+$DX$3</f>
        <v>117.980357142857</v>
      </c>
      <c r="DY20" s="96" t="n">
        <f aca="false">DT21+$DY$3</f>
        <v>118.119047619048</v>
      </c>
      <c r="DZ20" s="96" t="n">
        <v>0</v>
      </c>
      <c r="EA20" s="131" t="n">
        <f aca="false">DX20+DZ20</f>
        <v>117.980357142857</v>
      </c>
      <c r="EB20" s="131" t="n">
        <f aca="false">DX20+DZ20</f>
        <v>117.980357142857</v>
      </c>
      <c r="EC20" s="132"/>
      <c r="ED20" s="133" t="n">
        <f aca="false">'[2]Price Curves'!AM19</f>
        <v>1.21</v>
      </c>
      <c r="EH20" s="106" t="n">
        <f aca="false">MAX(EXP(-0.015*((A26-'Export File'!$A$6+30)/365))*$EH$8,0.1)</f>
        <v>0.107550426128299</v>
      </c>
      <c r="EJ20" s="134" t="n">
        <f aca="false">BV20</f>
        <v>14.1595354069799</v>
      </c>
      <c r="EK20" s="134" t="n">
        <f aca="false">EJ20+5.22</f>
        <v>19.3795354069799</v>
      </c>
      <c r="EL20" s="134" t="n">
        <f aca="false">EJ20+18.2</f>
        <v>32.3595354069799</v>
      </c>
      <c r="EM20" s="134" t="n">
        <f aca="false">EJ20+$EM$3</f>
        <v>25.5595354069799</v>
      </c>
      <c r="EN20" s="135" t="n">
        <f aca="false">IF(Monomers_Data!K20=1,0.5*EM20+0.5*EL20,IF(Monomers_Data!K20=2,0.7*EM20+0.3*EL20,IF(Monomers_Data!K20=3,MAXA(MINA(EL20,EM20),EK20),IF(Monomers_Data!K20=4,0.7*EM20+0.3*EK20,IF(Monomers_Data!K20=5,0.5*EM20+0.5*EK20,"ERR")))))</f>
        <v>25.5595354069799</v>
      </c>
      <c r="EO20" s="141" t="n">
        <v>3</v>
      </c>
      <c r="EP20" s="136" t="n">
        <v>29</v>
      </c>
      <c r="EQ20" s="134" t="n">
        <f aca="false">VLOOKUP(A20,'[2]Price Curves'!$C$8:$BH$367,'[2]Price Curves'!$BH$1)</f>
        <v>71.0404761904762</v>
      </c>
      <c r="ER20" s="134" t="n">
        <f aca="false">VLOOKUP(A20,'[2]Price Curves'!$C$8:$BH$367,'[2]Price Curves'!$BA$1)</f>
        <v>58.3704428571429</v>
      </c>
      <c r="ES20" s="137" t="n">
        <f aca="false">MIN(((EQ20+$ET$1-ER20*0.7133-$ET$3)/5.69*2.4313)+1.5,CQ20-$ET$2)</f>
        <v>14.4533337067219</v>
      </c>
      <c r="ET20" s="134" t="n">
        <f aca="false">MAX(($EQ20+$ET$1-$ER20*0.7133-$ET$3)/5.69*2.4313+1.5,$CQ20-$ET$2)</f>
        <v>19.1941923363319</v>
      </c>
      <c r="EU20" s="138" t="n">
        <f aca="false">AVERAGE(ET20,ES20)</f>
        <v>16.8237630215269</v>
      </c>
      <c r="EV20" s="134" t="n">
        <f aca="false">CB20*$EV$2+$EV$3</f>
        <v>18.2604492322698</v>
      </c>
      <c r="EW20" s="134" t="n">
        <f aca="false">IF(Monomers_Data!U20=1,0.5*EU20+0.5*ET20,IF(Monomers_Data!U20=2,0.7*EU20+0.3*ET20,IF(Monomers_Data!U20=3,MAXA(MINA(ET20,EU20),ES20),IF(Monomers_Data!U20=4,0.7*EU20+0.3*ES20,IF(Monomers_Data!U20=5,0.5*EU20+0.5*ES20,"ERR")))))</f>
        <v>17.5348918159684</v>
      </c>
      <c r="EX20" s="96" t="n">
        <f aca="false">EW20</f>
        <v>17.5348918159684</v>
      </c>
      <c r="EY20" s="139" t="n">
        <f aca="false">VLOOKUP(A20,'[2]Price Curves'!$C$8:$BH$367,'[2]Price Curves'!$BE$1)</f>
        <v>5.415</v>
      </c>
      <c r="EZ20" s="134" t="n">
        <f aca="false">EY20*$EZ$2+$EZ$3</f>
        <v>83.1985</v>
      </c>
      <c r="FA20" s="0" t="n">
        <f aca="false">((EY20*$FA$2)+$FA$3)*100</f>
        <v>76.8575</v>
      </c>
      <c r="FF20" s="7"/>
    </row>
    <row r="21" customFormat="false" ht="12" hidden="false" customHeight="false" outlineLevel="0" collapsed="false">
      <c r="A21" s="140" t="n">
        <f aca="false">EOMONTH(A20,0)+1</f>
        <v>37347</v>
      </c>
      <c r="C21" s="108" t="n">
        <f aca="false">CB21</f>
        <v>26.9908041599254</v>
      </c>
      <c r="D21" s="6"/>
      <c r="E21" s="96" t="n">
        <f aca="false">C21+$E$3</f>
        <v>35.9908041599254</v>
      </c>
      <c r="F21" s="96" t="n">
        <f aca="false">C21+$F$3</f>
        <v>48.9908041599254</v>
      </c>
      <c r="G21" s="96" t="n">
        <f aca="false">C21+$G$3</f>
        <v>42.1908041599254</v>
      </c>
      <c r="H21" s="92" t="n">
        <f aca="false">IF(Polymers_Data!F21=1,0.5*G21+0.5*F21,IF(Polymers_Data!F21=2,0.7*G21+0.3*F21,IF(Polymers_Data!F21=3,MAXA(MINA(F21,G21),E21),IF(Polymers_Data!F21=4,0.7*G21+0.3*E21,IF(Polymers_Data!F21=5,0.5*G21+0.5*E21,"ERR")))))</f>
        <v>42.1908041599254</v>
      </c>
      <c r="I21" s="109" t="n">
        <v>-1</v>
      </c>
      <c r="J21" s="109" t="n">
        <f aca="false">G21+I21</f>
        <v>41.1908041599254</v>
      </c>
      <c r="K21" s="110" t="n">
        <f aca="false">J21+2</f>
        <v>43.1908041599254</v>
      </c>
      <c r="L21" s="111" t="n">
        <f aca="false">AB21+$L$3</f>
        <v>42.4908041599254</v>
      </c>
      <c r="M21" s="112" t="n">
        <f aca="false">L21+$M$3</f>
        <v>43.4908041599254</v>
      </c>
      <c r="N21" s="113" t="n">
        <f aca="false">L21+$N$3</f>
        <v>41.4908041599254</v>
      </c>
      <c r="O21" s="114" t="n">
        <f aca="false">C21+$O$3</f>
        <v>29.4908041599254</v>
      </c>
      <c r="P21" s="96" t="n">
        <f aca="false">C21+$P$3</f>
        <v>47.4908041599254</v>
      </c>
      <c r="Q21" s="96" t="n">
        <f aca="false">C21+$Q$3</f>
        <v>39.2408041599254</v>
      </c>
      <c r="R21" s="6"/>
      <c r="S21" s="88" t="n">
        <f aca="false">J21-3.5</f>
        <v>37.6908041599254</v>
      </c>
      <c r="T21" s="92"/>
      <c r="U21" s="114" t="n">
        <f aca="false">$C21+$U$3</f>
        <v>31.9908041599254</v>
      </c>
      <c r="V21" s="96" t="n">
        <f aca="false">$C21+$V$3</f>
        <v>46.4908041599254</v>
      </c>
      <c r="W21" s="96" t="n">
        <f aca="false">$C21+$W$3</f>
        <v>38.9908041599254</v>
      </c>
      <c r="X21" s="92"/>
      <c r="Y21" s="92" t="n">
        <f aca="false">IF(Polymers_Data!BA21=1,0.5*W21+0.5*V21,IF(Polymers_Data!BA21=2,0.7*W21+0.3*V21,IF(Polymers_Data!BA21=3,MAXA(MINA(V21,W21),U21),IF(Polymers_Data!BA21=4,0.7*W21+0.3*U21,IF(Polymers_Data!BA21=5,0.5*W21+0.5*U21,"ERR")))))</f>
        <v>38.9908041599254</v>
      </c>
      <c r="Z21" s="96" t="n">
        <v>-2</v>
      </c>
      <c r="AA21" s="92" t="n">
        <f aca="false">W21+Z21</f>
        <v>36.9908041599254</v>
      </c>
      <c r="AB21" s="92" t="n">
        <f aca="false">AA21+1</f>
        <v>37.9908041599254</v>
      </c>
      <c r="AC21" s="116" t="n">
        <f aca="false">S21+2</f>
        <v>39.6908041599254</v>
      </c>
      <c r="AD21" s="117" t="n">
        <f aca="false">AB21+2.5</f>
        <v>40.4908041599254</v>
      </c>
      <c r="AE21" s="96" t="n">
        <f aca="false">C21+11.33</f>
        <v>38.3208041599254</v>
      </c>
      <c r="AF21" s="96" t="n">
        <f aca="false">C21+27</f>
        <v>53.9908041599254</v>
      </c>
      <c r="AG21" s="96" t="n">
        <f aca="false">C21+17.68</f>
        <v>44.6708041599254</v>
      </c>
      <c r="AH21" s="6"/>
      <c r="AI21" s="88" t="n">
        <f aca="false">AC21+4.5</f>
        <v>44.1908041599254</v>
      </c>
      <c r="AJ21" s="118" t="n">
        <f aca="false">AB21+8</f>
        <v>45.9908041599254</v>
      </c>
      <c r="AK21" s="114" t="n">
        <f aca="false">CO21+1.5</f>
        <v>20.4544090718737</v>
      </c>
      <c r="AL21" s="6"/>
      <c r="AM21" s="96" t="n">
        <f aca="false">AK21+$AM$3</f>
        <v>33.2544090718737</v>
      </c>
      <c r="AN21" s="96" t="n">
        <f aca="false">AK21+$AN$3</f>
        <v>44.4544090718737</v>
      </c>
      <c r="AO21" s="96" t="n">
        <f aca="false">AK21+$AO$3</f>
        <v>38.3544090718738</v>
      </c>
      <c r="AP21" s="109" t="n">
        <f aca="false">IF(Polymers_Data!AE21=1,0.5*AO21+0.5*AN21,IF(Polymers_Data!AE21=2,0.7*AO21+0.3*AN21,IF(Polymers_Data!AE21=3,MAXA(MINA(AN21,AO21),AM21),IF(Polymers_Data!AE21=4,0.7*AO21+0.3*AM21,IF(Polymers_Data!AE21=5,0.5*AO21+0.5*AM21,"ERR")))))</f>
        <v>38.3544090718738</v>
      </c>
      <c r="AQ21" s="110" t="n">
        <v>35</v>
      </c>
      <c r="AR21" s="96" t="n">
        <f aca="false">$AK21+10</f>
        <v>30.4544090718737</v>
      </c>
      <c r="AS21" s="96" t="n">
        <f aca="false">$AK21+23.75</f>
        <v>44.2044090718737</v>
      </c>
      <c r="AT21" s="96" t="n">
        <f aca="false">$AK21+$AT$3</f>
        <v>35.8444090718737</v>
      </c>
      <c r="AU21" s="96" t="n">
        <f aca="false">IF(Polymers_Data!BP21=1,0.5*AT21+0.5*AS21,IF(Polymers_Data!BP21=2,0.7*AT21+0.3*AS21,IF(Polymers_Data!BP21=3,MAXA(MINA(AS21,AT21),AR21),IF(Polymers_Data!BP21=4,0.7*AT21+0.3*AR21,IF(Polymers_Data!BP21=5,0.3*AT21+0.7*AR21,"ERR")))))</f>
        <v>35.8444090718737</v>
      </c>
      <c r="AV21" s="96"/>
      <c r="AW21" s="110" t="n">
        <v>39</v>
      </c>
      <c r="AX21" s="5"/>
      <c r="AY21" s="108" t="n">
        <f aca="false">C21</f>
        <v>26.9908041599254</v>
      </c>
      <c r="AZ21" s="6"/>
      <c r="BA21" s="96" t="n">
        <f aca="false">AY21+$BA$3</f>
        <v>44.4908041599254</v>
      </c>
      <c r="BB21" s="96" t="n">
        <f aca="false">AY21+$BB$3</f>
        <v>86.9908041599254</v>
      </c>
      <c r="BC21" s="96" t="n">
        <f aca="false">AY21+$BC$3</f>
        <v>66.4908041599254</v>
      </c>
      <c r="BD21" s="109" t="n">
        <f aca="false">IF(Polymers_Data!BZ21=1,0.5*BC21+0.5*BB21,IF(Polymers_Data!BZ21=2,0.7*BC21+0.3*BB21,IF(Polymers_Data!BZ21=3,MAXA(MINA(BB21,BC21),BA21),IF(Polymers_Data!BZ21=4,0.7*BC21+0.3*BA21,IF(Polymers_Data!BZ21=5,0.5*BC21+0.5*BA21,"ERR")))))</f>
        <v>66.4908041599254</v>
      </c>
      <c r="BE21" s="92" t="n">
        <f aca="false">IF(Polymers_Data!BZ21=1,0.5*BC21+0.5*BB21,IF(Polymers_Data!BZ21=2,0.7*BC21+0.3*BB21,IF(Polymers_Data!BZ21=3,MAXA(MINA(BB21,BC21),BA21),IF(Polymers_Data!BZ21=4,0.7*BC21+0.3*BA21,IF(Polymers_Data!BZ21=5,0.5*BC21+0.5*BA21,"ERR")))))</f>
        <v>66.4908041599254</v>
      </c>
      <c r="BF21" s="6"/>
      <c r="BG21" s="6"/>
      <c r="BH21" s="96" t="n">
        <v>2</v>
      </c>
      <c r="BI21" s="120" t="n">
        <f aca="false">BC21+BH21</f>
        <v>68.4908041599254</v>
      </c>
      <c r="BJ21" s="6"/>
      <c r="BK21" s="114" t="n">
        <f aca="false">DQ21</f>
        <v>37.9908041599254</v>
      </c>
      <c r="BL21" s="6"/>
      <c r="BM21" s="96" t="n">
        <f aca="false">BK21+$BM$3</f>
        <v>45.2408041599254</v>
      </c>
      <c r="BN21" s="96" t="n">
        <f aca="false">BK21+22</f>
        <v>59.9908041599254</v>
      </c>
      <c r="BO21" s="96" t="n">
        <f aca="false">BK21+$BO$3</f>
        <v>53.1908041599254</v>
      </c>
      <c r="BP21" s="121" t="n">
        <f aca="false">IF(Polymers_Data!AJ21=1,0.5*BO21+0.5*BN21,IF(Polymers_Data!AJ21=2,0.7*BO21+0.3*BN21,IF(Polymers_Data!AJ21=3,MAXA(MINA(BN21,BO21),BM21),IF(Polymers_Data!AJ21=4,0.7*BO21+0.3*BM21,IF(Polymers_Data!AJ21=5,0.5*BO21+0.5*BM21,"ERR")))))</f>
        <v>50.8058041599254</v>
      </c>
      <c r="BQ21" s="121" t="n">
        <v>-4</v>
      </c>
      <c r="BR21" s="120" t="n">
        <v>46</v>
      </c>
      <c r="BS21" s="96" t="n">
        <f aca="false">BR21-2.5</f>
        <v>43.5</v>
      </c>
      <c r="BT21" s="124" t="n">
        <v>46.7330113035113</v>
      </c>
      <c r="BU21" s="122" t="n">
        <f aca="false">VLOOKUP(A21,'[2]Price Curves'!$C$8:$IV$367,'[2]Price Curves'!$AW$1)</f>
        <v>38.5826883549783</v>
      </c>
      <c r="BV21" s="96" t="n">
        <f aca="false">BU21/2.97</f>
        <v>12.9908041599254</v>
      </c>
      <c r="BW21" s="96" t="n">
        <f aca="false">BV21+7</f>
        <v>19.9908041599254</v>
      </c>
      <c r="BX21" s="96" t="n">
        <f aca="false">BV21+23.861</f>
        <v>36.8518041599254</v>
      </c>
      <c r="BY21" s="96" t="n">
        <f aca="false">BV21+$BY$3</f>
        <v>26.9908041599254</v>
      </c>
      <c r="BZ21" s="96" t="n">
        <f aca="false">IF(Monomers_Data!F21=1,0.5*BY21+0.5*BX21,IF(Monomers_Data!F21=2,0.7*BY21+0.3*BX21,IF(Monomers_Data!F21=3,MAXA(MINA(BX21,BY21),BW21),IF(Monomers_Data!F21=4,0.7*BY21+0.3*BW21,IF(Monomers_Data!F21=5,0.5*BY21+0.5*BW21,"ERR")))))</f>
        <v>23.4908041599254</v>
      </c>
      <c r="CA21" s="96" t="n">
        <v>0</v>
      </c>
      <c r="CB21" s="92" t="n">
        <f aca="false">BY21+CA21</f>
        <v>26.9908041599254</v>
      </c>
      <c r="CC21" s="96" t="n">
        <f aca="false">EP21</f>
        <v>29</v>
      </c>
      <c r="CD21" s="96" t="n">
        <f aca="false">CB21+2</f>
        <v>28.9908041599254</v>
      </c>
      <c r="CE21" s="123" t="n">
        <f aca="false">CB21+0.25</f>
        <v>27.2408041599254</v>
      </c>
      <c r="CF21" s="124"/>
      <c r="CG21" s="105" t="n">
        <f aca="false">VLOOKUP(A21,'[2]Price Curves'!$C$8:$BH$367,'[2]Price Curves'!$AY$1)</f>
        <v>50.5671503740259</v>
      </c>
      <c r="CH21" s="124" t="n">
        <f aca="false">CG21/4.23</f>
        <v>11.9544090718737</v>
      </c>
      <c r="CI21" s="124" t="n">
        <f aca="false">$CB21+CI$3</f>
        <v>18.9908041599254</v>
      </c>
      <c r="CJ21" s="124" t="n">
        <f aca="false">$CB21+CJ$3</f>
        <v>24.9908041599254</v>
      </c>
      <c r="CK21" s="124" t="n">
        <f aca="false">$CB21+CK$3</f>
        <v>20.9908041599254</v>
      </c>
      <c r="CL21" s="125" t="n">
        <f aca="false">IF(Monomers_Data!P21=1,0.5*CK21+0.5*CJ21,IF(Monomers_Data!P21=2,0.7*CK21+0.3*CJ21,IF(Monomers_Data!P21=3,MAXA(MINA(CJ21,CK21),CI21),IF(Monomers_Data!P21=4,0.7*CK21+0.3*CI21,IF(Monomers_Data!P21=5,0.5*CK21+0.5*CI21,"ERR")))))</f>
        <v>20.9908041599254</v>
      </c>
      <c r="CM21" s="125" t="n">
        <f aca="false">CH21+$CM$3</f>
        <v>18.9544090718737</v>
      </c>
      <c r="CN21" s="125" t="n">
        <v>0</v>
      </c>
      <c r="CO21" s="118" t="n">
        <f aca="false">CM21</f>
        <v>18.9544090718737</v>
      </c>
      <c r="CP21" s="125" t="n">
        <v>1.5</v>
      </c>
      <c r="CQ21" s="127" t="n">
        <f aca="false">CO21+CP21</f>
        <v>20.4544090718737</v>
      </c>
      <c r="CR21" s="124" t="n">
        <f aca="false">EX21</f>
        <v>18.1998927907024</v>
      </c>
      <c r="CS21" s="128" t="n">
        <f aca="false">EX21</f>
        <v>18.1998927907024</v>
      </c>
      <c r="CT21" s="7" t="n">
        <f aca="false">CB21</f>
        <v>26.9908041599254</v>
      </c>
      <c r="CU21" s="124" t="n">
        <f aca="false">(+CT21+$CU$3)</f>
        <v>29.4908041599254</v>
      </c>
      <c r="CV21" s="124" t="n">
        <f aca="false">CT21+$CV$3</f>
        <v>43.9908041599254</v>
      </c>
      <c r="CW21" s="124" t="n">
        <f aca="false">CT21+$CW$3</f>
        <v>36.9908041599254</v>
      </c>
      <c r="CX21" s="96" t="n">
        <f aca="false">IF(Polymers_Data!BU21=1,0.5*CW21+0.5*CV21,IF(Polymers_Data!BU21=2,0.7*CW21+0.3*CV21,IF(Polymers_Data!BU21=3,MAXA(MINA(CV21,CW21),CU21),IF(Polymers_Data!BU21=4,0.7*CW21+0.3*CU21,IF(Polymers_Data!BU21=5,0.5*CW21+0.5*CU21,"ERR")))))</f>
        <v>39.0908041599254</v>
      </c>
      <c r="CY21" s="129" t="n">
        <f aca="false">CX21</f>
        <v>39.0908041599254</v>
      </c>
      <c r="CZ21" s="105" t="n">
        <v>0.194287914285714</v>
      </c>
      <c r="DA21" s="124" t="n">
        <f aca="false">CZ21*100/(0.2*4.22+0.8*2.9696)</f>
        <v>6.03438584846054</v>
      </c>
      <c r="DB21" s="123"/>
      <c r="DC21" s="124" t="n">
        <f aca="false">EN21</f>
        <v>24.3908041599254</v>
      </c>
      <c r="DD21" s="124" t="n">
        <f aca="false">EB21</f>
        <v>117.20369047619</v>
      </c>
      <c r="DE21" s="124" t="n">
        <f aca="false">DC21*0.285+DD21/7.37*0.785+5.2</f>
        <v>24.6350829879952</v>
      </c>
      <c r="DF21" s="124" t="n">
        <f aca="false">DC21+$DF$3</f>
        <v>19.0908041599254</v>
      </c>
      <c r="DG21" s="124" t="n">
        <f aca="false">DC21+$DG$3</f>
        <v>49.3908041599254</v>
      </c>
      <c r="DH21" s="96" t="n">
        <f aca="false">DC21+6</f>
        <v>30.3908041599254</v>
      </c>
      <c r="DI21" s="124" t="n">
        <f aca="false">IF(Monomers_Data!AE21=1,0.5*DH21+0.5*DG21,IF(Monomers_Data!AE21=2,0.7*DH21+0.3*DG21,IF(Monomers_Data!AE21=3,MAXA(MINA(DG21,DH21),DF21),IF(Monomers_Data!AE21=4,0.7*DH21+0.3*DF21,IF(Monomers_Data!AE21=5,0.5*DH21+0.5*DF21,"ERR")))))</f>
        <v>30.3908041599254</v>
      </c>
      <c r="DJ21" s="125" t="n">
        <f aca="false">DI21</f>
        <v>30.3908041599254</v>
      </c>
      <c r="DK21" s="123" t="n">
        <f aca="false">DJ21/100*2204</f>
        <v>669.813323684755</v>
      </c>
      <c r="DL21" s="124" t="n">
        <f aca="false">CB21</f>
        <v>26.9908041599254</v>
      </c>
      <c r="DM21" s="124" t="n">
        <f aca="false">DL21+$DM$3</f>
        <v>29.4908041599254</v>
      </c>
      <c r="DN21" s="124" t="n">
        <f aca="false">DL21+$DN$3</f>
        <v>49.9908041599254</v>
      </c>
      <c r="DO21" s="96" t="n">
        <f aca="false">DL21+$DO$3</f>
        <v>37.9908041599254</v>
      </c>
      <c r="DP21" s="124" t="n">
        <f aca="false">IF(Monomers_Data!AE21=1,0.5*DO21+0.5*DN21,IF(Monomers_Data!AE21=2,0.7*DO21+0.3*DN21,IF(Monomers_Data!AE21=3,MAXA(MINA(DN21,DO21),DM21),IF(Monomers_Data!AE21=4,0.7*DO21+0.3*DM21,IF(Monomers_Data!AE21=5,0.5*DO21+0.5*DM21,"ERR")))))</f>
        <v>37.9908041599254</v>
      </c>
      <c r="DQ21" s="125" t="n">
        <f aca="false">DP21</f>
        <v>37.9908041599254</v>
      </c>
      <c r="DR21" s="123" t="n">
        <f aca="false">DQ21/100*2204</f>
        <v>837.317323684755</v>
      </c>
      <c r="DS21" s="96" t="n">
        <f aca="false">VLOOKUP(A21,'[2]Price Curves'!$C$8:$BH$367,'[2]Price Curves'!$BC$1)</f>
        <v>26.51</v>
      </c>
      <c r="DT21" s="124" t="n">
        <f aca="false">DS21/42*100</f>
        <v>63.1190476190476</v>
      </c>
      <c r="DU21" s="124" t="n">
        <f aca="false">VLOOKUP(A21,'[2]Price Curves'!$C$8:$BH$367,'[2]Price Curves'!$BG$1)</f>
        <v>83.4</v>
      </c>
      <c r="DV21" s="105" t="n">
        <f aca="false">DT22+$DT$3</f>
        <v>88.1238095238095</v>
      </c>
      <c r="DW21" s="130" t="n">
        <f aca="false">DT22+$DU$3</f>
        <v>172.52380952381</v>
      </c>
      <c r="DX21" s="130" t="n">
        <f aca="false">DT21*$DV$3+DU21*$DW$3+$DX$3</f>
        <v>117.20369047619</v>
      </c>
      <c r="DY21" s="96" t="n">
        <f aca="false">DT22+$DY$3</f>
        <v>117.52380952381</v>
      </c>
      <c r="DZ21" s="96"/>
      <c r="EA21" s="131" t="n">
        <f aca="false">DX21+DZ21</f>
        <v>117.20369047619</v>
      </c>
      <c r="EB21" s="131" t="n">
        <f aca="false">DX21</f>
        <v>117.20369047619</v>
      </c>
      <c r="EC21" s="132"/>
      <c r="ED21" s="133" t="n">
        <f aca="false">'[2]Price Curves'!AM20</f>
        <v>1.21</v>
      </c>
      <c r="EH21" s="106" t="n">
        <f aca="false">MAX(EXP(-0.015*((A27-'Export File'!$A$6+30)/365))*$EH$8,0.1)</f>
        <v>0.107417911416461</v>
      </c>
      <c r="EJ21" s="134" t="n">
        <f aca="false">BV21</f>
        <v>12.9908041599254</v>
      </c>
      <c r="EK21" s="134" t="n">
        <f aca="false">EJ21+5.22</f>
        <v>18.2108041599254</v>
      </c>
      <c r="EL21" s="134" t="n">
        <f aca="false">EJ21+18.2</f>
        <v>31.1908041599254</v>
      </c>
      <c r="EM21" s="134" t="n">
        <f aca="false">EJ21+$EM$3</f>
        <v>24.3908041599254</v>
      </c>
      <c r="EN21" s="135" t="n">
        <f aca="false">IF(Monomers_Data!K21=1,0.5*EM21+0.5*EL21,IF(Monomers_Data!K21=2,0.7*EM21+0.3*EL21,IF(Monomers_Data!K21=3,MAXA(MINA(EL21,EM21),EK21),IF(Monomers_Data!K21=4,0.7*EM21+0.3*EK21,IF(Monomers_Data!K21=5,0.5*EM21+0.5*EK21,"ERR")))))</f>
        <v>24.3908041599254</v>
      </c>
      <c r="EO21" s="141" t="n">
        <v>3</v>
      </c>
      <c r="EP21" s="136" t="n">
        <v>29</v>
      </c>
      <c r="EQ21" s="134" t="n">
        <f aca="false">VLOOKUP(A21,'[2]Price Curves'!$C$8:$BH$367,'[2]Price Curves'!$BH$1)</f>
        <v>77.15</v>
      </c>
      <c r="ER21" s="134" t="n">
        <f aca="false">VLOOKUP(A21,'[2]Price Curves'!$C$8:$BH$367,'[2]Price Curves'!$BA$1)</f>
        <v>54.2095803896105</v>
      </c>
      <c r="ES21" s="137" t="n">
        <f aca="false">MIN(((EQ21+$ET$1-ER21*0.7133-$ET$3)/5.69*2.4313)+1.5,CQ21-$ET$2)</f>
        <v>17.9544090718737</v>
      </c>
      <c r="ET21" s="134" t="n">
        <f aca="false">MAX(($EQ21+$ET$1-$ER21*0.7133-$ET$3)/5.69*2.4313+1.5,$CQ21-$ET$2)</f>
        <v>18.3320763316101</v>
      </c>
      <c r="EU21" s="138" t="n">
        <f aca="false">AVERAGE(ET21,ES21)</f>
        <v>18.1432427017419</v>
      </c>
      <c r="EV21" s="134" t="n">
        <f aca="false">CB21*$EV$2+$EV$3</f>
        <v>17.3780571407437</v>
      </c>
      <c r="EW21" s="134" t="n">
        <f aca="false">IF(Monomers_Data!U21=1,0.5*EU21+0.5*ET21,IF(Monomers_Data!U21=2,0.7*EU21+0.3*ET21,IF(Monomers_Data!U21=3,MAXA(MINA(ET21,EU21),ES21),IF(Monomers_Data!U21=4,0.7*EU21+0.3*ES21,IF(Monomers_Data!U21=5,0.5*EU21+0.5*ES21,"ERR")))))</f>
        <v>18.1998927907024</v>
      </c>
      <c r="EX21" s="96" t="n">
        <f aca="false">EW21</f>
        <v>18.1998927907024</v>
      </c>
      <c r="EY21" s="139" t="n">
        <f aca="false">VLOOKUP(A21,'[2]Price Curves'!$C$8:$BH$367,'[2]Price Curves'!$BE$1)</f>
        <v>4.845</v>
      </c>
      <c r="EZ21" s="134" t="n">
        <f aca="false">EY21*$EZ$2+$EZ$3</f>
        <v>74.1355</v>
      </c>
      <c r="FA21" s="0" t="n">
        <f aca="false">((EY21*$FA$2)+$FA$3)*100</f>
        <v>70.8725</v>
      </c>
      <c r="FF21" s="7"/>
    </row>
    <row r="22" customFormat="false" ht="12" hidden="false" customHeight="false" outlineLevel="0" collapsed="false">
      <c r="A22" s="140" t="n">
        <f aca="false">EOMONTH(A21,0)+1</f>
        <v>37377</v>
      </c>
      <c r="C22" s="108" t="n">
        <f aca="false">CB22</f>
        <v>26.9282136339238</v>
      </c>
      <c r="D22" s="6"/>
      <c r="E22" s="96" t="n">
        <f aca="false">C22+$E$3</f>
        <v>35.9282136339238</v>
      </c>
      <c r="F22" s="96" t="n">
        <f aca="false">C22+$F$3</f>
        <v>48.9282136339238</v>
      </c>
      <c r="G22" s="96" t="n">
        <f aca="false">C22+$G$3</f>
        <v>42.1282136339238</v>
      </c>
      <c r="H22" s="92" t="n">
        <f aca="false">IF(Polymers_Data!F22=1,0.5*G22+0.5*F22,IF(Polymers_Data!F22=2,0.7*G22+0.3*F22,IF(Polymers_Data!F22=3,MAXA(MINA(F22,G22),E22),IF(Polymers_Data!F22=4,0.7*G22+0.3*E22,IF(Polymers_Data!F22=5,0.5*G22+0.5*E22,"ERR")))))</f>
        <v>42.1282136339238</v>
      </c>
      <c r="I22" s="109" t="n">
        <v>0</v>
      </c>
      <c r="J22" s="109" t="n">
        <f aca="false">G22+I22</f>
        <v>42.1282136339238</v>
      </c>
      <c r="K22" s="110" t="n">
        <f aca="false">J22+2</f>
        <v>44.1282136339238</v>
      </c>
      <c r="L22" s="111" t="n">
        <f aca="false">AB22+$L$3</f>
        <v>43.4282136339238</v>
      </c>
      <c r="M22" s="112" t="n">
        <f aca="false">L22+$M$3</f>
        <v>44.4282136339238</v>
      </c>
      <c r="N22" s="113" t="n">
        <f aca="false">L22+$N$3</f>
        <v>42.4282136339238</v>
      </c>
      <c r="O22" s="114" t="n">
        <f aca="false">C22+$O$3</f>
        <v>29.4282136339238</v>
      </c>
      <c r="P22" s="96" t="n">
        <f aca="false">C22+$P$3</f>
        <v>47.4282136339238</v>
      </c>
      <c r="Q22" s="96" t="n">
        <f aca="false">C22+$Q$3</f>
        <v>39.1782136339238</v>
      </c>
      <c r="R22" s="6"/>
      <c r="S22" s="88" t="n">
        <f aca="false">J22-3.5</f>
        <v>38.6282136339238</v>
      </c>
      <c r="T22" s="92"/>
      <c r="U22" s="114" t="n">
        <f aca="false">$C22+$U$3</f>
        <v>31.9282136339238</v>
      </c>
      <c r="V22" s="96" t="n">
        <f aca="false">$C22+$V$3</f>
        <v>46.4282136339238</v>
      </c>
      <c r="W22" s="96" t="n">
        <f aca="false">$C22+$W$3</f>
        <v>38.9282136339238</v>
      </c>
      <c r="X22" s="92"/>
      <c r="Y22" s="92" t="n">
        <f aca="false">IF(Polymers_Data!BA22=1,0.5*W22+0.5*V22,IF(Polymers_Data!BA22=2,0.7*W22+0.3*V22,IF(Polymers_Data!BA22=3,MAXA(MINA(V22,W22),U22),IF(Polymers_Data!BA22=4,0.7*W22+0.3*U22,IF(Polymers_Data!BA22=5,0.5*W22+0.5*U22,"ERR")))))</f>
        <v>38.9282136339238</v>
      </c>
      <c r="Z22" s="96" t="n">
        <v>-1</v>
      </c>
      <c r="AA22" s="92" t="n">
        <f aca="false">W22+Z22</f>
        <v>37.9282136339238</v>
      </c>
      <c r="AB22" s="92" t="n">
        <f aca="false">AA22+1</f>
        <v>38.9282136339238</v>
      </c>
      <c r="AC22" s="116" t="n">
        <f aca="false">S22+2</f>
        <v>40.6282136339238</v>
      </c>
      <c r="AD22" s="117" t="n">
        <f aca="false">AB22+2.5</f>
        <v>41.4282136339238</v>
      </c>
      <c r="AE22" s="96" t="n">
        <f aca="false">C22+11.33</f>
        <v>38.2582136339238</v>
      </c>
      <c r="AF22" s="96" t="n">
        <f aca="false">C22+27</f>
        <v>53.9282136339238</v>
      </c>
      <c r="AG22" s="96" t="n">
        <f aca="false">C22+17.68</f>
        <v>44.6082136339238</v>
      </c>
      <c r="AH22" s="6"/>
      <c r="AI22" s="88" t="n">
        <f aca="false">AC22+4.5</f>
        <v>45.1282136339238</v>
      </c>
      <c r="AJ22" s="118" t="n">
        <f aca="false">AB22+8</f>
        <v>46.9282136339238</v>
      </c>
      <c r="AK22" s="114" t="n">
        <f aca="false">CO22+1.5</f>
        <v>19.9151433113629</v>
      </c>
      <c r="AL22" s="6"/>
      <c r="AM22" s="96" t="n">
        <f aca="false">AK22+$AM$3</f>
        <v>32.7151433113629</v>
      </c>
      <c r="AN22" s="96" t="n">
        <f aca="false">AK22+$AN$3</f>
        <v>43.9151433113629</v>
      </c>
      <c r="AO22" s="96" t="n">
        <f aca="false">AK22+$AO$3</f>
        <v>37.8151433113629</v>
      </c>
      <c r="AP22" s="109" t="n">
        <f aca="false">IF(Polymers_Data!AE22=1,0.5*AO22+0.5*AN22,IF(Polymers_Data!AE22=2,0.7*AO22+0.3*AN22,IF(Polymers_Data!AE22=3,MAXA(MINA(AN22,AO22),AM22),IF(Polymers_Data!AE22=4,0.7*AO22+0.3*AM22,IF(Polymers_Data!AE22=5,0.5*AO22+0.5*AM22,"ERR")))))</f>
        <v>37.8151433113629</v>
      </c>
      <c r="AQ22" s="110" t="n">
        <v>36</v>
      </c>
      <c r="AR22" s="96" t="n">
        <f aca="false">$AK22+10</f>
        <v>29.9151433113629</v>
      </c>
      <c r="AS22" s="96" t="n">
        <f aca="false">$AK22+23.75</f>
        <v>43.6651433113629</v>
      </c>
      <c r="AT22" s="96" t="n">
        <f aca="false">$AK22+$AT$3</f>
        <v>35.3051433113629</v>
      </c>
      <c r="AU22" s="96" t="n">
        <f aca="false">IF(Polymers_Data!BP22=1,0.5*AT22+0.5*AS22,IF(Polymers_Data!BP22=2,0.7*AT22+0.3*AS22,IF(Polymers_Data!BP22=3,MAXA(MINA(AS22,AT22),AR22),IF(Polymers_Data!BP22=4,0.7*AT22+0.3*AR22,IF(Polymers_Data!BP22=5,0.3*AT22+0.7*AR22,"ERR")))))</f>
        <v>35.3051433113629</v>
      </c>
      <c r="AV22" s="96"/>
      <c r="AW22" s="110" t="n">
        <v>39</v>
      </c>
      <c r="AX22" s="5"/>
      <c r="AY22" s="108" t="n">
        <f aca="false">C22</f>
        <v>26.9282136339238</v>
      </c>
      <c r="AZ22" s="6"/>
      <c r="BA22" s="96" t="n">
        <f aca="false">AY22+$BA$3</f>
        <v>44.4282136339238</v>
      </c>
      <c r="BB22" s="96" t="n">
        <f aca="false">AY22+$BB$3</f>
        <v>86.9282136339238</v>
      </c>
      <c r="BC22" s="96" t="n">
        <f aca="false">AY22+$BC$3</f>
        <v>66.4282136339238</v>
      </c>
      <c r="BD22" s="109" t="n">
        <f aca="false">IF(Polymers_Data!BZ22=1,0.5*BC22+0.5*BB22,IF(Polymers_Data!BZ22=2,0.7*BC22+0.3*BB22,IF(Polymers_Data!BZ22=3,MAXA(MINA(BB22,BC22),BA22),IF(Polymers_Data!BZ22=4,0.7*BC22+0.3*BA22,IF(Polymers_Data!BZ22=5,0.5*BC22+0.5*BA22,"ERR")))))</f>
        <v>66.4282136339238</v>
      </c>
      <c r="BE22" s="92" t="n">
        <f aca="false">IF(Polymers_Data!BZ22=1,0.5*BC22+0.5*BB22,IF(Polymers_Data!BZ22=2,0.7*BC22+0.3*BB22,IF(Polymers_Data!BZ22=3,MAXA(MINA(BB22,BC22),BA22),IF(Polymers_Data!BZ22=4,0.7*BC22+0.3*BA22,IF(Polymers_Data!BZ22=5,0.5*BC22+0.5*BA22,"ERR")))))</f>
        <v>66.4282136339238</v>
      </c>
      <c r="BF22" s="6"/>
      <c r="BG22" s="6"/>
      <c r="BH22" s="96" t="n">
        <v>2</v>
      </c>
      <c r="BI22" s="120" t="n">
        <f aca="false">BC22+BH22</f>
        <v>68.4282136339238</v>
      </c>
      <c r="BJ22" s="6"/>
      <c r="BK22" s="114" t="n">
        <f aca="false">DQ22</f>
        <v>37.9282136339238</v>
      </c>
      <c r="BL22" s="6"/>
      <c r="BM22" s="96" t="n">
        <f aca="false">BK22+$BM$3</f>
        <v>45.1782136339238</v>
      </c>
      <c r="BN22" s="96" t="n">
        <f aca="false">BK22+22</f>
        <v>59.9282136339238</v>
      </c>
      <c r="BO22" s="96" t="n">
        <f aca="false">BK22+$BO$3</f>
        <v>53.1282136339238</v>
      </c>
      <c r="BP22" s="121" t="n">
        <f aca="false">IF(Polymers_Data!AJ22=1,0.5*BO22+0.5*BN22,IF(Polymers_Data!AJ22=2,0.7*BO22+0.3*BN22,IF(Polymers_Data!AJ22=3,MAXA(MINA(BN22,BO22),BM22),IF(Polymers_Data!AJ22=4,0.7*BO22+0.3*BM22,IF(Polymers_Data!AJ22=5,0.5*BO22+0.5*BM22,"ERR")))))</f>
        <v>50.7432136339238</v>
      </c>
      <c r="BQ22" s="121" t="n">
        <v>-4</v>
      </c>
      <c r="BR22" s="120" t="n">
        <v>46</v>
      </c>
      <c r="BS22" s="96" t="n">
        <f aca="false">BR22-2.5</f>
        <v>43.5</v>
      </c>
      <c r="BT22" s="124" t="n">
        <v>46.5083637019546</v>
      </c>
      <c r="BU22" s="122" t="n">
        <f aca="false">VLOOKUP(A22,'[2]Price Curves'!$C$8:$IV$367,'[2]Price Curves'!$AW$1)</f>
        <v>38.3967944927536</v>
      </c>
      <c r="BV22" s="96" t="n">
        <f aca="false">BU22/2.97</f>
        <v>12.9282136339238</v>
      </c>
      <c r="BW22" s="96" t="n">
        <f aca="false">BV22+7</f>
        <v>19.9282136339238</v>
      </c>
      <c r="BX22" s="96" t="n">
        <f aca="false">BV22+23.861</f>
        <v>36.7892136339238</v>
      </c>
      <c r="BY22" s="96" t="n">
        <f aca="false">BV22+$BY$3</f>
        <v>26.9282136339238</v>
      </c>
      <c r="BZ22" s="96" t="n">
        <f aca="false">IF(Monomers_Data!F22=1,0.5*BY22+0.5*BX22,IF(Monomers_Data!F22=2,0.7*BY22+0.3*BX22,IF(Monomers_Data!F22=3,MAXA(MINA(BX22,BY22),BW22),IF(Monomers_Data!F22=4,0.7*BY22+0.3*BW22,IF(Monomers_Data!F22=5,0.5*BY22+0.5*BW22,"ERR")))))</f>
        <v>23.4282136339238</v>
      </c>
      <c r="CA22" s="96" t="n">
        <v>0</v>
      </c>
      <c r="CB22" s="92" t="n">
        <f aca="false">BY22+CA22</f>
        <v>26.9282136339238</v>
      </c>
      <c r="CC22" s="96" t="n">
        <f aca="false">EP22</f>
        <v>29</v>
      </c>
      <c r="CD22" s="96" t="n">
        <f aca="false">CB22+2</f>
        <v>28.9282136339238</v>
      </c>
      <c r="CE22" s="123" t="n">
        <f aca="false">CB22+0.25</f>
        <v>27.1782136339238</v>
      </c>
      <c r="CF22" s="124"/>
      <c r="CG22" s="105" t="n">
        <f aca="false">VLOOKUP(A22,'[2]Price Curves'!$C$8:$BH$367,'[2]Price Curves'!$AY$1)</f>
        <v>48.2860562070652</v>
      </c>
      <c r="CH22" s="124" t="n">
        <f aca="false">CG22/4.23</f>
        <v>11.4151433113629</v>
      </c>
      <c r="CI22" s="124" t="n">
        <f aca="false">$CB22+CI$3</f>
        <v>18.9282136339238</v>
      </c>
      <c r="CJ22" s="124" t="n">
        <f aca="false">$CB22+CJ$3</f>
        <v>24.9282136339238</v>
      </c>
      <c r="CK22" s="124" t="n">
        <f aca="false">$CB22+CK$3</f>
        <v>20.9282136339238</v>
      </c>
      <c r="CL22" s="125" t="n">
        <f aca="false">IF(Monomers_Data!P22=1,0.5*CK22+0.5*CJ22,IF(Monomers_Data!P22=2,0.7*CK22+0.3*CJ22,IF(Monomers_Data!P22=3,MAXA(MINA(CJ22,CK22),CI22),IF(Monomers_Data!P22=4,0.7*CK22+0.3*CI22,IF(Monomers_Data!P22=5,0.5*CK22+0.5*CI22,"ERR")))))</f>
        <v>20.9282136339238</v>
      </c>
      <c r="CM22" s="125" t="n">
        <f aca="false">CH22+$CM$3</f>
        <v>18.4151433113629</v>
      </c>
      <c r="CN22" s="125" t="n">
        <v>0</v>
      </c>
      <c r="CO22" s="118" t="n">
        <f aca="false">CM22</f>
        <v>18.4151433113629</v>
      </c>
      <c r="CP22" s="125" t="n">
        <v>1.5</v>
      </c>
      <c r="CQ22" s="127" t="n">
        <f aca="false">CO22+CP22</f>
        <v>19.9151433113629</v>
      </c>
      <c r="CR22" s="124" t="n">
        <f aca="false">EX22</f>
        <v>17.9630422408362</v>
      </c>
      <c r="CS22" s="128" t="n">
        <f aca="false">EX22</f>
        <v>17.9630422408362</v>
      </c>
      <c r="CT22" s="7" t="n">
        <f aca="false">CB22</f>
        <v>26.9282136339238</v>
      </c>
      <c r="CU22" s="124" t="n">
        <f aca="false">(+CT22+$CU$3)</f>
        <v>29.4282136339238</v>
      </c>
      <c r="CV22" s="124" t="n">
        <f aca="false">CT22+$CV$3</f>
        <v>43.9282136339238</v>
      </c>
      <c r="CW22" s="124" t="n">
        <f aca="false">CT22+$CW$3</f>
        <v>36.9282136339238</v>
      </c>
      <c r="CX22" s="96" t="n">
        <f aca="false">IF(Polymers_Data!BU22=1,0.5*CW22+0.5*CV22,IF(Polymers_Data!BU22=2,0.7*CW22+0.3*CV22,IF(Polymers_Data!BU22=3,MAXA(MINA(CV22,CW22),CU22),IF(Polymers_Data!BU22=4,0.7*CW22+0.3*CU22,IF(Polymers_Data!BU22=5,0.5*CW22+0.5*CU22,"ERR")))))</f>
        <v>39.0282136339238</v>
      </c>
      <c r="CY22" s="129" t="n">
        <f aca="false">CX22</f>
        <v>39.0282136339238</v>
      </c>
      <c r="CZ22" s="105" t="n">
        <v>0.194636614285714</v>
      </c>
      <c r="DA22" s="124" t="n">
        <f aca="false">CZ22*100/(0.2*4.22+0.8*2.9696)</f>
        <v>6.04521611730713</v>
      </c>
      <c r="DB22" s="123"/>
      <c r="DC22" s="124" t="n">
        <f aca="false">EN22</f>
        <v>24.3282136339238</v>
      </c>
      <c r="DD22" s="124" t="n">
        <f aca="false">EB22</f>
        <v>116.510238095238</v>
      </c>
      <c r="DE22" s="124" t="n">
        <f aca="false">DC22*0.285+DD22/7.37*0.785+5.2</f>
        <v>24.5433830708463</v>
      </c>
      <c r="DF22" s="124" t="n">
        <f aca="false">DC22+$DF$3</f>
        <v>19.0282136339238</v>
      </c>
      <c r="DG22" s="124" t="n">
        <f aca="false">DC22+$DG$3</f>
        <v>49.3282136339238</v>
      </c>
      <c r="DH22" s="96" t="n">
        <f aca="false">DC22+6</f>
        <v>30.3282136339238</v>
      </c>
      <c r="DI22" s="124" t="n">
        <f aca="false">IF(Monomers_Data!AE22=1,0.5*DH22+0.5*DG22,IF(Monomers_Data!AE22=2,0.7*DH22+0.3*DG22,IF(Monomers_Data!AE22=3,MAXA(MINA(DG22,DH22),DF22),IF(Monomers_Data!AE22=4,0.7*DH22+0.3*DF22,IF(Monomers_Data!AE22=5,0.5*DH22+0.5*DF22,"ERR")))))</f>
        <v>30.3282136339238</v>
      </c>
      <c r="DJ22" s="125" t="n">
        <f aca="false">DI22</f>
        <v>30.3282136339238</v>
      </c>
      <c r="DK22" s="123" t="n">
        <f aca="false">DJ22/100*2204</f>
        <v>668.43382849168</v>
      </c>
      <c r="DL22" s="124" t="n">
        <f aca="false">CB22</f>
        <v>26.9282136339238</v>
      </c>
      <c r="DM22" s="124" t="n">
        <f aca="false">DL22+$DM$3</f>
        <v>29.4282136339238</v>
      </c>
      <c r="DN22" s="124" t="n">
        <f aca="false">DL22+$DN$3</f>
        <v>49.9282136339238</v>
      </c>
      <c r="DO22" s="96" t="n">
        <f aca="false">DL22+$DO$3</f>
        <v>37.9282136339238</v>
      </c>
      <c r="DP22" s="124" t="n">
        <f aca="false">IF(Monomers_Data!AE22=1,0.5*DO22+0.5*DN22,IF(Monomers_Data!AE22=2,0.7*DO22+0.3*DN22,IF(Monomers_Data!AE22=3,MAXA(MINA(DN22,DO22),DM22),IF(Monomers_Data!AE22=4,0.7*DO22+0.3*DM22,IF(Monomers_Data!AE22=5,0.5*DO22+0.5*DM22,"ERR")))))</f>
        <v>37.9282136339238</v>
      </c>
      <c r="DQ22" s="125" t="n">
        <f aca="false">DP22</f>
        <v>37.9282136339238</v>
      </c>
      <c r="DR22" s="123" t="n">
        <f aca="false">DQ22/100*2204</f>
        <v>835.93782849168</v>
      </c>
      <c r="DS22" s="96" t="n">
        <f aca="false">VLOOKUP(A22,'[2]Price Curves'!$C$8:$BH$367,'[2]Price Curves'!$BC$1)</f>
        <v>26.26</v>
      </c>
      <c r="DT22" s="124" t="n">
        <f aca="false">DS22/42*100</f>
        <v>62.5238095238095</v>
      </c>
      <c r="DU22" s="124" t="n">
        <f aca="false">VLOOKUP(A22,'[2]Price Curves'!$C$8:$BH$367,'[2]Price Curves'!$BG$1)</f>
        <v>99.4595238095238</v>
      </c>
      <c r="DV22" s="105" t="n">
        <f aca="false">DT23+$DT$3</f>
        <v>87.552380952381</v>
      </c>
      <c r="DW22" s="130" t="n">
        <f aca="false">DT23+$DU$3</f>
        <v>171.952380952381</v>
      </c>
      <c r="DX22" s="130" t="n">
        <f aca="false">DT22*$DV$3+DU22*$DW$3+$DX$3</f>
        <v>116.510238095238</v>
      </c>
      <c r="DY22" s="96" t="n">
        <f aca="false">DT23+$DY$3</f>
        <v>116.952380952381</v>
      </c>
      <c r="DZ22" s="96"/>
      <c r="EA22" s="131" t="n">
        <f aca="false">DX22+DZ22</f>
        <v>116.510238095238</v>
      </c>
      <c r="EB22" s="131" t="n">
        <f aca="false">DX22</f>
        <v>116.510238095238</v>
      </c>
      <c r="EC22" s="132"/>
      <c r="ED22" s="133" t="n">
        <f aca="false">'[2]Price Curves'!AM21</f>
        <v>1.21</v>
      </c>
      <c r="EH22" s="106" t="n">
        <f aca="false">MAX(EXP(-0.015*((A28-'Export File'!$A$6+30)/365))*$EH$8,0.1)</f>
        <v>0.107281151073235</v>
      </c>
      <c r="EJ22" s="134" t="n">
        <f aca="false">BV22</f>
        <v>12.9282136339238</v>
      </c>
      <c r="EK22" s="134" t="n">
        <f aca="false">EJ22+5.22</f>
        <v>18.1482136339238</v>
      </c>
      <c r="EL22" s="134" t="n">
        <f aca="false">EJ22+18.2</f>
        <v>31.1282136339238</v>
      </c>
      <c r="EM22" s="134" t="n">
        <f aca="false">EJ22+$EM$3</f>
        <v>24.3282136339238</v>
      </c>
      <c r="EN22" s="135" t="n">
        <f aca="false">IF(Monomers_Data!K22=1,0.5*EM22+0.5*EL22,IF(Monomers_Data!K22=2,0.7*EM22+0.3*EL22,IF(Monomers_Data!K22=3,MAXA(MINA(EL22,EM22),EK22),IF(Monomers_Data!K22=4,0.7*EM22+0.3*EK22,IF(Monomers_Data!K22=5,0.5*EM22+0.5*EK22,"ERR")))))</f>
        <v>24.3282136339238</v>
      </c>
      <c r="EO22" s="141" t="n">
        <v>3</v>
      </c>
      <c r="EP22" s="136" t="n">
        <v>29</v>
      </c>
      <c r="EQ22" s="134" t="n">
        <f aca="false">VLOOKUP(A22,'[2]Price Curves'!$C$8:$BH$367,'[2]Price Curves'!$BH$1)</f>
        <v>76.5404761904762</v>
      </c>
      <c r="ER22" s="134" t="n">
        <f aca="false">VLOOKUP(A22,'[2]Price Curves'!$C$8:$BH$367,'[2]Price Curves'!$BA$1)</f>
        <v>52.7682186956521</v>
      </c>
      <c r="ES22" s="137" t="n">
        <f aca="false">MIN(((EQ22+$ET$1-ER22*0.7133-$ET$3)/5.69*2.4313)+1.5,CQ22-$ET$2)</f>
        <v>17.4151433113629</v>
      </c>
      <c r="ET22" s="134" t="n">
        <f aca="false">MAX(($EQ22+$ET$1-$ER22*0.7133-$ET$3)/5.69*2.4313+1.5,$CQ22-$ET$2)</f>
        <v>18.5109411703096</v>
      </c>
      <c r="EU22" s="138" t="n">
        <f aca="false">AVERAGE(ET22,ES22)</f>
        <v>17.9630422408362</v>
      </c>
      <c r="EV22" s="134" t="n">
        <f aca="false">CB22*$EV$2+$EV$3</f>
        <v>17.3308012936124</v>
      </c>
      <c r="EW22" s="134" t="n">
        <f aca="false">IF(Monomers_Data!U22=1,0.5*EU22+0.5*ET22,IF(Monomers_Data!U22=2,0.7*EU22+0.3*ET22,IF(Monomers_Data!U22=3,MAXA(MINA(ET22,EU22),ES22),IF(Monomers_Data!U22=4,0.7*EU22+0.3*ES22,IF(Monomers_Data!U22=5,0.5*EU22+0.5*ES22,"ERR")))))</f>
        <v>17.9630422408362</v>
      </c>
      <c r="EX22" s="96" t="n">
        <f aca="false">EW22</f>
        <v>17.9630422408362</v>
      </c>
      <c r="EY22" s="139" t="n">
        <f aca="false">VLOOKUP(A22,'[2]Price Curves'!$C$8:$BH$367,'[2]Price Curves'!$BE$1)</f>
        <v>4.695</v>
      </c>
      <c r="EZ22" s="134" t="n">
        <f aca="false">EY22*$EZ$2+$EZ$3</f>
        <v>71.7505</v>
      </c>
      <c r="FA22" s="0" t="n">
        <f aca="false">((EY22*$FA$2)+$FA$3)*100</f>
        <v>69.2975</v>
      </c>
      <c r="FF22" s="7"/>
    </row>
    <row r="23" customFormat="false" ht="12" hidden="false" customHeight="false" outlineLevel="0" collapsed="false">
      <c r="A23" s="140" t="n">
        <f aca="false">EOMONTH(A22,0)+1</f>
        <v>37408</v>
      </c>
      <c r="C23" s="108" t="n">
        <f aca="false">CB23</f>
        <v>27.0442006573673</v>
      </c>
      <c r="D23" s="6"/>
      <c r="E23" s="96" t="n">
        <f aca="false">C23+$E$3</f>
        <v>36.0442006573673</v>
      </c>
      <c r="F23" s="96" t="n">
        <f aca="false">C23+$F$3</f>
        <v>49.0442006573673</v>
      </c>
      <c r="G23" s="96" t="n">
        <f aca="false">C23+$G$3</f>
        <v>42.2442006573673</v>
      </c>
      <c r="H23" s="92" t="n">
        <f aca="false">IF(Polymers_Data!F23=1,0.5*G23+0.5*F23,IF(Polymers_Data!F23=2,0.7*G23+0.3*F23,IF(Polymers_Data!F23=3,MAXA(MINA(F23,G23),E23),IF(Polymers_Data!F23=4,0.7*G23+0.3*E23,IF(Polymers_Data!F23=5,0.5*G23+0.5*E23,"ERR")))))</f>
        <v>42.2442006573673</v>
      </c>
      <c r="I23" s="109" t="n">
        <v>0</v>
      </c>
      <c r="J23" s="109" t="n">
        <f aca="false">G23+I23</f>
        <v>42.2442006573673</v>
      </c>
      <c r="K23" s="110" t="n">
        <f aca="false">J23+2</f>
        <v>44.2442006573673</v>
      </c>
      <c r="L23" s="111" t="n">
        <f aca="false">AB23+$L$3</f>
        <v>43.5442006573673</v>
      </c>
      <c r="M23" s="112" t="n">
        <f aca="false">L23+$M$3</f>
        <v>44.5442006573673</v>
      </c>
      <c r="N23" s="113" t="n">
        <f aca="false">L23+$N$3</f>
        <v>42.5442006573673</v>
      </c>
      <c r="O23" s="114" t="n">
        <f aca="false">C23+$O$3</f>
        <v>29.5442006573673</v>
      </c>
      <c r="P23" s="96" t="n">
        <f aca="false">C23+$P$3</f>
        <v>47.5442006573673</v>
      </c>
      <c r="Q23" s="96" t="n">
        <f aca="false">C23+$Q$3</f>
        <v>39.2942006573673</v>
      </c>
      <c r="R23" s="6"/>
      <c r="S23" s="88" t="n">
        <f aca="false">J23-3.5</f>
        <v>38.7442006573673</v>
      </c>
      <c r="T23" s="92"/>
      <c r="U23" s="114" t="n">
        <f aca="false">$C23+$U$3</f>
        <v>32.0442006573673</v>
      </c>
      <c r="V23" s="96" t="n">
        <f aca="false">$C23+$V$3</f>
        <v>46.5442006573673</v>
      </c>
      <c r="W23" s="96" t="n">
        <f aca="false">$C23+$W$3</f>
        <v>39.0442006573673</v>
      </c>
      <c r="X23" s="92"/>
      <c r="Y23" s="92" t="n">
        <f aca="false">IF(Polymers_Data!BA23=1,0.5*W23+0.5*V23,IF(Polymers_Data!BA23=2,0.7*W23+0.3*V23,IF(Polymers_Data!BA23=3,MAXA(MINA(V23,W23),U23),IF(Polymers_Data!BA23=4,0.7*W23+0.3*U23,IF(Polymers_Data!BA23=5,0.5*W23+0.5*U23,"ERR")))))</f>
        <v>39.0442006573673</v>
      </c>
      <c r="Z23" s="96" t="n">
        <v>-1</v>
      </c>
      <c r="AA23" s="92" t="n">
        <f aca="false">W23+Z23</f>
        <v>38.0442006573673</v>
      </c>
      <c r="AB23" s="92" t="n">
        <f aca="false">AA23+1</f>
        <v>39.0442006573673</v>
      </c>
      <c r="AC23" s="116" t="n">
        <f aca="false">S23+2</f>
        <v>40.7442006573673</v>
      </c>
      <c r="AD23" s="117" t="n">
        <f aca="false">AB23+2.5</f>
        <v>41.5442006573673</v>
      </c>
      <c r="AE23" s="96" t="n">
        <f aca="false">C23+11.33</f>
        <v>38.3742006573673</v>
      </c>
      <c r="AF23" s="96" t="n">
        <f aca="false">C23+27</f>
        <v>54.0442006573673</v>
      </c>
      <c r="AG23" s="96" t="n">
        <f aca="false">C23+17.68</f>
        <v>44.7242006573673</v>
      </c>
      <c r="AH23" s="6"/>
      <c r="AI23" s="88" t="n">
        <f aca="false">AC23+4.5</f>
        <v>45.2442006573673</v>
      </c>
      <c r="AJ23" s="118" t="n">
        <f aca="false">AB23+8</f>
        <v>47.0442006573673</v>
      </c>
      <c r="AK23" s="114" t="n">
        <f aca="false">CO23+1.5</f>
        <v>19.9181936482607</v>
      </c>
      <c r="AL23" s="6"/>
      <c r="AM23" s="96" t="n">
        <f aca="false">AK23+$AM$3</f>
        <v>32.7181936482607</v>
      </c>
      <c r="AN23" s="96" t="n">
        <f aca="false">AK23+$AN$3</f>
        <v>43.9181936482607</v>
      </c>
      <c r="AO23" s="96" t="n">
        <f aca="false">AK23+$AO$3</f>
        <v>37.8181936482607</v>
      </c>
      <c r="AP23" s="109" t="n">
        <f aca="false">IF(Polymers_Data!AE23=1,0.5*AO23+0.5*AN23,IF(Polymers_Data!AE23=2,0.7*AO23+0.3*AN23,IF(Polymers_Data!AE23=3,MAXA(MINA(AN23,AO23),AM23),IF(Polymers_Data!AE23=4,0.7*AO23+0.3*AM23,IF(Polymers_Data!AE23=5,0.5*AO23+0.5*AM23,"ERR")))))</f>
        <v>37.8181936482607</v>
      </c>
      <c r="AQ23" s="110" t="n">
        <v>37</v>
      </c>
      <c r="AR23" s="96" t="n">
        <f aca="false">$AK23+10</f>
        <v>29.9181936482607</v>
      </c>
      <c r="AS23" s="96" t="n">
        <f aca="false">$AK23+23.75</f>
        <v>43.6681936482607</v>
      </c>
      <c r="AT23" s="96" t="n">
        <f aca="false">$AK23+$AT$3</f>
        <v>35.3081936482607</v>
      </c>
      <c r="AU23" s="96" t="n">
        <f aca="false">IF(Polymers_Data!BP23=1,0.5*AT23+0.5*AS23,IF(Polymers_Data!BP23=2,0.7*AT23+0.3*AS23,IF(Polymers_Data!BP23=3,MAXA(MINA(AS23,AT23),AR23),IF(Polymers_Data!BP23=4,0.7*AT23+0.3*AR23,IF(Polymers_Data!BP23=5,0.3*AT23+0.7*AR23,"ERR")))))</f>
        <v>35.3081936482607</v>
      </c>
      <c r="AV23" s="96"/>
      <c r="AW23" s="110" t="n">
        <v>39.5</v>
      </c>
      <c r="AX23" s="5"/>
      <c r="AY23" s="108" t="n">
        <f aca="false">C23</f>
        <v>27.0442006573673</v>
      </c>
      <c r="AZ23" s="6"/>
      <c r="BA23" s="96" t="n">
        <f aca="false">AY23+$BA$3</f>
        <v>44.5442006573673</v>
      </c>
      <c r="BB23" s="96" t="n">
        <f aca="false">AY23+$BB$3</f>
        <v>87.0442006573673</v>
      </c>
      <c r="BC23" s="96" t="n">
        <f aca="false">AY23+$BC$3</f>
        <v>66.5442006573673</v>
      </c>
      <c r="BD23" s="109" t="n">
        <f aca="false">IF(Polymers_Data!BZ23=1,0.5*BC23+0.5*BB23,IF(Polymers_Data!BZ23=2,0.7*BC23+0.3*BB23,IF(Polymers_Data!BZ23=3,MAXA(MINA(BB23,BC23),BA23),IF(Polymers_Data!BZ23=4,0.7*BC23+0.3*BA23,IF(Polymers_Data!BZ23=5,0.5*BC23+0.5*BA23,"ERR")))))</f>
        <v>66.5442006573673</v>
      </c>
      <c r="BE23" s="92" t="n">
        <f aca="false">IF(Polymers_Data!BZ23=1,0.5*BC23+0.5*BB23,IF(Polymers_Data!BZ23=2,0.7*BC23+0.3*BB23,IF(Polymers_Data!BZ23=3,MAXA(MINA(BB23,BC23),BA23),IF(Polymers_Data!BZ23=4,0.7*BC23+0.3*BA23,IF(Polymers_Data!BZ23=5,0.5*BC23+0.5*BA23,"ERR")))))</f>
        <v>66.5442006573673</v>
      </c>
      <c r="BF23" s="6"/>
      <c r="BG23" s="6"/>
      <c r="BH23" s="96" t="n">
        <v>2</v>
      </c>
      <c r="BI23" s="120" t="n">
        <f aca="false">BC23+BH23</f>
        <v>68.5442006573673</v>
      </c>
      <c r="BJ23" s="6"/>
      <c r="BK23" s="114" t="n">
        <f aca="false">DQ23</f>
        <v>38.0442006573673</v>
      </c>
      <c r="BL23" s="6"/>
      <c r="BM23" s="96" t="n">
        <f aca="false">BK23+$BM$3</f>
        <v>45.2942006573673</v>
      </c>
      <c r="BN23" s="96" t="n">
        <f aca="false">BK23+22</f>
        <v>60.0442006573673</v>
      </c>
      <c r="BO23" s="96" t="n">
        <f aca="false">BK23+$BO$3</f>
        <v>53.2442006573673</v>
      </c>
      <c r="BP23" s="121" t="n">
        <f aca="false">IF(Polymers_Data!AJ23=1,0.5*BO23+0.5*BN23,IF(Polymers_Data!AJ23=2,0.7*BO23+0.3*BN23,IF(Polymers_Data!AJ23=3,MAXA(MINA(BN23,BO23),BM23),IF(Polymers_Data!AJ23=4,0.7*BO23+0.3*BM23,IF(Polymers_Data!AJ23=5,0.5*BO23+0.5*BM23,"ERR")))))</f>
        <v>50.8592006573673</v>
      </c>
      <c r="BQ23" s="121" t="n">
        <v>-4</v>
      </c>
      <c r="BR23" s="120" t="n">
        <v>46</v>
      </c>
      <c r="BS23" s="96" t="n">
        <f aca="false">BR23-2.5</f>
        <v>43.5</v>
      </c>
      <c r="BT23" s="124" t="n">
        <v>46.4653580072638</v>
      </c>
      <c r="BU23" s="122" t="n">
        <f aca="false">VLOOKUP(A23,'[2]Price Curves'!$C$8:$IV$367,'[2]Price Curves'!$AW$1)</f>
        <v>38.741275952381</v>
      </c>
      <c r="BV23" s="96" t="n">
        <f aca="false">BU23/2.97</f>
        <v>13.0442006573673</v>
      </c>
      <c r="BW23" s="96" t="n">
        <f aca="false">BV23+7</f>
        <v>20.0442006573673</v>
      </c>
      <c r="BX23" s="96" t="n">
        <f aca="false">BV23+23.861</f>
        <v>36.9052006573673</v>
      </c>
      <c r="BY23" s="96" t="n">
        <f aca="false">BV23+$BY$3</f>
        <v>27.0442006573673</v>
      </c>
      <c r="BZ23" s="96" t="n">
        <f aca="false">IF(Monomers_Data!F23=1,0.5*BY23+0.5*BX23,IF(Monomers_Data!F23=2,0.7*BY23+0.3*BX23,IF(Monomers_Data!F23=3,MAXA(MINA(BX23,BY23),BW23),IF(Monomers_Data!F23=4,0.7*BY23+0.3*BW23,IF(Monomers_Data!F23=5,0.5*BY23+0.5*BW23,"ERR")))))</f>
        <v>23.5442006573673</v>
      </c>
      <c r="CA23" s="96" t="n">
        <v>0</v>
      </c>
      <c r="CB23" s="92" t="n">
        <f aca="false">BY23+CA23</f>
        <v>27.0442006573673</v>
      </c>
      <c r="CC23" s="96" t="n">
        <f aca="false">EP23</f>
        <v>28</v>
      </c>
      <c r="CD23" s="96" t="n">
        <f aca="false">CB23+2</f>
        <v>29.0442006573673</v>
      </c>
      <c r="CE23" s="123" t="n">
        <f aca="false">CB23+0.25</f>
        <v>27.2942006573673</v>
      </c>
      <c r="CF23" s="124"/>
      <c r="CG23" s="105" t="n">
        <f aca="false">VLOOKUP(A23,'[2]Price Curves'!$C$8:$BH$367,'[2]Price Curves'!$AY$1)</f>
        <v>48.2989591321429</v>
      </c>
      <c r="CH23" s="124" t="n">
        <f aca="false">CG23/4.23</f>
        <v>11.4181936482607</v>
      </c>
      <c r="CI23" s="124" t="n">
        <f aca="false">$CB23+CI$3</f>
        <v>19.0442006573673</v>
      </c>
      <c r="CJ23" s="124" t="n">
        <f aca="false">$CB23+CJ$3</f>
        <v>25.0442006573673</v>
      </c>
      <c r="CK23" s="124" t="n">
        <f aca="false">$CB23+CK$3</f>
        <v>21.0442006573673</v>
      </c>
      <c r="CL23" s="125" t="n">
        <f aca="false">IF(Monomers_Data!P23=1,0.5*CK23+0.5*CJ23,IF(Monomers_Data!P23=2,0.7*CK23+0.3*CJ23,IF(Monomers_Data!P23=3,MAXA(MINA(CJ23,CK23),CI23),IF(Monomers_Data!P23=4,0.7*CK23+0.3*CI23,IF(Monomers_Data!P23=5,0.5*CK23+0.5*CI23,"ERR")))))</f>
        <v>21.0442006573673</v>
      </c>
      <c r="CM23" s="125" t="n">
        <f aca="false">CH23+$CM$3</f>
        <v>18.4181936482607</v>
      </c>
      <c r="CN23" s="125" t="n">
        <v>0</v>
      </c>
      <c r="CO23" s="118" t="n">
        <f aca="false">CM23</f>
        <v>18.4181936482607</v>
      </c>
      <c r="CP23" s="125" t="n">
        <v>1.5</v>
      </c>
      <c r="CQ23" s="127" t="n">
        <f aca="false">CO23+CP23</f>
        <v>19.9181936482607</v>
      </c>
      <c r="CR23" s="124" t="n">
        <f aca="false">EX23</f>
        <v>17.9087173641141</v>
      </c>
      <c r="CS23" s="128" t="n">
        <f aca="false">EX23</f>
        <v>17.9087173641141</v>
      </c>
      <c r="CT23" s="7" t="n">
        <f aca="false">CB23</f>
        <v>27.0442006573673</v>
      </c>
      <c r="CU23" s="124" t="n">
        <f aca="false">(+CT23+$CU$3)</f>
        <v>29.5442006573673</v>
      </c>
      <c r="CV23" s="124" t="n">
        <f aca="false">CT23+$CV$3</f>
        <v>44.0442006573673</v>
      </c>
      <c r="CW23" s="124" t="n">
        <f aca="false">CT23+$CW$3</f>
        <v>37.0442006573673</v>
      </c>
      <c r="CX23" s="96" t="n">
        <f aca="false">IF(Polymers_Data!BU23=1,0.5*CW23+0.5*CV23,IF(Polymers_Data!BU23=2,0.7*CW23+0.3*CV23,IF(Polymers_Data!BU23=3,MAXA(MINA(CV23,CW23),CU23),IF(Polymers_Data!BU23=4,0.7*CW23+0.3*CU23,IF(Polymers_Data!BU23=5,0.5*CW23+0.5*CU23,"ERR")))))</f>
        <v>39.1442006573673</v>
      </c>
      <c r="CY23" s="129" t="n">
        <f aca="false">CX23</f>
        <v>39.1442006573673</v>
      </c>
      <c r="CZ23" s="105" t="n">
        <v>0.189411314285714</v>
      </c>
      <c r="DA23" s="124" t="n">
        <f aca="false">CZ23*100/(0.2*4.22+0.8*2.9696)</f>
        <v>5.88292359134182</v>
      </c>
      <c r="DB23" s="123"/>
      <c r="DC23" s="124" t="n">
        <f aca="false">EN23</f>
        <v>24.4442006573673</v>
      </c>
      <c r="DD23" s="124" t="n">
        <f aca="false">EB23</f>
        <v>115.844523809524</v>
      </c>
      <c r="DE23" s="124" t="n">
        <f aca="false">DC23*0.285+DD23/7.37*0.785+5.2</f>
        <v>24.5055322199788</v>
      </c>
      <c r="DF23" s="124" t="n">
        <f aca="false">DC23+$DF$3</f>
        <v>19.1442006573673</v>
      </c>
      <c r="DG23" s="124" t="n">
        <f aca="false">DC23+$DG$3</f>
        <v>49.4442006573673</v>
      </c>
      <c r="DH23" s="96" t="n">
        <f aca="false">DC23+6</f>
        <v>30.4442006573673</v>
      </c>
      <c r="DI23" s="124" t="n">
        <f aca="false">IF(Monomers_Data!AE23=1,0.5*DH23+0.5*DG23,IF(Monomers_Data!AE23=2,0.7*DH23+0.3*DG23,IF(Monomers_Data!AE23=3,MAXA(MINA(DG23,DH23),DF23),IF(Monomers_Data!AE23=4,0.7*DH23+0.3*DF23,IF(Monomers_Data!AE23=5,0.5*DH23+0.5*DF23,"ERR")))))</f>
        <v>30.4442006573673</v>
      </c>
      <c r="DJ23" s="125" t="n">
        <f aca="false">DI23</f>
        <v>30.4442006573673</v>
      </c>
      <c r="DK23" s="123" t="n">
        <f aca="false">DJ23/100*2204</f>
        <v>670.990182488376</v>
      </c>
      <c r="DL23" s="124" t="n">
        <f aca="false">CB23</f>
        <v>27.0442006573673</v>
      </c>
      <c r="DM23" s="124" t="n">
        <f aca="false">DL23+$DM$3</f>
        <v>29.5442006573673</v>
      </c>
      <c r="DN23" s="124" t="n">
        <f aca="false">DL23+$DN$3</f>
        <v>50.0442006573673</v>
      </c>
      <c r="DO23" s="96" t="n">
        <f aca="false">DL23+$DO$3</f>
        <v>38.0442006573673</v>
      </c>
      <c r="DP23" s="124" t="n">
        <f aca="false">IF(Monomers_Data!AE23=1,0.5*DO23+0.5*DN23,IF(Monomers_Data!AE23=2,0.7*DO23+0.3*DN23,IF(Monomers_Data!AE23=3,MAXA(MINA(DN23,DO23),DM23),IF(Monomers_Data!AE23=4,0.7*DO23+0.3*DM23,IF(Monomers_Data!AE23=5,0.5*DO23+0.5*DM23,"ERR")))))</f>
        <v>38.0442006573673</v>
      </c>
      <c r="DQ23" s="125" t="n">
        <f aca="false">DP23</f>
        <v>38.0442006573673</v>
      </c>
      <c r="DR23" s="123" t="n">
        <f aca="false">DQ23/100*2204</f>
        <v>838.494182488376</v>
      </c>
      <c r="DS23" s="96" t="n">
        <f aca="false">VLOOKUP(A23,'[2]Price Curves'!$C$8:$BH$367,'[2]Price Curves'!$BC$1)</f>
        <v>26.02</v>
      </c>
      <c r="DT23" s="124" t="n">
        <f aca="false">DS23/42*100</f>
        <v>61.952380952381</v>
      </c>
      <c r="DU23" s="124" t="n">
        <f aca="false">VLOOKUP(A23,'[2]Price Curves'!$C$8:$BH$367,'[2]Price Curves'!$BG$1)</f>
        <v>92.85</v>
      </c>
      <c r="DV23" s="105" t="n">
        <f aca="false">DT24+$DT$3</f>
        <v>86.9809523809524</v>
      </c>
      <c r="DW23" s="130" t="n">
        <f aca="false">DT24+$DU$3</f>
        <v>171.380952380952</v>
      </c>
      <c r="DX23" s="130" t="n">
        <f aca="false">DT23*$DV$3+DU23*$DW$3+$DX$3</f>
        <v>115.844523809524</v>
      </c>
      <c r="DY23" s="96" t="n">
        <f aca="false">DT24+$DY$3</f>
        <v>116.380952380952</v>
      </c>
      <c r="DZ23" s="96"/>
      <c r="EA23" s="131" t="n">
        <f aca="false">DX23+DZ23</f>
        <v>115.844523809524</v>
      </c>
      <c r="EB23" s="131" t="n">
        <f aca="false">DX23</f>
        <v>115.844523809524</v>
      </c>
      <c r="EC23" s="132"/>
      <c r="ED23" s="133" t="n">
        <f aca="false">'[2]Price Curves'!AM22</f>
        <v>1.21</v>
      </c>
      <c r="EH23" s="106" t="n">
        <f aca="false">MAX(EXP(-0.015*((A29-'Export File'!$A$6+30)/365))*$EH$8,0.1)</f>
        <v>0.107148968139778</v>
      </c>
      <c r="EJ23" s="134" t="n">
        <f aca="false">BV23</f>
        <v>13.0442006573673</v>
      </c>
      <c r="EK23" s="134" t="n">
        <f aca="false">EJ23+5.22</f>
        <v>18.2642006573673</v>
      </c>
      <c r="EL23" s="134" t="n">
        <f aca="false">EJ23+18.2</f>
        <v>31.2442006573673</v>
      </c>
      <c r="EM23" s="134" t="n">
        <f aca="false">EJ23+$EM$3</f>
        <v>24.4442006573673</v>
      </c>
      <c r="EN23" s="135" t="n">
        <f aca="false">IF(Monomers_Data!K23=1,0.5*EM23+0.5*EL23,IF(Monomers_Data!K23=2,0.7*EM23+0.3*EL23,IF(Monomers_Data!K23=3,MAXA(MINA(EL23,EM23),EK23),IF(Monomers_Data!K23=4,0.7*EM23+0.3*EK23,IF(Monomers_Data!K23=5,0.5*EM23+0.5*EK23,"ERR")))))</f>
        <v>24.4442006573673</v>
      </c>
      <c r="EO23" s="141" t="n">
        <v>3</v>
      </c>
      <c r="EP23" s="136" t="n">
        <v>28</v>
      </c>
      <c r="EQ23" s="134" t="n">
        <f aca="false">VLOOKUP(A23,'[2]Price Curves'!$C$8:$BH$367,'[2]Price Curves'!$BH$1)</f>
        <v>76.0095238095238</v>
      </c>
      <c r="ER23" s="134" t="n">
        <f aca="false">VLOOKUP(A23,'[2]Price Curves'!$C$8:$BH$367,'[2]Price Curves'!$BA$1)</f>
        <v>52.3903421428571</v>
      </c>
      <c r="ES23" s="137" t="n">
        <f aca="false">MIN(((EQ23+$ET$1-ER23*0.7133-$ET$3)/5.69*2.4313)+1.5,CQ23-$ET$2)</f>
        <v>17.4181936482607</v>
      </c>
      <c r="ET23" s="134" t="n">
        <f aca="false">MAX(($EQ23+$ET$1-$ER23*0.7133-$ET$3)/5.69*2.4313+1.5,$CQ23-$ET$2)</f>
        <v>18.3992410799674</v>
      </c>
      <c r="EU23" s="138" t="n">
        <f aca="false">AVERAGE(ET23,ES23)</f>
        <v>17.9087173641141</v>
      </c>
      <c r="EV23" s="134" t="n">
        <f aca="false">CB23*$EV$2+$EV$3</f>
        <v>17.4183714963123</v>
      </c>
      <c r="EW23" s="134" t="n">
        <f aca="false">IF(Monomers_Data!U23=1,0.5*EU23+0.5*ET23,IF(Monomers_Data!U23=2,0.7*EU23+0.3*ET23,IF(Monomers_Data!U23=3,MAXA(MINA(ET23,EU23),ES23),IF(Monomers_Data!U23=4,0.7*EU23+0.3*ES23,IF(Monomers_Data!U23=5,0.5*EU23+0.5*ES23,"ERR")))))</f>
        <v>17.9087173641141</v>
      </c>
      <c r="EX23" s="96" t="n">
        <f aca="false">EW23</f>
        <v>17.9087173641141</v>
      </c>
      <c r="EY23" s="139" t="n">
        <f aca="false">VLOOKUP(A23,'[2]Price Curves'!$C$8:$BH$367,'[2]Price Curves'!$BE$1)</f>
        <v>4.706</v>
      </c>
      <c r="EZ23" s="134" t="n">
        <f aca="false">EY23*$EZ$2+$EZ$3</f>
        <v>71.9254</v>
      </c>
      <c r="FA23" s="0" t="n">
        <f aca="false">((EY23*$FA$2)+$FA$3)*100</f>
        <v>69.413</v>
      </c>
    </row>
    <row r="24" customFormat="false" ht="12" hidden="false" customHeight="false" outlineLevel="0" collapsed="false">
      <c r="A24" s="140" t="n">
        <f aca="false">EOMONTH(A23,0)+1</f>
        <v>37438</v>
      </c>
      <c r="C24" s="108" t="n">
        <f aca="false">CB24</f>
        <v>27.1032635080968</v>
      </c>
      <c r="D24" s="6"/>
      <c r="E24" s="96" t="n">
        <f aca="false">C24+$E$3</f>
        <v>36.1032635080968</v>
      </c>
      <c r="F24" s="96" t="n">
        <f aca="false">C24+$F$3</f>
        <v>49.1032635080968</v>
      </c>
      <c r="G24" s="96" t="n">
        <f aca="false">C24+$G$3</f>
        <v>42.3032635080968</v>
      </c>
      <c r="H24" s="92" t="n">
        <f aca="false">IF(Polymers_Data!F24=1,0.5*G24+0.5*F24,IF(Polymers_Data!F24=2,0.7*G24+0.3*F24,IF(Polymers_Data!F24=3,MAXA(MINA(F24,G24),E24),IF(Polymers_Data!F24=4,0.7*G24+0.3*E24,IF(Polymers_Data!F24=5,0.5*G24+0.5*E24,"ERR")))))</f>
        <v>42.3032635080968</v>
      </c>
      <c r="I24" s="109" t="n">
        <v>0</v>
      </c>
      <c r="J24" s="109" t="n">
        <f aca="false">G24+I24</f>
        <v>42.3032635080968</v>
      </c>
      <c r="K24" s="110" t="n">
        <f aca="false">J24+2</f>
        <v>44.3032635080968</v>
      </c>
      <c r="L24" s="111" t="n">
        <f aca="false">AB24+$L$3</f>
        <v>43.6032635080968</v>
      </c>
      <c r="M24" s="112" t="n">
        <f aca="false">L24+$M$3</f>
        <v>44.6032635080968</v>
      </c>
      <c r="N24" s="113" t="n">
        <f aca="false">L24+$N$3</f>
        <v>42.6032635080968</v>
      </c>
      <c r="O24" s="114" t="n">
        <f aca="false">C24+$O$3</f>
        <v>29.6032635080968</v>
      </c>
      <c r="P24" s="96" t="n">
        <f aca="false">C24+$P$3</f>
        <v>47.6032635080968</v>
      </c>
      <c r="Q24" s="96" t="n">
        <f aca="false">C24+$Q$3</f>
        <v>39.3532635080968</v>
      </c>
      <c r="R24" s="6"/>
      <c r="S24" s="88" t="n">
        <f aca="false">J24-3.5</f>
        <v>38.8032635080968</v>
      </c>
      <c r="T24" s="92"/>
      <c r="U24" s="114" t="n">
        <f aca="false">$C24+$U$3</f>
        <v>32.1032635080968</v>
      </c>
      <c r="V24" s="96" t="n">
        <f aca="false">$C24+$V$3</f>
        <v>46.6032635080968</v>
      </c>
      <c r="W24" s="96" t="n">
        <f aca="false">$C24+$W$3</f>
        <v>39.1032635080968</v>
      </c>
      <c r="X24" s="92"/>
      <c r="Y24" s="92" t="n">
        <f aca="false">IF(Polymers_Data!BA24=1,0.5*W24+0.5*V24,IF(Polymers_Data!BA24=2,0.7*W24+0.3*V24,IF(Polymers_Data!BA24=3,MAXA(MINA(V24,W24),U24),IF(Polymers_Data!BA24=4,0.7*W24+0.3*U24,IF(Polymers_Data!BA24=5,0.5*W24+0.5*U24,"ERR")))))</f>
        <v>39.1032635080968</v>
      </c>
      <c r="Z24" s="96" t="n">
        <v>-1</v>
      </c>
      <c r="AA24" s="92" t="n">
        <f aca="false">W24+Z24</f>
        <v>38.1032635080968</v>
      </c>
      <c r="AB24" s="92" t="n">
        <f aca="false">AA24+1</f>
        <v>39.1032635080968</v>
      </c>
      <c r="AC24" s="116" t="n">
        <f aca="false">S24+2</f>
        <v>40.8032635080968</v>
      </c>
      <c r="AD24" s="117" t="n">
        <f aca="false">AB24+2.5</f>
        <v>41.6032635080968</v>
      </c>
      <c r="AE24" s="96" t="n">
        <f aca="false">C24+11.33</f>
        <v>38.4332635080968</v>
      </c>
      <c r="AF24" s="96" t="n">
        <f aca="false">C24+27</f>
        <v>54.1032635080968</v>
      </c>
      <c r="AG24" s="96" t="n">
        <f aca="false">C24+17.68</f>
        <v>44.7832635080968</v>
      </c>
      <c r="AH24" s="6"/>
      <c r="AI24" s="88" t="n">
        <f aca="false">AC24+4.5</f>
        <v>45.3032635080968</v>
      </c>
      <c r="AJ24" s="118" t="n">
        <f aca="false">AB24+8</f>
        <v>47.1032635080968</v>
      </c>
      <c r="AK24" s="114" t="n">
        <f aca="false">CO24+1.5</f>
        <v>19.9753498982607</v>
      </c>
      <c r="AL24" s="6"/>
      <c r="AM24" s="96" t="n">
        <f aca="false">AK24+$AM$3</f>
        <v>32.7753498982607</v>
      </c>
      <c r="AN24" s="96" t="n">
        <f aca="false">AK24+$AN$3</f>
        <v>43.9753498982607</v>
      </c>
      <c r="AO24" s="96" t="n">
        <f aca="false">AK24+$AO$3</f>
        <v>37.8753498982607</v>
      </c>
      <c r="AP24" s="109" t="n">
        <f aca="false">IF(Polymers_Data!AE24=1,0.5*AO24+0.5*AN24,IF(Polymers_Data!AE24=2,0.7*AO24+0.3*AN24,IF(Polymers_Data!AE24=3,MAXA(MINA(AN24,AO24),AM24),IF(Polymers_Data!AE24=4,0.7*AO24+0.3*AM24,IF(Polymers_Data!AE24=5,0.5*AO24+0.5*AM24,"ERR")))))</f>
        <v>37.8753498982607</v>
      </c>
      <c r="AQ24" s="110" t="n">
        <v>37</v>
      </c>
      <c r="AR24" s="96" t="n">
        <f aca="false">$AK24+10</f>
        <v>29.9753498982607</v>
      </c>
      <c r="AS24" s="96" t="n">
        <f aca="false">$AK24+23.75</f>
        <v>43.7253498982607</v>
      </c>
      <c r="AT24" s="96" t="n">
        <f aca="false">$AK24+$AT$3</f>
        <v>35.3653498982607</v>
      </c>
      <c r="AU24" s="96" t="n">
        <f aca="false">IF(Polymers_Data!BP24=1,0.5*AT24+0.5*AS24,IF(Polymers_Data!BP24=2,0.7*AT24+0.3*AS24,IF(Polymers_Data!BP24=3,MAXA(MINA(AS24,AT24),AR24),IF(Polymers_Data!BP24=4,0.7*AT24+0.3*AR24,IF(Polymers_Data!BP24=5,0.3*AT24+0.7*AR24,"ERR")))))</f>
        <v>35.3653498982607</v>
      </c>
      <c r="AV24" s="96"/>
      <c r="AW24" s="110" t="n">
        <v>39.5</v>
      </c>
      <c r="AX24" s="5"/>
      <c r="AY24" s="108" t="n">
        <f aca="false">C24</f>
        <v>27.1032635080968</v>
      </c>
      <c r="AZ24" s="6"/>
      <c r="BA24" s="96" t="n">
        <f aca="false">AY24+$BA$3</f>
        <v>44.6032635080968</v>
      </c>
      <c r="BB24" s="96" t="n">
        <f aca="false">AY24+$BB$3</f>
        <v>87.1032635080968</v>
      </c>
      <c r="BC24" s="96" t="n">
        <f aca="false">AY24+$BC$3</f>
        <v>66.6032635080968</v>
      </c>
      <c r="BD24" s="109" t="n">
        <f aca="false">IF(Polymers_Data!BZ24=1,0.5*BC24+0.5*BB24,IF(Polymers_Data!BZ24=2,0.7*BC24+0.3*BB24,IF(Polymers_Data!BZ24=3,MAXA(MINA(BB24,BC24),BA24),IF(Polymers_Data!BZ24=4,0.7*BC24+0.3*BA24,IF(Polymers_Data!BZ24=5,0.5*BC24+0.5*BA24,"ERR")))))</f>
        <v>66.6032635080968</v>
      </c>
      <c r="BE24" s="92" t="n">
        <f aca="false">IF(Polymers_Data!BZ24=1,0.5*BC24+0.5*BB24,IF(Polymers_Data!BZ24=2,0.7*BC24+0.3*BB24,IF(Polymers_Data!BZ24=3,MAXA(MINA(BB24,BC24),BA24),IF(Polymers_Data!BZ24=4,0.7*BC24+0.3*BA24,IF(Polymers_Data!BZ24=5,0.5*BC24+0.5*BA24,"ERR")))))</f>
        <v>66.6032635080968</v>
      </c>
      <c r="BF24" s="6"/>
      <c r="BG24" s="6"/>
      <c r="BH24" s="96" t="n">
        <v>2</v>
      </c>
      <c r="BI24" s="120" t="n">
        <f aca="false">BC24+BH24</f>
        <v>68.6032635080968</v>
      </c>
      <c r="BJ24" s="6"/>
      <c r="BK24" s="114" t="n">
        <f aca="false">DQ24</f>
        <v>38.1032635080968</v>
      </c>
      <c r="BL24" s="6"/>
      <c r="BM24" s="96" t="n">
        <f aca="false">BK24+$BM$3</f>
        <v>45.3532635080968</v>
      </c>
      <c r="BN24" s="96" t="n">
        <f aca="false">BK24+22</f>
        <v>60.1032635080968</v>
      </c>
      <c r="BO24" s="96" t="n">
        <f aca="false">BK24+$BO$3</f>
        <v>53.3032635080968</v>
      </c>
      <c r="BP24" s="121" t="n">
        <f aca="false">IF(Polymers_Data!AJ24=1,0.5*BO24+0.5*BN24,IF(Polymers_Data!AJ24=2,0.7*BO24+0.3*BN24,IF(Polymers_Data!AJ24=3,MAXA(MINA(BN24,BO24),BM24),IF(Polymers_Data!AJ24=4,0.7*BO24+0.3*BM24,IF(Polymers_Data!AJ24=5,0.5*BO24+0.5*BM24,"ERR")))))</f>
        <v>50.9182635080968</v>
      </c>
      <c r="BQ24" s="121" t="n">
        <v>-4</v>
      </c>
      <c r="BR24" s="120" t="n">
        <v>45</v>
      </c>
      <c r="BS24" s="96" t="n">
        <f aca="false">BR24-2.5</f>
        <v>42.5</v>
      </c>
      <c r="BT24" s="124" t="n">
        <v>46.4304674923842</v>
      </c>
      <c r="BU24" s="122" t="n">
        <f aca="false">VLOOKUP(A24,'[2]Price Curves'!$C$8:$IV$367,'[2]Price Curves'!$AW$1)</f>
        <v>38.9166926190476</v>
      </c>
      <c r="BV24" s="96" t="n">
        <f aca="false">BU24/2.97</f>
        <v>13.1032635080968</v>
      </c>
      <c r="BW24" s="96" t="n">
        <f aca="false">BV24+7</f>
        <v>20.1032635080968</v>
      </c>
      <c r="BX24" s="96" t="n">
        <f aca="false">BV24+23.861</f>
        <v>36.9642635080968</v>
      </c>
      <c r="BY24" s="96" t="n">
        <f aca="false">BV24+$BY$3</f>
        <v>27.1032635080968</v>
      </c>
      <c r="BZ24" s="96" t="n">
        <f aca="false">IF(Monomers_Data!F24=1,0.5*BY24+0.5*BX24,IF(Monomers_Data!F24=2,0.7*BY24+0.3*BX24,IF(Monomers_Data!F24=3,MAXA(MINA(BX24,BY24),BW24),IF(Monomers_Data!F24=4,0.7*BY24+0.3*BW24,IF(Monomers_Data!F24=5,0.5*BY24+0.5*BW24,"ERR")))))</f>
        <v>23.6032635080968</v>
      </c>
      <c r="CA24" s="96" t="n">
        <v>0</v>
      </c>
      <c r="CB24" s="92" t="n">
        <f aca="false">BY24+CA24</f>
        <v>27.1032635080968</v>
      </c>
      <c r="CC24" s="96" t="n">
        <f aca="false">EP24</f>
        <v>28</v>
      </c>
      <c r="CD24" s="96" t="n">
        <f aca="false">CB24+2</f>
        <v>29.1032635080968</v>
      </c>
      <c r="CE24" s="123" t="n">
        <f aca="false">CB24+0.25</f>
        <v>27.3532635080968</v>
      </c>
      <c r="CF24" s="124"/>
      <c r="CG24" s="105" t="n">
        <f aca="false">VLOOKUP(A24,'[2]Price Curves'!$C$8:$BH$367,'[2]Price Curves'!$AY$1)</f>
        <v>48.5407300696429</v>
      </c>
      <c r="CH24" s="124" t="n">
        <f aca="false">CG24/4.23</f>
        <v>11.4753498982607</v>
      </c>
      <c r="CI24" s="124" t="n">
        <f aca="false">$CB24+CI$3</f>
        <v>19.1032635080968</v>
      </c>
      <c r="CJ24" s="124" t="n">
        <f aca="false">$CB24+CJ$3</f>
        <v>25.1032635080968</v>
      </c>
      <c r="CK24" s="124" t="n">
        <f aca="false">$CB24+CK$3</f>
        <v>21.1032635080968</v>
      </c>
      <c r="CL24" s="125" t="n">
        <f aca="false">IF(Monomers_Data!P24=1,0.5*CK24+0.5*CJ24,IF(Monomers_Data!P24=2,0.7*CK24+0.3*CJ24,IF(Monomers_Data!P24=3,MAXA(MINA(CJ24,CK24),CI24),IF(Monomers_Data!P24=4,0.7*CK24+0.3*CI24,IF(Monomers_Data!P24=5,0.5*CK24+0.5*CI24,"ERR")))))</f>
        <v>21.1032635080968</v>
      </c>
      <c r="CM24" s="125" t="n">
        <f aca="false">CH24+$CM$3</f>
        <v>18.4753498982607</v>
      </c>
      <c r="CN24" s="125" t="n">
        <v>0.5</v>
      </c>
      <c r="CO24" s="118" t="n">
        <f aca="false">CM24</f>
        <v>18.4753498982607</v>
      </c>
      <c r="CP24" s="125" t="n">
        <v>1.5</v>
      </c>
      <c r="CQ24" s="127" t="n">
        <f aca="false">CO24+CP24</f>
        <v>19.9753498982607</v>
      </c>
      <c r="CR24" s="124" t="n">
        <f aca="false">EX24</f>
        <v>16.9460100545893</v>
      </c>
      <c r="CS24" s="128" t="n">
        <f aca="false">EX24</f>
        <v>16.9460100545893</v>
      </c>
      <c r="CT24" s="7" t="n">
        <f aca="false">CB24</f>
        <v>27.1032635080968</v>
      </c>
      <c r="CU24" s="124" t="n">
        <f aca="false">(+CT24+$CU$3)</f>
        <v>29.6032635080968</v>
      </c>
      <c r="CV24" s="124" t="n">
        <f aca="false">CT24+$CV$3</f>
        <v>44.1032635080968</v>
      </c>
      <c r="CW24" s="124" t="n">
        <f aca="false">CT24+$CW$3</f>
        <v>37.1032635080968</v>
      </c>
      <c r="CX24" s="96" t="n">
        <f aca="false">IF(Polymers_Data!BU24=1,0.5*CW24+0.5*CV24,IF(Polymers_Data!BU24=2,0.7*CW24+0.3*CV24,IF(Polymers_Data!BU24=3,MAXA(MINA(CV24,CW24),CU24),IF(Polymers_Data!BU24=4,0.7*CW24+0.3*CU24,IF(Polymers_Data!BU24=5,0.5*CW24+0.5*CU24,"ERR")))))</f>
        <v>39.2032635080968</v>
      </c>
      <c r="CY24" s="129" t="n">
        <f aca="false">CX24</f>
        <v>39.2032635080968</v>
      </c>
      <c r="CZ24" s="105" t="n">
        <v>0.189760014285714</v>
      </c>
      <c r="DA24" s="124" t="n">
        <f aca="false">CZ24*100/(0.2*4.22+0.8*2.9696)</f>
        <v>5.89375386018841</v>
      </c>
      <c r="DB24" s="123"/>
      <c r="DC24" s="124" t="n">
        <f aca="false">EN24</f>
        <v>24.5032635080968</v>
      </c>
      <c r="DD24" s="124" t="n">
        <f aca="false">EB24</f>
        <v>115.17880952381</v>
      </c>
      <c r="DE24" s="124" t="n">
        <f aca="false">DC24*0.285+DD24/7.37*0.785+5.2</f>
        <v>24.4514579798877</v>
      </c>
      <c r="DF24" s="124" t="n">
        <f aca="false">DC24+$DF$3</f>
        <v>19.2032635080968</v>
      </c>
      <c r="DG24" s="124" t="n">
        <f aca="false">DC24+$DG$3</f>
        <v>49.5032635080968</v>
      </c>
      <c r="DH24" s="96" t="n">
        <f aca="false">DC24+6</f>
        <v>30.5032635080968</v>
      </c>
      <c r="DI24" s="124" t="n">
        <f aca="false">IF(Monomers_Data!AE24=1,0.5*DH24+0.5*DG24,IF(Monomers_Data!AE24=2,0.7*DH24+0.3*DG24,IF(Monomers_Data!AE24=3,MAXA(MINA(DG24,DH24),DF24),IF(Monomers_Data!AE24=4,0.7*DH24+0.3*DF24,IF(Monomers_Data!AE24=5,0.5*DH24+0.5*DF24,"ERR")))))</f>
        <v>30.5032635080968</v>
      </c>
      <c r="DJ24" s="125" t="n">
        <f aca="false">DI24</f>
        <v>30.5032635080968</v>
      </c>
      <c r="DK24" s="123" t="n">
        <f aca="false">DJ24/100*2204</f>
        <v>672.291927718454</v>
      </c>
      <c r="DL24" s="124" t="n">
        <f aca="false">CB24</f>
        <v>27.1032635080968</v>
      </c>
      <c r="DM24" s="124" t="n">
        <f aca="false">DL24+$DM$3</f>
        <v>29.6032635080968</v>
      </c>
      <c r="DN24" s="124" t="n">
        <f aca="false">DL24+$DN$3</f>
        <v>50.1032635080968</v>
      </c>
      <c r="DO24" s="96" t="n">
        <f aca="false">DL24+$DO$3</f>
        <v>38.1032635080968</v>
      </c>
      <c r="DP24" s="124" t="n">
        <f aca="false">IF(Monomers_Data!AE24=1,0.5*DO24+0.5*DN24,IF(Monomers_Data!AE24=2,0.7*DO24+0.3*DN24,IF(Monomers_Data!AE24=3,MAXA(MINA(DN24,DO24),DM24),IF(Monomers_Data!AE24=4,0.7*DO24+0.3*DM24,IF(Monomers_Data!AE24=5,0.5*DO24+0.5*DM24,"ERR")))))</f>
        <v>38.1032635080968</v>
      </c>
      <c r="DQ24" s="125" t="n">
        <f aca="false">DP24</f>
        <v>38.1032635080968</v>
      </c>
      <c r="DR24" s="123" t="n">
        <f aca="false">DQ24/100*2204</f>
        <v>839.795927718454</v>
      </c>
      <c r="DS24" s="96" t="n">
        <f aca="false">VLOOKUP(A24,'[2]Price Curves'!$C$8:$BH$367,'[2]Price Curves'!$BC$1)</f>
        <v>25.78</v>
      </c>
      <c r="DT24" s="124" t="n">
        <f aca="false">DS24/42*100</f>
        <v>61.3809523809524</v>
      </c>
      <c r="DU24" s="124" t="n">
        <f aca="false">VLOOKUP(A24,'[2]Price Curves'!$C$8:$BH$367,'[2]Price Curves'!$BG$1)</f>
        <v>88.35</v>
      </c>
      <c r="DV24" s="105" t="n">
        <f aca="false">DT25+$DT$3</f>
        <v>86.4571428571429</v>
      </c>
      <c r="DW24" s="130" t="n">
        <f aca="false">DT25+$DU$3</f>
        <v>170.857142857143</v>
      </c>
      <c r="DX24" s="130" t="n">
        <f aca="false">DT24*$DV$3+DU24*$DW$3+$DX$3</f>
        <v>115.17880952381</v>
      </c>
      <c r="DY24" s="96" t="n">
        <f aca="false">DT25+$DY$3</f>
        <v>115.857142857143</v>
      </c>
      <c r="DZ24" s="96"/>
      <c r="EA24" s="131" t="n">
        <f aca="false">DX24+DZ24</f>
        <v>115.17880952381</v>
      </c>
      <c r="EB24" s="131" t="n">
        <f aca="false">DX24</f>
        <v>115.17880952381</v>
      </c>
      <c r="EC24" s="132"/>
      <c r="ED24" s="133" t="n">
        <f aca="false">'[2]Price Curves'!AM23</f>
        <v>1.21</v>
      </c>
      <c r="EH24" s="106" t="n">
        <f aca="false">MAX(EXP(-0.015*((A30-'Export File'!$A$6+30)/365))*$EH$8,0.1)</f>
        <v>0.107012550204762</v>
      </c>
      <c r="EJ24" s="134" t="n">
        <f aca="false">BV24</f>
        <v>13.1032635080968</v>
      </c>
      <c r="EK24" s="134" t="n">
        <f aca="false">EJ24+5.22</f>
        <v>18.3232635080968</v>
      </c>
      <c r="EL24" s="134" t="n">
        <f aca="false">EJ24+18.2</f>
        <v>31.3032635080968</v>
      </c>
      <c r="EM24" s="134" t="n">
        <f aca="false">EJ24+$EM$3</f>
        <v>24.5032635080968</v>
      </c>
      <c r="EN24" s="135" t="n">
        <f aca="false">IF(Monomers_Data!K24=1,0.5*EM24+0.5*EL24,IF(Monomers_Data!K24=2,0.7*EM24+0.3*EL24,IF(Monomers_Data!K24=3,MAXA(MINA(EL24,EM24),EK24),IF(Monomers_Data!K24=4,0.7*EM24+0.3*EK24,IF(Monomers_Data!K24=5,0.5*EM24+0.5*EK24,"ERR")))))</f>
        <v>24.5032635080968</v>
      </c>
      <c r="EO24" s="134" t="n">
        <v>3.7</v>
      </c>
      <c r="EP24" s="136" t="n">
        <v>28</v>
      </c>
      <c r="EQ24" s="134" t="n">
        <f aca="false">VLOOKUP(A24,'[2]Price Curves'!$C$8:$BH$367,'[2]Price Curves'!$BH$1)</f>
        <v>71.6690476190476</v>
      </c>
      <c r="ER24" s="134" t="n">
        <f aca="false">VLOOKUP(A24,'[2]Price Curves'!$C$8:$BH$367,'[2]Price Curves'!$BA$1)</f>
        <v>52.8100221428571</v>
      </c>
      <c r="ES24" s="137" t="n">
        <f aca="false">MIN(((EQ24+$ET$1-ER24*0.7133-$ET$3)/5.69*2.4313)+1.5,CQ24-$ET$2)</f>
        <v>16.4166702109179</v>
      </c>
      <c r="ET24" s="134" t="n">
        <f aca="false">MAX(($EQ24+$ET$1-$ER24*0.7133-$ET$3)/5.69*2.4313+1.5,$CQ24-$ET$2)</f>
        <v>17.4753498982607</v>
      </c>
      <c r="EU24" s="138" t="n">
        <f aca="false">AVERAGE(ET24,ES24)</f>
        <v>16.9460100545893</v>
      </c>
      <c r="EV24" s="134" t="n">
        <f aca="false">CB24*$EV$2+$EV$3</f>
        <v>17.4629639486131</v>
      </c>
      <c r="EW24" s="134" t="n">
        <f aca="false">IF(Monomers_Data!U24=1,0.5*EU24+0.5*ET24,IF(Monomers_Data!U24=2,0.7*EU24+0.3*ET24,IF(Monomers_Data!U24=3,MAXA(MINA(ET24,EU24),ES24),IF(Monomers_Data!U24=4,0.7*EU24+0.3*ES24,IF(Monomers_Data!U24=5,0.5*EU24+0.5*ES24,"ERR")))))</f>
        <v>16.9460100545893</v>
      </c>
      <c r="EX24" s="96" t="n">
        <f aca="false">EW24</f>
        <v>16.9460100545893</v>
      </c>
      <c r="EY24" s="139" t="n">
        <f aca="false">VLOOKUP(A24,'[2]Price Curves'!$C$8:$BH$367,'[2]Price Curves'!$BE$1)</f>
        <v>4.74</v>
      </c>
      <c r="EZ24" s="134" t="n">
        <f aca="false">EY24*$EZ$2+$EZ$3</f>
        <v>72.466</v>
      </c>
      <c r="FA24" s="0" t="n">
        <f aca="false">((EY24*$FA$2)+$FA$3)*100</f>
        <v>69.77</v>
      </c>
    </row>
    <row r="25" customFormat="false" ht="12" hidden="false" customHeight="false" outlineLevel="0" collapsed="false">
      <c r="A25" s="140" t="n">
        <f aca="false">EOMONTH(A24,0)+1</f>
        <v>37469</v>
      </c>
      <c r="C25" s="108" t="n">
        <f aca="false">CB25</f>
        <v>27.1339686766656</v>
      </c>
      <c r="D25" s="6"/>
      <c r="E25" s="96" t="n">
        <f aca="false">C25+$E$3</f>
        <v>36.1339686766656</v>
      </c>
      <c r="F25" s="96" t="n">
        <f aca="false">C25+$F$3</f>
        <v>49.1339686766656</v>
      </c>
      <c r="G25" s="96" t="n">
        <f aca="false">C25+$G$3</f>
        <v>42.3339686766656</v>
      </c>
      <c r="H25" s="92" t="n">
        <f aca="false">IF(Polymers_Data!F25=1,0.5*G25+0.5*F25,IF(Polymers_Data!F25=2,0.7*G25+0.3*F25,IF(Polymers_Data!F25=3,MAXA(MINA(F25,G25),E25),IF(Polymers_Data!F25=4,0.7*G25+0.3*E25,IF(Polymers_Data!F25=5,0.5*G25+0.5*E25,"ERR")))))</f>
        <v>42.3339686766656</v>
      </c>
      <c r="I25" s="109" t="n">
        <v>0</v>
      </c>
      <c r="J25" s="109" t="n">
        <f aca="false">G25+I25</f>
        <v>42.3339686766656</v>
      </c>
      <c r="K25" s="110" t="n">
        <f aca="false">J25+2</f>
        <v>44.3339686766656</v>
      </c>
      <c r="L25" s="111" t="n">
        <f aca="false">AB25+$L$3</f>
        <v>43.6339686766656</v>
      </c>
      <c r="M25" s="112" t="n">
        <f aca="false">L25+$M$3</f>
        <v>44.6339686766656</v>
      </c>
      <c r="N25" s="113" t="n">
        <f aca="false">L25+$N$3</f>
        <v>42.6339686766656</v>
      </c>
      <c r="O25" s="114" t="n">
        <f aca="false">C25+$O$3</f>
        <v>29.6339686766656</v>
      </c>
      <c r="P25" s="96" t="n">
        <f aca="false">C25+$P$3</f>
        <v>47.6339686766656</v>
      </c>
      <c r="Q25" s="96" t="n">
        <f aca="false">C25+$Q$3</f>
        <v>39.3839686766656</v>
      </c>
      <c r="R25" s="6"/>
      <c r="S25" s="88" t="n">
        <f aca="false">J25-3.5</f>
        <v>38.8339686766656</v>
      </c>
      <c r="T25" s="92"/>
      <c r="U25" s="114" t="n">
        <f aca="false">$C25+$U$3</f>
        <v>32.1339686766656</v>
      </c>
      <c r="V25" s="96" t="n">
        <f aca="false">$C25+$V$3</f>
        <v>46.6339686766656</v>
      </c>
      <c r="W25" s="96" t="n">
        <f aca="false">$C25+$W$3</f>
        <v>39.1339686766656</v>
      </c>
      <c r="X25" s="92"/>
      <c r="Y25" s="92" t="n">
        <f aca="false">IF(Polymers_Data!BA25=1,0.5*W25+0.5*V25,IF(Polymers_Data!BA25=2,0.7*W25+0.3*V25,IF(Polymers_Data!BA25=3,MAXA(MINA(V25,W25),U25),IF(Polymers_Data!BA25=4,0.7*W25+0.3*U25,IF(Polymers_Data!BA25=5,0.5*W25+0.5*U25,"ERR")))))</f>
        <v>39.1339686766656</v>
      </c>
      <c r="Z25" s="96" t="n">
        <v>-1</v>
      </c>
      <c r="AA25" s="92" t="n">
        <f aca="false">W25+Z25</f>
        <v>38.1339686766656</v>
      </c>
      <c r="AB25" s="92" t="n">
        <f aca="false">AA25+1</f>
        <v>39.1339686766656</v>
      </c>
      <c r="AC25" s="116" t="n">
        <f aca="false">S25+2</f>
        <v>40.8339686766656</v>
      </c>
      <c r="AD25" s="117" t="n">
        <f aca="false">AB25+2.5</f>
        <v>41.6339686766656</v>
      </c>
      <c r="AE25" s="96" t="n">
        <f aca="false">C25+11.33</f>
        <v>38.4639686766656</v>
      </c>
      <c r="AF25" s="96" t="n">
        <f aca="false">C25+27</f>
        <v>54.1339686766656</v>
      </c>
      <c r="AG25" s="96" t="n">
        <f aca="false">C25+17.68</f>
        <v>44.8139686766656</v>
      </c>
      <c r="AH25" s="6"/>
      <c r="AI25" s="88" t="n">
        <f aca="false">AC25+4.5</f>
        <v>45.3339686766656</v>
      </c>
      <c r="AJ25" s="118" t="n">
        <f aca="false">AB25+8</f>
        <v>47.1339686766656</v>
      </c>
      <c r="AK25" s="114" t="n">
        <f aca="false">CO25+1.5</f>
        <v>20.036376308833</v>
      </c>
      <c r="AL25" s="6"/>
      <c r="AM25" s="96" t="n">
        <f aca="false">AK25+$AM$3</f>
        <v>32.836376308833</v>
      </c>
      <c r="AN25" s="96" t="n">
        <f aca="false">AK25+$AN$3</f>
        <v>44.036376308833</v>
      </c>
      <c r="AO25" s="96" t="n">
        <f aca="false">AK25+$AO$3</f>
        <v>37.936376308833</v>
      </c>
      <c r="AP25" s="109" t="n">
        <f aca="false">IF(Polymers_Data!AE25=1,0.5*AO25+0.5*AN25,IF(Polymers_Data!AE25=2,0.7*AO25+0.3*AN25,IF(Polymers_Data!AE25=3,MAXA(MINA(AN25,AO25),AM25),IF(Polymers_Data!AE25=4,0.7*AO25+0.3*AM25,IF(Polymers_Data!AE25=5,0.5*AO25+0.5*AM25,"ERR")))))</f>
        <v>37.936376308833</v>
      </c>
      <c r="AQ25" s="109" t="n">
        <f aca="false">IF(Polymers_Data!AE25=1,0.5*AO25+0.5*AN25,IF(Polymers_Data!AE25=2,0.7*AO25+0.3*AN25,IF(Polymers_Data!AE25=3,MAXA(MINA(AN25,AO25),AM25),IF(Polymers_Data!AE25=4,0.7*AO25+0.3*AM25,IF(Polymers_Data!AE25=5,0.5*AO25+0.5*AM25,"ERR")))))</f>
        <v>37.936376308833</v>
      </c>
      <c r="AR25" s="96" t="n">
        <f aca="false">$AK25+10</f>
        <v>30.036376308833</v>
      </c>
      <c r="AS25" s="96" t="n">
        <f aca="false">$AK25+23.75</f>
        <v>43.786376308833</v>
      </c>
      <c r="AT25" s="96" t="n">
        <f aca="false">$AK25+$AT$3</f>
        <v>35.426376308833</v>
      </c>
      <c r="AU25" s="96" t="n">
        <f aca="false">IF(Polymers_Data!BP25=1,0.5*AT25+0.5*AS25,IF(Polymers_Data!BP25=2,0.7*AT25+0.3*AS25,IF(Polymers_Data!BP25=3,MAXA(MINA(AS25,AT25),AR25),IF(Polymers_Data!BP25=4,0.7*AT25+0.3*AR25,IF(Polymers_Data!BP25=5,0.3*AT25+0.7*AR25,"ERR")))))</f>
        <v>35.426376308833</v>
      </c>
      <c r="AV25" s="96"/>
      <c r="AW25" s="110" t="n">
        <v>39.5</v>
      </c>
      <c r="AX25" s="5"/>
      <c r="AY25" s="108" t="n">
        <f aca="false">C25</f>
        <v>27.1339686766656</v>
      </c>
      <c r="AZ25" s="6"/>
      <c r="BA25" s="96" t="n">
        <f aca="false">AY25+$BA$3</f>
        <v>44.6339686766656</v>
      </c>
      <c r="BB25" s="96" t="n">
        <f aca="false">AY25+$BB$3</f>
        <v>87.1339686766656</v>
      </c>
      <c r="BC25" s="96" t="n">
        <f aca="false">AY25+$BC$3</f>
        <v>66.6339686766656</v>
      </c>
      <c r="BD25" s="109" t="n">
        <f aca="false">IF(Polymers_Data!BZ25=1,0.5*BC25+0.5*BB25,IF(Polymers_Data!BZ25=2,0.7*BC25+0.3*BB25,IF(Polymers_Data!BZ25=3,MAXA(MINA(BB25,BC25),BA25),IF(Polymers_Data!BZ25=4,0.7*BC25+0.3*BA25,IF(Polymers_Data!BZ25=5,0.5*BC25+0.5*BA25,"ERR")))))</f>
        <v>66.6339686766656</v>
      </c>
      <c r="BE25" s="92" t="n">
        <f aca="false">IF(Polymers_Data!BZ25=1,0.5*BC25+0.5*BB25,IF(Polymers_Data!BZ25=2,0.7*BC25+0.3*BB25,IF(Polymers_Data!BZ25=3,MAXA(MINA(BB25,BC25),BA25),IF(Polymers_Data!BZ25=4,0.7*BC25+0.3*BA25,IF(Polymers_Data!BZ25=5,0.5*BC25+0.5*BA25,"ERR")))))</f>
        <v>66.6339686766656</v>
      </c>
      <c r="BF25" s="6"/>
      <c r="BG25" s="6"/>
      <c r="BH25" s="96" t="n">
        <v>2</v>
      </c>
      <c r="BI25" s="120" t="n">
        <f aca="false">BC25+BH25</f>
        <v>68.6339686766656</v>
      </c>
      <c r="BJ25" s="6"/>
      <c r="BK25" s="114" t="n">
        <f aca="false">DQ25</f>
        <v>38.1339686766656</v>
      </c>
      <c r="BL25" s="6"/>
      <c r="BM25" s="96" t="n">
        <f aca="false">BK25+$BM$3</f>
        <v>45.3839686766656</v>
      </c>
      <c r="BN25" s="96" t="n">
        <f aca="false">BK25+22</f>
        <v>60.1339686766656</v>
      </c>
      <c r="BO25" s="96" t="n">
        <f aca="false">BK25+$BO$3</f>
        <v>53.3339686766656</v>
      </c>
      <c r="BP25" s="121" t="n">
        <f aca="false">IF(Polymers_Data!AJ25=1,0.5*BO25+0.5*BN25,IF(Polymers_Data!AJ25=2,0.7*BO25+0.3*BN25,IF(Polymers_Data!AJ25=3,MAXA(MINA(BN25,BO25),BM25),IF(Polymers_Data!AJ25=4,0.7*BO25+0.3*BM25,IF(Polymers_Data!AJ25=5,0.5*BO25+0.5*BM25,"ERR")))))</f>
        <v>50.9489686766656</v>
      </c>
      <c r="BQ25" s="121" t="n">
        <v>-4</v>
      </c>
      <c r="BR25" s="120" t="n">
        <v>45</v>
      </c>
      <c r="BS25" s="96" t="n">
        <f aca="false">BR25-2.5</f>
        <v>42.5</v>
      </c>
      <c r="BT25" s="124" t="n">
        <v>46.5883712777122</v>
      </c>
      <c r="BU25" s="122" t="n">
        <f aca="false">VLOOKUP(A25,'[2]Price Curves'!$C$8:$IV$367,'[2]Price Curves'!$AW$1)</f>
        <v>39.0078869696969</v>
      </c>
      <c r="BV25" s="96" t="n">
        <f aca="false">BU25/2.97</f>
        <v>13.1339686766656</v>
      </c>
      <c r="BW25" s="96" t="n">
        <f aca="false">BV25+7</f>
        <v>20.1339686766656</v>
      </c>
      <c r="BX25" s="96" t="n">
        <f aca="false">BV25+23.861</f>
        <v>36.9949686766656</v>
      </c>
      <c r="BY25" s="96" t="n">
        <f aca="false">BV25+$BY$3</f>
        <v>27.1339686766656</v>
      </c>
      <c r="BZ25" s="96" t="n">
        <f aca="false">IF(Monomers_Data!F25=1,0.5*BY25+0.5*BX25,IF(Monomers_Data!F25=2,0.7*BY25+0.3*BX25,IF(Monomers_Data!F25=3,MAXA(MINA(BX25,BY25),BW25),IF(Monomers_Data!F25=4,0.7*BY25+0.3*BW25,IF(Monomers_Data!F25=5,0.5*BY25+0.5*BW25,"ERR")))))</f>
        <v>27.1339686766656</v>
      </c>
      <c r="CA25" s="96" t="n">
        <v>0</v>
      </c>
      <c r="CB25" s="92" t="n">
        <f aca="false">BY25+CA25</f>
        <v>27.1339686766656</v>
      </c>
      <c r="CC25" s="96" t="n">
        <f aca="false">EP25</f>
        <v>28</v>
      </c>
      <c r="CD25" s="96" t="n">
        <f aca="false">CB25+2</f>
        <v>29.1339686766656</v>
      </c>
      <c r="CE25" s="123" t="n">
        <f aca="false">CB25+0.25</f>
        <v>27.3839686766656</v>
      </c>
      <c r="CF25" s="124"/>
      <c r="CG25" s="105" t="n">
        <f aca="false">VLOOKUP(A25,'[2]Price Curves'!$C$8:$BH$367,'[2]Price Curves'!$AY$1)</f>
        <v>48.7988717863636</v>
      </c>
      <c r="CH25" s="124" t="n">
        <f aca="false">CG25/4.23</f>
        <v>11.536376308833</v>
      </c>
      <c r="CI25" s="124" t="n">
        <f aca="false">$CB25+CI$3</f>
        <v>19.1339686766656</v>
      </c>
      <c r="CJ25" s="124" t="n">
        <f aca="false">$CB25+CJ$3</f>
        <v>25.1339686766656</v>
      </c>
      <c r="CK25" s="124" t="n">
        <f aca="false">$CB25+CK$3</f>
        <v>21.1339686766656</v>
      </c>
      <c r="CL25" s="125" t="n">
        <f aca="false">IF(Monomers_Data!P25=1,0.5*CK25+0.5*CJ25,IF(Monomers_Data!P25=2,0.7*CK25+0.3*CJ25,IF(Monomers_Data!P25=3,MAXA(MINA(CJ25,CK25),CI25),IF(Monomers_Data!P25=4,0.7*CK25+0.3*CI25,IF(Monomers_Data!P25=5,0.5*CK25+0.5*CI25,"ERR")))))</f>
        <v>21.1339686766656</v>
      </c>
      <c r="CM25" s="125" t="n">
        <f aca="false">CH25+$CM$3</f>
        <v>18.536376308833</v>
      </c>
      <c r="CN25" s="125" t="n">
        <v>0.5</v>
      </c>
      <c r="CO25" s="118" t="n">
        <f aca="false">CM25</f>
        <v>18.536376308833</v>
      </c>
      <c r="CP25" s="125" t="n">
        <v>1.5</v>
      </c>
      <c r="CQ25" s="127" t="n">
        <f aca="false">CO25+CP25</f>
        <v>20.036376308833</v>
      </c>
      <c r="CR25" s="124" t="n">
        <f aca="false">EX25</f>
        <v>16.9201941354829</v>
      </c>
      <c r="CS25" s="128" t="n">
        <f aca="false">EX25</f>
        <v>16.9201941354829</v>
      </c>
      <c r="CT25" s="7" t="n">
        <f aca="false">CB25</f>
        <v>27.1339686766656</v>
      </c>
      <c r="CU25" s="124" t="n">
        <f aca="false">(+CT25+$CU$3)</f>
        <v>29.6339686766656</v>
      </c>
      <c r="CV25" s="124" t="n">
        <f aca="false">CT25+$CV$3</f>
        <v>44.1339686766656</v>
      </c>
      <c r="CW25" s="124" t="n">
        <f aca="false">CT25+$CW$3</f>
        <v>37.1339686766656</v>
      </c>
      <c r="CX25" s="96" t="n">
        <f aca="false">IF(Polymers_Data!BU25=1,0.5*CW25+0.5*CV25,IF(Polymers_Data!BU25=2,0.7*CW25+0.3*CV25,IF(Polymers_Data!BU25=3,MAXA(MINA(CV25,CW25),CU25),IF(Polymers_Data!BU25=4,0.7*CW25+0.3*CU25,IF(Polymers_Data!BU25=5,0.5*CW25+0.5*CU25,"ERR")))))</f>
        <v>39.2339686766656</v>
      </c>
      <c r="CY25" s="129" t="n">
        <f aca="false">CX25</f>
        <v>39.2339686766656</v>
      </c>
      <c r="CZ25" s="105" t="n">
        <v>0.190108714285714</v>
      </c>
      <c r="DA25" s="124" t="n">
        <f aca="false">CZ25*100/(0.2*4.22+0.8*2.9696)</f>
        <v>5.90458412903501</v>
      </c>
      <c r="DB25" s="123"/>
      <c r="DC25" s="124" t="n">
        <f aca="false">EN25</f>
        <v>24.5339686766656</v>
      </c>
      <c r="DD25" s="124" t="n">
        <f aca="false">EB25</f>
        <v>114.568571428571</v>
      </c>
      <c r="DE25" s="124" t="n">
        <f aca="false">DC25*0.285+DD25/7.37*0.785+5.2</f>
        <v>24.39521072976</v>
      </c>
      <c r="DF25" s="124" t="n">
        <f aca="false">DC25+$DF$3</f>
        <v>19.2339686766656</v>
      </c>
      <c r="DG25" s="124" t="n">
        <f aca="false">DC25+$DG$3</f>
        <v>49.5339686766656</v>
      </c>
      <c r="DH25" s="96" t="n">
        <f aca="false">DC25+6</f>
        <v>30.5339686766656</v>
      </c>
      <c r="DI25" s="124" t="n">
        <f aca="false">IF(Monomers_Data!AE25=1,0.5*DH25+0.5*DG25,IF(Monomers_Data!AE25=2,0.7*DH25+0.3*DG25,IF(Monomers_Data!AE25=3,MAXA(MINA(DG25,DH25),DF25),IF(Monomers_Data!AE25=4,0.7*DH25+0.3*DF25,IF(Monomers_Data!AE25=5,0.5*DH25+0.5*DF25,"ERR")))))</f>
        <v>30.5339686766656</v>
      </c>
      <c r="DJ25" s="125" t="n">
        <f aca="false">DI25</f>
        <v>30.5339686766656</v>
      </c>
      <c r="DK25" s="123" t="n">
        <f aca="false">DJ25/100*2204</f>
        <v>672.96866963371</v>
      </c>
      <c r="DL25" s="124" t="n">
        <f aca="false">CB25</f>
        <v>27.1339686766656</v>
      </c>
      <c r="DM25" s="124" t="n">
        <f aca="false">DL25+$DM$3</f>
        <v>29.6339686766656</v>
      </c>
      <c r="DN25" s="124" t="n">
        <f aca="false">DL25+$DN$3</f>
        <v>50.1339686766656</v>
      </c>
      <c r="DO25" s="96" t="n">
        <f aca="false">DL25+$DO$3</f>
        <v>38.1339686766656</v>
      </c>
      <c r="DP25" s="124" t="n">
        <f aca="false">IF(Monomers_Data!AE25=1,0.5*DO25+0.5*DN25,IF(Monomers_Data!AE25=2,0.7*DO25+0.3*DN25,IF(Monomers_Data!AE25=3,MAXA(MINA(DN25,DO25),DM25),IF(Monomers_Data!AE25=4,0.7*DO25+0.3*DM25,IF(Monomers_Data!AE25=5,0.5*DO25+0.5*DM25,"ERR")))))</f>
        <v>38.1339686766656</v>
      </c>
      <c r="DQ25" s="125" t="n">
        <f aca="false">DP25</f>
        <v>38.1339686766656</v>
      </c>
      <c r="DR25" s="123" t="n">
        <f aca="false">DQ25/100*2204</f>
        <v>840.47266963371</v>
      </c>
      <c r="DS25" s="96" t="n">
        <f aca="false">VLOOKUP(A25,'[2]Price Curves'!$C$8:$BH$367,'[2]Price Curves'!$BC$1)</f>
        <v>25.56</v>
      </c>
      <c r="DT25" s="124" t="n">
        <f aca="false">DS25/42*100</f>
        <v>60.8571428571429</v>
      </c>
      <c r="DU25" s="124" t="n">
        <f aca="false">VLOOKUP(A25,'[2]Price Curves'!$C$8:$BH$367,'[2]Price Curves'!$BG$1)</f>
        <v>84.45</v>
      </c>
      <c r="DV25" s="105" t="n">
        <f aca="false">DT26+$DT$3</f>
        <v>85.9333333333333</v>
      </c>
      <c r="DW25" s="130" t="n">
        <f aca="false">DT26+$DU$3</f>
        <v>170.333333333333</v>
      </c>
      <c r="DX25" s="130" t="n">
        <f aca="false">DT25*$DV$3+DU25*$DW$3+$DX$3</f>
        <v>114.568571428571</v>
      </c>
      <c r="DY25" s="96" t="n">
        <f aca="false">DT26+$DY$3</f>
        <v>115.333333333333</v>
      </c>
      <c r="DZ25" s="96"/>
      <c r="EA25" s="131" t="n">
        <f aca="false">DX25+DZ25</f>
        <v>114.568571428571</v>
      </c>
      <c r="EB25" s="131" t="n">
        <f aca="false">DX25</f>
        <v>114.568571428571</v>
      </c>
      <c r="EC25" s="132"/>
      <c r="ED25" s="133" t="n">
        <f aca="false">'[2]Price Curves'!AM24</f>
        <v>1.21</v>
      </c>
      <c r="EH25" s="106" t="n">
        <f aca="false">MAX(EXP(-0.015*((A31-'Export File'!$A$6+30)/365))*$EH$8,0.1)</f>
        <v>0.106876305951802</v>
      </c>
      <c r="EJ25" s="134" t="n">
        <f aca="false">BV25</f>
        <v>13.1339686766656</v>
      </c>
      <c r="EK25" s="134" t="n">
        <f aca="false">EJ25+5.22</f>
        <v>18.3539686766656</v>
      </c>
      <c r="EL25" s="134" t="n">
        <f aca="false">EJ25+18.2</f>
        <v>31.3339686766656</v>
      </c>
      <c r="EM25" s="134" t="n">
        <f aca="false">EJ25+$EM$3</f>
        <v>24.5339686766656</v>
      </c>
      <c r="EN25" s="135" t="n">
        <f aca="false">IF(Monomers_Data!K25=1,0.5*EM25+0.5*EL25,IF(Monomers_Data!K25=2,0.7*EM25+0.3*EL25,IF(Monomers_Data!K25=3,MAXA(MINA(EL25,EM25),EK25),IF(Monomers_Data!K25=4,0.7*EM25+0.3*EK25,IF(Monomers_Data!K25=5,0.5*EM25+0.5*EK25,"ERR")))))</f>
        <v>24.5339686766656</v>
      </c>
      <c r="EO25" s="134" t="n">
        <v>3.7</v>
      </c>
      <c r="EP25" s="136" t="n">
        <v>28</v>
      </c>
      <c r="EQ25" s="134" t="n">
        <f aca="false">VLOOKUP(A25,'[2]Price Curves'!$C$8:$BH$367,'[2]Price Curves'!$BH$1)</f>
        <v>71.1309523809524</v>
      </c>
      <c r="ER25" s="134" t="n">
        <f aca="false">VLOOKUP(A25,'[2]Price Curves'!$C$8:$BH$367,'[2]Price Curves'!$BA$1)</f>
        <v>52.4252754545455</v>
      </c>
      <c r="ES25" s="137" t="n">
        <f aca="false">MIN(((EQ25+$ET$1-ER25*0.7133-$ET$3)/5.69*2.4313)+1.5,CQ25-$ET$2)</f>
        <v>16.3040119621329</v>
      </c>
      <c r="ET25" s="134" t="n">
        <f aca="false">MAX(($EQ25+$ET$1-$ER25*0.7133-$ET$3)/5.69*2.4313+1.5,$CQ25-$ET$2)</f>
        <v>17.536376308833</v>
      </c>
      <c r="EU25" s="138" t="n">
        <f aca="false">AVERAGE(ET25,ES25)</f>
        <v>16.9201941354829</v>
      </c>
      <c r="EV25" s="134" t="n">
        <f aca="false">CB25*$EV$2+$EV$3</f>
        <v>17.4861463508825</v>
      </c>
      <c r="EW25" s="134" t="n">
        <f aca="false">IF(Monomers_Data!U25=1,0.5*EU25+0.5*ET25,IF(Monomers_Data!U25=2,0.7*EU25+0.3*ET25,IF(Monomers_Data!U25=3,MAXA(MINA(ET25,EU25),ES25),IF(Monomers_Data!U25=4,0.7*EU25+0.3*ES25,IF(Monomers_Data!U25=5,0.5*EU25+0.5*ES25,"ERR")))))</f>
        <v>16.9201941354829</v>
      </c>
      <c r="EX25" s="96" t="n">
        <f aca="false">EW25</f>
        <v>16.9201941354829</v>
      </c>
      <c r="EY25" s="139" t="n">
        <f aca="false">VLOOKUP(A25,'[2]Price Curves'!$C$8:$BH$367,'[2]Price Curves'!$BE$1)</f>
        <v>4.75</v>
      </c>
      <c r="EZ25" s="134" t="n">
        <f aca="false">EY25*$EZ$2+$EZ$3</f>
        <v>72.625</v>
      </c>
      <c r="FA25" s="0" t="n">
        <f aca="false">((EY25*$FA$2)+$FA$3)*100</f>
        <v>69.875</v>
      </c>
    </row>
    <row r="26" customFormat="false" ht="12" hidden="false" customHeight="false" outlineLevel="0" collapsed="false">
      <c r="A26" s="140" t="n">
        <f aca="false">EOMONTH(A25,0)+1</f>
        <v>37500</v>
      </c>
      <c r="C26" s="108" t="n">
        <f aca="false">CB26</f>
        <v>27.2599231429945</v>
      </c>
      <c r="D26" s="6"/>
      <c r="E26" s="96" t="n">
        <f aca="false">C26+$E$3</f>
        <v>36.2599231429945</v>
      </c>
      <c r="F26" s="96" t="n">
        <f aca="false">C26+$F$3</f>
        <v>49.2599231429945</v>
      </c>
      <c r="G26" s="96" t="n">
        <f aca="false">C26+$G$3</f>
        <v>42.4599231429945</v>
      </c>
      <c r="H26" s="92" t="n">
        <f aca="false">IF(Polymers_Data!F26=1,0.5*G26+0.5*F26,IF(Polymers_Data!F26=2,0.7*G26+0.3*F26,IF(Polymers_Data!F26=3,MAXA(MINA(F26,G26),E26),IF(Polymers_Data!F26=4,0.7*G26+0.3*E26,IF(Polymers_Data!F26=5,0.5*G26+0.5*E26,"ERR")))))</f>
        <v>42.4599231429945</v>
      </c>
      <c r="I26" s="109" t="n">
        <v>0</v>
      </c>
      <c r="J26" s="109" t="n">
        <f aca="false">G26+I26</f>
        <v>42.4599231429945</v>
      </c>
      <c r="K26" s="110" t="n">
        <f aca="false">J26+2</f>
        <v>44.4599231429945</v>
      </c>
      <c r="L26" s="111" t="n">
        <f aca="false">AB26+$L$3</f>
        <v>43.7599231429945</v>
      </c>
      <c r="M26" s="112" t="n">
        <f aca="false">L26+$M$3</f>
        <v>44.7599231429945</v>
      </c>
      <c r="N26" s="113" t="n">
        <f aca="false">L26+$N$3</f>
        <v>42.7599231429945</v>
      </c>
      <c r="O26" s="114" t="n">
        <f aca="false">C26+$O$3</f>
        <v>29.7599231429945</v>
      </c>
      <c r="P26" s="96" t="n">
        <f aca="false">C26+$P$3</f>
        <v>47.7599231429945</v>
      </c>
      <c r="Q26" s="96" t="n">
        <f aca="false">C26+$Q$3</f>
        <v>39.5099231429945</v>
      </c>
      <c r="R26" s="6"/>
      <c r="S26" s="88" t="n">
        <f aca="false">J26-3.5</f>
        <v>38.9599231429945</v>
      </c>
      <c r="T26" s="92"/>
      <c r="U26" s="114" t="n">
        <f aca="false">$C26+$U$3</f>
        <v>32.2599231429945</v>
      </c>
      <c r="V26" s="96" t="n">
        <f aca="false">$C26+$V$3</f>
        <v>46.7599231429945</v>
      </c>
      <c r="W26" s="96" t="n">
        <f aca="false">$C26+$W$3</f>
        <v>39.2599231429945</v>
      </c>
      <c r="X26" s="92"/>
      <c r="Y26" s="92" t="n">
        <f aca="false">IF(Polymers_Data!BA26=1,0.5*W26+0.5*V26,IF(Polymers_Data!BA26=2,0.7*W26+0.3*V26,IF(Polymers_Data!BA26=3,MAXA(MINA(V26,W26),U26),IF(Polymers_Data!BA26=4,0.7*W26+0.3*U26,IF(Polymers_Data!BA26=5,0.5*W26+0.5*U26,"ERR")))))</f>
        <v>39.2599231429945</v>
      </c>
      <c r="Z26" s="96" t="n">
        <v>-1</v>
      </c>
      <c r="AA26" s="92" t="n">
        <f aca="false">W26+Z26</f>
        <v>38.2599231429945</v>
      </c>
      <c r="AB26" s="92" t="n">
        <f aca="false">AA26+1</f>
        <v>39.2599231429945</v>
      </c>
      <c r="AC26" s="116" t="n">
        <f aca="false">S26+2</f>
        <v>40.9599231429945</v>
      </c>
      <c r="AD26" s="117" t="n">
        <f aca="false">AB26+2.5</f>
        <v>41.7599231429945</v>
      </c>
      <c r="AE26" s="96" t="n">
        <f aca="false">C26+11.33</f>
        <v>38.5899231429945</v>
      </c>
      <c r="AF26" s="96" t="n">
        <f aca="false">C26+27</f>
        <v>54.2599231429945</v>
      </c>
      <c r="AG26" s="96" t="n">
        <f aca="false">C26+17.68</f>
        <v>44.9399231429945</v>
      </c>
      <c r="AH26" s="6"/>
      <c r="AI26" s="88" t="n">
        <f aca="false">AC26+4.5</f>
        <v>45.4599231429945</v>
      </c>
      <c r="AJ26" s="118" t="n">
        <f aca="false">AB26+8</f>
        <v>47.2599231429945</v>
      </c>
      <c r="AK26" s="114" t="n">
        <f aca="false">CO26+1.5</f>
        <v>20.1086651482969</v>
      </c>
      <c r="AL26" s="6"/>
      <c r="AM26" s="96" t="n">
        <f aca="false">AK26+$AM$3</f>
        <v>32.9086651482969</v>
      </c>
      <c r="AN26" s="96" t="n">
        <f aca="false">AK26+$AN$3</f>
        <v>44.1086651482969</v>
      </c>
      <c r="AO26" s="96" t="n">
        <f aca="false">AK26+$AO$3</f>
        <v>38.0086651482969</v>
      </c>
      <c r="AP26" s="109" t="n">
        <f aca="false">IF(Polymers_Data!AE26=1,0.5*AO26+0.5*AN26,IF(Polymers_Data!AE26=2,0.7*AO26+0.3*AN26,IF(Polymers_Data!AE26=3,MAXA(MINA(AN26,AO26),AM26),IF(Polymers_Data!AE26=4,0.7*AO26+0.3*AM26,IF(Polymers_Data!AE26=5,0.5*AO26+0.5*AM26,"ERR")))))</f>
        <v>38.0086651482969</v>
      </c>
      <c r="AQ26" s="109" t="n">
        <f aca="false">IF(Polymers_Data!AE26=1,0.5*AO26+0.5*AN26,IF(Polymers_Data!AE26=2,0.7*AO26+0.3*AN26,IF(Polymers_Data!AE26=3,MAXA(MINA(AN26,AO26),AM26),IF(Polymers_Data!AE26=4,0.7*AO26+0.3*AM26,IF(Polymers_Data!AE26=5,0.5*AO26+0.5*AM26,"ERR")))))</f>
        <v>38.0086651482969</v>
      </c>
      <c r="AR26" s="96" t="n">
        <f aca="false">$AK26+10</f>
        <v>30.1086651482969</v>
      </c>
      <c r="AS26" s="96" t="n">
        <f aca="false">$AK26+23.75</f>
        <v>43.8586651482969</v>
      </c>
      <c r="AT26" s="96" t="n">
        <f aca="false">$AK26+$AT$3</f>
        <v>35.4986651482969</v>
      </c>
      <c r="AU26" s="96" t="n">
        <f aca="false">IF(Polymers_Data!BP26=1,0.5*AT26+0.5*AS26,IF(Polymers_Data!BP26=2,0.7*AT26+0.3*AS26,IF(Polymers_Data!BP26=3,MAXA(MINA(AS26,AT26),AR26),IF(Polymers_Data!BP26=4,0.7*AT26+0.3*AR26,IF(Polymers_Data!BP26=5,0.3*AT26+0.7*AR26,"ERR")))))</f>
        <v>35.4986651482969</v>
      </c>
      <c r="AV26" s="96"/>
      <c r="AW26" s="110" t="n">
        <v>39.5</v>
      </c>
      <c r="AX26" s="5"/>
      <c r="AY26" s="108" t="n">
        <f aca="false">C26</f>
        <v>27.2599231429945</v>
      </c>
      <c r="AZ26" s="6"/>
      <c r="BA26" s="96" t="n">
        <f aca="false">AY26+$BA$3</f>
        <v>44.7599231429945</v>
      </c>
      <c r="BB26" s="96" t="n">
        <f aca="false">AY26+$BB$3</f>
        <v>87.2599231429946</v>
      </c>
      <c r="BC26" s="96" t="n">
        <f aca="false">AY26+$BC$3</f>
        <v>66.7599231429946</v>
      </c>
      <c r="BD26" s="109" t="n">
        <f aca="false">IF(Polymers_Data!BZ26=1,0.5*BC26+0.5*BB26,IF(Polymers_Data!BZ26=2,0.7*BC26+0.3*BB26,IF(Polymers_Data!BZ26=3,MAXA(MINA(BB26,BC26),BA26),IF(Polymers_Data!BZ26=4,0.7*BC26+0.3*BA26,IF(Polymers_Data!BZ26=5,0.5*BC26+0.5*BA26,"ERR")))))</f>
        <v>66.7599231429946</v>
      </c>
      <c r="BE26" s="92" t="n">
        <f aca="false">IF(Polymers_Data!BZ26=1,0.5*BC26+0.5*BB26,IF(Polymers_Data!BZ26=2,0.7*BC26+0.3*BB26,IF(Polymers_Data!BZ26=3,MAXA(MINA(BB26,BC26),BA26),IF(Polymers_Data!BZ26=4,0.7*BC26+0.3*BA26,IF(Polymers_Data!BZ26=5,0.5*BC26+0.5*BA26,"ERR")))))</f>
        <v>66.7599231429946</v>
      </c>
      <c r="BF26" s="6"/>
      <c r="BG26" s="6"/>
      <c r="BH26" s="96" t="n">
        <v>2</v>
      </c>
      <c r="BI26" s="120" t="n">
        <f aca="false">BC26+BH26</f>
        <v>68.7599231429946</v>
      </c>
      <c r="BJ26" s="6"/>
      <c r="BK26" s="114" t="n">
        <f aca="false">DQ26</f>
        <v>38.2599231429945</v>
      </c>
      <c r="BL26" s="6"/>
      <c r="BM26" s="96" t="n">
        <f aca="false">BK26+$BM$3</f>
        <v>45.5099231429945</v>
      </c>
      <c r="BN26" s="96" t="n">
        <f aca="false">BK26+22</f>
        <v>60.2599231429945</v>
      </c>
      <c r="BO26" s="96" t="n">
        <f aca="false">BK26+$BO$3</f>
        <v>53.4599231429945</v>
      </c>
      <c r="BP26" s="121" t="n">
        <f aca="false">IF(Polymers_Data!AJ26=1,0.5*BO26+0.5*BN26,IF(Polymers_Data!AJ26=2,0.7*BO26+0.3*BN26,IF(Polymers_Data!AJ26=3,MAXA(MINA(BN26,BO26),BM26),IF(Polymers_Data!AJ26=4,0.7*BO26+0.3*BM26,IF(Polymers_Data!AJ26=5,0.5*BO26+0.5*BM26,"ERR")))))</f>
        <v>51.0749231429945</v>
      </c>
      <c r="BQ26" s="121" t="n">
        <v>-4</v>
      </c>
      <c r="BR26" s="120" t="n">
        <v>45</v>
      </c>
      <c r="BS26" s="96" t="n">
        <f aca="false">BR26-2.5</f>
        <v>42.5</v>
      </c>
      <c r="BT26" s="124" t="n">
        <v>46.548912487064</v>
      </c>
      <c r="BU26" s="122" t="n">
        <f aca="false">VLOOKUP(A26,'[2]Price Curves'!$C$8:$IV$367,'[2]Price Curves'!$AW$1)</f>
        <v>39.3819717346938</v>
      </c>
      <c r="BV26" s="96" t="n">
        <f aca="false">BU26/2.97</f>
        <v>13.2599231429945</v>
      </c>
      <c r="BW26" s="96" t="n">
        <f aca="false">BV26+7</f>
        <v>20.2599231429945</v>
      </c>
      <c r="BX26" s="96" t="n">
        <f aca="false">BV26+23.861</f>
        <v>37.1209231429946</v>
      </c>
      <c r="BY26" s="96" t="n">
        <f aca="false">BV26+$BY$3</f>
        <v>27.2599231429945</v>
      </c>
      <c r="BZ26" s="96" t="n">
        <f aca="false">IF(Monomers_Data!F26=1,0.5*BY26+0.5*BX26,IF(Monomers_Data!F26=2,0.7*BY26+0.3*BX26,IF(Monomers_Data!F26=3,MAXA(MINA(BX26,BY26),BW26),IF(Monomers_Data!F26=4,0.7*BY26+0.3*BW26,IF(Monomers_Data!F26=5,0.5*BY26+0.5*BW26,"ERR")))))</f>
        <v>27.2599231429945</v>
      </c>
      <c r="CA26" s="96" t="n">
        <v>0</v>
      </c>
      <c r="CB26" s="92" t="n">
        <f aca="false">BY26+CA26</f>
        <v>27.2599231429945</v>
      </c>
      <c r="CC26" s="96" t="n">
        <f aca="false">EP26</f>
        <v>28</v>
      </c>
      <c r="CD26" s="96" t="n">
        <f aca="false">CB26+2</f>
        <v>29.2599231429945</v>
      </c>
      <c r="CE26" s="123" t="n">
        <f aca="false">CB26+0.25</f>
        <v>27.5099231429945</v>
      </c>
      <c r="CF26" s="124"/>
      <c r="CG26" s="105" t="n">
        <f aca="false">VLOOKUP(A26,'[2]Price Curves'!$C$8:$BH$367,'[2]Price Curves'!$AY$1)</f>
        <v>49.104653577296</v>
      </c>
      <c r="CH26" s="124" t="n">
        <f aca="false">CG26/4.23</f>
        <v>11.6086651482969</v>
      </c>
      <c r="CI26" s="124" t="n">
        <f aca="false">$CB26+CI$3</f>
        <v>19.2599231429945</v>
      </c>
      <c r="CJ26" s="124" t="n">
        <f aca="false">$CB26+CJ$3</f>
        <v>25.2599231429945</v>
      </c>
      <c r="CK26" s="124" t="n">
        <f aca="false">$CB26+CK$3</f>
        <v>21.2599231429945</v>
      </c>
      <c r="CL26" s="125" t="n">
        <f aca="false">IF(Monomers_Data!P26=1,0.5*CK26+0.5*CJ26,IF(Monomers_Data!P26=2,0.7*CK26+0.3*CJ26,IF(Monomers_Data!P26=3,MAXA(MINA(CJ26,CK26),CI26),IF(Monomers_Data!P26=4,0.7*CK26+0.3*CI26,IF(Monomers_Data!P26=5,0.5*CK26+0.5*CI26,"ERR")))))</f>
        <v>21.2599231429945</v>
      </c>
      <c r="CM26" s="125" t="n">
        <f aca="false">CH26+$CM$3</f>
        <v>18.6086651482969</v>
      </c>
      <c r="CN26" s="125" t="n">
        <v>0.5</v>
      </c>
      <c r="CO26" s="118" t="n">
        <f aca="false">CM26</f>
        <v>18.6086651482969</v>
      </c>
      <c r="CP26" s="125" t="n">
        <v>1.5</v>
      </c>
      <c r="CQ26" s="127" t="n">
        <f aca="false">CO26+CP26</f>
        <v>20.1086651482969</v>
      </c>
      <c r="CR26" s="124" t="n">
        <f aca="false">EX26</f>
        <v>16.9083548471609</v>
      </c>
      <c r="CS26" s="128" t="n">
        <f aca="false">EX26</f>
        <v>16.9083548471609</v>
      </c>
      <c r="CT26" s="7" t="n">
        <f aca="false">CB26</f>
        <v>27.2599231429945</v>
      </c>
      <c r="CU26" s="124" t="n">
        <f aca="false">(+CT26+$CU$3)</f>
        <v>29.7599231429945</v>
      </c>
      <c r="CV26" s="124" t="n">
        <f aca="false">CT26+$CV$3</f>
        <v>44.2599231429945</v>
      </c>
      <c r="CW26" s="124" t="n">
        <f aca="false">CT26+$CW$3</f>
        <v>37.2599231429945</v>
      </c>
      <c r="CX26" s="96" t="n">
        <f aca="false">IF(Polymers_Data!BU26=1,0.5*CW26+0.5*CV26,IF(Polymers_Data!BU26=2,0.7*CW26+0.3*CV26,IF(Polymers_Data!BU26=3,MAXA(MINA(CV26,CW26),CU26),IF(Polymers_Data!BU26=4,0.7*CW26+0.3*CU26,IF(Polymers_Data!BU26=5,0.5*CW26+0.5*CU26,"ERR")))))</f>
        <v>39.3599231429945</v>
      </c>
      <c r="CY26" s="129" t="n">
        <f aca="false">CX26</f>
        <v>39.3599231429945</v>
      </c>
      <c r="CZ26" s="105" t="n">
        <v>0.196279414285714</v>
      </c>
      <c r="DA26" s="124" t="n">
        <f aca="false">CZ26*100/(0.2*4.22+0.8*2.9696)</f>
        <v>6.09623982152619</v>
      </c>
      <c r="DB26" s="123"/>
      <c r="DC26" s="124" t="n">
        <f aca="false">EN26</f>
        <v>24.6599231429945</v>
      </c>
      <c r="DD26" s="124" t="n">
        <f aca="false">EB26</f>
        <v>113.958333333333</v>
      </c>
      <c r="DE26" s="124" t="n">
        <f aca="false">DC26*0.285+DD26/7.37*0.785+5.2</f>
        <v>24.3661095294938</v>
      </c>
      <c r="DF26" s="124" t="n">
        <f aca="false">DC26+$DF$3</f>
        <v>19.3599231429945</v>
      </c>
      <c r="DG26" s="124" t="n">
        <f aca="false">DC26+$DG$3</f>
        <v>49.6599231429945</v>
      </c>
      <c r="DH26" s="96" t="n">
        <f aca="false">DC26+6</f>
        <v>30.6599231429945</v>
      </c>
      <c r="DI26" s="124" t="n">
        <f aca="false">IF(Monomers_Data!AE26=1,0.5*DH26+0.5*DG26,IF(Monomers_Data!AE26=2,0.7*DH26+0.3*DG26,IF(Monomers_Data!AE26=3,MAXA(MINA(DG26,DH26),DF26),IF(Monomers_Data!AE26=4,0.7*DH26+0.3*DF26,IF(Monomers_Data!AE26=5,0.5*DH26+0.5*DF26,"ERR")))))</f>
        <v>30.6599231429945</v>
      </c>
      <c r="DJ26" s="125" t="n">
        <f aca="false">DI26</f>
        <v>30.6599231429945</v>
      </c>
      <c r="DK26" s="123" t="n">
        <f aca="false">DJ26/100*2204</f>
        <v>675.7447060716</v>
      </c>
      <c r="DL26" s="124" t="n">
        <f aca="false">CB26</f>
        <v>27.2599231429945</v>
      </c>
      <c r="DM26" s="124" t="n">
        <f aca="false">DL26+$DM$3</f>
        <v>29.7599231429945</v>
      </c>
      <c r="DN26" s="124" t="n">
        <f aca="false">DL26+$DN$3</f>
        <v>50.2599231429945</v>
      </c>
      <c r="DO26" s="96" t="n">
        <f aca="false">DL26+$DO$3</f>
        <v>38.2599231429945</v>
      </c>
      <c r="DP26" s="124" t="n">
        <f aca="false">IF(Monomers_Data!AE26=1,0.5*DO26+0.5*DN26,IF(Monomers_Data!AE26=2,0.7*DO26+0.3*DN26,IF(Monomers_Data!AE26=3,MAXA(MINA(DN26,DO26),DM26),IF(Monomers_Data!AE26=4,0.7*DO26+0.3*DM26,IF(Monomers_Data!AE26=5,0.5*DO26+0.5*DM26,"ERR")))))</f>
        <v>38.2599231429945</v>
      </c>
      <c r="DQ26" s="125" t="n">
        <f aca="false">DP26</f>
        <v>38.2599231429945</v>
      </c>
      <c r="DR26" s="123" t="n">
        <f aca="false">DQ26/100*2204</f>
        <v>843.2487060716</v>
      </c>
      <c r="DS26" s="96" t="n">
        <f aca="false">VLOOKUP(A26,'[2]Price Curves'!$C$8:$BH$367,'[2]Price Curves'!$BC$1)</f>
        <v>25.34</v>
      </c>
      <c r="DT26" s="124" t="n">
        <f aca="false">DS26/42*100</f>
        <v>60.3333333333333</v>
      </c>
      <c r="DU26" s="124" t="n">
        <f aca="false">VLOOKUP(A26,'[2]Price Curves'!$C$8:$BH$367,'[2]Price Curves'!$BG$1)</f>
        <v>79.9</v>
      </c>
      <c r="DV26" s="105" t="n">
        <f aca="false">DT27+$DT$3</f>
        <v>85.4333333333333</v>
      </c>
      <c r="DW26" s="130" t="n">
        <f aca="false">DT27+$DU$3</f>
        <v>169.833333333333</v>
      </c>
      <c r="DX26" s="130" t="n">
        <f aca="false">DT26*$DV$3+DU26*$DW$3+$DX$3</f>
        <v>113.958333333333</v>
      </c>
      <c r="DY26" s="96" t="n">
        <f aca="false">DT27+$DY$3</f>
        <v>114.833333333333</v>
      </c>
      <c r="DZ26" s="96"/>
      <c r="EA26" s="131" t="n">
        <f aca="false">DX26+DZ26</f>
        <v>113.958333333333</v>
      </c>
      <c r="EB26" s="131" t="n">
        <f aca="false">DX26</f>
        <v>113.958333333333</v>
      </c>
      <c r="EC26" s="132"/>
      <c r="ED26" s="133" t="n">
        <f aca="false">'[2]Price Curves'!AM25</f>
        <v>1.21</v>
      </c>
      <c r="EH26" s="106" t="n">
        <f aca="false">MAX(EXP(-0.015*((A32-'Export File'!$A$6+30)/365))*$EH$8,0.1)</f>
        <v>0.106753395726042</v>
      </c>
      <c r="EJ26" s="134" t="n">
        <f aca="false">BV26</f>
        <v>13.2599231429945</v>
      </c>
      <c r="EK26" s="134" t="n">
        <f aca="false">EJ26+5.22</f>
        <v>18.4799231429945</v>
      </c>
      <c r="EL26" s="134" t="n">
        <f aca="false">EJ26+18.2</f>
        <v>31.4599231429945</v>
      </c>
      <c r="EM26" s="134" t="n">
        <f aca="false">EJ26+$EM$3</f>
        <v>24.6599231429945</v>
      </c>
      <c r="EN26" s="135" t="n">
        <f aca="false">IF(Monomers_Data!K26=1,0.5*EM26+0.5*EL26,IF(Monomers_Data!K26=2,0.7*EM26+0.3*EL26,IF(Monomers_Data!K26=3,MAXA(MINA(EL26,EM26),EK26),IF(Monomers_Data!K26=4,0.7*EM26+0.3*EK26,IF(Monomers_Data!K26=5,0.5*EM26+0.5*EK26,"ERR")))))</f>
        <v>24.6599231429945</v>
      </c>
      <c r="EO26" s="134" t="n">
        <v>3.7</v>
      </c>
      <c r="EP26" s="136" t="n">
        <v>28</v>
      </c>
      <c r="EQ26" s="134" t="n">
        <f aca="false">VLOOKUP(A26,'[2]Price Curves'!$C$8:$BH$367,'[2]Price Curves'!$BH$1)</f>
        <v>70.6809523809524</v>
      </c>
      <c r="ER26" s="134" t="n">
        <f aca="false">VLOOKUP(A26,'[2]Price Curves'!$C$8:$BH$367,'[2]Price Curves'!$BA$1)</f>
        <v>52.1092705102041</v>
      </c>
      <c r="ES26" s="137" t="n">
        <f aca="false">MIN(((EQ26+$ET$1-ER26*0.7133-$ET$3)/5.69*2.4313)+1.5,CQ26-$ET$2)</f>
        <v>16.2080445460249</v>
      </c>
      <c r="ET26" s="134" t="n">
        <f aca="false">MAX(($EQ26+$ET$1-$ER26*0.7133-$ET$3)/5.69*2.4313+1.5,$CQ26-$ET$2)</f>
        <v>17.6086651482969</v>
      </c>
      <c r="EU26" s="138" t="n">
        <f aca="false">AVERAGE(ET26,ES26)</f>
        <v>16.9083548471609</v>
      </c>
      <c r="EV26" s="134" t="n">
        <f aca="false">CB26*$EV$2+$EV$3</f>
        <v>17.5812419729609</v>
      </c>
      <c r="EW26" s="134" t="n">
        <f aca="false">IF(Monomers_Data!U26=1,0.5*EU26+0.5*ET26,IF(Monomers_Data!U26=2,0.7*EU26+0.3*ET26,IF(Monomers_Data!U26=3,MAXA(MINA(ET26,EU26),ES26),IF(Monomers_Data!U26=4,0.7*EU26+0.3*ES26,IF(Monomers_Data!U26=5,0.5*EU26+0.5*ES26,"ERR")))))</f>
        <v>16.9083548471609</v>
      </c>
      <c r="EX26" s="96" t="n">
        <f aca="false">EW26</f>
        <v>16.9083548471609</v>
      </c>
      <c r="EY26" s="139" t="n">
        <f aca="false">VLOOKUP(A26,'[2]Price Curves'!$C$8:$BH$367,'[2]Price Curves'!$BE$1)</f>
        <v>4.729</v>
      </c>
      <c r="EZ26" s="134" t="n">
        <f aca="false">EY26*$EZ$2+$EZ$3</f>
        <v>72.2911</v>
      </c>
      <c r="FA26" s="0" t="n">
        <f aca="false">((EY26*$FA$2)+$FA$3)*100</f>
        <v>69.6545</v>
      </c>
    </row>
    <row r="27" customFormat="false" ht="12" hidden="false" customHeight="false" outlineLevel="0" collapsed="false">
      <c r="A27" s="140" t="n">
        <f aca="false">EOMONTH(A26,0)+1</f>
        <v>37530</v>
      </c>
      <c r="C27" s="108" t="n">
        <f aca="false">CB27</f>
        <v>27.2783210434225</v>
      </c>
      <c r="D27" s="6"/>
      <c r="E27" s="96" t="n">
        <f aca="false">C27+$E$3</f>
        <v>36.2783210434225</v>
      </c>
      <c r="F27" s="96" t="n">
        <f aca="false">C27+$F$3</f>
        <v>49.2783210434225</v>
      </c>
      <c r="G27" s="96" t="n">
        <f aca="false">C27+$G$3</f>
        <v>42.4783210434225</v>
      </c>
      <c r="H27" s="92" t="n">
        <f aca="false">IF(Polymers_Data!F27=1,0.5*G27+0.5*F27,IF(Polymers_Data!F27=2,0.7*G27+0.3*F27,IF(Polymers_Data!F27=3,MAXA(MINA(F27,G27),E27),IF(Polymers_Data!F27=4,0.7*G27+0.3*E27,IF(Polymers_Data!F27=5,0.5*G27+0.5*E27,"ERR")))))</f>
        <v>42.4783210434225</v>
      </c>
      <c r="I27" s="109" t="n">
        <v>0</v>
      </c>
      <c r="J27" s="109" t="n">
        <f aca="false">G27+I27</f>
        <v>42.4783210434225</v>
      </c>
      <c r="K27" s="110" t="n">
        <f aca="false">J27+2</f>
        <v>44.4783210434225</v>
      </c>
      <c r="L27" s="111" t="n">
        <f aca="false">AB27+$L$3</f>
        <v>43.7783210434225</v>
      </c>
      <c r="M27" s="112" t="n">
        <f aca="false">L27+$M$3</f>
        <v>44.7783210434225</v>
      </c>
      <c r="N27" s="113" t="n">
        <f aca="false">L27+$N$3</f>
        <v>42.7783210434225</v>
      </c>
      <c r="O27" s="114" t="n">
        <f aca="false">C27+$O$3</f>
        <v>29.7783210434225</v>
      </c>
      <c r="P27" s="96" t="n">
        <f aca="false">C27+$P$3</f>
        <v>47.7783210434225</v>
      </c>
      <c r="Q27" s="96" t="n">
        <f aca="false">C27+$Q$3</f>
        <v>39.5283210434225</v>
      </c>
      <c r="R27" s="6"/>
      <c r="S27" s="88" t="n">
        <f aca="false">J27-3.5</f>
        <v>38.9783210434225</v>
      </c>
      <c r="T27" s="92"/>
      <c r="U27" s="114" t="n">
        <f aca="false">$C27+$U$3</f>
        <v>32.2783210434225</v>
      </c>
      <c r="V27" s="96" t="n">
        <f aca="false">$C27+$V$3</f>
        <v>46.7783210434225</v>
      </c>
      <c r="W27" s="96" t="n">
        <f aca="false">$C27+$W$3</f>
        <v>39.2783210434225</v>
      </c>
      <c r="X27" s="92"/>
      <c r="Y27" s="92" t="n">
        <f aca="false">IF(Polymers_Data!BA27=1,0.5*W27+0.5*V27,IF(Polymers_Data!BA27=2,0.7*W27+0.3*V27,IF(Polymers_Data!BA27=3,MAXA(MINA(V27,W27),U27),IF(Polymers_Data!BA27=4,0.7*W27+0.3*U27,IF(Polymers_Data!BA27=5,0.5*W27+0.5*U27,"ERR")))))</f>
        <v>39.2783210434225</v>
      </c>
      <c r="Z27" s="96" t="n">
        <v>-1</v>
      </c>
      <c r="AA27" s="92" t="n">
        <f aca="false">W27+Z27</f>
        <v>38.2783210434225</v>
      </c>
      <c r="AB27" s="92" t="n">
        <f aca="false">AA27+1</f>
        <v>39.2783210434225</v>
      </c>
      <c r="AC27" s="116" t="n">
        <f aca="false">S27+2</f>
        <v>40.9783210434225</v>
      </c>
      <c r="AD27" s="117" t="n">
        <f aca="false">AB27+2.5</f>
        <v>41.7783210434225</v>
      </c>
      <c r="AE27" s="96" t="n">
        <f aca="false">C27+11.33</f>
        <v>38.6083210434225</v>
      </c>
      <c r="AF27" s="96" t="n">
        <f aca="false">C27+27</f>
        <v>54.2783210434225</v>
      </c>
      <c r="AG27" s="96" t="n">
        <f aca="false">C27+17.68</f>
        <v>44.9583210434225</v>
      </c>
      <c r="AH27" s="6"/>
      <c r="AI27" s="88" t="n">
        <f aca="false">AC27+4.5</f>
        <v>45.4783210434225</v>
      </c>
      <c r="AJ27" s="118" t="n">
        <f aca="false">AB27+8</f>
        <v>47.2783210434225</v>
      </c>
      <c r="AK27" s="114" t="n">
        <f aca="false">CO27+1.5</f>
        <v>20.1600317813092</v>
      </c>
      <c r="AL27" s="6"/>
      <c r="AM27" s="96" t="n">
        <f aca="false">AK27+$AM$3</f>
        <v>32.9600317813092</v>
      </c>
      <c r="AN27" s="96" t="n">
        <f aca="false">AK27+$AN$3</f>
        <v>44.1600317813092</v>
      </c>
      <c r="AO27" s="96" t="n">
        <f aca="false">AK27+$AO$3</f>
        <v>38.0600317813092</v>
      </c>
      <c r="AP27" s="109" t="n">
        <f aca="false">IF(Polymers_Data!AE27=1,0.5*AO27+0.5*AN27,IF(Polymers_Data!AE27=2,0.7*AO27+0.3*AN27,IF(Polymers_Data!AE27=3,MAXA(MINA(AN27,AO27),AM27),IF(Polymers_Data!AE27=4,0.7*AO27+0.3*AM27,IF(Polymers_Data!AE27=5,0.5*AO27+0.5*AM27,"ERR")))))</f>
        <v>38.0600317813092</v>
      </c>
      <c r="AQ27" s="109" t="n">
        <f aca="false">IF(Polymers_Data!AE27=1,0.5*AO27+0.5*AN27,IF(Polymers_Data!AE27=2,0.7*AO27+0.3*AN27,IF(Polymers_Data!AE27=3,MAXA(MINA(AN27,AO27),AM27),IF(Polymers_Data!AE27=4,0.7*AO27+0.3*AM27,IF(Polymers_Data!AE27=5,0.5*AO27+0.5*AM27,"ERR")))))</f>
        <v>38.0600317813092</v>
      </c>
      <c r="AR27" s="96" t="n">
        <f aca="false">$AK27+10</f>
        <v>30.1600317813092</v>
      </c>
      <c r="AS27" s="96" t="n">
        <f aca="false">$AK27+23.75</f>
        <v>43.9100317813092</v>
      </c>
      <c r="AT27" s="96" t="n">
        <f aca="false">$AK27+$AT$3</f>
        <v>35.5500317813092</v>
      </c>
      <c r="AU27" s="96" t="n">
        <f aca="false">IF(Polymers_Data!BP27=1,0.5*AT27+0.5*AS27,IF(Polymers_Data!BP27=2,0.7*AT27+0.3*AS27,IF(Polymers_Data!BP27=3,MAXA(MINA(AS27,AT27),AR27),IF(Polymers_Data!BP27=4,0.7*AT27+0.3*AR27,IF(Polymers_Data!BP27=5,0.3*AT27+0.7*AR27,"ERR")))))</f>
        <v>35.5500317813092</v>
      </c>
      <c r="AV27" s="96"/>
      <c r="AW27" s="110" t="n">
        <v>39.5</v>
      </c>
      <c r="AX27" s="5"/>
      <c r="AY27" s="108" t="n">
        <f aca="false">C27</f>
        <v>27.2783210434225</v>
      </c>
      <c r="AZ27" s="6"/>
      <c r="BA27" s="96" t="n">
        <f aca="false">AY27+$BA$3</f>
        <v>44.7783210434225</v>
      </c>
      <c r="BB27" s="96" t="n">
        <f aca="false">AY27+$BB$3</f>
        <v>87.2783210434225</v>
      </c>
      <c r="BC27" s="96" t="n">
        <f aca="false">AY27+$BC$3</f>
        <v>66.7783210434225</v>
      </c>
      <c r="BD27" s="109" t="n">
        <f aca="false">IF(Polymers_Data!BZ27=1,0.5*BC27+0.5*BB27,IF(Polymers_Data!BZ27=2,0.7*BC27+0.3*BB27,IF(Polymers_Data!BZ27=3,MAXA(MINA(BB27,BC27),BA27),IF(Polymers_Data!BZ27=4,0.7*BC27+0.3*BA27,IF(Polymers_Data!BZ27=5,0.5*BC27+0.5*BA27,"ERR")))))</f>
        <v>66.7783210434225</v>
      </c>
      <c r="BE27" s="92" t="n">
        <f aca="false">IF(Polymers_Data!BZ27=1,0.5*BC27+0.5*BB27,IF(Polymers_Data!BZ27=2,0.7*BC27+0.3*BB27,IF(Polymers_Data!BZ27=3,MAXA(MINA(BB27,BC27),BA27),IF(Polymers_Data!BZ27=4,0.7*BC27+0.3*BA27,IF(Polymers_Data!BZ27=5,0.5*BC27+0.5*BA27,"ERR")))))</f>
        <v>66.7783210434225</v>
      </c>
      <c r="BF27" s="6"/>
      <c r="BG27" s="6"/>
      <c r="BH27" s="96" t="n">
        <v>2</v>
      </c>
      <c r="BI27" s="120" t="n">
        <f aca="false">BC27+BH27</f>
        <v>68.7783210434225</v>
      </c>
      <c r="BJ27" s="6"/>
      <c r="BK27" s="114" t="n">
        <f aca="false">DQ27</f>
        <v>38.2783210434225</v>
      </c>
      <c r="BL27" s="6"/>
      <c r="BM27" s="96" t="n">
        <f aca="false">BK27+$BM$3</f>
        <v>45.5283210434225</v>
      </c>
      <c r="BN27" s="96" t="n">
        <f aca="false">BK27+22</f>
        <v>60.2783210434225</v>
      </c>
      <c r="BO27" s="96" t="n">
        <f aca="false">BK27+$BO$3</f>
        <v>53.4783210434225</v>
      </c>
      <c r="BP27" s="121" t="n">
        <f aca="false">IF(Polymers_Data!AJ27=1,0.5*BO27+0.5*BN27,IF(Polymers_Data!AJ27=2,0.7*BO27+0.3*BN27,IF(Polymers_Data!AJ27=3,MAXA(MINA(BN27,BO27),BM27),IF(Polymers_Data!AJ27=4,0.7*BO27+0.3*BM27,IF(Polymers_Data!AJ27=5,0.5*BO27+0.5*BM27,"ERR")))))</f>
        <v>51.0933210434225</v>
      </c>
      <c r="BQ27" s="121" t="n">
        <v>-4</v>
      </c>
      <c r="BR27" s="120" t="n">
        <v>45</v>
      </c>
      <c r="BS27" s="96" t="n">
        <f aca="false">BR27-2.5</f>
        <v>42.5</v>
      </c>
      <c r="BT27" s="124" t="n">
        <v>46.5154958771388</v>
      </c>
      <c r="BU27" s="122" t="n">
        <f aca="false">VLOOKUP(A27,'[2]Price Curves'!$C$8:$IV$367,'[2]Price Curves'!$AW$1)</f>
        <v>39.4366134989648</v>
      </c>
      <c r="BV27" s="96" t="n">
        <f aca="false">BU27/2.97</f>
        <v>13.2783210434225</v>
      </c>
      <c r="BW27" s="96" t="n">
        <f aca="false">BV27+7</f>
        <v>20.2783210434225</v>
      </c>
      <c r="BX27" s="96" t="n">
        <f aca="false">BV27+23.861</f>
        <v>37.1393210434225</v>
      </c>
      <c r="BY27" s="96" t="n">
        <f aca="false">BV27+$BY$3</f>
        <v>27.2783210434225</v>
      </c>
      <c r="BZ27" s="96" t="n">
        <f aca="false">IF(Monomers_Data!F27=1,0.5*BY27+0.5*BX27,IF(Monomers_Data!F27=2,0.7*BY27+0.3*BX27,IF(Monomers_Data!F27=3,MAXA(MINA(BX27,BY27),BW27),IF(Monomers_Data!F27=4,0.7*BY27+0.3*BW27,IF(Monomers_Data!F27=5,0.5*BY27+0.5*BW27,"ERR")))))</f>
        <v>27.2783210434225</v>
      </c>
      <c r="CA27" s="96" t="n">
        <v>0</v>
      </c>
      <c r="CB27" s="92" t="n">
        <f aca="false">BY27+CA27</f>
        <v>27.2783210434225</v>
      </c>
      <c r="CC27" s="96" t="n">
        <f aca="false">EP27</f>
        <v>28</v>
      </c>
      <c r="CD27" s="96" t="n">
        <f aca="false">CB27+2</f>
        <v>29.2783210434225</v>
      </c>
      <c r="CE27" s="123" t="n">
        <f aca="false">CB27+0.25</f>
        <v>27.5283210434225</v>
      </c>
      <c r="CF27" s="124"/>
      <c r="CG27" s="105" t="n">
        <f aca="false">VLOOKUP(A27,'[2]Price Curves'!$C$8:$BH$367,'[2]Price Curves'!$AY$1)</f>
        <v>49.3219344349379</v>
      </c>
      <c r="CH27" s="124" t="n">
        <f aca="false">CG27/4.23</f>
        <v>11.6600317813092</v>
      </c>
      <c r="CI27" s="124" t="n">
        <f aca="false">$CB27+CI$3</f>
        <v>19.2783210434225</v>
      </c>
      <c r="CJ27" s="124" t="n">
        <f aca="false">$CB27+CJ$3</f>
        <v>25.2783210434225</v>
      </c>
      <c r="CK27" s="124" t="n">
        <f aca="false">$CB27+CK$3</f>
        <v>21.2783210434225</v>
      </c>
      <c r="CL27" s="125" t="n">
        <f aca="false">IF(Monomers_Data!P27=1,0.5*CK27+0.5*CJ27,IF(Monomers_Data!P27=2,0.7*CK27+0.3*CJ27,IF(Monomers_Data!P27=3,MAXA(MINA(CJ27,CK27),CI27),IF(Monomers_Data!P27=4,0.7*CK27+0.3*CI27,IF(Monomers_Data!P27=5,0.5*CK27+0.5*CI27,"ERR")))))</f>
        <v>21.2783210434225</v>
      </c>
      <c r="CM27" s="125" t="n">
        <f aca="false">CH27+$CM$3</f>
        <v>18.6600317813092</v>
      </c>
      <c r="CN27" s="125" t="n">
        <v>0.5</v>
      </c>
      <c r="CO27" s="118" t="n">
        <f aca="false">CM27</f>
        <v>18.6600317813092</v>
      </c>
      <c r="CP27" s="125" t="n">
        <v>1.5</v>
      </c>
      <c r="CQ27" s="127" t="n">
        <f aca="false">CO27+CP27</f>
        <v>20.1600317813092</v>
      </c>
      <c r="CR27" s="124" t="n">
        <f aca="false">EX27</f>
        <v>15.585446711424</v>
      </c>
      <c r="CS27" s="128" t="n">
        <f aca="false">EX27</f>
        <v>15.585446711424</v>
      </c>
      <c r="CT27" s="7" t="n">
        <f aca="false">CB27</f>
        <v>27.2783210434225</v>
      </c>
      <c r="CU27" s="124" t="n">
        <f aca="false">(+CT27+$CU$3)</f>
        <v>29.7783210434225</v>
      </c>
      <c r="CV27" s="124" t="n">
        <f aca="false">CT27+$CV$3</f>
        <v>44.2783210434225</v>
      </c>
      <c r="CW27" s="124" t="n">
        <f aca="false">CT27+$CW$3</f>
        <v>37.2783210434225</v>
      </c>
      <c r="CX27" s="96" t="n">
        <f aca="false">IF(Polymers_Data!BU27=1,0.5*CW27+0.5*CV27,IF(Polymers_Data!BU27=2,0.7*CW27+0.3*CV27,IF(Polymers_Data!BU27=3,MAXA(MINA(CV27,CW27),CU27),IF(Polymers_Data!BU27=4,0.7*CW27+0.3*CU27,IF(Polymers_Data!BU27=5,0.5*CW27+0.5*CU27,"ERR")))))</f>
        <v>39.3783210434225</v>
      </c>
      <c r="CY27" s="129" t="n">
        <f aca="false">CX27</f>
        <v>39.3783210434225</v>
      </c>
      <c r="CZ27" s="105" t="n">
        <v>0.196628114285714</v>
      </c>
      <c r="DA27" s="124" t="n">
        <f aca="false">CZ27*100/(0.2*4.22+0.8*2.9696)</f>
        <v>6.10707009037278</v>
      </c>
      <c r="DB27" s="123"/>
      <c r="DC27" s="124" t="n">
        <f aca="false">EN27</f>
        <v>24.6783210434225</v>
      </c>
      <c r="DD27" s="124" t="n">
        <f aca="false">EB27</f>
        <v>113.375833333333</v>
      </c>
      <c r="DE27" s="124" t="n">
        <f aca="false">DC27*0.285+DD27/7.37*0.785+5.2</f>
        <v>24.3093091726355</v>
      </c>
      <c r="DF27" s="124" t="n">
        <f aca="false">DC27+$DF$3</f>
        <v>19.3783210434225</v>
      </c>
      <c r="DG27" s="124" t="n">
        <f aca="false">DC27+$DG$3</f>
        <v>49.6783210434225</v>
      </c>
      <c r="DH27" s="96" t="n">
        <f aca="false">DC27+6</f>
        <v>30.6783210434225</v>
      </c>
      <c r="DI27" s="124" t="n">
        <f aca="false">IF(Monomers_Data!AE27=1,0.5*DH27+0.5*DG27,IF(Monomers_Data!AE27=2,0.7*DH27+0.3*DG27,IF(Monomers_Data!AE27=3,MAXA(MINA(DG27,DH27),DF27),IF(Monomers_Data!AE27=4,0.7*DH27+0.3*DF27,IF(Monomers_Data!AE27=5,0.5*DH27+0.5*DF27,"ERR")))))</f>
        <v>30.6783210434225</v>
      </c>
      <c r="DJ27" s="125" t="n">
        <f aca="false">DI27</f>
        <v>30.6783210434225</v>
      </c>
      <c r="DK27" s="123" t="n">
        <f aca="false">DJ27/100*2204</f>
        <v>676.150195797031</v>
      </c>
      <c r="DL27" s="124" t="n">
        <f aca="false">CB27</f>
        <v>27.2783210434225</v>
      </c>
      <c r="DM27" s="124" t="n">
        <f aca="false">DL27+$DM$3</f>
        <v>29.7783210434225</v>
      </c>
      <c r="DN27" s="124" t="n">
        <f aca="false">DL27+$DN$3</f>
        <v>50.2783210434225</v>
      </c>
      <c r="DO27" s="96" t="n">
        <f aca="false">DL27+$DO$3</f>
        <v>38.2783210434225</v>
      </c>
      <c r="DP27" s="124" t="n">
        <f aca="false">IF(Monomers_Data!AE27=1,0.5*DO27+0.5*DN27,IF(Monomers_Data!AE27=2,0.7*DO27+0.3*DN27,IF(Monomers_Data!AE27=3,MAXA(MINA(DN27,DO27),DM27),IF(Monomers_Data!AE27=4,0.7*DO27+0.3*DM27,IF(Monomers_Data!AE27=5,0.5*DO27+0.5*DM27,"ERR")))))</f>
        <v>38.2783210434225</v>
      </c>
      <c r="DQ27" s="125" t="n">
        <f aca="false">DP27</f>
        <v>38.2783210434225</v>
      </c>
      <c r="DR27" s="123" t="n">
        <f aca="false">DQ27/100*2204</f>
        <v>843.654195797031</v>
      </c>
      <c r="DS27" s="96" t="n">
        <f aca="false">VLOOKUP(A27,'[2]Price Curves'!$C$8:$BH$367,'[2]Price Curves'!$BC$1)</f>
        <v>25.13</v>
      </c>
      <c r="DT27" s="124" t="n">
        <f aca="false">DS27/42*100</f>
        <v>59.8333333333333</v>
      </c>
      <c r="DU27" s="124" t="n">
        <f aca="false">VLOOKUP(A27,'[2]Price Curves'!$C$8:$BH$367,'[2]Price Curves'!$BG$1)</f>
        <v>75.4690476190476</v>
      </c>
      <c r="DV27" s="105" t="n">
        <f aca="false">DT28+$DT$3</f>
        <v>84.9809523809524</v>
      </c>
      <c r="DW27" s="130" t="n">
        <f aca="false">DT28+$DU$3</f>
        <v>169.380952380952</v>
      </c>
      <c r="DX27" s="130" t="n">
        <f aca="false">DT27*$DV$3+DU27*$DW$3+$DX$3</f>
        <v>113.375833333333</v>
      </c>
      <c r="DY27" s="96" t="n">
        <f aca="false">DT28+$DY$3</f>
        <v>114.380952380952</v>
      </c>
      <c r="DZ27" s="96"/>
      <c r="EA27" s="131" t="n">
        <f aca="false">DX27+DZ27</f>
        <v>113.375833333333</v>
      </c>
      <c r="EB27" s="131" t="n">
        <f aca="false">DX27</f>
        <v>113.375833333333</v>
      </c>
      <c r="EC27" s="132"/>
      <c r="ED27" s="133" t="n">
        <f aca="false">'[2]Price Curves'!AM26</f>
        <v>1.21</v>
      </c>
      <c r="EH27" s="106" t="n">
        <f aca="false">MAX(EXP(-0.015*((A33-'Export File'!$A$6+30)/365))*$EH$8,0.1)</f>
        <v>0.106617481418573</v>
      </c>
      <c r="EJ27" s="134" t="n">
        <f aca="false">BV27</f>
        <v>13.2783210434225</v>
      </c>
      <c r="EK27" s="134" t="n">
        <f aca="false">EJ27+5.22</f>
        <v>18.4983210434225</v>
      </c>
      <c r="EL27" s="134" t="n">
        <f aca="false">EJ27+18.2</f>
        <v>31.4783210434225</v>
      </c>
      <c r="EM27" s="134" t="n">
        <f aca="false">EJ27+$EM$3</f>
        <v>24.6783210434225</v>
      </c>
      <c r="EN27" s="135" t="n">
        <f aca="false">IF(Monomers_Data!K27=1,0.5*EM27+0.5*EL27,IF(Monomers_Data!K27=2,0.7*EM27+0.3*EL27,IF(Monomers_Data!K27=3,MAXA(MINA(EL27,EM27),EK27),IF(Monomers_Data!K27=4,0.7*EM27+0.3*EK27,IF(Monomers_Data!K27=5,0.5*EM27+0.5*EK27,"ERR")))))</f>
        <v>24.6783210434225</v>
      </c>
      <c r="EO27" s="134" t="n">
        <v>3.7</v>
      </c>
      <c r="EP27" s="136" t="n">
        <v>28</v>
      </c>
      <c r="EQ27" s="134" t="n">
        <f aca="false">VLOOKUP(A27,'[2]Price Curves'!$C$8:$BH$367,'[2]Price Curves'!$BH$1)</f>
        <v>65.7</v>
      </c>
      <c r="ER27" s="134" t="n">
        <f aca="false">VLOOKUP(A27,'[2]Price Curves'!$C$8:$BH$367,'[2]Price Curves'!$BA$1)</f>
        <v>53.975661242236</v>
      </c>
      <c r="ES27" s="137" t="n">
        <f aca="false">MIN(((EQ27+$ET$1-ER27*0.7133-$ET$3)/5.69*2.4313)+1.5,CQ27-$ET$2)</f>
        <v>13.5108616415388</v>
      </c>
      <c r="ET27" s="134" t="n">
        <f aca="false">MAX(($EQ27+$ET$1-$ER27*0.7133-$ET$3)/5.69*2.4313+1.5,$CQ27-$ET$2)</f>
        <v>17.6600317813092</v>
      </c>
      <c r="EU27" s="138" t="n">
        <f aca="false">AVERAGE(ET27,ES27)</f>
        <v>15.585446711424</v>
      </c>
      <c r="EV27" s="134" t="n">
        <f aca="false">CB27*$EV$2+$EV$3</f>
        <v>17.595132387784</v>
      </c>
      <c r="EW27" s="134" t="n">
        <f aca="false">IF(Monomers_Data!U27=1,0.5*EU27+0.5*ET27,IF(Monomers_Data!U27=2,0.7*EU27+0.3*ET27,IF(Monomers_Data!U27=3,MAXA(MINA(ET27,EU27),ES27),IF(Monomers_Data!U27=4,0.7*EU27+0.3*ES27,IF(Monomers_Data!U27=5,0.5*EU27+0.5*ES27,"ERR")))))</f>
        <v>15.585446711424</v>
      </c>
      <c r="EX27" s="96" t="n">
        <f aca="false">EW27</f>
        <v>15.585446711424</v>
      </c>
      <c r="EY27" s="139" t="n">
        <f aca="false">VLOOKUP(A27,'[2]Price Curves'!$C$8:$BH$367,'[2]Price Curves'!$BE$1)</f>
        <v>4.735</v>
      </c>
      <c r="EZ27" s="134" t="n">
        <f aca="false">EY27*$EZ$2+$EZ$3</f>
        <v>72.3865</v>
      </c>
      <c r="FA27" s="0" t="n">
        <f aca="false">((EY27*$FA$2)+$FA$3)*100</f>
        <v>69.7175</v>
      </c>
    </row>
    <row r="28" customFormat="false" ht="12" hidden="false" customHeight="false" outlineLevel="0" collapsed="false">
      <c r="A28" s="140" t="n">
        <f aca="false">EOMONTH(A27,0)+1</f>
        <v>37561</v>
      </c>
      <c r="C28" s="108" t="n">
        <f aca="false">CB28</f>
        <v>27.321839853562</v>
      </c>
      <c r="D28" s="6"/>
      <c r="E28" s="96" t="n">
        <f aca="false">C28+$E$3</f>
        <v>36.3218398535621</v>
      </c>
      <c r="F28" s="96" t="n">
        <f aca="false">C28+$F$3</f>
        <v>49.3218398535621</v>
      </c>
      <c r="G28" s="96" t="n">
        <f aca="false">C28+$G$3</f>
        <v>42.521839853562</v>
      </c>
      <c r="H28" s="92" t="n">
        <f aca="false">IF(Polymers_Data!F28=1,0.5*G28+0.5*F28,IF(Polymers_Data!F28=2,0.7*G28+0.3*F28,IF(Polymers_Data!F28=3,MAXA(MINA(F28,G28),E28),IF(Polymers_Data!F28=4,0.7*G28+0.3*E28,IF(Polymers_Data!F28=5,0.5*G28+0.5*E28,"ERR")))))</f>
        <v>42.521839853562</v>
      </c>
      <c r="I28" s="109" t="n">
        <v>0</v>
      </c>
      <c r="J28" s="109" t="n">
        <f aca="false">G28+I28</f>
        <v>42.521839853562</v>
      </c>
      <c r="K28" s="110" t="n">
        <f aca="false">J28+2</f>
        <v>44.521839853562</v>
      </c>
      <c r="L28" s="111" t="n">
        <f aca="false">AB28+$L$3</f>
        <v>43.8218398535621</v>
      </c>
      <c r="M28" s="112" t="n">
        <f aca="false">L28+$M$3</f>
        <v>44.8218398535621</v>
      </c>
      <c r="N28" s="113" t="n">
        <f aca="false">L28+$N$3</f>
        <v>42.8218398535621</v>
      </c>
      <c r="O28" s="114" t="n">
        <f aca="false">C28+$O$3</f>
        <v>29.821839853562</v>
      </c>
      <c r="P28" s="96" t="n">
        <f aca="false">C28+$P$3</f>
        <v>47.8218398535621</v>
      </c>
      <c r="Q28" s="96" t="n">
        <f aca="false">C28+$Q$3</f>
        <v>39.5718398535621</v>
      </c>
      <c r="R28" s="6"/>
      <c r="S28" s="88" t="n">
        <f aca="false">J28-3.5</f>
        <v>39.021839853562</v>
      </c>
      <c r="T28" s="92"/>
      <c r="U28" s="114" t="n">
        <f aca="false">$C28+$U$3</f>
        <v>32.3218398535621</v>
      </c>
      <c r="V28" s="96" t="n">
        <f aca="false">$C28+$V$3</f>
        <v>46.8218398535621</v>
      </c>
      <c r="W28" s="96" t="n">
        <f aca="false">$C28+$W$3</f>
        <v>39.3218398535621</v>
      </c>
      <c r="X28" s="92"/>
      <c r="Y28" s="92" t="n">
        <f aca="false">IF(Polymers_Data!BA28=1,0.5*W28+0.5*V28,IF(Polymers_Data!BA28=2,0.7*W28+0.3*V28,IF(Polymers_Data!BA28=3,MAXA(MINA(V28,W28),U28),IF(Polymers_Data!BA28=4,0.7*W28+0.3*U28,IF(Polymers_Data!BA28=5,0.5*W28+0.5*U28,"ERR")))))</f>
        <v>39.3218398535621</v>
      </c>
      <c r="Z28" s="96" t="n">
        <v>-1</v>
      </c>
      <c r="AA28" s="92" t="n">
        <f aca="false">W28+Z28</f>
        <v>38.3218398535621</v>
      </c>
      <c r="AB28" s="92" t="n">
        <f aca="false">AA28+1</f>
        <v>39.3218398535621</v>
      </c>
      <c r="AC28" s="116" t="n">
        <f aca="false">S28+2</f>
        <v>41.021839853562</v>
      </c>
      <c r="AD28" s="117" t="n">
        <f aca="false">AB28+2.5</f>
        <v>41.8218398535621</v>
      </c>
      <c r="AE28" s="96" t="n">
        <f aca="false">C28+11.33</f>
        <v>38.651839853562</v>
      </c>
      <c r="AF28" s="96" t="n">
        <f aca="false">C28+27</f>
        <v>54.3218398535621</v>
      </c>
      <c r="AG28" s="96" t="n">
        <f aca="false">C28+17.68</f>
        <v>45.001839853562</v>
      </c>
      <c r="AH28" s="6"/>
      <c r="AI28" s="88" t="n">
        <f aca="false">AC28+4.5</f>
        <v>45.521839853562</v>
      </c>
      <c r="AJ28" s="118" t="n">
        <f aca="false">AB28+8</f>
        <v>47.3218398535621</v>
      </c>
      <c r="AK28" s="114" t="n">
        <f aca="false">CO28+1.5</f>
        <v>20.2340896117584</v>
      </c>
      <c r="AL28" s="6"/>
      <c r="AM28" s="96" t="n">
        <f aca="false">AK28+$AM$3</f>
        <v>33.0340896117584</v>
      </c>
      <c r="AN28" s="96" t="n">
        <f aca="false">AK28+$AN$3</f>
        <v>44.2340896117584</v>
      </c>
      <c r="AO28" s="96" t="n">
        <f aca="false">AK28+$AO$3</f>
        <v>38.1340896117584</v>
      </c>
      <c r="AP28" s="109" t="n">
        <f aca="false">IF(Polymers_Data!AE28=1,0.5*AO28+0.5*AN28,IF(Polymers_Data!AE28=2,0.7*AO28+0.3*AN28,IF(Polymers_Data!AE28=3,MAXA(MINA(AN28,AO28),AM28),IF(Polymers_Data!AE28=4,0.7*AO28+0.3*AM28,IF(Polymers_Data!AE28=5,0.5*AO28+0.5*AM28,"ERR")))))</f>
        <v>38.1340896117584</v>
      </c>
      <c r="AQ28" s="109" t="n">
        <f aca="false">IF(Polymers_Data!AE28=1,0.5*AO28+0.5*AN28,IF(Polymers_Data!AE28=2,0.7*AO28+0.3*AN28,IF(Polymers_Data!AE28=3,MAXA(MINA(AN28,AO28),AM28),IF(Polymers_Data!AE28=4,0.7*AO28+0.3*AM28,IF(Polymers_Data!AE28=5,0.5*AO28+0.5*AM28,"ERR")))))</f>
        <v>38.1340896117584</v>
      </c>
      <c r="AR28" s="96" t="n">
        <f aca="false">$AK28+10</f>
        <v>30.2340896117584</v>
      </c>
      <c r="AS28" s="96" t="n">
        <f aca="false">$AK28+23.75</f>
        <v>43.9840896117584</v>
      </c>
      <c r="AT28" s="96" t="n">
        <f aca="false">$AK28+$AT$3</f>
        <v>35.6240896117584</v>
      </c>
      <c r="AU28" s="96" t="n">
        <f aca="false">IF(Polymers_Data!BP28=1,0.5*AT28+0.5*AS28,IF(Polymers_Data!BP28=2,0.7*AT28+0.3*AS28,IF(Polymers_Data!BP28=3,MAXA(MINA(AS28,AT28),AR28),IF(Polymers_Data!BP28=4,0.7*AT28+0.3*AR28,IF(Polymers_Data!BP28=5,0.3*AT28+0.7*AR28,"ERR")))))</f>
        <v>35.6240896117584</v>
      </c>
      <c r="AV28" s="96"/>
      <c r="AW28" s="110" t="n">
        <v>39.5</v>
      </c>
      <c r="AX28" s="5"/>
      <c r="AY28" s="108" t="n">
        <f aca="false">C28</f>
        <v>27.321839853562</v>
      </c>
      <c r="AZ28" s="6"/>
      <c r="BA28" s="96" t="n">
        <f aca="false">AY28+$BA$3</f>
        <v>44.8218398535621</v>
      </c>
      <c r="BB28" s="96" t="n">
        <f aca="false">AY28+$BB$3</f>
        <v>87.321839853562</v>
      </c>
      <c r="BC28" s="96" t="n">
        <f aca="false">AY28+$BC$3</f>
        <v>66.821839853562</v>
      </c>
      <c r="BD28" s="109" t="n">
        <f aca="false">IF(Polymers_Data!BZ28=1,0.5*BC28+0.5*BB28,IF(Polymers_Data!BZ28=2,0.7*BC28+0.3*BB28,IF(Polymers_Data!BZ28=3,MAXA(MINA(BB28,BC28),BA28),IF(Polymers_Data!BZ28=4,0.7*BC28+0.3*BA28,IF(Polymers_Data!BZ28=5,0.5*BC28+0.5*BA28,"ERR")))))</f>
        <v>66.821839853562</v>
      </c>
      <c r="BE28" s="92" t="n">
        <f aca="false">IF(Polymers_Data!BZ28=1,0.5*BC28+0.5*BB28,IF(Polymers_Data!BZ28=2,0.7*BC28+0.3*BB28,IF(Polymers_Data!BZ28=3,MAXA(MINA(BB28,BC28),BA28),IF(Polymers_Data!BZ28=4,0.7*BC28+0.3*BA28,IF(Polymers_Data!BZ28=5,0.5*BC28+0.5*BA28,"ERR")))))</f>
        <v>66.821839853562</v>
      </c>
      <c r="BF28" s="6"/>
      <c r="BG28" s="6"/>
      <c r="BH28" s="96" t="n">
        <v>2</v>
      </c>
      <c r="BI28" s="120" t="n">
        <f aca="false">BC28+BH28</f>
        <v>68.821839853562</v>
      </c>
      <c r="BJ28" s="6"/>
      <c r="BK28" s="114" t="n">
        <f aca="false">DQ28</f>
        <v>38.3218398535621</v>
      </c>
      <c r="BL28" s="6"/>
      <c r="BM28" s="96" t="n">
        <f aca="false">BK28+$BM$3</f>
        <v>45.5718398535621</v>
      </c>
      <c r="BN28" s="96" t="n">
        <f aca="false">BK28+22</f>
        <v>60.3218398535621</v>
      </c>
      <c r="BO28" s="96" t="n">
        <f aca="false">BK28+$BO$3</f>
        <v>53.521839853562</v>
      </c>
      <c r="BP28" s="121" t="n">
        <f aca="false">IF(Polymers_Data!AJ28=1,0.5*BO28+0.5*BN28,IF(Polymers_Data!AJ28=2,0.7*BO28+0.3*BN28,IF(Polymers_Data!AJ28=3,MAXA(MINA(BN28,BO28),BM28),IF(Polymers_Data!AJ28=4,0.7*BO28+0.3*BM28,IF(Polymers_Data!AJ28=5,0.5*BO28+0.5*BM28,"ERR")))))</f>
        <v>51.136839853562</v>
      </c>
      <c r="BQ28" s="121" t="n">
        <v>-4</v>
      </c>
      <c r="BR28" s="120" t="n">
        <v>45</v>
      </c>
      <c r="BS28" s="96" t="n">
        <f aca="false">BR28-2.5</f>
        <v>42.5</v>
      </c>
      <c r="BT28" s="124" t="n">
        <v>46.3705357892242</v>
      </c>
      <c r="BU28" s="122" t="n">
        <f aca="false">VLOOKUP(A28,'[2]Price Curves'!$C$8:$IV$367,'[2]Price Curves'!$AW$1)</f>
        <v>39.5658643650793</v>
      </c>
      <c r="BV28" s="96" t="n">
        <f aca="false">BU28/2.97</f>
        <v>13.321839853562</v>
      </c>
      <c r="BW28" s="96" t="n">
        <f aca="false">BV28+7</f>
        <v>20.321839853562</v>
      </c>
      <c r="BX28" s="96" t="n">
        <f aca="false">BV28+23.861</f>
        <v>37.1828398535621</v>
      </c>
      <c r="BY28" s="96" t="n">
        <f aca="false">BV28+$BY$3</f>
        <v>27.321839853562</v>
      </c>
      <c r="BZ28" s="96" t="n">
        <f aca="false">IF(Monomers_Data!F28=1,0.5*BY28+0.5*BX28,IF(Monomers_Data!F28=2,0.7*BY28+0.3*BX28,IF(Monomers_Data!F28=3,MAXA(MINA(BX28,BY28),BW28),IF(Monomers_Data!F28=4,0.7*BY28+0.3*BW28,IF(Monomers_Data!F28=5,0.5*BY28+0.5*BW28,"ERR")))))</f>
        <v>27.321839853562</v>
      </c>
      <c r="CA28" s="96" t="n">
        <v>0</v>
      </c>
      <c r="CB28" s="92" t="n">
        <f aca="false">BY28+CA28</f>
        <v>27.321839853562</v>
      </c>
      <c r="CC28" s="96" t="n">
        <f aca="false">EP28</f>
        <v>28</v>
      </c>
      <c r="CD28" s="96" t="n">
        <f aca="false">CB28+2</f>
        <v>29.321839853562</v>
      </c>
      <c r="CE28" s="123" t="n">
        <f aca="false">CB28+0.25</f>
        <v>27.571839853562</v>
      </c>
      <c r="CF28" s="124"/>
      <c r="CG28" s="105" t="n">
        <f aca="false">VLOOKUP(A28,'[2]Price Curves'!$C$8:$BH$367,'[2]Price Curves'!$AY$1)</f>
        <v>49.6351990577381</v>
      </c>
      <c r="CH28" s="124" t="n">
        <f aca="false">CG28/4.23</f>
        <v>11.7340896117584</v>
      </c>
      <c r="CI28" s="124" t="n">
        <f aca="false">$CB28+CI$3</f>
        <v>19.321839853562</v>
      </c>
      <c r="CJ28" s="124" t="n">
        <f aca="false">$CB28+CJ$3</f>
        <v>25.321839853562</v>
      </c>
      <c r="CK28" s="124" t="n">
        <f aca="false">$CB28+CK$3</f>
        <v>21.321839853562</v>
      </c>
      <c r="CL28" s="125" t="n">
        <f aca="false">IF(Monomers_Data!P28=1,0.5*CK28+0.5*CJ28,IF(Monomers_Data!P28=2,0.7*CK28+0.3*CJ28,IF(Monomers_Data!P28=3,MAXA(MINA(CJ28,CK28),CI28),IF(Monomers_Data!P28=4,0.7*CK28+0.3*CI28,IF(Monomers_Data!P28=5,0.5*CK28+0.5*CI28,"ERR")))))</f>
        <v>21.321839853562</v>
      </c>
      <c r="CM28" s="125" t="n">
        <f aca="false">CH28+$CM$3</f>
        <v>18.7340896117584</v>
      </c>
      <c r="CN28" s="125" t="n">
        <v>0.5</v>
      </c>
      <c r="CO28" s="118" t="n">
        <f aca="false">CM28</f>
        <v>18.7340896117584</v>
      </c>
      <c r="CP28" s="125" t="n">
        <v>1.5</v>
      </c>
      <c r="CQ28" s="127" t="n">
        <f aca="false">CO28+CP28</f>
        <v>20.2340896117584</v>
      </c>
      <c r="CR28" s="124" t="n">
        <f aca="false">EX28</f>
        <v>15.4487278891238</v>
      </c>
      <c r="CS28" s="128" t="n">
        <f aca="false">EX28</f>
        <v>15.4487278891238</v>
      </c>
      <c r="CT28" s="7" t="n">
        <f aca="false">CB28</f>
        <v>27.321839853562</v>
      </c>
      <c r="CU28" s="124" t="n">
        <f aca="false">(+CT28+$CU$3)</f>
        <v>29.821839853562</v>
      </c>
      <c r="CV28" s="124" t="n">
        <f aca="false">CT28+$CV$3</f>
        <v>44.3218398535621</v>
      </c>
      <c r="CW28" s="124" t="n">
        <f aca="false">CT28+$CW$3</f>
        <v>37.3218398535621</v>
      </c>
      <c r="CX28" s="96" t="n">
        <f aca="false">IF(Polymers_Data!BU28=1,0.5*CW28+0.5*CV28,IF(Polymers_Data!BU28=2,0.7*CW28+0.3*CV28,IF(Polymers_Data!BU28=3,MAXA(MINA(CV28,CW28),CU28),IF(Polymers_Data!BU28=4,0.7*CW28+0.3*CU28,IF(Polymers_Data!BU28=5,0.5*CW28+0.5*CU28,"ERR")))))</f>
        <v>39.4218398535621</v>
      </c>
      <c r="CY28" s="129" t="n">
        <f aca="false">CX28</f>
        <v>39.4218398535621</v>
      </c>
      <c r="CZ28" s="105" t="n">
        <v>0.196976814285714</v>
      </c>
      <c r="DA28" s="124" t="n">
        <f aca="false">CZ28*100/(0.2*4.22+0.8*2.9696)</f>
        <v>6.11790035921937</v>
      </c>
      <c r="DB28" s="123"/>
      <c r="DC28" s="124" t="n">
        <f aca="false">EN28</f>
        <v>24.7218398535621</v>
      </c>
      <c r="DD28" s="124" t="n">
        <f aca="false">EB28</f>
        <v>112.84880952381</v>
      </c>
      <c r="DE28" s="124" t="n">
        <f aca="false">DC28*0.285+DD28/7.37*0.785+5.2</f>
        <v>24.265577204424</v>
      </c>
      <c r="DF28" s="124" t="n">
        <f aca="false">DC28+$DF$3</f>
        <v>19.421839853562</v>
      </c>
      <c r="DG28" s="124" t="n">
        <f aca="false">DC28+$DG$3</f>
        <v>49.721839853562</v>
      </c>
      <c r="DH28" s="96" t="n">
        <f aca="false">DC28+6</f>
        <v>30.7218398535621</v>
      </c>
      <c r="DI28" s="124" t="n">
        <f aca="false">IF(Monomers_Data!AE28=1,0.5*DH28+0.5*DG28,IF(Monomers_Data!AE28=2,0.7*DH28+0.3*DG28,IF(Monomers_Data!AE28=3,MAXA(MINA(DG28,DH28),DF28),IF(Monomers_Data!AE28=4,0.7*DH28+0.3*DF28,IF(Monomers_Data!AE28=5,0.5*DH28+0.5*DF28,"ERR")))))</f>
        <v>30.7218398535621</v>
      </c>
      <c r="DJ28" s="125" t="n">
        <f aca="false">DI28</f>
        <v>30.7218398535621</v>
      </c>
      <c r="DK28" s="123" t="n">
        <f aca="false">DJ28/100*2204</f>
        <v>677.109350372508</v>
      </c>
      <c r="DL28" s="124" t="n">
        <f aca="false">CB28</f>
        <v>27.321839853562</v>
      </c>
      <c r="DM28" s="124" t="n">
        <f aca="false">DL28+$DM$3</f>
        <v>29.821839853562</v>
      </c>
      <c r="DN28" s="124" t="n">
        <f aca="false">DL28+$DN$3</f>
        <v>50.3218398535621</v>
      </c>
      <c r="DO28" s="96" t="n">
        <f aca="false">DL28+$DO$3</f>
        <v>38.3218398535621</v>
      </c>
      <c r="DP28" s="124" t="n">
        <f aca="false">IF(Monomers_Data!AE28=1,0.5*DO28+0.5*DN28,IF(Monomers_Data!AE28=2,0.7*DO28+0.3*DN28,IF(Monomers_Data!AE28=3,MAXA(MINA(DN28,DO28),DM28),IF(Monomers_Data!AE28=4,0.7*DO28+0.3*DM28,IF(Monomers_Data!AE28=5,0.5*DO28+0.5*DM28,"ERR")))))</f>
        <v>38.3218398535621</v>
      </c>
      <c r="DQ28" s="125" t="n">
        <f aca="false">DP28</f>
        <v>38.3218398535621</v>
      </c>
      <c r="DR28" s="123" t="n">
        <f aca="false">DQ28/100*2204</f>
        <v>844.613350372508</v>
      </c>
      <c r="DS28" s="96" t="n">
        <f aca="false">VLOOKUP(A28,'[2]Price Curves'!$C$8:$BH$367,'[2]Price Curves'!$BC$1)</f>
        <v>24.94</v>
      </c>
      <c r="DT28" s="124" t="n">
        <f aca="false">DS28/42*100</f>
        <v>59.3809523809524</v>
      </c>
      <c r="DU28" s="124" t="n">
        <f aca="false">VLOOKUP(A28,'[2]Price Curves'!$C$8:$BH$367,'[2]Price Curves'!$BG$1)</f>
        <v>72.5595238095238</v>
      </c>
      <c r="DV28" s="105" t="n">
        <f aca="false">DT29+$DT$3</f>
        <v>84.552380952381</v>
      </c>
      <c r="DW28" s="130" t="n">
        <f aca="false">DT29+$DU$3</f>
        <v>168.952380952381</v>
      </c>
      <c r="DX28" s="130" t="n">
        <f aca="false">DT28*$DV$3+DU28*$DW$3+$DX$3</f>
        <v>112.84880952381</v>
      </c>
      <c r="DY28" s="96" t="n">
        <f aca="false">DT29+$DY$3</f>
        <v>113.952380952381</v>
      </c>
      <c r="DZ28" s="96"/>
      <c r="EA28" s="131" t="n">
        <f aca="false">DX28+DZ28</f>
        <v>112.84880952381</v>
      </c>
      <c r="EB28" s="131" t="n">
        <f aca="false">DX28</f>
        <v>112.84880952381</v>
      </c>
      <c r="EC28" s="132"/>
      <c r="ED28" s="133" t="n">
        <f aca="false">'[2]Price Curves'!AM27</f>
        <v>1.21</v>
      </c>
      <c r="EH28" s="106" t="n">
        <f aca="false">MAX(EXP(-0.015*((A34-'Export File'!$A$6+30)/365))*$EH$8,0.1)</f>
        <v>0.106486116203801</v>
      </c>
      <c r="EJ28" s="134" t="n">
        <f aca="false">BV28</f>
        <v>13.321839853562</v>
      </c>
      <c r="EK28" s="134" t="n">
        <f aca="false">EJ28+5.22</f>
        <v>18.5418398535621</v>
      </c>
      <c r="EL28" s="134" t="n">
        <f aca="false">EJ28+18.2</f>
        <v>31.5218398535621</v>
      </c>
      <c r="EM28" s="134" t="n">
        <f aca="false">EJ28+$EM$3</f>
        <v>24.7218398535621</v>
      </c>
      <c r="EN28" s="135" t="n">
        <f aca="false">IF(Monomers_Data!K28=1,0.5*EM28+0.5*EL28,IF(Monomers_Data!K28=2,0.7*EM28+0.3*EL28,IF(Monomers_Data!K28=3,MAXA(MINA(EL28,EM28),EK28),IF(Monomers_Data!K28=4,0.7*EM28+0.3*EK28,IF(Monomers_Data!K28=5,0.5*EM28+0.5*EK28,"ERR")))))</f>
        <v>24.7218398535621</v>
      </c>
      <c r="EO28" s="134" t="n">
        <v>3.7</v>
      </c>
      <c r="EP28" s="136" t="n">
        <v>28</v>
      </c>
      <c r="EQ28" s="134" t="n">
        <f aca="false">VLOOKUP(A28,'[2]Price Curves'!$C$8:$BH$367,'[2]Price Curves'!$BH$1)</f>
        <v>64.6690476190476</v>
      </c>
      <c r="ER28" s="134" t="n">
        <f aca="false">VLOOKUP(A28,'[2]Price Curves'!$C$8:$BH$367,'[2]Price Curves'!$BA$1)</f>
        <v>53.6704535714286</v>
      </c>
      <c r="ES28" s="137" t="n">
        <f aca="false">MIN(((EQ28+$ET$1-ER28*0.7133-$ET$3)/5.69*2.4313)+1.5,CQ28-$ET$2)</f>
        <v>13.1633661664891</v>
      </c>
      <c r="ET28" s="134" t="n">
        <f aca="false">MAX(($EQ28+$ET$1-$ER28*0.7133-$ET$3)/5.69*2.4313+1.5,$CQ28-$ET$2)</f>
        <v>17.7340896117584</v>
      </c>
      <c r="EU28" s="138" t="n">
        <f aca="false">AVERAGE(ET28,ES28)</f>
        <v>15.4487278891238</v>
      </c>
      <c r="EV28" s="134" t="n">
        <f aca="false">CB28*$EV$2+$EV$3</f>
        <v>17.6279890894393</v>
      </c>
      <c r="EW28" s="134" t="n">
        <f aca="false">IF(Monomers_Data!U28=1,0.5*EU28+0.5*ET28,IF(Monomers_Data!U28=2,0.7*EU28+0.3*ET28,IF(Monomers_Data!U28=3,MAXA(MINA(ET28,EU28),ES28),IF(Monomers_Data!U28=4,0.7*EU28+0.3*ES28,IF(Monomers_Data!U28=5,0.5*EU28+0.5*ES28,"ERR")))))</f>
        <v>15.4487278891238</v>
      </c>
      <c r="EX28" s="96" t="n">
        <f aca="false">EW28</f>
        <v>15.4487278891238</v>
      </c>
      <c r="EY28" s="139" t="n">
        <f aca="false">VLOOKUP(A28,'[2]Price Curves'!$C$8:$BH$367,'[2]Price Curves'!$BE$1)</f>
        <v>4.855</v>
      </c>
      <c r="EZ28" s="134" t="n">
        <f aca="false">EY28*$EZ$2+$EZ$3</f>
        <v>74.2945</v>
      </c>
      <c r="FA28" s="0" t="n">
        <f aca="false">((EY28*$FA$2)+$FA$3)*100</f>
        <v>70.9775</v>
      </c>
    </row>
    <row r="29" customFormat="false" ht="12" hidden="false" customHeight="false" outlineLevel="0" collapsed="false">
      <c r="A29" s="140" t="n">
        <f aca="false">EOMONTH(A28,0)+1</f>
        <v>37591</v>
      </c>
      <c r="C29" s="108" t="n">
        <f aca="false">CB29</f>
        <v>27.371937366866</v>
      </c>
      <c r="D29" s="6"/>
      <c r="E29" s="96" t="n">
        <f aca="false">C29+$E$3</f>
        <v>36.371937366866</v>
      </c>
      <c r="F29" s="96" t="n">
        <f aca="false">C29+$F$3</f>
        <v>49.371937366866</v>
      </c>
      <c r="G29" s="96" t="n">
        <f aca="false">C29+$G$3</f>
        <v>42.571937366866</v>
      </c>
      <c r="H29" s="92" t="n">
        <f aca="false">IF(Polymers_Data!F29=1,0.5*G29+0.5*F29,IF(Polymers_Data!F29=2,0.7*G29+0.3*F29,IF(Polymers_Data!F29=3,MAXA(MINA(F29,G29),E29),IF(Polymers_Data!F29=4,0.7*G29+0.3*E29,IF(Polymers_Data!F29=5,0.5*G29+0.5*E29,"ERR")))))</f>
        <v>42.571937366866</v>
      </c>
      <c r="I29" s="109" t="n">
        <v>0</v>
      </c>
      <c r="J29" s="109" t="n">
        <f aca="false">G29+I29</f>
        <v>42.571937366866</v>
      </c>
      <c r="K29" s="110" t="n">
        <f aca="false">J29+2</f>
        <v>44.571937366866</v>
      </c>
      <c r="L29" s="111" t="n">
        <f aca="false">AB29+$L$3</f>
        <v>43.871937366866</v>
      </c>
      <c r="M29" s="112" t="n">
        <f aca="false">L29+$M$3</f>
        <v>44.871937366866</v>
      </c>
      <c r="N29" s="113" t="n">
        <f aca="false">L29+$N$3</f>
        <v>42.871937366866</v>
      </c>
      <c r="O29" s="114" t="n">
        <f aca="false">C29+$O$3</f>
        <v>29.871937366866</v>
      </c>
      <c r="P29" s="96" t="n">
        <f aca="false">C29+$P$3</f>
        <v>47.871937366866</v>
      </c>
      <c r="Q29" s="96" t="n">
        <f aca="false">C29+$Q$3</f>
        <v>39.621937366866</v>
      </c>
      <c r="R29" s="6"/>
      <c r="S29" s="88" t="n">
        <f aca="false">J29-3.5</f>
        <v>39.071937366866</v>
      </c>
      <c r="T29" s="92"/>
      <c r="U29" s="114" t="n">
        <f aca="false">$C29+$U$3</f>
        <v>32.371937366866</v>
      </c>
      <c r="V29" s="96" t="n">
        <f aca="false">$C29+$V$3</f>
        <v>46.871937366866</v>
      </c>
      <c r="W29" s="96" t="n">
        <f aca="false">$C29+$W$3</f>
        <v>39.371937366866</v>
      </c>
      <c r="X29" s="92"/>
      <c r="Y29" s="92" t="n">
        <f aca="false">IF(Polymers_Data!BA29=1,0.5*W29+0.5*V29,IF(Polymers_Data!BA29=2,0.7*W29+0.3*V29,IF(Polymers_Data!BA29=3,MAXA(MINA(V29,W29),U29),IF(Polymers_Data!BA29=4,0.7*W29+0.3*U29,IF(Polymers_Data!BA29=5,0.5*W29+0.5*U29,"ERR")))))</f>
        <v>39.371937366866</v>
      </c>
      <c r="Z29" s="96" t="n">
        <v>-1</v>
      </c>
      <c r="AA29" s="92" t="n">
        <f aca="false">W29+Z29</f>
        <v>38.371937366866</v>
      </c>
      <c r="AB29" s="92" t="n">
        <f aca="false">AA29+1</f>
        <v>39.371937366866</v>
      </c>
      <c r="AC29" s="116" t="n">
        <f aca="false">S29+2</f>
        <v>41.071937366866</v>
      </c>
      <c r="AD29" s="117" t="n">
        <f aca="false">AB29+2.5</f>
        <v>41.871937366866</v>
      </c>
      <c r="AE29" s="96" t="n">
        <f aca="false">C29+11.33</f>
        <v>38.701937366866</v>
      </c>
      <c r="AF29" s="96" t="n">
        <f aca="false">C29+27</f>
        <v>54.371937366866</v>
      </c>
      <c r="AG29" s="96" t="n">
        <f aca="false">C29+17.68</f>
        <v>45.051937366866</v>
      </c>
      <c r="AH29" s="6"/>
      <c r="AI29" s="88" t="n">
        <f aca="false">AC29+4.5</f>
        <v>45.571937366866</v>
      </c>
      <c r="AJ29" s="118" t="n">
        <f aca="false">AB29+8</f>
        <v>47.371937366866</v>
      </c>
      <c r="AK29" s="114" t="n">
        <f aca="false">CO29+1.5</f>
        <v>20.3148379558064</v>
      </c>
      <c r="AL29" s="6"/>
      <c r="AM29" s="96" t="n">
        <f aca="false">AK29+$AM$3</f>
        <v>33.1148379558064</v>
      </c>
      <c r="AN29" s="96" t="n">
        <f aca="false">AK29+$AN$3</f>
        <v>44.3148379558064</v>
      </c>
      <c r="AO29" s="96" t="n">
        <f aca="false">AK29+$AO$3</f>
        <v>38.2148379558064</v>
      </c>
      <c r="AP29" s="109" t="n">
        <f aca="false">IF(Polymers_Data!AE29=1,0.5*AO29+0.5*AN29,IF(Polymers_Data!AE29=2,0.7*AO29+0.3*AN29,IF(Polymers_Data!AE29=3,MAXA(MINA(AN29,AO29),AM29),IF(Polymers_Data!AE29=4,0.7*AO29+0.3*AM29,IF(Polymers_Data!AE29=5,0.5*AO29+0.5*AM29,"ERR")))))</f>
        <v>38.2148379558064</v>
      </c>
      <c r="AQ29" s="109" t="n">
        <f aca="false">IF(Polymers_Data!AE29=1,0.5*AO29+0.5*AN29,IF(Polymers_Data!AE29=2,0.7*AO29+0.3*AN29,IF(Polymers_Data!AE29=3,MAXA(MINA(AN29,AO29),AM29),IF(Polymers_Data!AE29=4,0.7*AO29+0.3*AM29,IF(Polymers_Data!AE29=5,0.5*AO29+0.5*AM29,"ERR")))))</f>
        <v>38.2148379558064</v>
      </c>
      <c r="AR29" s="96" t="n">
        <f aca="false">$AK29+10</f>
        <v>30.3148379558064</v>
      </c>
      <c r="AS29" s="96" t="n">
        <f aca="false">$AK29+23.75</f>
        <v>44.0648379558064</v>
      </c>
      <c r="AT29" s="96" t="n">
        <f aca="false">$AK29+$AT$3</f>
        <v>35.7048379558064</v>
      </c>
      <c r="AU29" s="96" t="n">
        <f aca="false">IF(Polymers_Data!BP29=1,0.5*AT29+0.5*AS29,IF(Polymers_Data!BP29=2,0.7*AT29+0.3*AS29,IF(Polymers_Data!BP29=3,MAXA(MINA(AS29,AT29),AR29),IF(Polymers_Data!BP29=4,0.7*AT29+0.3*AR29,IF(Polymers_Data!BP29=5,0.3*AT29+0.7*AR29,"ERR")))))</f>
        <v>35.7048379558064</v>
      </c>
      <c r="AV29" s="96"/>
      <c r="AW29" s="110" t="n">
        <v>39.5</v>
      </c>
      <c r="AX29" s="5"/>
      <c r="AY29" s="108" t="n">
        <f aca="false">C29</f>
        <v>27.371937366866</v>
      </c>
      <c r="AZ29" s="6"/>
      <c r="BA29" s="96" t="n">
        <f aca="false">AY29+$BA$3</f>
        <v>44.871937366866</v>
      </c>
      <c r="BB29" s="96" t="n">
        <f aca="false">AY29+$BB$3</f>
        <v>87.371937366866</v>
      </c>
      <c r="BC29" s="96" t="n">
        <f aca="false">AY29+$BC$3</f>
        <v>66.871937366866</v>
      </c>
      <c r="BD29" s="109" t="n">
        <f aca="false">IF(Polymers_Data!BZ29=1,0.5*BC29+0.5*BB29,IF(Polymers_Data!BZ29=2,0.7*BC29+0.3*BB29,IF(Polymers_Data!BZ29=3,MAXA(MINA(BB29,BC29),BA29),IF(Polymers_Data!BZ29=4,0.7*BC29+0.3*BA29,IF(Polymers_Data!BZ29=5,0.5*BC29+0.5*BA29,"ERR")))))</f>
        <v>66.871937366866</v>
      </c>
      <c r="BE29" s="92" t="n">
        <f aca="false">IF(Polymers_Data!BZ29=1,0.5*BC29+0.5*BB29,IF(Polymers_Data!BZ29=2,0.7*BC29+0.3*BB29,IF(Polymers_Data!BZ29=3,MAXA(MINA(BB29,BC29),BA29),IF(Polymers_Data!BZ29=4,0.7*BC29+0.3*BA29,IF(Polymers_Data!BZ29=5,0.5*BC29+0.5*BA29,"ERR")))))</f>
        <v>66.871937366866</v>
      </c>
      <c r="BF29" s="6"/>
      <c r="BG29" s="6"/>
      <c r="BH29" s="96" t="n">
        <v>2</v>
      </c>
      <c r="BI29" s="120" t="n">
        <f aca="false">BC29+BH29</f>
        <v>68.871937366866</v>
      </c>
      <c r="BJ29" s="6"/>
      <c r="BK29" s="114" t="n">
        <f aca="false">DQ29</f>
        <v>38.371937366866</v>
      </c>
      <c r="BL29" s="6"/>
      <c r="BM29" s="96" t="n">
        <f aca="false">BK29+$BM$3</f>
        <v>45.621937366866</v>
      </c>
      <c r="BN29" s="96" t="n">
        <f aca="false">BK29+22</f>
        <v>60.371937366866</v>
      </c>
      <c r="BO29" s="96" t="n">
        <f aca="false">BK29+$BO$3</f>
        <v>53.571937366866</v>
      </c>
      <c r="BP29" s="121" t="n">
        <f aca="false">IF(Polymers_Data!AJ29=1,0.5*BO29+0.5*BN29,IF(Polymers_Data!AJ29=2,0.7*BO29+0.3*BN29,IF(Polymers_Data!AJ29=3,MAXA(MINA(BN29,BO29),BM29),IF(Polymers_Data!AJ29=4,0.7*BO29+0.3*BM29,IF(Polymers_Data!AJ29=5,0.5*BO29+0.5*BM29,"ERR")))))</f>
        <v>51.186937366866</v>
      </c>
      <c r="BQ29" s="121" t="n">
        <v>-4</v>
      </c>
      <c r="BR29" s="120" t="n">
        <v>45</v>
      </c>
      <c r="BS29" s="96" t="n">
        <f aca="false">BR29-2.5</f>
        <v>42.5</v>
      </c>
      <c r="BT29" s="124" t="n">
        <v>46.3371649965261</v>
      </c>
      <c r="BU29" s="122" t="n">
        <f aca="false">VLOOKUP(A29,'[2]Price Curves'!$C$8:$IV$367,'[2]Price Curves'!$AW$1)</f>
        <v>39.7146539795919</v>
      </c>
      <c r="BV29" s="96" t="n">
        <f aca="false">BU29/2.97</f>
        <v>13.371937366866</v>
      </c>
      <c r="BW29" s="96" t="n">
        <f aca="false">BV29+7</f>
        <v>20.371937366866</v>
      </c>
      <c r="BX29" s="96" t="n">
        <f aca="false">BV29+23.861</f>
        <v>37.232937366866</v>
      </c>
      <c r="BY29" s="96" t="n">
        <f aca="false">BV29+$BY$3</f>
        <v>27.371937366866</v>
      </c>
      <c r="BZ29" s="96" t="n">
        <f aca="false">IF(Monomers_Data!F29=1,0.5*BY29+0.5*BX29,IF(Monomers_Data!F29=2,0.7*BY29+0.3*BX29,IF(Monomers_Data!F29=3,MAXA(MINA(BX29,BY29),BW29),IF(Monomers_Data!F29=4,0.7*BY29+0.3*BW29,IF(Monomers_Data!F29=5,0.5*BY29+0.5*BW29,"ERR")))))</f>
        <v>27.371937366866</v>
      </c>
      <c r="CA29" s="96" t="n">
        <v>0</v>
      </c>
      <c r="CB29" s="92" t="n">
        <f aca="false">BY29+CA29</f>
        <v>27.371937366866</v>
      </c>
      <c r="CC29" s="96" t="n">
        <f aca="false">EP29</f>
        <v>28</v>
      </c>
      <c r="CD29" s="96" t="n">
        <f aca="false">CB29+2</f>
        <v>29.371937366866</v>
      </c>
      <c r="CE29" s="123" t="n">
        <f aca="false">CB29+0.25</f>
        <v>27.621937366866</v>
      </c>
      <c r="CF29" s="124"/>
      <c r="CG29" s="105" t="n">
        <f aca="false">VLOOKUP(A29,'[2]Price Curves'!$C$8:$BH$367,'[2]Price Curves'!$AY$1)</f>
        <v>49.9767645530612</v>
      </c>
      <c r="CH29" s="124" t="n">
        <f aca="false">CG29/4.23</f>
        <v>11.8148379558064</v>
      </c>
      <c r="CI29" s="124" t="n">
        <f aca="false">$CB29+CI$3</f>
        <v>19.371937366866</v>
      </c>
      <c r="CJ29" s="124" t="n">
        <f aca="false">$CB29+CJ$3</f>
        <v>25.371937366866</v>
      </c>
      <c r="CK29" s="124" t="n">
        <f aca="false">$CB29+CK$3</f>
        <v>21.371937366866</v>
      </c>
      <c r="CL29" s="125" t="n">
        <f aca="false">IF(Monomers_Data!P29=1,0.5*CK29+0.5*CJ29,IF(Monomers_Data!P29=2,0.7*CK29+0.3*CJ29,IF(Monomers_Data!P29=3,MAXA(MINA(CJ29,CK29),CI29),IF(Monomers_Data!P29=4,0.7*CK29+0.3*CI29,IF(Monomers_Data!P29=5,0.5*CK29+0.5*CI29,"ERR")))))</f>
        <v>21.371937366866</v>
      </c>
      <c r="CM29" s="125" t="n">
        <f aca="false">CH29+$CM$3</f>
        <v>18.8148379558064</v>
      </c>
      <c r="CN29" s="125" t="n">
        <v>0.5</v>
      </c>
      <c r="CO29" s="118" t="n">
        <f aca="false">CM29</f>
        <v>18.8148379558064</v>
      </c>
      <c r="CP29" s="125" t="n">
        <v>1.5</v>
      </c>
      <c r="CQ29" s="127" t="n">
        <f aca="false">CO29+CP29</f>
        <v>20.3148379558064</v>
      </c>
      <c r="CR29" s="124" t="n">
        <f aca="false">EX29</f>
        <v>15.3223568361094</v>
      </c>
      <c r="CS29" s="128" t="n">
        <f aca="false">EX29</f>
        <v>15.3223568361094</v>
      </c>
      <c r="CT29" s="7" t="n">
        <f aca="false">CB29</f>
        <v>27.371937366866</v>
      </c>
      <c r="CU29" s="124" t="n">
        <f aca="false">(+CT29+$CU$3)</f>
        <v>29.871937366866</v>
      </c>
      <c r="CV29" s="124" t="n">
        <f aca="false">CT29+$CV$3</f>
        <v>44.371937366866</v>
      </c>
      <c r="CW29" s="124" t="n">
        <f aca="false">CT29+$CW$3</f>
        <v>37.371937366866</v>
      </c>
      <c r="CX29" s="96" t="n">
        <f aca="false">IF(Polymers_Data!BU29=1,0.5*CW29+0.5*CV29,IF(Polymers_Data!BU29=2,0.7*CW29+0.3*CV29,IF(Polymers_Data!BU29=3,MAXA(MINA(CV29,CW29),CU29),IF(Polymers_Data!BU29=4,0.7*CW29+0.3*CU29,IF(Polymers_Data!BU29=5,0.5*CW29+0.5*CU29,"ERR")))))</f>
        <v>39.471937366866</v>
      </c>
      <c r="CY29" s="129" t="n">
        <f aca="false">CX29</f>
        <v>39.471937366866</v>
      </c>
      <c r="CZ29" s="105" t="n">
        <v>0.204153114285714</v>
      </c>
      <c r="DA29" s="124" t="n">
        <f aca="false">CZ29*100/(0.2*4.22+0.8*2.9696)</f>
        <v>6.34078896926758</v>
      </c>
      <c r="DB29" s="123"/>
      <c r="DC29" s="124" t="n">
        <f aca="false">EN29</f>
        <v>24.771937366866</v>
      </c>
      <c r="DD29" s="124" t="n">
        <f aca="false">EB29</f>
        <v>112.349523809524</v>
      </c>
      <c r="DE29" s="124" t="n">
        <f aca="false">DC29*0.285+DD29/7.37*0.785+5.2</f>
        <v>24.2266746313039</v>
      </c>
      <c r="DF29" s="124" t="n">
        <f aca="false">DC29+$DF$3</f>
        <v>19.471937366866</v>
      </c>
      <c r="DG29" s="124" t="n">
        <f aca="false">DC29+$DG$3</f>
        <v>49.771937366866</v>
      </c>
      <c r="DH29" s="96" t="n">
        <f aca="false">DC29+6</f>
        <v>30.771937366866</v>
      </c>
      <c r="DI29" s="124" t="n">
        <f aca="false">IF(Monomers_Data!AE29=1,0.5*DH29+0.5*DG29,IF(Monomers_Data!AE29=2,0.7*DH29+0.3*DG29,IF(Monomers_Data!AE29=3,MAXA(MINA(DG29,DH29),DF29),IF(Monomers_Data!AE29=4,0.7*DH29+0.3*DF29,IF(Monomers_Data!AE29=5,0.5*DH29+0.5*DF29,"ERR")))))</f>
        <v>30.771937366866</v>
      </c>
      <c r="DJ29" s="125" t="n">
        <f aca="false">DI29</f>
        <v>30.771937366866</v>
      </c>
      <c r="DK29" s="123" t="n">
        <f aca="false">DJ29/100*2204</f>
        <v>678.213499565726</v>
      </c>
      <c r="DL29" s="124" t="n">
        <f aca="false">CB29</f>
        <v>27.371937366866</v>
      </c>
      <c r="DM29" s="124" t="n">
        <f aca="false">DL29+$DM$3</f>
        <v>29.871937366866</v>
      </c>
      <c r="DN29" s="124" t="n">
        <f aca="false">DL29+$DN$3</f>
        <v>50.371937366866</v>
      </c>
      <c r="DO29" s="96" t="n">
        <f aca="false">DL29+$DO$3</f>
        <v>38.371937366866</v>
      </c>
      <c r="DP29" s="124" t="n">
        <f aca="false">IF(Monomers_Data!AE29=1,0.5*DO29+0.5*DN29,IF(Monomers_Data!AE29=2,0.7*DO29+0.3*DN29,IF(Monomers_Data!AE29=3,MAXA(MINA(DN29,DO29),DM29),IF(Monomers_Data!AE29=4,0.7*DO29+0.3*DM29,IF(Monomers_Data!AE29=5,0.5*DO29+0.5*DM29,"ERR")))))</f>
        <v>38.371937366866</v>
      </c>
      <c r="DQ29" s="125" t="n">
        <f aca="false">DP29</f>
        <v>38.371937366866</v>
      </c>
      <c r="DR29" s="123" t="n">
        <f aca="false">DQ29/100*2204</f>
        <v>845.717499565726</v>
      </c>
      <c r="DS29" s="96" t="n">
        <f aca="false">VLOOKUP(A29,'[2]Price Curves'!$C$8:$BH$367,'[2]Price Curves'!$BC$1)</f>
        <v>24.76</v>
      </c>
      <c r="DT29" s="124" t="n">
        <f aca="false">DS29/42*100</f>
        <v>58.952380952381</v>
      </c>
      <c r="DU29" s="124" t="n">
        <f aca="false">VLOOKUP(A29,'[2]Price Curves'!$C$8:$BH$367,'[2]Price Curves'!$BG$1)</f>
        <v>71.1690476190476</v>
      </c>
      <c r="DV29" s="105" t="n">
        <f aca="false">DT30+$DT$3</f>
        <v>84.1476190476191</v>
      </c>
      <c r="DW29" s="130" t="n">
        <f aca="false">DT30+$DU$3</f>
        <v>168.547619047619</v>
      </c>
      <c r="DX29" s="130" t="n">
        <f aca="false">DT29*$DV$3+DU29*$DW$3+$DX$3</f>
        <v>112.349523809524</v>
      </c>
      <c r="DY29" s="96" t="n">
        <f aca="false">DT30+$DY$3</f>
        <v>113.547619047619</v>
      </c>
      <c r="DZ29" s="96"/>
      <c r="EA29" s="131" t="n">
        <f aca="false">DX29+DZ29</f>
        <v>112.349523809524</v>
      </c>
      <c r="EB29" s="131" t="n">
        <f aca="false">DX29</f>
        <v>112.349523809524</v>
      </c>
      <c r="EC29" s="132"/>
      <c r="ED29" s="133" t="n">
        <f aca="false">'[2]Price Curves'!AM28</f>
        <v>1.21</v>
      </c>
      <c r="EH29" s="106" t="n">
        <f aca="false">MAX(EXP(-0.015*((A35-'Export File'!$A$6+30)/365))*$EH$8,0.1)</f>
        <v>0.106350542186314</v>
      </c>
      <c r="EJ29" s="134" t="n">
        <f aca="false">BV29</f>
        <v>13.371937366866</v>
      </c>
      <c r="EK29" s="134" t="n">
        <f aca="false">EJ29+5.22</f>
        <v>18.591937366866</v>
      </c>
      <c r="EL29" s="134" t="n">
        <f aca="false">EJ29+18.2</f>
        <v>31.571937366866</v>
      </c>
      <c r="EM29" s="134" t="n">
        <f aca="false">EJ29+$EM$3</f>
        <v>24.771937366866</v>
      </c>
      <c r="EN29" s="135" t="n">
        <f aca="false">IF(Monomers_Data!K29=1,0.5*EM29+0.5*EL29,IF(Monomers_Data!K29=2,0.7*EM29+0.3*EL29,IF(Monomers_Data!K29=3,MAXA(MINA(EL29,EM29),EK29),IF(Monomers_Data!K29=4,0.7*EM29+0.3*EK29,IF(Monomers_Data!K29=5,0.5*EM29+0.5*EK29,"ERR")))))</f>
        <v>24.771937366866</v>
      </c>
      <c r="EO29" s="134" t="n">
        <v>3.7</v>
      </c>
      <c r="EP29" s="136" t="n">
        <v>28</v>
      </c>
      <c r="EQ29" s="134" t="n">
        <f aca="false">VLOOKUP(A29,'[2]Price Curves'!$C$8:$BH$367,'[2]Price Curves'!$BH$1)</f>
        <v>63.7</v>
      </c>
      <c r="ER29" s="134" t="n">
        <f aca="false">VLOOKUP(A29,'[2]Price Curves'!$C$8:$BH$367,'[2]Price Curves'!$BA$1)</f>
        <v>53.4060823469388</v>
      </c>
      <c r="ES29" s="137" t="n">
        <f aca="false">MIN(((EQ29+$ET$1-ER29*0.7133-$ET$3)/5.69*2.4313)+1.5,CQ29-$ET$2)</f>
        <v>12.8298757164125</v>
      </c>
      <c r="ET29" s="134" t="n">
        <f aca="false">MAX(($EQ29+$ET$1-$ER29*0.7133-$ET$3)/5.69*2.4313+1.5,$CQ29-$ET$2)</f>
        <v>17.8148379558064</v>
      </c>
      <c r="EU29" s="138" t="n">
        <f aca="false">AVERAGE(ET29,ES29)</f>
        <v>15.3223568361094</v>
      </c>
      <c r="EV29" s="134" t="n">
        <f aca="false">CB29*$EV$2+$EV$3</f>
        <v>17.6658127119838</v>
      </c>
      <c r="EW29" s="134" t="n">
        <f aca="false">IF(Monomers_Data!U29=1,0.5*EU29+0.5*ET29,IF(Monomers_Data!U29=2,0.7*EU29+0.3*ET29,IF(Monomers_Data!U29=3,MAXA(MINA(ET29,EU29),ES29),IF(Monomers_Data!U29=4,0.7*EU29+0.3*ES29,IF(Monomers_Data!U29=5,0.5*EU29+0.5*ES29,"ERR")))))</f>
        <v>15.3223568361094</v>
      </c>
      <c r="EX29" s="96" t="n">
        <f aca="false">EW29</f>
        <v>15.3223568361094</v>
      </c>
      <c r="EY29" s="139" t="n">
        <f aca="false">VLOOKUP(A29,'[2]Price Curves'!$C$8:$BH$367,'[2]Price Curves'!$BE$1)</f>
        <v>4.959</v>
      </c>
      <c r="EZ29" s="134" t="n">
        <f aca="false">EY29*$EZ$2+$EZ$3</f>
        <v>75.9481</v>
      </c>
      <c r="FA29" s="0" t="n">
        <f aca="false">((EY29*$FA$2)+$FA$3)*100</f>
        <v>72.0695</v>
      </c>
    </row>
    <row r="30" customFormat="false" ht="12" hidden="false" customHeight="false" outlineLevel="0" collapsed="false">
      <c r="A30" s="140" t="n">
        <f aca="false">EOMONTH(A29,0)+1</f>
        <v>37622</v>
      </c>
      <c r="C30" s="108" t="n">
        <f aca="false">CB30</f>
        <v>26.9276698296092</v>
      </c>
      <c r="D30" s="6"/>
      <c r="E30" s="96" t="n">
        <f aca="false">C30+$E$3</f>
        <v>35.9276698296092</v>
      </c>
      <c r="F30" s="96" t="n">
        <f aca="false">C30+$F$3</f>
        <v>48.9276698296092</v>
      </c>
      <c r="G30" s="96" t="n">
        <f aca="false">C30+$G$3</f>
        <v>42.1276698296092</v>
      </c>
      <c r="H30" s="92" t="n">
        <f aca="false">IF(Polymers_Data!F30=1,0.5*G30+0.5*F30,IF(Polymers_Data!F30=2,0.7*G30+0.3*F30,IF(Polymers_Data!F30=3,MAXA(MINA(F30,G30),E30),IF(Polymers_Data!F30=4,0.7*G30+0.3*E30,IF(Polymers_Data!F30=5,0.5*G30+0.5*E30,"ERR")))))</f>
        <v>42.1276698296092</v>
      </c>
      <c r="I30" s="109" t="n">
        <v>0</v>
      </c>
      <c r="J30" s="109" t="n">
        <f aca="false">G30+I30</f>
        <v>42.1276698296092</v>
      </c>
      <c r="K30" s="110" t="n">
        <f aca="false">J30+2</f>
        <v>44.1276698296092</v>
      </c>
      <c r="L30" s="111" t="n">
        <f aca="false">AB30+$L$3</f>
        <v>43.4276698296092</v>
      </c>
      <c r="M30" s="112" t="n">
        <f aca="false">L30+$M$3</f>
        <v>44.4276698296092</v>
      </c>
      <c r="N30" s="113" t="n">
        <f aca="false">L30+$N$3</f>
        <v>42.4276698296092</v>
      </c>
      <c r="O30" s="114" t="n">
        <f aca="false">C30+$O$3</f>
        <v>29.4276698296092</v>
      </c>
      <c r="P30" s="96" t="n">
        <f aca="false">C30+$P$3</f>
        <v>47.4276698296092</v>
      </c>
      <c r="Q30" s="96" t="n">
        <f aca="false">C30+$Q$3</f>
        <v>39.1776698296092</v>
      </c>
      <c r="R30" s="6"/>
      <c r="S30" s="88" t="n">
        <f aca="false">J30-3.5</f>
        <v>38.6276698296092</v>
      </c>
      <c r="T30" s="92"/>
      <c r="U30" s="114" t="n">
        <f aca="false">$C30+$U$3</f>
        <v>31.9276698296092</v>
      </c>
      <c r="V30" s="96" t="n">
        <f aca="false">$C30+$V$3</f>
        <v>46.4276698296092</v>
      </c>
      <c r="W30" s="96" t="n">
        <f aca="false">$C30+$W$3</f>
        <v>38.9276698296092</v>
      </c>
      <c r="X30" s="92"/>
      <c r="Y30" s="92" t="n">
        <f aca="false">IF(Polymers_Data!BA30=1,0.5*W30+0.5*V30,IF(Polymers_Data!BA30=2,0.7*W30+0.3*V30,IF(Polymers_Data!BA30=3,MAXA(MINA(V30,W30),U30),IF(Polymers_Data!BA30=4,0.7*W30+0.3*U30,IF(Polymers_Data!BA30=5,0.5*W30+0.5*U30,"ERR")))))</f>
        <v>38.9276698296092</v>
      </c>
      <c r="Z30" s="96" t="n">
        <v>-1</v>
      </c>
      <c r="AA30" s="92" t="n">
        <f aca="false">W30+Z30</f>
        <v>37.9276698296092</v>
      </c>
      <c r="AB30" s="92" t="n">
        <f aca="false">AA30+1</f>
        <v>38.9276698296092</v>
      </c>
      <c r="AC30" s="116" t="n">
        <f aca="false">S30+2</f>
        <v>40.6276698296092</v>
      </c>
      <c r="AD30" s="117" t="n">
        <f aca="false">AB30+2.5</f>
        <v>41.4276698296092</v>
      </c>
      <c r="AE30" s="96" t="n">
        <f aca="false">C30+11.33</f>
        <v>38.2576698296092</v>
      </c>
      <c r="AF30" s="96" t="n">
        <f aca="false">C30+27</f>
        <v>53.9276698296092</v>
      </c>
      <c r="AG30" s="96" t="n">
        <f aca="false">C30+17.68</f>
        <v>44.6076698296092</v>
      </c>
      <c r="AH30" s="6"/>
      <c r="AI30" s="88" t="n">
        <f aca="false">AC30+4.5</f>
        <v>45.1276698296092</v>
      </c>
      <c r="AJ30" s="118" t="n">
        <f aca="false">AB30+8</f>
        <v>46.9276698296092</v>
      </c>
      <c r="AK30" s="114" t="n">
        <f aca="false">CO30+1.5</f>
        <v>20.2902093533741</v>
      </c>
      <c r="AL30" s="6"/>
      <c r="AM30" s="96" t="n">
        <f aca="false">AK30+$AM$3</f>
        <v>33.0902093533741</v>
      </c>
      <c r="AN30" s="96" t="n">
        <f aca="false">AK30+$AN$3</f>
        <v>44.2902093533741</v>
      </c>
      <c r="AO30" s="96" t="n">
        <f aca="false">AK30+$AO$3</f>
        <v>38.1902093533741</v>
      </c>
      <c r="AP30" s="109" t="n">
        <f aca="false">IF(Polymers_Data!AE30=1,0.5*AO30+0.5*AN30,IF(Polymers_Data!AE30=2,0.7*AO30+0.3*AN30,IF(Polymers_Data!AE30=3,MAXA(MINA(AN30,AO30),AM30),IF(Polymers_Data!AE30=4,0.7*AO30+0.3*AM30,IF(Polymers_Data!AE30=5,0.5*AO30+0.5*AM30,"ERR")))))</f>
        <v>38.1902093533741</v>
      </c>
      <c r="AQ30" s="109" t="n">
        <f aca="false">IF(Polymers_Data!AE30=1,0.5*AO30+0.5*AN30,IF(Polymers_Data!AE30=2,0.7*AO30+0.3*AN30,IF(Polymers_Data!AE30=3,MAXA(MINA(AN30,AO30),AM30),IF(Polymers_Data!AE30=4,0.7*AO30+0.3*AM30,IF(Polymers_Data!AE30=5,0.5*AO30+0.5*AM30,"ERR")))))</f>
        <v>38.1902093533741</v>
      </c>
      <c r="AR30" s="96" t="n">
        <f aca="false">$AK30+10</f>
        <v>30.2902093533741</v>
      </c>
      <c r="AS30" s="96" t="n">
        <f aca="false">$AK30+23.75</f>
        <v>44.0402093533741</v>
      </c>
      <c r="AT30" s="96" t="n">
        <f aca="false">$AK30+$AT$3</f>
        <v>35.6802093533741</v>
      </c>
      <c r="AU30" s="96" t="n">
        <f aca="false">IF(Polymers_Data!BP30=1,0.5*AT30+0.5*AS30,IF(Polymers_Data!BP30=2,0.7*AT30+0.3*AS30,IF(Polymers_Data!BP30=3,MAXA(MINA(AS30,AT30),AR30),IF(Polymers_Data!BP30=4,0.7*AT30+0.3*AR30,IF(Polymers_Data!BP30=5,0.3*AT30+0.7*AR30,"ERR")))))</f>
        <v>35.6802093533741</v>
      </c>
      <c r="AV30" s="96"/>
      <c r="AW30" s="110" t="n">
        <v>39.5</v>
      </c>
      <c r="AX30" s="5"/>
      <c r="AY30" s="108" t="n">
        <f aca="false">C30</f>
        <v>26.9276698296092</v>
      </c>
      <c r="AZ30" s="6"/>
      <c r="BA30" s="96" t="n">
        <f aca="false">AY30+$BA$3</f>
        <v>44.4276698296092</v>
      </c>
      <c r="BB30" s="96" t="n">
        <f aca="false">AY30+$BB$3</f>
        <v>86.9276698296092</v>
      </c>
      <c r="BC30" s="96" t="n">
        <f aca="false">AY30+$BC$3</f>
        <v>66.4276698296092</v>
      </c>
      <c r="BD30" s="109" t="n">
        <f aca="false">IF(Polymers_Data!BZ30=1,0.5*BC30+0.5*BB30,IF(Polymers_Data!BZ30=2,0.7*BC30+0.3*BB30,IF(Polymers_Data!BZ30=3,MAXA(MINA(BB30,BC30),BA30),IF(Polymers_Data!BZ30=4,0.7*BC30+0.3*BA30,IF(Polymers_Data!BZ30=5,0.5*BC30+0.5*BA30,"ERR")))))</f>
        <v>66.4276698296092</v>
      </c>
      <c r="BE30" s="92" t="n">
        <f aca="false">IF(Polymers_Data!BZ30=1,0.5*BC30+0.5*BB30,IF(Polymers_Data!BZ30=2,0.7*BC30+0.3*BB30,IF(Polymers_Data!BZ30=3,MAXA(MINA(BB30,BC30),BA30),IF(Polymers_Data!BZ30=4,0.7*BC30+0.3*BA30,IF(Polymers_Data!BZ30=5,0.5*BC30+0.5*BA30,"ERR")))))</f>
        <v>66.4276698296092</v>
      </c>
      <c r="BF30" s="6"/>
      <c r="BG30" s="6"/>
      <c r="BH30" s="96" t="n">
        <v>2</v>
      </c>
      <c r="BI30" s="120" t="n">
        <f aca="false">BC30+BH30</f>
        <v>68.4276698296092</v>
      </c>
      <c r="BJ30" s="6"/>
      <c r="BK30" s="114" t="n">
        <f aca="false">DQ30</f>
        <v>37.9276698296092</v>
      </c>
      <c r="BL30" s="6"/>
      <c r="BM30" s="96" t="n">
        <f aca="false">BK30+$BM$3</f>
        <v>45.1776698296092</v>
      </c>
      <c r="BN30" s="96" t="n">
        <f aca="false">BK30+22</f>
        <v>59.9276698296092</v>
      </c>
      <c r="BO30" s="96" t="n">
        <f aca="false">BK30+$BO$3</f>
        <v>53.1276698296092</v>
      </c>
      <c r="BP30" s="121" t="n">
        <f aca="false">IF(Polymers_Data!AJ30=1,0.5*BO30+0.5*BN30,IF(Polymers_Data!AJ30=2,0.7*BO30+0.3*BN30,IF(Polymers_Data!AJ30=3,MAXA(MINA(BN30,BO30),BM30),IF(Polymers_Data!AJ30=4,0.7*BO30+0.3*BM30,IF(Polymers_Data!AJ30=5,0.5*BO30+0.5*BM30,"ERR")))))</f>
        <v>50.7426698296092</v>
      </c>
      <c r="BQ30" s="121" t="n">
        <v>-4</v>
      </c>
      <c r="BR30" s="120" t="n">
        <v>45</v>
      </c>
      <c r="BS30" s="96" t="n">
        <f aca="false">BR30-2.5</f>
        <v>42.5</v>
      </c>
      <c r="BT30" s="124" t="n">
        <v>46.3173542053185</v>
      </c>
      <c r="BU30" s="122" t="n">
        <f aca="false">VLOOKUP(A30,'[2]Price Curves'!$C$8:$IV$367,'[2]Price Curves'!$AW$1)</f>
        <v>38.3951793939393</v>
      </c>
      <c r="BV30" s="96" t="n">
        <f aca="false">BU30/2.97</f>
        <v>12.9276698296092</v>
      </c>
      <c r="BW30" s="96" t="n">
        <f aca="false">BV30+7</f>
        <v>19.9276698296092</v>
      </c>
      <c r="BX30" s="96" t="n">
        <f aca="false">BV30+23.861</f>
        <v>36.7886698296092</v>
      </c>
      <c r="BY30" s="96" t="n">
        <f aca="false">BV30+$BY$3</f>
        <v>26.9276698296092</v>
      </c>
      <c r="BZ30" s="96" t="n">
        <f aca="false">IF(Monomers_Data!F30=1,0.5*BY30+0.5*BX30,IF(Monomers_Data!F30=2,0.7*BY30+0.3*BX30,IF(Monomers_Data!F30=3,MAXA(MINA(BX30,BY30),BW30),IF(Monomers_Data!F30=4,0.7*BY30+0.3*BW30,IF(Monomers_Data!F30=5,0.5*BY30+0.5*BW30,"ERR")))))</f>
        <v>26.9276698296092</v>
      </c>
      <c r="CA30" s="96" t="n">
        <v>0</v>
      </c>
      <c r="CB30" s="92" t="n">
        <f aca="false">BY30+CA30</f>
        <v>26.9276698296092</v>
      </c>
      <c r="CC30" s="96" t="n">
        <f aca="false">EP30</f>
        <v>28</v>
      </c>
      <c r="CD30" s="96" t="n">
        <f aca="false">CB30+2</f>
        <v>28.9276698296092</v>
      </c>
      <c r="CE30" s="123" t="n">
        <f aca="false">CB30+0.25</f>
        <v>27.1776698296092</v>
      </c>
      <c r="CF30" s="124"/>
      <c r="CG30" s="105" t="n">
        <f aca="false">VLOOKUP(A30,'[2]Price Curves'!$C$8:$BH$367,'[2]Price Curves'!$AY$1)</f>
        <v>49.8725855647726</v>
      </c>
      <c r="CH30" s="124" t="n">
        <f aca="false">CG30/4.23</f>
        <v>11.7902093533741</v>
      </c>
      <c r="CI30" s="124" t="n">
        <f aca="false">$CB30+CI$3</f>
        <v>18.9276698296092</v>
      </c>
      <c r="CJ30" s="124" t="n">
        <f aca="false">$CB30+CJ$3</f>
        <v>24.9276698296092</v>
      </c>
      <c r="CK30" s="124" t="n">
        <f aca="false">$CB30+CK$3</f>
        <v>20.9276698296092</v>
      </c>
      <c r="CL30" s="125" t="n">
        <f aca="false">IF(Monomers_Data!P30=1,0.5*CK30+0.5*CJ30,IF(Monomers_Data!P30=2,0.7*CK30+0.3*CJ30,IF(Monomers_Data!P30=3,MAXA(MINA(CJ30,CK30),CI30),IF(Monomers_Data!P30=4,0.7*CK30+0.3*CI30,IF(Monomers_Data!P30=5,0.5*CK30+0.5*CI30,"ERR")))))</f>
        <v>20.9276698296092</v>
      </c>
      <c r="CM30" s="125" t="n">
        <f aca="false">CH30+$CM$3</f>
        <v>18.7902093533741</v>
      </c>
      <c r="CN30" s="125" t="n">
        <v>0.5</v>
      </c>
      <c r="CO30" s="118" t="n">
        <f aca="false">CM30</f>
        <v>18.7902093533741</v>
      </c>
      <c r="CP30" s="125" t="n">
        <v>1.5</v>
      </c>
      <c r="CQ30" s="127" t="n">
        <f aca="false">CO30+CP30</f>
        <v>20.2902093533741</v>
      </c>
      <c r="CR30" s="124" t="n">
        <f aca="false">EX30</f>
        <v>15.7585178935605</v>
      </c>
      <c r="CS30" s="128" t="n">
        <f aca="false">EX30</f>
        <v>15.7585178935605</v>
      </c>
      <c r="CT30" s="7" t="n">
        <f aca="false">CB30</f>
        <v>26.9276698296092</v>
      </c>
      <c r="CU30" s="124" t="n">
        <f aca="false">(+CT30+$CU$3)</f>
        <v>29.4276698296092</v>
      </c>
      <c r="CV30" s="124" t="n">
        <f aca="false">CT30+$CV$3</f>
        <v>43.9276698296092</v>
      </c>
      <c r="CW30" s="124" t="n">
        <f aca="false">CT30+$CW$3</f>
        <v>36.9276698296092</v>
      </c>
      <c r="CX30" s="96" t="n">
        <f aca="false">IF(Polymers_Data!BU30=1,0.5*CW30+0.5*CV30,IF(Polymers_Data!BU30=2,0.7*CW30+0.3*CV30,IF(Polymers_Data!BU30=3,MAXA(MINA(CV30,CW30),CU30),IF(Polymers_Data!BU30=4,0.7*CW30+0.3*CU30,IF(Polymers_Data!BU30=5,0.5*CW30+0.5*CU30,"ERR")))))</f>
        <v>39.0276698296092</v>
      </c>
      <c r="CY30" s="129" t="n">
        <f aca="false">CX30</f>
        <v>39.0276698296092</v>
      </c>
      <c r="CZ30" s="105" t="n">
        <v>0.204520827513228</v>
      </c>
      <c r="DA30" s="124" t="n">
        <f aca="false">CZ30*100/(0.2*4.22+0.8*2.9696)</f>
        <v>6.35220976970468</v>
      </c>
      <c r="DB30" s="123"/>
      <c r="DC30" s="124" t="n">
        <f aca="false">EN30</f>
        <v>24.3276698296092</v>
      </c>
      <c r="DD30" s="124" t="n">
        <f aca="false">EB30</f>
        <v>111.877976190476</v>
      </c>
      <c r="DE30" s="124" t="n">
        <f aca="false">DC30*0.285+DD30/7.37*0.785+5.2</f>
        <v>24.0498324834636</v>
      </c>
      <c r="DF30" s="124" t="n">
        <f aca="false">DC30+$DF$3</f>
        <v>19.0276698296092</v>
      </c>
      <c r="DG30" s="124" t="n">
        <f aca="false">DC30+$DG$3</f>
        <v>49.3276698296092</v>
      </c>
      <c r="DH30" s="96" t="n">
        <f aca="false">DC30+6</f>
        <v>30.3276698296092</v>
      </c>
      <c r="DI30" s="124" t="n">
        <f aca="false">IF(Monomers_Data!AE30=1,0.5*DH30+0.5*DG30,IF(Monomers_Data!AE30=2,0.7*DH30+0.3*DG30,IF(Monomers_Data!AE30=3,MAXA(MINA(DG30,DH30),DF30),IF(Monomers_Data!AE30=4,0.7*DH30+0.3*DF30,IF(Monomers_Data!AE30=5,0.5*DH30+0.5*DF30,"ERR")))))</f>
        <v>30.3276698296092</v>
      </c>
      <c r="DJ30" s="125" t="n">
        <f aca="false">DI30</f>
        <v>30.3276698296092</v>
      </c>
      <c r="DK30" s="123" t="n">
        <f aca="false">DJ30/100*2204</f>
        <v>668.421843044586</v>
      </c>
      <c r="DL30" s="124" t="n">
        <f aca="false">CB30</f>
        <v>26.9276698296092</v>
      </c>
      <c r="DM30" s="124" t="n">
        <f aca="false">DL30+$DM$3</f>
        <v>29.4276698296092</v>
      </c>
      <c r="DN30" s="124" t="n">
        <f aca="false">DL30+$DN$3</f>
        <v>49.9276698296092</v>
      </c>
      <c r="DO30" s="96" t="n">
        <f aca="false">DL30+$DO$3</f>
        <v>37.9276698296092</v>
      </c>
      <c r="DP30" s="124" t="n">
        <f aca="false">IF(Monomers_Data!AE30=1,0.5*DO30+0.5*DN30,IF(Monomers_Data!AE30=2,0.7*DO30+0.3*DN30,IF(Monomers_Data!AE30=3,MAXA(MINA(DN30,DO30),DM30),IF(Monomers_Data!AE30=4,0.7*DO30+0.3*DM30,IF(Monomers_Data!AE30=5,0.5*DO30+0.5*DM30,"ERR")))))</f>
        <v>37.9276698296092</v>
      </c>
      <c r="DQ30" s="125" t="n">
        <f aca="false">DP30</f>
        <v>37.9276698296092</v>
      </c>
      <c r="DR30" s="123" t="n">
        <f aca="false">DQ30/100*2204</f>
        <v>835.925843044586</v>
      </c>
      <c r="DS30" s="96" t="n">
        <f aca="false">VLOOKUP(A30,'[2]Price Curves'!$C$8:$BH$367,'[2]Price Curves'!$BC$1)</f>
        <v>24.59</v>
      </c>
      <c r="DT30" s="124" t="n">
        <f aca="false">DS30/42*100</f>
        <v>58.5476190476191</v>
      </c>
      <c r="DU30" s="124" t="n">
        <f aca="false">VLOOKUP(A30,'[2]Price Curves'!$C$8:$BH$367,'[2]Price Curves'!$BG$1)</f>
        <v>70.7095238095238</v>
      </c>
      <c r="DV30" s="105" t="n">
        <f aca="false">DT31+$DT$3</f>
        <v>83.7666666666667</v>
      </c>
      <c r="DW30" s="130" t="n">
        <f aca="false">DT31+$DU$3</f>
        <v>168.166666666667</v>
      </c>
      <c r="DX30" s="130" t="n">
        <f aca="false">DT30*$DV$3+DU30*$DW$3+$DX$3</f>
        <v>111.877976190476</v>
      </c>
      <c r="DY30" s="96" t="n">
        <f aca="false">DT31+$DY$3</f>
        <v>113.166666666667</v>
      </c>
      <c r="DZ30" s="96"/>
      <c r="EA30" s="131" t="n">
        <f aca="false">DX30+DZ30</f>
        <v>111.877976190476</v>
      </c>
      <c r="EB30" s="131" t="n">
        <f aca="false">DX30</f>
        <v>111.877976190476</v>
      </c>
      <c r="EC30" s="132"/>
      <c r="ED30" s="133" t="n">
        <f aca="false">'[2]Price Curves'!AM29</f>
        <v>1.21</v>
      </c>
      <c r="EH30" s="106" t="n">
        <f aca="false">MAX(EXP(-0.015*((A36-'Export File'!$A$6+30)/365))*$EH$8,0.1)</f>
        <v>0.106219505871917</v>
      </c>
      <c r="EJ30" s="134" t="n">
        <f aca="false">BV30</f>
        <v>12.9276698296092</v>
      </c>
      <c r="EK30" s="134" t="n">
        <f aca="false">EJ30+5.22</f>
        <v>18.1476698296092</v>
      </c>
      <c r="EL30" s="134" t="n">
        <f aca="false">EJ30+18.2</f>
        <v>31.1276698296092</v>
      </c>
      <c r="EM30" s="134" t="n">
        <f aca="false">EJ30+$EM$3</f>
        <v>24.3276698296092</v>
      </c>
      <c r="EN30" s="135" t="n">
        <f aca="false">IF(Monomers_Data!K30=1,0.5*EM30+0.5*EL30,IF(Monomers_Data!K30=2,0.7*EM30+0.3*EL30,IF(Monomers_Data!K30=3,MAXA(MINA(EL30,EM30),EK30),IF(Monomers_Data!K30=4,0.7*EM30+0.3*EK30,IF(Monomers_Data!K30=5,0.5*EM30+0.5*EK30,"ERR")))))</f>
        <v>24.3276698296092</v>
      </c>
      <c r="EO30" s="134" t="n">
        <v>3.7</v>
      </c>
      <c r="EP30" s="136" t="n">
        <v>28</v>
      </c>
      <c r="EQ30" s="134" t="n">
        <f aca="false">VLOOKUP(A30,'[2]Price Curves'!$C$8:$BH$367,'[2]Price Curves'!$BH$1)</f>
        <v>66.15</v>
      </c>
      <c r="ER30" s="134" t="n">
        <f aca="false">VLOOKUP(A30,'[2]Price Curves'!$C$8:$BH$367,'[2]Price Curves'!$BA$1)</f>
        <v>53.897959090909</v>
      </c>
      <c r="ES30" s="137" t="n">
        <f aca="false">MIN(((EQ30+$ET$1-ER30*0.7133-$ET$3)/5.69*2.4313)+1.5,CQ30-$ET$2)</f>
        <v>13.7268264337468</v>
      </c>
      <c r="ET30" s="134" t="n">
        <f aca="false">MAX(($EQ30+$ET$1-$ER30*0.7133-$ET$3)/5.69*2.4313+1.5,$CQ30-$ET$2)</f>
        <v>17.7902093533741</v>
      </c>
      <c r="EU30" s="138" t="n">
        <f aca="false">AVERAGE(ET30,ES30)</f>
        <v>15.7585178935605</v>
      </c>
      <c r="EV30" s="134" t="n">
        <f aca="false">CB30*$EV$2+$EV$3</f>
        <v>17.3303907213549</v>
      </c>
      <c r="EW30" s="134" t="n">
        <f aca="false">IF(Monomers_Data!U30=1,0.5*EU30+0.5*ET30,IF(Monomers_Data!U30=2,0.7*EU30+0.3*ET30,IF(Monomers_Data!U30=3,MAXA(MINA(ET30,EU30),ES30),IF(Monomers_Data!U30=4,0.7*EU30+0.3*ES30,IF(Monomers_Data!U30=5,0.5*EU30+0.5*ES30,"ERR")))))</f>
        <v>15.7585178935605</v>
      </c>
      <c r="EX30" s="96" t="n">
        <f aca="false">EW30</f>
        <v>15.7585178935605</v>
      </c>
      <c r="EY30" s="139" t="n">
        <f aca="false">VLOOKUP(A30,'[2]Price Curves'!$C$8:$BH$367,'[2]Price Curves'!$BE$1)</f>
        <v>4.99</v>
      </c>
      <c r="EZ30" s="134" t="n">
        <f aca="false">EY30*$EZ$2+$EZ$3</f>
        <v>76.441</v>
      </c>
      <c r="FA30" s="0" t="n">
        <f aca="false">((EY30*$FA$2)+$FA$3)*100</f>
        <v>72.395</v>
      </c>
    </row>
    <row r="31" customFormat="false" ht="12" hidden="false" customHeight="false" outlineLevel="0" collapsed="false">
      <c r="A31" s="140" t="n">
        <f aca="false">EOMONTH(A30,0)+1</f>
        <v>37653</v>
      </c>
      <c r="C31" s="108" t="n">
        <f aca="false">CB31</f>
        <v>26.905207712041</v>
      </c>
      <c r="D31" s="6"/>
      <c r="E31" s="96" t="n">
        <f aca="false">C31+$E$3</f>
        <v>35.9052077120411</v>
      </c>
      <c r="F31" s="96" t="n">
        <f aca="false">C31+$F$3</f>
        <v>48.9052077120411</v>
      </c>
      <c r="G31" s="96" t="n">
        <f aca="false">C31+$G$3</f>
        <v>42.1052077120411</v>
      </c>
      <c r="H31" s="92" t="n">
        <f aca="false">IF(Polymers_Data!F31=1,0.5*G31+0.5*F31,IF(Polymers_Data!F31=2,0.7*G31+0.3*F31,IF(Polymers_Data!F31=3,MAXA(MINA(F31,G31),E31),IF(Polymers_Data!F31=4,0.7*G31+0.3*E31,IF(Polymers_Data!F31=5,0.5*G31+0.5*E31,"ERR")))))</f>
        <v>42.1052077120411</v>
      </c>
      <c r="I31" s="109" t="n">
        <v>0</v>
      </c>
      <c r="J31" s="109" t="n">
        <f aca="false">G31+I31</f>
        <v>42.1052077120411</v>
      </c>
      <c r="K31" s="110" t="n">
        <f aca="false">J31+2</f>
        <v>44.1052077120411</v>
      </c>
      <c r="L31" s="111" t="n">
        <f aca="false">AB31+$L$3</f>
        <v>44.4052077120411</v>
      </c>
      <c r="M31" s="112" t="n">
        <f aca="false">L31+$M$3</f>
        <v>45.4052077120411</v>
      </c>
      <c r="N31" s="113" t="n">
        <f aca="false">L31+$N$3</f>
        <v>43.4052077120411</v>
      </c>
      <c r="O31" s="114" t="n">
        <f aca="false">C31+$O$3</f>
        <v>29.405207712041</v>
      </c>
      <c r="P31" s="96" t="n">
        <f aca="false">C31+$P$3</f>
        <v>47.4052077120411</v>
      </c>
      <c r="Q31" s="96" t="n">
        <f aca="false">C31+$Q$3</f>
        <v>39.1552077120411</v>
      </c>
      <c r="R31" s="6"/>
      <c r="S31" s="88" t="n">
        <f aca="false">J31-3.5</f>
        <v>38.6052077120411</v>
      </c>
      <c r="T31" s="92"/>
      <c r="U31" s="114" t="n">
        <f aca="false">$C31+$U$3</f>
        <v>31.905207712041</v>
      </c>
      <c r="V31" s="96" t="n">
        <f aca="false">$C31+$V$3</f>
        <v>46.4052077120411</v>
      </c>
      <c r="W31" s="96" t="n">
        <f aca="false">$C31+$W$3</f>
        <v>38.9052077120411</v>
      </c>
      <c r="X31" s="92"/>
      <c r="Y31" s="92" t="n">
        <f aca="false">IF(Polymers_Data!BA31=1,0.5*W31+0.5*V31,IF(Polymers_Data!BA31=2,0.7*W31+0.3*V31,IF(Polymers_Data!BA31=3,MAXA(MINA(V31,W31),U31),IF(Polymers_Data!BA31=4,0.7*W31+0.3*U31,IF(Polymers_Data!BA31=5,0.5*W31+0.5*U31,"ERR")))))</f>
        <v>38.9052077120411</v>
      </c>
      <c r="Z31" s="96" t="n">
        <v>0</v>
      </c>
      <c r="AA31" s="92" t="n">
        <f aca="false">W31+Z31</f>
        <v>38.9052077120411</v>
      </c>
      <c r="AB31" s="92" t="n">
        <f aca="false">AA31+1</f>
        <v>39.9052077120411</v>
      </c>
      <c r="AC31" s="116" t="n">
        <f aca="false">S31+2</f>
        <v>40.6052077120411</v>
      </c>
      <c r="AD31" s="117" t="n">
        <f aca="false">AB31+2.5</f>
        <v>42.4052077120411</v>
      </c>
      <c r="AE31" s="96" t="n">
        <f aca="false">C31+11.33</f>
        <v>38.235207712041</v>
      </c>
      <c r="AF31" s="96" t="n">
        <f aca="false">C31+27</f>
        <v>53.9052077120411</v>
      </c>
      <c r="AG31" s="96" t="n">
        <f aca="false">C31+17.68</f>
        <v>44.5852077120411</v>
      </c>
      <c r="AH31" s="6"/>
      <c r="AI31" s="88" t="n">
        <f aca="false">AC31+4.5</f>
        <v>45.1052077120411</v>
      </c>
      <c r="AJ31" s="118" t="n">
        <f aca="false">AB31+8</f>
        <v>47.9052077120411</v>
      </c>
      <c r="AK31" s="114" t="n">
        <f aca="false">CO31+1.5</f>
        <v>20.0872622906113</v>
      </c>
      <c r="AL31" s="6"/>
      <c r="AM31" s="96" t="n">
        <f aca="false">AK31+$AM$3</f>
        <v>32.8872622906113</v>
      </c>
      <c r="AN31" s="96" t="n">
        <f aca="false">AK31+$AN$3</f>
        <v>44.0872622906113</v>
      </c>
      <c r="AO31" s="96" t="n">
        <f aca="false">AK31+$AO$3</f>
        <v>37.9872622906113</v>
      </c>
      <c r="AP31" s="109" t="n">
        <f aca="false">IF(Polymers_Data!AE31=1,0.5*AO31+0.5*AN31,IF(Polymers_Data!AE31=2,0.7*AO31+0.3*AN31,IF(Polymers_Data!AE31=3,MAXA(MINA(AN31,AO31),AM31),IF(Polymers_Data!AE31=4,0.7*AO31+0.3*AM31,IF(Polymers_Data!AE31=5,0.5*AO31+0.5*AM31,"ERR")))))</f>
        <v>37.9872622906113</v>
      </c>
      <c r="AQ31" s="109" t="n">
        <f aca="false">IF(Polymers_Data!AE31=1,0.5*AO31+0.5*AN31,IF(Polymers_Data!AE31=2,0.7*AO31+0.3*AN31,IF(Polymers_Data!AE31=3,MAXA(MINA(AN31,AO31),AM31),IF(Polymers_Data!AE31=4,0.7*AO31+0.3*AM31,IF(Polymers_Data!AE31=5,0.5*AO31+0.5*AM31,"ERR")))))</f>
        <v>37.9872622906113</v>
      </c>
      <c r="AR31" s="96" t="n">
        <f aca="false">$AK31+10</f>
        <v>30.0872622906113</v>
      </c>
      <c r="AS31" s="96" t="n">
        <f aca="false">$AK31+23.75</f>
        <v>43.8372622906113</v>
      </c>
      <c r="AT31" s="96" t="n">
        <f aca="false">$AK31+$AT$3</f>
        <v>35.4772622906113</v>
      </c>
      <c r="AU31" s="96" t="n">
        <f aca="false">IF(Polymers_Data!BP31=1,0.5*AT31+0.5*AS31,IF(Polymers_Data!BP31=2,0.7*AT31+0.3*AS31,IF(Polymers_Data!BP31=3,MAXA(MINA(AS31,AT31),AR31),IF(Polymers_Data!BP31=4,0.7*AT31+0.3*AR31,IF(Polymers_Data!BP31=5,0.3*AT31+0.7*AR31,"ERR")))))</f>
        <v>35.4772622906113</v>
      </c>
      <c r="AV31" s="96" t="n">
        <v>3.75</v>
      </c>
      <c r="AW31" s="109" t="n">
        <v>40.6088175987873</v>
      </c>
      <c r="AX31" s="5"/>
      <c r="AY31" s="108" t="n">
        <f aca="false">C31</f>
        <v>26.905207712041</v>
      </c>
      <c r="AZ31" s="6"/>
      <c r="BA31" s="96" t="n">
        <f aca="false">AY31+$BA$3</f>
        <v>44.4052077120411</v>
      </c>
      <c r="BB31" s="96" t="n">
        <f aca="false">AY31+$BB$3</f>
        <v>86.9052077120411</v>
      </c>
      <c r="BC31" s="96" t="n">
        <f aca="false">AY31+$BC$3</f>
        <v>66.4052077120411</v>
      </c>
      <c r="BD31" s="109" t="n">
        <f aca="false">IF(Polymers_Data!BZ31=1,0.5*BC31+0.5*BB31,IF(Polymers_Data!BZ31=2,0.7*BC31+0.3*BB31,IF(Polymers_Data!BZ31=3,MAXA(MINA(BB31,BC31),BA31),IF(Polymers_Data!BZ31=4,0.7*BC31+0.3*BA31,IF(Polymers_Data!BZ31=5,0.5*BC31+0.5*BA31,"ERR")))))</f>
        <v>66.4052077120411</v>
      </c>
      <c r="BE31" s="92" t="n">
        <f aca="false">IF(Polymers_Data!BZ31=1,0.5*BC31+0.5*BB31,IF(Polymers_Data!BZ31=2,0.7*BC31+0.3*BB31,IF(Polymers_Data!BZ31=3,MAXA(MINA(BB31,BC31),BA31),IF(Polymers_Data!BZ31=4,0.7*BC31+0.3*BA31,IF(Polymers_Data!BZ31=5,0.5*BC31+0.5*BA31,"ERR")))))</f>
        <v>66.4052077120411</v>
      </c>
      <c r="BF31" s="6"/>
      <c r="BG31" s="6"/>
      <c r="BH31" s="6"/>
      <c r="BI31" s="120" t="n">
        <f aca="false">BC31+BH31</f>
        <v>66.4052077120411</v>
      </c>
      <c r="BJ31" s="6"/>
      <c r="BK31" s="114" t="n">
        <f aca="false">DQ31</f>
        <v>37.9052077120411</v>
      </c>
      <c r="BL31" s="6"/>
      <c r="BM31" s="96" t="n">
        <f aca="false">BK31+$BM$3</f>
        <v>45.1552077120411</v>
      </c>
      <c r="BN31" s="96" t="n">
        <f aca="false">BK31+22</f>
        <v>59.9052077120411</v>
      </c>
      <c r="BO31" s="96" t="n">
        <f aca="false">BK31+$BO$3</f>
        <v>53.1052077120411</v>
      </c>
      <c r="BP31" s="121" t="n">
        <f aca="false">IF(Polymers_Data!AJ31=1,0.5*BO31+0.5*BN31,IF(Polymers_Data!AJ31=2,0.7*BO31+0.3*BN31,IF(Polymers_Data!AJ31=3,MAXA(MINA(BN31,BO31),BM31),IF(Polymers_Data!AJ31=4,0.7*BO31+0.3*BM31,IF(Polymers_Data!AJ31=5,0.5*BO31+0.5*BM31,"ERR")))))</f>
        <v>53.1052077120411</v>
      </c>
      <c r="BQ31" s="121" t="n">
        <v>-4</v>
      </c>
      <c r="BR31" s="120" t="n">
        <v>45</v>
      </c>
      <c r="BS31" s="96" t="n">
        <f aca="false">BR31-2.5</f>
        <v>42.5</v>
      </c>
      <c r="BT31" s="124" t="n">
        <v>50.8102424530296</v>
      </c>
      <c r="BU31" s="122" t="n">
        <f aca="false">VLOOKUP(A31,'[2]Price Curves'!$C$8:$IV$367,'[2]Price Curves'!$AW$1)</f>
        <v>38.3284669047619</v>
      </c>
      <c r="BV31" s="96" t="n">
        <f aca="false">BU31/2.97</f>
        <v>12.905207712041</v>
      </c>
      <c r="BW31" s="96" t="n">
        <f aca="false">BV31+7</f>
        <v>19.905207712041</v>
      </c>
      <c r="BX31" s="96" t="n">
        <f aca="false">BV31+23.861</f>
        <v>36.766207712041</v>
      </c>
      <c r="BY31" s="96" t="n">
        <f aca="false">BV31+$BY$3</f>
        <v>26.905207712041</v>
      </c>
      <c r="BZ31" s="96" t="n">
        <f aca="false">IF(Monomers_Data!F31=1,0.5*BY31+0.5*BX31,IF(Monomers_Data!F31=2,0.7*BY31+0.3*BX31,IF(Monomers_Data!F31=3,MAXA(MINA(BX31,BY31),BW31),IF(Monomers_Data!F31=4,0.7*BY31+0.3*BW31,IF(Monomers_Data!F31=5,0.5*BY31+0.5*BW31,"ERR")))))</f>
        <v>26.905207712041</v>
      </c>
      <c r="CA31" s="96" t="n">
        <v>0</v>
      </c>
      <c r="CB31" s="92" t="n">
        <f aca="false">BY31+CA31</f>
        <v>26.905207712041</v>
      </c>
      <c r="CC31" s="96" t="n">
        <f aca="false">EP31</f>
        <v>28</v>
      </c>
      <c r="CD31" s="96" t="n">
        <f aca="false">CB31+2</f>
        <v>28.905207712041</v>
      </c>
      <c r="CE31" s="123" t="n">
        <f aca="false">CB31+0.25</f>
        <v>27.155207712041</v>
      </c>
      <c r="CF31" s="124"/>
      <c r="CG31" s="105" t="n">
        <f aca="false">VLOOKUP(A31,'[2]Price Curves'!$C$8:$BH$367,'[2]Price Curves'!$AY$1)</f>
        <v>49.0141194892857</v>
      </c>
      <c r="CH31" s="124" t="n">
        <f aca="false">CG31/4.23</f>
        <v>11.5872622906113</v>
      </c>
      <c r="CI31" s="124" t="n">
        <f aca="false">$CB31+CI$3</f>
        <v>18.905207712041</v>
      </c>
      <c r="CJ31" s="124" t="n">
        <f aca="false">$CB31+CJ$3</f>
        <v>24.905207712041</v>
      </c>
      <c r="CK31" s="124" t="n">
        <f aca="false">$CB31+CK$3</f>
        <v>20.905207712041</v>
      </c>
      <c r="CL31" s="125" t="n">
        <f aca="false">IF(Monomers_Data!P31=1,0.5*CK31+0.5*CJ31,IF(Monomers_Data!P31=2,0.7*CK31+0.3*CJ31,IF(Monomers_Data!P31=3,MAXA(MINA(CJ31,CK31),CI31),IF(Monomers_Data!P31=4,0.7*CK31+0.3*CI31,IF(Monomers_Data!P31=5,0.5*CK31+0.5*CI31,"ERR")))))</f>
        <v>22.105207712041</v>
      </c>
      <c r="CM31" s="125" t="n">
        <f aca="false">CH31+$CM$3</f>
        <v>18.5872622906113</v>
      </c>
      <c r="CN31" s="125"/>
      <c r="CO31" s="118" t="n">
        <f aca="false">CM31</f>
        <v>18.5872622906113</v>
      </c>
      <c r="CP31" s="125" t="n">
        <v>1.5</v>
      </c>
      <c r="CQ31" s="127" t="n">
        <f aca="false">CO31+CP31</f>
        <v>20.0872622906113</v>
      </c>
      <c r="CR31" s="124" t="n">
        <f aca="false">EX31</f>
        <v>16.2146031124811</v>
      </c>
      <c r="CS31" s="128" t="n">
        <f aca="false">EX31</f>
        <v>16.2146031124811</v>
      </c>
      <c r="CT31" s="7" t="n">
        <f aca="false">CB31</f>
        <v>26.905207712041</v>
      </c>
      <c r="CU31" s="124" t="n">
        <f aca="false">(+CT31+$CU$3)</f>
        <v>29.405207712041</v>
      </c>
      <c r="CV31" s="124" t="n">
        <f aca="false">CT31+$CV$3</f>
        <v>43.9052077120411</v>
      </c>
      <c r="CW31" s="124" t="n">
        <f aca="false">CT31+$CW$3</f>
        <v>36.9052077120411</v>
      </c>
      <c r="CX31" s="96" t="n">
        <f aca="false">IF(Polymers_Data!BU31=1,0.5*CW31+0.5*CV31,IF(Polymers_Data!BU31=2,0.7*CW31+0.3*CV31,IF(Polymers_Data!BU31=3,MAXA(MINA(CV31,CW31),CU31),IF(Polymers_Data!BU31=4,0.7*CW31+0.3*CU31,IF(Polymers_Data!BU31=5,0.5*CW31+0.5*CU31,"ERR")))))</f>
        <v>39.0052077120411</v>
      </c>
      <c r="CY31" s="129" t="n">
        <f aca="false">CX31</f>
        <v>39.0052077120411</v>
      </c>
      <c r="CZ31" s="105" t="n">
        <v>0.204918572997836</v>
      </c>
      <c r="DA31" s="124" t="n">
        <f aca="false">CZ31*100/(0.2*4.22+0.8*2.9696)</f>
        <v>6.36456334163133</v>
      </c>
      <c r="DB31" s="123"/>
      <c r="DC31" s="124" t="n">
        <f aca="false">EN31</f>
        <v>24.305207712041</v>
      </c>
      <c r="DD31" s="124" t="n">
        <f aca="false">EB31</f>
        <v>111.434166666667</v>
      </c>
      <c r="DE31" s="124" t="n">
        <f aca="false">DC31*0.285+DD31/7.37*0.785+5.2</f>
        <v>23.996159344924</v>
      </c>
      <c r="DF31" s="124" t="n">
        <f aca="false">DC31+$DF$3</f>
        <v>19.005207712041</v>
      </c>
      <c r="DG31" s="124" t="n">
        <f aca="false">DC31+$DG$3</f>
        <v>49.305207712041</v>
      </c>
      <c r="DH31" s="96" t="n">
        <f aca="false">DC31+6</f>
        <v>30.305207712041</v>
      </c>
      <c r="DI31" s="124" t="n">
        <f aca="false">IF(Monomers_Data!AE31=1,0.5*DH31+0.5*DG31,IF(Monomers_Data!AE31=2,0.7*DH31+0.3*DG31,IF(Monomers_Data!AE31=3,MAXA(MINA(DG31,DH31),DF31),IF(Monomers_Data!AE31=4,0.7*DH31+0.3*DF31,IF(Monomers_Data!AE31=5,0.5*DH31+0.5*DF31,"ERR")))))</f>
        <v>30.305207712041</v>
      </c>
      <c r="DJ31" s="125" t="n">
        <f aca="false">DI31</f>
        <v>30.305207712041</v>
      </c>
      <c r="DK31" s="123" t="n">
        <f aca="false">DJ31/100*2204</f>
        <v>667.926777973385</v>
      </c>
      <c r="DL31" s="124" t="n">
        <f aca="false">CB31</f>
        <v>26.905207712041</v>
      </c>
      <c r="DM31" s="124" t="n">
        <f aca="false">DL31+$DM$3</f>
        <v>29.405207712041</v>
      </c>
      <c r="DN31" s="124" t="n">
        <f aca="false">DL31+$DN$3</f>
        <v>49.9052077120411</v>
      </c>
      <c r="DO31" s="96" t="n">
        <f aca="false">DL31+$DO$3</f>
        <v>37.9052077120411</v>
      </c>
      <c r="DP31" s="124" t="n">
        <f aca="false">IF(Monomers_Data!AE31=1,0.5*DO31+0.5*DN31,IF(Monomers_Data!AE31=2,0.7*DO31+0.3*DN31,IF(Monomers_Data!AE31=3,MAXA(MINA(DN31,DO31),DM31),IF(Monomers_Data!AE31=4,0.7*DO31+0.3*DM31,IF(Monomers_Data!AE31=5,0.5*DO31+0.5*DM31,"ERR")))))</f>
        <v>37.9052077120411</v>
      </c>
      <c r="DQ31" s="125" t="n">
        <f aca="false">DP31</f>
        <v>37.9052077120411</v>
      </c>
      <c r="DR31" s="123" t="n">
        <f aca="false">DQ31/100*2204</f>
        <v>835.430777973385</v>
      </c>
      <c r="DS31" s="96" t="n">
        <f aca="false">VLOOKUP(A31,'[2]Price Curves'!$C$8:$BH$367,'[2]Price Curves'!$BC$1)</f>
        <v>24.43</v>
      </c>
      <c r="DT31" s="124" t="n">
        <f aca="false">DS31/42*100</f>
        <v>58.1666666666667</v>
      </c>
      <c r="DU31" s="124" t="n">
        <f aca="false">VLOOKUP(A31,'[2]Price Curves'!$C$8:$BH$367,'[2]Price Curves'!$BG$1)</f>
        <v>70.9095238095238</v>
      </c>
      <c r="DV31" s="105" t="n">
        <f aca="false">DT32+$DT$3</f>
        <v>83.4333333333333</v>
      </c>
      <c r="DW31" s="130" t="n">
        <f aca="false">DT32+$DU$3</f>
        <v>167.833333333333</v>
      </c>
      <c r="DX31" s="130" t="n">
        <f aca="false">DT31*$DV$3+DU31*$DW$3+$DX$3</f>
        <v>111.434166666667</v>
      </c>
      <c r="DY31" s="96" t="n">
        <f aca="false">DT32+$DY$3</f>
        <v>112.833333333333</v>
      </c>
      <c r="DZ31" s="96"/>
      <c r="EA31" s="131" t="n">
        <f aca="false">DX31+DZ31</f>
        <v>111.434166666667</v>
      </c>
      <c r="EB31" s="131" t="n">
        <f aca="false">DX31</f>
        <v>111.434166666667</v>
      </c>
      <c r="EC31" s="132"/>
      <c r="ED31" s="133" t="n">
        <f aca="false">'[2]Price Curves'!AM30</f>
        <v>1.21</v>
      </c>
      <c r="EH31" s="106" t="n">
        <f aca="false">MAX(EXP(-0.015*((A37-'Export File'!$A$6+30)/365))*$EH$8,0.1)</f>
        <v>0.106084271292424</v>
      </c>
      <c r="EJ31" s="134" t="n">
        <f aca="false">BV31</f>
        <v>12.905207712041</v>
      </c>
      <c r="EK31" s="134" t="n">
        <f aca="false">EJ31+5.22</f>
        <v>18.125207712041</v>
      </c>
      <c r="EL31" s="134" t="n">
        <f aca="false">EJ31+18.2</f>
        <v>31.105207712041</v>
      </c>
      <c r="EM31" s="134" t="n">
        <f aca="false">EJ31+$EM$3</f>
        <v>24.305207712041</v>
      </c>
      <c r="EN31" s="135" t="n">
        <f aca="false">IF(Monomers_Data!K31=1,0.5*EM31+0.5*EL31,IF(Monomers_Data!K31=2,0.7*EM31+0.3*EL31,IF(Monomers_Data!K31=3,MAXA(MINA(EL31,EM31),EK31),IF(Monomers_Data!K31=4,0.7*EM31+0.3*EK31,IF(Monomers_Data!K31=5,0.5*EM31+0.5*EK31,"ERR")))))</f>
        <v>24.305207712041</v>
      </c>
      <c r="EO31" s="134" t="n">
        <v>4.5</v>
      </c>
      <c r="EP31" s="136" t="n">
        <v>28</v>
      </c>
      <c r="EQ31" s="134" t="n">
        <f aca="false">VLOOKUP(A31,'[2]Price Curves'!$C$8:$BH$367,'[2]Price Curves'!$BH$1)</f>
        <v>65.8690476190476</v>
      </c>
      <c r="ER31" s="134" t="n">
        <f aca="false">VLOOKUP(A31,'[2]Price Curves'!$C$8:$BH$367,'[2]Price Curves'!$BA$1)</f>
        <v>53.7056892857143</v>
      </c>
      <c r="ES31" s="137" t="n">
        <f aca="false">MIN(((EQ31+$ET$1-ER31*0.7133-$ET$3)/5.69*2.4313)+1.5,CQ31-$ET$2)</f>
        <v>13.6653789245251</v>
      </c>
      <c r="ET31" s="134" t="n">
        <f aca="false">MAX(($EQ31+$ET$1-$ER31*0.7133-$ET$3)/5.69*2.4313+1.5,$CQ31-$ET$2)</f>
        <v>17.5872622906113</v>
      </c>
      <c r="EU31" s="138" t="n">
        <f aca="false">AVERAGE(ET31,ES31)</f>
        <v>15.6263206075682</v>
      </c>
      <c r="EV31" s="134" t="n">
        <f aca="false">CB31*$EV$2+$EV$3</f>
        <v>17.313431822591</v>
      </c>
      <c r="EW31" s="134" t="n">
        <f aca="false">IF(Monomers_Data!U31=1,0.5*EU31+0.5*ET31,IF(Monomers_Data!U31=2,0.7*EU31+0.3*ET31,IF(Monomers_Data!U31=3,MAXA(MINA(ET31,EU31),ES31),IF(Monomers_Data!U31=4,0.7*EU31+0.3*ES31,IF(Monomers_Data!U31=5,0.5*EU31+0.5*ES31,"ERR")))))</f>
        <v>16.2146031124811</v>
      </c>
      <c r="EX31" s="96" t="n">
        <f aca="false">EW31</f>
        <v>16.2146031124811</v>
      </c>
      <c r="EY31" s="139" t="n">
        <f aca="false">VLOOKUP(A31,'[2]Price Curves'!$C$8:$BH$367,'[2]Price Curves'!$BE$1)</f>
        <v>4.814</v>
      </c>
      <c r="EZ31" s="134" t="n">
        <f aca="false">EY31*$EZ$2+$EZ$3</f>
        <v>73.6426</v>
      </c>
      <c r="FA31" s="0" t="n">
        <f aca="false">((EY31*$FA$2)+$FA$3)*100</f>
        <v>70.547</v>
      </c>
    </row>
    <row r="32" customFormat="false" ht="12" hidden="false" customHeight="false" outlineLevel="0" collapsed="false">
      <c r="A32" s="140" t="n">
        <f aca="false">EOMONTH(A31,0)+1</f>
        <v>37681</v>
      </c>
      <c r="C32" s="108" t="n">
        <f aca="false">CB32</f>
        <v>26.8821868954091</v>
      </c>
      <c r="D32" s="6"/>
      <c r="E32" s="96" t="n">
        <f aca="false">C32+$E$3</f>
        <v>35.8821868954091</v>
      </c>
      <c r="F32" s="96" t="n">
        <f aca="false">C32+$F$3</f>
        <v>48.8821868954091</v>
      </c>
      <c r="G32" s="96" t="n">
        <f aca="false">C32+$G$3</f>
        <v>42.0821868954091</v>
      </c>
      <c r="H32" s="92" t="n">
        <f aca="false">IF(Polymers_Data!F32=1,0.5*G32+0.5*F32,IF(Polymers_Data!F32=2,0.7*G32+0.3*F32,IF(Polymers_Data!F32=3,MAXA(MINA(F32,G32),E32),IF(Polymers_Data!F32=4,0.7*G32+0.3*E32,IF(Polymers_Data!F32=5,0.5*G32+0.5*E32,"ERR")))))</f>
        <v>42.0821868954091</v>
      </c>
      <c r="I32" s="109" t="n">
        <v>0</v>
      </c>
      <c r="J32" s="109" t="n">
        <f aca="false">G32+I32</f>
        <v>42.0821868954091</v>
      </c>
      <c r="K32" s="110" t="n">
        <f aca="false">J32+2</f>
        <v>44.0821868954091</v>
      </c>
      <c r="L32" s="111" t="n">
        <f aca="false">AB32+$L$3</f>
        <v>44.3821868954091</v>
      </c>
      <c r="M32" s="112" t="n">
        <f aca="false">L32+$M$3</f>
        <v>45.3821868954091</v>
      </c>
      <c r="N32" s="113" t="n">
        <f aca="false">L32+$N$3</f>
        <v>43.3821868954091</v>
      </c>
      <c r="O32" s="114" t="n">
        <f aca="false">C32+$O$3</f>
        <v>29.3821868954091</v>
      </c>
      <c r="P32" s="96" t="n">
        <f aca="false">C32+$P$3</f>
        <v>47.3821868954091</v>
      </c>
      <c r="Q32" s="96" t="n">
        <f aca="false">C32+$Q$3</f>
        <v>39.1321868954091</v>
      </c>
      <c r="R32" s="6"/>
      <c r="S32" s="88" t="n">
        <f aca="false">J32-3.5</f>
        <v>38.5821868954091</v>
      </c>
      <c r="T32" s="92"/>
      <c r="U32" s="114" t="n">
        <f aca="false">$C32+$U$3</f>
        <v>31.8821868954091</v>
      </c>
      <c r="V32" s="96" t="n">
        <f aca="false">$C32+$V$3</f>
        <v>46.3821868954091</v>
      </c>
      <c r="W32" s="96" t="n">
        <f aca="false">$C32+$W$3</f>
        <v>38.8821868954091</v>
      </c>
      <c r="X32" s="92"/>
      <c r="Y32" s="92" t="n">
        <f aca="false">IF(Polymers_Data!BA32=1,0.5*W32+0.5*V32,IF(Polymers_Data!BA32=2,0.7*W32+0.3*V32,IF(Polymers_Data!BA32=3,MAXA(MINA(V32,W32),U32),IF(Polymers_Data!BA32=4,0.7*W32+0.3*U32,IF(Polymers_Data!BA32=5,0.5*W32+0.5*U32,"ERR")))))</f>
        <v>38.8821868954091</v>
      </c>
      <c r="Z32" s="96" t="n">
        <v>0</v>
      </c>
      <c r="AA32" s="92" t="n">
        <f aca="false">W32+Z32</f>
        <v>38.8821868954091</v>
      </c>
      <c r="AB32" s="92" t="n">
        <f aca="false">AA32+1</f>
        <v>39.8821868954091</v>
      </c>
      <c r="AC32" s="116" t="n">
        <f aca="false">S32+2</f>
        <v>40.5821868954091</v>
      </c>
      <c r="AD32" s="117" t="n">
        <f aca="false">AB32+2.5</f>
        <v>42.3821868954091</v>
      </c>
      <c r="AE32" s="96" t="n">
        <f aca="false">C32+11.33</f>
        <v>38.2121868954091</v>
      </c>
      <c r="AF32" s="96" t="n">
        <f aca="false">C32+27</f>
        <v>53.8821868954091</v>
      </c>
      <c r="AG32" s="96" t="n">
        <f aca="false">C32+17.68</f>
        <v>44.5621868954091</v>
      </c>
      <c r="AH32" s="6"/>
      <c r="AI32" s="88" t="n">
        <f aca="false">AC32+4.5</f>
        <v>45.0821868954091</v>
      </c>
      <c r="AJ32" s="118" t="n">
        <f aca="false">AB32+8</f>
        <v>47.8821868954091</v>
      </c>
      <c r="AK32" s="114" t="n">
        <f aca="false">CO32+1.5</f>
        <v>20.0610519977767</v>
      </c>
      <c r="AL32" s="6"/>
      <c r="AM32" s="96" t="n">
        <f aca="false">AK32+$AM$3</f>
        <v>32.8610519977767</v>
      </c>
      <c r="AN32" s="96" t="n">
        <f aca="false">AK32+$AN$3</f>
        <v>44.0610519977767</v>
      </c>
      <c r="AO32" s="96" t="n">
        <f aca="false">AK32+$AO$3</f>
        <v>37.9610519977767</v>
      </c>
      <c r="AP32" s="109" t="n">
        <f aca="false">IF(Polymers_Data!AE32=1,0.5*AO32+0.5*AN32,IF(Polymers_Data!AE32=2,0.7*AO32+0.3*AN32,IF(Polymers_Data!AE32=3,MAXA(MINA(AN32,AO32),AM32),IF(Polymers_Data!AE32=4,0.7*AO32+0.3*AM32,IF(Polymers_Data!AE32=5,0.5*AO32+0.5*AM32,"ERR")))))</f>
        <v>37.9610519977767</v>
      </c>
      <c r="AQ32" s="109" t="n">
        <f aca="false">IF(Polymers_Data!AE32=1,0.5*AO32+0.5*AN32,IF(Polymers_Data!AE32=2,0.7*AO32+0.3*AN32,IF(Polymers_Data!AE32=3,MAXA(MINA(AN32,AO32),AM32),IF(Polymers_Data!AE32=4,0.7*AO32+0.3*AM32,IF(Polymers_Data!AE32=5,0.5*AO32+0.5*AM32,"ERR")))))</f>
        <v>37.9610519977767</v>
      </c>
      <c r="AR32" s="96" t="n">
        <f aca="false">$AK32+10</f>
        <v>30.0610519977767</v>
      </c>
      <c r="AS32" s="96" t="n">
        <f aca="false">$AK32+23.75</f>
        <v>43.8110519977767</v>
      </c>
      <c r="AT32" s="96" t="n">
        <f aca="false">$AK32+$AT$3</f>
        <v>35.4510519977767</v>
      </c>
      <c r="AU32" s="96" t="n">
        <f aca="false">IF(Polymers_Data!BP32=1,0.5*AT32+0.5*AS32,IF(Polymers_Data!BP32=2,0.7*AT32+0.3*AS32,IF(Polymers_Data!BP32=3,MAXA(MINA(AS32,AT32),AR32),IF(Polymers_Data!BP32=4,0.7*AT32+0.3*AR32,IF(Polymers_Data!BP32=5,0.3*AT32+0.7*AR32,"ERR")))))</f>
        <v>35.4510519977767</v>
      </c>
      <c r="AV32" s="96" t="n">
        <v>3.75</v>
      </c>
      <c r="AW32" s="109" t="n">
        <v>39.5233246753247</v>
      </c>
      <c r="AX32" s="5"/>
      <c r="AY32" s="108" t="n">
        <f aca="false">C32</f>
        <v>26.8821868954091</v>
      </c>
      <c r="AZ32" s="6"/>
      <c r="BA32" s="96" t="n">
        <f aca="false">AY32+$BA$3</f>
        <v>44.3821868954091</v>
      </c>
      <c r="BB32" s="96" t="n">
        <f aca="false">AY32+$BB$3</f>
        <v>86.8821868954091</v>
      </c>
      <c r="BC32" s="96" t="n">
        <f aca="false">AY32+$BC$3</f>
        <v>66.3821868954091</v>
      </c>
      <c r="BD32" s="109" t="n">
        <f aca="false">IF(Polymers_Data!BZ32=1,0.5*BC32+0.5*BB32,IF(Polymers_Data!BZ32=2,0.7*BC32+0.3*BB32,IF(Polymers_Data!BZ32=3,MAXA(MINA(BB32,BC32),BA32),IF(Polymers_Data!BZ32=4,0.7*BC32+0.3*BA32,IF(Polymers_Data!BZ32=5,0.5*BC32+0.5*BA32,"ERR")))))</f>
        <v>66.3821868954091</v>
      </c>
      <c r="BE32" s="92" t="n">
        <f aca="false">IF(Polymers_Data!BZ32=1,0.5*BC32+0.5*BB32,IF(Polymers_Data!BZ32=2,0.7*BC32+0.3*BB32,IF(Polymers_Data!BZ32=3,MAXA(MINA(BB32,BC32),BA32),IF(Polymers_Data!BZ32=4,0.7*BC32+0.3*BA32,IF(Polymers_Data!BZ32=5,0.5*BC32+0.5*BA32,"ERR")))))</f>
        <v>66.3821868954091</v>
      </c>
      <c r="BF32" s="6"/>
      <c r="BG32" s="6"/>
      <c r="BH32" s="6"/>
      <c r="BI32" s="120" t="n">
        <f aca="false">BC32+BH32</f>
        <v>66.3821868954091</v>
      </c>
      <c r="BJ32" s="6"/>
      <c r="BK32" s="114" t="n">
        <f aca="false">DQ32</f>
        <v>37.8821868954091</v>
      </c>
      <c r="BL32" s="6"/>
      <c r="BM32" s="96" t="n">
        <f aca="false">BK32+$BM$3</f>
        <v>45.1321868954091</v>
      </c>
      <c r="BN32" s="96" t="n">
        <f aca="false">BK32+22</f>
        <v>59.8821868954091</v>
      </c>
      <c r="BO32" s="96" t="n">
        <f aca="false">BK32+$BO$3</f>
        <v>53.0821868954091</v>
      </c>
      <c r="BP32" s="121" t="n">
        <f aca="false">IF(Polymers_Data!AJ32=1,0.5*BO32+0.5*BN32,IF(Polymers_Data!AJ32=2,0.7*BO32+0.3*BN32,IF(Polymers_Data!AJ32=3,MAXA(MINA(BN32,BO32),BM32),IF(Polymers_Data!AJ32=4,0.7*BO32+0.3*BM32,IF(Polymers_Data!AJ32=5,0.5*BO32+0.5*BM32,"ERR")))))</f>
        <v>53.0821868954091</v>
      </c>
      <c r="BQ32" s="121" t="n">
        <v>-4</v>
      </c>
      <c r="BR32" s="121" t="n">
        <f aca="false">BO32+BQ32</f>
        <v>49.0821868954091</v>
      </c>
      <c r="BS32" s="96" t="n">
        <f aca="false">BR32-2.5</f>
        <v>46.5821868954091</v>
      </c>
      <c r="BT32" s="124" t="n">
        <v>49.7402796176046</v>
      </c>
      <c r="BU32" s="122" t="n">
        <f aca="false">VLOOKUP(A32,'[2]Price Curves'!$C$8:$IV$367,'[2]Price Curves'!$AW$1)</f>
        <v>38.260095079365</v>
      </c>
      <c r="BV32" s="96" t="n">
        <f aca="false">BU32/2.97</f>
        <v>12.8821868954091</v>
      </c>
      <c r="BW32" s="96" t="n">
        <f aca="false">BV32+7</f>
        <v>19.8821868954091</v>
      </c>
      <c r="BX32" s="96" t="n">
        <f aca="false">BV32+23.861</f>
        <v>36.7431868954091</v>
      </c>
      <c r="BY32" s="96" t="n">
        <f aca="false">BV32+$BY$3</f>
        <v>26.8821868954091</v>
      </c>
      <c r="BZ32" s="96" t="n">
        <f aca="false">IF(Monomers_Data!F32=1,0.5*BY32+0.5*BX32,IF(Monomers_Data!F32=2,0.7*BY32+0.3*BX32,IF(Monomers_Data!F32=3,MAXA(MINA(BX32,BY32),BW32),IF(Monomers_Data!F32=4,0.7*BY32+0.3*BW32,IF(Monomers_Data!F32=5,0.5*BY32+0.5*BW32,"ERR")))))</f>
        <v>26.8821868954091</v>
      </c>
      <c r="CA32" s="96" t="n">
        <v>0</v>
      </c>
      <c r="CB32" s="92" t="n">
        <f aca="false">BY32+CA32</f>
        <v>26.8821868954091</v>
      </c>
      <c r="CC32" s="96" t="n">
        <f aca="false">EP32</f>
        <v>28</v>
      </c>
      <c r="CD32" s="96" t="n">
        <f aca="false">CB32+2</f>
        <v>28.8821868954091</v>
      </c>
      <c r="CE32" s="123" t="n">
        <f aca="false">CB32+0.25</f>
        <v>27.1321868954091</v>
      </c>
      <c r="CF32" s="124"/>
      <c r="CG32" s="105" t="n">
        <f aca="false">VLOOKUP(A32,'[2]Price Curves'!$C$8:$BH$367,'[2]Price Curves'!$AY$1)</f>
        <v>48.9032499505952</v>
      </c>
      <c r="CH32" s="124" t="n">
        <f aca="false">CG32/4.23</f>
        <v>11.5610519977767</v>
      </c>
      <c r="CI32" s="124" t="n">
        <f aca="false">$CB32+CI$3</f>
        <v>18.8821868954091</v>
      </c>
      <c r="CJ32" s="124" t="n">
        <f aca="false">$CB32+CJ$3</f>
        <v>24.8821868954091</v>
      </c>
      <c r="CK32" s="124" t="n">
        <f aca="false">$CB32+CK$3</f>
        <v>20.8821868954091</v>
      </c>
      <c r="CL32" s="125" t="n">
        <f aca="false">IF(Monomers_Data!P32=1,0.5*CK32+0.5*CJ32,IF(Monomers_Data!P32=2,0.7*CK32+0.3*CJ32,IF(Monomers_Data!P32=3,MAXA(MINA(CJ32,CK32),CI32),IF(Monomers_Data!P32=4,0.7*CK32+0.3*CI32,IF(Monomers_Data!P32=5,0.5*CK32+0.5*CI32,"ERR")))))</f>
        <v>22.0821868954091</v>
      </c>
      <c r="CM32" s="125" t="n">
        <f aca="false">CH32+$CM$3</f>
        <v>18.5610519977767</v>
      </c>
      <c r="CN32" s="125"/>
      <c r="CO32" s="118" t="n">
        <f aca="false">CM32</f>
        <v>18.5610519977767</v>
      </c>
      <c r="CP32" s="125" t="n">
        <v>1.5</v>
      </c>
      <c r="CQ32" s="127" t="n">
        <f aca="false">CO32+CP32</f>
        <v>20.0610519977767</v>
      </c>
      <c r="CR32" s="124" t="n">
        <f aca="false">EX32</f>
        <v>16.1753615179318</v>
      </c>
      <c r="CS32" s="128" t="n">
        <f aca="false">EX32</f>
        <v>16.1753615179318</v>
      </c>
      <c r="CT32" s="7" t="n">
        <f aca="false">CB32</f>
        <v>26.8821868954091</v>
      </c>
      <c r="CU32" s="124" t="n">
        <f aca="false">(+CT32+$CU$3)</f>
        <v>29.3821868954091</v>
      </c>
      <c r="CV32" s="124" t="n">
        <f aca="false">CT32+$CV$3</f>
        <v>43.8821868954091</v>
      </c>
      <c r="CW32" s="124" t="n">
        <f aca="false">CT32+$CW$3</f>
        <v>36.8821868954091</v>
      </c>
      <c r="CX32" s="96" t="n">
        <f aca="false">IF(Polymers_Data!BU32=1,0.5*CW32+0.5*CV32,IF(Polymers_Data!BU32=2,0.7*CW32+0.3*CV32,IF(Polymers_Data!BU32=3,MAXA(MINA(CV32,CW32),CU32),IF(Polymers_Data!BU32=4,0.7*CW32+0.3*CU32,IF(Polymers_Data!BU32=5,0.5*CW32+0.5*CU32,"ERR")))))</f>
        <v>38.9821868954091</v>
      </c>
      <c r="CY32" s="129" t="n">
        <f aca="false">CX32</f>
        <v>38.9821868954091</v>
      </c>
      <c r="CZ32" s="105" t="n">
        <v>0.198245133609386</v>
      </c>
      <c r="DA32" s="124" t="n">
        <f aca="false">CZ32*100/(0.2*4.22+0.8*2.9696)</f>
        <v>6.157293072895</v>
      </c>
      <c r="DB32" s="123"/>
      <c r="DC32" s="124" t="n">
        <f aca="false">EN32</f>
        <v>24.2821868954091</v>
      </c>
      <c r="DD32" s="124" t="n">
        <f aca="false">EB32</f>
        <v>111.045833333333</v>
      </c>
      <c r="DE32" s="124" t="n">
        <f aca="false">DC32*0.285+DD32/7.37*0.785+5.2</f>
        <v>23.9482359065304</v>
      </c>
      <c r="DF32" s="124" t="n">
        <f aca="false">DC32+$DF$3</f>
        <v>18.9821868954091</v>
      </c>
      <c r="DG32" s="124" t="n">
        <f aca="false">DC32+$DG$3</f>
        <v>49.2821868954091</v>
      </c>
      <c r="DH32" s="96" t="n">
        <f aca="false">DC32+6</f>
        <v>30.2821868954091</v>
      </c>
      <c r="DI32" s="124" t="n">
        <f aca="false">IF(Monomers_Data!AE32=1,0.5*DH32+0.5*DG32,IF(Monomers_Data!AE32=2,0.7*DH32+0.3*DG32,IF(Monomers_Data!AE32=3,MAXA(MINA(DG32,DH32),DF32),IF(Monomers_Data!AE32=4,0.7*DH32+0.3*DF32,IF(Monomers_Data!AE32=5,0.5*DH32+0.5*DF32,"ERR")))))</f>
        <v>30.2821868954091</v>
      </c>
      <c r="DJ32" s="125" t="n">
        <f aca="false">DI32</f>
        <v>30.2821868954091</v>
      </c>
      <c r="DK32" s="123" t="n">
        <f aca="false">DJ32/100*2204</f>
        <v>667.419399174816</v>
      </c>
      <c r="DL32" s="124" t="n">
        <f aca="false">CB32</f>
        <v>26.8821868954091</v>
      </c>
      <c r="DM32" s="124" t="n">
        <f aca="false">DL32+$DM$3</f>
        <v>29.3821868954091</v>
      </c>
      <c r="DN32" s="124" t="n">
        <f aca="false">DL32+$DN$3</f>
        <v>49.8821868954091</v>
      </c>
      <c r="DO32" s="96" t="n">
        <f aca="false">DL32+$DO$3</f>
        <v>37.8821868954091</v>
      </c>
      <c r="DP32" s="124" t="n">
        <f aca="false">IF(Monomers_Data!AE32=1,0.5*DO32+0.5*DN32,IF(Monomers_Data!AE32=2,0.7*DO32+0.3*DN32,IF(Monomers_Data!AE32=3,MAXA(MINA(DN32,DO32),DM32),IF(Monomers_Data!AE32=4,0.7*DO32+0.3*DM32,IF(Monomers_Data!AE32=5,0.5*DO32+0.5*DM32,"ERR")))))</f>
        <v>37.8821868954091</v>
      </c>
      <c r="DQ32" s="125" t="n">
        <f aca="false">DP32</f>
        <v>37.8821868954091</v>
      </c>
      <c r="DR32" s="123" t="n">
        <f aca="false">DQ32/100*2204</f>
        <v>834.923399174816</v>
      </c>
      <c r="DS32" s="96" t="n">
        <f aca="false">VLOOKUP(A32,'[2]Price Curves'!$C$8:$BH$367,'[2]Price Curves'!$BC$1)</f>
        <v>24.29</v>
      </c>
      <c r="DT32" s="124" t="n">
        <f aca="false">DS32/42*100</f>
        <v>57.8333333333333</v>
      </c>
      <c r="DU32" s="124" t="n">
        <f aca="false">VLOOKUP(A32,'[2]Price Curves'!$C$8:$BH$367,'[2]Price Curves'!$BG$1)</f>
        <v>71.6095238095238</v>
      </c>
      <c r="DV32" s="105" t="n">
        <f aca="false">DT33+$DT$3</f>
        <v>83.1476190476191</v>
      </c>
      <c r="DW32" s="130" t="n">
        <f aca="false">DT33+$DU$3</f>
        <v>167.547619047619</v>
      </c>
      <c r="DX32" s="130" t="n">
        <f aca="false">DT32*$DV$3+DU32*$DW$3+$DX$3</f>
        <v>111.045833333333</v>
      </c>
      <c r="DY32" s="96" t="n">
        <f aca="false">DT33+$DY$3</f>
        <v>112.547619047619</v>
      </c>
      <c r="DZ32" s="96"/>
      <c r="EA32" s="131" t="n">
        <f aca="false">DX32+DZ32</f>
        <v>111.045833333333</v>
      </c>
      <c r="EB32" s="131" t="n">
        <f aca="false">DX32</f>
        <v>111.045833333333</v>
      </c>
      <c r="EC32" s="132"/>
      <c r="ED32" s="133" t="n">
        <f aca="false">'[2]Price Curves'!AM31</f>
        <v>1.21</v>
      </c>
      <c r="EH32" s="106" t="n">
        <f aca="false">MAX(EXP(-0.015*((A38-'Export File'!$A$6+30)/365))*$EH$8,0.1)</f>
        <v>0.105949208888385</v>
      </c>
      <c r="EJ32" s="134" t="n">
        <f aca="false">BV32</f>
        <v>12.8821868954091</v>
      </c>
      <c r="EK32" s="134" t="n">
        <f aca="false">EJ32+5.22</f>
        <v>18.1021868954091</v>
      </c>
      <c r="EL32" s="134" t="n">
        <f aca="false">EJ32+18.2</f>
        <v>31.0821868954091</v>
      </c>
      <c r="EM32" s="134" t="n">
        <f aca="false">EJ32+$EM$3</f>
        <v>24.2821868954091</v>
      </c>
      <c r="EN32" s="135" t="n">
        <f aca="false">IF(Monomers_Data!K32=1,0.5*EM32+0.5*EL32,IF(Monomers_Data!K32=2,0.7*EM32+0.3*EL32,IF(Monomers_Data!K32=3,MAXA(MINA(EL32,EM32),EK32),IF(Monomers_Data!K32=4,0.7*EM32+0.3*EK32,IF(Monomers_Data!K32=5,0.5*EM32+0.5*EK32,"ERR")))))</f>
        <v>24.2821868954091</v>
      </c>
      <c r="EO32" s="134" t="n">
        <v>4.5</v>
      </c>
      <c r="EP32" s="136" t="n">
        <v>28</v>
      </c>
      <c r="EQ32" s="134" t="n">
        <f aca="false">VLOOKUP(A32,'[2]Price Curves'!$C$8:$BH$367,'[2]Price Curves'!$BH$1)</f>
        <v>65.5809523809524</v>
      </c>
      <c r="ER32" s="134" t="n">
        <f aca="false">VLOOKUP(A32,'[2]Price Curves'!$C$8:$BH$367,'[2]Price Curves'!$BA$1)</f>
        <v>53.5099514285714</v>
      </c>
      <c r="ES32" s="137" t="n">
        <f aca="false">MIN(((EQ32+$ET$1-ER32*0.7133-$ET$3)/5.69*2.4313)+1.5,CQ32-$ET$2)</f>
        <v>13.6019363410772</v>
      </c>
      <c r="ET32" s="134" t="n">
        <f aca="false">MAX(($EQ32+$ET$1-$ER32*0.7133-$ET$3)/5.69*2.4313+1.5,$CQ32-$ET$2)</f>
        <v>17.5610519977767</v>
      </c>
      <c r="EU32" s="138" t="n">
        <f aca="false">AVERAGE(ET32,ES32)</f>
        <v>15.5814941694269</v>
      </c>
      <c r="EV32" s="134" t="n">
        <f aca="false">CB32*$EV$2+$EV$3</f>
        <v>17.2960511060339</v>
      </c>
      <c r="EW32" s="134" t="n">
        <f aca="false">IF(Monomers_Data!U32=1,0.5*EU32+0.5*ET32,IF(Monomers_Data!U32=2,0.7*EU32+0.3*ET32,IF(Monomers_Data!U32=3,MAXA(MINA(ET32,EU32),ES32),IF(Monomers_Data!U32=4,0.7*EU32+0.3*ES32,IF(Monomers_Data!U32=5,0.5*EU32+0.5*ES32,"ERR")))))</f>
        <v>16.1753615179318</v>
      </c>
      <c r="EX32" s="96" t="n">
        <f aca="false">EW32</f>
        <v>16.1753615179318</v>
      </c>
      <c r="EY32" s="139" t="n">
        <f aca="false">VLOOKUP(A32,'[2]Price Curves'!$C$8:$BH$367,'[2]Price Curves'!$BE$1)</f>
        <v>4.575</v>
      </c>
      <c r="EZ32" s="134" t="n">
        <f aca="false">EY32*$EZ$2+$EZ$3</f>
        <v>69.8425</v>
      </c>
      <c r="FA32" s="0" t="n">
        <f aca="false">((EY32*$FA$2)+$FA$3)*100</f>
        <v>68.0375</v>
      </c>
    </row>
    <row r="33" customFormat="false" ht="12" hidden="false" customHeight="false" outlineLevel="0" collapsed="false">
      <c r="A33" s="140" t="n">
        <f aca="false">EOMONTH(A32,0)+1</f>
        <v>37712</v>
      </c>
      <c r="C33" s="108" t="n">
        <f aca="false">CB33</f>
        <v>26.6756970134243</v>
      </c>
      <c r="D33" s="6"/>
      <c r="E33" s="96" t="n">
        <f aca="false">C33+$E$3</f>
        <v>35.6756970134243</v>
      </c>
      <c r="F33" s="96" t="n">
        <f aca="false">C33+$F$3</f>
        <v>48.6756970134243</v>
      </c>
      <c r="G33" s="96" t="n">
        <f aca="false">C33+$G$3</f>
        <v>41.8756970134243</v>
      </c>
      <c r="H33" s="92" t="n">
        <f aca="false">IF(Polymers_Data!F33=1,0.5*G33+0.5*F33,IF(Polymers_Data!F33=2,0.7*G33+0.3*F33,IF(Polymers_Data!F33=3,MAXA(MINA(F33,G33),E33),IF(Polymers_Data!F33=4,0.7*G33+0.3*E33,IF(Polymers_Data!F33=5,0.5*G33+0.5*E33,"ERR")))))</f>
        <v>41.8756970134243</v>
      </c>
      <c r="I33" s="109" t="n">
        <v>0</v>
      </c>
      <c r="J33" s="109" t="n">
        <f aca="false">G33+I33</f>
        <v>41.8756970134243</v>
      </c>
      <c r="K33" s="110" t="n">
        <f aca="false">J33+2</f>
        <v>43.8756970134243</v>
      </c>
      <c r="L33" s="111" t="n">
        <f aca="false">AB33+$L$3</f>
        <v>44.1756970134243</v>
      </c>
      <c r="M33" s="112" t="n">
        <f aca="false">L33+$M$3</f>
        <v>45.1756970134243</v>
      </c>
      <c r="N33" s="113" t="n">
        <f aca="false">L33+$N$3</f>
        <v>43.1756970134243</v>
      </c>
      <c r="O33" s="114" t="n">
        <f aca="false">C33+$O$3</f>
        <v>29.1756970134243</v>
      </c>
      <c r="P33" s="96" t="n">
        <f aca="false">C33+$P$3</f>
        <v>47.1756970134243</v>
      </c>
      <c r="Q33" s="96" t="n">
        <f aca="false">C33+$Q$3</f>
        <v>38.9256970134243</v>
      </c>
      <c r="R33" s="6"/>
      <c r="S33" s="88" t="n">
        <f aca="false">J33-3.5</f>
        <v>38.3756970134243</v>
      </c>
      <c r="T33" s="92"/>
      <c r="U33" s="114" t="n">
        <f aca="false">$C33+$U$3</f>
        <v>31.6756970134243</v>
      </c>
      <c r="V33" s="96" t="n">
        <f aca="false">$C33+$V$3</f>
        <v>46.1756970134243</v>
      </c>
      <c r="W33" s="96" t="n">
        <f aca="false">$C33+$W$3</f>
        <v>38.6756970134243</v>
      </c>
      <c r="X33" s="92"/>
      <c r="Y33" s="92" t="n">
        <f aca="false">IF(Polymers_Data!BA33=1,0.5*W33+0.5*V33,IF(Polymers_Data!BA33=2,0.7*W33+0.3*V33,IF(Polymers_Data!BA33=3,MAXA(MINA(V33,W33),U33),IF(Polymers_Data!BA33=4,0.7*W33+0.3*U33,IF(Polymers_Data!BA33=5,0.5*W33+0.5*U33,"ERR")))))</f>
        <v>38.6756970134243</v>
      </c>
      <c r="Z33" s="96" t="n">
        <v>0</v>
      </c>
      <c r="AA33" s="92" t="n">
        <f aca="false">W33+Z33</f>
        <v>38.6756970134243</v>
      </c>
      <c r="AB33" s="92" t="n">
        <f aca="false">AA33+1</f>
        <v>39.6756970134243</v>
      </c>
      <c r="AC33" s="116" t="n">
        <f aca="false">S33+2</f>
        <v>40.3756970134243</v>
      </c>
      <c r="AD33" s="117" t="n">
        <f aca="false">AB33+2.5</f>
        <v>42.1756970134243</v>
      </c>
      <c r="AE33" s="96" t="n">
        <f aca="false">C33+11.33</f>
        <v>38.0056970134243</v>
      </c>
      <c r="AF33" s="96" t="n">
        <f aca="false">C33+27</f>
        <v>53.6756970134243</v>
      </c>
      <c r="AG33" s="96" t="n">
        <f aca="false">C33+17.68</f>
        <v>44.3556970134243</v>
      </c>
      <c r="AH33" s="6"/>
      <c r="AI33" s="88" t="n">
        <f aca="false">AC33+4.5</f>
        <v>44.8756970134243</v>
      </c>
      <c r="AJ33" s="118" t="n">
        <f aca="false">AB33+8</f>
        <v>47.6756970134243</v>
      </c>
      <c r="AK33" s="114" t="n">
        <f aca="false">CO33+1.5</f>
        <v>19.4563431428265</v>
      </c>
      <c r="AL33" s="6"/>
      <c r="AM33" s="96" t="n">
        <f aca="false">AK33+$AM$3</f>
        <v>32.2563431428265</v>
      </c>
      <c r="AN33" s="96" t="n">
        <f aca="false">AK33+$AN$3</f>
        <v>43.4563431428265</v>
      </c>
      <c r="AO33" s="96" t="n">
        <f aca="false">AK33+$AO$3</f>
        <v>37.3563431428265</v>
      </c>
      <c r="AP33" s="109" t="n">
        <f aca="false">IF(Polymers_Data!AE33=1,0.5*AO33+0.5*AN33,IF(Polymers_Data!AE33=2,0.7*AO33+0.3*AN33,IF(Polymers_Data!AE33=3,MAXA(MINA(AN33,AO33),AM33),IF(Polymers_Data!AE33=4,0.7*AO33+0.3*AM33,IF(Polymers_Data!AE33=5,0.5*AO33+0.5*AM33,"ERR")))))</f>
        <v>37.3563431428265</v>
      </c>
      <c r="AQ33" s="109" t="n">
        <f aca="false">IF(Polymers_Data!AE33=1,0.5*AO33+0.5*AN33,IF(Polymers_Data!AE33=2,0.7*AO33+0.3*AN33,IF(Polymers_Data!AE33=3,MAXA(MINA(AN33,AO33),AM33),IF(Polymers_Data!AE33=4,0.7*AO33+0.3*AM33,IF(Polymers_Data!AE33=5,0.5*AO33+0.5*AM33,"ERR")))))</f>
        <v>37.3563431428265</v>
      </c>
      <c r="AR33" s="96" t="n">
        <f aca="false">$AK33+10</f>
        <v>29.4563431428265</v>
      </c>
      <c r="AS33" s="96" t="n">
        <f aca="false">$AK33+23.75</f>
        <v>43.2063431428265</v>
      </c>
      <c r="AT33" s="96" t="n">
        <f aca="false">$AK33+$AT$3</f>
        <v>34.8463431428265</v>
      </c>
      <c r="AU33" s="96" t="n">
        <f aca="false">IF(Polymers_Data!BP33=1,0.5*AT33+0.5*AS33,IF(Polymers_Data!BP33=2,0.7*AT33+0.3*AS33,IF(Polymers_Data!BP33=3,MAXA(MINA(AS33,AT33),AR33),IF(Polymers_Data!BP33=4,0.7*AT33+0.3*AR33,IF(Polymers_Data!BP33=5,0.3*AT33+0.7*AR33,"ERR")))))</f>
        <v>34.8463431428265</v>
      </c>
      <c r="AV33" s="96" t="n">
        <v>3.75</v>
      </c>
      <c r="AW33" s="109" t="n">
        <v>39.485451775248</v>
      </c>
      <c r="AX33" s="5"/>
      <c r="AY33" s="108" t="n">
        <f aca="false">C33</f>
        <v>26.6756970134243</v>
      </c>
      <c r="AZ33" s="6"/>
      <c r="BA33" s="96" t="n">
        <f aca="false">AY33+$BA$3</f>
        <v>44.1756970134243</v>
      </c>
      <c r="BB33" s="96" t="n">
        <f aca="false">AY33+$BB$3</f>
        <v>86.6756970134243</v>
      </c>
      <c r="BC33" s="96" t="n">
        <f aca="false">AY33+$BC$3</f>
        <v>66.1756970134243</v>
      </c>
      <c r="BD33" s="109" t="n">
        <f aca="false">IF(Polymers_Data!BZ33=1,0.5*BC33+0.5*BB33,IF(Polymers_Data!BZ33=2,0.7*BC33+0.3*BB33,IF(Polymers_Data!BZ33=3,MAXA(MINA(BB33,BC33),BA33),IF(Polymers_Data!BZ33=4,0.7*BC33+0.3*BA33,IF(Polymers_Data!BZ33=5,0.5*BC33+0.5*BA33,"ERR")))))</f>
        <v>66.1756970134243</v>
      </c>
      <c r="BE33" s="92" t="n">
        <f aca="false">IF(Polymers_Data!BZ33=1,0.5*BC33+0.5*BB33,IF(Polymers_Data!BZ33=2,0.7*BC33+0.3*BB33,IF(Polymers_Data!BZ33=3,MAXA(MINA(BB33,BC33),BA33),IF(Polymers_Data!BZ33=4,0.7*BC33+0.3*BA33,IF(Polymers_Data!BZ33=5,0.5*BC33+0.5*BA33,"ERR")))))</f>
        <v>66.1756970134243</v>
      </c>
      <c r="BF33" s="6"/>
      <c r="BG33" s="6"/>
      <c r="BH33" s="6"/>
      <c r="BI33" s="120" t="n">
        <f aca="false">BC33+BH33</f>
        <v>66.1756970134243</v>
      </c>
      <c r="BJ33" s="6"/>
      <c r="BK33" s="114" t="n">
        <f aca="false">DQ33</f>
        <v>37.6756970134243</v>
      </c>
      <c r="BL33" s="6"/>
      <c r="BM33" s="96" t="n">
        <f aca="false">BK33+$BM$3</f>
        <v>44.9256970134243</v>
      </c>
      <c r="BN33" s="96" t="n">
        <f aca="false">BK33+22</f>
        <v>59.6756970134243</v>
      </c>
      <c r="BO33" s="96" t="n">
        <f aca="false">BK33+$BO$3</f>
        <v>52.8756970134243</v>
      </c>
      <c r="BP33" s="121" t="n">
        <f aca="false">IF(Polymers_Data!AJ33=1,0.5*BO33+0.5*BN33,IF(Polymers_Data!AJ33=2,0.7*BO33+0.3*BN33,IF(Polymers_Data!AJ33=3,MAXA(MINA(BN33,BO33),BM33),IF(Polymers_Data!AJ33=4,0.7*BO33+0.3*BM33,IF(Polymers_Data!AJ33=5,0.5*BO33+0.5*BM33,"ERR")))))</f>
        <v>52.8756970134243</v>
      </c>
      <c r="BQ33" s="121" t="n">
        <v>-4</v>
      </c>
      <c r="BR33" s="121" t="n">
        <f aca="false">BO33+BQ33</f>
        <v>48.8756970134243</v>
      </c>
      <c r="BS33" s="96" t="n">
        <f aca="false">BR33-2.5</f>
        <v>46.3756970134243</v>
      </c>
      <c r="BT33" s="124" t="n">
        <v>49.7177869461814</v>
      </c>
      <c r="BU33" s="122" t="n">
        <f aca="false">VLOOKUP(A33,'[2]Price Curves'!$C$8:$IV$367,'[2]Price Curves'!$AW$1)</f>
        <v>37.6468201298702</v>
      </c>
      <c r="BV33" s="96" t="n">
        <f aca="false">BU33/2.97</f>
        <v>12.6756970134243</v>
      </c>
      <c r="BW33" s="96" t="n">
        <f aca="false">BV33+7</f>
        <v>19.6756970134243</v>
      </c>
      <c r="BX33" s="96" t="n">
        <f aca="false">BV33+23.861</f>
        <v>36.5366970134243</v>
      </c>
      <c r="BY33" s="96" t="n">
        <f aca="false">BV33+$BY$3</f>
        <v>26.6756970134243</v>
      </c>
      <c r="BZ33" s="96" t="n">
        <f aca="false">IF(Monomers_Data!F33=1,0.5*BY33+0.5*BX33,IF(Monomers_Data!F33=2,0.7*BY33+0.3*BX33,IF(Monomers_Data!F33=3,MAXA(MINA(BX33,BY33),BW33),IF(Monomers_Data!F33=4,0.7*BY33+0.3*BW33,IF(Monomers_Data!F33=5,0.5*BY33+0.5*BW33,"ERR")))))</f>
        <v>26.6756970134243</v>
      </c>
      <c r="CA33" s="96" t="n">
        <v>0</v>
      </c>
      <c r="CB33" s="92" t="n">
        <f aca="false">BY33+CA33</f>
        <v>26.6756970134243</v>
      </c>
      <c r="CC33" s="96" t="n">
        <f aca="false">EP33</f>
        <v>28</v>
      </c>
      <c r="CD33" s="96" t="n">
        <f aca="false">CB33+2</f>
        <v>28.6756970134243</v>
      </c>
      <c r="CE33" s="123" t="n">
        <f aca="false">CB33+0.25</f>
        <v>26.9256970134243</v>
      </c>
      <c r="CF33" s="124"/>
      <c r="CG33" s="105" t="n">
        <f aca="false">VLOOKUP(A33,'[2]Price Curves'!$C$8:$BH$367,'[2]Price Curves'!$AY$1)</f>
        <v>46.345331494156</v>
      </c>
      <c r="CH33" s="124" t="n">
        <f aca="false">CG33/4.23</f>
        <v>10.9563431428265</v>
      </c>
      <c r="CI33" s="124" t="n">
        <f aca="false">$CB33+CI$3</f>
        <v>18.6756970134243</v>
      </c>
      <c r="CJ33" s="124" t="n">
        <f aca="false">$CB33+CJ$3</f>
        <v>24.6756970134243</v>
      </c>
      <c r="CK33" s="124" t="n">
        <f aca="false">$CB33+CK$3</f>
        <v>20.6756970134243</v>
      </c>
      <c r="CL33" s="125" t="n">
        <f aca="false">IF(Monomers_Data!P33=1,0.5*CK33+0.5*CJ33,IF(Monomers_Data!P33=2,0.7*CK33+0.3*CJ33,IF(Monomers_Data!P33=3,MAXA(MINA(CJ33,CK33),CI33),IF(Monomers_Data!P33=4,0.7*CK33+0.3*CI33,IF(Monomers_Data!P33=5,0.5*CK33+0.5*CI33,"ERR")))))</f>
        <v>21.8756970134243</v>
      </c>
      <c r="CM33" s="125" t="n">
        <f aca="false">CH33+$CM$3</f>
        <v>17.9563431428265</v>
      </c>
      <c r="CN33" s="125"/>
      <c r="CO33" s="118" t="n">
        <f aca="false">CM33</f>
        <v>17.9563431428265</v>
      </c>
      <c r="CP33" s="125" t="n">
        <v>1.5</v>
      </c>
      <c r="CQ33" s="127" t="n">
        <f aca="false">CO33+CP33</f>
        <v>19.4563431428265</v>
      </c>
      <c r="CR33" s="124" t="n">
        <f aca="false">EX33</f>
        <v>17.3358244725974</v>
      </c>
      <c r="CS33" s="128" t="n">
        <f aca="false">EX33</f>
        <v>17.3358244725974</v>
      </c>
      <c r="CT33" s="7" t="n">
        <f aca="false">CB33</f>
        <v>26.6756970134243</v>
      </c>
      <c r="CU33" s="124" t="n">
        <f aca="false">(+CT33+$CU$3)</f>
        <v>29.1756970134243</v>
      </c>
      <c r="CV33" s="124" t="n">
        <f aca="false">CT33+$CV$3</f>
        <v>43.6756970134243</v>
      </c>
      <c r="CW33" s="124" t="n">
        <f aca="false">CT33+$CW$3</f>
        <v>36.6756970134243</v>
      </c>
      <c r="CX33" s="96" t="n">
        <f aca="false">IF(Polymers_Data!BU33=1,0.5*CW33+0.5*CV33,IF(Polymers_Data!BU33=2,0.7*CW33+0.3*CV33,IF(Polymers_Data!BU33=3,MAXA(MINA(CV33,CW33),CU33),IF(Polymers_Data!BU33=4,0.7*CW33+0.3*CU33,IF(Polymers_Data!BU33=5,0.5*CW33+0.5*CU33,"ERR")))))</f>
        <v>38.7756970134243</v>
      </c>
      <c r="CY33" s="129" t="n">
        <f aca="false">CX33</f>
        <v>38.7756970134243</v>
      </c>
      <c r="CZ33" s="105" t="n">
        <v>0.19864200734127</v>
      </c>
      <c r="DA33" s="124" t="n">
        <f aca="false">CZ33*100/(0.2*4.22+0.8*2.9696)</f>
        <v>6.16961956906493</v>
      </c>
      <c r="DB33" s="123"/>
      <c r="DC33" s="124" t="n">
        <f aca="false">EN33</f>
        <v>24.0756970134243</v>
      </c>
      <c r="DD33" s="124" t="n">
        <f aca="false">EB33</f>
        <v>110.712976190476</v>
      </c>
      <c r="DE33" s="124" t="n">
        <f aca="false">DC33*0.285+DD33/7.37*0.785+5.2</f>
        <v>23.8539327138902</v>
      </c>
      <c r="DF33" s="124" t="n">
        <f aca="false">DC33+$DF$3</f>
        <v>18.7756970134243</v>
      </c>
      <c r="DG33" s="124" t="n">
        <f aca="false">DC33+$DG$3</f>
        <v>49.0756970134243</v>
      </c>
      <c r="DH33" s="96" t="n">
        <f aca="false">DC33+6</f>
        <v>30.0756970134243</v>
      </c>
      <c r="DI33" s="124" t="n">
        <f aca="false">IF(Monomers_Data!AE33=1,0.5*DH33+0.5*DG33,IF(Monomers_Data!AE33=2,0.7*DH33+0.3*DG33,IF(Monomers_Data!AE33=3,MAXA(MINA(DG33,DH33),DF33),IF(Monomers_Data!AE33=4,0.7*DH33+0.3*DF33,IF(Monomers_Data!AE33=5,0.5*DH33+0.5*DF33,"ERR")))))</f>
        <v>30.0756970134243</v>
      </c>
      <c r="DJ33" s="125" t="n">
        <f aca="false">DI33</f>
        <v>30.0756970134243</v>
      </c>
      <c r="DK33" s="123" t="n">
        <f aca="false">DJ33/100*2204</f>
        <v>662.868362175872</v>
      </c>
      <c r="DL33" s="124" t="n">
        <f aca="false">CB33</f>
        <v>26.6756970134243</v>
      </c>
      <c r="DM33" s="124" t="n">
        <f aca="false">DL33+$DM$3</f>
        <v>29.1756970134243</v>
      </c>
      <c r="DN33" s="124" t="n">
        <f aca="false">DL33+$DN$3</f>
        <v>49.6756970134243</v>
      </c>
      <c r="DO33" s="96" t="n">
        <f aca="false">DL33+$DO$3</f>
        <v>37.6756970134243</v>
      </c>
      <c r="DP33" s="124" t="n">
        <f aca="false">IF(Monomers_Data!AE33=1,0.5*DO33+0.5*DN33,IF(Monomers_Data!AE33=2,0.7*DO33+0.3*DN33,IF(Monomers_Data!AE33=3,MAXA(MINA(DN33,DO33),DM33),IF(Monomers_Data!AE33=4,0.7*DO33+0.3*DM33,IF(Monomers_Data!AE33=5,0.5*DO33+0.5*DM33,"ERR")))))</f>
        <v>37.6756970134243</v>
      </c>
      <c r="DQ33" s="125" t="n">
        <f aca="false">DP33</f>
        <v>37.6756970134243</v>
      </c>
      <c r="DR33" s="123" t="n">
        <f aca="false">DQ33/100*2204</f>
        <v>830.372362175872</v>
      </c>
      <c r="DS33" s="96" t="n">
        <f aca="false">VLOOKUP(A33,'[2]Price Curves'!$C$8:$BH$367,'[2]Price Curves'!$BC$1)</f>
        <v>24.17</v>
      </c>
      <c r="DT33" s="124" t="n">
        <f aca="false">DS33/42*100</f>
        <v>57.5476190476191</v>
      </c>
      <c r="DU33" s="124" t="n">
        <f aca="false">VLOOKUP(A33,'[2]Price Curves'!$C$8:$BH$367,'[2]Price Curves'!$BG$1)</f>
        <v>77.9404761904762</v>
      </c>
      <c r="DV33" s="105" t="n">
        <f aca="false">DT34+$DT$3</f>
        <v>82.8857142857143</v>
      </c>
      <c r="DW33" s="130" t="n">
        <f aca="false">DT34+$DU$3</f>
        <v>167.285714285714</v>
      </c>
      <c r="DX33" s="130" t="n">
        <f aca="false">DT33*$DV$3+DU33*$DW$3+$DX$3</f>
        <v>110.712976190476</v>
      </c>
      <c r="DY33" s="96" t="n">
        <f aca="false">DT34+$DY$3</f>
        <v>112.285714285714</v>
      </c>
      <c r="DZ33" s="96"/>
      <c r="EA33" s="131" t="n">
        <f aca="false">DX33+DZ33</f>
        <v>110.712976190476</v>
      </c>
      <c r="EB33" s="131" t="n">
        <f aca="false">DX33</f>
        <v>110.712976190476</v>
      </c>
      <c r="EC33" s="132"/>
      <c r="ED33" s="133" t="n">
        <f aca="false">'[2]Price Curves'!AM32</f>
        <v>1.21</v>
      </c>
      <c r="EH33" s="106" t="n">
        <f aca="false">MAX(EXP(-0.015*((A39-'Export File'!$A$6+30)/365))*$EH$8,0.1)</f>
        <v>0.10581866706358</v>
      </c>
      <c r="EJ33" s="134" t="n">
        <f aca="false">BV33</f>
        <v>12.6756970134243</v>
      </c>
      <c r="EK33" s="134" t="n">
        <f aca="false">EJ33+5.22</f>
        <v>17.8956970134243</v>
      </c>
      <c r="EL33" s="134" t="n">
        <f aca="false">EJ33+18.2</f>
        <v>30.8756970134243</v>
      </c>
      <c r="EM33" s="134" t="n">
        <f aca="false">EJ33+$EM$3</f>
        <v>24.0756970134243</v>
      </c>
      <c r="EN33" s="135" t="n">
        <f aca="false">IF(Monomers_Data!K33=1,0.5*EM33+0.5*EL33,IF(Monomers_Data!K33=2,0.7*EM33+0.3*EL33,IF(Monomers_Data!K33=3,MAXA(MINA(EL33,EM33),EK33),IF(Monomers_Data!K33=4,0.7*EM33+0.3*EK33,IF(Monomers_Data!K33=5,0.5*EM33+0.5*EK33,"ERR")))))</f>
        <v>24.0756970134243</v>
      </c>
      <c r="EO33" s="134" t="n">
        <v>4.5</v>
      </c>
      <c r="EP33" s="136" t="n">
        <v>28</v>
      </c>
      <c r="EQ33" s="134" t="n">
        <f aca="false">VLOOKUP(A33,'[2]Price Curves'!$C$8:$BH$367,'[2]Price Curves'!$BH$1)</f>
        <v>71.9904761904762</v>
      </c>
      <c r="ER33" s="134" t="n">
        <f aca="false">VLOOKUP(A33,'[2]Price Curves'!$C$8:$BH$367,'[2]Price Curves'!$BA$1)</f>
        <v>49.5745123376624</v>
      </c>
      <c r="ES33" s="137" t="n">
        <f aca="false">MIN(((EQ33+$ET$1-ER33*0.7133-$ET$3)/5.69*2.4313)+1.5,CQ33-$ET$2)</f>
        <v>16.9563431428265</v>
      </c>
      <c r="ET33" s="134" t="n">
        <f aca="false">MAX(($EQ33+$ET$1-$ER33*0.7133-$ET$3)/5.69*2.4313+1.5,$CQ33-$ET$2)</f>
        <v>17.5401605732433</v>
      </c>
      <c r="EU33" s="138" t="n">
        <f aca="false">AVERAGE(ET33,ES33)</f>
        <v>17.2482518580349</v>
      </c>
      <c r="EV33" s="134" t="n">
        <f aca="false">CB33*$EV$2+$EV$3</f>
        <v>17.1401512451354</v>
      </c>
      <c r="EW33" s="134" t="n">
        <f aca="false">IF(Monomers_Data!U33=1,0.5*EU33+0.5*ET33,IF(Monomers_Data!U33=2,0.7*EU33+0.3*ET33,IF(Monomers_Data!U33=3,MAXA(MINA(ET33,EU33),ES33),IF(Monomers_Data!U33=4,0.7*EU33+0.3*ES33,IF(Monomers_Data!U33=5,0.5*EU33+0.5*ES33,"ERR")))))</f>
        <v>17.3358244725974</v>
      </c>
      <c r="EX33" s="96" t="n">
        <f aca="false">EW33</f>
        <v>17.3358244725974</v>
      </c>
      <c r="EY33" s="139" t="n">
        <f aca="false">VLOOKUP(A33,'[2]Price Curves'!$C$8:$BH$367,'[2]Price Curves'!$BE$1)</f>
        <v>4.265</v>
      </c>
      <c r="EZ33" s="134" t="n">
        <f aca="false">EY33*$EZ$2+$EZ$3</f>
        <v>64.9135</v>
      </c>
      <c r="FA33" s="0" t="n">
        <f aca="false">((EY33*$FA$2)+$FA$3)*100</f>
        <v>64.7825</v>
      </c>
    </row>
    <row r="34" customFormat="false" ht="12" hidden="false" customHeight="false" outlineLevel="0" collapsed="false">
      <c r="A34" s="140" t="n">
        <f aca="false">EOMONTH(A33,0)+1</f>
        <v>37742</v>
      </c>
      <c r="C34" s="108" t="n">
        <f aca="false">CB34</f>
        <v>26.6615106257379</v>
      </c>
      <c r="D34" s="6"/>
      <c r="E34" s="96" t="n">
        <f aca="false">C34+$E$3</f>
        <v>35.6615106257379</v>
      </c>
      <c r="F34" s="96" t="n">
        <f aca="false">C34+$F$3</f>
        <v>48.6615106257379</v>
      </c>
      <c r="G34" s="96" t="n">
        <f aca="false">C34+$G$3</f>
        <v>41.8615106257379</v>
      </c>
      <c r="H34" s="92" t="n">
        <f aca="false">IF(Polymers_Data!F34=1,0.5*G34+0.5*F34,IF(Polymers_Data!F34=2,0.7*G34+0.3*F34,IF(Polymers_Data!F34=3,MAXA(MINA(F34,G34),E34),IF(Polymers_Data!F34=4,0.7*G34+0.3*E34,IF(Polymers_Data!F34=5,0.5*G34+0.5*E34,"ERR")))))</f>
        <v>41.8615106257379</v>
      </c>
      <c r="I34" s="109" t="n">
        <v>0</v>
      </c>
      <c r="J34" s="109" t="n">
        <f aca="false">G34+I34</f>
        <v>41.8615106257379</v>
      </c>
      <c r="K34" s="110" t="n">
        <f aca="false">J34+2</f>
        <v>43.8615106257379</v>
      </c>
      <c r="L34" s="111" t="n">
        <f aca="false">AB34+$L$3</f>
        <v>44.1615106257379</v>
      </c>
      <c r="M34" s="112" t="n">
        <f aca="false">L34+$M$3</f>
        <v>45.1615106257379</v>
      </c>
      <c r="N34" s="113" t="n">
        <f aca="false">L34+$N$3</f>
        <v>43.1615106257379</v>
      </c>
      <c r="O34" s="114" t="n">
        <f aca="false">C34+$O$3</f>
        <v>29.1615106257379</v>
      </c>
      <c r="P34" s="96" t="n">
        <f aca="false">C34+$P$3</f>
        <v>47.1615106257379</v>
      </c>
      <c r="Q34" s="96" t="n">
        <f aca="false">C34+$Q$3</f>
        <v>38.9115106257379</v>
      </c>
      <c r="R34" s="6"/>
      <c r="S34" s="88" t="n">
        <f aca="false">J34-3.5</f>
        <v>38.3615106257379</v>
      </c>
      <c r="T34" s="92"/>
      <c r="U34" s="114" t="n">
        <f aca="false">$C34+$U$3</f>
        <v>31.6615106257379</v>
      </c>
      <c r="V34" s="96" t="n">
        <f aca="false">$C34+$V$3</f>
        <v>46.1615106257379</v>
      </c>
      <c r="W34" s="96" t="n">
        <f aca="false">$C34+$W$3</f>
        <v>38.6615106257379</v>
      </c>
      <c r="X34" s="92"/>
      <c r="Y34" s="92" t="n">
        <f aca="false">IF(Polymers_Data!BA34=1,0.5*W34+0.5*V34,IF(Polymers_Data!BA34=2,0.7*W34+0.3*V34,IF(Polymers_Data!BA34=3,MAXA(MINA(V34,W34),U34),IF(Polymers_Data!BA34=4,0.7*W34+0.3*U34,IF(Polymers_Data!BA34=5,0.5*W34+0.5*U34,"ERR")))))</f>
        <v>38.6615106257379</v>
      </c>
      <c r="Z34" s="96" t="n">
        <v>0</v>
      </c>
      <c r="AA34" s="92" t="n">
        <f aca="false">W34+Z34</f>
        <v>38.6615106257379</v>
      </c>
      <c r="AB34" s="92" t="n">
        <f aca="false">AA34+1</f>
        <v>39.6615106257379</v>
      </c>
      <c r="AC34" s="116" t="n">
        <f aca="false">S34+2</f>
        <v>40.3615106257379</v>
      </c>
      <c r="AD34" s="117" t="n">
        <f aca="false">AB34+2.5</f>
        <v>42.1615106257379</v>
      </c>
      <c r="AE34" s="96" t="n">
        <f aca="false">C34+11.33</f>
        <v>37.9915106257379</v>
      </c>
      <c r="AF34" s="96" t="n">
        <f aca="false">C34+27</f>
        <v>53.6615106257379</v>
      </c>
      <c r="AG34" s="96" t="n">
        <f aca="false">C34+17.68</f>
        <v>44.3415106257379</v>
      </c>
      <c r="AH34" s="6"/>
      <c r="AI34" s="88" t="n">
        <f aca="false">AC34+4.5</f>
        <v>44.8615106257379</v>
      </c>
      <c r="AJ34" s="118" t="n">
        <f aca="false">AB34+8</f>
        <v>47.6615106257379</v>
      </c>
      <c r="AK34" s="114" t="n">
        <f aca="false">CO34+1.5</f>
        <v>19.4982190821206</v>
      </c>
      <c r="AL34" s="6"/>
      <c r="AM34" s="96" t="n">
        <f aca="false">AK34+$AM$3</f>
        <v>32.2982190821206</v>
      </c>
      <c r="AN34" s="96" t="n">
        <f aca="false">AK34+$AN$3</f>
        <v>43.4982190821206</v>
      </c>
      <c r="AO34" s="96" t="n">
        <f aca="false">AK34+$AO$3</f>
        <v>37.3982190821206</v>
      </c>
      <c r="AP34" s="109" t="n">
        <f aca="false">IF(Polymers_Data!AE34=1,0.5*AO34+0.5*AN34,IF(Polymers_Data!AE34=2,0.7*AO34+0.3*AN34,IF(Polymers_Data!AE34=3,MAXA(MINA(AN34,AO34),AM34),IF(Polymers_Data!AE34=4,0.7*AO34+0.3*AM34,IF(Polymers_Data!AE34=5,0.5*AO34+0.5*AM34,"ERR")))))</f>
        <v>37.3982190821206</v>
      </c>
      <c r="AQ34" s="109" t="n">
        <f aca="false">IF(Polymers_Data!AE34=1,0.5*AO34+0.5*AN34,IF(Polymers_Data!AE34=2,0.7*AO34+0.3*AN34,IF(Polymers_Data!AE34=3,MAXA(MINA(AN34,AO34),AM34),IF(Polymers_Data!AE34=4,0.7*AO34+0.3*AM34,IF(Polymers_Data!AE34=5,0.5*AO34+0.5*AM34,"ERR")))))</f>
        <v>37.3982190821206</v>
      </c>
      <c r="AR34" s="96" t="n">
        <f aca="false">$AK34+10</f>
        <v>29.4982190821206</v>
      </c>
      <c r="AS34" s="96" t="n">
        <f aca="false">$AK34+23.75</f>
        <v>43.2482190821206</v>
      </c>
      <c r="AT34" s="96" t="n">
        <f aca="false">$AK34+$AT$3</f>
        <v>34.8882190821206</v>
      </c>
      <c r="AU34" s="96" t="n">
        <f aca="false">IF(Polymers_Data!BP34=1,0.5*AT34+0.5*AS34,IF(Polymers_Data!BP34=2,0.7*AT34+0.3*AS34,IF(Polymers_Data!BP34=3,MAXA(MINA(AS34,AT34),AR34),IF(Polymers_Data!BP34=4,0.7*AT34+0.3*AR34,IF(Polymers_Data!BP34=5,0.3*AT34+0.7*AR34,"ERR")))))</f>
        <v>34.8882190821206</v>
      </c>
      <c r="AV34" s="96" t="n">
        <v>3.75</v>
      </c>
      <c r="AW34" s="109" t="n">
        <v>39.2600476020426</v>
      </c>
      <c r="AX34" s="5"/>
      <c r="AY34" s="108" t="n">
        <f aca="false">C34</f>
        <v>26.6615106257379</v>
      </c>
      <c r="AZ34" s="6"/>
      <c r="BA34" s="96" t="n">
        <f aca="false">AY34+$BA$3</f>
        <v>44.1615106257379</v>
      </c>
      <c r="BB34" s="96" t="n">
        <f aca="false">AY34+$BB$3</f>
        <v>86.6615106257379</v>
      </c>
      <c r="BC34" s="96" t="n">
        <f aca="false">AY34+$BC$3</f>
        <v>66.1615106257379</v>
      </c>
      <c r="BD34" s="109" t="n">
        <f aca="false">IF(Polymers_Data!BZ34=1,0.5*BC34+0.5*BB34,IF(Polymers_Data!BZ34=2,0.7*BC34+0.3*BB34,IF(Polymers_Data!BZ34=3,MAXA(MINA(BB34,BC34),BA34),IF(Polymers_Data!BZ34=4,0.7*BC34+0.3*BA34,IF(Polymers_Data!BZ34=5,0.5*BC34+0.5*BA34,"ERR")))))</f>
        <v>66.1615106257379</v>
      </c>
      <c r="BE34" s="92" t="n">
        <f aca="false">IF(Polymers_Data!BZ34=1,0.5*BC34+0.5*BB34,IF(Polymers_Data!BZ34=2,0.7*BC34+0.3*BB34,IF(Polymers_Data!BZ34=3,MAXA(MINA(BB34,BC34),BA34),IF(Polymers_Data!BZ34=4,0.7*BC34+0.3*BA34,IF(Polymers_Data!BZ34=5,0.5*BC34+0.5*BA34,"ERR")))))</f>
        <v>66.1615106257379</v>
      </c>
      <c r="BF34" s="6"/>
      <c r="BG34" s="6"/>
      <c r="BH34" s="6"/>
      <c r="BI34" s="120" t="n">
        <f aca="false">BC34+BH34</f>
        <v>66.1615106257379</v>
      </c>
      <c r="BJ34" s="6"/>
      <c r="BK34" s="114" t="n">
        <f aca="false">DQ34</f>
        <v>37.6615106257379</v>
      </c>
      <c r="BL34" s="6"/>
      <c r="BM34" s="96" t="n">
        <f aca="false">BK34+$BM$3</f>
        <v>44.9115106257379</v>
      </c>
      <c r="BN34" s="96" t="n">
        <f aca="false">BK34+22</f>
        <v>59.6615106257379</v>
      </c>
      <c r="BO34" s="96" t="n">
        <f aca="false">BK34+$BO$3</f>
        <v>52.8615106257379</v>
      </c>
      <c r="BP34" s="121" t="n">
        <f aca="false">IF(Polymers_Data!AJ34=1,0.5*BO34+0.5*BN34,IF(Polymers_Data!AJ34=2,0.7*BO34+0.3*BN34,IF(Polymers_Data!AJ34=3,MAXA(MINA(BN34,BO34),BM34),IF(Polymers_Data!AJ34=4,0.7*BO34+0.3*BM34,IF(Polymers_Data!AJ34=5,0.5*BO34+0.5*BM34,"ERR")))))</f>
        <v>52.8615106257379</v>
      </c>
      <c r="BQ34" s="121" t="n">
        <v>0</v>
      </c>
      <c r="BR34" s="121" t="n">
        <f aca="false">BO34+BQ34</f>
        <v>52.8615106257379</v>
      </c>
      <c r="BS34" s="96" t="n">
        <f aca="false">BR34-2.5</f>
        <v>50.3615106257379</v>
      </c>
      <c r="BT34" s="124" t="n">
        <v>49.5077178983194</v>
      </c>
      <c r="BU34" s="122" t="n">
        <f aca="false">VLOOKUP(A34,'[2]Price Curves'!$C$8:$IV$367,'[2]Price Curves'!$AW$1)</f>
        <v>37.6046865584417</v>
      </c>
      <c r="BV34" s="96" t="n">
        <f aca="false">BU34/2.97</f>
        <v>12.6615106257379</v>
      </c>
      <c r="BW34" s="96" t="n">
        <f aca="false">BV34+7</f>
        <v>19.6615106257379</v>
      </c>
      <c r="BX34" s="96" t="n">
        <f aca="false">BV34+23.861</f>
        <v>36.5225106257379</v>
      </c>
      <c r="BY34" s="96" t="n">
        <f aca="false">BV34+$BY$3</f>
        <v>26.6615106257379</v>
      </c>
      <c r="BZ34" s="96" t="n">
        <f aca="false">IF(Monomers_Data!F34=1,0.5*BY34+0.5*BX34,IF(Monomers_Data!F34=2,0.7*BY34+0.3*BX34,IF(Monomers_Data!F34=3,MAXA(MINA(BX34,BY34),BW34),IF(Monomers_Data!F34=4,0.7*BY34+0.3*BW34,IF(Monomers_Data!F34=5,0.5*BY34+0.5*BW34,"ERR")))))</f>
        <v>26.6615106257379</v>
      </c>
      <c r="CA34" s="96" t="n">
        <v>0</v>
      </c>
      <c r="CB34" s="92" t="n">
        <f aca="false">BY34+CA34</f>
        <v>26.6615106257379</v>
      </c>
      <c r="CC34" s="96" t="n">
        <f aca="false">EP34</f>
        <v>28</v>
      </c>
      <c r="CD34" s="96" t="n">
        <f aca="false">CB34+2</f>
        <v>28.6615106257379</v>
      </c>
      <c r="CE34" s="123" t="n">
        <f aca="false">CB34+0.25</f>
        <v>26.9115106257379</v>
      </c>
      <c r="CF34" s="124"/>
      <c r="CG34" s="105" t="n">
        <f aca="false">VLOOKUP(A34,'[2]Price Curves'!$C$8:$BH$367,'[2]Price Curves'!$AY$1)</f>
        <v>46.5224667173702</v>
      </c>
      <c r="CH34" s="124" t="n">
        <f aca="false">CG34/4.23</f>
        <v>10.9982190821206</v>
      </c>
      <c r="CI34" s="124" t="n">
        <f aca="false">$CB34+CI$3</f>
        <v>18.6615106257379</v>
      </c>
      <c r="CJ34" s="124" t="n">
        <f aca="false">$CB34+CJ$3</f>
        <v>24.6615106257379</v>
      </c>
      <c r="CK34" s="124" t="n">
        <f aca="false">$CB34+CK$3</f>
        <v>20.6615106257379</v>
      </c>
      <c r="CL34" s="125" t="n">
        <f aca="false">IF(Monomers_Data!P34=1,0.5*CK34+0.5*CJ34,IF(Monomers_Data!P34=2,0.7*CK34+0.3*CJ34,IF(Monomers_Data!P34=3,MAXA(MINA(CJ34,CK34),CI34),IF(Monomers_Data!P34=4,0.7*CK34+0.3*CI34,IF(Monomers_Data!P34=5,0.5*CK34+0.5*CI34,"ERR")))))</f>
        <v>21.8615106257379</v>
      </c>
      <c r="CM34" s="125" t="n">
        <f aca="false">CH34+$CM$3</f>
        <v>17.9982190821206</v>
      </c>
      <c r="CN34" s="125"/>
      <c r="CO34" s="118" t="n">
        <f aca="false">CM34</f>
        <v>17.9982190821206</v>
      </c>
      <c r="CP34" s="125" t="n">
        <v>1.5</v>
      </c>
      <c r="CQ34" s="127" t="n">
        <f aca="false">CO34+CP34</f>
        <v>19.4982190821206</v>
      </c>
      <c r="CR34" s="124" t="n">
        <f aca="false">EX34</f>
        <v>17.3202016553085</v>
      </c>
      <c r="CS34" s="128" t="n">
        <f aca="false">EX34</f>
        <v>17.3202016553085</v>
      </c>
      <c r="CT34" s="7" t="n">
        <f aca="false">CB34</f>
        <v>26.6615106257379</v>
      </c>
      <c r="CU34" s="124" t="n">
        <f aca="false">(+CT34+$CU$3)</f>
        <v>29.1615106257379</v>
      </c>
      <c r="CV34" s="124" t="n">
        <f aca="false">CT34+$CV$3</f>
        <v>43.6615106257379</v>
      </c>
      <c r="CW34" s="124" t="n">
        <f aca="false">CT34+$CW$3</f>
        <v>36.6615106257379</v>
      </c>
      <c r="CX34" s="96" t="n">
        <f aca="false">IF(Polymers_Data!BU34=1,0.5*CW34+0.5*CV34,IF(Polymers_Data!BU34=2,0.7*CW34+0.3*CV34,IF(Polymers_Data!BU34=3,MAXA(MINA(CV34,CW34),CU34),IF(Polymers_Data!BU34=4,0.7*CW34+0.3*CU34,IF(Polymers_Data!BU34=5,0.5*CW34+0.5*CU34,"ERR")))))</f>
        <v>38.7615106257379</v>
      </c>
      <c r="CY34" s="129" t="n">
        <f aca="false">CX34</f>
        <v>38.7615106257379</v>
      </c>
      <c r="CZ34" s="105" t="n">
        <v>0.199034913095238</v>
      </c>
      <c r="DA34" s="124" t="n">
        <f aca="false">CZ34*100/(0.2*4.22+0.8*2.9696)</f>
        <v>6.18182282385946</v>
      </c>
      <c r="DB34" s="123"/>
      <c r="DC34" s="124" t="n">
        <f aca="false">EN34</f>
        <v>24.0615106257379</v>
      </c>
      <c r="DD34" s="124" t="n">
        <f aca="false">EB34</f>
        <v>110.407857142857</v>
      </c>
      <c r="DE34" s="124" t="n">
        <f aca="false">DC34*0.285+DD34/7.37*0.785+5.2</f>
        <v>23.8173904818147</v>
      </c>
      <c r="DF34" s="124" t="n">
        <f aca="false">DC34+$DF$3</f>
        <v>18.7615106257379</v>
      </c>
      <c r="DG34" s="124" t="n">
        <f aca="false">DC34+$DG$3</f>
        <v>49.0615106257379</v>
      </c>
      <c r="DH34" s="96" t="n">
        <f aca="false">DC34+6</f>
        <v>30.0615106257379</v>
      </c>
      <c r="DI34" s="124" t="n">
        <f aca="false">IF(Monomers_Data!AE34=1,0.5*DH34+0.5*DG34,IF(Monomers_Data!AE34=2,0.7*DH34+0.3*DG34,IF(Monomers_Data!AE34=3,MAXA(MINA(DG34,DH34),DF34),IF(Monomers_Data!AE34=4,0.7*DH34+0.3*DF34,IF(Monomers_Data!AE34=5,0.5*DH34+0.5*DF34,"ERR")))))</f>
        <v>30.0615106257379</v>
      </c>
      <c r="DJ34" s="125" t="n">
        <f aca="false">DI34</f>
        <v>30.0615106257379</v>
      </c>
      <c r="DK34" s="123" t="n">
        <f aca="false">DJ34/100*2204</f>
        <v>662.555694191264</v>
      </c>
      <c r="DL34" s="124" t="n">
        <f aca="false">CB34</f>
        <v>26.6615106257379</v>
      </c>
      <c r="DM34" s="124" t="n">
        <f aca="false">DL34+$DM$3</f>
        <v>29.1615106257379</v>
      </c>
      <c r="DN34" s="124" t="n">
        <f aca="false">DL34+$DN$3</f>
        <v>49.6615106257379</v>
      </c>
      <c r="DO34" s="96" t="n">
        <f aca="false">DL34+$DO$3</f>
        <v>37.6615106257379</v>
      </c>
      <c r="DP34" s="124" t="n">
        <f aca="false">IF(Monomers_Data!AE34=1,0.5*DO34+0.5*DN34,IF(Monomers_Data!AE34=2,0.7*DO34+0.3*DN34,IF(Monomers_Data!AE34=3,MAXA(MINA(DN34,DO34),DM34),IF(Monomers_Data!AE34=4,0.7*DO34+0.3*DM34,IF(Monomers_Data!AE34=5,0.5*DO34+0.5*DM34,"ERR")))))</f>
        <v>37.6615106257379</v>
      </c>
      <c r="DQ34" s="125" t="n">
        <f aca="false">DP34</f>
        <v>37.6615106257379</v>
      </c>
      <c r="DR34" s="123" t="n">
        <f aca="false">DQ34/100*2204</f>
        <v>830.059694191264</v>
      </c>
      <c r="DS34" s="96" t="n">
        <f aca="false">VLOOKUP(A34,'[2]Price Curves'!$C$8:$BH$367,'[2]Price Curves'!$BC$1)</f>
        <v>24.06</v>
      </c>
      <c r="DT34" s="124" t="n">
        <f aca="false">DS34/42*100</f>
        <v>57.2857142857143</v>
      </c>
      <c r="DU34" s="124" t="n">
        <f aca="false">VLOOKUP(A34,'[2]Price Curves'!$C$8:$BH$367,'[2]Price Curves'!$BG$1)</f>
        <v>94.3</v>
      </c>
      <c r="DV34" s="105" t="n">
        <f aca="false">DT35+$DT$3</f>
        <v>82.6714285714286</v>
      </c>
      <c r="DW34" s="130" t="n">
        <f aca="false">DT35+$DU$3</f>
        <v>167.071428571429</v>
      </c>
      <c r="DX34" s="130" t="n">
        <f aca="false">DT34*$DV$3+DU34*$DW$3+$DX$3</f>
        <v>110.407857142857</v>
      </c>
      <c r="DY34" s="96" t="n">
        <f aca="false">DT35+$DY$3</f>
        <v>112.071428571429</v>
      </c>
      <c r="DZ34" s="96"/>
      <c r="EA34" s="131" t="n">
        <f aca="false">DX34+DZ34</f>
        <v>110.407857142857</v>
      </c>
      <c r="EB34" s="131" t="n">
        <f aca="false">DX34</f>
        <v>110.407857142857</v>
      </c>
      <c r="EC34" s="132"/>
      <c r="ED34" s="133" t="n">
        <f aca="false">'[2]Price Curves'!AM33</f>
        <v>1.21</v>
      </c>
      <c r="EH34" s="106" t="n">
        <f aca="false">MAX(EXP(-0.015*((A40-'Export File'!$A$6+30)/365))*$EH$8,0.1)</f>
        <v>0.105683942816603</v>
      </c>
      <c r="EJ34" s="134" t="n">
        <f aca="false">BV34</f>
        <v>12.6615106257379</v>
      </c>
      <c r="EK34" s="134" t="n">
        <f aca="false">EJ34+5.22</f>
        <v>17.8815106257379</v>
      </c>
      <c r="EL34" s="134" t="n">
        <f aca="false">EJ34+18.2</f>
        <v>30.8615106257379</v>
      </c>
      <c r="EM34" s="134" t="n">
        <f aca="false">EJ34+$EM$3</f>
        <v>24.0615106257379</v>
      </c>
      <c r="EN34" s="135" t="n">
        <f aca="false">IF(Monomers_Data!K34=1,0.5*EM34+0.5*EL34,IF(Monomers_Data!K34=2,0.7*EM34+0.3*EL34,IF(Monomers_Data!K34=3,MAXA(MINA(EL34,EM34),EK34),IF(Monomers_Data!K34=4,0.7*EM34+0.3*EK34,IF(Monomers_Data!K34=5,0.5*EM34+0.5*EK34,"ERR")))))</f>
        <v>24.0615106257379</v>
      </c>
      <c r="EO34" s="134" t="n">
        <v>4.5</v>
      </c>
      <c r="EP34" s="136" t="n">
        <v>28</v>
      </c>
      <c r="EQ34" s="134" t="n">
        <f aca="false">VLOOKUP(A34,'[2]Price Curves'!$C$8:$BH$367,'[2]Price Curves'!$BH$1)</f>
        <v>71.7809523809524</v>
      </c>
      <c r="ER34" s="134" t="n">
        <f aca="false">VLOOKUP(A34,'[2]Price Curves'!$C$8:$BH$367,'[2]Price Curves'!$BA$1)</f>
        <v>49.4336130519481</v>
      </c>
      <c r="ES34" s="137" t="n">
        <f aca="false">MIN(((EQ34+$ET$1-ER34*0.7133-$ET$3)/5.69*2.4313)+1.5,CQ34-$ET$2)</f>
        <v>16.9982190821206</v>
      </c>
      <c r="ET34" s="134" t="n">
        <f aca="false">MAX(($EQ34+$ET$1-$ER34*0.7133-$ET$3)/5.69*2.4313+1.5,$CQ34-$ET$2)</f>
        <v>17.4935768870251</v>
      </c>
      <c r="EU34" s="138" t="n">
        <f aca="false">AVERAGE(ET34,ES34)</f>
        <v>17.2458979845729</v>
      </c>
      <c r="EV34" s="134" t="n">
        <f aca="false">CB34*$EV$2+$EV$3</f>
        <v>17.1294405224321</v>
      </c>
      <c r="EW34" s="134" t="n">
        <f aca="false">IF(Monomers_Data!U34=1,0.5*EU34+0.5*ET34,IF(Monomers_Data!U34=2,0.7*EU34+0.3*ET34,IF(Monomers_Data!U34=3,MAXA(MINA(ET34,EU34),ES34),IF(Monomers_Data!U34=4,0.7*EU34+0.3*ES34,IF(Monomers_Data!U34=5,0.5*EU34+0.5*ES34,"ERR")))))</f>
        <v>17.3202016553085</v>
      </c>
      <c r="EX34" s="96" t="n">
        <f aca="false">EW34</f>
        <v>17.3202016553085</v>
      </c>
      <c r="EY34" s="139" t="n">
        <f aca="false">VLOOKUP(A34,'[2]Price Curves'!$C$8:$BH$367,'[2]Price Curves'!$BE$1)</f>
        <v>4.199</v>
      </c>
      <c r="EZ34" s="134" t="n">
        <f aca="false">EY34*$EZ$2+$EZ$3</f>
        <v>63.8641</v>
      </c>
      <c r="FA34" s="0" t="n">
        <f aca="false">((EY34*$FA$2)+$FA$3)*100</f>
        <v>64.0895</v>
      </c>
    </row>
    <row r="35" customFormat="false" ht="12" hidden="false" customHeight="false" outlineLevel="0" collapsed="false">
      <c r="A35" s="140" t="n">
        <f aca="false">EOMONTH(A34,0)+1</f>
        <v>37773</v>
      </c>
      <c r="C35" s="108" t="n">
        <f aca="false">CB35</f>
        <v>26.6493445337731</v>
      </c>
      <c r="D35" s="6"/>
      <c r="E35" s="96" t="n">
        <f aca="false">C35+$E$3</f>
        <v>35.6493445337731</v>
      </c>
      <c r="F35" s="96" t="n">
        <f aca="false">C35+$F$3</f>
        <v>48.6493445337731</v>
      </c>
      <c r="G35" s="96" t="n">
        <f aca="false">C35+$G$3</f>
        <v>41.8493445337731</v>
      </c>
      <c r="H35" s="92" t="n">
        <f aca="false">IF(Polymers_Data!F35=1,0.5*G35+0.5*F35,IF(Polymers_Data!F35=2,0.7*G35+0.3*F35,IF(Polymers_Data!F35=3,MAXA(MINA(F35,G35),E35),IF(Polymers_Data!F35=4,0.7*G35+0.3*E35,IF(Polymers_Data!F35=5,0.5*G35+0.5*E35,"ERR")))))</f>
        <v>41.8493445337731</v>
      </c>
      <c r="I35" s="109" t="n">
        <v>0</v>
      </c>
      <c r="J35" s="109" t="n">
        <f aca="false">G35+I35</f>
        <v>41.8493445337731</v>
      </c>
      <c r="K35" s="110" t="n">
        <f aca="false">J35+2</f>
        <v>43.8493445337731</v>
      </c>
      <c r="L35" s="111" t="n">
        <f aca="false">AB35+$L$3</f>
        <v>44.1493445337731</v>
      </c>
      <c r="M35" s="112" t="n">
        <f aca="false">L35+$M$3</f>
        <v>45.1493445337731</v>
      </c>
      <c r="N35" s="113" t="n">
        <f aca="false">L35+$N$3</f>
        <v>43.1493445337731</v>
      </c>
      <c r="O35" s="114" t="n">
        <f aca="false">C35+$O$3</f>
        <v>29.1493445337731</v>
      </c>
      <c r="P35" s="96" t="n">
        <f aca="false">C35+$P$3</f>
        <v>47.1493445337731</v>
      </c>
      <c r="Q35" s="96" t="n">
        <f aca="false">C35+$Q$3</f>
        <v>38.8993445337731</v>
      </c>
      <c r="R35" s="6"/>
      <c r="S35" s="88" t="n">
        <f aca="false">J35-3.5</f>
        <v>38.3493445337731</v>
      </c>
      <c r="T35" s="92"/>
      <c r="U35" s="114" t="n">
        <f aca="false">$C35+$U$3</f>
        <v>31.6493445337731</v>
      </c>
      <c r="V35" s="96" t="n">
        <f aca="false">$C35+$V$3</f>
        <v>46.1493445337731</v>
      </c>
      <c r="W35" s="96" t="n">
        <f aca="false">$C35+$W$3</f>
        <v>38.6493445337731</v>
      </c>
      <c r="X35" s="92"/>
      <c r="Y35" s="92" t="n">
        <f aca="false">IF(Polymers_Data!BA35=1,0.5*W35+0.5*V35,IF(Polymers_Data!BA35=2,0.7*W35+0.3*V35,IF(Polymers_Data!BA35=3,MAXA(MINA(V35,W35),U35),IF(Polymers_Data!BA35=4,0.7*W35+0.3*U35,IF(Polymers_Data!BA35=5,0.5*W35+0.5*U35,"ERR")))))</f>
        <v>38.6493445337731</v>
      </c>
      <c r="Z35" s="96" t="n">
        <v>0</v>
      </c>
      <c r="AA35" s="92" t="n">
        <f aca="false">W35+Z35</f>
        <v>38.6493445337731</v>
      </c>
      <c r="AB35" s="92" t="n">
        <f aca="false">AA35+1</f>
        <v>39.6493445337731</v>
      </c>
      <c r="AC35" s="116" t="n">
        <f aca="false">S35+2</f>
        <v>40.3493445337731</v>
      </c>
      <c r="AD35" s="117" t="n">
        <f aca="false">AB35+2.5</f>
        <v>42.1493445337731</v>
      </c>
      <c r="AE35" s="96" t="n">
        <f aca="false">C35+11.33</f>
        <v>37.9793445337731</v>
      </c>
      <c r="AF35" s="96" t="n">
        <f aca="false">C35+27</f>
        <v>53.6493445337731</v>
      </c>
      <c r="AG35" s="96" t="n">
        <f aca="false">C35+17.68</f>
        <v>44.3293445337731</v>
      </c>
      <c r="AH35" s="6"/>
      <c r="AI35" s="88" t="n">
        <f aca="false">AC35+4.5</f>
        <v>44.8493445337731</v>
      </c>
      <c r="AJ35" s="118" t="n">
        <f aca="false">AB35+8</f>
        <v>47.6493445337731</v>
      </c>
      <c r="AK35" s="114" t="n">
        <f aca="false">CO35+1.5</f>
        <v>19.4830479988662</v>
      </c>
      <c r="AL35" s="6"/>
      <c r="AM35" s="96" t="n">
        <f aca="false">AK35+$AM$3</f>
        <v>32.2830479988662</v>
      </c>
      <c r="AN35" s="96" t="n">
        <f aca="false">AK35+$AN$3</f>
        <v>43.4830479988662</v>
      </c>
      <c r="AO35" s="96" t="n">
        <f aca="false">AK35+$AO$3</f>
        <v>37.3830479988662</v>
      </c>
      <c r="AP35" s="109" t="n">
        <f aca="false">IF(Polymers_Data!AE35=1,0.5*AO35+0.5*AN35,IF(Polymers_Data!AE35=2,0.7*AO35+0.3*AN35,IF(Polymers_Data!AE35=3,MAXA(MINA(AN35,AO35),AM35),IF(Polymers_Data!AE35=4,0.7*AO35+0.3*AM35,IF(Polymers_Data!AE35=5,0.5*AO35+0.5*AM35,"ERR")))))</f>
        <v>37.3830479988662</v>
      </c>
      <c r="AQ35" s="109" t="n">
        <f aca="false">IF(Polymers_Data!AE35=1,0.5*AO35+0.5*AN35,IF(Polymers_Data!AE35=2,0.7*AO35+0.3*AN35,IF(Polymers_Data!AE35=3,MAXA(MINA(AN35,AO35),AM35),IF(Polymers_Data!AE35=4,0.7*AO35+0.3*AM35,IF(Polymers_Data!AE35=5,0.5*AO35+0.5*AM35,"ERR")))))</f>
        <v>37.3830479988662</v>
      </c>
      <c r="AR35" s="96" t="n">
        <f aca="false">$AK35+10</f>
        <v>29.4830479988662</v>
      </c>
      <c r="AS35" s="96" t="n">
        <f aca="false">$AK35+23.75</f>
        <v>43.2330479988662</v>
      </c>
      <c r="AT35" s="96" t="n">
        <f aca="false">$AK35+$AT$3</f>
        <v>34.8730479988662</v>
      </c>
      <c r="AU35" s="96" t="n">
        <f aca="false">IF(Polymers_Data!BP35=1,0.5*AT35+0.5*AS35,IF(Polymers_Data!BP35=2,0.7*AT35+0.3*AS35,IF(Polymers_Data!BP35=3,MAXA(MINA(AS35,AT35),AR35),IF(Polymers_Data!BP35=4,0.7*AT35+0.3*AR35,IF(Polymers_Data!BP35=5,0.3*AT35+0.7*AR35,"ERR")))))</f>
        <v>34.8730479988662</v>
      </c>
      <c r="AV35" s="96" t="n">
        <v>3.75</v>
      </c>
      <c r="AW35" s="109" t="n">
        <v>39.225695670024</v>
      </c>
      <c r="AX35" s="5"/>
      <c r="AY35" s="108" t="n">
        <f aca="false">C35</f>
        <v>26.6493445337731</v>
      </c>
      <c r="AZ35" s="6"/>
      <c r="BA35" s="96" t="n">
        <f aca="false">AY35+$BA$3</f>
        <v>44.1493445337731</v>
      </c>
      <c r="BB35" s="96" t="n">
        <f aca="false">AY35+$BB$3</f>
        <v>86.6493445337731</v>
      </c>
      <c r="BC35" s="96" t="n">
        <f aca="false">AY35+$BC$3</f>
        <v>66.1493445337731</v>
      </c>
      <c r="BD35" s="109" t="n">
        <f aca="false">IF(Polymers_Data!BZ35=1,0.5*BC35+0.5*BB35,IF(Polymers_Data!BZ35=2,0.7*BC35+0.3*BB35,IF(Polymers_Data!BZ35=3,MAXA(MINA(BB35,BC35),BA35),IF(Polymers_Data!BZ35=4,0.7*BC35+0.3*BA35,IF(Polymers_Data!BZ35=5,0.5*BC35+0.5*BA35,"ERR")))))</f>
        <v>66.1493445337731</v>
      </c>
      <c r="BE35" s="92" t="n">
        <f aca="false">IF(Polymers_Data!BZ35=1,0.5*BC35+0.5*BB35,IF(Polymers_Data!BZ35=2,0.7*BC35+0.3*BB35,IF(Polymers_Data!BZ35=3,MAXA(MINA(BB35,BC35),BA35),IF(Polymers_Data!BZ35=4,0.7*BC35+0.3*BA35,IF(Polymers_Data!BZ35=5,0.5*BC35+0.5*BA35,"ERR")))))</f>
        <v>66.1493445337731</v>
      </c>
      <c r="BF35" s="6"/>
      <c r="BG35" s="6"/>
      <c r="BH35" s="6"/>
      <c r="BI35" s="120" t="n">
        <f aca="false">BC35+BH35</f>
        <v>66.1493445337731</v>
      </c>
      <c r="BJ35" s="6"/>
      <c r="BK35" s="114" t="n">
        <f aca="false">DQ35</f>
        <v>37.6493445337731</v>
      </c>
      <c r="BL35" s="6"/>
      <c r="BM35" s="96" t="n">
        <f aca="false">BK35+$BM$3</f>
        <v>44.8993445337731</v>
      </c>
      <c r="BN35" s="96" t="n">
        <f aca="false">BK35+22</f>
        <v>59.6493445337731</v>
      </c>
      <c r="BO35" s="96" t="n">
        <f aca="false">BK35+$BO$3</f>
        <v>52.8493445337731</v>
      </c>
      <c r="BP35" s="121" t="n">
        <f aca="false">IF(Polymers_Data!AJ35=1,0.5*BO35+0.5*BN35,IF(Polymers_Data!AJ35=2,0.7*BO35+0.3*BN35,IF(Polymers_Data!AJ35=3,MAXA(MINA(BN35,BO35),BM35),IF(Polymers_Data!AJ35=4,0.7*BO35+0.3*BM35,IF(Polymers_Data!AJ35=5,0.5*BO35+0.5*BM35,"ERR")))))</f>
        <v>52.8493445337731</v>
      </c>
      <c r="BQ35" s="121" t="n">
        <v>0</v>
      </c>
      <c r="BR35" s="121" t="n">
        <f aca="false">BO35+BQ35</f>
        <v>52.8493445337731</v>
      </c>
      <c r="BS35" s="96" t="n">
        <f aca="false">BR35-2.5</f>
        <v>50.3493445337731</v>
      </c>
      <c r="BT35" s="124" t="n">
        <v>49.4865041239718</v>
      </c>
      <c r="BU35" s="122" t="n">
        <f aca="false">VLOOKUP(A35,'[2]Price Curves'!$C$8:$IV$367,'[2]Price Curves'!$AW$1)</f>
        <v>37.5685532653062</v>
      </c>
      <c r="BV35" s="96" t="n">
        <f aca="false">BU35/2.97</f>
        <v>12.6493445337731</v>
      </c>
      <c r="BW35" s="96" t="n">
        <f aca="false">BV35+7</f>
        <v>19.6493445337731</v>
      </c>
      <c r="BX35" s="96" t="n">
        <f aca="false">BV35+23.861</f>
        <v>36.5103445337731</v>
      </c>
      <c r="BY35" s="96" t="n">
        <f aca="false">BV35+$BY$3</f>
        <v>26.6493445337731</v>
      </c>
      <c r="BZ35" s="96" t="n">
        <f aca="false">IF(Monomers_Data!F35=1,0.5*BY35+0.5*BX35,IF(Monomers_Data!F35=2,0.7*BY35+0.3*BX35,IF(Monomers_Data!F35=3,MAXA(MINA(BX35,BY35),BW35),IF(Monomers_Data!F35=4,0.7*BY35+0.3*BW35,IF(Monomers_Data!F35=5,0.5*BY35+0.5*BW35,"ERR")))))</f>
        <v>26.6493445337731</v>
      </c>
      <c r="CA35" s="96" t="n">
        <v>0</v>
      </c>
      <c r="CB35" s="92" t="n">
        <f aca="false">BY35+CA35</f>
        <v>26.6493445337731</v>
      </c>
      <c r="CC35" s="96" t="n">
        <f aca="false">EP35</f>
        <v>28</v>
      </c>
      <c r="CD35" s="96" t="n">
        <f aca="false">CB35+2</f>
        <v>28.6493445337731</v>
      </c>
      <c r="CE35" s="123" t="n">
        <f aca="false">CB35+0.25</f>
        <v>26.8993445337731</v>
      </c>
      <c r="CF35" s="124"/>
      <c r="CG35" s="105" t="n">
        <f aca="false">VLOOKUP(A35,'[2]Price Curves'!$C$8:$BH$367,'[2]Price Curves'!$AY$1)</f>
        <v>46.458293035204</v>
      </c>
      <c r="CH35" s="124" t="n">
        <f aca="false">CG35/4.23</f>
        <v>10.9830479988662</v>
      </c>
      <c r="CI35" s="124" t="n">
        <f aca="false">$CB35+CI$3</f>
        <v>18.6493445337731</v>
      </c>
      <c r="CJ35" s="124" t="n">
        <f aca="false">$CB35+CJ$3</f>
        <v>24.6493445337731</v>
      </c>
      <c r="CK35" s="124" t="n">
        <f aca="false">$CB35+CK$3</f>
        <v>20.6493445337731</v>
      </c>
      <c r="CL35" s="125" t="n">
        <f aca="false">IF(Monomers_Data!P35=1,0.5*CK35+0.5*CJ35,IF(Monomers_Data!P35=2,0.7*CK35+0.3*CJ35,IF(Monomers_Data!P35=3,MAXA(MINA(CJ35,CK35),CI35),IF(Monomers_Data!P35=4,0.7*CK35+0.3*CI35,IF(Monomers_Data!P35=5,0.5*CK35+0.5*CI35,"ERR")))))</f>
        <v>21.8493445337731</v>
      </c>
      <c r="CM35" s="125" t="n">
        <f aca="false">CH35+$CM$3</f>
        <v>17.9830479988662</v>
      </c>
      <c r="CN35" s="125"/>
      <c r="CO35" s="118" t="n">
        <f aca="false">CM35</f>
        <v>17.9830479988662</v>
      </c>
      <c r="CP35" s="125" t="n">
        <v>1.5</v>
      </c>
      <c r="CQ35" s="127" t="n">
        <f aca="false">CO35+CP35</f>
        <v>19.4830479988662</v>
      </c>
      <c r="CR35" s="124" t="n">
        <f aca="false">EX35</f>
        <v>17.8791105370889</v>
      </c>
      <c r="CS35" s="128" t="n">
        <f aca="false">EX35</f>
        <v>17.8791105370889</v>
      </c>
      <c r="CT35" s="7" t="n">
        <f aca="false">CB35</f>
        <v>26.6493445337731</v>
      </c>
      <c r="CU35" s="124" t="n">
        <f aca="false">(+CT35+$CU$3)</f>
        <v>29.1493445337731</v>
      </c>
      <c r="CV35" s="124" t="n">
        <f aca="false">CT35+$CV$3</f>
        <v>43.6493445337731</v>
      </c>
      <c r="CW35" s="124" t="n">
        <f aca="false">CT35+$CW$3</f>
        <v>36.6493445337731</v>
      </c>
      <c r="CX35" s="96" t="n">
        <f aca="false">IF(Polymers_Data!BU35=1,0.5*CW35+0.5*CV35,IF(Polymers_Data!BU35=2,0.7*CW35+0.3*CV35,IF(Polymers_Data!BU35=3,MAXA(MINA(CV35,CW35),CU35),IF(Polymers_Data!BU35=4,0.7*CW35+0.3*CU35,IF(Polymers_Data!BU35=5,0.5*CW35+0.5*CU35,"ERR")))))</f>
        <v>38.7493445337731</v>
      </c>
      <c r="CY35" s="129" t="n">
        <f aca="false">CX35</f>
        <v>38.7493445337731</v>
      </c>
      <c r="CZ35" s="105" t="n">
        <v>0.193863411886724</v>
      </c>
      <c r="DA35" s="124" t="n">
        <f aca="false">CZ35*100/(0.2*4.22+0.8*2.9696)</f>
        <v>6.02120123387183</v>
      </c>
      <c r="DB35" s="123"/>
      <c r="DC35" s="124" t="n">
        <f aca="false">EN35</f>
        <v>24.0493445337731</v>
      </c>
      <c r="DD35" s="124" t="n">
        <f aca="false">EB35</f>
        <v>110.158214285714</v>
      </c>
      <c r="DE35" s="124" t="n">
        <f aca="false">DC35*0.285+DD35/7.37*0.785+5.2</f>
        <v>23.7873329633988</v>
      </c>
      <c r="DF35" s="124" t="n">
        <f aca="false">DC35+$DF$3</f>
        <v>18.7493445337731</v>
      </c>
      <c r="DG35" s="124" t="n">
        <f aca="false">DC35+$DG$3</f>
        <v>49.0493445337731</v>
      </c>
      <c r="DH35" s="96" t="n">
        <f aca="false">DC35+6</f>
        <v>30.0493445337731</v>
      </c>
      <c r="DI35" s="124" t="n">
        <f aca="false">IF(Monomers_Data!AE35=1,0.5*DH35+0.5*DG35,IF(Monomers_Data!AE35=2,0.7*DH35+0.3*DG35,IF(Monomers_Data!AE35=3,MAXA(MINA(DG35,DH35),DF35),IF(Monomers_Data!AE35=4,0.7*DH35+0.3*DF35,IF(Monomers_Data!AE35=5,0.5*DH35+0.5*DF35,"ERR")))))</f>
        <v>30.0493445337731</v>
      </c>
      <c r="DJ35" s="125" t="n">
        <f aca="false">DI35</f>
        <v>30.0493445337731</v>
      </c>
      <c r="DK35" s="123" t="n">
        <f aca="false">DJ35/100*2204</f>
        <v>662.28755352436</v>
      </c>
      <c r="DL35" s="124" t="n">
        <f aca="false">CB35</f>
        <v>26.6493445337731</v>
      </c>
      <c r="DM35" s="124" t="n">
        <f aca="false">DL35+$DM$3</f>
        <v>29.1493445337731</v>
      </c>
      <c r="DN35" s="124" t="n">
        <f aca="false">DL35+$DN$3</f>
        <v>49.6493445337731</v>
      </c>
      <c r="DO35" s="96" t="n">
        <f aca="false">DL35+$DO$3</f>
        <v>37.6493445337731</v>
      </c>
      <c r="DP35" s="124" t="n">
        <f aca="false">IF(Monomers_Data!AE35=1,0.5*DO35+0.5*DN35,IF(Monomers_Data!AE35=2,0.7*DO35+0.3*DN35,IF(Monomers_Data!AE35=3,MAXA(MINA(DN35,DO35),DM35),IF(Monomers_Data!AE35=4,0.7*DO35+0.3*DM35,IF(Monomers_Data!AE35=5,0.5*DO35+0.5*DM35,"ERR")))))</f>
        <v>37.6493445337731</v>
      </c>
      <c r="DQ35" s="125" t="n">
        <f aca="false">DP35</f>
        <v>37.6493445337731</v>
      </c>
      <c r="DR35" s="123" t="n">
        <f aca="false">DQ35/100*2204</f>
        <v>829.79155352436</v>
      </c>
      <c r="DS35" s="96" t="n">
        <f aca="false">VLOOKUP(A35,'[2]Price Curves'!$C$8:$BH$367,'[2]Price Curves'!$BC$1)</f>
        <v>23.97</v>
      </c>
      <c r="DT35" s="124" t="n">
        <f aca="false">DS35/42*100</f>
        <v>57.0714285714286</v>
      </c>
      <c r="DU35" s="124" t="n">
        <f aca="false">VLOOKUP(A35,'[2]Price Curves'!$C$8:$BH$367,'[2]Price Curves'!$BG$1)</f>
        <v>88.0904761904762</v>
      </c>
      <c r="DV35" s="105" t="n">
        <f aca="false">DT36+$DT$3</f>
        <v>82.4571428571429</v>
      </c>
      <c r="DW35" s="130" t="n">
        <f aca="false">DT36+$DU$3</f>
        <v>166.857142857143</v>
      </c>
      <c r="DX35" s="130" t="n">
        <f aca="false">DT35*$DV$3+DU35*$DW$3+$DX$3</f>
        <v>110.158214285714</v>
      </c>
      <c r="DY35" s="96" t="n">
        <f aca="false">DT36+$DY$3</f>
        <v>111.857142857143</v>
      </c>
      <c r="DZ35" s="96"/>
      <c r="EA35" s="131" t="n">
        <f aca="false">DX35+DZ35</f>
        <v>110.158214285714</v>
      </c>
      <c r="EB35" s="131" t="n">
        <f aca="false">DX35</f>
        <v>110.158214285714</v>
      </c>
      <c r="EC35" s="132"/>
      <c r="ED35" s="133" t="n">
        <f aca="false">'[2]Price Curves'!AM34</f>
        <v>1.21</v>
      </c>
      <c r="EH35" s="106" t="n">
        <f aca="false">MAX(EXP(-0.015*((A41-'Export File'!$A$6+30)/365))*$EH$8,0.1)</f>
        <v>0.105553727830643</v>
      </c>
      <c r="EJ35" s="134" t="n">
        <f aca="false">BV35</f>
        <v>12.6493445337731</v>
      </c>
      <c r="EK35" s="134" t="n">
        <f aca="false">EJ35+5.22</f>
        <v>17.8693445337731</v>
      </c>
      <c r="EL35" s="134" t="n">
        <f aca="false">EJ35+18.2</f>
        <v>30.8493445337731</v>
      </c>
      <c r="EM35" s="134" t="n">
        <f aca="false">EJ35+$EM$3</f>
        <v>24.0493445337731</v>
      </c>
      <c r="EN35" s="135" t="n">
        <f aca="false">IF(Monomers_Data!K35=1,0.5*EM35+0.5*EL35,IF(Monomers_Data!K35=2,0.7*EM35+0.3*EL35,IF(Monomers_Data!K35=3,MAXA(MINA(EL35,EM35),EK35),IF(Monomers_Data!K35=4,0.7*EM35+0.3*EK35,IF(Monomers_Data!K35=5,0.5*EM35+0.5*EK35,"ERR")))))</f>
        <v>24.0493445337731</v>
      </c>
      <c r="EO35" s="134" t="n">
        <v>4.5</v>
      </c>
      <c r="EP35" s="136" t="n">
        <v>28</v>
      </c>
      <c r="EQ35" s="134" t="n">
        <f aca="false">VLOOKUP(A35,'[2]Price Curves'!$C$8:$BH$367,'[2]Price Curves'!$BH$1)</f>
        <v>71.5809523809524</v>
      </c>
      <c r="ER35" s="134" t="n">
        <f aca="false">VLOOKUP(A35,'[2]Price Curves'!$C$8:$BH$367,'[2]Price Curves'!$BA$1)</f>
        <v>46.305254489796</v>
      </c>
      <c r="ES35" s="137" t="n">
        <f aca="false">MIN(((EQ35+$ET$1-ER35*0.7133-$ET$3)/5.69*2.4313)+1.5,CQ35-$ET$2)</f>
        <v>16.9830479988662</v>
      </c>
      <c r="ET35" s="134" t="n">
        <f aca="false">MAX(($EQ35+$ET$1-$ER35*0.7133-$ET$3)/5.69*2.4313+1.5,$CQ35-$ET$2)</f>
        <v>18.361605749978</v>
      </c>
      <c r="EU35" s="138" t="n">
        <f aca="false">AVERAGE(ET35,ES35)</f>
        <v>17.6723268744221</v>
      </c>
      <c r="EV35" s="134" t="n">
        <f aca="false">CB35*$EV$2+$EV$3</f>
        <v>17.1202551229987</v>
      </c>
      <c r="EW35" s="134" t="n">
        <f aca="false">IF(Monomers_Data!U35=1,0.5*EU35+0.5*ET35,IF(Monomers_Data!U35=2,0.7*EU35+0.3*ET35,IF(Monomers_Data!U35=3,MAXA(MINA(ET35,EU35),ES35),IF(Monomers_Data!U35=4,0.7*EU35+0.3*ES35,IF(Monomers_Data!U35=5,0.5*EU35+0.5*ES35,"ERR")))))</f>
        <v>17.8791105370889</v>
      </c>
      <c r="EX35" s="96" t="n">
        <f aca="false">EW35</f>
        <v>17.8791105370889</v>
      </c>
      <c r="EY35" s="139" t="n">
        <f aca="false">VLOOKUP(A35,'[2]Price Curves'!$C$8:$BH$367,'[2]Price Curves'!$BE$1)</f>
        <v>4.212</v>
      </c>
      <c r="EZ35" s="134" t="n">
        <f aca="false">EY35*$EZ$2+$EZ$3</f>
        <v>64.0708</v>
      </c>
      <c r="FA35" s="0" t="n">
        <f aca="false">((EY35*$FA$2)+$FA$3)*100</f>
        <v>64.226</v>
      </c>
    </row>
    <row r="36" customFormat="false" ht="12" hidden="false" customHeight="false" outlineLevel="0" collapsed="false">
      <c r="A36" s="140" t="n">
        <f aca="false">EOMONTH(A35,0)+1</f>
        <v>37803</v>
      </c>
      <c r="C36" s="108" t="n">
        <f aca="false">CB36</f>
        <v>26.8291647863921</v>
      </c>
      <c r="D36" s="6"/>
      <c r="E36" s="96" t="n">
        <f aca="false">C36+$E$3</f>
        <v>35.8291647863921</v>
      </c>
      <c r="F36" s="96" t="n">
        <f aca="false">C36+$F$3</f>
        <v>48.8291647863921</v>
      </c>
      <c r="G36" s="96" t="n">
        <f aca="false">C36+$G$3</f>
        <v>42.0291647863921</v>
      </c>
      <c r="H36" s="92" t="n">
        <f aca="false">IF(Polymers_Data!F36=1,0.5*G36+0.5*F36,IF(Polymers_Data!F36=2,0.7*G36+0.3*F36,IF(Polymers_Data!F36=3,MAXA(MINA(F36,G36),E36),IF(Polymers_Data!F36=4,0.7*G36+0.3*E36,IF(Polymers_Data!F36=5,0.5*G36+0.5*E36,"ERR")))))</f>
        <v>42.0291647863921</v>
      </c>
      <c r="I36" s="109" t="n">
        <v>0</v>
      </c>
      <c r="J36" s="109" t="n">
        <f aca="false">G36+I36</f>
        <v>42.0291647863921</v>
      </c>
      <c r="K36" s="110" t="n">
        <f aca="false">J36+2</f>
        <v>44.0291647863921</v>
      </c>
      <c r="L36" s="111" t="n">
        <f aca="false">AB36+$L$3</f>
        <v>44.3291647863921</v>
      </c>
      <c r="M36" s="112" t="n">
        <f aca="false">L36+$M$3</f>
        <v>45.3291647863921</v>
      </c>
      <c r="N36" s="113" t="n">
        <f aca="false">L36+$N$3</f>
        <v>43.3291647863921</v>
      </c>
      <c r="O36" s="114" t="n">
        <f aca="false">C36+$O$3</f>
        <v>29.3291647863921</v>
      </c>
      <c r="P36" s="96" t="n">
        <f aca="false">C36+$P$3</f>
        <v>47.3291647863921</v>
      </c>
      <c r="Q36" s="96" t="n">
        <f aca="false">C36+$Q$3</f>
        <v>39.0791647863921</v>
      </c>
      <c r="R36" s="6"/>
      <c r="S36" s="88" t="n">
        <f aca="false">J36-3.5</f>
        <v>38.5291647863921</v>
      </c>
      <c r="T36" s="92"/>
      <c r="U36" s="114" t="n">
        <f aca="false">$C36+$U$3</f>
        <v>31.8291647863921</v>
      </c>
      <c r="V36" s="96" t="n">
        <f aca="false">$C36+$V$3</f>
        <v>46.3291647863921</v>
      </c>
      <c r="W36" s="96" t="n">
        <f aca="false">$C36+$W$3</f>
        <v>38.8291647863921</v>
      </c>
      <c r="X36" s="92"/>
      <c r="Y36" s="92" t="n">
        <f aca="false">IF(Polymers_Data!BA36=1,0.5*W36+0.5*V36,IF(Polymers_Data!BA36=2,0.7*W36+0.3*V36,IF(Polymers_Data!BA36=3,MAXA(MINA(V36,W36),U36),IF(Polymers_Data!BA36=4,0.7*W36+0.3*U36,IF(Polymers_Data!BA36=5,0.5*W36+0.5*U36,"ERR")))))</f>
        <v>38.8291647863921</v>
      </c>
      <c r="Z36" s="96" t="n">
        <v>0</v>
      </c>
      <c r="AA36" s="92" t="n">
        <f aca="false">W36+Z36</f>
        <v>38.8291647863921</v>
      </c>
      <c r="AB36" s="92" t="n">
        <f aca="false">AA36+1</f>
        <v>39.8291647863921</v>
      </c>
      <c r="AC36" s="116" t="n">
        <f aca="false">S36+2</f>
        <v>40.5291647863921</v>
      </c>
      <c r="AD36" s="117" t="n">
        <f aca="false">AB36+2.5</f>
        <v>42.3291647863921</v>
      </c>
      <c r="AE36" s="96" t="n">
        <f aca="false">C36+11.33</f>
        <v>38.1591647863921</v>
      </c>
      <c r="AF36" s="96" t="n">
        <f aca="false">C36+27</f>
        <v>53.8291647863921</v>
      </c>
      <c r="AG36" s="96" t="n">
        <f aca="false">C36+17.68</f>
        <v>44.5091647863921</v>
      </c>
      <c r="AH36" s="6"/>
      <c r="AI36" s="88" t="n">
        <f aca="false">AC36+4.5</f>
        <v>45.0291647863921</v>
      </c>
      <c r="AJ36" s="118" t="n">
        <f aca="false">AB36+8</f>
        <v>47.8291647863921</v>
      </c>
      <c r="AK36" s="114" t="n">
        <f aca="false">CO36+1.5</f>
        <v>19.5774083129548</v>
      </c>
      <c r="AL36" s="6"/>
      <c r="AM36" s="96" t="n">
        <f aca="false">AK36+$AM$3</f>
        <v>32.3774083129548</v>
      </c>
      <c r="AN36" s="96" t="n">
        <f aca="false">AK36+$AN$3</f>
        <v>43.5774083129548</v>
      </c>
      <c r="AO36" s="96" t="n">
        <f aca="false">AK36+$AO$3</f>
        <v>37.4774083129548</v>
      </c>
      <c r="AP36" s="109" t="n">
        <f aca="false">IF(Polymers_Data!AE36=1,0.5*AO36+0.5*AN36,IF(Polymers_Data!AE36=2,0.7*AO36+0.3*AN36,IF(Polymers_Data!AE36=3,MAXA(MINA(AN36,AO36),AM36),IF(Polymers_Data!AE36=4,0.7*AO36+0.3*AM36,IF(Polymers_Data!AE36=5,0.5*AO36+0.5*AM36,"ERR")))))</f>
        <v>37.4774083129548</v>
      </c>
      <c r="AQ36" s="109" t="n">
        <f aca="false">IF(Polymers_Data!AE36=1,0.5*AO36+0.5*AN36,IF(Polymers_Data!AE36=2,0.7*AO36+0.3*AN36,IF(Polymers_Data!AE36=3,MAXA(MINA(AN36,AO36),AM36),IF(Polymers_Data!AE36=4,0.7*AO36+0.3*AM36,IF(Polymers_Data!AE36=5,0.5*AO36+0.5*AM36,"ERR")))))</f>
        <v>37.4774083129548</v>
      </c>
      <c r="AR36" s="96" t="n">
        <f aca="false">$AK36+10</f>
        <v>29.5774083129548</v>
      </c>
      <c r="AS36" s="96" t="n">
        <f aca="false">$AK36+23.75</f>
        <v>43.3274083129548</v>
      </c>
      <c r="AT36" s="96" t="n">
        <f aca="false">$AK36+$AT$3</f>
        <v>34.9674083129548</v>
      </c>
      <c r="AU36" s="96" t="n">
        <f aca="false">IF(Polymers_Data!BP36=1,0.5*AT36+0.5*AS36,IF(Polymers_Data!BP36=2,0.7*AT36+0.3*AS36,IF(Polymers_Data!BP36=3,MAXA(MINA(AS36,AT36),AR36),IF(Polymers_Data!BP36=4,0.7*AT36+0.3*AR36,IF(Polymers_Data!BP36=5,0.3*AT36+0.7*AR36,"ERR")))))</f>
        <v>34.9674083129548</v>
      </c>
      <c r="AV36" s="96" t="n">
        <v>3.75</v>
      </c>
      <c r="AW36" s="109" t="n">
        <v>39.198034408713</v>
      </c>
      <c r="AX36" s="5"/>
      <c r="AY36" s="108" t="n">
        <f aca="false">C36</f>
        <v>26.8291647863921</v>
      </c>
      <c r="AZ36" s="6"/>
      <c r="BA36" s="96" t="n">
        <f aca="false">AY36+$BA$3</f>
        <v>44.3291647863921</v>
      </c>
      <c r="BB36" s="96" t="n">
        <f aca="false">AY36+$BB$3</f>
        <v>86.8291647863921</v>
      </c>
      <c r="BC36" s="96" t="n">
        <f aca="false">AY36+$BC$3</f>
        <v>66.3291647863921</v>
      </c>
      <c r="BD36" s="109" t="n">
        <f aca="false">IF(Polymers_Data!BZ36=1,0.5*BC36+0.5*BB36,IF(Polymers_Data!BZ36=2,0.7*BC36+0.3*BB36,IF(Polymers_Data!BZ36=3,MAXA(MINA(BB36,BC36),BA36),IF(Polymers_Data!BZ36=4,0.7*BC36+0.3*BA36,IF(Polymers_Data!BZ36=5,0.5*BC36+0.5*BA36,"ERR")))))</f>
        <v>66.3291647863921</v>
      </c>
      <c r="BE36" s="92" t="n">
        <f aca="false">IF(Polymers_Data!BZ36=1,0.5*BC36+0.5*BB36,IF(Polymers_Data!BZ36=2,0.7*BC36+0.3*BB36,IF(Polymers_Data!BZ36=3,MAXA(MINA(BB36,BC36),BA36),IF(Polymers_Data!BZ36=4,0.7*BC36+0.3*BA36,IF(Polymers_Data!BZ36=5,0.5*BC36+0.5*BA36,"ERR")))))</f>
        <v>66.3291647863921</v>
      </c>
      <c r="BF36" s="6"/>
      <c r="BG36" s="6"/>
      <c r="BH36" s="6"/>
      <c r="BI36" s="120" t="n">
        <f aca="false">BC36+BH36</f>
        <v>66.3291647863921</v>
      </c>
      <c r="BJ36" s="6"/>
      <c r="BK36" s="114" t="n">
        <f aca="false">DQ36</f>
        <v>37.8291647863921</v>
      </c>
      <c r="BL36" s="6"/>
      <c r="BM36" s="96" t="n">
        <f aca="false">BK36+$BM$3</f>
        <v>45.0791647863921</v>
      </c>
      <c r="BN36" s="96" t="n">
        <f aca="false">BK36+22</f>
        <v>59.8291647863921</v>
      </c>
      <c r="BO36" s="96" t="n">
        <f aca="false">BK36+$BO$3</f>
        <v>53.0291647863921</v>
      </c>
      <c r="BP36" s="121" t="n">
        <f aca="false">IF(Polymers_Data!AJ36=1,0.5*BO36+0.5*BN36,IF(Polymers_Data!AJ36=2,0.7*BO36+0.3*BN36,IF(Polymers_Data!AJ36=3,MAXA(MINA(BN36,BO36),BM36),IF(Polymers_Data!AJ36=4,0.7*BO36+0.3*BM36,IF(Polymers_Data!AJ36=5,0.5*BO36+0.5*BM36,"ERR")))))</f>
        <v>53.0291647863921</v>
      </c>
      <c r="BQ36" s="121" t="n">
        <v>0</v>
      </c>
      <c r="BR36" s="121" t="n">
        <f aca="false">BO36+BQ36</f>
        <v>53.0291647863921</v>
      </c>
      <c r="BS36" s="96" t="n">
        <f aca="false">BR36-2.5</f>
        <v>50.5291647863921</v>
      </c>
      <c r="BT36" s="124" t="n">
        <v>49.4681399642685</v>
      </c>
      <c r="BU36" s="122" t="n">
        <f aca="false">VLOOKUP(A36,'[2]Price Curves'!$C$8:$IV$367,'[2]Price Curves'!$AW$1)</f>
        <v>38.1026194155845</v>
      </c>
      <c r="BV36" s="96" t="n">
        <f aca="false">BU36/2.97</f>
        <v>12.8291647863921</v>
      </c>
      <c r="BW36" s="96" t="n">
        <f aca="false">BV36+7</f>
        <v>19.8291647863921</v>
      </c>
      <c r="BX36" s="96" t="n">
        <f aca="false">BV36+23.861</f>
        <v>36.6901647863921</v>
      </c>
      <c r="BY36" s="96" t="n">
        <f aca="false">BV36+$BY$3</f>
        <v>26.8291647863921</v>
      </c>
      <c r="BZ36" s="96" t="n">
        <f aca="false">IF(Monomers_Data!F36=1,0.5*BY36+0.5*BX36,IF(Monomers_Data!F36=2,0.7*BY36+0.3*BX36,IF(Monomers_Data!F36=3,MAXA(MINA(BX36,BY36),BW36),IF(Monomers_Data!F36=4,0.7*BY36+0.3*BW36,IF(Monomers_Data!F36=5,0.5*BY36+0.5*BW36,"ERR")))))</f>
        <v>26.8291647863921</v>
      </c>
      <c r="CA36" s="96" t="n">
        <v>0</v>
      </c>
      <c r="CB36" s="92" t="n">
        <f aca="false">BY36+CA36</f>
        <v>26.8291647863921</v>
      </c>
      <c r="CC36" s="96" t="n">
        <f aca="false">EP36</f>
        <v>28</v>
      </c>
      <c r="CD36" s="96" t="n">
        <f aca="false">CB36+2</f>
        <v>28.8291647863921</v>
      </c>
      <c r="CE36" s="123" t="n">
        <f aca="false">CB36+0.25</f>
        <v>27.0791647863921</v>
      </c>
      <c r="CF36" s="124"/>
      <c r="CG36" s="105" t="n">
        <f aca="false">VLOOKUP(A36,'[2]Price Curves'!$C$8:$BH$367,'[2]Price Curves'!$AY$1)</f>
        <v>46.8574371637988</v>
      </c>
      <c r="CH36" s="124" t="n">
        <f aca="false">CG36/4.23</f>
        <v>11.0774083129548</v>
      </c>
      <c r="CI36" s="124" t="n">
        <f aca="false">$CB36+CI$3</f>
        <v>18.8291647863921</v>
      </c>
      <c r="CJ36" s="124" t="n">
        <f aca="false">$CB36+CJ$3</f>
        <v>24.8291647863921</v>
      </c>
      <c r="CK36" s="124" t="n">
        <f aca="false">$CB36+CK$3</f>
        <v>20.8291647863921</v>
      </c>
      <c r="CL36" s="125" t="n">
        <f aca="false">IF(Monomers_Data!P36=1,0.5*CK36+0.5*CJ36,IF(Monomers_Data!P36=2,0.7*CK36+0.3*CJ36,IF(Monomers_Data!P36=3,MAXA(MINA(CJ36,CK36),CI36),IF(Monomers_Data!P36=4,0.7*CK36+0.3*CI36,IF(Monomers_Data!P36=5,0.5*CK36+0.5*CI36,"ERR")))))</f>
        <v>22.0291647863921</v>
      </c>
      <c r="CM36" s="125" t="n">
        <f aca="false">CH36+$CM$3</f>
        <v>18.0774083129548</v>
      </c>
      <c r="CN36" s="125"/>
      <c r="CO36" s="118" t="n">
        <f aca="false">CM36</f>
        <v>18.0774083129548</v>
      </c>
      <c r="CP36" s="125" t="n">
        <v>1.5</v>
      </c>
      <c r="CQ36" s="127" t="n">
        <f aca="false">CO36+CP36</f>
        <v>19.5774083129548</v>
      </c>
      <c r="CR36" s="124" t="n">
        <f aca="false">EX36</f>
        <v>16.8536194533966</v>
      </c>
      <c r="CS36" s="128" t="n">
        <f aca="false">EX36</f>
        <v>16.8536194533966</v>
      </c>
      <c r="CT36" s="7" t="n">
        <f aca="false">CB36</f>
        <v>26.8291647863921</v>
      </c>
      <c r="CU36" s="124" t="n">
        <f aca="false">(+CT36+$CU$3)</f>
        <v>29.3291647863921</v>
      </c>
      <c r="CV36" s="124" t="n">
        <f aca="false">CT36+$CV$3</f>
        <v>43.8291647863921</v>
      </c>
      <c r="CW36" s="124" t="n">
        <f aca="false">CT36+$CW$3</f>
        <v>36.8291647863921</v>
      </c>
      <c r="CX36" s="96" t="n">
        <f aca="false">IF(Polymers_Data!BU36=1,0.5*CW36+0.5*CV36,IF(Polymers_Data!BU36=2,0.7*CW36+0.3*CV36,IF(Polymers_Data!BU36=3,MAXA(MINA(CV36,CW36),CU36),IF(Polymers_Data!BU36=4,0.7*CW36+0.3*CU36,IF(Polymers_Data!BU36=5,0.5*CW36+0.5*CU36,"ERR")))))</f>
        <v>38.9291647863921</v>
      </c>
      <c r="CY36" s="129" t="n">
        <f aca="false">CX36</f>
        <v>38.9291647863921</v>
      </c>
      <c r="CZ36" s="105" t="n">
        <v>0.194262021608947</v>
      </c>
      <c r="DA36" s="124" t="n">
        <f aca="false">CZ36*100/(0.2*4.22+0.8*2.9696)</f>
        <v>6.0335816481435</v>
      </c>
      <c r="DB36" s="123"/>
      <c r="DC36" s="124" t="n">
        <f aca="false">EN36</f>
        <v>24.2291647863921</v>
      </c>
      <c r="DD36" s="124" t="n">
        <f aca="false">EB36</f>
        <v>109.908571428571</v>
      </c>
      <c r="DE36" s="124" t="n">
        <f aca="false">DC36*0.285+DD36/7.37*0.785+5.2</f>
        <v>23.8119915531894</v>
      </c>
      <c r="DF36" s="124" t="n">
        <f aca="false">DC36+$DF$3</f>
        <v>18.9291647863921</v>
      </c>
      <c r="DG36" s="124" t="n">
        <f aca="false">DC36+$DG$3</f>
        <v>49.2291647863921</v>
      </c>
      <c r="DH36" s="96" t="n">
        <f aca="false">DC36+6</f>
        <v>30.2291647863921</v>
      </c>
      <c r="DI36" s="124" t="n">
        <f aca="false">IF(Monomers_Data!AE36=1,0.5*DH36+0.5*DG36,IF(Monomers_Data!AE36=2,0.7*DH36+0.3*DG36,IF(Monomers_Data!AE36=3,MAXA(MINA(DG36,DH36),DF36),IF(Monomers_Data!AE36=4,0.7*DH36+0.3*DF36,IF(Monomers_Data!AE36=5,0.5*DH36+0.5*DF36,"ERR")))))</f>
        <v>30.2291647863921</v>
      </c>
      <c r="DJ36" s="125" t="n">
        <f aca="false">DI36</f>
        <v>30.2291647863921</v>
      </c>
      <c r="DK36" s="123" t="n">
        <f aca="false">DJ36/100*2204</f>
        <v>666.250791892082</v>
      </c>
      <c r="DL36" s="124" t="n">
        <f aca="false">CB36</f>
        <v>26.8291647863921</v>
      </c>
      <c r="DM36" s="124" t="n">
        <f aca="false">DL36+$DM$3</f>
        <v>29.3291647863921</v>
      </c>
      <c r="DN36" s="124" t="n">
        <f aca="false">DL36+$DN$3</f>
        <v>49.8291647863921</v>
      </c>
      <c r="DO36" s="96" t="n">
        <f aca="false">DL36+$DO$3</f>
        <v>37.8291647863921</v>
      </c>
      <c r="DP36" s="124" t="n">
        <f aca="false">IF(Monomers_Data!AE36=1,0.5*DO36+0.5*DN36,IF(Monomers_Data!AE36=2,0.7*DO36+0.3*DN36,IF(Monomers_Data!AE36=3,MAXA(MINA(DN36,DO36),DM36),IF(Monomers_Data!AE36=4,0.7*DO36+0.3*DM36,IF(Monomers_Data!AE36=5,0.5*DO36+0.5*DM36,"ERR")))))</f>
        <v>37.8291647863921</v>
      </c>
      <c r="DQ36" s="125" t="n">
        <f aca="false">DP36</f>
        <v>37.8291647863921</v>
      </c>
      <c r="DR36" s="123" t="n">
        <f aca="false">DQ36/100*2204</f>
        <v>833.754791892082</v>
      </c>
      <c r="DS36" s="96" t="n">
        <f aca="false">VLOOKUP(A36,'[2]Price Curves'!$C$8:$BH$367,'[2]Price Curves'!$BC$1)</f>
        <v>23.88</v>
      </c>
      <c r="DT36" s="124" t="n">
        <f aca="false">DS36/42*100</f>
        <v>56.8571428571429</v>
      </c>
      <c r="DU36" s="124" t="n">
        <f aca="false">VLOOKUP(A36,'[2]Price Curves'!$C$8:$BH$367,'[2]Price Curves'!$BG$1)</f>
        <v>83.9190476190476</v>
      </c>
      <c r="DV36" s="105" t="n">
        <f aca="false">DT37+$DT$3</f>
        <v>82.2428571428571</v>
      </c>
      <c r="DW36" s="130" t="n">
        <f aca="false">DT37+$DU$3</f>
        <v>166.642857142857</v>
      </c>
      <c r="DX36" s="130" t="n">
        <f aca="false">DT36*$DV$3+DU36*$DW$3+$DX$3</f>
        <v>109.908571428571</v>
      </c>
      <c r="DY36" s="96" t="n">
        <f aca="false">DT37+$DY$3</f>
        <v>111.642857142857</v>
      </c>
      <c r="DZ36" s="96"/>
      <c r="EA36" s="131" t="n">
        <f aca="false">DX36+DZ36</f>
        <v>109.908571428571</v>
      </c>
      <c r="EB36" s="131" t="n">
        <f aca="false">DX36</f>
        <v>109.908571428571</v>
      </c>
      <c r="EC36" s="132"/>
      <c r="ED36" s="133" t="n">
        <f aca="false">'[2]Price Curves'!AM35</f>
        <v>1.21</v>
      </c>
      <c r="EH36" s="106" t="n">
        <f aca="false">MAX(EXP(-0.015*((A42-'Export File'!$A$6+30)/365))*$EH$8,0.1)</f>
        <v>0.105419340894084</v>
      </c>
      <c r="EJ36" s="134" t="n">
        <f aca="false">BV36</f>
        <v>12.8291647863921</v>
      </c>
      <c r="EK36" s="134" t="n">
        <f aca="false">EJ36+5.22</f>
        <v>18.0491647863921</v>
      </c>
      <c r="EL36" s="134" t="n">
        <f aca="false">EJ36+18.2</f>
        <v>31.0291647863921</v>
      </c>
      <c r="EM36" s="134" t="n">
        <f aca="false">EJ36+$EM$3</f>
        <v>24.2291647863921</v>
      </c>
      <c r="EN36" s="135" t="n">
        <f aca="false">IF(Monomers_Data!K36=1,0.5*EM36+0.5*EL36,IF(Monomers_Data!K36=2,0.7*EM36+0.3*EL36,IF(Monomers_Data!K36=3,MAXA(MINA(EL36,EM36),EK36),IF(Monomers_Data!K36=4,0.7*EM36+0.3*EK36,IF(Monomers_Data!K36=5,0.5*EM36+0.5*EK36,"ERR")))))</f>
        <v>24.2291647863921</v>
      </c>
      <c r="EO36" s="134" t="n">
        <v>4.5</v>
      </c>
      <c r="EP36" s="136" t="n">
        <v>28</v>
      </c>
      <c r="EQ36" s="134" t="n">
        <f aca="false">VLOOKUP(A36,'[2]Price Curves'!$C$8:$BH$367,'[2]Price Curves'!$BH$1)</f>
        <v>67.5404761904762</v>
      </c>
      <c r="ER36" s="134" t="n">
        <f aca="false">VLOOKUP(A36,'[2]Price Curves'!$C$8:$BH$367,'[2]Price Curves'!$BA$1)</f>
        <v>46.9520144805195</v>
      </c>
      <c r="ES36" s="137" t="n">
        <f aca="false">MIN(((EQ36+$ET$1-ER36*0.7133-$ET$3)/5.69*2.4313)+1.5,CQ36-$ET$2)</f>
        <v>16.4380115713598</v>
      </c>
      <c r="ET36" s="134" t="n">
        <f aca="false">MAX(($EQ36+$ET$1-$ER36*0.7133-$ET$3)/5.69*2.4313+1.5,$CQ36-$ET$2)</f>
        <v>17.0774083129548</v>
      </c>
      <c r="EU36" s="138" t="n">
        <f aca="false">AVERAGE(ET36,ES36)</f>
        <v>16.7577099421573</v>
      </c>
      <c r="EV36" s="134" t="n">
        <f aca="false">CB36*$EV$2+$EV$3</f>
        <v>17.256019413726</v>
      </c>
      <c r="EW36" s="134" t="n">
        <f aca="false">IF(Monomers_Data!U36=1,0.5*EU36+0.5*ET36,IF(Monomers_Data!U36=2,0.7*EU36+0.3*ET36,IF(Monomers_Data!U36=3,MAXA(MINA(ET36,EU36),ES36),IF(Monomers_Data!U36=4,0.7*EU36+0.3*ES36,IF(Monomers_Data!U36=5,0.5*EU36+0.5*ES36,"ERR")))))</f>
        <v>16.8536194533966</v>
      </c>
      <c r="EX36" s="96" t="n">
        <f aca="false">EW36</f>
        <v>16.8536194533966</v>
      </c>
      <c r="EY36" s="139" t="n">
        <f aca="false">VLOOKUP(A36,'[2]Price Curves'!$C$8:$BH$367,'[2]Price Curves'!$BE$1)</f>
        <v>4.237</v>
      </c>
      <c r="EZ36" s="134" t="n">
        <f aca="false">EY36*$EZ$2+$EZ$3</f>
        <v>64.4683</v>
      </c>
      <c r="FA36" s="0" t="n">
        <f aca="false">((EY36*$FA$2)+$FA$3)*100</f>
        <v>64.4885</v>
      </c>
    </row>
    <row r="37" customFormat="false" ht="12" hidden="false" customHeight="false" outlineLevel="0" collapsed="false">
      <c r="A37" s="140" t="n">
        <f aca="false">EOMONTH(A36,0)+1</f>
        <v>37834</v>
      </c>
      <c r="C37" s="108" t="n">
        <f aca="false">CB37</f>
        <v>26.8205653893432</v>
      </c>
      <c r="D37" s="6"/>
      <c r="E37" s="96" t="n">
        <f aca="false">C37+$E$3</f>
        <v>35.8205653893432</v>
      </c>
      <c r="F37" s="96" t="n">
        <f aca="false">C37+$F$3</f>
        <v>48.8205653893432</v>
      </c>
      <c r="G37" s="96" t="n">
        <f aca="false">C37+$G$3</f>
        <v>42.0205653893432</v>
      </c>
      <c r="H37" s="92" t="n">
        <f aca="false">IF(Polymers_Data!F37=1,0.5*G37+0.5*F37,IF(Polymers_Data!F37=2,0.7*G37+0.3*F37,IF(Polymers_Data!F37=3,MAXA(MINA(F37,G37),E37),IF(Polymers_Data!F37=4,0.7*G37+0.3*E37,IF(Polymers_Data!F37=5,0.5*G37+0.5*E37,"ERR")))))</f>
        <v>42.0205653893432</v>
      </c>
      <c r="I37" s="109" t="n">
        <v>0</v>
      </c>
      <c r="J37" s="109" t="n">
        <f aca="false">G37+I37</f>
        <v>42.0205653893432</v>
      </c>
      <c r="K37" s="110" t="n">
        <f aca="false">J37+2</f>
        <v>44.0205653893432</v>
      </c>
      <c r="L37" s="111" t="n">
        <f aca="false">AB37+$L$3</f>
        <v>44.3205653893432</v>
      </c>
      <c r="M37" s="112" t="n">
        <f aca="false">L37+$M$3</f>
        <v>45.3205653893432</v>
      </c>
      <c r="N37" s="113" t="n">
        <f aca="false">L37+$N$3</f>
        <v>43.3205653893432</v>
      </c>
      <c r="O37" s="114" t="n">
        <f aca="false">C37+$O$3</f>
        <v>29.3205653893432</v>
      </c>
      <c r="P37" s="96" t="n">
        <f aca="false">C37+$P$3</f>
        <v>47.3205653893432</v>
      </c>
      <c r="Q37" s="96" t="n">
        <f aca="false">C37+$Q$3</f>
        <v>39.0705653893432</v>
      </c>
      <c r="R37" s="6"/>
      <c r="S37" s="88" t="n">
        <f aca="false">J37-3.5</f>
        <v>38.5205653893432</v>
      </c>
      <c r="T37" s="92"/>
      <c r="U37" s="114" t="n">
        <f aca="false">$C37+$U$3</f>
        <v>31.8205653893432</v>
      </c>
      <c r="V37" s="96" t="n">
        <f aca="false">$C37+$V$3</f>
        <v>46.3205653893432</v>
      </c>
      <c r="W37" s="96" t="n">
        <f aca="false">$C37+$W$3</f>
        <v>38.8205653893432</v>
      </c>
      <c r="X37" s="92"/>
      <c r="Y37" s="92" t="n">
        <f aca="false">IF(Polymers_Data!BA37=1,0.5*W37+0.5*V37,IF(Polymers_Data!BA37=2,0.7*W37+0.3*V37,IF(Polymers_Data!BA37=3,MAXA(MINA(V37,W37),U37),IF(Polymers_Data!BA37=4,0.7*W37+0.3*U37,IF(Polymers_Data!BA37=5,0.5*W37+0.5*U37,"ERR")))))</f>
        <v>38.8205653893432</v>
      </c>
      <c r="Z37" s="96" t="n">
        <v>0</v>
      </c>
      <c r="AA37" s="92" t="n">
        <f aca="false">W37+Z37</f>
        <v>38.8205653893432</v>
      </c>
      <c r="AB37" s="92" t="n">
        <f aca="false">AA37+1</f>
        <v>39.8205653893432</v>
      </c>
      <c r="AC37" s="116" t="n">
        <f aca="false">S37+2</f>
        <v>40.5205653893432</v>
      </c>
      <c r="AD37" s="117" t="n">
        <f aca="false">AB37+2.5</f>
        <v>42.3205653893432</v>
      </c>
      <c r="AE37" s="96" t="n">
        <f aca="false">C37+11.33</f>
        <v>38.1505653893432</v>
      </c>
      <c r="AF37" s="96" t="n">
        <f aca="false">C37+27</f>
        <v>53.8205653893432</v>
      </c>
      <c r="AG37" s="96" t="n">
        <f aca="false">C37+17.68</f>
        <v>44.5005653893432</v>
      </c>
      <c r="AH37" s="6"/>
      <c r="AI37" s="88" t="n">
        <f aca="false">AC37+4.5</f>
        <v>45.0205653893432</v>
      </c>
      <c r="AJ37" s="118" t="n">
        <f aca="false">AB37+8</f>
        <v>47.8205653893432</v>
      </c>
      <c r="AK37" s="114" t="n">
        <f aca="false">CO37+1.5</f>
        <v>19.6249661983564</v>
      </c>
      <c r="AL37" s="6"/>
      <c r="AM37" s="96" t="n">
        <f aca="false">AK37+$AM$3</f>
        <v>32.4249661983564</v>
      </c>
      <c r="AN37" s="96" t="n">
        <f aca="false">AK37+$AN$3</f>
        <v>43.6249661983564</v>
      </c>
      <c r="AO37" s="96" t="n">
        <f aca="false">AK37+$AO$3</f>
        <v>37.5249661983564</v>
      </c>
      <c r="AP37" s="109" t="n">
        <f aca="false">IF(Polymers_Data!AE37=1,0.5*AO37+0.5*AN37,IF(Polymers_Data!AE37=2,0.7*AO37+0.3*AN37,IF(Polymers_Data!AE37=3,MAXA(MINA(AN37,AO37),AM37),IF(Polymers_Data!AE37=4,0.7*AO37+0.3*AM37,IF(Polymers_Data!AE37=5,0.5*AO37+0.5*AM37,"ERR")))))</f>
        <v>37.5249661983564</v>
      </c>
      <c r="AQ37" s="109" t="n">
        <f aca="false">IF(Polymers_Data!AE37=1,0.5*AO37+0.5*AN37,IF(Polymers_Data!AE37=2,0.7*AO37+0.3*AN37,IF(Polymers_Data!AE37=3,MAXA(MINA(AN37,AO37),AM37),IF(Polymers_Data!AE37=4,0.7*AO37+0.3*AM37,IF(Polymers_Data!AE37=5,0.5*AO37+0.5*AM37,"ERR")))))</f>
        <v>37.5249661983564</v>
      </c>
      <c r="AR37" s="96" t="n">
        <f aca="false">$AK37+10</f>
        <v>29.6249661983564</v>
      </c>
      <c r="AS37" s="96" t="n">
        <f aca="false">$AK37+23.75</f>
        <v>43.3749661983564</v>
      </c>
      <c r="AT37" s="96" t="n">
        <f aca="false">$AK37+$AT$3</f>
        <v>35.0149661983564</v>
      </c>
      <c r="AU37" s="96" t="n">
        <f aca="false">IF(Polymers_Data!BP37=1,0.5*AT37+0.5*AS37,IF(Polymers_Data!BP37=2,0.7*AT37+0.3*AS37,IF(Polymers_Data!BP37=3,MAXA(MINA(AS37,AT37),AR37),IF(Polymers_Data!BP37=4,0.7*AT37+0.3*AR37,IF(Polymers_Data!BP37=5,0.3*AT37+0.7*AR37,"ERR")))))</f>
        <v>35.0149661983564</v>
      </c>
      <c r="AV37" s="96" t="n">
        <v>3.75</v>
      </c>
      <c r="AW37" s="109" t="n">
        <v>39.3577982379106</v>
      </c>
      <c r="AX37" s="5"/>
      <c r="AY37" s="108" t="n">
        <f aca="false">C37</f>
        <v>26.8205653893432</v>
      </c>
      <c r="AZ37" s="6"/>
      <c r="BA37" s="96" t="n">
        <f aca="false">AY37+$BA$3</f>
        <v>44.3205653893432</v>
      </c>
      <c r="BB37" s="96" t="n">
        <f aca="false">AY37+$BB$3</f>
        <v>86.8205653893432</v>
      </c>
      <c r="BC37" s="96" t="n">
        <f aca="false">AY37+$BC$3</f>
        <v>66.3205653893432</v>
      </c>
      <c r="BD37" s="109" t="n">
        <f aca="false">IF(Polymers_Data!BZ37=1,0.5*BC37+0.5*BB37,IF(Polymers_Data!BZ37=2,0.7*BC37+0.3*BB37,IF(Polymers_Data!BZ37=3,MAXA(MINA(BB37,BC37),BA37),IF(Polymers_Data!BZ37=4,0.7*BC37+0.3*BA37,IF(Polymers_Data!BZ37=5,0.5*BC37+0.5*BA37,"ERR")))))</f>
        <v>66.3205653893432</v>
      </c>
      <c r="BE37" s="92" t="n">
        <f aca="false">IF(Polymers_Data!BZ37=1,0.5*BC37+0.5*BB37,IF(Polymers_Data!BZ37=2,0.7*BC37+0.3*BB37,IF(Polymers_Data!BZ37=3,MAXA(MINA(BB37,BC37),BA37),IF(Polymers_Data!BZ37=4,0.7*BC37+0.3*BA37,IF(Polymers_Data!BZ37=5,0.5*BC37+0.5*BA37,"ERR")))))</f>
        <v>66.3205653893432</v>
      </c>
      <c r="BF37" s="6"/>
      <c r="BG37" s="6"/>
      <c r="BH37" s="6"/>
      <c r="BI37" s="120" t="n">
        <f aca="false">BC37+BH37</f>
        <v>66.3205653893432</v>
      </c>
      <c r="BJ37" s="6"/>
      <c r="BK37" s="114" t="n">
        <f aca="false">DQ37</f>
        <v>37.8205653893432</v>
      </c>
      <c r="BL37" s="6"/>
      <c r="BM37" s="96" t="n">
        <f aca="false">BK37+$BM$3</f>
        <v>45.0705653893432</v>
      </c>
      <c r="BN37" s="96" t="n">
        <f aca="false">BK37+22</f>
        <v>59.8205653893432</v>
      </c>
      <c r="BO37" s="96" t="n">
        <f aca="false">BK37+$BO$3</f>
        <v>53.0205653893432</v>
      </c>
      <c r="BP37" s="121" t="n">
        <f aca="false">IF(Polymers_Data!AJ37=1,0.5*BO37+0.5*BN37,IF(Polymers_Data!AJ37=2,0.7*BO37+0.3*BN37,IF(Polymers_Data!AJ37=3,MAXA(MINA(BN37,BO37),BM37),IF(Polymers_Data!AJ37=4,0.7*BO37+0.3*BM37,IF(Polymers_Data!AJ37=5,0.5*BO37+0.5*BM37,"ERR")))))</f>
        <v>53.0205653893432</v>
      </c>
      <c r="BQ37" s="121" t="n">
        <v>0</v>
      </c>
      <c r="BR37" s="121" t="n">
        <f aca="false">BO37+BQ37</f>
        <v>53.0205653893432</v>
      </c>
      <c r="BS37" s="96" t="n">
        <f aca="false">BR37-2.5</f>
        <v>50.5205653893432</v>
      </c>
      <c r="BT37" s="124" t="n">
        <v>49.6392305440164</v>
      </c>
      <c r="BU37" s="122" t="n">
        <f aca="false">VLOOKUP(A37,'[2]Price Curves'!$C$8:$IV$367,'[2]Price Curves'!$AW$1)</f>
        <v>38.0770792063493</v>
      </c>
      <c r="BV37" s="96" t="n">
        <f aca="false">BU37/2.97</f>
        <v>12.8205653893432</v>
      </c>
      <c r="BW37" s="96" t="n">
        <f aca="false">BV37+7</f>
        <v>19.8205653893432</v>
      </c>
      <c r="BX37" s="96" t="n">
        <f aca="false">BV37+23.861</f>
        <v>36.6815653893432</v>
      </c>
      <c r="BY37" s="96" t="n">
        <f aca="false">BV37+$BY$3</f>
        <v>26.8205653893432</v>
      </c>
      <c r="BZ37" s="96" t="n">
        <f aca="false">IF(Monomers_Data!F37=1,0.5*BY37+0.5*BX37,IF(Monomers_Data!F37=2,0.7*BY37+0.3*BX37,IF(Monomers_Data!F37=3,MAXA(MINA(BX37,BY37),BW37),IF(Monomers_Data!F37=4,0.7*BY37+0.3*BW37,IF(Monomers_Data!F37=5,0.5*BY37+0.5*BW37,"ERR")))))</f>
        <v>26.8205653893432</v>
      </c>
      <c r="CA37" s="96" t="n">
        <v>0</v>
      </c>
      <c r="CB37" s="92" t="n">
        <f aca="false">BY37+CA37</f>
        <v>26.8205653893432</v>
      </c>
      <c r="CC37" s="96" t="n">
        <f aca="false">EP37</f>
        <v>28</v>
      </c>
      <c r="CD37" s="96" t="n">
        <f aca="false">CB37+2</f>
        <v>28.8205653893432</v>
      </c>
      <c r="CE37" s="123" t="n">
        <f aca="false">CB37+0.25</f>
        <v>27.0705653893432</v>
      </c>
      <c r="CF37" s="124"/>
      <c r="CG37" s="105" t="n">
        <f aca="false">VLOOKUP(A37,'[2]Price Curves'!$C$8:$BH$367,'[2]Price Curves'!$AY$1)</f>
        <v>47.0586070190476</v>
      </c>
      <c r="CH37" s="124" t="n">
        <f aca="false">CG37/4.23</f>
        <v>11.1249661983564</v>
      </c>
      <c r="CI37" s="124" t="n">
        <f aca="false">$CB37+CI$3</f>
        <v>18.8205653893432</v>
      </c>
      <c r="CJ37" s="124" t="n">
        <f aca="false">$CB37+CJ$3</f>
        <v>24.8205653893432</v>
      </c>
      <c r="CK37" s="124" t="n">
        <f aca="false">$CB37+CK$3</f>
        <v>20.8205653893432</v>
      </c>
      <c r="CL37" s="125" t="n">
        <f aca="false">IF(Monomers_Data!P37=1,0.5*CK37+0.5*CJ37,IF(Monomers_Data!P37=2,0.7*CK37+0.3*CJ37,IF(Monomers_Data!P37=3,MAXA(MINA(CJ37,CK37),CI37),IF(Monomers_Data!P37=4,0.7*CK37+0.3*CI37,IF(Monomers_Data!P37=5,0.5*CK37+0.5*CI37,"ERR")))))</f>
        <v>22.0205653893432</v>
      </c>
      <c r="CM37" s="125" t="n">
        <f aca="false">CH37+$CM$3</f>
        <v>18.1249661983564</v>
      </c>
      <c r="CN37" s="125"/>
      <c r="CO37" s="118" t="n">
        <f aca="false">CM37</f>
        <v>18.1249661983564</v>
      </c>
      <c r="CP37" s="125" t="n">
        <v>1.5</v>
      </c>
      <c r="CQ37" s="127" t="n">
        <f aca="false">CO37+CP37</f>
        <v>19.6249661983564</v>
      </c>
      <c r="CR37" s="124" t="n">
        <f aca="false">EX37</f>
        <v>16.8702254577203</v>
      </c>
      <c r="CS37" s="128" t="n">
        <f aca="false">EX37</f>
        <v>16.8702254577203</v>
      </c>
      <c r="CT37" s="7" t="n">
        <f aca="false">CB37</f>
        <v>26.8205653893432</v>
      </c>
      <c r="CU37" s="124" t="n">
        <f aca="false">(+CT37+$CU$3)</f>
        <v>29.3205653893432</v>
      </c>
      <c r="CV37" s="124" t="n">
        <f aca="false">CT37+$CV$3</f>
        <v>43.8205653893432</v>
      </c>
      <c r="CW37" s="124" t="n">
        <f aca="false">CT37+$CW$3</f>
        <v>36.8205653893432</v>
      </c>
      <c r="CX37" s="96" t="n">
        <f aca="false">IF(Polymers_Data!BU37=1,0.5*CW37+0.5*CV37,IF(Polymers_Data!BU37=2,0.7*CW37+0.3*CV37,IF(Polymers_Data!BU37=3,MAXA(MINA(CV37,CW37),CU37),IF(Polymers_Data!BU37=4,0.7*CW37+0.3*CU37,IF(Polymers_Data!BU37=5,0.5*CW37+0.5*CU37,"ERR")))))</f>
        <v>38.9205653893432</v>
      </c>
      <c r="CY37" s="129" t="n">
        <f aca="false">CX37</f>
        <v>38.9205653893432</v>
      </c>
      <c r="CZ37" s="105" t="n">
        <v>0.194656742261905</v>
      </c>
      <c r="DA37" s="124" t="n">
        <f aca="false">CZ37*100/(0.2*4.22+0.8*2.9696)</f>
        <v>6.04584127186257</v>
      </c>
      <c r="DB37" s="123"/>
      <c r="DC37" s="124" t="n">
        <f aca="false">EN37</f>
        <v>24.2205653893432</v>
      </c>
      <c r="DD37" s="124" t="n">
        <f aca="false">EB37</f>
        <v>109.658928571429</v>
      </c>
      <c r="DE37" s="124" t="n">
        <f aca="false">DC37*0.285+DD37/7.37*0.785+5.2</f>
        <v>23.7829505428246</v>
      </c>
      <c r="DF37" s="124" t="n">
        <f aca="false">DC37+$DF$3</f>
        <v>18.9205653893432</v>
      </c>
      <c r="DG37" s="124" t="n">
        <f aca="false">DC37+$DG$3</f>
        <v>49.2205653893432</v>
      </c>
      <c r="DH37" s="96" t="n">
        <f aca="false">DC37+6</f>
        <v>30.2205653893432</v>
      </c>
      <c r="DI37" s="124" t="n">
        <f aca="false">IF(Monomers_Data!AE37=1,0.5*DH37+0.5*DG37,IF(Monomers_Data!AE37=2,0.7*DH37+0.3*DG37,IF(Monomers_Data!AE37=3,MAXA(MINA(DG37,DH37),DF37),IF(Monomers_Data!AE37=4,0.7*DH37+0.3*DF37,IF(Monomers_Data!AE37=5,0.5*DH37+0.5*DF37,"ERR")))))</f>
        <v>30.2205653893432</v>
      </c>
      <c r="DJ37" s="125" t="n">
        <f aca="false">DI37</f>
        <v>30.2205653893432</v>
      </c>
      <c r="DK37" s="123" t="n">
        <f aca="false">DJ37/100*2204</f>
        <v>666.061261181124</v>
      </c>
      <c r="DL37" s="124" t="n">
        <f aca="false">CB37</f>
        <v>26.8205653893432</v>
      </c>
      <c r="DM37" s="124" t="n">
        <f aca="false">DL37+$DM$3</f>
        <v>29.3205653893432</v>
      </c>
      <c r="DN37" s="124" t="n">
        <f aca="false">DL37+$DN$3</f>
        <v>49.8205653893432</v>
      </c>
      <c r="DO37" s="96" t="n">
        <f aca="false">DL37+$DO$3</f>
        <v>37.8205653893432</v>
      </c>
      <c r="DP37" s="124" t="n">
        <f aca="false">IF(Monomers_Data!AE37=1,0.5*DO37+0.5*DN37,IF(Monomers_Data!AE37=2,0.7*DO37+0.3*DN37,IF(Monomers_Data!AE37=3,MAXA(MINA(DN37,DO37),DM37),IF(Monomers_Data!AE37=4,0.7*DO37+0.3*DM37,IF(Monomers_Data!AE37=5,0.5*DO37+0.5*DM37,"ERR")))))</f>
        <v>37.8205653893432</v>
      </c>
      <c r="DQ37" s="125" t="n">
        <f aca="false">DP37</f>
        <v>37.8205653893432</v>
      </c>
      <c r="DR37" s="123" t="n">
        <f aca="false">DQ37/100*2204</f>
        <v>833.565261181124</v>
      </c>
      <c r="DS37" s="96" t="n">
        <f aca="false">VLOOKUP(A37,'[2]Price Curves'!$C$8:$BH$367,'[2]Price Curves'!$BC$1)</f>
        <v>23.79</v>
      </c>
      <c r="DT37" s="124" t="n">
        <f aca="false">DS37/42*100</f>
        <v>56.6428571428571</v>
      </c>
      <c r="DU37" s="124" t="n">
        <f aca="false">VLOOKUP(A37,'[2]Price Curves'!$C$8:$BH$367,'[2]Price Curves'!$BG$1)</f>
        <v>80.3309523809524</v>
      </c>
      <c r="DV37" s="105" t="n">
        <f aca="false">DT38+$DT$3</f>
        <v>82.052380952381</v>
      </c>
      <c r="DW37" s="130" t="n">
        <f aca="false">DT38+$DU$3</f>
        <v>166.452380952381</v>
      </c>
      <c r="DX37" s="130" t="n">
        <f aca="false">DT37*$DV$3+DU37*$DW$3+$DX$3</f>
        <v>109.658928571429</v>
      </c>
      <c r="DY37" s="96" t="n">
        <f aca="false">DT38+$DY$3</f>
        <v>111.452380952381</v>
      </c>
      <c r="DZ37" s="96"/>
      <c r="EA37" s="131" t="n">
        <f aca="false">DX37+DZ37</f>
        <v>109.658928571429</v>
      </c>
      <c r="EB37" s="131" t="n">
        <f aca="false">DX37</f>
        <v>109.658928571429</v>
      </c>
      <c r="EC37" s="132"/>
      <c r="ED37" s="133" t="n">
        <f aca="false">'[2]Price Curves'!AM36</f>
        <v>1.21</v>
      </c>
      <c r="EH37" s="106" t="n">
        <f aca="false">MAX(EXP(-0.015*((A43-'Export File'!$A$6+30)/365))*$EH$8,0.1)</f>
        <v>0.10528512505379</v>
      </c>
      <c r="EJ37" s="134" t="n">
        <f aca="false">BV37</f>
        <v>12.8205653893432</v>
      </c>
      <c r="EK37" s="134" t="n">
        <f aca="false">EJ37+5.22</f>
        <v>18.0405653893432</v>
      </c>
      <c r="EL37" s="134" t="n">
        <f aca="false">EJ37+18.2</f>
        <v>31.0205653893432</v>
      </c>
      <c r="EM37" s="134" t="n">
        <f aca="false">EJ37+$EM$3</f>
        <v>24.2205653893432</v>
      </c>
      <c r="EN37" s="135" t="n">
        <f aca="false">IF(Monomers_Data!K37=1,0.5*EM37+0.5*EL37,IF(Monomers_Data!K37=2,0.7*EM37+0.3*EL37,IF(Monomers_Data!K37=3,MAXA(MINA(EL37,EM37),EK37),IF(Monomers_Data!K37=4,0.7*EM37+0.3*EK37,IF(Monomers_Data!K37=5,0.5*EM37+0.5*EK37,"ERR")))))</f>
        <v>24.2205653893432</v>
      </c>
      <c r="EO37" s="134" t="n">
        <v>4.5</v>
      </c>
      <c r="EP37" s="136" t="n">
        <v>28</v>
      </c>
      <c r="EQ37" s="134" t="n">
        <f aca="false">VLOOKUP(A37,'[2]Price Curves'!$C$8:$BH$367,'[2]Price Curves'!$BH$1)</f>
        <v>67.3690476190476</v>
      </c>
      <c r="ER37" s="134" t="n">
        <f aca="false">VLOOKUP(A37,'[2]Price Curves'!$C$8:$BH$367,'[2]Price Curves'!$BA$1)</f>
        <v>46.8457957142857</v>
      </c>
      <c r="ES37" s="137" t="n">
        <f aca="false">MIN(((EQ37+$ET$1-ER37*0.7133-$ET$3)/5.69*2.4313)+1.5,CQ37-$ET$2)</f>
        <v>16.3971355108247</v>
      </c>
      <c r="ET37" s="134" t="n">
        <f aca="false">MAX(($EQ37+$ET$1-$ER37*0.7133-$ET$3)/5.69*2.4313+1.5,$CQ37-$ET$2)</f>
        <v>17.1249661983564</v>
      </c>
      <c r="EU37" s="138" t="n">
        <f aca="false">AVERAGE(ET37,ES37)</f>
        <v>16.7610508545906</v>
      </c>
      <c r="EV37" s="134" t="n">
        <f aca="false">CB37*$EV$2+$EV$3</f>
        <v>17.2495268689541</v>
      </c>
      <c r="EW37" s="134" t="n">
        <f aca="false">IF(Monomers_Data!U37=1,0.5*EU37+0.5*ET37,IF(Monomers_Data!U37=2,0.7*EU37+0.3*ET37,IF(Monomers_Data!U37=3,MAXA(MINA(ET37,EU37),ES37),IF(Monomers_Data!U37=4,0.7*EU37+0.3*ES37,IF(Monomers_Data!U37=5,0.5*EU37+0.5*ES37,"ERR")))))</f>
        <v>16.8702254577203</v>
      </c>
      <c r="EX37" s="96" t="n">
        <f aca="false">EW37</f>
        <v>16.8702254577203</v>
      </c>
      <c r="EY37" s="139" t="n">
        <f aca="false">VLOOKUP(A37,'[2]Price Curves'!$C$8:$BH$367,'[2]Price Curves'!$BE$1)</f>
        <v>4.262</v>
      </c>
      <c r="EZ37" s="134" t="n">
        <f aca="false">EY37*$EZ$2+$EZ$3</f>
        <v>64.8658</v>
      </c>
      <c r="FA37" s="0" t="n">
        <f aca="false">((EY37*$FA$2)+$FA$3)*100</f>
        <v>64.751</v>
      </c>
    </row>
    <row r="38" customFormat="false" ht="12" hidden="false" customHeight="false" outlineLevel="0" collapsed="false">
      <c r="A38" s="140" t="n">
        <f aca="false">EOMONTH(A37,0)+1</f>
        <v>37865</v>
      </c>
      <c r="C38" s="108" t="n">
        <f aca="false">CB38</f>
        <v>26.8124461243021</v>
      </c>
      <c r="D38" s="6"/>
      <c r="E38" s="96" t="n">
        <f aca="false">C38+$E$3</f>
        <v>35.8124461243021</v>
      </c>
      <c r="F38" s="96" t="n">
        <f aca="false">C38+$F$3</f>
        <v>48.8124461243021</v>
      </c>
      <c r="G38" s="96" t="n">
        <f aca="false">C38+$G$3</f>
        <v>42.0124461243021</v>
      </c>
      <c r="H38" s="92" t="n">
        <f aca="false">IF(Polymers_Data!F38=1,0.5*G38+0.5*F38,IF(Polymers_Data!F38=2,0.7*G38+0.3*F38,IF(Polymers_Data!F38=3,MAXA(MINA(F38,G38),E38),IF(Polymers_Data!F38=4,0.7*G38+0.3*E38,IF(Polymers_Data!F38=5,0.5*G38+0.5*E38,"ERR")))))</f>
        <v>42.0124461243021</v>
      </c>
      <c r="I38" s="109" t="n">
        <v>0</v>
      </c>
      <c r="J38" s="109" t="n">
        <f aca="false">G38+I38</f>
        <v>42.0124461243021</v>
      </c>
      <c r="K38" s="110" t="n">
        <f aca="false">J38+2</f>
        <v>44.0124461243021</v>
      </c>
      <c r="L38" s="111" t="n">
        <f aca="false">AB38+$L$3</f>
        <v>44.3124461243021</v>
      </c>
      <c r="M38" s="112" t="n">
        <f aca="false">L38+$M$3</f>
        <v>45.3124461243021</v>
      </c>
      <c r="N38" s="113" t="n">
        <f aca="false">L38+$N$3</f>
        <v>43.3124461243021</v>
      </c>
      <c r="O38" s="114" t="n">
        <f aca="false">C38+$O$3</f>
        <v>29.3124461243021</v>
      </c>
      <c r="P38" s="96" t="n">
        <f aca="false">C38+$P$3</f>
        <v>47.3124461243021</v>
      </c>
      <c r="Q38" s="96" t="n">
        <f aca="false">C38+$Q$3</f>
        <v>39.0624461243021</v>
      </c>
      <c r="R38" s="6"/>
      <c r="S38" s="88" t="n">
        <f aca="false">J38-3.5</f>
        <v>38.5124461243021</v>
      </c>
      <c r="T38" s="92"/>
      <c r="U38" s="114" t="n">
        <f aca="false">$C38+$U$3</f>
        <v>31.8124461243021</v>
      </c>
      <c r="V38" s="96" t="n">
        <f aca="false">$C38+$V$3</f>
        <v>46.3124461243021</v>
      </c>
      <c r="W38" s="96" t="n">
        <f aca="false">$C38+$W$3</f>
        <v>38.8124461243021</v>
      </c>
      <c r="X38" s="92"/>
      <c r="Y38" s="92" t="n">
        <f aca="false">IF(Polymers_Data!BA38=1,0.5*W38+0.5*V38,IF(Polymers_Data!BA38=2,0.7*W38+0.3*V38,IF(Polymers_Data!BA38=3,MAXA(MINA(V38,W38),U38),IF(Polymers_Data!BA38=4,0.7*W38+0.3*U38,IF(Polymers_Data!BA38=5,0.5*W38+0.5*U38,"ERR")))))</f>
        <v>38.8124461243021</v>
      </c>
      <c r="Z38" s="96" t="n">
        <v>0</v>
      </c>
      <c r="AA38" s="92" t="n">
        <f aca="false">W38+Z38</f>
        <v>38.8124461243021</v>
      </c>
      <c r="AB38" s="92" t="n">
        <f aca="false">AA38+1</f>
        <v>39.8124461243021</v>
      </c>
      <c r="AC38" s="116" t="n">
        <f aca="false">S38+2</f>
        <v>40.5124461243021</v>
      </c>
      <c r="AD38" s="117" t="n">
        <f aca="false">AB38+2.5</f>
        <v>42.3124461243021</v>
      </c>
      <c r="AE38" s="96" t="n">
        <f aca="false">C38+11.33</f>
        <v>38.1424461243022</v>
      </c>
      <c r="AF38" s="96" t="n">
        <f aca="false">C38+27</f>
        <v>53.8124461243021</v>
      </c>
      <c r="AG38" s="96" t="n">
        <f aca="false">C38+17.68</f>
        <v>44.4924461243022</v>
      </c>
      <c r="AH38" s="6"/>
      <c r="AI38" s="88" t="n">
        <f aca="false">AC38+4.5</f>
        <v>45.0124461243021</v>
      </c>
      <c r="AJ38" s="118" t="n">
        <f aca="false">AB38+8</f>
        <v>47.8124461243021</v>
      </c>
      <c r="AK38" s="114" t="n">
        <f aca="false">CO38+1.5</f>
        <v>19.732114030848</v>
      </c>
      <c r="AL38" s="6"/>
      <c r="AM38" s="96" t="n">
        <f aca="false">AK38+$AM$3</f>
        <v>32.532114030848</v>
      </c>
      <c r="AN38" s="96" t="n">
        <f aca="false">AK38+$AN$3</f>
        <v>43.732114030848</v>
      </c>
      <c r="AO38" s="96" t="n">
        <f aca="false">AK38+$AO$3</f>
        <v>37.632114030848</v>
      </c>
      <c r="AP38" s="109" t="n">
        <f aca="false">IF(Polymers_Data!AE38=1,0.5*AO38+0.5*AN38,IF(Polymers_Data!AE38=2,0.7*AO38+0.3*AN38,IF(Polymers_Data!AE38=3,MAXA(MINA(AN38,AO38),AM38),IF(Polymers_Data!AE38=4,0.7*AO38+0.3*AM38,IF(Polymers_Data!AE38=5,0.5*AO38+0.5*AM38,"ERR")))))</f>
        <v>37.632114030848</v>
      </c>
      <c r="AQ38" s="109" t="n">
        <f aca="false">IF(Polymers_Data!AE38=1,0.5*AO38+0.5*AN38,IF(Polymers_Data!AE38=2,0.7*AO38+0.3*AN38,IF(Polymers_Data!AE38=3,MAXA(MINA(AN38,AO38),AM38),IF(Polymers_Data!AE38=4,0.7*AO38+0.3*AM38,IF(Polymers_Data!AE38=5,0.5*AO38+0.5*AM38,"ERR")))))</f>
        <v>37.632114030848</v>
      </c>
      <c r="AR38" s="96" t="n">
        <f aca="false">$AK38+10</f>
        <v>29.732114030848</v>
      </c>
      <c r="AS38" s="96" t="n">
        <f aca="false">$AK38+23.75</f>
        <v>43.482114030848</v>
      </c>
      <c r="AT38" s="96" t="n">
        <f aca="false">$AK38+$AT$3</f>
        <v>35.122114030848</v>
      </c>
      <c r="AU38" s="96" t="n">
        <f aca="false">IF(Polymers_Data!BP38=1,0.5*AT38+0.5*AS38,IF(Polymers_Data!BP38=2,0.7*AT38+0.3*AS38,IF(Polymers_Data!BP38=3,MAXA(MINA(AS38,AT38),AR38),IF(Polymers_Data!BP38=4,0.7*AT38+0.3*AR38,IF(Polymers_Data!BP38=5,0.3*AT38+0.7*AR38,"ERR")))))</f>
        <v>35.122114030848</v>
      </c>
      <c r="AV38" s="96" t="n">
        <v>3.75</v>
      </c>
      <c r="AW38" s="109" t="n">
        <v>39.3300444836371</v>
      </c>
      <c r="AX38" s="5"/>
      <c r="AY38" s="108" t="n">
        <f aca="false">C38</f>
        <v>26.8124461243021</v>
      </c>
      <c r="AZ38" s="6"/>
      <c r="BA38" s="96" t="n">
        <f aca="false">AY38+$BA$3</f>
        <v>44.3124461243021</v>
      </c>
      <c r="BB38" s="96" t="n">
        <f aca="false">AY38+$BB$3</f>
        <v>86.8124461243021</v>
      </c>
      <c r="BC38" s="96" t="n">
        <f aca="false">AY38+$BC$3</f>
        <v>66.3124461243021</v>
      </c>
      <c r="BD38" s="109" t="n">
        <f aca="false">IF(Polymers_Data!BZ38=1,0.5*BC38+0.5*BB38,IF(Polymers_Data!BZ38=2,0.7*BC38+0.3*BB38,IF(Polymers_Data!BZ38=3,MAXA(MINA(BB38,BC38),BA38),IF(Polymers_Data!BZ38=4,0.7*BC38+0.3*BA38,IF(Polymers_Data!BZ38=5,0.5*BC38+0.5*BA38,"ERR")))))</f>
        <v>66.3124461243021</v>
      </c>
      <c r="BE38" s="92" t="n">
        <f aca="false">IF(Polymers_Data!BZ38=1,0.5*BC38+0.5*BB38,IF(Polymers_Data!BZ38=2,0.7*BC38+0.3*BB38,IF(Polymers_Data!BZ38=3,MAXA(MINA(BB38,BC38),BA38),IF(Polymers_Data!BZ38=4,0.7*BC38+0.3*BA38,IF(Polymers_Data!BZ38=5,0.5*BC38+0.5*BA38,"ERR")))))</f>
        <v>66.3124461243021</v>
      </c>
      <c r="BF38" s="6"/>
      <c r="BG38" s="6"/>
      <c r="BH38" s="6"/>
      <c r="BI38" s="120" t="n">
        <f aca="false">BC38+BH38</f>
        <v>66.3124461243021</v>
      </c>
      <c r="BJ38" s="6"/>
      <c r="BK38" s="114" t="n">
        <f aca="false">DQ38</f>
        <v>37.8124461243021</v>
      </c>
      <c r="BL38" s="6"/>
      <c r="BM38" s="96" t="n">
        <f aca="false">BK38+$BM$3</f>
        <v>45.0624461243021</v>
      </c>
      <c r="BN38" s="96" t="n">
        <f aca="false">BK38+22</f>
        <v>59.8124461243021</v>
      </c>
      <c r="BO38" s="96" t="n">
        <f aca="false">BK38+$BO$3</f>
        <v>53.0124461243021</v>
      </c>
      <c r="BP38" s="121" t="n">
        <f aca="false">IF(Polymers_Data!AJ38=1,0.5*BO38+0.5*BN38,IF(Polymers_Data!AJ38=2,0.7*BO38+0.3*BN38,IF(Polymers_Data!AJ38=3,MAXA(MINA(BN38,BO38),BM38),IF(Polymers_Data!AJ38=4,0.7*BO38+0.3*BM38,IF(Polymers_Data!AJ38=5,0.5*BO38+0.5*BM38,"ERR")))))</f>
        <v>53.0124461243021</v>
      </c>
      <c r="BQ38" s="121" t="n">
        <v>0</v>
      </c>
      <c r="BR38" s="121" t="n">
        <f aca="false">BO38+BQ38</f>
        <v>53.0124461243021</v>
      </c>
      <c r="BS38" s="96" t="n">
        <f aca="false">BR38-2.5</f>
        <v>50.5124461243021</v>
      </c>
      <c r="BT38" s="124" t="n">
        <v>49.6207957155328</v>
      </c>
      <c r="BU38" s="122" t="n">
        <f aca="false">VLOOKUP(A38,'[2]Price Curves'!$C$8:$IV$367,'[2]Price Curves'!$AW$1)</f>
        <v>38.0529649891774</v>
      </c>
      <c r="BV38" s="96" t="n">
        <f aca="false">BU38/2.97</f>
        <v>12.8124461243021</v>
      </c>
      <c r="BW38" s="96" t="n">
        <f aca="false">BV38+7</f>
        <v>19.8124461243021</v>
      </c>
      <c r="BX38" s="96" t="n">
        <f aca="false">BV38+23.861</f>
        <v>36.6734461243021</v>
      </c>
      <c r="BY38" s="96" t="n">
        <f aca="false">BV38+$BY$3</f>
        <v>26.8124461243021</v>
      </c>
      <c r="BZ38" s="96" t="n">
        <f aca="false">IF(Monomers_Data!F38=1,0.5*BY38+0.5*BX38,IF(Monomers_Data!F38=2,0.7*BY38+0.3*BX38,IF(Monomers_Data!F38=3,MAXA(MINA(BX38,BY38),BW38),IF(Monomers_Data!F38=4,0.7*BY38+0.3*BW38,IF(Monomers_Data!F38=5,0.5*BY38+0.5*BW38,"ERR")))))</f>
        <v>26.8124461243021</v>
      </c>
      <c r="CA38" s="96" t="n">
        <v>0</v>
      </c>
      <c r="CB38" s="92" t="n">
        <f aca="false">BY38+CA38</f>
        <v>26.8124461243021</v>
      </c>
      <c r="CC38" s="96" t="n">
        <f aca="false">EP38</f>
        <v>28</v>
      </c>
      <c r="CD38" s="96" t="n">
        <f aca="false">CB38+2</f>
        <v>28.8124461243021</v>
      </c>
      <c r="CE38" s="123" t="n">
        <f aca="false">CB38+0.25</f>
        <v>27.0624461243021</v>
      </c>
      <c r="CF38" s="124"/>
      <c r="CG38" s="105" t="n">
        <f aca="false">VLOOKUP(A38,'[2]Price Curves'!$C$8:$BH$367,'[2]Price Curves'!$AY$1)</f>
        <v>47.5118423504869</v>
      </c>
      <c r="CH38" s="124" t="n">
        <f aca="false">CG38/4.23</f>
        <v>11.232114030848</v>
      </c>
      <c r="CI38" s="124" t="n">
        <f aca="false">$CB38+CI$3</f>
        <v>18.8124461243021</v>
      </c>
      <c r="CJ38" s="124" t="n">
        <f aca="false">$CB38+CJ$3</f>
        <v>24.8124461243021</v>
      </c>
      <c r="CK38" s="124" t="n">
        <f aca="false">$CB38+CK$3</f>
        <v>20.8124461243021</v>
      </c>
      <c r="CL38" s="125" t="n">
        <f aca="false">IF(Monomers_Data!P38=1,0.5*CK38+0.5*CJ38,IF(Monomers_Data!P38=2,0.7*CK38+0.3*CJ38,IF(Monomers_Data!P38=3,MAXA(MINA(CJ38,CK38),CI38),IF(Monomers_Data!P38=4,0.7*CK38+0.3*CI38,IF(Monomers_Data!P38=5,0.5*CK38+0.5*CI38,"ERR")))))</f>
        <v>22.0124461243021</v>
      </c>
      <c r="CM38" s="125" t="n">
        <f aca="false">CH38+$CM$3</f>
        <v>18.232114030848</v>
      </c>
      <c r="CN38" s="125"/>
      <c r="CO38" s="118" t="n">
        <f aca="false">CM38</f>
        <v>18.232114030848</v>
      </c>
      <c r="CP38" s="125" t="n">
        <v>1.5</v>
      </c>
      <c r="CQ38" s="127" t="n">
        <f aca="false">CO38+CP38</f>
        <v>19.732114030848</v>
      </c>
      <c r="CR38" s="124" t="n">
        <f aca="false">EX38</f>
        <v>16.9270273847712</v>
      </c>
      <c r="CS38" s="128" t="n">
        <f aca="false">EX38</f>
        <v>16.9270273847712</v>
      </c>
      <c r="CT38" s="7" t="n">
        <f aca="false">CB38</f>
        <v>26.8124461243021</v>
      </c>
      <c r="CU38" s="124" t="n">
        <f aca="false">(+CT38+$CU$3)</f>
        <v>29.3124461243021</v>
      </c>
      <c r="CV38" s="124" t="n">
        <f aca="false">CT38+$CV$3</f>
        <v>43.8124461243021</v>
      </c>
      <c r="CW38" s="124" t="n">
        <f aca="false">CT38+$CW$3</f>
        <v>36.8124461243021</v>
      </c>
      <c r="CX38" s="96" t="n">
        <f aca="false">IF(Polymers_Data!BU38=1,0.5*CW38+0.5*CV38,IF(Polymers_Data!BU38=2,0.7*CW38+0.3*CV38,IF(Polymers_Data!BU38=3,MAXA(MINA(CV38,CW38),CU38),IF(Polymers_Data!BU38=4,0.7*CW38+0.3*CU38,IF(Polymers_Data!BU38=5,0.5*CW38+0.5*CU38,"ERR")))))</f>
        <v>38.9124461243021</v>
      </c>
      <c r="CY38" s="129" t="n">
        <f aca="false">CX38</f>
        <v>38.9124461243021</v>
      </c>
      <c r="CZ38" s="105" t="n">
        <v>0.200882621954796</v>
      </c>
      <c r="DA38" s="124" t="n">
        <f aca="false">CZ38*100/(0.2*4.22+0.8*2.9696)</f>
        <v>6.23921078973055</v>
      </c>
      <c r="DB38" s="123"/>
      <c r="DC38" s="124" t="n">
        <f aca="false">EN38</f>
        <v>24.2124461243021</v>
      </c>
      <c r="DD38" s="124" t="n">
        <f aca="false">EB38</f>
        <v>109.437023809524</v>
      </c>
      <c r="DE38" s="124" t="n">
        <f aca="false">DC38*0.285+DD38/7.37*0.785+5.2</f>
        <v>23.7570008347716</v>
      </c>
      <c r="DF38" s="124" t="n">
        <f aca="false">DC38+$DF$3</f>
        <v>18.9124461243021</v>
      </c>
      <c r="DG38" s="124" t="n">
        <f aca="false">DC38+$DG$3</f>
        <v>49.2124461243022</v>
      </c>
      <c r="DH38" s="96" t="n">
        <f aca="false">DC38+6</f>
        <v>30.2124461243021</v>
      </c>
      <c r="DI38" s="124" t="n">
        <f aca="false">IF(Monomers_Data!AE38=1,0.5*DH38+0.5*DG38,IF(Monomers_Data!AE38=2,0.7*DH38+0.3*DG38,IF(Monomers_Data!AE38=3,MAXA(MINA(DG38,DH38),DF38),IF(Monomers_Data!AE38=4,0.7*DH38+0.3*DF38,IF(Monomers_Data!AE38=5,0.5*DH38+0.5*DF38,"ERR")))))</f>
        <v>30.2124461243021</v>
      </c>
      <c r="DJ38" s="125" t="n">
        <f aca="false">DI38</f>
        <v>30.2124461243021</v>
      </c>
      <c r="DK38" s="123" t="n">
        <f aca="false">DJ38/100*2204</f>
        <v>665.882312579619</v>
      </c>
      <c r="DL38" s="124" t="n">
        <f aca="false">CB38</f>
        <v>26.8124461243021</v>
      </c>
      <c r="DM38" s="124" t="n">
        <f aca="false">DL38+$DM$3</f>
        <v>29.3124461243021</v>
      </c>
      <c r="DN38" s="124" t="n">
        <f aca="false">DL38+$DN$3</f>
        <v>49.8124461243021</v>
      </c>
      <c r="DO38" s="96" t="n">
        <f aca="false">DL38+$DO$3</f>
        <v>37.8124461243021</v>
      </c>
      <c r="DP38" s="124" t="n">
        <f aca="false">IF(Monomers_Data!AE38=1,0.5*DO38+0.5*DN38,IF(Monomers_Data!AE38=2,0.7*DO38+0.3*DN38,IF(Monomers_Data!AE38=3,MAXA(MINA(DN38,DO38),DM38),IF(Monomers_Data!AE38=4,0.7*DO38+0.3*DM38,IF(Monomers_Data!AE38=5,0.5*DO38+0.5*DM38,"ERR")))))</f>
        <v>37.8124461243021</v>
      </c>
      <c r="DQ38" s="125" t="n">
        <f aca="false">DP38</f>
        <v>37.8124461243021</v>
      </c>
      <c r="DR38" s="123" t="n">
        <f aca="false">DQ38/100*2204</f>
        <v>833.386312579619</v>
      </c>
      <c r="DS38" s="96" t="n">
        <f aca="false">VLOOKUP(A38,'[2]Price Curves'!$C$8:$BH$367,'[2]Price Curves'!$BC$1)</f>
        <v>23.71</v>
      </c>
      <c r="DT38" s="124" t="n">
        <f aca="false">DS38/42*100</f>
        <v>56.452380952381</v>
      </c>
      <c r="DU38" s="124" t="n">
        <f aca="false">VLOOKUP(A38,'[2]Price Curves'!$C$8:$BH$367,'[2]Price Curves'!$BG$1)</f>
        <v>76.15</v>
      </c>
      <c r="DV38" s="105" t="n">
        <f aca="false">DT39+$DT$3</f>
        <v>81.8857142857143</v>
      </c>
      <c r="DW38" s="130" t="n">
        <f aca="false">DT39+$DU$3</f>
        <v>166.285714285714</v>
      </c>
      <c r="DX38" s="130" t="n">
        <f aca="false">DT38*$DV$3+DU38*$DW$3+$DX$3</f>
        <v>109.437023809524</v>
      </c>
      <c r="DY38" s="96" t="n">
        <f aca="false">DT39+$DY$3</f>
        <v>111.285714285714</v>
      </c>
      <c r="DZ38" s="96"/>
      <c r="EA38" s="131" t="n">
        <f aca="false">DX38+DZ38</f>
        <v>109.437023809524</v>
      </c>
      <c r="EB38" s="131" t="n">
        <f aca="false">DX38</f>
        <v>109.437023809524</v>
      </c>
      <c r="EC38" s="132"/>
      <c r="ED38" s="133" t="n">
        <f aca="false">'[2]Price Curves'!AM37</f>
        <v>1.21</v>
      </c>
      <c r="EH38" s="106" t="n">
        <f aca="false">MAX(EXP(-0.015*((A44-'Export File'!$A$6+30)/365))*$EH$8,0.1)</f>
        <v>0.105159723001641</v>
      </c>
      <c r="EJ38" s="134" t="n">
        <f aca="false">BV38</f>
        <v>12.8124461243021</v>
      </c>
      <c r="EK38" s="134" t="n">
        <f aca="false">EJ38+5.22</f>
        <v>18.0324461243021</v>
      </c>
      <c r="EL38" s="134" t="n">
        <f aca="false">EJ38+18.2</f>
        <v>31.0124461243021</v>
      </c>
      <c r="EM38" s="134" t="n">
        <f aca="false">EJ38+$EM$3</f>
        <v>24.2124461243021</v>
      </c>
      <c r="EN38" s="135" t="n">
        <f aca="false">IF(Monomers_Data!K38=1,0.5*EM38+0.5*EL38,IF(Monomers_Data!K38=2,0.7*EM38+0.3*EL38,IF(Monomers_Data!K38=3,MAXA(MINA(EL38,EM38),EK38),IF(Monomers_Data!K38=4,0.7*EM38+0.3*EK38,IF(Monomers_Data!K38=5,0.5*EM38+0.5*EK38,"ERR")))))</f>
        <v>24.2124461243021</v>
      </c>
      <c r="EO38" s="134" t="n">
        <v>4.5</v>
      </c>
      <c r="EP38" s="136" t="n">
        <v>28</v>
      </c>
      <c r="EQ38" s="134" t="n">
        <f aca="false">VLOOKUP(A38,'[2]Price Curves'!$C$8:$BH$367,'[2]Price Curves'!$BH$1)</f>
        <v>67.2095238095238</v>
      </c>
      <c r="ER38" s="134" t="n">
        <f aca="false">VLOOKUP(A38,'[2]Price Curves'!$C$8:$BH$367,'[2]Price Curves'!$BA$1)</f>
        <v>46.7425573051948</v>
      </c>
      <c r="ES38" s="137" t="n">
        <f aca="false">MIN(((EQ38+$ET$1-ER38*0.7133-$ET$3)/5.69*2.4313)+1.5,CQ38-$ET$2)</f>
        <v>16.3604378992001</v>
      </c>
      <c r="ET38" s="134" t="n">
        <f aca="false">MAX(($EQ38+$ET$1-$ER38*0.7133-$ET$3)/5.69*2.4313+1.5,$CQ38-$ET$2)</f>
        <v>17.232114030848</v>
      </c>
      <c r="EU38" s="138" t="n">
        <f aca="false">AVERAGE(ET38,ES38)</f>
        <v>16.7962759650241</v>
      </c>
      <c r="EV38" s="134" t="n">
        <f aca="false">CB38*$EV$2+$EV$3</f>
        <v>17.2433968238481</v>
      </c>
      <c r="EW38" s="134" t="n">
        <f aca="false">IF(Monomers_Data!U38=1,0.5*EU38+0.5*ET38,IF(Monomers_Data!U38=2,0.7*EU38+0.3*ET38,IF(Monomers_Data!U38=3,MAXA(MINA(ET38,EU38),ES38),IF(Monomers_Data!U38=4,0.7*EU38+0.3*ES38,IF(Monomers_Data!U38=5,0.5*EU38+0.5*ES38,"ERR")))))</f>
        <v>16.9270273847712</v>
      </c>
      <c r="EX38" s="96" t="n">
        <f aca="false">EW38</f>
        <v>16.9270273847712</v>
      </c>
      <c r="EY38" s="139" t="n">
        <f aca="false">VLOOKUP(A38,'[2]Price Curves'!$C$8:$BH$367,'[2]Price Curves'!$BE$1)</f>
        <v>4.252</v>
      </c>
      <c r="EZ38" s="134" t="n">
        <f aca="false">EY38*$EZ$2+$EZ$3</f>
        <v>64.7068</v>
      </c>
      <c r="FA38" s="0" t="n">
        <f aca="false">((EY38*$FA$2)+$FA$3)*100</f>
        <v>64.646</v>
      </c>
    </row>
    <row r="39" customFormat="false" ht="12" hidden="false" customHeight="false" outlineLevel="0" collapsed="false">
      <c r="A39" s="140" t="n">
        <f aca="false">EOMONTH(A38,0)+1</f>
        <v>37895</v>
      </c>
      <c r="C39" s="108" t="n">
        <f aca="false">CB39</f>
        <v>27.3691326236833</v>
      </c>
      <c r="D39" s="6"/>
      <c r="E39" s="96" t="n">
        <f aca="false">C39+$E$3</f>
        <v>36.3691326236833</v>
      </c>
      <c r="F39" s="96" t="n">
        <f aca="false">C39+$F$3</f>
        <v>49.3691326236833</v>
      </c>
      <c r="G39" s="96" t="n">
        <f aca="false">C39+$G$3</f>
        <v>42.5691326236833</v>
      </c>
      <c r="H39" s="92" t="n">
        <f aca="false">IF(Polymers_Data!F39=1,0.5*G39+0.5*F39,IF(Polymers_Data!F39=2,0.7*G39+0.3*F39,IF(Polymers_Data!F39=3,MAXA(MINA(F39,G39),E39),IF(Polymers_Data!F39=4,0.7*G39+0.3*E39,IF(Polymers_Data!F39=5,0.5*G39+0.5*E39,"ERR")))))</f>
        <v>42.5691326236833</v>
      </c>
      <c r="I39" s="109" t="n">
        <v>0</v>
      </c>
      <c r="J39" s="109" t="n">
        <f aca="false">G39+I39</f>
        <v>42.5691326236833</v>
      </c>
      <c r="K39" s="110" t="n">
        <f aca="false">J39+2</f>
        <v>44.5691326236833</v>
      </c>
      <c r="L39" s="111" t="n">
        <f aca="false">AB39+$L$3</f>
        <v>44.8691326236833</v>
      </c>
      <c r="M39" s="112" t="n">
        <f aca="false">L39+$M$3</f>
        <v>45.8691326236833</v>
      </c>
      <c r="N39" s="113" t="n">
        <f aca="false">L39+$N$3</f>
        <v>43.8691326236833</v>
      </c>
      <c r="O39" s="114" t="n">
        <f aca="false">C39+$O$3</f>
        <v>29.8691326236833</v>
      </c>
      <c r="P39" s="96" t="n">
        <f aca="false">C39+$P$3</f>
        <v>47.8691326236833</v>
      </c>
      <c r="Q39" s="96" t="n">
        <f aca="false">C39+$Q$3</f>
        <v>39.6191326236833</v>
      </c>
      <c r="R39" s="6"/>
      <c r="S39" s="88" t="n">
        <f aca="false">J39-3.5</f>
        <v>39.0691326236833</v>
      </c>
      <c r="T39" s="92"/>
      <c r="U39" s="114" t="n">
        <f aca="false">$C39+$U$3</f>
        <v>32.3691326236833</v>
      </c>
      <c r="V39" s="96" t="n">
        <f aca="false">$C39+$V$3</f>
        <v>46.8691326236833</v>
      </c>
      <c r="W39" s="96" t="n">
        <f aca="false">$C39+$W$3</f>
        <v>39.3691326236833</v>
      </c>
      <c r="X39" s="92"/>
      <c r="Y39" s="92" t="n">
        <f aca="false">IF(Polymers_Data!BA39=1,0.5*W39+0.5*V39,IF(Polymers_Data!BA39=2,0.7*W39+0.3*V39,IF(Polymers_Data!BA39=3,MAXA(MINA(V39,W39),U39),IF(Polymers_Data!BA39=4,0.7*W39+0.3*U39,IF(Polymers_Data!BA39=5,0.5*W39+0.5*U39,"ERR")))))</f>
        <v>39.3691326236833</v>
      </c>
      <c r="Z39" s="96" t="n">
        <v>0</v>
      </c>
      <c r="AA39" s="92" t="n">
        <f aca="false">W39+Z39</f>
        <v>39.3691326236833</v>
      </c>
      <c r="AB39" s="92" t="n">
        <f aca="false">AA39+1</f>
        <v>40.3691326236833</v>
      </c>
      <c r="AC39" s="116" t="n">
        <f aca="false">S39+2</f>
        <v>41.0691326236833</v>
      </c>
      <c r="AD39" s="117" t="n">
        <f aca="false">AB39+2.5</f>
        <v>42.8691326236833</v>
      </c>
      <c r="AE39" s="96" t="n">
        <f aca="false">C39+11.33</f>
        <v>38.6991326236833</v>
      </c>
      <c r="AF39" s="96" t="n">
        <f aca="false">C39+27</f>
        <v>54.3691326236833</v>
      </c>
      <c r="AG39" s="96" t="n">
        <f aca="false">C39+17.68</f>
        <v>45.0491326236833</v>
      </c>
      <c r="AH39" s="6"/>
      <c r="AI39" s="88" t="n">
        <f aca="false">AC39+4.5</f>
        <v>45.5691326236833</v>
      </c>
      <c r="AJ39" s="118" t="n">
        <f aca="false">AB39+8</f>
        <v>48.3691326236833</v>
      </c>
      <c r="AK39" s="114" t="n">
        <f aca="false">CO39+1.5</f>
        <v>19.8172836663216</v>
      </c>
      <c r="AL39" s="6"/>
      <c r="AM39" s="96" t="n">
        <f aca="false">AK39+$AM$3</f>
        <v>32.6172836663216</v>
      </c>
      <c r="AN39" s="96" t="n">
        <f aca="false">AK39+$AN$3</f>
        <v>43.8172836663216</v>
      </c>
      <c r="AO39" s="96" t="n">
        <f aca="false">AK39+$AO$3</f>
        <v>37.7172836663216</v>
      </c>
      <c r="AP39" s="109" t="n">
        <f aca="false">IF(Polymers_Data!AE39=1,0.5*AO39+0.5*AN39,IF(Polymers_Data!AE39=2,0.7*AO39+0.3*AN39,IF(Polymers_Data!AE39=3,MAXA(MINA(AN39,AO39),AM39),IF(Polymers_Data!AE39=4,0.7*AO39+0.3*AM39,IF(Polymers_Data!AE39=5,0.5*AO39+0.5*AM39,"ERR")))))</f>
        <v>37.7172836663216</v>
      </c>
      <c r="AQ39" s="109" t="n">
        <f aca="false">IF(Polymers_Data!AE39=1,0.5*AO39+0.5*AN39,IF(Polymers_Data!AE39=2,0.7*AO39+0.3*AN39,IF(Polymers_Data!AE39=3,MAXA(MINA(AN39,AO39),AM39),IF(Polymers_Data!AE39=4,0.7*AO39+0.3*AM39,IF(Polymers_Data!AE39=5,0.5*AO39+0.5*AM39,"ERR")))))</f>
        <v>37.7172836663216</v>
      </c>
      <c r="AR39" s="96" t="n">
        <f aca="false">$AK39+10</f>
        <v>29.8172836663216</v>
      </c>
      <c r="AS39" s="96" t="n">
        <f aca="false">$AK39+23.75</f>
        <v>43.5672836663216</v>
      </c>
      <c r="AT39" s="96" t="n">
        <f aca="false">$AK39+$AT$3</f>
        <v>35.2072836663216</v>
      </c>
      <c r="AU39" s="96" t="n">
        <f aca="false">IF(Polymers_Data!BP39=1,0.5*AT39+0.5*AS39,IF(Polymers_Data!BP39=2,0.7*AT39+0.3*AS39,IF(Polymers_Data!BP39=3,MAXA(MINA(AS39,AT39),AR39),IF(Polymers_Data!BP39=4,0.7*AT39+0.3*AR39,IF(Polymers_Data!BP39=5,0.3*AT39+0.7*AR39,"ERR")))))</f>
        <v>35.2072836663216</v>
      </c>
      <c r="AV39" s="96" t="n">
        <v>3.75</v>
      </c>
      <c r="AW39" s="109" t="n">
        <v>39.2997009264118</v>
      </c>
      <c r="AX39" s="5"/>
      <c r="AY39" s="108" t="n">
        <f aca="false">C39</f>
        <v>27.3691326236833</v>
      </c>
      <c r="AZ39" s="6"/>
      <c r="BA39" s="96" t="n">
        <f aca="false">AY39+$BA$3</f>
        <v>44.8691326236833</v>
      </c>
      <c r="BB39" s="96" t="n">
        <f aca="false">AY39+$BB$3</f>
        <v>87.3691326236833</v>
      </c>
      <c r="BC39" s="96" t="n">
        <f aca="false">AY39+$BC$3</f>
        <v>66.8691326236833</v>
      </c>
      <c r="BD39" s="109" t="n">
        <f aca="false">IF(Polymers_Data!BZ39=1,0.5*BC39+0.5*BB39,IF(Polymers_Data!BZ39=2,0.7*BC39+0.3*BB39,IF(Polymers_Data!BZ39=3,MAXA(MINA(BB39,BC39),BA39),IF(Polymers_Data!BZ39=4,0.7*BC39+0.3*BA39,IF(Polymers_Data!BZ39=5,0.5*BC39+0.5*BA39,"ERR")))))</f>
        <v>66.8691326236833</v>
      </c>
      <c r="BE39" s="92" t="n">
        <f aca="false">IF(Polymers_Data!BZ39=1,0.5*BC39+0.5*BB39,IF(Polymers_Data!BZ39=2,0.7*BC39+0.3*BB39,IF(Polymers_Data!BZ39=3,MAXA(MINA(BB39,BC39),BA39),IF(Polymers_Data!BZ39=4,0.7*BC39+0.3*BA39,IF(Polymers_Data!BZ39=5,0.5*BC39+0.5*BA39,"ERR")))))</f>
        <v>66.8691326236833</v>
      </c>
      <c r="BF39" s="6"/>
      <c r="BG39" s="6"/>
      <c r="BH39" s="6"/>
      <c r="BI39" s="120" t="n">
        <f aca="false">BC39+BH39</f>
        <v>66.8691326236833</v>
      </c>
      <c r="BJ39" s="6"/>
      <c r="BK39" s="114" t="n">
        <f aca="false">DQ39</f>
        <v>38.3691326236833</v>
      </c>
      <c r="BL39" s="6"/>
      <c r="BM39" s="96" t="n">
        <f aca="false">BK39+$BM$3</f>
        <v>45.6191326236833</v>
      </c>
      <c r="BN39" s="96" t="n">
        <f aca="false">BK39+22</f>
        <v>60.3691326236833</v>
      </c>
      <c r="BO39" s="96" t="n">
        <f aca="false">BK39+$BO$3</f>
        <v>53.5691326236833</v>
      </c>
      <c r="BP39" s="121" t="n">
        <f aca="false">IF(Polymers_Data!AJ39=1,0.5*BO39+0.5*BN39,IF(Polymers_Data!AJ39=2,0.7*BO39+0.3*BN39,IF(Polymers_Data!AJ39=3,MAXA(MINA(BN39,BO39),BM39),IF(Polymers_Data!AJ39=4,0.7*BO39+0.3*BM39,IF(Polymers_Data!AJ39=5,0.5*BO39+0.5*BM39,"ERR")))))</f>
        <v>53.5691326236833</v>
      </c>
      <c r="BQ39" s="121" t="n">
        <v>0</v>
      </c>
      <c r="BR39" s="121" t="n">
        <f aca="false">BO39+BQ39</f>
        <v>53.5691326236833</v>
      </c>
      <c r="BS39" s="96" t="n">
        <f aca="false">BR39-2.5</f>
        <v>51.0691326236833</v>
      </c>
      <c r="BT39" s="124" t="n">
        <v>49.6003821611983</v>
      </c>
      <c r="BU39" s="122" t="n">
        <f aca="false">VLOOKUP(A39,'[2]Price Curves'!$C$8:$IV$367,'[2]Price Curves'!$AW$1)</f>
        <v>39.7063238923395</v>
      </c>
      <c r="BV39" s="96" t="n">
        <f aca="false">BU39/2.97</f>
        <v>13.3691326236833</v>
      </c>
      <c r="BW39" s="96" t="n">
        <f aca="false">BV39+7</f>
        <v>20.3691326236833</v>
      </c>
      <c r="BX39" s="96" t="n">
        <f aca="false">BV39+23.861</f>
        <v>37.2301326236833</v>
      </c>
      <c r="BY39" s="96" t="n">
        <f aca="false">BV39+$BY$3</f>
        <v>27.3691326236833</v>
      </c>
      <c r="BZ39" s="96" t="n">
        <f aca="false">IF(Monomers_Data!F39=1,0.5*BY39+0.5*BX39,IF(Monomers_Data!F39=2,0.7*BY39+0.3*BX39,IF(Monomers_Data!F39=3,MAXA(MINA(BX39,BY39),BW39),IF(Monomers_Data!F39=4,0.7*BY39+0.3*BW39,IF(Monomers_Data!F39=5,0.5*BY39+0.5*BW39,"ERR")))))</f>
        <v>27.3691326236833</v>
      </c>
      <c r="CA39" s="96" t="n">
        <v>0</v>
      </c>
      <c r="CB39" s="92" t="n">
        <f aca="false">BY39+CA39</f>
        <v>27.3691326236833</v>
      </c>
      <c r="CC39" s="96" t="n">
        <f aca="false">EP39</f>
        <v>28</v>
      </c>
      <c r="CD39" s="96" t="n">
        <f aca="false">CB39+2</f>
        <v>29.3691326236833</v>
      </c>
      <c r="CE39" s="123" t="n">
        <f aca="false">CB39+0.25</f>
        <v>27.6191326236833</v>
      </c>
      <c r="CF39" s="124"/>
      <c r="CG39" s="105" t="n">
        <f aca="false">VLOOKUP(A39,'[2]Price Curves'!$C$8:$BH$367,'[2]Price Curves'!$AY$1)</f>
        <v>47.8721099085405</v>
      </c>
      <c r="CH39" s="124" t="n">
        <f aca="false">CG39/4.23</f>
        <v>11.3172836663216</v>
      </c>
      <c r="CI39" s="124" t="n">
        <f aca="false">$CB39+CI$3</f>
        <v>19.3691326236833</v>
      </c>
      <c r="CJ39" s="124" t="n">
        <f aca="false">$CB39+CJ$3</f>
        <v>25.3691326236833</v>
      </c>
      <c r="CK39" s="124" t="n">
        <f aca="false">$CB39+CK$3</f>
        <v>21.3691326236833</v>
      </c>
      <c r="CL39" s="125" t="n">
        <f aca="false">IF(Monomers_Data!P39=1,0.5*CK39+0.5*CJ39,IF(Monomers_Data!P39=2,0.7*CK39+0.3*CJ39,IF(Monomers_Data!P39=3,MAXA(MINA(CJ39,CK39),CI39),IF(Monomers_Data!P39=4,0.7*CK39+0.3*CI39,IF(Monomers_Data!P39=5,0.5*CK39+0.5*CI39,"ERR")))))</f>
        <v>22.5691326236833</v>
      </c>
      <c r="CM39" s="125" t="n">
        <f aca="false">CH39+$CM$3</f>
        <v>18.3172836663216</v>
      </c>
      <c r="CN39" s="125"/>
      <c r="CO39" s="118" t="n">
        <f aca="false">CM39</f>
        <v>18.3172836663216</v>
      </c>
      <c r="CP39" s="125" t="n">
        <v>1.5</v>
      </c>
      <c r="CQ39" s="127" t="n">
        <f aca="false">CO39+CP39</f>
        <v>19.8172836663216</v>
      </c>
      <c r="CR39" s="124" t="n">
        <f aca="false">EX39</f>
        <v>16.0583813182496</v>
      </c>
      <c r="CS39" s="128" t="n">
        <f aca="false">EX39</f>
        <v>16.0583813182496</v>
      </c>
      <c r="CT39" s="7" t="n">
        <f aca="false">CB39</f>
        <v>27.3691326236833</v>
      </c>
      <c r="CU39" s="124" t="n">
        <f aca="false">(+CT39+$CU$3)</f>
        <v>29.8691326236833</v>
      </c>
      <c r="CV39" s="124" t="n">
        <f aca="false">CT39+$CV$3</f>
        <v>44.3691326236833</v>
      </c>
      <c r="CW39" s="124" t="n">
        <f aca="false">CT39+$CW$3</f>
        <v>37.3691326236833</v>
      </c>
      <c r="CX39" s="96" t="n">
        <f aca="false">IF(Polymers_Data!BU39=1,0.5*CW39+0.5*CV39,IF(Polymers_Data!BU39=2,0.7*CW39+0.3*CV39,IF(Polymers_Data!BU39=3,MAXA(MINA(CV39,CW39),CU39),IF(Polymers_Data!BU39=4,0.7*CW39+0.3*CU39,IF(Polymers_Data!BU39=5,0.5*CW39+0.5*CU39,"ERR")))))</f>
        <v>39.4691326236833</v>
      </c>
      <c r="CY39" s="129" t="n">
        <f aca="false">CX39</f>
        <v>39.4691326236833</v>
      </c>
      <c r="CZ39" s="105" t="n">
        <v>0.201278338359788</v>
      </c>
      <c r="DA39" s="124" t="n">
        <f aca="false">CZ39*100/(0.2*4.22+0.8*2.9696)</f>
        <v>6.25150134049931</v>
      </c>
      <c r="DB39" s="123"/>
      <c r="DC39" s="124" t="n">
        <f aca="false">EN39</f>
        <v>24.7691326236833</v>
      </c>
      <c r="DD39" s="124" t="n">
        <f aca="false">EB39</f>
        <v>109.242857142857</v>
      </c>
      <c r="DE39" s="124" t="n">
        <f aca="false">DC39*0.285+DD39/7.37*0.785+5.2</f>
        <v>23.8949752342685</v>
      </c>
      <c r="DF39" s="124" t="n">
        <f aca="false">DC39+$DF$3</f>
        <v>19.4691326236833</v>
      </c>
      <c r="DG39" s="124" t="n">
        <f aca="false">DC39+$DG$3</f>
        <v>49.7691326236833</v>
      </c>
      <c r="DH39" s="96" t="n">
        <f aca="false">DC39+6</f>
        <v>30.7691326236833</v>
      </c>
      <c r="DI39" s="124" t="n">
        <f aca="false">IF(Monomers_Data!AE39=1,0.5*DH39+0.5*DG39,IF(Monomers_Data!AE39=2,0.7*DH39+0.3*DG39,IF(Monomers_Data!AE39=3,MAXA(MINA(DG39,DH39),DF39),IF(Monomers_Data!AE39=4,0.7*DH39+0.3*DF39,IF(Monomers_Data!AE39=5,0.5*DH39+0.5*DF39,"ERR")))))</f>
        <v>30.7691326236833</v>
      </c>
      <c r="DJ39" s="125" t="n">
        <f aca="false">DI39</f>
        <v>30.7691326236833</v>
      </c>
      <c r="DK39" s="123" t="n">
        <f aca="false">DJ39/100*2204</f>
        <v>678.151683025981</v>
      </c>
      <c r="DL39" s="124" t="n">
        <f aca="false">CB39</f>
        <v>27.3691326236833</v>
      </c>
      <c r="DM39" s="124" t="n">
        <f aca="false">DL39+$DM$3</f>
        <v>29.8691326236833</v>
      </c>
      <c r="DN39" s="124" t="n">
        <f aca="false">DL39+$DN$3</f>
        <v>50.3691326236833</v>
      </c>
      <c r="DO39" s="96" t="n">
        <f aca="false">DL39+$DO$3</f>
        <v>38.3691326236833</v>
      </c>
      <c r="DP39" s="124" t="n">
        <f aca="false">IF(Monomers_Data!AE39=1,0.5*DO39+0.5*DN39,IF(Monomers_Data!AE39=2,0.7*DO39+0.3*DN39,IF(Monomers_Data!AE39=3,MAXA(MINA(DN39,DO39),DM39),IF(Monomers_Data!AE39=4,0.7*DO39+0.3*DM39,IF(Monomers_Data!AE39=5,0.5*DO39+0.5*DM39,"ERR")))))</f>
        <v>38.3691326236833</v>
      </c>
      <c r="DQ39" s="125" t="n">
        <f aca="false">DP39</f>
        <v>38.3691326236833</v>
      </c>
      <c r="DR39" s="123" t="n">
        <f aca="false">DQ39/100*2204</f>
        <v>845.655683025981</v>
      </c>
      <c r="DS39" s="96" t="n">
        <f aca="false">VLOOKUP(A39,'[2]Price Curves'!$C$8:$BH$367,'[2]Price Curves'!$BC$1)</f>
        <v>23.64</v>
      </c>
      <c r="DT39" s="124" t="n">
        <f aca="false">DS39/42*100</f>
        <v>56.2857142857143</v>
      </c>
      <c r="DU39" s="124" t="n">
        <f aca="false">VLOOKUP(A39,'[2]Price Curves'!$C$8:$BH$367,'[2]Price Curves'!$BG$1)</f>
        <v>71.9904761904762</v>
      </c>
      <c r="DV39" s="105" t="n">
        <f aca="false">DT40+$DT$3</f>
        <v>81.7190476190476</v>
      </c>
      <c r="DW39" s="130" t="n">
        <f aca="false">DT40+$DU$3</f>
        <v>166.119047619048</v>
      </c>
      <c r="DX39" s="130" t="n">
        <f aca="false">DT39*$DV$3+DU39*$DW$3+$DX$3</f>
        <v>109.242857142857</v>
      </c>
      <c r="DY39" s="96" t="n">
        <f aca="false">DT40+$DY$3</f>
        <v>111.119047619048</v>
      </c>
      <c r="DZ39" s="96"/>
      <c r="EA39" s="131" t="n">
        <f aca="false">DX39+DZ39</f>
        <v>109.242857142857</v>
      </c>
      <c r="EB39" s="131" t="n">
        <f aca="false">DX39</f>
        <v>109.242857142857</v>
      </c>
      <c r="EC39" s="132"/>
      <c r="ED39" s="133" t="n">
        <f aca="false">'[2]Price Curves'!AM38</f>
        <v>1.21</v>
      </c>
      <c r="EH39" s="106" t="n">
        <f aca="false">MAX(EXP(-0.015*((A45-'Export File'!$A$6+30)/365))*$EH$8,0.1)</f>
        <v>0.105025837696838</v>
      </c>
      <c r="EJ39" s="134" t="n">
        <f aca="false">BV39</f>
        <v>13.3691326236833</v>
      </c>
      <c r="EK39" s="134" t="n">
        <f aca="false">EJ39+5.22</f>
        <v>18.5891326236833</v>
      </c>
      <c r="EL39" s="134" t="n">
        <f aca="false">EJ39+18.2</f>
        <v>31.5691326236833</v>
      </c>
      <c r="EM39" s="134" t="n">
        <f aca="false">EJ39+$EM$3</f>
        <v>24.7691326236833</v>
      </c>
      <c r="EN39" s="135" t="n">
        <f aca="false">IF(Monomers_Data!K39=1,0.5*EM39+0.5*EL39,IF(Monomers_Data!K39=2,0.7*EM39+0.3*EL39,IF(Monomers_Data!K39=3,MAXA(MINA(EL39,EM39),EK39),IF(Monomers_Data!K39=4,0.7*EM39+0.3*EK39,IF(Monomers_Data!K39=5,0.5*EM39+0.5*EK39,"ERR")))))</f>
        <v>24.7691326236833</v>
      </c>
      <c r="EO39" s="134" t="n">
        <v>4.5</v>
      </c>
      <c r="EP39" s="136" t="n">
        <v>28</v>
      </c>
      <c r="EQ39" s="134" t="n">
        <f aca="false">VLOOKUP(A39,'[2]Price Curves'!$C$8:$BH$367,'[2]Price Curves'!$BH$1)</f>
        <v>62.5095238095238</v>
      </c>
      <c r="ER39" s="134" t="n">
        <f aca="false">VLOOKUP(A39,'[2]Price Curves'!$C$8:$BH$367,'[2]Price Curves'!$BA$1)</f>
        <v>48.8152691925467</v>
      </c>
      <c r="ES39" s="137" t="n">
        <f aca="false">MIN(((EQ39+$ET$1-ER39*0.7133-$ET$3)/5.69*2.4313)+1.5,CQ39-$ET$2)</f>
        <v>13.7204198146872</v>
      </c>
      <c r="ET39" s="134" t="n">
        <f aca="false">MAX(($EQ39+$ET$1-$ER39*0.7133-$ET$3)/5.69*2.4313+1.5,$CQ39-$ET$2)</f>
        <v>17.3172836663216</v>
      </c>
      <c r="EU39" s="138" t="n">
        <f aca="false">AVERAGE(ET39,ES39)</f>
        <v>15.5188517405044</v>
      </c>
      <c r="EV39" s="134" t="n">
        <f aca="false">CB39*$EV$2+$EV$3</f>
        <v>17.6636951308809</v>
      </c>
      <c r="EW39" s="134" t="n">
        <f aca="false">IF(Monomers_Data!U39=1,0.5*EU39+0.5*ET39,IF(Monomers_Data!U39=2,0.7*EU39+0.3*ET39,IF(Monomers_Data!U39=3,MAXA(MINA(ET39,EU39),ES39),IF(Monomers_Data!U39=4,0.7*EU39+0.3*ES39,IF(Monomers_Data!U39=5,0.5*EU39+0.5*ES39,"ERR")))))</f>
        <v>16.0583813182496</v>
      </c>
      <c r="EX39" s="96" t="n">
        <f aca="false">EW39</f>
        <v>16.0583813182496</v>
      </c>
      <c r="EY39" s="139" t="n">
        <f aca="false">VLOOKUP(A39,'[2]Price Curves'!$C$8:$BH$367,'[2]Price Curves'!$BE$1)</f>
        <v>4.252</v>
      </c>
      <c r="EZ39" s="134" t="n">
        <f aca="false">EY39*$EZ$2+$EZ$3</f>
        <v>64.7068</v>
      </c>
      <c r="FA39" s="0" t="n">
        <f aca="false">((EY39*$FA$2)+$FA$3)*100</f>
        <v>64.646</v>
      </c>
    </row>
    <row r="40" customFormat="false" ht="12" hidden="false" customHeight="false" outlineLevel="0" collapsed="false">
      <c r="A40" s="140" t="n">
        <f aca="false">EOMONTH(A39,0)+1</f>
        <v>37926</v>
      </c>
      <c r="C40" s="108" t="n">
        <f aca="false">CB40</f>
        <v>27.3655738536155</v>
      </c>
      <c r="D40" s="6"/>
      <c r="E40" s="96" t="n">
        <f aca="false">C40+$E$3</f>
        <v>36.3655738536155</v>
      </c>
      <c r="F40" s="96" t="n">
        <f aca="false">C40+$F$3</f>
        <v>49.3655738536155</v>
      </c>
      <c r="G40" s="96" t="n">
        <f aca="false">C40+$G$3</f>
        <v>42.5655738536155</v>
      </c>
      <c r="H40" s="92" t="n">
        <f aca="false">IF(Polymers_Data!F40=1,0.5*G40+0.5*F40,IF(Polymers_Data!F40=2,0.7*G40+0.3*F40,IF(Polymers_Data!F40=3,MAXA(MINA(F40,G40),E40),IF(Polymers_Data!F40=4,0.7*G40+0.3*E40,IF(Polymers_Data!F40=5,0.5*G40+0.5*E40,"ERR")))))</f>
        <v>42.5655738536155</v>
      </c>
      <c r="I40" s="109" t="n">
        <v>0</v>
      </c>
      <c r="J40" s="109" t="n">
        <f aca="false">G40+I40</f>
        <v>42.5655738536155</v>
      </c>
      <c r="K40" s="110" t="n">
        <f aca="false">J40+2</f>
        <v>44.5655738536155</v>
      </c>
      <c r="L40" s="111" t="n">
        <f aca="false">AB40+$L$3</f>
        <v>44.8655738536155</v>
      </c>
      <c r="M40" s="112" t="n">
        <f aca="false">L40+$M$3</f>
        <v>45.8655738536155</v>
      </c>
      <c r="N40" s="113" t="n">
        <f aca="false">L40+$N$3</f>
        <v>43.8655738536155</v>
      </c>
      <c r="O40" s="114" t="n">
        <f aca="false">C40+$O$3</f>
        <v>29.8655738536155</v>
      </c>
      <c r="P40" s="96" t="n">
        <f aca="false">C40+$P$3</f>
        <v>47.8655738536155</v>
      </c>
      <c r="Q40" s="96" t="n">
        <f aca="false">C40+$Q$3</f>
        <v>39.6155738536155</v>
      </c>
      <c r="R40" s="6"/>
      <c r="S40" s="88" t="n">
        <f aca="false">J40-3.5</f>
        <v>39.0655738536155</v>
      </c>
      <c r="T40" s="92"/>
      <c r="U40" s="114" t="n">
        <f aca="false">$C40+$U$3</f>
        <v>32.3655738536155</v>
      </c>
      <c r="V40" s="96" t="n">
        <f aca="false">$C40+$V$3</f>
        <v>46.8655738536155</v>
      </c>
      <c r="W40" s="96" t="n">
        <f aca="false">$C40+$W$3</f>
        <v>39.3655738536155</v>
      </c>
      <c r="X40" s="92"/>
      <c r="Y40" s="92" t="n">
        <f aca="false">IF(Polymers_Data!BA40=1,0.5*W40+0.5*V40,IF(Polymers_Data!BA40=2,0.7*W40+0.3*V40,IF(Polymers_Data!BA40=3,MAXA(MINA(V40,W40),U40),IF(Polymers_Data!BA40=4,0.7*W40+0.3*U40,IF(Polymers_Data!BA40=5,0.5*W40+0.5*U40,"ERR")))))</f>
        <v>39.3655738536155</v>
      </c>
      <c r="Z40" s="96" t="n">
        <v>0</v>
      </c>
      <c r="AA40" s="92" t="n">
        <f aca="false">W40+Z40</f>
        <v>39.3655738536155</v>
      </c>
      <c r="AB40" s="92" t="n">
        <f aca="false">AA40+1</f>
        <v>40.3655738536155</v>
      </c>
      <c r="AC40" s="116" t="n">
        <f aca="false">S40+2</f>
        <v>41.0655738536155</v>
      </c>
      <c r="AD40" s="117" t="n">
        <f aca="false">AB40+2.5</f>
        <v>42.8655738536155</v>
      </c>
      <c r="AE40" s="96" t="n">
        <f aca="false">C40+11.33</f>
        <v>38.6955738536155</v>
      </c>
      <c r="AF40" s="96" t="n">
        <f aca="false">C40+27</f>
        <v>54.3655738536155</v>
      </c>
      <c r="AG40" s="96" t="n">
        <f aca="false">C40+17.68</f>
        <v>45.0455738536155</v>
      </c>
      <c r="AH40" s="6"/>
      <c r="AI40" s="88" t="n">
        <f aca="false">AC40+4.5</f>
        <v>45.5655738536155</v>
      </c>
      <c r="AJ40" s="118" t="n">
        <f aca="false">AB40+8</f>
        <v>48.3655738536155</v>
      </c>
      <c r="AK40" s="114" t="n">
        <f aca="false">CO40+1.5</f>
        <v>19.8699678482776</v>
      </c>
      <c r="AL40" s="6"/>
      <c r="AM40" s="96" t="n">
        <f aca="false">AK40+$AM$3</f>
        <v>32.6699678482776</v>
      </c>
      <c r="AN40" s="96" t="n">
        <f aca="false">AK40+$AN$3</f>
        <v>43.8699678482776</v>
      </c>
      <c r="AO40" s="96" t="n">
        <f aca="false">AK40+$AO$3</f>
        <v>37.7699678482776</v>
      </c>
      <c r="AP40" s="109" t="n">
        <f aca="false">IF(Polymers_Data!AE40=1,0.5*AO40+0.5*AN40,IF(Polymers_Data!AE40=2,0.7*AO40+0.3*AN40,IF(Polymers_Data!AE40=3,MAXA(MINA(AN40,AO40),AM40),IF(Polymers_Data!AE40=4,0.7*AO40+0.3*AM40,IF(Polymers_Data!AE40=5,0.5*AO40+0.5*AM40,"ERR")))))</f>
        <v>37.7699678482776</v>
      </c>
      <c r="AQ40" s="109" t="n">
        <f aca="false">IF(Polymers_Data!AE40=1,0.5*AO40+0.5*AN40,IF(Polymers_Data!AE40=2,0.7*AO40+0.3*AN40,IF(Polymers_Data!AE40=3,MAXA(MINA(AN40,AO40),AM40),IF(Polymers_Data!AE40=4,0.7*AO40+0.3*AM40,IF(Polymers_Data!AE40=5,0.5*AO40+0.5*AM40,"ERR")))))</f>
        <v>37.7699678482776</v>
      </c>
      <c r="AR40" s="96" t="n">
        <f aca="false">$AK40+10</f>
        <v>29.8699678482776</v>
      </c>
      <c r="AS40" s="96" t="n">
        <f aca="false">$AK40+23.75</f>
        <v>43.6199678482776</v>
      </c>
      <c r="AT40" s="96" t="n">
        <f aca="false">$AK40+$AT$3</f>
        <v>35.2599678482776</v>
      </c>
      <c r="AU40" s="96" t="n">
        <f aca="false">IF(Polymers_Data!BP40=1,0.5*AT40+0.5*AS40,IF(Polymers_Data!BP40=2,0.7*AT40+0.3*AS40,IF(Polymers_Data!BP40=3,MAXA(MINA(AS40,AT40),AR40),IF(Polymers_Data!BP40=4,0.7*AT40+0.3*AR40,IF(Polymers_Data!BP40=5,0.3*AT40+0.7*AR40,"ERR")))))</f>
        <v>35.2599678482776</v>
      </c>
      <c r="AV40" s="96" t="n">
        <v>3.75</v>
      </c>
      <c r="AW40" s="109" t="n">
        <v>39.8321711234731</v>
      </c>
      <c r="AX40" s="5"/>
      <c r="AY40" s="108" t="n">
        <f aca="false">C40</f>
        <v>27.3655738536155</v>
      </c>
      <c r="AZ40" s="6"/>
      <c r="BA40" s="96" t="n">
        <f aca="false">AY40+$BA$3</f>
        <v>44.8655738536155</v>
      </c>
      <c r="BB40" s="96" t="n">
        <f aca="false">AY40+$BB$3</f>
        <v>87.3655738536155</v>
      </c>
      <c r="BC40" s="96" t="n">
        <f aca="false">AY40+$BC$3</f>
        <v>66.8655738536155</v>
      </c>
      <c r="BD40" s="109" t="n">
        <f aca="false">IF(Polymers_Data!BZ40=1,0.5*BC40+0.5*BB40,IF(Polymers_Data!BZ40=2,0.7*BC40+0.3*BB40,IF(Polymers_Data!BZ40=3,MAXA(MINA(BB40,BC40),BA40),IF(Polymers_Data!BZ40=4,0.7*BC40+0.3*BA40,IF(Polymers_Data!BZ40=5,0.5*BC40+0.5*BA40,"ERR")))))</f>
        <v>66.8655738536155</v>
      </c>
      <c r="BE40" s="92" t="n">
        <f aca="false">IF(Polymers_Data!BZ40=1,0.5*BC40+0.5*BB40,IF(Polymers_Data!BZ40=2,0.7*BC40+0.3*BB40,IF(Polymers_Data!BZ40=3,MAXA(MINA(BB40,BC40),BA40),IF(Polymers_Data!BZ40=4,0.7*BC40+0.3*BA40,IF(Polymers_Data!BZ40=5,0.5*BC40+0.5*BA40,"ERR")))))</f>
        <v>66.8655738536155</v>
      </c>
      <c r="BF40" s="6"/>
      <c r="BG40" s="6"/>
      <c r="BH40" s="6"/>
      <c r="BI40" s="120" t="n">
        <f aca="false">BC40+BH40</f>
        <v>66.8655738536155</v>
      </c>
      <c r="BJ40" s="6"/>
      <c r="BK40" s="114" t="n">
        <f aca="false">DQ40</f>
        <v>38.3655738536155</v>
      </c>
      <c r="BL40" s="6"/>
      <c r="BM40" s="96" t="n">
        <f aca="false">BK40+$BM$3</f>
        <v>45.6155738536155</v>
      </c>
      <c r="BN40" s="96" t="n">
        <f aca="false">BK40+22</f>
        <v>60.3655738536155</v>
      </c>
      <c r="BO40" s="96" t="n">
        <f aca="false">BK40+$BO$3</f>
        <v>53.5655738536155</v>
      </c>
      <c r="BP40" s="121" t="n">
        <f aca="false">IF(Polymers_Data!AJ40=1,0.5*BO40+0.5*BN40,IF(Polymers_Data!AJ40=2,0.7*BO40+0.3*BN40,IF(Polymers_Data!AJ40=3,MAXA(MINA(BN40,BO40),BM40),IF(Polymers_Data!AJ40=4,0.7*BO40+0.3*BM40,IF(Polymers_Data!AJ40=5,0.5*BO40+0.5*BM40,"ERR")))))</f>
        <v>53.5655738536155</v>
      </c>
      <c r="BQ40" s="121" t="n">
        <v>0</v>
      </c>
      <c r="BR40" s="121" t="n">
        <f aca="false">BO40+BQ40</f>
        <v>53.5655738536155</v>
      </c>
      <c r="BS40" s="96" t="n">
        <f aca="false">BR40-2.5</f>
        <v>51.0655738536155</v>
      </c>
      <c r="BT40" s="124" t="n">
        <v>50.1436724082323</v>
      </c>
      <c r="BU40" s="122" t="n">
        <f aca="false">VLOOKUP(A40,'[2]Price Curves'!$C$8:$IV$367,'[2]Price Curves'!$AW$1)</f>
        <v>39.6957543452381</v>
      </c>
      <c r="BV40" s="96" t="n">
        <f aca="false">BU40/2.97</f>
        <v>13.3655738536155</v>
      </c>
      <c r="BW40" s="96" t="n">
        <f aca="false">BV40+7</f>
        <v>20.3655738536155</v>
      </c>
      <c r="BX40" s="96" t="n">
        <f aca="false">BV40+23.861</f>
        <v>37.2265738536155</v>
      </c>
      <c r="BY40" s="96" t="n">
        <f aca="false">BV40+$BY$3</f>
        <v>27.3655738536155</v>
      </c>
      <c r="BZ40" s="96" t="n">
        <f aca="false">IF(Monomers_Data!F40=1,0.5*BY40+0.5*BX40,IF(Monomers_Data!F40=2,0.7*BY40+0.3*BX40,IF(Monomers_Data!F40=3,MAXA(MINA(BX40,BY40),BW40),IF(Monomers_Data!F40=4,0.7*BY40+0.3*BW40,IF(Monomers_Data!F40=5,0.5*BY40+0.5*BW40,"ERR")))))</f>
        <v>27.3655738536155</v>
      </c>
      <c r="CA40" s="96" t="n">
        <v>0</v>
      </c>
      <c r="CB40" s="92" t="n">
        <f aca="false">BY40+CA40</f>
        <v>27.3655738536155</v>
      </c>
      <c r="CC40" s="96" t="n">
        <f aca="false">EP40</f>
        <v>28</v>
      </c>
      <c r="CD40" s="96" t="n">
        <f aca="false">CB40+2</f>
        <v>29.3655738536155</v>
      </c>
      <c r="CE40" s="123" t="n">
        <f aca="false">CB40+0.25</f>
        <v>27.6155738536155</v>
      </c>
      <c r="CF40" s="124"/>
      <c r="CG40" s="105" t="n">
        <f aca="false">VLOOKUP(A40,'[2]Price Curves'!$C$8:$BH$367,'[2]Price Curves'!$AY$1)</f>
        <v>48.0949639982143</v>
      </c>
      <c r="CH40" s="124" t="n">
        <f aca="false">CG40/4.23</f>
        <v>11.3699678482776</v>
      </c>
      <c r="CI40" s="124" t="n">
        <f aca="false">$CB40+CI$3</f>
        <v>19.3655738536155</v>
      </c>
      <c r="CJ40" s="124" t="n">
        <f aca="false">$CB40+CJ$3</f>
        <v>25.3655738536155</v>
      </c>
      <c r="CK40" s="124" t="n">
        <f aca="false">$CB40+CK$3</f>
        <v>21.3655738536155</v>
      </c>
      <c r="CL40" s="125" t="n">
        <f aca="false">IF(Monomers_Data!P40=1,0.5*CK40+0.5*CJ40,IF(Monomers_Data!P40=2,0.7*CK40+0.3*CJ40,IF(Monomers_Data!P40=3,MAXA(MINA(CJ40,CK40),CI40),IF(Monomers_Data!P40=4,0.7*CK40+0.3*CI40,IF(Monomers_Data!P40=5,0.5*CK40+0.5*CI40,"ERR")))))</f>
        <v>22.5655738536155</v>
      </c>
      <c r="CM40" s="125" t="n">
        <f aca="false">CH40+$CM$3</f>
        <v>18.3699678482776</v>
      </c>
      <c r="CN40" s="125"/>
      <c r="CO40" s="118" t="n">
        <f aca="false">CM40</f>
        <v>18.3699678482776</v>
      </c>
      <c r="CP40" s="125" t="n">
        <v>1.5</v>
      </c>
      <c r="CQ40" s="127" t="n">
        <f aca="false">CO40+CP40</f>
        <v>19.8699678482776</v>
      </c>
      <c r="CR40" s="124" t="n">
        <f aca="false">EX40</f>
        <v>15.9916593952444</v>
      </c>
      <c r="CS40" s="128" t="n">
        <f aca="false">EX40</f>
        <v>15.9916593952444</v>
      </c>
      <c r="CT40" s="7" t="n">
        <f aca="false">CB40</f>
        <v>27.3655738536155</v>
      </c>
      <c r="CU40" s="124" t="n">
        <f aca="false">(+CT40+$CU$3)</f>
        <v>29.8655738536155</v>
      </c>
      <c r="CV40" s="124" t="n">
        <f aca="false">CT40+$CV$3</f>
        <v>44.3655738536155</v>
      </c>
      <c r="CW40" s="124" t="n">
        <f aca="false">CT40+$CW$3</f>
        <v>37.3655738536155</v>
      </c>
      <c r="CX40" s="96" t="n">
        <f aca="false">IF(Polymers_Data!BU40=1,0.5*CW40+0.5*CV40,IF(Polymers_Data!BU40=2,0.7*CW40+0.3*CV40,IF(Polymers_Data!BU40=3,MAXA(MINA(CV40,CW40),CU40),IF(Polymers_Data!BU40=4,0.7*CW40+0.3*CU40,IF(Polymers_Data!BU40=5,0.5*CW40+0.5*CU40,"ERR")))))</f>
        <v>39.4655738536155</v>
      </c>
      <c r="CY40" s="129" t="n">
        <f aca="false">CX40</f>
        <v>39.4655738536155</v>
      </c>
      <c r="CZ40" s="105" t="n">
        <v>0.201676191874098</v>
      </c>
      <c r="DA40" s="124" t="n">
        <f aca="false">CZ40*100/(0.2*4.22+0.8*2.9696)</f>
        <v>6.26385826771909</v>
      </c>
      <c r="DB40" s="123"/>
      <c r="DC40" s="124" t="n">
        <f aca="false">EN40</f>
        <v>24.7655738536155</v>
      </c>
      <c r="DD40" s="124" t="n">
        <f aca="false">EB40</f>
        <v>109.04869047619</v>
      </c>
      <c r="DE40" s="124" t="n">
        <f aca="false">DC40*0.285+DD40/7.37*0.785+5.2</f>
        <v>23.8732797319724</v>
      </c>
      <c r="DF40" s="124" t="n">
        <f aca="false">DC40+$DF$3</f>
        <v>19.4655738536155</v>
      </c>
      <c r="DG40" s="124" t="n">
        <f aca="false">DC40+$DG$3</f>
        <v>49.7655738536155</v>
      </c>
      <c r="DH40" s="96" t="n">
        <f aca="false">DC40+6</f>
        <v>30.7655738536155</v>
      </c>
      <c r="DI40" s="124" t="n">
        <f aca="false">IF(Monomers_Data!AE40=1,0.5*DH40+0.5*DG40,IF(Monomers_Data!AE40=2,0.7*DH40+0.3*DG40,IF(Monomers_Data!AE40=3,MAXA(MINA(DG40,DH40),DF40),IF(Monomers_Data!AE40=4,0.7*DH40+0.3*DF40,IF(Monomers_Data!AE40=5,0.5*DH40+0.5*DF40,"ERR")))))</f>
        <v>30.7655738536155</v>
      </c>
      <c r="DJ40" s="125" t="n">
        <f aca="false">DI40</f>
        <v>30.7655738536155</v>
      </c>
      <c r="DK40" s="123" t="n">
        <f aca="false">DJ40/100*2204</f>
        <v>678.073247733686</v>
      </c>
      <c r="DL40" s="124" t="n">
        <f aca="false">CB40</f>
        <v>27.3655738536155</v>
      </c>
      <c r="DM40" s="124" t="n">
        <f aca="false">DL40+$DM$3</f>
        <v>29.8655738536155</v>
      </c>
      <c r="DN40" s="124" t="n">
        <f aca="false">DL40+$DN$3</f>
        <v>50.3655738536155</v>
      </c>
      <c r="DO40" s="96" t="n">
        <f aca="false">DL40+$DO$3</f>
        <v>38.3655738536155</v>
      </c>
      <c r="DP40" s="124" t="n">
        <f aca="false">IF(Monomers_Data!AE40=1,0.5*DO40+0.5*DN40,IF(Monomers_Data!AE40=2,0.7*DO40+0.3*DN40,IF(Monomers_Data!AE40=3,MAXA(MINA(DN40,DO40),DM40),IF(Monomers_Data!AE40=4,0.7*DO40+0.3*DM40,IF(Monomers_Data!AE40=5,0.5*DO40+0.5*DM40,"ERR")))))</f>
        <v>38.3655738536155</v>
      </c>
      <c r="DQ40" s="125" t="n">
        <f aca="false">DP40</f>
        <v>38.3655738536155</v>
      </c>
      <c r="DR40" s="123" t="n">
        <f aca="false">DQ40/100*2204</f>
        <v>845.577247733686</v>
      </c>
      <c r="DS40" s="96" t="n">
        <f aca="false">VLOOKUP(A40,'[2]Price Curves'!$C$8:$BH$367,'[2]Price Curves'!$BC$1)</f>
        <v>23.57</v>
      </c>
      <c r="DT40" s="124" t="n">
        <f aca="false">DS40/42*100</f>
        <v>56.1190476190476</v>
      </c>
      <c r="DU40" s="124" t="n">
        <f aca="false">VLOOKUP(A40,'[2]Price Curves'!$C$8:$BH$367,'[2]Price Curves'!$BG$1)</f>
        <v>69.3690476190476</v>
      </c>
      <c r="DV40" s="105" t="n">
        <f aca="false">DT41+$DT$3</f>
        <v>81.552380952381</v>
      </c>
      <c r="DW40" s="130" t="n">
        <f aca="false">DT41+$DU$3</f>
        <v>165.952380952381</v>
      </c>
      <c r="DX40" s="130" t="n">
        <f aca="false">DT40*$DV$3+DU40*$DW$3+$DX$3</f>
        <v>109.04869047619</v>
      </c>
      <c r="DY40" s="96" t="n">
        <f aca="false">DT41+$DY$3</f>
        <v>110.952380952381</v>
      </c>
      <c r="DZ40" s="96"/>
      <c r="EA40" s="131" t="n">
        <f aca="false">DX40+DZ40</f>
        <v>109.04869047619</v>
      </c>
      <c r="EB40" s="131" t="n">
        <f aca="false">DX40</f>
        <v>109.04869047619</v>
      </c>
      <c r="EC40" s="132"/>
      <c r="ED40" s="133" t="n">
        <f aca="false">'[2]Price Curves'!AM39</f>
        <v>1.21</v>
      </c>
      <c r="EH40" s="106" t="n">
        <f aca="false">MAX(EXP(-0.015*((A46-'Export File'!$A$6+30)/365))*$EH$8,0.1)</f>
        <v>0.104896433573405</v>
      </c>
      <c r="EJ40" s="134" t="n">
        <f aca="false">BV40</f>
        <v>13.3655738536155</v>
      </c>
      <c r="EK40" s="134" t="n">
        <f aca="false">EJ40+5.22</f>
        <v>18.5855738536155</v>
      </c>
      <c r="EL40" s="134" t="n">
        <f aca="false">EJ40+18.2</f>
        <v>31.5655738536155</v>
      </c>
      <c r="EM40" s="134" t="n">
        <f aca="false">EJ40+$EM$3</f>
        <v>24.7655738536155</v>
      </c>
      <c r="EN40" s="135" t="n">
        <f aca="false">IF(Monomers_Data!K40=1,0.5*EM40+0.5*EL40,IF(Monomers_Data!K40=2,0.7*EM40+0.3*EL40,IF(Monomers_Data!K40=3,MAXA(MINA(EL40,EM40),EK40),IF(Monomers_Data!K40=4,0.7*EM40+0.3*EK40,IF(Monomers_Data!K40=5,0.5*EM40+0.5*EK40,"ERR")))))</f>
        <v>24.7655738536155</v>
      </c>
      <c r="EO40" s="134" t="n">
        <v>4.5</v>
      </c>
      <c r="EP40" s="136" t="n">
        <v>28</v>
      </c>
      <c r="EQ40" s="134" t="n">
        <f aca="false">VLOOKUP(A40,'[2]Price Curves'!$C$8:$BH$367,'[2]Price Curves'!$BH$1)</f>
        <v>61.7809523809524</v>
      </c>
      <c r="ER40" s="134" t="n">
        <f aca="false">VLOOKUP(A40,'[2]Price Curves'!$C$8:$BH$367,'[2]Price Curves'!$BA$1)</f>
        <v>48.7403394642857</v>
      </c>
      <c r="ES40" s="137" t="n">
        <f aca="false">MIN(((EQ40+$ET$1-ER40*0.7133-$ET$3)/5.69*2.4313)+1.5,CQ40-$ET$2)</f>
        <v>13.4319436967542</v>
      </c>
      <c r="ET40" s="134" t="n">
        <f aca="false">MAX(($EQ40+$ET$1-$ER40*0.7133-$ET$3)/5.69*2.4313+1.5,$CQ40-$ET$2)</f>
        <v>17.3699678482776</v>
      </c>
      <c r="EU40" s="138" t="n">
        <f aca="false">AVERAGE(ET40,ES40)</f>
        <v>15.4009557725159</v>
      </c>
      <c r="EV40" s="134" t="n">
        <f aca="false">CB40*$EV$2+$EV$3</f>
        <v>17.6610082594797</v>
      </c>
      <c r="EW40" s="134" t="n">
        <f aca="false">IF(Monomers_Data!U40=1,0.5*EU40+0.5*ET40,IF(Monomers_Data!U40=2,0.7*EU40+0.3*ET40,IF(Monomers_Data!U40=3,MAXA(MINA(ET40,EU40),ES40),IF(Monomers_Data!U40=4,0.7*EU40+0.3*ES40,IF(Monomers_Data!U40=5,0.5*EU40+0.5*ES40,"ERR")))))</f>
        <v>15.9916593952444</v>
      </c>
      <c r="EX40" s="96" t="n">
        <f aca="false">EW40</f>
        <v>15.9916593952444</v>
      </c>
      <c r="EY40" s="139" t="n">
        <f aca="false">VLOOKUP(A40,'[2]Price Curves'!$C$8:$BH$367,'[2]Price Curves'!$BE$1)</f>
        <v>4.362</v>
      </c>
      <c r="EZ40" s="134" t="n">
        <f aca="false">EY40*$EZ$2+$EZ$3</f>
        <v>66.4558</v>
      </c>
      <c r="FA40" s="0" t="n">
        <f aca="false">((EY40*$FA$2)+$FA$3)*100</f>
        <v>65.801</v>
      </c>
    </row>
    <row r="41" customFormat="false" ht="12" hidden="false" customHeight="false" outlineLevel="0" collapsed="false">
      <c r="A41" s="140" t="n">
        <f aca="false">EOMONTH(A40,0)+1</f>
        <v>37956</v>
      </c>
      <c r="C41" s="108" t="n">
        <f aca="false">CB41</f>
        <v>27.3670484990599</v>
      </c>
      <c r="D41" s="6"/>
      <c r="E41" s="96" t="n">
        <f aca="false">C41+$E$3</f>
        <v>36.3670484990599</v>
      </c>
      <c r="F41" s="96" t="n">
        <f aca="false">C41+$F$3</f>
        <v>49.3670484990599</v>
      </c>
      <c r="G41" s="96" t="n">
        <f aca="false">C41+$G$3</f>
        <v>42.5670484990599</v>
      </c>
      <c r="H41" s="92" t="n">
        <f aca="false">IF(Polymers_Data!F41=1,0.5*G41+0.5*F41,IF(Polymers_Data!F41=2,0.7*G41+0.3*F41,IF(Polymers_Data!F41=3,MAXA(MINA(F41,G41),E41),IF(Polymers_Data!F41=4,0.7*G41+0.3*E41,IF(Polymers_Data!F41=5,0.5*G41+0.5*E41,"ERR")))))</f>
        <v>42.5670484990599</v>
      </c>
      <c r="I41" s="109" t="n">
        <v>0</v>
      </c>
      <c r="J41" s="109" t="n">
        <f aca="false">G41+I41</f>
        <v>42.5670484990599</v>
      </c>
      <c r="K41" s="110" t="n">
        <f aca="false">J41+2</f>
        <v>44.5670484990599</v>
      </c>
      <c r="L41" s="111" t="n">
        <f aca="false">AB41+$L$3</f>
        <v>44.8670484990599</v>
      </c>
      <c r="M41" s="112" t="n">
        <f aca="false">L41+$M$3</f>
        <v>45.8670484990599</v>
      </c>
      <c r="N41" s="113" t="n">
        <f aca="false">L41+$N$3</f>
        <v>43.8670484990599</v>
      </c>
      <c r="O41" s="114" t="n">
        <f aca="false">C41+$O$3</f>
        <v>29.8670484990599</v>
      </c>
      <c r="P41" s="96" t="n">
        <f aca="false">C41+$P$3</f>
        <v>47.8670484990599</v>
      </c>
      <c r="Q41" s="96" t="n">
        <f aca="false">C41+$Q$3</f>
        <v>39.6170484990599</v>
      </c>
      <c r="R41" s="6"/>
      <c r="S41" s="88" t="n">
        <f aca="false">J41-3.5</f>
        <v>39.0670484990599</v>
      </c>
      <c r="T41" s="92"/>
      <c r="U41" s="114" t="n">
        <f aca="false">$C41+$U$3</f>
        <v>32.3670484990599</v>
      </c>
      <c r="V41" s="96" t="n">
        <f aca="false">$C41+$V$3</f>
        <v>46.8670484990599</v>
      </c>
      <c r="W41" s="96" t="n">
        <f aca="false">$C41+$W$3</f>
        <v>39.3670484990599</v>
      </c>
      <c r="X41" s="92"/>
      <c r="Y41" s="92" t="n">
        <f aca="false">IF(Polymers_Data!BA41=1,0.5*W41+0.5*V41,IF(Polymers_Data!BA41=2,0.7*W41+0.3*V41,IF(Polymers_Data!BA41=3,MAXA(MINA(V41,W41),U41),IF(Polymers_Data!BA41=4,0.7*W41+0.3*U41,IF(Polymers_Data!BA41=5,0.5*W41+0.5*U41,"ERR")))))</f>
        <v>39.3670484990599</v>
      </c>
      <c r="Z41" s="96" t="n">
        <v>0</v>
      </c>
      <c r="AA41" s="92" t="n">
        <f aca="false">W41+Z41</f>
        <v>39.3670484990599</v>
      </c>
      <c r="AB41" s="92" t="n">
        <f aca="false">AA41+1</f>
        <v>40.3670484990599</v>
      </c>
      <c r="AC41" s="116" t="n">
        <f aca="false">S41+2</f>
        <v>41.0670484990599</v>
      </c>
      <c r="AD41" s="117" t="n">
        <f aca="false">AB41+2.5</f>
        <v>42.8670484990599</v>
      </c>
      <c r="AE41" s="96" t="n">
        <f aca="false">C41+11.33</f>
        <v>38.6970484990599</v>
      </c>
      <c r="AF41" s="96" t="n">
        <f aca="false">C41+27</f>
        <v>54.3670484990599</v>
      </c>
      <c r="AG41" s="96" t="n">
        <f aca="false">C41+17.68</f>
        <v>45.0470484990599</v>
      </c>
      <c r="AH41" s="6"/>
      <c r="AI41" s="88" t="n">
        <f aca="false">AC41+4.5</f>
        <v>45.5670484990599</v>
      </c>
      <c r="AJ41" s="118" t="n">
        <f aca="false">AB41+8</f>
        <v>48.3670484990599</v>
      </c>
      <c r="AK41" s="114" t="n">
        <f aca="false">CO41+1.5</f>
        <v>19.9277709927543</v>
      </c>
      <c r="AL41" s="6"/>
      <c r="AM41" s="96" t="n">
        <f aca="false">AK41+$AM$3</f>
        <v>32.7277709927543</v>
      </c>
      <c r="AN41" s="96" t="n">
        <f aca="false">AK41+$AN$3</f>
        <v>43.9277709927543</v>
      </c>
      <c r="AO41" s="96" t="n">
        <f aca="false">AK41+$AO$3</f>
        <v>37.8277709927543</v>
      </c>
      <c r="AP41" s="109" t="n">
        <f aca="false">IF(Polymers_Data!AE41=1,0.5*AO41+0.5*AN41,IF(Polymers_Data!AE41=2,0.7*AO41+0.3*AN41,IF(Polymers_Data!AE41=3,MAXA(MINA(AN41,AO41),AM41),IF(Polymers_Data!AE41=4,0.7*AO41+0.3*AM41,IF(Polymers_Data!AE41=5,0.5*AO41+0.5*AM41,"ERR")))))</f>
        <v>37.8277709927543</v>
      </c>
      <c r="AQ41" s="109" t="n">
        <f aca="false">IF(Polymers_Data!AE41=1,0.5*AO41+0.5*AN41,IF(Polymers_Data!AE41=2,0.7*AO41+0.3*AN41,IF(Polymers_Data!AE41=3,MAXA(MINA(AN41,AO41),AM41),IF(Polymers_Data!AE41=4,0.7*AO41+0.3*AM41,IF(Polymers_Data!AE41=5,0.5*AO41+0.5*AM41,"ERR")))))</f>
        <v>37.8277709927543</v>
      </c>
      <c r="AR41" s="96" t="n">
        <f aca="false">$AK41+10</f>
        <v>29.9277709927543</v>
      </c>
      <c r="AS41" s="96" t="n">
        <f aca="false">$AK41+23.75</f>
        <v>43.6777709927543</v>
      </c>
      <c r="AT41" s="96" t="n">
        <f aca="false">$AK41+$AT$3</f>
        <v>35.3177709927543</v>
      </c>
      <c r="AU41" s="96" t="n">
        <f aca="false">IF(Polymers_Data!BP41=1,0.5*AT41+0.5*AS41,IF(Polymers_Data!BP41=2,0.7*AT41+0.3*AS41,IF(Polymers_Data!BP41=3,MAXA(MINA(AS41,AT41),AR41),IF(Polymers_Data!BP41=4,0.7*AT41+0.3*AR41,IF(Polymers_Data!BP41=5,0.3*AT41+0.7*AR41,"ERR")))))</f>
        <v>35.3177709927543</v>
      </c>
      <c r="AV41" s="96" t="n">
        <v>3.75</v>
      </c>
      <c r="AW41" s="109" t="n">
        <v>39.8113474326599</v>
      </c>
      <c r="AX41" s="5"/>
      <c r="AY41" s="108" t="n">
        <f aca="false">C41</f>
        <v>27.3670484990599</v>
      </c>
      <c r="AZ41" s="6"/>
      <c r="BA41" s="96" t="n">
        <f aca="false">AY41+$BA$3</f>
        <v>44.8670484990599</v>
      </c>
      <c r="BB41" s="96" t="n">
        <f aca="false">AY41+$BB$3</f>
        <v>87.3670484990599</v>
      </c>
      <c r="BC41" s="96" t="n">
        <f aca="false">AY41+$BC$3</f>
        <v>66.8670484990599</v>
      </c>
      <c r="BD41" s="109" t="n">
        <f aca="false">IF(Polymers_Data!BZ41=1,0.5*BC41+0.5*BB41,IF(Polymers_Data!BZ41=2,0.7*BC41+0.3*BB41,IF(Polymers_Data!BZ41=3,MAXA(MINA(BB41,BC41),BA41),IF(Polymers_Data!BZ41=4,0.7*BC41+0.3*BA41,IF(Polymers_Data!BZ41=5,0.5*BC41+0.5*BA41,"ERR")))))</f>
        <v>66.8670484990599</v>
      </c>
      <c r="BE41" s="92" t="n">
        <f aca="false">IF(Polymers_Data!BZ41=1,0.5*BC41+0.5*BB41,IF(Polymers_Data!BZ41=2,0.7*BC41+0.3*BB41,IF(Polymers_Data!BZ41=3,MAXA(MINA(BB41,BC41),BA41),IF(Polymers_Data!BZ41=4,0.7*BC41+0.3*BA41,IF(Polymers_Data!BZ41=5,0.5*BC41+0.5*BA41,"ERR")))))</f>
        <v>66.8670484990599</v>
      </c>
      <c r="BF41" s="6"/>
      <c r="BG41" s="6"/>
      <c r="BH41" s="6"/>
      <c r="BI41" s="120" t="n">
        <f aca="false">BC41+BH41</f>
        <v>66.8670484990599</v>
      </c>
      <c r="BJ41" s="6"/>
      <c r="BK41" s="114" t="n">
        <f aca="false">DQ41</f>
        <v>38.3670484990599</v>
      </c>
      <c r="BL41" s="6"/>
      <c r="BM41" s="96" t="n">
        <f aca="false">BK41+$BM$3</f>
        <v>45.6170484990599</v>
      </c>
      <c r="BN41" s="96" t="n">
        <f aca="false">BK41+22</f>
        <v>60.3670484990599</v>
      </c>
      <c r="BO41" s="96" t="n">
        <f aca="false">BK41+$BO$3</f>
        <v>53.5670484990599</v>
      </c>
      <c r="BP41" s="121" t="n">
        <f aca="false">IF(Polymers_Data!AJ41=1,0.5*BO41+0.5*BN41,IF(Polymers_Data!AJ41=2,0.7*BO41+0.3*BN41,IF(Polymers_Data!AJ41=3,MAXA(MINA(BN41,BO41),BM41),IF(Polymers_Data!AJ41=4,0.7*BO41+0.3*BM41,IF(Polymers_Data!AJ41=5,0.5*BO41+0.5*BM41,"ERR")))))</f>
        <v>53.5670484990599</v>
      </c>
      <c r="BQ41" s="121" t="n">
        <v>0</v>
      </c>
      <c r="BR41" s="121" t="n">
        <f aca="false">BO41+BQ41</f>
        <v>53.5670484990599</v>
      </c>
      <c r="BS41" s="96" t="n">
        <f aca="false">BR41-2.5</f>
        <v>51.0670484990599</v>
      </c>
      <c r="BT41" s="124" t="n">
        <v>50.1322989678531</v>
      </c>
      <c r="BU41" s="122" t="n">
        <f aca="false">VLOOKUP(A41,'[2]Price Curves'!$C$8:$IV$367,'[2]Price Curves'!$AW$1)</f>
        <v>39.7001340422079</v>
      </c>
      <c r="BV41" s="96" t="n">
        <f aca="false">BU41/2.97</f>
        <v>13.3670484990599</v>
      </c>
      <c r="BW41" s="96" t="n">
        <f aca="false">BV41+7</f>
        <v>20.3670484990599</v>
      </c>
      <c r="BX41" s="96" t="n">
        <f aca="false">BV41+23.861</f>
        <v>37.2280484990599</v>
      </c>
      <c r="BY41" s="96" t="n">
        <f aca="false">BV41+$BY$3</f>
        <v>27.3670484990599</v>
      </c>
      <c r="BZ41" s="96" t="n">
        <f aca="false">IF(Monomers_Data!F41=1,0.5*BY41+0.5*BX41,IF(Monomers_Data!F41=2,0.7*BY41+0.3*BX41,IF(Monomers_Data!F41=3,MAXA(MINA(BX41,BY41),BW41),IF(Monomers_Data!F41=4,0.7*BY41+0.3*BW41,IF(Monomers_Data!F41=5,0.5*BY41+0.5*BW41,"ERR")))))</f>
        <v>27.3670484990599</v>
      </c>
      <c r="CA41" s="96" t="n">
        <v>0</v>
      </c>
      <c r="CB41" s="92" t="n">
        <f aca="false">BY41+CA41</f>
        <v>27.3670484990599</v>
      </c>
      <c r="CC41" s="96" t="n">
        <f aca="false">EP41</f>
        <v>28</v>
      </c>
      <c r="CD41" s="96" t="n">
        <f aca="false">CB41+2</f>
        <v>29.3670484990599</v>
      </c>
      <c r="CE41" s="123" t="n">
        <f aca="false">CB41+0.25</f>
        <v>27.6170484990599</v>
      </c>
      <c r="CF41" s="124"/>
      <c r="CG41" s="105" t="n">
        <f aca="false">VLOOKUP(A41,'[2]Price Curves'!$C$8:$BH$367,'[2]Price Curves'!$AY$1)</f>
        <v>48.3394712993507</v>
      </c>
      <c r="CH41" s="124" t="n">
        <f aca="false">CG41/4.23</f>
        <v>11.4277709927543</v>
      </c>
      <c r="CI41" s="124" t="n">
        <f aca="false">$CB41+CI$3</f>
        <v>19.3670484990599</v>
      </c>
      <c r="CJ41" s="124" t="n">
        <f aca="false">$CB41+CJ$3</f>
        <v>25.3670484990599</v>
      </c>
      <c r="CK41" s="124" t="n">
        <f aca="false">$CB41+CK$3</f>
        <v>21.3670484990599</v>
      </c>
      <c r="CL41" s="125" t="n">
        <f aca="false">IF(Monomers_Data!P41=1,0.5*CK41+0.5*CJ41,IF(Monomers_Data!P41=2,0.7*CK41+0.3*CJ41,IF(Monomers_Data!P41=3,MAXA(MINA(CJ41,CK41),CI41),IF(Monomers_Data!P41=4,0.7*CK41+0.3*CI41,IF(Monomers_Data!P41=5,0.5*CK41+0.5*CI41,"ERR")))))</f>
        <v>22.5670484990599</v>
      </c>
      <c r="CM41" s="125" t="n">
        <f aca="false">CH41+$CM$3</f>
        <v>18.4277709927543</v>
      </c>
      <c r="CN41" s="125"/>
      <c r="CO41" s="118" t="n">
        <f aca="false">CM41</f>
        <v>18.4277709927543</v>
      </c>
      <c r="CP41" s="125" t="n">
        <v>1.5</v>
      </c>
      <c r="CQ41" s="127" t="n">
        <f aca="false">CO41+CP41</f>
        <v>19.9277709927543</v>
      </c>
      <c r="CR41" s="124" t="n">
        <f aca="false">EX41</f>
        <v>15.9320533433339</v>
      </c>
      <c r="CS41" s="128" t="n">
        <f aca="false">EX41</f>
        <v>15.9320533433339</v>
      </c>
      <c r="CT41" s="7" t="n">
        <f aca="false">CB41</f>
        <v>27.3670484990599</v>
      </c>
      <c r="CU41" s="124" t="n">
        <f aca="false">(+CT41+$CU$3)</f>
        <v>29.8670484990599</v>
      </c>
      <c r="CV41" s="124" t="n">
        <f aca="false">CT41+$CV$3</f>
        <v>44.3670484990599</v>
      </c>
      <c r="CW41" s="124" t="n">
        <f aca="false">CT41+$CW$3</f>
        <v>37.3670484990599</v>
      </c>
      <c r="CX41" s="96" t="n">
        <f aca="false">IF(Polymers_Data!BU41=1,0.5*CW41+0.5*CV41,IF(Polymers_Data!BU41=2,0.7*CW41+0.3*CV41,IF(Polymers_Data!BU41=3,MAXA(MINA(CV41,CW41),CU41),IF(Polymers_Data!BU41=4,0.7*CW41+0.3*CU41,IF(Polymers_Data!BU41=5,0.5*CW41+0.5*CU41,"ERR")))))</f>
        <v>39.4670484990599</v>
      </c>
      <c r="CY41" s="129" t="n">
        <f aca="false">CX41</f>
        <v>39.4670484990599</v>
      </c>
      <c r="CZ41" s="105" t="n">
        <v>0.205156051121463</v>
      </c>
      <c r="DA41" s="124" t="n">
        <f aca="false">CZ41*100/(0.2*4.22+0.8*2.9696)</f>
        <v>6.37193917164013</v>
      </c>
      <c r="DB41" s="123"/>
      <c r="DC41" s="124" t="n">
        <f aca="false">EN41</f>
        <v>24.7670484990599</v>
      </c>
      <c r="DD41" s="124" t="n">
        <f aca="false">EB41</f>
        <v>108.854523809524</v>
      </c>
      <c r="DE41" s="124" t="n">
        <f aca="false">DC41*0.285+DD41/7.37*0.785+5.2</f>
        <v>23.8530187530972</v>
      </c>
      <c r="DF41" s="124" t="n">
        <f aca="false">DC41+$DF$3</f>
        <v>19.4670484990599</v>
      </c>
      <c r="DG41" s="124" t="n">
        <f aca="false">DC41+$DG$3</f>
        <v>49.7670484990599</v>
      </c>
      <c r="DH41" s="96" t="n">
        <f aca="false">DC41+6</f>
        <v>30.7670484990599</v>
      </c>
      <c r="DI41" s="124" t="n">
        <f aca="false">IF(Monomers_Data!AE41=1,0.5*DH41+0.5*DG41,IF(Monomers_Data!AE41=2,0.7*DH41+0.3*DG41,IF(Monomers_Data!AE41=3,MAXA(MINA(DG41,DH41),DF41),IF(Monomers_Data!AE41=4,0.7*DH41+0.3*DF41,IF(Monomers_Data!AE41=5,0.5*DH41+0.5*DF41,"ERR")))))</f>
        <v>30.7670484990599</v>
      </c>
      <c r="DJ41" s="125" t="n">
        <f aca="false">DI41</f>
        <v>30.7670484990599</v>
      </c>
      <c r="DK41" s="123" t="n">
        <f aca="false">DJ41/100*2204</f>
        <v>678.10574891928</v>
      </c>
      <c r="DL41" s="124" t="n">
        <f aca="false">CB41</f>
        <v>27.3670484990599</v>
      </c>
      <c r="DM41" s="124" t="n">
        <f aca="false">DL41+$DM$3</f>
        <v>29.8670484990599</v>
      </c>
      <c r="DN41" s="124" t="n">
        <f aca="false">DL41+$DN$3</f>
        <v>50.3670484990599</v>
      </c>
      <c r="DO41" s="96" t="n">
        <f aca="false">DL41+$DO$3</f>
        <v>38.3670484990599</v>
      </c>
      <c r="DP41" s="124" t="n">
        <f aca="false">IF(Monomers_Data!AE41=1,0.5*DO41+0.5*DN41,IF(Monomers_Data!AE41=2,0.7*DO41+0.3*DN41,IF(Monomers_Data!AE41=3,MAXA(MINA(DN41,DO41),DM41),IF(Monomers_Data!AE41=4,0.7*DO41+0.3*DM41,IF(Monomers_Data!AE41=5,0.5*DO41+0.5*DM41,"ERR")))))</f>
        <v>38.3670484990599</v>
      </c>
      <c r="DQ41" s="125" t="n">
        <f aca="false">DP41</f>
        <v>38.3670484990599</v>
      </c>
      <c r="DR41" s="123" t="n">
        <f aca="false">DQ41/100*2204</f>
        <v>845.60974891928</v>
      </c>
      <c r="DS41" s="96" t="n">
        <f aca="false">VLOOKUP(A41,'[2]Price Curves'!$C$8:$BH$367,'[2]Price Curves'!$BC$1)</f>
        <v>23.5</v>
      </c>
      <c r="DT41" s="124" t="n">
        <f aca="false">DS41/42*100</f>
        <v>55.952380952381</v>
      </c>
      <c r="DU41" s="124" t="n">
        <f aca="false">VLOOKUP(A41,'[2]Price Curves'!$C$8:$BH$367,'[2]Price Curves'!$BG$1)</f>
        <v>68.2809523809524</v>
      </c>
      <c r="DV41" s="105" t="n">
        <f aca="false">DT42+$DT$3</f>
        <v>81.4690476190476</v>
      </c>
      <c r="DW41" s="130" t="n">
        <f aca="false">DT42+$DU$3</f>
        <v>165.869047619048</v>
      </c>
      <c r="DX41" s="130" t="n">
        <f aca="false">DT41*$DV$3+DU41*$DW$3+$DX$3</f>
        <v>108.854523809524</v>
      </c>
      <c r="DY41" s="96" t="n">
        <f aca="false">DT42+$DY$3</f>
        <v>110.869047619048</v>
      </c>
      <c r="DZ41" s="96"/>
      <c r="EA41" s="131" t="n">
        <f aca="false">DX41+DZ41</f>
        <v>108.854523809524</v>
      </c>
      <c r="EB41" s="131" t="n">
        <f aca="false">DX41</f>
        <v>108.854523809524</v>
      </c>
      <c r="EC41" s="132"/>
      <c r="ED41" s="133" t="n">
        <f aca="false">'[2]Price Curves'!AM40</f>
        <v>1.21</v>
      </c>
      <c r="EH41" s="106" t="n">
        <f aca="false">MAX(EXP(-0.015*((A47-'Export File'!$A$6+30)/365))*$EH$8,0.1)</f>
        <v>0.104762883478551</v>
      </c>
      <c r="EJ41" s="134" t="n">
        <f aca="false">BV41</f>
        <v>13.3670484990599</v>
      </c>
      <c r="EK41" s="134" t="n">
        <f aca="false">EJ41+5.22</f>
        <v>18.5870484990599</v>
      </c>
      <c r="EL41" s="134" t="n">
        <f aca="false">EJ41+18.2</f>
        <v>31.5670484990599</v>
      </c>
      <c r="EM41" s="134" t="n">
        <f aca="false">EJ41+$EM$3</f>
        <v>24.7670484990599</v>
      </c>
      <c r="EN41" s="135" t="n">
        <f aca="false">IF(Monomers_Data!K41=1,0.5*EM41+0.5*EL41,IF(Monomers_Data!K41=2,0.7*EM41+0.3*EL41,IF(Monomers_Data!K41=3,MAXA(MINA(EL41,EM41),EK41),IF(Monomers_Data!K41=4,0.7*EM41+0.3*EK41,IF(Monomers_Data!K41=5,0.5*EM41+0.5*EK41,"ERR")))))</f>
        <v>24.7670484990599</v>
      </c>
      <c r="EO41" s="134" t="n">
        <v>4.5</v>
      </c>
      <c r="EP41" s="136" t="n">
        <v>28</v>
      </c>
      <c r="EQ41" s="134" t="n">
        <f aca="false">VLOOKUP(A41,'[2]Price Curves'!$C$8:$BH$367,'[2]Price Curves'!$BH$1)</f>
        <v>61.1</v>
      </c>
      <c r="ER41" s="134" t="n">
        <f aca="false">VLOOKUP(A41,'[2]Price Curves'!$C$8:$BH$367,'[2]Price Curves'!$BA$1)</f>
        <v>48.6966540097402</v>
      </c>
      <c r="ES41" s="137" t="n">
        <f aca="false">MIN(((EQ41+$ET$1-ER41*0.7133-$ET$3)/5.69*2.4313)+1.5,CQ41-$ET$2)</f>
        <v>13.1542919944103</v>
      </c>
      <c r="ET41" s="134" t="n">
        <f aca="false">MAX(($EQ41+$ET$1-$ER41*0.7133-$ET$3)/5.69*2.4313+1.5,$CQ41-$ET$2)</f>
        <v>17.4277709927543</v>
      </c>
      <c r="EU41" s="138" t="n">
        <f aca="false">AVERAGE(ET41,ES41)</f>
        <v>15.2910314935823</v>
      </c>
      <c r="EV41" s="134" t="n">
        <f aca="false">CB41*$EV$2+$EV$3</f>
        <v>17.6621216167902</v>
      </c>
      <c r="EW41" s="134" t="n">
        <f aca="false">IF(Monomers_Data!U41=1,0.5*EU41+0.5*ET41,IF(Monomers_Data!U41=2,0.7*EU41+0.3*ET41,IF(Monomers_Data!U41=3,MAXA(MINA(ET41,EU41),ES41),IF(Monomers_Data!U41=4,0.7*EU41+0.3*ES41,IF(Monomers_Data!U41=5,0.5*EU41+0.5*ES41,"ERR")))))</f>
        <v>15.9320533433339</v>
      </c>
      <c r="EX41" s="96" t="n">
        <f aca="false">EW41</f>
        <v>15.9320533433339</v>
      </c>
      <c r="EY41" s="139" t="n">
        <f aca="false">VLOOKUP(A41,'[2]Price Curves'!$C$8:$BH$367,'[2]Price Curves'!$BE$1)</f>
        <v>4.482</v>
      </c>
      <c r="EZ41" s="134" t="n">
        <f aca="false">EY41*$EZ$2+$EZ$3</f>
        <v>68.3638</v>
      </c>
      <c r="FA41" s="0" t="n">
        <f aca="false">((EY41*$FA$2)+$FA$3)*100</f>
        <v>67.061</v>
      </c>
    </row>
    <row r="42" customFormat="false" ht="12" hidden="false" customHeight="false" outlineLevel="0" collapsed="false">
      <c r="A42" s="140" t="n">
        <f aca="false">EOMONTH(A41,0)+1</f>
        <v>37987</v>
      </c>
      <c r="C42" s="108" t="n">
        <f aca="false">CB42</f>
        <v>26.7931375394153</v>
      </c>
      <c r="D42" s="6"/>
      <c r="E42" s="96" t="n">
        <f aca="false">C42+$E$3</f>
        <v>35.7931375394153</v>
      </c>
      <c r="F42" s="96" t="n">
        <f aca="false">C42+$F$3</f>
        <v>48.7931375394153</v>
      </c>
      <c r="G42" s="96" t="n">
        <f aca="false">C42+$G$3</f>
        <v>41.9931375394153</v>
      </c>
      <c r="H42" s="92" t="n">
        <f aca="false">IF(Polymers_Data!F42=1,0.5*G42+0.5*F42,IF(Polymers_Data!F42=2,0.7*G42+0.3*F42,IF(Polymers_Data!F42=3,MAXA(MINA(F42,G42),E42),IF(Polymers_Data!F42=4,0.7*G42+0.3*E42,IF(Polymers_Data!F42=5,0.5*G42+0.5*E42,"ERR")))))</f>
        <v>41.9931375394153</v>
      </c>
      <c r="I42" s="109" t="n">
        <v>0</v>
      </c>
      <c r="J42" s="109" t="n">
        <f aca="false">G42+I42</f>
        <v>41.9931375394153</v>
      </c>
      <c r="K42" s="110" t="n">
        <f aca="false">J42+2</f>
        <v>43.9931375394153</v>
      </c>
      <c r="L42" s="111" t="n">
        <f aca="false">AB42+$L$3</f>
        <v>44.2931375394153</v>
      </c>
      <c r="M42" s="112" t="n">
        <f aca="false">L42+$M$3</f>
        <v>45.2931375394153</v>
      </c>
      <c r="N42" s="113" t="n">
        <f aca="false">L42+$N$3</f>
        <v>43.2931375394153</v>
      </c>
      <c r="O42" s="114" t="n">
        <f aca="false">C42+$O$3</f>
        <v>29.2931375394153</v>
      </c>
      <c r="P42" s="96" t="n">
        <f aca="false">C42+$P$3</f>
        <v>47.2931375394153</v>
      </c>
      <c r="Q42" s="96" t="n">
        <f aca="false">C42+$Q$3</f>
        <v>39.0431375394153</v>
      </c>
      <c r="R42" s="6"/>
      <c r="S42" s="88" t="n">
        <f aca="false">J42-3.5</f>
        <v>38.4931375394153</v>
      </c>
      <c r="T42" s="92"/>
      <c r="U42" s="114" t="n">
        <f aca="false">$C42+$U$3</f>
        <v>31.7931375394153</v>
      </c>
      <c r="V42" s="96" t="n">
        <f aca="false">$C42+$V$3</f>
        <v>46.2931375394153</v>
      </c>
      <c r="W42" s="96" t="n">
        <f aca="false">$C42+$W$3</f>
        <v>38.7931375394153</v>
      </c>
      <c r="X42" s="92"/>
      <c r="Y42" s="92" t="n">
        <f aca="false">IF(Polymers_Data!BA42=1,0.5*W42+0.5*V42,IF(Polymers_Data!BA42=2,0.7*W42+0.3*V42,IF(Polymers_Data!BA42=3,MAXA(MINA(V42,W42),U42),IF(Polymers_Data!BA42=4,0.7*W42+0.3*U42,IF(Polymers_Data!BA42=5,0.5*W42+0.5*U42,"ERR")))))</f>
        <v>38.7931375394153</v>
      </c>
      <c r="Z42" s="96" t="n">
        <v>0</v>
      </c>
      <c r="AA42" s="92" t="n">
        <f aca="false">W42+Z42</f>
        <v>38.7931375394153</v>
      </c>
      <c r="AB42" s="92" t="n">
        <f aca="false">AA42+1</f>
        <v>39.7931375394153</v>
      </c>
      <c r="AC42" s="116" t="n">
        <f aca="false">S42+2</f>
        <v>40.4931375394153</v>
      </c>
      <c r="AD42" s="117" t="n">
        <f aca="false">AB42+2.5</f>
        <v>42.2931375394153</v>
      </c>
      <c r="AE42" s="96" t="n">
        <f aca="false">C42+11.33</f>
        <v>38.1231375394153</v>
      </c>
      <c r="AF42" s="96" t="n">
        <f aca="false">C42+27</f>
        <v>53.7931375394153</v>
      </c>
      <c r="AG42" s="96" t="n">
        <f aca="false">C42+17.68</f>
        <v>44.4731375394153</v>
      </c>
      <c r="AH42" s="6"/>
      <c r="AI42" s="88" t="n">
        <f aca="false">AC42+4.5</f>
        <v>44.9931375394153</v>
      </c>
      <c r="AJ42" s="118" t="n">
        <f aca="false">AB42+8</f>
        <v>47.7931375394153</v>
      </c>
      <c r="AK42" s="114" t="n">
        <f aca="false">CO42+1.5</f>
        <v>19.9425069890521</v>
      </c>
      <c r="AL42" s="6"/>
      <c r="AM42" s="96" t="n">
        <f aca="false">AK42+$AM$3</f>
        <v>32.7425069890521</v>
      </c>
      <c r="AN42" s="96" t="n">
        <f aca="false">AK42+$AN$3</f>
        <v>43.9425069890521</v>
      </c>
      <c r="AO42" s="96" t="n">
        <f aca="false">AK42+$AO$3</f>
        <v>37.8425069890521</v>
      </c>
      <c r="AP42" s="109" t="n">
        <f aca="false">IF(Polymers_Data!AE42=1,0.5*AO42+0.5*AN42,IF(Polymers_Data!AE42=2,0.7*AO42+0.3*AN42,IF(Polymers_Data!AE42=3,MAXA(MINA(AN42,AO42),AM42),IF(Polymers_Data!AE42=4,0.7*AO42+0.3*AM42,IF(Polymers_Data!AE42=5,0.5*AO42+0.5*AM42,"ERR")))))</f>
        <v>37.8425069890521</v>
      </c>
      <c r="AQ42" s="109" t="n">
        <f aca="false">IF(Polymers_Data!AE42=1,0.5*AO42+0.5*AN42,IF(Polymers_Data!AE42=2,0.7*AO42+0.3*AN42,IF(Polymers_Data!AE42=3,MAXA(MINA(AN42,AO42),AM42),IF(Polymers_Data!AE42=4,0.7*AO42+0.3*AM42,IF(Polymers_Data!AE42=5,0.5*AO42+0.5*AM42,"ERR")))))</f>
        <v>37.8425069890521</v>
      </c>
      <c r="AR42" s="96" t="n">
        <f aca="false">$AK42+10</f>
        <v>29.9425069890521</v>
      </c>
      <c r="AS42" s="96" t="n">
        <f aca="false">$AK42+23.75</f>
        <v>43.6925069890521</v>
      </c>
      <c r="AT42" s="96" t="n">
        <f aca="false">$AK42+$AT$3</f>
        <v>35.3325069890521</v>
      </c>
      <c r="AU42" s="96" t="n">
        <f aca="false">IF(Polymers_Data!BP42=1,0.5*AT42+0.5*AS42,IF(Polymers_Data!BP42=2,0.7*AT42+0.3*AS42,IF(Polymers_Data!BP42=3,MAXA(MINA(AS42,AT42),AR42),IF(Polymers_Data!BP42=4,0.7*AT42+0.3*AR42,IF(Polymers_Data!BP42=5,0.3*AT42+0.7*AR42,"ERR")))))</f>
        <v>35.3325069890521</v>
      </c>
      <c r="AV42" s="96" t="n">
        <v>3.75</v>
      </c>
      <c r="AW42" s="109" t="n">
        <v>39.8008449669251</v>
      </c>
      <c r="AX42" s="5"/>
      <c r="AY42" s="108" t="n">
        <f aca="false">C42</f>
        <v>26.7931375394153</v>
      </c>
      <c r="AZ42" s="6"/>
      <c r="BA42" s="96" t="n">
        <f aca="false">AY42+$BA$3</f>
        <v>44.2931375394153</v>
      </c>
      <c r="BB42" s="96" t="n">
        <f aca="false">AY42+$BB$3</f>
        <v>86.7931375394153</v>
      </c>
      <c r="BC42" s="96" t="n">
        <f aca="false">AY42+$BC$3</f>
        <v>66.2931375394153</v>
      </c>
      <c r="BD42" s="109" t="n">
        <f aca="false">IF(Polymers_Data!BZ42=1,0.5*BC42+0.5*BB42,IF(Polymers_Data!BZ42=2,0.7*BC42+0.3*BB42,IF(Polymers_Data!BZ42=3,MAXA(MINA(BB42,BC42),BA42),IF(Polymers_Data!BZ42=4,0.7*BC42+0.3*BA42,IF(Polymers_Data!BZ42=5,0.5*BC42+0.5*BA42,"ERR")))))</f>
        <v>66.2931375394153</v>
      </c>
      <c r="BE42" s="92" t="n">
        <f aca="false">IF(Polymers_Data!BZ42=1,0.5*BC42+0.5*BB42,IF(Polymers_Data!BZ42=2,0.7*BC42+0.3*BB42,IF(Polymers_Data!BZ42=3,MAXA(MINA(BB42,BC42),BA42),IF(Polymers_Data!BZ42=4,0.7*BC42+0.3*BA42,IF(Polymers_Data!BZ42=5,0.5*BC42+0.5*BA42,"ERR")))))</f>
        <v>66.2931375394153</v>
      </c>
      <c r="BF42" s="6"/>
      <c r="BG42" s="6"/>
      <c r="BH42" s="6"/>
      <c r="BI42" s="120" t="n">
        <f aca="false">BC42+BH42</f>
        <v>66.2931375394153</v>
      </c>
      <c r="BJ42" s="6"/>
      <c r="BK42" s="114" t="n">
        <f aca="false">DQ42</f>
        <v>37.7931375394153</v>
      </c>
      <c r="BL42" s="6"/>
      <c r="BM42" s="96" t="n">
        <f aca="false">BK42+$BM$3</f>
        <v>45.0431375394153</v>
      </c>
      <c r="BN42" s="96" t="n">
        <f aca="false">BK42+22</f>
        <v>59.7931375394153</v>
      </c>
      <c r="BO42" s="96" t="n">
        <f aca="false">BK42+$BO$3</f>
        <v>52.9931375394153</v>
      </c>
      <c r="BP42" s="121" t="n">
        <f aca="false">IF(Polymers_Data!AJ42=1,0.5*BO42+0.5*BN42,IF(Polymers_Data!AJ42=2,0.7*BO42+0.3*BN42,IF(Polymers_Data!AJ42=3,MAXA(MINA(BN42,BO42),BM42),IF(Polymers_Data!AJ42=4,0.7*BO42+0.3*BM42,IF(Polymers_Data!AJ42=5,0.5*BO42+0.5*BM42,"ERR")))))</f>
        <v>52.9931375394153</v>
      </c>
      <c r="BQ42" s="121" t="n">
        <v>0</v>
      </c>
      <c r="BR42" s="121" t="n">
        <f aca="false">BO42+BQ42</f>
        <v>52.9931375394153</v>
      </c>
      <c r="BS42" s="96" t="n">
        <f aca="false">BR42-2.5</f>
        <v>50.4931375394153</v>
      </c>
      <c r="BT42" s="124" t="n">
        <v>50.1330403207763</v>
      </c>
      <c r="BU42" s="122" t="n">
        <f aca="false">VLOOKUP(A42,'[2]Price Curves'!$C$8:$IV$367,'[2]Price Curves'!$AW$1)</f>
        <v>37.9956184920636</v>
      </c>
      <c r="BV42" s="96" t="n">
        <f aca="false">BU42/2.97</f>
        <v>12.7931375394153</v>
      </c>
      <c r="BW42" s="96" t="n">
        <f aca="false">BV42+7</f>
        <v>19.7931375394153</v>
      </c>
      <c r="BX42" s="96" t="n">
        <f aca="false">BV42+23.861</f>
        <v>36.6541375394153</v>
      </c>
      <c r="BY42" s="96" t="n">
        <f aca="false">BV42+$BY$3</f>
        <v>26.7931375394153</v>
      </c>
      <c r="BZ42" s="96" t="n">
        <f aca="false">IF(Monomers_Data!F42=1,0.5*BY42+0.5*BX42,IF(Monomers_Data!F42=2,0.7*BY42+0.3*BX42,IF(Monomers_Data!F42=3,MAXA(MINA(BX42,BY42),BW42),IF(Monomers_Data!F42=4,0.7*BY42+0.3*BW42,IF(Monomers_Data!F42=5,0.5*BY42+0.5*BW42,"ERR")))))</f>
        <v>26.7931375394153</v>
      </c>
      <c r="CA42" s="96" t="n">
        <v>0</v>
      </c>
      <c r="CB42" s="92" t="n">
        <f aca="false">BY42+CA42</f>
        <v>26.7931375394153</v>
      </c>
      <c r="CC42" s="96" t="n">
        <f aca="false">EP42</f>
        <v>26</v>
      </c>
      <c r="CD42" s="96" t="n">
        <f aca="false">CB42+2</f>
        <v>28.7931375394153</v>
      </c>
      <c r="CE42" s="123" t="n">
        <f aca="false">CB42+0.25</f>
        <v>27.0431375394153</v>
      </c>
      <c r="CF42" s="124"/>
      <c r="CG42" s="105" t="n">
        <f aca="false">VLOOKUP(A42,'[2]Price Curves'!$C$8:$BH$367,'[2]Price Curves'!$AY$1)</f>
        <v>48.4018045636905</v>
      </c>
      <c r="CH42" s="124" t="n">
        <f aca="false">CG42/4.23</f>
        <v>11.4425069890521</v>
      </c>
      <c r="CI42" s="124" t="n">
        <f aca="false">$CB42+CI$3</f>
        <v>18.7931375394153</v>
      </c>
      <c r="CJ42" s="124" t="n">
        <f aca="false">$CB42+CJ$3</f>
        <v>24.7931375394153</v>
      </c>
      <c r="CK42" s="124" t="n">
        <f aca="false">$CB42+CK$3</f>
        <v>20.7931375394153</v>
      </c>
      <c r="CL42" s="125" t="n">
        <f aca="false">IF(Monomers_Data!P42=1,0.5*CK42+0.5*CJ42,IF(Monomers_Data!P42=2,0.7*CK42+0.3*CJ42,IF(Monomers_Data!P42=3,MAXA(MINA(CJ42,CK42),CI42),IF(Monomers_Data!P42=4,0.7*CK42+0.3*CI42,IF(Monomers_Data!P42=5,0.5*CK42+0.5*CI42,"ERR")))))</f>
        <v>21.9931375394153</v>
      </c>
      <c r="CM42" s="125" t="n">
        <f aca="false">CH42+$CM$3</f>
        <v>18.4425069890521</v>
      </c>
      <c r="CN42" s="125"/>
      <c r="CO42" s="118" t="n">
        <f aca="false">CM42</f>
        <v>18.4425069890521</v>
      </c>
      <c r="CP42" s="125" t="n">
        <v>1.5</v>
      </c>
      <c r="CQ42" s="127" t="n">
        <f aca="false">CO42+CP42</f>
        <v>19.9425069890521</v>
      </c>
      <c r="CR42" s="124" t="n">
        <f aca="false">EX42</f>
        <v>16.2776482090786</v>
      </c>
      <c r="CS42" s="128" t="n">
        <f aca="false">EX42</f>
        <v>16.2776482090786</v>
      </c>
      <c r="CT42" s="7" t="n">
        <f aca="false">CB42</f>
        <v>26.7931375394153</v>
      </c>
      <c r="CU42" s="124" t="n">
        <f aca="false">(+CT42+$CU$3)</f>
        <v>29.2931375394153</v>
      </c>
      <c r="CV42" s="124" t="n">
        <f aca="false">CT42+$CV$3</f>
        <v>43.7931375394153</v>
      </c>
      <c r="CW42" s="124" t="n">
        <f aca="false">CT42+$CW$3</f>
        <v>36.7931375394153</v>
      </c>
      <c r="CX42" s="96" t="n">
        <f aca="false">IF(Polymers_Data!BU42=1,0.5*CW42+0.5*CV42,IF(Polymers_Data!BU42=2,0.7*CW42+0.3*CV42,IF(Polymers_Data!BU42=3,MAXA(MINA(CV42,CW42),CU42),IF(Polymers_Data!BU42=4,0.7*CW42+0.3*CU42,IF(Polymers_Data!BU42=5,0.5*CW42+0.5*CU42,"ERR")))))</f>
        <v>38.8931375394153</v>
      </c>
      <c r="CY42" s="129" t="n">
        <f aca="false">CX42</f>
        <v>38.8931375394153</v>
      </c>
      <c r="CZ42" s="105" t="n">
        <v>0.205565076785714</v>
      </c>
      <c r="DA42" s="124" t="n">
        <f aca="false">CZ42*100/(0.2*4.22+0.8*2.9696)</f>
        <v>6.38464309452226</v>
      </c>
      <c r="DB42" s="123"/>
      <c r="DC42" s="124" t="n">
        <f aca="false">EN42</f>
        <v>24.1931375394153</v>
      </c>
      <c r="DD42" s="124" t="n">
        <f aca="false">EB42</f>
        <v>108.75744047619</v>
      </c>
      <c r="DE42" s="124" t="n">
        <f aca="false">DC42*0.285+DD42/7.37*0.785+5.2</f>
        <v>23.6791135031851</v>
      </c>
      <c r="DF42" s="124" t="n">
        <f aca="false">DC42+$DF$3</f>
        <v>18.8931375394153</v>
      </c>
      <c r="DG42" s="124" t="n">
        <f aca="false">DC42+$DG$3</f>
        <v>49.1931375394153</v>
      </c>
      <c r="DH42" s="96" t="n">
        <f aca="false">DC42+6</f>
        <v>30.1931375394153</v>
      </c>
      <c r="DI42" s="124" t="n">
        <f aca="false">IF(Monomers_Data!AE42=1,0.5*DH42+0.5*DG42,IF(Monomers_Data!AE42=2,0.7*DH42+0.3*DG42,IF(Monomers_Data!AE42=3,MAXA(MINA(DG42,DH42),DF42),IF(Monomers_Data!AE42=4,0.7*DH42+0.3*DF42,IF(Monomers_Data!AE42=5,0.5*DH42+0.5*DF42,"ERR")))))</f>
        <v>30.1931375394153</v>
      </c>
      <c r="DJ42" s="125" t="n">
        <f aca="false">DI42</f>
        <v>30.1931375394153</v>
      </c>
      <c r="DK42" s="123" t="n">
        <f aca="false">DJ42/100*2204</f>
        <v>665.456751368714</v>
      </c>
      <c r="DL42" s="124" t="n">
        <f aca="false">CB42</f>
        <v>26.7931375394153</v>
      </c>
      <c r="DM42" s="124" t="n">
        <f aca="false">DL42+$DM$3</f>
        <v>29.2931375394153</v>
      </c>
      <c r="DN42" s="124" t="n">
        <f aca="false">DL42+$DN$3</f>
        <v>49.7931375394153</v>
      </c>
      <c r="DO42" s="96" t="n">
        <f aca="false">DL42+$DO$3</f>
        <v>37.7931375394153</v>
      </c>
      <c r="DP42" s="124" t="n">
        <f aca="false">IF(Monomers_Data!AE42=1,0.5*DO42+0.5*DN42,IF(Monomers_Data!AE42=2,0.7*DO42+0.3*DN42,IF(Monomers_Data!AE42=3,MAXA(MINA(DN42,DO42),DM42),IF(Monomers_Data!AE42=4,0.7*DO42+0.3*DM42,IF(Monomers_Data!AE42=5,0.5*DO42+0.5*DM42,"ERR")))))</f>
        <v>37.7931375394153</v>
      </c>
      <c r="DQ42" s="125" t="n">
        <f aca="false">DP42</f>
        <v>37.7931375394153</v>
      </c>
      <c r="DR42" s="123" t="n">
        <f aca="false">DQ42/100*2204</f>
        <v>832.960751368714</v>
      </c>
      <c r="DS42" s="96" t="n">
        <f aca="false">VLOOKUP(A42,'[2]Price Curves'!$C$8:$BH$367,'[2]Price Curves'!$BC$1)</f>
        <v>23.465</v>
      </c>
      <c r="DT42" s="124" t="n">
        <f aca="false">DS42/42*100</f>
        <v>55.8690476190476</v>
      </c>
      <c r="DU42" s="124" t="n">
        <f aca="false">VLOOKUP(A42,'[2]Price Curves'!$C$8:$BH$367,'[2]Price Curves'!$BG$1)</f>
        <v>68.1095238095238</v>
      </c>
      <c r="DV42" s="105" t="n">
        <f aca="false">DT43+$DT$3</f>
        <v>81.3857142857143</v>
      </c>
      <c r="DW42" s="130" t="n">
        <f aca="false">DT43+$DU$3</f>
        <v>165.785714285714</v>
      </c>
      <c r="DX42" s="130" t="n">
        <f aca="false">DT42*$DV$3+DU42*$DW$3+$DX$3</f>
        <v>108.75744047619</v>
      </c>
      <c r="DY42" s="96" t="n">
        <f aca="false">DT43+$DY$3</f>
        <v>110.785714285714</v>
      </c>
      <c r="DZ42" s="96"/>
      <c r="EA42" s="131" t="n">
        <f aca="false">DX42+DZ42</f>
        <v>108.75744047619</v>
      </c>
      <c r="EB42" s="131" t="n">
        <f aca="false">DX42</f>
        <v>108.75744047619</v>
      </c>
      <c r="EC42" s="132"/>
      <c r="ED42" s="133" t="n">
        <f aca="false">'[2]Price Curves'!AM41</f>
        <v>1.21</v>
      </c>
      <c r="EH42" s="106" t="n">
        <f aca="false">MAX(EXP(-0.015*((A48-'Export File'!$A$6+30)/365))*$EH$8,0.1)</f>
        <v>0.104633803345489</v>
      </c>
      <c r="EJ42" s="134" t="n">
        <f aca="false">BV42</f>
        <v>12.7931375394153</v>
      </c>
      <c r="EK42" s="134" t="n">
        <f aca="false">EJ42+5.22</f>
        <v>18.0131375394153</v>
      </c>
      <c r="EL42" s="134" t="n">
        <f aca="false">EJ42+18.2</f>
        <v>30.9931375394153</v>
      </c>
      <c r="EM42" s="134" t="n">
        <f aca="false">EJ42+$EM$3</f>
        <v>24.1931375394153</v>
      </c>
      <c r="EN42" s="135" t="n">
        <f aca="false">IF(Monomers_Data!K42=1,0.5*EM42+0.5*EL42,IF(Monomers_Data!K42=2,0.7*EM42+0.3*EL42,IF(Monomers_Data!K42=3,MAXA(MINA(EL42,EM42),EK42),IF(Monomers_Data!K42=4,0.7*EM42+0.3*EK42,IF(Monomers_Data!K42=5,0.5*EM42+0.5*EK42,"ERR")))))</f>
        <v>24.1931375394153</v>
      </c>
      <c r="EO42" s="134" t="n">
        <v>4.5</v>
      </c>
      <c r="EP42" s="142" t="n">
        <v>26</v>
      </c>
      <c r="EQ42" s="134" t="n">
        <f aca="false">VLOOKUP(A42,'[2]Price Curves'!$C$8:$BH$367,'[2]Price Curves'!$BH$1)</f>
        <v>63.8690476190476</v>
      </c>
      <c r="ER42" s="134" t="n">
        <f aca="false">VLOOKUP(A42,'[2]Price Curves'!$C$8:$BH$367,'[2]Price Curves'!$BA$1)</f>
        <v>49.4287978571429</v>
      </c>
      <c r="ES42" s="137" t="n">
        <f aca="false">MIN(((EQ42+$ET$1-ER42*0.7133-$ET$3)/5.69*2.4313)+1.5,CQ42-$ET$2)</f>
        <v>14.1143390462707</v>
      </c>
      <c r="ET42" s="134" t="n">
        <f aca="false">MAX(($EQ42+$ET$1-$ER42*0.7133-$ET$3)/5.69*2.4313+1.5,$CQ42-$ET$2)</f>
        <v>17.4425069890521</v>
      </c>
      <c r="EU42" s="138" t="n">
        <f aca="false">AVERAGE(ET42,ES42)</f>
        <v>15.7784230176614</v>
      </c>
      <c r="EV42" s="134" t="n">
        <f aca="false">CB42*$EV$2+$EV$3</f>
        <v>17.2288188422586</v>
      </c>
      <c r="EW42" s="134" t="n">
        <f aca="false">IF(Monomers_Data!U42=1,0.5*EU42+0.5*ET42,IF(Monomers_Data!U42=2,0.7*EU42+0.3*ET42,IF(Monomers_Data!U42=3,MAXA(MINA(ET42,EU42),ES42),IF(Monomers_Data!U42=4,0.7*EU42+0.3*ES42,IF(Monomers_Data!U42=5,0.5*EU42+0.5*ES42,"ERR")))))</f>
        <v>16.2776482090786</v>
      </c>
      <c r="EX42" s="96" t="n">
        <f aca="false">EW42</f>
        <v>16.2776482090786</v>
      </c>
      <c r="EY42" s="139" t="n">
        <f aca="false">VLOOKUP(A42,'[2]Price Curves'!$C$8:$BH$367,'[2]Price Curves'!$BE$1)</f>
        <v>4.522</v>
      </c>
      <c r="EZ42" s="134" t="n">
        <f aca="false">EY42*$EZ$2+$EZ$3</f>
        <v>68.9998</v>
      </c>
      <c r="FA42" s="0" t="n">
        <f aca="false">((EY42*$FA$2)+$FA$3)*100</f>
        <v>67.481</v>
      </c>
    </row>
    <row r="43" customFormat="false" ht="12" hidden="false" customHeight="false" outlineLevel="0" collapsed="false">
      <c r="A43" s="140" t="n">
        <f aca="false">EOMONTH(A42,0)+1</f>
        <v>38018</v>
      </c>
      <c r="C43" s="108" t="n">
        <f aca="false">CB43</f>
        <v>26.7961158710117</v>
      </c>
      <c r="D43" s="6"/>
      <c r="E43" s="96" t="n">
        <f aca="false">C43+$E$3</f>
        <v>35.7961158710117</v>
      </c>
      <c r="F43" s="96" t="n">
        <f aca="false">C43+$F$3</f>
        <v>48.7961158710117</v>
      </c>
      <c r="G43" s="96" t="n">
        <f aca="false">C43+$G$3</f>
        <v>41.9961158710117</v>
      </c>
      <c r="H43" s="92" t="n">
        <f aca="false">IF(Polymers_Data!F43=1,0.5*G43+0.5*F43,IF(Polymers_Data!F43=2,0.7*G43+0.3*F43,IF(Polymers_Data!F43=3,MAXA(MINA(F43,G43),E43),IF(Polymers_Data!F43=4,0.7*G43+0.3*E43,IF(Polymers_Data!F43=5,0.5*G43+0.5*E43,"ERR")))))</f>
        <v>41.9961158710117</v>
      </c>
      <c r="I43" s="109" t="n">
        <v>0</v>
      </c>
      <c r="J43" s="109" t="n">
        <f aca="false">G43+I43</f>
        <v>41.9961158710117</v>
      </c>
      <c r="K43" s="110" t="n">
        <f aca="false">J43+2</f>
        <v>43.9961158710117</v>
      </c>
      <c r="L43" s="111" t="n">
        <f aca="false">AB43+$L$3</f>
        <v>44.2961158710117</v>
      </c>
      <c r="M43" s="112" t="n">
        <f aca="false">L43+$M$3</f>
        <v>45.2961158710117</v>
      </c>
      <c r="N43" s="113" t="n">
        <f aca="false">L43+$N$3</f>
        <v>43.2961158710117</v>
      </c>
      <c r="O43" s="114" t="n">
        <f aca="false">C43+$O$3</f>
        <v>29.2961158710117</v>
      </c>
      <c r="P43" s="96" t="n">
        <f aca="false">C43+$P$3</f>
        <v>47.2961158710117</v>
      </c>
      <c r="Q43" s="96" t="n">
        <f aca="false">C43+$Q$3</f>
        <v>39.0461158710117</v>
      </c>
      <c r="R43" s="6"/>
      <c r="S43" s="88" t="n">
        <f aca="false">J43-3.5</f>
        <v>38.4961158710117</v>
      </c>
      <c r="T43" s="92"/>
      <c r="U43" s="114" t="n">
        <f aca="false">$C43+$U$3</f>
        <v>31.7961158710117</v>
      </c>
      <c r="V43" s="96" t="n">
        <f aca="false">$C43+$V$3</f>
        <v>46.2961158710117</v>
      </c>
      <c r="W43" s="96" t="n">
        <f aca="false">$C43+$W$3</f>
        <v>38.7961158710117</v>
      </c>
      <c r="X43" s="92"/>
      <c r="Y43" s="92" t="n">
        <f aca="false">IF(Polymers_Data!BA43=1,0.5*W43+0.5*V43,IF(Polymers_Data!BA43=2,0.7*W43+0.3*V43,IF(Polymers_Data!BA43=3,MAXA(MINA(V43,W43),U43),IF(Polymers_Data!BA43=4,0.7*W43+0.3*U43,IF(Polymers_Data!BA43=5,0.5*W43+0.5*U43,"ERR")))))</f>
        <v>38.7961158710117</v>
      </c>
      <c r="Z43" s="96" t="n">
        <v>0</v>
      </c>
      <c r="AA43" s="92" t="n">
        <f aca="false">W43+Z43</f>
        <v>38.7961158710117</v>
      </c>
      <c r="AB43" s="92" t="n">
        <f aca="false">AA43+1</f>
        <v>39.7961158710117</v>
      </c>
      <c r="AC43" s="116" t="n">
        <f aca="false">S43+2</f>
        <v>40.4961158710117</v>
      </c>
      <c r="AD43" s="117" t="n">
        <f aca="false">AB43+2.5</f>
        <v>42.2961158710117</v>
      </c>
      <c r="AE43" s="96" t="n">
        <f aca="false">C43+11.33</f>
        <v>38.1261158710117</v>
      </c>
      <c r="AF43" s="96" t="n">
        <f aca="false">C43+27</f>
        <v>53.7961158710117</v>
      </c>
      <c r="AG43" s="96" t="n">
        <f aca="false">C43+17.68</f>
        <v>44.4761158710117</v>
      </c>
      <c r="AH43" s="6"/>
      <c r="AI43" s="88" t="n">
        <f aca="false">AC43+4.5</f>
        <v>44.9961158710117</v>
      </c>
      <c r="AJ43" s="118" t="n">
        <f aca="false">AB43+8</f>
        <v>47.7961158710117</v>
      </c>
      <c r="AK43" s="114" t="n">
        <f aca="false">CO43+1.5</f>
        <v>19.8245344115164</v>
      </c>
      <c r="AL43" s="6"/>
      <c r="AM43" s="96" t="n">
        <f aca="false">AK43+$AM$3</f>
        <v>32.6245344115164</v>
      </c>
      <c r="AN43" s="96" t="n">
        <f aca="false">AK43+$AN$3</f>
        <v>43.8245344115164</v>
      </c>
      <c r="AO43" s="96" t="n">
        <f aca="false">AK43+$AO$3</f>
        <v>37.7245344115164</v>
      </c>
      <c r="AP43" s="109" t="n">
        <f aca="false">IF(Polymers_Data!AE43=1,0.5*AO43+0.5*AN43,IF(Polymers_Data!AE43=2,0.7*AO43+0.3*AN43,IF(Polymers_Data!AE43=3,MAXA(MINA(AN43,AO43),AM43),IF(Polymers_Data!AE43=4,0.7*AO43+0.3*AM43,IF(Polymers_Data!AE43=5,0.5*AO43+0.5*AM43,"ERR")))))</f>
        <v>37.7245344115164</v>
      </c>
      <c r="AQ43" s="109" t="n">
        <f aca="false">IF(Polymers_Data!AE43=1,0.5*AO43+0.5*AN43,IF(Polymers_Data!AE43=2,0.7*AO43+0.3*AN43,IF(Polymers_Data!AE43=3,MAXA(MINA(AN43,AO43),AM43),IF(Polymers_Data!AE43=4,0.7*AO43+0.3*AM43,IF(Polymers_Data!AE43=5,0.5*AO43+0.5*AM43,"ERR")))))</f>
        <v>37.7245344115164</v>
      </c>
      <c r="AR43" s="96" t="n">
        <f aca="false">$AK43+10</f>
        <v>29.8245344115164</v>
      </c>
      <c r="AS43" s="96" t="n">
        <f aca="false">$AK43+23.75</f>
        <v>43.5745344115164</v>
      </c>
      <c r="AT43" s="96" t="n">
        <f aca="false">$AK43+$AT$3</f>
        <v>35.2145344115164</v>
      </c>
      <c r="AU43" s="96" t="n">
        <f aca="false">IF(Polymers_Data!BP43=1,0.5*AT43+0.5*AS43,IF(Polymers_Data!BP43=2,0.7*AT43+0.3*AS43,IF(Polymers_Data!BP43=3,MAXA(MINA(AS43,AT43),AR43),IF(Polymers_Data!BP43=4,0.7*AT43+0.3*AR43,IF(Polymers_Data!BP43=5,0.3*AT43+0.7*AR43,"ERR")))))</f>
        <v>35.2145344115164</v>
      </c>
      <c r="AV43" s="96" t="n">
        <v>4</v>
      </c>
      <c r="AW43" s="96" t="n">
        <f aca="false">AT43+AV43</f>
        <v>39.2145344115164</v>
      </c>
      <c r="AX43" s="5"/>
      <c r="AY43" s="108" t="n">
        <f aca="false">C43</f>
        <v>26.7961158710117</v>
      </c>
      <c r="AZ43" s="6"/>
      <c r="BA43" s="96" t="n">
        <f aca="false">AY43+$BA$3</f>
        <v>44.2961158710117</v>
      </c>
      <c r="BB43" s="96" t="n">
        <f aca="false">AY43+$BB$3</f>
        <v>86.7961158710117</v>
      </c>
      <c r="BC43" s="96" t="n">
        <f aca="false">AY43+$BC$3</f>
        <v>66.2961158710117</v>
      </c>
      <c r="BD43" s="109" t="n">
        <f aca="false">IF(Polymers_Data!BZ43=1,0.5*BC43+0.5*BB43,IF(Polymers_Data!BZ43=2,0.7*BC43+0.3*BB43,IF(Polymers_Data!BZ43=3,MAXA(MINA(BB43,BC43),BA43),IF(Polymers_Data!BZ43=4,0.7*BC43+0.3*BA43,IF(Polymers_Data!BZ43=5,0.5*BC43+0.5*BA43,"ERR")))))</f>
        <v>66.2961158710117</v>
      </c>
      <c r="BE43" s="92" t="n">
        <f aca="false">IF(Polymers_Data!BZ43=1,0.5*BC43+0.5*BB43,IF(Polymers_Data!BZ43=2,0.7*BC43+0.3*BB43,IF(Polymers_Data!BZ43=3,MAXA(MINA(BB43,BC43),BA43),IF(Polymers_Data!BZ43=4,0.7*BC43+0.3*BA43,IF(Polymers_Data!BZ43=5,0.5*BC43+0.5*BA43,"ERR")))))</f>
        <v>66.2961158710117</v>
      </c>
      <c r="BF43" s="6"/>
      <c r="BG43" s="6"/>
      <c r="BH43" s="6"/>
      <c r="BI43" s="120" t="n">
        <f aca="false">BC43+BH43</f>
        <v>66.2961158710117</v>
      </c>
      <c r="BJ43" s="6"/>
      <c r="BK43" s="114" t="n">
        <f aca="false">DQ43</f>
        <v>37.7961158710117</v>
      </c>
      <c r="BL43" s="6"/>
      <c r="BM43" s="96" t="n">
        <f aca="false">BK43+$BM$3</f>
        <v>45.0461158710117</v>
      </c>
      <c r="BN43" s="96" t="n">
        <f aca="false">BK43+22</f>
        <v>59.7961158710117</v>
      </c>
      <c r="BO43" s="96" t="n">
        <f aca="false">BK43+$BO$3</f>
        <v>52.9961158710117</v>
      </c>
      <c r="BP43" s="121" t="n">
        <f aca="false">IF(Polymers_Data!AJ43=1,0.5*BO43+0.5*BN43,IF(Polymers_Data!AJ43=2,0.7*BO43+0.3*BN43,IF(Polymers_Data!AJ43=3,MAXA(MINA(BN43,BO43),BM43),IF(Polymers_Data!AJ43=4,0.7*BO43+0.3*BM43,IF(Polymers_Data!AJ43=5,0.5*BO43+0.5*BM43,"ERR")))))</f>
        <v>52.9961158710117</v>
      </c>
      <c r="BQ43" s="121" t="n">
        <v>0</v>
      </c>
      <c r="BR43" s="121" t="n">
        <f aca="false">BO43+BQ43</f>
        <v>52.9961158710117</v>
      </c>
      <c r="BS43" s="96" t="n">
        <f aca="false">BR43-2.5</f>
        <v>50.4961158710117</v>
      </c>
      <c r="BT43" s="124"/>
      <c r="BU43" s="122" t="n">
        <f aca="false">VLOOKUP(A43,'[2]Price Curves'!$C$8:$IV$367,'[2]Price Curves'!$AW$1)</f>
        <v>38.0044641369048</v>
      </c>
      <c r="BV43" s="96" t="n">
        <f aca="false">BU43/2.97</f>
        <v>12.7961158710117</v>
      </c>
      <c r="BW43" s="96" t="n">
        <f aca="false">BV43+7</f>
        <v>19.7961158710117</v>
      </c>
      <c r="BX43" s="96" t="n">
        <f aca="false">BV43+23.861</f>
        <v>36.6571158710117</v>
      </c>
      <c r="BY43" s="96" t="n">
        <f aca="false">BV43+$BY$3</f>
        <v>26.7961158710117</v>
      </c>
      <c r="BZ43" s="96" t="n">
        <f aca="false">IF(Monomers_Data!F43=1,0.5*BY43+0.5*BX43,IF(Monomers_Data!F43=2,0.7*BY43+0.3*BX43,IF(Monomers_Data!F43=3,MAXA(MINA(BX43,BY43),BW43),IF(Monomers_Data!F43=4,0.7*BY43+0.3*BW43,IF(Monomers_Data!F43=5,0.5*BY43+0.5*BW43,"ERR")))))</f>
        <v>26.7961158710117</v>
      </c>
      <c r="CA43" s="96"/>
      <c r="CB43" s="92" t="n">
        <f aca="false">BY43+CA43</f>
        <v>26.7961158710117</v>
      </c>
      <c r="CC43" s="96" t="n">
        <f aca="false">EP43</f>
        <v>28.6961158710117</v>
      </c>
      <c r="CD43" s="96" t="n">
        <f aca="false">CB43+2</f>
        <v>28.7961158710117</v>
      </c>
      <c r="CE43" s="123" t="n">
        <f aca="false">CB43+0.25</f>
        <v>27.0461158710117</v>
      </c>
      <c r="CF43" s="124"/>
      <c r="CG43" s="105" t="n">
        <f aca="false">VLOOKUP(A43,'[2]Price Curves'!$C$8:$BH$367,'[2]Price Curves'!$AY$1)</f>
        <v>47.9027805607143</v>
      </c>
      <c r="CH43" s="124" t="n">
        <f aca="false">CG43/4.23</f>
        <v>11.3245344115164</v>
      </c>
      <c r="CI43" s="124" t="n">
        <f aca="false">$CB43+CI$3</f>
        <v>18.7961158710117</v>
      </c>
      <c r="CJ43" s="124" t="n">
        <f aca="false">$CB43+CJ$3</f>
        <v>24.7961158710117</v>
      </c>
      <c r="CK43" s="124" t="n">
        <f aca="false">$CB43+CK$3</f>
        <v>20.7961158710117</v>
      </c>
      <c r="CL43" s="125" t="n">
        <f aca="false">IF(Monomers_Data!P43=1,0.5*CK43+0.5*CJ43,IF(Monomers_Data!P43=2,0.7*CK43+0.3*CJ43,IF(Monomers_Data!P43=3,MAXA(MINA(CJ43,CK43),CI43),IF(Monomers_Data!P43=4,0.7*CK43+0.3*CI43,IF(Monomers_Data!P43=5,0.5*CK43+0.5*CI43,"ERR")))))</f>
        <v>21.9961158710117</v>
      </c>
      <c r="CM43" s="125" t="n">
        <f aca="false">CH43+$CM$3</f>
        <v>18.3245344115164</v>
      </c>
      <c r="CN43" s="125"/>
      <c r="CO43" s="118" t="n">
        <f aca="false">CM43</f>
        <v>18.3245344115164</v>
      </c>
      <c r="CP43" s="125" t="n">
        <v>1.5</v>
      </c>
      <c r="CQ43" s="127" t="n">
        <f aca="false">CO43+CP43</f>
        <v>19.8245344115164</v>
      </c>
      <c r="CR43" s="124" t="n">
        <f aca="false">EX43</f>
        <v>16.1943042552398</v>
      </c>
      <c r="CS43" s="128" t="n">
        <f aca="false">EX43</f>
        <v>16.1943042552398</v>
      </c>
      <c r="CT43" s="7" t="n">
        <f aca="false">CB43</f>
        <v>26.7961158710117</v>
      </c>
      <c r="CU43" s="124" t="n">
        <f aca="false">(+CT43+$CU$3)</f>
        <v>29.2961158710117</v>
      </c>
      <c r="CV43" s="124" t="n">
        <f aca="false">CT43+$CV$3</f>
        <v>43.7961158710117</v>
      </c>
      <c r="CW43" s="124" t="n">
        <f aca="false">CT43+$CW$3</f>
        <v>36.7961158710117</v>
      </c>
      <c r="CX43" s="96" t="n">
        <f aca="false">IF(Polymers_Data!BU43=1,0.5*CW43+0.5*CV43,IF(Polymers_Data!BU43=2,0.7*CW43+0.3*CV43,IF(Polymers_Data!BU43=3,MAXA(MINA(CV43,CW43),CU43),IF(Polymers_Data!BU43=4,0.7*CW43+0.3*CU43,IF(Polymers_Data!BU43=5,0.5*CW43+0.5*CU43,"ERR")))))</f>
        <v>38.8961158710117</v>
      </c>
      <c r="CY43" s="129" t="n">
        <f aca="false">CX43</f>
        <v>38.8961158710117</v>
      </c>
      <c r="CZ43" s="105" t="n">
        <v>0.205999150310559</v>
      </c>
      <c r="DA43" s="124" t="n">
        <f aca="false">CZ43*100/(0.2*4.22+0.8*2.9696)</f>
        <v>6.39812497858666</v>
      </c>
      <c r="DB43" s="123"/>
      <c r="DC43" s="124" t="n">
        <f aca="false">EN43</f>
        <v>24.1961158710117</v>
      </c>
      <c r="DD43" s="124" t="n">
        <f aca="false">EB43</f>
        <v>108.660357142857</v>
      </c>
      <c r="DE43" s="124" t="n">
        <f aca="false">DC43*0.285+DD43/7.37*0.785+5.2</f>
        <v>23.6696217012767</v>
      </c>
      <c r="DF43" s="124" t="n">
        <f aca="false">DC43+$DF$3</f>
        <v>18.8961158710117</v>
      </c>
      <c r="DG43" s="124" t="n">
        <f aca="false">DC43+$DG$3</f>
        <v>49.1961158710117</v>
      </c>
      <c r="DH43" s="96" t="n">
        <f aca="false">DC43+6</f>
        <v>30.1961158710117</v>
      </c>
      <c r="DI43" s="124" t="n">
        <f aca="false">IF(Monomers_Data!AE43=1,0.5*DH43+0.5*DG43,IF(Monomers_Data!AE43=2,0.7*DH43+0.3*DG43,IF(Monomers_Data!AE43=3,MAXA(MINA(DG43,DH43),DF43),IF(Monomers_Data!AE43=4,0.7*DH43+0.3*DF43,IF(Monomers_Data!AE43=5,0.5*DH43+0.5*DF43,"ERR")))))</f>
        <v>30.1961158710117</v>
      </c>
      <c r="DJ43" s="125" t="n">
        <f aca="false">DI43</f>
        <v>30.1961158710117</v>
      </c>
      <c r="DK43" s="123" t="n">
        <f aca="false">DJ43/100*2204</f>
        <v>665.522393797098</v>
      </c>
      <c r="DL43" s="124" t="n">
        <f aca="false">CB43</f>
        <v>26.7961158710117</v>
      </c>
      <c r="DM43" s="124" t="n">
        <f aca="false">DL43+$DM$3</f>
        <v>29.2961158710117</v>
      </c>
      <c r="DN43" s="124" t="n">
        <f aca="false">DL43+$DN$3</f>
        <v>49.7961158710117</v>
      </c>
      <c r="DO43" s="96" t="n">
        <f aca="false">DL43+$DO$3</f>
        <v>37.7961158710117</v>
      </c>
      <c r="DP43" s="124" t="n">
        <f aca="false">IF(Monomers_Data!AE43=1,0.5*DO43+0.5*DN43,IF(Monomers_Data!AE43=2,0.7*DO43+0.3*DN43,IF(Monomers_Data!AE43=3,MAXA(MINA(DN43,DO43),DM43),IF(Monomers_Data!AE43=4,0.7*DO43+0.3*DM43,IF(Monomers_Data!AE43=5,0.5*DO43+0.5*DM43,"ERR")))))</f>
        <v>37.7961158710117</v>
      </c>
      <c r="DQ43" s="125" t="n">
        <f aca="false">DP43</f>
        <v>37.7961158710117</v>
      </c>
      <c r="DR43" s="123" t="n">
        <f aca="false">DQ43/100*2204</f>
        <v>833.026393797098</v>
      </c>
      <c r="DS43" s="96" t="n">
        <f aca="false">VLOOKUP(A43,'[2]Price Curves'!$C$8:$BH$367,'[2]Price Curves'!$BC$1)</f>
        <v>23.43</v>
      </c>
      <c r="DT43" s="124" t="n">
        <f aca="false">DS43/42*100</f>
        <v>55.7857142857143</v>
      </c>
      <c r="DU43" s="124" t="n">
        <f aca="false">VLOOKUP(A43,'[2]Price Curves'!$C$8:$BH$367,'[2]Price Curves'!$BG$1)</f>
        <v>68.6309523809524</v>
      </c>
      <c r="DV43" s="105" t="n">
        <f aca="false">DT44+$DT$3</f>
        <v>81.302380952381</v>
      </c>
      <c r="DW43" s="130" t="n">
        <f aca="false">DT44+$DU$3</f>
        <v>165.702380952381</v>
      </c>
      <c r="DX43" s="130" t="n">
        <f aca="false">DT43*$DV$3+DU43*$DW$3+$DX$3</f>
        <v>108.660357142857</v>
      </c>
      <c r="DY43" s="96" t="n">
        <f aca="false">DT44+$DY$3</f>
        <v>110.702380952381</v>
      </c>
      <c r="DZ43" s="96"/>
      <c r="EA43" s="131" t="n">
        <f aca="false">DX43+DZ43</f>
        <v>108.660357142857</v>
      </c>
      <c r="EB43" s="131" t="n">
        <f aca="false">DX43</f>
        <v>108.660357142857</v>
      </c>
      <c r="EC43" s="132"/>
      <c r="ED43" s="133" t="n">
        <f aca="false">'[2]Price Curves'!AM42</f>
        <v>1.21</v>
      </c>
      <c r="EH43" s="106" t="n">
        <f aca="false">MAX(EXP(-0.015*((A49-'Export File'!$A$6+30)/365))*$EH$8,0.1)</f>
        <v>0.104500587621316</v>
      </c>
      <c r="EJ43" s="134" t="n">
        <f aca="false">BV43</f>
        <v>12.7961158710117</v>
      </c>
      <c r="EK43" s="134" t="n">
        <f aca="false">EJ43+5.22</f>
        <v>18.0161158710117</v>
      </c>
      <c r="EL43" s="134" t="n">
        <f aca="false">EJ43+18.2</f>
        <v>30.9961158710117</v>
      </c>
      <c r="EM43" s="134" t="n">
        <f aca="false">EJ43+$EM$3</f>
        <v>24.1961158710117</v>
      </c>
      <c r="EN43" s="135" t="n">
        <f aca="false">IF(Monomers_Data!K43=1,0.5*EM43+0.5*EL43,IF(Monomers_Data!K43=2,0.7*EM43+0.3*EL43,IF(Monomers_Data!K43=3,MAXA(MINA(EL43,EM43),EK43),IF(Monomers_Data!K43=4,0.7*EM43+0.3*EK43,IF(Monomers_Data!K43=5,0.5*EM43+0.5*EK43,"ERR")))))</f>
        <v>24.1961158710117</v>
      </c>
      <c r="EO43" s="134" t="n">
        <v>4.5</v>
      </c>
      <c r="EP43" s="142" t="n">
        <f aca="false">EN43+EO43</f>
        <v>28.6961158710117</v>
      </c>
      <c r="EQ43" s="134" t="n">
        <f aca="false">VLOOKUP(A43,'[2]Price Curves'!$C$8:$BH$367,'[2]Price Curves'!$BH$1)</f>
        <v>63.8</v>
      </c>
      <c r="ER43" s="134" t="n">
        <f aca="false">VLOOKUP(A43,'[2]Price Curves'!$C$8:$BH$367,'[2]Price Curves'!$BA$1)</f>
        <v>49.3944463392857</v>
      </c>
      <c r="ES43" s="137" t="n">
        <f aca="false">MIN(((EQ43+$ET$1-ER43*0.7133-$ET$3)/5.69*2.4313)+1.5,CQ43-$ET$2)</f>
        <v>14.0953053935834</v>
      </c>
      <c r="ET43" s="134" t="n">
        <f aca="false">MAX(($EQ43+$ET$1-$ER43*0.7133-$ET$3)/5.69*2.4313+1.5,$CQ43-$ET$2)</f>
        <v>17.3245344115164</v>
      </c>
      <c r="EU43" s="138" t="n">
        <f aca="false">AVERAGE(ET43,ES43)</f>
        <v>15.7099199025499</v>
      </c>
      <c r="EV43" s="134" t="n">
        <f aca="false">CB43*$EV$2+$EV$3</f>
        <v>17.2310674826138</v>
      </c>
      <c r="EW43" s="134" t="n">
        <f aca="false">IF(Monomers_Data!U43=1,0.5*EU43+0.5*ET43,IF(Monomers_Data!U43=2,0.7*EU43+0.3*ET43,IF(Monomers_Data!U43=3,MAXA(MINA(ET43,EU43),ES43),IF(Monomers_Data!U43=4,0.7*EU43+0.3*ES43,IF(Monomers_Data!U43=5,0.5*EU43+0.5*ES43,"ERR")))))</f>
        <v>16.1943042552398</v>
      </c>
      <c r="EX43" s="96" t="n">
        <f aca="false">EW43</f>
        <v>16.1943042552398</v>
      </c>
      <c r="EY43" s="139" t="n">
        <f aca="false">VLOOKUP(A43,'[2]Price Curves'!$C$8:$BH$367,'[2]Price Curves'!$BE$1)</f>
        <v>4.402</v>
      </c>
      <c r="EZ43" s="134" t="n">
        <f aca="false">EY43*$EZ$2+$EZ$3</f>
        <v>67.0918</v>
      </c>
      <c r="FA43" s="0" t="n">
        <f aca="false">((EY43*$FA$2)+$FA$3)*100</f>
        <v>66.221</v>
      </c>
    </row>
    <row r="44" customFormat="false" ht="12" hidden="false" customHeight="false" outlineLevel="0" collapsed="false">
      <c r="A44" s="140" t="n">
        <f aca="false">EOMONTH(A43,0)+1</f>
        <v>38047</v>
      </c>
      <c r="C44" s="108" t="n">
        <f aca="false">CB44</f>
        <v>26.7967874814396</v>
      </c>
      <c r="D44" s="6"/>
      <c r="E44" s="96" t="n">
        <f aca="false">C44+$E$3</f>
        <v>35.7967874814396</v>
      </c>
      <c r="F44" s="96" t="n">
        <f aca="false">C44+$F$3</f>
        <v>48.7967874814396</v>
      </c>
      <c r="G44" s="96" t="n">
        <f aca="false">C44+$G$3</f>
        <v>41.9967874814396</v>
      </c>
      <c r="H44" s="92" t="n">
        <f aca="false">IF(Polymers_Data!F44=1,0.5*G44+0.5*F44,IF(Polymers_Data!F44=2,0.7*G44+0.3*F44,IF(Polymers_Data!F44=3,MAXA(MINA(F44,G44),E44),IF(Polymers_Data!F44=4,0.7*G44+0.3*E44,IF(Polymers_Data!F44=5,0.5*G44+0.5*E44,"ERR")))))</f>
        <v>41.9967874814396</v>
      </c>
      <c r="I44" s="109" t="n">
        <v>0</v>
      </c>
      <c r="J44" s="109" t="n">
        <f aca="false">G44+I44</f>
        <v>41.9967874814396</v>
      </c>
      <c r="K44" s="110" t="n">
        <f aca="false">J44+2</f>
        <v>43.9967874814396</v>
      </c>
      <c r="L44" s="111" t="n">
        <f aca="false">AB44+$L$3</f>
        <v>44.2967874814396</v>
      </c>
      <c r="M44" s="112" t="n">
        <f aca="false">L44+$M$3</f>
        <v>45.2967874814396</v>
      </c>
      <c r="N44" s="113" t="n">
        <f aca="false">L44+$N$3</f>
        <v>43.2967874814396</v>
      </c>
      <c r="O44" s="114" t="n">
        <f aca="false">C44+$O$3</f>
        <v>29.2967874814396</v>
      </c>
      <c r="P44" s="96" t="n">
        <f aca="false">C44+$P$3</f>
        <v>47.2967874814396</v>
      </c>
      <c r="Q44" s="96" t="n">
        <f aca="false">C44+$Q$3</f>
        <v>39.0467874814396</v>
      </c>
      <c r="R44" s="6"/>
      <c r="S44" s="88" t="n">
        <f aca="false">J44-3.5</f>
        <v>38.4967874814396</v>
      </c>
      <c r="T44" s="92"/>
      <c r="U44" s="114" t="n">
        <f aca="false">$C44+$U$3</f>
        <v>31.7967874814396</v>
      </c>
      <c r="V44" s="96" t="n">
        <f aca="false">$C44+$V$3</f>
        <v>46.2967874814396</v>
      </c>
      <c r="W44" s="96" t="n">
        <f aca="false">$C44+$W$3</f>
        <v>38.7967874814396</v>
      </c>
      <c r="X44" s="92"/>
      <c r="Y44" s="92" t="n">
        <f aca="false">IF(Polymers_Data!BA44=1,0.5*W44+0.5*V44,IF(Polymers_Data!BA44=2,0.7*W44+0.3*V44,IF(Polymers_Data!BA44=3,MAXA(MINA(V44,W44),U44),IF(Polymers_Data!BA44=4,0.7*W44+0.3*U44,IF(Polymers_Data!BA44=5,0.5*W44+0.5*U44,"ERR")))))</f>
        <v>38.7967874814396</v>
      </c>
      <c r="Z44" s="96" t="n">
        <v>0</v>
      </c>
      <c r="AA44" s="92" t="n">
        <f aca="false">W44+Z44</f>
        <v>38.7967874814396</v>
      </c>
      <c r="AB44" s="92" t="n">
        <f aca="false">AA44+1</f>
        <v>39.7967874814396</v>
      </c>
      <c r="AC44" s="116" t="n">
        <f aca="false">S44+2</f>
        <v>40.4967874814396</v>
      </c>
      <c r="AD44" s="117" t="n">
        <f aca="false">AB44+2.5</f>
        <v>42.2967874814396</v>
      </c>
      <c r="AE44" s="96" t="n">
        <f aca="false">C44+11.33</f>
        <v>38.1267874814396</v>
      </c>
      <c r="AF44" s="96" t="n">
        <f aca="false">C44+27</f>
        <v>53.7967874814396</v>
      </c>
      <c r="AG44" s="96" t="n">
        <f aca="false">C44+17.68</f>
        <v>44.4767874814396</v>
      </c>
      <c r="AH44" s="6"/>
      <c r="AI44" s="88" t="n">
        <f aca="false">AC44+4.5</f>
        <v>44.9967874814396</v>
      </c>
      <c r="AJ44" s="118" t="n">
        <f aca="false">AB44+8</f>
        <v>47.7967874814396</v>
      </c>
      <c r="AK44" s="114" t="n">
        <f aca="false">CO44+1.5</f>
        <v>19.7042159082016</v>
      </c>
      <c r="AL44" s="6"/>
      <c r="AM44" s="96" t="n">
        <f aca="false">AK44+$AM$3</f>
        <v>32.5042159082016</v>
      </c>
      <c r="AN44" s="96" t="n">
        <f aca="false">AK44+$AN$3</f>
        <v>43.7042159082016</v>
      </c>
      <c r="AO44" s="96" t="n">
        <f aca="false">AK44+$AO$3</f>
        <v>37.6042159082016</v>
      </c>
      <c r="AP44" s="109" t="n">
        <f aca="false">IF(Polymers_Data!AE44=1,0.5*AO44+0.5*AN44,IF(Polymers_Data!AE44=2,0.7*AO44+0.3*AN44,IF(Polymers_Data!AE44=3,MAXA(MINA(AN44,AO44),AM44),IF(Polymers_Data!AE44=4,0.7*AO44+0.3*AM44,IF(Polymers_Data!AE44=5,0.5*AO44+0.5*AM44,"ERR")))))</f>
        <v>37.6042159082016</v>
      </c>
      <c r="AQ44" s="109" t="n">
        <f aca="false">IF(Polymers_Data!AE44=1,0.5*AO44+0.5*AN44,IF(Polymers_Data!AE44=2,0.7*AO44+0.3*AN44,IF(Polymers_Data!AE44=3,MAXA(MINA(AN44,AO44),AM44),IF(Polymers_Data!AE44=4,0.7*AO44+0.3*AM44,IF(Polymers_Data!AE44=5,0.5*AO44+0.5*AM44,"ERR")))))</f>
        <v>37.6042159082016</v>
      </c>
      <c r="AR44" s="96" t="n">
        <f aca="false">$AK44+10</f>
        <v>29.7042159082016</v>
      </c>
      <c r="AS44" s="96" t="n">
        <f aca="false">$AK44+23.75</f>
        <v>43.4542159082016</v>
      </c>
      <c r="AT44" s="96" t="n">
        <f aca="false">$AK44+$AT$3</f>
        <v>35.0942159082016</v>
      </c>
      <c r="AU44" s="96" t="n">
        <f aca="false">IF(Polymers_Data!BP44=1,0.5*AT44+0.5*AS44,IF(Polymers_Data!BP44=2,0.7*AT44+0.3*AS44,IF(Polymers_Data!BP44=3,MAXA(MINA(AS44,AT44),AR44),IF(Polymers_Data!BP44=4,0.7*AT44+0.3*AR44,IF(Polymers_Data!BP44=5,0.3*AT44+0.7*AR44,"ERR")))))</f>
        <v>35.0942159082016</v>
      </c>
      <c r="AV44" s="96" t="n">
        <v>4</v>
      </c>
      <c r="AW44" s="96" t="n">
        <f aca="false">AT44+AV44</f>
        <v>39.0942159082016</v>
      </c>
      <c r="AX44" s="5"/>
      <c r="AY44" s="108" t="n">
        <f aca="false">C44</f>
        <v>26.7967874814396</v>
      </c>
      <c r="AZ44" s="6"/>
      <c r="BA44" s="96" t="n">
        <f aca="false">AY44+$BA$3</f>
        <v>44.2967874814396</v>
      </c>
      <c r="BB44" s="96" t="n">
        <f aca="false">AY44+$BB$3</f>
        <v>86.7967874814396</v>
      </c>
      <c r="BC44" s="96" t="n">
        <f aca="false">AY44+$BC$3</f>
        <v>66.2967874814396</v>
      </c>
      <c r="BD44" s="109" t="n">
        <f aca="false">IF(Polymers_Data!BZ44=1,0.5*BC44+0.5*BB44,IF(Polymers_Data!BZ44=2,0.7*BC44+0.3*BB44,IF(Polymers_Data!BZ44=3,MAXA(MINA(BB44,BC44),BA44),IF(Polymers_Data!BZ44=4,0.7*BC44+0.3*BA44,IF(Polymers_Data!BZ44=5,0.5*BC44+0.5*BA44,"ERR")))))</f>
        <v>66.2967874814396</v>
      </c>
      <c r="BE44" s="92" t="n">
        <f aca="false">IF(Polymers_Data!BZ44=1,0.5*BC44+0.5*BB44,IF(Polymers_Data!BZ44=2,0.7*BC44+0.3*BB44,IF(Polymers_Data!BZ44=3,MAXA(MINA(BB44,BC44),BA44),IF(Polymers_Data!BZ44=4,0.7*BC44+0.3*BA44,IF(Polymers_Data!BZ44=5,0.5*BC44+0.5*BA44,"ERR")))))</f>
        <v>66.2967874814396</v>
      </c>
      <c r="BF44" s="6"/>
      <c r="BG44" s="6"/>
      <c r="BH44" s="6"/>
      <c r="BI44" s="120" t="n">
        <f aca="false">BC44+BH44</f>
        <v>66.2967874814396</v>
      </c>
      <c r="BJ44" s="6"/>
      <c r="BK44" s="114" t="n">
        <f aca="false">DQ44</f>
        <v>37.7967874814396</v>
      </c>
      <c r="BL44" s="6"/>
      <c r="BM44" s="96" t="n">
        <f aca="false">BK44+$BM$3</f>
        <v>45.0467874814396</v>
      </c>
      <c r="BN44" s="96" t="n">
        <f aca="false">BK44+22</f>
        <v>59.7967874814396</v>
      </c>
      <c r="BO44" s="96" t="n">
        <f aca="false">BK44+$BO$3</f>
        <v>52.9967874814396</v>
      </c>
      <c r="BP44" s="121" t="n">
        <f aca="false">IF(Polymers_Data!AJ44=1,0.5*BO44+0.5*BN44,IF(Polymers_Data!AJ44=2,0.7*BO44+0.3*BN44,IF(Polymers_Data!AJ44=3,MAXA(MINA(BN44,BO44),BM44),IF(Polymers_Data!AJ44=4,0.7*BO44+0.3*BM44,IF(Polymers_Data!AJ44=5,0.5*BO44+0.5*BM44,"ERR")))))</f>
        <v>52.9967874814396</v>
      </c>
      <c r="BQ44" s="121" t="n">
        <v>0</v>
      </c>
      <c r="BR44" s="121" t="n">
        <f aca="false">BO44+BQ44</f>
        <v>52.9967874814396</v>
      </c>
      <c r="BS44" s="96" t="n">
        <f aca="false">BR44-2.5</f>
        <v>50.4967874814396</v>
      </c>
      <c r="BT44" s="124"/>
      <c r="BU44" s="122" t="n">
        <f aca="false">VLOOKUP(A44,'[2]Price Curves'!$C$8:$IV$367,'[2]Price Curves'!$AW$1)</f>
        <v>38.0064588198757</v>
      </c>
      <c r="BV44" s="96" t="n">
        <f aca="false">BU44/2.97</f>
        <v>12.7967874814396</v>
      </c>
      <c r="BW44" s="96" t="n">
        <f aca="false">BV44+7</f>
        <v>19.7967874814396</v>
      </c>
      <c r="BX44" s="96" t="n">
        <f aca="false">BV44+23.861</f>
        <v>36.6577874814396</v>
      </c>
      <c r="BY44" s="96" t="n">
        <f aca="false">BV44+$BY$3</f>
        <v>26.7967874814396</v>
      </c>
      <c r="BZ44" s="96" t="n">
        <f aca="false">IF(Monomers_Data!F44=1,0.5*BY44+0.5*BX44,IF(Monomers_Data!F44=2,0.7*BY44+0.3*BX44,IF(Monomers_Data!F44=3,MAXA(MINA(BX44,BY44),BW44),IF(Monomers_Data!F44=4,0.7*BY44+0.3*BW44,IF(Monomers_Data!F44=5,0.5*BY44+0.5*BW44,"ERR")))))</f>
        <v>26.7967874814396</v>
      </c>
      <c r="CA44" s="96"/>
      <c r="CB44" s="92" t="n">
        <f aca="false">BY44+CA44</f>
        <v>26.7967874814396</v>
      </c>
      <c r="CC44" s="96" t="n">
        <f aca="false">EP44</f>
        <v>29.1967874814396</v>
      </c>
      <c r="CD44" s="96" t="n">
        <f aca="false">CB44+2</f>
        <v>28.7967874814396</v>
      </c>
      <c r="CE44" s="123" t="n">
        <f aca="false">CB44+0.25</f>
        <v>27.0467874814396</v>
      </c>
      <c r="CF44" s="124"/>
      <c r="CG44" s="105" t="n">
        <f aca="false">VLOOKUP(A44,'[2]Price Curves'!$C$8:$BH$367,'[2]Price Curves'!$AY$1)</f>
        <v>47.3938332916926</v>
      </c>
      <c r="CH44" s="124" t="n">
        <f aca="false">CG44/4.23</f>
        <v>11.2042159082016</v>
      </c>
      <c r="CI44" s="124" t="n">
        <f aca="false">$CB44+CI$3</f>
        <v>18.7967874814396</v>
      </c>
      <c r="CJ44" s="124" t="n">
        <f aca="false">$CB44+CJ$3</f>
        <v>24.7967874814396</v>
      </c>
      <c r="CK44" s="124" t="n">
        <f aca="false">$CB44+CK$3</f>
        <v>20.7967874814396</v>
      </c>
      <c r="CL44" s="125" t="n">
        <f aca="false">IF(Monomers_Data!P44=1,0.5*CK44+0.5*CJ44,IF(Monomers_Data!P44=2,0.7*CK44+0.3*CJ44,IF(Monomers_Data!P44=3,MAXA(MINA(CJ44,CK44),CI44),IF(Monomers_Data!P44=4,0.7*CK44+0.3*CI44,IF(Monomers_Data!P44=5,0.5*CK44+0.5*CI44,"ERR")))))</f>
        <v>21.9967874814396</v>
      </c>
      <c r="CM44" s="125" t="n">
        <f aca="false">CH44+$CM$3</f>
        <v>18.2042159082016</v>
      </c>
      <c r="CN44" s="125"/>
      <c r="CO44" s="118" t="n">
        <f aca="false">CM44</f>
        <v>18.2042159082016</v>
      </c>
      <c r="CP44" s="125" t="n">
        <v>1.5</v>
      </c>
      <c r="CQ44" s="127" t="n">
        <f aca="false">CO44+CP44</f>
        <v>19.7042159082016</v>
      </c>
      <c r="CR44" s="124" t="n">
        <f aca="false">EX44</f>
        <v>16.1077582065069</v>
      </c>
      <c r="CS44" s="128" t="n">
        <f aca="false">EX44</f>
        <v>16.1077582065069</v>
      </c>
      <c r="CT44" s="7" t="n">
        <f aca="false">CB44</f>
        <v>26.7967874814396</v>
      </c>
      <c r="CU44" s="124" t="n">
        <f aca="false">(+CT44+$CU$3)</f>
        <v>29.2967874814396</v>
      </c>
      <c r="CV44" s="124" t="n">
        <f aca="false">CT44+$CV$3</f>
        <v>43.7967874814396</v>
      </c>
      <c r="CW44" s="124" t="n">
        <f aca="false">CT44+$CW$3</f>
        <v>36.7967874814396</v>
      </c>
      <c r="CX44" s="96" t="n">
        <f aca="false">IF(Polymers_Data!BU44=1,0.5*CW44+0.5*CV44,IF(Polymers_Data!BU44=2,0.7*CW44+0.3*CV44,IF(Polymers_Data!BU44=3,MAXA(MINA(CV44,CW44),CU44),IF(Polymers_Data!BU44=4,0.7*CW44+0.3*CU44,IF(Polymers_Data!BU44=5,0.5*CW44+0.5*CU44,"ERR")))))</f>
        <v>38.8967874814396</v>
      </c>
      <c r="CY44" s="129" t="n">
        <f aca="false">CX44</f>
        <v>38.8967874814396</v>
      </c>
      <c r="CZ44" s="105" t="n">
        <v>0.203113051623377</v>
      </c>
      <c r="DA44" s="124" t="n">
        <f aca="false">CZ44*100/(0.2*4.22+0.8*2.9696)</f>
        <v>6.30848567632114</v>
      </c>
      <c r="DB44" s="123"/>
      <c r="DC44" s="124" t="n">
        <f aca="false">EN44</f>
        <v>24.1967874814396</v>
      </c>
      <c r="DD44" s="124" t="n">
        <f aca="false">EB44</f>
        <v>108.563273809524</v>
      </c>
      <c r="DE44" s="124" t="n">
        <f aca="false">DC44*0.285+DD44/7.37*0.785+5.2</f>
        <v>23.6594724838353</v>
      </c>
      <c r="DF44" s="124" t="n">
        <f aca="false">DC44+$DF$3</f>
        <v>18.8967874814396</v>
      </c>
      <c r="DG44" s="124" t="n">
        <f aca="false">DC44+$DG$3</f>
        <v>49.1967874814396</v>
      </c>
      <c r="DH44" s="96" t="n">
        <f aca="false">DC44+6</f>
        <v>30.1967874814396</v>
      </c>
      <c r="DI44" s="124" t="n">
        <f aca="false">IF(Monomers_Data!AE44=1,0.5*DH44+0.5*DG44,IF(Monomers_Data!AE44=2,0.7*DH44+0.3*DG44,IF(Monomers_Data!AE44=3,MAXA(MINA(DG44,DH44),DF44),IF(Monomers_Data!AE44=4,0.7*DH44+0.3*DF44,IF(Monomers_Data!AE44=5,0.5*DH44+0.5*DF44,"ERR")))))</f>
        <v>30.1967874814396</v>
      </c>
      <c r="DJ44" s="125" t="n">
        <f aca="false">DI44</f>
        <v>30.1967874814396</v>
      </c>
      <c r="DK44" s="123" t="n">
        <f aca="false">DJ44/100*2204</f>
        <v>665.53719609093</v>
      </c>
      <c r="DL44" s="124" t="n">
        <f aca="false">CB44</f>
        <v>26.7967874814396</v>
      </c>
      <c r="DM44" s="124" t="n">
        <f aca="false">DL44+$DM$3</f>
        <v>29.2967874814396</v>
      </c>
      <c r="DN44" s="124" t="n">
        <f aca="false">DL44+$DN$3</f>
        <v>49.7967874814396</v>
      </c>
      <c r="DO44" s="96" t="n">
        <f aca="false">DL44+$DO$3</f>
        <v>37.7967874814396</v>
      </c>
      <c r="DP44" s="124" t="n">
        <f aca="false">IF(Monomers_Data!AE44=1,0.5*DO44+0.5*DN44,IF(Monomers_Data!AE44=2,0.7*DO44+0.3*DN44,IF(Monomers_Data!AE44=3,MAXA(MINA(DN44,DO44),DM44),IF(Monomers_Data!AE44=4,0.7*DO44+0.3*DM44,IF(Monomers_Data!AE44=5,0.5*DO44+0.5*DM44,"ERR")))))</f>
        <v>37.7967874814396</v>
      </c>
      <c r="DQ44" s="125" t="n">
        <f aca="false">DP44</f>
        <v>37.7967874814396</v>
      </c>
      <c r="DR44" s="123" t="n">
        <f aca="false">DQ44/100*2204</f>
        <v>833.04119609093</v>
      </c>
      <c r="DS44" s="96" t="n">
        <f aca="false">VLOOKUP(A44,'[2]Price Curves'!$C$8:$BH$367,'[2]Price Curves'!$BC$1)</f>
        <v>23.395</v>
      </c>
      <c r="DT44" s="124" t="n">
        <f aca="false">DS44/42*100</f>
        <v>55.702380952381</v>
      </c>
      <c r="DU44" s="124" t="n">
        <f aca="false">VLOOKUP(A44,'[2]Price Curves'!$C$8:$BH$367,'[2]Price Curves'!$BG$1)</f>
        <v>69.55</v>
      </c>
      <c r="DV44" s="105" t="n">
        <f aca="false">DT45+$DT$3</f>
        <v>81.2190476190476</v>
      </c>
      <c r="DW44" s="130" t="n">
        <f aca="false">DT45+$DU$3</f>
        <v>165.619047619048</v>
      </c>
      <c r="DX44" s="130" t="n">
        <f aca="false">DT44*$DV$3+DU44*$DW$3+$DX$3</f>
        <v>108.563273809524</v>
      </c>
      <c r="DY44" s="96" t="n">
        <f aca="false">DT45+$DY$3</f>
        <v>110.619047619048</v>
      </c>
      <c r="DZ44" s="96"/>
      <c r="EA44" s="131" t="n">
        <f aca="false">DX44+DZ44</f>
        <v>108.563273809524</v>
      </c>
      <c r="EB44" s="131" t="n">
        <f aca="false">DX44</f>
        <v>108.563273809524</v>
      </c>
      <c r="EC44" s="132"/>
      <c r="ED44" s="133" t="n">
        <f aca="false">'[2]Price Curves'!AM43</f>
        <v>1.21</v>
      </c>
      <c r="EH44" s="106" t="n">
        <f aca="false">MAX(EXP(-0.015*((A50-'Export File'!$A$6+30)/365))*$EH$8,0.1)</f>
        <v>0.104367541502266</v>
      </c>
      <c r="EJ44" s="134" t="n">
        <f aca="false">BV44</f>
        <v>12.7967874814396</v>
      </c>
      <c r="EK44" s="134" t="n">
        <f aca="false">EJ44+5.22</f>
        <v>18.0167874814396</v>
      </c>
      <c r="EL44" s="134" t="n">
        <f aca="false">EJ44+18.2</f>
        <v>30.9967874814396</v>
      </c>
      <c r="EM44" s="134" t="n">
        <f aca="false">EJ44+$EM$3</f>
        <v>24.1967874814396</v>
      </c>
      <c r="EN44" s="135" t="n">
        <f aca="false">IF(Monomers_Data!K44=1,0.5*EM44+0.5*EL44,IF(Monomers_Data!K44=2,0.7*EM44+0.3*EL44,IF(Monomers_Data!K44=3,MAXA(MINA(EL44,EM44),EK44),IF(Monomers_Data!K44=4,0.7*EM44+0.3*EK44,IF(Monomers_Data!K44=5,0.5*EM44+0.5*EK44,"ERR")))))</f>
        <v>24.1967874814396</v>
      </c>
      <c r="EO44" s="134" t="n">
        <v>5</v>
      </c>
      <c r="EP44" s="142" t="n">
        <f aca="false">EN44+EO44</f>
        <v>29.1967874814396</v>
      </c>
      <c r="EQ44" s="134" t="n">
        <f aca="false">VLOOKUP(A44,'[2]Price Curves'!$C$8:$BH$367,'[2]Price Curves'!$BH$1)</f>
        <v>63.7095238095238</v>
      </c>
      <c r="ER44" s="134" t="n">
        <f aca="false">VLOOKUP(A44,'[2]Price Curves'!$C$8:$BH$367,'[2]Price Curves'!$BA$1)</f>
        <v>49.3457761490683</v>
      </c>
      <c r="ES44" s="137" t="n">
        <f aca="false">MIN(((EQ44+$ET$1-ER44*0.7133-$ET$3)/5.69*2.4313)+1.5,CQ44-$ET$2)</f>
        <v>14.0714796176455</v>
      </c>
      <c r="ET44" s="134" t="n">
        <f aca="false">MAX(($EQ44+$ET$1-$ER44*0.7133-$ET$3)/5.69*2.4313+1.5,$CQ44-$ET$2)</f>
        <v>17.2042159082016</v>
      </c>
      <c r="EU44" s="138" t="n">
        <f aca="false">AVERAGE(ET44,ES44)</f>
        <v>15.6378477629235</v>
      </c>
      <c r="EV44" s="134" t="n">
        <f aca="false">CB44*$EV$2+$EV$3</f>
        <v>17.2315745484869</v>
      </c>
      <c r="EW44" s="134" t="n">
        <f aca="false">IF(Monomers_Data!U44=1,0.5*EU44+0.5*ET44,IF(Monomers_Data!U44=2,0.7*EU44+0.3*ET44,IF(Monomers_Data!U44=3,MAXA(MINA(ET44,EU44),ES44),IF(Monomers_Data!U44=4,0.7*EU44+0.3*ES44,IF(Monomers_Data!U44=5,0.5*EU44+0.5*ES44,"ERR")))))</f>
        <v>16.1077582065069</v>
      </c>
      <c r="EX44" s="96" t="n">
        <f aca="false">EW44</f>
        <v>16.1077582065069</v>
      </c>
      <c r="EY44" s="139" t="n">
        <f aca="false">VLOOKUP(A44,'[2]Price Curves'!$C$8:$BH$367,'[2]Price Curves'!$BE$1)</f>
        <v>4.262</v>
      </c>
      <c r="EZ44" s="134" t="n">
        <f aca="false">EY44*$EZ$2+$EZ$3</f>
        <v>64.8658</v>
      </c>
      <c r="FA44" s="0" t="n">
        <f aca="false">((EY44*$FA$2)+$FA$3)*100</f>
        <v>64.751</v>
      </c>
    </row>
    <row r="45" customFormat="false" ht="12" hidden="false" customHeight="false" outlineLevel="0" collapsed="false">
      <c r="A45" s="140" t="n">
        <f aca="false">EOMONTH(A44,0)+1</f>
        <v>38078</v>
      </c>
      <c r="C45" s="108" t="n">
        <f aca="false">CB45</f>
        <v>26.6106092709199</v>
      </c>
      <c r="D45" s="6"/>
      <c r="E45" s="96" t="n">
        <f aca="false">C45+$E$3</f>
        <v>35.6106092709199</v>
      </c>
      <c r="F45" s="96" t="n">
        <f aca="false">C45+$F$3</f>
        <v>48.6106092709199</v>
      </c>
      <c r="G45" s="96" t="n">
        <f aca="false">C45+$G$3</f>
        <v>41.8106092709199</v>
      </c>
      <c r="H45" s="92" t="n">
        <f aca="false">IF(Polymers_Data!F45=1,0.5*G45+0.5*F45,IF(Polymers_Data!F45=2,0.7*G45+0.3*F45,IF(Polymers_Data!F45=3,MAXA(MINA(F45,G45),E45),IF(Polymers_Data!F45=4,0.7*G45+0.3*E45,IF(Polymers_Data!F45=5,0.5*G45+0.5*E45,"ERR")))))</f>
        <v>41.8106092709199</v>
      </c>
      <c r="I45" s="109" t="n">
        <v>0</v>
      </c>
      <c r="J45" s="109" t="n">
        <f aca="false">G45+I45</f>
        <v>41.8106092709199</v>
      </c>
      <c r="K45" s="110" t="n">
        <f aca="false">J45+2</f>
        <v>43.8106092709199</v>
      </c>
      <c r="L45" s="111" t="n">
        <f aca="false">AB45+$L$3</f>
        <v>44.1106092709199</v>
      </c>
      <c r="M45" s="112" t="n">
        <f aca="false">L45+$M$3</f>
        <v>45.1106092709199</v>
      </c>
      <c r="N45" s="113" t="n">
        <f aca="false">L45+$N$3</f>
        <v>43.1106092709199</v>
      </c>
      <c r="O45" s="114" t="n">
        <f aca="false">C45+$O$3</f>
        <v>29.1106092709199</v>
      </c>
      <c r="P45" s="96" t="n">
        <f aca="false">C45+$P$3</f>
        <v>47.1106092709199</v>
      </c>
      <c r="Q45" s="96" t="n">
        <f aca="false">C45+$Q$3</f>
        <v>38.8606092709199</v>
      </c>
      <c r="R45" s="6"/>
      <c r="S45" s="88" t="n">
        <f aca="false">J45-3.5</f>
        <v>38.3106092709199</v>
      </c>
      <c r="T45" s="92"/>
      <c r="U45" s="114" t="n">
        <f aca="false">$C45+$U$3</f>
        <v>31.6106092709199</v>
      </c>
      <c r="V45" s="96" t="n">
        <f aca="false">$C45+$V$3</f>
        <v>46.1106092709199</v>
      </c>
      <c r="W45" s="96" t="n">
        <f aca="false">$C45+$W$3</f>
        <v>38.6106092709199</v>
      </c>
      <c r="X45" s="92"/>
      <c r="Y45" s="92" t="n">
        <f aca="false">IF(Polymers_Data!BA45=1,0.5*W45+0.5*V45,IF(Polymers_Data!BA45=2,0.7*W45+0.3*V45,IF(Polymers_Data!BA45=3,MAXA(MINA(V45,W45),U45),IF(Polymers_Data!BA45=4,0.7*W45+0.3*U45,IF(Polymers_Data!BA45=5,0.5*W45+0.5*U45,"ERR")))))</f>
        <v>38.6106092709199</v>
      </c>
      <c r="Z45" s="96" t="n">
        <v>0</v>
      </c>
      <c r="AA45" s="92" t="n">
        <f aca="false">W45+Z45</f>
        <v>38.6106092709199</v>
      </c>
      <c r="AB45" s="92" t="n">
        <f aca="false">AA45+1</f>
        <v>39.6106092709199</v>
      </c>
      <c r="AC45" s="116" t="n">
        <f aca="false">S45+2</f>
        <v>40.3106092709199</v>
      </c>
      <c r="AD45" s="117" t="n">
        <f aca="false">AB45+2.5</f>
        <v>42.1106092709199</v>
      </c>
      <c r="AE45" s="96" t="n">
        <f aca="false">C45+11.33</f>
        <v>37.9406092709199</v>
      </c>
      <c r="AF45" s="96" t="n">
        <f aca="false">C45+27</f>
        <v>53.6106092709199</v>
      </c>
      <c r="AG45" s="96" t="n">
        <f aca="false">C45+17.68</f>
        <v>44.2906092709199</v>
      </c>
      <c r="AH45" s="6"/>
      <c r="AI45" s="88" t="n">
        <f aca="false">AC45+4.5</f>
        <v>44.8106092709199</v>
      </c>
      <c r="AJ45" s="118" t="n">
        <f aca="false">AB45+8</f>
        <v>47.6106092709199</v>
      </c>
      <c r="AK45" s="114" t="n">
        <f aca="false">CO45+1.5</f>
        <v>19.4747738672439</v>
      </c>
      <c r="AL45" s="6"/>
      <c r="AM45" s="96" t="n">
        <f aca="false">AK45+$AM$3</f>
        <v>32.2747738672439</v>
      </c>
      <c r="AN45" s="96" t="n">
        <f aca="false">AK45+$AN$3</f>
        <v>43.4747738672439</v>
      </c>
      <c r="AO45" s="96" t="n">
        <f aca="false">AK45+$AO$3</f>
        <v>37.3747738672439</v>
      </c>
      <c r="AP45" s="109" t="n">
        <f aca="false">IF(Polymers_Data!AE45=1,0.5*AO45+0.5*AN45,IF(Polymers_Data!AE45=2,0.7*AO45+0.3*AN45,IF(Polymers_Data!AE45=3,MAXA(MINA(AN45,AO45),AM45),IF(Polymers_Data!AE45=4,0.7*AO45+0.3*AM45,IF(Polymers_Data!AE45=5,0.5*AO45+0.5*AM45,"ERR")))))</f>
        <v>37.3747738672439</v>
      </c>
      <c r="AQ45" s="109" t="n">
        <f aca="false">IF(Polymers_Data!AE45=1,0.5*AO45+0.5*AN45,IF(Polymers_Data!AE45=2,0.7*AO45+0.3*AN45,IF(Polymers_Data!AE45=3,MAXA(MINA(AN45,AO45),AM45),IF(Polymers_Data!AE45=4,0.7*AO45+0.3*AM45,IF(Polymers_Data!AE45=5,0.5*AO45+0.5*AM45,"ERR")))))</f>
        <v>37.3747738672439</v>
      </c>
      <c r="AR45" s="96" t="n">
        <f aca="false">$AK45+10</f>
        <v>29.4747738672439</v>
      </c>
      <c r="AS45" s="96" t="n">
        <f aca="false">$AK45+23.75</f>
        <v>43.2247738672439</v>
      </c>
      <c r="AT45" s="96" t="n">
        <f aca="false">$AK45+$AT$3</f>
        <v>34.8647738672439</v>
      </c>
      <c r="AU45" s="96" t="n">
        <f aca="false">IF(Polymers_Data!BP45=1,0.5*AT45+0.5*AS45,IF(Polymers_Data!BP45=2,0.7*AT45+0.3*AS45,IF(Polymers_Data!BP45=3,MAXA(MINA(AS45,AT45),AR45),IF(Polymers_Data!BP45=4,0.7*AT45+0.3*AR45,IF(Polymers_Data!BP45=5,0.3*AT45+0.7*AR45,"ERR")))))</f>
        <v>34.8647738672439</v>
      </c>
      <c r="AV45" s="96" t="n">
        <v>4</v>
      </c>
      <c r="AW45" s="96" t="n">
        <f aca="false">AT45+AV45</f>
        <v>38.8647738672439</v>
      </c>
      <c r="AX45" s="5"/>
      <c r="AY45" s="108" t="n">
        <f aca="false">C45</f>
        <v>26.6106092709199</v>
      </c>
      <c r="AZ45" s="6"/>
      <c r="BA45" s="96" t="n">
        <f aca="false">AY45+$BA$3</f>
        <v>44.1106092709199</v>
      </c>
      <c r="BB45" s="96" t="n">
        <f aca="false">AY45+$BB$3</f>
        <v>86.6106092709199</v>
      </c>
      <c r="BC45" s="96" t="n">
        <f aca="false">AY45+$BC$3</f>
        <v>66.1106092709199</v>
      </c>
      <c r="BD45" s="109" t="n">
        <f aca="false">IF(Polymers_Data!BZ45=1,0.5*BC45+0.5*BB45,IF(Polymers_Data!BZ45=2,0.7*BC45+0.3*BB45,IF(Polymers_Data!BZ45=3,MAXA(MINA(BB45,BC45),BA45),IF(Polymers_Data!BZ45=4,0.7*BC45+0.3*BA45,IF(Polymers_Data!BZ45=5,0.5*BC45+0.5*BA45,"ERR")))))</f>
        <v>66.1106092709199</v>
      </c>
      <c r="BE45" s="92" t="n">
        <f aca="false">IF(Polymers_Data!BZ45=1,0.5*BC45+0.5*BB45,IF(Polymers_Data!BZ45=2,0.7*BC45+0.3*BB45,IF(Polymers_Data!BZ45=3,MAXA(MINA(BB45,BC45),BA45),IF(Polymers_Data!BZ45=4,0.7*BC45+0.3*BA45,IF(Polymers_Data!BZ45=5,0.5*BC45+0.5*BA45,"ERR")))))</f>
        <v>66.1106092709199</v>
      </c>
      <c r="BF45" s="6"/>
      <c r="BG45" s="6"/>
      <c r="BH45" s="6"/>
      <c r="BI45" s="120" t="n">
        <f aca="false">BC45+BH45</f>
        <v>66.1106092709199</v>
      </c>
      <c r="BJ45" s="6"/>
      <c r="BK45" s="114" t="n">
        <f aca="false">DQ45</f>
        <v>37.6106092709199</v>
      </c>
      <c r="BL45" s="6"/>
      <c r="BM45" s="96" t="n">
        <f aca="false">BK45+$BM$3</f>
        <v>44.8606092709199</v>
      </c>
      <c r="BN45" s="96" t="n">
        <f aca="false">BK45+22</f>
        <v>59.6106092709199</v>
      </c>
      <c r="BO45" s="96" t="n">
        <f aca="false">BK45+$BO$3</f>
        <v>52.8106092709199</v>
      </c>
      <c r="BP45" s="121" t="n">
        <f aca="false">IF(Polymers_Data!AJ45=1,0.5*BO45+0.5*BN45,IF(Polymers_Data!AJ45=2,0.7*BO45+0.3*BN45,IF(Polymers_Data!AJ45=3,MAXA(MINA(BN45,BO45),BM45),IF(Polymers_Data!AJ45=4,0.7*BO45+0.3*BM45,IF(Polymers_Data!AJ45=5,0.5*BO45+0.5*BM45,"ERR")))))</f>
        <v>52.8106092709199</v>
      </c>
      <c r="BQ45" s="121" t="n">
        <v>0</v>
      </c>
      <c r="BR45" s="121" t="n">
        <f aca="false">BO45+BQ45</f>
        <v>52.8106092709199</v>
      </c>
      <c r="BS45" s="96" t="n">
        <f aca="false">BR45-2.5</f>
        <v>50.3106092709199</v>
      </c>
      <c r="BT45" s="124"/>
      <c r="BU45" s="122" t="n">
        <f aca="false">VLOOKUP(A45,'[2]Price Curves'!$C$8:$IV$367,'[2]Price Curves'!$AW$1)</f>
        <v>37.4535095346321</v>
      </c>
      <c r="BV45" s="96" t="n">
        <f aca="false">BU45/2.97</f>
        <v>12.6106092709199</v>
      </c>
      <c r="BW45" s="96" t="n">
        <f aca="false">BV45+7</f>
        <v>19.6106092709199</v>
      </c>
      <c r="BX45" s="96" t="n">
        <f aca="false">BV45+23.861</f>
        <v>36.4716092709199</v>
      </c>
      <c r="BY45" s="96" t="n">
        <f aca="false">BV45+$BY$3</f>
        <v>26.6106092709199</v>
      </c>
      <c r="BZ45" s="96" t="n">
        <f aca="false">IF(Monomers_Data!F45=1,0.5*BY45+0.5*BX45,IF(Monomers_Data!F45=2,0.7*BY45+0.3*BX45,IF(Monomers_Data!F45=3,MAXA(MINA(BX45,BY45),BW45),IF(Monomers_Data!F45=4,0.7*BY45+0.3*BW45,IF(Monomers_Data!F45=5,0.5*BY45+0.5*BW45,"ERR")))))</f>
        <v>26.6106092709199</v>
      </c>
      <c r="CA45" s="96"/>
      <c r="CB45" s="92" t="n">
        <f aca="false">BY45+CA45</f>
        <v>26.6106092709199</v>
      </c>
      <c r="CC45" s="96" t="n">
        <f aca="false">EP45</f>
        <v>29.0106092709199</v>
      </c>
      <c r="CD45" s="96" t="n">
        <f aca="false">CB45+2</f>
        <v>28.6106092709199</v>
      </c>
      <c r="CE45" s="123" t="n">
        <f aca="false">CB45+0.25</f>
        <v>26.8606092709199</v>
      </c>
      <c r="CF45" s="124"/>
      <c r="CG45" s="105" t="n">
        <f aca="false">VLOOKUP(A45,'[2]Price Curves'!$C$8:$BH$367,'[2]Price Curves'!$AY$1)</f>
        <v>46.4232934584417</v>
      </c>
      <c r="CH45" s="124" t="n">
        <f aca="false">CG45/4.23</f>
        <v>10.9747738672439</v>
      </c>
      <c r="CI45" s="124" t="n">
        <f aca="false">$CB45+CI$3</f>
        <v>18.6106092709199</v>
      </c>
      <c r="CJ45" s="124" t="n">
        <f aca="false">$CB45+CJ$3</f>
        <v>24.6106092709199</v>
      </c>
      <c r="CK45" s="124" t="n">
        <f aca="false">$CB45+CK$3</f>
        <v>20.6106092709199</v>
      </c>
      <c r="CL45" s="125" t="n">
        <f aca="false">IF(Monomers_Data!P45=1,0.5*CK45+0.5*CJ45,IF(Monomers_Data!P45=2,0.7*CK45+0.3*CJ45,IF(Monomers_Data!P45=3,MAXA(MINA(CJ45,CK45),CI45),IF(Monomers_Data!P45=4,0.7*CK45+0.3*CI45,IF(Monomers_Data!P45=5,0.5*CK45+0.5*CI45,"ERR")))))</f>
        <v>21.8106092709199</v>
      </c>
      <c r="CM45" s="125" t="n">
        <f aca="false">CH45+$CM$3</f>
        <v>17.9747738672439</v>
      </c>
      <c r="CN45" s="125"/>
      <c r="CO45" s="118" t="n">
        <f aca="false">CM45</f>
        <v>17.9747738672439</v>
      </c>
      <c r="CP45" s="125" t="n">
        <v>1.5</v>
      </c>
      <c r="CQ45" s="127" t="n">
        <f aca="false">CO45+CP45</f>
        <v>19.4747738672439</v>
      </c>
      <c r="CR45" s="124" t="n">
        <f aca="false">EX45</f>
        <v>17.6701126275683</v>
      </c>
      <c r="CS45" s="128" t="n">
        <f aca="false">EX45</f>
        <v>17.6701126275683</v>
      </c>
      <c r="CT45" s="7" t="n">
        <f aca="false">CB45</f>
        <v>26.6106092709199</v>
      </c>
      <c r="CU45" s="124" t="n">
        <f aca="false">(+CT45+$CU$3)</f>
        <v>29.1106092709199</v>
      </c>
      <c r="CV45" s="124" t="n">
        <f aca="false">CT45+$CV$3</f>
        <v>43.6106092709199</v>
      </c>
      <c r="CW45" s="124" t="n">
        <f aca="false">CT45+$CW$3</f>
        <v>36.6106092709199</v>
      </c>
      <c r="CX45" s="96" t="n">
        <f aca="false">IF(Polymers_Data!BU45=1,0.5*CW45+0.5*CV45,IF(Polymers_Data!BU45=2,0.7*CW45+0.3*CV45,IF(Polymers_Data!BU45=3,MAXA(MINA(CV45,CW45),CU45),IF(Polymers_Data!BU45=4,0.7*CW45+0.3*CU45,IF(Polymers_Data!BU45=5,0.5*CW45+0.5*CU45,"ERR")))))</f>
        <v>38.7106092709199</v>
      </c>
      <c r="CY45" s="129" t="n">
        <f aca="false">CX45</f>
        <v>38.7106092709199</v>
      </c>
      <c r="CZ45" s="105" t="n">
        <v>0.203542255357143</v>
      </c>
      <c r="DA45" s="124" t="n">
        <f aca="false">CZ45*100/(0.2*4.22+0.8*2.9696)</f>
        <v>6.32181630960664</v>
      </c>
      <c r="DB45" s="123"/>
      <c r="DC45" s="124" t="n">
        <f aca="false">EN45</f>
        <v>24.0106092709199</v>
      </c>
      <c r="DD45" s="124" t="n">
        <f aca="false">EB45</f>
        <v>108.46619047619</v>
      </c>
      <c r="DE45" s="124" t="n">
        <f aca="false">DC45*0.285+DD45/7.37*0.785+5.2</f>
        <v>23.5960710674238</v>
      </c>
      <c r="DF45" s="124" t="n">
        <f aca="false">DC45+$DF$3</f>
        <v>18.7106092709199</v>
      </c>
      <c r="DG45" s="124" t="n">
        <f aca="false">DC45+$DG$3</f>
        <v>49.0106092709199</v>
      </c>
      <c r="DH45" s="96" t="n">
        <f aca="false">DC45+6</f>
        <v>30.0106092709199</v>
      </c>
      <c r="DI45" s="124" t="n">
        <f aca="false">IF(Monomers_Data!AE45=1,0.5*DH45+0.5*DG45,IF(Monomers_Data!AE45=2,0.7*DH45+0.3*DG45,IF(Monomers_Data!AE45=3,MAXA(MINA(DG45,DH45),DF45),IF(Monomers_Data!AE45=4,0.7*DH45+0.3*DF45,IF(Monomers_Data!AE45=5,0.5*DH45+0.5*DF45,"ERR")))))</f>
        <v>30.0106092709199</v>
      </c>
      <c r="DJ45" s="125" t="n">
        <f aca="false">DI45</f>
        <v>30.0106092709199</v>
      </c>
      <c r="DK45" s="123" t="n">
        <f aca="false">DJ45/100*2204</f>
        <v>661.433828331075</v>
      </c>
      <c r="DL45" s="124" t="n">
        <f aca="false">CB45</f>
        <v>26.6106092709199</v>
      </c>
      <c r="DM45" s="124" t="n">
        <f aca="false">DL45+$DM$3</f>
        <v>29.1106092709199</v>
      </c>
      <c r="DN45" s="124" t="n">
        <f aca="false">DL45+$DN$3</f>
        <v>49.6106092709199</v>
      </c>
      <c r="DO45" s="96" t="n">
        <f aca="false">DL45+$DO$3</f>
        <v>37.6106092709199</v>
      </c>
      <c r="DP45" s="124" t="n">
        <f aca="false">IF(Monomers_Data!AE45=1,0.5*DO45+0.5*DN45,IF(Monomers_Data!AE45=2,0.7*DO45+0.3*DN45,IF(Monomers_Data!AE45=3,MAXA(MINA(DN45,DO45),DM45),IF(Monomers_Data!AE45=4,0.7*DO45+0.3*DM45,IF(Monomers_Data!AE45=5,0.5*DO45+0.5*DM45,"ERR")))))</f>
        <v>37.6106092709199</v>
      </c>
      <c r="DQ45" s="125" t="n">
        <f aca="false">DP45</f>
        <v>37.6106092709199</v>
      </c>
      <c r="DR45" s="123" t="n">
        <f aca="false">DQ45/100*2204</f>
        <v>828.937828331075</v>
      </c>
      <c r="DS45" s="96" t="n">
        <f aca="false">VLOOKUP(A45,'[2]Price Curves'!$C$8:$BH$367,'[2]Price Curves'!$BC$1)</f>
        <v>23.36</v>
      </c>
      <c r="DT45" s="124" t="n">
        <f aca="false">DS45/42*100</f>
        <v>55.6190476190476</v>
      </c>
      <c r="DU45" s="124" t="n">
        <f aca="false">VLOOKUP(A45,'[2]Price Curves'!$C$8:$BH$367,'[2]Price Curves'!$BG$1)</f>
        <v>76.0690476190476</v>
      </c>
      <c r="DV45" s="105" t="n">
        <f aca="false">DT46+$DT$3</f>
        <v>81.1357142857143</v>
      </c>
      <c r="DW45" s="130" t="n">
        <f aca="false">DT46+$DU$3</f>
        <v>165.535714285714</v>
      </c>
      <c r="DX45" s="130" t="n">
        <f aca="false">DT45*$DV$3+DU45*$DW$3+$DX$3</f>
        <v>108.46619047619</v>
      </c>
      <c r="DY45" s="96" t="n">
        <f aca="false">DT46+$DY$3</f>
        <v>110.535714285714</v>
      </c>
      <c r="DZ45" s="96"/>
      <c r="EA45" s="131" t="n">
        <f aca="false">DX45+DZ45</f>
        <v>108.46619047619</v>
      </c>
      <c r="EB45" s="131" t="n">
        <f aca="false">DX45</f>
        <v>108.46619047619</v>
      </c>
      <c r="EC45" s="132"/>
      <c r="ED45" s="133" t="n">
        <f aca="false">'[2]Price Curves'!AM44</f>
        <v>1.21</v>
      </c>
      <c r="EH45" s="106" t="n">
        <f aca="false">MAX(EXP(-0.015*((A51-'Export File'!$A$6+30)/365))*$EH$8,0.1)</f>
        <v>0.104238948476786</v>
      </c>
      <c r="EJ45" s="134" t="n">
        <f aca="false">BV45</f>
        <v>12.6106092709199</v>
      </c>
      <c r="EK45" s="134" t="n">
        <f aca="false">EJ45+5.22</f>
        <v>17.8306092709199</v>
      </c>
      <c r="EL45" s="134" t="n">
        <f aca="false">EJ45+18.2</f>
        <v>30.8106092709199</v>
      </c>
      <c r="EM45" s="134" t="n">
        <f aca="false">EJ45+$EM$3</f>
        <v>24.0106092709199</v>
      </c>
      <c r="EN45" s="135" t="n">
        <f aca="false">IF(Monomers_Data!K45=1,0.5*EM45+0.5*EL45,IF(Monomers_Data!K45=2,0.7*EM45+0.3*EL45,IF(Monomers_Data!K45=3,MAXA(MINA(EL45,EM45),EK45),IF(Monomers_Data!K45=4,0.7*EM45+0.3*EK45,IF(Monomers_Data!K45=5,0.5*EM45+0.5*EK45,"ERR")))))</f>
        <v>24.0106092709199</v>
      </c>
      <c r="EO45" s="134" t="n">
        <v>5</v>
      </c>
      <c r="EP45" s="142" t="n">
        <f aca="false">EN45+EO45</f>
        <v>29.0106092709199</v>
      </c>
      <c r="EQ45" s="134" t="n">
        <f aca="false">VLOOKUP(A45,'[2]Price Curves'!$C$8:$BH$367,'[2]Price Curves'!$BH$1)</f>
        <v>70.2904761904762</v>
      </c>
      <c r="ER45" s="134" t="n">
        <f aca="false">VLOOKUP(A45,'[2]Price Curves'!$C$8:$BH$367,'[2]Price Curves'!$BA$1)</f>
        <v>45.5364191233767</v>
      </c>
      <c r="ES45" s="137" t="n">
        <f aca="false">MIN(((EQ45+$ET$1-ER45*0.7133-$ET$3)/5.69*2.4313)+1.5,CQ45-$ET$2)</f>
        <v>16.9747738672439</v>
      </c>
      <c r="ET45" s="134" t="n">
        <f aca="false">MAX(($EQ45+$ET$1-$ER45*0.7133-$ET$3)/5.69*2.4313+1.5,$CQ45-$ET$2)</f>
        <v>18.0445258062045</v>
      </c>
      <c r="EU45" s="138" t="n">
        <f aca="false">AVERAGE(ET45,ES45)</f>
        <v>17.5096498367242</v>
      </c>
      <c r="EV45" s="134" t="n">
        <f aca="false">CB45*$EV$2+$EV$3</f>
        <v>17.0910099995445</v>
      </c>
      <c r="EW45" s="134" t="n">
        <f aca="false">IF(Monomers_Data!U45=1,0.5*EU45+0.5*ET45,IF(Monomers_Data!U45=2,0.7*EU45+0.3*ET45,IF(Monomers_Data!U45=3,MAXA(MINA(ET45,EU45),ES45),IF(Monomers_Data!U45=4,0.7*EU45+0.3*ES45,IF(Monomers_Data!U45=5,0.5*EU45+0.5*ES45,"ERR")))))</f>
        <v>17.6701126275683</v>
      </c>
      <c r="EX45" s="96" t="n">
        <f aca="false">EW45</f>
        <v>17.6701126275683</v>
      </c>
      <c r="EY45" s="139" t="n">
        <f aca="false">VLOOKUP(A45,'[2]Price Curves'!$C$8:$BH$367,'[2]Price Curves'!$BE$1)</f>
        <v>4.12</v>
      </c>
      <c r="EZ45" s="134" t="n">
        <f aca="false">EY45*$EZ$2+$EZ$3</f>
        <v>62.608</v>
      </c>
      <c r="FA45" s="0" t="n">
        <f aca="false">((EY45*$FA$2)+$FA$3)*100</f>
        <v>63.26</v>
      </c>
    </row>
    <row r="46" customFormat="false" ht="12" hidden="false" customHeight="false" outlineLevel="0" collapsed="false">
      <c r="A46" s="140" t="n">
        <f aca="false">EOMONTH(A45,0)+1</f>
        <v>38108</v>
      </c>
      <c r="C46" s="108" t="n">
        <f aca="false">CB46</f>
        <v>26.612572778045</v>
      </c>
      <c r="D46" s="6"/>
      <c r="E46" s="96" t="n">
        <f aca="false">C46+$E$3</f>
        <v>35.612572778045</v>
      </c>
      <c r="F46" s="96" t="n">
        <f aca="false">C46+$F$3</f>
        <v>48.612572778045</v>
      </c>
      <c r="G46" s="96" t="n">
        <f aca="false">C46+$G$3</f>
        <v>41.812572778045</v>
      </c>
      <c r="H46" s="92" t="n">
        <f aca="false">IF(Polymers_Data!F46=1,0.5*G46+0.5*F46,IF(Polymers_Data!F46=2,0.7*G46+0.3*F46,IF(Polymers_Data!F46=3,MAXA(MINA(F46,G46),E46),IF(Polymers_Data!F46=4,0.7*G46+0.3*E46,IF(Polymers_Data!F46=5,0.5*G46+0.5*E46,"ERR")))))</f>
        <v>41.812572778045</v>
      </c>
      <c r="I46" s="109" t="n">
        <v>0</v>
      </c>
      <c r="J46" s="109" t="n">
        <f aca="false">G46+I46</f>
        <v>41.812572778045</v>
      </c>
      <c r="K46" s="110" t="n">
        <f aca="false">J46+2</f>
        <v>43.812572778045</v>
      </c>
      <c r="L46" s="111" t="n">
        <f aca="false">AB46+$L$3</f>
        <v>44.112572778045</v>
      </c>
      <c r="M46" s="112" t="n">
        <f aca="false">L46+$M$3</f>
        <v>45.112572778045</v>
      </c>
      <c r="N46" s="113" t="n">
        <f aca="false">L46+$N$3</f>
        <v>43.112572778045</v>
      </c>
      <c r="O46" s="114" t="n">
        <f aca="false">C46+$O$3</f>
        <v>29.112572778045</v>
      </c>
      <c r="P46" s="96" t="n">
        <f aca="false">C46+$P$3</f>
        <v>47.112572778045</v>
      </c>
      <c r="Q46" s="96" t="n">
        <f aca="false">C46+$Q$3</f>
        <v>38.862572778045</v>
      </c>
      <c r="R46" s="6"/>
      <c r="S46" s="88" t="n">
        <f aca="false">J46-3.5</f>
        <v>38.312572778045</v>
      </c>
      <c r="T46" s="92"/>
      <c r="U46" s="114" t="n">
        <f aca="false">$C46+$U$3</f>
        <v>31.612572778045</v>
      </c>
      <c r="V46" s="96" t="n">
        <f aca="false">$C46+$V$3</f>
        <v>46.112572778045</v>
      </c>
      <c r="W46" s="96" t="n">
        <f aca="false">$C46+$W$3</f>
        <v>38.612572778045</v>
      </c>
      <c r="X46" s="92"/>
      <c r="Y46" s="92" t="n">
        <f aca="false">IF(Polymers_Data!BA46=1,0.5*W46+0.5*V46,IF(Polymers_Data!BA46=2,0.7*W46+0.3*V46,IF(Polymers_Data!BA46=3,MAXA(MINA(V46,W46),U46),IF(Polymers_Data!BA46=4,0.7*W46+0.3*U46,IF(Polymers_Data!BA46=5,0.5*W46+0.5*U46,"ERR")))))</f>
        <v>38.612572778045</v>
      </c>
      <c r="Z46" s="96" t="n">
        <v>0</v>
      </c>
      <c r="AA46" s="92" t="n">
        <f aca="false">W46+Z46</f>
        <v>38.612572778045</v>
      </c>
      <c r="AB46" s="92" t="n">
        <f aca="false">AA46+1</f>
        <v>39.612572778045</v>
      </c>
      <c r="AC46" s="116" t="n">
        <f aca="false">S46+2</f>
        <v>40.312572778045</v>
      </c>
      <c r="AD46" s="117" t="n">
        <f aca="false">AB46+2.5</f>
        <v>42.112572778045</v>
      </c>
      <c r="AE46" s="96" t="n">
        <f aca="false">C46+11.33</f>
        <v>37.942572778045</v>
      </c>
      <c r="AF46" s="96" t="n">
        <f aca="false">C46+27</f>
        <v>53.612572778045</v>
      </c>
      <c r="AG46" s="96" t="n">
        <f aca="false">C46+17.68</f>
        <v>44.292572778045</v>
      </c>
      <c r="AH46" s="6"/>
      <c r="AI46" s="88" t="n">
        <f aca="false">AC46+4.5</f>
        <v>44.812572778045</v>
      </c>
      <c r="AJ46" s="118" t="n">
        <f aca="false">AB46+8</f>
        <v>47.612572778045</v>
      </c>
      <c r="AK46" s="114" t="n">
        <f aca="false">CO46+1.5</f>
        <v>19.533074182005</v>
      </c>
      <c r="AL46" s="6"/>
      <c r="AM46" s="96" t="n">
        <f aca="false">AK46+$AM$3</f>
        <v>32.333074182005</v>
      </c>
      <c r="AN46" s="96" t="n">
        <f aca="false">AK46+$AN$3</f>
        <v>43.533074182005</v>
      </c>
      <c r="AO46" s="96" t="n">
        <f aca="false">AK46+$AO$3</f>
        <v>37.433074182005</v>
      </c>
      <c r="AP46" s="109" t="n">
        <f aca="false">IF(Polymers_Data!AE46=1,0.5*AO46+0.5*AN46,IF(Polymers_Data!AE46=2,0.7*AO46+0.3*AN46,IF(Polymers_Data!AE46=3,MAXA(MINA(AN46,AO46),AM46),IF(Polymers_Data!AE46=4,0.7*AO46+0.3*AM46,IF(Polymers_Data!AE46=5,0.5*AO46+0.5*AM46,"ERR")))))</f>
        <v>37.433074182005</v>
      </c>
      <c r="AQ46" s="109" t="n">
        <f aca="false">IF(Polymers_Data!AE46=1,0.5*AO46+0.5*AN46,IF(Polymers_Data!AE46=2,0.7*AO46+0.3*AN46,IF(Polymers_Data!AE46=3,MAXA(MINA(AN46,AO46),AM46),IF(Polymers_Data!AE46=4,0.7*AO46+0.3*AM46,IF(Polymers_Data!AE46=5,0.5*AO46+0.5*AM46,"ERR")))))</f>
        <v>37.433074182005</v>
      </c>
      <c r="AR46" s="96" t="n">
        <f aca="false">$AK46+10</f>
        <v>29.533074182005</v>
      </c>
      <c r="AS46" s="96" t="n">
        <f aca="false">$AK46+23.75</f>
        <v>43.283074182005</v>
      </c>
      <c r="AT46" s="96" t="n">
        <f aca="false">$AK46+$AT$3</f>
        <v>34.923074182005</v>
      </c>
      <c r="AU46" s="96" t="n">
        <f aca="false">IF(Polymers_Data!BP46=1,0.5*AT46+0.5*AS46,IF(Polymers_Data!BP46=2,0.7*AT46+0.3*AS46,IF(Polymers_Data!BP46=3,MAXA(MINA(AS46,AT46),AR46),IF(Polymers_Data!BP46=4,0.7*AT46+0.3*AR46,IF(Polymers_Data!BP46=5,0.3*AT46+0.7*AR46,"ERR")))))</f>
        <v>34.923074182005</v>
      </c>
      <c r="AV46" s="96" t="n">
        <v>4</v>
      </c>
      <c r="AW46" s="96" t="n">
        <f aca="false">AT46+AV46</f>
        <v>38.923074182005</v>
      </c>
      <c r="AX46" s="5"/>
      <c r="AY46" s="108" t="n">
        <f aca="false">C46</f>
        <v>26.612572778045</v>
      </c>
      <c r="AZ46" s="6"/>
      <c r="BA46" s="96" t="n">
        <f aca="false">AY46+$BA$3</f>
        <v>44.112572778045</v>
      </c>
      <c r="BB46" s="96" t="n">
        <f aca="false">AY46+$BB$3</f>
        <v>86.612572778045</v>
      </c>
      <c r="BC46" s="96" t="n">
        <f aca="false">AY46+$BC$3</f>
        <v>66.112572778045</v>
      </c>
      <c r="BD46" s="109" t="n">
        <f aca="false">IF(Polymers_Data!BZ46=1,0.5*BC46+0.5*BB46,IF(Polymers_Data!BZ46=2,0.7*BC46+0.3*BB46,IF(Polymers_Data!BZ46=3,MAXA(MINA(BB46,BC46),BA46),IF(Polymers_Data!BZ46=4,0.7*BC46+0.3*BA46,IF(Polymers_Data!BZ46=5,0.5*BC46+0.5*BA46,"ERR")))))</f>
        <v>66.112572778045</v>
      </c>
      <c r="BE46" s="92" t="n">
        <f aca="false">IF(Polymers_Data!BZ46=1,0.5*BC46+0.5*BB46,IF(Polymers_Data!BZ46=2,0.7*BC46+0.3*BB46,IF(Polymers_Data!BZ46=3,MAXA(MINA(BB46,BC46),BA46),IF(Polymers_Data!BZ46=4,0.7*BC46+0.3*BA46,IF(Polymers_Data!BZ46=5,0.5*BC46+0.5*BA46,"ERR")))))</f>
        <v>66.112572778045</v>
      </c>
      <c r="BF46" s="6"/>
      <c r="BG46" s="6"/>
      <c r="BH46" s="6"/>
      <c r="BI46" s="120" t="n">
        <f aca="false">BC46+BH46</f>
        <v>66.112572778045</v>
      </c>
      <c r="BJ46" s="6"/>
      <c r="BK46" s="114" t="n">
        <f aca="false">DQ46</f>
        <v>37.612572778045</v>
      </c>
      <c r="BL46" s="6"/>
      <c r="BM46" s="96" t="n">
        <f aca="false">BK46+$BM$3</f>
        <v>44.862572778045</v>
      </c>
      <c r="BN46" s="96" t="n">
        <f aca="false">BK46+22</f>
        <v>59.612572778045</v>
      </c>
      <c r="BO46" s="96" t="n">
        <f aca="false">BK46+$BO$3</f>
        <v>52.812572778045</v>
      </c>
      <c r="BP46" s="121" t="n">
        <f aca="false">IF(Polymers_Data!AJ46=1,0.5*BO46+0.5*BN46,IF(Polymers_Data!AJ46=2,0.7*BO46+0.3*BN46,IF(Polymers_Data!AJ46=3,MAXA(MINA(BN46,BO46),BM46),IF(Polymers_Data!AJ46=4,0.7*BO46+0.3*BM46,IF(Polymers_Data!AJ46=5,0.5*BO46+0.5*BM46,"ERR")))))</f>
        <v>52.812572778045</v>
      </c>
      <c r="BQ46" s="121" t="n">
        <v>0</v>
      </c>
      <c r="BR46" s="121" t="n">
        <f aca="false">BO46+BQ46</f>
        <v>52.812572778045</v>
      </c>
      <c r="BS46" s="96" t="n">
        <f aca="false">BR46-2.5</f>
        <v>50.312572778045</v>
      </c>
      <c r="BT46" s="124"/>
      <c r="BU46" s="122" t="n">
        <f aca="false">VLOOKUP(A46,'[2]Price Curves'!$C$8:$IV$367,'[2]Price Curves'!$AW$1)</f>
        <v>37.4593411507936</v>
      </c>
      <c r="BV46" s="96" t="n">
        <f aca="false">BU46/2.97</f>
        <v>12.612572778045</v>
      </c>
      <c r="BW46" s="96" t="n">
        <f aca="false">BV46+7</f>
        <v>19.612572778045</v>
      </c>
      <c r="BX46" s="96" t="n">
        <f aca="false">BV46+23.861</f>
        <v>36.473572778045</v>
      </c>
      <c r="BY46" s="96" t="n">
        <f aca="false">BV46+$BY$3</f>
        <v>26.612572778045</v>
      </c>
      <c r="BZ46" s="96" t="n">
        <f aca="false">IF(Monomers_Data!F46=1,0.5*BY46+0.5*BX46,IF(Monomers_Data!F46=2,0.7*BY46+0.3*BX46,IF(Monomers_Data!F46=3,MAXA(MINA(BX46,BY46),BW46),IF(Monomers_Data!F46=4,0.7*BY46+0.3*BW46,IF(Monomers_Data!F46=5,0.5*BY46+0.5*BW46,"ERR")))))</f>
        <v>26.612572778045</v>
      </c>
      <c r="CA46" s="96"/>
      <c r="CB46" s="92" t="n">
        <f aca="false">BY46+CA46</f>
        <v>26.612572778045</v>
      </c>
      <c r="CC46" s="96" t="n">
        <f aca="false">EP46</f>
        <v>29.012572778045</v>
      </c>
      <c r="CD46" s="96" t="n">
        <f aca="false">CB46+2</f>
        <v>28.612572778045</v>
      </c>
      <c r="CE46" s="123" t="n">
        <f aca="false">CB46+0.25</f>
        <v>26.862572778045</v>
      </c>
      <c r="CF46" s="124"/>
      <c r="CG46" s="105" t="n">
        <f aca="false">VLOOKUP(A46,'[2]Price Curves'!$C$8:$BH$367,'[2]Price Curves'!$AY$1)</f>
        <v>46.669903789881</v>
      </c>
      <c r="CH46" s="124" t="n">
        <f aca="false">CG46/4.23</f>
        <v>11.033074182005</v>
      </c>
      <c r="CI46" s="124" t="n">
        <f aca="false">$CB46+CI$3</f>
        <v>18.612572778045</v>
      </c>
      <c r="CJ46" s="124" t="n">
        <f aca="false">$CB46+CJ$3</f>
        <v>24.612572778045</v>
      </c>
      <c r="CK46" s="124" t="n">
        <f aca="false">$CB46+CK$3</f>
        <v>20.612572778045</v>
      </c>
      <c r="CL46" s="125" t="n">
        <f aca="false">IF(Monomers_Data!P46=1,0.5*CK46+0.5*CJ46,IF(Monomers_Data!P46=2,0.7*CK46+0.3*CJ46,IF(Monomers_Data!P46=3,MAXA(MINA(CJ46,CK46),CI46),IF(Monomers_Data!P46=4,0.7*CK46+0.3*CI46,IF(Monomers_Data!P46=5,0.5*CK46+0.5*CI46,"ERR")))))</f>
        <v>21.812572778045</v>
      </c>
      <c r="CM46" s="125" t="n">
        <f aca="false">CH46+$CM$3</f>
        <v>18.033074182005</v>
      </c>
      <c r="CN46" s="125"/>
      <c r="CO46" s="118" t="n">
        <f aca="false">CM46</f>
        <v>18.033074182005</v>
      </c>
      <c r="CP46" s="125" t="n">
        <v>1.5</v>
      </c>
      <c r="CQ46" s="127" t="n">
        <f aca="false">CO46+CP46</f>
        <v>19.533074182005</v>
      </c>
      <c r="CR46" s="124" t="n">
        <f aca="false">EX46</f>
        <v>17.6760874138161</v>
      </c>
      <c r="CS46" s="128" t="n">
        <f aca="false">EX46</f>
        <v>17.6760874138161</v>
      </c>
      <c r="CT46" s="7" t="n">
        <f aca="false">CB46</f>
        <v>26.612572778045</v>
      </c>
      <c r="CU46" s="124" t="n">
        <f aca="false">(+CT46+$CU$3)</f>
        <v>29.112572778045</v>
      </c>
      <c r="CV46" s="124" t="n">
        <f aca="false">CT46+$CV$3</f>
        <v>43.612572778045</v>
      </c>
      <c r="CW46" s="124" t="n">
        <f aca="false">CT46+$CW$3</f>
        <v>36.612572778045</v>
      </c>
      <c r="CX46" s="96" t="n">
        <f aca="false">IF(Polymers_Data!BU46=1,0.5*CW46+0.5*CV46,IF(Polymers_Data!BU46=2,0.7*CW46+0.3*CV46,IF(Polymers_Data!BU46=3,MAXA(MINA(CV46,CW46),CU46),IF(Polymers_Data!BU46=4,0.7*CW46+0.3*CU46,IF(Polymers_Data!BU46=5,0.5*CW46+0.5*CU46,"ERR")))))</f>
        <v>38.712572778045</v>
      </c>
      <c r="CY46" s="129" t="n">
        <f aca="false">CX46</f>
        <v>38.712572778045</v>
      </c>
      <c r="CZ46" s="105" t="n">
        <v>0.203976328881988</v>
      </c>
      <c r="DA46" s="124" t="n">
        <f aca="false">CZ46*100/(0.2*4.22+0.8*2.9696)</f>
        <v>6.33529819367104</v>
      </c>
      <c r="DB46" s="123"/>
      <c r="DC46" s="124" t="n">
        <f aca="false">EN46</f>
        <v>24.012572778045</v>
      </c>
      <c r="DD46" s="124" t="n">
        <f aca="false">EB46</f>
        <v>108.369107142857</v>
      </c>
      <c r="DE46" s="124" t="n">
        <f aca="false">DC46*0.285+DD46/7.37*0.785+5.2</f>
        <v>23.586290040541</v>
      </c>
      <c r="DF46" s="124" t="n">
        <f aca="false">DC46+$DF$3</f>
        <v>18.712572778045</v>
      </c>
      <c r="DG46" s="124" t="n">
        <f aca="false">DC46+$DG$3</f>
        <v>49.012572778045</v>
      </c>
      <c r="DH46" s="96" t="n">
        <f aca="false">DC46+6</f>
        <v>30.012572778045</v>
      </c>
      <c r="DI46" s="124" t="n">
        <f aca="false">IF(Monomers_Data!AE46=1,0.5*DH46+0.5*DG46,IF(Monomers_Data!AE46=2,0.7*DH46+0.3*DG46,IF(Monomers_Data!AE46=3,MAXA(MINA(DG46,DH46),DF46),IF(Monomers_Data!AE46=4,0.7*DH46+0.3*DF46,IF(Monomers_Data!AE46=5,0.5*DH46+0.5*DF46,"ERR")))))</f>
        <v>30.012572778045</v>
      </c>
      <c r="DJ46" s="125" t="n">
        <f aca="false">DI46</f>
        <v>30.012572778045</v>
      </c>
      <c r="DK46" s="123" t="n">
        <f aca="false">DJ46/100*2204</f>
        <v>661.477104028111</v>
      </c>
      <c r="DL46" s="124" t="n">
        <f aca="false">CB46</f>
        <v>26.612572778045</v>
      </c>
      <c r="DM46" s="124" t="n">
        <f aca="false">DL46+$DM$3</f>
        <v>29.112572778045</v>
      </c>
      <c r="DN46" s="124" t="n">
        <f aca="false">DL46+$DN$3</f>
        <v>49.612572778045</v>
      </c>
      <c r="DO46" s="96" t="n">
        <f aca="false">DL46+$DO$3</f>
        <v>37.612572778045</v>
      </c>
      <c r="DP46" s="124" t="n">
        <f aca="false">IF(Monomers_Data!AE46=1,0.5*DO46+0.5*DN46,IF(Monomers_Data!AE46=2,0.7*DO46+0.3*DN46,IF(Monomers_Data!AE46=3,MAXA(MINA(DN46,DO46),DM46),IF(Monomers_Data!AE46=4,0.7*DO46+0.3*DM46,IF(Monomers_Data!AE46=5,0.5*DO46+0.5*DM46,"ERR")))))</f>
        <v>37.612572778045</v>
      </c>
      <c r="DQ46" s="125" t="n">
        <f aca="false">DP46</f>
        <v>37.612572778045</v>
      </c>
      <c r="DR46" s="123" t="n">
        <f aca="false">DQ46/100*2204</f>
        <v>828.981104028111</v>
      </c>
      <c r="DS46" s="96" t="n">
        <f aca="false">VLOOKUP(A46,'[2]Price Curves'!$C$8:$BH$367,'[2]Price Curves'!$BC$1)</f>
        <v>23.325</v>
      </c>
      <c r="DT46" s="124" t="n">
        <f aca="false">DS46/42*100</f>
        <v>55.5357142857143</v>
      </c>
      <c r="DU46" s="124" t="n">
        <f aca="false">VLOOKUP(A46,'[2]Price Curves'!$C$8:$BH$367,'[2]Price Curves'!$BG$1)</f>
        <v>92.6</v>
      </c>
      <c r="DV46" s="105" t="n">
        <f aca="false">DT47+$DT$3</f>
        <v>81.052380952381</v>
      </c>
      <c r="DW46" s="130" t="n">
        <f aca="false">DT47+$DU$3</f>
        <v>165.452380952381</v>
      </c>
      <c r="DX46" s="130" t="n">
        <f aca="false">DT46*$DV$3+DU46*$DW$3+$DX$3</f>
        <v>108.369107142857</v>
      </c>
      <c r="DY46" s="96" t="n">
        <f aca="false">DT47+$DY$3</f>
        <v>110.452380952381</v>
      </c>
      <c r="DZ46" s="96"/>
      <c r="EA46" s="131" t="n">
        <f aca="false">DX46+DZ46</f>
        <v>108.369107142857</v>
      </c>
      <c r="EB46" s="131" t="n">
        <f aca="false">DX46</f>
        <v>108.369107142857</v>
      </c>
      <c r="EC46" s="132"/>
      <c r="ED46" s="133" t="n">
        <f aca="false">'[2]Price Curves'!AM45</f>
        <v>1.21</v>
      </c>
      <c r="EH46" s="106" t="n">
        <f aca="false">MAX(EXP(-0.015*((A52-'Export File'!$A$6+30)/365))*$EH$8,0.1)</f>
        <v>0.104106235466607</v>
      </c>
      <c r="EJ46" s="134" t="n">
        <f aca="false">BV46</f>
        <v>12.612572778045</v>
      </c>
      <c r="EK46" s="134" t="n">
        <f aca="false">EJ46+5.22</f>
        <v>17.832572778045</v>
      </c>
      <c r="EL46" s="134" t="n">
        <f aca="false">EJ46+18.2</f>
        <v>30.812572778045</v>
      </c>
      <c r="EM46" s="134" t="n">
        <f aca="false">EJ46+$EM$3</f>
        <v>24.012572778045</v>
      </c>
      <c r="EN46" s="135" t="n">
        <f aca="false">IF(Monomers_Data!K46=1,0.5*EM46+0.5*EL46,IF(Monomers_Data!K46=2,0.7*EM46+0.3*EL46,IF(Monomers_Data!K46=3,MAXA(MINA(EL46,EM46),EK46),IF(Monomers_Data!K46=4,0.7*EM46+0.3*EK46,IF(Monomers_Data!K46=5,0.5*EM46+0.5*EK46,"ERR")))))</f>
        <v>24.012572778045</v>
      </c>
      <c r="EO46" s="134" t="n">
        <v>5</v>
      </c>
      <c r="EP46" s="142" t="n">
        <f aca="false">EN46+EO46</f>
        <v>29.012572778045</v>
      </c>
      <c r="EQ46" s="134" t="n">
        <f aca="false">VLOOKUP(A46,'[2]Price Curves'!$C$8:$BH$367,'[2]Price Curves'!$BH$1)</f>
        <v>70.2095238095238</v>
      </c>
      <c r="ER46" s="134" t="n">
        <f aca="false">VLOOKUP(A46,'[2]Price Curves'!$C$8:$BH$367,'[2]Price Curves'!$BA$1)</f>
        <v>45.4957682142857</v>
      </c>
      <c r="ES46" s="137" t="n">
        <f aca="false">MIN(((EQ46+$ET$1-ER46*0.7133-$ET$3)/5.69*2.4313)+1.5,CQ46-$ET$2)</f>
        <v>17.033074182005</v>
      </c>
      <c r="ET46" s="134" t="n">
        <f aca="false">MAX(($EQ46+$ET$1-$ER46*0.7133-$ET$3)/5.69*2.4313+1.5,$CQ46-$ET$2)</f>
        <v>18.0223253078682</v>
      </c>
      <c r="EU46" s="138" t="n">
        <f aca="false">AVERAGE(ET46,ES46)</f>
        <v>17.5276997449366</v>
      </c>
      <c r="EV46" s="134" t="n">
        <f aca="false">CB46*$EV$2+$EV$3</f>
        <v>17.092492447424</v>
      </c>
      <c r="EW46" s="134" t="n">
        <f aca="false">IF(Monomers_Data!U46=1,0.5*EU46+0.5*ET46,IF(Monomers_Data!U46=2,0.7*EU46+0.3*ET46,IF(Monomers_Data!U46=3,MAXA(MINA(ET46,EU46),ES46),IF(Monomers_Data!U46=4,0.7*EU46+0.3*ES46,IF(Monomers_Data!U46=5,0.5*EU46+0.5*ES46,"ERR")))))</f>
        <v>17.6760874138161</v>
      </c>
      <c r="EX46" s="96" t="n">
        <f aca="false">EW46</f>
        <v>17.6760874138161</v>
      </c>
      <c r="EY46" s="139" t="n">
        <f aca="false">VLOOKUP(A46,'[2]Price Curves'!$C$8:$BH$367,'[2]Price Curves'!$BE$1)</f>
        <v>4.154</v>
      </c>
      <c r="EZ46" s="134" t="n">
        <f aca="false">EY46*$EZ$2+$EZ$3</f>
        <v>63.1486</v>
      </c>
      <c r="FA46" s="0" t="n">
        <f aca="false">((EY46*$FA$2)+$FA$3)*100</f>
        <v>63.617</v>
      </c>
    </row>
    <row r="47" customFormat="false" ht="12" hidden="false" customHeight="false" outlineLevel="0" collapsed="false">
      <c r="A47" s="140" t="n">
        <f aca="false">EOMONTH(A46,0)+1</f>
        <v>38139</v>
      </c>
      <c r="C47" s="108" t="n">
        <f aca="false">CB47</f>
        <v>26.6139252080692</v>
      </c>
      <c r="D47" s="6"/>
      <c r="E47" s="96" t="n">
        <f aca="false">C47+$E$3</f>
        <v>35.6139252080692</v>
      </c>
      <c r="F47" s="96" t="n">
        <f aca="false">C47+$F$3</f>
        <v>48.6139252080692</v>
      </c>
      <c r="G47" s="96" t="n">
        <f aca="false">C47+$G$3</f>
        <v>41.8139252080692</v>
      </c>
      <c r="H47" s="92" t="n">
        <f aca="false">IF(Polymers_Data!F47=1,0.5*G47+0.5*F47,IF(Polymers_Data!F47=2,0.7*G47+0.3*F47,IF(Polymers_Data!F47=3,MAXA(MINA(F47,G47),E47),IF(Polymers_Data!F47=4,0.7*G47+0.3*E47,IF(Polymers_Data!F47=5,0.5*G47+0.5*E47,"ERR")))))</f>
        <v>41.8139252080692</v>
      </c>
      <c r="I47" s="109" t="n">
        <v>0</v>
      </c>
      <c r="J47" s="109" t="n">
        <f aca="false">G47+I47</f>
        <v>41.8139252080692</v>
      </c>
      <c r="K47" s="110" t="n">
        <f aca="false">J47+2</f>
        <v>43.8139252080692</v>
      </c>
      <c r="L47" s="111" t="n">
        <f aca="false">AB47+$L$3</f>
        <v>44.1139252080692</v>
      </c>
      <c r="M47" s="112" t="n">
        <f aca="false">L47+$M$3</f>
        <v>45.1139252080692</v>
      </c>
      <c r="N47" s="113" t="n">
        <f aca="false">L47+$N$3</f>
        <v>43.1139252080692</v>
      </c>
      <c r="O47" s="114" t="n">
        <f aca="false">C47+$O$3</f>
        <v>29.1139252080692</v>
      </c>
      <c r="P47" s="96" t="n">
        <f aca="false">C47+$P$3</f>
        <v>47.1139252080692</v>
      </c>
      <c r="Q47" s="96" t="n">
        <f aca="false">C47+$Q$3</f>
        <v>38.8639252080692</v>
      </c>
      <c r="R47" s="6"/>
      <c r="S47" s="88" t="n">
        <f aca="false">J47-3.5</f>
        <v>38.3139252080692</v>
      </c>
      <c r="T47" s="92"/>
      <c r="U47" s="114" t="n">
        <f aca="false">$C47+$U$3</f>
        <v>31.6139252080692</v>
      </c>
      <c r="V47" s="96" t="n">
        <f aca="false">$C47+$V$3</f>
        <v>46.1139252080692</v>
      </c>
      <c r="W47" s="96" t="n">
        <f aca="false">$C47+$W$3</f>
        <v>38.6139252080692</v>
      </c>
      <c r="X47" s="92"/>
      <c r="Y47" s="92" t="n">
        <f aca="false">IF(Polymers_Data!BA47=1,0.5*W47+0.5*V47,IF(Polymers_Data!BA47=2,0.7*W47+0.3*V47,IF(Polymers_Data!BA47=3,MAXA(MINA(V47,W47),U47),IF(Polymers_Data!BA47=4,0.7*W47+0.3*U47,IF(Polymers_Data!BA47=5,0.5*W47+0.5*U47,"ERR")))))</f>
        <v>38.6139252080692</v>
      </c>
      <c r="Z47" s="96" t="n">
        <v>0</v>
      </c>
      <c r="AA47" s="92" t="n">
        <f aca="false">W47+Z47</f>
        <v>38.6139252080692</v>
      </c>
      <c r="AB47" s="92" t="n">
        <f aca="false">AA47+1</f>
        <v>39.6139252080692</v>
      </c>
      <c r="AC47" s="116" t="n">
        <f aca="false">S47+2</f>
        <v>40.3139252080692</v>
      </c>
      <c r="AD47" s="117" t="n">
        <f aca="false">AB47+2.5</f>
        <v>42.1139252080692</v>
      </c>
      <c r="AE47" s="96" t="n">
        <f aca="false">C47+11.33</f>
        <v>37.9439252080692</v>
      </c>
      <c r="AF47" s="96" t="n">
        <f aca="false">C47+27</f>
        <v>53.6139252080692</v>
      </c>
      <c r="AG47" s="96" t="n">
        <f aca="false">C47+17.68</f>
        <v>44.2939252080692</v>
      </c>
      <c r="AH47" s="6"/>
      <c r="AI47" s="88" t="n">
        <f aca="false">AC47+4.5</f>
        <v>44.8139252080692</v>
      </c>
      <c r="AJ47" s="118" t="n">
        <f aca="false">AB47+8</f>
        <v>47.6139252080692</v>
      </c>
      <c r="AK47" s="114" t="n">
        <f aca="false">CO47+1.5</f>
        <v>19.5907530339106</v>
      </c>
      <c r="AL47" s="6"/>
      <c r="AM47" s="96" t="n">
        <f aca="false">AK47+$AM$3</f>
        <v>32.3907530339106</v>
      </c>
      <c r="AN47" s="96" t="n">
        <f aca="false">AK47+$AN$3</f>
        <v>43.5907530339106</v>
      </c>
      <c r="AO47" s="96" t="n">
        <f aca="false">AK47+$AO$3</f>
        <v>37.4907530339106</v>
      </c>
      <c r="AP47" s="109" t="n">
        <f aca="false">IF(Polymers_Data!AE47=1,0.5*AO47+0.5*AN47,IF(Polymers_Data!AE47=2,0.7*AO47+0.3*AN47,IF(Polymers_Data!AE47=3,MAXA(MINA(AN47,AO47),AM47),IF(Polymers_Data!AE47=4,0.7*AO47+0.3*AM47,IF(Polymers_Data!AE47=5,0.5*AO47+0.5*AM47,"ERR")))))</f>
        <v>37.4907530339106</v>
      </c>
      <c r="AQ47" s="109" t="n">
        <f aca="false">IF(Polymers_Data!AE47=1,0.5*AO47+0.5*AN47,IF(Polymers_Data!AE47=2,0.7*AO47+0.3*AN47,IF(Polymers_Data!AE47=3,MAXA(MINA(AN47,AO47),AM47),IF(Polymers_Data!AE47=4,0.7*AO47+0.3*AM47,IF(Polymers_Data!AE47=5,0.5*AO47+0.5*AM47,"ERR")))))</f>
        <v>37.4907530339106</v>
      </c>
      <c r="AR47" s="96" t="n">
        <f aca="false">$AK47+10</f>
        <v>29.5907530339106</v>
      </c>
      <c r="AS47" s="96" t="n">
        <f aca="false">$AK47+23.75</f>
        <v>43.3407530339106</v>
      </c>
      <c r="AT47" s="96" t="n">
        <f aca="false">$AK47+$AT$3</f>
        <v>34.9807530339106</v>
      </c>
      <c r="AU47" s="96" t="n">
        <f aca="false">IF(Polymers_Data!BP47=1,0.5*AT47+0.5*AS47,IF(Polymers_Data!BP47=2,0.7*AT47+0.3*AS47,IF(Polymers_Data!BP47=3,MAXA(MINA(AS47,AT47),AR47),IF(Polymers_Data!BP47=4,0.7*AT47+0.3*AR47,IF(Polymers_Data!BP47=5,0.3*AT47+0.7*AR47,"ERR")))))</f>
        <v>34.9807530339106</v>
      </c>
      <c r="AV47" s="96" t="n">
        <v>4</v>
      </c>
      <c r="AW47" s="96" t="n">
        <f aca="false">AT47+AV47</f>
        <v>38.9807530339106</v>
      </c>
      <c r="AX47" s="5"/>
      <c r="AY47" s="108" t="n">
        <f aca="false">C47</f>
        <v>26.6139252080692</v>
      </c>
      <c r="AZ47" s="6"/>
      <c r="BA47" s="96" t="n">
        <f aca="false">AY47+$BA$3</f>
        <v>44.1139252080692</v>
      </c>
      <c r="BB47" s="96" t="n">
        <f aca="false">AY47+$BB$3</f>
        <v>86.6139252080692</v>
      </c>
      <c r="BC47" s="96" t="n">
        <f aca="false">AY47+$BC$3</f>
        <v>66.1139252080692</v>
      </c>
      <c r="BD47" s="109" t="n">
        <f aca="false">IF(Polymers_Data!BZ47=1,0.5*BC47+0.5*BB47,IF(Polymers_Data!BZ47=2,0.7*BC47+0.3*BB47,IF(Polymers_Data!BZ47=3,MAXA(MINA(BB47,BC47),BA47),IF(Polymers_Data!BZ47=4,0.7*BC47+0.3*BA47,IF(Polymers_Data!BZ47=5,0.5*BC47+0.5*BA47,"ERR")))))</f>
        <v>66.1139252080692</v>
      </c>
      <c r="BE47" s="92" t="n">
        <f aca="false">IF(Polymers_Data!BZ47=1,0.5*BC47+0.5*BB47,IF(Polymers_Data!BZ47=2,0.7*BC47+0.3*BB47,IF(Polymers_Data!BZ47=3,MAXA(MINA(BB47,BC47),BA47),IF(Polymers_Data!BZ47=4,0.7*BC47+0.3*BA47,IF(Polymers_Data!BZ47=5,0.5*BC47+0.5*BA47,"ERR")))))</f>
        <v>66.1139252080692</v>
      </c>
      <c r="BF47" s="6"/>
      <c r="BG47" s="6"/>
      <c r="BH47" s="6"/>
      <c r="BI47" s="120" t="n">
        <f aca="false">BC47+BH47</f>
        <v>66.1139252080692</v>
      </c>
      <c r="BJ47" s="6"/>
      <c r="BK47" s="114" t="n">
        <f aca="false">DQ47</f>
        <v>37.6139252080692</v>
      </c>
      <c r="BL47" s="6"/>
      <c r="BM47" s="96" t="n">
        <f aca="false">BK47+$BM$3</f>
        <v>44.8639252080692</v>
      </c>
      <c r="BN47" s="96" t="n">
        <f aca="false">BK47+22</f>
        <v>59.6139252080692</v>
      </c>
      <c r="BO47" s="96" t="n">
        <f aca="false">BK47+$BO$3</f>
        <v>52.8139252080692</v>
      </c>
      <c r="BP47" s="121" t="n">
        <f aca="false">IF(Polymers_Data!AJ47=1,0.5*BO47+0.5*BN47,IF(Polymers_Data!AJ47=2,0.7*BO47+0.3*BN47,IF(Polymers_Data!AJ47=3,MAXA(MINA(BN47,BO47),BM47),IF(Polymers_Data!AJ47=4,0.7*BO47+0.3*BM47,IF(Polymers_Data!AJ47=5,0.5*BO47+0.5*BM47,"ERR")))))</f>
        <v>52.8139252080692</v>
      </c>
      <c r="BQ47" s="121" t="n">
        <v>0</v>
      </c>
      <c r="BR47" s="121" t="n">
        <f aca="false">BO47+BQ47</f>
        <v>52.8139252080692</v>
      </c>
      <c r="BS47" s="96" t="n">
        <f aca="false">BR47-2.5</f>
        <v>50.3139252080692</v>
      </c>
      <c r="BT47" s="124"/>
      <c r="BU47" s="122" t="n">
        <f aca="false">VLOOKUP(A47,'[2]Price Curves'!$C$8:$IV$367,'[2]Price Curves'!$AW$1)</f>
        <v>37.4633578679655</v>
      </c>
      <c r="BV47" s="96" t="n">
        <f aca="false">BU47/2.97</f>
        <v>12.6139252080692</v>
      </c>
      <c r="BW47" s="96" t="n">
        <f aca="false">BV47+7</f>
        <v>19.6139252080692</v>
      </c>
      <c r="BX47" s="96" t="n">
        <f aca="false">BV47+23.861</f>
        <v>36.4749252080692</v>
      </c>
      <c r="BY47" s="96" t="n">
        <f aca="false">BV47+$BY$3</f>
        <v>26.6139252080692</v>
      </c>
      <c r="BZ47" s="96" t="n">
        <f aca="false">IF(Monomers_Data!F47=1,0.5*BY47+0.5*BX47,IF(Monomers_Data!F47=2,0.7*BY47+0.3*BX47,IF(Monomers_Data!F47=3,MAXA(MINA(BX47,BY47),BW47),IF(Monomers_Data!F47=4,0.7*BY47+0.3*BW47,IF(Monomers_Data!F47=5,0.5*BY47+0.5*BW47,"ERR")))))</f>
        <v>26.6139252080692</v>
      </c>
      <c r="CA47" s="96"/>
      <c r="CB47" s="92" t="n">
        <f aca="false">BY47+CA47</f>
        <v>26.6139252080692</v>
      </c>
      <c r="CC47" s="96" t="n">
        <f aca="false">EP47</f>
        <v>29.0139252080692</v>
      </c>
      <c r="CD47" s="96" t="n">
        <f aca="false">CB47+2</f>
        <v>28.6139252080692</v>
      </c>
      <c r="CE47" s="123" t="n">
        <f aca="false">CB47+0.25</f>
        <v>26.8639252080692</v>
      </c>
      <c r="CF47" s="124"/>
      <c r="CG47" s="105" t="n">
        <f aca="false">VLOOKUP(A47,'[2]Price Curves'!$C$8:$BH$367,'[2]Price Curves'!$AY$1)</f>
        <v>46.9138853334417</v>
      </c>
      <c r="CH47" s="124" t="n">
        <f aca="false">CG47/4.23</f>
        <v>11.0907530339106</v>
      </c>
      <c r="CI47" s="124" t="n">
        <f aca="false">$CB47+CI$3</f>
        <v>18.6139252080692</v>
      </c>
      <c r="CJ47" s="124" t="n">
        <f aca="false">$CB47+CJ$3</f>
        <v>24.6139252080692</v>
      </c>
      <c r="CK47" s="124" t="n">
        <f aca="false">$CB47+CK$3</f>
        <v>20.6139252080692</v>
      </c>
      <c r="CL47" s="125" t="n">
        <f aca="false">IF(Monomers_Data!P47=1,0.5*CK47+0.5*CJ47,IF(Monomers_Data!P47=2,0.7*CK47+0.3*CJ47,IF(Monomers_Data!P47=3,MAXA(MINA(CJ47,CK47),CI47),IF(Monomers_Data!P47=4,0.7*CK47+0.3*CI47,IF(Monomers_Data!P47=5,0.5*CK47+0.5*CI47,"ERR")))))</f>
        <v>21.8139252080692</v>
      </c>
      <c r="CM47" s="125" t="n">
        <f aca="false">CH47+$CM$3</f>
        <v>18.0907530339106</v>
      </c>
      <c r="CN47" s="125"/>
      <c r="CO47" s="118" t="n">
        <f aca="false">CM47</f>
        <v>18.0907530339106</v>
      </c>
      <c r="CP47" s="125" t="n">
        <v>1.5</v>
      </c>
      <c r="CQ47" s="127" t="n">
        <f aca="false">CO47+CP47</f>
        <v>19.5907530339106</v>
      </c>
      <c r="CR47" s="124" t="n">
        <f aca="false">EX47</f>
        <v>17.6799510145513</v>
      </c>
      <c r="CS47" s="128" t="n">
        <f aca="false">EX47</f>
        <v>17.6799510145513</v>
      </c>
      <c r="CT47" s="7" t="n">
        <f aca="false">CB47</f>
        <v>26.6139252080692</v>
      </c>
      <c r="CU47" s="124" t="n">
        <f aca="false">(+CT47+$CU$3)</f>
        <v>29.1139252080692</v>
      </c>
      <c r="CV47" s="124" t="n">
        <f aca="false">CT47+$CV$3</f>
        <v>43.6139252080692</v>
      </c>
      <c r="CW47" s="124" t="n">
        <f aca="false">CT47+$CW$3</f>
        <v>36.6139252080692</v>
      </c>
      <c r="CX47" s="96" t="n">
        <f aca="false">IF(Polymers_Data!BU47=1,0.5*CW47+0.5*CV47,IF(Polymers_Data!BU47=2,0.7*CW47+0.3*CV47,IF(Polymers_Data!BU47=3,MAXA(MINA(CV47,CW47),CU47),IF(Polymers_Data!BU47=4,0.7*CW47+0.3*CU47,IF(Polymers_Data!BU47=5,0.5*CW47+0.5*CU47,"ERR")))))</f>
        <v>38.7139252080692</v>
      </c>
      <c r="CY47" s="129" t="n">
        <f aca="false">CX47</f>
        <v>38.7139252080692</v>
      </c>
      <c r="CZ47" s="105" t="n">
        <v>0.198841830194805</v>
      </c>
      <c r="DA47" s="124" t="n">
        <f aca="false">CZ47*100/(0.2*4.22+0.8*2.9696)</f>
        <v>6.17582586452086</v>
      </c>
      <c r="DB47" s="123"/>
      <c r="DC47" s="124" t="n">
        <f aca="false">EN47</f>
        <v>24.0139252080692</v>
      </c>
      <c r="DD47" s="124" t="n">
        <f aca="false">EB47</f>
        <v>108.272023809524</v>
      </c>
      <c r="DE47" s="124" t="n">
        <f aca="false">DC47*0.285+DD47/7.37*0.785+5.2</f>
        <v>23.5763348566845</v>
      </c>
      <c r="DF47" s="124" t="n">
        <f aca="false">DC47+$DF$3</f>
        <v>18.7139252080692</v>
      </c>
      <c r="DG47" s="124" t="n">
        <f aca="false">DC47+$DG$3</f>
        <v>49.0139252080692</v>
      </c>
      <c r="DH47" s="96" t="n">
        <f aca="false">DC47+6</f>
        <v>30.0139252080692</v>
      </c>
      <c r="DI47" s="124" t="n">
        <f aca="false">IF(Monomers_Data!AE47=1,0.5*DH47+0.5*DG47,IF(Monomers_Data!AE47=2,0.7*DH47+0.3*DG47,IF(Monomers_Data!AE47=3,MAXA(MINA(DG47,DH47),DF47),IF(Monomers_Data!AE47=4,0.7*DH47+0.3*DF47,IF(Monomers_Data!AE47=5,0.5*DH47+0.5*DF47,"ERR")))))</f>
        <v>30.0139252080692</v>
      </c>
      <c r="DJ47" s="125" t="n">
        <f aca="false">DI47</f>
        <v>30.0139252080692</v>
      </c>
      <c r="DK47" s="123" t="n">
        <f aca="false">DJ47/100*2204</f>
        <v>661.506911585845</v>
      </c>
      <c r="DL47" s="124" t="n">
        <f aca="false">CB47</f>
        <v>26.6139252080692</v>
      </c>
      <c r="DM47" s="124" t="n">
        <f aca="false">DL47+$DM$3</f>
        <v>29.1139252080692</v>
      </c>
      <c r="DN47" s="124" t="n">
        <f aca="false">DL47+$DN$3</f>
        <v>49.6139252080692</v>
      </c>
      <c r="DO47" s="96" t="n">
        <f aca="false">DL47+$DO$3</f>
        <v>37.6139252080692</v>
      </c>
      <c r="DP47" s="124" t="n">
        <f aca="false">IF(Monomers_Data!AE47=1,0.5*DO47+0.5*DN47,IF(Monomers_Data!AE47=2,0.7*DO47+0.3*DN47,IF(Monomers_Data!AE47=3,MAXA(MINA(DN47,DO47),DM47),IF(Monomers_Data!AE47=4,0.7*DO47+0.3*DM47,IF(Monomers_Data!AE47=5,0.5*DO47+0.5*DM47,"ERR")))))</f>
        <v>37.6139252080692</v>
      </c>
      <c r="DQ47" s="125" t="n">
        <f aca="false">DP47</f>
        <v>37.6139252080692</v>
      </c>
      <c r="DR47" s="123" t="n">
        <f aca="false">DQ47/100*2204</f>
        <v>829.010911585845</v>
      </c>
      <c r="DS47" s="96" t="n">
        <f aca="false">VLOOKUP(A47,'[2]Price Curves'!$C$8:$BH$367,'[2]Price Curves'!$BC$1)</f>
        <v>23.29</v>
      </c>
      <c r="DT47" s="124" t="n">
        <f aca="false">DS47/42*100</f>
        <v>55.452380952381</v>
      </c>
      <c r="DU47" s="124" t="n">
        <f aca="false">VLOOKUP(A47,'[2]Price Curves'!$C$8:$BH$367,'[2]Price Curves'!$BG$1)</f>
        <v>86.5190476190476</v>
      </c>
      <c r="DV47" s="105" t="n">
        <f aca="false">DT48+$DT$3</f>
        <v>80.9690476190476</v>
      </c>
      <c r="DW47" s="130" t="n">
        <f aca="false">DT48+$DU$3</f>
        <v>165.369047619048</v>
      </c>
      <c r="DX47" s="130" t="n">
        <f aca="false">DT47*$DV$3+DU47*$DW$3+$DX$3</f>
        <v>108.272023809524</v>
      </c>
      <c r="DY47" s="96" t="n">
        <f aca="false">DT48+$DY$3</f>
        <v>110.369047619048</v>
      </c>
      <c r="DZ47" s="96"/>
      <c r="EA47" s="131" t="n">
        <f aca="false">DX47+DZ47</f>
        <v>108.272023809524</v>
      </c>
      <c r="EB47" s="131" t="n">
        <f aca="false">DX47</f>
        <v>108.272023809524</v>
      </c>
      <c r="EC47" s="132"/>
      <c r="ED47" s="133" t="n">
        <f aca="false">'[2]Price Curves'!AM46</f>
        <v>1.21</v>
      </c>
      <c r="EH47" s="106" t="n">
        <f aca="false">MAX(EXP(-0.015*((A53-'Export File'!$A$6+30)/365))*$EH$8,0.1)</f>
        <v>0.103977964400745</v>
      </c>
      <c r="EJ47" s="134" t="n">
        <f aca="false">BV47</f>
        <v>12.6139252080692</v>
      </c>
      <c r="EK47" s="134" t="n">
        <f aca="false">EJ47+5.22</f>
        <v>17.8339252080692</v>
      </c>
      <c r="EL47" s="134" t="n">
        <f aca="false">EJ47+18.2</f>
        <v>30.8139252080692</v>
      </c>
      <c r="EM47" s="134" t="n">
        <f aca="false">EJ47+$EM$3</f>
        <v>24.0139252080692</v>
      </c>
      <c r="EN47" s="135" t="n">
        <f aca="false">IF(Monomers_Data!K47=1,0.5*EM47+0.5*EL47,IF(Monomers_Data!K47=2,0.7*EM47+0.3*EL47,IF(Monomers_Data!K47=3,MAXA(MINA(EL47,EM47),EK47),IF(Monomers_Data!K47=4,0.7*EM47+0.3*EK47,IF(Monomers_Data!K47=5,0.5*EM47+0.5*EK47,"ERR")))))</f>
        <v>24.0139252080692</v>
      </c>
      <c r="EO47" s="134" t="n">
        <v>5</v>
      </c>
      <c r="EP47" s="142" t="n">
        <f aca="false">EN47+EO47</f>
        <v>29.0139252080692</v>
      </c>
      <c r="EQ47" s="134" t="n">
        <f aca="false">VLOOKUP(A47,'[2]Price Curves'!$C$8:$BH$367,'[2]Price Curves'!$BH$1)</f>
        <v>70.1190476190476</v>
      </c>
      <c r="ER47" s="134" t="n">
        <f aca="false">VLOOKUP(A47,'[2]Price Curves'!$C$8:$BH$367,'[2]Price Curves'!$BA$1)</f>
        <v>45.4513241233767</v>
      </c>
      <c r="ES47" s="137" t="n">
        <f aca="false">MIN(((EQ47+$ET$1-ER47*0.7133-$ET$3)/5.69*2.4313)+1.5,CQ47-$ET$2)</f>
        <v>17.0907530339106</v>
      </c>
      <c r="ET47" s="134" t="n">
        <f aca="false">MAX(($EQ47+$ET$1-$ER47*0.7133-$ET$3)/5.69*2.4313+1.5,$CQ47-$ET$2)</f>
        <v>17.9972114656655</v>
      </c>
      <c r="EU47" s="138" t="n">
        <f aca="false">AVERAGE(ET47,ES47)</f>
        <v>17.5439822497881</v>
      </c>
      <c r="EV47" s="134" t="n">
        <f aca="false">CB47*$EV$2+$EV$3</f>
        <v>17.0935135320922</v>
      </c>
      <c r="EW47" s="134" t="n">
        <f aca="false">IF(Monomers_Data!U47=1,0.5*EU47+0.5*ET47,IF(Monomers_Data!U47=2,0.7*EU47+0.3*ET47,IF(Monomers_Data!U47=3,MAXA(MINA(ET47,EU47),ES47),IF(Monomers_Data!U47=4,0.7*EU47+0.3*ES47,IF(Monomers_Data!U47=5,0.5*EU47+0.5*ES47,"ERR")))))</f>
        <v>17.6799510145513</v>
      </c>
      <c r="EX47" s="96" t="n">
        <f aca="false">EW47</f>
        <v>17.6799510145513</v>
      </c>
      <c r="EY47" s="139" t="n">
        <f aca="false">VLOOKUP(A47,'[2]Price Curves'!$C$8:$BH$367,'[2]Price Curves'!$BE$1)</f>
        <v>4.187</v>
      </c>
      <c r="EZ47" s="134" t="n">
        <f aca="false">EY47*$EZ$2+$EZ$3</f>
        <v>63.6733</v>
      </c>
      <c r="FA47" s="0" t="n">
        <f aca="false">((EY47*$FA$2)+$FA$3)*100</f>
        <v>63.9635</v>
      </c>
    </row>
    <row r="48" customFormat="false" ht="12" hidden="false" customHeight="false" outlineLevel="0" collapsed="false">
      <c r="A48" s="140" t="n">
        <f aca="false">EOMONTH(A47,0)+1</f>
        <v>38169</v>
      </c>
      <c r="C48" s="108" t="n">
        <f aca="false">CB48</f>
        <v>26.8116101126708</v>
      </c>
      <c r="D48" s="6"/>
      <c r="E48" s="96" t="n">
        <f aca="false">C48+$E$3</f>
        <v>35.8116101126708</v>
      </c>
      <c r="F48" s="96" t="n">
        <f aca="false">C48+$F$3</f>
        <v>48.8116101126708</v>
      </c>
      <c r="G48" s="96" t="n">
        <f aca="false">C48+$G$3</f>
        <v>42.0116101126708</v>
      </c>
      <c r="H48" s="92" t="n">
        <f aca="false">IF(Polymers_Data!F48=1,0.5*G48+0.5*F48,IF(Polymers_Data!F48=2,0.7*G48+0.3*F48,IF(Polymers_Data!F48=3,MAXA(MINA(F48,G48),E48),IF(Polymers_Data!F48=4,0.7*G48+0.3*E48,IF(Polymers_Data!F48=5,0.5*G48+0.5*E48,"ERR")))))</f>
        <v>42.0116101126708</v>
      </c>
      <c r="I48" s="109" t="n">
        <v>0</v>
      </c>
      <c r="J48" s="109" t="n">
        <f aca="false">G48+I48</f>
        <v>42.0116101126708</v>
      </c>
      <c r="K48" s="110" t="n">
        <f aca="false">J48+2</f>
        <v>44.0116101126708</v>
      </c>
      <c r="L48" s="111" t="n">
        <f aca="false">AB48+$L$3</f>
        <v>44.3116101126708</v>
      </c>
      <c r="M48" s="112" t="n">
        <f aca="false">L48+$M$3</f>
        <v>45.3116101126708</v>
      </c>
      <c r="N48" s="113" t="n">
        <f aca="false">L48+$N$3</f>
        <v>43.3116101126708</v>
      </c>
      <c r="O48" s="114" t="n">
        <f aca="false">C48+$O$3</f>
        <v>29.3116101126708</v>
      </c>
      <c r="P48" s="96" t="n">
        <f aca="false">C48+$P$3</f>
        <v>47.3116101126708</v>
      </c>
      <c r="Q48" s="96" t="n">
        <f aca="false">C48+$Q$3</f>
        <v>39.0616101126708</v>
      </c>
      <c r="R48" s="6"/>
      <c r="S48" s="88" t="n">
        <f aca="false">J48-3.5</f>
        <v>38.5116101126708</v>
      </c>
      <c r="T48" s="92"/>
      <c r="U48" s="114" t="n">
        <f aca="false">$C48+$U$3</f>
        <v>31.8116101126708</v>
      </c>
      <c r="V48" s="96" t="n">
        <f aca="false">$C48+$V$3</f>
        <v>46.3116101126708</v>
      </c>
      <c r="W48" s="96" t="n">
        <f aca="false">$C48+$W$3</f>
        <v>38.8116101126708</v>
      </c>
      <c r="X48" s="92"/>
      <c r="Y48" s="92" t="n">
        <f aca="false">IF(Polymers_Data!BA48=1,0.5*W48+0.5*V48,IF(Polymers_Data!BA48=2,0.7*W48+0.3*V48,IF(Polymers_Data!BA48=3,MAXA(MINA(V48,W48),U48),IF(Polymers_Data!BA48=4,0.7*W48+0.3*U48,IF(Polymers_Data!BA48=5,0.5*W48+0.5*U48,"ERR")))))</f>
        <v>38.8116101126708</v>
      </c>
      <c r="Z48" s="96" t="n">
        <v>0</v>
      </c>
      <c r="AA48" s="92" t="n">
        <f aca="false">W48+Z48</f>
        <v>38.8116101126708</v>
      </c>
      <c r="AB48" s="92" t="n">
        <f aca="false">AA48+1</f>
        <v>39.8116101126708</v>
      </c>
      <c r="AC48" s="116" t="n">
        <f aca="false">S48+2</f>
        <v>40.5116101126708</v>
      </c>
      <c r="AD48" s="117" t="n">
        <f aca="false">AB48+2.5</f>
        <v>42.3116101126708</v>
      </c>
      <c r="AE48" s="96" t="n">
        <f aca="false">C48+11.33</f>
        <v>38.1416101126708</v>
      </c>
      <c r="AF48" s="96" t="n">
        <f aca="false">C48+27</f>
        <v>53.8116101126708</v>
      </c>
      <c r="AG48" s="96" t="n">
        <f aca="false">C48+17.68</f>
        <v>44.4916101126708</v>
      </c>
      <c r="AH48" s="6"/>
      <c r="AI48" s="88" t="n">
        <f aca="false">AC48+4.5</f>
        <v>45.0116101126708</v>
      </c>
      <c r="AJ48" s="118" t="n">
        <f aca="false">AB48+8</f>
        <v>47.8116101126708</v>
      </c>
      <c r="AK48" s="114" t="n">
        <f aca="false">CO48+1.5</f>
        <v>19.6441799694898</v>
      </c>
      <c r="AL48" s="6"/>
      <c r="AM48" s="96" t="n">
        <f aca="false">AK48+$AM$3</f>
        <v>32.4441799694898</v>
      </c>
      <c r="AN48" s="96" t="n">
        <f aca="false">AK48+$AN$3</f>
        <v>43.6441799694898</v>
      </c>
      <c r="AO48" s="96" t="n">
        <f aca="false">AK48+$AO$3</f>
        <v>37.5441799694898</v>
      </c>
      <c r="AP48" s="109" t="n">
        <f aca="false">IF(Polymers_Data!AE48=1,0.5*AO48+0.5*AN48,IF(Polymers_Data!AE48=2,0.7*AO48+0.3*AN48,IF(Polymers_Data!AE48=3,MAXA(MINA(AN48,AO48),AM48),IF(Polymers_Data!AE48=4,0.7*AO48+0.3*AM48,IF(Polymers_Data!AE48=5,0.5*AO48+0.5*AM48,"ERR")))))</f>
        <v>37.5441799694898</v>
      </c>
      <c r="AQ48" s="109" t="n">
        <f aca="false">IF(Polymers_Data!AE48=1,0.5*AO48+0.5*AN48,IF(Polymers_Data!AE48=2,0.7*AO48+0.3*AN48,IF(Polymers_Data!AE48=3,MAXA(MINA(AN48,AO48),AM48),IF(Polymers_Data!AE48=4,0.7*AO48+0.3*AM48,IF(Polymers_Data!AE48=5,0.5*AO48+0.5*AM48,"ERR")))))</f>
        <v>37.5441799694898</v>
      </c>
      <c r="AR48" s="96" t="n">
        <f aca="false">$AK48+10</f>
        <v>29.6441799694898</v>
      </c>
      <c r="AS48" s="96" t="n">
        <f aca="false">$AK48+23.75</f>
        <v>43.3941799694898</v>
      </c>
      <c r="AT48" s="96" t="n">
        <f aca="false">$AK48+$AT$3</f>
        <v>35.0341799694898</v>
      </c>
      <c r="AU48" s="96" t="n">
        <f aca="false">IF(Polymers_Data!BP48=1,0.5*AT48+0.5*AS48,IF(Polymers_Data!BP48=2,0.7*AT48+0.3*AS48,IF(Polymers_Data!BP48=3,MAXA(MINA(AS48,AT48),AR48),IF(Polymers_Data!BP48=4,0.7*AT48+0.3*AR48,IF(Polymers_Data!BP48=5,0.3*AT48+0.7*AR48,"ERR")))))</f>
        <v>35.0341799694898</v>
      </c>
      <c r="AV48" s="96" t="n">
        <v>4</v>
      </c>
      <c r="AW48" s="96" t="n">
        <f aca="false">AT48+AV48</f>
        <v>39.0341799694898</v>
      </c>
      <c r="AX48" s="5"/>
      <c r="AY48" s="108" t="n">
        <f aca="false">C48</f>
        <v>26.8116101126708</v>
      </c>
      <c r="AZ48" s="6"/>
      <c r="BA48" s="96" t="n">
        <f aca="false">AY48+$BA$3</f>
        <v>44.3116101126708</v>
      </c>
      <c r="BB48" s="96" t="n">
        <f aca="false">AY48+$BB$3</f>
        <v>86.8116101126708</v>
      </c>
      <c r="BC48" s="96" t="n">
        <f aca="false">AY48+$BC$3</f>
        <v>66.3116101126708</v>
      </c>
      <c r="BD48" s="109" t="n">
        <f aca="false">IF(Polymers_Data!BZ48=1,0.5*BC48+0.5*BB48,IF(Polymers_Data!BZ48=2,0.7*BC48+0.3*BB48,IF(Polymers_Data!BZ48=3,MAXA(MINA(BB48,BC48),BA48),IF(Polymers_Data!BZ48=4,0.7*BC48+0.3*BA48,IF(Polymers_Data!BZ48=5,0.5*BC48+0.5*BA48,"ERR")))))</f>
        <v>66.3116101126708</v>
      </c>
      <c r="BE48" s="92" t="n">
        <f aca="false">IF(Polymers_Data!BZ48=1,0.5*BC48+0.5*BB48,IF(Polymers_Data!BZ48=2,0.7*BC48+0.3*BB48,IF(Polymers_Data!BZ48=3,MAXA(MINA(BB48,BC48),BA48),IF(Polymers_Data!BZ48=4,0.7*BC48+0.3*BA48,IF(Polymers_Data!BZ48=5,0.5*BC48+0.5*BA48,"ERR")))))</f>
        <v>66.3116101126708</v>
      </c>
      <c r="BF48" s="6"/>
      <c r="BG48" s="6"/>
      <c r="BH48" s="6"/>
      <c r="BI48" s="120" t="n">
        <f aca="false">BC48+BH48</f>
        <v>66.3116101126708</v>
      </c>
      <c r="BJ48" s="6"/>
      <c r="BK48" s="114" t="n">
        <f aca="false">DQ48</f>
        <v>37.8116101126708</v>
      </c>
      <c r="BL48" s="6"/>
      <c r="BM48" s="96" t="n">
        <f aca="false">BK48+$BM$3</f>
        <v>45.0616101126708</v>
      </c>
      <c r="BN48" s="96" t="n">
        <f aca="false">BK48+22</f>
        <v>59.8116101126708</v>
      </c>
      <c r="BO48" s="96" t="n">
        <f aca="false">BK48+$BO$3</f>
        <v>53.0116101126708</v>
      </c>
      <c r="BP48" s="121" t="n">
        <f aca="false">IF(Polymers_Data!AJ48=1,0.5*BO48+0.5*BN48,IF(Polymers_Data!AJ48=2,0.7*BO48+0.3*BN48,IF(Polymers_Data!AJ48=3,MAXA(MINA(BN48,BO48),BM48),IF(Polymers_Data!AJ48=4,0.7*BO48+0.3*BM48,IF(Polymers_Data!AJ48=5,0.5*BO48+0.5*BM48,"ERR")))))</f>
        <v>53.0116101126708</v>
      </c>
      <c r="BQ48" s="121" t="n">
        <v>0</v>
      </c>
      <c r="BR48" s="121" t="n">
        <f aca="false">BO48+BQ48</f>
        <v>53.0116101126708</v>
      </c>
      <c r="BS48" s="96" t="n">
        <f aca="false">BR48-2.5</f>
        <v>50.5116101126708</v>
      </c>
      <c r="BT48" s="124"/>
      <c r="BU48" s="122" t="n">
        <f aca="false">VLOOKUP(A48,'[2]Price Curves'!$C$8:$IV$367,'[2]Price Curves'!$AW$1)</f>
        <v>38.0504820346321</v>
      </c>
      <c r="BV48" s="96" t="n">
        <f aca="false">BU48/2.97</f>
        <v>12.8116101126708</v>
      </c>
      <c r="BW48" s="96" t="n">
        <f aca="false">BV48+7</f>
        <v>19.8116101126708</v>
      </c>
      <c r="BX48" s="96" t="n">
        <f aca="false">BV48+23.861</f>
        <v>36.6726101126708</v>
      </c>
      <c r="BY48" s="96" t="n">
        <f aca="false">BV48+$BY$3</f>
        <v>26.8116101126708</v>
      </c>
      <c r="BZ48" s="96" t="n">
        <f aca="false">IF(Monomers_Data!F48=1,0.5*BY48+0.5*BX48,IF(Monomers_Data!F48=2,0.7*BY48+0.3*BX48,IF(Monomers_Data!F48=3,MAXA(MINA(BX48,BY48),BW48),IF(Monomers_Data!F48=4,0.7*BY48+0.3*BW48,IF(Monomers_Data!F48=5,0.5*BY48+0.5*BW48,"ERR")))))</f>
        <v>26.8116101126708</v>
      </c>
      <c r="CA48" s="96"/>
      <c r="CB48" s="92" t="n">
        <f aca="false">BY48+CA48</f>
        <v>26.8116101126708</v>
      </c>
      <c r="CC48" s="96" t="n">
        <f aca="false">EP48</f>
        <v>29.2116101126708</v>
      </c>
      <c r="CD48" s="96" t="n">
        <f aca="false">CB48+2</f>
        <v>28.8116101126708</v>
      </c>
      <c r="CE48" s="123" t="n">
        <f aca="false">CB48+0.25</f>
        <v>27.0616101126708</v>
      </c>
      <c r="CF48" s="124"/>
      <c r="CG48" s="105" t="n">
        <f aca="false">VLOOKUP(A48,'[2]Price Curves'!$C$8:$BH$367,'[2]Price Curves'!$AY$1)</f>
        <v>47.1398812709417</v>
      </c>
      <c r="CH48" s="124" t="n">
        <f aca="false">CG48/4.23</f>
        <v>11.1441799694898</v>
      </c>
      <c r="CI48" s="124" t="n">
        <f aca="false">$CB48+CI$3</f>
        <v>18.8116101126708</v>
      </c>
      <c r="CJ48" s="124" t="n">
        <f aca="false">$CB48+CJ$3</f>
        <v>24.8116101126708</v>
      </c>
      <c r="CK48" s="124" t="n">
        <f aca="false">$CB48+CK$3</f>
        <v>20.8116101126708</v>
      </c>
      <c r="CL48" s="125" t="n">
        <f aca="false">IF(Monomers_Data!P48=1,0.5*CK48+0.5*CJ48,IF(Monomers_Data!P48=2,0.7*CK48+0.3*CJ48,IF(Monomers_Data!P48=3,MAXA(MINA(CJ48,CK48),CI48),IF(Monomers_Data!P48=4,0.7*CK48+0.3*CI48,IF(Monomers_Data!P48=5,0.5*CK48+0.5*CI48,"ERR")))))</f>
        <v>22.0116101126708</v>
      </c>
      <c r="CM48" s="125" t="n">
        <f aca="false">CH48+$CM$3</f>
        <v>18.1441799694898</v>
      </c>
      <c r="CN48" s="125"/>
      <c r="CO48" s="118" t="n">
        <f aca="false">CM48</f>
        <v>18.1441799694898</v>
      </c>
      <c r="CP48" s="125" t="n">
        <v>1.5</v>
      </c>
      <c r="CQ48" s="127" t="n">
        <f aca="false">CO48+CP48</f>
        <v>19.6441799694898</v>
      </c>
      <c r="CR48" s="124" t="n">
        <f aca="false">EX48</f>
        <v>16.7804424524895</v>
      </c>
      <c r="CS48" s="128" t="n">
        <f aca="false">EX48</f>
        <v>16.7804424524895</v>
      </c>
      <c r="CT48" s="7" t="n">
        <f aca="false">CB48</f>
        <v>26.8116101126708</v>
      </c>
      <c r="CU48" s="124" t="n">
        <f aca="false">(+CT48+$CU$3)</f>
        <v>29.3116101126708</v>
      </c>
      <c r="CV48" s="124" t="n">
        <f aca="false">CT48+$CV$3</f>
        <v>43.8116101126708</v>
      </c>
      <c r="CW48" s="124" t="n">
        <f aca="false">CT48+$CW$3</f>
        <v>36.8116101126708</v>
      </c>
      <c r="CX48" s="96" t="n">
        <f aca="false">IF(Polymers_Data!BU48=1,0.5*CW48+0.5*CV48,IF(Polymers_Data!BU48=2,0.7*CW48+0.3*CV48,IF(Polymers_Data!BU48=3,MAXA(MINA(CV48,CW48),CU48),IF(Polymers_Data!BU48=4,0.7*CW48+0.3*CU48,IF(Polymers_Data!BU48=5,0.5*CW48+0.5*CU48,"ERR")))))</f>
        <v>38.9116101126707</v>
      </c>
      <c r="CY48" s="129" t="n">
        <f aca="false">CX48</f>
        <v>38.9116101126707</v>
      </c>
      <c r="CZ48" s="105" t="n">
        <v>0.199269607936508</v>
      </c>
      <c r="DA48" s="124" t="n">
        <f aca="false">CZ48*100/(0.2*4.22+0.8*2.9696)</f>
        <v>6.18911220793706</v>
      </c>
      <c r="DB48" s="123"/>
      <c r="DC48" s="124" t="n">
        <f aca="false">EN48</f>
        <v>24.2116101126708</v>
      </c>
      <c r="DD48" s="124" t="n">
        <f aca="false">EB48</f>
        <v>108.17494047619</v>
      </c>
      <c r="DE48" s="124" t="n">
        <f aca="false">DC48*0.285+DD48/7.37*0.785+5.2</f>
        <v>23.6223344280826</v>
      </c>
      <c r="DF48" s="124" t="n">
        <f aca="false">DC48+$DF$3</f>
        <v>18.9116101126708</v>
      </c>
      <c r="DG48" s="124" t="n">
        <f aca="false">DC48+$DG$3</f>
        <v>49.2116101126708</v>
      </c>
      <c r="DH48" s="96" t="n">
        <f aca="false">DC48+6</f>
        <v>30.2116101126708</v>
      </c>
      <c r="DI48" s="124" t="n">
        <f aca="false">IF(Monomers_Data!AE48=1,0.5*DH48+0.5*DG48,IF(Monomers_Data!AE48=2,0.7*DH48+0.3*DG48,IF(Monomers_Data!AE48=3,MAXA(MINA(DG48,DH48),DF48),IF(Monomers_Data!AE48=4,0.7*DH48+0.3*DF48,IF(Monomers_Data!AE48=5,0.5*DH48+0.5*DF48,"ERR")))))</f>
        <v>30.2116101126708</v>
      </c>
      <c r="DJ48" s="125" t="n">
        <f aca="false">DI48</f>
        <v>30.2116101126708</v>
      </c>
      <c r="DK48" s="123" t="n">
        <f aca="false">DJ48/100*2204</f>
        <v>665.863886883264</v>
      </c>
      <c r="DL48" s="124" t="n">
        <f aca="false">CB48</f>
        <v>26.8116101126708</v>
      </c>
      <c r="DM48" s="124" t="n">
        <f aca="false">DL48+$DM$3</f>
        <v>29.3116101126708</v>
      </c>
      <c r="DN48" s="124" t="n">
        <f aca="false">DL48+$DN$3</f>
        <v>49.8116101126708</v>
      </c>
      <c r="DO48" s="96" t="n">
        <f aca="false">DL48+$DO$3</f>
        <v>37.8116101126708</v>
      </c>
      <c r="DP48" s="124" t="n">
        <f aca="false">IF(Monomers_Data!AE48=1,0.5*DO48+0.5*DN48,IF(Monomers_Data!AE48=2,0.7*DO48+0.3*DN48,IF(Monomers_Data!AE48=3,MAXA(MINA(DN48,DO48),DM48),IF(Monomers_Data!AE48=4,0.7*DO48+0.3*DM48,IF(Monomers_Data!AE48=5,0.5*DO48+0.5*DM48,"ERR")))))</f>
        <v>37.8116101126708</v>
      </c>
      <c r="DQ48" s="125" t="n">
        <f aca="false">DP48</f>
        <v>37.8116101126708</v>
      </c>
      <c r="DR48" s="123" t="n">
        <f aca="false">DQ48/100*2204</f>
        <v>833.367886883263</v>
      </c>
      <c r="DS48" s="96" t="n">
        <f aca="false">VLOOKUP(A48,'[2]Price Curves'!$C$8:$BH$367,'[2]Price Curves'!$BC$1)</f>
        <v>23.255</v>
      </c>
      <c r="DT48" s="124" t="n">
        <f aca="false">DS48/42*100</f>
        <v>55.3690476190476</v>
      </c>
      <c r="DU48" s="124" t="n">
        <f aca="false">VLOOKUP(A48,'[2]Price Curves'!$C$8:$BH$367,'[2]Price Curves'!$BG$1)</f>
        <v>82.4595238095238</v>
      </c>
      <c r="DV48" s="105" t="n">
        <f aca="false">DT49+$DT$3</f>
        <v>80.8857142857143</v>
      </c>
      <c r="DW48" s="130" t="n">
        <f aca="false">DT49+$DU$3</f>
        <v>165.285714285714</v>
      </c>
      <c r="DX48" s="130" t="n">
        <f aca="false">DT48*$DV$3+DU48*$DW$3+$DX$3</f>
        <v>108.17494047619</v>
      </c>
      <c r="DY48" s="96" t="n">
        <f aca="false">DT49+$DY$3</f>
        <v>110.285714285714</v>
      </c>
      <c r="DZ48" s="96"/>
      <c r="EA48" s="131" t="n">
        <f aca="false">DX48+DZ48</f>
        <v>108.17494047619</v>
      </c>
      <c r="EB48" s="131" t="n">
        <f aca="false">DX48</f>
        <v>108.17494047619</v>
      </c>
      <c r="EC48" s="132"/>
      <c r="ED48" s="133" t="n">
        <f aca="false">'[2]Price Curves'!AM47</f>
        <v>1.21</v>
      </c>
      <c r="EH48" s="106" t="n">
        <f aca="false">MAX(EXP(-0.015*((A54-'Export File'!$A$6+30)/365))*$EH$8,0.1)</f>
        <v>0.103845583665429</v>
      </c>
      <c r="EJ48" s="134" t="n">
        <f aca="false">BV48</f>
        <v>12.8116101126708</v>
      </c>
      <c r="EK48" s="134" t="n">
        <f aca="false">EJ48+5.22</f>
        <v>18.0316101126708</v>
      </c>
      <c r="EL48" s="134" t="n">
        <f aca="false">EJ48+18.2</f>
        <v>31.0116101126708</v>
      </c>
      <c r="EM48" s="134" t="n">
        <f aca="false">EJ48+$EM$3</f>
        <v>24.2116101126708</v>
      </c>
      <c r="EN48" s="135" t="n">
        <f aca="false">IF(Monomers_Data!K48=1,0.5*EM48+0.5*EL48,IF(Monomers_Data!K48=2,0.7*EM48+0.3*EL48,IF(Monomers_Data!K48=3,MAXA(MINA(EL48,EM48),EK48),IF(Monomers_Data!K48=4,0.7*EM48+0.3*EK48,IF(Monomers_Data!K48=5,0.5*EM48+0.5*EK48,"ERR")))))</f>
        <v>24.2116101126708</v>
      </c>
      <c r="EO48" s="134" t="n">
        <v>5</v>
      </c>
      <c r="EP48" s="142" t="n">
        <f aca="false">EN48+EO48</f>
        <v>29.2116101126708</v>
      </c>
      <c r="EQ48" s="134" t="n">
        <f aca="false">VLOOKUP(A48,'[2]Price Curves'!$C$8:$BH$367,'[2]Price Curves'!$BH$1)</f>
        <v>66.2309523809524</v>
      </c>
      <c r="ER48" s="134" t="n">
        <f aca="false">VLOOKUP(A48,'[2]Price Curves'!$C$8:$BH$367,'[2]Price Curves'!$BA$1)</f>
        <v>46.2089766233767</v>
      </c>
      <c r="ES48" s="137" t="n">
        <f aca="false">MIN(((EQ48+$ET$1-ER48*0.7133-$ET$3)/5.69*2.4313)+1.5,CQ48-$ET$2)</f>
        <v>16.1049299209177</v>
      </c>
      <c r="ET48" s="134" t="n">
        <f aca="false">MAX(($EQ48+$ET$1-$ER48*0.7133-$ET$3)/5.69*2.4313+1.5,$CQ48-$ET$2)</f>
        <v>17.1441799694898</v>
      </c>
      <c r="EU48" s="138" t="n">
        <f aca="false">AVERAGE(ET48,ES48)</f>
        <v>16.6245549452037</v>
      </c>
      <c r="EV48" s="134" t="n">
        <f aca="false">CB48*$EV$2+$EV$3</f>
        <v>17.2427656350664</v>
      </c>
      <c r="EW48" s="134" t="n">
        <f aca="false">IF(Monomers_Data!U48=1,0.5*EU48+0.5*ET48,IF(Monomers_Data!U48=2,0.7*EU48+0.3*ET48,IF(Monomers_Data!U48=3,MAXA(MINA(ET48,EU48),ES48),IF(Monomers_Data!U48=4,0.7*EU48+0.3*ES48,IF(Monomers_Data!U48=5,0.5*EU48+0.5*ES48,"ERR")))))</f>
        <v>16.7804424524895</v>
      </c>
      <c r="EX48" s="96" t="n">
        <f aca="false">EW48</f>
        <v>16.7804424524895</v>
      </c>
      <c r="EY48" s="139" t="n">
        <f aca="false">VLOOKUP(A48,'[2]Price Curves'!$C$8:$BH$367,'[2]Price Curves'!$BE$1)</f>
        <v>4.232</v>
      </c>
      <c r="EZ48" s="134" t="n">
        <f aca="false">EY48*$EZ$2+$EZ$3</f>
        <v>64.3888</v>
      </c>
      <c r="FA48" s="0" t="n">
        <f aca="false">((EY48*$FA$2)+$FA$3)*100</f>
        <v>64.436</v>
      </c>
    </row>
    <row r="49" customFormat="false" ht="12" hidden="false" customHeight="false" outlineLevel="0" collapsed="false">
      <c r="A49" s="140" t="n">
        <f aca="false">EOMONTH(A48,0)+1</f>
        <v>38200</v>
      </c>
      <c r="C49" s="108" t="n">
        <f aca="false">CB49</f>
        <v>26.8137263890711</v>
      </c>
      <c r="D49" s="6"/>
      <c r="E49" s="96" t="n">
        <f aca="false">C49+$E$3</f>
        <v>35.8137263890711</v>
      </c>
      <c r="F49" s="96" t="n">
        <f aca="false">C49+$F$3</f>
        <v>48.8137263890711</v>
      </c>
      <c r="G49" s="96" t="n">
        <f aca="false">C49+$G$3</f>
        <v>42.0137263890711</v>
      </c>
      <c r="H49" s="92" t="n">
        <f aca="false">IF(Polymers_Data!F49=1,0.5*G49+0.5*F49,IF(Polymers_Data!F49=2,0.7*G49+0.3*F49,IF(Polymers_Data!F49=3,MAXA(MINA(F49,G49),E49),IF(Polymers_Data!F49=4,0.7*G49+0.3*E49,IF(Polymers_Data!F49=5,0.5*G49+0.5*E49,"ERR")))))</f>
        <v>42.0137263890711</v>
      </c>
      <c r="I49" s="109" t="n">
        <v>0</v>
      </c>
      <c r="J49" s="109" t="n">
        <f aca="false">G49+I49</f>
        <v>42.0137263890711</v>
      </c>
      <c r="K49" s="110" t="n">
        <f aca="false">J49+2</f>
        <v>44.0137263890711</v>
      </c>
      <c r="L49" s="111" t="n">
        <f aca="false">AB49+$L$3</f>
        <v>44.3137263890711</v>
      </c>
      <c r="M49" s="112" t="n">
        <f aca="false">L49+$M$3</f>
        <v>45.3137263890711</v>
      </c>
      <c r="N49" s="113" t="n">
        <f aca="false">L49+$N$3</f>
        <v>43.3137263890711</v>
      </c>
      <c r="O49" s="114" t="n">
        <f aca="false">C49+$O$3</f>
        <v>29.3137263890711</v>
      </c>
      <c r="P49" s="96" t="n">
        <f aca="false">C49+$P$3</f>
        <v>47.3137263890711</v>
      </c>
      <c r="Q49" s="96" t="n">
        <f aca="false">C49+$Q$3</f>
        <v>39.0637263890711</v>
      </c>
      <c r="R49" s="6"/>
      <c r="S49" s="88" t="n">
        <f aca="false">J49-3.5</f>
        <v>38.5137263890711</v>
      </c>
      <c r="T49" s="92"/>
      <c r="U49" s="114" t="n">
        <f aca="false">$C49+$U$3</f>
        <v>31.8137263890711</v>
      </c>
      <c r="V49" s="96" t="n">
        <f aca="false">$C49+$V$3</f>
        <v>46.3137263890711</v>
      </c>
      <c r="W49" s="96" t="n">
        <f aca="false">$C49+$W$3</f>
        <v>38.8137263890711</v>
      </c>
      <c r="X49" s="92"/>
      <c r="Y49" s="92" t="n">
        <f aca="false">IF(Polymers_Data!BA49=1,0.5*W49+0.5*V49,IF(Polymers_Data!BA49=2,0.7*W49+0.3*V49,IF(Polymers_Data!BA49=3,MAXA(MINA(V49,W49),U49),IF(Polymers_Data!BA49=4,0.7*W49+0.3*U49,IF(Polymers_Data!BA49=5,0.5*W49+0.5*U49,"ERR")))))</f>
        <v>38.8137263890711</v>
      </c>
      <c r="Z49" s="96" t="n">
        <v>0</v>
      </c>
      <c r="AA49" s="92" t="n">
        <f aca="false">W49+Z49</f>
        <v>38.8137263890711</v>
      </c>
      <c r="AB49" s="92" t="n">
        <f aca="false">AA49+1</f>
        <v>39.8137263890711</v>
      </c>
      <c r="AC49" s="116" t="n">
        <f aca="false">S49+2</f>
        <v>40.5137263890711</v>
      </c>
      <c r="AD49" s="117" t="n">
        <f aca="false">AB49+2.5</f>
        <v>42.3137263890711</v>
      </c>
      <c r="AE49" s="96" t="n">
        <f aca="false">C49+11.33</f>
        <v>38.1437263890711</v>
      </c>
      <c r="AF49" s="96" t="n">
        <f aca="false">C49+27</f>
        <v>53.8137263890711</v>
      </c>
      <c r="AG49" s="96" t="n">
        <f aca="false">C49+17.68</f>
        <v>44.4937263890711</v>
      </c>
      <c r="AH49" s="6"/>
      <c r="AI49" s="88" t="n">
        <f aca="false">AC49+4.5</f>
        <v>45.0137263890711</v>
      </c>
      <c r="AJ49" s="118" t="n">
        <f aca="false">AB49+8</f>
        <v>47.8137263890711</v>
      </c>
      <c r="AK49" s="114" t="n">
        <f aca="false">CO49+1.5</f>
        <v>19.7026356499647</v>
      </c>
      <c r="AL49" s="6"/>
      <c r="AM49" s="96" t="n">
        <f aca="false">AK49+$AM$3</f>
        <v>32.5026356499647</v>
      </c>
      <c r="AN49" s="96" t="n">
        <f aca="false">AK49+$AN$3</f>
        <v>43.7026356499647</v>
      </c>
      <c r="AO49" s="96" t="n">
        <f aca="false">AK49+$AO$3</f>
        <v>37.6026356499647</v>
      </c>
      <c r="AP49" s="109" t="n">
        <f aca="false">IF(Polymers_Data!AE49=1,0.5*AO49+0.5*AN49,IF(Polymers_Data!AE49=2,0.7*AO49+0.3*AN49,IF(Polymers_Data!AE49=3,MAXA(MINA(AN49,AO49),AM49),IF(Polymers_Data!AE49=4,0.7*AO49+0.3*AM49,IF(Polymers_Data!AE49=5,0.5*AO49+0.5*AM49,"ERR")))))</f>
        <v>37.6026356499647</v>
      </c>
      <c r="AQ49" s="109" t="n">
        <f aca="false">IF(Polymers_Data!AE49=1,0.5*AO49+0.5*AN49,IF(Polymers_Data!AE49=2,0.7*AO49+0.3*AN49,IF(Polymers_Data!AE49=3,MAXA(MINA(AN49,AO49),AM49),IF(Polymers_Data!AE49=4,0.7*AO49+0.3*AM49,IF(Polymers_Data!AE49=5,0.5*AO49+0.5*AM49,"ERR")))))</f>
        <v>37.6026356499647</v>
      </c>
      <c r="AR49" s="96" t="n">
        <f aca="false">$AK49+10</f>
        <v>29.7026356499647</v>
      </c>
      <c r="AS49" s="96" t="n">
        <f aca="false">$AK49+23.75</f>
        <v>43.4526356499647</v>
      </c>
      <c r="AT49" s="96" t="n">
        <f aca="false">$AK49+$AT$3</f>
        <v>35.0926356499647</v>
      </c>
      <c r="AU49" s="96" t="n">
        <f aca="false">IF(Polymers_Data!BP49=1,0.5*AT49+0.5*AS49,IF(Polymers_Data!BP49=2,0.7*AT49+0.3*AS49,IF(Polymers_Data!BP49=3,MAXA(MINA(AS49,AT49),AR49),IF(Polymers_Data!BP49=4,0.7*AT49+0.3*AR49,IF(Polymers_Data!BP49=5,0.3*AT49+0.7*AR49,"ERR")))))</f>
        <v>35.0926356499647</v>
      </c>
      <c r="AV49" s="96" t="n">
        <v>4</v>
      </c>
      <c r="AW49" s="96" t="n">
        <f aca="false">AT49+AV49</f>
        <v>39.0926356499647</v>
      </c>
      <c r="AX49" s="5"/>
      <c r="AY49" s="108" t="n">
        <f aca="false">C49</f>
        <v>26.8137263890711</v>
      </c>
      <c r="AZ49" s="6"/>
      <c r="BA49" s="96" t="n">
        <f aca="false">AY49+$BA$3</f>
        <v>44.3137263890711</v>
      </c>
      <c r="BB49" s="96" t="n">
        <f aca="false">AY49+$BB$3</f>
        <v>86.8137263890711</v>
      </c>
      <c r="BC49" s="96" t="n">
        <f aca="false">AY49+$BC$3</f>
        <v>66.3137263890711</v>
      </c>
      <c r="BD49" s="109" t="n">
        <f aca="false">IF(Polymers_Data!BZ49=1,0.5*BC49+0.5*BB49,IF(Polymers_Data!BZ49=2,0.7*BC49+0.3*BB49,IF(Polymers_Data!BZ49=3,MAXA(MINA(BB49,BC49),BA49),IF(Polymers_Data!BZ49=4,0.7*BC49+0.3*BA49,IF(Polymers_Data!BZ49=5,0.5*BC49+0.5*BA49,"ERR")))))</f>
        <v>66.3137263890711</v>
      </c>
      <c r="BE49" s="92" t="n">
        <f aca="false">IF(Polymers_Data!BZ49=1,0.5*BC49+0.5*BB49,IF(Polymers_Data!BZ49=2,0.7*BC49+0.3*BB49,IF(Polymers_Data!BZ49=3,MAXA(MINA(BB49,BC49),BA49),IF(Polymers_Data!BZ49=4,0.7*BC49+0.3*BA49,IF(Polymers_Data!BZ49=5,0.5*BC49+0.5*BA49,"ERR")))))</f>
        <v>66.3137263890711</v>
      </c>
      <c r="BF49" s="6"/>
      <c r="BG49" s="6"/>
      <c r="BH49" s="6"/>
      <c r="BI49" s="120" t="n">
        <f aca="false">BC49+BH49</f>
        <v>66.3137263890711</v>
      </c>
      <c r="BJ49" s="6"/>
      <c r="BK49" s="114" t="n">
        <f aca="false">DQ49</f>
        <v>37.8137263890711</v>
      </c>
      <c r="BL49" s="6"/>
      <c r="BM49" s="96" t="n">
        <f aca="false">BK49+$BM$3</f>
        <v>45.0637263890711</v>
      </c>
      <c r="BN49" s="96" t="n">
        <f aca="false">BK49+22</f>
        <v>59.8137263890711</v>
      </c>
      <c r="BO49" s="96" t="n">
        <f aca="false">BK49+$BO$3</f>
        <v>53.0137263890711</v>
      </c>
      <c r="BP49" s="121" t="n">
        <f aca="false">IF(Polymers_Data!AJ49=1,0.5*BO49+0.5*BN49,IF(Polymers_Data!AJ49=2,0.7*BO49+0.3*BN49,IF(Polymers_Data!AJ49=3,MAXA(MINA(BN49,BO49),BM49),IF(Polymers_Data!AJ49=4,0.7*BO49+0.3*BM49,IF(Polymers_Data!AJ49=5,0.5*BO49+0.5*BM49,"ERR")))))</f>
        <v>53.0137263890711</v>
      </c>
      <c r="BQ49" s="121" t="n">
        <v>0</v>
      </c>
      <c r="BR49" s="121" t="n">
        <f aca="false">BO49+BQ49</f>
        <v>53.0137263890711</v>
      </c>
      <c r="BS49" s="96" t="n">
        <f aca="false">BR49-2.5</f>
        <v>50.5137263890711</v>
      </c>
      <c r="BT49" s="124"/>
      <c r="BU49" s="122" t="n">
        <f aca="false">VLOOKUP(A49,'[2]Price Curves'!$C$8:$IV$367,'[2]Price Curves'!$AW$1)</f>
        <v>38.0567673755412</v>
      </c>
      <c r="BV49" s="96" t="n">
        <f aca="false">BU49/2.97</f>
        <v>12.8137263890711</v>
      </c>
      <c r="BW49" s="96" t="n">
        <f aca="false">BV49+7</f>
        <v>19.8137263890711</v>
      </c>
      <c r="BX49" s="96" t="n">
        <f aca="false">BV49+23.861</f>
        <v>36.6747263890711</v>
      </c>
      <c r="BY49" s="96" t="n">
        <f aca="false">BV49+$BY$3</f>
        <v>26.8137263890711</v>
      </c>
      <c r="BZ49" s="96" t="n">
        <f aca="false">IF(Monomers_Data!F49=1,0.5*BY49+0.5*BX49,IF(Monomers_Data!F49=2,0.7*BY49+0.3*BX49,IF(Monomers_Data!F49=3,MAXA(MINA(BX49,BY49),BW49),IF(Monomers_Data!F49=4,0.7*BY49+0.3*BW49,IF(Monomers_Data!F49=5,0.5*BY49+0.5*BW49,"ERR")))))</f>
        <v>26.8137263890711</v>
      </c>
      <c r="CA49" s="96"/>
      <c r="CB49" s="92" t="n">
        <f aca="false">BY49+CA49</f>
        <v>26.8137263890711</v>
      </c>
      <c r="CC49" s="96" t="n">
        <f aca="false">EP49</f>
        <v>29.2137263890711</v>
      </c>
      <c r="CD49" s="96" t="n">
        <f aca="false">CB49+2</f>
        <v>28.8137263890711</v>
      </c>
      <c r="CE49" s="123" t="n">
        <f aca="false">CB49+0.25</f>
        <v>27.0637263890711</v>
      </c>
      <c r="CF49" s="124"/>
      <c r="CG49" s="105" t="n">
        <f aca="false">VLOOKUP(A49,'[2]Price Curves'!$C$8:$BH$367,'[2]Price Curves'!$AY$1)</f>
        <v>47.3871487993507</v>
      </c>
      <c r="CH49" s="124" t="n">
        <f aca="false">CG49/4.23</f>
        <v>11.2026356499647</v>
      </c>
      <c r="CI49" s="124" t="n">
        <f aca="false">$CB49+CI$3</f>
        <v>18.8137263890711</v>
      </c>
      <c r="CJ49" s="124" t="n">
        <f aca="false">$CB49+CJ$3</f>
        <v>24.8137263890711</v>
      </c>
      <c r="CK49" s="124" t="n">
        <f aca="false">$CB49+CK$3</f>
        <v>20.8137263890711</v>
      </c>
      <c r="CL49" s="125" t="n">
        <f aca="false">IF(Monomers_Data!P49=1,0.5*CK49+0.5*CJ49,IF(Monomers_Data!P49=2,0.7*CK49+0.3*CJ49,IF(Monomers_Data!P49=3,MAXA(MINA(CJ49,CK49),CI49),IF(Monomers_Data!P49=4,0.7*CK49+0.3*CI49,IF(Monomers_Data!P49=5,0.5*CK49+0.5*CI49,"ERR")))))</f>
        <v>22.0137263890711</v>
      </c>
      <c r="CM49" s="125" t="n">
        <f aca="false">CH49+$CM$3</f>
        <v>18.2026356499647</v>
      </c>
      <c r="CN49" s="125"/>
      <c r="CO49" s="118" t="n">
        <f aca="false">CM49</f>
        <v>18.2026356499647</v>
      </c>
      <c r="CP49" s="125" t="n">
        <v>1.5</v>
      </c>
      <c r="CQ49" s="127" t="n">
        <f aca="false">CO49+CP49</f>
        <v>19.7026356499647</v>
      </c>
      <c r="CR49" s="124" t="n">
        <f aca="false">EX49</f>
        <v>16.8105673100544</v>
      </c>
      <c r="CS49" s="128" t="n">
        <f aca="false">EX49</f>
        <v>16.8105673100544</v>
      </c>
      <c r="CT49" s="7" t="n">
        <f aca="false">CB49</f>
        <v>26.8137263890711</v>
      </c>
      <c r="CU49" s="124" t="n">
        <f aca="false">(+CT49+$CU$3)</f>
        <v>29.3137263890711</v>
      </c>
      <c r="CV49" s="124" t="n">
        <f aca="false">CT49+$CV$3</f>
        <v>43.8137263890711</v>
      </c>
      <c r="CW49" s="124" t="n">
        <f aca="false">CT49+$CW$3</f>
        <v>36.8137263890711</v>
      </c>
      <c r="CX49" s="96" t="n">
        <f aca="false">IF(Polymers_Data!BU49=1,0.5*CW49+0.5*CV49,IF(Polymers_Data!BU49=2,0.7*CW49+0.3*CV49,IF(Polymers_Data!BU49=3,MAXA(MINA(CV49,CW49),CU49),IF(Polymers_Data!BU49=4,0.7*CW49+0.3*CU49,IF(Polymers_Data!BU49=5,0.5*CW49+0.5*CU49,"ERR")))))</f>
        <v>38.9137263890711</v>
      </c>
      <c r="CY49" s="129" t="n">
        <f aca="false">CX49</f>
        <v>38.9137263890711</v>
      </c>
      <c r="CZ49" s="105" t="n">
        <v>0.19970646017316</v>
      </c>
      <c r="DA49" s="124" t="n">
        <f aca="false">CZ49*100/(0.2*4.22+0.8*2.9696)</f>
        <v>6.202680395976</v>
      </c>
      <c r="DB49" s="123"/>
      <c r="DC49" s="124" t="n">
        <f aca="false">EN49</f>
        <v>24.2137263890711</v>
      </c>
      <c r="DD49" s="124" t="n">
        <f aca="false">EB49</f>
        <v>108.077857142857</v>
      </c>
      <c r="DE49" s="124" t="n">
        <f aca="false">DC49*0.285+DD49/7.37*0.785+5.2</f>
        <v>23.6125969404433</v>
      </c>
      <c r="DF49" s="124" t="n">
        <f aca="false">DC49+$DF$3</f>
        <v>18.9137263890711</v>
      </c>
      <c r="DG49" s="124" t="n">
        <f aca="false">DC49+$DG$3</f>
        <v>49.2137263890711</v>
      </c>
      <c r="DH49" s="96" t="n">
        <f aca="false">DC49+6</f>
        <v>30.2137263890711</v>
      </c>
      <c r="DI49" s="124" t="n">
        <f aca="false">IF(Monomers_Data!AE49=1,0.5*DH49+0.5*DG49,IF(Monomers_Data!AE49=2,0.7*DH49+0.3*DG49,IF(Monomers_Data!AE49=3,MAXA(MINA(DG49,DH49),DF49),IF(Monomers_Data!AE49=4,0.7*DH49+0.3*DF49,IF(Monomers_Data!AE49=5,0.5*DH49+0.5*DF49,"ERR")))))</f>
        <v>30.2137263890711</v>
      </c>
      <c r="DJ49" s="125" t="n">
        <f aca="false">DI49</f>
        <v>30.2137263890711</v>
      </c>
      <c r="DK49" s="123" t="n">
        <f aca="false">DJ49/100*2204</f>
        <v>665.910529615127</v>
      </c>
      <c r="DL49" s="124" t="n">
        <f aca="false">CB49</f>
        <v>26.8137263890711</v>
      </c>
      <c r="DM49" s="124" t="n">
        <f aca="false">DL49+$DM$3</f>
        <v>29.3137263890711</v>
      </c>
      <c r="DN49" s="124" t="n">
        <f aca="false">DL49+$DN$3</f>
        <v>49.8137263890711</v>
      </c>
      <c r="DO49" s="96" t="n">
        <f aca="false">DL49+$DO$3</f>
        <v>37.8137263890711</v>
      </c>
      <c r="DP49" s="124" t="n">
        <f aca="false">IF(Monomers_Data!AE49=1,0.5*DO49+0.5*DN49,IF(Monomers_Data!AE49=2,0.7*DO49+0.3*DN49,IF(Monomers_Data!AE49=3,MAXA(MINA(DN49,DO49),DM49),IF(Monomers_Data!AE49=4,0.7*DO49+0.3*DM49,IF(Monomers_Data!AE49=5,0.5*DO49+0.5*DM49,"ERR")))))</f>
        <v>37.8137263890711</v>
      </c>
      <c r="DQ49" s="125" t="n">
        <f aca="false">DP49</f>
        <v>37.8137263890711</v>
      </c>
      <c r="DR49" s="123" t="n">
        <f aca="false">DQ49/100*2204</f>
        <v>833.414529615127</v>
      </c>
      <c r="DS49" s="96" t="n">
        <f aca="false">VLOOKUP(A49,'[2]Price Curves'!$C$8:$BH$367,'[2]Price Curves'!$BC$1)</f>
        <v>23.22</v>
      </c>
      <c r="DT49" s="124" t="n">
        <f aca="false">DS49/42*100</f>
        <v>55.2857142857143</v>
      </c>
      <c r="DU49" s="124" t="n">
        <f aca="false">VLOOKUP(A49,'[2]Price Curves'!$C$8:$BH$367,'[2]Price Curves'!$BG$1)</f>
        <v>79.0190476190476</v>
      </c>
      <c r="DV49" s="105" t="n">
        <f aca="false">DT50+$DT$3</f>
        <v>80.802380952381</v>
      </c>
      <c r="DW49" s="130" t="n">
        <f aca="false">DT50+$DU$3</f>
        <v>165.202380952381</v>
      </c>
      <c r="DX49" s="130" t="n">
        <f aca="false">DT49*$DV$3+DU49*$DW$3+$DX$3</f>
        <v>108.077857142857</v>
      </c>
      <c r="DY49" s="96" t="n">
        <f aca="false">DT50+$DY$3</f>
        <v>110.202380952381</v>
      </c>
      <c r="DZ49" s="96"/>
      <c r="EA49" s="131" t="n">
        <f aca="false">DX49+DZ49</f>
        <v>108.077857142857</v>
      </c>
      <c r="EB49" s="131" t="n">
        <f aca="false">DX49</f>
        <v>108.077857142857</v>
      </c>
      <c r="EC49" s="132"/>
      <c r="ED49" s="133" t="n">
        <f aca="false">'[2]Price Curves'!AM48</f>
        <v>1.21</v>
      </c>
      <c r="EH49" s="106" t="n">
        <f aca="false">MAX(EXP(-0.015*((A55-'Export File'!$A$6+30)/365))*$EH$8,0.1)</f>
        <v>0.103713371472162</v>
      </c>
      <c r="EJ49" s="134" t="n">
        <f aca="false">BV49</f>
        <v>12.8137263890711</v>
      </c>
      <c r="EK49" s="134" t="n">
        <f aca="false">EJ49+5.22</f>
        <v>18.0337263890711</v>
      </c>
      <c r="EL49" s="134" t="n">
        <f aca="false">EJ49+18.2</f>
        <v>31.0137263890711</v>
      </c>
      <c r="EM49" s="134" t="n">
        <f aca="false">EJ49+$EM$3</f>
        <v>24.2137263890711</v>
      </c>
      <c r="EN49" s="135" t="n">
        <f aca="false">IF(Monomers_Data!K49=1,0.5*EM49+0.5*EL49,IF(Monomers_Data!K49=2,0.7*EM49+0.3*EL49,IF(Monomers_Data!K49=3,MAXA(MINA(EL49,EM49),EK49),IF(Monomers_Data!K49=4,0.7*EM49+0.3*EK49,IF(Monomers_Data!K49=5,0.5*EM49+0.5*EK49,"ERR")))))</f>
        <v>24.2137263890711</v>
      </c>
      <c r="EO49" s="134" t="n">
        <v>5</v>
      </c>
      <c r="EP49" s="142" t="n">
        <f aca="false">EN49+EO49</f>
        <v>29.2137263890711</v>
      </c>
      <c r="EQ49" s="134" t="n">
        <f aca="false">VLOOKUP(A49,'[2]Price Curves'!$C$8:$BH$367,'[2]Price Curves'!$BH$1)</f>
        <v>66.15</v>
      </c>
      <c r="ER49" s="134" t="n">
        <f aca="false">VLOOKUP(A49,'[2]Price Curves'!$C$8:$BH$367,'[2]Price Curves'!$BA$1)</f>
        <v>46.1692740097402</v>
      </c>
      <c r="ES49" s="137" t="n">
        <f aca="false">MIN(((EQ49+$ET$1-ER49*0.7133-$ET$3)/5.69*2.4313)+1.5,CQ49-$ET$2)</f>
        <v>16.0824403930781</v>
      </c>
      <c r="ET49" s="134" t="n">
        <f aca="false">MAX(($EQ49+$ET$1-$ER49*0.7133-$ET$3)/5.69*2.4313+1.5,$CQ49-$ET$2)</f>
        <v>17.2026356499647</v>
      </c>
      <c r="EU49" s="138" t="n">
        <f aca="false">AVERAGE(ET49,ES49)</f>
        <v>16.6425380215214</v>
      </c>
      <c r="EV49" s="134" t="n">
        <f aca="false">CB49*$EV$2+$EV$3</f>
        <v>17.2443634237487</v>
      </c>
      <c r="EW49" s="134" t="n">
        <f aca="false">IF(Monomers_Data!U49=1,0.5*EU49+0.5*ET49,IF(Monomers_Data!U49=2,0.7*EU49+0.3*ET49,IF(Monomers_Data!U49=3,MAXA(MINA(ET49,EU49),ES49),IF(Monomers_Data!U49=4,0.7*EU49+0.3*ES49,IF(Monomers_Data!U49=5,0.5*EU49+0.5*ES49,"ERR")))))</f>
        <v>16.8105673100544</v>
      </c>
      <c r="EX49" s="96" t="n">
        <f aca="false">EW49</f>
        <v>16.8105673100544</v>
      </c>
      <c r="EY49" s="139" t="n">
        <f aca="false">VLOOKUP(A49,'[2]Price Curves'!$C$8:$BH$367,'[2]Price Curves'!$BE$1)</f>
        <v>4.267</v>
      </c>
      <c r="EZ49" s="134" t="n">
        <f aca="false">EY49*$EZ$2+$EZ$3</f>
        <v>64.9453</v>
      </c>
      <c r="FA49" s="0" t="n">
        <f aca="false">((EY49*$FA$2)+$FA$3)*100</f>
        <v>64.8035</v>
      </c>
    </row>
    <row r="50" customFormat="false" ht="12" hidden="false" customHeight="false" outlineLevel="0" collapsed="false">
      <c r="A50" s="140" t="n">
        <f aca="false">EOMONTH(A49,0)+1</f>
        <v>38231</v>
      </c>
      <c r="C50" s="108" t="n">
        <f aca="false">CB50</f>
        <v>26.81492604982</v>
      </c>
      <c r="D50" s="6"/>
      <c r="E50" s="96" t="n">
        <f aca="false">C50+$E$3</f>
        <v>35.81492604982</v>
      </c>
      <c r="F50" s="96" t="n">
        <f aca="false">C50+$F$3</f>
        <v>48.81492604982</v>
      </c>
      <c r="G50" s="96" t="n">
        <f aca="false">C50+$G$3</f>
        <v>42.01492604982</v>
      </c>
      <c r="H50" s="92" t="n">
        <f aca="false">IF(Polymers_Data!F50=1,0.5*G50+0.5*F50,IF(Polymers_Data!F50=2,0.7*G50+0.3*F50,IF(Polymers_Data!F50=3,MAXA(MINA(F50,G50),E50),IF(Polymers_Data!F50=4,0.7*G50+0.3*E50,IF(Polymers_Data!F50=5,0.5*G50+0.5*E50,"ERR")))))</f>
        <v>42.01492604982</v>
      </c>
      <c r="I50" s="109" t="n">
        <v>0</v>
      </c>
      <c r="J50" s="109" t="n">
        <f aca="false">G50+I50</f>
        <v>42.01492604982</v>
      </c>
      <c r="K50" s="110" t="n">
        <f aca="false">J50+2</f>
        <v>44.01492604982</v>
      </c>
      <c r="L50" s="111" t="n">
        <f aca="false">AB50+$L$3</f>
        <v>44.31492604982</v>
      </c>
      <c r="M50" s="112" t="n">
        <f aca="false">L50+$M$3</f>
        <v>45.31492604982</v>
      </c>
      <c r="N50" s="113" t="n">
        <f aca="false">L50+$N$3</f>
        <v>43.31492604982</v>
      </c>
      <c r="O50" s="114" t="n">
        <f aca="false">C50+$O$3</f>
        <v>29.31492604982</v>
      </c>
      <c r="P50" s="96" t="n">
        <f aca="false">C50+$P$3</f>
        <v>47.31492604982</v>
      </c>
      <c r="Q50" s="96" t="n">
        <f aca="false">C50+$Q$3</f>
        <v>39.06492604982</v>
      </c>
      <c r="R50" s="6"/>
      <c r="S50" s="88" t="n">
        <f aca="false">J50-3.5</f>
        <v>38.51492604982</v>
      </c>
      <c r="T50" s="92"/>
      <c r="U50" s="114" t="n">
        <f aca="false">$C50+$U$3</f>
        <v>31.81492604982</v>
      </c>
      <c r="V50" s="96" t="n">
        <f aca="false">$C50+$V$3</f>
        <v>46.31492604982</v>
      </c>
      <c r="W50" s="96" t="n">
        <f aca="false">$C50+$W$3</f>
        <v>38.81492604982</v>
      </c>
      <c r="X50" s="92"/>
      <c r="Y50" s="92" t="n">
        <f aca="false">IF(Polymers_Data!BA50=1,0.5*W50+0.5*V50,IF(Polymers_Data!BA50=2,0.7*W50+0.3*V50,IF(Polymers_Data!BA50=3,MAXA(MINA(V50,W50),U50),IF(Polymers_Data!BA50=4,0.7*W50+0.3*U50,IF(Polymers_Data!BA50=5,0.5*W50+0.5*U50,"ERR")))))</f>
        <v>38.81492604982</v>
      </c>
      <c r="Z50" s="96" t="n">
        <v>0</v>
      </c>
      <c r="AA50" s="92" t="n">
        <f aca="false">W50+Z50</f>
        <v>38.81492604982</v>
      </c>
      <c r="AB50" s="92" t="n">
        <f aca="false">AA50+1</f>
        <v>39.81492604982</v>
      </c>
      <c r="AC50" s="116" t="n">
        <f aca="false">S50+2</f>
        <v>40.51492604982</v>
      </c>
      <c r="AD50" s="117" t="n">
        <f aca="false">AB50+2.5</f>
        <v>42.31492604982</v>
      </c>
      <c r="AE50" s="96" t="n">
        <f aca="false">C50+11.33</f>
        <v>38.14492604982</v>
      </c>
      <c r="AF50" s="96" t="n">
        <f aca="false">C50+27</f>
        <v>53.81492604982</v>
      </c>
      <c r="AG50" s="96" t="n">
        <f aca="false">C50+17.68</f>
        <v>44.49492604982</v>
      </c>
      <c r="AH50" s="6"/>
      <c r="AI50" s="88" t="n">
        <f aca="false">AC50+4.5</f>
        <v>45.01492604982</v>
      </c>
      <c r="AJ50" s="118" t="n">
        <f aca="false">AB50+8</f>
        <v>47.81492604982</v>
      </c>
      <c r="AK50" s="114" t="n">
        <f aca="false">CO50+1.5</f>
        <v>19.7010574813101</v>
      </c>
      <c r="AL50" s="6"/>
      <c r="AM50" s="96" t="n">
        <f aca="false">AK50+$AM$3</f>
        <v>32.5010574813101</v>
      </c>
      <c r="AN50" s="96" t="n">
        <f aca="false">AK50+$AN$3</f>
        <v>43.7010574813101</v>
      </c>
      <c r="AO50" s="96" t="n">
        <f aca="false">AK50+$AO$3</f>
        <v>37.6010574813101</v>
      </c>
      <c r="AP50" s="109" t="n">
        <f aca="false">IF(Polymers_Data!AE50=1,0.5*AO50+0.5*AN50,IF(Polymers_Data!AE50=2,0.7*AO50+0.3*AN50,IF(Polymers_Data!AE50=3,MAXA(MINA(AN50,AO50),AM50),IF(Polymers_Data!AE50=4,0.7*AO50+0.3*AM50,IF(Polymers_Data!AE50=5,0.5*AO50+0.5*AM50,"ERR")))))</f>
        <v>37.6010574813101</v>
      </c>
      <c r="AQ50" s="109" t="n">
        <f aca="false">IF(Polymers_Data!AE50=1,0.5*AO50+0.5*AN50,IF(Polymers_Data!AE50=2,0.7*AO50+0.3*AN50,IF(Polymers_Data!AE50=3,MAXA(MINA(AN50,AO50),AM50),IF(Polymers_Data!AE50=4,0.7*AO50+0.3*AM50,IF(Polymers_Data!AE50=5,0.5*AO50+0.5*AM50,"ERR")))))</f>
        <v>37.6010574813101</v>
      </c>
      <c r="AR50" s="96" t="n">
        <f aca="false">$AK50+10</f>
        <v>29.7010574813101</v>
      </c>
      <c r="AS50" s="96" t="n">
        <f aca="false">$AK50+23.75</f>
        <v>43.4510574813101</v>
      </c>
      <c r="AT50" s="96" t="n">
        <f aca="false">$AK50+$AT$3</f>
        <v>35.0910574813101</v>
      </c>
      <c r="AU50" s="96" t="n">
        <f aca="false">IF(Polymers_Data!BP50=1,0.5*AT50+0.5*AS50,IF(Polymers_Data!BP50=2,0.7*AT50+0.3*AS50,IF(Polymers_Data!BP50=3,MAXA(MINA(AS50,AT50),AR50),IF(Polymers_Data!BP50=4,0.7*AT50+0.3*AR50,IF(Polymers_Data!BP50=5,0.3*AT50+0.7*AR50,"ERR")))))</f>
        <v>35.0910574813101</v>
      </c>
      <c r="AV50" s="96" t="n">
        <v>4</v>
      </c>
      <c r="AW50" s="96" t="n">
        <f aca="false">AT50+AV50</f>
        <v>39.0910574813101</v>
      </c>
      <c r="AX50" s="5"/>
      <c r="AY50" s="108" t="n">
        <f aca="false">C50</f>
        <v>26.81492604982</v>
      </c>
      <c r="AZ50" s="6"/>
      <c r="BA50" s="96" t="n">
        <f aca="false">AY50+$BA$3</f>
        <v>44.31492604982</v>
      </c>
      <c r="BB50" s="96" t="n">
        <f aca="false">AY50+$BB$3</f>
        <v>86.81492604982</v>
      </c>
      <c r="BC50" s="96" t="n">
        <f aca="false">AY50+$BC$3</f>
        <v>66.31492604982</v>
      </c>
      <c r="BD50" s="109" t="n">
        <f aca="false">IF(Polymers_Data!BZ50=1,0.5*BC50+0.5*BB50,IF(Polymers_Data!BZ50=2,0.7*BC50+0.3*BB50,IF(Polymers_Data!BZ50=3,MAXA(MINA(BB50,BC50),BA50),IF(Polymers_Data!BZ50=4,0.7*BC50+0.3*BA50,IF(Polymers_Data!BZ50=5,0.5*BC50+0.5*BA50,"ERR")))))</f>
        <v>66.31492604982</v>
      </c>
      <c r="BE50" s="92" t="n">
        <f aca="false">IF(Polymers_Data!BZ50=1,0.5*BC50+0.5*BB50,IF(Polymers_Data!BZ50=2,0.7*BC50+0.3*BB50,IF(Polymers_Data!BZ50=3,MAXA(MINA(BB50,BC50),BA50),IF(Polymers_Data!BZ50=4,0.7*BC50+0.3*BA50,IF(Polymers_Data!BZ50=5,0.5*BC50+0.5*BA50,"ERR")))))</f>
        <v>66.31492604982</v>
      </c>
      <c r="BF50" s="6"/>
      <c r="BG50" s="6"/>
      <c r="BH50" s="6"/>
      <c r="BI50" s="120" t="n">
        <f aca="false">BC50+BH50</f>
        <v>66.31492604982</v>
      </c>
      <c r="BJ50" s="6"/>
      <c r="BK50" s="114" t="n">
        <f aca="false">DQ50</f>
        <v>37.81492604982</v>
      </c>
      <c r="BL50" s="6"/>
      <c r="BM50" s="96" t="n">
        <f aca="false">BK50+$BM$3</f>
        <v>45.06492604982</v>
      </c>
      <c r="BN50" s="96" t="n">
        <f aca="false">BK50+22</f>
        <v>59.81492604982</v>
      </c>
      <c r="BO50" s="96" t="n">
        <f aca="false">BK50+$BO$3</f>
        <v>53.01492604982</v>
      </c>
      <c r="BP50" s="121" t="n">
        <f aca="false">IF(Polymers_Data!AJ50=1,0.5*BO50+0.5*BN50,IF(Polymers_Data!AJ50=2,0.7*BO50+0.3*BN50,IF(Polymers_Data!AJ50=3,MAXA(MINA(BN50,BO50),BM50),IF(Polymers_Data!AJ50=4,0.7*BO50+0.3*BM50,IF(Polymers_Data!AJ50=5,0.5*BO50+0.5*BM50,"ERR")))))</f>
        <v>53.01492604982</v>
      </c>
      <c r="BQ50" s="121" t="n">
        <v>0</v>
      </c>
      <c r="BR50" s="121" t="n">
        <f aca="false">BO50+BQ50</f>
        <v>53.01492604982</v>
      </c>
      <c r="BS50" s="96" t="n">
        <f aca="false">BR50-2.5</f>
        <v>50.51492604982</v>
      </c>
      <c r="BT50" s="124"/>
      <c r="BU50" s="122" t="n">
        <f aca="false">VLOOKUP(A50,'[2]Price Curves'!$C$8:$IV$367,'[2]Price Curves'!$AW$1)</f>
        <v>38.0603303679655</v>
      </c>
      <c r="BV50" s="96" t="n">
        <f aca="false">BU50/2.97</f>
        <v>12.81492604982</v>
      </c>
      <c r="BW50" s="96" t="n">
        <f aca="false">BV50+7</f>
        <v>19.81492604982</v>
      </c>
      <c r="BX50" s="96" t="n">
        <f aca="false">BV50+23.861</f>
        <v>36.67592604982</v>
      </c>
      <c r="BY50" s="96" t="n">
        <f aca="false">BV50+$BY$3</f>
        <v>26.81492604982</v>
      </c>
      <c r="BZ50" s="96" t="n">
        <f aca="false">IF(Monomers_Data!F50=1,0.5*BY50+0.5*BX50,IF(Monomers_Data!F50=2,0.7*BY50+0.3*BX50,IF(Monomers_Data!F50=3,MAXA(MINA(BX50,BY50),BW50),IF(Monomers_Data!F50=4,0.7*BY50+0.3*BW50,IF(Monomers_Data!F50=5,0.5*BY50+0.5*BW50,"ERR")))))</f>
        <v>26.81492604982</v>
      </c>
      <c r="CA50" s="96"/>
      <c r="CB50" s="92" t="n">
        <f aca="false">BY50+CA50</f>
        <v>26.81492604982</v>
      </c>
      <c r="CC50" s="96" t="n">
        <f aca="false">EP50</f>
        <v>29.21492604982</v>
      </c>
      <c r="CD50" s="96" t="n">
        <f aca="false">CB50+2</f>
        <v>28.81492604982</v>
      </c>
      <c r="CE50" s="123" t="n">
        <f aca="false">CB50+0.25</f>
        <v>27.06492604982</v>
      </c>
      <c r="CF50" s="124"/>
      <c r="CG50" s="105" t="n">
        <f aca="false">VLOOKUP(A50,'[2]Price Curves'!$C$8:$BH$367,'[2]Price Curves'!$AY$1)</f>
        <v>47.3804731459417</v>
      </c>
      <c r="CH50" s="124" t="n">
        <f aca="false">CG50/4.23</f>
        <v>11.2010574813101</v>
      </c>
      <c r="CI50" s="124" t="n">
        <f aca="false">$CB50+CI$3</f>
        <v>18.81492604982</v>
      </c>
      <c r="CJ50" s="124" t="n">
        <f aca="false">$CB50+CJ$3</f>
        <v>24.81492604982</v>
      </c>
      <c r="CK50" s="124" t="n">
        <f aca="false">$CB50+CK$3</f>
        <v>20.81492604982</v>
      </c>
      <c r="CL50" s="125" t="n">
        <f aca="false">IF(Monomers_Data!P50=1,0.5*CK50+0.5*CJ50,IF(Monomers_Data!P50=2,0.7*CK50+0.3*CJ50,IF(Monomers_Data!P50=3,MAXA(MINA(CJ50,CK50),CI50),IF(Monomers_Data!P50=4,0.7*CK50+0.3*CI50,IF(Monomers_Data!P50=5,0.5*CK50+0.5*CI50,"ERR")))))</f>
        <v>22.01492604982</v>
      </c>
      <c r="CM50" s="125" t="n">
        <f aca="false">CH50+$CM$3</f>
        <v>18.2010574813101</v>
      </c>
      <c r="CN50" s="125"/>
      <c r="CO50" s="118" t="n">
        <f aca="false">CM50</f>
        <v>18.2010574813101</v>
      </c>
      <c r="CP50" s="125" t="n">
        <v>1.5</v>
      </c>
      <c r="CQ50" s="127" t="n">
        <f aca="false">CO50+CP50</f>
        <v>19.7010574813101</v>
      </c>
      <c r="CR50" s="124" t="n">
        <f aca="false">EX50</f>
        <v>16.8008528159841</v>
      </c>
      <c r="CS50" s="128" t="n">
        <f aca="false">EX50</f>
        <v>16.8008528159841</v>
      </c>
      <c r="CT50" s="7" t="n">
        <f aca="false">CB50</f>
        <v>26.81492604982</v>
      </c>
      <c r="CU50" s="124" t="n">
        <f aca="false">(+CT50+$CU$3)</f>
        <v>29.31492604982</v>
      </c>
      <c r="CV50" s="124" t="n">
        <f aca="false">CT50+$CV$3</f>
        <v>43.81492604982</v>
      </c>
      <c r="CW50" s="124" t="n">
        <f aca="false">CT50+$CW$3</f>
        <v>36.81492604982</v>
      </c>
      <c r="CX50" s="96" t="n">
        <f aca="false">IF(Polymers_Data!BU50=1,0.5*CW50+0.5*CV50,IF(Polymers_Data!BU50=2,0.7*CW50+0.3*CV50,IF(Polymers_Data!BU50=3,MAXA(MINA(CV50,CW50),CU50),IF(Polymers_Data!BU50=4,0.7*CW50+0.3*CU50,IF(Polymers_Data!BU50=5,0.5*CW50+0.5*CU50,"ERR")))))</f>
        <v>38.91492604982</v>
      </c>
      <c r="CY50" s="129" t="n">
        <f aca="false">CX50</f>
        <v>38.91492604982</v>
      </c>
      <c r="CZ50" s="105" t="n">
        <v>0.20596271969697</v>
      </c>
      <c r="DA50" s="124" t="n">
        <f aca="false">CZ50*100/(0.2*4.22+0.8*2.9696)</f>
        <v>6.39699348062446</v>
      </c>
      <c r="DB50" s="123"/>
      <c r="DC50" s="124" t="n">
        <f aca="false">EN50</f>
        <v>24.21492604982</v>
      </c>
      <c r="DD50" s="124" t="n">
        <f aca="false">EB50</f>
        <v>107.980773809524</v>
      </c>
      <c r="DE50" s="124" t="n">
        <f aca="false">DC50*0.285+DD50/7.37*0.785+5.2</f>
        <v>23.6025982173434</v>
      </c>
      <c r="DF50" s="124" t="n">
        <f aca="false">DC50+$DF$3</f>
        <v>18.91492604982</v>
      </c>
      <c r="DG50" s="124" t="n">
        <f aca="false">DC50+$DG$3</f>
        <v>49.21492604982</v>
      </c>
      <c r="DH50" s="96" t="n">
        <f aca="false">DC50+6</f>
        <v>30.21492604982</v>
      </c>
      <c r="DI50" s="124" t="n">
        <f aca="false">IF(Monomers_Data!AE50=1,0.5*DH50+0.5*DG50,IF(Monomers_Data!AE50=2,0.7*DH50+0.3*DG50,IF(Monomers_Data!AE50=3,MAXA(MINA(DG50,DH50),DF50),IF(Monomers_Data!AE50=4,0.7*DH50+0.3*DF50,IF(Monomers_Data!AE50=5,0.5*DH50+0.5*DF50,"ERR")))))</f>
        <v>30.21492604982</v>
      </c>
      <c r="DJ50" s="125" t="n">
        <f aca="false">DI50</f>
        <v>30.21492604982</v>
      </c>
      <c r="DK50" s="123" t="n">
        <f aca="false">DJ50/100*2204</f>
        <v>665.936970138033</v>
      </c>
      <c r="DL50" s="124" t="n">
        <f aca="false">CB50</f>
        <v>26.81492604982</v>
      </c>
      <c r="DM50" s="124" t="n">
        <f aca="false">DL50+$DM$3</f>
        <v>29.31492604982</v>
      </c>
      <c r="DN50" s="124" t="n">
        <f aca="false">DL50+$DN$3</f>
        <v>49.81492604982</v>
      </c>
      <c r="DO50" s="96" t="n">
        <f aca="false">DL50+$DO$3</f>
        <v>37.81492604982</v>
      </c>
      <c r="DP50" s="124" t="n">
        <f aca="false">IF(Monomers_Data!AE50=1,0.5*DO50+0.5*DN50,IF(Monomers_Data!AE50=2,0.7*DO50+0.3*DN50,IF(Monomers_Data!AE50=3,MAXA(MINA(DN50,DO50),DM50),IF(Monomers_Data!AE50=4,0.7*DO50+0.3*DM50,IF(Monomers_Data!AE50=5,0.5*DO50+0.5*DM50,"ERR")))))</f>
        <v>37.81492604982</v>
      </c>
      <c r="DQ50" s="125" t="n">
        <f aca="false">DP50</f>
        <v>37.81492604982</v>
      </c>
      <c r="DR50" s="123" t="n">
        <f aca="false">DQ50/100*2204</f>
        <v>833.440970138033</v>
      </c>
      <c r="DS50" s="96" t="n">
        <f aca="false">VLOOKUP(A50,'[2]Price Curves'!$C$8:$BH$367,'[2]Price Curves'!$BC$1)</f>
        <v>23.185</v>
      </c>
      <c r="DT50" s="124" t="n">
        <f aca="false">DS50/42*100</f>
        <v>55.202380952381</v>
      </c>
      <c r="DU50" s="124" t="n">
        <f aca="false">VLOOKUP(A50,'[2]Price Curves'!$C$8:$BH$367,'[2]Price Curves'!$BG$1)</f>
        <v>74.9309523809524</v>
      </c>
      <c r="DV50" s="105" t="n">
        <f aca="false">DT51+$DT$3</f>
        <v>80.7190476190476</v>
      </c>
      <c r="DW50" s="130" t="n">
        <f aca="false">DT51+$DU$3</f>
        <v>165.119047619048</v>
      </c>
      <c r="DX50" s="130" t="n">
        <f aca="false">DT50*$DV$3+DU50*$DW$3+$DX$3</f>
        <v>107.980773809524</v>
      </c>
      <c r="DY50" s="96" t="n">
        <f aca="false">DT51+$DY$3</f>
        <v>110.119047619048</v>
      </c>
      <c r="DZ50" s="96"/>
      <c r="EA50" s="131" t="n">
        <f aca="false">DX50+DZ50</f>
        <v>107.980773809524</v>
      </c>
      <c r="EB50" s="131" t="n">
        <f aca="false">DX50</f>
        <v>107.980773809524</v>
      </c>
      <c r="EC50" s="132"/>
      <c r="ED50" s="133" t="n">
        <f aca="false">'[2]Price Curves'!AM49</f>
        <v>1.21</v>
      </c>
      <c r="EH50" s="106" t="n">
        <f aca="false">MAX(EXP(-0.015*((A56-'Export File'!$A$6+30)/365))*$EH$8,0.1)</f>
        <v>0.103594098694267</v>
      </c>
      <c r="EJ50" s="134" t="n">
        <f aca="false">BV50</f>
        <v>12.81492604982</v>
      </c>
      <c r="EK50" s="134" t="n">
        <f aca="false">EJ50+5.22</f>
        <v>18.03492604982</v>
      </c>
      <c r="EL50" s="134" t="n">
        <f aca="false">EJ50+18.2</f>
        <v>31.01492604982</v>
      </c>
      <c r="EM50" s="134" t="n">
        <f aca="false">EJ50+$EM$3</f>
        <v>24.21492604982</v>
      </c>
      <c r="EN50" s="135" t="n">
        <f aca="false">IF(Monomers_Data!K50=1,0.5*EM50+0.5*EL50,IF(Monomers_Data!K50=2,0.7*EM50+0.3*EL50,IF(Monomers_Data!K50=3,MAXA(MINA(EL50,EM50),EK50),IF(Monomers_Data!K50=4,0.7*EM50+0.3*EK50,IF(Monomers_Data!K50=5,0.5*EM50+0.5*EK50,"ERR")))))</f>
        <v>24.21492604982</v>
      </c>
      <c r="EO50" s="134" t="n">
        <v>5</v>
      </c>
      <c r="EP50" s="142" t="n">
        <f aca="false">EN50+EO50</f>
        <v>29.21492604982</v>
      </c>
      <c r="EQ50" s="134" t="n">
        <f aca="false">VLOOKUP(A50,'[2]Price Curves'!$C$8:$BH$367,'[2]Price Curves'!$BH$1)</f>
        <v>66.0595238095238</v>
      </c>
      <c r="ER50" s="134" t="n">
        <f aca="false">VLOOKUP(A50,'[2]Price Curves'!$C$8:$BH$367,'[2]Price Curves'!$BA$1)</f>
        <v>46.1238816233767</v>
      </c>
      <c r="ES50" s="137" t="n">
        <f aca="false">MIN(((EQ50+$ET$1-ER50*0.7133-$ET$3)/5.69*2.4313)+1.5,CQ50-$ET$2)</f>
        <v>16.0576155803787</v>
      </c>
      <c r="ET50" s="134" t="n">
        <f aca="false">MAX(($EQ50+$ET$1-$ER50*0.7133-$ET$3)/5.69*2.4313+1.5,$CQ50-$ET$2)</f>
        <v>17.2010574813101</v>
      </c>
      <c r="EU50" s="138" t="n">
        <f aca="false">AVERAGE(ET50,ES50)</f>
        <v>16.6293365308444</v>
      </c>
      <c r="EV50" s="134" t="n">
        <f aca="false">CB50*$EV$2+$EV$3</f>
        <v>17.2452691676141</v>
      </c>
      <c r="EW50" s="134" t="n">
        <f aca="false">IF(Monomers_Data!U50=1,0.5*EU50+0.5*ET50,IF(Monomers_Data!U50=2,0.7*EU50+0.3*ET50,IF(Monomers_Data!U50=3,MAXA(MINA(ET50,EU50),ES50),IF(Monomers_Data!U50=4,0.7*EU50+0.3*ES50,IF(Monomers_Data!U50=5,0.5*EU50+0.5*ES50,"ERR")))))</f>
        <v>16.8008528159841</v>
      </c>
      <c r="EX50" s="96" t="n">
        <f aca="false">EW50</f>
        <v>16.8008528159841</v>
      </c>
      <c r="EY50" s="139" t="n">
        <f aca="false">VLOOKUP(A50,'[2]Price Curves'!$C$8:$BH$367,'[2]Price Curves'!$BE$1)</f>
        <v>4.272</v>
      </c>
      <c r="EZ50" s="134" t="n">
        <f aca="false">EY50*$EZ$2+$EZ$3</f>
        <v>65.0248</v>
      </c>
      <c r="FA50" s="0" t="n">
        <f aca="false">((EY50*$FA$2)+$FA$3)*100</f>
        <v>64.856</v>
      </c>
    </row>
    <row r="51" customFormat="false" ht="12" hidden="false" customHeight="false" outlineLevel="0" collapsed="false">
      <c r="A51" s="140" t="n">
        <f aca="false">EOMONTH(A50,0)+1</f>
        <v>38261</v>
      </c>
      <c r="C51" s="108" t="n">
        <f aca="false">CB51</f>
        <v>27.3834754155309</v>
      </c>
      <c r="D51" s="6"/>
      <c r="E51" s="96" t="n">
        <f aca="false">C51+$E$3</f>
        <v>36.3834754155309</v>
      </c>
      <c r="F51" s="96" t="n">
        <f aca="false">C51+$F$3</f>
        <v>49.3834754155309</v>
      </c>
      <c r="G51" s="96" t="n">
        <f aca="false">C51+$G$3</f>
        <v>42.5834754155309</v>
      </c>
      <c r="H51" s="92" t="n">
        <f aca="false">IF(Polymers_Data!F51=1,0.5*G51+0.5*F51,IF(Polymers_Data!F51=2,0.7*G51+0.3*F51,IF(Polymers_Data!F51=3,MAXA(MINA(F51,G51),E51),IF(Polymers_Data!F51=4,0.7*G51+0.3*E51,IF(Polymers_Data!F51=5,0.5*G51+0.5*E51,"ERR")))))</f>
        <v>42.5834754155309</v>
      </c>
      <c r="I51" s="109" t="n">
        <v>0</v>
      </c>
      <c r="J51" s="109" t="n">
        <f aca="false">G51+I51</f>
        <v>42.5834754155309</v>
      </c>
      <c r="K51" s="110" t="n">
        <f aca="false">J51+2</f>
        <v>44.5834754155309</v>
      </c>
      <c r="L51" s="111" t="n">
        <f aca="false">AB51+$L$3</f>
        <v>44.8834754155309</v>
      </c>
      <c r="M51" s="112" t="n">
        <f aca="false">L51+$M$3</f>
        <v>45.8834754155309</v>
      </c>
      <c r="N51" s="113" t="n">
        <f aca="false">L51+$N$3</f>
        <v>43.8834754155309</v>
      </c>
      <c r="O51" s="114" t="n">
        <f aca="false">C51+$O$3</f>
        <v>29.8834754155309</v>
      </c>
      <c r="P51" s="96" t="n">
        <f aca="false">C51+$P$3</f>
        <v>47.8834754155309</v>
      </c>
      <c r="Q51" s="96" t="n">
        <f aca="false">C51+$Q$3</f>
        <v>39.6334754155309</v>
      </c>
      <c r="R51" s="6"/>
      <c r="S51" s="88" t="n">
        <f aca="false">J51-3.5</f>
        <v>39.0834754155309</v>
      </c>
      <c r="T51" s="92"/>
      <c r="U51" s="114" t="n">
        <f aca="false">$C51+$U$3</f>
        <v>32.3834754155309</v>
      </c>
      <c r="V51" s="96" t="n">
        <f aca="false">$C51+$V$3</f>
        <v>46.8834754155309</v>
      </c>
      <c r="W51" s="96" t="n">
        <f aca="false">$C51+$W$3</f>
        <v>39.3834754155309</v>
      </c>
      <c r="X51" s="92"/>
      <c r="Y51" s="92" t="n">
        <f aca="false">IF(Polymers_Data!BA51=1,0.5*W51+0.5*V51,IF(Polymers_Data!BA51=2,0.7*W51+0.3*V51,IF(Polymers_Data!BA51=3,MAXA(MINA(V51,W51),U51),IF(Polymers_Data!BA51=4,0.7*W51+0.3*U51,IF(Polymers_Data!BA51=5,0.5*W51+0.5*U51,"ERR")))))</f>
        <v>39.3834754155309</v>
      </c>
      <c r="Z51" s="96" t="n">
        <v>0</v>
      </c>
      <c r="AA51" s="92" t="n">
        <f aca="false">W51+Z51</f>
        <v>39.3834754155309</v>
      </c>
      <c r="AB51" s="92" t="n">
        <f aca="false">AA51+1</f>
        <v>40.3834754155309</v>
      </c>
      <c r="AC51" s="116" t="n">
        <f aca="false">S51+2</f>
        <v>41.0834754155309</v>
      </c>
      <c r="AD51" s="117" t="n">
        <f aca="false">AB51+2.5</f>
        <v>42.8834754155309</v>
      </c>
      <c r="AE51" s="96" t="n">
        <f aca="false">C51+11.33</f>
        <v>38.7134754155309</v>
      </c>
      <c r="AF51" s="96" t="n">
        <f aca="false">C51+27</f>
        <v>54.3834754155309</v>
      </c>
      <c r="AG51" s="96" t="n">
        <f aca="false">C51+17.68</f>
        <v>45.0634754155309</v>
      </c>
      <c r="AH51" s="6"/>
      <c r="AI51" s="88" t="n">
        <f aca="false">AC51+4.5</f>
        <v>45.5834754155309</v>
      </c>
      <c r="AJ51" s="118" t="n">
        <f aca="false">AB51+8</f>
        <v>48.3834754155309</v>
      </c>
      <c r="AK51" s="114" t="n">
        <f aca="false">CO51+1.5</f>
        <v>19.9755965667567</v>
      </c>
      <c r="AL51" s="6"/>
      <c r="AM51" s="96" t="n">
        <f aca="false">AK51+$AM$3</f>
        <v>32.7755965667567</v>
      </c>
      <c r="AN51" s="96" t="n">
        <f aca="false">AK51+$AN$3</f>
        <v>43.9755965667567</v>
      </c>
      <c r="AO51" s="96" t="n">
        <f aca="false">AK51+$AO$3</f>
        <v>37.8755965667567</v>
      </c>
      <c r="AP51" s="109" t="n">
        <f aca="false">IF(Polymers_Data!AE51=1,0.5*AO51+0.5*AN51,IF(Polymers_Data!AE51=2,0.7*AO51+0.3*AN51,IF(Polymers_Data!AE51=3,MAXA(MINA(AN51,AO51),AM51),IF(Polymers_Data!AE51=4,0.7*AO51+0.3*AM51,IF(Polymers_Data!AE51=5,0.5*AO51+0.5*AM51,"ERR")))))</f>
        <v>37.8755965667567</v>
      </c>
      <c r="AQ51" s="109" t="n">
        <f aca="false">IF(Polymers_Data!AE51=1,0.5*AO51+0.5*AN51,IF(Polymers_Data!AE51=2,0.7*AO51+0.3*AN51,IF(Polymers_Data!AE51=3,MAXA(MINA(AN51,AO51),AM51),IF(Polymers_Data!AE51=4,0.7*AO51+0.3*AM51,IF(Polymers_Data!AE51=5,0.5*AO51+0.5*AM51,"ERR")))))</f>
        <v>37.8755965667567</v>
      </c>
      <c r="AR51" s="96" t="n">
        <f aca="false">$AK51+10</f>
        <v>29.9755965667567</v>
      </c>
      <c r="AS51" s="96" t="n">
        <f aca="false">$AK51+23.75</f>
        <v>43.7255965667567</v>
      </c>
      <c r="AT51" s="96" t="n">
        <f aca="false">$AK51+$AT$3</f>
        <v>35.3655965667567</v>
      </c>
      <c r="AU51" s="96" t="n">
        <f aca="false">IF(Polymers_Data!BP51=1,0.5*AT51+0.5*AS51,IF(Polymers_Data!BP51=2,0.7*AT51+0.3*AS51,IF(Polymers_Data!BP51=3,MAXA(MINA(AS51,AT51),AR51),IF(Polymers_Data!BP51=4,0.7*AT51+0.3*AR51,IF(Polymers_Data!BP51=5,0.3*AT51+0.7*AR51,"ERR")))))</f>
        <v>35.3655965667567</v>
      </c>
      <c r="AV51" s="96" t="n">
        <v>4</v>
      </c>
      <c r="AW51" s="96" t="n">
        <f aca="false">AT51+AV51</f>
        <v>39.3655965667567</v>
      </c>
      <c r="AX51" s="5"/>
      <c r="AY51" s="108" t="n">
        <f aca="false">C51</f>
        <v>27.3834754155309</v>
      </c>
      <c r="AZ51" s="6"/>
      <c r="BA51" s="96" t="n">
        <f aca="false">AY51+$BA$3</f>
        <v>44.8834754155309</v>
      </c>
      <c r="BB51" s="96" t="n">
        <f aca="false">AY51+$BB$3</f>
        <v>87.3834754155309</v>
      </c>
      <c r="BC51" s="96" t="n">
        <f aca="false">AY51+$BC$3</f>
        <v>66.8834754155309</v>
      </c>
      <c r="BD51" s="109" t="n">
        <f aca="false">IF(Polymers_Data!BZ51=1,0.5*BC51+0.5*BB51,IF(Polymers_Data!BZ51=2,0.7*BC51+0.3*BB51,IF(Polymers_Data!BZ51=3,MAXA(MINA(BB51,BC51),BA51),IF(Polymers_Data!BZ51=4,0.7*BC51+0.3*BA51,IF(Polymers_Data!BZ51=5,0.5*BC51+0.5*BA51,"ERR")))))</f>
        <v>66.8834754155309</v>
      </c>
      <c r="BE51" s="92" t="n">
        <f aca="false">IF(Polymers_Data!BZ51=1,0.5*BC51+0.5*BB51,IF(Polymers_Data!BZ51=2,0.7*BC51+0.3*BB51,IF(Polymers_Data!BZ51=3,MAXA(MINA(BB51,BC51),BA51),IF(Polymers_Data!BZ51=4,0.7*BC51+0.3*BA51,IF(Polymers_Data!BZ51=5,0.5*BC51+0.5*BA51,"ERR")))))</f>
        <v>66.8834754155309</v>
      </c>
      <c r="BF51" s="6"/>
      <c r="BG51" s="6"/>
      <c r="BH51" s="6"/>
      <c r="BI51" s="120" t="n">
        <f aca="false">BC51+BH51</f>
        <v>66.8834754155309</v>
      </c>
      <c r="BJ51" s="6"/>
      <c r="BK51" s="114" t="n">
        <f aca="false">DQ51</f>
        <v>38.3834754155309</v>
      </c>
      <c r="BL51" s="6"/>
      <c r="BM51" s="96" t="n">
        <f aca="false">BK51+$BM$3</f>
        <v>45.6334754155309</v>
      </c>
      <c r="BN51" s="96" t="n">
        <f aca="false">BK51+22</f>
        <v>60.3834754155309</v>
      </c>
      <c r="BO51" s="96" t="n">
        <f aca="false">BK51+$BO$3</f>
        <v>53.5834754155309</v>
      </c>
      <c r="BP51" s="121" t="n">
        <f aca="false">IF(Polymers_Data!AJ51=1,0.5*BO51+0.5*BN51,IF(Polymers_Data!AJ51=2,0.7*BO51+0.3*BN51,IF(Polymers_Data!AJ51=3,MAXA(MINA(BN51,BO51),BM51),IF(Polymers_Data!AJ51=4,0.7*BO51+0.3*BM51,IF(Polymers_Data!AJ51=5,0.5*BO51+0.5*BM51,"ERR")))))</f>
        <v>53.5834754155309</v>
      </c>
      <c r="BQ51" s="121" t="n">
        <v>0</v>
      </c>
      <c r="BR51" s="121" t="n">
        <f aca="false">BO51+BQ51</f>
        <v>53.5834754155309</v>
      </c>
      <c r="BS51" s="96" t="n">
        <f aca="false">BR51-2.5</f>
        <v>51.0834754155309</v>
      </c>
      <c r="BT51" s="124"/>
      <c r="BU51" s="122" t="n">
        <f aca="false">VLOOKUP(A51,'[2]Price Curves'!$C$8:$IV$367,'[2]Price Curves'!$AW$1)</f>
        <v>39.7489219841269</v>
      </c>
      <c r="BV51" s="96" t="n">
        <f aca="false">BU51/2.97</f>
        <v>13.3834754155309</v>
      </c>
      <c r="BW51" s="96" t="n">
        <f aca="false">BV51+7</f>
        <v>20.3834754155309</v>
      </c>
      <c r="BX51" s="96" t="n">
        <f aca="false">BV51+23.861</f>
        <v>37.2444754155309</v>
      </c>
      <c r="BY51" s="96" t="n">
        <f aca="false">BV51+$BY$3</f>
        <v>27.3834754155309</v>
      </c>
      <c r="BZ51" s="96" t="n">
        <f aca="false">IF(Monomers_Data!F51=1,0.5*BY51+0.5*BX51,IF(Monomers_Data!F51=2,0.7*BY51+0.3*BX51,IF(Monomers_Data!F51=3,MAXA(MINA(BX51,BY51),BW51),IF(Monomers_Data!F51=4,0.7*BY51+0.3*BW51,IF(Monomers_Data!F51=5,0.5*BY51+0.5*BW51,"ERR")))))</f>
        <v>27.3834754155309</v>
      </c>
      <c r="CA51" s="96"/>
      <c r="CB51" s="92" t="n">
        <f aca="false">BY51+CA51</f>
        <v>27.3834754155309</v>
      </c>
      <c r="CC51" s="96" t="n">
        <f aca="false">EP51</f>
        <v>29.7834754155309</v>
      </c>
      <c r="CD51" s="96" t="n">
        <f aca="false">CB51+2</f>
        <v>29.3834754155309</v>
      </c>
      <c r="CE51" s="123" t="n">
        <f aca="false">CB51+0.25</f>
        <v>27.6334754155309</v>
      </c>
      <c r="CF51" s="124"/>
      <c r="CG51" s="105" t="n">
        <f aca="false">VLOOKUP(A51,'[2]Price Curves'!$C$8:$BH$367,'[2]Price Curves'!$AY$1)</f>
        <v>48.541773477381</v>
      </c>
      <c r="CH51" s="124" t="n">
        <f aca="false">CG51/4.23</f>
        <v>11.4755965667567</v>
      </c>
      <c r="CI51" s="124" t="n">
        <f aca="false">$CB51+CI$3</f>
        <v>19.3834754155309</v>
      </c>
      <c r="CJ51" s="124" t="n">
        <f aca="false">$CB51+CJ$3</f>
        <v>25.3834754155309</v>
      </c>
      <c r="CK51" s="124" t="n">
        <f aca="false">$CB51+CK$3</f>
        <v>21.3834754155309</v>
      </c>
      <c r="CL51" s="125" t="n">
        <f aca="false">IF(Monomers_Data!P51=1,0.5*CK51+0.5*CJ51,IF(Monomers_Data!P51=2,0.7*CK51+0.3*CJ51,IF(Monomers_Data!P51=3,MAXA(MINA(CJ51,CK51),CI51),IF(Monomers_Data!P51=4,0.7*CK51+0.3*CI51,IF(Monomers_Data!P51=5,0.5*CK51+0.5*CI51,"ERR")))))</f>
        <v>22.5834754155309</v>
      </c>
      <c r="CM51" s="125" t="n">
        <f aca="false">CH51+$CM$3</f>
        <v>18.4755965667567</v>
      </c>
      <c r="CN51" s="125"/>
      <c r="CO51" s="118" t="n">
        <f aca="false">CM51</f>
        <v>18.4755965667567</v>
      </c>
      <c r="CP51" s="125" t="n">
        <v>1.5</v>
      </c>
      <c r="CQ51" s="127" t="n">
        <f aca="false">CO51+CP51</f>
        <v>19.9755965667567</v>
      </c>
      <c r="CR51" s="124" t="n">
        <f aca="false">EX51</f>
        <v>16.0623968451125</v>
      </c>
      <c r="CS51" s="128" t="n">
        <f aca="false">EX51</f>
        <v>16.0623968451125</v>
      </c>
      <c r="CT51" s="7" t="n">
        <f aca="false">CB51</f>
        <v>27.3834754155309</v>
      </c>
      <c r="CU51" s="124" t="n">
        <f aca="false">(+CT51+$CU$3)</f>
        <v>29.8834754155309</v>
      </c>
      <c r="CV51" s="124" t="n">
        <f aca="false">CT51+$CV$3</f>
        <v>44.3834754155309</v>
      </c>
      <c r="CW51" s="124" t="n">
        <f aca="false">CT51+$CW$3</f>
        <v>37.3834754155309</v>
      </c>
      <c r="CX51" s="96" t="n">
        <f aca="false">IF(Polymers_Data!BU51=1,0.5*CW51+0.5*CV51,IF(Polymers_Data!BU51=2,0.7*CW51+0.3*CV51,IF(Polymers_Data!BU51=3,MAXA(MINA(CV51,CW51),CU51),IF(Polymers_Data!BU51=4,0.7*CW51+0.3*CU51,IF(Polymers_Data!BU51=5,0.5*CW51+0.5*CU51,"ERR")))))</f>
        <v>39.4834754155309</v>
      </c>
      <c r="CY51" s="129" t="n">
        <f aca="false">CX51</f>
        <v>39.4834754155309</v>
      </c>
      <c r="CZ51" s="105" t="n">
        <v>0.206396979220779</v>
      </c>
      <c r="DA51" s="124" t="n">
        <f aca="false">CZ51*100/(0.2*4.22+0.8*2.9696)</f>
        <v>6.41048114162834</v>
      </c>
      <c r="DB51" s="123"/>
      <c r="DC51" s="124" t="n">
        <f aca="false">EN51</f>
        <v>24.7834754155309</v>
      </c>
      <c r="DD51" s="124" t="n">
        <f aca="false">EB51</f>
        <v>107.88369047619</v>
      </c>
      <c r="DE51" s="124" t="n">
        <f aca="false">DC51*0.285+DD51/7.37*0.785+5.2</f>
        <v>23.7542941601576</v>
      </c>
      <c r="DF51" s="124" t="n">
        <f aca="false">DC51+$DF$3</f>
        <v>19.4834754155309</v>
      </c>
      <c r="DG51" s="124" t="n">
        <f aca="false">DC51+$DG$3</f>
        <v>49.7834754155309</v>
      </c>
      <c r="DH51" s="96" t="n">
        <f aca="false">DC51+6</f>
        <v>30.7834754155309</v>
      </c>
      <c r="DI51" s="124" t="n">
        <f aca="false">IF(Monomers_Data!AE51=1,0.5*DH51+0.5*DG51,IF(Monomers_Data!AE51=2,0.7*DH51+0.3*DG51,IF(Monomers_Data!AE51=3,MAXA(MINA(DG51,DH51),DF51),IF(Monomers_Data!AE51=4,0.7*DH51+0.3*DF51,IF(Monomers_Data!AE51=5,0.5*DH51+0.5*DF51,"ERR")))))</f>
        <v>30.7834754155309</v>
      </c>
      <c r="DJ51" s="125" t="n">
        <f aca="false">DI51</f>
        <v>30.7834754155309</v>
      </c>
      <c r="DK51" s="123" t="n">
        <f aca="false">DJ51/100*2204</f>
        <v>678.467798158302</v>
      </c>
      <c r="DL51" s="124" t="n">
        <f aca="false">CB51</f>
        <v>27.3834754155309</v>
      </c>
      <c r="DM51" s="124" t="n">
        <f aca="false">DL51+$DM$3</f>
        <v>29.8834754155309</v>
      </c>
      <c r="DN51" s="124" t="n">
        <f aca="false">DL51+$DN$3</f>
        <v>50.3834754155309</v>
      </c>
      <c r="DO51" s="96" t="n">
        <f aca="false">DL51+$DO$3</f>
        <v>38.3834754155309</v>
      </c>
      <c r="DP51" s="124" t="n">
        <f aca="false">IF(Monomers_Data!AE51=1,0.5*DO51+0.5*DN51,IF(Monomers_Data!AE51=2,0.7*DO51+0.3*DN51,IF(Monomers_Data!AE51=3,MAXA(MINA(DN51,DO51),DM51),IF(Monomers_Data!AE51=4,0.7*DO51+0.3*DM51,IF(Monomers_Data!AE51=5,0.5*DO51+0.5*DM51,"ERR")))))</f>
        <v>38.3834754155309</v>
      </c>
      <c r="DQ51" s="125" t="n">
        <f aca="false">DP51</f>
        <v>38.3834754155309</v>
      </c>
      <c r="DR51" s="123" t="n">
        <f aca="false">DQ51/100*2204</f>
        <v>845.971798158302</v>
      </c>
      <c r="DS51" s="96" t="n">
        <f aca="false">VLOOKUP(A51,'[2]Price Curves'!$C$8:$BH$367,'[2]Price Curves'!$BC$1)</f>
        <v>23.15</v>
      </c>
      <c r="DT51" s="124" t="n">
        <f aca="false">DS51/42*100</f>
        <v>55.1190476190476</v>
      </c>
      <c r="DU51" s="124" t="n">
        <f aca="false">VLOOKUP(A51,'[2]Price Curves'!$C$8:$BH$367,'[2]Price Curves'!$BG$1)</f>
        <v>70.85</v>
      </c>
      <c r="DV51" s="105" t="n">
        <f aca="false">DT52+$DT$3</f>
        <v>80.6357142857143</v>
      </c>
      <c r="DW51" s="130" t="n">
        <f aca="false">DT52+$DU$3</f>
        <v>165.035714285714</v>
      </c>
      <c r="DX51" s="130" t="n">
        <f aca="false">DT51*$DV$3+DU51*$DW$3+$DX$3</f>
        <v>107.88369047619</v>
      </c>
      <c r="DY51" s="96" t="n">
        <f aca="false">DT52+$DY$3</f>
        <v>110.035714285714</v>
      </c>
      <c r="DZ51" s="96"/>
      <c r="EA51" s="131" t="n">
        <f aca="false">DX51+DZ51</f>
        <v>107.88369047619</v>
      </c>
      <c r="EB51" s="131" t="n">
        <f aca="false">DX51</f>
        <v>107.88369047619</v>
      </c>
      <c r="EC51" s="132"/>
      <c r="ED51" s="133" t="n">
        <f aca="false">'[2]Price Curves'!AM50</f>
        <v>1.21</v>
      </c>
      <c r="EH51" s="106" t="n">
        <f aca="false">MAX(EXP(-0.015*((A57-'Export File'!$A$6+30)/365))*$EH$8,0.1)</f>
        <v>0.103462206681969</v>
      </c>
      <c r="EJ51" s="134" t="n">
        <f aca="false">BV51</f>
        <v>13.3834754155309</v>
      </c>
      <c r="EK51" s="134" t="n">
        <f aca="false">EJ51+5.22</f>
        <v>18.6034754155309</v>
      </c>
      <c r="EL51" s="134" t="n">
        <f aca="false">EJ51+18.2</f>
        <v>31.5834754155309</v>
      </c>
      <c r="EM51" s="134" t="n">
        <f aca="false">EJ51+$EM$3</f>
        <v>24.7834754155309</v>
      </c>
      <c r="EN51" s="135" t="n">
        <f aca="false">IF(Monomers_Data!K51=1,0.5*EM51+0.5*EL51,IF(Monomers_Data!K51=2,0.7*EM51+0.3*EL51,IF(Monomers_Data!K51=3,MAXA(MINA(EL51,EM51),EK51),IF(Monomers_Data!K51=4,0.7*EM51+0.3*EK51,IF(Monomers_Data!K51=5,0.5*EM51+0.5*EK51,"ERR")))))</f>
        <v>24.7834754155309</v>
      </c>
      <c r="EO51" s="134" t="n">
        <v>5</v>
      </c>
      <c r="EP51" s="142" t="n">
        <f aca="false">EN51+EO51</f>
        <v>29.7834754155309</v>
      </c>
      <c r="EQ51" s="134" t="n">
        <f aca="false">VLOOKUP(A51,'[2]Price Curves'!$C$8:$BH$367,'[2]Price Curves'!$BH$1)</f>
        <v>61.4595238095238</v>
      </c>
      <c r="ER51" s="134" t="n">
        <f aca="false">VLOOKUP(A51,'[2]Price Curves'!$C$8:$BH$367,'[2]Price Curves'!$BA$1)</f>
        <v>48.2702307142857</v>
      </c>
      <c r="ES51" s="137" t="n">
        <f aca="false">MIN(((EQ51+$ET$1-ER51*0.7133-$ET$3)/5.69*2.4313)+1.5,CQ51-$ET$2)</f>
        <v>13.4378830763447</v>
      </c>
      <c r="ET51" s="134" t="n">
        <f aca="false">MAX(($EQ51+$ET$1-$ER51*0.7133-$ET$3)/5.69*2.4313+1.5,$CQ51-$ET$2)</f>
        <v>17.4755965667567</v>
      </c>
      <c r="EU51" s="138" t="n">
        <f aca="false">AVERAGE(ET51,ES51)</f>
        <v>15.4567398215507</v>
      </c>
      <c r="EV51" s="134" t="n">
        <f aca="false">CB51*$EV$2+$EV$3</f>
        <v>17.6745239387259</v>
      </c>
      <c r="EW51" s="134" t="n">
        <f aca="false">IF(Monomers_Data!U51=1,0.5*EU51+0.5*ET51,IF(Monomers_Data!U51=2,0.7*EU51+0.3*ET51,IF(Monomers_Data!U51=3,MAXA(MINA(ET51,EU51),ES51),IF(Monomers_Data!U51=4,0.7*EU51+0.3*ES51,IF(Monomers_Data!U51=5,0.5*EU51+0.5*ES51,"ERR")))))</f>
        <v>16.0623968451125</v>
      </c>
      <c r="EX51" s="96" t="n">
        <f aca="false">EW51</f>
        <v>16.0623968451125</v>
      </c>
      <c r="EY51" s="139" t="n">
        <f aca="false">VLOOKUP(A51,'[2]Price Curves'!$C$8:$BH$367,'[2]Price Curves'!$BE$1)</f>
        <v>4.297</v>
      </c>
      <c r="EZ51" s="134" t="n">
        <f aca="false">EY51*$EZ$2+$EZ$3</f>
        <v>65.4223</v>
      </c>
      <c r="FA51" s="0" t="n">
        <f aca="false">((EY51*$FA$2)+$FA$3)*100</f>
        <v>65.1185</v>
      </c>
    </row>
    <row r="52" customFormat="false" ht="12" hidden="false" customHeight="false" outlineLevel="0" collapsed="false">
      <c r="A52" s="140" t="n">
        <f aca="false">EOMONTH(A51,0)+1</f>
        <v>38292</v>
      </c>
      <c r="C52" s="108" t="n">
        <f aca="false">CB52</f>
        <v>27.3859736151194</v>
      </c>
      <c r="D52" s="6"/>
      <c r="E52" s="96" t="n">
        <f aca="false">C52+$E$3</f>
        <v>36.3859736151195</v>
      </c>
      <c r="F52" s="96" t="n">
        <f aca="false">C52+$F$3</f>
        <v>49.3859736151195</v>
      </c>
      <c r="G52" s="96" t="n">
        <f aca="false">C52+$G$3</f>
        <v>42.5859736151194</v>
      </c>
      <c r="H52" s="92" t="n">
        <f aca="false">IF(Polymers_Data!F52=1,0.5*G52+0.5*F52,IF(Polymers_Data!F52=2,0.7*G52+0.3*F52,IF(Polymers_Data!F52=3,MAXA(MINA(F52,G52),E52),IF(Polymers_Data!F52=4,0.7*G52+0.3*E52,IF(Polymers_Data!F52=5,0.5*G52+0.5*E52,"ERR")))))</f>
        <v>42.5859736151194</v>
      </c>
      <c r="I52" s="109" t="n">
        <v>0</v>
      </c>
      <c r="J52" s="109" t="n">
        <f aca="false">G52+I52</f>
        <v>42.5859736151194</v>
      </c>
      <c r="K52" s="110" t="n">
        <f aca="false">J52+2</f>
        <v>44.5859736151194</v>
      </c>
      <c r="L52" s="111" t="n">
        <f aca="false">AB52+$L$3</f>
        <v>44.8859736151195</v>
      </c>
      <c r="M52" s="112" t="n">
        <f aca="false">L52+$M$3</f>
        <v>45.8859736151195</v>
      </c>
      <c r="N52" s="113" t="n">
        <f aca="false">L52+$N$3</f>
        <v>43.8859736151195</v>
      </c>
      <c r="O52" s="114" t="n">
        <f aca="false">C52+$O$3</f>
        <v>29.8859736151194</v>
      </c>
      <c r="P52" s="96" t="n">
        <f aca="false">C52+$P$3</f>
        <v>47.8859736151195</v>
      </c>
      <c r="Q52" s="96" t="n">
        <f aca="false">C52+$Q$3</f>
        <v>39.6359736151195</v>
      </c>
      <c r="R52" s="6"/>
      <c r="S52" s="88" t="n">
        <f aca="false">J52-3.5</f>
        <v>39.0859736151194</v>
      </c>
      <c r="T52" s="92"/>
      <c r="U52" s="114" t="n">
        <f aca="false">$C52+$U$3</f>
        <v>32.3859736151195</v>
      </c>
      <c r="V52" s="96" t="n">
        <f aca="false">$C52+$V$3</f>
        <v>46.8859736151195</v>
      </c>
      <c r="W52" s="96" t="n">
        <f aca="false">$C52+$W$3</f>
        <v>39.3859736151195</v>
      </c>
      <c r="X52" s="92"/>
      <c r="Y52" s="92" t="n">
        <f aca="false">IF(Polymers_Data!BA52=1,0.5*W52+0.5*V52,IF(Polymers_Data!BA52=2,0.7*W52+0.3*V52,IF(Polymers_Data!BA52=3,MAXA(MINA(V52,W52),U52),IF(Polymers_Data!BA52=4,0.7*W52+0.3*U52,IF(Polymers_Data!BA52=5,0.5*W52+0.5*U52,"ERR")))))</f>
        <v>39.3859736151195</v>
      </c>
      <c r="Z52" s="96" t="n">
        <v>0</v>
      </c>
      <c r="AA52" s="92" t="n">
        <f aca="false">W52+Z52</f>
        <v>39.3859736151195</v>
      </c>
      <c r="AB52" s="92" t="n">
        <f aca="false">AA52+1</f>
        <v>40.3859736151195</v>
      </c>
      <c r="AC52" s="116" t="n">
        <f aca="false">S52+2</f>
        <v>41.0859736151194</v>
      </c>
      <c r="AD52" s="117" t="n">
        <f aca="false">AB52+2.5</f>
        <v>42.8859736151195</v>
      </c>
      <c r="AE52" s="96" t="n">
        <f aca="false">C52+11.33</f>
        <v>38.7159736151194</v>
      </c>
      <c r="AF52" s="96" t="n">
        <f aca="false">C52+27</f>
        <v>54.3859736151195</v>
      </c>
      <c r="AG52" s="96" t="n">
        <f aca="false">C52+17.68</f>
        <v>45.0659736151195</v>
      </c>
      <c r="AH52" s="6"/>
      <c r="AI52" s="88" t="n">
        <f aca="false">AC52+4.5</f>
        <v>45.5859736151194</v>
      </c>
      <c r="AJ52" s="118" t="n">
        <f aca="false">AB52+8</f>
        <v>48.3859736151195</v>
      </c>
      <c r="AK52" s="114" t="n">
        <f aca="false">CO52+1.5</f>
        <v>19.97533900667</v>
      </c>
      <c r="AL52" s="6"/>
      <c r="AM52" s="96" t="n">
        <f aca="false">AK52+$AM$3</f>
        <v>32.77533900667</v>
      </c>
      <c r="AN52" s="96" t="n">
        <f aca="false">AK52+$AN$3</f>
        <v>43.97533900667</v>
      </c>
      <c r="AO52" s="96" t="n">
        <f aca="false">AK52+$AO$3</f>
        <v>37.87533900667</v>
      </c>
      <c r="AP52" s="109" t="n">
        <f aca="false">IF(Polymers_Data!AE52=1,0.5*AO52+0.5*AN52,IF(Polymers_Data!AE52=2,0.7*AO52+0.3*AN52,IF(Polymers_Data!AE52=3,MAXA(MINA(AN52,AO52),AM52),IF(Polymers_Data!AE52=4,0.7*AO52+0.3*AM52,IF(Polymers_Data!AE52=5,0.5*AO52+0.5*AM52,"ERR")))))</f>
        <v>37.87533900667</v>
      </c>
      <c r="AQ52" s="109" t="n">
        <f aca="false">IF(Polymers_Data!AE52=1,0.5*AO52+0.5*AN52,IF(Polymers_Data!AE52=2,0.7*AO52+0.3*AN52,IF(Polymers_Data!AE52=3,MAXA(MINA(AN52,AO52),AM52),IF(Polymers_Data!AE52=4,0.7*AO52+0.3*AM52,IF(Polymers_Data!AE52=5,0.5*AO52+0.5*AM52,"ERR")))))</f>
        <v>37.87533900667</v>
      </c>
      <c r="AR52" s="96" t="n">
        <f aca="false">$AK52+10</f>
        <v>29.97533900667</v>
      </c>
      <c r="AS52" s="96" t="n">
        <f aca="false">$AK52+23.75</f>
        <v>43.72533900667</v>
      </c>
      <c r="AT52" s="96" t="n">
        <f aca="false">$AK52+$AT$3</f>
        <v>35.36533900667</v>
      </c>
      <c r="AU52" s="96" t="n">
        <f aca="false">IF(Polymers_Data!BP52=1,0.5*AT52+0.5*AS52,IF(Polymers_Data!BP52=2,0.7*AT52+0.3*AS52,IF(Polymers_Data!BP52=3,MAXA(MINA(AS52,AT52),AR52),IF(Polymers_Data!BP52=4,0.7*AT52+0.3*AR52,IF(Polymers_Data!BP52=5,0.3*AT52+0.7*AR52,"ERR")))))</f>
        <v>35.36533900667</v>
      </c>
      <c r="AV52" s="96" t="n">
        <v>4</v>
      </c>
      <c r="AW52" s="96" t="n">
        <f aca="false">AT52+AV52</f>
        <v>39.36533900667</v>
      </c>
      <c r="AX52" s="5"/>
      <c r="AY52" s="108" t="n">
        <f aca="false">C52</f>
        <v>27.3859736151194</v>
      </c>
      <c r="AZ52" s="6"/>
      <c r="BA52" s="96" t="n">
        <f aca="false">AY52+$BA$3</f>
        <v>44.8859736151195</v>
      </c>
      <c r="BB52" s="96" t="n">
        <f aca="false">AY52+$BB$3</f>
        <v>87.3859736151194</v>
      </c>
      <c r="BC52" s="96" t="n">
        <f aca="false">AY52+$BC$3</f>
        <v>66.8859736151194</v>
      </c>
      <c r="BD52" s="109" t="n">
        <f aca="false">IF(Polymers_Data!BZ52=1,0.5*BC52+0.5*BB52,IF(Polymers_Data!BZ52=2,0.7*BC52+0.3*BB52,IF(Polymers_Data!BZ52=3,MAXA(MINA(BB52,BC52),BA52),IF(Polymers_Data!BZ52=4,0.7*BC52+0.3*BA52,IF(Polymers_Data!BZ52=5,0.5*BC52+0.5*BA52,"ERR")))))</f>
        <v>66.8859736151194</v>
      </c>
      <c r="BE52" s="92" t="n">
        <f aca="false">IF(Polymers_Data!BZ52=1,0.5*BC52+0.5*BB52,IF(Polymers_Data!BZ52=2,0.7*BC52+0.3*BB52,IF(Polymers_Data!BZ52=3,MAXA(MINA(BB52,BC52),BA52),IF(Polymers_Data!BZ52=4,0.7*BC52+0.3*BA52,IF(Polymers_Data!BZ52=5,0.5*BC52+0.5*BA52,"ERR")))))</f>
        <v>66.8859736151194</v>
      </c>
      <c r="BF52" s="6"/>
      <c r="BG52" s="6"/>
      <c r="BH52" s="6"/>
      <c r="BI52" s="120" t="n">
        <f aca="false">BC52+BH52</f>
        <v>66.8859736151194</v>
      </c>
      <c r="BJ52" s="6"/>
      <c r="BK52" s="114" t="n">
        <f aca="false">DQ52</f>
        <v>38.3859736151195</v>
      </c>
      <c r="BL52" s="6"/>
      <c r="BM52" s="96" t="n">
        <f aca="false">BK52+$BM$3</f>
        <v>45.6359736151195</v>
      </c>
      <c r="BN52" s="96" t="n">
        <f aca="false">BK52+22</f>
        <v>60.3859736151195</v>
      </c>
      <c r="BO52" s="96" t="n">
        <f aca="false">BK52+$BO$3</f>
        <v>53.5859736151194</v>
      </c>
      <c r="BP52" s="121" t="n">
        <f aca="false">IF(Polymers_Data!AJ52=1,0.5*BO52+0.5*BN52,IF(Polymers_Data!AJ52=2,0.7*BO52+0.3*BN52,IF(Polymers_Data!AJ52=3,MAXA(MINA(BN52,BO52),BM52),IF(Polymers_Data!AJ52=4,0.7*BO52+0.3*BM52,IF(Polymers_Data!AJ52=5,0.5*BO52+0.5*BM52,"ERR")))))</f>
        <v>53.5859736151194</v>
      </c>
      <c r="BQ52" s="121" t="n">
        <v>0</v>
      </c>
      <c r="BR52" s="121" t="n">
        <f aca="false">BO52+BQ52</f>
        <v>53.5859736151194</v>
      </c>
      <c r="BS52" s="96" t="n">
        <f aca="false">BR52-2.5</f>
        <v>51.0859736151194</v>
      </c>
      <c r="BT52" s="124"/>
      <c r="BU52" s="122" t="n">
        <f aca="false">VLOOKUP(A52,'[2]Price Curves'!$C$8:$IV$367,'[2]Price Curves'!$AW$1)</f>
        <v>39.7563416369048</v>
      </c>
      <c r="BV52" s="96" t="n">
        <f aca="false">BU52/2.97</f>
        <v>13.3859736151194</v>
      </c>
      <c r="BW52" s="96" t="n">
        <f aca="false">BV52+7</f>
        <v>20.3859736151194</v>
      </c>
      <c r="BX52" s="96" t="n">
        <f aca="false">BV52+23.861</f>
        <v>37.2469736151195</v>
      </c>
      <c r="BY52" s="96" t="n">
        <f aca="false">BV52+$BY$3</f>
        <v>27.3859736151194</v>
      </c>
      <c r="BZ52" s="96" t="n">
        <f aca="false">IF(Monomers_Data!F52=1,0.5*BY52+0.5*BX52,IF(Monomers_Data!F52=2,0.7*BY52+0.3*BX52,IF(Monomers_Data!F52=3,MAXA(MINA(BX52,BY52),BW52),IF(Monomers_Data!F52=4,0.7*BY52+0.3*BW52,IF(Monomers_Data!F52=5,0.5*BY52+0.5*BW52,"ERR")))))</f>
        <v>27.3859736151194</v>
      </c>
      <c r="CA52" s="96"/>
      <c r="CB52" s="92" t="n">
        <f aca="false">BY52+CA52</f>
        <v>27.3859736151194</v>
      </c>
      <c r="CC52" s="96" t="n">
        <f aca="false">EP52</f>
        <v>29.7859736151195</v>
      </c>
      <c r="CD52" s="96" t="n">
        <f aca="false">CB52+2</f>
        <v>29.3859736151194</v>
      </c>
      <c r="CE52" s="123" t="n">
        <f aca="false">CB52+0.25</f>
        <v>27.6359736151194</v>
      </c>
      <c r="CF52" s="124"/>
      <c r="CG52" s="105" t="n">
        <f aca="false">VLOOKUP(A52,'[2]Price Curves'!$C$8:$BH$367,'[2]Price Curves'!$AY$1)</f>
        <v>48.5406839982143</v>
      </c>
      <c r="CH52" s="124" t="n">
        <f aca="false">CG52/4.23</f>
        <v>11.47533900667</v>
      </c>
      <c r="CI52" s="124" t="n">
        <f aca="false">$CB52+CI$3</f>
        <v>19.3859736151194</v>
      </c>
      <c r="CJ52" s="124" t="n">
        <f aca="false">$CB52+CJ$3</f>
        <v>25.3859736151194</v>
      </c>
      <c r="CK52" s="124" t="n">
        <f aca="false">$CB52+CK$3</f>
        <v>21.3859736151194</v>
      </c>
      <c r="CL52" s="125" t="n">
        <f aca="false">IF(Monomers_Data!P52=1,0.5*CK52+0.5*CJ52,IF(Monomers_Data!P52=2,0.7*CK52+0.3*CJ52,IF(Monomers_Data!P52=3,MAXA(MINA(CJ52,CK52),CI52),IF(Monomers_Data!P52=4,0.7*CK52+0.3*CI52,IF(Monomers_Data!P52=5,0.5*CK52+0.5*CI52,"ERR")))))</f>
        <v>22.5859736151194</v>
      </c>
      <c r="CM52" s="125" t="n">
        <f aca="false">CH52+$CM$3</f>
        <v>18.47533900667</v>
      </c>
      <c r="CN52" s="125"/>
      <c r="CO52" s="118" t="n">
        <f aca="false">CM52</f>
        <v>18.47533900667</v>
      </c>
      <c r="CP52" s="125" t="n">
        <v>1.5</v>
      </c>
      <c r="CQ52" s="127" t="n">
        <f aca="false">CO52+CP52</f>
        <v>19.97533900667</v>
      </c>
      <c r="CR52" s="124" t="n">
        <f aca="false">EX52</f>
        <v>15.9661539506229</v>
      </c>
      <c r="CS52" s="128" t="n">
        <f aca="false">EX52</f>
        <v>15.9661539506229</v>
      </c>
      <c r="CT52" s="7" t="n">
        <f aca="false">CB52</f>
        <v>27.3859736151194</v>
      </c>
      <c r="CU52" s="124" t="n">
        <f aca="false">(+CT52+$CU$3)</f>
        <v>29.8859736151194</v>
      </c>
      <c r="CV52" s="124" t="n">
        <f aca="false">CT52+$CV$3</f>
        <v>44.3859736151195</v>
      </c>
      <c r="CW52" s="124" t="n">
        <f aca="false">CT52+$CW$3</f>
        <v>37.3859736151195</v>
      </c>
      <c r="CX52" s="96" t="n">
        <f aca="false">IF(Polymers_Data!BU52=1,0.5*CW52+0.5*CV52,IF(Polymers_Data!BU52=2,0.7*CW52+0.3*CV52,IF(Polymers_Data!BU52=3,MAXA(MINA(CV52,CW52),CU52),IF(Polymers_Data!BU52=4,0.7*CW52+0.3*CU52,IF(Polymers_Data!BU52=5,0.5*CW52+0.5*CU52,"ERR")))))</f>
        <v>39.4859736151195</v>
      </c>
      <c r="CY52" s="129" t="n">
        <f aca="false">CX52</f>
        <v>39.4859736151195</v>
      </c>
      <c r="CZ52" s="105" t="n">
        <v>0.206835127813853</v>
      </c>
      <c r="DA52" s="124" t="n">
        <f aca="false">CZ52*100/(0.2*4.22+0.8*2.9696)</f>
        <v>6.42408959318481</v>
      </c>
      <c r="DB52" s="123"/>
      <c r="DC52" s="124" t="n">
        <f aca="false">EN52</f>
        <v>24.7859736151195</v>
      </c>
      <c r="DD52" s="124" t="n">
        <f aca="false">EB52</f>
        <v>107.786607142857</v>
      </c>
      <c r="DE52" s="124" t="n">
        <f aca="false">DC52*0.285+DD52/7.37*0.785+5.2</f>
        <v>23.7446655206269</v>
      </c>
      <c r="DF52" s="124" t="n">
        <f aca="false">DC52+$DF$3</f>
        <v>19.4859736151195</v>
      </c>
      <c r="DG52" s="124" t="n">
        <f aca="false">DC52+$DG$3</f>
        <v>49.7859736151194</v>
      </c>
      <c r="DH52" s="96" t="n">
        <f aca="false">DC52+6</f>
        <v>30.7859736151195</v>
      </c>
      <c r="DI52" s="124" t="n">
        <f aca="false">IF(Monomers_Data!AE52=1,0.5*DH52+0.5*DG52,IF(Monomers_Data!AE52=2,0.7*DH52+0.3*DG52,IF(Monomers_Data!AE52=3,MAXA(MINA(DG52,DH52),DF52),IF(Monomers_Data!AE52=4,0.7*DH52+0.3*DF52,IF(Monomers_Data!AE52=5,0.5*DH52+0.5*DF52,"ERR")))))</f>
        <v>30.7859736151195</v>
      </c>
      <c r="DJ52" s="125" t="n">
        <f aca="false">DI52</f>
        <v>30.7859736151195</v>
      </c>
      <c r="DK52" s="123" t="n">
        <f aca="false">DJ52/100*2204</f>
        <v>678.522858477233</v>
      </c>
      <c r="DL52" s="124" t="n">
        <f aca="false">CB52</f>
        <v>27.3859736151194</v>
      </c>
      <c r="DM52" s="124" t="n">
        <f aca="false">DL52+$DM$3</f>
        <v>29.8859736151194</v>
      </c>
      <c r="DN52" s="124" t="n">
        <f aca="false">DL52+$DN$3</f>
        <v>50.3859736151195</v>
      </c>
      <c r="DO52" s="96" t="n">
        <f aca="false">DL52+$DO$3</f>
        <v>38.3859736151195</v>
      </c>
      <c r="DP52" s="124" t="n">
        <f aca="false">IF(Monomers_Data!AE52=1,0.5*DO52+0.5*DN52,IF(Monomers_Data!AE52=2,0.7*DO52+0.3*DN52,IF(Monomers_Data!AE52=3,MAXA(MINA(DN52,DO52),DM52),IF(Monomers_Data!AE52=4,0.7*DO52+0.3*DM52,IF(Monomers_Data!AE52=5,0.5*DO52+0.5*DM52,"ERR")))))</f>
        <v>38.3859736151195</v>
      </c>
      <c r="DQ52" s="125" t="n">
        <f aca="false">DP52</f>
        <v>38.3859736151195</v>
      </c>
      <c r="DR52" s="123" t="n">
        <f aca="false">DQ52/100*2204</f>
        <v>846.026858477233</v>
      </c>
      <c r="DS52" s="96" t="n">
        <f aca="false">VLOOKUP(A52,'[2]Price Curves'!$C$8:$BH$367,'[2]Price Curves'!$BC$1)</f>
        <v>23.115</v>
      </c>
      <c r="DT52" s="124" t="n">
        <f aca="false">DS52/42*100</f>
        <v>55.0357142857143</v>
      </c>
      <c r="DU52" s="124" t="n">
        <f aca="false">VLOOKUP(A52,'[2]Price Curves'!$C$8:$BH$367,'[2]Price Curves'!$BG$1)</f>
        <v>68.3190476190476</v>
      </c>
      <c r="DV52" s="105" t="n">
        <f aca="false">DT53+$DT$3</f>
        <v>80.552380952381</v>
      </c>
      <c r="DW52" s="130" t="n">
        <f aca="false">DT53+$DU$3</f>
        <v>164.952380952381</v>
      </c>
      <c r="DX52" s="130" t="n">
        <f aca="false">DT52*$DV$3+DU52*$DW$3+$DX$3</f>
        <v>107.786607142857</v>
      </c>
      <c r="DY52" s="96" t="n">
        <f aca="false">DT53+$DY$3</f>
        <v>109.952380952381</v>
      </c>
      <c r="DZ52" s="96"/>
      <c r="EA52" s="131" t="n">
        <f aca="false">DX52+DZ52</f>
        <v>107.786607142857</v>
      </c>
      <c r="EB52" s="131" t="n">
        <f aca="false">DX52</f>
        <v>107.786607142857</v>
      </c>
      <c r="EC52" s="132"/>
      <c r="ED52" s="133" t="n">
        <f aca="false">'[2]Price Curves'!AM51</f>
        <v>1.21</v>
      </c>
      <c r="EH52" s="106" t="n">
        <f aca="false">MAX(EXP(-0.015*((A58-'Export File'!$A$6+30)/365))*$EH$8,0.1)</f>
        <v>0.103334729134941</v>
      </c>
      <c r="EJ52" s="134" t="n">
        <f aca="false">BV52</f>
        <v>13.3859736151194</v>
      </c>
      <c r="EK52" s="134" t="n">
        <f aca="false">EJ52+5.22</f>
        <v>18.6059736151195</v>
      </c>
      <c r="EL52" s="134" t="n">
        <f aca="false">EJ52+18.2</f>
        <v>31.5859736151195</v>
      </c>
      <c r="EM52" s="134" t="n">
        <f aca="false">EJ52+$EM$3</f>
        <v>24.7859736151195</v>
      </c>
      <c r="EN52" s="135" t="n">
        <f aca="false">IF(Monomers_Data!K52=1,0.5*EM52+0.5*EL52,IF(Monomers_Data!K52=2,0.7*EM52+0.3*EL52,IF(Monomers_Data!K52=3,MAXA(MINA(EL52,EM52),EK52),IF(Monomers_Data!K52=4,0.7*EM52+0.3*EK52,IF(Monomers_Data!K52=5,0.5*EM52+0.5*EK52,"ERR")))))</f>
        <v>24.7859736151195</v>
      </c>
      <c r="EO52" s="134" t="n">
        <v>5</v>
      </c>
      <c r="EP52" s="142" t="n">
        <f aca="false">EN52+EO52</f>
        <v>29.7859736151195</v>
      </c>
      <c r="EQ52" s="134" t="n">
        <f aca="false">VLOOKUP(A52,'[2]Price Curves'!$C$8:$BH$367,'[2]Price Curves'!$BH$1)</f>
        <v>60.7904761904762</v>
      </c>
      <c r="ER52" s="134" t="n">
        <f aca="false">VLOOKUP(A52,'[2]Price Curves'!$C$8:$BH$367,'[2]Price Curves'!$BA$1)</f>
        <v>48.2328988392857</v>
      </c>
      <c r="ES52" s="137" t="n">
        <f aca="false">MIN(((EQ52+$ET$1-ER52*0.7133-$ET$3)/5.69*2.4313)+1.5,CQ52-$ET$2)</f>
        <v>13.1633817036781</v>
      </c>
      <c r="ET52" s="134" t="n">
        <f aca="false">MAX(($EQ52+$ET$1-$ER52*0.7133-$ET$3)/5.69*2.4313+1.5,$CQ52-$ET$2)</f>
        <v>17.47533900667</v>
      </c>
      <c r="EU52" s="138" t="n">
        <f aca="false">AVERAGE(ET52,ES52)</f>
        <v>15.3193603551741</v>
      </c>
      <c r="EV52" s="134" t="n">
        <f aca="false">CB52*$EV$2+$EV$3</f>
        <v>17.6764100794152</v>
      </c>
      <c r="EW52" s="134" t="n">
        <f aca="false">IF(Monomers_Data!U52=1,0.5*EU52+0.5*ET52,IF(Monomers_Data!U52=2,0.7*EU52+0.3*ET52,IF(Monomers_Data!U52=3,MAXA(MINA(ET52,EU52),ES52),IF(Monomers_Data!U52=4,0.7*EU52+0.3*ES52,IF(Monomers_Data!U52=5,0.5*EU52+0.5*ES52,"ERR")))))</f>
        <v>15.9661539506229</v>
      </c>
      <c r="EX52" s="96" t="n">
        <f aca="false">EW52</f>
        <v>15.9661539506229</v>
      </c>
      <c r="EY52" s="139" t="n">
        <f aca="false">VLOOKUP(A52,'[2]Price Curves'!$C$8:$BH$367,'[2]Price Curves'!$BE$1)</f>
        <v>4.407</v>
      </c>
      <c r="EZ52" s="134" t="n">
        <f aca="false">EY52*$EZ$2+$EZ$3</f>
        <v>67.1713</v>
      </c>
      <c r="FA52" s="0" t="n">
        <f aca="false">((EY52*$FA$2)+$FA$3)*100</f>
        <v>66.2735</v>
      </c>
    </row>
    <row r="53" customFormat="false" ht="12" hidden="false" customHeight="false" outlineLevel="0" collapsed="false">
      <c r="A53" s="140" t="n">
        <f aca="false">EOMONTH(A52,0)+1</f>
        <v>38322</v>
      </c>
      <c r="C53" s="108" t="n">
        <f aca="false">CB53</f>
        <v>27.3892128880245</v>
      </c>
      <c r="D53" s="6"/>
      <c r="E53" s="96" t="n">
        <f aca="false">C53+$E$3</f>
        <v>36.3892128880245</v>
      </c>
      <c r="F53" s="96" t="n">
        <f aca="false">C53+$F$3</f>
        <v>49.3892128880245</v>
      </c>
      <c r="G53" s="96" t="n">
        <f aca="false">C53+$G$3</f>
        <v>42.5892128880245</v>
      </c>
      <c r="H53" s="92" t="n">
        <f aca="false">IF(Polymers_Data!F53=1,0.5*G53+0.5*F53,IF(Polymers_Data!F53=2,0.7*G53+0.3*F53,IF(Polymers_Data!F53=3,MAXA(MINA(F53,G53),E53),IF(Polymers_Data!F53=4,0.7*G53+0.3*E53,IF(Polymers_Data!F53=5,0.5*G53+0.5*E53,"ERR")))))</f>
        <v>42.5892128880245</v>
      </c>
      <c r="I53" s="109" t="n">
        <v>0</v>
      </c>
      <c r="J53" s="109" t="n">
        <f aca="false">G53+I53</f>
        <v>42.5892128880245</v>
      </c>
      <c r="K53" s="110" t="n">
        <f aca="false">J53+2</f>
        <v>44.5892128880245</v>
      </c>
      <c r="L53" s="111" t="n">
        <f aca="false">AB53+$L$3</f>
        <v>44.8892128880245</v>
      </c>
      <c r="M53" s="112" t="n">
        <f aca="false">L53+$M$3</f>
        <v>45.8892128880245</v>
      </c>
      <c r="N53" s="113" t="n">
        <f aca="false">L53+$N$3</f>
        <v>43.8892128880245</v>
      </c>
      <c r="O53" s="114" t="n">
        <f aca="false">C53+$O$3</f>
        <v>29.8892128880245</v>
      </c>
      <c r="P53" s="96" t="n">
        <f aca="false">C53+$P$3</f>
        <v>47.8892128880245</v>
      </c>
      <c r="Q53" s="96" t="n">
        <f aca="false">C53+$Q$3</f>
        <v>39.6392128880245</v>
      </c>
      <c r="R53" s="6"/>
      <c r="S53" s="88" t="n">
        <f aca="false">J53-3.5</f>
        <v>39.0892128880245</v>
      </c>
      <c r="T53" s="92"/>
      <c r="U53" s="114" t="n">
        <f aca="false">$C53+$U$3</f>
        <v>32.3892128880245</v>
      </c>
      <c r="V53" s="96" t="n">
        <f aca="false">$C53+$V$3</f>
        <v>46.8892128880245</v>
      </c>
      <c r="W53" s="96" t="n">
        <f aca="false">$C53+$W$3</f>
        <v>39.3892128880245</v>
      </c>
      <c r="X53" s="92"/>
      <c r="Y53" s="92" t="n">
        <f aca="false">IF(Polymers_Data!BA53=1,0.5*W53+0.5*V53,IF(Polymers_Data!BA53=2,0.7*W53+0.3*V53,IF(Polymers_Data!BA53=3,MAXA(MINA(V53,W53),U53),IF(Polymers_Data!BA53=4,0.7*W53+0.3*U53,IF(Polymers_Data!BA53=5,0.5*W53+0.5*U53,"ERR")))))</f>
        <v>39.3892128880245</v>
      </c>
      <c r="Z53" s="96" t="n">
        <v>0</v>
      </c>
      <c r="AA53" s="92" t="n">
        <f aca="false">W53+Z53</f>
        <v>39.3892128880245</v>
      </c>
      <c r="AB53" s="92" t="n">
        <f aca="false">AA53+1</f>
        <v>40.3892128880245</v>
      </c>
      <c r="AC53" s="116" t="n">
        <f aca="false">S53+2</f>
        <v>41.0892128880245</v>
      </c>
      <c r="AD53" s="117" t="n">
        <f aca="false">AB53+2.5</f>
        <v>42.8892128880245</v>
      </c>
      <c r="AE53" s="96" t="n">
        <f aca="false">C53+11.33</f>
        <v>38.7192128880245</v>
      </c>
      <c r="AF53" s="96" t="n">
        <f aca="false">C53+27</f>
        <v>54.3892128880245</v>
      </c>
      <c r="AG53" s="96" t="n">
        <f aca="false">C53+17.68</f>
        <v>45.0692128880245</v>
      </c>
      <c r="AH53" s="6"/>
      <c r="AI53" s="88" t="n">
        <f aca="false">AC53+4.5</f>
        <v>45.5892128880245</v>
      </c>
      <c r="AJ53" s="118" t="n">
        <f aca="false">AB53+8</f>
        <v>48.3892128880245</v>
      </c>
      <c r="AK53" s="114" t="n">
        <f aca="false">CO53+1.5</f>
        <v>19.9758351150463</v>
      </c>
      <c r="AL53" s="6"/>
      <c r="AM53" s="96" t="n">
        <f aca="false">AK53+$AM$3</f>
        <v>32.7758351150463</v>
      </c>
      <c r="AN53" s="96" t="n">
        <f aca="false">AK53+$AN$3</f>
        <v>43.9758351150463</v>
      </c>
      <c r="AO53" s="96" t="n">
        <f aca="false">AK53+$AO$3</f>
        <v>37.8758351150463</v>
      </c>
      <c r="AP53" s="109" t="n">
        <f aca="false">IF(Polymers_Data!AE53=1,0.5*AO53+0.5*AN53,IF(Polymers_Data!AE53=2,0.7*AO53+0.3*AN53,IF(Polymers_Data!AE53=3,MAXA(MINA(AN53,AO53),AM53),IF(Polymers_Data!AE53=4,0.7*AO53+0.3*AM53,IF(Polymers_Data!AE53=5,0.5*AO53+0.5*AM53,"ERR")))))</f>
        <v>37.8758351150463</v>
      </c>
      <c r="AQ53" s="109" t="n">
        <f aca="false">IF(Polymers_Data!AE53=1,0.5*AO53+0.5*AN53,IF(Polymers_Data!AE53=2,0.7*AO53+0.3*AN53,IF(Polymers_Data!AE53=3,MAXA(MINA(AN53,AO53),AM53),IF(Polymers_Data!AE53=4,0.7*AO53+0.3*AM53,IF(Polymers_Data!AE53=5,0.5*AO53+0.5*AM53,"ERR")))))</f>
        <v>37.8758351150463</v>
      </c>
      <c r="AR53" s="96" t="n">
        <f aca="false">$AK53+10</f>
        <v>29.9758351150463</v>
      </c>
      <c r="AS53" s="96" t="n">
        <f aca="false">$AK53+23.75</f>
        <v>43.7258351150463</v>
      </c>
      <c r="AT53" s="96" t="n">
        <f aca="false">$AK53+$AT$3</f>
        <v>35.3658351150463</v>
      </c>
      <c r="AU53" s="96" t="n">
        <f aca="false">IF(Polymers_Data!BP53=1,0.5*AT53+0.5*AS53,IF(Polymers_Data!BP53=2,0.7*AT53+0.3*AS53,IF(Polymers_Data!BP53=3,MAXA(MINA(AS53,AT53),AR53),IF(Polymers_Data!BP53=4,0.7*AT53+0.3*AR53,IF(Polymers_Data!BP53=5,0.3*AT53+0.7*AR53,"ERR")))))</f>
        <v>35.3658351150463</v>
      </c>
      <c r="AV53" s="96" t="n">
        <v>4</v>
      </c>
      <c r="AW53" s="96" t="n">
        <f aca="false">AT53+AV53</f>
        <v>39.3658351150463</v>
      </c>
      <c r="AX53" s="5"/>
      <c r="AY53" s="108" t="n">
        <f aca="false">C53</f>
        <v>27.3892128880245</v>
      </c>
      <c r="AZ53" s="6"/>
      <c r="BA53" s="96" t="n">
        <f aca="false">AY53+$BA$3</f>
        <v>44.8892128880245</v>
      </c>
      <c r="BB53" s="96" t="n">
        <f aca="false">AY53+$BB$3</f>
        <v>87.3892128880245</v>
      </c>
      <c r="BC53" s="96" t="n">
        <f aca="false">AY53+$BC$3</f>
        <v>66.8892128880245</v>
      </c>
      <c r="BD53" s="109" t="n">
        <f aca="false">IF(Polymers_Data!BZ53=1,0.5*BC53+0.5*BB53,IF(Polymers_Data!BZ53=2,0.7*BC53+0.3*BB53,IF(Polymers_Data!BZ53=3,MAXA(MINA(BB53,BC53),BA53),IF(Polymers_Data!BZ53=4,0.7*BC53+0.3*BA53,IF(Polymers_Data!BZ53=5,0.5*BC53+0.5*BA53,"ERR")))))</f>
        <v>66.8892128880245</v>
      </c>
      <c r="BE53" s="92" t="n">
        <f aca="false">IF(Polymers_Data!BZ53=1,0.5*BC53+0.5*BB53,IF(Polymers_Data!BZ53=2,0.7*BC53+0.3*BB53,IF(Polymers_Data!BZ53=3,MAXA(MINA(BB53,BC53),BA53),IF(Polymers_Data!BZ53=4,0.7*BC53+0.3*BA53,IF(Polymers_Data!BZ53=5,0.5*BC53+0.5*BA53,"ERR")))))</f>
        <v>66.8892128880245</v>
      </c>
      <c r="BF53" s="6"/>
      <c r="BG53" s="6"/>
      <c r="BH53" s="6"/>
      <c r="BI53" s="120" t="n">
        <f aca="false">BC53+BH53</f>
        <v>66.8892128880245</v>
      </c>
      <c r="BJ53" s="6"/>
      <c r="BK53" s="114" t="n">
        <f aca="false">DQ53</f>
        <v>38.3892128880245</v>
      </c>
      <c r="BL53" s="6"/>
      <c r="BM53" s="96" t="n">
        <f aca="false">BK53+$BM$3</f>
        <v>45.6392128880245</v>
      </c>
      <c r="BN53" s="96" t="n">
        <f aca="false">BK53+22</f>
        <v>60.3892128880245</v>
      </c>
      <c r="BO53" s="96" t="n">
        <f aca="false">BK53+$BO$3</f>
        <v>53.5892128880245</v>
      </c>
      <c r="BP53" s="121" t="n">
        <f aca="false">IF(Polymers_Data!AJ53=1,0.5*BO53+0.5*BN53,IF(Polymers_Data!AJ53=2,0.7*BO53+0.3*BN53,IF(Polymers_Data!AJ53=3,MAXA(MINA(BN53,BO53),BM53),IF(Polymers_Data!AJ53=4,0.7*BO53+0.3*BM53,IF(Polymers_Data!AJ53=5,0.5*BO53+0.5*BM53,"ERR")))))</f>
        <v>53.5892128880245</v>
      </c>
      <c r="BQ53" s="121" t="n">
        <v>0</v>
      </c>
      <c r="BR53" s="121" t="n">
        <f aca="false">BO53+BQ53</f>
        <v>53.5892128880245</v>
      </c>
      <c r="BS53" s="96" t="n">
        <f aca="false">BR53-2.5</f>
        <v>51.0892128880245</v>
      </c>
      <c r="BT53" s="124"/>
      <c r="BU53" s="122" t="n">
        <f aca="false">VLOOKUP(A53,'[2]Price Curves'!$C$8:$IV$367,'[2]Price Curves'!$AW$1)</f>
        <v>39.7659622774326</v>
      </c>
      <c r="BV53" s="96" t="n">
        <f aca="false">BU53/2.97</f>
        <v>13.3892128880245</v>
      </c>
      <c r="BW53" s="96" t="n">
        <f aca="false">BV53+7</f>
        <v>20.3892128880245</v>
      </c>
      <c r="BX53" s="96" t="n">
        <f aca="false">BV53+23.861</f>
        <v>37.2502128880245</v>
      </c>
      <c r="BY53" s="96" t="n">
        <f aca="false">BV53+$BY$3</f>
        <v>27.3892128880245</v>
      </c>
      <c r="BZ53" s="96" t="n">
        <f aca="false">IF(Monomers_Data!F53=1,0.5*BY53+0.5*BX53,IF(Monomers_Data!F53=2,0.7*BY53+0.3*BX53,IF(Monomers_Data!F53=3,MAXA(MINA(BX53,BY53),BW53),IF(Monomers_Data!F53=4,0.7*BY53+0.3*BW53,IF(Monomers_Data!F53=5,0.5*BY53+0.5*BW53,"ERR")))))</f>
        <v>27.3892128880245</v>
      </c>
      <c r="CA53" s="96"/>
      <c r="CB53" s="92" t="n">
        <f aca="false">BY53+CA53</f>
        <v>27.3892128880245</v>
      </c>
      <c r="CC53" s="96" t="n">
        <f aca="false">EP53</f>
        <v>29.7892128880245</v>
      </c>
      <c r="CD53" s="96" t="n">
        <f aca="false">CB53+2</f>
        <v>29.3892128880245</v>
      </c>
      <c r="CE53" s="123" t="n">
        <f aca="false">CB53+0.25</f>
        <v>27.6392128880245</v>
      </c>
      <c r="CF53" s="124"/>
      <c r="CG53" s="105" t="n">
        <f aca="false">VLOOKUP(A53,'[2]Price Curves'!$C$8:$BH$367,'[2]Price Curves'!$AY$1)</f>
        <v>48.542782536646</v>
      </c>
      <c r="CH53" s="124" t="n">
        <f aca="false">CG53/4.23</f>
        <v>11.4758351150463</v>
      </c>
      <c r="CI53" s="124" t="n">
        <f aca="false">$CB53+CI$3</f>
        <v>19.3892128880245</v>
      </c>
      <c r="CJ53" s="124" t="n">
        <f aca="false">$CB53+CJ$3</f>
        <v>25.3892128880245</v>
      </c>
      <c r="CK53" s="124" t="n">
        <f aca="false">$CB53+CK$3</f>
        <v>21.3892128880245</v>
      </c>
      <c r="CL53" s="125" t="n">
        <f aca="false">IF(Monomers_Data!P53=1,0.5*CK53+0.5*CJ53,IF(Monomers_Data!P53=2,0.7*CK53+0.3*CJ53,IF(Monomers_Data!P53=3,MAXA(MINA(CJ53,CK53),CI53),IF(Monomers_Data!P53=4,0.7*CK53+0.3*CI53,IF(Monomers_Data!P53=5,0.5*CK53+0.5*CI53,"ERR")))))</f>
        <v>22.5892128880245</v>
      </c>
      <c r="CM53" s="125" t="n">
        <f aca="false">CH53+$CM$3</f>
        <v>18.4758351150463</v>
      </c>
      <c r="CN53" s="125"/>
      <c r="CO53" s="118" t="n">
        <f aca="false">CM53</f>
        <v>18.4758351150463</v>
      </c>
      <c r="CP53" s="125" t="n">
        <v>1.5</v>
      </c>
      <c r="CQ53" s="127" t="n">
        <f aca="false">CO53+CP53</f>
        <v>19.9758351150463</v>
      </c>
      <c r="CR53" s="124" t="n">
        <f aca="false">EX53</f>
        <v>15.869554140889</v>
      </c>
      <c r="CS53" s="128" t="n">
        <f aca="false">EX53</f>
        <v>15.869554140889</v>
      </c>
      <c r="CT53" s="7" t="n">
        <f aca="false">CB53</f>
        <v>27.3892128880245</v>
      </c>
      <c r="CU53" s="124" t="n">
        <f aca="false">(+CT53+$CU$3)</f>
        <v>29.8892128880245</v>
      </c>
      <c r="CV53" s="124" t="n">
        <f aca="false">CT53+$CV$3</f>
        <v>44.3892128880245</v>
      </c>
      <c r="CW53" s="124" t="n">
        <f aca="false">CT53+$CW$3</f>
        <v>37.3892128880245</v>
      </c>
      <c r="CX53" s="96" t="n">
        <f aca="false">IF(Polymers_Data!BU53=1,0.5*CW53+0.5*CV53,IF(Polymers_Data!BU53=2,0.7*CW53+0.3*CV53,IF(Polymers_Data!BU53=3,MAXA(MINA(CV53,CW53),CU53),IF(Polymers_Data!BU53=4,0.7*CW53+0.3*CU53,IF(Polymers_Data!BU53=5,0.5*CW53+0.5*CU53,"ERR")))))</f>
        <v>39.4892128880245</v>
      </c>
      <c r="CY53" s="129" t="n">
        <f aca="false">CX53</f>
        <v>39.4892128880245</v>
      </c>
      <c r="CZ53" s="105" t="n">
        <v>0.210344579818594</v>
      </c>
      <c r="DA53" s="124" t="n">
        <f aca="false">CZ53*100/(0.2*4.22+0.8*2.9696)</f>
        <v>6.53308961817926</v>
      </c>
      <c r="DB53" s="123"/>
      <c r="DC53" s="124" t="n">
        <f aca="false">EN53</f>
        <v>24.7892128880245</v>
      </c>
      <c r="DD53" s="124" t="n">
        <f aca="false">EB53</f>
        <v>107.689523809524</v>
      </c>
      <c r="DE53" s="124" t="n">
        <f aca="false">DC53*0.285+DD53/7.37*0.785+5.2</f>
        <v>23.7352480869915</v>
      </c>
      <c r="DF53" s="124" t="n">
        <f aca="false">DC53+$DF$3</f>
        <v>19.4892128880245</v>
      </c>
      <c r="DG53" s="124" t="n">
        <f aca="false">DC53+$DG$3</f>
        <v>49.7892128880245</v>
      </c>
      <c r="DH53" s="96" t="n">
        <f aca="false">DC53+6</f>
        <v>30.7892128880245</v>
      </c>
      <c r="DI53" s="124" t="n">
        <f aca="false">IF(Monomers_Data!AE53=1,0.5*DH53+0.5*DG53,IF(Monomers_Data!AE53=2,0.7*DH53+0.3*DG53,IF(Monomers_Data!AE53=3,MAXA(MINA(DG53,DH53),DF53),IF(Monomers_Data!AE53=4,0.7*DH53+0.3*DF53,IF(Monomers_Data!AE53=5,0.5*DH53+0.5*DF53,"ERR")))))</f>
        <v>30.7892128880245</v>
      </c>
      <c r="DJ53" s="125" t="n">
        <f aca="false">DI53</f>
        <v>30.7892128880245</v>
      </c>
      <c r="DK53" s="123" t="n">
        <f aca="false">DJ53/100*2204</f>
        <v>678.594252052059</v>
      </c>
      <c r="DL53" s="124" t="n">
        <f aca="false">CB53</f>
        <v>27.3892128880245</v>
      </c>
      <c r="DM53" s="124" t="n">
        <f aca="false">DL53+$DM$3</f>
        <v>29.8892128880245</v>
      </c>
      <c r="DN53" s="124" t="n">
        <f aca="false">DL53+$DN$3</f>
        <v>50.3892128880245</v>
      </c>
      <c r="DO53" s="96" t="n">
        <f aca="false">DL53+$DO$3</f>
        <v>38.3892128880245</v>
      </c>
      <c r="DP53" s="124" t="n">
        <f aca="false">IF(Monomers_Data!AE53=1,0.5*DO53+0.5*DN53,IF(Monomers_Data!AE53=2,0.7*DO53+0.3*DN53,IF(Monomers_Data!AE53=3,MAXA(MINA(DN53,DO53),DM53),IF(Monomers_Data!AE53=4,0.7*DO53+0.3*DM53,IF(Monomers_Data!AE53=5,0.5*DO53+0.5*DM53,"ERR")))))</f>
        <v>38.3892128880245</v>
      </c>
      <c r="DQ53" s="125" t="n">
        <f aca="false">DP53</f>
        <v>38.3892128880245</v>
      </c>
      <c r="DR53" s="123" t="n">
        <f aca="false">DQ53/100*2204</f>
        <v>846.098252052059</v>
      </c>
      <c r="DS53" s="96" t="n">
        <f aca="false">VLOOKUP(A53,'[2]Price Curves'!$C$8:$BH$367,'[2]Price Curves'!$BC$1)</f>
        <v>23.08</v>
      </c>
      <c r="DT53" s="124" t="n">
        <f aca="false">DS53/42*100</f>
        <v>54.952380952381</v>
      </c>
      <c r="DU53" s="124" t="n">
        <f aca="false">VLOOKUP(A53,'[2]Price Curves'!$C$8:$BH$367,'[2]Price Curves'!$BG$1)</f>
        <v>67.2809523809524</v>
      </c>
      <c r="DV53" s="105" t="n">
        <f aca="false">DT54+$DT$3</f>
        <v>80.4869047619048</v>
      </c>
      <c r="DW53" s="130" t="n">
        <f aca="false">DT54+$DU$3</f>
        <v>164.886904761905</v>
      </c>
      <c r="DX53" s="130" t="n">
        <f aca="false">DT53*$DV$3+DU53*$DW$3+$DX$3</f>
        <v>107.689523809524</v>
      </c>
      <c r="DY53" s="96" t="n">
        <f aca="false">DT54+$DY$3</f>
        <v>109.886904761905</v>
      </c>
      <c r="DZ53" s="96"/>
      <c r="EA53" s="131" t="n">
        <f aca="false">DX53+DZ53</f>
        <v>107.689523809524</v>
      </c>
      <c r="EB53" s="131" t="n">
        <f aca="false">DX53</f>
        <v>107.689523809524</v>
      </c>
      <c r="EC53" s="132"/>
      <c r="ED53" s="133" t="n">
        <f aca="false">'[2]Price Curves'!AM52</f>
        <v>1.21</v>
      </c>
      <c r="EH53" s="106" t="n">
        <f aca="false">MAX(EXP(-0.015*((A59-'Export File'!$A$6+30)/365))*$EH$8,0.1)</f>
        <v>0.103203167341965</v>
      </c>
      <c r="EJ53" s="134" t="n">
        <f aca="false">BV53</f>
        <v>13.3892128880245</v>
      </c>
      <c r="EK53" s="134" t="n">
        <f aca="false">EJ53+5.22</f>
        <v>18.6092128880245</v>
      </c>
      <c r="EL53" s="134" t="n">
        <f aca="false">EJ53+18.2</f>
        <v>31.5892128880245</v>
      </c>
      <c r="EM53" s="134" t="n">
        <f aca="false">EJ53+$EM$3</f>
        <v>24.7892128880245</v>
      </c>
      <c r="EN53" s="135" t="n">
        <f aca="false">IF(Monomers_Data!K53=1,0.5*EM53+0.5*EL53,IF(Monomers_Data!K53=2,0.7*EM53+0.3*EL53,IF(Monomers_Data!K53=3,MAXA(MINA(EL53,EM53),EK53),IF(Monomers_Data!K53=4,0.7*EM53+0.3*EK53,IF(Monomers_Data!K53=5,0.5*EM53+0.5*EK53,"ERR")))))</f>
        <v>24.7892128880245</v>
      </c>
      <c r="EO53" s="134" t="n">
        <v>5</v>
      </c>
      <c r="EP53" s="142" t="n">
        <f aca="false">EN53+EO53</f>
        <v>29.7892128880245</v>
      </c>
      <c r="EQ53" s="134" t="n">
        <f aca="false">VLOOKUP(A53,'[2]Price Curves'!$C$8:$BH$367,'[2]Price Curves'!$BH$1)</f>
        <v>60.1190476190476</v>
      </c>
      <c r="ER53" s="134" t="n">
        <f aca="false">VLOOKUP(A53,'[2]Price Curves'!$C$8:$BH$367,'[2]Price Curves'!$BA$1)</f>
        <v>48.2001670807452</v>
      </c>
      <c r="ES53" s="137" t="n">
        <f aca="false">MIN(((EQ53+$ET$1-ER53*0.7133-$ET$3)/5.69*2.4313)+1.5,CQ53-$ET$2)</f>
        <v>12.8864609031684</v>
      </c>
      <c r="ET53" s="134" t="n">
        <f aca="false">MAX(($EQ53+$ET$1-$ER53*0.7133-$ET$3)/5.69*2.4313+1.5,$CQ53-$ET$2)</f>
        <v>17.4758351150463</v>
      </c>
      <c r="EU53" s="138" t="n">
        <f aca="false">AVERAGE(ET53,ES53)</f>
        <v>15.1811480091073</v>
      </c>
      <c r="EV53" s="134" t="n">
        <f aca="false">CB53*$EV$2+$EV$3</f>
        <v>17.6788557304585</v>
      </c>
      <c r="EW53" s="134" t="n">
        <f aca="false">IF(Monomers_Data!U53=1,0.5*EU53+0.5*ET53,IF(Monomers_Data!U53=2,0.7*EU53+0.3*ET53,IF(Monomers_Data!U53=3,MAXA(MINA(ET53,EU53),ES53),IF(Monomers_Data!U53=4,0.7*EU53+0.3*ES53,IF(Monomers_Data!U53=5,0.5*EU53+0.5*ES53,"ERR")))))</f>
        <v>15.869554140889</v>
      </c>
      <c r="EX53" s="96" t="n">
        <f aca="false">EW53</f>
        <v>15.869554140889</v>
      </c>
      <c r="EY53" s="139" t="n">
        <f aca="false">VLOOKUP(A53,'[2]Price Curves'!$C$8:$BH$367,'[2]Price Curves'!$BE$1)</f>
        <v>4.527</v>
      </c>
      <c r="EZ53" s="134" t="n">
        <f aca="false">EY53*$EZ$2+$EZ$3</f>
        <v>69.0793</v>
      </c>
      <c r="FA53" s="0" t="n">
        <f aca="false">((EY53*$FA$2)+$FA$3)*100</f>
        <v>67.5335</v>
      </c>
    </row>
    <row r="54" customFormat="false" ht="12" hidden="false" customHeight="false" outlineLevel="0" collapsed="false">
      <c r="A54" s="140" t="n">
        <f aca="false">EOMONTH(A53,0)+1</f>
        <v>38353</v>
      </c>
      <c r="C54" s="108" t="n">
        <f aca="false">CB54</f>
        <v>26.8185546804019</v>
      </c>
      <c r="D54" s="6"/>
      <c r="E54" s="96" t="n">
        <f aca="false">C54+$E$3</f>
        <v>35.8185546804019</v>
      </c>
      <c r="F54" s="96" t="n">
        <f aca="false">C54+$F$3</f>
        <v>48.8185546804019</v>
      </c>
      <c r="G54" s="96" t="n">
        <f aca="false">C54+$G$3</f>
        <v>42.0185546804019</v>
      </c>
      <c r="H54" s="92" t="n">
        <f aca="false">IF(Polymers_Data!F54=1,0.5*G54+0.5*F54,IF(Polymers_Data!F54=2,0.7*G54+0.3*F54,IF(Polymers_Data!F54=3,MAXA(MINA(F54,G54),E54),IF(Polymers_Data!F54=4,0.7*G54+0.3*E54,IF(Polymers_Data!F54=5,0.5*G54+0.5*E54,"ERR")))))</f>
        <v>42.0185546804019</v>
      </c>
      <c r="I54" s="109" t="n">
        <v>0</v>
      </c>
      <c r="J54" s="109" t="n">
        <f aca="false">G54+I54</f>
        <v>42.0185546804019</v>
      </c>
      <c r="K54" s="110" t="n">
        <f aca="false">J54+2</f>
        <v>44.0185546804019</v>
      </c>
      <c r="L54" s="111" t="n">
        <f aca="false">AB54+$L$3</f>
        <v>44.3185546804019</v>
      </c>
      <c r="M54" s="112" t="n">
        <f aca="false">L54+$M$3</f>
        <v>45.3185546804019</v>
      </c>
      <c r="N54" s="113" t="n">
        <f aca="false">L54+$N$3</f>
        <v>43.3185546804019</v>
      </c>
      <c r="O54" s="114" t="n">
        <f aca="false">C54+$O$3</f>
        <v>29.3185546804019</v>
      </c>
      <c r="P54" s="96" t="n">
        <f aca="false">C54+$P$3</f>
        <v>47.3185546804019</v>
      </c>
      <c r="Q54" s="96" t="n">
        <f aca="false">C54+$Q$3</f>
        <v>39.0685546804019</v>
      </c>
      <c r="R54" s="6"/>
      <c r="S54" s="88" t="n">
        <f aca="false">J54-3.5</f>
        <v>38.5185546804019</v>
      </c>
      <c r="T54" s="92"/>
      <c r="U54" s="114" t="n">
        <f aca="false">$C54+$U$3</f>
        <v>31.8185546804019</v>
      </c>
      <c r="V54" s="96" t="n">
        <f aca="false">$C54+$V$3</f>
        <v>46.3185546804019</v>
      </c>
      <c r="W54" s="96" t="n">
        <f aca="false">$C54+$W$3</f>
        <v>38.8185546804019</v>
      </c>
      <c r="X54" s="92"/>
      <c r="Y54" s="92" t="n">
        <f aca="false">IF(Polymers_Data!BA54=1,0.5*W54+0.5*V54,IF(Polymers_Data!BA54=2,0.7*W54+0.3*V54,IF(Polymers_Data!BA54=3,MAXA(MINA(V54,W54),U54),IF(Polymers_Data!BA54=4,0.7*W54+0.3*U54,IF(Polymers_Data!BA54=5,0.5*W54+0.5*U54,"ERR")))))</f>
        <v>38.8185546804019</v>
      </c>
      <c r="Z54" s="96" t="n">
        <v>0</v>
      </c>
      <c r="AA54" s="92" t="n">
        <f aca="false">W54+Z54</f>
        <v>38.8185546804019</v>
      </c>
      <c r="AB54" s="92" t="n">
        <f aca="false">AA54+1</f>
        <v>39.8185546804019</v>
      </c>
      <c r="AC54" s="116" t="n">
        <f aca="false">S54+2</f>
        <v>40.5185546804019</v>
      </c>
      <c r="AD54" s="117" t="n">
        <f aca="false">AB54+2.5</f>
        <v>42.3185546804019</v>
      </c>
      <c r="AE54" s="96" t="n">
        <f aca="false">C54+11.33</f>
        <v>38.1485546804019</v>
      </c>
      <c r="AF54" s="96" t="n">
        <f aca="false">C54+27</f>
        <v>53.8185546804019</v>
      </c>
      <c r="AG54" s="96" t="n">
        <f aca="false">C54+17.68</f>
        <v>44.4985546804019</v>
      </c>
      <c r="AH54" s="6"/>
      <c r="AI54" s="88" t="n">
        <f aca="false">AC54+4.5</f>
        <v>45.0185546804019</v>
      </c>
      <c r="AJ54" s="118" t="n">
        <f aca="false">AB54+8</f>
        <v>47.8185546804019</v>
      </c>
      <c r="AK54" s="114" t="n">
        <f aca="false">CO54+1.5</f>
        <v>19.9347774916976</v>
      </c>
      <c r="AL54" s="6"/>
      <c r="AM54" s="96" t="n">
        <f aca="false">AK54+$AM$3</f>
        <v>32.7347774916976</v>
      </c>
      <c r="AN54" s="96" t="n">
        <f aca="false">AK54+$AN$3</f>
        <v>43.9347774916976</v>
      </c>
      <c r="AO54" s="96" t="n">
        <f aca="false">AK54+$AO$3</f>
        <v>37.8347774916976</v>
      </c>
      <c r="AP54" s="109" t="n">
        <f aca="false">IF(Polymers_Data!AE54=1,0.5*AO54+0.5*AN54,IF(Polymers_Data!AE54=2,0.7*AO54+0.3*AN54,IF(Polymers_Data!AE54=3,MAXA(MINA(AN54,AO54),AM54),IF(Polymers_Data!AE54=4,0.7*AO54+0.3*AM54,IF(Polymers_Data!AE54=5,0.5*AO54+0.5*AM54,"ERR")))))</f>
        <v>37.8347774916976</v>
      </c>
      <c r="AQ54" s="109" t="n">
        <f aca="false">IF(Polymers_Data!AE54=1,0.5*AO54+0.5*AN54,IF(Polymers_Data!AE54=2,0.7*AO54+0.3*AN54,IF(Polymers_Data!AE54=3,MAXA(MINA(AN54,AO54),AM54),IF(Polymers_Data!AE54=4,0.7*AO54+0.3*AM54,IF(Polymers_Data!AE54=5,0.5*AO54+0.5*AM54,"ERR")))))</f>
        <v>37.8347774916976</v>
      </c>
      <c r="AR54" s="96" t="n">
        <f aca="false">$AK54+10</f>
        <v>29.9347774916976</v>
      </c>
      <c r="AS54" s="96" t="n">
        <f aca="false">$AK54+23.75</f>
        <v>43.6847774916976</v>
      </c>
      <c r="AT54" s="96" t="n">
        <f aca="false">$AK54+$AT$3</f>
        <v>35.3247774916976</v>
      </c>
      <c r="AU54" s="96" t="n">
        <f aca="false">IF(Polymers_Data!BP54=1,0.5*AT54+0.5*AS54,IF(Polymers_Data!BP54=2,0.7*AT54+0.3*AS54,IF(Polymers_Data!BP54=3,MAXA(MINA(AS54,AT54),AR54),IF(Polymers_Data!BP54=4,0.7*AT54+0.3*AR54,IF(Polymers_Data!BP54=5,0.3*AT54+0.7*AR54,"ERR")))))</f>
        <v>35.3247774916976</v>
      </c>
      <c r="AV54" s="96" t="n">
        <v>4</v>
      </c>
      <c r="AW54" s="96" t="n">
        <f aca="false">AT54+AV54</f>
        <v>39.3247774916976</v>
      </c>
      <c r="AX54" s="5"/>
      <c r="AY54" s="108" t="n">
        <f aca="false">C54</f>
        <v>26.8185546804019</v>
      </c>
      <c r="AZ54" s="6"/>
      <c r="BA54" s="96" t="n">
        <f aca="false">AY54+$BA$3</f>
        <v>44.3185546804019</v>
      </c>
      <c r="BB54" s="96" t="n">
        <f aca="false">AY54+$BB$3</f>
        <v>86.8185546804019</v>
      </c>
      <c r="BC54" s="96" t="n">
        <f aca="false">AY54+$BC$3</f>
        <v>66.3185546804019</v>
      </c>
      <c r="BD54" s="109" t="n">
        <f aca="false">IF(Polymers_Data!BZ54=1,0.5*BC54+0.5*BB54,IF(Polymers_Data!BZ54=2,0.7*BC54+0.3*BB54,IF(Polymers_Data!BZ54=3,MAXA(MINA(BB54,BC54),BA54),IF(Polymers_Data!BZ54=4,0.7*BC54+0.3*BA54,IF(Polymers_Data!BZ54=5,0.5*BC54+0.5*BA54,"ERR")))))</f>
        <v>66.3185546804019</v>
      </c>
      <c r="BE54" s="92" t="n">
        <f aca="false">IF(Polymers_Data!BZ54=1,0.5*BC54+0.5*BB54,IF(Polymers_Data!BZ54=2,0.7*BC54+0.3*BB54,IF(Polymers_Data!BZ54=3,MAXA(MINA(BB54,BC54),BA54),IF(Polymers_Data!BZ54=4,0.7*BC54+0.3*BA54,IF(Polymers_Data!BZ54=5,0.5*BC54+0.5*BA54,"ERR")))))</f>
        <v>66.3185546804019</v>
      </c>
      <c r="BF54" s="6"/>
      <c r="BG54" s="6"/>
      <c r="BH54" s="6"/>
      <c r="BI54" s="120" t="n">
        <f aca="false">BC54+BH54</f>
        <v>66.3185546804019</v>
      </c>
      <c r="BJ54" s="6"/>
      <c r="BK54" s="114" t="n">
        <f aca="false">DQ54</f>
        <v>37.8185546804019</v>
      </c>
      <c r="BL54" s="6"/>
      <c r="BM54" s="96" t="n">
        <f aca="false">BK54+$BM$3</f>
        <v>45.0685546804019</v>
      </c>
      <c r="BN54" s="96" t="n">
        <f aca="false">BK54+22</f>
        <v>59.8185546804019</v>
      </c>
      <c r="BO54" s="96" t="n">
        <f aca="false">BK54+$BO$3</f>
        <v>53.0185546804019</v>
      </c>
      <c r="BP54" s="121" t="n">
        <f aca="false">IF(Polymers_Data!AJ54=1,0.5*BO54+0.5*BN54,IF(Polymers_Data!AJ54=2,0.7*BO54+0.3*BN54,IF(Polymers_Data!AJ54=3,MAXA(MINA(BN54,BO54),BM54),IF(Polymers_Data!AJ54=4,0.7*BO54+0.3*BM54,IF(Polymers_Data!AJ54=5,0.5*BO54+0.5*BM54,"ERR")))))</f>
        <v>53.0185546804019</v>
      </c>
      <c r="BQ54" s="121" t="n">
        <v>0</v>
      </c>
      <c r="BR54" s="121" t="n">
        <f aca="false">BO54+BQ54</f>
        <v>53.0185546804019</v>
      </c>
      <c r="BS54" s="96" t="n">
        <f aca="false">BR54-2.5</f>
        <v>50.5185546804019</v>
      </c>
      <c r="BT54" s="124"/>
      <c r="BU54" s="122" t="n">
        <f aca="false">VLOOKUP(A54,'[2]Price Curves'!$C$8:$IV$367,'[2]Price Curves'!$AW$1)</f>
        <v>38.0711074007936</v>
      </c>
      <c r="BV54" s="96" t="n">
        <f aca="false">BU54/2.97</f>
        <v>12.8185546804019</v>
      </c>
      <c r="BW54" s="96" t="n">
        <f aca="false">BV54+7</f>
        <v>19.8185546804019</v>
      </c>
      <c r="BX54" s="96" t="n">
        <f aca="false">BV54+23.861</f>
        <v>36.6795546804019</v>
      </c>
      <c r="BY54" s="96" t="n">
        <f aca="false">BV54+$BY$3</f>
        <v>26.8185546804019</v>
      </c>
      <c r="BZ54" s="96" t="n">
        <f aca="false">IF(Monomers_Data!F54=1,0.5*BY54+0.5*BX54,IF(Monomers_Data!F54=2,0.7*BY54+0.3*BX54,IF(Monomers_Data!F54=3,MAXA(MINA(BX54,BY54),BW54),IF(Monomers_Data!F54=4,0.7*BY54+0.3*BW54,IF(Monomers_Data!F54=5,0.5*BY54+0.5*BW54,"ERR")))))</f>
        <v>26.8185546804019</v>
      </c>
      <c r="CA54" s="96"/>
      <c r="CB54" s="92" t="n">
        <f aca="false">BY54+CA54</f>
        <v>26.8185546804019</v>
      </c>
      <c r="CC54" s="96" t="n">
        <f aca="false">EP54</f>
        <v>29.2185546804019</v>
      </c>
      <c r="CD54" s="96" t="n">
        <f aca="false">CB54+2</f>
        <v>28.8185546804019</v>
      </c>
      <c r="CE54" s="123" t="n">
        <f aca="false">CB54+0.25</f>
        <v>27.0685546804019</v>
      </c>
      <c r="CF54" s="124"/>
      <c r="CG54" s="105" t="n">
        <f aca="false">VLOOKUP(A54,'[2]Price Curves'!$C$8:$BH$367,'[2]Price Curves'!$AY$1)</f>
        <v>48.369108789881</v>
      </c>
      <c r="CH54" s="124" t="n">
        <f aca="false">CG54/4.23</f>
        <v>11.4347774916976</v>
      </c>
      <c r="CI54" s="124" t="n">
        <f aca="false">$CB54+CI$3</f>
        <v>18.8185546804019</v>
      </c>
      <c r="CJ54" s="124" t="n">
        <f aca="false">$CB54+CJ$3</f>
        <v>24.8185546804019</v>
      </c>
      <c r="CK54" s="124" t="n">
        <f aca="false">$CB54+CK$3</f>
        <v>20.8185546804019</v>
      </c>
      <c r="CL54" s="125" t="n">
        <f aca="false">IF(Monomers_Data!P54=1,0.5*CK54+0.5*CJ54,IF(Monomers_Data!P54=2,0.7*CK54+0.3*CJ54,IF(Monomers_Data!P54=3,MAXA(MINA(CJ54,CK54),CI54),IF(Monomers_Data!P54=4,0.7*CK54+0.3*CI54,IF(Monomers_Data!P54=5,0.5*CK54+0.5*CI54,"ERR")))))</f>
        <v>22.0185546804019</v>
      </c>
      <c r="CM54" s="125" t="n">
        <f aca="false">CH54+$CM$3</f>
        <v>18.4347774916976</v>
      </c>
      <c r="CN54" s="125"/>
      <c r="CO54" s="118" t="n">
        <f aca="false">CM54</f>
        <v>18.4347774916976</v>
      </c>
      <c r="CP54" s="125" t="n">
        <v>1.5</v>
      </c>
      <c r="CQ54" s="127" t="n">
        <f aca="false">CO54+CP54</f>
        <v>19.9347774916976</v>
      </c>
      <c r="CR54" s="124" t="n">
        <f aca="false">EX54</f>
        <v>15.6441786015966</v>
      </c>
      <c r="CS54" s="128" t="n">
        <f aca="false">EX54</f>
        <v>15.6441786015966</v>
      </c>
      <c r="CT54" s="7" t="n">
        <f aca="false">CB54</f>
        <v>26.8185546804019</v>
      </c>
      <c r="CU54" s="124" t="n">
        <f aca="false">(+CT54+$CU$3)</f>
        <v>29.3185546804019</v>
      </c>
      <c r="CV54" s="124" t="n">
        <f aca="false">CT54+$CV$3</f>
        <v>43.8185546804019</v>
      </c>
      <c r="CW54" s="124" t="n">
        <f aca="false">CT54+$CW$3</f>
        <v>36.8185546804019</v>
      </c>
      <c r="CX54" s="96" t="n">
        <f aca="false">IF(Polymers_Data!BU54=1,0.5*CW54+0.5*CV54,IF(Polymers_Data!BU54=2,0.7*CW54+0.3*CV54,IF(Polymers_Data!BU54=3,MAXA(MINA(CV54,CW54),CU54),IF(Polymers_Data!BU54=4,0.7*CW54+0.3*CU54,IF(Polymers_Data!BU54=5,0.5*CW54+0.5*CU54,"ERR")))))</f>
        <v>38.9185546804019</v>
      </c>
      <c r="CY54" s="129" t="n">
        <f aca="false">CX54</f>
        <v>38.9185546804019</v>
      </c>
      <c r="CZ54" s="105" t="n">
        <v>0.210777357792208</v>
      </c>
      <c r="DA54" s="124" t="n">
        <f aca="false">CZ54*100/(0.2*4.22+0.8*2.9696)</f>
        <v>6.54653126373453</v>
      </c>
      <c r="DB54" s="123"/>
      <c r="DC54" s="124" t="n">
        <f aca="false">EN54</f>
        <v>24.2185546804019</v>
      </c>
      <c r="DD54" s="124" t="n">
        <f aca="false">EB54</f>
        <v>107.613244047619</v>
      </c>
      <c r="DE54" s="124" t="n">
        <f aca="false">DC54*0.285+DD54/7.37*0.785+5.2</f>
        <v>23.5644857199228</v>
      </c>
      <c r="DF54" s="124" t="n">
        <f aca="false">DC54+$DF$3</f>
        <v>18.9185546804019</v>
      </c>
      <c r="DG54" s="124" t="n">
        <f aca="false">DC54+$DG$3</f>
        <v>49.2185546804019</v>
      </c>
      <c r="DH54" s="96" t="n">
        <f aca="false">DC54+6</f>
        <v>30.2185546804019</v>
      </c>
      <c r="DI54" s="124" t="n">
        <f aca="false">IF(Monomers_Data!AE54=1,0.5*DH54+0.5*DG54,IF(Monomers_Data!AE54=2,0.7*DH54+0.3*DG54,IF(Monomers_Data!AE54=3,MAXA(MINA(DG54,DH54),DF54),IF(Monomers_Data!AE54=4,0.7*DH54+0.3*DF54,IF(Monomers_Data!AE54=5,0.5*DH54+0.5*DF54,"ERR")))))</f>
        <v>30.2185546804019</v>
      </c>
      <c r="DJ54" s="125" t="n">
        <f aca="false">DI54</f>
        <v>30.2185546804019</v>
      </c>
      <c r="DK54" s="123" t="n">
        <f aca="false">DJ54/100*2204</f>
        <v>666.016945156057</v>
      </c>
      <c r="DL54" s="124" t="n">
        <f aca="false">CB54</f>
        <v>26.8185546804019</v>
      </c>
      <c r="DM54" s="124" t="n">
        <f aca="false">DL54+$DM$3</f>
        <v>29.3185546804019</v>
      </c>
      <c r="DN54" s="124" t="n">
        <f aca="false">DL54+$DN$3</f>
        <v>49.8185546804019</v>
      </c>
      <c r="DO54" s="96" t="n">
        <f aca="false">DL54+$DO$3</f>
        <v>37.8185546804019</v>
      </c>
      <c r="DP54" s="124" t="n">
        <f aca="false">IF(Monomers_Data!AE54=1,0.5*DO54+0.5*DN54,IF(Monomers_Data!AE54=2,0.7*DO54+0.3*DN54,IF(Monomers_Data!AE54=3,MAXA(MINA(DN54,DO54),DM54),IF(Monomers_Data!AE54=4,0.7*DO54+0.3*DM54,IF(Monomers_Data!AE54=5,0.5*DO54+0.5*DM54,"ERR")))))</f>
        <v>37.8185546804019</v>
      </c>
      <c r="DQ54" s="125" t="n">
        <f aca="false">DP54</f>
        <v>37.8185546804019</v>
      </c>
      <c r="DR54" s="123" t="n">
        <f aca="false">DQ54/100*2204</f>
        <v>833.520945156057</v>
      </c>
      <c r="DS54" s="96" t="n">
        <f aca="false">VLOOKUP(A54,'[2]Price Curves'!$C$8:$BH$367,'[2]Price Curves'!$BC$1)</f>
        <v>23.0525</v>
      </c>
      <c r="DT54" s="124" t="n">
        <f aca="false">DS54/42*100</f>
        <v>54.8869047619048</v>
      </c>
      <c r="DU54" s="124" t="n">
        <f aca="false">VLOOKUP(A54,'[2]Price Curves'!$C$8:$BH$367,'[2]Price Curves'!$BG$1)</f>
        <v>67.1309523809524</v>
      </c>
      <c r="DV54" s="105" t="n">
        <f aca="false">DT55+$DT$3</f>
        <v>80.4214285714286</v>
      </c>
      <c r="DW54" s="130" t="n">
        <f aca="false">DT55+$DU$3</f>
        <v>164.821428571429</v>
      </c>
      <c r="DX54" s="130" t="n">
        <f aca="false">DT54*$DV$3+DU54*$DW$3+$DX$3</f>
        <v>107.613244047619</v>
      </c>
      <c r="DY54" s="96" t="n">
        <f aca="false">DT55+$DY$3</f>
        <v>109.821428571429</v>
      </c>
      <c r="DZ54" s="96"/>
      <c r="EA54" s="131" t="n">
        <f aca="false">DX54+DZ54</f>
        <v>107.613244047619</v>
      </c>
      <c r="EB54" s="131" t="n">
        <f aca="false">DX54</f>
        <v>107.613244047619</v>
      </c>
      <c r="EC54" s="132"/>
      <c r="ED54" s="133" t="n">
        <f aca="false">'[2]Price Curves'!AM53</f>
        <v>1.21</v>
      </c>
      <c r="EH54" s="106" t="n">
        <f aca="false">MAX(EXP(-0.015*((A60-'Export File'!$A$6+30)/365))*$EH$8,0.1)</f>
        <v>0.10307600896172</v>
      </c>
      <c r="EJ54" s="134" t="n">
        <f aca="false">BV54</f>
        <v>12.8185546804019</v>
      </c>
      <c r="EK54" s="134" t="n">
        <f aca="false">EJ54+5.22</f>
        <v>18.0385546804019</v>
      </c>
      <c r="EL54" s="134" t="n">
        <f aca="false">EJ54+18.2</f>
        <v>31.0185546804019</v>
      </c>
      <c r="EM54" s="134" t="n">
        <f aca="false">EJ54+$EM$3</f>
        <v>24.2185546804019</v>
      </c>
      <c r="EN54" s="135" t="n">
        <f aca="false">IF(Monomers_Data!K54=1,0.5*EM54+0.5*EL54,IF(Monomers_Data!K54=2,0.7*EM54+0.3*EL54,IF(Monomers_Data!K54=3,MAXA(MINA(EL54,EM54),EK54),IF(Monomers_Data!K54=4,0.7*EM54+0.3*EK54,IF(Monomers_Data!K54=5,0.5*EM54+0.5*EK54,"ERR")))))</f>
        <v>24.2185546804019</v>
      </c>
      <c r="EO54" s="134" t="n">
        <v>5</v>
      </c>
      <c r="EP54" s="142" t="n">
        <f aca="false">EN54+EO54</f>
        <v>29.2185546804019</v>
      </c>
      <c r="EQ54" s="134" t="n">
        <f aca="false">VLOOKUP(A54,'[2]Price Curves'!$C$8:$BH$367,'[2]Price Curves'!$BH$1)</f>
        <v>62.9190476190476</v>
      </c>
      <c r="ER54" s="134" t="n">
        <f aca="false">VLOOKUP(A54,'[2]Price Curves'!$C$8:$BH$367,'[2]Price Curves'!$BA$1)</f>
        <v>48.9525019642857</v>
      </c>
      <c r="ES54" s="137" t="n">
        <f aca="false">MIN(((EQ54+$ET$1-ER54*0.7133-$ET$3)/5.69*2.4313)+1.5,CQ54-$ET$2)</f>
        <v>13.8535797114957</v>
      </c>
      <c r="ET54" s="134" t="n">
        <f aca="false">MAX(($EQ54+$ET$1-$ER54*0.7133-$ET$3)/5.69*2.4313+1.5,$CQ54-$ET$2)</f>
        <v>17.4347774916976</v>
      </c>
      <c r="EU54" s="138" t="n">
        <f aca="false">AVERAGE(ET54,ES54)</f>
        <v>15.6441786015966</v>
      </c>
      <c r="EV54" s="134" t="n">
        <f aca="false">CB54*$EV$2+$EV$3</f>
        <v>17.2480087837034</v>
      </c>
      <c r="EW54" s="134" t="n">
        <f aca="false">IF(Monomers_Data!U54=1,0.5*EU54+0.5*ET54,IF(Monomers_Data!U54=2,0.7*EU54+0.3*ET54,IF(Monomers_Data!U54=3,MAXA(MINA(ET54,EU54),ES54),IF(Monomers_Data!U54=4,0.7*EU54+0.3*ES54,IF(Monomers_Data!U54=5,0.5*EU54+0.5*ES54,"ERR")))))</f>
        <v>15.6441786015966</v>
      </c>
      <c r="EX54" s="96" t="n">
        <f aca="false">EW54</f>
        <v>15.6441786015966</v>
      </c>
      <c r="EY54" s="139" t="n">
        <f aca="false">VLOOKUP(A54,'[2]Price Curves'!$C$8:$BH$367,'[2]Price Curves'!$BE$1)</f>
        <v>4.517</v>
      </c>
      <c r="EZ54" s="134" t="n">
        <f aca="false">EY54*$EZ$2+$EZ$3</f>
        <v>68.9203</v>
      </c>
      <c r="FA54" s="0" t="n">
        <f aca="false">((EY54*$FA$2)+$FA$3)*100</f>
        <v>67.4285</v>
      </c>
    </row>
    <row r="55" customFormat="false" ht="12" hidden="false" customHeight="false" outlineLevel="0" collapsed="false">
      <c r="A55" s="140" t="n">
        <f aca="false">EOMONTH(A54,0)+1</f>
        <v>38384</v>
      </c>
      <c r="C55" s="108" t="n">
        <f aca="false">CB55</f>
        <v>26.8226373156165</v>
      </c>
      <c r="D55" s="6"/>
      <c r="E55" s="96" t="n">
        <f aca="false">C55+$E$3</f>
        <v>35.8226373156165</v>
      </c>
      <c r="F55" s="96" t="n">
        <f aca="false">C55+$F$3</f>
        <v>48.8226373156165</v>
      </c>
      <c r="G55" s="96" t="n">
        <f aca="false">C55+$G$3</f>
        <v>42.0226373156165</v>
      </c>
      <c r="H55" s="92" t="n">
        <f aca="false">IF(Polymers_Data!F55=1,0.5*G55+0.5*F55,IF(Polymers_Data!F55=2,0.7*G55+0.3*F55,IF(Polymers_Data!F55=3,MAXA(MINA(F55,G55),E55),IF(Polymers_Data!F55=4,0.7*G55+0.3*E55,IF(Polymers_Data!F55=5,0.5*G55+0.5*E55,"ERR")))))</f>
        <v>42.0226373156165</v>
      </c>
      <c r="I55" s="109" t="n">
        <v>0</v>
      </c>
      <c r="J55" s="109" t="n">
        <f aca="false">G55+I55</f>
        <v>42.0226373156165</v>
      </c>
      <c r="K55" s="110" t="n">
        <f aca="false">J55+2</f>
        <v>44.0226373156165</v>
      </c>
      <c r="L55" s="111" t="n">
        <f aca="false">AB55+$L$3</f>
        <v>44.3226373156165</v>
      </c>
      <c r="M55" s="112" t="n">
        <f aca="false">L55+$M$3</f>
        <v>45.3226373156165</v>
      </c>
      <c r="N55" s="113" t="n">
        <f aca="false">L55+$N$3</f>
        <v>43.3226373156165</v>
      </c>
      <c r="O55" s="114" t="n">
        <f aca="false">C55+$O$3</f>
        <v>29.3226373156165</v>
      </c>
      <c r="P55" s="96" t="n">
        <f aca="false">C55+$P$3</f>
        <v>47.3226373156165</v>
      </c>
      <c r="Q55" s="96" t="n">
        <f aca="false">C55+$Q$3</f>
        <v>39.0726373156165</v>
      </c>
      <c r="R55" s="6"/>
      <c r="S55" s="88" t="n">
        <f aca="false">J55-3.5</f>
        <v>38.5226373156165</v>
      </c>
      <c r="T55" s="92"/>
      <c r="U55" s="114" t="n">
        <f aca="false">$C55+$U$3</f>
        <v>31.8226373156165</v>
      </c>
      <c r="V55" s="96" t="n">
        <f aca="false">$C55+$V$3</f>
        <v>46.3226373156165</v>
      </c>
      <c r="W55" s="96" t="n">
        <f aca="false">$C55+$W$3</f>
        <v>38.8226373156165</v>
      </c>
      <c r="X55" s="92"/>
      <c r="Y55" s="92" t="n">
        <f aca="false">IF(Polymers_Data!BA55=1,0.5*W55+0.5*V55,IF(Polymers_Data!BA55=2,0.7*W55+0.3*V55,IF(Polymers_Data!BA55=3,MAXA(MINA(V55,W55),U55),IF(Polymers_Data!BA55=4,0.7*W55+0.3*U55,IF(Polymers_Data!BA55=5,0.5*W55+0.5*U55,"ERR")))))</f>
        <v>38.8226373156165</v>
      </c>
      <c r="Z55" s="96" t="n">
        <v>0</v>
      </c>
      <c r="AA55" s="92" t="n">
        <f aca="false">W55+Z55</f>
        <v>38.8226373156165</v>
      </c>
      <c r="AB55" s="92" t="n">
        <f aca="false">AA55+1</f>
        <v>39.8226373156165</v>
      </c>
      <c r="AC55" s="116" t="n">
        <f aca="false">S55+2</f>
        <v>40.5226373156165</v>
      </c>
      <c r="AD55" s="117" t="n">
        <f aca="false">AB55+2.5</f>
        <v>42.3226373156165</v>
      </c>
      <c r="AE55" s="96" t="n">
        <f aca="false">C55+11.33</f>
        <v>38.1526373156165</v>
      </c>
      <c r="AF55" s="96" t="n">
        <f aca="false">C55+27</f>
        <v>53.8226373156165</v>
      </c>
      <c r="AG55" s="96" t="n">
        <f aca="false">C55+17.68</f>
        <v>44.5026373156165</v>
      </c>
      <c r="AH55" s="6"/>
      <c r="AI55" s="88" t="n">
        <f aca="false">AC55+4.5</f>
        <v>45.0226373156165</v>
      </c>
      <c r="AJ55" s="118" t="n">
        <f aca="false">AB55+8</f>
        <v>47.8226373156165</v>
      </c>
      <c r="AK55" s="114" t="n">
        <f aca="false">CO55+1.5</f>
        <v>19.9361312960149</v>
      </c>
      <c r="AL55" s="6"/>
      <c r="AM55" s="96" t="n">
        <f aca="false">AK55+$AM$3</f>
        <v>32.7361312960149</v>
      </c>
      <c r="AN55" s="96" t="n">
        <f aca="false">AK55+$AN$3</f>
        <v>43.9361312960149</v>
      </c>
      <c r="AO55" s="96" t="n">
        <f aca="false">AK55+$AO$3</f>
        <v>37.8361312960149</v>
      </c>
      <c r="AP55" s="109" t="n">
        <f aca="false">IF(Polymers_Data!AE55=1,0.5*AO55+0.5*AN55,IF(Polymers_Data!AE55=2,0.7*AO55+0.3*AN55,IF(Polymers_Data!AE55=3,MAXA(MINA(AN55,AO55),AM55),IF(Polymers_Data!AE55=4,0.7*AO55+0.3*AM55,IF(Polymers_Data!AE55=5,0.5*AO55+0.5*AM55,"ERR")))))</f>
        <v>37.8361312960149</v>
      </c>
      <c r="AQ55" s="109" t="n">
        <f aca="false">IF(Polymers_Data!AE55=1,0.5*AO55+0.5*AN55,IF(Polymers_Data!AE55=2,0.7*AO55+0.3*AN55,IF(Polymers_Data!AE55=3,MAXA(MINA(AN55,AO55),AM55),IF(Polymers_Data!AE55=4,0.7*AO55+0.3*AM55,IF(Polymers_Data!AE55=5,0.5*AO55+0.5*AM55,"ERR")))))</f>
        <v>37.8361312960149</v>
      </c>
      <c r="AR55" s="96" t="n">
        <f aca="false">$AK55+10</f>
        <v>29.9361312960149</v>
      </c>
      <c r="AS55" s="96" t="n">
        <f aca="false">$AK55+23.75</f>
        <v>43.6861312960149</v>
      </c>
      <c r="AT55" s="96" t="n">
        <f aca="false">$AK55+$AT$3</f>
        <v>35.3261312960149</v>
      </c>
      <c r="AU55" s="96" t="n">
        <f aca="false">IF(Polymers_Data!BP55=1,0.5*AT55+0.5*AS55,IF(Polymers_Data!BP55=2,0.7*AT55+0.3*AS55,IF(Polymers_Data!BP55=3,MAXA(MINA(AS55,AT55),AR55),IF(Polymers_Data!BP55=4,0.7*AT55+0.3*AR55,IF(Polymers_Data!BP55=5,0.3*AT55+0.7*AR55,"ERR")))))</f>
        <v>35.3261312960149</v>
      </c>
      <c r="AV55" s="96" t="n">
        <v>2</v>
      </c>
      <c r="AW55" s="96" t="n">
        <f aca="false">AT55+AV55</f>
        <v>37.3261312960149</v>
      </c>
      <c r="AX55" s="5"/>
      <c r="AY55" s="108" t="n">
        <f aca="false">C55</f>
        <v>26.8226373156165</v>
      </c>
      <c r="AZ55" s="6"/>
      <c r="BA55" s="96" t="n">
        <f aca="false">AY55+$BA$3</f>
        <v>44.3226373156165</v>
      </c>
      <c r="BB55" s="96" t="n">
        <f aca="false">AY55+$BB$3</f>
        <v>86.8226373156165</v>
      </c>
      <c r="BC55" s="96" t="n">
        <f aca="false">AY55+$BC$3</f>
        <v>66.3226373156165</v>
      </c>
      <c r="BD55" s="109" t="n">
        <f aca="false">IF(Polymers_Data!BZ55=1,0.5*BC55+0.5*BB55,IF(Polymers_Data!BZ55=2,0.7*BC55+0.3*BB55,IF(Polymers_Data!BZ55=3,MAXA(MINA(BB55,BC55),BA55),IF(Polymers_Data!BZ55=4,0.7*BC55+0.3*BA55,IF(Polymers_Data!BZ55=5,0.5*BC55+0.5*BA55,"ERR")))))</f>
        <v>66.3226373156165</v>
      </c>
      <c r="BE55" s="92" t="n">
        <f aca="false">IF(Polymers_Data!BZ55=1,0.5*BC55+0.5*BB55,IF(Polymers_Data!BZ55=2,0.7*BC55+0.3*BB55,IF(Polymers_Data!BZ55=3,MAXA(MINA(BB55,BC55),BA55),IF(Polymers_Data!BZ55=4,0.7*BC55+0.3*BA55,IF(Polymers_Data!BZ55=5,0.5*BC55+0.5*BA55,"ERR")))))</f>
        <v>66.3226373156165</v>
      </c>
      <c r="BF55" s="6"/>
      <c r="BG55" s="6"/>
      <c r="BH55" s="6"/>
      <c r="BI55" s="120" t="n">
        <f aca="false">BC55+BH55</f>
        <v>66.3226373156165</v>
      </c>
      <c r="BJ55" s="6"/>
      <c r="BK55" s="114" t="n">
        <f aca="false">DQ55</f>
        <v>37.8226373156165</v>
      </c>
      <c r="BL55" s="6"/>
      <c r="BM55" s="96" t="n">
        <f aca="false">BK55+$BM$3</f>
        <v>45.0726373156165</v>
      </c>
      <c r="BN55" s="96" t="n">
        <f aca="false">BK55+22</f>
        <v>59.8226373156165</v>
      </c>
      <c r="BO55" s="96" t="n">
        <f aca="false">BK55+$BO$3</f>
        <v>53.0226373156165</v>
      </c>
      <c r="BP55" s="121" t="n">
        <f aca="false">IF(Polymers_Data!AJ55=1,0.5*BO55+0.5*BN55,IF(Polymers_Data!AJ55=2,0.7*BO55+0.3*BN55,IF(Polymers_Data!AJ55=3,MAXA(MINA(BN55,BO55),BM55),IF(Polymers_Data!AJ55=4,0.7*BO55+0.3*BM55,IF(Polymers_Data!AJ55=5,0.5*BO55+0.5*BM55,"ERR")))))</f>
        <v>53.0226373156165</v>
      </c>
      <c r="BQ55" s="121" t="n">
        <v>0</v>
      </c>
      <c r="BR55" s="121" t="n">
        <f aca="false">BO55+BQ55</f>
        <v>53.0226373156165</v>
      </c>
      <c r="BS55" s="96" t="n">
        <f aca="false">BR55-2.5</f>
        <v>50.5226373156165</v>
      </c>
      <c r="BT55" s="124"/>
      <c r="BU55" s="122" t="n">
        <f aca="false">VLOOKUP(A55,'[2]Price Curves'!$C$8:$IV$367,'[2]Price Curves'!$AW$1)</f>
        <v>38.083232827381</v>
      </c>
      <c r="BV55" s="96" t="n">
        <f aca="false">BU55/2.97</f>
        <v>12.8226373156165</v>
      </c>
      <c r="BW55" s="96" t="n">
        <f aca="false">BV55+7</f>
        <v>19.8226373156165</v>
      </c>
      <c r="BX55" s="96" t="n">
        <f aca="false">BV55+23.861</f>
        <v>36.6836373156165</v>
      </c>
      <c r="BY55" s="96" t="n">
        <f aca="false">BV55+$BY$3</f>
        <v>26.8226373156165</v>
      </c>
      <c r="BZ55" s="96" t="n">
        <f aca="false">IF(Monomers_Data!F55=1,0.5*BY55+0.5*BX55,IF(Monomers_Data!F55=2,0.7*BY55+0.3*BX55,IF(Monomers_Data!F55=3,MAXA(MINA(BX55,BY55),BW55),IF(Monomers_Data!F55=4,0.7*BY55+0.3*BW55,IF(Monomers_Data!F55=5,0.5*BY55+0.5*BW55,"ERR")))))</f>
        <v>26.8226373156165</v>
      </c>
      <c r="CA55" s="96"/>
      <c r="CB55" s="92" t="n">
        <f aca="false">BY55+CA55</f>
        <v>26.8226373156165</v>
      </c>
      <c r="CC55" s="96" t="n">
        <f aca="false">EP55</f>
        <v>29.2226373156165</v>
      </c>
      <c r="CD55" s="96" t="n">
        <f aca="false">CB55+2</f>
        <v>28.8226373156165</v>
      </c>
      <c r="CE55" s="123" t="n">
        <f aca="false">CB55+0.25</f>
        <v>27.0726373156165</v>
      </c>
      <c r="CF55" s="124"/>
      <c r="CG55" s="105" t="n">
        <f aca="false">VLOOKUP(A55,'[2]Price Curves'!$C$8:$BH$367,'[2]Price Curves'!$AY$1)</f>
        <v>48.3748353821429</v>
      </c>
      <c r="CH55" s="124" t="n">
        <f aca="false">CG55/4.23</f>
        <v>11.4361312960149</v>
      </c>
      <c r="CI55" s="124" t="n">
        <f aca="false">$CB55+CI$3</f>
        <v>18.8226373156165</v>
      </c>
      <c r="CJ55" s="124" t="n">
        <f aca="false">$CB55+CJ$3</f>
        <v>24.8226373156165</v>
      </c>
      <c r="CK55" s="124" t="n">
        <f aca="false">$CB55+CK$3</f>
        <v>20.8226373156165</v>
      </c>
      <c r="CL55" s="125" t="n">
        <f aca="false">IF(Monomers_Data!P55=1,0.5*CK55+0.5*CJ55,IF(Monomers_Data!P55=2,0.7*CK55+0.3*CJ55,IF(Monomers_Data!P55=3,MAXA(MINA(CJ55,CK55),CI55),IF(Monomers_Data!P55=4,0.7*CK55+0.3*CI55,IF(Monomers_Data!P55=5,0.5*CK55+0.5*CI55,"ERR")))))</f>
        <v>22.0226373156165</v>
      </c>
      <c r="CM55" s="125" t="n">
        <f aca="false">CH55+$CM$3</f>
        <v>18.4361312960149</v>
      </c>
      <c r="CN55" s="125"/>
      <c r="CO55" s="118" t="n">
        <f aca="false">CM55</f>
        <v>18.4361312960149</v>
      </c>
      <c r="CP55" s="125" t="n">
        <v>1.5</v>
      </c>
      <c r="CQ55" s="127" t="n">
        <f aca="false">CO55+CP55</f>
        <v>19.9361312960149</v>
      </c>
      <c r="CR55" s="124" t="n">
        <f aca="false">EX55</f>
        <v>15.6363287731466</v>
      </c>
      <c r="CS55" s="128" t="n">
        <f aca="false">EX55</f>
        <v>15.6363287731466</v>
      </c>
      <c r="CT55" s="7" t="n">
        <f aca="false">CB55</f>
        <v>26.8226373156165</v>
      </c>
      <c r="CU55" s="124" t="n">
        <f aca="false">(+CT55+$CU$3)</f>
        <v>29.3226373156165</v>
      </c>
      <c r="CV55" s="124" t="n">
        <f aca="false">CT55+$CV$3</f>
        <v>43.8226373156165</v>
      </c>
      <c r="CW55" s="124" t="n">
        <f aca="false">CT55+$CW$3</f>
        <v>36.8226373156165</v>
      </c>
      <c r="CX55" s="96" t="n">
        <f aca="false">IF(Polymers_Data!BU55=1,0.5*CW55+0.5*CV55,IF(Polymers_Data!BU55=2,0.7*CW55+0.3*CV55,IF(Polymers_Data!BU55=3,MAXA(MINA(CV55,CW55),CU55),IF(Polymers_Data!BU55=4,0.7*CW55+0.3*CU55,IF(Polymers_Data!BU55=5,0.5*CW55+0.5*CU55,"ERR")))))</f>
        <v>38.9226373156165</v>
      </c>
      <c r="CY55" s="129" t="n">
        <f aca="false">CX55</f>
        <v>38.9226373156165</v>
      </c>
      <c r="CZ55" s="105" t="n">
        <v>0.211217704554865</v>
      </c>
      <c r="DA55" s="124" t="n">
        <f aca="false">CZ55*100/(0.2*4.22+0.8*2.9696)</f>
        <v>6.56020798821204</v>
      </c>
      <c r="DB55" s="123"/>
      <c r="DC55" s="124" t="n">
        <f aca="false">EN55</f>
        <v>24.2226373156165</v>
      </c>
      <c r="DD55" s="124" t="n">
        <f aca="false">EB55</f>
        <v>107.536964285714</v>
      </c>
      <c r="DE55" s="124" t="n">
        <f aca="false">DC55*0.285+DD55/7.37*0.785+5.2</f>
        <v>23.5575244930627</v>
      </c>
      <c r="DF55" s="124" t="n">
        <f aca="false">DC55+$DF$3</f>
        <v>18.9226373156165</v>
      </c>
      <c r="DG55" s="124" t="n">
        <f aca="false">DC55+$DG$3</f>
        <v>49.2226373156165</v>
      </c>
      <c r="DH55" s="96" t="n">
        <f aca="false">DC55+6</f>
        <v>30.2226373156165</v>
      </c>
      <c r="DI55" s="124" t="n">
        <f aca="false">IF(Monomers_Data!AE55=1,0.5*DH55+0.5*DG55,IF(Monomers_Data!AE55=2,0.7*DH55+0.3*DG55,IF(Monomers_Data!AE55=3,MAXA(MINA(DG55,DH55),DF55),IF(Monomers_Data!AE55=4,0.7*DH55+0.3*DF55,IF(Monomers_Data!AE55=5,0.5*DH55+0.5*DF55,"ERR")))))</f>
        <v>30.2226373156165</v>
      </c>
      <c r="DJ55" s="125" t="n">
        <f aca="false">DI55</f>
        <v>30.2226373156165</v>
      </c>
      <c r="DK55" s="123" t="n">
        <f aca="false">DJ55/100*2204</f>
        <v>666.106926436187</v>
      </c>
      <c r="DL55" s="124" t="n">
        <f aca="false">CB55</f>
        <v>26.8226373156165</v>
      </c>
      <c r="DM55" s="124" t="n">
        <f aca="false">DL55+$DM$3</f>
        <v>29.3226373156165</v>
      </c>
      <c r="DN55" s="124" t="n">
        <f aca="false">DL55+$DN$3</f>
        <v>49.8226373156165</v>
      </c>
      <c r="DO55" s="96" t="n">
        <f aca="false">DL55+$DO$3</f>
        <v>37.8226373156165</v>
      </c>
      <c r="DP55" s="124" t="n">
        <f aca="false">IF(Monomers_Data!AE55=1,0.5*DO55+0.5*DN55,IF(Monomers_Data!AE55=2,0.7*DO55+0.3*DN55,IF(Monomers_Data!AE55=3,MAXA(MINA(DN55,DO55),DM55),IF(Monomers_Data!AE55=4,0.7*DO55+0.3*DM55,IF(Monomers_Data!AE55=5,0.5*DO55+0.5*DM55,"ERR")))))</f>
        <v>37.8226373156165</v>
      </c>
      <c r="DQ55" s="125" t="n">
        <f aca="false">DP55</f>
        <v>37.8226373156165</v>
      </c>
      <c r="DR55" s="123" t="n">
        <f aca="false">DQ55/100*2204</f>
        <v>833.610926436187</v>
      </c>
      <c r="DS55" s="96" t="n">
        <f aca="false">VLOOKUP(A55,'[2]Price Curves'!$C$8:$BH$367,'[2]Price Curves'!$BC$1)</f>
        <v>23.025</v>
      </c>
      <c r="DT55" s="124" t="n">
        <f aca="false">DS55/42*100</f>
        <v>54.8214285714286</v>
      </c>
      <c r="DU55" s="124" t="n">
        <f aca="false">VLOOKUP(A55,'[2]Price Curves'!$C$8:$BH$367,'[2]Price Curves'!$BG$1)</f>
        <v>67.6809523809524</v>
      </c>
      <c r="DV55" s="105" t="n">
        <f aca="false">DT56+$DT$3</f>
        <v>80.3559523809524</v>
      </c>
      <c r="DW55" s="130" t="n">
        <f aca="false">DT56+$DU$3</f>
        <v>164.755952380952</v>
      </c>
      <c r="DX55" s="130" t="n">
        <f aca="false">DT55*$DV$3+DU55*$DW$3+$DX$3</f>
        <v>107.536964285714</v>
      </c>
      <c r="DY55" s="96" t="n">
        <f aca="false">DT56+$DY$3</f>
        <v>109.755952380952</v>
      </c>
      <c r="DZ55" s="96"/>
      <c r="EA55" s="131" t="n">
        <f aca="false">DX55+DZ55</f>
        <v>107.536964285714</v>
      </c>
      <c r="EB55" s="131" t="n">
        <f aca="false">DX55</f>
        <v>107.536964285714</v>
      </c>
      <c r="EC55" s="132"/>
      <c r="ED55" s="133" t="n">
        <f aca="false">'[2]Price Curves'!AM54</f>
        <v>1.21</v>
      </c>
      <c r="EH55" s="106" t="n">
        <f aca="false">MAX(EXP(-0.015*((A61-'Export File'!$A$6+30)/365))*$EH$8,0.1)</f>
        <v>0.102944776561294</v>
      </c>
      <c r="EJ55" s="134" t="n">
        <f aca="false">BV55</f>
        <v>12.8226373156165</v>
      </c>
      <c r="EK55" s="134" t="n">
        <f aca="false">EJ55+5.22</f>
        <v>18.0426373156165</v>
      </c>
      <c r="EL55" s="134" t="n">
        <f aca="false">EJ55+18.2</f>
        <v>31.0226373156165</v>
      </c>
      <c r="EM55" s="134" t="n">
        <f aca="false">EJ55+$EM$3</f>
        <v>24.2226373156165</v>
      </c>
      <c r="EN55" s="135" t="n">
        <f aca="false">IF(Monomers_Data!K55=1,0.5*EM55+0.5*EL55,IF(Monomers_Data!K55=2,0.7*EM55+0.3*EL55,IF(Monomers_Data!K55=3,MAXA(MINA(EL55,EM55),EK55),IF(Monomers_Data!K55=4,0.7*EM55+0.3*EK55,IF(Monomers_Data!K55=5,0.5*EM55+0.5*EK55,"ERR")))))</f>
        <v>24.2226373156165</v>
      </c>
      <c r="EO55" s="134" t="n">
        <v>5</v>
      </c>
      <c r="EP55" s="142" t="n">
        <f aca="false">EN55+EO55</f>
        <v>29.2226373156165</v>
      </c>
      <c r="EQ55" s="134" t="n">
        <f aca="false">VLOOKUP(A55,'[2]Price Curves'!$C$8:$BH$367,'[2]Price Curves'!$BH$1)</f>
        <v>62.8595238095238</v>
      </c>
      <c r="ER55" s="134" t="n">
        <f aca="false">VLOOKUP(A55,'[2]Price Curves'!$C$8:$BH$367,'[2]Price Curves'!$BA$1)</f>
        <v>48.9250052678571</v>
      </c>
      <c r="ES55" s="137" t="n">
        <f aca="false">MIN(((EQ55+$ET$1-ER55*0.7133-$ET$3)/5.69*2.4313)+1.5,CQ55-$ET$2)</f>
        <v>13.8365262502783</v>
      </c>
      <c r="ET55" s="134" t="n">
        <f aca="false">MAX(($EQ55+$ET$1-$ER55*0.7133-$ET$3)/5.69*2.4313+1.5,$CQ55-$ET$2)</f>
        <v>17.4361312960149</v>
      </c>
      <c r="EU55" s="138" t="n">
        <f aca="false">AVERAGE(ET55,ES55)</f>
        <v>15.6363287731466</v>
      </c>
      <c r="EV55" s="134" t="n">
        <f aca="false">CB55*$EV$2+$EV$3</f>
        <v>17.2510911732904</v>
      </c>
      <c r="EW55" s="134" t="n">
        <f aca="false">IF(Monomers_Data!U55=1,0.5*EU55+0.5*ET55,IF(Monomers_Data!U55=2,0.7*EU55+0.3*ET55,IF(Monomers_Data!U55=3,MAXA(MINA(ET55,EU55),ES55),IF(Monomers_Data!U55=4,0.7*EU55+0.3*ES55,IF(Monomers_Data!U55=5,0.5*EU55+0.5*ES55,"ERR")))))</f>
        <v>15.6363287731466</v>
      </c>
      <c r="EX55" s="96" t="n">
        <f aca="false">EW55</f>
        <v>15.6363287731466</v>
      </c>
      <c r="EY55" s="139" t="n">
        <f aca="false">VLOOKUP(A55,'[2]Price Curves'!$C$8:$BH$367,'[2]Price Curves'!$BE$1)</f>
        <v>4.397</v>
      </c>
      <c r="EZ55" s="134" t="n">
        <f aca="false">EY55*$EZ$2+$EZ$3</f>
        <v>67.0123</v>
      </c>
      <c r="FA55" s="0" t="n">
        <f aca="false">((EY55*$FA$2)+$FA$3)*100</f>
        <v>66.1685</v>
      </c>
    </row>
    <row r="56" customFormat="false" ht="12" hidden="false" customHeight="false" outlineLevel="0" collapsed="false">
      <c r="A56" s="140" t="n">
        <f aca="false">EOMONTH(A55,0)+1</f>
        <v>38412</v>
      </c>
      <c r="C56" s="108" t="n">
        <f aca="false">CB56</f>
        <v>26.8257325489191</v>
      </c>
      <c r="D56" s="6"/>
      <c r="E56" s="96" t="n">
        <f aca="false">C56+$E$3</f>
        <v>35.8257325489191</v>
      </c>
      <c r="F56" s="96" t="n">
        <f aca="false">C56+$F$3</f>
        <v>48.8257325489191</v>
      </c>
      <c r="G56" s="96" t="n">
        <f aca="false">C56+$G$3</f>
        <v>42.0257325489191</v>
      </c>
      <c r="H56" s="92" t="n">
        <f aca="false">IF(Polymers_Data!F56=1,0.5*G56+0.5*F56,IF(Polymers_Data!F56=2,0.7*G56+0.3*F56,IF(Polymers_Data!F56=3,MAXA(MINA(F56,G56),E56),IF(Polymers_Data!F56=4,0.7*G56+0.3*E56,IF(Polymers_Data!F56=5,0.5*G56+0.5*E56,"ERR")))))</f>
        <v>42.0257325489191</v>
      </c>
      <c r="I56" s="109" t="n">
        <v>0</v>
      </c>
      <c r="J56" s="109" t="n">
        <f aca="false">G56+I56</f>
        <v>42.0257325489191</v>
      </c>
      <c r="K56" s="110" t="n">
        <f aca="false">J56+2</f>
        <v>44.0257325489191</v>
      </c>
      <c r="L56" s="111" t="n">
        <f aca="false">AB56+$L$3</f>
        <v>44.3257325489191</v>
      </c>
      <c r="M56" s="112" t="n">
        <f aca="false">L56+$M$3</f>
        <v>45.3257325489191</v>
      </c>
      <c r="N56" s="113" t="n">
        <f aca="false">L56+$N$3</f>
        <v>43.3257325489191</v>
      </c>
      <c r="O56" s="114" t="n">
        <f aca="false">C56+$O$3</f>
        <v>29.3257325489191</v>
      </c>
      <c r="P56" s="96" t="n">
        <f aca="false">C56+$P$3</f>
        <v>47.3257325489191</v>
      </c>
      <c r="Q56" s="96" t="n">
        <f aca="false">C56+$Q$3</f>
        <v>39.0757325489191</v>
      </c>
      <c r="R56" s="6"/>
      <c r="S56" s="88" t="n">
        <f aca="false">J56-3.5</f>
        <v>38.5257325489191</v>
      </c>
      <c r="T56" s="92"/>
      <c r="U56" s="114" t="n">
        <f aca="false">$C56+$U$3</f>
        <v>31.8257325489191</v>
      </c>
      <c r="V56" s="96" t="n">
        <f aca="false">$C56+$V$3</f>
        <v>46.3257325489191</v>
      </c>
      <c r="W56" s="96" t="n">
        <f aca="false">$C56+$W$3</f>
        <v>38.8257325489191</v>
      </c>
      <c r="X56" s="92"/>
      <c r="Y56" s="92" t="n">
        <f aca="false">IF(Polymers_Data!BA56=1,0.5*W56+0.5*V56,IF(Polymers_Data!BA56=2,0.7*W56+0.3*V56,IF(Polymers_Data!BA56=3,MAXA(MINA(V56,W56),U56),IF(Polymers_Data!BA56=4,0.7*W56+0.3*U56,IF(Polymers_Data!BA56=5,0.5*W56+0.5*U56,"ERR")))))</f>
        <v>38.8257325489191</v>
      </c>
      <c r="Z56" s="96" t="n">
        <v>0</v>
      </c>
      <c r="AA56" s="92" t="n">
        <f aca="false">W56+Z56</f>
        <v>38.8257325489191</v>
      </c>
      <c r="AB56" s="92" t="n">
        <f aca="false">AA56+1</f>
        <v>39.8257325489191</v>
      </c>
      <c r="AC56" s="116" t="n">
        <f aca="false">S56+2</f>
        <v>40.5257325489191</v>
      </c>
      <c r="AD56" s="117" t="n">
        <f aca="false">AB56+2.5</f>
        <v>42.3257325489191</v>
      </c>
      <c r="AE56" s="96" t="n">
        <f aca="false">C56+11.33</f>
        <v>38.1557325489191</v>
      </c>
      <c r="AF56" s="96" t="n">
        <f aca="false">C56+27</f>
        <v>53.8257325489191</v>
      </c>
      <c r="AG56" s="96" t="n">
        <f aca="false">C56+17.68</f>
        <v>44.5057325489191</v>
      </c>
      <c r="AH56" s="6"/>
      <c r="AI56" s="88" t="n">
        <f aca="false">AC56+4.5</f>
        <v>45.0257325489191</v>
      </c>
      <c r="AJ56" s="118" t="n">
        <f aca="false">AB56+8</f>
        <v>47.8257325489191</v>
      </c>
      <c r="AK56" s="114" t="n">
        <f aca="false">CO56+1.5</f>
        <v>19.9364809167181</v>
      </c>
      <c r="AL56" s="6"/>
      <c r="AM56" s="96" t="n">
        <f aca="false">AK56+$AM$3</f>
        <v>32.7364809167181</v>
      </c>
      <c r="AN56" s="96" t="n">
        <f aca="false">AK56+$AN$3</f>
        <v>43.9364809167181</v>
      </c>
      <c r="AO56" s="96" t="n">
        <f aca="false">AK56+$AO$3</f>
        <v>37.8364809167181</v>
      </c>
      <c r="AP56" s="109" t="n">
        <f aca="false">IF(Polymers_Data!AE56=1,0.5*AO56+0.5*AN56,IF(Polymers_Data!AE56=2,0.7*AO56+0.3*AN56,IF(Polymers_Data!AE56=3,MAXA(MINA(AN56,AO56),AM56),IF(Polymers_Data!AE56=4,0.7*AO56+0.3*AM56,IF(Polymers_Data!AE56=5,0.5*AO56+0.5*AM56,"ERR")))))</f>
        <v>37.8364809167181</v>
      </c>
      <c r="AQ56" s="109" t="n">
        <f aca="false">IF(Polymers_Data!AE56=1,0.5*AO56+0.5*AN56,IF(Polymers_Data!AE56=2,0.7*AO56+0.3*AN56,IF(Polymers_Data!AE56=3,MAXA(MINA(AN56,AO56),AM56),IF(Polymers_Data!AE56=4,0.7*AO56+0.3*AM56,IF(Polymers_Data!AE56=5,0.5*AO56+0.5*AM56,"ERR")))))</f>
        <v>37.8364809167181</v>
      </c>
      <c r="AR56" s="96" t="n">
        <f aca="false">$AK56+10</f>
        <v>29.9364809167181</v>
      </c>
      <c r="AS56" s="96" t="n">
        <f aca="false">$AK56+23.75</f>
        <v>43.6864809167181</v>
      </c>
      <c r="AT56" s="96" t="n">
        <f aca="false">$AK56+$AT$3</f>
        <v>35.3264809167181</v>
      </c>
      <c r="AU56" s="96" t="n">
        <f aca="false">IF(Polymers_Data!BP56=1,0.5*AT56+0.5*AS56,IF(Polymers_Data!BP56=2,0.7*AT56+0.3*AS56,IF(Polymers_Data!BP56=3,MAXA(MINA(AS56,AT56),AR56),IF(Polymers_Data!BP56=4,0.7*AT56+0.3*AR56,IF(Polymers_Data!BP56=5,0.3*AT56+0.7*AR56,"ERR")))))</f>
        <v>35.3264809167181</v>
      </c>
      <c r="AV56" s="96" t="n">
        <v>2</v>
      </c>
      <c r="AW56" s="96" t="n">
        <f aca="false">AT56+AV56</f>
        <v>37.3264809167181</v>
      </c>
      <c r="AX56" s="5"/>
      <c r="AY56" s="108" t="n">
        <f aca="false">C56</f>
        <v>26.8257325489191</v>
      </c>
      <c r="AZ56" s="6"/>
      <c r="BA56" s="96" t="n">
        <f aca="false">AY56+$BA$3</f>
        <v>44.3257325489191</v>
      </c>
      <c r="BB56" s="96" t="n">
        <f aca="false">AY56+$BB$3</f>
        <v>86.8257325489191</v>
      </c>
      <c r="BC56" s="96" t="n">
        <f aca="false">AY56+$BC$3</f>
        <v>66.3257325489191</v>
      </c>
      <c r="BD56" s="109" t="n">
        <f aca="false">IF(Polymers_Data!BZ56=1,0.5*BC56+0.5*BB56,IF(Polymers_Data!BZ56=2,0.7*BC56+0.3*BB56,IF(Polymers_Data!BZ56=3,MAXA(MINA(BB56,BC56),BA56),IF(Polymers_Data!BZ56=4,0.7*BC56+0.3*BA56,IF(Polymers_Data!BZ56=5,0.5*BC56+0.5*BA56,"ERR")))))</f>
        <v>66.3257325489191</v>
      </c>
      <c r="BE56" s="92" t="n">
        <f aca="false">IF(Polymers_Data!BZ56=1,0.5*BC56+0.5*BB56,IF(Polymers_Data!BZ56=2,0.7*BC56+0.3*BB56,IF(Polymers_Data!BZ56=3,MAXA(MINA(BB56,BC56),BA56),IF(Polymers_Data!BZ56=4,0.7*BC56+0.3*BA56,IF(Polymers_Data!BZ56=5,0.5*BC56+0.5*BA56,"ERR")))))</f>
        <v>66.3257325489191</v>
      </c>
      <c r="BF56" s="6"/>
      <c r="BG56" s="6"/>
      <c r="BH56" s="6"/>
      <c r="BI56" s="120" t="n">
        <f aca="false">BC56+BH56</f>
        <v>66.3257325489191</v>
      </c>
      <c r="BJ56" s="6"/>
      <c r="BK56" s="114" t="n">
        <f aca="false">DQ56</f>
        <v>37.8257325489191</v>
      </c>
      <c r="BL56" s="6"/>
      <c r="BM56" s="96" t="n">
        <f aca="false">BK56+$BM$3</f>
        <v>45.0757325489191</v>
      </c>
      <c r="BN56" s="96" t="n">
        <f aca="false">BK56+22</f>
        <v>59.8257325489191</v>
      </c>
      <c r="BO56" s="96" t="n">
        <f aca="false">BK56+$BO$3</f>
        <v>53.0257325489191</v>
      </c>
      <c r="BP56" s="121" t="n">
        <f aca="false">IF(Polymers_Data!AJ56=1,0.5*BO56+0.5*BN56,IF(Polymers_Data!AJ56=2,0.7*BO56+0.3*BN56,IF(Polymers_Data!AJ56=3,MAXA(MINA(BN56,BO56),BM56),IF(Polymers_Data!AJ56=4,0.7*BO56+0.3*BM56,IF(Polymers_Data!AJ56=5,0.5*BO56+0.5*BM56,"ERR")))))</f>
        <v>53.0257325489191</v>
      </c>
      <c r="BQ56" s="121" t="n">
        <v>0</v>
      </c>
      <c r="BR56" s="121" t="n">
        <f aca="false">BO56+BQ56</f>
        <v>53.0257325489191</v>
      </c>
      <c r="BS56" s="96" t="n">
        <f aca="false">BR56-2.5</f>
        <v>50.5257325489191</v>
      </c>
      <c r="BT56" s="124"/>
      <c r="BU56" s="122" t="n">
        <f aca="false">VLOOKUP(A56,'[2]Price Curves'!$C$8:$IV$367,'[2]Price Curves'!$AW$1)</f>
        <v>38.0924256702898</v>
      </c>
      <c r="BV56" s="96" t="n">
        <f aca="false">BU56/2.97</f>
        <v>12.8257325489191</v>
      </c>
      <c r="BW56" s="96" t="n">
        <f aca="false">BV56+7</f>
        <v>19.8257325489191</v>
      </c>
      <c r="BX56" s="96" t="n">
        <f aca="false">BV56+23.861</f>
        <v>36.6867325489191</v>
      </c>
      <c r="BY56" s="96" t="n">
        <f aca="false">BV56+$BY$3</f>
        <v>26.8257325489191</v>
      </c>
      <c r="BZ56" s="96" t="n">
        <f aca="false">IF(Monomers_Data!F56=1,0.5*BY56+0.5*BX56,IF(Monomers_Data!F56=2,0.7*BY56+0.3*BX56,IF(Monomers_Data!F56=3,MAXA(MINA(BX56,BY56),BW56),IF(Monomers_Data!F56=4,0.7*BY56+0.3*BW56,IF(Monomers_Data!F56=5,0.5*BY56+0.5*BW56,"ERR")))))</f>
        <v>26.8257325489191</v>
      </c>
      <c r="CA56" s="96"/>
      <c r="CB56" s="92" t="n">
        <f aca="false">BY56+CA56</f>
        <v>26.8257325489191</v>
      </c>
      <c r="CC56" s="96" t="n">
        <f aca="false">EP56</f>
        <v>29.2257325489191</v>
      </c>
      <c r="CD56" s="96" t="n">
        <f aca="false">CB56+2</f>
        <v>28.8257325489191</v>
      </c>
      <c r="CE56" s="123" t="n">
        <f aca="false">CB56+0.25</f>
        <v>27.0757325489191</v>
      </c>
      <c r="CF56" s="124"/>
      <c r="CG56" s="105" t="n">
        <f aca="false">VLOOKUP(A56,'[2]Price Curves'!$C$8:$BH$367,'[2]Price Curves'!$AY$1)</f>
        <v>48.3763142777174</v>
      </c>
      <c r="CH56" s="124" t="n">
        <f aca="false">CG56/4.23</f>
        <v>11.4364809167181</v>
      </c>
      <c r="CI56" s="124" t="n">
        <f aca="false">$CB56+CI$3</f>
        <v>18.8257325489191</v>
      </c>
      <c r="CJ56" s="124" t="n">
        <f aca="false">$CB56+CJ$3</f>
        <v>24.8257325489191</v>
      </c>
      <c r="CK56" s="124" t="n">
        <f aca="false">$CB56+CK$3</f>
        <v>20.8257325489191</v>
      </c>
      <c r="CL56" s="125" t="n">
        <f aca="false">IF(Monomers_Data!P56=1,0.5*CK56+0.5*CJ56,IF(Monomers_Data!P56=2,0.7*CK56+0.3*CJ56,IF(Monomers_Data!P56=3,MAXA(MINA(CJ56,CK56),CI56),IF(Monomers_Data!P56=4,0.7*CK56+0.3*CI56,IF(Monomers_Data!P56=5,0.5*CK56+0.5*CI56,"ERR")))))</f>
        <v>22.0257325489191</v>
      </c>
      <c r="CM56" s="125" t="n">
        <f aca="false">CH56+$CM$3</f>
        <v>18.4364809167181</v>
      </c>
      <c r="CN56" s="125"/>
      <c r="CO56" s="118" t="n">
        <f aca="false">CM56</f>
        <v>18.4364809167181</v>
      </c>
      <c r="CP56" s="125" t="n">
        <v>1.5</v>
      </c>
      <c r="CQ56" s="127" t="n">
        <f aca="false">CO56+CP56</f>
        <v>19.9364809167181</v>
      </c>
      <c r="CR56" s="124" t="n">
        <f aca="false">EX56</f>
        <v>15.6248414410134</v>
      </c>
      <c r="CS56" s="128" t="n">
        <f aca="false">EX56</f>
        <v>15.6248414410134</v>
      </c>
      <c r="CT56" s="7" t="n">
        <f aca="false">CB56</f>
        <v>26.8257325489191</v>
      </c>
      <c r="CU56" s="124" t="n">
        <f aca="false">(+CT56+$CU$3)</f>
        <v>29.3257325489191</v>
      </c>
      <c r="CV56" s="124" t="n">
        <f aca="false">CT56+$CV$3</f>
        <v>43.8257325489191</v>
      </c>
      <c r="CW56" s="124" t="n">
        <f aca="false">CT56+$CW$3</f>
        <v>36.8257325489191</v>
      </c>
      <c r="CX56" s="96" t="n">
        <f aca="false">IF(Polymers_Data!BU56=1,0.5*CW56+0.5*CV56,IF(Polymers_Data!BU56=2,0.7*CW56+0.3*CV56,IF(Polymers_Data!BU56=3,MAXA(MINA(CV56,CW56),CU56),IF(Polymers_Data!BU56=4,0.7*CW56+0.3*CU56,IF(Polymers_Data!BU56=5,0.5*CW56+0.5*CU56,"ERR")))))</f>
        <v>38.9257325489191</v>
      </c>
      <c r="CY56" s="129" t="n">
        <f aca="false">CX56</f>
        <v>38.9257325489191</v>
      </c>
      <c r="CZ56" s="105" t="n">
        <v>0.208325832653061</v>
      </c>
      <c r="DA56" s="124" t="n">
        <f aca="false">CZ56*100/(0.2*4.22+0.8*2.9696)</f>
        <v>6.47038937574732</v>
      </c>
      <c r="DB56" s="123"/>
      <c r="DC56" s="124" t="n">
        <f aca="false">EN56</f>
        <v>24.2257325489191</v>
      </c>
      <c r="DD56" s="124" t="n">
        <f aca="false">EB56</f>
        <v>107.46068452381</v>
      </c>
      <c r="DE56" s="124" t="n">
        <f aca="false">DC56*0.285+DD56/7.37*0.785+5.2</f>
        <v>23.5502818566578</v>
      </c>
      <c r="DF56" s="124" t="n">
        <f aca="false">DC56+$DF$3</f>
        <v>18.9257325489191</v>
      </c>
      <c r="DG56" s="124" t="n">
        <f aca="false">DC56+$DG$3</f>
        <v>49.2257325489191</v>
      </c>
      <c r="DH56" s="96" t="n">
        <f aca="false">DC56+6</f>
        <v>30.2257325489191</v>
      </c>
      <c r="DI56" s="124" t="n">
        <f aca="false">IF(Monomers_Data!AE56=1,0.5*DH56+0.5*DG56,IF(Monomers_Data!AE56=2,0.7*DH56+0.3*DG56,IF(Monomers_Data!AE56=3,MAXA(MINA(DG56,DH56),DF56),IF(Monomers_Data!AE56=4,0.7*DH56+0.3*DF56,IF(Monomers_Data!AE56=5,0.5*DH56+0.5*DF56,"ERR")))))</f>
        <v>30.2257325489191</v>
      </c>
      <c r="DJ56" s="125" t="n">
        <f aca="false">DI56</f>
        <v>30.2257325489191</v>
      </c>
      <c r="DK56" s="123" t="n">
        <f aca="false">DJ56/100*2204</f>
        <v>666.175145378177</v>
      </c>
      <c r="DL56" s="124" t="n">
        <f aca="false">CB56</f>
        <v>26.8257325489191</v>
      </c>
      <c r="DM56" s="124" t="n">
        <f aca="false">DL56+$DM$3</f>
        <v>29.3257325489191</v>
      </c>
      <c r="DN56" s="124" t="n">
        <f aca="false">DL56+$DN$3</f>
        <v>49.8257325489191</v>
      </c>
      <c r="DO56" s="96" t="n">
        <f aca="false">DL56+$DO$3</f>
        <v>37.8257325489191</v>
      </c>
      <c r="DP56" s="124" t="n">
        <f aca="false">IF(Monomers_Data!AE56=1,0.5*DO56+0.5*DN56,IF(Monomers_Data!AE56=2,0.7*DO56+0.3*DN56,IF(Monomers_Data!AE56=3,MAXA(MINA(DN56,DO56),DM56),IF(Monomers_Data!AE56=4,0.7*DO56+0.3*DM56,IF(Monomers_Data!AE56=5,0.5*DO56+0.5*DM56,"ERR")))))</f>
        <v>37.8257325489191</v>
      </c>
      <c r="DQ56" s="125" t="n">
        <f aca="false">DP56</f>
        <v>37.8257325489191</v>
      </c>
      <c r="DR56" s="123" t="n">
        <f aca="false">DQ56/100*2204</f>
        <v>833.679145378177</v>
      </c>
      <c r="DS56" s="96" t="n">
        <f aca="false">VLOOKUP(A56,'[2]Price Curves'!$C$8:$BH$367,'[2]Price Curves'!$BC$1)</f>
        <v>22.9975</v>
      </c>
      <c r="DT56" s="124" t="n">
        <f aca="false">DS56/42*100</f>
        <v>54.7559523809524</v>
      </c>
      <c r="DU56" s="124" t="n">
        <f aca="false">VLOOKUP(A56,'[2]Price Curves'!$C$8:$BH$367,'[2]Price Curves'!$BG$1)</f>
        <v>68.6</v>
      </c>
      <c r="DV56" s="105" t="n">
        <f aca="false">DT57+$DT$3</f>
        <v>80.2904761904762</v>
      </c>
      <c r="DW56" s="130" t="n">
        <f aca="false">DT57+$DU$3</f>
        <v>164.690476190476</v>
      </c>
      <c r="DX56" s="130" t="n">
        <f aca="false">DT56*$DV$3+DU56*$DW$3+$DX$3</f>
        <v>107.46068452381</v>
      </c>
      <c r="DY56" s="96" t="n">
        <f aca="false">DT57+$DY$3</f>
        <v>109.690476190476</v>
      </c>
      <c r="DZ56" s="96"/>
      <c r="EA56" s="131" t="n">
        <f aca="false">DX56+DZ56</f>
        <v>107.46068452381</v>
      </c>
      <c r="EB56" s="131" t="n">
        <f aca="false">DX56</f>
        <v>107.46068452381</v>
      </c>
      <c r="EC56" s="132"/>
      <c r="ED56" s="133" t="n">
        <f aca="false">'[2]Price Curves'!AM55</f>
        <v>1.21</v>
      </c>
      <c r="EH56" s="106" t="n">
        <f aca="false">MAX(EXP(-0.015*((A62-'Export File'!$A$6+30)/365))*$EH$8,0.1)</f>
        <v>0.1028137112409</v>
      </c>
      <c r="EJ56" s="134" t="n">
        <f aca="false">BV56</f>
        <v>12.8257325489191</v>
      </c>
      <c r="EK56" s="134" t="n">
        <f aca="false">EJ56+5.22</f>
        <v>18.0457325489191</v>
      </c>
      <c r="EL56" s="134" t="n">
        <f aca="false">EJ56+18.2</f>
        <v>31.0257325489191</v>
      </c>
      <c r="EM56" s="134" t="n">
        <f aca="false">EJ56+$EM$3</f>
        <v>24.2257325489191</v>
      </c>
      <c r="EN56" s="135" t="n">
        <f aca="false">IF(Monomers_Data!K56=1,0.5*EM56+0.5*EL56,IF(Monomers_Data!K56=2,0.7*EM56+0.3*EL56,IF(Monomers_Data!K56=3,MAXA(MINA(EL56,EM56),EK56),IF(Monomers_Data!K56=4,0.7*EM56+0.3*EK56,IF(Monomers_Data!K56=5,0.5*EM56+0.5*EK56,"ERR")))))</f>
        <v>24.2257325489191</v>
      </c>
      <c r="EO56" s="134" t="n">
        <v>5</v>
      </c>
      <c r="EP56" s="142" t="n">
        <f aca="false">EN56+EO56</f>
        <v>29.2257325489191</v>
      </c>
      <c r="EQ56" s="134" t="n">
        <f aca="false">VLOOKUP(A56,'[2]Price Curves'!$C$8:$BH$367,'[2]Price Curves'!$BH$1)</f>
        <v>62.7809523809524</v>
      </c>
      <c r="ER56" s="134" t="n">
        <f aca="false">VLOOKUP(A56,'[2]Price Curves'!$C$8:$BH$367,'[2]Price Curves'!$BA$1)</f>
        <v>48.8913794021738</v>
      </c>
      <c r="ES56" s="137" t="n">
        <f aca="false">MIN(((EQ56+$ET$1-ER56*0.7133-$ET$3)/5.69*2.4313)+1.5,CQ56-$ET$2)</f>
        <v>13.8132019653088</v>
      </c>
      <c r="ET56" s="134" t="n">
        <f aca="false">MAX(($EQ56+$ET$1-$ER56*0.7133-$ET$3)/5.69*2.4313+1.5,$CQ56-$ET$2)</f>
        <v>17.4364809167181</v>
      </c>
      <c r="EU56" s="138" t="n">
        <f aca="false">AVERAGE(ET56,ES56)</f>
        <v>15.6248414410134</v>
      </c>
      <c r="EV56" s="134" t="n">
        <f aca="false">CB56*$EV$2+$EV$3</f>
        <v>17.2534280744339</v>
      </c>
      <c r="EW56" s="134" t="n">
        <f aca="false">IF(Monomers_Data!U56=1,0.5*EU56+0.5*ET56,IF(Monomers_Data!U56=2,0.7*EU56+0.3*ET56,IF(Monomers_Data!U56=3,MAXA(MINA(ET56,EU56),ES56),IF(Monomers_Data!U56=4,0.7*EU56+0.3*ES56,IF(Monomers_Data!U56=5,0.5*EU56+0.5*ES56,"ERR")))))</f>
        <v>15.6248414410134</v>
      </c>
      <c r="EX56" s="96" t="n">
        <f aca="false">EW56</f>
        <v>15.6248414410134</v>
      </c>
      <c r="EY56" s="139" t="n">
        <f aca="false">VLOOKUP(A56,'[2]Price Curves'!$C$8:$BH$367,'[2]Price Curves'!$BE$1)</f>
        <v>4.257</v>
      </c>
      <c r="EZ56" s="134" t="n">
        <f aca="false">EY56*$EZ$2+$EZ$3</f>
        <v>64.7863</v>
      </c>
      <c r="FA56" s="0" t="n">
        <f aca="false">((EY56*$FA$2)+$FA$3)*100</f>
        <v>64.6985</v>
      </c>
    </row>
    <row r="57" customFormat="false" ht="12" hidden="false" customHeight="false" outlineLevel="0" collapsed="false">
      <c r="A57" s="140" t="n">
        <f aca="false">EOMONTH(A56,0)+1</f>
        <v>38443</v>
      </c>
      <c r="C57" s="108" t="n">
        <f aca="false">CB57</f>
        <v>26.6423336005558</v>
      </c>
      <c r="D57" s="6"/>
      <c r="E57" s="96" t="n">
        <f aca="false">C57+$E$3</f>
        <v>35.6423336005558</v>
      </c>
      <c r="F57" s="96" t="n">
        <f aca="false">C57+$F$3</f>
        <v>48.6423336005558</v>
      </c>
      <c r="G57" s="96" t="n">
        <f aca="false">C57+$G$3</f>
        <v>41.8423336005558</v>
      </c>
      <c r="H57" s="92" t="n">
        <f aca="false">IF(Polymers_Data!F57=1,0.5*G57+0.5*F57,IF(Polymers_Data!F57=2,0.7*G57+0.3*F57,IF(Polymers_Data!F57=3,MAXA(MINA(F57,G57),E57),IF(Polymers_Data!F57=4,0.7*G57+0.3*E57,IF(Polymers_Data!F57=5,0.5*G57+0.5*E57,"ERR")))))</f>
        <v>41.8423336005558</v>
      </c>
      <c r="I57" s="109" t="n">
        <v>0</v>
      </c>
      <c r="J57" s="109" t="n">
        <f aca="false">G57+I57</f>
        <v>41.8423336005558</v>
      </c>
      <c r="K57" s="110" t="n">
        <f aca="false">J57+2</f>
        <v>43.8423336005558</v>
      </c>
      <c r="L57" s="111" t="n">
        <f aca="false">AB57+$L$3</f>
        <v>44.1423336005558</v>
      </c>
      <c r="M57" s="112" t="n">
        <f aca="false">L57+$M$3</f>
        <v>45.1423336005558</v>
      </c>
      <c r="N57" s="113" t="n">
        <f aca="false">L57+$N$3</f>
        <v>43.1423336005558</v>
      </c>
      <c r="O57" s="114" t="n">
        <f aca="false">C57+$O$3</f>
        <v>29.1423336005558</v>
      </c>
      <c r="P57" s="96" t="n">
        <f aca="false">C57+$P$3</f>
        <v>47.1423336005558</v>
      </c>
      <c r="Q57" s="96" t="n">
        <f aca="false">C57+$Q$3</f>
        <v>38.8923336005558</v>
      </c>
      <c r="R57" s="6"/>
      <c r="S57" s="88" t="n">
        <f aca="false">J57-3.5</f>
        <v>38.3423336005558</v>
      </c>
      <c r="T57" s="92"/>
      <c r="U57" s="114" t="n">
        <f aca="false">$C57+$U$3</f>
        <v>31.6423336005558</v>
      </c>
      <c r="V57" s="96" t="n">
        <f aca="false">$C57+$V$3</f>
        <v>46.1423336005558</v>
      </c>
      <c r="W57" s="96" t="n">
        <f aca="false">$C57+$W$3</f>
        <v>38.6423336005558</v>
      </c>
      <c r="X57" s="92"/>
      <c r="Y57" s="92" t="n">
        <f aca="false">IF(Polymers_Data!BA57=1,0.5*W57+0.5*V57,IF(Polymers_Data!BA57=2,0.7*W57+0.3*V57,IF(Polymers_Data!BA57=3,MAXA(MINA(V57,W57),U57),IF(Polymers_Data!BA57=4,0.7*W57+0.3*U57,IF(Polymers_Data!BA57=5,0.5*W57+0.5*U57,"ERR")))))</f>
        <v>38.6423336005558</v>
      </c>
      <c r="Z57" s="96" t="n">
        <v>0</v>
      </c>
      <c r="AA57" s="92" t="n">
        <f aca="false">W57+Z57</f>
        <v>38.6423336005558</v>
      </c>
      <c r="AB57" s="92" t="n">
        <f aca="false">AA57+1</f>
        <v>39.6423336005558</v>
      </c>
      <c r="AC57" s="116" t="n">
        <f aca="false">S57+2</f>
        <v>40.3423336005558</v>
      </c>
      <c r="AD57" s="117" t="n">
        <f aca="false">AB57+2.5</f>
        <v>42.1423336005558</v>
      </c>
      <c r="AE57" s="96" t="n">
        <f aca="false">C57+11.33</f>
        <v>37.9723336005558</v>
      </c>
      <c r="AF57" s="96" t="n">
        <f aca="false">C57+27</f>
        <v>53.6423336005558</v>
      </c>
      <c r="AG57" s="96" t="n">
        <f aca="false">C57+17.68</f>
        <v>44.3223336005558</v>
      </c>
      <c r="AH57" s="6"/>
      <c r="AI57" s="88" t="n">
        <f aca="false">AC57+4.5</f>
        <v>44.8423336005558</v>
      </c>
      <c r="AJ57" s="118" t="n">
        <f aca="false">AB57+8</f>
        <v>47.6423336005558</v>
      </c>
      <c r="AK57" s="114" t="n">
        <f aca="false">CO57+1.5</f>
        <v>19.5916620640549</v>
      </c>
      <c r="AL57" s="6"/>
      <c r="AM57" s="96" t="n">
        <f aca="false">AK57+$AM$3</f>
        <v>32.3916620640549</v>
      </c>
      <c r="AN57" s="96" t="n">
        <f aca="false">AK57+$AN$3</f>
        <v>43.5916620640549</v>
      </c>
      <c r="AO57" s="96" t="n">
        <f aca="false">AK57+$AO$3</f>
        <v>37.4916620640549</v>
      </c>
      <c r="AP57" s="109" t="n">
        <f aca="false">IF(Polymers_Data!AE57=1,0.5*AO57+0.5*AN57,IF(Polymers_Data!AE57=2,0.7*AO57+0.3*AN57,IF(Polymers_Data!AE57=3,MAXA(MINA(AN57,AO57),AM57),IF(Polymers_Data!AE57=4,0.7*AO57+0.3*AM57,IF(Polymers_Data!AE57=5,0.5*AO57+0.5*AM57,"ERR")))))</f>
        <v>37.4916620640549</v>
      </c>
      <c r="AQ57" s="109" t="n">
        <f aca="false">IF(Polymers_Data!AE57=1,0.5*AO57+0.5*AN57,IF(Polymers_Data!AE57=2,0.7*AO57+0.3*AN57,IF(Polymers_Data!AE57=3,MAXA(MINA(AN57,AO57),AM57),IF(Polymers_Data!AE57=4,0.7*AO57+0.3*AM57,IF(Polymers_Data!AE57=5,0.5*AO57+0.5*AM57,"ERR")))))</f>
        <v>37.4916620640549</v>
      </c>
      <c r="AR57" s="96" t="n">
        <f aca="false">$AK57+10</f>
        <v>29.5916620640549</v>
      </c>
      <c r="AS57" s="96" t="n">
        <f aca="false">$AK57+23.75</f>
        <v>43.3416620640549</v>
      </c>
      <c r="AT57" s="96" t="n">
        <f aca="false">$AK57+$AT$3</f>
        <v>34.9816620640549</v>
      </c>
      <c r="AU57" s="96" t="n">
        <f aca="false">IF(Polymers_Data!BP57=1,0.5*AT57+0.5*AS57,IF(Polymers_Data!BP57=2,0.7*AT57+0.3*AS57,IF(Polymers_Data!BP57=3,MAXA(MINA(AS57,AT57),AR57),IF(Polymers_Data!BP57=4,0.7*AT57+0.3*AR57,IF(Polymers_Data!BP57=5,0.3*AT57+0.7*AR57,"ERR")))))</f>
        <v>34.9816620640549</v>
      </c>
      <c r="AV57" s="96" t="n">
        <v>2</v>
      </c>
      <c r="AW57" s="96" t="n">
        <f aca="false">AT57+AV57</f>
        <v>36.9816620640549</v>
      </c>
      <c r="AX57" s="5"/>
      <c r="AY57" s="108" t="n">
        <f aca="false">C57</f>
        <v>26.6423336005558</v>
      </c>
      <c r="AZ57" s="6"/>
      <c r="BA57" s="96" t="n">
        <f aca="false">AY57+$BA$3</f>
        <v>44.1423336005558</v>
      </c>
      <c r="BB57" s="96" t="n">
        <f aca="false">AY57+$BB$3</f>
        <v>86.6423336005558</v>
      </c>
      <c r="BC57" s="96" t="n">
        <f aca="false">AY57+$BC$3</f>
        <v>66.1423336005558</v>
      </c>
      <c r="BD57" s="109" t="n">
        <f aca="false">IF(Polymers_Data!BZ57=1,0.5*BC57+0.5*BB57,IF(Polymers_Data!BZ57=2,0.7*BC57+0.3*BB57,IF(Polymers_Data!BZ57=3,MAXA(MINA(BB57,BC57),BA57),IF(Polymers_Data!BZ57=4,0.7*BC57+0.3*BA57,IF(Polymers_Data!BZ57=5,0.5*BC57+0.5*BA57,"ERR")))))</f>
        <v>66.1423336005558</v>
      </c>
      <c r="BE57" s="92" t="n">
        <f aca="false">IF(Polymers_Data!BZ57=1,0.5*BC57+0.5*BB57,IF(Polymers_Data!BZ57=2,0.7*BC57+0.3*BB57,IF(Polymers_Data!BZ57=3,MAXA(MINA(BB57,BC57),BA57),IF(Polymers_Data!BZ57=4,0.7*BC57+0.3*BA57,IF(Polymers_Data!BZ57=5,0.5*BC57+0.5*BA57,"ERR")))))</f>
        <v>66.1423336005558</v>
      </c>
      <c r="BF57" s="6"/>
      <c r="BG57" s="6"/>
      <c r="BH57" s="6"/>
      <c r="BI57" s="120" t="n">
        <f aca="false">BC57+BH57</f>
        <v>66.1423336005558</v>
      </c>
      <c r="BJ57" s="6"/>
      <c r="BK57" s="114" t="n">
        <f aca="false">DQ57</f>
        <v>37.6423336005558</v>
      </c>
      <c r="BL57" s="6"/>
      <c r="BM57" s="96" t="n">
        <f aca="false">BK57+$BM$3</f>
        <v>44.8923336005558</v>
      </c>
      <c r="BN57" s="96" t="n">
        <f aca="false">BK57+22</f>
        <v>59.6423336005558</v>
      </c>
      <c r="BO57" s="96" t="n">
        <f aca="false">BK57+$BO$3</f>
        <v>52.8423336005558</v>
      </c>
      <c r="BP57" s="121" t="n">
        <f aca="false">IF(Polymers_Data!AJ57=1,0.5*BO57+0.5*BN57,IF(Polymers_Data!AJ57=2,0.7*BO57+0.3*BN57,IF(Polymers_Data!AJ57=3,MAXA(MINA(BN57,BO57),BM57),IF(Polymers_Data!AJ57=4,0.7*BO57+0.3*BM57,IF(Polymers_Data!AJ57=5,0.5*BO57+0.5*BM57,"ERR")))))</f>
        <v>52.8423336005558</v>
      </c>
      <c r="BQ57" s="121" t="n">
        <v>0</v>
      </c>
      <c r="BR57" s="121" t="n">
        <f aca="false">BO57+BQ57</f>
        <v>52.8423336005558</v>
      </c>
      <c r="BS57" s="96" t="n">
        <f aca="false">BR57-2.5</f>
        <v>50.3423336005558</v>
      </c>
      <c r="BT57" s="124"/>
      <c r="BU57" s="122" t="n">
        <f aca="false">VLOOKUP(A57,'[2]Price Curves'!$C$8:$IV$367,'[2]Price Curves'!$AW$1)</f>
        <v>37.5477307936507</v>
      </c>
      <c r="BV57" s="96" t="n">
        <f aca="false">BU57/2.97</f>
        <v>12.6423336005558</v>
      </c>
      <c r="BW57" s="96" t="n">
        <f aca="false">BV57+7</f>
        <v>19.6423336005558</v>
      </c>
      <c r="BX57" s="96" t="n">
        <f aca="false">BV57+23.861</f>
        <v>36.5033336005558</v>
      </c>
      <c r="BY57" s="96" t="n">
        <f aca="false">BV57+$BY$3</f>
        <v>26.6423336005558</v>
      </c>
      <c r="BZ57" s="96" t="n">
        <f aca="false">IF(Monomers_Data!F57=1,0.5*BY57+0.5*BX57,IF(Monomers_Data!F57=2,0.7*BY57+0.3*BX57,IF(Monomers_Data!F57=3,MAXA(MINA(BX57,BY57),BW57),IF(Monomers_Data!F57=4,0.7*BY57+0.3*BW57,IF(Monomers_Data!F57=5,0.5*BY57+0.5*BW57,"ERR")))))</f>
        <v>26.6423336005558</v>
      </c>
      <c r="CA57" s="96"/>
      <c r="CB57" s="92" t="n">
        <f aca="false">BY57+CA57</f>
        <v>26.6423336005558</v>
      </c>
      <c r="CC57" s="96" t="n">
        <f aca="false">EP57</f>
        <v>29.0423336005558</v>
      </c>
      <c r="CD57" s="96" t="n">
        <f aca="false">CB57+2</f>
        <v>28.6423336005558</v>
      </c>
      <c r="CE57" s="123" t="n">
        <f aca="false">CB57+0.25</f>
        <v>26.8923336005558</v>
      </c>
      <c r="CF57" s="124"/>
      <c r="CG57" s="105" t="n">
        <f aca="false">VLOOKUP(A57,'[2]Price Curves'!$C$8:$BH$367,'[2]Price Curves'!$AY$1)</f>
        <v>46.9177305309524</v>
      </c>
      <c r="CH57" s="124" t="n">
        <f aca="false">CG57/4.23</f>
        <v>11.0916620640549</v>
      </c>
      <c r="CI57" s="124" t="n">
        <f aca="false">$CB57+CI$3</f>
        <v>18.6423336005558</v>
      </c>
      <c r="CJ57" s="124" t="n">
        <f aca="false">$CB57+CJ$3</f>
        <v>24.6423336005558</v>
      </c>
      <c r="CK57" s="124" t="n">
        <f aca="false">$CB57+CK$3</f>
        <v>20.6423336005558</v>
      </c>
      <c r="CL57" s="125" t="n">
        <f aca="false">IF(Monomers_Data!P57=1,0.5*CK57+0.5*CJ57,IF(Monomers_Data!P57=2,0.7*CK57+0.3*CJ57,IF(Monomers_Data!P57=3,MAXA(MINA(CJ57,CK57),CI57),IF(Monomers_Data!P57=4,0.7*CK57+0.3*CI57,IF(Monomers_Data!P57=5,0.5*CK57+0.5*CI57,"ERR")))))</f>
        <v>21.8423336005558</v>
      </c>
      <c r="CM57" s="125" t="n">
        <f aca="false">CH57+$CM$3</f>
        <v>18.0916620640549</v>
      </c>
      <c r="CN57" s="125"/>
      <c r="CO57" s="118" t="n">
        <f aca="false">CM57</f>
        <v>18.0916620640549</v>
      </c>
      <c r="CP57" s="125" t="n">
        <v>1.5</v>
      </c>
      <c r="CQ57" s="127" t="n">
        <f aca="false">CO57+CP57</f>
        <v>19.5916620640549</v>
      </c>
      <c r="CR57" s="124" t="n">
        <f aca="false">EX57</f>
        <v>17.4424302104293</v>
      </c>
      <c r="CS57" s="128" t="n">
        <f aca="false">EX57</f>
        <v>17.4424302104293</v>
      </c>
      <c r="CT57" s="7" t="n">
        <f aca="false">CB57</f>
        <v>26.6423336005558</v>
      </c>
      <c r="CU57" s="124" t="n">
        <f aca="false">(+CT57+$CU$3)</f>
        <v>29.1423336005558</v>
      </c>
      <c r="CV57" s="124" t="n">
        <f aca="false">CT57+$CV$3</f>
        <v>43.6423336005558</v>
      </c>
      <c r="CW57" s="124" t="n">
        <f aca="false">CT57+$CW$3</f>
        <v>36.6423336005558</v>
      </c>
      <c r="CX57" s="96" t="n">
        <f aca="false">IF(Polymers_Data!BU57=1,0.5*CW57+0.5*CV57,IF(Polymers_Data!BU57=2,0.7*CW57+0.3*CV57,IF(Polymers_Data!BU57=3,MAXA(MINA(CV57,CW57),CU57),IF(Polymers_Data!BU57=4,0.7*CW57+0.3*CU57,IF(Polymers_Data!BU57=5,0.5*CW57+0.5*CU57,"ERR")))))</f>
        <v>38.7423336005558</v>
      </c>
      <c r="CY57" s="129" t="n">
        <f aca="false">CX57</f>
        <v>38.7423336005558</v>
      </c>
      <c r="CZ57" s="105" t="n">
        <v>0.208749091666667</v>
      </c>
      <c r="DA57" s="124" t="n">
        <f aca="false">CZ57*100/(0.2*4.22+0.8*2.9696)</f>
        <v>6.48353537204526</v>
      </c>
      <c r="DB57" s="123"/>
      <c r="DC57" s="124" t="n">
        <f aca="false">EN57</f>
        <v>24.0423336005558</v>
      </c>
      <c r="DD57" s="124" t="n">
        <f aca="false">EB57</f>
        <v>107.384404761905</v>
      </c>
      <c r="DE57" s="124" t="n">
        <f aca="false">DC57*0.285+DD57/7.37*0.785+5.2</f>
        <v>23.489888378478</v>
      </c>
      <c r="DF57" s="124" t="n">
        <f aca="false">DC57+$DF$3</f>
        <v>18.7423336005558</v>
      </c>
      <c r="DG57" s="124" t="n">
        <f aca="false">DC57+$DG$3</f>
        <v>49.0423336005558</v>
      </c>
      <c r="DH57" s="96" t="n">
        <f aca="false">DC57+6</f>
        <v>30.0423336005558</v>
      </c>
      <c r="DI57" s="124" t="n">
        <f aca="false">IF(Monomers_Data!AE57=1,0.5*DH57+0.5*DG57,IF(Monomers_Data!AE57=2,0.7*DH57+0.3*DG57,IF(Monomers_Data!AE57=3,MAXA(MINA(DG57,DH57),DF57),IF(Monomers_Data!AE57=4,0.7*DH57+0.3*DF57,IF(Monomers_Data!AE57=5,0.5*DH57+0.5*DF57,"ERR")))))</f>
        <v>30.0423336005558</v>
      </c>
      <c r="DJ57" s="125" t="n">
        <f aca="false">DI57</f>
        <v>30.0423336005558</v>
      </c>
      <c r="DK57" s="123" t="n">
        <f aca="false">DJ57/100*2204</f>
        <v>662.13303255625</v>
      </c>
      <c r="DL57" s="124" t="n">
        <f aca="false">CB57</f>
        <v>26.6423336005558</v>
      </c>
      <c r="DM57" s="124" t="n">
        <f aca="false">DL57+$DM$3</f>
        <v>29.1423336005558</v>
      </c>
      <c r="DN57" s="124" t="n">
        <f aca="false">DL57+$DN$3</f>
        <v>49.6423336005558</v>
      </c>
      <c r="DO57" s="96" t="n">
        <f aca="false">DL57+$DO$3</f>
        <v>37.6423336005558</v>
      </c>
      <c r="DP57" s="124" t="n">
        <f aca="false">IF(Monomers_Data!AE57=1,0.5*DO57+0.5*DN57,IF(Monomers_Data!AE57=2,0.7*DO57+0.3*DN57,IF(Monomers_Data!AE57=3,MAXA(MINA(DN57,DO57),DM57),IF(Monomers_Data!AE57=4,0.7*DO57+0.3*DM57,IF(Monomers_Data!AE57=5,0.5*DO57+0.5*DM57,"ERR")))))</f>
        <v>37.6423336005558</v>
      </c>
      <c r="DQ57" s="125" t="n">
        <f aca="false">DP57</f>
        <v>37.6423336005558</v>
      </c>
      <c r="DR57" s="123" t="n">
        <f aca="false">DQ57/100*2204</f>
        <v>829.63703255625</v>
      </c>
      <c r="DS57" s="96" t="n">
        <f aca="false">VLOOKUP(A57,'[2]Price Curves'!$C$8:$BH$367,'[2]Price Curves'!$BC$1)</f>
        <v>22.97</v>
      </c>
      <c r="DT57" s="124" t="n">
        <f aca="false">DS57/42*100</f>
        <v>54.6904761904762</v>
      </c>
      <c r="DU57" s="124" t="n">
        <f aca="false">VLOOKUP(A57,'[2]Price Curves'!$C$8:$BH$367,'[2]Price Curves'!$BG$1)</f>
        <v>75.1404761904762</v>
      </c>
      <c r="DV57" s="105" t="n">
        <f aca="false">DT58+$DT$3</f>
        <v>80.225</v>
      </c>
      <c r="DW57" s="130" t="n">
        <f aca="false">DT58+$DU$3</f>
        <v>164.625</v>
      </c>
      <c r="DX57" s="130" t="n">
        <f aca="false">DT57*$DV$3+DU57*$DW$3+$DX$3</f>
        <v>107.384404761905</v>
      </c>
      <c r="DY57" s="96" t="n">
        <f aca="false">DT58+$DY$3</f>
        <v>109.625</v>
      </c>
      <c r="DZ57" s="96"/>
      <c r="EA57" s="131" t="n">
        <f aca="false">DX57+DZ57</f>
        <v>107.384404761905</v>
      </c>
      <c r="EB57" s="131" t="n">
        <f aca="false">DX57</f>
        <v>107.384404761905</v>
      </c>
      <c r="EC57" s="132"/>
      <c r="ED57" s="133" t="n">
        <f aca="false">'[2]Price Curves'!AM56</f>
        <v>1.21</v>
      </c>
      <c r="EH57" s="106" t="n">
        <f aca="false">MAX(EXP(-0.015*((A63-'Export File'!$A$6+30)/365))*$EH$8,0.1)</f>
        <v>0.10268703271615</v>
      </c>
      <c r="EJ57" s="134" t="n">
        <f aca="false">BV57</f>
        <v>12.6423336005558</v>
      </c>
      <c r="EK57" s="134" t="n">
        <f aca="false">EJ57+5.22</f>
        <v>17.8623336005558</v>
      </c>
      <c r="EL57" s="134" t="n">
        <f aca="false">EJ57+18.2</f>
        <v>30.8423336005558</v>
      </c>
      <c r="EM57" s="134" t="n">
        <f aca="false">EJ57+$EM$3</f>
        <v>24.0423336005558</v>
      </c>
      <c r="EN57" s="135" t="n">
        <f aca="false">IF(Monomers_Data!K57=1,0.5*EM57+0.5*EL57,IF(Monomers_Data!K57=2,0.7*EM57+0.3*EL57,IF(Monomers_Data!K57=3,MAXA(MINA(EL57,EM57),EK57),IF(Monomers_Data!K57=4,0.7*EM57+0.3*EK57,IF(Monomers_Data!K57=5,0.5*EM57+0.5*EK57,"ERR")))))</f>
        <v>24.0423336005558</v>
      </c>
      <c r="EO57" s="134" t="n">
        <v>5</v>
      </c>
      <c r="EP57" s="142" t="n">
        <f aca="false">EN57+EO57</f>
        <v>29.0423336005558</v>
      </c>
      <c r="EQ57" s="134" t="n">
        <f aca="false">VLOOKUP(A57,'[2]Price Curves'!$C$8:$BH$367,'[2]Price Curves'!$BH$1)</f>
        <v>69.3904761904762</v>
      </c>
      <c r="ER57" s="134" t="n">
        <f aca="false">VLOOKUP(A57,'[2]Price Curves'!$C$8:$BH$367,'[2]Price Curves'!$BA$1)</f>
        <v>45.0992742857143</v>
      </c>
      <c r="ES57" s="137" t="n">
        <f aca="false">MIN(((EQ57+$ET$1-ER57*0.7133-$ET$3)/5.69*2.4313)+1.5,CQ57-$ET$2)</f>
        <v>17.0916620640549</v>
      </c>
      <c r="ET57" s="134" t="n">
        <f aca="false">MAX(($EQ57+$ET$1-$ER57*0.7133-$ET$3)/5.69*2.4313+1.5,$CQ57-$ET$2)</f>
        <v>17.7931983568036</v>
      </c>
      <c r="EU57" s="138" t="n">
        <f aca="false">AVERAGE(ET57,ES57)</f>
        <v>17.4424302104293</v>
      </c>
      <c r="EV57" s="134" t="n">
        <f aca="false">CB57*$EV$2+$EV$3</f>
        <v>17.1149618684196</v>
      </c>
      <c r="EW57" s="134" t="n">
        <f aca="false">IF(Monomers_Data!U57=1,0.5*EU57+0.5*ET57,IF(Monomers_Data!U57=2,0.7*EU57+0.3*ET57,IF(Monomers_Data!U57=3,MAXA(MINA(ET57,EU57),ES57),IF(Monomers_Data!U57=4,0.7*EU57+0.3*ES57,IF(Monomers_Data!U57=5,0.5*EU57+0.5*ES57,"ERR")))))</f>
        <v>17.4424302104293</v>
      </c>
      <c r="EX57" s="96" t="n">
        <f aca="false">EW57</f>
        <v>17.4424302104293</v>
      </c>
      <c r="EY57" s="139" t="n">
        <f aca="false">VLOOKUP(A57,'[2]Price Curves'!$C$8:$BH$367,'[2]Price Curves'!$BE$1)</f>
        <v>4.115</v>
      </c>
      <c r="EZ57" s="134" t="n">
        <f aca="false">EY57*$EZ$2+$EZ$3</f>
        <v>62.5285</v>
      </c>
      <c r="FA57" s="0" t="n">
        <f aca="false">((EY57*$FA$2)+$FA$3)*100</f>
        <v>63.2075</v>
      </c>
    </row>
    <row r="58" customFormat="false" ht="12" hidden="false" customHeight="false" outlineLevel="0" collapsed="false">
      <c r="A58" s="140" t="n">
        <f aca="false">EOMONTH(A57,0)+1</f>
        <v>38473</v>
      </c>
      <c r="C58" s="108" t="n">
        <f aca="false">CB58</f>
        <v>26.646272196168</v>
      </c>
      <c r="D58" s="6"/>
      <c r="E58" s="96" t="n">
        <f aca="false">C58+$E$3</f>
        <v>35.646272196168</v>
      </c>
      <c r="F58" s="96" t="n">
        <f aca="false">C58+$F$3</f>
        <v>48.646272196168</v>
      </c>
      <c r="G58" s="96" t="n">
        <f aca="false">C58+$G$3</f>
        <v>41.846272196168</v>
      </c>
      <c r="H58" s="92" t="n">
        <f aca="false">IF(Polymers_Data!F58=1,0.5*G58+0.5*F58,IF(Polymers_Data!F58=2,0.7*G58+0.3*F58,IF(Polymers_Data!F58=3,MAXA(MINA(F58,G58),E58),IF(Polymers_Data!F58=4,0.7*G58+0.3*E58,IF(Polymers_Data!F58=5,0.5*G58+0.5*E58,"ERR")))))</f>
        <v>41.846272196168</v>
      </c>
      <c r="I58" s="109" t="n">
        <v>0</v>
      </c>
      <c r="J58" s="109" t="n">
        <f aca="false">G58+I58</f>
        <v>41.846272196168</v>
      </c>
      <c r="K58" s="110" t="n">
        <f aca="false">J58+2</f>
        <v>43.846272196168</v>
      </c>
      <c r="L58" s="111" t="n">
        <f aca="false">AB58+$L$3</f>
        <v>44.146272196168</v>
      </c>
      <c r="M58" s="112" t="n">
        <f aca="false">L58+$M$3</f>
        <v>45.146272196168</v>
      </c>
      <c r="N58" s="113" t="n">
        <f aca="false">L58+$N$3</f>
        <v>43.146272196168</v>
      </c>
      <c r="O58" s="114" t="n">
        <f aca="false">C58+$O$3</f>
        <v>29.146272196168</v>
      </c>
      <c r="P58" s="96" t="n">
        <f aca="false">C58+$P$3</f>
        <v>47.146272196168</v>
      </c>
      <c r="Q58" s="96" t="n">
        <f aca="false">C58+$Q$3</f>
        <v>38.896272196168</v>
      </c>
      <c r="R58" s="6"/>
      <c r="S58" s="88" t="n">
        <f aca="false">J58-3.5</f>
        <v>38.346272196168</v>
      </c>
      <c r="T58" s="92"/>
      <c r="U58" s="114" t="n">
        <f aca="false">$C58+$U$3</f>
        <v>31.646272196168</v>
      </c>
      <c r="V58" s="96" t="n">
        <f aca="false">$C58+$V$3</f>
        <v>46.146272196168</v>
      </c>
      <c r="W58" s="96" t="n">
        <f aca="false">$C58+$W$3</f>
        <v>38.646272196168</v>
      </c>
      <c r="X58" s="92"/>
      <c r="Y58" s="92" t="n">
        <f aca="false">IF(Polymers_Data!BA58=1,0.5*W58+0.5*V58,IF(Polymers_Data!BA58=2,0.7*W58+0.3*V58,IF(Polymers_Data!BA58=3,MAXA(MINA(V58,W58),U58),IF(Polymers_Data!BA58=4,0.7*W58+0.3*U58,IF(Polymers_Data!BA58=5,0.5*W58+0.5*U58,"ERR")))))</f>
        <v>38.646272196168</v>
      </c>
      <c r="Z58" s="96" t="n">
        <v>0</v>
      </c>
      <c r="AA58" s="92" t="n">
        <f aca="false">W58+Z58</f>
        <v>38.646272196168</v>
      </c>
      <c r="AB58" s="92" t="n">
        <f aca="false">AA58+1</f>
        <v>39.646272196168</v>
      </c>
      <c r="AC58" s="116" t="n">
        <f aca="false">S58+2</f>
        <v>40.346272196168</v>
      </c>
      <c r="AD58" s="117" t="n">
        <f aca="false">AB58+2.5</f>
        <v>42.146272196168</v>
      </c>
      <c r="AE58" s="96" t="n">
        <f aca="false">C58+11.33</f>
        <v>37.976272196168</v>
      </c>
      <c r="AF58" s="96" t="n">
        <f aca="false">C58+27</f>
        <v>53.646272196168</v>
      </c>
      <c r="AG58" s="96" t="n">
        <f aca="false">C58+17.68</f>
        <v>44.326272196168</v>
      </c>
      <c r="AH58" s="6"/>
      <c r="AI58" s="88" t="n">
        <f aca="false">AC58+4.5</f>
        <v>44.846272196168</v>
      </c>
      <c r="AJ58" s="118" t="n">
        <f aca="false">AB58+8</f>
        <v>47.646272196168</v>
      </c>
      <c r="AK58" s="114" t="n">
        <f aca="false">CO58+1.5</f>
        <v>19.5928693806991</v>
      </c>
      <c r="AL58" s="6"/>
      <c r="AM58" s="96" t="n">
        <f aca="false">AK58+$AM$3</f>
        <v>32.3928693806991</v>
      </c>
      <c r="AN58" s="96" t="n">
        <f aca="false">AK58+$AN$3</f>
        <v>43.5928693806991</v>
      </c>
      <c r="AO58" s="96" t="n">
        <f aca="false">AK58+$AO$3</f>
        <v>37.4928693806991</v>
      </c>
      <c r="AP58" s="109" t="n">
        <f aca="false">IF(Polymers_Data!AE58=1,0.5*AO58+0.5*AN58,IF(Polymers_Data!AE58=2,0.7*AO58+0.3*AN58,IF(Polymers_Data!AE58=3,MAXA(MINA(AN58,AO58),AM58),IF(Polymers_Data!AE58=4,0.7*AO58+0.3*AM58,IF(Polymers_Data!AE58=5,0.5*AO58+0.5*AM58,"ERR")))))</f>
        <v>37.4928693806991</v>
      </c>
      <c r="AQ58" s="109" t="n">
        <f aca="false">IF(Polymers_Data!AE58=1,0.5*AO58+0.5*AN58,IF(Polymers_Data!AE58=2,0.7*AO58+0.3*AN58,IF(Polymers_Data!AE58=3,MAXA(MINA(AN58,AO58),AM58),IF(Polymers_Data!AE58=4,0.7*AO58+0.3*AM58,IF(Polymers_Data!AE58=5,0.5*AO58+0.5*AM58,"ERR")))))</f>
        <v>37.4928693806991</v>
      </c>
      <c r="AR58" s="96" t="n">
        <f aca="false">$AK58+10</f>
        <v>29.5928693806991</v>
      </c>
      <c r="AS58" s="96" t="n">
        <f aca="false">$AK58+23.75</f>
        <v>43.3428693806991</v>
      </c>
      <c r="AT58" s="96" t="n">
        <f aca="false">$AK58+$AT$3</f>
        <v>34.9828693806991</v>
      </c>
      <c r="AU58" s="96" t="n">
        <f aca="false">IF(Polymers_Data!BP58=1,0.5*AT58+0.5*AS58,IF(Polymers_Data!BP58=2,0.7*AT58+0.3*AS58,IF(Polymers_Data!BP58=3,MAXA(MINA(AS58,AT58),AR58),IF(Polymers_Data!BP58=4,0.7*AT58+0.3*AR58,IF(Polymers_Data!BP58=5,0.3*AT58+0.7*AR58,"ERR")))))</f>
        <v>34.9828693806991</v>
      </c>
      <c r="AV58" s="96" t="n">
        <v>2</v>
      </c>
      <c r="AW58" s="96" t="n">
        <f aca="false">AT58+AV58</f>
        <v>36.9828693806991</v>
      </c>
      <c r="AX58" s="5"/>
      <c r="AY58" s="108" t="n">
        <f aca="false">C58</f>
        <v>26.646272196168</v>
      </c>
      <c r="AZ58" s="6"/>
      <c r="BA58" s="96" t="n">
        <f aca="false">AY58+$BA$3</f>
        <v>44.146272196168</v>
      </c>
      <c r="BB58" s="96" t="n">
        <f aca="false">AY58+$BB$3</f>
        <v>86.646272196168</v>
      </c>
      <c r="BC58" s="96" t="n">
        <f aca="false">AY58+$BC$3</f>
        <v>66.146272196168</v>
      </c>
      <c r="BD58" s="109" t="n">
        <f aca="false">IF(Polymers_Data!BZ58=1,0.5*BC58+0.5*BB58,IF(Polymers_Data!BZ58=2,0.7*BC58+0.3*BB58,IF(Polymers_Data!BZ58=3,MAXA(MINA(BB58,BC58),BA58),IF(Polymers_Data!BZ58=4,0.7*BC58+0.3*BA58,IF(Polymers_Data!BZ58=5,0.5*BC58+0.5*BA58,"ERR")))))</f>
        <v>66.146272196168</v>
      </c>
      <c r="BE58" s="92" t="n">
        <f aca="false">IF(Polymers_Data!BZ58=1,0.5*BC58+0.5*BB58,IF(Polymers_Data!BZ58=2,0.7*BC58+0.3*BB58,IF(Polymers_Data!BZ58=3,MAXA(MINA(BB58,BC58),BA58),IF(Polymers_Data!BZ58=4,0.7*BC58+0.3*BA58,IF(Polymers_Data!BZ58=5,0.5*BC58+0.5*BA58,"ERR")))))</f>
        <v>66.146272196168</v>
      </c>
      <c r="BF58" s="6"/>
      <c r="BG58" s="6"/>
      <c r="BH58" s="6"/>
      <c r="BI58" s="120" t="n">
        <f aca="false">BC58+BH58</f>
        <v>66.146272196168</v>
      </c>
      <c r="BJ58" s="6"/>
      <c r="BK58" s="114" t="n">
        <f aca="false">DQ58</f>
        <v>37.646272196168</v>
      </c>
      <c r="BL58" s="6"/>
      <c r="BM58" s="96" t="n">
        <f aca="false">BK58+$BM$3</f>
        <v>44.896272196168</v>
      </c>
      <c r="BN58" s="96" t="n">
        <f aca="false">BK58+22</f>
        <v>59.646272196168</v>
      </c>
      <c r="BO58" s="96" t="n">
        <f aca="false">BK58+$BO$3</f>
        <v>52.846272196168</v>
      </c>
      <c r="BP58" s="121" t="n">
        <f aca="false">IF(Polymers_Data!AJ58=1,0.5*BO58+0.5*BN58,IF(Polymers_Data!AJ58=2,0.7*BO58+0.3*BN58,IF(Polymers_Data!AJ58=3,MAXA(MINA(BN58,BO58),BM58),IF(Polymers_Data!AJ58=4,0.7*BO58+0.3*BM58,IF(Polymers_Data!AJ58=5,0.5*BO58+0.5*BM58,"ERR")))))</f>
        <v>52.846272196168</v>
      </c>
      <c r="BQ58" s="121" t="n">
        <v>0</v>
      </c>
      <c r="BR58" s="121" t="n">
        <f aca="false">BO58+BQ58</f>
        <v>52.846272196168</v>
      </c>
      <c r="BS58" s="96" t="n">
        <f aca="false">BR58-2.5</f>
        <v>50.346272196168</v>
      </c>
      <c r="BT58" s="124"/>
      <c r="BU58" s="122" t="n">
        <f aca="false">VLOOKUP(A58,'[2]Price Curves'!$C$8:$IV$367,'[2]Price Curves'!$AW$1)</f>
        <v>37.5594284226191</v>
      </c>
      <c r="BV58" s="96" t="n">
        <f aca="false">BU58/2.97</f>
        <v>12.646272196168</v>
      </c>
      <c r="BW58" s="96" t="n">
        <f aca="false">BV58+7</f>
        <v>19.646272196168</v>
      </c>
      <c r="BX58" s="96" t="n">
        <f aca="false">BV58+23.861</f>
        <v>36.507272196168</v>
      </c>
      <c r="BY58" s="96" t="n">
        <f aca="false">BV58+$BY$3</f>
        <v>26.646272196168</v>
      </c>
      <c r="BZ58" s="96" t="n">
        <f aca="false">IF(Monomers_Data!F58=1,0.5*BY58+0.5*BX58,IF(Monomers_Data!F58=2,0.7*BY58+0.3*BX58,IF(Monomers_Data!F58=3,MAXA(MINA(BX58,BY58),BW58),IF(Monomers_Data!F58=4,0.7*BY58+0.3*BW58,IF(Monomers_Data!F58=5,0.5*BY58+0.5*BW58,"ERR")))))</f>
        <v>26.646272196168</v>
      </c>
      <c r="CA58" s="96"/>
      <c r="CB58" s="92" t="n">
        <f aca="false">BY58+CA58</f>
        <v>26.646272196168</v>
      </c>
      <c r="CC58" s="96" t="n">
        <f aca="false">EP58</f>
        <v>29.046272196168</v>
      </c>
      <c r="CD58" s="96" t="n">
        <f aca="false">CB58+2</f>
        <v>28.646272196168</v>
      </c>
      <c r="CE58" s="123" t="n">
        <f aca="false">CB58+0.25</f>
        <v>26.896272196168</v>
      </c>
      <c r="CF58" s="124"/>
      <c r="CG58" s="105" t="n">
        <f aca="false">VLOOKUP(A58,'[2]Price Curves'!$C$8:$BH$367,'[2]Price Curves'!$AY$1)</f>
        <v>46.9228374803571</v>
      </c>
      <c r="CH58" s="124" t="n">
        <f aca="false">CG58/4.23</f>
        <v>11.0928693806991</v>
      </c>
      <c r="CI58" s="124" t="n">
        <f aca="false">$CB58+CI$3</f>
        <v>18.646272196168</v>
      </c>
      <c r="CJ58" s="124" t="n">
        <f aca="false">$CB58+CJ$3</f>
        <v>24.646272196168</v>
      </c>
      <c r="CK58" s="124" t="n">
        <f aca="false">$CB58+CK$3</f>
        <v>20.646272196168</v>
      </c>
      <c r="CL58" s="125" t="n">
        <f aca="false">IF(Monomers_Data!P58=1,0.5*CK58+0.5*CJ58,IF(Monomers_Data!P58=2,0.7*CK58+0.3*CJ58,IF(Monomers_Data!P58=3,MAXA(MINA(CJ58,CK58),CI58),IF(Monomers_Data!P58=4,0.7*CK58+0.3*CI58,IF(Monomers_Data!P58=5,0.5*CK58+0.5*CI58,"ERR")))))</f>
        <v>21.846272196168</v>
      </c>
      <c r="CM58" s="125" t="n">
        <f aca="false">CH58+$CM$3</f>
        <v>18.0928693806991</v>
      </c>
      <c r="CN58" s="125"/>
      <c r="CO58" s="118" t="n">
        <f aca="false">CM58</f>
        <v>18.0928693806991</v>
      </c>
      <c r="CP58" s="125" t="n">
        <v>1.5</v>
      </c>
      <c r="CQ58" s="127" t="n">
        <f aca="false">CO58+CP58</f>
        <v>19.5928693806991</v>
      </c>
      <c r="CR58" s="124" t="n">
        <f aca="false">EX58</f>
        <v>17.4320999812337</v>
      </c>
      <c r="CS58" s="128" t="n">
        <f aca="false">EX58</f>
        <v>17.4320999812337</v>
      </c>
      <c r="CT58" s="7" t="n">
        <f aca="false">CB58</f>
        <v>26.646272196168</v>
      </c>
      <c r="CU58" s="124" t="n">
        <f aca="false">(+CT58+$CU$3)</f>
        <v>29.146272196168</v>
      </c>
      <c r="CV58" s="124" t="n">
        <f aca="false">CT58+$CV$3</f>
        <v>43.646272196168</v>
      </c>
      <c r="CW58" s="124" t="n">
        <f aca="false">CT58+$CW$3</f>
        <v>36.646272196168</v>
      </c>
      <c r="CX58" s="96" t="n">
        <f aca="false">IF(Polymers_Data!BU58=1,0.5*CW58+0.5*CV58,IF(Polymers_Data!BU58=2,0.7*CW58+0.3*CV58,IF(Polymers_Data!BU58=3,MAXA(MINA(CV58,CW58),CU58),IF(Polymers_Data!BU58=4,0.7*CW58+0.3*CU58,IF(Polymers_Data!BU58=5,0.5*CW58+0.5*CU58,"ERR")))))</f>
        <v>38.746272196168</v>
      </c>
      <c r="CY58" s="129" t="n">
        <f aca="false">CX58</f>
        <v>38.746272196168</v>
      </c>
      <c r="CZ58" s="105" t="n">
        <v>0.209191163146998</v>
      </c>
      <c r="DA58" s="124" t="n">
        <f aca="false">CZ58*100/(0.2*4.22+0.8*2.9696)</f>
        <v>6.49726566450697</v>
      </c>
      <c r="DB58" s="123"/>
      <c r="DC58" s="124" t="n">
        <f aca="false">EN58</f>
        <v>24.046272196168</v>
      </c>
      <c r="DD58" s="124" t="n">
        <f aca="false">EB58</f>
        <v>107.308125</v>
      </c>
      <c r="DE58" s="124" t="n">
        <f aca="false">DC58*0.285+DD58/7.37*0.785+5.2</f>
        <v>23.4828861003312</v>
      </c>
      <c r="DF58" s="124" t="n">
        <f aca="false">DC58+$DF$3</f>
        <v>18.746272196168</v>
      </c>
      <c r="DG58" s="124" t="n">
        <f aca="false">DC58+$DG$3</f>
        <v>49.046272196168</v>
      </c>
      <c r="DH58" s="96" t="n">
        <f aca="false">DC58+6</f>
        <v>30.046272196168</v>
      </c>
      <c r="DI58" s="124" t="n">
        <f aca="false">IF(Monomers_Data!AE58=1,0.5*DH58+0.5*DG58,IF(Monomers_Data!AE58=2,0.7*DH58+0.3*DG58,IF(Monomers_Data!AE58=3,MAXA(MINA(DG58,DH58),DF58),IF(Monomers_Data!AE58=4,0.7*DH58+0.3*DF58,IF(Monomers_Data!AE58=5,0.5*DH58+0.5*DF58,"ERR")))))</f>
        <v>30.046272196168</v>
      </c>
      <c r="DJ58" s="125" t="n">
        <f aca="false">DI58</f>
        <v>30.046272196168</v>
      </c>
      <c r="DK58" s="123" t="n">
        <f aca="false">DJ58/100*2204</f>
        <v>662.219839203543</v>
      </c>
      <c r="DL58" s="124" t="n">
        <f aca="false">CB58</f>
        <v>26.646272196168</v>
      </c>
      <c r="DM58" s="124" t="n">
        <f aca="false">DL58+$DM$3</f>
        <v>29.146272196168</v>
      </c>
      <c r="DN58" s="124" t="n">
        <f aca="false">DL58+$DN$3</f>
        <v>49.646272196168</v>
      </c>
      <c r="DO58" s="96" t="n">
        <f aca="false">DL58+$DO$3</f>
        <v>37.646272196168</v>
      </c>
      <c r="DP58" s="124" t="n">
        <f aca="false">IF(Monomers_Data!AE58=1,0.5*DO58+0.5*DN58,IF(Monomers_Data!AE58=2,0.7*DO58+0.3*DN58,IF(Monomers_Data!AE58=3,MAXA(MINA(DN58,DO58),DM58),IF(Monomers_Data!AE58=4,0.7*DO58+0.3*DM58,IF(Monomers_Data!AE58=5,0.5*DO58+0.5*DM58,"ERR")))))</f>
        <v>37.646272196168</v>
      </c>
      <c r="DQ58" s="125" t="n">
        <f aca="false">DP58</f>
        <v>37.646272196168</v>
      </c>
      <c r="DR58" s="123" t="n">
        <f aca="false">DQ58/100*2204</f>
        <v>829.723839203543</v>
      </c>
      <c r="DS58" s="96" t="n">
        <f aca="false">VLOOKUP(A58,'[2]Price Curves'!$C$8:$BH$367,'[2]Price Curves'!$BC$1)</f>
        <v>22.9425</v>
      </c>
      <c r="DT58" s="124" t="n">
        <f aca="false">DS58/42*100</f>
        <v>54.625</v>
      </c>
      <c r="DU58" s="124" t="n">
        <f aca="false">VLOOKUP(A58,'[2]Price Curves'!$C$8:$BH$367,'[2]Price Curves'!$BG$1)</f>
        <v>91.7</v>
      </c>
      <c r="DV58" s="105" t="n">
        <f aca="false">DT59+$DT$3</f>
        <v>80.1595238095238</v>
      </c>
      <c r="DW58" s="130" t="n">
        <f aca="false">DT59+$DU$3</f>
        <v>164.559523809524</v>
      </c>
      <c r="DX58" s="130" t="n">
        <f aca="false">DT58*$DV$3+DU58*$DW$3+$DX$3</f>
        <v>107.308125</v>
      </c>
      <c r="DY58" s="96" t="n">
        <f aca="false">DT59+$DY$3</f>
        <v>109.559523809524</v>
      </c>
      <c r="DZ58" s="96"/>
      <c r="EA58" s="131" t="n">
        <f aca="false">DX58+DZ58</f>
        <v>107.308125</v>
      </c>
      <c r="EB58" s="131" t="n">
        <f aca="false">DX58</f>
        <v>107.308125</v>
      </c>
      <c r="EC58" s="132"/>
      <c r="ED58" s="133" t="n">
        <f aca="false">'[2]Price Curves'!AM57</f>
        <v>1.21</v>
      </c>
      <c r="EH58" s="106" t="n">
        <f aca="false">MAX(EXP(-0.015*((A64-'Export File'!$A$6+30)/365))*$EH$8,0.1)</f>
        <v>0.102556295545283</v>
      </c>
      <c r="EJ58" s="134" t="n">
        <f aca="false">BV58</f>
        <v>12.646272196168</v>
      </c>
      <c r="EK58" s="134" t="n">
        <f aca="false">EJ58+5.22</f>
        <v>17.866272196168</v>
      </c>
      <c r="EL58" s="134" t="n">
        <f aca="false">EJ58+18.2</f>
        <v>30.846272196168</v>
      </c>
      <c r="EM58" s="134" t="n">
        <f aca="false">EJ58+$EM$3</f>
        <v>24.046272196168</v>
      </c>
      <c r="EN58" s="135" t="n">
        <f aca="false">IF(Monomers_Data!K58=1,0.5*EM58+0.5*EL58,IF(Monomers_Data!K58=2,0.7*EM58+0.3*EL58,IF(Monomers_Data!K58=3,MAXA(MINA(EL58,EM58),EK58),IF(Monomers_Data!K58=4,0.7*EM58+0.3*EK58,IF(Monomers_Data!K58=5,0.5*EM58+0.5*EK58,"ERR")))))</f>
        <v>24.046272196168</v>
      </c>
      <c r="EO58" s="134" t="n">
        <v>5</v>
      </c>
      <c r="EP58" s="142" t="n">
        <f aca="false">EN58+EO58</f>
        <v>29.046272196168</v>
      </c>
      <c r="EQ58" s="134" t="n">
        <f aca="false">VLOOKUP(A58,'[2]Price Curves'!$C$8:$BH$367,'[2]Price Curves'!$BH$1)</f>
        <v>69.3190476190476</v>
      </c>
      <c r="ER58" s="134" t="n">
        <f aca="false">VLOOKUP(A58,'[2]Price Curves'!$C$8:$BH$367,'[2]Price Curves'!$BA$1)</f>
        <v>45.0708834821429</v>
      </c>
      <c r="ES58" s="137" t="n">
        <f aca="false">MIN(((EQ58+$ET$1-ER58*0.7133-$ET$3)/5.69*2.4313)+1.5,CQ58-$ET$2)</f>
        <v>17.0928693806991</v>
      </c>
      <c r="ET58" s="134" t="n">
        <f aca="false">MAX(($EQ58+$ET$1-$ER58*0.7133-$ET$3)/5.69*2.4313+1.5,$CQ58-$ET$2)</f>
        <v>17.7713305817684</v>
      </c>
      <c r="EU58" s="138" t="n">
        <f aca="false">AVERAGE(ET58,ES58)</f>
        <v>17.4320999812337</v>
      </c>
      <c r="EV58" s="134" t="n">
        <f aca="false">CB58*$EV$2+$EV$3</f>
        <v>17.1179355081069</v>
      </c>
      <c r="EW58" s="134" t="n">
        <f aca="false">IF(Monomers_Data!U58=1,0.5*EU58+0.5*ET58,IF(Monomers_Data!U58=2,0.7*EU58+0.3*ET58,IF(Monomers_Data!U58=3,MAXA(MINA(ET58,EU58),ES58),IF(Monomers_Data!U58=4,0.7*EU58+0.3*ES58,IF(Monomers_Data!U58=5,0.5*EU58+0.5*ES58,"ERR")))))</f>
        <v>17.4320999812337</v>
      </c>
      <c r="EX58" s="96" t="n">
        <f aca="false">EW58</f>
        <v>17.4320999812337</v>
      </c>
      <c r="EY58" s="139" t="n">
        <f aca="false">VLOOKUP(A58,'[2]Price Curves'!$C$8:$BH$367,'[2]Price Curves'!$BE$1)</f>
        <v>4.149</v>
      </c>
      <c r="EZ58" s="134" t="n">
        <f aca="false">EY58*$EZ$2+$EZ$3</f>
        <v>63.0691</v>
      </c>
      <c r="FA58" s="0" t="n">
        <f aca="false">((EY58*$FA$2)+$FA$3)*100</f>
        <v>63.5645</v>
      </c>
    </row>
    <row r="59" customFormat="false" ht="12" hidden="false" customHeight="false" outlineLevel="0" collapsed="false">
      <c r="A59" s="140" t="n">
        <f aca="false">EOMONTH(A58,0)+1</f>
        <v>38504</v>
      </c>
      <c r="C59" s="108" t="n">
        <f aca="false">CB59</f>
        <v>26.6497306597723</v>
      </c>
      <c r="D59" s="6"/>
      <c r="E59" s="96" t="n">
        <f aca="false">C59+$E$3</f>
        <v>35.6497306597723</v>
      </c>
      <c r="F59" s="96" t="n">
        <f aca="false">C59+$F$3</f>
        <v>48.6497306597723</v>
      </c>
      <c r="G59" s="96" t="n">
        <f aca="false">C59+$G$3</f>
        <v>41.8497306597723</v>
      </c>
      <c r="H59" s="92" t="n">
        <f aca="false">IF(Polymers_Data!F59=1,0.5*G59+0.5*F59,IF(Polymers_Data!F59=2,0.7*G59+0.3*F59,IF(Polymers_Data!F59=3,MAXA(MINA(F59,G59),E59),IF(Polymers_Data!F59=4,0.7*G59+0.3*E59,IF(Polymers_Data!F59=5,0.5*G59+0.5*E59,"ERR")))))</f>
        <v>41.8497306597723</v>
      </c>
      <c r="I59" s="109" t="n">
        <v>0</v>
      </c>
      <c r="J59" s="109" t="n">
        <f aca="false">G59+I59</f>
        <v>41.8497306597723</v>
      </c>
      <c r="K59" s="110" t="n">
        <f aca="false">J59+2</f>
        <v>43.8497306597723</v>
      </c>
      <c r="L59" s="111" t="n">
        <f aca="false">AB59+$L$3</f>
        <v>44.1497306597723</v>
      </c>
      <c r="M59" s="112" t="n">
        <f aca="false">L59+$M$3</f>
        <v>45.1497306597723</v>
      </c>
      <c r="N59" s="113" t="n">
        <f aca="false">L59+$N$3</f>
        <v>43.1497306597723</v>
      </c>
      <c r="O59" s="114" t="n">
        <f aca="false">C59+$O$3</f>
        <v>29.1497306597723</v>
      </c>
      <c r="P59" s="96" t="n">
        <f aca="false">C59+$P$3</f>
        <v>47.1497306597723</v>
      </c>
      <c r="Q59" s="96" t="n">
        <f aca="false">C59+$Q$3</f>
        <v>38.8997306597723</v>
      </c>
      <c r="R59" s="6"/>
      <c r="S59" s="88" t="n">
        <f aca="false">J59-3.5</f>
        <v>38.3497306597723</v>
      </c>
      <c r="T59" s="92"/>
      <c r="U59" s="114" t="n">
        <f aca="false">$C59+$U$3</f>
        <v>31.6497306597723</v>
      </c>
      <c r="V59" s="96" t="n">
        <f aca="false">$C59+$V$3</f>
        <v>46.1497306597723</v>
      </c>
      <c r="W59" s="96" t="n">
        <f aca="false">$C59+$W$3</f>
        <v>38.6497306597723</v>
      </c>
      <c r="X59" s="92"/>
      <c r="Y59" s="92" t="n">
        <f aca="false">IF(Polymers_Data!BA59=1,0.5*W59+0.5*V59,IF(Polymers_Data!BA59=2,0.7*W59+0.3*V59,IF(Polymers_Data!BA59=3,MAXA(MINA(V59,W59),U59),IF(Polymers_Data!BA59=4,0.7*W59+0.3*U59,IF(Polymers_Data!BA59=5,0.5*W59+0.5*U59,"ERR")))))</f>
        <v>38.6497306597723</v>
      </c>
      <c r="Z59" s="96" t="n">
        <v>0</v>
      </c>
      <c r="AA59" s="92" t="n">
        <f aca="false">W59+Z59</f>
        <v>38.6497306597723</v>
      </c>
      <c r="AB59" s="92" t="n">
        <f aca="false">AA59+1</f>
        <v>39.6497306597723</v>
      </c>
      <c r="AC59" s="116" t="n">
        <f aca="false">S59+2</f>
        <v>40.3497306597723</v>
      </c>
      <c r="AD59" s="117" t="n">
        <f aca="false">AB59+2.5</f>
        <v>42.1497306597723</v>
      </c>
      <c r="AE59" s="96" t="n">
        <f aca="false">C59+11.33</f>
        <v>37.9797306597723</v>
      </c>
      <c r="AF59" s="96" t="n">
        <f aca="false">C59+27</f>
        <v>53.6497306597723</v>
      </c>
      <c r="AG59" s="96" t="n">
        <f aca="false">C59+17.68</f>
        <v>44.3297306597723</v>
      </c>
      <c r="AH59" s="6"/>
      <c r="AI59" s="88" t="n">
        <f aca="false">AC59+4.5</f>
        <v>44.8497306597723</v>
      </c>
      <c r="AJ59" s="118" t="n">
        <f aca="false">AB59+8</f>
        <v>47.6497306597723</v>
      </c>
      <c r="AK59" s="114" t="n">
        <f aca="false">CO59+1.5</f>
        <v>19.5935884050996</v>
      </c>
      <c r="AL59" s="6"/>
      <c r="AM59" s="96" t="n">
        <f aca="false">AK59+$AM$3</f>
        <v>32.3935884050996</v>
      </c>
      <c r="AN59" s="96" t="n">
        <f aca="false">AK59+$AN$3</f>
        <v>43.5935884050996</v>
      </c>
      <c r="AO59" s="96" t="n">
        <f aca="false">AK59+$AO$3</f>
        <v>37.4935884050996</v>
      </c>
      <c r="AP59" s="109" t="n">
        <f aca="false">IF(Polymers_Data!AE59=1,0.5*AO59+0.5*AN59,IF(Polymers_Data!AE59=2,0.7*AO59+0.3*AN59,IF(Polymers_Data!AE59=3,MAXA(MINA(AN59,AO59),AM59),IF(Polymers_Data!AE59=4,0.7*AO59+0.3*AM59,IF(Polymers_Data!AE59=5,0.5*AO59+0.5*AM59,"ERR")))))</f>
        <v>37.4935884050996</v>
      </c>
      <c r="AQ59" s="109" t="n">
        <f aca="false">IF(Polymers_Data!AE59=1,0.5*AO59+0.5*AN59,IF(Polymers_Data!AE59=2,0.7*AO59+0.3*AN59,IF(Polymers_Data!AE59=3,MAXA(MINA(AN59,AO59),AM59),IF(Polymers_Data!AE59=4,0.7*AO59+0.3*AM59,IF(Polymers_Data!AE59=5,0.5*AO59+0.5*AM59,"ERR")))))</f>
        <v>37.4935884050996</v>
      </c>
      <c r="AR59" s="96" t="n">
        <f aca="false">$AK59+10</f>
        <v>29.5935884050996</v>
      </c>
      <c r="AS59" s="96" t="n">
        <f aca="false">$AK59+23.75</f>
        <v>43.3435884050996</v>
      </c>
      <c r="AT59" s="96" t="n">
        <f aca="false">$AK59+$AT$3</f>
        <v>34.9835884050996</v>
      </c>
      <c r="AU59" s="96" t="n">
        <f aca="false">IF(Polymers_Data!BP59=1,0.5*AT59+0.5*AS59,IF(Polymers_Data!BP59=2,0.7*AT59+0.3*AS59,IF(Polymers_Data!BP59=3,MAXA(MINA(AS59,AT59),AR59),IF(Polymers_Data!BP59=4,0.7*AT59+0.3*AR59,IF(Polymers_Data!BP59=5,0.3*AT59+0.7*AR59,"ERR")))))</f>
        <v>34.9835884050996</v>
      </c>
      <c r="AV59" s="96" t="n">
        <v>2</v>
      </c>
      <c r="AW59" s="96" t="n">
        <f aca="false">AT59+AV59</f>
        <v>36.9835884050996</v>
      </c>
      <c r="AX59" s="5"/>
      <c r="AY59" s="108" t="n">
        <f aca="false">C59</f>
        <v>26.6497306597723</v>
      </c>
      <c r="AZ59" s="6"/>
      <c r="BA59" s="96" t="n">
        <f aca="false">AY59+$BA$3</f>
        <v>44.1497306597723</v>
      </c>
      <c r="BB59" s="96" t="n">
        <f aca="false">AY59+$BB$3</f>
        <v>86.6497306597723</v>
      </c>
      <c r="BC59" s="96" t="n">
        <f aca="false">AY59+$BC$3</f>
        <v>66.1497306597723</v>
      </c>
      <c r="BD59" s="109" t="n">
        <f aca="false">IF(Polymers_Data!BZ59=1,0.5*BC59+0.5*BB59,IF(Polymers_Data!BZ59=2,0.7*BC59+0.3*BB59,IF(Polymers_Data!BZ59=3,MAXA(MINA(BB59,BC59),BA59),IF(Polymers_Data!BZ59=4,0.7*BC59+0.3*BA59,IF(Polymers_Data!BZ59=5,0.5*BC59+0.5*BA59,"ERR")))))</f>
        <v>66.1497306597723</v>
      </c>
      <c r="BE59" s="92" t="n">
        <f aca="false">IF(Polymers_Data!BZ59=1,0.5*BC59+0.5*BB59,IF(Polymers_Data!BZ59=2,0.7*BC59+0.3*BB59,IF(Polymers_Data!BZ59=3,MAXA(MINA(BB59,BC59),BA59),IF(Polymers_Data!BZ59=4,0.7*BC59+0.3*BA59,IF(Polymers_Data!BZ59=5,0.5*BC59+0.5*BA59,"ERR")))))</f>
        <v>66.1497306597723</v>
      </c>
      <c r="BF59" s="6"/>
      <c r="BG59" s="6"/>
      <c r="BH59" s="6"/>
      <c r="BI59" s="120" t="n">
        <f aca="false">BC59+BH59</f>
        <v>66.1497306597723</v>
      </c>
      <c r="BJ59" s="6"/>
      <c r="BK59" s="114" t="n">
        <f aca="false">DQ59</f>
        <v>37.6497306597723</v>
      </c>
      <c r="BL59" s="6"/>
      <c r="BM59" s="96" t="n">
        <f aca="false">BK59+$BM$3</f>
        <v>44.8997306597723</v>
      </c>
      <c r="BN59" s="96" t="n">
        <f aca="false">BK59+22</f>
        <v>59.6497306597723</v>
      </c>
      <c r="BO59" s="96" t="n">
        <f aca="false">BK59+$BO$3</f>
        <v>52.8497306597723</v>
      </c>
      <c r="BP59" s="121" t="n">
        <f aca="false">IF(Polymers_Data!AJ59=1,0.5*BO59+0.5*BN59,IF(Polymers_Data!AJ59=2,0.7*BO59+0.3*BN59,IF(Polymers_Data!AJ59=3,MAXA(MINA(BN59,BO59),BM59),IF(Polymers_Data!AJ59=4,0.7*BO59+0.3*BM59,IF(Polymers_Data!AJ59=5,0.5*BO59+0.5*BM59,"ERR")))))</f>
        <v>52.8497306597723</v>
      </c>
      <c r="BQ59" s="121" t="n">
        <v>0</v>
      </c>
      <c r="BR59" s="121" t="n">
        <f aca="false">BO59+BQ59</f>
        <v>52.8497306597723</v>
      </c>
      <c r="BS59" s="96" t="n">
        <f aca="false">BR59-2.5</f>
        <v>50.3497306597723</v>
      </c>
      <c r="BT59" s="124"/>
      <c r="BU59" s="122" t="n">
        <f aca="false">VLOOKUP(A59,'[2]Price Curves'!$C$8:$IV$367,'[2]Price Curves'!$AW$1)</f>
        <v>37.5697000595238</v>
      </c>
      <c r="BV59" s="96" t="n">
        <f aca="false">BU59/2.97</f>
        <v>12.6497306597723</v>
      </c>
      <c r="BW59" s="96" t="n">
        <f aca="false">BV59+7</f>
        <v>19.6497306597723</v>
      </c>
      <c r="BX59" s="96" t="n">
        <f aca="false">BV59+23.861</f>
        <v>36.5107306597723</v>
      </c>
      <c r="BY59" s="96" t="n">
        <f aca="false">BV59+$BY$3</f>
        <v>26.6497306597723</v>
      </c>
      <c r="BZ59" s="96" t="n">
        <f aca="false">IF(Monomers_Data!F59=1,0.5*BY59+0.5*BX59,IF(Monomers_Data!F59=2,0.7*BY59+0.3*BX59,IF(Monomers_Data!F59=3,MAXA(MINA(BX59,BY59),BW59),IF(Monomers_Data!F59=4,0.7*BY59+0.3*BW59,IF(Monomers_Data!F59=5,0.5*BY59+0.5*BW59,"ERR")))))</f>
        <v>26.6497306597723</v>
      </c>
      <c r="CA59" s="96"/>
      <c r="CB59" s="92" t="n">
        <f aca="false">BY59+CA59</f>
        <v>26.6497306597723</v>
      </c>
      <c r="CC59" s="96" t="n">
        <f aca="false">EP59</f>
        <v>29.0497306597723</v>
      </c>
      <c r="CD59" s="96" t="n">
        <f aca="false">CB59+2</f>
        <v>28.6497306597723</v>
      </c>
      <c r="CE59" s="123" t="n">
        <f aca="false">CB59+0.25</f>
        <v>26.8997306597723</v>
      </c>
      <c r="CF59" s="124"/>
      <c r="CG59" s="105" t="n">
        <f aca="false">VLOOKUP(A59,'[2]Price Curves'!$C$8:$BH$367,'[2]Price Curves'!$AY$1)</f>
        <v>46.9258789535714</v>
      </c>
      <c r="CH59" s="124" t="n">
        <f aca="false">CG59/4.23</f>
        <v>11.0935884050996</v>
      </c>
      <c r="CI59" s="124" t="n">
        <f aca="false">$CB59+CI$3</f>
        <v>18.6497306597723</v>
      </c>
      <c r="CJ59" s="124" t="n">
        <f aca="false">$CB59+CJ$3</f>
        <v>24.6497306597723</v>
      </c>
      <c r="CK59" s="124" t="n">
        <f aca="false">$CB59+CK$3</f>
        <v>20.6497306597723</v>
      </c>
      <c r="CL59" s="125" t="n">
        <f aca="false">IF(Monomers_Data!P59=1,0.5*CK59+0.5*CJ59,IF(Monomers_Data!P59=2,0.7*CK59+0.3*CJ59,IF(Monomers_Data!P59=3,MAXA(MINA(CJ59,CK59),CI59),IF(Monomers_Data!P59=4,0.7*CK59+0.3*CI59,IF(Monomers_Data!P59=5,0.5*CK59+0.5*CI59,"ERR")))))</f>
        <v>21.8497306597723</v>
      </c>
      <c r="CM59" s="125" t="n">
        <f aca="false">CH59+$CM$3</f>
        <v>18.0935884050996</v>
      </c>
      <c r="CN59" s="125"/>
      <c r="CO59" s="118" t="n">
        <f aca="false">CM59</f>
        <v>18.0935884050996</v>
      </c>
      <c r="CP59" s="125" t="n">
        <v>1.5</v>
      </c>
      <c r="CQ59" s="127" t="n">
        <f aca="false">CO59+CP59</f>
        <v>19.5935884050996</v>
      </c>
      <c r="CR59" s="124" t="n">
        <f aca="false">EX59</f>
        <v>17.4245232088107</v>
      </c>
      <c r="CS59" s="128" t="n">
        <f aca="false">EX59</f>
        <v>17.4245232088107</v>
      </c>
      <c r="CT59" s="7" t="n">
        <f aca="false">CB59</f>
        <v>26.6497306597723</v>
      </c>
      <c r="CU59" s="124" t="n">
        <f aca="false">(+CT59+$CU$3)</f>
        <v>29.1497306597723</v>
      </c>
      <c r="CV59" s="124" t="n">
        <f aca="false">CT59+$CV$3</f>
        <v>43.6497306597723</v>
      </c>
      <c r="CW59" s="124" t="n">
        <f aca="false">CT59+$CW$3</f>
        <v>36.6497306597723</v>
      </c>
      <c r="CX59" s="96" t="n">
        <f aca="false">IF(Polymers_Data!BU59=1,0.5*CW59+0.5*CV59,IF(Polymers_Data!BU59=2,0.7*CW59+0.3*CV59,IF(Polymers_Data!BU59=3,MAXA(MINA(CV59,CW59),CU59),IF(Polymers_Data!BU59=4,0.7*CW59+0.3*CU59,IF(Polymers_Data!BU59=5,0.5*CW59+0.5*CU59,"ERR")))))</f>
        <v>38.7497306597723</v>
      </c>
      <c r="CY59" s="129" t="n">
        <f aca="false">CX59</f>
        <v>38.7497306597723</v>
      </c>
      <c r="CZ59" s="105" t="n">
        <v>0.204050536961451</v>
      </c>
      <c r="DA59" s="124" t="n">
        <f aca="false">CZ59*100/(0.2*4.22+0.8*2.9696)</f>
        <v>6.33760302146335</v>
      </c>
      <c r="DB59" s="123"/>
      <c r="DC59" s="124" t="n">
        <f aca="false">EN59</f>
        <v>24.0497306597723</v>
      </c>
      <c r="DD59" s="124" t="n">
        <f aca="false">EB59</f>
        <v>107.231845238095</v>
      </c>
      <c r="DE59" s="124" t="n">
        <f aca="false">DC59*0.285+DD59/7.37*0.785+5.2</f>
        <v>23.4757469845622</v>
      </c>
      <c r="DF59" s="124" t="n">
        <f aca="false">DC59+$DF$3</f>
        <v>18.7497306597723</v>
      </c>
      <c r="DG59" s="124" t="n">
        <f aca="false">DC59+$DG$3</f>
        <v>49.0497306597723</v>
      </c>
      <c r="DH59" s="96" t="n">
        <f aca="false">DC59+6</f>
        <v>30.0497306597723</v>
      </c>
      <c r="DI59" s="124" t="n">
        <f aca="false">IF(Monomers_Data!AE59=1,0.5*DH59+0.5*DG59,IF(Monomers_Data!AE59=2,0.7*DH59+0.3*DG59,IF(Monomers_Data!AE59=3,MAXA(MINA(DG59,DH59),DF59),IF(Monomers_Data!AE59=4,0.7*DH59+0.3*DF59,IF(Monomers_Data!AE59=5,0.5*DH59+0.5*DF59,"ERR")))))</f>
        <v>30.0497306597723</v>
      </c>
      <c r="DJ59" s="125" t="n">
        <f aca="false">DI59</f>
        <v>30.0497306597723</v>
      </c>
      <c r="DK59" s="123" t="n">
        <f aca="false">DJ59/100*2204</f>
        <v>662.296063741382</v>
      </c>
      <c r="DL59" s="124" t="n">
        <f aca="false">CB59</f>
        <v>26.6497306597723</v>
      </c>
      <c r="DM59" s="124" t="n">
        <f aca="false">DL59+$DM$3</f>
        <v>29.1497306597723</v>
      </c>
      <c r="DN59" s="124" t="n">
        <f aca="false">DL59+$DN$3</f>
        <v>49.6497306597723</v>
      </c>
      <c r="DO59" s="96" t="n">
        <f aca="false">DL59+$DO$3</f>
        <v>37.6497306597723</v>
      </c>
      <c r="DP59" s="124" t="n">
        <f aca="false">IF(Monomers_Data!AE59=1,0.5*DO59+0.5*DN59,IF(Monomers_Data!AE59=2,0.7*DO59+0.3*DN59,IF(Monomers_Data!AE59=3,MAXA(MINA(DN59,DO59),DM59),IF(Monomers_Data!AE59=4,0.7*DO59+0.3*DM59,IF(Monomers_Data!AE59=5,0.5*DO59+0.5*DM59,"ERR")))))</f>
        <v>37.6497306597723</v>
      </c>
      <c r="DQ59" s="125" t="n">
        <f aca="false">DP59</f>
        <v>37.6497306597723</v>
      </c>
      <c r="DR59" s="123" t="n">
        <f aca="false">DQ59/100*2204</f>
        <v>829.800063741382</v>
      </c>
      <c r="DS59" s="96" t="n">
        <f aca="false">VLOOKUP(A59,'[2]Price Curves'!$C$8:$BH$367,'[2]Price Curves'!$BC$1)</f>
        <v>22.915</v>
      </c>
      <c r="DT59" s="124" t="n">
        <f aca="false">DS59/42*100</f>
        <v>54.5595238095238</v>
      </c>
      <c r="DU59" s="124" t="n">
        <f aca="false">VLOOKUP(A59,'[2]Price Curves'!$C$8:$BH$367,'[2]Price Curves'!$BG$1)</f>
        <v>85.6309523809524</v>
      </c>
      <c r="DV59" s="105" t="n">
        <f aca="false">DT60+$DT$3</f>
        <v>80.0940476190476</v>
      </c>
      <c r="DW59" s="130" t="n">
        <f aca="false">DT60+$DU$3</f>
        <v>164.494047619048</v>
      </c>
      <c r="DX59" s="130" t="n">
        <f aca="false">DT59*$DV$3+DU59*$DW$3+$DX$3</f>
        <v>107.231845238095</v>
      </c>
      <c r="DY59" s="96" t="n">
        <f aca="false">DT60+$DY$3</f>
        <v>109.494047619048</v>
      </c>
      <c r="DZ59" s="96"/>
      <c r="EA59" s="131" t="n">
        <f aca="false">DX59+DZ59</f>
        <v>107.231845238095</v>
      </c>
      <c r="EB59" s="131" t="n">
        <f aca="false">DX59</f>
        <v>107.231845238095</v>
      </c>
      <c r="EC59" s="132"/>
      <c r="ED59" s="133" t="n">
        <f aca="false">'[2]Price Curves'!AM58</f>
        <v>1.21</v>
      </c>
      <c r="EH59" s="106" t="n">
        <f aca="false">MAX(EXP(-0.015*((A65-'Export File'!$A$6+30)/365))*$EH$8,0.1)</f>
        <v>0.102429934186796</v>
      </c>
      <c r="EJ59" s="134" t="n">
        <f aca="false">BV59</f>
        <v>12.6497306597723</v>
      </c>
      <c r="EK59" s="134" t="n">
        <f aca="false">EJ59+5.22</f>
        <v>17.8697306597723</v>
      </c>
      <c r="EL59" s="134" t="n">
        <f aca="false">EJ59+18.2</f>
        <v>30.8497306597723</v>
      </c>
      <c r="EM59" s="134" t="n">
        <f aca="false">EJ59+$EM$3</f>
        <v>24.0497306597723</v>
      </c>
      <c r="EN59" s="135" t="n">
        <f aca="false">IF(Monomers_Data!K59=1,0.5*EM59+0.5*EL59,IF(Monomers_Data!K59=2,0.7*EM59+0.3*EL59,IF(Monomers_Data!K59=3,MAXA(MINA(EL59,EM59),EK59),IF(Monomers_Data!K59=4,0.7*EM59+0.3*EK59,IF(Monomers_Data!K59=5,0.5*EM59+0.5*EK59,"ERR")))))</f>
        <v>24.0497306597723</v>
      </c>
      <c r="EO59" s="134" t="n">
        <v>5</v>
      </c>
      <c r="EP59" s="142" t="n">
        <f aca="false">EN59+EO59</f>
        <v>29.0497306597723</v>
      </c>
      <c r="EQ59" s="134" t="n">
        <f aca="false">VLOOKUP(A59,'[2]Price Curves'!$C$8:$BH$367,'[2]Price Curves'!$BH$1)</f>
        <v>69.2595238095238</v>
      </c>
      <c r="ER59" s="134" t="n">
        <f aca="false">VLOOKUP(A59,'[2]Price Curves'!$C$8:$BH$367,'[2]Price Curves'!$BA$1)</f>
        <v>45.0395123214286</v>
      </c>
      <c r="ES59" s="137" t="n">
        <f aca="false">MIN(((EQ59+$ET$1-ER59*0.7133-$ET$3)/5.69*2.4313)+1.5,CQ59-$ET$2)</f>
        <v>17.0935884050996</v>
      </c>
      <c r="ET59" s="134" t="n">
        <f aca="false">MAX(($EQ59+$ET$1-$ER59*0.7133-$ET$3)/5.69*2.4313+1.5,$CQ59-$ET$2)</f>
        <v>17.7554580125217</v>
      </c>
      <c r="EU59" s="138" t="n">
        <f aca="false">AVERAGE(ET59,ES59)</f>
        <v>17.4245232088107</v>
      </c>
      <c r="EV59" s="134" t="n">
        <f aca="false">CB59*$EV$2+$EV$3</f>
        <v>17.1205466481281</v>
      </c>
      <c r="EW59" s="134" t="n">
        <f aca="false">IF(Monomers_Data!U59=1,0.5*EU59+0.5*ET59,IF(Monomers_Data!U59=2,0.7*EU59+0.3*ET59,IF(Monomers_Data!U59=3,MAXA(MINA(ET59,EU59),ES59),IF(Monomers_Data!U59=4,0.7*EU59+0.3*ES59,IF(Monomers_Data!U59=5,0.5*EU59+0.5*ES59,"ERR")))))</f>
        <v>17.4245232088107</v>
      </c>
      <c r="EX59" s="96" t="n">
        <f aca="false">EW59</f>
        <v>17.4245232088107</v>
      </c>
      <c r="EY59" s="139" t="n">
        <f aca="false">VLOOKUP(A59,'[2]Price Curves'!$C$8:$BH$367,'[2]Price Curves'!$BE$1)</f>
        <v>4.182</v>
      </c>
      <c r="EZ59" s="134" t="n">
        <f aca="false">EY59*$EZ$2+$EZ$3</f>
        <v>63.5938</v>
      </c>
      <c r="FA59" s="0" t="n">
        <f aca="false">((EY59*$FA$2)+$FA$3)*100</f>
        <v>63.911</v>
      </c>
    </row>
    <row r="60" customFormat="false" ht="12" hidden="false" customHeight="false" outlineLevel="0" collapsed="false">
      <c r="A60" s="140" t="n">
        <f aca="false">EOMONTH(A59,0)+1</f>
        <v>38534</v>
      </c>
      <c r="C60" s="108" t="n">
        <f aca="false">CB60</f>
        <v>26.8496841881113</v>
      </c>
      <c r="D60" s="6"/>
      <c r="E60" s="96" t="n">
        <f aca="false">C60+$E$3</f>
        <v>35.8496841881113</v>
      </c>
      <c r="F60" s="96" t="n">
        <f aca="false">C60+$F$3</f>
        <v>48.8496841881113</v>
      </c>
      <c r="G60" s="96" t="n">
        <f aca="false">C60+$G$3</f>
        <v>42.0496841881113</v>
      </c>
      <c r="H60" s="92" t="n">
        <f aca="false">IF(Polymers_Data!F60=1,0.5*G60+0.5*F60,IF(Polymers_Data!F60=2,0.7*G60+0.3*F60,IF(Polymers_Data!F60=3,MAXA(MINA(F60,G60),E60),IF(Polymers_Data!F60=4,0.7*G60+0.3*E60,IF(Polymers_Data!F60=5,0.5*G60+0.5*E60,"ERR")))))</f>
        <v>42.0496841881113</v>
      </c>
      <c r="I60" s="109" t="n">
        <v>0</v>
      </c>
      <c r="J60" s="109" t="n">
        <f aca="false">G60+I60</f>
        <v>42.0496841881113</v>
      </c>
      <c r="K60" s="110" t="n">
        <f aca="false">J60+2</f>
        <v>44.0496841881113</v>
      </c>
      <c r="L60" s="111" t="n">
        <f aca="false">AB60+$L$3</f>
        <v>44.3496841881113</v>
      </c>
      <c r="M60" s="112" t="n">
        <f aca="false">L60+$M$3</f>
        <v>45.3496841881113</v>
      </c>
      <c r="N60" s="113" t="n">
        <f aca="false">L60+$N$3</f>
        <v>43.3496841881113</v>
      </c>
      <c r="O60" s="114" t="n">
        <f aca="false">C60+$O$3</f>
        <v>29.3496841881113</v>
      </c>
      <c r="P60" s="96" t="n">
        <f aca="false">C60+$P$3</f>
        <v>47.3496841881113</v>
      </c>
      <c r="Q60" s="96" t="n">
        <f aca="false">C60+$Q$3</f>
        <v>39.0996841881113</v>
      </c>
      <c r="R60" s="6"/>
      <c r="S60" s="88" t="n">
        <f aca="false">J60-3.5</f>
        <v>38.5496841881113</v>
      </c>
      <c r="T60" s="92"/>
      <c r="U60" s="114" t="n">
        <f aca="false">$C60+$U$3</f>
        <v>31.8496841881113</v>
      </c>
      <c r="V60" s="96" t="n">
        <f aca="false">$C60+$V$3</f>
        <v>46.3496841881113</v>
      </c>
      <c r="W60" s="96" t="n">
        <f aca="false">$C60+$W$3</f>
        <v>38.8496841881113</v>
      </c>
      <c r="X60" s="92"/>
      <c r="Y60" s="92" t="n">
        <f aca="false">IF(Polymers_Data!BA60=1,0.5*W60+0.5*V60,IF(Polymers_Data!BA60=2,0.7*W60+0.3*V60,IF(Polymers_Data!BA60=3,MAXA(MINA(V60,W60),U60),IF(Polymers_Data!BA60=4,0.7*W60+0.3*U60,IF(Polymers_Data!BA60=5,0.5*W60+0.5*U60,"ERR")))))</f>
        <v>38.8496841881113</v>
      </c>
      <c r="Z60" s="96" t="n">
        <v>0</v>
      </c>
      <c r="AA60" s="92" t="n">
        <f aca="false">W60+Z60</f>
        <v>38.8496841881113</v>
      </c>
      <c r="AB60" s="92" t="n">
        <f aca="false">AA60+1</f>
        <v>39.8496841881113</v>
      </c>
      <c r="AC60" s="116" t="n">
        <f aca="false">S60+2</f>
        <v>40.5496841881113</v>
      </c>
      <c r="AD60" s="117" t="n">
        <f aca="false">AB60+2.5</f>
        <v>42.3496841881113</v>
      </c>
      <c r="AE60" s="96" t="n">
        <f aca="false">C60+11.33</f>
        <v>38.1796841881113</v>
      </c>
      <c r="AF60" s="96" t="n">
        <f aca="false">C60+27</f>
        <v>53.8496841881113</v>
      </c>
      <c r="AG60" s="96" t="n">
        <f aca="false">C60+17.68</f>
        <v>44.5296841881113</v>
      </c>
      <c r="AH60" s="6"/>
      <c r="AI60" s="88" t="n">
        <f aca="false">AC60+4.5</f>
        <v>45.0496841881113</v>
      </c>
      <c r="AJ60" s="118" t="n">
        <f aca="false">AB60+8</f>
        <v>47.8496841881113</v>
      </c>
      <c r="AK60" s="114" t="n">
        <f aca="false">CO60+1.5</f>
        <v>19.7084241763762</v>
      </c>
      <c r="AL60" s="6"/>
      <c r="AM60" s="96" t="n">
        <f aca="false">AK60+$AM$3</f>
        <v>32.5084241763762</v>
      </c>
      <c r="AN60" s="96" t="n">
        <f aca="false">AK60+$AN$3</f>
        <v>43.7084241763762</v>
      </c>
      <c r="AO60" s="96" t="n">
        <f aca="false">AK60+$AO$3</f>
        <v>37.6084241763762</v>
      </c>
      <c r="AP60" s="109" t="n">
        <f aca="false">IF(Polymers_Data!AE60=1,0.5*AO60+0.5*AN60,IF(Polymers_Data!AE60=2,0.7*AO60+0.3*AN60,IF(Polymers_Data!AE60=3,MAXA(MINA(AN60,AO60),AM60),IF(Polymers_Data!AE60=4,0.7*AO60+0.3*AM60,IF(Polymers_Data!AE60=5,0.5*AO60+0.5*AM60,"ERR")))))</f>
        <v>37.6084241763762</v>
      </c>
      <c r="AQ60" s="109" t="n">
        <f aca="false">IF(Polymers_Data!AE60=1,0.5*AO60+0.5*AN60,IF(Polymers_Data!AE60=2,0.7*AO60+0.3*AN60,IF(Polymers_Data!AE60=3,MAXA(MINA(AN60,AO60),AM60),IF(Polymers_Data!AE60=4,0.7*AO60+0.3*AM60,IF(Polymers_Data!AE60=5,0.5*AO60+0.5*AM60,"ERR")))))</f>
        <v>37.6084241763762</v>
      </c>
      <c r="AR60" s="96" t="n">
        <f aca="false">$AK60+10</f>
        <v>29.7084241763762</v>
      </c>
      <c r="AS60" s="96" t="n">
        <f aca="false">$AK60+23.75</f>
        <v>43.4584241763762</v>
      </c>
      <c r="AT60" s="96" t="n">
        <f aca="false">$AK60+$AT$3</f>
        <v>35.0984241763762</v>
      </c>
      <c r="AU60" s="96" t="n">
        <f aca="false">IF(Polymers_Data!BP60=1,0.5*AT60+0.5*AS60,IF(Polymers_Data!BP60=2,0.7*AT60+0.3*AS60,IF(Polymers_Data!BP60=3,MAXA(MINA(AS60,AT60),AR60),IF(Polymers_Data!BP60=4,0.7*AT60+0.3*AR60,IF(Polymers_Data!BP60=5,0.3*AT60+0.7*AR60,"ERR")))))</f>
        <v>35.0984241763762</v>
      </c>
      <c r="AV60" s="96" t="n">
        <v>2</v>
      </c>
      <c r="AW60" s="96" t="n">
        <f aca="false">AT60+AV60</f>
        <v>37.0984241763762</v>
      </c>
      <c r="AX60" s="5"/>
      <c r="AY60" s="108" t="n">
        <f aca="false">C60</f>
        <v>26.8496841881113</v>
      </c>
      <c r="AZ60" s="6"/>
      <c r="BA60" s="96" t="n">
        <f aca="false">AY60+$BA$3</f>
        <v>44.3496841881113</v>
      </c>
      <c r="BB60" s="96" t="n">
        <f aca="false">AY60+$BB$3</f>
        <v>86.8496841881113</v>
      </c>
      <c r="BC60" s="96" t="n">
        <f aca="false">AY60+$BC$3</f>
        <v>66.3496841881113</v>
      </c>
      <c r="BD60" s="109" t="n">
        <f aca="false">IF(Polymers_Data!BZ60=1,0.5*BC60+0.5*BB60,IF(Polymers_Data!BZ60=2,0.7*BC60+0.3*BB60,IF(Polymers_Data!BZ60=3,MAXA(MINA(BB60,BC60),BA60),IF(Polymers_Data!BZ60=4,0.7*BC60+0.3*BA60,IF(Polymers_Data!BZ60=5,0.5*BC60+0.5*BA60,"ERR")))))</f>
        <v>66.3496841881113</v>
      </c>
      <c r="BE60" s="92" t="n">
        <f aca="false">IF(Polymers_Data!BZ60=1,0.5*BC60+0.5*BB60,IF(Polymers_Data!BZ60=2,0.7*BC60+0.3*BB60,IF(Polymers_Data!BZ60=3,MAXA(MINA(BB60,BC60),BA60),IF(Polymers_Data!BZ60=4,0.7*BC60+0.3*BA60,IF(Polymers_Data!BZ60=5,0.5*BC60+0.5*BA60,"ERR")))))</f>
        <v>66.3496841881113</v>
      </c>
      <c r="BF60" s="6"/>
      <c r="BG60" s="6"/>
      <c r="BH60" s="6"/>
      <c r="BI60" s="120" t="n">
        <f aca="false">BC60+BH60</f>
        <v>66.3496841881113</v>
      </c>
      <c r="BJ60" s="6"/>
      <c r="BK60" s="114" t="n">
        <f aca="false">DQ60</f>
        <v>37.8496841881113</v>
      </c>
      <c r="BL60" s="6"/>
      <c r="BM60" s="96" t="n">
        <f aca="false">BK60+$BM$3</f>
        <v>45.0996841881113</v>
      </c>
      <c r="BN60" s="96" t="n">
        <f aca="false">BK60+22</f>
        <v>59.8496841881113</v>
      </c>
      <c r="BO60" s="96" t="n">
        <f aca="false">BK60+$BO$3</f>
        <v>53.0496841881113</v>
      </c>
      <c r="BP60" s="121" t="n">
        <f aca="false">IF(Polymers_Data!AJ60=1,0.5*BO60+0.5*BN60,IF(Polymers_Data!AJ60=2,0.7*BO60+0.3*BN60,IF(Polymers_Data!AJ60=3,MAXA(MINA(BN60,BO60),BM60),IF(Polymers_Data!AJ60=4,0.7*BO60+0.3*BM60,IF(Polymers_Data!AJ60=5,0.5*BO60+0.5*BM60,"ERR")))))</f>
        <v>53.0496841881113</v>
      </c>
      <c r="BQ60" s="121" t="n">
        <v>0</v>
      </c>
      <c r="BR60" s="121" t="n">
        <f aca="false">BO60+BQ60</f>
        <v>53.0496841881113</v>
      </c>
      <c r="BS60" s="96" t="n">
        <f aca="false">BR60-2.5</f>
        <v>50.5496841881113</v>
      </c>
      <c r="BT60" s="124"/>
      <c r="BU60" s="122" t="n">
        <f aca="false">VLOOKUP(A60,'[2]Price Curves'!$C$8:$IV$367,'[2]Price Curves'!$AW$1)</f>
        <v>38.1635620386905</v>
      </c>
      <c r="BV60" s="96" t="n">
        <f aca="false">BU60/2.97</f>
        <v>12.8496841881113</v>
      </c>
      <c r="BW60" s="96" t="n">
        <f aca="false">BV60+7</f>
        <v>19.8496841881113</v>
      </c>
      <c r="BX60" s="96" t="n">
        <f aca="false">BV60+23.861</f>
        <v>36.7106841881113</v>
      </c>
      <c r="BY60" s="96" t="n">
        <f aca="false">BV60+$BY$3</f>
        <v>26.8496841881113</v>
      </c>
      <c r="BZ60" s="96" t="n">
        <f aca="false">IF(Monomers_Data!F60=1,0.5*BY60+0.5*BX60,IF(Monomers_Data!F60=2,0.7*BY60+0.3*BX60,IF(Monomers_Data!F60=3,MAXA(MINA(BX60,BY60),BW60),IF(Monomers_Data!F60=4,0.7*BY60+0.3*BW60,IF(Monomers_Data!F60=5,0.5*BY60+0.5*BW60,"ERR")))))</f>
        <v>26.8496841881113</v>
      </c>
      <c r="CA60" s="96"/>
      <c r="CB60" s="92" t="n">
        <f aca="false">BY60+CA60</f>
        <v>26.8496841881113</v>
      </c>
      <c r="CC60" s="96" t="n">
        <f aca="false">EP60</f>
        <v>29.2496841881113</v>
      </c>
      <c r="CD60" s="96" t="n">
        <f aca="false">CB60+2</f>
        <v>28.8496841881113</v>
      </c>
      <c r="CE60" s="123" t="n">
        <f aca="false">CB60+0.25</f>
        <v>27.0996841881113</v>
      </c>
      <c r="CF60" s="124"/>
      <c r="CG60" s="105" t="n">
        <f aca="false">VLOOKUP(A60,'[2]Price Curves'!$C$8:$BH$367,'[2]Price Curves'!$AY$1)</f>
        <v>47.4116342660714</v>
      </c>
      <c r="CH60" s="124" t="n">
        <f aca="false">CG60/4.23</f>
        <v>11.2084241763762</v>
      </c>
      <c r="CI60" s="124" t="n">
        <f aca="false">$CB60+CI$3</f>
        <v>18.8496841881113</v>
      </c>
      <c r="CJ60" s="124" t="n">
        <f aca="false">$CB60+CJ$3</f>
        <v>24.8496841881113</v>
      </c>
      <c r="CK60" s="124" t="n">
        <f aca="false">$CB60+CK$3</f>
        <v>20.8496841881113</v>
      </c>
      <c r="CL60" s="125" t="n">
        <f aca="false">IF(Monomers_Data!P60=1,0.5*CK60+0.5*CJ60,IF(Monomers_Data!P60=2,0.7*CK60+0.3*CJ60,IF(Monomers_Data!P60=3,MAXA(MINA(CJ60,CK60),CI60),IF(Monomers_Data!P60=4,0.7*CK60+0.3*CI60,IF(Monomers_Data!P60=5,0.5*CK60+0.5*CI60,"ERR")))))</f>
        <v>22.0496841881113</v>
      </c>
      <c r="CM60" s="125" t="n">
        <f aca="false">CH60+$CM$3</f>
        <v>18.2084241763762</v>
      </c>
      <c r="CN60" s="125"/>
      <c r="CO60" s="118" t="n">
        <f aca="false">CM60</f>
        <v>18.2084241763762</v>
      </c>
      <c r="CP60" s="125" t="n">
        <v>1.5</v>
      </c>
      <c r="CQ60" s="127" t="n">
        <f aca="false">CO60+CP60</f>
        <v>19.7084241763762</v>
      </c>
      <c r="CR60" s="124" t="n">
        <f aca="false">EX60</f>
        <v>16.5356890089527</v>
      </c>
      <c r="CS60" s="128" t="n">
        <f aca="false">EX60</f>
        <v>16.5356890089527</v>
      </c>
      <c r="CT60" s="7" t="n">
        <f aca="false">CB60</f>
        <v>26.8496841881113</v>
      </c>
      <c r="CU60" s="124" t="n">
        <f aca="false">(+CT60+$CU$3)</f>
        <v>29.3496841881113</v>
      </c>
      <c r="CV60" s="124" t="n">
        <f aca="false">CT60+$CV$3</f>
        <v>43.8496841881113</v>
      </c>
      <c r="CW60" s="124" t="n">
        <f aca="false">CT60+$CW$3</f>
        <v>36.8496841881113</v>
      </c>
      <c r="CX60" s="96" t="n">
        <f aca="false">IF(Polymers_Data!BU60=1,0.5*CW60+0.5*CV60,IF(Polymers_Data!BU60=2,0.7*CW60+0.3*CV60,IF(Polymers_Data!BU60=3,MAXA(MINA(CV60,CW60),CU60),IF(Polymers_Data!BU60=4,0.7*CW60+0.3*CU60,IF(Polymers_Data!BU60=5,0.5*CW60+0.5*CU60,"ERR")))))</f>
        <v>38.9496841881113</v>
      </c>
      <c r="CY60" s="129" t="n">
        <f aca="false">CX60</f>
        <v>38.9496841881113</v>
      </c>
      <c r="CZ60" s="105" t="n">
        <v>0.204479425865801</v>
      </c>
      <c r="DA60" s="124" t="n">
        <f aca="false">CZ60*100/(0.2*4.22+0.8*2.9696)</f>
        <v>6.35092387646601</v>
      </c>
      <c r="DB60" s="123"/>
      <c r="DC60" s="124" t="n">
        <f aca="false">EN60</f>
        <v>24.2496841881113</v>
      </c>
      <c r="DD60" s="124" t="n">
        <f aca="false">EB60</f>
        <v>107.15556547619</v>
      </c>
      <c r="DE60" s="124" t="n">
        <f aca="false">DC60*0.285+DD60/7.37*0.785+5.2</f>
        <v>23.5246089622426</v>
      </c>
      <c r="DF60" s="124" t="n">
        <f aca="false">DC60+$DF$3</f>
        <v>18.9496841881113</v>
      </c>
      <c r="DG60" s="124" t="n">
        <f aca="false">DC60+$DG$3</f>
        <v>49.2496841881113</v>
      </c>
      <c r="DH60" s="96" t="n">
        <f aca="false">DC60+6</f>
        <v>30.2496841881113</v>
      </c>
      <c r="DI60" s="124" t="n">
        <f aca="false">IF(Monomers_Data!AE60=1,0.5*DH60+0.5*DG60,IF(Monomers_Data!AE60=2,0.7*DH60+0.3*DG60,IF(Monomers_Data!AE60=3,MAXA(MINA(DG60,DH60),DF60),IF(Monomers_Data!AE60=4,0.7*DH60+0.3*DF60,IF(Monomers_Data!AE60=5,0.5*DH60+0.5*DF60,"ERR")))))</f>
        <v>30.2496841881113</v>
      </c>
      <c r="DJ60" s="125" t="n">
        <f aca="false">DI60</f>
        <v>30.2496841881113</v>
      </c>
      <c r="DK60" s="123" t="n">
        <f aca="false">DJ60/100*2204</f>
        <v>666.703039505973</v>
      </c>
      <c r="DL60" s="124" t="n">
        <f aca="false">CB60</f>
        <v>26.8496841881113</v>
      </c>
      <c r="DM60" s="124" t="n">
        <f aca="false">DL60+$DM$3</f>
        <v>29.3496841881113</v>
      </c>
      <c r="DN60" s="124" t="n">
        <f aca="false">DL60+$DN$3</f>
        <v>49.8496841881113</v>
      </c>
      <c r="DO60" s="96" t="n">
        <f aca="false">DL60+$DO$3</f>
        <v>37.8496841881113</v>
      </c>
      <c r="DP60" s="124" t="n">
        <f aca="false">IF(Monomers_Data!AE60=1,0.5*DO60+0.5*DN60,IF(Monomers_Data!AE60=2,0.7*DO60+0.3*DN60,IF(Monomers_Data!AE60=3,MAXA(MINA(DN60,DO60),DM60),IF(Monomers_Data!AE60=4,0.7*DO60+0.3*DM60,IF(Monomers_Data!AE60=5,0.5*DO60+0.5*DM60,"ERR")))))</f>
        <v>37.8496841881113</v>
      </c>
      <c r="DQ60" s="125" t="n">
        <f aca="false">DP60</f>
        <v>37.8496841881113</v>
      </c>
      <c r="DR60" s="123" t="n">
        <f aca="false">DQ60/100*2204</f>
        <v>834.207039505972</v>
      </c>
      <c r="DS60" s="96" t="n">
        <f aca="false">VLOOKUP(A60,'[2]Price Curves'!$C$8:$BH$367,'[2]Price Curves'!$BC$1)</f>
        <v>22.8875</v>
      </c>
      <c r="DT60" s="124" t="n">
        <f aca="false">DS60/42*100</f>
        <v>54.4940476190476</v>
      </c>
      <c r="DU60" s="124" t="n">
        <f aca="false">VLOOKUP(A60,'[2]Price Curves'!$C$8:$BH$367,'[2]Price Curves'!$BG$1)</f>
        <v>81.5904761904762</v>
      </c>
      <c r="DV60" s="105" t="n">
        <f aca="false">DT61+$DT$3</f>
        <v>80.0285714285714</v>
      </c>
      <c r="DW60" s="130" t="n">
        <f aca="false">DT61+$DU$3</f>
        <v>164.428571428571</v>
      </c>
      <c r="DX60" s="130" t="n">
        <f aca="false">DT60*$DV$3+DU60*$DW$3+$DX$3</f>
        <v>107.15556547619</v>
      </c>
      <c r="DY60" s="96" t="n">
        <f aca="false">DT61+$DY$3</f>
        <v>109.428571428571</v>
      </c>
      <c r="DZ60" s="96"/>
      <c r="EA60" s="131" t="n">
        <f aca="false">DX60+DZ60</f>
        <v>107.15556547619</v>
      </c>
      <c r="EB60" s="131" t="n">
        <f aca="false">DX60</f>
        <v>107.15556547619</v>
      </c>
      <c r="EC60" s="132"/>
      <c r="ED60" s="133" t="n">
        <f aca="false">'[2]Price Curves'!AM59</f>
        <v>1.21</v>
      </c>
      <c r="EH60" s="106" t="n">
        <f aca="false">MAX(EXP(-0.015*((A66-'Export File'!$A$6+30)/365))*$EH$8,0.1)</f>
        <v>0.102299524343863</v>
      </c>
      <c r="EJ60" s="134" t="n">
        <f aca="false">BV60</f>
        <v>12.8496841881113</v>
      </c>
      <c r="EK60" s="134" t="n">
        <f aca="false">EJ60+5.22</f>
        <v>18.0696841881113</v>
      </c>
      <c r="EL60" s="134" t="n">
        <f aca="false">EJ60+18.2</f>
        <v>31.0496841881113</v>
      </c>
      <c r="EM60" s="134" t="n">
        <f aca="false">EJ60+$EM$3</f>
        <v>24.2496841881113</v>
      </c>
      <c r="EN60" s="135" t="n">
        <f aca="false">IF(Monomers_Data!K60=1,0.5*EM60+0.5*EL60,IF(Monomers_Data!K60=2,0.7*EM60+0.3*EL60,IF(Monomers_Data!K60=3,MAXA(MINA(EL60,EM60),EK60),IF(Monomers_Data!K60=4,0.7*EM60+0.3*EK60,IF(Monomers_Data!K60=5,0.5*EM60+0.5*EK60,"ERR")))))</f>
        <v>24.2496841881113</v>
      </c>
      <c r="EO60" s="134" t="n">
        <v>5</v>
      </c>
      <c r="EP60" s="142" t="n">
        <f aca="false">EN60+EO60</f>
        <v>29.2496841881113</v>
      </c>
      <c r="EQ60" s="134" t="n">
        <f aca="false">VLOOKUP(A60,'[2]Price Curves'!$C$8:$BH$367,'[2]Price Curves'!$BH$1)</f>
        <v>65.3809523809524</v>
      </c>
      <c r="ER60" s="134" t="n">
        <f aca="false">VLOOKUP(A60,'[2]Price Curves'!$C$8:$BH$367,'[2]Price Curves'!$BA$1)</f>
        <v>45.8112470089286</v>
      </c>
      <c r="ES60" s="137" t="n">
        <f aca="false">MIN(((EQ60+$ET$1-ER60*0.7133-$ET$3)/5.69*2.4313)+1.5,CQ60-$ET$2)</f>
        <v>15.8629538415293</v>
      </c>
      <c r="ET60" s="134" t="n">
        <f aca="false">MAX(($EQ60+$ET$1-$ER60*0.7133-$ET$3)/5.69*2.4313+1.5,$CQ60-$ET$2)</f>
        <v>17.2084241763762</v>
      </c>
      <c r="EU60" s="138" t="n">
        <f aca="false">AVERAGE(ET60,ES60)</f>
        <v>16.5356890089527</v>
      </c>
      <c r="EV60" s="134" t="n">
        <f aca="false">CB60*$EV$2+$EV$3</f>
        <v>17.271511562024</v>
      </c>
      <c r="EW60" s="134" t="n">
        <f aca="false">IF(Monomers_Data!U60=1,0.5*EU60+0.5*ET60,IF(Monomers_Data!U60=2,0.7*EU60+0.3*ET60,IF(Monomers_Data!U60=3,MAXA(MINA(ET60,EU60),ES60),IF(Monomers_Data!U60=4,0.7*EU60+0.3*ES60,IF(Monomers_Data!U60=5,0.5*EU60+0.5*ES60,"ERR")))))</f>
        <v>16.5356890089527</v>
      </c>
      <c r="EX60" s="96" t="n">
        <f aca="false">EW60</f>
        <v>16.5356890089527</v>
      </c>
      <c r="EY60" s="139" t="n">
        <f aca="false">VLOOKUP(A60,'[2]Price Curves'!$C$8:$BH$367,'[2]Price Curves'!$BE$1)</f>
        <v>4.227</v>
      </c>
      <c r="EZ60" s="134" t="n">
        <f aca="false">EY60*$EZ$2+$EZ$3</f>
        <v>64.3093</v>
      </c>
      <c r="FA60" s="0" t="n">
        <f aca="false">((EY60*$FA$2)+$FA$3)*100</f>
        <v>64.3835</v>
      </c>
    </row>
    <row r="61" customFormat="false" ht="12" hidden="false" customHeight="false" outlineLevel="0" collapsed="false">
      <c r="A61" s="140" t="n">
        <f aca="false">EOMONTH(A60,0)+1</f>
        <v>38565</v>
      </c>
      <c r="C61" s="108" t="n">
        <f aca="false">CB61</f>
        <v>26.8535199728478</v>
      </c>
      <c r="D61" s="6"/>
      <c r="E61" s="96" t="n">
        <f aca="false">C61+$E$3</f>
        <v>35.8535199728478</v>
      </c>
      <c r="F61" s="96" t="n">
        <f aca="false">C61+$F$3</f>
        <v>48.8535199728478</v>
      </c>
      <c r="G61" s="96" t="n">
        <f aca="false">C61+$G$3</f>
        <v>42.0535199728478</v>
      </c>
      <c r="H61" s="92" t="n">
        <f aca="false">IF(Polymers_Data!F61=1,0.5*G61+0.5*F61,IF(Polymers_Data!F61=2,0.7*G61+0.3*F61,IF(Polymers_Data!F61=3,MAXA(MINA(F61,G61),E61),IF(Polymers_Data!F61=4,0.7*G61+0.3*E61,IF(Polymers_Data!F61=5,0.5*G61+0.5*E61,"ERR")))))</f>
        <v>42.0535199728478</v>
      </c>
      <c r="I61" s="109" t="n">
        <v>0</v>
      </c>
      <c r="J61" s="109" t="n">
        <f aca="false">G61+I61</f>
        <v>42.0535199728478</v>
      </c>
      <c r="K61" s="110" t="n">
        <f aca="false">J61+2</f>
        <v>44.0535199728478</v>
      </c>
      <c r="L61" s="111" t="n">
        <f aca="false">AB61+$L$3</f>
        <v>44.3535199728478</v>
      </c>
      <c r="M61" s="112" t="n">
        <f aca="false">L61+$M$3</f>
        <v>45.3535199728478</v>
      </c>
      <c r="N61" s="113" t="n">
        <f aca="false">L61+$N$3</f>
        <v>43.3535199728478</v>
      </c>
      <c r="O61" s="114" t="n">
        <f aca="false">C61+$O$3</f>
        <v>29.3535199728478</v>
      </c>
      <c r="P61" s="96" t="n">
        <f aca="false">C61+$P$3</f>
        <v>47.3535199728478</v>
      </c>
      <c r="Q61" s="96" t="n">
        <f aca="false">C61+$Q$3</f>
        <v>39.1035199728478</v>
      </c>
      <c r="R61" s="6"/>
      <c r="S61" s="88" t="n">
        <f aca="false">J61-3.5</f>
        <v>38.5535199728478</v>
      </c>
      <c r="T61" s="92"/>
      <c r="U61" s="114" t="n">
        <f aca="false">$C61+$U$3</f>
        <v>31.8535199728478</v>
      </c>
      <c r="V61" s="96" t="n">
        <f aca="false">$C61+$V$3</f>
        <v>46.3535199728478</v>
      </c>
      <c r="W61" s="96" t="n">
        <f aca="false">$C61+$W$3</f>
        <v>38.8535199728478</v>
      </c>
      <c r="X61" s="92"/>
      <c r="Y61" s="92" t="n">
        <f aca="false">IF(Polymers_Data!BA61=1,0.5*W61+0.5*V61,IF(Polymers_Data!BA61=2,0.7*W61+0.3*V61,IF(Polymers_Data!BA61=3,MAXA(MINA(V61,W61),U61),IF(Polymers_Data!BA61=4,0.7*W61+0.3*U61,IF(Polymers_Data!BA61=5,0.5*W61+0.5*U61,"ERR")))))</f>
        <v>38.8535199728478</v>
      </c>
      <c r="Z61" s="96" t="n">
        <v>0</v>
      </c>
      <c r="AA61" s="92" t="n">
        <f aca="false">W61+Z61</f>
        <v>38.8535199728478</v>
      </c>
      <c r="AB61" s="92" t="n">
        <f aca="false">AA61+1</f>
        <v>39.8535199728478</v>
      </c>
      <c r="AC61" s="116" t="n">
        <f aca="false">S61+2</f>
        <v>40.5535199728478</v>
      </c>
      <c r="AD61" s="117" t="n">
        <f aca="false">AB61+2.5</f>
        <v>42.3535199728478</v>
      </c>
      <c r="AE61" s="96" t="n">
        <f aca="false">C61+11.33</f>
        <v>38.1835199728478</v>
      </c>
      <c r="AF61" s="96" t="n">
        <f aca="false">C61+27</f>
        <v>53.8535199728478</v>
      </c>
      <c r="AG61" s="96" t="n">
        <f aca="false">C61+17.68</f>
        <v>44.5335199728478</v>
      </c>
      <c r="AH61" s="6"/>
      <c r="AI61" s="88" t="n">
        <f aca="false">AC61+4.5</f>
        <v>45.0535199728478</v>
      </c>
      <c r="AJ61" s="118" t="n">
        <f aca="false">AB61+8</f>
        <v>47.8535199728478</v>
      </c>
      <c r="AK61" s="114" t="n">
        <f aca="false">CO61+1.5</f>
        <v>19.7095269347899</v>
      </c>
      <c r="AL61" s="6"/>
      <c r="AM61" s="96" t="n">
        <f aca="false">AK61+$AM$3</f>
        <v>32.5095269347899</v>
      </c>
      <c r="AN61" s="96" t="n">
        <f aca="false">AK61+$AN$3</f>
        <v>43.7095269347899</v>
      </c>
      <c r="AO61" s="96" t="n">
        <f aca="false">AK61+$AO$3</f>
        <v>37.6095269347899</v>
      </c>
      <c r="AP61" s="109" t="n">
        <f aca="false">IF(Polymers_Data!AE61=1,0.5*AO61+0.5*AN61,IF(Polymers_Data!AE61=2,0.7*AO61+0.3*AN61,IF(Polymers_Data!AE61=3,MAXA(MINA(AN61,AO61),AM61),IF(Polymers_Data!AE61=4,0.7*AO61+0.3*AM61,IF(Polymers_Data!AE61=5,0.5*AO61+0.5*AM61,"ERR")))))</f>
        <v>37.6095269347899</v>
      </c>
      <c r="AQ61" s="109" t="n">
        <f aca="false">IF(Polymers_Data!AE61=1,0.5*AO61+0.5*AN61,IF(Polymers_Data!AE61=2,0.7*AO61+0.3*AN61,IF(Polymers_Data!AE61=3,MAXA(MINA(AN61,AO61),AM61),IF(Polymers_Data!AE61=4,0.7*AO61+0.3*AM61,IF(Polymers_Data!AE61=5,0.5*AO61+0.5*AM61,"ERR")))))</f>
        <v>37.6095269347899</v>
      </c>
      <c r="AR61" s="96" t="n">
        <f aca="false">$AK61+10</f>
        <v>29.7095269347899</v>
      </c>
      <c r="AS61" s="96" t="n">
        <f aca="false">$AK61+23.75</f>
        <v>43.4595269347899</v>
      </c>
      <c r="AT61" s="96" t="n">
        <f aca="false">$AK61+$AT$3</f>
        <v>35.0995269347899</v>
      </c>
      <c r="AU61" s="96" t="n">
        <f aca="false">IF(Polymers_Data!BP61=1,0.5*AT61+0.5*AS61,IF(Polymers_Data!BP61=2,0.7*AT61+0.3*AS61,IF(Polymers_Data!BP61=3,MAXA(MINA(AS61,AT61),AR61),IF(Polymers_Data!BP61=4,0.7*AT61+0.3*AR61,IF(Polymers_Data!BP61=5,0.3*AT61+0.7*AR61,"ERR")))))</f>
        <v>35.0995269347899</v>
      </c>
      <c r="AV61" s="96" t="n">
        <v>2</v>
      </c>
      <c r="AW61" s="96" t="n">
        <f aca="false">AT61+AV61</f>
        <v>37.0995269347899</v>
      </c>
      <c r="AX61" s="5"/>
      <c r="AY61" s="108" t="n">
        <f aca="false">C61</f>
        <v>26.8535199728478</v>
      </c>
      <c r="AZ61" s="6"/>
      <c r="BA61" s="96" t="n">
        <f aca="false">AY61+$BA$3</f>
        <v>44.3535199728478</v>
      </c>
      <c r="BB61" s="96" t="n">
        <f aca="false">AY61+$BB$3</f>
        <v>86.8535199728478</v>
      </c>
      <c r="BC61" s="96" t="n">
        <f aca="false">AY61+$BC$3</f>
        <v>66.3535199728478</v>
      </c>
      <c r="BD61" s="109" t="n">
        <f aca="false">IF(Polymers_Data!BZ61=1,0.5*BC61+0.5*BB61,IF(Polymers_Data!BZ61=2,0.7*BC61+0.3*BB61,IF(Polymers_Data!BZ61=3,MAXA(MINA(BB61,BC61),BA61),IF(Polymers_Data!BZ61=4,0.7*BC61+0.3*BA61,IF(Polymers_Data!BZ61=5,0.5*BC61+0.5*BA61,"ERR")))))</f>
        <v>66.3535199728478</v>
      </c>
      <c r="BE61" s="92" t="n">
        <f aca="false">IF(Polymers_Data!BZ61=1,0.5*BC61+0.5*BB61,IF(Polymers_Data!BZ61=2,0.7*BC61+0.3*BB61,IF(Polymers_Data!BZ61=3,MAXA(MINA(BB61,BC61),BA61),IF(Polymers_Data!BZ61=4,0.7*BC61+0.3*BA61,IF(Polymers_Data!BZ61=5,0.5*BC61+0.5*BA61,"ERR")))))</f>
        <v>66.3535199728478</v>
      </c>
      <c r="BF61" s="6"/>
      <c r="BG61" s="6"/>
      <c r="BH61" s="6"/>
      <c r="BI61" s="120" t="n">
        <f aca="false">BC61+BH61</f>
        <v>66.3535199728478</v>
      </c>
      <c r="BJ61" s="6"/>
      <c r="BK61" s="114" t="n">
        <f aca="false">DQ61</f>
        <v>37.8535199728478</v>
      </c>
      <c r="BL61" s="6"/>
      <c r="BM61" s="96" t="n">
        <f aca="false">BK61+$BM$3</f>
        <v>45.1035199728478</v>
      </c>
      <c r="BN61" s="96" t="n">
        <f aca="false">BK61+22</f>
        <v>59.8535199728478</v>
      </c>
      <c r="BO61" s="96" t="n">
        <f aca="false">BK61+$BO$3</f>
        <v>53.0535199728478</v>
      </c>
      <c r="BP61" s="121" t="n">
        <f aca="false">IF(Polymers_Data!AJ61=1,0.5*BO61+0.5*BN61,IF(Polymers_Data!AJ61=2,0.7*BO61+0.3*BN61,IF(Polymers_Data!AJ61=3,MAXA(MINA(BN61,BO61),BM61),IF(Polymers_Data!AJ61=4,0.7*BO61+0.3*BM61,IF(Polymers_Data!AJ61=5,0.5*BO61+0.5*BM61,"ERR")))))</f>
        <v>53.0535199728478</v>
      </c>
      <c r="BQ61" s="121" t="n">
        <v>0</v>
      </c>
      <c r="BR61" s="121" t="n">
        <f aca="false">BO61+BQ61</f>
        <v>53.0535199728478</v>
      </c>
      <c r="BS61" s="96" t="n">
        <f aca="false">BR61-2.5</f>
        <v>50.5535199728478</v>
      </c>
      <c r="BT61" s="124"/>
      <c r="BU61" s="122" t="n">
        <f aca="false">VLOOKUP(A61,'[2]Price Curves'!$C$8:$IV$367,'[2]Price Curves'!$AW$1)</f>
        <v>38.1749543193581</v>
      </c>
      <c r="BV61" s="96" t="n">
        <f aca="false">BU61/2.97</f>
        <v>12.8535199728478</v>
      </c>
      <c r="BW61" s="96" t="n">
        <f aca="false">BV61+7</f>
        <v>19.8535199728478</v>
      </c>
      <c r="BX61" s="96" t="n">
        <f aca="false">BV61+23.861</f>
        <v>36.7145199728478</v>
      </c>
      <c r="BY61" s="96" t="n">
        <f aca="false">BV61+$BY$3</f>
        <v>26.8535199728478</v>
      </c>
      <c r="BZ61" s="96" t="n">
        <f aca="false">IF(Monomers_Data!F61=1,0.5*BY61+0.5*BX61,IF(Monomers_Data!F61=2,0.7*BY61+0.3*BX61,IF(Monomers_Data!F61=3,MAXA(MINA(BX61,BY61),BW61),IF(Monomers_Data!F61=4,0.7*BY61+0.3*BW61,IF(Monomers_Data!F61=5,0.5*BY61+0.5*BW61,"ERR")))))</f>
        <v>26.8535199728478</v>
      </c>
      <c r="CA61" s="96"/>
      <c r="CB61" s="92" t="n">
        <f aca="false">BY61+CA61</f>
        <v>26.8535199728478</v>
      </c>
      <c r="CC61" s="96" t="n">
        <f aca="false">EP61</f>
        <v>29.2535199728478</v>
      </c>
      <c r="CD61" s="96" t="n">
        <f aca="false">CB61+2</f>
        <v>28.8535199728478</v>
      </c>
      <c r="CE61" s="123" t="n">
        <f aca="false">CB61+0.25</f>
        <v>27.1035199728478</v>
      </c>
      <c r="CF61" s="124"/>
      <c r="CG61" s="105" t="n">
        <f aca="false">VLOOKUP(A61,'[2]Price Curves'!$C$8:$BH$367,'[2]Price Curves'!$AY$1)</f>
        <v>47.4162989341614</v>
      </c>
      <c r="CH61" s="124" t="n">
        <f aca="false">CG61/4.23</f>
        <v>11.2095269347899</v>
      </c>
      <c r="CI61" s="124" t="n">
        <f aca="false">$CB61+CI$3</f>
        <v>18.8535199728478</v>
      </c>
      <c r="CJ61" s="124" t="n">
        <f aca="false">$CB61+CJ$3</f>
        <v>24.8535199728478</v>
      </c>
      <c r="CK61" s="124" t="n">
        <f aca="false">$CB61+CK$3</f>
        <v>20.8535199728478</v>
      </c>
      <c r="CL61" s="125" t="n">
        <f aca="false">IF(Monomers_Data!P61=1,0.5*CK61+0.5*CJ61,IF(Monomers_Data!P61=2,0.7*CK61+0.3*CJ61,IF(Monomers_Data!P61=3,MAXA(MINA(CJ61,CK61),CI61),IF(Monomers_Data!P61=4,0.7*CK61+0.3*CI61,IF(Monomers_Data!P61=5,0.5*CK61+0.5*CI61,"ERR")))))</f>
        <v>22.0535199728478</v>
      </c>
      <c r="CM61" s="125" t="n">
        <f aca="false">CH61+$CM$3</f>
        <v>18.2095269347899</v>
      </c>
      <c r="CN61" s="125"/>
      <c r="CO61" s="118" t="n">
        <f aca="false">CM61</f>
        <v>18.2095269347899</v>
      </c>
      <c r="CP61" s="125" t="n">
        <v>1.5</v>
      </c>
      <c r="CQ61" s="127" t="n">
        <f aca="false">CO61+CP61</f>
        <v>19.7095269347899</v>
      </c>
      <c r="CR61" s="124" t="n">
        <f aca="false">EX61</f>
        <v>16.5274384873168</v>
      </c>
      <c r="CS61" s="128" t="n">
        <f aca="false">EX61</f>
        <v>16.5274384873168</v>
      </c>
      <c r="CT61" s="7" t="n">
        <f aca="false">CB61</f>
        <v>26.8535199728478</v>
      </c>
      <c r="CU61" s="124" t="n">
        <f aca="false">(+CT61+$CU$3)</f>
        <v>29.3535199728478</v>
      </c>
      <c r="CV61" s="124" t="n">
        <f aca="false">CT61+$CV$3</f>
        <v>43.8535199728478</v>
      </c>
      <c r="CW61" s="124" t="n">
        <f aca="false">CT61+$CW$3</f>
        <v>36.8535199728478</v>
      </c>
      <c r="CX61" s="96" t="n">
        <f aca="false">IF(Polymers_Data!BU61=1,0.5*CW61+0.5*CV61,IF(Polymers_Data!BU61=2,0.7*CW61+0.3*CV61,IF(Polymers_Data!BU61=3,MAXA(MINA(CV61,CW61),CU61),IF(Polymers_Data!BU61=4,0.7*CW61+0.3*CU61,IF(Polymers_Data!BU61=5,0.5*CW61+0.5*CU61,"ERR")))))</f>
        <v>38.9535199728478</v>
      </c>
      <c r="CY61" s="129" t="n">
        <f aca="false">CX61</f>
        <v>38.9535199728478</v>
      </c>
      <c r="CZ61" s="105" t="n">
        <v>0.204921463528139</v>
      </c>
      <c r="DA61" s="124" t="n">
        <f aca="false">CZ61*100/(0.2*4.22+0.8*2.9696)</f>
        <v>6.3646531185751</v>
      </c>
      <c r="DB61" s="123"/>
      <c r="DC61" s="124" t="n">
        <f aca="false">EN61</f>
        <v>24.2535199728478</v>
      </c>
      <c r="DD61" s="124" t="n">
        <f aca="false">EB61</f>
        <v>107.079285714286</v>
      </c>
      <c r="DE61" s="124" t="n">
        <f aca="false">DC61*0.285+DD61/7.37*0.785+5.2</f>
        <v>23.5175773829963</v>
      </c>
      <c r="DF61" s="124" t="n">
        <f aca="false">DC61+$DF$3</f>
        <v>18.9535199728478</v>
      </c>
      <c r="DG61" s="124" t="n">
        <f aca="false">DC61+$DG$3</f>
        <v>49.2535199728478</v>
      </c>
      <c r="DH61" s="96" t="n">
        <f aca="false">DC61+6</f>
        <v>30.2535199728478</v>
      </c>
      <c r="DI61" s="124" t="n">
        <f aca="false">IF(Monomers_Data!AE61=1,0.5*DH61+0.5*DG61,IF(Monomers_Data!AE61=2,0.7*DH61+0.3*DG61,IF(Monomers_Data!AE61=3,MAXA(MINA(DG61,DH61),DF61),IF(Monomers_Data!AE61=4,0.7*DH61+0.3*DF61,IF(Monomers_Data!AE61=5,0.5*DH61+0.5*DF61,"ERR")))))</f>
        <v>30.2535199728478</v>
      </c>
      <c r="DJ61" s="125" t="n">
        <f aca="false">DI61</f>
        <v>30.2535199728478</v>
      </c>
      <c r="DK61" s="123" t="n">
        <f aca="false">DJ61/100*2204</f>
        <v>666.787580201567</v>
      </c>
      <c r="DL61" s="124" t="n">
        <f aca="false">CB61</f>
        <v>26.8535199728478</v>
      </c>
      <c r="DM61" s="124" t="n">
        <f aca="false">DL61+$DM$3</f>
        <v>29.3535199728478</v>
      </c>
      <c r="DN61" s="124" t="n">
        <f aca="false">DL61+$DN$3</f>
        <v>49.8535199728478</v>
      </c>
      <c r="DO61" s="96" t="n">
        <f aca="false">DL61+$DO$3</f>
        <v>37.8535199728478</v>
      </c>
      <c r="DP61" s="124" t="n">
        <f aca="false">IF(Monomers_Data!AE61=1,0.5*DO61+0.5*DN61,IF(Monomers_Data!AE61=2,0.7*DO61+0.3*DN61,IF(Monomers_Data!AE61=3,MAXA(MINA(DN61,DO61),DM61),IF(Monomers_Data!AE61=4,0.7*DO61+0.3*DM61,IF(Monomers_Data!AE61=5,0.5*DO61+0.5*DM61,"ERR")))))</f>
        <v>37.8535199728478</v>
      </c>
      <c r="DQ61" s="125" t="n">
        <f aca="false">DP61</f>
        <v>37.8535199728478</v>
      </c>
      <c r="DR61" s="123" t="n">
        <f aca="false">DQ61/100*2204</f>
        <v>834.291580201567</v>
      </c>
      <c r="DS61" s="96" t="n">
        <f aca="false">VLOOKUP(A61,'[2]Price Curves'!$C$8:$BH$367,'[2]Price Curves'!$BC$1)</f>
        <v>22.86</v>
      </c>
      <c r="DT61" s="124" t="n">
        <f aca="false">DS61/42*100</f>
        <v>54.4285714285714</v>
      </c>
      <c r="DU61" s="124" t="n">
        <f aca="false">VLOOKUP(A61,'[2]Price Curves'!$C$8:$BH$367,'[2]Price Curves'!$BG$1)</f>
        <v>78.1690476190476</v>
      </c>
      <c r="DV61" s="105" t="n">
        <f aca="false">DT62+$DT$3</f>
        <v>79.9630952380952</v>
      </c>
      <c r="DW61" s="130" t="n">
        <f aca="false">DT62+$DU$3</f>
        <v>164.363095238095</v>
      </c>
      <c r="DX61" s="130" t="n">
        <f aca="false">DT61*$DV$3+DU61*$DW$3+$DX$3</f>
        <v>107.079285714286</v>
      </c>
      <c r="DY61" s="96" t="n">
        <f aca="false">DT62+$DY$3</f>
        <v>109.363095238095</v>
      </c>
      <c r="DZ61" s="96"/>
      <c r="EA61" s="131" t="n">
        <f aca="false">DX61+DZ61</f>
        <v>107.079285714286</v>
      </c>
      <c r="EB61" s="131" t="n">
        <f aca="false">DX61</f>
        <v>107.079285714286</v>
      </c>
      <c r="EC61" s="132"/>
      <c r="ED61" s="133" t="n">
        <f aca="false">'[2]Price Curves'!AM60</f>
        <v>1.21</v>
      </c>
      <c r="EH61" s="106" t="n">
        <f aca="false">MAX(EXP(-0.015*((A67-'Export File'!$A$6+30)/365))*$EH$8,0.1)</f>
        <v>0.102169280533714</v>
      </c>
      <c r="EJ61" s="134" t="n">
        <f aca="false">BV61</f>
        <v>12.8535199728478</v>
      </c>
      <c r="EK61" s="134" t="n">
        <f aca="false">EJ61+5.22</f>
        <v>18.0735199728478</v>
      </c>
      <c r="EL61" s="134" t="n">
        <f aca="false">EJ61+18.2</f>
        <v>31.0535199728478</v>
      </c>
      <c r="EM61" s="134" t="n">
        <f aca="false">EJ61+$EM$3</f>
        <v>24.2535199728478</v>
      </c>
      <c r="EN61" s="135" t="n">
        <f aca="false">IF(Monomers_Data!K61=1,0.5*EM61+0.5*EL61,IF(Monomers_Data!K61=2,0.7*EM61+0.3*EL61,IF(Monomers_Data!K61=3,MAXA(MINA(EL61,EM61),EK61),IF(Monomers_Data!K61=4,0.7*EM61+0.3*EK61,IF(Monomers_Data!K61=5,0.5*EM61+0.5*EK61,"ERR")))))</f>
        <v>24.2535199728478</v>
      </c>
      <c r="EO61" s="134" t="n">
        <v>5</v>
      </c>
      <c r="EP61" s="142" t="n">
        <f aca="false">EN61+EO61</f>
        <v>29.2535199728478</v>
      </c>
      <c r="EQ61" s="134" t="n">
        <f aca="false">VLOOKUP(A61,'[2]Price Curves'!$C$8:$BH$367,'[2]Price Curves'!$BH$1)</f>
        <v>65.3190476190476</v>
      </c>
      <c r="ER61" s="134" t="n">
        <f aca="false">VLOOKUP(A61,'[2]Price Curves'!$C$8:$BH$367,'[2]Price Curves'!$BA$1)</f>
        <v>45.7822180201864</v>
      </c>
      <c r="ES61" s="137" t="n">
        <f aca="false">MIN(((EQ61+$ET$1-ER61*0.7133-$ET$3)/5.69*2.4313)+1.5,CQ61-$ET$2)</f>
        <v>15.8453500398438</v>
      </c>
      <c r="ET61" s="134" t="n">
        <f aca="false">MAX(($EQ61+$ET$1-$ER61*0.7133-$ET$3)/5.69*2.4313+1.5,$CQ61-$ET$2)</f>
        <v>17.2095269347899</v>
      </c>
      <c r="EU61" s="138" t="n">
        <f aca="false">AVERAGE(ET61,ES61)</f>
        <v>16.5274384873168</v>
      </c>
      <c r="EV61" s="134" t="n">
        <f aca="false">CB61*$EV$2+$EV$3</f>
        <v>17.2744075795001</v>
      </c>
      <c r="EW61" s="134" t="n">
        <f aca="false">IF(Monomers_Data!U61=1,0.5*EU61+0.5*ET61,IF(Monomers_Data!U61=2,0.7*EU61+0.3*ET61,IF(Monomers_Data!U61=3,MAXA(MINA(ET61,EU61),ES61),IF(Monomers_Data!U61=4,0.7*EU61+0.3*ES61,IF(Monomers_Data!U61=5,0.5*EU61+0.5*ES61,"ERR")))))</f>
        <v>16.5274384873168</v>
      </c>
      <c r="EX61" s="96" t="n">
        <f aca="false">EW61</f>
        <v>16.5274384873168</v>
      </c>
      <c r="EY61" s="139" t="n">
        <f aca="false">VLOOKUP(A61,'[2]Price Curves'!$C$8:$BH$367,'[2]Price Curves'!$BE$1)</f>
        <v>4.262</v>
      </c>
      <c r="EZ61" s="134" t="n">
        <f aca="false">EY61*$EZ$2+$EZ$3</f>
        <v>64.8658</v>
      </c>
      <c r="FA61" s="0" t="n">
        <f aca="false">((EY61*$FA$2)+$FA$3)*100</f>
        <v>64.751</v>
      </c>
    </row>
    <row r="62" customFormat="false" ht="12" hidden="false" customHeight="false" outlineLevel="0" collapsed="false">
      <c r="A62" s="140" t="n">
        <f aca="false">EOMONTH(A61,0)+1</f>
        <v>38596</v>
      </c>
      <c r="C62" s="108" t="n">
        <f aca="false">CB62</f>
        <v>26.85721328363</v>
      </c>
      <c r="D62" s="6"/>
      <c r="E62" s="96" t="n">
        <f aca="false">C62+$E$3</f>
        <v>35.8572132836299</v>
      </c>
      <c r="F62" s="96" t="n">
        <f aca="false">C62+$F$3</f>
        <v>48.8572132836299</v>
      </c>
      <c r="G62" s="96" t="n">
        <f aca="false">C62+$G$3</f>
        <v>42.05721328363</v>
      </c>
      <c r="H62" s="92" t="n">
        <f aca="false">IF(Polymers_Data!F62=1,0.5*G62+0.5*F62,IF(Polymers_Data!F62=2,0.7*G62+0.3*F62,IF(Polymers_Data!F62=3,MAXA(MINA(F62,G62),E62),IF(Polymers_Data!F62=4,0.7*G62+0.3*E62,IF(Polymers_Data!F62=5,0.5*G62+0.5*E62,"ERR")))))</f>
        <v>42.05721328363</v>
      </c>
      <c r="I62" s="109" t="n">
        <v>0</v>
      </c>
      <c r="J62" s="109" t="n">
        <f aca="false">G62+I62</f>
        <v>42.05721328363</v>
      </c>
      <c r="K62" s="110" t="n">
        <f aca="false">J62+2</f>
        <v>44.05721328363</v>
      </c>
      <c r="L62" s="111" t="n">
        <f aca="false">AB62+$L$3</f>
        <v>44.3572132836299</v>
      </c>
      <c r="M62" s="112" t="n">
        <f aca="false">L62+$M$3</f>
        <v>45.3572132836299</v>
      </c>
      <c r="N62" s="113" t="n">
        <f aca="false">L62+$N$3</f>
        <v>43.3572132836299</v>
      </c>
      <c r="O62" s="114" t="n">
        <f aca="false">C62+$O$3</f>
        <v>29.35721328363</v>
      </c>
      <c r="P62" s="96" t="n">
        <f aca="false">C62+$P$3</f>
        <v>47.3572132836299</v>
      </c>
      <c r="Q62" s="96" t="n">
        <f aca="false">C62+$Q$3</f>
        <v>39.1072132836299</v>
      </c>
      <c r="R62" s="6"/>
      <c r="S62" s="88" t="n">
        <f aca="false">J62-3.5</f>
        <v>38.55721328363</v>
      </c>
      <c r="T62" s="92"/>
      <c r="U62" s="114" t="n">
        <f aca="false">$C62+$U$3</f>
        <v>31.85721328363</v>
      </c>
      <c r="V62" s="96" t="n">
        <f aca="false">$C62+$V$3</f>
        <v>46.3572132836299</v>
      </c>
      <c r="W62" s="96" t="n">
        <f aca="false">$C62+$W$3</f>
        <v>38.8572132836299</v>
      </c>
      <c r="X62" s="92"/>
      <c r="Y62" s="92" t="n">
        <f aca="false">IF(Polymers_Data!BA62=1,0.5*W62+0.5*V62,IF(Polymers_Data!BA62=2,0.7*W62+0.3*V62,IF(Polymers_Data!BA62=3,MAXA(MINA(V62,W62),U62),IF(Polymers_Data!BA62=4,0.7*W62+0.3*U62,IF(Polymers_Data!BA62=5,0.5*W62+0.5*U62,"ERR")))))</f>
        <v>38.8572132836299</v>
      </c>
      <c r="Z62" s="96" t="n">
        <v>0</v>
      </c>
      <c r="AA62" s="92" t="n">
        <f aca="false">W62+Z62</f>
        <v>38.8572132836299</v>
      </c>
      <c r="AB62" s="92" t="n">
        <f aca="false">AA62+1</f>
        <v>39.8572132836299</v>
      </c>
      <c r="AC62" s="116" t="n">
        <f aca="false">S62+2</f>
        <v>40.55721328363</v>
      </c>
      <c r="AD62" s="117" t="n">
        <f aca="false">AB62+2.5</f>
        <v>42.3572132836299</v>
      </c>
      <c r="AE62" s="96" t="n">
        <f aca="false">C62+11.33</f>
        <v>38.18721328363</v>
      </c>
      <c r="AF62" s="96" t="n">
        <f aca="false">C62+27</f>
        <v>53.8572132836299</v>
      </c>
      <c r="AG62" s="96" t="n">
        <f aca="false">C62+17.68</f>
        <v>44.53721328363</v>
      </c>
      <c r="AH62" s="6"/>
      <c r="AI62" s="88" t="n">
        <f aca="false">AC62+4.5</f>
        <v>45.05721328363</v>
      </c>
      <c r="AJ62" s="118" t="n">
        <f aca="false">AB62+8</f>
        <v>47.8572132836299</v>
      </c>
      <c r="AK62" s="114" t="n">
        <f aca="false">CO62+1.5</f>
        <v>19.7104847977879</v>
      </c>
      <c r="AL62" s="6"/>
      <c r="AM62" s="96" t="n">
        <f aca="false">AK62+$AM$3</f>
        <v>32.5104847977879</v>
      </c>
      <c r="AN62" s="96" t="n">
        <f aca="false">AK62+$AN$3</f>
        <v>43.7104847977879</v>
      </c>
      <c r="AO62" s="96" t="n">
        <f aca="false">AK62+$AO$3</f>
        <v>37.6104847977879</v>
      </c>
      <c r="AP62" s="109" t="n">
        <f aca="false">IF(Polymers_Data!AE62=1,0.5*AO62+0.5*AN62,IF(Polymers_Data!AE62=2,0.7*AO62+0.3*AN62,IF(Polymers_Data!AE62=3,MAXA(MINA(AN62,AO62),AM62),IF(Polymers_Data!AE62=4,0.7*AO62+0.3*AM62,IF(Polymers_Data!AE62=5,0.5*AO62+0.5*AM62,"ERR")))))</f>
        <v>37.6104847977879</v>
      </c>
      <c r="AQ62" s="109" t="n">
        <f aca="false">IF(Polymers_Data!AE62=1,0.5*AO62+0.5*AN62,IF(Polymers_Data!AE62=2,0.7*AO62+0.3*AN62,IF(Polymers_Data!AE62=3,MAXA(MINA(AN62,AO62),AM62),IF(Polymers_Data!AE62=4,0.7*AO62+0.3*AM62,IF(Polymers_Data!AE62=5,0.5*AO62+0.5*AM62,"ERR")))))</f>
        <v>37.6104847977879</v>
      </c>
      <c r="AR62" s="96" t="n">
        <f aca="false">$AK62+10</f>
        <v>29.7104847977879</v>
      </c>
      <c r="AS62" s="96" t="n">
        <f aca="false">$AK62+23.75</f>
        <v>43.4604847977879</v>
      </c>
      <c r="AT62" s="96" t="n">
        <f aca="false">$AK62+$AT$3</f>
        <v>35.1004847977879</v>
      </c>
      <c r="AU62" s="96" t="n">
        <f aca="false">IF(Polymers_Data!BP62=1,0.5*AT62+0.5*AS62,IF(Polymers_Data!BP62=2,0.7*AT62+0.3*AS62,IF(Polymers_Data!BP62=3,MAXA(MINA(AS62,AT62),AR62),IF(Polymers_Data!BP62=4,0.7*AT62+0.3*AR62,IF(Polymers_Data!BP62=5,0.3*AT62+0.7*AR62,"ERR")))))</f>
        <v>35.1004847977879</v>
      </c>
      <c r="AV62" s="96" t="n">
        <v>2</v>
      </c>
      <c r="AW62" s="96" t="n">
        <f aca="false">AT62+AV62</f>
        <v>37.1004847977879</v>
      </c>
      <c r="AX62" s="5"/>
      <c r="AY62" s="108" t="n">
        <f aca="false">C62</f>
        <v>26.85721328363</v>
      </c>
      <c r="AZ62" s="6"/>
      <c r="BA62" s="96" t="n">
        <f aca="false">AY62+$BA$3</f>
        <v>44.3572132836299</v>
      </c>
      <c r="BB62" s="96" t="n">
        <f aca="false">AY62+$BB$3</f>
        <v>86.85721328363</v>
      </c>
      <c r="BC62" s="96" t="n">
        <f aca="false">AY62+$BC$3</f>
        <v>66.35721328363</v>
      </c>
      <c r="BD62" s="109" t="n">
        <f aca="false">IF(Polymers_Data!BZ62=1,0.5*BC62+0.5*BB62,IF(Polymers_Data!BZ62=2,0.7*BC62+0.3*BB62,IF(Polymers_Data!BZ62=3,MAXA(MINA(BB62,BC62),BA62),IF(Polymers_Data!BZ62=4,0.7*BC62+0.3*BA62,IF(Polymers_Data!BZ62=5,0.5*BC62+0.5*BA62,"ERR")))))</f>
        <v>66.35721328363</v>
      </c>
      <c r="BE62" s="92" t="n">
        <f aca="false">IF(Polymers_Data!BZ62=1,0.5*BC62+0.5*BB62,IF(Polymers_Data!BZ62=2,0.7*BC62+0.3*BB62,IF(Polymers_Data!BZ62=3,MAXA(MINA(BB62,BC62),BA62),IF(Polymers_Data!BZ62=4,0.7*BC62+0.3*BA62,IF(Polymers_Data!BZ62=5,0.5*BC62+0.5*BA62,"ERR")))))</f>
        <v>66.35721328363</v>
      </c>
      <c r="BF62" s="6"/>
      <c r="BG62" s="6"/>
      <c r="BH62" s="6"/>
      <c r="BI62" s="120" t="n">
        <f aca="false">BC62+BH62</f>
        <v>66.35721328363</v>
      </c>
      <c r="BJ62" s="6"/>
      <c r="BK62" s="114" t="n">
        <f aca="false">DQ62</f>
        <v>37.8572132836299</v>
      </c>
      <c r="BL62" s="6"/>
      <c r="BM62" s="96" t="n">
        <f aca="false">BK62+$BM$3</f>
        <v>45.1072132836299</v>
      </c>
      <c r="BN62" s="96" t="n">
        <f aca="false">BK62+22</f>
        <v>59.8572132836299</v>
      </c>
      <c r="BO62" s="96" t="n">
        <f aca="false">BK62+$BO$3</f>
        <v>53.05721328363</v>
      </c>
      <c r="BP62" s="121" t="n">
        <f aca="false">IF(Polymers_Data!AJ62=1,0.5*BO62+0.5*BN62,IF(Polymers_Data!AJ62=2,0.7*BO62+0.3*BN62,IF(Polymers_Data!AJ62=3,MAXA(MINA(BN62,BO62),BM62),IF(Polymers_Data!AJ62=4,0.7*BO62+0.3*BM62,IF(Polymers_Data!AJ62=5,0.5*BO62+0.5*BM62,"ERR")))))</f>
        <v>53.05721328363</v>
      </c>
      <c r="BQ62" s="121" t="n">
        <v>0</v>
      </c>
      <c r="BR62" s="121" t="n">
        <f aca="false">BO62+BQ62</f>
        <v>53.05721328363</v>
      </c>
      <c r="BS62" s="96" t="n">
        <f aca="false">BR62-2.5</f>
        <v>50.55721328363</v>
      </c>
      <c r="BT62" s="124"/>
      <c r="BU62" s="122" t="n">
        <f aca="false">VLOOKUP(A62,'[2]Price Curves'!$C$8:$IV$367,'[2]Price Curves'!$AW$1)</f>
        <v>38.185923452381</v>
      </c>
      <c r="BV62" s="96" t="n">
        <f aca="false">BU62/2.97</f>
        <v>12.85721328363</v>
      </c>
      <c r="BW62" s="96" t="n">
        <f aca="false">BV62+7</f>
        <v>19.85721328363</v>
      </c>
      <c r="BX62" s="96" t="n">
        <f aca="false">BV62+23.861</f>
        <v>36.71821328363</v>
      </c>
      <c r="BY62" s="96" t="n">
        <f aca="false">BV62+$BY$3</f>
        <v>26.85721328363</v>
      </c>
      <c r="BZ62" s="96" t="n">
        <f aca="false">IF(Monomers_Data!F62=1,0.5*BY62+0.5*BX62,IF(Monomers_Data!F62=2,0.7*BY62+0.3*BX62,IF(Monomers_Data!F62=3,MAXA(MINA(BX62,BY62),BW62),IF(Monomers_Data!F62=4,0.7*BY62+0.3*BW62,IF(Monomers_Data!F62=5,0.5*BY62+0.5*BW62,"ERR")))))</f>
        <v>26.85721328363</v>
      </c>
      <c r="CA62" s="96"/>
      <c r="CB62" s="92" t="n">
        <f aca="false">BY62+CA62</f>
        <v>26.85721328363</v>
      </c>
      <c r="CC62" s="96" t="n">
        <f aca="false">EP62</f>
        <v>29.25721328363</v>
      </c>
      <c r="CD62" s="96" t="n">
        <f aca="false">CB62+2</f>
        <v>28.85721328363</v>
      </c>
      <c r="CE62" s="123" t="n">
        <f aca="false">CB62+0.25</f>
        <v>27.10721328363</v>
      </c>
      <c r="CF62" s="124"/>
      <c r="CG62" s="105" t="n">
        <f aca="false">VLOOKUP(A62,'[2]Price Curves'!$C$8:$BH$367,'[2]Price Curves'!$AY$1)</f>
        <v>47.4203506946429</v>
      </c>
      <c r="CH62" s="124" t="n">
        <f aca="false">CG62/4.23</f>
        <v>11.2104847977879</v>
      </c>
      <c r="CI62" s="124" t="n">
        <f aca="false">$CB62+CI$3</f>
        <v>18.85721328363</v>
      </c>
      <c r="CJ62" s="124" t="n">
        <f aca="false">$CB62+CJ$3</f>
        <v>24.85721328363</v>
      </c>
      <c r="CK62" s="124" t="n">
        <f aca="false">$CB62+CK$3</f>
        <v>20.85721328363</v>
      </c>
      <c r="CL62" s="125" t="n">
        <f aca="false">IF(Monomers_Data!P62=1,0.5*CK62+0.5*CJ62,IF(Monomers_Data!P62=2,0.7*CK62+0.3*CJ62,IF(Monomers_Data!P62=3,MAXA(MINA(CJ62,CK62),CI62),IF(Monomers_Data!P62=4,0.7*CK62+0.3*CI62,IF(Monomers_Data!P62=5,0.5*CK62+0.5*CI62,"ERR")))))</f>
        <v>22.05721328363</v>
      </c>
      <c r="CM62" s="125" t="n">
        <f aca="false">CH62+$CM$3</f>
        <v>18.2104847977879</v>
      </c>
      <c r="CN62" s="125"/>
      <c r="CO62" s="118" t="n">
        <f aca="false">CM62</f>
        <v>18.2104847977879</v>
      </c>
      <c r="CP62" s="125" t="n">
        <v>1.5</v>
      </c>
      <c r="CQ62" s="127" t="n">
        <f aca="false">CO62+CP62</f>
        <v>19.7104847977879</v>
      </c>
      <c r="CR62" s="124" t="n">
        <f aca="false">EX62</f>
        <v>16.5177242454823</v>
      </c>
      <c r="CS62" s="128" t="n">
        <f aca="false">EX62</f>
        <v>16.5177242454823</v>
      </c>
      <c r="CT62" s="7" t="n">
        <f aca="false">CB62</f>
        <v>26.85721328363</v>
      </c>
      <c r="CU62" s="124" t="n">
        <f aca="false">(+CT62+$CU$3)</f>
        <v>29.35721328363</v>
      </c>
      <c r="CV62" s="124" t="n">
        <f aca="false">CT62+$CV$3</f>
        <v>43.8572132836299</v>
      </c>
      <c r="CW62" s="124" t="n">
        <f aca="false">CT62+$CW$3</f>
        <v>36.8572132836299</v>
      </c>
      <c r="CX62" s="96" t="n">
        <f aca="false">IF(Polymers_Data!BU62=1,0.5*CW62+0.5*CV62,IF(Polymers_Data!BU62=2,0.7*CW62+0.3*CV62,IF(Polymers_Data!BU62=3,MAXA(MINA(CV62,CW62),CU62),IF(Polymers_Data!BU62=4,0.7*CW62+0.3*CU62,IF(Polymers_Data!BU62=5,0.5*CW62+0.5*CU62,"ERR")))))</f>
        <v>38.95721328363</v>
      </c>
      <c r="CY62" s="129" t="n">
        <f aca="false">CX62</f>
        <v>38.95721328363</v>
      </c>
      <c r="CZ62" s="105" t="n">
        <v>0.211171241269841</v>
      </c>
      <c r="DA62" s="124" t="n">
        <f aca="false">CZ62*100/(0.2*4.22+0.8*2.9696)</f>
        <v>6.55876488563588</v>
      </c>
      <c r="DB62" s="123"/>
      <c r="DC62" s="124" t="n">
        <f aca="false">EN62</f>
        <v>24.25721328363</v>
      </c>
      <c r="DD62" s="124" t="n">
        <f aca="false">EB62</f>
        <v>107.003005952381</v>
      </c>
      <c r="DE62" s="124" t="n">
        <f aca="false">DC62*0.285+DD62/7.37*0.785+5.2</f>
        <v>23.5105051986729</v>
      </c>
      <c r="DF62" s="124" t="n">
        <f aca="false">DC62+$DF$3</f>
        <v>18.95721328363</v>
      </c>
      <c r="DG62" s="124" t="n">
        <f aca="false">DC62+$DG$3</f>
        <v>49.25721328363</v>
      </c>
      <c r="DH62" s="96" t="n">
        <f aca="false">DC62+6</f>
        <v>30.25721328363</v>
      </c>
      <c r="DI62" s="124" t="n">
        <f aca="false">IF(Monomers_Data!AE62=1,0.5*DH62+0.5*DG62,IF(Monomers_Data!AE62=2,0.7*DH62+0.3*DG62,IF(Monomers_Data!AE62=3,MAXA(MINA(DG62,DH62),DF62),IF(Monomers_Data!AE62=4,0.7*DH62+0.3*DF62,IF(Monomers_Data!AE62=5,0.5*DH62+0.5*DF62,"ERR")))))</f>
        <v>30.25721328363</v>
      </c>
      <c r="DJ62" s="125" t="n">
        <f aca="false">DI62</f>
        <v>30.25721328363</v>
      </c>
      <c r="DK62" s="123" t="n">
        <f aca="false">DJ62/100*2204</f>
        <v>666.868980771204</v>
      </c>
      <c r="DL62" s="124" t="n">
        <f aca="false">CB62</f>
        <v>26.85721328363</v>
      </c>
      <c r="DM62" s="124" t="n">
        <f aca="false">DL62+$DM$3</f>
        <v>29.35721328363</v>
      </c>
      <c r="DN62" s="124" t="n">
        <f aca="false">DL62+$DN$3</f>
        <v>49.8572132836299</v>
      </c>
      <c r="DO62" s="96" t="n">
        <f aca="false">DL62+$DO$3</f>
        <v>37.8572132836299</v>
      </c>
      <c r="DP62" s="124" t="n">
        <f aca="false">IF(Monomers_Data!AE62=1,0.5*DO62+0.5*DN62,IF(Monomers_Data!AE62=2,0.7*DO62+0.3*DN62,IF(Monomers_Data!AE62=3,MAXA(MINA(DN62,DO62),DM62),IF(Monomers_Data!AE62=4,0.7*DO62+0.3*DM62,IF(Monomers_Data!AE62=5,0.5*DO62+0.5*DM62,"ERR")))))</f>
        <v>37.8572132836299</v>
      </c>
      <c r="DQ62" s="125" t="n">
        <f aca="false">DP62</f>
        <v>37.8572132836299</v>
      </c>
      <c r="DR62" s="123" t="n">
        <f aca="false">DQ62/100*2204</f>
        <v>834.372980771204</v>
      </c>
      <c r="DS62" s="96" t="n">
        <f aca="false">VLOOKUP(A62,'[2]Price Curves'!$C$8:$BH$367,'[2]Price Curves'!$BC$1)</f>
        <v>22.8325</v>
      </c>
      <c r="DT62" s="124" t="n">
        <f aca="false">DS62/42*100</f>
        <v>54.3630952380952</v>
      </c>
      <c r="DU62" s="124" t="n">
        <f aca="false">VLOOKUP(A62,'[2]Price Curves'!$C$8:$BH$367,'[2]Price Curves'!$BG$1)</f>
        <v>74.0904761904762</v>
      </c>
      <c r="DV62" s="105" t="n">
        <f aca="false">DT63+$DT$3</f>
        <v>79.8976190476191</v>
      </c>
      <c r="DW62" s="130" t="n">
        <f aca="false">DT63+$DU$3</f>
        <v>164.297619047619</v>
      </c>
      <c r="DX62" s="130" t="n">
        <f aca="false">DT62*$DV$3+DU62*$DW$3+$DX$3</f>
        <v>107.003005952381</v>
      </c>
      <c r="DY62" s="96" t="n">
        <f aca="false">DT63+$DY$3</f>
        <v>109.297619047619</v>
      </c>
      <c r="DZ62" s="96"/>
      <c r="EA62" s="131" t="n">
        <f aca="false">DX62+DZ62</f>
        <v>107.003005952381</v>
      </c>
      <c r="EB62" s="131" t="n">
        <f aca="false">DX62</f>
        <v>107.003005952381</v>
      </c>
      <c r="EC62" s="132"/>
      <c r="ED62" s="133" t="n">
        <f aca="false">'[2]Price Curves'!AM61</f>
        <v>1.21</v>
      </c>
      <c r="EH62" s="106" t="n">
        <f aca="false">MAX(EXP(-0.015*((A68-'Export File'!$A$6+30)/365))*$EH$8,0.1)</f>
        <v>0.102051783496141</v>
      </c>
      <c r="EJ62" s="134" t="n">
        <f aca="false">BV62</f>
        <v>12.85721328363</v>
      </c>
      <c r="EK62" s="134" t="n">
        <f aca="false">EJ62+5.22</f>
        <v>18.07721328363</v>
      </c>
      <c r="EL62" s="134" t="n">
        <f aca="false">EJ62+18.2</f>
        <v>31.05721328363</v>
      </c>
      <c r="EM62" s="134" t="n">
        <f aca="false">EJ62+$EM$3</f>
        <v>24.25721328363</v>
      </c>
      <c r="EN62" s="135" t="n">
        <f aca="false">IF(Monomers_Data!K62=1,0.5*EM62+0.5*EL62,IF(Monomers_Data!K62=2,0.7*EM62+0.3*EL62,IF(Monomers_Data!K62=3,MAXA(MINA(EL62,EM62),EK62),IF(Monomers_Data!K62=4,0.7*EM62+0.3*EK62,IF(Monomers_Data!K62=5,0.5*EM62+0.5*EK62,"ERR")))))</f>
        <v>24.25721328363</v>
      </c>
      <c r="EO62" s="134" t="n">
        <v>5</v>
      </c>
      <c r="EP62" s="142" t="n">
        <f aca="false">EN62+EO62</f>
        <v>29.25721328363</v>
      </c>
      <c r="EQ62" s="134" t="n">
        <f aca="false">VLOOKUP(A62,'[2]Price Curves'!$C$8:$BH$367,'[2]Price Curves'!$BH$1)</f>
        <v>65.25</v>
      </c>
      <c r="ER62" s="134" t="n">
        <f aca="false">VLOOKUP(A62,'[2]Price Curves'!$C$8:$BH$367,'[2]Price Curves'!$BA$1)</f>
        <v>45.7523046428571</v>
      </c>
      <c r="ES62" s="137" t="n">
        <f aca="false">MIN(((EQ62+$ET$1-ER62*0.7133-$ET$3)/5.69*2.4313)+1.5,CQ62-$ET$2)</f>
        <v>15.8249636931767</v>
      </c>
      <c r="ET62" s="134" t="n">
        <f aca="false">MAX(($EQ62+$ET$1-$ER62*0.7133-$ET$3)/5.69*2.4313+1.5,$CQ62-$ET$2)</f>
        <v>17.2104847977879</v>
      </c>
      <c r="EU62" s="138" t="n">
        <f aca="false">AVERAGE(ET62,ES62)</f>
        <v>16.5177242454823</v>
      </c>
      <c r="EV62" s="134" t="n">
        <f aca="false">CB62*$EV$2+$EV$3</f>
        <v>17.2771960291406</v>
      </c>
      <c r="EW62" s="134" t="n">
        <f aca="false">IF(Monomers_Data!U62=1,0.5*EU62+0.5*ET62,IF(Monomers_Data!U62=2,0.7*EU62+0.3*ET62,IF(Monomers_Data!U62=3,MAXA(MINA(ET62,EU62),ES62),IF(Monomers_Data!U62=4,0.7*EU62+0.3*ES62,IF(Monomers_Data!U62=5,0.5*EU62+0.5*ES62,"ERR")))))</f>
        <v>16.5177242454823</v>
      </c>
      <c r="EX62" s="96" t="n">
        <f aca="false">EW62</f>
        <v>16.5177242454823</v>
      </c>
      <c r="EY62" s="139" t="n">
        <f aca="false">VLOOKUP(A62,'[2]Price Curves'!$C$8:$BH$367,'[2]Price Curves'!$BE$1)</f>
        <v>4.267</v>
      </c>
      <c r="EZ62" s="134" t="n">
        <f aca="false">EY62*$EZ$2+$EZ$3</f>
        <v>64.9453</v>
      </c>
      <c r="FA62" s="0" t="n">
        <f aca="false">((EY62*$FA$2)+$FA$3)*100</f>
        <v>64.8035</v>
      </c>
    </row>
    <row r="63" customFormat="false" ht="12" hidden="false" customHeight="false" outlineLevel="0" collapsed="false">
      <c r="A63" s="140" t="n">
        <f aca="false">EOMONTH(A62,0)+1</f>
        <v>38626</v>
      </c>
      <c r="C63" s="108" t="n">
        <f aca="false">CB63</f>
        <v>27.42785777083</v>
      </c>
      <c r="D63" s="6"/>
      <c r="E63" s="96" t="n">
        <f aca="false">C63+$E$3</f>
        <v>36.42785777083</v>
      </c>
      <c r="F63" s="96" t="n">
        <f aca="false">C63+$F$3</f>
        <v>49.42785777083</v>
      </c>
      <c r="G63" s="96" t="n">
        <f aca="false">C63+$G$3</f>
        <v>42.62785777083</v>
      </c>
      <c r="H63" s="92" t="n">
        <f aca="false">IF(Polymers_Data!F63=1,0.5*G63+0.5*F63,IF(Polymers_Data!F63=2,0.7*G63+0.3*F63,IF(Polymers_Data!F63=3,MAXA(MINA(F63,G63),E63),IF(Polymers_Data!F63=4,0.7*G63+0.3*E63,IF(Polymers_Data!F63=5,0.5*G63+0.5*E63,"ERR")))))</f>
        <v>42.62785777083</v>
      </c>
      <c r="I63" s="109" t="n">
        <v>0</v>
      </c>
      <c r="J63" s="109" t="n">
        <f aca="false">G63+I63</f>
        <v>42.62785777083</v>
      </c>
      <c r="K63" s="110" t="n">
        <f aca="false">J63+2</f>
        <v>44.62785777083</v>
      </c>
      <c r="L63" s="111" t="n">
        <f aca="false">AB63+$L$3</f>
        <v>44.92785777083</v>
      </c>
      <c r="M63" s="112" t="n">
        <f aca="false">L63+$M$3</f>
        <v>45.92785777083</v>
      </c>
      <c r="N63" s="113" t="n">
        <f aca="false">L63+$N$3</f>
        <v>43.92785777083</v>
      </c>
      <c r="O63" s="114" t="n">
        <f aca="false">C63+$O$3</f>
        <v>29.92785777083</v>
      </c>
      <c r="P63" s="96" t="n">
        <f aca="false">C63+$P$3</f>
        <v>47.92785777083</v>
      </c>
      <c r="Q63" s="96" t="n">
        <f aca="false">C63+$Q$3</f>
        <v>39.67785777083</v>
      </c>
      <c r="R63" s="6"/>
      <c r="S63" s="88" t="n">
        <f aca="false">J63-3.5</f>
        <v>39.12785777083</v>
      </c>
      <c r="T63" s="92"/>
      <c r="U63" s="114" t="n">
        <f aca="false">$C63+$U$3</f>
        <v>32.42785777083</v>
      </c>
      <c r="V63" s="96" t="n">
        <f aca="false">$C63+$V$3</f>
        <v>46.92785777083</v>
      </c>
      <c r="W63" s="96" t="n">
        <f aca="false">$C63+$W$3</f>
        <v>39.42785777083</v>
      </c>
      <c r="X63" s="92"/>
      <c r="Y63" s="92" t="n">
        <f aca="false">IF(Polymers_Data!BA63=1,0.5*W63+0.5*V63,IF(Polymers_Data!BA63=2,0.7*W63+0.3*V63,IF(Polymers_Data!BA63=3,MAXA(MINA(V63,W63),U63),IF(Polymers_Data!BA63=4,0.7*W63+0.3*U63,IF(Polymers_Data!BA63=5,0.5*W63+0.5*U63,"ERR")))))</f>
        <v>39.42785777083</v>
      </c>
      <c r="Z63" s="96" t="n">
        <v>0</v>
      </c>
      <c r="AA63" s="92" t="n">
        <f aca="false">W63+Z63</f>
        <v>39.42785777083</v>
      </c>
      <c r="AB63" s="92" t="n">
        <f aca="false">AA63+1</f>
        <v>40.42785777083</v>
      </c>
      <c r="AC63" s="116" t="n">
        <f aca="false">S63+2</f>
        <v>41.12785777083</v>
      </c>
      <c r="AD63" s="117" t="n">
        <f aca="false">AB63+2.5</f>
        <v>42.92785777083</v>
      </c>
      <c r="AE63" s="96" t="n">
        <f aca="false">C63+11.33</f>
        <v>38.75785777083</v>
      </c>
      <c r="AF63" s="96" t="n">
        <f aca="false">C63+27</f>
        <v>54.42785777083</v>
      </c>
      <c r="AG63" s="96" t="n">
        <f aca="false">C63+17.68</f>
        <v>45.10785777083</v>
      </c>
      <c r="AH63" s="6"/>
      <c r="AI63" s="88" t="n">
        <f aca="false">AC63+4.5</f>
        <v>45.62785777083</v>
      </c>
      <c r="AJ63" s="118" t="n">
        <f aca="false">AB63+8</f>
        <v>48.42785777083</v>
      </c>
      <c r="AK63" s="114" t="n">
        <f aca="false">CO63+1.5</f>
        <v>19.8098496484859</v>
      </c>
      <c r="AL63" s="6"/>
      <c r="AM63" s="96" t="n">
        <f aca="false">AK63+$AM$3</f>
        <v>32.6098496484859</v>
      </c>
      <c r="AN63" s="96" t="n">
        <f aca="false">AK63+$AN$3</f>
        <v>43.8098496484859</v>
      </c>
      <c r="AO63" s="96" t="n">
        <f aca="false">AK63+$AO$3</f>
        <v>37.7098496484859</v>
      </c>
      <c r="AP63" s="109" t="n">
        <f aca="false">IF(Polymers_Data!AE63=1,0.5*AO63+0.5*AN63,IF(Polymers_Data!AE63=2,0.7*AO63+0.3*AN63,IF(Polymers_Data!AE63=3,MAXA(MINA(AN63,AO63),AM63),IF(Polymers_Data!AE63=4,0.7*AO63+0.3*AM63,IF(Polymers_Data!AE63=5,0.5*AO63+0.5*AM63,"ERR")))))</f>
        <v>37.7098496484859</v>
      </c>
      <c r="AQ63" s="109" t="n">
        <f aca="false">IF(Polymers_Data!AE63=1,0.5*AO63+0.5*AN63,IF(Polymers_Data!AE63=2,0.7*AO63+0.3*AN63,IF(Polymers_Data!AE63=3,MAXA(MINA(AN63,AO63),AM63),IF(Polymers_Data!AE63=4,0.7*AO63+0.3*AM63,IF(Polymers_Data!AE63=5,0.5*AO63+0.5*AM63,"ERR")))))</f>
        <v>37.7098496484859</v>
      </c>
      <c r="AR63" s="96" t="n">
        <f aca="false">$AK63+10</f>
        <v>29.8098496484859</v>
      </c>
      <c r="AS63" s="96" t="n">
        <f aca="false">$AK63+23.75</f>
        <v>43.5598496484859</v>
      </c>
      <c r="AT63" s="96" t="n">
        <f aca="false">$AK63+$AT$3</f>
        <v>35.1998496484859</v>
      </c>
      <c r="AU63" s="96" t="n">
        <f aca="false">IF(Polymers_Data!BP63=1,0.5*AT63+0.5*AS63,IF(Polymers_Data!BP63=2,0.7*AT63+0.3*AS63,IF(Polymers_Data!BP63=3,MAXA(MINA(AS63,AT63),AR63),IF(Polymers_Data!BP63=4,0.7*AT63+0.3*AR63,IF(Polymers_Data!BP63=5,0.3*AT63+0.7*AR63,"ERR")))))</f>
        <v>35.1998496484859</v>
      </c>
      <c r="AV63" s="96" t="n">
        <v>2</v>
      </c>
      <c r="AW63" s="96" t="n">
        <f aca="false">AT63+AV63</f>
        <v>37.1998496484859</v>
      </c>
      <c r="AX63" s="5"/>
      <c r="AY63" s="108" t="n">
        <f aca="false">C63</f>
        <v>27.42785777083</v>
      </c>
      <c r="AZ63" s="6"/>
      <c r="BA63" s="96" t="n">
        <f aca="false">AY63+$BA$3</f>
        <v>44.92785777083</v>
      </c>
      <c r="BB63" s="96" t="n">
        <f aca="false">AY63+$BB$3</f>
        <v>87.42785777083</v>
      </c>
      <c r="BC63" s="96" t="n">
        <f aca="false">AY63+$BC$3</f>
        <v>66.92785777083</v>
      </c>
      <c r="BD63" s="109" t="n">
        <f aca="false">IF(Polymers_Data!BZ63=1,0.5*BC63+0.5*BB63,IF(Polymers_Data!BZ63=2,0.7*BC63+0.3*BB63,IF(Polymers_Data!BZ63=3,MAXA(MINA(BB63,BC63),BA63),IF(Polymers_Data!BZ63=4,0.7*BC63+0.3*BA63,IF(Polymers_Data!BZ63=5,0.5*BC63+0.5*BA63,"ERR")))))</f>
        <v>66.92785777083</v>
      </c>
      <c r="BE63" s="92" t="n">
        <f aca="false">IF(Polymers_Data!BZ63=1,0.5*BC63+0.5*BB63,IF(Polymers_Data!BZ63=2,0.7*BC63+0.3*BB63,IF(Polymers_Data!BZ63=3,MAXA(MINA(BB63,BC63),BA63),IF(Polymers_Data!BZ63=4,0.7*BC63+0.3*BA63,IF(Polymers_Data!BZ63=5,0.5*BC63+0.5*BA63,"ERR")))))</f>
        <v>66.92785777083</v>
      </c>
      <c r="BF63" s="6"/>
      <c r="BG63" s="6"/>
      <c r="BH63" s="6"/>
      <c r="BI63" s="120" t="n">
        <f aca="false">BC63+BH63</f>
        <v>66.92785777083</v>
      </c>
      <c r="BJ63" s="6"/>
      <c r="BK63" s="114" t="n">
        <f aca="false">DQ63</f>
        <v>38.42785777083</v>
      </c>
      <c r="BL63" s="6"/>
      <c r="BM63" s="96" t="n">
        <f aca="false">BK63+$BM$3</f>
        <v>45.67785777083</v>
      </c>
      <c r="BN63" s="96" t="n">
        <f aca="false">BK63+22</f>
        <v>60.42785777083</v>
      </c>
      <c r="BO63" s="96" t="n">
        <f aca="false">BK63+$BO$3</f>
        <v>53.62785777083</v>
      </c>
      <c r="BP63" s="121" t="n">
        <f aca="false">IF(Polymers_Data!AJ63=1,0.5*BO63+0.5*BN63,IF(Polymers_Data!AJ63=2,0.7*BO63+0.3*BN63,IF(Polymers_Data!AJ63=3,MAXA(MINA(BN63,BO63),BM63),IF(Polymers_Data!AJ63=4,0.7*BO63+0.3*BM63,IF(Polymers_Data!AJ63=5,0.5*BO63+0.5*BM63,"ERR")))))</f>
        <v>53.62785777083</v>
      </c>
      <c r="BQ63" s="121" t="n">
        <v>0</v>
      </c>
      <c r="BR63" s="121" t="n">
        <f aca="false">BO63+BQ63</f>
        <v>53.62785777083</v>
      </c>
      <c r="BS63" s="96" t="n">
        <f aca="false">BR63-2.5</f>
        <v>51.12785777083</v>
      </c>
      <c r="BT63" s="124"/>
      <c r="BU63" s="122" t="n">
        <f aca="false">VLOOKUP(A63,'[2]Price Curves'!$C$8:$IV$367,'[2]Price Curves'!$AW$1)</f>
        <v>39.880737579365</v>
      </c>
      <c r="BV63" s="96" t="n">
        <f aca="false">BU63/2.97</f>
        <v>13.42785777083</v>
      </c>
      <c r="BW63" s="96" t="n">
        <f aca="false">BV63+7</f>
        <v>20.42785777083</v>
      </c>
      <c r="BX63" s="96" t="n">
        <f aca="false">BV63+23.861</f>
        <v>37.28885777083</v>
      </c>
      <c r="BY63" s="96" t="n">
        <f aca="false">BV63+$BY$3</f>
        <v>27.42785777083</v>
      </c>
      <c r="BZ63" s="96" t="n">
        <f aca="false">IF(Monomers_Data!F63=1,0.5*BY63+0.5*BX63,IF(Monomers_Data!F63=2,0.7*BY63+0.3*BX63,IF(Monomers_Data!F63=3,MAXA(MINA(BX63,BY63),BW63),IF(Monomers_Data!F63=4,0.7*BY63+0.3*BW63,IF(Monomers_Data!F63=5,0.5*BY63+0.5*BW63,"ERR")))))</f>
        <v>27.42785777083</v>
      </c>
      <c r="CA63" s="96"/>
      <c r="CB63" s="92" t="n">
        <f aca="false">BY63+CA63</f>
        <v>27.42785777083</v>
      </c>
      <c r="CC63" s="96" t="n">
        <f aca="false">EP63</f>
        <v>29.82785777083</v>
      </c>
      <c r="CD63" s="96" t="n">
        <f aca="false">CB63+2</f>
        <v>29.42785777083</v>
      </c>
      <c r="CE63" s="123" t="n">
        <f aca="false">CB63+0.25</f>
        <v>27.67785777083</v>
      </c>
      <c r="CF63" s="124"/>
      <c r="CG63" s="105" t="n">
        <f aca="false">VLOOKUP(A63,'[2]Price Curves'!$C$8:$BH$367,'[2]Price Curves'!$AY$1)</f>
        <v>47.8406640130952</v>
      </c>
      <c r="CH63" s="124" t="n">
        <f aca="false">CG63/4.23</f>
        <v>11.3098496484859</v>
      </c>
      <c r="CI63" s="124" t="n">
        <f aca="false">$CB63+CI$3</f>
        <v>19.42785777083</v>
      </c>
      <c r="CJ63" s="124" t="n">
        <f aca="false">$CB63+CJ$3</f>
        <v>25.42785777083</v>
      </c>
      <c r="CK63" s="124" t="n">
        <f aca="false">$CB63+CK$3</f>
        <v>21.42785777083</v>
      </c>
      <c r="CL63" s="125" t="n">
        <f aca="false">IF(Monomers_Data!P63=1,0.5*CK63+0.5*CJ63,IF(Monomers_Data!P63=2,0.7*CK63+0.3*CJ63,IF(Monomers_Data!P63=3,MAXA(MINA(CJ63,CK63),CI63),IF(Monomers_Data!P63=4,0.7*CK63+0.3*CI63,IF(Monomers_Data!P63=5,0.5*CK63+0.5*CI63,"ERR")))))</f>
        <v>22.62785777083</v>
      </c>
      <c r="CM63" s="125" t="n">
        <f aca="false">CH63+$CM$3</f>
        <v>18.3098496484859</v>
      </c>
      <c r="CN63" s="125"/>
      <c r="CO63" s="118" t="n">
        <f aca="false">CM63</f>
        <v>18.3098496484859</v>
      </c>
      <c r="CP63" s="125" t="n">
        <v>1.5</v>
      </c>
      <c r="CQ63" s="127" t="n">
        <f aca="false">CO63+CP63</f>
        <v>19.8098496484859</v>
      </c>
      <c r="CR63" s="124" t="n">
        <f aca="false">EX63</f>
        <v>15.2575932331599</v>
      </c>
      <c r="CS63" s="128" t="n">
        <f aca="false">EX63</f>
        <v>15.2575932331599</v>
      </c>
      <c r="CT63" s="7" t="n">
        <f aca="false">CB63</f>
        <v>27.42785777083</v>
      </c>
      <c r="CU63" s="124" t="n">
        <f aca="false">(+CT63+$CU$3)</f>
        <v>29.92785777083</v>
      </c>
      <c r="CV63" s="124" t="n">
        <f aca="false">CT63+$CV$3</f>
        <v>44.42785777083</v>
      </c>
      <c r="CW63" s="124" t="n">
        <f aca="false">CT63+$CW$3</f>
        <v>37.42785777083</v>
      </c>
      <c r="CX63" s="96" t="n">
        <f aca="false">IF(Polymers_Data!BU63=1,0.5*CW63+0.5*CV63,IF(Polymers_Data!BU63=2,0.7*CW63+0.3*CV63,IF(Polymers_Data!BU63=3,MAXA(MINA(CV63,CW63),CU63),IF(Polymers_Data!BU63=4,0.7*CW63+0.3*CU63,IF(Polymers_Data!BU63=5,0.5*CW63+0.5*CU63,"ERR")))))</f>
        <v>39.52785777083</v>
      </c>
      <c r="CY63" s="129" t="n">
        <f aca="false">CX63</f>
        <v>39.52785777083</v>
      </c>
      <c r="CZ63" s="105" t="n">
        <v>0.21160674078675</v>
      </c>
      <c r="DA63" s="124" t="n">
        <f aca="false">CZ63*100/(0.2*4.22+0.8*2.9696)</f>
        <v>6.57229105956957</v>
      </c>
      <c r="DB63" s="123"/>
      <c r="DC63" s="124" t="n">
        <f aca="false">EN63</f>
        <v>24.82785777083</v>
      </c>
      <c r="DD63" s="124" t="n">
        <f aca="false">EB63</f>
        <v>106.926726190476</v>
      </c>
      <c r="DE63" s="124" t="n">
        <f aca="false">DC63*0.285+DD63/7.37*0.785+5.2</f>
        <v>23.6650140996287</v>
      </c>
      <c r="DF63" s="124" t="n">
        <f aca="false">DC63+$DF$3</f>
        <v>19.52785777083</v>
      </c>
      <c r="DG63" s="124" t="n">
        <f aca="false">DC63+$DG$3</f>
        <v>49.82785777083</v>
      </c>
      <c r="DH63" s="96" t="n">
        <f aca="false">DC63+6</f>
        <v>30.82785777083</v>
      </c>
      <c r="DI63" s="124" t="n">
        <f aca="false">IF(Monomers_Data!AE63=1,0.5*DH63+0.5*DG63,IF(Monomers_Data!AE63=2,0.7*DH63+0.3*DG63,IF(Monomers_Data!AE63=3,MAXA(MINA(DG63,DH63),DF63),IF(Monomers_Data!AE63=4,0.7*DH63+0.3*DF63,IF(Monomers_Data!AE63=5,0.5*DH63+0.5*DF63,"ERR")))))</f>
        <v>30.82785777083</v>
      </c>
      <c r="DJ63" s="125" t="n">
        <f aca="false">DI63</f>
        <v>30.82785777083</v>
      </c>
      <c r="DK63" s="123" t="n">
        <f aca="false">DJ63/100*2204</f>
        <v>679.445985269092</v>
      </c>
      <c r="DL63" s="124" t="n">
        <f aca="false">CB63</f>
        <v>27.42785777083</v>
      </c>
      <c r="DM63" s="124" t="n">
        <f aca="false">DL63+$DM$3</f>
        <v>29.92785777083</v>
      </c>
      <c r="DN63" s="124" t="n">
        <f aca="false">DL63+$DN$3</f>
        <v>50.42785777083</v>
      </c>
      <c r="DO63" s="96" t="n">
        <f aca="false">DL63+$DO$3</f>
        <v>38.42785777083</v>
      </c>
      <c r="DP63" s="124" t="n">
        <f aca="false">IF(Monomers_Data!AE63=1,0.5*DO63+0.5*DN63,IF(Monomers_Data!AE63=2,0.7*DO63+0.3*DN63,IF(Monomers_Data!AE63=3,MAXA(MINA(DN63,DO63),DM63),IF(Monomers_Data!AE63=4,0.7*DO63+0.3*DM63,IF(Monomers_Data!AE63=5,0.5*DO63+0.5*DM63,"ERR")))))</f>
        <v>38.42785777083</v>
      </c>
      <c r="DQ63" s="125" t="n">
        <f aca="false">DP63</f>
        <v>38.42785777083</v>
      </c>
      <c r="DR63" s="123" t="n">
        <f aca="false">DQ63/100*2204</f>
        <v>846.949985269092</v>
      </c>
      <c r="DS63" s="96" t="n">
        <f aca="false">VLOOKUP(A63,'[2]Price Curves'!$C$8:$BH$367,'[2]Price Curves'!$BC$1)</f>
        <v>22.805</v>
      </c>
      <c r="DT63" s="124" t="n">
        <f aca="false">DS63/42*100</f>
        <v>54.2976190476191</v>
      </c>
      <c r="DU63" s="124" t="n">
        <f aca="false">VLOOKUP(A63,'[2]Price Curves'!$C$8:$BH$367,'[2]Price Curves'!$BG$1)</f>
        <v>70.0404761904762</v>
      </c>
      <c r="DV63" s="105" t="n">
        <f aca="false">DT64+$DT$3</f>
        <v>79.8321428571429</v>
      </c>
      <c r="DW63" s="130" t="n">
        <f aca="false">DT64+$DU$3</f>
        <v>164.232142857143</v>
      </c>
      <c r="DX63" s="130" t="n">
        <f aca="false">DT63*$DV$3+DU63*$DW$3+$DX$3</f>
        <v>106.926726190476</v>
      </c>
      <c r="DY63" s="96" t="n">
        <f aca="false">DT64+$DY$3</f>
        <v>109.232142857143</v>
      </c>
      <c r="DZ63" s="96"/>
      <c r="EA63" s="131" t="n">
        <f aca="false">DX63+DZ63</f>
        <v>106.926726190476</v>
      </c>
      <c r="EB63" s="131" t="n">
        <f aca="false">DX63</f>
        <v>106.926726190476</v>
      </c>
      <c r="EC63" s="132"/>
      <c r="ED63" s="133" t="n">
        <f aca="false">'[2]Price Curves'!AM62</f>
        <v>1.21</v>
      </c>
      <c r="EH63" s="106" t="n">
        <f aca="false">MAX(EXP(-0.015*((A69-'Export File'!$A$6+30)/365))*$EH$8,0.1)</f>
        <v>0.101921855100087</v>
      </c>
      <c r="EJ63" s="134" t="n">
        <f aca="false">BV63</f>
        <v>13.42785777083</v>
      </c>
      <c r="EK63" s="134" t="n">
        <f aca="false">EJ63+5.22</f>
        <v>18.64785777083</v>
      </c>
      <c r="EL63" s="134" t="n">
        <f aca="false">EJ63+18.2</f>
        <v>31.62785777083</v>
      </c>
      <c r="EM63" s="134" t="n">
        <f aca="false">EJ63+$EM$3</f>
        <v>24.82785777083</v>
      </c>
      <c r="EN63" s="135" t="n">
        <f aca="false">IF(Monomers_Data!K63=1,0.5*EM63+0.5*EL63,IF(Monomers_Data!K63=2,0.7*EM63+0.3*EL63,IF(Monomers_Data!K63=3,MAXA(MINA(EL63,EM63),EK63),IF(Monomers_Data!K63=4,0.7*EM63+0.3*EK63,IF(Monomers_Data!K63=5,0.5*EM63+0.5*EK63,"ERR")))))</f>
        <v>24.82785777083</v>
      </c>
      <c r="EO63" s="134" t="n">
        <v>5</v>
      </c>
      <c r="EP63" s="142" t="n">
        <f aca="false">EN63+EO63</f>
        <v>29.82785777083</v>
      </c>
      <c r="EQ63" s="134" t="n">
        <f aca="false">VLOOKUP(A63,'[2]Price Curves'!$C$8:$BH$367,'[2]Price Curves'!$BH$1)</f>
        <v>60.6595238095238</v>
      </c>
      <c r="ER63" s="134" t="n">
        <f aca="false">VLOOKUP(A63,'[2]Price Curves'!$C$8:$BH$367,'[2]Price Curves'!$BA$1)</f>
        <v>47.9116589285714</v>
      </c>
      <c r="ES63" s="137" t="n">
        <f aca="false">MIN(((EQ63+$ET$1-ER63*0.7133-$ET$3)/5.69*2.4313)+1.5,CQ63-$ET$2)</f>
        <v>13.2053368178339</v>
      </c>
      <c r="ET63" s="134" t="n">
        <f aca="false">MAX(($EQ63+$ET$1-$ER63*0.7133-$ET$3)/5.69*2.4313+1.5,$CQ63-$ET$2)</f>
        <v>17.3098496484859</v>
      </c>
      <c r="EU63" s="138" t="n">
        <f aca="false">AVERAGE(ET63,ES63)</f>
        <v>15.2575932331599</v>
      </c>
      <c r="EV63" s="134" t="n">
        <f aca="false">CB63*$EV$2+$EV$3</f>
        <v>17.7080326169766</v>
      </c>
      <c r="EW63" s="134" t="n">
        <f aca="false">IF(Monomers_Data!U63=1,0.5*EU63+0.5*ET63,IF(Monomers_Data!U63=2,0.7*EU63+0.3*ET63,IF(Monomers_Data!U63=3,MAXA(MINA(ET63,EU63),ES63),IF(Monomers_Data!U63=4,0.7*EU63+0.3*ES63,IF(Monomers_Data!U63=5,0.5*EU63+0.5*ES63,"ERR")))))</f>
        <v>15.2575932331599</v>
      </c>
      <c r="EX63" s="96" t="n">
        <f aca="false">EW63</f>
        <v>15.2575932331599</v>
      </c>
      <c r="EY63" s="139" t="n">
        <f aca="false">VLOOKUP(A63,'[2]Price Curves'!$C$8:$BH$367,'[2]Price Curves'!$BE$1)</f>
        <v>4.292</v>
      </c>
      <c r="EZ63" s="134" t="n">
        <f aca="false">EY63*$EZ$2+$EZ$3</f>
        <v>65.3428</v>
      </c>
      <c r="FA63" s="0" t="n">
        <f aca="false">((EY63*$FA$2)+$FA$3)*100</f>
        <v>65.066</v>
      </c>
    </row>
    <row r="64" customFormat="false" ht="12" hidden="false" customHeight="false" outlineLevel="0" collapsed="false">
      <c r="A64" s="140" t="n">
        <f aca="false">EOMONTH(A63,0)+1</f>
        <v>38657</v>
      </c>
      <c r="C64" s="108" t="n">
        <f aca="false">CB64</f>
        <v>27.4316981576224</v>
      </c>
      <c r="D64" s="6"/>
      <c r="E64" s="96" t="n">
        <f aca="false">C64+$E$3</f>
        <v>36.4316981576224</v>
      </c>
      <c r="F64" s="96" t="n">
        <f aca="false">C64+$F$3</f>
        <v>49.4316981576224</v>
      </c>
      <c r="G64" s="96" t="n">
        <f aca="false">C64+$G$3</f>
        <v>42.6316981576224</v>
      </c>
      <c r="H64" s="92" t="n">
        <f aca="false">IF(Polymers_Data!F64=1,0.5*G64+0.5*F64,IF(Polymers_Data!F64=2,0.7*G64+0.3*F64,IF(Polymers_Data!F64=3,MAXA(MINA(F64,G64),E64),IF(Polymers_Data!F64=4,0.7*G64+0.3*E64,IF(Polymers_Data!F64=5,0.5*G64+0.5*E64,"ERR")))))</f>
        <v>42.6316981576224</v>
      </c>
      <c r="I64" s="109" t="n">
        <v>0</v>
      </c>
      <c r="J64" s="109" t="n">
        <f aca="false">G64+I64</f>
        <v>42.6316981576224</v>
      </c>
      <c r="K64" s="110" t="n">
        <f aca="false">J64+2</f>
        <v>44.6316981576224</v>
      </c>
      <c r="L64" s="111" t="n">
        <f aca="false">AB64+$L$3</f>
        <v>44.9316981576224</v>
      </c>
      <c r="M64" s="112" t="n">
        <f aca="false">L64+$M$3</f>
        <v>45.9316981576224</v>
      </c>
      <c r="N64" s="113" t="n">
        <f aca="false">L64+$N$3</f>
        <v>43.9316981576224</v>
      </c>
      <c r="O64" s="114" t="n">
        <f aca="false">C64+$O$3</f>
        <v>29.9316981576224</v>
      </c>
      <c r="P64" s="96" t="n">
        <f aca="false">C64+$P$3</f>
        <v>47.9316981576224</v>
      </c>
      <c r="Q64" s="96" t="n">
        <f aca="false">C64+$Q$3</f>
        <v>39.6816981576224</v>
      </c>
      <c r="R64" s="6"/>
      <c r="S64" s="88" t="n">
        <f aca="false">J64-3.5</f>
        <v>39.1316981576224</v>
      </c>
      <c r="T64" s="92"/>
      <c r="U64" s="114" t="n">
        <f aca="false">$C64+$U$3</f>
        <v>32.4316981576224</v>
      </c>
      <c r="V64" s="96" t="n">
        <f aca="false">$C64+$V$3</f>
        <v>46.9316981576224</v>
      </c>
      <c r="W64" s="96" t="n">
        <f aca="false">$C64+$W$3</f>
        <v>39.4316981576224</v>
      </c>
      <c r="X64" s="92"/>
      <c r="Y64" s="92" t="n">
        <f aca="false">IF(Polymers_Data!BA64=1,0.5*W64+0.5*V64,IF(Polymers_Data!BA64=2,0.7*W64+0.3*V64,IF(Polymers_Data!BA64=3,MAXA(MINA(V64,W64),U64),IF(Polymers_Data!BA64=4,0.7*W64+0.3*U64,IF(Polymers_Data!BA64=5,0.5*W64+0.5*U64,"ERR")))))</f>
        <v>39.4316981576224</v>
      </c>
      <c r="Z64" s="96" t="n">
        <v>0</v>
      </c>
      <c r="AA64" s="92" t="n">
        <f aca="false">W64+Z64</f>
        <v>39.4316981576224</v>
      </c>
      <c r="AB64" s="92" t="n">
        <f aca="false">AA64+1</f>
        <v>40.4316981576224</v>
      </c>
      <c r="AC64" s="116" t="n">
        <f aca="false">S64+2</f>
        <v>41.1316981576224</v>
      </c>
      <c r="AD64" s="117" t="n">
        <f aca="false">AB64+2.5</f>
        <v>42.9316981576224</v>
      </c>
      <c r="AE64" s="96" t="n">
        <f aca="false">C64+11.33</f>
        <v>38.7616981576224</v>
      </c>
      <c r="AF64" s="96" t="n">
        <f aca="false">C64+27</f>
        <v>54.4316981576224</v>
      </c>
      <c r="AG64" s="96" t="n">
        <f aca="false">C64+17.68</f>
        <v>45.1116981576224</v>
      </c>
      <c r="AH64" s="6"/>
      <c r="AI64" s="88" t="n">
        <f aca="false">AC64+4.5</f>
        <v>45.6316981576224</v>
      </c>
      <c r="AJ64" s="118" t="n">
        <f aca="false">AB64+8</f>
        <v>48.4316981576224</v>
      </c>
      <c r="AK64" s="114" t="n">
        <f aca="false">CO64+1.5</f>
        <v>19.8109570871711</v>
      </c>
      <c r="AL64" s="6"/>
      <c r="AM64" s="96" t="n">
        <f aca="false">AK64+$AM$3</f>
        <v>32.6109570871711</v>
      </c>
      <c r="AN64" s="96" t="n">
        <f aca="false">AK64+$AN$3</f>
        <v>43.8109570871711</v>
      </c>
      <c r="AO64" s="96" t="n">
        <f aca="false">AK64+$AO$3</f>
        <v>37.7109570871711</v>
      </c>
      <c r="AP64" s="109" t="n">
        <f aca="false">IF(Polymers_Data!AE64=1,0.5*AO64+0.5*AN64,IF(Polymers_Data!AE64=2,0.7*AO64+0.3*AN64,IF(Polymers_Data!AE64=3,MAXA(MINA(AN64,AO64),AM64),IF(Polymers_Data!AE64=4,0.7*AO64+0.3*AM64,IF(Polymers_Data!AE64=5,0.5*AO64+0.5*AM64,"ERR")))))</f>
        <v>37.7109570871711</v>
      </c>
      <c r="AQ64" s="109" t="n">
        <f aca="false">IF(Polymers_Data!AE64=1,0.5*AO64+0.5*AN64,IF(Polymers_Data!AE64=2,0.7*AO64+0.3*AN64,IF(Polymers_Data!AE64=3,MAXA(MINA(AN64,AO64),AM64),IF(Polymers_Data!AE64=4,0.7*AO64+0.3*AM64,IF(Polymers_Data!AE64=5,0.5*AO64+0.5*AM64,"ERR")))))</f>
        <v>37.7109570871711</v>
      </c>
      <c r="AR64" s="96" t="n">
        <f aca="false">$AK64+10</f>
        <v>29.8109570871711</v>
      </c>
      <c r="AS64" s="96" t="n">
        <f aca="false">$AK64+23.75</f>
        <v>43.5609570871711</v>
      </c>
      <c r="AT64" s="96" t="n">
        <f aca="false">$AK64+$AT$3</f>
        <v>35.2009570871711</v>
      </c>
      <c r="AU64" s="96" t="n">
        <f aca="false">IF(Polymers_Data!BP64=1,0.5*AT64+0.5*AS64,IF(Polymers_Data!BP64=2,0.7*AT64+0.3*AS64,IF(Polymers_Data!BP64=3,MAXA(MINA(AS64,AT64),AR64),IF(Polymers_Data!BP64=4,0.7*AT64+0.3*AR64,IF(Polymers_Data!BP64=5,0.3*AT64+0.7*AR64,"ERR")))))</f>
        <v>35.2009570871711</v>
      </c>
      <c r="AV64" s="96" t="n">
        <v>2</v>
      </c>
      <c r="AW64" s="96" t="n">
        <f aca="false">AT64+AV64</f>
        <v>37.2009570871711</v>
      </c>
      <c r="AX64" s="5"/>
      <c r="AY64" s="108" t="n">
        <f aca="false">C64</f>
        <v>27.4316981576224</v>
      </c>
      <c r="AZ64" s="6"/>
      <c r="BA64" s="96" t="n">
        <f aca="false">AY64+$BA$3</f>
        <v>44.9316981576224</v>
      </c>
      <c r="BB64" s="96" t="n">
        <f aca="false">AY64+$BB$3</f>
        <v>87.4316981576224</v>
      </c>
      <c r="BC64" s="96" t="n">
        <f aca="false">AY64+$BC$3</f>
        <v>66.9316981576224</v>
      </c>
      <c r="BD64" s="109" t="n">
        <f aca="false">IF(Polymers_Data!BZ64=1,0.5*BC64+0.5*BB64,IF(Polymers_Data!BZ64=2,0.7*BC64+0.3*BB64,IF(Polymers_Data!BZ64=3,MAXA(MINA(BB64,BC64),BA64),IF(Polymers_Data!BZ64=4,0.7*BC64+0.3*BA64,IF(Polymers_Data!BZ64=5,0.5*BC64+0.5*BA64,"ERR")))))</f>
        <v>66.9316981576224</v>
      </c>
      <c r="BE64" s="92" t="n">
        <f aca="false">IF(Polymers_Data!BZ64=1,0.5*BC64+0.5*BB64,IF(Polymers_Data!BZ64=2,0.7*BC64+0.3*BB64,IF(Polymers_Data!BZ64=3,MAXA(MINA(BB64,BC64),BA64),IF(Polymers_Data!BZ64=4,0.7*BC64+0.3*BA64,IF(Polymers_Data!BZ64=5,0.5*BC64+0.5*BA64,"ERR")))))</f>
        <v>66.9316981576224</v>
      </c>
      <c r="BF64" s="6"/>
      <c r="BG64" s="6"/>
      <c r="BH64" s="6"/>
      <c r="BI64" s="120" t="n">
        <f aca="false">BC64+BH64</f>
        <v>66.9316981576224</v>
      </c>
      <c r="BJ64" s="6"/>
      <c r="BK64" s="114" t="n">
        <f aca="false">DQ64</f>
        <v>38.4316981576224</v>
      </c>
      <c r="BL64" s="6"/>
      <c r="BM64" s="96" t="n">
        <f aca="false">BK64+$BM$3</f>
        <v>45.6816981576224</v>
      </c>
      <c r="BN64" s="96" t="n">
        <f aca="false">BK64+22</f>
        <v>60.4316981576224</v>
      </c>
      <c r="BO64" s="96" t="n">
        <f aca="false">BK64+$BO$3</f>
        <v>53.6316981576224</v>
      </c>
      <c r="BP64" s="121" t="n">
        <f aca="false">IF(Polymers_Data!AJ64=1,0.5*BO64+0.5*BN64,IF(Polymers_Data!AJ64=2,0.7*BO64+0.3*BN64,IF(Polymers_Data!AJ64=3,MAXA(MINA(BN64,BO64),BM64),IF(Polymers_Data!AJ64=4,0.7*BO64+0.3*BM64,IF(Polymers_Data!AJ64=5,0.5*BO64+0.5*BM64,"ERR")))))</f>
        <v>53.6316981576224</v>
      </c>
      <c r="BQ64" s="121" t="n">
        <v>0</v>
      </c>
      <c r="BR64" s="121" t="n">
        <f aca="false">BO64+BQ64</f>
        <v>53.6316981576224</v>
      </c>
      <c r="BS64" s="96" t="n">
        <f aca="false">BR64-2.5</f>
        <v>51.1316981576224</v>
      </c>
      <c r="BT64" s="124"/>
      <c r="BU64" s="122" t="n">
        <f aca="false">VLOOKUP(A64,'[2]Price Curves'!$C$8:$IV$367,'[2]Price Curves'!$AW$1)</f>
        <v>39.8921435281386</v>
      </c>
      <c r="BV64" s="96" t="n">
        <f aca="false">BU64/2.97</f>
        <v>13.4316981576224</v>
      </c>
      <c r="BW64" s="96" t="n">
        <f aca="false">BV64+7</f>
        <v>20.4316981576224</v>
      </c>
      <c r="BX64" s="96" t="n">
        <f aca="false">BV64+23.861</f>
        <v>37.2926981576224</v>
      </c>
      <c r="BY64" s="96" t="n">
        <f aca="false">BV64+$BY$3</f>
        <v>27.4316981576224</v>
      </c>
      <c r="BZ64" s="96" t="n">
        <f aca="false">IF(Monomers_Data!F64=1,0.5*BY64+0.5*BX64,IF(Monomers_Data!F64=2,0.7*BY64+0.3*BX64,IF(Monomers_Data!F64=3,MAXA(MINA(BX64,BY64),BW64),IF(Monomers_Data!F64=4,0.7*BY64+0.3*BW64,IF(Monomers_Data!F64=5,0.5*BY64+0.5*BW64,"ERR")))))</f>
        <v>27.4316981576224</v>
      </c>
      <c r="CA64" s="96"/>
      <c r="CB64" s="92" t="n">
        <f aca="false">BY64+CA64</f>
        <v>27.4316981576224</v>
      </c>
      <c r="CC64" s="96" t="n">
        <f aca="false">EP64</f>
        <v>29.8316981576224</v>
      </c>
      <c r="CD64" s="96" t="n">
        <f aca="false">CB64+2</f>
        <v>29.4316981576224</v>
      </c>
      <c r="CE64" s="123" t="n">
        <f aca="false">CB64+0.25</f>
        <v>27.6816981576224</v>
      </c>
      <c r="CF64" s="124"/>
      <c r="CG64" s="105" t="n">
        <f aca="false">VLOOKUP(A64,'[2]Price Curves'!$C$8:$BH$367,'[2]Price Curves'!$AY$1)</f>
        <v>47.8453484787338</v>
      </c>
      <c r="CH64" s="124" t="n">
        <f aca="false">CG64/4.23</f>
        <v>11.3109570871711</v>
      </c>
      <c r="CI64" s="124" t="n">
        <f aca="false">$CB64+CI$3</f>
        <v>19.4316981576224</v>
      </c>
      <c r="CJ64" s="124" t="n">
        <f aca="false">$CB64+CJ$3</f>
        <v>25.4316981576224</v>
      </c>
      <c r="CK64" s="124" t="n">
        <f aca="false">$CB64+CK$3</f>
        <v>21.4316981576224</v>
      </c>
      <c r="CL64" s="125" t="n">
        <f aca="false">IF(Monomers_Data!P64=1,0.5*CK64+0.5*CJ64,IF(Monomers_Data!P64=2,0.7*CK64+0.3*CJ64,IF(Monomers_Data!P64=3,MAXA(MINA(CJ64,CK64),CI64),IF(Monomers_Data!P64=4,0.7*CK64+0.3*CI64,IF(Monomers_Data!P64=5,0.5*CK64+0.5*CI64,"ERR")))))</f>
        <v>22.6316981576224</v>
      </c>
      <c r="CM64" s="125" t="n">
        <f aca="false">CH64+$CM$3</f>
        <v>18.3109570871711</v>
      </c>
      <c r="CN64" s="125"/>
      <c r="CO64" s="118" t="n">
        <f aca="false">CM64</f>
        <v>18.3109570871711</v>
      </c>
      <c r="CP64" s="125" t="n">
        <v>1.5</v>
      </c>
      <c r="CQ64" s="127" t="n">
        <f aca="false">CO64+CP64</f>
        <v>19.8109570871711</v>
      </c>
      <c r="CR64" s="124" t="n">
        <f aca="false">EX64</f>
        <v>15.1216613317909</v>
      </c>
      <c r="CS64" s="128" t="n">
        <f aca="false">EX64</f>
        <v>15.1216613317909</v>
      </c>
      <c r="CT64" s="7" t="n">
        <f aca="false">CB64</f>
        <v>27.4316981576224</v>
      </c>
      <c r="CU64" s="124" t="n">
        <f aca="false">(+CT64+$CU$3)</f>
        <v>29.9316981576224</v>
      </c>
      <c r="CV64" s="124" t="n">
        <f aca="false">CT64+$CV$3</f>
        <v>44.4316981576224</v>
      </c>
      <c r="CW64" s="124" t="n">
        <f aca="false">CT64+$CW$3</f>
        <v>37.4316981576224</v>
      </c>
      <c r="CX64" s="96" t="n">
        <f aca="false">IF(Polymers_Data!BU64=1,0.5*CW64+0.5*CV64,IF(Polymers_Data!BU64=2,0.7*CW64+0.3*CV64,IF(Polymers_Data!BU64=3,MAXA(MINA(CV64,CW64),CU64),IF(Polymers_Data!BU64=4,0.7*CW64+0.3*CU64,IF(Polymers_Data!BU64=5,0.5*CW64+0.5*CU64,"ERR")))))</f>
        <v>39.5316981576224</v>
      </c>
      <c r="CY64" s="129" t="n">
        <f aca="false">CX64</f>
        <v>39.5316981576224</v>
      </c>
      <c r="CZ64" s="105" t="n">
        <v>0.212046242099567</v>
      </c>
      <c r="DA64" s="124" t="n">
        <f aca="false">CZ64*100/(0.2*4.22+0.8*2.9696)</f>
        <v>6.5859415252313</v>
      </c>
      <c r="DB64" s="123"/>
      <c r="DC64" s="124" t="n">
        <f aca="false">EN64</f>
        <v>24.8316981576224</v>
      </c>
      <c r="DD64" s="124" t="n">
        <f aca="false">EB64</f>
        <v>106.850446428571</v>
      </c>
      <c r="DE64" s="124" t="n">
        <f aca="false">DC64*0.285+DD64/7.37*0.785+5.2</f>
        <v>23.6579838319683</v>
      </c>
      <c r="DF64" s="124" t="n">
        <f aca="false">DC64+$DF$3</f>
        <v>19.5316981576224</v>
      </c>
      <c r="DG64" s="124" t="n">
        <f aca="false">DC64+$DG$3</f>
        <v>49.8316981576224</v>
      </c>
      <c r="DH64" s="96" t="n">
        <f aca="false">DC64+6</f>
        <v>30.8316981576224</v>
      </c>
      <c r="DI64" s="124" t="n">
        <f aca="false">IF(Monomers_Data!AE64=1,0.5*DH64+0.5*DG64,IF(Monomers_Data!AE64=2,0.7*DH64+0.3*DG64,IF(Monomers_Data!AE64=3,MAXA(MINA(DG64,DH64),DF64),IF(Monomers_Data!AE64=4,0.7*DH64+0.3*DF64,IF(Monomers_Data!AE64=5,0.5*DH64+0.5*DF64,"ERR")))))</f>
        <v>30.8316981576224</v>
      </c>
      <c r="DJ64" s="125" t="n">
        <f aca="false">DI64</f>
        <v>30.8316981576224</v>
      </c>
      <c r="DK64" s="123" t="n">
        <f aca="false">DJ64/100*2204</f>
        <v>679.530627393998</v>
      </c>
      <c r="DL64" s="124" t="n">
        <f aca="false">CB64</f>
        <v>27.4316981576224</v>
      </c>
      <c r="DM64" s="124" t="n">
        <f aca="false">DL64+$DM$3</f>
        <v>29.9316981576224</v>
      </c>
      <c r="DN64" s="124" t="n">
        <f aca="false">DL64+$DN$3</f>
        <v>50.4316981576224</v>
      </c>
      <c r="DO64" s="96" t="n">
        <f aca="false">DL64+$DO$3</f>
        <v>38.4316981576224</v>
      </c>
      <c r="DP64" s="124" t="n">
        <f aca="false">IF(Monomers_Data!AE64=1,0.5*DO64+0.5*DN64,IF(Monomers_Data!AE64=2,0.7*DO64+0.3*DN64,IF(Monomers_Data!AE64=3,MAXA(MINA(DN64,DO64),DM64),IF(Monomers_Data!AE64=4,0.7*DO64+0.3*DM64,IF(Monomers_Data!AE64=5,0.5*DO64+0.5*DM64,"ERR")))))</f>
        <v>38.4316981576224</v>
      </c>
      <c r="DQ64" s="125" t="n">
        <f aca="false">DP64</f>
        <v>38.4316981576224</v>
      </c>
      <c r="DR64" s="123" t="n">
        <f aca="false">DQ64/100*2204</f>
        <v>847.034627393998</v>
      </c>
      <c r="DS64" s="96" t="n">
        <f aca="false">VLOOKUP(A64,'[2]Price Curves'!$C$8:$BH$367,'[2]Price Curves'!$BC$1)</f>
        <v>22.7775</v>
      </c>
      <c r="DT64" s="124" t="n">
        <f aca="false">DS64/42*100</f>
        <v>54.2321428571429</v>
      </c>
      <c r="DU64" s="124" t="n">
        <f aca="false">VLOOKUP(A64,'[2]Price Curves'!$C$8:$BH$367,'[2]Price Curves'!$BG$1)</f>
        <v>67.5190476190476</v>
      </c>
      <c r="DV64" s="105" t="n">
        <f aca="false">DT65+$DT$3</f>
        <v>79.7666666666667</v>
      </c>
      <c r="DW64" s="130" t="n">
        <f aca="false">DT65+$DU$3</f>
        <v>164.166666666667</v>
      </c>
      <c r="DX64" s="130" t="n">
        <f aca="false">DT64*$DV$3+DU64*$DW$3+$DX$3</f>
        <v>106.850446428571</v>
      </c>
      <c r="DY64" s="96" t="n">
        <f aca="false">DT65+$DY$3</f>
        <v>109.166666666667</v>
      </c>
      <c r="DZ64" s="96"/>
      <c r="EA64" s="131" t="n">
        <f aca="false">DX64+DZ64</f>
        <v>106.850446428571</v>
      </c>
      <c r="EB64" s="131" t="n">
        <f aca="false">DX64</f>
        <v>106.850446428571</v>
      </c>
      <c r="EC64" s="132"/>
      <c r="ED64" s="133" t="n">
        <f aca="false">'[2]Price Curves'!AM63</f>
        <v>1.21</v>
      </c>
      <c r="EH64" s="106" t="n">
        <f aca="false">MAX(EXP(-0.015*((A70-'Export File'!$A$6+30)/365))*$EH$8,0.1)</f>
        <v>0.101796275446479</v>
      </c>
      <c r="EJ64" s="134" t="n">
        <f aca="false">BV64</f>
        <v>13.4316981576224</v>
      </c>
      <c r="EK64" s="134" t="n">
        <f aca="false">EJ64+5.22</f>
        <v>18.6516981576224</v>
      </c>
      <c r="EL64" s="134" t="n">
        <f aca="false">EJ64+18.2</f>
        <v>31.6316981576224</v>
      </c>
      <c r="EM64" s="134" t="n">
        <f aca="false">EJ64+$EM$3</f>
        <v>24.8316981576224</v>
      </c>
      <c r="EN64" s="135" t="n">
        <f aca="false">IF(Monomers_Data!K64=1,0.5*EM64+0.5*EL64,IF(Monomers_Data!K64=2,0.7*EM64+0.3*EL64,IF(Monomers_Data!K64=3,MAXA(MINA(EL64,EM64),EK64),IF(Monomers_Data!K64=4,0.7*EM64+0.3*EK64,IF(Monomers_Data!K64=5,0.5*EM64+0.5*EK64,"ERR")))))</f>
        <v>24.8316981576224</v>
      </c>
      <c r="EO64" s="134" t="n">
        <v>5</v>
      </c>
      <c r="EP64" s="142" t="n">
        <f aca="false">EN64+EO64</f>
        <v>29.8316981576224</v>
      </c>
      <c r="EQ64" s="134" t="n">
        <f aca="false">VLOOKUP(A64,'[2]Price Curves'!$C$8:$BH$367,'[2]Price Curves'!$BH$1)</f>
        <v>60</v>
      </c>
      <c r="ER64" s="134" t="n">
        <f aca="false">VLOOKUP(A64,'[2]Price Curves'!$C$8:$BH$367,'[2]Price Curves'!$BA$1)</f>
        <v>47.8826585064936</v>
      </c>
      <c r="ES64" s="137" t="n">
        <f aca="false">MIN(((EQ64+$ET$1-ER64*0.7133-$ET$3)/5.69*2.4313)+1.5,CQ64-$ET$2)</f>
        <v>12.9323655764106</v>
      </c>
      <c r="ET64" s="134" t="n">
        <f aca="false">MAX(($EQ64+$ET$1-$ER64*0.7133-$ET$3)/5.69*2.4313+1.5,$CQ64-$ET$2)</f>
        <v>17.3109570871711</v>
      </c>
      <c r="EU64" s="138" t="n">
        <f aca="false">AVERAGE(ET64,ES64)</f>
        <v>15.1216613317909</v>
      </c>
      <c r="EV64" s="134" t="n">
        <f aca="false">CB64*$EV$2+$EV$3</f>
        <v>17.7109321090049</v>
      </c>
      <c r="EW64" s="134" t="n">
        <f aca="false">IF(Monomers_Data!U64=1,0.5*EU64+0.5*ET64,IF(Monomers_Data!U64=2,0.7*EU64+0.3*ET64,IF(Monomers_Data!U64=3,MAXA(MINA(ET64,EU64),ES64),IF(Monomers_Data!U64=4,0.7*EU64+0.3*ES64,IF(Monomers_Data!U64=5,0.5*EU64+0.5*ES64,"ERR")))))</f>
        <v>15.1216613317909</v>
      </c>
      <c r="EX64" s="96" t="n">
        <f aca="false">EW64</f>
        <v>15.1216613317909</v>
      </c>
      <c r="EY64" s="139" t="n">
        <f aca="false">VLOOKUP(A64,'[2]Price Curves'!$C$8:$BH$367,'[2]Price Curves'!$BE$1)</f>
        <v>4.402</v>
      </c>
      <c r="EZ64" s="134" t="n">
        <f aca="false">EY64*$EZ$2+$EZ$3</f>
        <v>67.0918</v>
      </c>
      <c r="FA64" s="0" t="n">
        <f aca="false">((EY64*$FA$2)+$FA$3)*100</f>
        <v>66.221</v>
      </c>
    </row>
    <row r="65" customFormat="false" ht="12" hidden="false" customHeight="false" outlineLevel="0" collapsed="false">
      <c r="A65" s="140" t="n">
        <f aca="false">EOMONTH(A64,0)+1</f>
        <v>38687</v>
      </c>
      <c r="C65" s="108" t="n">
        <f aca="false">CB65</f>
        <v>27.4362369182445</v>
      </c>
      <c r="D65" s="6"/>
      <c r="E65" s="96" t="n">
        <f aca="false">C65+$E$3</f>
        <v>36.4362369182445</v>
      </c>
      <c r="F65" s="96" t="n">
        <f aca="false">C65+$F$3</f>
        <v>49.4362369182445</v>
      </c>
      <c r="G65" s="96" t="n">
        <f aca="false">C65+$G$3</f>
        <v>42.6362369182445</v>
      </c>
      <c r="H65" s="92" t="n">
        <f aca="false">IF(Polymers_Data!F65=1,0.5*G65+0.5*F65,IF(Polymers_Data!F65=2,0.7*G65+0.3*F65,IF(Polymers_Data!F65=3,MAXA(MINA(F65,G65),E65),IF(Polymers_Data!F65=4,0.7*G65+0.3*E65,IF(Polymers_Data!F65=5,0.5*G65+0.5*E65,"ERR")))))</f>
        <v>42.6362369182445</v>
      </c>
      <c r="I65" s="109" t="n">
        <v>0</v>
      </c>
      <c r="J65" s="109" t="n">
        <f aca="false">G65+I65</f>
        <v>42.6362369182445</v>
      </c>
      <c r="K65" s="110" t="n">
        <f aca="false">J65+2</f>
        <v>44.6362369182445</v>
      </c>
      <c r="L65" s="111" t="n">
        <f aca="false">AB65+$L$3</f>
        <v>44.9362369182445</v>
      </c>
      <c r="M65" s="112" t="n">
        <f aca="false">L65+$M$3</f>
        <v>45.9362369182445</v>
      </c>
      <c r="N65" s="113" t="n">
        <f aca="false">L65+$N$3</f>
        <v>43.9362369182445</v>
      </c>
      <c r="O65" s="114" t="n">
        <f aca="false">C65+$O$3</f>
        <v>29.9362369182445</v>
      </c>
      <c r="P65" s="96" t="n">
        <f aca="false">C65+$P$3</f>
        <v>47.9362369182445</v>
      </c>
      <c r="Q65" s="96" t="n">
        <f aca="false">C65+$Q$3</f>
        <v>39.6862369182445</v>
      </c>
      <c r="R65" s="6"/>
      <c r="S65" s="88" t="n">
        <f aca="false">J65-3.5</f>
        <v>39.1362369182445</v>
      </c>
      <c r="T65" s="92"/>
      <c r="U65" s="114" t="n">
        <f aca="false">$C65+$U$3</f>
        <v>32.4362369182445</v>
      </c>
      <c r="V65" s="96" t="n">
        <f aca="false">$C65+$V$3</f>
        <v>46.9362369182445</v>
      </c>
      <c r="W65" s="96" t="n">
        <f aca="false">$C65+$W$3</f>
        <v>39.4362369182445</v>
      </c>
      <c r="X65" s="92"/>
      <c r="Y65" s="92" t="n">
        <f aca="false">IF(Polymers_Data!BA65=1,0.5*W65+0.5*V65,IF(Polymers_Data!BA65=2,0.7*W65+0.3*V65,IF(Polymers_Data!BA65=3,MAXA(MINA(V65,W65),U65),IF(Polymers_Data!BA65=4,0.7*W65+0.3*U65,IF(Polymers_Data!BA65=5,0.5*W65+0.5*U65,"ERR")))))</f>
        <v>39.4362369182445</v>
      </c>
      <c r="Z65" s="96" t="n">
        <v>0</v>
      </c>
      <c r="AA65" s="92" t="n">
        <f aca="false">W65+Z65</f>
        <v>39.4362369182445</v>
      </c>
      <c r="AB65" s="92" t="n">
        <f aca="false">AA65+1</f>
        <v>40.4362369182445</v>
      </c>
      <c r="AC65" s="116" t="n">
        <f aca="false">S65+2</f>
        <v>41.1362369182445</v>
      </c>
      <c r="AD65" s="117" t="n">
        <f aca="false">AB65+2.5</f>
        <v>42.9362369182445</v>
      </c>
      <c r="AE65" s="96" t="n">
        <f aca="false">C65+11.33</f>
        <v>38.7662369182445</v>
      </c>
      <c r="AF65" s="96" t="n">
        <f aca="false">C65+27</f>
        <v>54.4362369182445</v>
      </c>
      <c r="AG65" s="96" t="n">
        <f aca="false">C65+17.68</f>
        <v>45.1162369182445</v>
      </c>
      <c r="AH65" s="6"/>
      <c r="AI65" s="88" t="n">
        <f aca="false">AC65+4.5</f>
        <v>45.6362369182445</v>
      </c>
      <c r="AJ65" s="118" t="n">
        <f aca="false">AB65+8</f>
        <v>48.4362369182445</v>
      </c>
      <c r="AK65" s="114" t="n">
        <f aca="false">CO65+1.5</f>
        <v>19.9309780788125</v>
      </c>
      <c r="AL65" s="6"/>
      <c r="AM65" s="96" t="n">
        <f aca="false">AK65+$AM$3</f>
        <v>32.7309780788125</v>
      </c>
      <c r="AN65" s="96" t="n">
        <f aca="false">AK65+$AN$3</f>
        <v>43.9309780788125</v>
      </c>
      <c r="AO65" s="96" t="n">
        <f aca="false">AK65+$AO$3</f>
        <v>37.8309780788125</v>
      </c>
      <c r="AP65" s="109" t="n">
        <f aca="false">IF(Polymers_Data!AE65=1,0.5*AO65+0.5*AN65,IF(Polymers_Data!AE65=2,0.7*AO65+0.3*AN65,IF(Polymers_Data!AE65=3,MAXA(MINA(AN65,AO65),AM65),IF(Polymers_Data!AE65=4,0.7*AO65+0.3*AM65,IF(Polymers_Data!AE65=5,0.5*AO65+0.5*AM65,"ERR")))))</f>
        <v>37.8309780788125</v>
      </c>
      <c r="AQ65" s="109" t="n">
        <f aca="false">IF(Polymers_Data!AE65=1,0.5*AO65+0.5*AN65,IF(Polymers_Data!AE65=2,0.7*AO65+0.3*AN65,IF(Polymers_Data!AE65=3,MAXA(MINA(AN65,AO65),AM65),IF(Polymers_Data!AE65=4,0.7*AO65+0.3*AM65,IF(Polymers_Data!AE65=5,0.5*AO65+0.5*AM65,"ERR")))))</f>
        <v>37.8309780788125</v>
      </c>
      <c r="AR65" s="96" t="n">
        <f aca="false">$AK65+10</f>
        <v>29.9309780788125</v>
      </c>
      <c r="AS65" s="96" t="n">
        <f aca="false">$AK65+23.75</f>
        <v>43.6809780788125</v>
      </c>
      <c r="AT65" s="96" t="n">
        <f aca="false">$AK65+$AT$3</f>
        <v>35.3209780788125</v>
      </c>
      <c r="AU65" s="96" t="n">
        <f aca="false">IF(Polymers_Data!BP65=1,0.5*AT65+0.5*AS65,IF(Polymers_Data!BP65=2,0.7*AT65+0.3*AS65,IF(Polymers_Data!BP65=3,MAXA(MINA(AS65,AT65),AR65),IF(Polymers_Data!BP65=4,0.7*AT65+0.3*AR65,IF(Polymers_Data!BP65=5,0.3*AT65+0.7*AR65,"ERR")))))</f>
        <v>35.3209780788125</v>
      </c>
      <c r="AV65" s="96" t="n">
        <v>2</v>
      </c>
      <c r="AW65" s="96" t="n">
        <f aca="false">AT65+AV65</f>
        <v>37.3209780788125</v>
      </c>
      <c r="AX65" s="5"/>
      <c r="AY65" s="108" t="n">
        <f aca="false">C65</f>
        <v>27.4362369182445</v>
      </c>
      <c r="AZ65" s="6"/>
      <c r="BA65" s="96" t="n">
        <f aca="false">AY65+$BA$3</f>
        <v>44.9362369182445</v>
      </c>
      <c r="BB65" s="96" t="n">
        <f aca="false">AY65+$BB$3</f>
        <v>87.4362369182445</v>
      </c>
      <c r="BC65" s="96" t="n">
        <f aca="false">AY65+$BC$3</f>
        <v>66.9362369182445</v>
      </c>
      <c r="BD65" s="109" t="n">
        <f aca="false">IF(Polymers_Data!BZ65=1,0.5*BC65+0.5*BB65,IF(Polymers_Data!BZ65=2,0.7*BC65+0.3*BB65,IF(Polymers_Data!BZ65=3,MAXA(MINA(BB65,BC65),BA65),IF(Polymers_Data!BZ65=4,0.7*BC65+0.3*BA65,IF(Polymers_Data!BZ65=5,0.5*BC65+0.5*BA65,"ERR")))))</f>
        <v>66.9362369182445</v>
      </c>
      <c r="BE65" s="92" t="n">
        <f aca="false">IF(Polymers_Data!BZ65=1,0.5*BC65+0.5*BB65,IF(Polymers_Data!BZ65=2,0.7*BC65+0.3*BB65,IF(Polymers_Data!BZ65=3,MAXA(MINA(BB65,BC65),BA65),IF(Polymers_Data!BZ65=4,0.7*BC65+0.3*BA65,IF(Polymers_Data!BZ65=5,0.5*BC65+0.5*BA65,"ERR")))))</f>
        <v>66.9362369182445</v>
      </c>
      <c r="BF65" s="6"/>
      <c r="BG65" s="6"/>
      <c r="BH65" s="6"/>
      <c r="BI65" s="120" t="n">
        <f aca="false">BC65+BH65</f>
        <v>66.9362369182445</v>
      </c>
      <c r="BJ65" s="6"/>
      <c r="BK65" s="114" t="n">
        <f aca="false">DQ65</f>
        <v>38.4362369182445</v>
      </c>
      <c r="BL65" s="6"/>
      <c r="BM65" s="96" t="n">
        <f aca="false">BK65+$BM$3</f>
        <v>45.6862369182445</v>
      </c>
      <c r="BN65" s="96" t="n">
        <f aca="false">BK65+22</f>
        <v>60.4362369182445</v>
      </c>
      <c r="BO65" s="96" t="n">
        <f aca="false">BK65+$BO$3</f>
        <v>53.6362369182445</v>
      </c>
      <c r="BP65" s="121" t="n">
        <f aca="false">IF(Polymers_Data!AJ65=1,0.5*BO65+0.5*BN65,IF(Polymers_Data!AJ65=2,0.7*BO65+0.3*BN65,IF(Polymers_Data!AJ65=3,MAXA(MINA(BN65,BO65),BM65),IF(Polymers_Data!AJ65=4,0.7*BO65+0.3*BM65,IF(Polymers_Data!AJ65=5,0.5*BO65+0.5*BM65,"ERR")))))</f>
        <v>53.6362369182445</v>
      </c>
      <c r="BQ65" s="121" t="n">
        <v>0</v>
      </c>
      <c r="BR65" s="121" t="n">
        <f aca="false">BO65+BQ65</f>
        <v>53.6362369182445</v>
      </c>
      <c r="BS65" s="96" t="n">
        <f aca="false">BR65-2.5</f>
        <v>51.1362369182445</v>
      </c>
      <c r="BT65" s="124"/>
      <c r="BU65" s="122" t="n">
        <f aca="false">VLOOKUP(A65,'[2]Price Curves'!$C$8:$IV$367,'[2]Price Curves'!$AW$1)</f>
        <v>39.9056236471862</v>
      </c>
      <c r="BV65" s="96" t="n">
        <f aca="false">BU65/2.97</f>
        <v>13.4362369182445</v>
      </c>
      <c r="BW65" s="96" t="n">
        <f aca="false">BV65+7</f>
        <v>20.4362369182445</v>
      </c>
      <c r="BX65" s="96" t="n">
        <f aca="false">BV65+23.861</f>
        <v>37.2972369182445</v>
      </c>
      <c r="BY65" s="96" t="n">
        <f aca="false">BV65+$BY$3</f>
        <v>27.4362369182445</v>
      </c>
      <c r="BZ65" s="96" t="n">
        <f aca="false">IF(Monomers_Data!F65=1,0.5*BY65+0.5*BX65,IF(Monomers_Data!F65=2,0.7*BY65+0.3*BX65,IF(Monomers_Data!F65=3,MAXA(MINA(BX65,BY65),BW65),IF(Monomers_Data!F65=4,0.7*BY65+0.3*BW65,IF(Monomers_Data!F65=5,0.5*BY65+0.5*BW65,"ERR")))))</f>
        <v>27.4362369182445</v>
      </c>
      <c r="CA65" s="96"/>
      <c r="CB65" s="92" t="n">
        <f aca="false">BY65+CA65</f>
        <v>27.4362369182445</v>
      </c>
      <c r="CC65" s="96" t="n">
        <f aca="false">EP65</f>
        <v>29.8362369182445</v>
      </c>
      <c r="CD65" s="96" t="n">
        <f aca="false">CB65+2</f>
        <v>29.4362369182445</v>
      </c>
      <c r="CE65" s="123" t="n">
        <f aca="false">CB65+0.25</f>
        <v>27.6862369182445</v>
      </c>
      <c r="CF65" s="124"/>
      <c r="CG65" s="105" t="n">
        <f aca="false">VLOOKUP(A65,'[2]Price Curves'!$C$8:$BH$367,'[2]Price Curves'!$AY$1)</f>
        <v>48.3530372733767</v>
      </c>
      <c r="CH65" s="124" t="n">
        <f aca="false">CG65/4.23</f>
        <v>11.4309780788125</v>
      </c>
      <c r="CI65" s="124" t="n">
        <f aca="false">$CB65+CI$3</f>
        <v>19.4362369182445</v>
      </c>
      <c r="CJ65" s="124" t="n">
        <f aca="false">$CB65+CJ$3</f>
        <v>25.4362369182445</v>
      </c>
      <c r="CK65" s="124" t="n">
        <f aca="false">$CB65+CK$3</f>
        <v>21.4362369182445</v>
      </c>
      <c r="CL65" s="125" t="n">
        <f aca="false">IF(Monomers_Data!P65=1,0.5*CK65+0.5*CJ65,IF(Monomers_Data!P65=2,0.7*CK65+0.3*CJ65,IF(Monomers_Data!P65=3,MAXA(MINA(CJ65,CK65),CI65),IF(Monomers_Data!P65=4,0.7*CK65+0.3*CI65,IF(Monomers_Data!P65=5,0.5*CK65+0.5*CI65,"ERR")))))</f>
        <v>22.6362369182445</v>
      </c>
      <c r="CM65" s="125" t="n">
        <f aca="false">CH65+$CM$3</f>
        <v>18.4309780788125</v>
      </c>
      <c r="CN65" s="125"/>
      <c r="CO65" s="118" t="n">
        <f aca="false">CM65</f>
        <v>18.4309780788125</v>
      </c>
      <c r="CP65" s="125" t="n">
        <v>1.5</v>
      </c>
      <c r="CQ65" s="127" t="n">
        <f aca="false">CO65+CP65</f>
        <v>19.9309780788125</v>
      </c>
      <c r="CR65" s="124" t="n">
        <f aca="false">EX65</f>
        <v>15.046560298975</v>
      </c>
      <c r="CS65" s="128" t="n">
        <f aca="false">EX65</f>
        <v>15.046560298975</v>
      </c>
      <c r="CT65" s="7" t="n">
        <f aca="false">CB65</f>
        <v>27.4362369182445</v>
      </c>
      <c r="CU65" s="124" t="n">
        <f aca="false">(+CT65+$CU$3)</f>
        <v>29.9362369182445</v>
      </c>
      <c r="CV65" s="124" t="n">
        <f aca="false">CT65+$CV$3</f>
        <v>44.4362369182445</v>
      </c>
      <c r="CW65" s="124" t="n">
        <f aca="false">CT65+$CW$3</f>
        <v>37.4362369182445</v>
      </c>
      <c r="CX65" s="96" t="n">
        <f aca="false">IF(Polymers_Data!BU65=1,0.5*CW65+0.5*CV65,IF(Polymers_Data!BU65=2,0.7*CW65+0.3*CV65,IF(Polymers_Data!BU65=3,MAXA(MINA(CV65,CW65),CU65),IF(Polymers_Data!BU65=4,0.7*CW65+0.3*CU65,IF(Polymers_Data!BU65=5,0.5*CW65+0.5*CU65,"ERR")))))</f>
        <v>39.5362369182445</v>
      </c>
      <c r="CY65" s="129" t="n">
        <f aca="false">CX65</f>
        <v>39.5362369182445</v>
      </c>
      <c r="CZ65" s="105" t="n">
        <v>0.215555694104309</v>
      </c>
      <c r="DA65" s="124" t="n">
        <f aca="false">CZ65*100/(0.2*4.22+0.8*2.9696)</f>
        <v>6.69494155022575</v>
      </c>
      <c r="DB65" s="123"/>
      <c r="DC65" s="124" t="n">
        <f aca="false">EN65</f>
        <v>24.8362369182445</v>
      </c>
      <c r="DD65" s="124" t="n">
        <f aca="false">EB65</f>
        <v>106.774166666667</v>
      </c>
      <c r="DE65" s="124" t="n">
        <f aca="false">DC65*0.285+DD65/7.37*0.785+5.2</f>
        <v>23.6511526008494</v>
      </c>
      <c r="DF65" s="124" t="n">
        <f aca="false">DC65+$DF$3</f>
        <v>19.5362369182445</v>
      </c>
      <c r="DG65" s="124" t="n">
        <f aca="false">DC65+$DG$3</f>
        <v>49.8362369182445</v>
      </c>
      <c r="DH65" s="96" t="n">
        <f aca="false">DC65+6</f>
        <v>30.8362369182445</v>
      </c>
      <c r="DI65" s="124" t="n">
        <f aca="false">IF(Monomers_Data!AE65=1,0.5*DH65+0.5*DG65,IF(Monomers_Data!AE65=2,0.7*DH65+0.3*DG65,IF(Monomers_Data!AE65=3,MAXA(MINA(DG65,DH65),DF65),IF(Monomers_Data!AE65=4,0.7*DH65+0.3*DF65,IF(Monomers_Data!AE65=5,0.5*DH65+0.5*DF65,"ERR")))))</f>
        <v>30.8362369182445</v>
      </c>
      <c r="DJ65" s="125" t="n">
        <f aca="false">DI65</f>
        <v>30.8362369182445</v>
      </c>
      <c r="DK65" s="123" t="n">
        <f aca="false">DJ65/100*2204</f>
        <v>679.630661678109</v>
      </c>
      <c r="DL65" s="124" t="n">
        <f aca="false">CB65</f>
        <v>27.4362369182445</v>
      </c>
      <c r="DM65" s="124" t="n">
        <f aca="false">DL65+$DM$3</f>
        <v>29.9362369182445</v>
      </c>
      <c r="DN65" s="124" t="n">
        <f aca="false">DL65+$DN$3</f>
        <v>50.4362369182445</v>
      </c>
      <c r="DO65" s="96" t="n">
        <f aca="false">DL65+$DO$3</f>
        <v>38.4362369182445</v>
      </c>
      <c r="DP65" s="124" t="n">
        <f aca="false">IF(Monomers_Data!AE65=1,0.5*DO65+0.5*DN65,IF(Monomers_Data!AE65=2,0.7*DO65+0.3*DN65,IF(Monomers_Data!AE65=3,MAXA(MINA(DN65,DO65),DM65),IF(Monomers_Data!AE65=4,0.7*DO65+0.3*DM65,IF(Monomers_Data!AE65=5,0.5*DO65+0.5*DM65,"ERR")))))</f>
        <v>38.4362369182445</v>
      </c>
      <c r="DQ65" s="125" t="n">
        <f aca="false">DP65</f>
        <v>38.4362369182445</v>
      </c>
      <c r="DR65" s="123" t="n">
        <f aca="false">DQ65/100*2204</f>
        <v>847.134661678109</v>
      </c>
      <c r="DS65" s="96" t="n">
        <f aca="false">VLOOKUP(A65,'[2]Price Curves'!$C$8:$BH$367,'[2]Price Curves'!$BC$1)</f>
        <v>22.75</v>
      </c>
      <c r="DT65" s="124" t="n">
        <f aca="false">DS65/42*100</f>
        <v>54.1666666666667</v>
      </c>
      <c r="DU65" s="124" t="n">
        <f aca="false">VLOOKUP(A65,'[2]Price Curves'!$C$8:$BH$367,'[2]Price Curves'!$BG$1)</f>
        <v>66.4904761904762</v>
      </c>
      <c r="DV65" s="105" t="n">
        <f aca="false">DT66+$DT$3</f>
        <v>79.7071428571429</v>
      </c>
      <c r="DW65" s="130" t="n">
        <f aca="false">DT66+$DU$3</f>
        <v>164.107142857143</v>
      </c>
      <c r="DX65" s="130" t="n">
        <f aca="false">DT65*$DV$3+DU65*$DW$3+$DX$3</f>
        <v>106.774166666667</v>
      </c>
      <c r="DY65" s="96" t="n">
        <f aca="false">DT66+$DY$3</f>
        <v>109.107142857143</v>
      </c>
      <c r="DZ65" s="96"/>
      <c r="EA65" s="131" t="n">
        <f aca="false">DX65+DZ65</f>
        <v>106.774166666667</v>
      </c>
      <c r="EB65" s="131" t="n">
        <f aca="false">DX65</f>
        <v>106.774166666667</v>
      </c>
      <c r="EC65" s="132"/>
      <c r="ED65" s="133" t="n">
        <f aca="false">'[2]Price Curves'!AM64</f>
        <v>1.21</v>
      </c>
      <c r="EH65" s="106" t="n">
        <f aca="false">MAX(EXP(-0.015*((A71-'Export File'!$A$6+30)/365))*$EH$8,0.1)</f>
        <v>0.101666672353423</v>
      </c>
      <c r="EJ65" s="134" t="n">
        <f aca="false">BV65</f>
        <v>13.4362369182445</v>
      </c>
      <c r="EK65" s="134" t="n">
        <f aca="false">EJ65+5.22</f>
        <v>18.6562369182445</v>
      </c>
      <c r="EL65" s="134" t="n">
        <f aca="false">EJ65+18.2</f>
        <v>31.6362369182445</v>
      </c>
      <c r="EM65" s="134" t="n">
        <f aca="false">EJ65+$EM$3</f>
        <v>24.8362369182445</v>
      </c>
      <c r="EN65" s="135" t="n">
        <f aca="false">IF(Monomers_Data!K65=1,0.5*EM65+0.5*EL65,IF(Monomers_Data!K65=2,0.7*EM65+0.3*EL65,IF(Monomers_Data!K65=3,MAXA(MINA(EL65,EM65),EK65),IF(Monomers_Data!K65=4,0.7*EM65+0.3*EK65,IF(Monomers_Data!K65=5,0.5*EM65+0.5*EK65,"ERR")))))</f>
        <v>24.8362369182445</v>
      </c>
      <c r="EO65" s="134" t="n">
        <v>5</v>
      </c>
      <c r="EP65" s="142" t="n">
        <f aca="false">EN65+EO65</f>
        <v>29.8362369182445</v>
      </c>
      <c r="EQ65" s="134" t="n">
        <f aca="false">VLOOKUP(A65,'[2]Price Curves'!$C$8:$BH$367,'[2]Price Curves'!$BH$1)</f>
        <v>59.35</v>
      </c>
      <c r="ER65" s="134" t="n">
        <f aca="false">VLOOKUP(A65,'[2]Price Curves'!$C$8:$BH$367,'[2]Price Curves'!$BA$1)</f>
        <v>47.8579931493507</v>
      </c>
      <c r="ES65" s="137" t="n">
        <f aca="false">MIN(((EQ65+$ET$1-ER65*0.7133-$ET$3)/5.69*2.4313)+1.5,CQ65-$ET$2)</f>
        <v>12.6621425191376</v>
      </c>
      <c r="ET65" s="134" t="n">
        <f aca="false">MAX(($EQ65+$ET$1-$ER65*0.7133-$ET$3)/5.69*2.4313+1.5,$CQ65-$ET$2)</f>
        <v>17.4309780788125</v>
      </c>
      <c r="EU65" s="138" t="n">
        <f aca="false">AVERAGE(ET65,ES65)</f>
        <v>15.046560298975</v>
      </c>
      <c r="EV65" s="134" t="n">
        <f aca="false">CB65*$EV$2+$EV$3</f>
        <v>17.7143588732746</v>
      </c>
      <c r="EW65" s="134" t="n">
        <f aca="false">IF(Monomers_Data!U65=1,0.5*EU65+0.5*ET65,IF(Monomers_Data!U65=2,0.7*EU65+0.3*ET65,IF(Monomers_Data!U65=3,MAXA(MINA(ET65,EU65),ES65),IF(Monomers_Data!U65=4,0.7*EU65+0.3*ES65,IF(Monomers_Data!U65=5,0.5*EU65+0.5*ES65,"ERR")))))</f>
        <v>15.046560298975</v>
      </c>
      <c r="EX65" s="96" t="n">
        <f aca="false">EW65</f>
        <v>15.046560298975</v>
      </c>
      <c r="EY65" s="139" t="n">
        <f aca="false">VLOOKUP(A65,'[2]Price Curves'!$C$8:$BH$367,'[2]Price Curves'!$BE$1)</f>
        <v>4.522</v>
      </c>
      <c r="EZ65" s="134" t="n">
        <f aca="false">EY65*$EZ$2+$EZ$3</f>
        <v>68.9998</v>
      </c>
      <c r="FA65" s="0" t="n">
        <f aca="false">((EY65*$FA$2)+$FA$3)*100</f>
        <v>67.481</v>
      </c>
    </row>
    <row r="66" customFormat="false" ht="12" hidden="false" customHeight="false" outlineLevel="0" collapsed="false">
      <c r="A66" s="140" t="n">
        <f aca="false">EOMONTH(A65,0)+1</f>
        <v>38718</v>
      </c>
      <c r="C66" s="108" t="n">
        <f aca="false">CB66</f>
        <v>26.8661670146632</v>
      </c>
      <c r="D66" s="6"/>
      <c r="E66" s="96" t="n">
        <f aca="false">C66+$E$3</f>
        <v>35.8661670146632</v>
      </c>
      <c r="F66" s="96" t="n">
        <f aca="false">C66+$F$3</f>
        <v>48.8661670146632</v>
      </c>
      <c r="G66" s="96" t="n">
        <f aca="false">C66+$G$3</f>
        <v>42.0661670146632</v>
      </c>
      <c r="H66" s="92" t="n">
        <f aca="false">IF(Polymers_Data!F66=1,0.5*G66+0.5*F66,IF(Polymers_Data!F66=2,0.7*G66+0.3*F66,IF(Polymers_Data!F66=3,MAXA(MINA(F66,G66),E66),IF(Polymers_Data!F66=4,0.7*G66+0.3*E66,IF(Polymers_Data!F66=5,0.5*G66+0.5*E66,"ERR")))))</f>
        <v>42.0661670146632</v>
      </c>
      <c r="I66" s="109" t="n">
        <v>0</v>
      </c>
      <c r="J66" s="109" t="n">
        <f aca="false">G66+I66</f>
        <v>42.0661670146632</v>
      </c>
      <c r="K66" s="110" t="n">
        <f aca="false">J66+2</f>
        <v>44.0661670146632</v>
      </c>
      <c r="L66" s="111" t="n">
        <f aca="false">AB66+$L$3</f>
        <v>44.3661670146632</v>
      </c>
      <c r="M66" s="112" t="n">
        <f aca="false">L66+$M$3</f>
        <v>45.3661670146632</v>
      </c>
      <c r="N66" s="113" t="n">
        <f aca="false">L66+$N$3</f>
        <v>43.3661670146632</v>
      </c>
      <c r="O66" s="114" t="n">
        <f aca="false">C66+$O$3</f>
        <v>29.3661670146632</v>
      </c>
      <c r="P66" s="96" t="n">
        <f aca="false">C66+$P$3</f>
        <v>47.3661670146632</v>
      </c>
      <c r="Q66" s="96" t="n">
        <f aca="false">C66+$Q$3</f>
        <v>39.1161670146632</v>
      </c>
      <c r="R66" s="6"/>
      <c r="S66" s="88" t="n">
        <f aca="false">J66-3.5</f>
        <v>38.5661670146632</v>
      </c>
      <c r="T66" s="92"/>
      <c r="U66" s="114" t="n">
        <f aca="false">$C66+$U$3</f>
        <v>31.8661670146632</v>
      </c>
      <c r="V66" s="96" t="n">
        <f aca="false">$C66+$V$3</f>
        <v>46.3661670146632</v>
      </c>
      <c r="W66" s="96" t="n">
        <f aca="false">$C66+$W$3</f>
        <v>38.8661670146632</v>
      </c>
      <c r="X66" s="92"/>
      <c r="Y66" s="92" t="n">
        <f aca="false">IF(Polymers_Data!BA66=1,0.5*W66+0.5*V66,IF(Polymers_Data!BA66=2,0.7*W66+0.3*V66,IF(Polymers_Data!BA66=3,MAXA(MINA(V66,W66),U66),IF(Polymers_Data!BA66=4,0.7*W66+0.3*U66,IF(Polymers_Data!BA66=5,0.5*W66+0.5*U66,"ERR")))))</f>
        <v>38.8661670146632</v>
      </c>
      <c r="Z66" s="96" t="n">
        <v>0</v>
      </c>
      <c r="AA66" s="92" t="n">
        <f aca="false">W66+Z66</f>
        <v>38.8661670146632</v>
      </c>
      <c r="AB66" s="92" t="n">
        <f aca="false">AA66+1</f>
        <v>39.8661670146632</v>
      </c>
      <c r="AC66" s="116" t="n">
        <f aca="false">S66+2</f>
        <v>40.5661670146632</v>
      </c>
      <c r="AD66" s="117" t="n">
        <f aca="false">AB66+2.5</f>
        <v>42.3661670146632</v>
      </c>
      <c r="AE66" s="96" t="n">
        <f aca="false">C66+11.33</f>
        <v>38.1961670146632</v>
      </c>
      <c r="AF66" s="96" t="n">
        <f aca="false">C66+27</f>
        <v>53.8661670146632</v>
      </c>
      <c r="AG66" s="96" t="n">
        <f aca="false">C66+17.68</f>
        <v>44.5461670146632</v>
      </c>
      <c r="AH66" s="6"/>
      <c r="AI66" s="88" t="n">
        <f aca="false">AC66+4.5</f>
        <v>45.0661670146632</v>
      </c>
      <c r="AJ66" s="118" t="n">
        <f aca="false">AB66+8</f>
        <v>47.8661670146632</v>
      </c>
      <c r="AK66" s="114" t="n">
        <f aca="false">CO66+1.5</f>
        <v>22.3661670146632</v>
      </c>
      <c r="AL66" s="6"/>
      <c r="AM66" s="96" t="n">
        <f aca="false">AK66+$AM$3</f>
        <v>35.1661670146632</v>
      </c>
      <c r="AN66" s="96" t="n">
        <f aca="false">AK66+$AN$3</f>
        <v>46.3661670146632</v>
      </c>
      <c r="AO66" s="96" t="n">
        <f aca="false">AK66+$AO$3</f>
        <v>40.2661670146632</v>
      </c>
      <c r="AP66" s="109" t="n">
        <f aca="false">IF(Polymers_Data!AE66=1,0.5*AO66+0.5*AN66,IF(Polymers_Data!AE66=2,0.7*AO66+0.3*AN66,IF(Polymers_Data!AE66=3,MAXA(MINA(AN66,AO66),AM66),IF(Polymers_Data!AE66=4,0.7*AO66+0.3*AM66,IF(Polymers_Data!AE66=5,0.5*AO66+0.5*AM66,"ERR")))))</f>
        <v>40.2661670146632</v>
      </c>
      <c r="AQ66" s="109" t="n">
        <f aca="false">IF(Polymers_Data!AE66=1,0.5*AO66+0.5*AN66,IF(Polymers_Data!AE66=2,0.7*AO66+0.3*AN66,IF(Polymers_Data!AE66=3,MAXA(MINA(AN66,AO66),AM66),IF(Polymers_Data!AE66=4,0.7*AO66+0.3*AM66,IF(Polymers_Data!AE66=5,0.5*AO66+0.5*AM66,"ERR")))))</f>
        <v>40.2661670146632</v>
      </c>
      <c r="AR66" s="96" t="n">
        <f aca="false">$AK66+10</f>
        <v>32.3661670146632</v>
      </c>
      <c r="AS66" s="96" t="n">
        <f aca="false">$AK66+23.75</f>
        <v>46.1161670146632</v>
      </c>
      <c r="AT66" s="96" t="n">
        <f aca="false">$AK66+$AT$3</f>
        <v>37.7561670146632</v>
      </c>
      <c r="AU66" s="96" t="n">
        <f aca="false">IF(Polymers_Data!BP66=1,0.5*AT66+0.5*AS66,IF(Polymers_Data!BP66=2,0.7*AT66+0.3*AS66,IF(Polymers_Data!BP66=3,MAXA(MINA(AS66,AT66),AR66),IF(Polymers_Data!BP66=4,0.7*AT66+0.3*AR66,IF(Polymers_Data!BP66=5,0.3*AT66+0.7*AR66,"ERR")))))</f>
        <v>37.7561670146632</v>
      </c>
      <c r="AV66" s="96" t="n">
        <v>2</v>
      </c>
      <c r="AW66" s="96" t="n">
        <f aca="false">AT66+AV66</f>
        <v>39.7561670146632</v>
      </c>
      <c r="AX66" s="5"/>
      <c r="AY66" s="108" t="n">
        <f aca="false">C66</f>
        <v>26.8661670146632</v>
      </c>
      <c r="AZ66" s="6"/>
      <c r="BA66" s="96" t="n">
        <f aca="false">AY66+$BA$3</f>
        <v>44.3661670146632</v>
      </c>
      <c r="BB66" s="96" t="n">
        <f aca="false">AY66+$BB$3</f>
        <v>86.8661670146632</v>
      </c>
      <c r="BC66" s="96" t="n">
        <f aca="false">AY66+$BC$3</f>
        <v>66.3661670146632</v>
      </c>
      <c r="BD66" s="109" t="n">
        <f aca="false">IF(Polymers_Data!BZ66=1,0.5*BC66+0.5*BB66,IF(Polymers_Data!BZ66=2,0.7*BC66+0.3*BB66,IF(Polymers_Data!BZ66=3,MAXA(MINA(BB66,BC66),BA66),IF(Polymers_Data!BZ66=4,0.7*BC66+0.3*BA66,IF(Polymers_Data!BZ66=5,0.5*BC66+0.5*BA66,"ERR")))))</f>
        <v>66.3661670146632</v>
      </c>
      <c r="BE66" s="92" t="n">
        <f aca="false">IF(Polymers_Data!BZ66=1,0.5*BC66+0.5*BB66,IF(Polymers_Data!BZ66=2,0.7*BC66+0.3*BB66,IF(Polymers_Data!BZ66=3,MAXA(MINA(BB66,BC66),BA66),IF(Polymers_Data!BZ66=4,0.7*BC66+0.3*BA66,IF(Polymers_Data!BZ66=5,0.5*BC66+0.5*BA66,"ERR")))))</f>
        <v>66.3661670146632</v>
      </c>
      <c r="BF66" s="6"/>
      <c r="BG66" s="6"/>
      <c r="BH66" s="6"/>
      <c r="BI66" s="120" t="n">
        <f aca="false">BC66+BH66</f>
        <v>66.3661670146632</v>
      </c>
      <c r="BJ66" s="6"/>
      <c r="BK66" s="114" t="n">
        <f aca="false">DQ66</f>
        <v>37.8661670146632</v>
      </c>
      <c r="BL66" s="6"/>
      <c r="BM66" s="96" t="n">
        <f aca="false">BK66+$BM$3</f>
        <v>45.1161670146632</v>
      </c>
      <c r="BN66" s="96" t="n">
        <f aca="false">BK66+22</f>
        <v>59.8661670146632</v>
      </c>
      <c r="BO66" s="96" t="n">
        <f aca="false">BK66+$BO$3</f>
        <v>53.0661670146632</v>
      </c>
      <c r="BP66" s="121" t="n">
        <f aca="false">IF(Polymers_Data!AJ66=1,0.5*BO66+0.5*BN66,IF(Polymers_Data!AJ66=2,0.7*BO66+0.3*BN66,IF(Polymers_Data!AJ66=3,MAXA(MINA(BN66,BO66),BM66),IF(Polymers_Data!AJ66=4,0.7*BO66+0.3*BM66,IF(Polymers_Data!AJ66=5,0.5*BO66+0.5*BM66,"ERR")))))</f>
        <v>53.0661670146632</v>
      </c>
      <c r="BQ66" s="121" t="n">
        <v>0</v>
      </c>
      <c r="BR66" s="121" t="n">
        <f aca="false">BO66+BQ66</f>
        <v>53.0661670146632</v>
      </c>
      <c r="BS66" s="96" t="n">
        <f aca="false">BR66-2.5</f>
        <v>50.5661670146632</v>
      </c>
      <c r="BT66" s="124"/>
      <c r="BU66" s="122" t="n">
        <f aca="false">VLOOKUP(A66,'[2]Price Curves'!$C$8:$IV$367,'[2]Price Curves'!$AW$1)</f>
        <v>38.2125160335498</v>
      </c>
      <c r="BV66" s="96" t="n">
        <f aca="false">BU66/2.97</f>
        <v>12.8661670146632</v>
      </c>
      <c r="BW66" s="96" t="n">
        <f aca="false">BV66+7</f>
        <v>19.8661670146632</v>
      </c>
      <c r="BX66" s="96" t="n">
        <f aca="false">BV66+23.861</f>
        <v>36.7271670146632</v>
      </c>
      <c r="BY66" s="96" t="n">
        <f aca="false">BV66+$BY$3</f>
        <v>26.8661670146632</v>
      </c>
      <c r="BZ66" s="96" t="n">
        <f aca="false">IF(Monomers_Data!F66=1,0.5*BY66+0.5*BX66,IF(Monomers_Data!F66=2,0.7*BY66+0.3*BX66,IF(Monomers_Data!F66=3,MAXA(MINA(BX66,BY66),BW66),IF(Monomers_Data!F66=4,0.7*BY66+0.3*BW66,IF(Monomers_Data!F66=5,0.5*BY66+0.5*BW66,"ERR")))))</f>
        <v>26.8661670146632</v>
      </c>
      <c r="CA66" s="96"/>
      <c r="CB66" s="92" t="n">
        <f aca="false">BY66+CA66</f>
        <v>26.8661670146632</v>
      </c>
      <c r="CC66" s="96" t="n">
        <f aca="false">EP66</f>
        <v>29.2661670146632</v>
      </c>
      <c r="CD66" s="96" t="n">
        <f aca="false">CB66+2</f>
        <v>28.8661670146632</v>
      </c>
      <c r="CE66" s="123" t="n">
        <f aca="false">CB66+0.25</f>
        <v>27.1161670146632</v>
      </c>
      <c r="CF66" s="124"/>
      <c r="CG66" s="105" t="n">
        <f aca="false">VLOOKUP(A66,'[2]Price Curves'!$C$8:$BH$367,'[2]Price Curves'!$AY$1)</f>
        <v>48.4318943472402</v>
      </c>
      <c r="CH66" s="124" t="n">
        <f aca="false">CG66/4.23</f>
        <v>11.4496204130592</v>
      </c>
      <c r="CI66" s="124" t="n">
        <f aca="false">$CB66+CI$3</f>
        <v>18.8661670146632</v>
      </c>
      <c r="CJ66" s="124" t="n">
        <f aca="false">$CB66+CJ$3</f>
        <v>24.8661670146632</v>
      </c>
      <c r="CK66" s="124" t="n">
        <f aca="false">$CB66+CK$3</f>
        <v>20.8661670146632</v>
      </c>
      <c r="CL66" s="125" t="n">
        <f aca="false">IF(Monomers_Data!P66=1,0.5*CK66+0.5*CJ66,IF(Monomers_Data!P66=2,0.7*CK66+0.3*CJ66,IF(Monomers_Data!P66=3,MAXA(MINA(CJ66,CK66),CI66),IF(Monomers_Data!P66=4,0.7*CK66+0.3*CI66,IF(Monomers_Data!P66=5,0.5*CK66+0.5*CI66,"ERR")))))</f>
        <v>20.8661670146632</v>
      </c>
      <c r="CM66" s="125" t="n">
        <f aca="false">CH66+$CM$3</f>
        <v>18.4496204130592</v>
      </c>
      <c r="CN66" s="125"/>
      <c r="CO66" s="118" t="n">
        <f aca="false">CK66+CN66</f>
        <v>20.8661670146632</v>
      </c>
      <c r="CP66" s="125" t="n">
        <v>1.5</v>
      </c>
      <c r="CQ66" s="127" t="n">
        <f aca="false">CO66+CP66</f>
        <v>22.3661670146632</v>
      </c>
      <c r="CR66" s="124" t="n">
        <f aca="false">EX66</f>
        <v>17.7006643583629</v>
      </c>
      <c r="CS66" s="128" t="n">
        <f aca="false">EX66</f>
        <v>17.7006643583629</v>
      </c>
      <c r="CT66" s="7" t="n">
        <f aca="false">CB66</f>
        <v>26.8661670146632</v>
      </c>
      <c r="CU66" s="124" t="n">
        <f aca="false">(+CT66+$CU$3)</f>
        <v>29.3661670146632</v>
      </c>
      <c r="CV66" s="124" t="n">
        <f aca="false">CT66+$CV$3</f>
        <v>43.8661670146632</v>
      </c>
      <c r="CW66" s="124" t="n">
        <f aca="false">CT66+$CW$3</f>
        <v>36.8661670146632</v>
      </c>
      <c r="CX66" s="96" t="n">
        <f aca="false">IF(Polymers_Data!BU66=1,0.5*CW66+0.5*CV66,IF(Polymers_Data!BU66=2,0.7*CW66+0.3*CV66,IF(Polymers_Data!BU66=3,MAXA(MINA(CV66,CW66),CU66),IF(Polymers_Data!BU66=4,0.7*CW66+0.3*CU66,IF(Polymers_Data!BU66=5,0.5*CW66+0.5*CU66,"ERR")))))</f>
        <v>38.9661670146632</v>
      </c>
      <c r="CY66" s="129" t="n">
        <f aca="false">CX66</f>
        <v>38.9661670146632</v>
      </c>
      <c r="CZ66" s="105" t="n">
        <v>0.215991064790765</v>
      </c>
      <c r="DA66" s="124" t="n">
        <f aca="false">CZ66*100/(0.2*4.22+0.8*2.9696)</f>
        <v>6.70846372281609</v>
      </c>
      <c r="DB66" s="123"/>
      <c r="DC66" s="124" t="n">
        <f aca="false">EN66</f>
        <v>24.2661670146632</v>
      </c>
      <c r="DD66" s="124" t="n">
        <f aca="false">EB66</f>
        <v>106.704821428571</v>
      </c>
      <c r="DE66" s="124" t="n">
        <f aca="false">DC66*0.285+DD66/7.37*0.785+5.2</f>
        <v>23.4812965166049</v>
      </c>
      <c r="DF66" s="124" t="n">
        <f aca="false">DC66+$DF$3</f>
        <v>18.9661670146632</v>
      </c>
      <c r="DG66" s="124" t="n">
        <f aca="false">DC66+$DG$3</f>
        <v>49.2661670146632</v>
      </c>
      <c r="DH66" s="96" t="n">
        <f aca="false">DC66+6</f>
        <v>30.2661670146632</v>
      </c>
      <c r="DI66" s="124" t="n">
        <f aca="false">IF(Monomers_Data!AE66=1,0.5*DH66+0.5*DG66,IF(Monomers_Data!AE66=2,0.7*DH66+0.3*DG66,IF(Monomers_Data!AE66=3,MAXA(MINA(DG66,DH66),DF66),IF(Monomers_Data!AE66=4,0.7*DH66+0.3*DF66,IF(Monomers_Data!AE66=5,0.5*DH66+0.5*DF66,"ERR")))))</f>
        <v>30.2661670146632</v>
      </c>
      <c r="DJ66" s="125" t="n">
        <f aca="false">DI66</f>
        <v>30.2661670146632</v>
      </c>
      <c r="DK66" s="123" t="n">
        <f aca="false">DJ66/100*2204</f>
        <v>667.066321003177</v>
      </c>
      <c r="DL66" s="124" t="n">
        <f aca="false">CB66</f>
        <v>26.8661670146632</v>
      </c>
      <c r="DM66" s="124" t="n">
        <f aca="false">DL66+$DM$3</f>
        <v>29.3661670146632</v>
      </c>
      <c r="DN66" s="124" t="n">
        <f aca="false">DL66+$DN$3</f>
        <v>49.8661670146632</v>
      </c>
      <c r="DO66" s="96" t="n">
        <f aca="false">DL66+$DO$3</f>
        <v>37.8661670146632</v>
      </c>
      <c r="DP66" s="124" t="n">
        <f aca="false">IF(Monomers_Data!AE66=1,0.5*DO66+0.5*DN66,IF(Monomers_Data!AE66=2,0.7*DO66+0.3*DN66,IF(Monomers_Data!AE66=3,MAXA(MINA(DN66,DO66),DM66),IF(Monomers_Data!AE66=4,0.7*DO66+0.3*DM66,IF(Monomers_Data!AE66=5,0.5*DO66+0.5*DM66,"ERR")))))</f>
        <v>37.8661670146632</v>
      </c>
      <c r="DQ66" s="125" t="n">
        <f aca="false">DP66</f>
        <v>37.8661670146632</v>
      </c>
      <c r="DR66" s="123" t="n">
        <f aca="false">DQ66/100*2204</f>
        <v>834.570321003177</v>
      </c>
      <c r="DS66" s="96" t="n">
        <f aca="false">VLOOKUP(A66,'[2]Price Curves'!$C$8:$BH$367,'[2]Price Curves'!$BC$1)</f>
        <v>22.725</v>
      </c>
      <c r="DT66" s="124" t="n">
        <f aca="false">DS66/42*100</f>
        <v>54.1071428571429</v>
      </c>
      <c r="DU66" s="124" t="n">
        <f aca="false">VLOOKUP(A66,'[2]Price Curves'!$C$8:$BH$367,'[2]Price Curves'!$BG$1)</f>
        <v>66.3595238095238</v>
      </c>
      <c r="DV66" s="105" t="n">
        <f aca="false">DT67+$DT$3</f>
        <v>79.6476190476191</v>
      </c>
      <c r="DW66" s="130" t="n">
        <f aca="false">DT67+$DU$3</f>
        <v>164.047619047619</v>
      </c>
      <c r="DX66" s="130" t="n">
        <f aca="false">DT66*$DV$3+DU66*$DW$3+$DX$3</f>
        <v>106.704821428571</v>
      </c>
      <c r="DY66" s="96" t="n">
        <f aca="false">DT67+$DY$3</f>
        <v>109.047619047619</v>
      </c>
      <c r="DZ66" s="96"/>
      <c r="EA66" s="131" t="n">
        <f aca="false">DX66+DZ66</f>
        <v>106.704821428571</v>
      </c>
      <c r="EB66" s="131" t="n">
        <f aca="false">DX66</f>
        <v>106.704821428571</v>
      </c>
      <c r="EC66" s="132"/>
      <c r="ED66" s="133" t="n">
        <f aca="false">'[2]Price Curves'!AM65</f>
        <v>0</v>
      </c>
      <c r="EH66" s="106" t="n">
        <f aca="false">MAX(EXP(-0.015*((A72-'Export File'!$A$6+30)/365))*$EH$8,0.1)</f>
        <v>0.101541407114823</v>
      </c>
      <c r="EJ66" s="134" t="n">
        <f aca="false">BV66</f>
        <v>12.8661670146632</v>
      </c>
      <c r="EK66" s="134" t="n">
        <f aca="false">EJ66+5.22</f>
        <v>18.0861670146632</v>
      </c>
      <c r="EL66" s="134" t="n">
        <f aca="false">EJ66+18.2</f>
        <v>31.0661670146632</v>
      </c>
      <c r="EM66" s="134" t="n">
        <f aca="false">EJ66+$EM$3</f>
        <v>24.2661670146632</v>
      </c>
      <c r="EN66" s="135" t="n">
        <f aca="false">IF(Monomers_Data!K66=1,0.5*EM66+0.5*EL66,IF(Monomers_Data!K66=2,0.7*EM66+0.3*EL66,IF(Monomers_Data!K66=3,MAXA(MINA(EL66,EM66),EK66),IF(Monomers_Data!K66=4,0.7*EM66+0.3*EK66,IF(Monomers_Data!K66=5,0.5*EM66+0.5*EK66,"ERR")))))</f>
        <v>24.2661670146632</v>
      </c>
      <c r="EO66" s="134" t="n">
        <v>5</v>
      </c>
      <c r="EP66" s="142" t="n">
        <f aca="false">EN66+EO66</f>
        <v>29.2661670146632</v>
      </c>
      <c r="EQ66" s="134" t="n">
        <f aca="false">VLOOKUP(A66,'[2]Price Curves'!$C$8:$BH$367,'[2]Price Curves'!$BH$1)</f>
        <v>62.2690476190476</v>
      </c>
      <c r="ER66" s="134" t="n">
        <f aca="false">VLOOKUP(A66,'[2]Price Curves'!$C$8:$BH$367,'[2]Price Curves'!$BA$1)</f>
        <v>48.6139798538962</v>
      </c>
      <c r="ES66" s="137" t="n">
        <f aca="false">MIN(((EQ66+$ET$1-ER66*0.7133-$ET$3)/5.69*2.4313)+1.5,CQ66-$ET$2)</f>
        <v>13.6790165680907</v>
      </c>
      <c r="ET66" s="134" t="n">
        <f aca="false">MAX(($EQ66+$ET$1-$ER66*0.7133-$ET$3)/5.69*2.4313+1.5,$CQ66-$ET$2)</f>
        <v>19.8661670146632</v>
      </c>
      <c r="EU66" s="138" t="n">
        <f aca="false">AVERAGE(ET66,ES66)</f>
        <v>16.772591791377</v>
      </c>
      <c r="EV66" s="134" t="n">
        <f aca="false">CB66*$EV$2+$EV$3</f>
        <v>17.2839560960707</v>
      </c>
      <c r="EW66" s="134" t="n">
        <f aca="false">IF(Monomers_Data!U66=1,0.5*EU66+0.5*ET66,IF(Monomers_Data!U66=2,0.7*EU66+0.3*ET66,IF(Monomers_Data!U66=3,MAXA(MINA(ET66,EU66),ES66),IF(Monomers_Data!U66=4,0.7*EU66+0.3*ES66,IF(Monomers_Data!U66=5,0.5*EU66+0.5*ES66,"ERR")))))</f>
        <v>17.7006643583629</v>
      </c>
      <c r="EX66" s="96" t="n">
        <f aca="false">EW66</f>
        <v>17.7006643583629</v>
      </c>
      <c r="EY66" s="139" t="n">
        <f aca="false">VLOOKUP(A66,'[2]Price Curves'!$C$8:$BH$367,'[2]Price Curves'!$BE$1)</f>
        <v>4.537</v>
      </c>
      <c r="EZ66" s="134" t="n">
        <f aca="false">EY66*$EZ$2+$EZ$3</f>
        <v>69.2383</v>
      </c>
      <c r="FA66" s="0" t="n">
        <f aca="false">((EY66*$FA$2)+$FA$3)*100</f>
        <v>67.6385</v>
      </c>
    </row>
    <row r="67" customFormat="false" ht="12" hidden="false" customHeight="false" outlineLevel="0" collapsed="false">
      <c r="A67" s="140" t="n">
        <f aca="false">EOMONTH(A66,0)+1</f>
        <v>38749</v>
      </c>
      <c r="C67" s="108" t="n">
        <f aca="false">CB67</f>
        <v>26.8708367203784</v>
      </c>
      <c r="D67" s="6"/>
      <c r="E67" s="96" t="n">
        <f aca="false">C67+$E$3</f>
        <v>35.8708367203784</v>
      </c>
      <c r="F67" s="96" t="n">
        <f aca="false">C67+$F$3</f>
        <v>48.8708367203784</v>
      </c>
      <c r="G67" s="96" t="n">
        <f aca="false">C67+$G$3</f>
        <v>42.0708367203784</v>
      </c>
      <c r="H67" s="92" t="n">
        <f aca="false">IF(Polymers_Data!F67=1,0.5*G67+0.5*F67,IF(Polymers_Data!F67=2,0.7*G67+0.3*F67,IF(Polymers_Data!F67=3,MAXA(MINA(F67,G67),E67),IF(Polymers_Data!F67=4,0.7*G67+0.3*E67,IF(Polymers_Data!F67=5,0.5*G67+0.5*E67,"ERR")))))</f>
        <v>42.0708367203784</v>
      </c>
      <c r="I67" s="109" t="n">
        <v>0</v>
      </c>
      <c r="J67" s="109" t="n">
        <f aca="false">G67+I67</f>
        <v>42.0708367203784</v>
      </c>
      <c r="K67" s="110" t="n">
        <f aca="false">J67+2</f>
        <v>44.0708367203784</v>
      </c>
      <c r="L67" s="111" t="n">
        <f aca="false">AB67+$L$3</f>
        <v>44.3708367203784</v>
      </c>
      <c r="M67" s="112" t="n">
        <f aca="false">L67+$M$3</f>
        <v>45.3708367203784</v>
      </c>
      <c r="N67" s="113" t="n">
        <f aca="false">L67+$N$3</f>
        <v>43.3708367203784</v>
      </c>
      <c r="O67" s="114" t="n">
        <f aca="false">C67+$O$3</f>
        <v>29.3708367203784</v>
      </c>
      <c r="P67" s="96" t="n">
        <f aca="false">C67+$P$3</f>
        <v>47.3708367203784</v>
      </c>
      <c r="Q67" s="96" t="n">
        <f aca="false">C67+$Q$3</f>
        <v>39.1208367203784</v>
      </c>
      <c r="R67" s="6"/>
      <c r="S67" s="88" t="n">
        <f aca="false">J67-3.5</f>
        <v>38.5708367203784</v>
      </c>
      <c r="T67" s="92"/>
      <c r="U67" s="114" t="n">
        <f aca="false">$C67+$U$3</f>
        <v>31.8708367203784</v>
      </c>
      <c r="V67" s="96" t="n">
        <f aca="false">$C67+$V$3</f>
        <v>46.3708367203784</v>
      </c>
      <c r="W67" s="96" t="n">
        <f aca="false">$C67+$W$3</f>
        <v>38.8708367203784</v>
      </c>
      <c r="X67" s="92"/>
      <c r="Y67" s="92" t="n">
        <f aca="false">IF(Polymers_Data!BA67=1,0.5*W67+0.5*V67,IF(Polymers_Data!BA67=2,0.7*W67+0.3*V67,IF(Polymers_Data!BA67=3,MAXA(MINA(V67,W67),U67),IF(Polymers_Data!BA67=4,0.7*W67+0.3*U67,IF(Polymers_Data!BA67=5,0.5*W67+0.5*U67,"ERR")))))</f>
        <v>38.8708367203784</v>
      </c>
      <c r="Z67" s="96" t="n">
        <v>0</v>
      </c>
      <c r="AA67" s="92" t="n">
        <f aca="false">W67+Z67</f>
        <v>38.8708367203784</v>
      </c>
      <c r="AB67" s="92" t="n">
        <f aca="false">AA67+1</f>
        <v>39.8708367203784</v>
      </c>
      <c r="AC67" s="116" t="n">
        <f aca="false">S67+2</f>
        <v>40.5708367203784</v>
      </c>
      <c r="AD67" s="117" t="n">
        <f aca="false">AB67+2.5</f>
        <v>42.3708367203784</v>
      </c>
      <c r="AE67" s="96" t="n">
        <f aca="false">C67+11.33</f>
        <v>38.2008367203784</v>
      </c>
      <c r="AF67" s="96" t="n">
        <f aca="false">C67+27</f>
        <v>53.8708367203784</v>
      </c>
      <c r="AG67" s="96" t="n">
        <f aca="false">C67+17.68</f>
        <v>44.5508367203784</v>
      </c>
      <c r="AH67" s="6"/>
      <c r="AI67" s="88" t="n">
        <f aca="false">AC67+4.5</f>
        <v>45.0708367203784</v>
      </c>
      <c r="AJ67" s="118" t="n">
        <f aca="false">AB67+8</f>
        <v>47.8708367203784</v>
      </c>
      <c r="AK67" s="114" t="n">
        <f aca="false">CO67+1.5</f>
        <v>22.3708367203784</v>
      </c>
      <c r="AL67" s="6"/>
      <c r="AM67" s="96" t="n">
        <f aca="false">AK67+$AM$3</f>
        <v>35.1708367203784</v>
      </c>
      <c r="AN67" s="96" t="n">
        <f aca="false">AK67+$AN$3</f>
        <v>46.3708367203784</v>
      </c>
      <c r="AO67" s="96" t="n">
        <f aca="false">AK67+$AO$3</f>
        <v>40.2708367203784</v>
      </c>
      <c r="AP67" s="109" t="n">
        <f aca="false">IF(Polymers_Data!AE67=1,0.5*AO67+0.5*AN67,IF(Polymers_Data!AE67=2,0.7*AO67+0.3*AN67,IF(Polymers_Data!AE67=3,MAXA(MINA(AN67,AO67),AM67),IF(Polymers_Data!AE67=4,0.7*AO67+0.3*AM67,IF(Polymers_Data!AE67=5,0.5*AO67+0.5*AM67,"ERR")))))</f>
        <v>40.2708367203784</v>
      </c>
      <c r="AQ67" s="109" t="n">
        <f aca="false">IF(Polymers_Data!AE67=1,0.5*AO67+0.5*AN67,IF(Polymers_Data!AE67=2,0.7*AO67+0.3*AN67,IF(Polymers_Data!AE67=3,MAXA(MINA(AN67,AO67),AM67),IF(Polymers_Data!AE67=4,0.7*AO67+0.3*AM67,IF(Polymers_Data!AE67=5,0.5*AO67+0.5*AM67,"ERR")))))</f>
        <v>40.2708367203784</v>
      </c>
      <c r="AR67" s="96" t="n">
        <f aca="false">$AK67+10</f>
        <v>32.3708367203784</v>
      </c>
      <c r="AS67" s="96" t="n">
        <f aca="false">$AK67+23.75</f>
        <v>46.1208367203784</v>
      </c>
      <c r="AT67" s="96" t="n">
        <f aca="false">$AK67+$AT$3</f>
        <v>37.7608367203784</v>
      </c>
      <c r="AU67" s="96" t="n">
        <f aca="false">IF(Polymers_Data!BP67=1,0.5*AT67+0.5*AS67,IF(Polymers_Data!BP67=2,0.7*AT67+0.3*AS67,IF(Polymers_Data!BP67=3,MAXA(MINA(AS67,AT67),AR67),IF(Polymers_Data!BP67=4,0.7*AT67+0.3*AR67,IF(Polymers_Data!BP67=5,0.3*AT67+0.7*AR67,"ERR")))))</f>
        <v>37.7608367203784</v>
      </c>
      <c r="AV67" s="96"/>
      <c r="AW67" s="96" t="n">
        <f aca="false">AT67+AV67</f>
        <v>37.7608367203784</v>
      </c>
      <c r="AX67" s="5"/>
      <c r="AY67" s="108" t="n">
        <f aca="false">C67</f>
        <v>26.8708367203784</v>
      </c>
      <c r="AZ67" s="6"/>
      <c r="BA67" s="96" t="n">
        <f aca="false">AY67+$BA$3</f>
        <v>44.3708367203784</v>
      </c>
      <c r="BB67" s="96" t="n">
        <f aca="false">AY67+$BB$3</f>
        <v>86.8708367203784</v>
      </c>
      <c r="BC67" s="96" t="n">
        <f aca="false">AY67+$BC$3</f>
        <v>66.3708367203784</v>
      </c>
      <c r="BD67" s="109" t="n">
        <f aca="false">IF(Polymers_Data!BZ67=1,0.5*BC67+0.5*BB67,IF(Polymers_Data!BZ67=2,0.7*BC67+0.3*BB67,IF(Polymers_Data!BZ67=3,MAXA(MINA(BB67,BC67),BA67),IF(Polymers_Data!BZ67=4,0.7*BC67+0.3*BA67,IF(Polymers_Data!BZ67=5,0.5*BC67+0.5*BA67,"ERR")))))</f>
        <v>66.3708367203784</v>
      </c>
      <c r="BE67" s="92" t="n">
        <f aca="false">IF(Polymers_Data!BZ67=1,0.5*BC67+0.5*BB67,IF(Polymers_Data!BZ67=2,0.7*BC67+0.3*BB67,IF(Polymers_Data!BZ67=3,MAXA(MINA(BB67,BC67),BA67),IF(Polymers_Data!BZ67=4,0.7*BC67+0.3*BA67,IF(Polymers_Data!BZ67=5,0.5*BC67+0.5*BA67,"ERR")))))</f>
        <v>66.3708367203784</v>
      </c>
      <c r="BF67" s="6"/>
      <c r="BG67" s="6"/>
      <c r="BH67" s="6"/>
      <c r="BI67" s="120" t="n">
        <f aca="false">BC67+BH67</f>
        <v>66.3708367203784</v>
      </c>
      <c r="BJ67" s="6"/>
      <c r="BK67" s="114" t="n">
        <f aca="false">DQ67</f>
        <v>37.8708367203784</v>
      </c>
      <c r="BL67" s="6"/>
      <c r="BM67" s="96" t="n">
        <f aca="false">BK67+$BM$3</f>
        <v>45.1208367203784</v>
      </c>
      <c r="BN67" s="96" t="n">
        <f aca="false">BK67+22</f>
        <v>59.8708367203784</v>
      </c>
      <c r="BO67" s="96" t="n">
        <f aca="false">BK67+$BO$3</f>
        <v>53.0708367203784</v>
      </c>
      <c r="BP67" s="121" t="n">
        <f aca="false">IF(Polymers_Data!AJ67=1,0.5*BO67+0.5*BN67,IF(Polymers_Data!AJ67=2,0.7*BO67+0.3*BN67,IF(Polymers_Data!AJ67=3,MAXA(MINA(BN67,BO67),BM67),IF(Polymers_Data!AJ67=4,0.7*BO67+0.3*BM67,IF(Polymers_Data!AJ67=5,0.5*BO67+0.5*BM67,"ERR")))))</f>
        <v>53.0708367203784</v>
      </c>
      <c r="BQ67" s="121" t="n">
        <v>0</v>
      </c>
      <c r="BR67" s="121" t="n">
        <f aca="false">BO67+BQ67</f>
        <v>53.0708367203784</v>
      </c>
      <c r="BS67" s="96" t="n">
        <f aca="false">BR67-2.5</f>
        <v>50.5708367203784</v>
      </c>
      <c r="BT67" s="124"/>
      <c r="BU67" s="122" t="n">
        <f aca="false">VLOOKUP(A67,'[2]Price Curves'!$C$8:$IV$367,'[2]Price Curves'!$AW$1)</f>
        <v>38.2263850595238</v>
      </c>
      <c r="BV67" s="96" t="n">
        <f aca="false">BU67/2.97</f>
        <v>12.8708367203784</v>
      </c>
      <c r="BW67" s="96" t="n">
        <f aca="false">BV67+7</f>
        <v>19.8708367203784</v>
      </c>
      <c r="BX67" s="96" t="n">
        <f aca="false">BV67+23.861</f>
        <v>36.7318367203784</v>
      </c>
      <c r="BY67" s="96" t="n">
        <f aca="false">BV67+$BY$3</f>
        <v>26.8708367203784</v>
      </c>
      <c r="BZ67" s="96" t="n">
        <f aca="false">IF(Monomers_Data!F67=1,0.5*BY67+0.5*BX67,IF(Monomers_Data!F67=2,0.7*BY67+0.3*BX67,IF(Monomers_Data!F67=3,MAXA(MINA(BX67,BY67),BW67),IF(Monomers_Data!F67=4,0.7*BY67+0.3*BW67,IF(Monomers_Data!F67=5,0.5*BY67+0.5*BW67,"ERR")))))</f>
        <v>26.8708367203784</v>
      </c>
      <c r="CA67" s="96"/>
      <c r="CB67" s="92" t="n">
        <f aca="false">BY67+CA67</f>
        <v>26.8708367203784</v>
      </c>
      <c r="CC67" s="96" t="n">
        <f aca="false">EP67</f>
        <v>24.2708367203784</v>
      </c>
      <c r="CD67" s="96" t="n">
        <f aca="false">CB67+2</f>
        <v>28.8708367203784</v>
      </c>
      <c r="CE67" s="123" t="n">
        <f aca="false">CB67+0.25</f>
        <v>27.1208367203784</v>
      </c>
      <c r="CF67" s="124"/>
      <c r="CG67" s="105" t="n">
        <f aca="false">VLOOKUP(A67,'[2]Price Curves'!$C$8:$BH$367,'[2]Price Curves'!$AY$1)</f>
        <v>48.4401464535714</v>
      </c>
      <c r="CH67" s="124" t="n">
        <f aca="false">CG67/4.23</f>
        <v>11.4515712656197</v>
      </c>
      <c r="CI67" s="124" t="n">
        <f aca="false">$CB67+CI$3</f>
        <v>18.8708367203784</v>
      </c>
      <c r="CJ67" s="124" t="n">
        <f aca="false">$CB67+CJ$3</f>
        <v>24.8708367203784</v>
      </c>
      <c r="CK67" s="124" t="n">
        <f aca="false">$CB67+CK$3</f>
        <v>20.8708367203784</v>
      </c>
      <c r="CL67" s="125" t="n">
        <f aca="false">IF(Monomers_Data!P67=1,0.5*CK67+0.5*CJ67,IF(Monomers_Data!P67=2,0.7*CK67+0.3*CJ67,IF(Monomers_Data!P67=3,MAXA(MINA(CJ67,CK67),CI67),IF(Monomers_Data!P67=4,0.7*CK67+0.3*CI67,IF(Monomers_Data!P67=5,0.5*CK67+0.5*CI67,"ERR")))))</f>
        <v>20.8708367203784</v>
      </c>
      <c r="CM67" s="125" t="n">
        <f aca="false">CH67+$CM$3</f>
        <v>18.4515712656197</v>
      </c>
      <c r="CN67" s="125"/>
      <c r="CO67" s="118" t="n">
        <f aca="false">CK67+CN67</f>
        <v>20.8708367203784</v>
      </c>
      <c r="CP67" s="125" t="n">
        <v>1.5</v>
      </c>
      <c r="CQ67" s="127" t="n">
        <f aca="false">CO67+CP67</f>
        <v>22.3708367203784</v>
      </c>
      <c r="CR67" s="124" t="n">
        <f aca="false">EX67</f>
        <v>17.6973422109697</v>
      </c>
      <c r="CS67" s="128" t="n">
        <f aca="false">EX67</f>
        <v>17.6973422109697</v>
      </c>
      <c r="CT67" s="7" t="n">
        <f aca="false">CB67</f>
        <v>26.8708367203784</v>
      </c>
      <c r="CU67" s="124" t="n">
        <f aca="false">(+CT67+$CU$3)</f>
        <v>29.3708367203784</v>
      </c>
      <c r="CV67" s="124" t="n">
        <f aca="false">CT67+$CV$3</f>
        <v>43.8708367203784</v>
      </c>
      <c r="CW67" s="124" t="n">
        <f aca="false">CT67+$CW$3</f>
        <v>36.8708367203784</v>
      </c>
      <c r="CX67" s="96" t="n">
        <f aca="false">IF(Polymers_Data!BU67=1,0.5*CW67+0.5*CV67,IF(Polymers_Data!BU67=2,0.7*CW67+0.3*CV67,IF(Polymers_Data!BU67=3,MAXA(MINA(CV67,CW67),CU67),IF(Polymers_Data!BU67=4,0.7*CW67+0.3*CU67,IF(Polymers_Data!BU67=5,0.5*CW67+0.5*CU67,"ERR")))))</f>
        <v>38.9708367203784</v>
      </c>
      <c r="CY67" s="129" t="n">
        <f aca="false">CX67</f>
        <v>38.9708367203784</v>
      </c>
      <c r="CZ67" s="105" t="n">
        <v>0.216436667433261</v>
      </c>
      <c r="DA67" s="124" t="n">
        <f aca="false">CZ67*100/(0.2*4.22+0.8*2.9696)</f>
        <v>6.72230368959839</v>
      </c>
      <c r="DB67" s="123"/>
      <c r="DC67" s="124" t="n">
        <f aca="false">EN67</f>
        <v>24.2708367203784</v>
      </c>
      <c r="DD67" s="124" t="n">
        <f aca="false">EB67</f>
        <v>106.635476190476</v>
      </c>
      <c r="DE67" s="124" t="n">
        <f aca="false">DC67*0.285+DD67/7.37*0.785+5.2</f>
        <v>23.4752412210099</v>
      </c>
      <c r="DF67" s="124" t="n">
        <f aca="false">DC67+$DF$3</f>
        <v>18.9708367203784</v>
      </c>
      <c r="DG67" s="124" t="n">
        <f aca="false">DC67+$DG$3</f>
        <v>49.2708367203784</v>
      </c>
      <c r="DH67" s="96" t="n">
        <f aca="false">DC67+6</f>
        <v>30.2708367203784</v>
      </c>
      <c r="DI67" s="124" t="n">
        <f aca="false">IF(Monomers_Data!AE67=1,0.5*DH67+0.5*DG67,IF(Monomers_Data!AE67=2,0.7*DH67+0.3*DG67,IF(Monomers_Data!AE67=3,MAXA(MINA(DG67,DH67),DF67),IF(Monomers_Data!AE67=4,0.7*DH67+0.3*DF67,IF(Monomers_Data!AE67=5,0.5*DH67+0.5*DF67,"ERR")))))</f>
        <v>30.2708367203784</v>
      </c>
      <c r="DJ67" s="125" t="n">
        <f aca="false">DI67</f>
        <v>30.2708367203784</v>
      </c>
      <c r="DK67" s="123" t="n">
        <f aca="false">DJ67/100*2204</f>
        <v>667.16924131714</v>
      </c>
      <c r="DL67" s="124" t="n">
        <f aca="false">CB67</f>
        <v>26.8708367203784</v>
      </c>
      <c r="DM67" s="124" t="n">
        <f aca="false">DL67+$DM$3</f>
        <v>29.3708367203784</v>
      </c>
      <c r="DN67" s="124" t="n">
        <f aca="false">DL67+$DN$3</f>
        <v>49.8708367203784</v>
      </c>
      <c r="DO67" s="96" t="n">
        <f aca="false">DL67+$DO$3</f>
        <v>37.8708367203784</v>
      </c>
      <c r="DP67" s="124" t="n">
        <f aca="false">IF(Monomers_Data!AE67=1,0.5*DO67+0.5*DN67,IF(Monomers_Data!AE67=2,0.7*DO67+0.3*DN67,IF(Monomers_Data!AE67=3,MAXA(MINA(DN67,DO67),DM67),IF(Monomers_Data!AE67=4,0.7*DO67+0.3*DM67,IF(Monomers_Data!AE67=5,0.5*DO67+0.5*DM67,"ERR")))))</f>
        <v>37.8708367203784</v>
      </c>
      <c r="DQ67" s="125" t="n">
        <f aca="false">DP67</f>
        <v>37.8708367203784</v>
      </c>
      <c r="DR67" s="123" t="n">
        <f aca="false">DQ67/100*2204</f>
        <v>834.67324131714</v>
      </c>
      <c r="DS67" s="96" t="n">
        <f aca="false">VLOOKUP(A67,'[2]Price Curves'!$C$8:$BH$367,'[2]Price Curves'!$BC$1)</f>
        <v>22.7</v>
      </c>
      <c r="DT67" s="124" t="n">
        <f aca="false">DS67/42*100</f>
        <v>54.047619047619</v>
      </c>
      <c r="DU67" s="124" t="n">
        <f aca="false">VLOOKUP(A67,'[2]Price Curves'!$C$8:$BH$367,'[2]Price Curves'!$BG$1)</f>
        <v>66.9095238095238</v>
      </c>
      <c r="DV67" s="105" t="n">
        <f aca="false">DT68+$DT$3</f>
        <v>79.5880952380952</v>
      </c>
      <c r="DW67" s="130" t="n">
        <f aca="false">DT68+$DU$3</f>
        <v>163.988095238095</v>
      </c>
      <c r="DX67" s="130" t="n">
        <f aca="false">DT67*$DV$3+DU67*$DW$3+$DX$3</f>
        <v>106.635476190476</v>
      </c>
      <c r="DY67" s="96" t="n">
        <f aca="false">DT68+$DY$3</f>
        <v>108.988095238095</v>
      </c>
      <c r="DZ67" s="96"/>
      <c r="EA67" s="131" t="n">
        <f aca="false">DX67+DZ67</f>
        <v>106.635476190476</v>
      </c>
      <c r="EB67" s="131" t="n">
        <f aca="false">DX67</f>
        <v>106.635476190476</v>
      </c>
      <c r="EC67" s="132"/>
      <c r="ED67" s="133" t="n">
        <f aca="false">'[2]Price Curves'!AM66</f>
        <v>0</v>
      </c>
      <c r="EH67" s="106" t="n">
        <f aca="false">MAX(EXP(-0.015*((A73-'Export File'!$A$6+30)/365))*$EH$8,0.1)</f>
        <v>0.1014121285103</v>
      </c>
      <c r="EJ67" s="134" t="n">
        <f aca="false">BV67</f>
        <v>12.8708367203784</v>
      </c>
      <c r="EK67" s="134" t="n">
        <f aca="false">EJ67+5.22</f>
        <v>18.0908367203784</v>
      </c>
      <c r="EL67" s="134" t="n">
        <f aca="false">EJ67+18.2</f>
        <v>31.0708367203784</v>
      </c>
      <c r="EM67" s="134" t="n">
        <f aca="false">EJ67+$EM$3</f>
        <v>24.2708367203784</v>
      </c>
      <c r="EN67" s="135" t="n">
        <f aca="false">IF(Monomers_Data!K67=1,0.5*EM67+0.5*EL67,IF(Monomers_Data!K67=2,0.7*EM67+0.3*EL67,IF(Monomers_Data!K67=3,MAXA(MINA(EL67,EM67),EK67),IF(Monomers_Data!K67=4,0.7*EM67+0.3*EK67,IF(Monomers_Data!K67=5,0.5*EM67+0.5*EK67,"ERR")))))</f>
        <v>24.2708367203784</v>
      </c>
      <c r="EP67" s="142" t="n">
        <f aca="false">EN67+EO67</f>
        <v>24.2708367203784</v>
      </c>
      <c r="EQ67" s="134" t="n">
        <f aca="false">VLOOKUP(A67,'[2]Price Curves'!$C$8:$BH$367,'[2]Price Curves'!$BH$1)</f>
        <v>62.2095238095238</v>
      </c>
      <c r="ER67" s="134" t="n">
        <f aca="false">VLOOKUP(A67,'[2]Price Curves'!$C$8:$BH$367,'[2]Price Curves'!$BA$1)</f>
        <v>48.5901273214286</v>
      </c>
      <c r="ES67" s="137" t="n">
        <f aca="false">MIN(((EQ67+$ET$1-ER67*0.7133-$ET$3)/5.69*2.4313)+1.5,CQ67-$ET$2)</f>
        <v>13.6608524077821</v>
      </c>
      <c r="ET67" s="134" t="n">
        <f aca="false">MAX(($EQ67+$ET$1-$ER67*0.7133-$ET$3)/5.69*2.4313+1.5,$CQ67-$ET$2)</f>
        <v>19.8708367203784</v>
      </c>
      <c r="EU67" s="138" t="n">
        <f aca="false">AVERAGE(ET67,ES67)</f>
        <v>16.7658445640802</v>
      </c>
      <c r="EV67" s="134" t="n">
        <f aca="false">CB67*$EV$2+$EV$3</f>
        <v>17.2874817238857</v>
      </c>
      <c r="EW67" s="134" t="n">
        <f aca="false">IF(Monomers_Data!U67=1,0.5*EU67+0.5*ET67,IF(Monomers_Data!U67=2,0.7*EU67+0.3*ET67,IF(Monomers_Data!U67=3,MAXA(MINA(ET67,EU67),ES67),IF(Monomers_Data!U67=4,0.7*EU67+0.3*ES67,IF(Monomers_Data!U67=5,0.5*EU67+0.5*ES67,"ERR")))))</f>
        <v>17.6973422109697</v>
      </c>
      <c r="EX67" s="96" t="n">
        <f aca="false">EW67</f>
        <v>17.6973422109697</v>
      </c>
      <c r="EY67" s="139" t="n">
        <f aca="false">VLOOKUP(A67,'[2]Price Curves'!$C$8:$BH$367,'[2]Price Curves'!$BE$1)</f>
        <v>4.417</v>
      </c>
      <c r="EZ67" s="134" t="n">
        <f aca="false">EY67*$EZ$2+$EZ$3</f>
        <v>67.3303</v>
      </c>
      <c r="FA67" s="0" t="n">
        <f aca="false">((EY67*$FA$2)+$FA$3)*100</f>
        <v>66.3785</v>
      </c>
    </row>
    <row r="68" customFormat="false" ht="12" hidden="false" customHeight="false" outlineLevel="0" collapsed="false">
      <c r="A68" s="140" t="n">
        <f aca="false">EOMONTH(A67,0)+1</f>
        <v>38777</v>
      </c>
      <c r="C68" s="108" t="n">
        <f aca="false">CB68</f>
        <v>26.8747179089027</v>
      </c>
      <c r="D68" s="6"/>
      <c r="E68" s="96" t="n">
        <f aca="false">C68+$E$3</f>
        <v>35.8747179089027</v>
      </c>
      <c r="F68" s="96" t="n">
        <f aca="false">C68+$F$3</f>
        <v>48.8747179089027</v>
      </c>
      <c r="G68" s="96" t="n">
        <f aca="false">C68+$G$3</f>
        <v>42.0747179089027</v>
      </c>
      <c r="H68" s="92" t="n">
        <f aca="false">IF(Polymers_Data!F68=1,0.5*G68+0.5*F68,IF(Polymers_Data!F68=2,0.7*G68+0.3*F68,IF(Polymers_Data!F68=3,MAXA(MINA(F68,G68),E68),IF(Polymers_Data!F68=4,0.7*G68+0.3*E68,IF(Polymers_Data!F68=5,0.5*G68+0.5*E68,"ERR")))))</f>
        <v>42.0747179089027</v>
      </c>
      <c r="I68" s="109" t="n">
        <v>0</v>
      </c>
      <c r="J68" s="109" t="n">
        <f aca="false">G68+I68</f>
        <v>42.0747179089027</v>
      </c>
      <c r="K68" s="110" t="n">
        <f aca="false">J68+2</f>
        <v>44.0747179089027</v>
      </c>
      <c r="L68" s="111" t="n">
        <f aca="false">AB68+$L$3</f>
        <v>44.3747179089027</v>
      </c>
      <c r="M68" s="112" t="n">
        <f aca="false">L68+$M$3</f>
        <v>45.3747179089027</v>
      </c>
      <c r="N68" s="113" t="n">
        <f aca="false">L68+$N$3</f>
        <v>43.3747179089027</v>
      </c>
      <c r="O68" s="114" t="n">
        <f aca="false">C68+$O$3</f>
        <v>29.3747179089027</v>
      </c>
      <c r="P68" s="96" t="n">
        <f aca="false">C68+$P$3</f>
        <v>47.3747179089027</v>
      </c>
      <c r="Q68" s="96" t="n">
        <f aca="false">C68+$Q$3</f>
        <v>39.1247179089027</v>
      </c>
      <c r="R68" s="6"/>
      <c r="S68" s="88" t="n">
        <f aca="false">J68-3.5</f>
        <v>38.5747179089027</v>
      </c>
      <c r="T68" s="92"/>
      <c r="U68" s="114" t="n">
        <f aca="false">$C68+$U$3</f>
        <v>31.8747179089027</v>
      </c>
      <c r="V68" s="96" t="n">
        <f aca="false">$C68+$V$3</f>
        <v>46.3747179089027</v>
      </c>
      <c r="W68" s="96" t="n">
        <f aca="false">$C68+$W$3</f>
        <v>38.8747179089027</v>
      </c>
      <c r="X68" s="92"/>
      <c r="Y68" s="92" t="n">
        <f aca="false">IF(Polymers_Data!BA68=1,0.5*W68+0.5*V68,IF(Polymers_Data!BA68=2,0.7*W68+0.3*V68,IF(Polymers_Data!BA68=3,MAXA(MINA(V68,W68),U68),IF(Polymers_Data!BA68=4,0.7*W68+0.3*U68,IF(Polymers_Data!BA68=5,0.5*W68+0.5*U68,"ERR")))))</f>
        <v>38.8747179089027</v>
      </c>
      <c r="Z68" s="96" t="n">
        <v>0</v>
      </c>
      <c r="AA68" s="92" t="n">
        <f aca="false">W68+Z68</f>
        <v>38.8747179089027</v>
      </c>
      <c r="AB68" s="92" t="n">
        <f aca="false">AA68+1</f>
        <v>39.8747179089027</v>
      </c>
      <c r="AC68" s="116" t="n">
        <f aca="false">S68+2</f>
        <v>40.5747179089027</v>
      </c>
      <c r="AD68" s="117" t="n">
        <f aca="false">AB68+2.5</f>
        <v>42.3747179089027</v>
      </c>
      <c r="AE68" s="96" t="n">
        <f aca="false">C68+11.33</f>
        <v>38.2047179089027</v>
      </c>
      <c r="AF68" s="96" t="n">
        <f aca="false">C68+27</f>
        <v>53.8747179089027</v>
      </c>
      <c r="AG68" s="96" t="n">
        <f aca="false">C68+17.68</f>
        <v>44.5547179089027</v>
      </c>
      <c r="AH68" s="6"/>
      <c r="AI68" s="88" t="n">
        <f aca="false">AC68+4.5</f>
        <v>45.0747179089027</v>
      </c>
      <c r="AJ68" s="118" t="n">
        <f aca="false">AB68+8</f>
        <v>47.8747179089027</v>
      </c>
      <c r="AK68" s="114" t="n">
        <f aca="false">CO68+1.5</f>
        <v>22.3747179089027</v>
      </c>
      <c r="AL68" s="6"/>
      <c r="AM68" s="96" t="n">
        <f aca="false">AK68+$AM$3</f>
        <v>35.1747179089027</v>
      </c>
      <c r="AN68" s="96" t="n">
        <f aca="false">AK68+$AN$3</f>
        <v>46.3747179089027</v>
      </c>
      <c r="AO68" s="96" t="n">
        <f aca="false">AK68+$AO$3</f>
        <v>40.2747179089027</v>
      </c>
      <c r="AP68" s="109" t="n">
        <f aca="false">IF(Polymers_Data!AE68=1,0.5*AO68+0.5*AN68,IF(Polymers_Data!AE68=2,0.7*AO68+0.3*AN68,IF(Polymers_Data!AE68=3,MAXA(MINA(AN68,AO68),AM68),IF(Polymers_Data!AE68=4,0.7*AO68+0.3*AM68,IF(Polymers_Data!AE68=5,0.5*AO68+0.5*AM68,"ERR")))))</f>
        <v>40.2747179089027</v>
      </c>
      <c r="AQ68" s="109" t="n">
        <f aca="false">IF(Polymers_Data!AE68=1,0.5*AO68+0.5*AN68,IF(Polymers_Data!AE68=2,0.7*AO68+0.3*AN68,IF(Polymers_Data!AE68=3,MAXA(MINA(AN68,AO68),AM68),IF(Polymers_Data!AE68=4,0.7*AO68+0.3*AM68,IF(Polymers_Data!AE68=5,0.5*AO68+0.5*AM68,"ERR")))))</f>
        <v>40.2747179089027</v>
      </c>
      <c r="AR68" s="96" t="n">
        <f aca="false">$AK68+10</f>
        <v>32.3747179089027</v>
      </c>
      <c r="AS68" s="96" t="n">
        <f aca="false">$AK68+23.75</f>
        <v>46.1247179089027</v>
      </c>
      <c r="AT68" s="96" t="n">
        <f aca="false">$AK68+$AT$3</f>
        <v>37.7647179089027</v>
      </c>
      <c r="AU68" s="96" t="n">
        <f aca="false">IF(Polymers_Data!BP68=1,0.5*AT68+0.5*AS68,IF(Polymers_Data!BP68=2,0.7*AT68+0.3*AS68,IF(Polymers_Data!BP68=3,MAXA(MINA(AS68,AT68),AR68),IF(Polymers_Data!BP68=4,0.7*AT68+0.3*AR68,IF(Polymers_Data!BP68=5,0.3*AT68+0.7*AR68,"ERR")))))</f>
        <v>37.7647179089027</v>
      </c>
      <c r="AV68" s="96"/>
      <c r="AW68" s="96" t="n">
        <f aca="false">AT68+AV68</f>
        <v>37.7647179089027</v>
      </c>
      <c r="AX68" s="5"/>
      <c r="AY68" s="108" t="n">
        <f aca="false">C68</f>
        <v>26.8747179089027</v>
      </c>
      <c r="AZ68" s="6"/>
      <c r="BA68" s="96" t="n">
        <f aca="false">AY68+$BA$3</f>
        <v>44.3747179089027</v>
      </c>
      <c r="BB68" s="96" t="n">
        <f aca="false">AY68+$BB$3</f>
        <v>86.8747179089027</v>
      </c>
      <c r="BC68" s="96" t="n">
        <f aca="false">AY68+$BC$3</f>
        <v>66.3747179089027</v>
      </c>
      <c r="BD68" s="109" t="n">
        <f aca="false">IF(Polymers_Data!BZ68=1,0.5*BC68+0.5*BB68,IF(Polymers_Data!BZ68=2,0.7*BC68+0.3*BB68,IF(Polymers_Data!BZ68=3,MAXA(MINA(BB68,BC68),BA68),IF(Polymers_Data!BZ68=4,0.7*BC68+0.3*BA68,IF(Polymers_Data!BZ68=5,0.5*BC68+0.5*BA68,"ERR")))))</f>
        <v>66.3747179089027</v>
      </c>
      <c r="BE68" s="92" t="n">
        <f aca="false">IF(Polymers_Data!BZ68=1,0.5*BC68+0.5*BB68,IF(Polymers_Data!BZ68=2,0.7*BC68+0.3*BB68,IF(Polymers_Data!BZ68=3,MAXA(MINA(BB68,BC68),BA68),IF(Polymers_Data!BZ68=4,0.7*BC68+0.3*BA68,IF(Polymers_Data!BZ68=5,0.5*BC68+0.5*BA68,"ERR")))))</f>
        <v>66.3747179089027</v>
      </c>
      <c r="BF68" s="6"/>
      <c r="BG68" s="6"/>
      <c r="BH68" s="6"/>
      <c r="BI68" s="120" t="n">
        <f aca="false">BC68+BH68</f>
        <v>66.3747179089027</v>
      </c>
      <c r="BJ68" s="6"/>
      <c r="BK68" s="114" t="n">
        <f aca="false">DQ68</f>
        <v>37.8747179089027</v>
      </c>
      <c r="BL68" s="6"/>
      <c r="BM68" s="96" t="n">
        <f aca="false">BK68+$BM$3</f>
        <v>45.1247179089027</v>
      </c>
      <c r="BN68" s="96" t="n">
        <f aca="false">BK68+22</f>
        <v>59.8747179089027</v>
      </c>
      <c r="BO68" s="96" t="n">
        <f aca="false">BK68+$BO$3</f>
        <v>53.0747179089027</v>
      </c>
      <c r="BP68" s="121" t="n">
        <f aca="false">IF(Polymers_Data!AJ68=1,0.5*BO68+0.5*BN68,IF(Polymers_Data!AJ68=2,0.7*BO68+0.3*BN68,IF(Polymers_Data!AJ68=3,MAXA(MINA(BN68,BO68),BM68),IF(Polymers_Data!AJ68=4,0.7*BO68+0.3*BM68,IF(Polymers_Data!AJ68=5,0.5*BO68+0.5*BM68,"ERR")))))</f>
        <v>53.0747179089027</v>
      </c>
      <c r="BQ68" s="121" t="n">
        <v>0</v>
      </c>
      <c r="BR68" s="121" t="n">
        <f aca="false">BO68+BQ68</f>
        <v>53.0747179089027</v>
      </c>
      <c r="BS68" s="96" t="n">
        <f aca="false">BR68-2.5</f>
        <v>50.5747179089027</v>
      </c>
      <c r="BT68" s="124"/>
      <c r="BU68" s="122" t="n">
        <f aca="false">VLOOKUP(A68,'[2]Price Curves'!$C$8:$IV$367,'[2]Price Curves'!$AW$1)</f>
        <v>38.237912189441</v>
      </c>
      <c r="BV68" s="96" t="n">
        <f aca="false">BU68/2.97</f>
        <v>12.8747179089027</v>
      </c>
      <c r="BW68" s="96" t="n">
        <f aca="false">BV68+7</f>
        <v>19.8747179089027</v>
      </c>
      <c r="BX68" s="96" t="n">
        <f aca="false">BV68+23.861</f>
        <v>36.7357179089027</v>
      </c>
      <c r="BY68" s="96" t="n">
        <f aca="false">BV68+$BY$3</f>
        <v>26.8747179089027</v>
      </c>
      <c r="BZ68" s="96" t="n">
        <f aca="false">IF(Monomers_Data!F68=1,0.5*BY68+0.5*BX68,IF(Monomers_Data!F68=2,0.7*BY68+0.3*BX68,IF(Monomers_Data!F68=3,MAXA(MINA(BX68,BY68),BW68),IF(Monomers_Data!F68=4,0.7*BY68+0.3*BW68,IF(Monomers_Data!F68=5,0.5*BY68+0.5*BW68,"ERR")))))</f>
        <v>26.8747179089027</v>
      </c>
      <c r="CA68" s="96"/>
      <c r="CB68" s="92" t="n">
        <f aca="false">BY68+CA68</f>
        <v>26.8747179089027</v>
      </c>
      <c r="CC68" s="96" t="n">
        <f aca="false">EP68</f>
        <v>24.2747179089027</v>
      </c>
      <c r="CD68" s="96" t="n">
        <f aca="false">CB68+2</f>
        <v>28.8747179089027</v>
      </c>
      <c r="CE68" s="123" t="n">
        <f aca="false">CB68+0.25</f>
        <v>27.1247179089027</v>
      </c>
      <c r="CF68" s="124"/>
      <c r="CG68" s="105" t="n">
        <f aca="false">VLOOKUP(A68,'[2]Price Curves'!$C$8:$BH$367,'[2]Price Curves'!$AY$1)</f>
        <v>48.4450064438664</v>
      </c>
      <c r="CH68" s="124" t="n">
        <f aca="false">CG68/4.23</f>
        <v>11.4527201994956</v>
      </c>
      <c r="CI68" s="124" t="n">
        <f aca="false">$CB68+CI$3</f>
        <v>18.8747179089027</v>
      </c>
      <c r="CJ68" s="124" t="n">
        <f aca="false">$CB68+CJ$3</f>
        <v>24.8747179089027</v>
      </c>
      <c r="CK68" s="124" t="n">
        <f aca="false">$CB68+CK$3</f>
        <v>20.8747179089027</v>
      </c>
      <c r="CL68" s="125" t="n">
        <f aca="false">IF(Monomers_Data!P68=1,0.5*CK68+0.5*CJ68,IF(Monomers_Data!P68=2,0.7*CK68+0.3*CJ68,IF(Monomers_Data!P68=3,MAXA(MINA(CJ68,CK68),CI68),IF(Monomers_Data!P68=4,0.7*CK68+0.3*CI68,IF(Monomers_Data!P68=5,0.5*CK68+0.5*CI68,"ERR")))))</f>
        <v>20.8747179089027</v>
      </c>
      <c r="CM68" s="125" t="n">
        <f aca="false">CH68+$CM$3</f>
        <v>18.4527201994956</v>
      </c>
      <c r="CN68" s="125"/>
      <c r="CO68" s="118" t="n">
        <f aca="false">CK68+CN68</f>
        <v>20.8747179089027</v>
      </c>
      <c r="CP68" s="125" t="n">
        <v>1.5</v>
      </c>
      <c r="CQ68" s="127" t="n">
        <f aca="false">CO68+CP68</f>
        <v>22.3747179089027</v>
      </c>
      <c r="CR68" s="124" t="n">
        <f aca="false">EX68</f>
        <v>17.6926053538256</v>
      </c>
      <c r="CS68" s="128" t="n">
        <f aca="false">EX68</f>
        <v>17.6926053538256</v>
      </c>
      <c r="CT68" s="7" t="n">
        <f aca="false">CB68</f>
        <v>26.8747179089027</v>
      </c>
      <c r="CU68" s="124" t="n">
        <f aca="false">(+CT68+$CU$3)</f>
        <v>29.3747179089027</v>
      </c>
      <c r="CV68" s="124" t="n">
        <f aca="false">CT68+$CV$3</f>
        <v>43.8747179089027</v>
      </c>
      <c r="CW68" s="124" t="n">
        <f aca="false">CT68+$CW$3</f>
        <v>36.8747179089027</v>
      </c>
      <c r="CX68" s="96" t="n">
        <f aca="false">IF(Polymers_Data!BU68=1,0.5*CW68+0.5*CV68,IF(Polymers_Data!BU68=2,0.7*CW68+0.3*CV68,IF(Polymers_Data!BU68=3,MAXA(MINA(CV68,CW68),CU68),IF(Polymers_Data!BU68=4,0.7*CW68+0.3*CU68,IF(Polymers_Data!BU68=5,0.5*CW68+0.5*CU68,"ERR")))))</f>
        <v>38.9747179089027</v>
      </c>
      <c r="CY68" s="129" t="n">
        <f aca="false">CX68</f>
        <v>38.9747179089027</v>
      </c>
      <c r="CZ68" s="105" t="n">
        <v>0</v>
      </c>
      <c r="DA68" s="124" t="n">
        <f aca="false">CZ68*100/(0.2*4.22+0.8*2.9696)</f>
        <v>0</v>
      </c>
      <c r="DB68" s="123"/>
      <c r="DC68" s="124" t="n">
        <f aca="false">EN68</f>
        <v>24.2747179089027</v>
      </c>
      <c r="DD68" s="124" t="n">
        <f aca="false">EB68</f>
        <v>106.566130952381</v>
      </c>
      <c r="DE68" s="124" t="n">
        <f aca="false">DC68*0.285+DD68/7.37*0.785+5.2</f>
        <v>23.4689611980154</v>
      </c>
      <c r="DF68" s="124" t="n">
        <f aca="false">DC68+$DF$3</f>
        <v>18.9747179089027</v>
      </c>
      <c r="DG68" s="124" t="n">
        <f aca="false">DC68+$DG$3</f>
        <v>49.2747179089027</v>
      </c>
      <c r="DH68" s="96" t="n">
        <f aca="false">DC68+6</f>
        <v>30.2747179089027</v>
      </c>
      <c r="DI68" s="124" t="n">
        <f aca="false">IF(Monomers_Data!AE68=1,0.5*DH68+0.5*DG68,IF(Monomers_Data!AE68=2,0.7*DH68+0.3*DG68,IF(Monomers_Data!AE68=3,MAXA(MINA(DG68,DH68),DF68),IF(Monomers_Data!AE68=4,0.7*DH68+0.3*DF68,IF(Monomers_Data!AE68=5,0.5*DH68+0.5*DF68,"ERR")))))</f>
        <v>30.2747179089027</v>
      </c>
      <c r="DJ68" s="125" t="n">
        <f aca="false">DI68</f>
        <v>30.2747179089027</v>
      </c>
      <c r="DK68" s="123" t="n">
        <f aca="false">DJ68/100*2204</f>
        <v>667.254782712215</v>
      </c>
      <c r="DL68" s="124" t="n">
        <f aca="false">CB68</f>
        <v>26.8747179089027</v>
      </c>
      <c r="DM68" s="124" t="n">
        <f aca="false">DL68+$DM$3</f>
        <v>29.3747179089027</v>
      </c>
      <c r="DN68" s="124" t="n">
        <f aca="false">DL68+$DN$3</f>
        <v>49.8747179089027</v>
      </c>
      <c r="DO68" s="96" t="n">
        <f aca="false">DL68+$DO$3</f>
        <v>37.8747179089027</v>
      </c>
      <c r="DP68" s="124" t="n">
        <f aca="false">IF(Monomers_Data!AE68=1,0.5*DO68+0.5*DN68,IF(Monomers_Data!AE68=2,0.7*DO68+0.3*DN68,IF(Monomers_Data!AE68=3,MAXA(MINA(DN68,DO68),DM68),IF(Monomers_Data!AE68=4,0.7*DO68+0.3*DM68,IF(Monomers_Data!AE68=5,0.5*DO68+0.5*DM68,"ERR")))))</f>
        <v>37.8747179089027</v>
      </c>
      <c r="DQ68" s="125" t="n">
        <f aca="false">DP68</f>
        <v>37.8747179089027</v>
      </c>
      <c r="DR68" s="123" t="n">
        <f aca="false">DQ68/100*2204</f>
        <v>834.758782712215</v>
      </c>
      <c r="DS68" s="96" t="n">
        <f aca="false">VLOOKUP(A68,'[2]Price Curves'!$C$8:$BH$367,'[2]Price Curves'!$BC$1)</f>
        <v>22.675</v>
      </c>
      <c r="DT68" s="124" t="n">
        <f aca="false">DS68/42*100</f>
        <v>53.9880952380952</v>
      </c>
      <c r="DU68" s="124" t="n">
        <f aca="false">VLOOKUP(A68,'[2]Price Curves'!$C$8:$BH$367,'[2]Price Curves'!$BG$1)</f>
        <v>67.8309523809524</v>
      </c>
      <c r="DV68" s="105" t="n">
        <f aca="false">DT69+$DT$3</f>
        <v>79.5285714285714</v>
      </c>
      <c r="DW68" s="130" t="n">
        <f aca="false">DT69+$DU$3</f>
        <v>163.928571428571</v>
      </c>
      <c r="DX68" s="130" t="n">
        <f aca="false">DT68*$DV$3+DU68*$DW$3+$DX$3</f>
        <v>106.566130952381</v>
      </c>
      <c r="DY68" s="96" t="n">
        <f aca="false">DT69+$DY$3</f>
        <v>108.928571428571</v>
      </c>
      <c r="DZ68" s="96"/>
      <c r="EA68" s="131" t="n">
        <f aca="false">DX68+DZ68</f>
        <v>106.566130952381</v>
      </c>
      <c r="EB68" s="131" t="n">
        <f aca="false">DX68</f>
        <v>106.566130952381</v>
      </c>
      <c r="EC68" s="132"/>
      <c r="ED68" s="133" t="n">
        <f aca="false">'[2]Price Curves'!AM67</f>
        <v>0</v>
      </c>
      <c r="EH68" s="106" t="n">
        <f aca="false">MAX(EXP(-0.015*((A74-'Export File'!$A$6+30)/365))*$EH$8,0.1)</f>
        <v>0.101283014498312</v>
      </c>
      <c r="EJ68" s="134" t="n">
        <f aca="false">BV68</f>
        <v>12.8747179089027</v>
      </c>
      <c r="EK68" s="134" t="n">
        <f aca="false">EJ68+5.22</f>
        <v>18.0947179089027</v>
      </c>
      <c r="EL68" s="134" t="n">
        <f aca="false">EJ68+18.2</f>
        <v>31.0747179089027</v>
      </c>
      <c r="EM68" s="134" t="n">
        <f aca="false">EJ68+$EM$3</f>
        <v>24.2747179089027</v>
      </c>
      <c r="EN68" s="135" t="n">
        <f aca="false">IF(Monomers_Data!K68=1,0.5*EM68+0.5*EL68,IF(Monomers_Data!K68=2,0.7*EM68+0.3*EL68,IF(Monomers_Data!K68=3,MAXA(MINA(EL68,EM68),EK68),IF(Monomers_Data!K68=4,0.7*EM68+0.3*EK68,IF(Monomers_Data!K68=5,0.5*EM68+0.5*EK68,"ERR")))))</f>
        <v>24.2747179089027</v>
      </c>
      <c r="EP68" s="142" t="n">
        <f aca="false">EN68+EO68</f>
        <v>24.2747179089027</v>
      </c>
      <c r="EQ68" s="134" t="n">
        <f aca="false">VLOOKUP(A68,'[2]Price Curves'!$C$8:$BH$367,'[2]Price Curves'!$BH$1)</f>
        <v>62.1404761904762</v>
      </c>
      <c r="ER68" s="134" t="n">
        <f aca="false">VLOOKUP(A68,'[2]Price Curves'!$C$8:$BH$367,'[2]Price Curves'!$BA$1)</f>
        <v>48.5613801708074</v>
      </c>
      <c r="ES68" s="137" t="n">
        <f aca="false">MIN(((EQ68+$ET$1-ER68*0.7133-$ET$3)/5.69*2.4313)+1.5,CQ68-$ET$2)</f>
        <v>13.6401106086823</v>
      </c>
      <c r="ET68" s="134" t="n">
        <f aca="false">MAX(($EQ68+$ET$1-$ER68*0.7133-$ET$3)/5.69*2.4313+1.5,$CQ68-$ET$2)</f>
        <v>19.8747179089027</v>
      </c>
      <c r="EU68" s="138" t="n">
        <f aca="false">AVERAGE(ET68,ES68)</f>
        <v>16.7574142587925</v>
      </c>
      <c r="EV68" s="134" t="n">
        <f aca="false">CB68*$EV$2+$EV$3</f>
        <v>17.2904120212215</v>
      </c>
      <c r="EW68" s="134" t="n">
        <f aca="false">IF(Monomers_Data!U68=1,0.5*EU68+0.5*ET68,IF(Monomers_Data!U68=2,0.7*EU68+0.3*ET68,IF(Monomers_Data!U68=3,MAXA(MINA(ET68,EU68),ES68),IF(Monomers_Data!U68=4,0.7*EU68+0.3*ES68,IF(Monomers_Data!U68=5,0.5*EU68+0.5*ES68,"ERR")))))</f>
        <v>17.6926053538256</v>
      </c>
      <c r="EX68" s="96" t="n">
        <f aca="false">EW68</f>
        <v>17.6926053538256</v>
      </c>
      <c r="EY68" s="139" t="n">
        <f aca="false">VLOOKUP(A68,'[2]Price Curves'!$C$8:$BH$367,'[2]Price Curves'!$BE$1)</f>
        <v>4.277</v>
      </c>
      <c r="EZ68" s="134" t="n">
        <f aca="false">EY68*$EZ$2+$EZ$3</f>
        <v>65.1043</v>
      </c>
      <c r="FA68" s="0" t="n">
        <f aca="false">((EY68*$FA$2)+$FA$3)*100</f>
        <v>64.9085</v>
      </c>
    </row>
    <row r="69" customFormat="false" ht="12" hidden="false" customHeight="false" outlineLevel="0" collapsed="false">
      <c r="A69" s="140" t="n">
        <f aca="false">EOMONTH(A68,0)+1</f>
        <v>38808</v>
      </c>
      <c r="C69" s="108" t="n">
        <f aca="false">CB69</f>
        <v>26.6922374739458</v>
      </c>
      <c r="D69" s="6"/>
      <c r="E69" s="96" t="n">
        <f aca="false">C69+$E$3</f>
        <v>35.6922374739458</v>
      </c>
      <c r="F69" s="96" t="n">
        <f aca="false">C69+$F$3</f>
        <v>48.6922374739458</v>
      </c>
      <c r="G69" s="96" t="n">
        <f aca="false">C69+$G$3</f>
        <v>41.8922374739458</v>
      </c>
      <c r="H69" s="92" t="n">
        <f aca="false">IF(Polymers_Data!F69=1,0.5*G69+0.5*F69,IF(Polymers_Data!F69=2,0.7*G69+0.3*F69,IF(Polymers_Data!F69=3,MAXA(MINA(F69,G69),E69),IF(Polymers_Data!F69=4,0.7*G69+0.3*E69,IF(Polymers_Data!F69=5,0.5*G69+0.5*E69,"ERR")))))</f>
        <v>41.8922374739458</v>
      </c>
      <c r="I69" s="109" t="n">
        <v>0</v>
      </c>
      <c r="J69" s="109" t="n">
        <f aca="false">G69+I69</f>
        <v>41.8922374739458</v>
      </c>
      <c r="K69" s="110" t="n">
        <f aca="false">J69+2</f>
        <v>43.8922374739458</v>
      </c>
      <c r="L69" s="111" t="n">
        <f aca="false">AB69+$L$3</f>
        <v>44.1922374739458</v>
      </c>
      <c r="M69" s="112" t="n">
        <f aca="false">L69+$M$3</f>
        <v>45.1922374739458</v>
      </c>
      <c r="N69" s="113" t="n">
        <f aca="false">L69+$N$3</f>
        <v>43.1922374739458</v>
      </c>
      <c r="O69" s="114" t="n">
        <f aca="false">C69+$O$3</f>
        <v>29.1922374739458</v>
      </c>
      <c r="P69" s="96" t="n">
        <f aca="false">C69+$P$3</f>
        <v>47.1922374739458</v>
      </c>
      <c r="Q69" s="96" t="n">
        <f aca="false">C69+$Q$3</f>
        <v>38.9422374739458</v>
      </c>
      <c r="R69" s="6"/>
      <c r="S69" s="88" t="n">
        <f aca="false">J69-3.5</f>
        <v>38.3922374739458</v>
      </c>
      <c r="T69" s="92"/>
      <c r="U69" s="114" t="n">
        <f aca="false">$C69+$U$3</f>
        <v>31.6922374739458</v>
      </c>
      <c r="V69" s="96" t="n">
        <f aca="false">$C69+$V$3</f>
        <v>46.1922374739458</v>
      </c>
      <c r="W69" s="96" t="n">
        <f aca="false">$C69+$W$3</f>
        <v>38.6922374739458</v>
      </c>
      <c r="X69" s="92"/>
      <c r="Y69" s="92" t="n">
        <f aca="false">IF(Polymers_Data!BA69=1,0.5*W69+0.5*V69,IF(Polymers_Data!BA69=2,0.7*W69+0.3*V69,IF(Polymers_Data!BA69=3,MAXA(MINA(V69,W69),U69),IF(Polymers_Data!BA69=4,0.7*W69+0.3*U69,IF(Polymers_Data!BA69=5,0.5*W69+0.5*U69,"ERR")))))</f>
        <v>38.6922374739458</v>
      </c>
      <c r="Z69" s="96" t="n">
        <v>0</v>
      </c>
      <c r="AA69" s="92" t="n">
        <f aca="false">W69+Z69</f>
        <v>38.6922374739458</v>
      </c>
      <c r="AB69" s="92" t="n">
        <f aca="false">AA69+1</f>
        <v>39.6922374739458</v>
      </c>
      <c r="AC69" s="116" t="n">
        <f aca="false">S69+2</f>
        <v>40.3922374739458</v>
      </c>
      <c r="AD69" s="117" t="n">
        <f aca="false">AB69+2.5</f>
        <v>42.1922374739458</v>
      </c>
      <c r="AE69" s="96" t="n">
        <f aca="false">C69+11.33</f>
        <v>38.0222374739458</v>
      </c>
      <c r="AF69" s="96" t="n">
        <f aca="false">C69+27</f>
        <v>53.6922374739458</v>
      </c>
      <c r="AG69" s="96" t="n">
        <f aca="false">C69+17.68</f>
        <v>44.3722374739458</v>
      </c>
      <c r="AH69" s="6"/>
      <c r="AI69" s="88" t="n">
        <f aca="false">AC69+4.5</f>
        <v>44.8922374739458</v>
      </c>
      <c r="AJ69" s="118" t="n">
        <f aca="false">AB69+8</f>
        <v>47.6922374739458</v>
      </c>
      <c r="AK69" s="114" t="n">
        <f aca="false">CO69+1.5</f>
        <v>22.1922374739458</v>
      </c>
      <c r="AL69" s="6"/>
      <c r="AM69" s="96" t="n">
        <f aca="false">AK69+$AM$3</f>
        <v>34.9922374739458</v>
      </c>
      <c r="AN69" s="96" t="n">
        <f aca="false">AK69+$AN$3</f>
        <v>46.1922374739458</v>
      </c>
      <c r="AO69" s="96" t="n">
        <f aca="false">AK69+$AO$3</f>
        <v>40.0922374739458</v>
      </c>
      <c r="AP69" s="109" t="n">
        <f aca="false">IF(Polymers_Data!AE69=1,0.5*AO69+0.5*AN69,IF(Polymers_Data!AE69=2,0.7*AO69+0.3*AN69,IF(Polymers_Data!AE69=3,MAXA(MINA(AN69,AO69),AM69),IF(Polymers_Data!AE69=4,0.7*AO69+0.3*AM69,IF(Polymers_Data!AE69=5,0.5*AO69+0.5*AM69,"ERR")))))</f>
        <v>40.0922374739458</v>
      </c>
      <c r="AQ69" s="109" t="n">
        <f aca="false">IF(Polymers_Data!AE69=1,0.5*AO69+0.5*AN69,IF(Polymers_Data!AE69=2,0.7*AO69+0.3*AN69,IF(Polymers_Data!AE69=3,MAXA(MINA(AN69,AO69),AM69),IF(Polymers_Data!AE69=4,0.7*AO69+0.3*AM69,IF(Polymers_Data!AE69=5,0.5*AO69+0.5*AM69,"ERR")))))</f>
        <v>40.0922374739458</v>
      </c>
      <c r="AR69" s="96" t="n">
        <f aca="false">$AK69+10</f>
        <v>32.1922374739458</v>
      </c>
      <c r="AS69" s="96" t="n">
        <f aca="false">$AK69+23.75</f>
        <v>45.9422374739458</v>
      </c>
      <c r="AT69" s="96" t="n">
        <f aca="false">$AK69+$AT$3</f>
        <v>37.5822374739458</v>
      </c>
      <c r="AU69" s="96" t="n">
        <f aca="false">IF(Polymers_Data!BP69=1,0.5*AT69+0.5*AS69,IF(Polymers_Data!BP69=2,0.7*AT69+0.3*AS69,IF(Polymers_Data!BP69=3,MAXA(MINA(AS69,AT69),AR69),IF(Polymers_Data!BP69=4,0.7*AT69+0.3*AR69,IF(Polymers_Data!BP69=5,0.3*AT69+0.7*AR69,"ERR")))))</f>
        <v>37.5822374739458</v>
      </c>
      <c r="AV69" s="96"/>
      <c r="AW69" s="96" t="n">
        <f aca="false">AT69+AV69</f>
        <v>37.5822374739458</v>
      </c>
      <c r="AX69" s="5"/>
      <c r="AY69" s="108" t="n">
        <f aca="false">C69</f>
        <v>26.6922374739458</v>
      </c>
      <c r="AZ69" s="6"/>
      <c r="BA69" s="96" t="n">
        <f aca="false">AY69+$BA$3</f>
        <v>44.1922374739458</v>
      </c>
      <c r="BB69" s="96" t="n">
        <f aca="false">AY69+$BB$3</f>
        <v>86.6922374739458</v>
      </c>
      <c r="BC69" s="96" t="n">
        <f aca="false">AY69+$BC$3</f>
        <v>66.1922374739458</v>
      </c>
      <c r="BD69" s="109" t="n">
        <f aca="false">IF(Polymers_Data!BZ69=1,0.5*BC69+0.5*BB69,IF(Polymers_Data!BZ69=2,0.7*BC69+0.3*BB69,IF(Polymers_Data!BZ69=3,MAXA(MINA(BB69,BC69),BA69),IF(Polymers_Data!BZ69=4,0.7*BC69+0.3*BA69,IF(Polymers_Data!BZ69=5,0.5*BC69+0.5*BA69,"ERR")))))</f>
        <v>66.1922374739458</v>
      </c>
      <c r="BE69" s="92" t="n">
        <f aca="false">IF(Polymers_Data!BZ69=1,0.5*BC69+0.5*BB69,IF(Polymers_Data!BZ69=2,0.7*BC69+0.3*BB69,IF(Polymers_Data!BZ69=3,MAXA(MINA(BB69,BC69),BA69),IF(Polymers_Data!BZ69=4,0.7*BC69+0.3*BA69,IF(Polymers_Data!BZ69=5,0.5*BC69+0.5*BA69,"ERR")))))</f>
        <v>66.1922374739458</v>
      </c>
      <c r="BF69" s="6"/>
      <c r="BG69" s="6"/>
      <c r="BH69" s="6"/>
      <c r="BI69" s="120" t="n">
        <f aca="false">BC69+BH69</f>
        <v>66.1922374739458</v>
      </c>
      <c r="BJ69" s="6"/>
      <c r="BK69" s="114" t="n">
        <f aca="false">DQ69</f>
        <v>37.6922374739458</v>
      </c>
      <c r="BL69" s="6"/>
      <c r="BM69" s="96" t="n">
        <f aca="false">BK69+$BM$3</f>
        <v>44.9422374739458</v>
      </c>
      <c r="BN69" s="96" t="n">
        <f aca="false">BK69+22</f>
        <v>59.6922374739458</v>
      </c>
      <c r="BO69" s="96" t="n">
        <f aca="false">BK69+$BO$3</f>
        <v>52.8922374739458</v>
      </c>
      <c r="BP69" s="121" t="n">
        <f aca="false">IF(Polymers_Data!AJ69=1,0.5*BO69+0.5*BN69,IF(Polymers_Data!AJ69=2,0.7*BO69+0.3*BN69,IF(Polymers_Data!AJ69=3,MAXA(MINA(BN69,BO69),BM69),IF(Polymers_Data!AJ69=4,0.7*BO69+0.3*BM69,IF(Polymers_Data!AJ69=5,0.5*BO69+0.5*BM69,"ERR")))))</f>
        <v>52.8922374739458</v>
      </c>
      <c r="BQ69" s="121" t="n">
        <v>0</v>
      </c>
      <c r="BR69" s="121" t="n">
        <f aca="false">BO69+BQ69</f>
        <v>52.8922374739458</v>
      </c>
      <c r="BS69" s="96" t="n">
        <f aca="false">BR69-2.5</f>
        <v>50.3922374739458</v>
      </c>
      <c r="BT69" s="124"/>
      <c r="BU69" s="122" t="n">
        <f aca="false">VLOOKUP(A69,'[2]Price Curves'!$C$8:$IV$367,'[2]Price Curves'!$AW$1)</f>
        <v>37.6959452976191</v>
      </c>
      <c r="BV69" s="96" t="n">
        <f aca="false">BU69/2.97</f>
        <v>12.6922374739458</v>
      </c>
      <c r="BW69" s="96" t="n">
        <f aca="false">BV69+7</f>
        <v>19.6922374739458</v>
      </c>
      <c r="BX69" s="96" t="n">
        <f aca="false">BV69+23.861</f>
        <v>36.5532374739458</v>
      </c>
      <c r="BY69" s="96" t="n">
        <f aca="false">BV69+$BY$3</f>
        <v>26.6922374739458</v>
      </c>
      <c r="BZ69" s="96" t="n">
        <f aca="false">IF(Monomers_Data!F69=1,0.5*BY69+0.5*BX69,IF(Monomers_Data!F69=2,0.7*BY69+0.3*BX69,IF(Monomers_Data!F69=3,MAXA(MINA(BX69,BY69),BW69),IF(Monomers_Data!F69=4,0.7*BY69+0.3*BW69,IF(Monomers_Data!F69=5,0.5*BY69+0.5*BW69,"ERR")))))</f>
        <v>26.6922374739458</v>
      </c>
      <c r="CA69" s="96"/>
      <c r="CB69" s="92" t="n">
        <f aca="false">BY69+CA69</f>
        <v>26.6922374739458</v>
      </c>
      <c r="CC69" s="96" t="n">
        <f aca="false">EP69</f>
        <v>24.0922374739458</v>
      </c>
      <c r="CD69" s="96" t="n">
        <f aca="false">CB69+2</f>
        <v>28.6922374739458</v>
      </c>
      <c r="CE69" s="123" t="n">
        <f aca="false">CB69+0.25</f>
        <v>26.9422374739458</v>
      </c>
      <c r="CF69" s="124"/>
      <c r="CG69" s="105" t="n">
        <f aca="false">VLOOKUP(A69,'[2]Price Curves'!$C$8:$BH$367,'[2]Price Curves'!$AY$1)</f>
        <v>46.9903740428571</v>
      </c>
      <c r="CH69" s="124" t="n">
        <f aca="false">CG69/4.23</f>
        <v>11.1088354711246</v>
      </c>
      <c r="CI69" s="124" t="n">
        <f aca="false">$CB69+CI$3</f>
        <v>18.6922374739458</v>
      </c>
      <c r="CJ69" s="124" t="n">
        <f aca="false">$CB69+CJ$3</f>
        <v>24.6922374739458</v>
      </c>
      <c r="CK69" s="124" t="n">
        <f aca="false">$CB69+CK$3</f>
        <v>20.6922374739458</v>
      </c>
      <c r="CL69" s="125" t="n">
        <f aca="false">IF(Monomers_Data!P69=1,0.5*CK69+0.5*CJ69,IF(Monomers_Data!P69=2,0.7*CK69+0.3*CJ69,IF(Monomers_Data!P69=3,MAXA(MINA(CJ69,CK69),CI69),IF(Monomers_Data!P69=4,0.7*CK69+0.3*CI69,IF(Monomers_Data!P69=5,0.5*CK69+0.5*CI69,"ERR")))))</f>
        <v>20.6922374739458</v>
      </c>
      <c r="CM69" s="125" t="n">
        <f aca="false">CH69+$CM$3</f>
        <v>18.1088354711246</v>
      </c>
      <c r="CN69" s="125"/>
      <c r="CO69" s="118" t="n">
        <f aca="false">CK69+CN69</f>
        <v>20.6922374739458</v>
      </c>
      <c r="CP69" s="125" t="n">
        <v>1.5</v>
      </c>
      <c r="CQ69" s="127" t="n">
        <f aca="false">CO69+CP69</f>
        <v>22.1922374739458</v>
      </c>
      <c r="CR69" s="124" t="n">
        <f aca="false">EX69</f>
        <v>18.9678079011777</v>
      </c>
      <c r="CS69" s="128" t="n">
        <f aca="false">EX69</f>
        <v>18.9678079011777</v>
      </c>
      <c r="CT69" s="7" t="n">
        <f aca="false">CB69</f>
        <v>26.6922374739458</v>
      </c>
      <c r="CU69" s="124" t="n">
        <f aca="false">(+CT69+$CU$3)</f>
        <v>29.1922374739458</v>
      </c>
      <c r="CV69" s="124" t="n">
        <f aca="false">CT69+$CV$3</f>
        <v>43.6922374739458</v>
      </c>
      <c r="CW69" s="124" t="n">
        <f aca="false">CT69+$CW$3</f>
        <v>36.6922374739458</v>
      </c>
      <c r="CX69" s="96" t="n">
        <f aca="false">IF(Polymers_Data!BU69=1,0.5*CW69+0.5*CV69,IF(Polymers_Data!BU69=2,0.7*CW69+0.3*CV69,IF(Polymers_Data!BU69=3,MAXA(MINA(CV69,CW69),CU69),IF(Polymers_Data!BU69=4,0.7*CW69+0.3*CU69,IF(Polymers_Data!BU69=5,0.5*CW69+0.5*CU69,"ERR")))))</f>
        <v>38.7922374739458</v>
      </c>
      <c r="CY69" s="129" t="n">
        <f aca="false">CX69</f>
        <v>38.7922374739458</v>
      </c>
      <c r="CZ69" s="105" t="n">
        <v>0</v>
      </c>
      <c r="DA69" s="124" t="n">
        <f aca="false">CZ69*100/(0.2*4.22+0.8*2.9696)</f>
        <v>0</v>
      </c>
      <c r="DB69" s="123"/>
      <c r="DC69" s="124" t="n">
        <f aca="false">EN69</f>
        <v>24.0922374739458</v>
      </c>
      <c r="DD69" s="124" t="n">
        <f aca="false">EB69</f>
        <v>106.496785714286</v>
      </c>
      <c r="DE69" s="124" t="n">
        <f aca="false">DC69*0.285+DD69/7.37*0.785+5.2</f>
        <v>23.4095681123289</v>
      </c>
      <c r="DF69" s="124" t="n">
        <f aca="false">DC69+$DF$3</f>
        <v>18.7922374739458</v>
      </c>
      <c r="DG69" s="124" t="n">
        <f aca="false">DC69+$DG$3</f>
        <v>49.0922374739458</v>
      </c>
      <c r="DH69" s="96" t="n">
        <f aca="false">DC69+6</f>
        <v>30.0922374739458</v>
      </c>
      <c r="DI69" s="124" t="n">
        <f aca="false">IF(Monomers_Data!AE69=1,0.5*DH69+0.5*DG69,IF(Monomers_Data!AE69=2,0.7*DH69+0.3*DG69,IF(Monomers_Data!AE69=3,MAXA(MINA(DG69,DH69),DF69),IF(Monomers_Data!AE69=4,0.7*DH69+0.3*DF69,IF(Monomers_Data!AE69=5,0.5*DH69+0.5*DF69,"ERR")))))</f>
        <v>30.0922374739458</v>
      </c>
      <c r="DJ69" s="125" t="n">
        <f aca="false">DI69</f>
        <v>30.0922374739458</v>
      </c>
      <c r="DK69" s="123" t="n">
        <f aca="false">DJ69/100*2204</f>
        <v>663.232913925766</v>
      </c>
      <c r="DL69" s="124" t="n">
        <f aca="false">CB69</f>
        <v>26.6922374739458</v>
      </c>
      <c r="DM69" s="124" t="n">
        <f aca="false">DL69+$DM$3</f>
        <v>29.1922374739458</v>
      </c>
      <c r="DN69" s="124" t="n">
        <f aca="false">DL69+$DN$3</f>
        <v>49.6922374739458</v>
      </c>
      <c r="DO69" s="96" t="n">
        <f aca="false">DL69+$DO$3</f>
        <v>37.6922374739458</v>
      </c>
      <c r="DP69" s="124" t="n">
        <f aca="false">IF(Monomers_Data!AE69=1,0.5*DO69+0.5*DN69,IF(Monomers_Data!AE69=2,0.7*DO69+0.3*DN69,IF(Monomers_Data!AE69=3,MAXA(MINA(DN69,DO69),DM69),IF(Monomers_Data!AE69=4,0.7*DO69+0.3*DM69,IF(Monomers_Data!AE69=5,0.5*DO69+0.5*DM69,"ERR")))))</f>
        <v>37.6922374739458</v>
      </c>
      <c r="DQ69" s="125" t="n">
        <f aca="false">DP69</f>
        <v>37.6922374739458</v>
      </c>
      <c r="DR69" s="123" t="n">
        <f aca="false">DQ69/100*2204</f>
        <v>830.736913925766</v>
      </c>
      <c r="DS69" s="96" t="n">
        <f aca="false">VLOOKUP(A69,'[2]Price Curves'!$C$8:$BH$367,'[2]Price Curves'!$BC$1)</f>
        <v>22.65</v>
      </c>
      <c r="DT69" s="124" t="n">
        <f aca="false">DS69/42*100</f>
        <v>53.9285714285714</v>
      </c>
      <c r="DU69" s="124" t="n">
        <f aca="false">VLOOKUP(A69,'[2]Price Curves'!$C$8:$BH$367,'[2]Price Curves'!$BG$1)</f>
        <v>74.3809523809524</v>
      </c>
      <c r="DV69" s="105" t="n">
        <f aca="false">DT70+$DT$3</f>
        <v>79.4690476190476</v>
      </c>
      <c r="DW69" s="130" t="n">
        <f aca="false">DT70+$DU$3</f>
        <v>163.869047619048</v>
      </c>
      <c r="DX69" s="130" t="n">
        <f aca="false">DT69*$DV$3+DU69*$DW$3+$DX$3</f>
        <v>106.496785714286</v>
      </c>
      <c r="DY69" s="96" t="n">
        <f aca="false">DT70+$DY$3</f>
        <v>108.869047619048</v>
      </c>
      <c r="DZ69" s="96"/>
      <c r="EA69" s="131" t="n">
        <f aca="false">DX69+DZ69</f>
        <v>106.496785714286</v>
      </c>
      <c r="EB69" s="131" t="n">
        <f aca="false">DX69</f>
        <v>106.496785714286</v>
      </c>
      <c r="EC69" s="132"/>
      <c r="ED69" s="133" t="n">
        <f aca="false">'[2]Price Curves'!AM68</f>
        <v>0</v>
      </c>
      <c r="EH69" s="106" t="n">
        <f aca="false">MAX(EXP(-0.015*((A75-'Export File'!$A$6+30)/365))*$EH$8,0.1)</f>
        <v>0.10115822197109</v>
      </c>
      <c r="EJ69" s="134" t="n">
        <f aca="false">BV69</f>
        <v>12.6922374739458</v>
      </c>
      <c r="EK69" s="134" t="n">
        <f aca="false">EJ69+5.22</f>
        <v>17.9122374739458</v>
      </c>
      <c r="EL69" s="134" t="n">
        <f aca="false">EJ69+18.2</f>
        <v>30.8922374739458</v>
      </c>
      <c r="EM69" s="134" t="n">
        <f aca="false">EJ69+$EM$3</f>
        <v>24.0922374739458</v>
      </c>
      <c r="EN69" s="135" t="n">
        <f aca="false">IF(Monomers_Data!K69=1,0.5*EM69+0.5*EL69,IF(Monomers_Data!K69=2,0.7*EM69+0.3*EL69,IF(Monomers_Data!K69=3,MAXA(MINA(EL69,EM69),EK69),IF(Monomers_Data!K69=4,0.7*EM69+0.3*EK69,IF(Monomers_Data!K69=5,0.5*EM69+0.5*EK69,"ERR")))))</f>
        <v>24.0922374739458</v>
      </c>
      <c r="EP69" s="142" t="n">
        <f aca="false">EN69+EO69</f>
        <v>24.0922374739458</v>
      </c>
      <c r="EQ69" s="134" t="n">
        <f aca="false">VLOOKUP(A69,'[2]Price Curves'!$C$8:$BH$367,'[2]Price Curves'!$BH$1)</f>
        <v>68.7595238095238</v>
      </c>
      <c r="ER69" s="134" t="n">
        <f aca="false">VLOOKUP(A69,'[2]Price Curves'!$C$8:$BH$367,'[2]Price Curves'!$BA$1)</f>
        <v>44.7749766071429</v>
      </c>
      <c r="ES69" s="137" t="n">
        <f aca="false">MIN(((EQ69+$ET$1-ER69*0.7133-$ET$3)/5.69*2.4313)+1.5,CQ69-$ET$2)</f>
        <v>17.6224386946082</v>
      </c>
      <c r="ET69" s="134" t="n">
        <f aca="false">MAX(($EQ69+$ET$1-$ER69*0.7133-$ET$3)/5.69*2.4313+1.5,$CQ69-$ET$2)</f>
        <v>19.6922374739458</v>
      </c>
      <c r="EU69" s="138" t="n">
        <f aca="false">AVERAGE(ET69,ES69)</f>
        <v>18.657338084277</v>
      </c>
      <c r="EV69" s="134" t="n">
        <f aca="false">CB69*$EV$2+$EV$3</f>
        <v>17.1526392928291</v>
      </c>
      <c r="EW69" s="134" t="n">
        <f aca="false">IF(Monomers_Data!U69=1,0.5*EU69+0.5*ET69,IF(Monomers_Data!U69=2,0.7*EU69+0.3*ET69,IF(Monomers_Data!U69=3,MAXA(MINA(ET69,EU69),ES69),IF(Monomers_Data!U69=4,0.7*EU69+0.3*ES69,IF(Monomers_Data!U69=5,0.5*EU69+0.5*ES69,"ERR")))))</f>
        <v>18.9678079011777</v>
      </c>
      <c r="EX69" s="96" t="n">
        <f aca="false">EW69</f>
        <v>18.9678079011777</v>
      </c>
      <c r="EY69" s="139" t="n">
        <f aca="false">VLOOKUP(A69,'[2]Price Curves'!$C$8:$BH$367,'[2]Price Curves'!$BE$1)</f>
        <v>4.135</v>
      </c>
      <c r="EZ69" s="134" t="n">
        <f aca="false">EY69*$EZ$2+$EZ$3</f>
        <v>62.8465</v>
      </c>
      <c r="FA69" s="0" t="n">
        <f aca="false">((EY69*$FA$2)+$FA$3)*100</f>
        <v>63.4175</v>
      </c>
    </row>
    <row r="70" customFormat="false" ht="12" hidden="false" customHeight="false" outlineLevel="0" collapsed="false">
      <c r="A70" s="140" t="n">
        <f aca="false">EOMONTH(A69,0)+1</f>
        <v>38838</v>
      </c>
      <c r="C70" s="108" t="n">
        <f aca="false">CB70</f>
        <v>26.6964317920405</v>
      </c>
      <c r="D70" s="6"/>
      <c r="E70" s="96" t="n">
        <f aca="false">C70+$E$3</f>
        <v>35.6964317920405</v>
      </c>
      <c r="F70" s="96" t="n">
        <f aca="false">C70+$F$3</f>
        <v>48.6964317920405</v>
      </c>
      <c r="G70" s="96" t="n">
        <f aca="false">C70+$G$3</f>
        <v>41.8964317920405</v>
      </c>
      <c r="H70" s="92" t="n">
        <f aca="false">IF(Polymers_Data!F70=1,0.5*G70+0.5*F70,IF(Polymers_Data!F70=2,0.7*G70+0.3*F70,IF(Polymers_Data!F70=3,MAXA(MINA(F70,G70),E70),IF(Polymers_Data!F70=4,0.7*G70+0.3*E70,IF(Polymers_Data!F70=5,0.5*G70+0.5*E70,"ERR")))))</f>
        <v>41.8964317920405</v>
      </c>
      <c r="I70" s="109" t="n">
        <v>0</v>
      </c>
      <c r="J70" s="109" t="n">
        <f aca="false">G70+I70</f>
        <v>41.8964317920405</v>
      </c>
      <c r="K70" s="110" t="n">
        <f aca="false">J70+2</f>
        <v>43.8964317920405</v>
      </c>
      <c r="L70" s="111" t="n">
        <f aca="false">AB70+$L$3</f>
        <v>44.1964317920405</v>
      </c>
      <c r="M70" s="112" t="n">
        <f aca="false">L70+$M$3</f>
        <v>45.1964317920405</v>
      </c>
      <c r="N70" s="113" t="n">
        <f aca="false">L70+$N$3</f>
        <v>43.1964317920405</v>
      </c>
      <c r="O70" s="114" t="n">
        <f aca="false">C70+$O$3</f>
        <v>29.1964317920405</v>
      </c>
      <c r="P70" s="96" t="n">
        <f aca="false">C70+$P$3</f>
        <v>47.1964317920405</v>
      </c>
      <c r="Q70" s="96" t="n">
        <f aca="false">C70+$Q$3</f>
        <v>38.9464317920405</v>
      </c>
      <c r="R70" s="6"/>
      <c r="S70" s="88" t="n">
        <f aca="false">J70-3.5</f>
        <v>38.3964317920405</v>
      </c>
      <c r="T70" s="92"/>
      <c r="U70" s="114" t="n">
        <f aca="false">$C70+$U$3</f>
        <v>31.6964317920405</v>
      </c>
      <c r="V70" s="96" t="n">
        <f aca="false">$C70+$V$3</f>
        <v>46.1964317920405</v>
      </c>
      <c r="W70" s="96" t="n">
        <f aca="false">$C70+$W$3</f>
        <v>38.6964317920405</v>
      </c>
      <c r="X70" s="92"/>
      <c r="Y70" s="92" t="n">
        <f aca="false">IF(Polymers_Data!BA70=1,0.5*W70+0.5*V70,IF(Polymers_Data!BA70=2,0.7*W70+0.3*V70,IF(Polymers_Data!BA70=3,MAXA(MINA(V70,W70),U70),IF(Polymers_Data!BA70=4,0.7*W70+0.3*U70,IF(Polymers_Data!BA70=5,0.5*W70+0.5*U70,"ERR")))))</f>
        <v>38.6964317920405</v>
      </c>
      <c r="Z70" s="96" t="n">
        <v>0</v>
      </c>
      <c r="AA70" s="92" t="n">
        <f aca="false">W70+Z70</f>
        <v>38.6964317920405</v>
      </c>
      <c r="AB70" s="92" t="n">
        <f aca="false">AA70+1</f>
        <v>39.6964317920405</v>
      </c>
      <c r="AC70" s="116" t="n">
        <f aca="false">S70+2</f>
        <v>40.3964317920405</v>
      </c>
      <c r="AD70" s="117" t="n">
        <f aca="false">AB70+2.5</f>
        <v>42.1964317920405</v>
      </c>
      <c r="AE70" s="96" t="n">
        <f aca="false">C70+11.33</f>
        <v>38.0264317920405</v>
      </c>
      <c r="AF70" s="96" t="n">
        <f aca="false">C70+27</f>
        <v>53.6964317920405</v>
      </c>
      <c r="AG70" s="96" t="n">
        <f aca="false">C70+17.68</f>
        <v>44.3764317920405</v>
      </c>
      <c r="AH70" s="6"/>
      <c r="AI70" s="88" t="n">
        <f aca="false">AC70+4.5</f>
        <v>44.8964317920405</v>
      </c>
      <c r="AJ70" s="118" t="n">
        <f aca="false">AB70+8</f>
        <v>47.6964317920405</v>
      </c>
      <c r="AK70" s="114" t="n">
        <f aca="false">CO70+1.5</f>
        <v>22.1964317920405</v>
      </c>
      <c r="AL70" s="6"/>
      <c r="AM70" s="96" t="n">
        <f aca="false">AK70+$AM$3</f>
        <v>34.9964317920405</v>
      </c>
      <c r="AN70" s="96" t="n">
        <f aca="false">AK70+$AN$3</f>
        <v>46.1964317920405</v>
      </c>
      <c r="AO70" s="96" t="n">
        <f aca="false">AK70+$AO$3</f>
        <v>40.0964317920405</v>
      </c>
      <c r="AP70" s="109" t="n">
        <f aca="false">IF(Polymers_Data!AE70=1,0.5*AO70+0.5*AN70,IF(Polymers_Data!AE70=2,0.7*AO70+0.3*AN70,IF(Polymers_Data!AE70=3,MAXA(MINA(AN70,AO70),AM70),IF(Polymers_Data!AE70=4,0.7*AO70+0.3*AM70,IF(Polymers_Data!AE70=5,0.5*AO70+0.5*AM70,"ERR")))))</f>
        <v>40.0964317920405</v>
      </c>
      <c r="AQ70" s="109" t="n">
        <f aca="false">IF(Polymers_Data!AE70=1,0.5*AO70+0.5*AN70,IF(Polymers_Data!AE70=2,0.7*AO70+0.3*AN70,IF(Polymers_Data!AE70=3,MAXA(MINA(AN70,AO70),AM70),IF(Polymers_Data!AE70=4,0.7*AO70+0.3*AM70,IF(Polymers_Data!AE70=5,0.5*AO70+0.5*AM70,"ERR")))))</f>
        <v>40.0964317920405</v>
      </c>
      <c r="AR70" s="96" t="n">
        <f aca="false">$AK70+10</f>
        <v>32.1964317920405</v>
      </c>
      <c r="AS70" s="96" t="n">
        <f aca="false">$AK70+23.75</f>
        <v>45.9464317920405</v>
      </c>
      <c r="AT70" s="96" t="n">
        <f aca="false">$AK70+$AT$3</f>
        <v>37.5864317920405</v>
      </c>
      <c r="AU70" s="96" t="n">
        <f aca="false">IF(Polymers_Data!BP70=1,0.5*AT70+0.5*AS70,IF(Polymers_Data!BP70=2,0.7*AT70+0.3*AS70,IF(Polymers_Data!BP70=3,MAXA(MINA(AS70,AT70),AR70),IF(Polymers_Data!BP70=4,0.7*AT70+0.3*AR70,IF(Polymers_Data!BP70=5,0.3*AT70+0.7*AR70,"ERR")))))</f>
        <v>37.5864317920405</v>
      </c>
      <c r="AV70" s="96"/>
      <c r="AW70" s="96" t="n">
        <f aca="false">AT70+AV70</f>
        <v>37.5864317920405</v>
      </c>
      <c r="AX70" s="5"/>
      <c r="AY70" s="108" t="n">
        <f aca="false">C70</f>
        <v>26.6964317920405</v>
      </c>
      <c r="AZ70" s="6"/>
      <c r="BA70" s="96" t="n">
        <f aca="false">AY70+$BA$3</f>
        <v>44.1964317920405</v>
      </c>
      <c r="BB70" s="96" t="n">
        <f aca="false">AY70+$BB$3</f>
        <v>86.6964317920405</v>
      </c>
      <c r="BC70" s="96" t="n">
        <f aca="false">AY70+$BC$3</f>
        <v>66.1964317920405</v>
      </c>
      <c r="BD70" s="109" t="n">
        <f aca="false">IF(Polymers_Data!BZ70=1,0.5*BC70+0.5*BB70,IF(Polymers_Data!BZ70=2,0.7*BC70+0.3*BB70,IF(Polymers_Data!BZ70=3,MAXA(MINA(BB70,BC70),BA70),IF(Polymers_Data!BZ70=4,0.7*BC70+0.3*BA70,IF(Polymers_Data!BZ70=5,0.5*BC70+0.5*BA70,"ERR")))))</f>
        <v>66.1964317920405</v>
      </c>
      <c r="BE70" s="92" t="n">
        <f aca="false">IF(Polymers_Data!BZ70=1,0.5*BC70+0.5*BB70,IF(Polymers_Data!BZ70=2,0.7*BC70+0.3*BB70,IF(Polymers_Data!BZ70=3,MAXA(MINA(BB70,BC70),BA70),IF(Polymers_Data!BZ70=4,0.7*BC70+0.3*BA70,IF(Polymers_Data!BZ70=5,0.5*BC70+0.5*BA70,"ERR")))))</f>
        <v>66.1964317920405</v>
      </c>
      <c r="BF70" s="6"/>
      <c r="BG70" s="6"/>
      <c r="BH70" s="6"/>
      <c r="BI70" s="120" t="n">
        <f aca="false">BC70+BH70</f>
        <v>66.1964317920405</v>
      </c>
      <c r="BJ70" s="6"/>
      <c r="BK70" s="114" t="n">
        <f aca="false">DQ70</f>
        <v>37.6964317920405</v>
      </c>
      <c r="BL70" s="6"/>
      <c r="BM70" s="96" t="n">
        <f aca="false">BK70+$BM$3</f>
        <v>44.9464317920405</v>
      </c>
      <c r="BN70" s="96" t="n">
        <f aca="false">BK70+22</f>
        <v>59.6964317920405</v>
      </c>
      <c r="BO70" s="96" t="n">
        <f aca="false">BK70+$BO$3</f>
        <v>52.8964317920405</v>
      </c>
      <c r="BP70" s="121" t="n">
        <f aca="false">IF(Polymers_Data!AJ70=1,0.5*BO70+0.5*BN70,IF(Polymers_Data!AJ70=2,0.7*BO70+0.3*BN70,IF(Polymers_Data!AJ70=3,MAXA(MINA(BN70,BO70),BM70),IF(Polymers_Data!AJ70=4,0.7*BO70+0.3*BM70,IF(Polymers_Data!AJ70=5,0.5*BO70+0.5*BM70,"ERR")))))</f>
        <v>52.8964317920405</v>
      </c>
      <c r="BQ70" s="121" t="n">
        <v>0</v>
      </c>
      <c r="BR70" s="121" t="n">
        <f aca="false">BO70+BQ70</f>
        <v>52.8964317920405</v>
      </c>
      <c r="BS70" s="96" t="n">
        <f aca="false">BR70-2.5</f>
        <v>50.3964317920405</v>
      </c>
      <c r="BT70" s="124"/>
      <c r="BU70" s="122" t="n">
        <f aca="false">VLOOKUP(A70,'[2]Price Curves'!$C$8:$IV$367,'[2]Price Curves'!$AW$1)</f>
        <v>37.7084024223602</v>
      </c>
      <c r="BV70" s="96" t="n">
        <f aca="false">BU70/2.97</f>
        <v>12.6964317920405</v>
      </c>
      <c r="BW70" s="96" t="n">
        <f aca="false">BV70+7</f>
        <v>19.6964317920405</v>
      </c>
      <c r="BX70" s="96" t="n">
        <f aca="false">BV70+23.861</f>
        <v>36.5574317920405</v>
      </c>
      <c r="BY70" s="96" t="n">
        <f aca="false">BV70+$BY$3</f>
        <v>26.6964317920405</v>
      </c>
      <c r="BZ70" s="96" t="n">
        <f aca="false">IF(Monomers_Data!F70=1,0.5*BY70+0.5*BX70,IF(Monomers_Data!F70=2,0.7*BY70+0.3*BX70,IF(Monomers_Data!F70=3,MAXA(MINA(BX70,BY70),BW70),IF(Monomers_Data!F70=4,0.7*BY70+0.3*BW70,IF(Monomers_Data!F70=5,0.5*BY70+0.5*BW70,"ERR")))))</f>
        <v>26.6964317920405</v>
      </c>
      <c r="CA70" s="96"/>
      <c r="CB70" s="92" t="n">
        <f aca="false">BY70+CA70</f>
        <v>26.6964317920405</v>
      </c>
      <c r="CC70" s="96" t="n">
        <f aca="false">EP70</f>
        <v>24.0964317920405</v>
      </c>
      <c r="CD70" s="96" t="n">
        <f aca="false">CB70+2</f>
        <v>28.6964317920405</v>
      </c>
      <c r="CE70" s="123" t="n">
        <f aca="false">CB70+0.25</f>
        <v>26.9464317920405</v>
      </c>
      <c r="CF70" s="124"/>
      <c r="CG70" s="105" t="n">
        <f aca="false">VLOOKUP(A70,'[2]Price Curves'!$C$8:$BH$367,'[2]Price Curves'!$AY$1)</f>
        <v>46.9965810828417</v>
      </c>
      <c r="CH70" s="124" t="n">
        <f aca="false">CG70/4.23</f>
        <v>11.1103028564637</v>
      </c>
      <c r="CI70" s="124" t="n">
        <f aca="false">$CB70+CI$3</f>
        <v>18.6964317920405</v>
      </c>
      <c r="CJ70" s="124" t="n">
        <f aca="false">$CB70+CJ$3</f>
        <v>24.6964317920405</v>
      </c>
      <c r="CK70" s="124" t="n">
        <f aca="false">$CB70+CK$3</f>
        <v>20.6964317920405</v>
      </c>
      <c r="CL70" s="125" t="n">
        <f aca="false">IF(Monomers_Data!P70=1,0.5*CK70+0.5*CJ70,IF(Monomers_Data!P70=2,0.7*CK70+0.3*CJ70,IF(Monomers_Data!P70=3,MAXA(MINA(CJ70,CK70),CI70),IF(Monomers_Data!P70=4,0.7*CK70+0.3*CI70,IF(Monomers_Data!P70=5,0.5*CK70+0.5*CI70,"ERR")))))</f>
        <v>20.6964317920405</v>
      </c>
      <c r="CM70" s="125" t="n">
        <f aca="false">CH70+$CM$3</f>
        <v>18.1103028564637</v>
      </c>
      <c r="CN70" s="125"/>
      <c r="CO70" s="118" t="n">
        <f aca="false">CK70+CN70</f>
        <v>20.6964317920405</v>
      </c>
      <c r="CP70" s="125" t="n">
        <v>1.5</v>
      </c>
      <c r="CQ70" s="127" t="n">
        <f aca="false">CO70+CP70</f>
        <v>22.1964317920405</v>
      </c>
      <c r="CR70" s="124" t="n">
        <f aca="false">EX70</f>
        <v>18.9570139064559</v>
      </c>
      <c r="CS70" s="128" t="n">
        <f aca="false">EX70</f>
        <v>18.9570139064559</v>
      </c>
      <c r="CT70" s="7" t="n">
        <f aca="false">CB70</f>
        <v>26.6964317920405</v>
      </c>
      <c r="CU70" s="124" t="n">
        <f aca="false">(+CT70+$CU$3)</f>
        <v>29.1964317920405</v>
      </c>
      <c r="CV70" s="124" t="n">
        <f aca="false">CT70+$CV$3</f>
        <v>43.6964317920405</v>
      </c>
      <c r="CW70" s="124" t="n">
        <f aca="false">CT70+$CW$3</f>
        <v>36.6964317920405</v>
      </c>
      <c r="CX70" s="96" t="n">
        <f aca="false">IF(Polymers_Data!BU70=1,0.5*CW70+0.5*CV70,IF(Polymers_Data!BU70=2,0.7*CW70+0.3*CV70,IF(Polymers_Data!BU70=3,MAXA(MINA(CV70,CW70),CU70),IF(Polymers_Data!BU70=4,0.7*CW70+0.3*CU70,IF(Polymers_Data!BU70=5,0.5*CW70+0.5*CU70,"ERR")))))</f>
        <v>38.7964317920405</v>
      </c>
      <c r="CY70" s="129" t="n">
        <f aca="false">CX70</f>
        <v>38.7964317920405</v>
      </c>
      <c r="CZ70" s="105" t="n">
        <v>0</v>
      </c>
      <c r="DA70" s="124" t="n">
        <f aca="false">CZ70*100/(0.2*4.22+0.8*2.9696)</f>
        <v>0</v>
      </c>
      <c r="DB70" s="123"/>
      <c r="DC70" s="124" t="n">
        <f aca="false">EN70</f>
        <v>24.0964317920405</v>
      </c>
      <c r="DD70" s="124" t="n">
        <f aca="false">EB70</f>
        <v>106.42744047619</v>
      </c>
      <c r="DE70" s="124" t="n">
        <f aca="false">DC70*0.285+DD70/7.37*0.785+5.2</f>
        <v>23.403377331262</v>
      </c>
      <c r="DF70" s="124" t="n">
        <f aca="false">DC70+$DF$3</f>
        <v>18.7964317920405</v>
      </c>
      <c r="DG70" s="124" t="n">
        <f aca="false">DC70+$DG$3</f>
        <v>49.0964317920405</v>
      </c>
      <c r="DH70" s="96" t="n">
        <f aca="false">DC70+6</f>
        <v>30.0964317920405</v>
      </c>
      <c r="DI70" s="124" t="n">
        <f aca="false">IF(Monomers_Data!AE70=1,0.5*DH70+0.5*DG70,IF(Monomers_Data!AE70=2,0.7*DH70+0.3*DG70,IF(Monomers_Data!AE70=3,MAXA(MINA(DG70,DH70),DF70),IF(Monomers_Data!AE70=4,0.7*DH70+0.3*DF70,IF(Monomers_Data!AE70=5,0.5*DH70+0.5*DF70,"ERR")))))</f>
        <v>30.0964317920405</v>
      </c>
      <c r="DJ70" s="125" t="n">
        <f aca="false">DI70</f>
        <v>30.0964317920405</v>
      </c>
      <c r="DK70" s="123" t="n">
        <f aca="false">DJ70/100*2204</f>
        <v>663.325356696572</v>
      </c>
      <c r="DL70" s="124" t="n">
        <f aca="false">CB70</f>
        <v>26.6964317920405</v>
      </c>
      <c r="DM70" s="124" t="n">
        <f aca="false">DL70+$DM$3</f>
        <v>29.1964317920405</v>
      </c>
      <c r="DN70" s="124" t="n">
        <f aca="false">DL70+$DN$3</f>
        <v>49.6964317920405</v>
      </c>
      <c r="DO70" s="96" t="n">
        <f aca="false">DL70+$DO$3</f>
        <v>37.6964317920405</v>
      </c>
      <c r="DP70" s="124" t="n">
        <f aca="false">IF(Monomers_Data!AE70=1,0.5*DO70+0.5*DN70,IF(Monomers_Data!AE70=2,0.7*DO70+0.3*DN70,IF(Monomers_Data!AE70=3,MAXA(MINA(DN70,DO70),DM70),IF(Monomers_Data!AE70=4,0.7*DO70+0.3*DM70,IF(Monomers_Data!AE70=5,0.5*DO70+0.5*DM70,"ERR")))))</f>
        <v>37.6964317920405</v>
      </c>
      <c r="DQ70" s="125" t="n">
        <f aca="false">DP70</f>
        <v>37.6964317920405</v>
      </c>
      <c r="DR70" s="123" t="n">
        <f aca="false">DQ70/100*2204</f>
        <v>830.829356696572</v>
      </c>
      <c r="DS70" s="96" t="n">
        <f aca="false">VLOOKUP(A70,'[2]Price Curves'!$C$8:$BH$367,'[2]Price Curves'!$BC$1)</f>
        <v>22.625</v>
      </c>
      <c r="DT70" s="124" t="n">
        <f aca="false">DS70/42*100</f>
        <v>53.8690476190476</v>
      </c>
      <c r="DU70" s="124" t="n">
        <f aca="false">VLOOKUP(A70,'[2]Price Curves'!$C$8:$BH$367,'[2]Price Curves'!$BG$1)</f>
        <v>90.95</v>
      </c>
      <c r="DV70" s="105" t="n">
        <f aca="false">DT71+$DT$3</f>
        <v>79.4095238095238</v>
      </c>
      <c r="DW70" s="130" t="n">
        <f aca="false">DT71+$DU$3</f>
        <v>163.809523809524</v>
      </c>
      <c r="DX70" s="130" t="n">
        <f aca="false">DT70*$DV$3+DU70*$DW$3+$DX$3</f>
        <v>106.42744047619</v>
      </c>
      <c r="DY70" s="96" t="n">
        <f aca="false">DT71+$DY$3</f>
        <v>108.809523809524</v>
      </c>
      <c r="DZ70" s="96"/>
      <c r="EA70" s="131" t="n">
        <f aca="false">DX70+DZ70</f>
        <v>106.42744047619</v>
      </c>
      <c r="EB70" s="131" t="n">
        <f aca="false">DX70</f>
        <v>106.42744047619</v>
      </c>
      <c r="EC70" s="132"/>
      <c r="ED70" s="133" t="n">
        <f aca="false">'[2]Price Curves'!AM69</f>
        <v>0</v>
      </c>
      <c r="EH70" s="106" t="n">
        <f aca="false">MAX(EXP(-0.015*((A76-'Export File'!$A$6+30)/365))*$EH$8,0.1)</f>
        <v>0.101029431223118</v>
      </c>
      <c r="EJ70" s="134" t="n">
        <f aca="false">BV70</f>
        <v>12.6964317920405</v>
      </c>
      <c r="EK70" s="134" t="n">
        <f aca="false">EJ70+5.22</f>
        <v>17.9164317920405</v>
      </c>
      <c r="EL70" s="134" t="n">
        <f aca="false">EJ70+18.2</f>
        <v>30.8964317920405</v>
      </c>
      <c r="EM70" s="134" t="n">
        <f aca="false">EJ70+$EM$3</f>
        <v>24.0964317920405</v>
      </c>
      <c r="EN70" s="135" t="n">
        <f aca="false">IF(Monomers_Data!K70=1,0.5*EM70+0.5*EL70,IF(Monomers_Data!K70=2,0.7*EM70+0.3*EL70,IF(Monomers_Data!K70=3,MAXA(MINA(EL70,EM70),EK70),IF(Monomers_Data!K70=4,0.7*EM70+0.3*EK70,IF(Monomers_Data!K70=5,0.5*EM70+0.5*EK70,"ERR")))))</f>
        <v>24.0964317920405</v>
      </c>
      <c r="EP70" s="142" t="n">
        <f aca="false">EN70+EO70</f>
        <v>24.0964317920405</v>
      </c>
      <c r="EQ70" s="134" t="n">
        <f aca="false">VLOOKUP(A70,'[2]Price Curves'!$C$8:$BH$367,'[2]Price Curves'!$BH$1)</f>
        <v>68.65</v>
      </c>
      <c r="ER70" s="134" t="n">
        <f aca="false">VLOOKUP(A70,'[2]Price Curves'!$C$8:$BH$367,'[2]Price Curves'!$BA$1)</f>
        <v>44.7481731677019</v>
      </c>
      <c r="ES70" s="137" t="n">
        <f aca="false">MIN(((EQ70+$ET$1-ER70*0.7133-$ET$3)/5.69*2.4313)+1.5,CQ70-$ET$2)</f>
        <v>17.5838092617988</v>
      </c>
      <c r="ET70" s="134" t="n">
        <f aca="false">MAX(($EQ70+$ET$1-$ER70*0.7133-$ET$3)/5.69*2.4313+1.5,$CQ70-$ET$2)</f>
        <v>19.6964317920405</v>
      </c>
      <c r="EU70" s="138" t="n">
        <f aca="false">AVERAGE(ET70,ES70)</f>
        <v>18.6401205269197</v>
      </c>
      <c r="EV70" s="134" t="n">
        <f aca="false">CB70*$EV$2+$EV$3</f>
        <v>17.1558060029906</v>
      </c>
      <c r="EW70" s="134" t="n">
        <f aca="false">IF(Monomers_Data!U70=1,0.5*EU70+0.5*ET70,IF(Monomers_Data!U70=2,0.7*EU70+0.3*ET70,IF(Monomers_Data!U70=3,MAXA(MINA(ET70,EU70),ES70),IF(Monomers_Data!U70=4,0.7*EU70+0.3*ES70,IF(Monomers_Data!U70=5,0.5*EU70+0.5*ES70,"ERR")))))</f>
        <v>18.9570139064559</v>
      </c>
      <c r="EX70" s="96" t="n">
        <f aca="false">EW70</f>
        <v>18.9570139064559</v>
      </c>
      <c r="EY70" s="139" t="n">
        <f aca="false">VLOOKUP(A70,'[2]Price Curves'!$C$8:$BH$367,'[2]Price Curves'!$BE$1)</f>
        <v>4.169</v>
      </c>
      <c r="EZ70" s="134" t="n">
        <f aca="false">EY70*$EZ$2+$EZ$3</f>
        <v>63.3871</v>
      </c>
      <c r="FA70" s="0" t="n">
        <f aca="false">((EY70*$FA$2)+$FA$3)*100</f>
        <v>63.7745</v>
      </c>
    </row>
    <row r="71" customFormat="false" ht="12" hidden="false" customHeight="false" outlineLevel="0" collapsed="false">
      <c r="A71" s="140" t="n">
        <f aca="false">EOMONTH(A70,0)+1</f>
        <v>38869</v>
      </c>
      <c r="C71" s="108" t="n">
        <f aca="false">CB71</f>
        <v>26.7008566873643</v>
      </c>
      <c r="D71" s="6"/>
      <c r="E71" s="96" t="n">
        <f aca="false">C71+$E$3</f>
        <v>35.7008566873643</v>
      </c>
      <c r="F71" s="96" t="n">
        <f aca="false">C71+$F$3</f>
        <v>48.7008566873643</v>
      </c>
      <c r="G71" s="96" t="n">
        <f aca="false">C71+$G$3</f>
        <v>41.9008566873643</v>
      </c>
      <c r="H71" s="92" t="n">
        <f aca="false">IF(Polymers_Data!F71=1,0.5*G71+0.5*F71,IF(Polymers_Data!F71=2,0.7*G71+0.3*F71,IF(Polymers_Data!F71=3,MAXA(MINA(F71,G71),E71),IF(Polymers_Data!F71=4,0.7*G71+0.3*E71,IF(Polymers_Data!F71=5,0.5*G71+0.5*E71,"ERR")))))</f>
        <v>41.9008566873643</v>
      </c>
      <c r="I71" s="109" t="n">
        <v>0</v>
      </c>
      <c r="J71" s="109" t="n">
        <f aca="false">G71+I71</f>
        <v>41.9008566873643</v>
      </c>
      <c r="K71" s="110" t="n">
        <f aca="false">J71+2</f>
        <v>43.9008566873643</v>
      </c>
      <c r="L71" s="111" t="n">
        <f aca="false">AB71+$L$3</f>
        <v>44.2008566873643</v>
      </c>
      <c r="M71" s="112" t="n">
        <f aca="false">L71+$M$3</f>
        <v>45.2008566873643</v>
      </c>
      <c r="N71" s="113" t="n">
        <f aca="false">L71+$N$3</f>
        <v>43.2008566873643</v>
      </c>
      <c r="O71" s="114" t="n">
        <f aca="false">C71+$O$3</f>
        <v>29.2008566873643</v>
      </c>
      <c r="P71" s="96" t="n">
        <f aca="false">C71+$P$3</f>
        <v>47.2008566873643</v>
      </c>
      <c r="Q71" s="96" t="n">
        <f aca="false">C71+$Q$3</f>
        <v>38.9508566873643</v>
      </c>
      <c r="R71" s="6"/>
      <c r="S71" s="88" t="n">
        <f aca="false">J71-3.5</f>
        <v>38.4008566873643</v>
      </c>
      <c r="T71" s="92"/>
      <c r="U71" s="114" t="n">
        <f aca="false">$C71+$U$3</f>
        <v>31.7008566873643</v>
      </c>
      <c r="V71" s="96" t="n">
        <f aca="false">$C71+$V$3</f>
        <v>46.2008566873643</v>
      </c>
      <c r="W71" s="96" t="n">
        <f aca="false">$C71+$W$3</f>
        <v>38.7008566873643</v>
      </c>
      <c r="X71" s="92"/>
      <c r="Y71" s="92" t="n">
        <f aca="false">IF(Polymers_Data!BA71=1,0.5*W71+0.5*V71,IF(Polymers_Data!BA71=2,0.7*W71+0.3*V71,IF(Polymers_Data!BA71=3,MAXA(MINA(V71,W71),U71),IF(Polymers_Data!BA71=4,0.7*W71+0.3*U71,IF(Polymers_Data!BA71=5,0.5*W71+0.5*U71,"ERR")))))</f>
        <v>38.7008566873643</v>
      </c>
      <c r="Z71" s="96" t="n">
        <v>0</v>
      </c>
      <c r="AA71" s="92" t="n">
        <f aca="false">W71+Z71</f>
        <v>38.7008566873643</v>
      </c>
      <c r="AB71" s="92" t="n">
        <f aca="false">AA71+1</f>
        <v>39.7008566873643</v>
      </c>
      <c r="AC71" s="116" t="n">
        <f aca="false">S71+2</f>
        <v>40.4008566873643</v>
      </c>
      <c r="AD71" s="117" t="n">
        <f aca="false">AB71+2.5</f>
        <v>42.2008566873643</v>
      </c>
      <c r="AE71" s="96" t="n">
        <f aca="false">C71+11.33</f>
        <v>38.0308566873643</v>
      </c>
      <c r="AF71" s="96" t="n">
        <f aca="false">C71+27</f>
        <v>53.7008566873643</v>
      </c>
      <c r="AG71" s="96" t="n">
        <f aca="false">C71+17.68</f>
        <v>44.3808566873643</v>
      </c>
      <c r="AH71" s="6"/>
      <c r="AI71" s="88" t="n">
        <f aca="false">AC71+4.5</f>
        <v>44.9008566873643</v>
      </c>
      <c r="AJ71" s="118" t="n">
        <f aca="false">AB71+8</f>
        <v>47.7008566873643</v>
      </c>
      <c r="AK71" s="114" t="n">
        <f aca="false">CO71+1.5</f>
        <v>22.2008566873643</v>
      </c>
      <c r="AL71" s="6"/>
      <c r="AM71" s="96" t="n">
        <f aca="false">AK71+$AM$3</f>
        <v>35.0008566873643</v>
      </c>
      <c r="AN71" s="96" t="n">
        <f aca="false">AK71+$AN$3</f>
        <v>46.2008566873643</v>
      </c>
      <c r="AO71" s="96" t="n">
        <f aca="false">AK71+$AO$3</f>
        <v>40.1008566873643</v>
      </c>
      <c r="AP71" s="109" t="n">
        <f aca="false">IF(Polymers_Data!AE71=1,0.5*AO71+0.5*AN71,IF(Polymers_Data!AE71=2,0.7*AO71+0.3*AN71,IF(Polymers_Data!AE71=3,MAXA(MINA(AN71,AO71),AM71),IF(Polymers_Data!AE71=4,0.7*AO71+0.3*AM71,IF(Polymers_Data!AE71=5,0.5*AO71+0.5*AM71,"ERR")))))</f>
        <v>40.1008566873643</v>
      </c>
      <c r="AQ71" s="109" t="n">
        <f aca="false">IF(Polymers_Data!AE71=1,0.5*AO71+0.5*AN71,IF(Polymers_Data!AE71=2,0.7*AO71+0.3*AN71,IF(Polymers_Data!AE71=3,MAXA(MINA(AN71,AO71),AM71),IF(Polymers_Data!AE71=4,0.7*AO71+0.3*AM71,IF(Polymers_Data!AE71=5,0.5*AO71+0.5*AM71,"ERR")))))</f>
        <v>40.1008566873643</v>
      </c>
      <c r="AR71" s="96" t="n">
        <f aca="false">$AK71+10</f>
        <v>32.2008566873643</v>
      </c>
      <c r="AS71" s="96" t="n">
        <f aca="false">$AK71+23.75</f>
        <v>45.9508566873643</v>
      </c>
      <c r="AT71" s="96" t="n">
        <f aca="false">$AK71+$AT$3</f>
        <v>37.5908566873643</v>
      </c>
      <c r="AU71" s="96" t="n">
        <f aca="false">IF(Polymers_Data!BP71=1,0.5*AT71+0.5*AS71,IF(Polymers_Data!BP71=2,0.7*AT71+0.3*AS71,IF(Polymers_Data!BP71=3,MAXA(MINA(AS71,AT71),AR71),IF(Polymers_Data!BP71=4,0.7*AT71+0.3*AR71,IF(Polymers_Data!BP71=5,0.3*AT71+0.7*AR71,"ERR")))))</f>
        <v>37.5908566873643</v>
      </c>
      <c r="AV71" s="96"/>
      <c r="AW71" s="96" t="n">
        <f aca="false">AT71+AV71</f>
        <v>37.5908566873643</v>
      </c>
      <c r="AX71" s="5"/>
      <c r="AY71" s="108" t="n">
        <f aca="false">C71</f>
        <v>26.7008566873643</v>
      </c>
      <c r="AZ71" s="6"/>
      <c r="BA71" s="96" t="n">
        <f aca="false">AY71+$BA$3</f>
        <v>44.2008566873643</v>
      </c>
      <c r="BB71" s="96" t="n">
        <f aca="false">AY71+$BB$3</f>
        <v>86.7008566873643</v>
      </c>
      <c r="BC71" s="96" t="n">
        <f aca="false">AY71+$BC$3</f>
        <v>66.2008566873643</v>
      </c>
      <c r="BD71" s="109" t="n">
        <f aca="false">IF(Polymers_Data!BZ71=1,0.5*BC71+0.5*BB71,IF(Polymers_Data!BZ71=2,0.7*BC71+0.3*BB71,IF(Polymers_Data!BZ71=3,MAXA(MINA(BB71,BC71),BA71),IF(Polymers_Data!BZ71=4,0.7*BC71+0.3*BA71,IF(Polymers_Data!BZ71=5,0.5*BC71+0.5*BA71,"ERR")))))</f>
        <v>66.2008566873643</v>
      </c>
      <c r="BE71" s="92" t="n">
        <f aca="false">IF(Polymers_Data!BZ71=1,0.5*BC71+0.5*BB71,IF(Polymers_Data!BZ71=2,0.7*BC71+0.3*BB71,IF(Polymers_Data!BZ71=3,MAXA(MINA(BB71,BC71),BA71),IF(Polymers_Data!BZ71=4,0.7*BC71+0.3*BA71,IF(Polymers_Data!BZ71=5,0.5*BC71+0.5*BA71,"ERR")))))</f>
        <v>66.2008566873643</v>
      </c>
      <c r="BF71" s="6"/>
      <c r="BG71" s="6"/>
      <c r="BH71" s="6"/>
      <c r="BI71" s="120" t="n">
        <f aca="false">BC71+BH71</f>
        <v>66.2008566873643</v>
      </c>
      <c r="BJ71" s="6"/>
      <c r="BK71" s="114" t="n">
        <f aca="false">DQ71</f>
        <v>37.7008566873643</v>
      </c>
      <c r="BL71" s="6"/>
      <c r="BM71" s="96" t="n">
        <f aca="false">BK71+$BM$3</f>
        <v>44.9508566873643</v>
      </c>
      <c r="BN71" s="96" t="n">
        <f aca="false">BK71+22</f>
        <v>59.7008566873643</v>
      </c>
      <c r="BO71" s="96" t="n">
        <f aca="false">BK71+$BO$3</f>
        <v>52.9008566873643</v>
      </c>
      <c r="BP71" s="121" t="n">
        <f aca="false">IF(Polymers_Data!AJ71=1,0.5*BO71+0.5*BN71,IF(Polymers_Data!AJ71=2,0.7*BO71+0.3*BN71,IF(Polymers_Data!AJ71=3,MAXA(MINA(BN71,BO71),BM71),IF(Polymers_Data!AJ71=4,0.7*BO71+0.3*BM71,IF(Polymers_Data!AJ71=5,0.5*BO71+0.5*BM71,"ERR")))))</f>
        <v>52.9008566873643</v>
      </c>
      <c r="BQ71" s="121" t="n">
        <v>0</v>
      </c>
      <c r="BR71" s="121" t="n">
        <f aca="false">BO71+BQ71</f>
        <v>52.9008566873643</v>
      </c>
      <c r="BS71" s="96" t="n">
        <f aca="false">BR71-2.5</f>
        <v>50.4008566873643</v>
      </c>
      <c r="BT71" s="124"/>
      <c r="BU71" s="122" t="n">
        <f aca="false">VLOOKUP(A71,'[2]Price Curves'!$C$8:$IV$367,'[2]Price Curves'!$AW$1)</f>
        <v>37.7215443614719</v>
      </c>
      <c r="BV71" s="96" t="n">
        <f aca="false">BU71/2.97</f>
        <v>12.7008566873643</v>
      </c>
      <c r="BW71" s="96" t="n">
        <f aca="false">BV71+7</f>
        <v>19.7008566873643</v>
      </c>
      <c r="BX71" s="96" t="n">
        <f aca="false">BV71+23.861</f>
        <v>36.5618566873643</v>
      </c>
      <c r="BY71" s="96" t="n">
        <f aca="false">BV71+$BY$3</f>
        <v>26.7008566873643</v>
      </c>
      <c r="BZ71" s="96" t="n">
        <f aca="false">IF(Monomers_Data!F71=1,0.5*BY71+0.5*BX71,IF(Monomers_Data!F71=2,0.7*BY71+0.3*BX71,IF(Monomers_Data!F71=3,MAXA(MINA(BX71,BY71),BW71),IF(Monomers_Data!F71=4,0.7*BY71+0.3*BW71,IF(Monomers_Data!F71=5,0.5*BY71+0.5*BW71,"ERR")))))</f>
        <v>26.7008566873643</v>
      </c>
      <c r="CA71" s="96"/>
      <c r="CB71" s="92" t="n">
        <f aca="false">BY71+CA71</f>
        <v>26.7008566873643</v>
      </c>
      <c r="CC71" s="96" t="n">
        <f aca="false">EP71</f>
        <v>24.1008566873643</v>
      </c>
      <c r="CD71" s="96" t="n">
        <f aca="false">CB71+2</f>
        <v>28.7008566873643</v>
      </c>
      <c r="CE71" s="123" t="n">
        <f aca="false">CB71+0.25</f>
        <v>26.9508566873643</v>
      </c>
      <c r="CF71" s="124"/>
      <c r="CG71" s="105" t="n">
        <f aca="false">VLOOKUP(A71,'[2]Price Curves'!$C$8:$BH$367,'[2]Price Curves'!$AY$1)</f>
        <v>47.0037800412338</v>
      </c>
      <c r="CH71" s="124" t="n">
        <f aca="false">CG71/4.23</f>
        <v>11.1120047378803</v>
      </c>
      <c r="CI71" s="124" t="n">
        <f aca="false">$CB71+CI$3</f>
        <v>18.7008566873643</v>
      </c>
      <c r="CJ71" s="124" t="n">
        <f aca="false">$CB71+CJ$3</f>
        <v>24.7008566873643</v>
      </c>
      <c r="CK71" s="124" t="n">
        <f aca="false">$CB71+CK$3</f>
        <v>20.7008566873643</v>
      </c>
      <c r="CL71" s="125" t="n">
        <f aca="false">IF(Monomers_Data!P71=1,0.5*CK71+0.5*CJ71,IF(Monomers_Data!P71=2,0.7*CK71+0.3*CJ71,IF(Monomers_Data!P71=3,MAXA(MINA(CJ71,CK71),CI71),IF(Monomers_Data!P71=4,0.7*CK71+0.3*CI71,IF(Monomers_Data!P71=5,0.5*CK71+0.5*CI71,"ERR")))))</f>
        <v>20.7008566873643</v>
      </c>
      <c r="CM71" s="125" t="n">
        <f aca="false">CH71+$CM$3</f>
        <v>18.1120047378803</v>
      </c>
      <c r="CN71" s="125"/>
      <c r="CO71" s="118" t="n">
        <f aca="false">CK71+CN71</f>
        <v>20.7008566873643</v>
      </c>
      <c r="CP71" s="125" t="n">
        <v>1.5</v>
      </c>
      <c r="CQ71" s="127" t="n">
        <f aca="false">CO71+CP71</f>
        <v>22.2008566873643</v>
      </c>
      <c r="CR71" s="124" t="n">
        <f aca="false">EX71</f>
        <v>18.9536947401602</v>
      </c>
      <c r="CS71" s="128" t="n">
        <f aca="false">EX71</f>
        <v>18.9536947401602</v>
      </c>
      <c r="CT71" s="7" t="n">
        <f aca="false">CB71</f>
        <v>26.7008566873643</v>
      </c>
      <c r="CU71" s="124" t="n">
        <f aca="false">(+CT71+$CU$3)</f>
        <v>29.2008566873643</v>
      </c>
      <c r="CV71" s="124" t="n">
        <f aca="false">CT71+$CV$3</f>
        <v>43.7008566873643</v>
      </c>
      <c r="CW71" s="124" t="n">
        <f aca="false">CT71+$CW$3</f>
        <v>36.7008566873643</v>
      </c>
      <c r="CX71" s="96" t="n">
        <f aca="false">IF(Polymers_Data!BU71=1,0.5*CW71+0.5*CV71,IF(Polymers_Data!BU71=2,0.7*CW71+0.3*CV71,IF(Polymers_Data!BU71=3,MAXA(MINA(CV71,CW71),CU71),IF(Polymers_Data!BU71=4,0.7*CW71+0.3*CU71,IF(Polymers_Data!BU71=5,0.5*CW71+0.5*CU71,"ERR")))))</f>
        <v>38.8008566873643</v>
      </c>
      <c r="CY71" s="129" t="n">
        <f aca="false">CX71</f>
        <v>38.8008566873643</v>
      </c>
      <c r="CZ71" s="105" t="n">
        <v>0</v>
      </c>
      <c r="DA71" s="124" t="n">
        <f aca="false">CZ71*100/(0.2*4.22+0.8*2.9696)</f>
        <v>0</v>
      </c>
      <c r="DB71" s="123"/>
      <c r="DC71" s="124" t="n">
        <f aca="false">EN71</f>
        <v>24.1008566873643</v>
      </c>
      <c r="DD71" s="124" t="n">
        <f aca="false">EB71</f>
        <v>106.358095238095</v>
      </c>
      <c r="DE71" s="124" t="n">
        <f aca="false">DC71*0.285+DD71/7.37*0.785+5.2</f>
        <v>23.3972522647054</v>
      </c>
      <c r="DF71" s="124" t="n">
        <f aca="false">DC71+$DF$3</f>
        <v>18.8008566873643</v>
      </c>
      <c r="DG71" s="124" t="n">
        <f aca="false">DC71+$DG$3</f>
        <v>49.1008566873643</v>
      </c>
      <c r="DH71" s="96" t="n">
        <f aca="false">DC71+6</f>
        <v>30.1008566873643</v>
      </c>
      <c r="DI71" s="124" t="n">
        <f aca="false">IF(Monomers_Data!AE71=1,0.5*DH71+0.5*DG71,IF(Monomers_Data!AE71=2,0.7*DH71+0.3*DG71,IF(Monomers_Data!AE71=3,MAXA(MINA(DG71,DH71),DF71),IF(Monomers_Data!AE71=4,0.7*DH71+0.3*DF71,IF(Monomers_Data!AE71=5,0.5*DH71+0.5*DF71,"ERR")))))</f>
        <v>30.1008566873643</v>
      </c>
      <c r="DJ71" s="125" t="n">
        <f aca="false">DI71</f>
        <v>30.1008566873643</v>
      </c>
      <c r="DK71" s="123" t="n">
        <f aca="false">DJ71/100*2204</f>
        <v>663.422881389509</v>
      </c>
      <c r="DL71" s="124" t="n">
        <f aca="false">CB71</f>
        <v>26.7008566873643</v>
      </c>
      <c r="DM71" s="124" t="n">
        <f aca="false">DL71+$DM$3</f>
        <v>29.2008566873643</v>
      </c>
      <c r="DN71" s="124" t="n">
        <f aca="false">DL71+$DN$3</f>
        <v>49.7008566873643</v>
      </c>
      <c r="DO71" s="96" t="n">
        <f aca="false">DL71+$DO$3</f>
        <v>37.7008566873643</v>
      </c>
      <c r="DP71" s="124" t="n">
        <f aca="false">IF(Monomers_Data!AE71=1,0.5*DO71+0.5*DN71,IF(Monomers_Data!AE71=2,0.7*DO71+0.3*DN71,IF(Monomers_Data!AE71=3,MAXA(MINA(DN71,DO71),DM71),IF(Monomers_Data!AE71=4,0.7*DO71+0.3*DM71,IF(Monomers_Data!AE71=5,0.5*DO71+0.5*DM71,"ERR")))))</f>
        <v>37.7008566873643</v>
      </c>
      <c r="DQ71" s="125" t="n">
        <f aca="false">DP71</f>
        <v>37.7008566873643</v>
      </c>
      <c r="DR71" s="123" t="n">
        <f aca="false">DQ71/100*2204</f>
        <v>830.926881389509</v>
      </c>
      <c r="DS71" s="96" t="n">
        <f aca="false">VLOOKUP(A71,'[2]Price Curves'!$C$8:$BH$367,'[2]Price Curves'!$BC$1)</f>
        <v>22.6</v>
      </c>
      <c r="DT71" s="124" t="n">
        <f aca="false">DS71/42*100</f>
        <v>53.8095238095238</v>
      </c>
      <c r="DU71" s="124" t="n">
        <f aca="false">VLOOKUP(A71,'[2]Price Curves'!$C$8:$BH$367,'[2]Price Curves'!$BG$1)</f>
        <v>84.8809523809524</v>
      </c>
      <c r="DV71" s="105" t="n">
        <f aca="false">DT72+$DT$3</f>
        <v>79.35</v>
      </c>
      <c r="DW71" s="130" t="n">
        <f aca="false">DT72+$DU$3</f>
        <v>163.75</v>
      </c>
      <c r="DX71" s="130" t="n">
        <f aca="false">DT71*$DV$3+DU71*$DW$3+$DX$3</f>
        <v>106.358095238095</v>
      </c>
      <c r="DY71" s="96" t="n">
        <f aca="false">DT72+$DY$3</f>
        <v>108.75</v>
      </c>
      <c r="DZ71" s="96"/>
      <c r="EA71" s="131" t="n">
        <f aca="false">DX71+DZ71</f>
        <v>106.358095238095</v>
      </c>
      <c r="EB71" s="131" t="n">
        <f aca="false">DX71</f>
        <v>106.358095238095</v>
      </c>
      <c r="EC71" s="132"/>
      <c r="ED71" s="133" t="n">
        <f aca="false">'[2]Price Curves'!AM70</f>
        <v>0</v>
      </c>
      <c r="EH71" s="106" t="n">
        <f aca="false">MAX(EXP(-0.015*((A77-'Export File'!$A$6+30)/365))*$EH$8,0.1)</f>
        <v>0.100904951140168</v>
      </c>
      <c r="EJ71" s="134" t="n">
        <f aca="false">BV71</f>
        <v>12.7008566873643</v>
      </c>
      <c r="EK71" s="134" t="n">
        <f aca="false">EJ71+5.22</f>
        <v>17.9208566873643</v>
      </c>
      <c r="EL71" s="134" t="n">
        <f aca="false">EJ71+18.2</f>
        <v>30.9008566873643</v>
      </c>
      <c r="EM71" s="134" t="n">
        <f aca="false">EJ71+$EM$3</f>
        <v>24.1008566873643</v>
      </c>
      <c r="EN71" s="135" t="n">
        <f aca="false">IF(Monomers_Data!K71=1,0.5*EM71+0.5*EL71,IF(Monomers_Data!K71=2,0.7*EM71+0.3*EL71,IF(Monomers_Data!K71=3,MAXA(MINA(EL71,EM71),EK71),IF(Monomers_Data!K71=4,0.7*EM71+0.3*EK71,IF(Monomers_Data!K71=5,0.5*EM71+0.5*EK71,"ERR")))))</f>
        <v>24.1008566873643</v>
      </c>
      <c r="EP71" s="142" t="n">
        <f aca="false">EN71+EO71</f>
        <v>24.1008566873643</v>
      </c>
      <c r="EQ71" s="134" t="n">
        <f aca="false">VLOOKUP(A71,'[2]Price Curves'!$C$8:$BH$367,'[2]Price Curves'!$BH$1)</f>
        <v>68.5904761904762</v>
      </c>
      <c r="ER71" s="134" t="n">
        <f aca="false">VLOOKUP(A71,'[2]Price Curves'!$C$8:$BH$367,'[2]Price Curves'!$BA$1)</f>
        <v>44.7228010064936</v>
      </c>
      <c r="ES71" s="137" t="n">
        <f aca="false">MIN(((EQ71+$ET$1-ER71*0.7133-$ET$3)/5.69*2.4313)+1.5,CQ71-$ET$2)</f>
        <v>17.5661082667812</v>
      </c>
      <c r="ET71" s="134" t="n">
        <f aca="false">MAX(($EQ71+$ET$1-$ER71*0.7133-$ET$3)/5.69*2.4313+1.5,$CQ71-$ET$2)</f>
        <v>19.7008566873643</v>
      </c>
      <c r="EU71" s="138" t="n">
        <f aca="false">AVERAGE(ET71,ES71)</f>
        <v>18.6334824770727</v>
      </c>
      <c r="EV71" s="134" t="n">
        <f aca="false">CB71*$EV$2+$EV$3</f>
        <v>17.15914679896</v>
      </c>
      <c r="EW71" s="134" t="n">
        <f aca="false">IF(Monomers_Data!U71=1,0.5*EU71+0.5*ET71,IF(Monomers_Data!U71=2,0.7*EU71+0.3*ET71,IF(Monomers_Data!U71=3,MAXA(MINA(ET71,EU71),ES71),IF(Monomers_Data!U71=4,0.7*EU71+0.3*ES71,IF(Monomers_Data!U71=5,0.5*EU71+0.5*ES71,"ERR")))))</f>
        <v>18.9536947401602</v>
      </c>
      <c r="EX71" s="96" t="n">
        <f aca="false">EW71</f>
        <v>18.9536947401602</v>
      </c>
      <c r="EY71" s="139" t="n">
        <f aca="false">VLOOKUP(A71,'[2]Price Curves'!$C$8:$BH$367,'[2]Price Curves'!$BE$1)</f>
        <v>4.202</v>
      </c>
      <c r="EZ71" s="134" t="n">
        <f aca="false">EY71*$EZ$2+$EZ$3</f>
        <v>63.9118</v>
      </c>
      <c r="FA71" s="0" t="n">
        <f aca="false">((EY71*$FA$2)+$FA$3)*100</f>
        <v>64.121</v>
      </c>
    </row>
    <row r="72" customFormat="false" ht="12" hidden="false" customHeight="false" outlineLevel="0" collapsed="false">
      <c r="A72" s="140" t="n">
        <f aca="false">EOMONTH(A71,0)+1</f>
        <v>38899</v>
      </c>
      <c r="C72" s="108" t="n">
        <f aca="false">CB72</f>
        <v>26.9015205928331</v>
      </c>
      <c r="D72" s="6"/>
      <c r="E72" s="96" t="n">
        <f aca="false">C72+$E$3</f>
        <v>35.9015205928331</v>
      </c>
      <c r="F72" s="96" t="n">
        <f aca="false">C72+$F$3</f>
        <v>48.9015205928331</v>
      </c>
      <c r="G72" s="96" t="n">
        <f aca="false">C72+$G$3</f>
        <v>42.1015205928331</v>
      </c>
      <c r="H72" s="92" t="n">
        <f aca="false">IF(Polymers_Data!F72=1,0.5*G72+0.5*F72,IF(Polymers_Data!F72=2,0.7*G72+0.3*F72,IF(Polymers_Data!F72=3,MAXA(MINA(F72,G72),E72),IF(Polymers_Data!F72=4,0.7*G72+0.3*E72,IF(Polymers_Data!F72=5,0.5*G72+0.5*E72,"ERR")))))</f>
        <v>42.1015205928331</v>
      </c>
      <c r="I72" s="109" t="n">
        <v>0</v>
      </c>
      <c r="J72" s="109" t="n">
        <f aca="false">G72+I72</f>
        <v>42.1015205928331</v>
      </c>
      <c r="K72" s="110" t="n">
        <f aca="false">J72+2</f>
        <v>44.1015205928331</v>
      </c>
      <c r="L72" s="111" t="n">
        <f aca="false">AB72+$L$3</f>
        <v>44.4015205928331</v>
      </c>
      <c r="M72" s="112" t="n">
        <f aca="false">L72+$M$3</f>
        <v>45.4015205928331</v>
      </c>
      <c r="N72" s="113" t="n">
        <f aca="false">L72+$N$3</f>
        <v>43.4015205928331</v>
      </c>
      <c r="O72" s="114" t="n">
        <f aca="false">C72+$O$3</f>
        <v>29.4015205928331</v>
      </c>
      <c r="P72" s="96" t="n">
        <f aca="false">C72+$P$3</f>
        <v>47.4015205928331</v>
      </c>
      <c r="Q72" s="96" t="n">
        <f aca="false">C72+$Q$3</f>
        <v>39.1515205928331</v>
      </c>
      <c r="R72" s="6"/>
      <c r="S72" s="88" t="n">
        <f aca="false">J72-3.5</f>
        <v>38.6015205928331</v>
      </c>
      <c r="T72" s="92"/>
      <c r="U72" s="114" t="n">
        <f aca="false">$C72+$U$3</f>
        <v>31.9015205928331</v>
      </c>
      <c r="V72" s="96" t="n">
        <f aca="false">$C72+$V$3</f>
        <v>46.4015205928331</v>
      </c>
      <c r="W72" s="96" t="n">
        <f aca="false">$C72+$W$3</f>
        <v>38.9015205928331</v>
      </c>
      <c r="X72" s="92"/>
      <c r="Y72" s="92" t="n">
        <f aca="false">IF(Polymers_Data!BA72=1,0.5*W72+0.5*V72,IF(Polymers_Data!BA72=2,0.7*W72+0.3*V72,IF(Polymers_Data!BA72=3,MAXA(MINA(V72,W72),U72),IF(Polymers_Data!BA72=4,0.7*W72+0.3*U72,IF(Polymers_Data!BA72=5,0.5*W72+0.5*U72,"ERR")))))</f>
        <v>38.9015205928331</v>
      </c>
      <c r="Z72" s="96" t="n">
        <v>0</v>
      </c>
      <c r="AA72" s="92" t="n">
        <f aca="false">W72+Z72</f>
        <v>38.9015205928331</v>
      </c>
      <c r="AB72" s="92" t="n">
        <f aca="false">AA72+1</f>
        <v>39.9015205928331</v>
      </c>
      <c r="AC72" s="116" t="n">
        <f aca="false">S72+2</f>
        <v>40.6015205928331</v>
      </c>
      <c r="AD72" s="117" t="n">
        <f aca="false">AB72+2.5</f>
        <v>42.4015205928331</v>
      </c>
      <c r="AE72" s="96" t="n">
        <f aca="false">C72+11.33</f>
        <v>38.2315205928331</v>
      </c>
      <c r="AF72" s="96" t="n">
        <f aca="false">C72+27</f>
        <v>53.9015205928331</v>
      </c>
      <c r="AG72" s="96" t="n">
        <f aca="false">C72+17.68</f>
        <v>44.5815205928331</v>
      </c>
      <c r="AH72" s="6"/>
      <c r="AI72" s="88" t="n">
        <f aca="false">AC72+4.5</f>
        <v>45.1015205928331</v>
      </c>
      <c r="AJ72" s="118" t="n">
        <f aca="false">AB72+8</f>
        <v>47.9015205928331</v>
      </c>
      <c r="AK72" s="114" t="n">
        <f aca="false">CO72+1.5</f>
        <v>22.4015205928331</v>
      </c>
      <c r="AL72" s="6"/>
      <c r="AM72" s="96" t="n">
        <f aca="false">AK72+$AM$3</f>
        <v>35.2015205928331</v>
      </c>
      <c r="AN72" s="96" t="n">
        <f aca="false">AK72+$AN$3</f>
        <v>46.4015205928331</v>
      </c>
      <c r="AO72" s="96" t="n">
        <f aca="false">AK72+$AO$3</f>
        <v>40.3015205928331</v>
      </c>
      <c r="AP72" s="109" t="n">
        <f aca="false">IF(Polymers_Data!AE72=1,0.5*AO72+0.5*AN72,IF(Polymers_Data!AE72=2,0.7*AO72+0.3*AN72,IF(Polymers_Data!AE72=3,MAXA(MINA(AN72,AO72),AM72),IF(Polymers_Data!AE72=4,0.7*AO72+0.3*AM72,IF(Polymers_Data!AE72=5,0.5*AO72+0.5*AM72,"ERR")))))</f>
        <v>40.3015205928331</v>
      </c>
      <c r="AQ72" s="109" t="n">
        <f aca="false">IF(Polymers_Data!AE72=1,0.5*AO72+0.5*AN72,IF(Polymers_Data!AE72=2,0.7*AO72+0.3*AN72,IF(Polymers_Data!AE72=3,MAXA(MINA(AN72,AO72),AM72),IF(Polymers_Data!AE72=4,0.7*AO72+0.3*AM72,IF(Polymers_Data!AE72=5,0.5*AO72+0.5*AM72,"ERR")))))</f>
        <v>40.3015205928331</v>
      </c>
      <c r="AR72" s="96" t="n">
        <f aca="false">$AK72+10</f>
        <v>32.4015205928331</v>
      </c>
      <c r="AS72" s="96" t="n">
        <f aca="false">$AK72+23.75</f>
        <v>46.1515205928331</v>
      </c>
      <c r="AT72" s="96" t="n">
        <f aca="false">$AK72+$AT$3</f>
        <v>37.7915205928331</v>
      </c>
      <c r="AU72" s="96" t="n">
        <f aca="false">IF(Polymers_Data!BP72=1,0.5*AT72+0.5*AS72,IF(Polymers_Data!BP72=2,0.7*AT72+0.3*AS72,IF(Polymers_Data!BP72=3,MAXA(MINA(AS72,AT72),AR72),IF(Polymers_Data!BP72=4,0.7*AT72+0.3*AR72,IF(Polymers_Data!BP72=5,0.3*AT72+0.7*AR72,"ERR")))))</f>
        <v>37.7915205928331</v>
      </c>
      <c r="AV72" s="96"/>
      <c r="AW72" s="96" t="n">
        <f aca="false">AT72+AV72</f>
        <v>37.7915205928331</v>
      </c>
      <c r="AX72" s="5"/>
      <c r="AY72" s="108" t="n">
        <f aca="false">C72</f>
        <v>26.9015205928331</v>
      </c>
      <c r="AZ72" s="6"/>
      <c r="BA72" s="96" t="n">
        <f aca="false">AY72+$BA$3</f>
        <v>44.4015205928331</v>
      </c>
      <c r="BB72" s="96" t="n">
        <f aca="false">AY72+$BB$3</f>
        <v>86.9015205928331</v>
      </c>
      <c r="BC72" s="96" t="n">
        <f aca="false">AY72+$BC$3</f>
        <v>66.4015205928331</v>
      </c>
      <c r="BD72" s="109" t="n">
        <f aca="false">IF(Polymers_Data!BZ72=1,0.5*BC72+0.5*BB72,IF(Polymers_Data!BZ72=2,0.7*BC72+0.3*BB72,IF(Polymers_Data!BZ72=3,MAXA(MINA(BB72,BC72),BA72),IF(Polymers_Data!BZ72=4,0.7*BC72+0.3*BA72,IF(Polymers_Data!BZ72=5,0.5*BC72+0.5*BA72,"ERR")))))</f>
        <v>66.4015205928331</v>
      </c>
      <c r="BE72" s="92" t="n">
        <f aca="false">IF(Polymers_Data!BZ72=1,0.5*BC72+0.5*BB72,IF(Polymers_Data!BZ72=2,0.7*BC72+0.3*BB72,IF(Polymers_Data!BZ72=3,MAXA(MINA(BB72,BC72),BA72),IF(Polymers_Data!BZ72=4,0.7*BC72+0.3*BA72,IF(Polymers_Data!BZ72=5,0.5*BC72+0.5*BA72,"ERR")))))</f>
        <v>66.4015205928331</v>
      </c>
      <c r="BF72" s="6"/>
      <c r="BG72" s="6"/>
      <c r="BH72" s="6"/>
      <c r="BI72" s="120" t="n">
        <f aca="false">BC72+BH72</f>
        <v>66.4015205928331</v>
      </c>
      <c r="BJ72" s="6"/>
      <c r="BK72" s="114" t="n">
        <f aca="false">DQ72</f>
        <v>37.9015205928331</v>
      </c>
      <c r="BL72" s="6"/>
      <c r="BM72" s="96" t="n">
        <f aca="false">BK72+$BM$3</f>
        <v>45.1515205928331</v>
      </c>
      <c r="BN72" s="96" t="n">
        <f aca="false">BK72+22</f>
        <v>59.9015205928331</v>
      </c>
      <c r="BO72" s="96" t="n">
        <f aca="false">BK72+$BO$3</f>
        <v>53.1015205928331</v>
      </c>
      <c r="BP72" s="121" t="n">
        <f aca="false">IF(Polymers_Data!AJ72=1,0.5*BO72+0.5*BN72,IF(Polymers_Data!AJ72=2,0.7*BO72+0.3*BN72,IF(Polymers_Data!AJ72=3,MAXA(MINA(BN72,BO72),BM72),IF(Polymers_Data!AJ72=4,0.7*BO72+0.3*BM72,IF(Polymers_Data!AJ72=5,0.5*BO72+0.5*BM72,"ERR")))))</f>
        <v>53.1015205928331</v>
      </c>
      <c r="BQ72" s="121" t="n">
        <v>0</v>
      </c>
      <c r="BR72" s="121" t="n">
        <f aca="false">BO72+BQ72</f>
        <v>53.1015205928331</v>
      </c>
      <c r="BS72" s="96" t="n">
        <f aca="false">BR72-2.5</f>
        <v>50.6015205928331</v>
      </c>
      <c r="BT72" s="124"/>
      <c r="BU72" s="122" t="n">
        <f aca="false">VLOOKUP(A72,'[2]Price Curves'!$C$8:$IV$367,'[2]Price Curves'!$AW$1)</f>
        <v>38.3175161607143</v>
      </c>
      <c r="BV72" s="96" t="n">
        <f aca="false">BU72/2.97</f>
        <v>12.9015205928331</v>
      </c>
      <c r="BW72" s="96" t="n">
        <f aca="false">BV72+7</f>
        <v>19.9015205928331</v>
      </c>
      <c r="BX72" s="96" t="n">
        <f aca="false">BV72+23.861</f>
        <v>36.7625205928331</v>
      </c>
      <c r="BY72" s="96" t="n">
        <f aca="false">BV72+$BY$3</f>
        <v>26.9015205928331</v>
      </c>
      <c r="BZ72" s="96" t="n">
        <f aca="false">IF(Monomers_Data!F72=1,0.5*BY72+0.5*BX72,IF(Monomers_Data!F72=2,0.7*BY72+0.3*BX72,IF(Monomers_Data!F72=3,MAXA(MINA(BX72,BY72),BW72),IF(Monomers_Data!F72=4,0.7*BY72+0.3*BW72,IF(Monomers_Data!F72=5,0.5*BY72+0.5*BW72,"ERR")))))</f>
        <v>26.9015205928331</v>
      </c>
      <c r="CA72" s="96"/>
      <c r="CB72" s="92" t="n">
        <f aca="false">BY72+CA72</f>
        <v>26.9015205928331</v>
      </c>
      <c r="CC72" s="96" t="n">
        <f aca="false">EP72</f>
        <v>24.3015205928331</v>
      </c>
      <c r="CD72" s="96" t="n">
        <f aca="false">CB72+2</f>
        <v>28.9015205928331</v>
      </c>
      <c r="CE72" s="123" t="n">
        <f aca="false">CB72+0.25</f>
        <v>27.1515205928331</v>
      </c>
      <c r="CF72" s="124"/>
      <c r="CG72" s="105" t="n">
        <f aca="false">VLOOKUP(A72,'[2]Price Curves'!$C$8:$BH$367,'[2]Price Curves'!$AY$1)</f>
        <v>47.4925913196429</v>
      </c>
      <c r="CH72" s="124" t="n">
        <f aca="false">CG72/4.23</f>
        <v>11.2275629597264</v>
      </c>
      <c r="CI72" s="124" t="n">
        <f aca="false">$CB72+CI$3</f>
        <v>18.9015205928331</v>
      </c>
      <c r="CJ72" s="124" t="n">
        <f aca="false">$CB72+CJ$3</f>
        <v>24.9015205928331</v>
      </c>
      <c r="CK72" s="124" t="n">
        <f aca="false">$CB72+CK$3</f>
        <v>20.9015205928331</v>
      </c>
      <c r="CL72" s="125" t="n">
        <f aca="false">IF(Monomers_Data!P72=1,0.5*CK72+0.5*CJ72,IF(Monomers_Data!P72=2,0.7*CK72+0.3*CJ72,IF(Monomers_Data!P72=3,MAXA(MINA(CJ72,CK72),CI72),IF(Monomers_Data!P72=4,0.7*CK72+0.3*CI72,IF(Monomers_Data!P72=5,0.5*CK72+0.5*CI72,"ERR")))))</f>
        <v>20.9015205928331</v>
      </c>
      <c r="CM72" s="125" t="n">
        <f aca="false">CH72+$CM$3</f>
        <v>18.2275629597264</v>
      </c>
      <c r="CN72" s="125"/>
      <c r="CO72" s="118" t="n">
        <f aca="false">CK72+CN72</f>
        <v>20.9015205928331</v>
      </c>
      <c r="CP72" s="125" t="n">
        <v>1.5</v>
      </c>
      <c r="CQ72" s="127" t="n">
        <f aca="false">CO72+CP72</f>
        <v>22.4015205928331</v>
      </c>
      <c r="CR72" s="124" t="n">
        <f aca="false">EX72</f>
        <v>18.4284009816403</v>
      </c>
      <c r="CS72" s="128" t="n">
        <f aca="false">EX72</f>
        <v>18.4284009816403</v>
      </c>
      <c r="CT72" s="7" t="n">
        <f aca="false">CB72</f>
        <v>26.9015205928331</v>
      </c>
      <c r="CU72" s="124" t="n">
        <f aca="false">(+CT72+$CU$3)</f>
        <v>29.4015205928331</v>
      </c>
      <c r="CV72" s="124" t="n">
        <f aca="false">CT72+$CV$3</f>
        <v>43.9015205928331</v>
      </c>
      <c r="CW72" s="124" t="n">
        <f aca="false">CT72+$CW$3</f>
        <v>36.9015205928331</v>
      </c>
      <c r="CX72" s="96" t="n">
        <f aca="false">IF(Polymers_Data!BU72=1,0.5*CW72+0.5*CV72,IF(Polymers_Data!BU72=2,0.7*CW72+0.3*CV72,IF(Polymers_Data!BU72=3,MAXA(MINA(CV72,CW72),CU72),IF(Polymers_Data!BU72=4,0.7*CW72+0.3*CU72,IF(Polymers_Data!BU72=5,0.5*CW72+0.5*CU72,"ERR")))))</f>
        <v>39.0015205928331</v>
      </c>
      <c r="CY72" s="129" t="n">
        <f aca="false">CX72</f>
        <v>39.0015205928331</v>
      </c>
      <c r="CZ72" s="105" t="n">
        <v>0</v>
      </c>
      <c r="DA72" s="124" t="n">
        <f aca="false">CZ72*100/(0.2*4.22+0.8*2.9696)</f>
        <v>0</v>
      </c>
      <c r="DB72" s="123"/>
      <c r="DC72" s="124" t="n">
        <f aca="false">EN72</f>
        <v>24.3015205928331</v>
      </c>
      <c r="DD72" s="124" t="n">
        <f aca="false">EB72</f>
        <v>106.28875</v>
      </c>
      <c r="DE72" s="124" t="n">
        <f aca="false">DC72*0.285+DD72/7.37*0.785+5.2</f>
        <v>23.4470553160402</v>
      </c>
      <c r="DF72" s="124" t="n">
        <f aca="false">DC72+$DF$3</f>
        <v>19.0015205928331</v>
      </c>
      <c r="DG72" s="124" t="n">
        <f aca="false">DC72+$DG$3</f>
        <v>49.3015205928331</v>
      </c>
      <c r="DH72" s="96" t="n">
        <f aca="false">DC72+6</f>
        <v>30.3015205928331</v>
      </c>
      <c r="DI72" s="124" t="n">
        <f aca="false">IF(Monomers_Data!AE72=1,0.5*DH72+0.5*DG72,IF(Monomers_Data!AE72=2,0.7*DH72+0.3*DG72,IF(Monomers_Data!AE72=3,MAXA(MINA(DG72,DH72),DF72),IF(Monomers_Data!AE72=4,0.7*DH72+0.3*DF72,IF(Monomers_Data!AE72=5,0.5*DH72+0.5*DF72,"ERR")))))</f>
        <v>30.3015205928331</v>
      </c>
      <c r="DJ72" s="125" t="n">
        <f aca="false">DI72</f>
        <v>30.3015205928331</v>
      </c>
      <c r="DK72" s="123" t="n">
        <f aca="false">DJ72/100*2204</f>
        <v>667.845513866041</v>
      </c>
      <c r="DL72" s="124" t="n">
        <f aca="false">CB72</f>
        <v>26.9015205928331</v>
      </c>
      <c r="DM72" s="124" t="n">
        <f aca="false">DL72+$DM$3</f>
        <v>29.4015205928331</v>
      </c>
      <c r="DN72" s="124" t="n">
        <f aca="false">DL72+$DN$3</f>
        <v>49.9015205928331</v>
      </c>
      <c r="DO72" s="96" t="n">
        <f aca="false">DL72+$DO$3</f>
        <v>37.9015205928331</v>
      </c>
      <c r="DP72" s="124" t="n">
        <f aca="false">IF(Monomers_Data!AE72=1,0.5*DO72+0.5*DN72,IF(Monomers_Data!AE72=2,0.7*DO72+0.3*DN72,IF(Monomers_Data!AE72=3,MAXA(MINA(DN72,DO72),DM72),IF(Monomers_Data!AE72=4,0.7*DO72+0.3*DM72,IF(Monomers_Data!AE72=5,0.5*DO72+0.5*DM72,"ERR")))))</f>
        <v>37.9015205928331</v>
      </c>
      <c r="DQ72" s="125" t="n">
        <f aca="false">DP72</f>
        <v>37.9015205928331</v>
      </c>
      <c r="DR72" s="123" t="n">
        <f aca="false">DQ72/100*2204</f>
        <v>835.349513866041</v>
      </c>
      <c r="DS72" s="96" t="n">
        <f aca="false">VLOOKUP(A72,'[2]Price Curves'!$C$8:$BH$367,'[2]Price Curves'!$BC$1)</f>
        <v>22.575</v>
      </c>
      <c r="DT72" s="124" t="n">
        <f aca="false">DS72/42*100</f>
        <v>53.75</v>
      </c>
      <c r="DU72" s="124" t="n">
        <f aca="false">VLOOKUP(A72,'[2]Price Curves'!$C$8:$BH$367,'[2]Price Curves'!$BG$1)</f>
        <v>80.85</v>
      </c>
      <c r="DV72" s="105" t="n">
        <f aca="false">DT73+$DT$3</f>
        <v>79.2904761904762</v>
      </c>
      <c r="DW72" s="130" t="n">
        <f aca="false">DT73+$DU$3</f>
        <v>163.690476190476</v>
      </c>
      <c r="DX72" s="130" t="n">
        <f aca="false">DT72*$DV$3+DU72*$DW$3+$DX$3</f>
        <v>106.28875</v>
      </c>
      <c r="DY72" s="96" t="n">
        <f aca="false">DT73+$DY$3</f>
        <v>108.690476190476</v>
      </c>
      <c r="DZ72" s="96"/>
      <c r="EA72" s="131" t="n">
        <f aca="false">DX72+DZ72</f>
        <v>106.28875</v>
      </c>
      <c r="EB72" s="131" t="n">
        <f aca="false">DX72</f>
        <v>106.28875</v>
      </c>
      <c r="EC72" s="132"/>
      <c r="ED72" s="133" t="n">
        <f aca="false">'[2]Price Curves'!AM71</f>
        <v>0</v>
      </c>
      <c r="EH72" s="106" t="n">
        <f aca="false">MAX(EXP(-0.015*((A78-'Export File'!$A$6+30)/365))*$EH$8,0.1)</f>
        <v>0.100776482846854</v>
      </c>
      <c r="EJ72" s="134" t="n">
        <f aca="false">BV72</f>
        <v>12.9015205928331</v>
      </c>
      <c r="EK72" s="134" t="n">
        <f aca="false">EJ72+5.22</f>
        <v>18.1215205928331</v>
      </c>
      <c r="EL72" s="134" t="n">
        <f aca="false">EJ72+18.2</f>
        <v>31.1015205928331</v>
      </c>
      <c r="EM72" s="134" t="n">
        <f aca="false">EJ72+$EM$3</f>
        <v>24.3015205928331</v>
      </c>
      <c r="EN72" s="135" t="n">
        <f aca="false">IF(Monomers_Data!K72=1,0.5*EM72+0.5*EL72,IF(Monomers_Data!K72=2,0.7*EM72+0.3*EL72,IF(Monomers_Data!K72=3,MAXA(MINA(EL72,EM72),EK72),IF(Monomers_Data!K72=4,0.7*EM72+0.3*EK72,IF(Monomers_Data!K72=5,0.5*EM72+0.5*EK72,"ERR")))))</f>
        <v>24.3015205928331</v>
      </c>
      <c r="EP72" s="142" t="n">
        <f aca="false">EN72+EO72</f>
        <v>24.3015205928331</v>
      </c>
      <c r="EQ72" s="134" t="n">
        <f aca="false">VLOOKUP(A72,'[2]Price Curves'!$C$8:$BH$367,'[2]Price Curves'!$BH$1)</f>
        <v>64.7595238095238</v>
      </c>
      <c r="ER72" s="134" t="n">
        <f aca="false">VLOOKUP(A72,'[2]Price Curves'!$C$8:$BH$367,'[2]Price Curves'!$BA$1)</f>
        <v>45.4989452678571</v>
      </c>
      <c r="ES72" s="137" t="n">
        <f aca="false">MIN(((EQ72+$ET$1-ER72*0.7133-$ET$3)/5.69*2.4313)+1.5,CQ72-$ET$2)</f>
        <v>15.6926074179966</v>
      </c>
      <c r="ET72" s="134" t="n">
        <f aca="false">MAX(($EQ72+$ET$1-$ER72*0.7133-$ET$3)/5.69*2.4313+1.5,$CQ72-$ET$2)</f>
        <v>19.9015205928331</v>
      </c>
      <c r="EU72" s="138" t="n">
        <f aca="false">AVERAGE(ET72,ES72)</f>
        <v>17.7970640054149</v>
      </c>
      <c r="EV72" s="134" t="n">
        <f aca="false">CB72*$EV$2+$EV$3</f>
        <v>17.310648047589</v>
      </c>
      <c r="EW72" s="134" t="n">
        <f aca="false">IF(Monomers_Data!U72=1,0.5*EU72+0.5*ET72,IF(Monomers_Data!U72=2,0.7*EU72+0.3*ET72,IF(Monomers_Data!U72=3,MAXA(MINA(ET72,EU72),ES72),IF(Monomers_Data!U72=4,0.7*EU72+0.3*ES72,IF(Monomers_Data!U72=5,0.5*EU72+0.5*ES72,"ERR")))))</f>
        <v>18.4284009816403</v>
      </c>
      <c r="EX72" s="96" t="n">
        <f aca="false">EW72</f>
        <v>18.4284009816403</v>
      </c>
      <c r="EY72" s="139" t="n">
        <f aca="false">VLOOKUP(A72,'[2]Price Curves'!$C$8:$BH$367,'[2]Price Curves'!$BE$1)</f>
        <v>4.247</v>
      </c>
      <c r="EZ72" s="134" t="n">
        <f aca="false">EY72*$EZ$2+$EZ$3</f>
        <v>64.6273</v>
      </c>
      <c r="FA72" s="0" t="n">
        <f aca="false">((EY72*$FA$2)+$FA$3)*100</f>
        <v>64.5935</v>
      </c>
    </row>
    <row r="73" customFormat="false" ht="12" hidden="false" customHeight="false" outlineLevel="0" collapsed="false">
      <c r="A73" s="140" t="n">
        <f aca="false">EOMONTH(A72,0)+1</f>
        <v>38930</v>
      </c>
      <c r="C73" s="108" t="n">
        <f aca="false">CB73</f>
        <v>26.9057618803633</v>
      </c>
      <c r="D73" s="6"/>
      <c r="E73" s="96" t="n">
        <f aca="false">C73+$E$3</f>
        <v>35.9057618803633</v>
      </c>
      <c r="F73" s="96" t="n">
        <f aca="false">C73+$F$3</f>
        <v>48.9057618803633</v>
      </c>
      <c r="G73" s="96" t="n">
        <f aca="false">C73+$G$3</f>
        <v>42.1057618803633</v>
      </c>
      <c r="H73" s="92" t="n">
        <f aca="false">IF(Polymers_Data!F73=1,0.5*G73+0.5*F73,IF(Polymers_Data!F73=2,0.7*G73+0.3*F73,IF(Polymers_Data!F73=3,MAXA(MINA(F73,G73),E73),IF(Polymers_Data!F73=4,0.7*G73+0.3*E73,IF(Polymers_Data!F73=5,0.5*G73+0.5*E73,"ERR")))))</f>
        <v>42.1057618803633</v>
      </c>
      <c r="I73" s="109" t="n">
        <v>0</v>
      </c>
      <c r="J73" s="109" t="n">
        <f aca="false">G73+I73</f>
        <v>42.1057618803633</v>
      </c>
      <c r="K73" s="110" t="n">
        <f aca="false">J73+2</f>
        <v>44.1057618803633</v>
      </c>
      <c r="L73" s="111" t="n">
        <f aca="false">AB73+$L$3</f>
        <v>44.4057618803633</v>
      </c>
      <c r="M73" s="112" t="n">
        <f aca="false">L73+$M$3</f>
        <v>45.4057618803633</v>
      </c>
      <c r="N73" s="113" t="n">
        <f aca="false">L73+$N$3</f>
        <v>43.4057618803633</v>
      </c>
      <c r="O73" s="114" t="n">
        <f aca="false">C73+$O$3</f>
        <v>29.4057618803633</v>
      </c>
      <c r="P73" s="96" t="n">
        <f aca="false">C73+$P$3</f>
        <v>47.4057618803633</v>
      </c>
      <c r="Q73" s="96" t="n">
        <f aca="false">C73+$Q$3</f>
        <v>39.1557618803633</v>
      </c>
      <c r="R73" s="6"/>
      <c r="S73" s="88" t="n">
        <f aca="false">J73-3.5</f>
        <v>38.6057618803633</v>
      </c>
      <c r="T73" s="92"/>
      <c r="U73" s="114" t="n">
        <f aca="false">$C73+$U$3</f>
        <v>31.9057618803633</v>
      </c>
      <c r="V73" s="96" t="n">
        <f aca="false">$C73+$V$3</f>
        <v>46.4057618803633</v>
      </c>
      <c r="W73" s="96" t="n">
        <f aca="false">$C73+$W$3</f>
        <v>38.9057618803633</v>
      </c>
      <c r="X73" s="92"/>
      <c r="Y73" s="92" t="n">
        <f aca="false">IF(Polymers_Data!BA73=1,0.5*W73+0.5*V73,IF(Polymers_Data!BA73=2,0.7*W73+0.3*V73,IF(Polymers_Data!BA73=3,MAXA(MINA(V73,W73),U73),IF(Polymers_Data!BA73=4,0.7*W73+0.3*U73,IF(Polymers_Data!BA73=5,0.5*W73+0.5*U73,"ERR")))))</f>
        <v>38.9057618803633</v>
      </c>
      <c r="Z73" s="96" t="n">
        <v>0</v>
      </c>
      <c r="AA73" s="92" t="n">
        <f aca="false">W73+Z73</f>
        <v>38.9057618803633</v>
      </c>
      <c r="AB73" s="92" t="n">
        <f aca="false">AA73+1</f>
        <v>39.9057618803633</v>
      </c>
      <c r="AC73" s="116" t="n">
        <f aca="false">S73+2</f>
        <v>40.6057618803633</v>
      </c>
      <c r="AD73" s="117" t="n">
        <f aca="false">AB73+2.5</f>
        <v>42.4057618803633</v>
      </c>
      <c r="AE73" s="96" t="n">
        <f aca="false">C73+11.33</f>
        <v>38.2357618803633</v>
      </c>
      <c r="AF73" s="96" t="n">
        <f aca="false">C73+27</f>
        <v>53.9057618803633</v>
      </c>
      <c r="AG73" s="96" t="n">
        <f aca="false">C73+17.68</f>
        <v>44.5857618803633</v>
      </c>
      <c r="AH73" s="6"/>
      <c r="AI73" s="88" t="n">
        <f aca="false">AC73+4.5</f>
        <v>45.1057618803633</v>
      </c>
      <c r="AJ73" s="118" t="n">
        <f aca="false">AB73+8</f>
        <v>47.9057618803633</v>
      </c>
      <c r="AK73" s="114" t="n">
        <f aca="false">CO73+1.5</f>
        <v>22.4057618803633</v>
      </c>
      <c r="AL73" s="6"/>
      <c r="AM73" s="96" t="n">
        <f aca="false">AK73+$AM$3</f>
        <v>35.2057618803633</v>
      </c>
      <c r="AN73" s="96" t="n">
        <f aca="false">AK73+$AN$3</f>
        <v>46.4057618803633</v>
      </c>
      <c r="AO73" s="96" t="n">
        <f aca="false">AK73+$AO$3</f>
        <v>40.3057618803633</v>
      </c>
      <c r="AP73" s="109" t="n">
        <f aca="false">IF(Polymers_Data!AE73=1,0.5*AO73+0.5*AN73,IF(Polymers_Data!AE73=2,0.7*AO73+0.3*AN73,IF(Polymers_Data!AE73=3,MAXA(MINA(AN73,AO73),AM73),IF(Polymers_Data!AE73=4,0.7*AO73+0.3*AM73,IF(Polymers_Data!AE73=5,0.5*AO73+0.5*AM73,"ERR")))))</f>
        <v>40.3057618803633</v>
      </c>
      <c r="AQ73" s="109" t="n">
        <f aca="false">IF(Polymers_Data!AE73=1,0.5*AO73+0.5*AN73,IF(Polymers_Data!AE73=2,0.7*AO73+0.3*AN73,IF(Polymers_Data!AE73=3,MAXA(MINA(AN73,AO73),AM73),IF(Polymers_Data!AE73=4,0.7*AO73+0.3*AM73,IF(Polymers_Data!AE73=5,0.5*AO73+0.5*AM73,"ERR")))))</f>
        <v>40.3057618803633</v>
      </c>
      <c r="AR73" s="96" t="n">
        <f aca="false">$AK73+10</f>
        <v>32.4057618803633</v>
      </c>
      <c r="AS73" s="96" t="n">
        <f aca="false">$AK73+23.75</f>
        <v>46.1557618803633</v>
      </c>
      <c r="AT73" s="96" t="n">
        <f aca="false">$AK73+$AT$3</f>
        <v>37.7957618803633</v>
      </c>
      <c r="AU73" s="96" t="n">
        <f aca="false">IF(Polymers_Data!BP73=1,0.5*AT73+0.5*AS73,IF(Polymers_Data!BP73=2,0.7*AT73+0.3*AS73,IF(Polymers_Data!BP73=3,MAXA(MINA(AS73,AT73),AR73),IF(Polymers_Data!BP73=4,0.7*AT73+0.3*AR73,IF(Polymers_Data!BP73=5,0.3*AT73+0.7*AR73,"ERR")))))</f>
        <v>37.7957618803633</v>
      </c>
      <c r="AV73" s="96"/>
      <c r="AW73" s="96" t="n">
        <f aca="false">AT73+AV73</f>
        <v>37.7957618803633</v>
      </c>
      <c r="AX73" s="5"/>
      <c r="AY73" s="108" t="n">
        <f aca="false">C73</f>
        <v>26.9057618803633</v>
      </c>
      <c r="AZ73" s="6"/>
      <c r="BA73" s="96" t="n">
        <f aca="false">AY73+$BA$3</f>
        <v>44.4057618803633</v>
      </c>
      <c r="BB73" s="96" t="n">
        <f aca="false">AY73+$BB$3</f>
        <v>86.9057618803633</v>
      </c>
      <c r="BC73" s="96" t="n">
        <f aca="false">AY73+$BC$3</f>
        <v>66.4057618803633</v>
      </c>
      <c r="BD73" s="109" t="n">
        <f aca="false">IF(Polymers_Data!BZ73=1,0.5*BC73+0.5*BB73,IF(Polymers_Data!BZ73=2,0.7*BC73+0.3*BB73,IF(Polymers_Data!BZ73=3,MAXA(MINA(BB73,BC73),BA73),IF(Polymers_Data!BZ73=4,0.7*BC73+0.3*BA73,IF(Polymers_Data!BZ73=5,0.5*BC73+0.5*BA73,"ERR")))))</f>
        <v>66.4057618803633</v>
      </c>
      <c r="BE73" s="92" t="n">
        <f aca="false">IF(Polymers_Data!BZ73=1,0.5*BC73+0.5*BB73,IF(Polymers_Data!BZ73=2,0.7*BC73+0.3*BB73,IF(Polymers_Data!BZ73=3,MAXA(MINA(BB73,BC73),BA73),IF(Polymers_Data!BZ73=4,0.7*BC73+0.3*BA73,IF(Polymers_Data!BZ73=5,0.5*BC73+0.5*BA73,"ERR")))))</f>
        <v>66.4057618803633</v>
      </c>
      <c r="BF73" s="6"/>
      <c r="BG73" s="6"/>
      <c r="BH73" s="6"/>
      <c r="BI73" s="120" t="n">
        <f aca="false">BC73+BH73</f>
        <v>66.4057618803633</v>
      </c>
      <c r="BJ73" s="6"/>
      <c r="BK73" s="114" t="n">
        <f aca="false">DQ73</f>
        <v>37.9057618803633</v>
      </c>
      <c r="BL73" s="6"/>
      <c r="BM73" s="96" t="n">
        <f aca="false">BK73+$BM$3</f>
        <v>45.1557618803633</v>
      </c>
      <c r="BN73" s="96" t="n">
        <f aca="false">BK73+22</f>
        <v>59.9057618803633</v>
      </c>
      <c r="BO73" s="96" t="n">
        <f aca="false">BK73+$BO$3</f>
        <v>53.1057618803633</v>
      </c>
      <c r="BP73" s="121" t="n">
        <f aca="false">IF(Polymers_Data!AJ73=1,0.5*BO73+0.5*BN73,IF(Polymers_Data!AJ73=2,0.7*BO73+0.3*BN73,IF(Polymers_Data!AJ73=3,MAXA(MINA(BN73,BO73),BM73),IF(Polymers_Data!AJ73=4,0.7*BO73+0.3*BM73,IF(Polymers_Data!AJ73=5,0.5*BO73+0.5*BM73,"ERR")))))</f>
        <v>53.1057618803633</v>
      </c>
      <c r="BQ73" s="121" t="n">
        <v>0</v>
      </c>
      <c r="BR73" s="121" t="n">
        <f aca="false">BO73+BQ73</f>
        <v>53.1057618803633</v>
      </c>
      <c r="BS73" s="96" t="n">
        <f aca="false">BR73-2.5</f>
        <v>50.6057618803633</v>
      </c>
      <c r="BT73" s="124"/>
      <c r="BU73" s="122" t="n">
        <f aca="false">VLOOKUP(A73,'[2]Price Curves'!$C$8:$IV$367,'[2]Price Curves'!$AW$1)</f>
        <v>38.330112784679</v>
      </c>
      <c r="BV73" s="96" t="n">
        <f aca="false">BU73/2.97</f>
        <v>12.9057618803633</v>
      </c>
      <c r="BW73" s="96" t="n">
        <f aca="false">BV73+7</f>
        <v>19.9057618803633</v>
      </c>
      <c r="BX73" s="96" t="n">
        <f aca="false">BV73+23.861</f>
        <v>36.7667618803633</v>
      </c>
      <c r="BY73" s="96" t="n">
        <f aca="false">BV73+$BY$3</f>
        <v>26.9057618803633</v>
      </c>
      <c r="BZ73" s="96" t="n">
        <f aca="false">IF(Monomers_Data!F73=1,0.5*BY73+0.5*BX73,IF(Monomers_Data!F73=2,0.7*BY73+0.3*BX73,IF(Monomers_Data!F73=3,MAXA(MINA(BX73,BY73),BW73),IF(Monomers_Data!F73=4,0.7*BY73+0.3*BW73,IF(Monomers_Data!F73=5,0.5*BY73+0.5*BW73,"ERR")))))</f>
        <v>26.9057618803633</v>
      </c>
      <c r="CA73" s="96"/>
      <c r="CB73" s="92" t="n">
        <f aca="false">BY73+CA73</f>
        <v>26.9057618803633</v>
      </c>
      <c r="CC73" s="96" t="n">
        <f aca="false">EP73</f>
        <v>24.3057618803633</v>
      </c>
      <c r="CD73" s="96" t="n">
        <f aca="false">CB73+2</f>
        <v>28.9057618803633</v>
      </c>
      <c r="CE73" s="123" t="n">
        <f aca="false">CB73+0.25</f>
        <v>27.1557618803633</v>
      </c>
      <c r="CF73" s="124"/>
      <c r="CG73" s="105" t="n">
        <f aca="false">VLOOKUP(A73,'[2]Price Curves'!$C$8:$BH$367,'[2]Price Curves'!$AY$1)</f>
        <v>47.4990004170807</v>
      </c>
      <c r="CH73" s="124" t="n">
        <f aca="false">CG73/4.23</f>
        <v>11.229078112785</v>
      </c>
      <c r="CI73" s="124" t="n">
        <f aca="false">$CB73+CI$3</f>
        <v>18.9057618803633</v>
      </c>
      <c r="CJ73" s="124" t="n">
        <f aca="false">$CB73+CJ$3</f>
        <v>24.9057618803633</v>
      </c>
      <c r="CK73" s="124" t="n">
        <f aca="false">$CB73+CK$3</f>
        <v>20.9057618803633</v>
      </c>
      <c r="CL73" s="125" t="n">
        <f aca="false">IF(Monomers_Data!P73=1,0.5*CK73+0.5*CJ73,IF(Monomers_Data!P73=2,0.7*CK73+0.3*CJ73,IF(Monomers_Data!P73=3,MAXA(MINA(CJ73,CK73),CI73),IF(Monomers_Data!P73=4,0.7*CK73+0.3*CI73,IF(Monomers_Data!P73=5,0.5*CK73+0.5*CI73,"ERR")))))</f>
        <v>20.9057618803633</v>
      </c>
      <c r="CM73" s="125" t="n">
        <f aca="false">CH73+$CM$3</f>
        <v>18.229078112785</v>
      </c>
      <c r="CN73" s="125"/>
      <c r="CO73" s="118" t="n">
        <f aca="false">CK73+CN73</f>
        <v>20.9057618803633</v>
      </c>
      <c r="CP73" s="125" t="n">
        <v>1.5</v>
      </c>
      <c r="CQ73" s="127" t="n">
        <f aca="false">CO73+CP73</f>
        <v>22.4057618803633</v>
      </c>
      <c r="CR73" s="124" t="n">
        <f aca="false">EX73</f>
        <v>18.4250840511677</v>
      </c>
      <c r="CS73" s="128" t="n">
        <f aca="false">EX73</f>
        <v>18.4250840511677</v>
      </c>
      <c r="CT73" s="7" t="n">
        <f aca="false">CB73</f>
        <v>26.9057618803633</v>
      </c>
      <c r="CU73" s="124" t="n">
        <f aca="false">(+CT73+$CU$3)</f>
        <v>29.4057618803633</v>
      </c>
      <c r="CV73" s="124" t="n">
        <f aca="false">CT73+$CV$3</f>
        <v>43.9057618803633</v>
      </c>
      <c r="CW73" s="124" t="n">
        <f aca="false">CT73+$CW$3</f>
        <v>36.9057618803633</v>
      </c>
      <c r="CX73" s="96" t="n">
        <f aca="false">IF(Polymers_Data!BU73=1,0.5*CW73+0.5*CV73,IF(Polymers_Data!BU73=2,0.7*CW73+0.3*CV73,IF(Polymers_Data!BU73=3,MAXA(MINA(CV73,CW73),CU73),IF(Polymers_Data!BU73=4,0.7*CW73+0.3*CU73,IF(Polymers_Data!BU73=5,0.5*CW73+0.5*CU73,"ERR")))))</f>
        <v>39.0057618803633</v>
      </c>
      <c r="CY73" s="129" t="n">
        <f aca="false">CX73</f>
        <v>39.0057618803633</v>
      </c>
      <c r="CZ73" s="105" t="n">
        <v>0</v>
      </c>
      <c r="DA73" s="124" t="n">
        <f aca="false">CZ73*100/(0.2*4.22+0.8*2.9696)</f>
        <v>0</v>
      </c>
      <c r="DB73" s="123"/>
      <c r="DC73" s="124" t="n">
        <f aca="false">EN73</f>
        <v>24.3057618803633</v>
      </c>
      <c r="DD73" s="124" t="n">
        <f aca="false">EB73</f>
        <v>106.219404761905</v>
      </c>
      <c r="DE73" s="124" t="n">
        <f aca="false">DC73*0.285+DD73/7.37*0.785+5.2</f>
        <v>23.4408779212625</v>
      </c>
      <c r="DF73" s="124" t="n">
        <f aca="false">DC73+$DF$3</f>
        <v>19.0057618803633</v>
      </c>
      <c r="DG73" s="124" t="n">
        <f aca="false">DC73+$DG$3</f>
        <v>49.3057618803633</v>
      </c>
      <c r="DH73" s="96" t="n">
        <f aca="false">DC73+6</f>
        <v>30.3057618803633</v>
      </c>
      <c r="DI73" s="124" t="n">
        <f aca="false">IF(Monomers_Data!AE73=1,0.5*DH73+0.5*DG73,IF(Monomers_Data!AE73=2,0.7*DH73+0.3*DG73,IF(Monomers_Data!AE73=3,MAXA(MINA(DG73,DH73),DF73),IF(Monomers_Data!AE73=4,0.7*DH73+0.3*DF73,IF(Monomers_Data!AE73=5,0.5*DH73+0.5*DF73,"ERR")))))</f>
        <v>30.3057618803633</v>
      </c>
      <c r="DJ73" s="125" t="n">
        <f aca="false">DI73</f>
        <v>30.3057618803633</v>
      </c>
      <c r="DK73" s="123" t="n">
        <f aca="false">DJ73/100*2204</f>
        <v>667.938991843207</v>
      </c>
      <c r="DL73" s="124" t="n">
        <f aca="false">CB73</f>
        <v>26.9057618803633</v>
      </c>
      <c r="DM73" s="124" t="n">
        <f aca="false">DL73+$DM$3</f>
        <v>29.4057618803633</v>
      </c>
      <c r="DN73" s="124" t="n">
        <f aca="false">DL73+$DN$3</f>
        <v>49.9057618803633</v>
      </c>
      <c r="DO73" s="96" t="n">
        <f aca="false">DL73+$DO$3</f>
        <v>37.9057618803633</v>
      </c>
      <c r="DP73" s="124" t="n">
        <f aca="false">IF(Monomers_Data!AE73=1,0.5*DO73+0.5*DN73,IF(Monomers_Data!AE73=2,0.7*DO73+0.3*DN73,IF(Monomers_Data!AE73=3,MAXA(MINA(DN73,DO73),DM73),IF(Monomers_Data!AE73=4,0.7*DO73+0.3*DM73,IF(Monomers_Data!AE73=5,0.5*DO73+0.5*DM73,"ERR")))))</f>
        <v>37.9057618803633</v>
      </c>
      <c r="DQ73" s="125" t="n">
        <f aca="false">DP73</f>
        <v>37.9057618803633</v>
      </c>
      <c r="DR73" s="123" t="n">
        <f aca="false">DQ73/100*2204</f>
        <v>835.442991843207</v>
      </c>
      <c r="DS73" s="96" t="n">
        <f aca="false">VLOOKUP(A73,'[2]Price Curves'!$C$8:$BH$367,'[2]Price Curves'!$BC$1)</f>
        <v>22.55</v>
      </c>
      <c r="DT73" s="124" t="n">
        <f aca="false">DS73/42*100</f>
        <v>53.6904761904762</v>
      </c>
      <c r="DU73" s="124" t="n">
        <f aca="false">VLOOKUP(A73,'[2]Price Curves'!$C$8:$BH$367,'[2]Price Curves'!$BG$1)</f>
        <v>77.4309523809524</v>
      </c>
      <c r="DV73" s="105" t="n">
        <f aca="false">DT74+$DT$3</f>
        <v>79.2309523809524</v>
      </c>
      <c r="DW73" s="130" t="n">
        <f aca="false">DT74+$DU$3</f>
        <v>163.630952380952</v>
      </c>
      <c r="DX73" s="130" t="n">
        <f aca="false">DT73*$DV$3+DU73*$DW$3+$DX$3</f>
        <v>106.219404761905</v>
      </c>
      <c r="DY73" s="96" t="n">
        <f aca="false">DT74+$DY$3</f>
        <v>108.630952380952</v>
      </c>
      <c r="DZ73" s="96"/>
      <c r="EA73" s="131" t="n">
        <f aca="false">DX73+DZ73</f>
        <v>106.219404761905</v>
      </c>
      <c r="EB73" s="131" t="n">
        <f aca="false">DX73</f>
        <v>106.219404761905</v>
      </c>
      <c r="EC73" s="132"/>
      <c r="ED73" s="133" t="n">
        <f aca="false">'[2]Price Curves'!AM72</f>
        <v>0</v>
      </c>
      <c r="EH73" s="106" t="n">
        <f aca="false">MAX(EXP(-0.015*((A79-'Export File'!$A$6+30)/365))*$EH$8,0.1)</f>
        <v>0.100648178114416</v>
      </c>
      <c r="EJ73" s="134" t="n">
        <f aca="false">BV73</f>
        <v>12.9057618803633</v>
      </c>
      <c r="EK73" s="134" t="n">
        <f aca="false">EJ73+5.22</f>
        <v>18.1257618803633</v>
      </c>
      <c r="EL73" s="134" t="n">
        <f aca="false">EJ73+18.2</f>
        <v>31.1057618803633</v>
      </c>
      <c r="EM73" s="134" t="n">
        <f aca="false">EJ73+$EM$3</f>
        <v>24.3057618803633</v>
      </c>
      <c r="EN73" s="135" t="n">
        <f aca="false">IF(Monomers_Data!K73=1,0.5*EM73+0.5*EL73,IF(Monomers_Data!K73=2,0.7*EM73+0.3*EL73,IF(Monomers_Data!K73=3,MAXA(MINA(EL73,EM73),EK73),IF(Monomers_Data!K73=4,0.7*EM73+0.3*EK73,IF(Monomers_Data!K73=5,0.5*EM73+0.5*EK73,"ERR")))))</f>
        <v>24.3057618803633</v>
      </c>
      <c r="EP73" s="142" t="n">
        <f aca="false">EN73+EO73</f>
        <v>24.3057618803633</v>
      </c>
      <c r="EQ73" s="134" t="n">
        <f aca="false">VLOOKUP(A73,'[2]Price Curves'!$C$8:$BH$367,'[2]Price Curves'!$BH$1)</f>
        <v>64.7</v>
      </c>
      <c r="ER73" s="134" t="n">
        <f aca="false">VLOOKUP(A73,'[2]Price Curves'!$C$8:$BH$367,'[2]Price Curves'!$BA$1)</f>
        <v>45.4724333850931</v>
      </c>
      <c r="ES73" s="137" t="n">
        <f aca="false">MIN(((EQ73+$ET$1-ER73*0.7133-$ET$3)/5.69*2.4313)+1.5,CQ73-$ET$2)</f>
        <v>15.6752537969473</v>
      </c>
      <c r="ET73" s="134" t="n">
        <f aca="false">MAX(($EQ73+$ET$1-$ER73*0.7133-$ET$3)/5.69*2.4313+1.5,$CQ73-$ET$2)</f>
        <v>19.9057618803633</v>
      </c>
      <c r="EU73" s="138" t="n">
        <f aca="false">AVERAGE(ET73,ES73)</f>
        <v>17.7905078386553</v>
      </c>
      <c r="EV73" s="134" t="n">
        <f aca="false">CB73*$EV$2+$EV$3</f>
        <v>17.3138502196743</v>
      </c>
      <c r="EW73" s="134" t="n">
        <f aca="false">IF(Monomers_Data!U73=1,0.5*EU73+0.5*ET73,IF(Monomers_Data!U73=2,0.7*EU73+0.3*ET73,IF(Monomers_Data!U73=3,MAXA(MINA(ET73,EU73),ES73),IF(Monomers_Data!U73=4,0.7*EU73+0.3*ES73,IF(Monomers_Data!U73=5,0.5*EU73+0.5*ES73,"ERR")))))</f>
        <v>18.4250840511677</v>
      </c>
      <c r="EX73" s="96" t="n">
        <f aca="false">EW73</f>
        <v>18.4250840511677</v>
      </c>
      <c r="EY73" s="139" t="n">
        <f aca="false">VLOOKUP(A73,'[2]Price Curves'!$C$8:$BH$367,'[2]Price Curves'!$BE$1)</f>
        <v>4.282</v>
      </c>
      <c r="EZ73" s="134" t="n">
        <f aca="false">EY73*$EZ$2+$EZ$3</f>
        <v>65.1838</v>
      </c>
      <c r="FA73" s="0" t="n">
        <f aca="false">((EY73*$FA$2)+$FA$3)*100</f>
        <v>64.961</v>
      </c>
    </row>
    <row r="74" customFormat="false" ht="12" hidden="false" customHeight="false" outlineLevel="0" collapsed="false">
      <c r="A74" s="140" t="n">
        <f aca="false">EOMONTH(A73,0)+1</f>
        <v>38961</v>
      </c>
      <c r="C74" s="108" t="n">
        <f aca="false">CB74</f>
        <v>26.9107181470793</v>
      </c>
      <c r="D74" s="6"/>
      <c r="E74" s="96" t="n">
        <f aca="false">C74+$E$3</f>
        <v>35.9107181470793</v>
      </c>
      <c r="F74" s="96" t="n">
        <f aca="false">C74+$F$3</f>
        <v>48.9107181470793</v>
      </c>
      <c r="G74" s="96" t="n">
        <f aca="false">C74+$G$3</f>
        <v>42.1107181470793</v>
      </c>
      <c r="H74" s="92" t="n">
        <f aca="false">IF(Polymers_Data!F74=1,0.5*G74+0.5*F74,IF(Polymers_Data!F74=2,0.7*G74+0.3*F74,IF(Polymers_Data!F74=3,MAXA(MINA(F74,G74),E74),IF(Polymers_Data!F74=4,0.7*G74+0.3*E74,IF(Polymers_Data!F74=5,0.5*G74+0.5*E74,"ERR")))))</f>
        <v>42.1107181470793</v>
      </c>
      <c r="I74" s="109" t="n">
        <v>0</v>
      </c>
      <c r="J74" s="109" t="n">
        <f aca="false">G74+I74</f>
        <v>42.1107181470793</v>
      </c>
      <c r="K74" s="110" t="n">
        <f aca="false">J74+2</f>
        <v>44.1107181470793</v>
      </c>
      <c r="L74" s="111" t="n">
        <f aca="false">AB74+$L$3</f>
        <v>44.4107181470793</v>
      </c>
      <c r="M74" s="112" t="n">
        <f aca="false">L74+$M$3</f>
        <v>45.4107181470793</v>
      </c>
      <c r="N74" s="113" t="n">
        <f aca="false">L74+$N$3</f>
        <v>43.4107181470793</v>
      </c>
      <c r="O74" s="114" t="n">
        <f aca="false">C74+$O$3</f>
        <v>29.4107181470793</v>
      </c>
      <c r="P74" s="96" t="n">
        <f aca="false">C74+$P$3</f>
        <v>47.4107181470793</v>
      </c>
      <c r="Q74" s="96" t="n">
        <f aca="false">C74+$Q$3</f>
        <v>39.1607181470793</v>
      </c>
      <c r="R74" s="6"/>
      <c r="S74" s="88" t="n">
        <f aca="false">J74-3.5</f>
        <v>38.6107181470793</v>
      </c>
      <c r="T74" s="92"/>
      <c r="U74" s="114" t="n">
        <f aca="false">$C74+$U$3</f>
        <v>31.9107181470793</v>
      </c>
      <c r="V74" s="96" t="n">
        <f aca="false">$C74+$V$3</f>
        <v>46.4107181470793</v>
      </c>
      <c r="W74" s="96" t="n">
        <f aca="false">$C74+$W$3</f>
        <v>38.9107181470793</v>
      </c>
      <c r="X74" s="92"/>
      <c r="Y74" s="92" t="n">
        <f aca="false">IF(Polymers_Data!BA74=1,0.5*W74+0.5*V74,IF(Polymers_Data!BA74=2,0.7*W74+0.3*V74,IF(Polymers_Data!BA74=3,MAXA(MINA(V74,W74),U74),IF(Polymers_Data!BA74=4,0.7*W74+0.3*U74,IF(Polymers_Data!BA74=5,0.5*W74+0.5*U74,"ERR")))))</f>
        <v>38.9107181470793</v>
      </c>
      <c r="Z74" s="96" t="n">
        <v>0</v>
      </c>
      <c r="AA74" s="92" t="n">
        <f aca="false">W74+Z74</f>
        <v>38.9107181470793</v>
      </c>
      <c r="AB74" s="92" t="n">
        <f aca="false">AA74+1</f>
        <v>39.9107181470793</v>
      </c>
      <c r="AC74" s="116" t="n">
        <f aca="false">S74+2</f>
        <v>40.6107181470793</v>
      </c>
      <c r="AD74" s="117" t="n">
        <f aca="false">AB74+2.5</f>
        <v>42.4107181470793</v>
      </c>
      <c r="AE74" s="96" t="n">
        <f aca="false">C74+11.33</f>
        <v>38.2407181470793</v>
      </c>
      <c r="AF74" s="96" t="n">
        <f aca="false">C74+27</f>
        <v>53.9107181470793</v>
      </c>
      <c r="AG74" s="96" t="n">
        <f aca="false">C74+17.68</f>
        <v>44.5907181470793</v>
      </c>
      <c r="AH74" s="6"/>
      <c r="AI74" s="88" t="n">
        <f aca="false">AC74+4.5</f>
        <v>45.1107181470793</v>
      </c>
      <c r="AJ74" s="118" t="n">
        <f aca="false">AB74+8</f>
        <v>47.9107181470793</v>
      </c>
      <c r="AK74" s="114" t="n">
        <f aca="false">CO74+1.5</f>
        <v>22.4107181470793</v>
      </c>
      <c r="AL74" s="6"/>
      <c r="AM74" s="96" t="n">
        <f aca="false">AK74+$AM$3</f>
        <v>35.2107181470793</v>
      </c>
      <c r="AN74" s="96" t="n">
        <f aca="false">AK74+$AN$3</f>
        <v>46.4107181470793</v>
      </c>
      <c r="AO74" s="96" t="n">
        <f aca="false">AK74+$AO$3</f>
        <v>40.3107181470793</v>
      </c>
      <c r="AP74" s="109" t="n">
        <f aca="false">IF(Polymers_Data!AE74=1,0.5*AO74+0.5*AN74,IF(Polymers_Data!AE74=2,0.7*AO74+0.3*AN74,IF(Polymers_Data!AE74=3,MAXA(MINA(AN74,AO74),AM74),IF(Polymers_Data!AE74=4,0.7*AO74+0.3*AM74,IF(Polymers_Data!AE74=5,0.5*AO74+0.5*AM74,"ERR")))))</f>
        <v>40.3107181470793</v>
      </c>
      <c r="AQ74" s="109" t="n">
        <f aca="false">IF(Polymers_Data!AE74=1,0.5*AO74+0.5*AN74,IF(Polymers_Data!AE74=2,0.7*AO74+0.3*AN74,IF(Polymers_Data!AE74=3,MAXA(MINA(AN74,AO74),AM74),IF(Polymers_Data!AE74=4,0.7*AO74+0.3*AM74,IF(Polymers_Data!AE74=5,0.5*AO74+0.5*AM74,"ERR")))))</f>
        <v>40.3107181470793</v>
      </c>
      <c r="AR74" s="96" t="n">
        <f aca="false">$AK74+10</f>
        <v>32.4107181470793</v>
      </c>
      <c r="AS74" s="96" t="n">
        <f aca="false">$AK74+23.75</f>
        <v>46.1607181470793</v>
      </c>
      <c r="AT74" s="96" t="n">
        <f aca="false">$AK74+$AT$3</f>
        <v>37.8007181470793</v>
      </c>
      <c r="AU74" s="96" t="n">
        <f aca="false">IF(Polymers_Data!BP74=1,0.5*AT74+0.5*AS74,IF(Polymers_Data!BP74=2,0.7*AT74+0.3*AS74,IF(Polymers_Data!BP74=3,MAXA(MINA(AS74,AT74),AR74),IF(Polymers_Data!BP74=4,0.7*AT74+0.3*AR74,IF(Polymers_Data!BP74=5,0.3*AT74+0.7*AR74,"ERR")))))</f>
        <v>37.8007181470793</v>
      </c>
      <c r="AV74" s="96"/>
      <c r="AW74" s="96" t="n">
        <f aca="false">AT74+AV74</f>
        <v>37.8007181470793</v>
      </c>
      <c r="AX74" s="5"/>
      <c r="AY74" s="108" t="n">
        <f aca="false">C74</f>
        <v>26.9107181470793</v>
      </c>
      <c r="AZ74" s="6"/>
      <c r="BA74" s="96" t="n">
        <f aca="false">AY74+$BA$3</f>
        <v>44.4107181470793</v>
      </c>
      <c r="BB74" s="96" t="n">
        <f aca="false">AY74+$BB$3</f>
        <v>86.9107181470793</v>
      </c>
      <c r="BC74" s="96" t="n">
        <f aca="false">AY74+$BC$3</f>
        <v>66.4107181470793</v>
      </c>
      <c r="BD74" s="109" t="n">
        <f aca="false">IF(Polymers_Data!BZ74=1,0.5*BC74+0.5*BB74,IF(Polymers_Data!BZ74=2,0.7*BC74+0.3*BB74,IF(Polymers_Data!BZ74=3,MAXA(MINA(BB74,BC74),BA74),IF(Polymers_Data!BZ74=4,0.7*BC74+0.3*BA74,IF(Polymers_Data!BZ74=5,0.5*BC74+0.5*BA74,"ERR")))))</f>
        <v>66.4107181470793</v>
      </c>
      <c r="BE74" s="92" t="n">
        <f aca="false">IF(Polymers_Data!BZ74=1,0.5*BC74+0.5*BB74,IF(Polymers_Data!BZ74=2,0.7*BC74+0.3*BB74,IF(Polymers_Data!BZ74=3,MAXA(MINA(BB74,BC74),BA74),IF(Polymers_Data!BZ74=4,0.7*BC74+0.3*BA74,IF(Polymers_Data!BZ74=5,0.5*BC74+0.5*BA74,"ERR")))))</f>
        <v>66.4107181470793</v>
      </c>
      <c r="BF74" s="6"/>
      <c r="BG74" s="6"/>
      <c r="BH74" s="6"/>
      <c r="BI74" s="120" t="n">
        <f aca="false">BC74+BH74</f>
        <v>66.4107181470793</v>
      </c>
      <c r="BJ74" s="6"/>
      <c r="BK74" s="114" t="n">
        <f aca="false">DQ74</f>
        <v>37.9107181470793</v>
      </c>
      <c r="BL74" s="6"/>
      <c r="BM74" s="96" t="n">
        <f aca="false">BK74+$BM$3</f>
        <v>45.1607181470793</v>
      </c>
      <c r="BN74" s="96" t="n">
        <f aca="false">BK74+22</f>
        <v>59.9107181470793</v>
      </c>
      <c r="BO74" s="96" t="n">
        <f aca="false">BK74+$BO$3</f>
        <v>53.1107181470793</v>
      </c>
      <c r="BP74" s="121" t="n">
        <f aca="false">IF(Polymers_Data!AJ74=1,0.5*BO74+0.5*BN74,IF(Polymers_Data!AJ74=2,0.7*BO74+0.3*BN74,IF(Polymers_Data!AJ74=3,MAXA(MINA(BN74,BO74),BM74),IF(Polymers_Data!AJ74=4,0.7*BO74+0.3*BM74,IF(Polymers_Data!AJ74=5,0.5*BO74+0.5*BM74,"ERR")))))</f>
        <v>53.1107181470793</v>
      </c>
      <c r="BQ74" s="121" t="n">
        <v>0</v>
      </c>
      <c r="BR74" s="121" t="n">
        <f aca="false">BO74+BQ74</f>
        <v>53.1107181470793</v>
      </c>
      <c r="BS74" s="96" t="n">
        <f aca="false">BR74-2.5</f>
        <v>50.6107181470793</v>
      </c>
      <c r="BT74" s="124"/>
      <c r="BU74" s="122" t="n">
        <f aca="false">VLOOKUP(A74,'[2]Price Curves'!$C$8:$IV$367,'[2]Price Curves'!$AW$1)</f>
        <v>38.3448328968255</v>
      </c>
      <c r="BV74" s="96" t="n">
        <f aca="false">BU74/2.97</f>
        <v>12.9107181470793</v>
      </c>
      <c r="BW74" s="96" t="n">
        <f aca="false">BV74+7</f>
        <v>19.9107181470793</v>
      </c>
      <c r="BX74" s="96" t="n">
        <f aca="false">BV74+23.861</f>
        <v>36.7717181470793</v>
      </c>
      <c r="BY74" s="96" t="n">
        <f aca="false">BV74+$BY$3</f>
        <v>26.9107181470793</v>
      </c>
      <c r="BZ74" s="96" t="n">
        <f aca="false">IF(Monomers_Data!F74=1,0.5*BY74+0.5*BX74,IF(Monomers_Data!F74=2,0.7*BY74+0.3*BX74,IF(Monomers_Data!F74=3,MAXA(MINA(BX74,BY74),BW74),IF(Monomers_Data!F74=4,0.7*BY74+0.3*BW74,IF(Monomers_Data!F74=5,0.5*BY74+0.5*BW74,"ERR")))))</f>
        <v>26.9107181470793</v>
      </c>
      <c r="CA74" s="96"/>
      <c r="CB74" s="92" t="n">
        <f aca="false">BY74+CA74</f>
        <v>26.9107181470793</v>
      </c>
      <c r="CC74" s="96" t="n">
        <f aca="false">EP74</f>
        <v>24.3107181470793</v>
      </c>
      <c r="CD74" s="96" t="n">
        <f aca="false">CB74+2</f>
        <v>28.9107181470793</v>
      </c>
      <c r="CE74" s="123" t="n">
        <f aca="false">CB74+0.25</f>
        <v>27.1607181470793</v>
      </c>
      <c r="CF74" s="124"/>
      <c r="CG74" s="105" t="n">
        <f aca="false">VLOOKUP(A74,'[2]Price Curves'!$C$8:$BH$367,'[2]Price Curves'!$AY$1)</f>
        <v>47.5084852779762</v>
      </c>
      <c r="CH74" s="124" t="n">
        <f aca="false">CG74/4.23</f>
        <v>11.2313203966847</v>
      </c>
      <c r="CI74" s="124" t="n">
        <f aca="false">$CB74+CI$3</f>
        <v>18.9107181470793</v>
      </c>
      <c r="CJ74" s="124" t="n">
        <f aca="false">$CB74+CJ$3</f>
        <v>24.9107181470793</v>
      </c>
      <c r="CK74" s="124" t="n">
        <f aca="false">$CB74+CK$3</f>
        <v>20.9107181470793</v>
      </c>
      <c r="CL74" s="125" t="n">
        <f aca="false">IF(Monomers_Data!P74=1,0.5*CK74+0.5*CJ74,IF(Monomers_Data!P74=2,0.7*CK74+0.3*CJ74,IF(Monomers_Data!P74=3,MAXA(MINA(CJ74,CK74),CI74),IF(Monomers_Data!P74=4,0.7*CK74+0.3*CI74,IF(Monomers_Data!P74=5,0.5*CK74+0.5*CI74,"ERR")))))</f>
        <v>20.9107181470793</v>
      </c>
      <c r="CM74" s="125" t="n">
        <f aca="false">CH74+$CM$3</f>
        <v>18.2313203966847</v>
      </c>
      <c r="CN74" s="125"/>
      <c r="CO74" s="118" t="n">
        <f aca="false">CK74+CN74</f>
        <v>20.9107181470793</v>
      </c>
      <c r="CP74" s="125" t="n">
        <v>1.5</v>
      </c>
      <c r="CQ74" s="127" t="n">
        <f aca="false">CO74+CP74</f>
        <v>22.4107181470793</v>
      </c>
      <c r="CR74" s="124" t="n">
        <f aca="false">EX74</f>
        <v>18.4231827259308</v>
      </c>
      <c r="CS74" s="128" t="n">
        <f aca="false">EX74</f>
        <v>18.4231827259308</v>
      </c>
      <c r="CT74" s="7" t="n">
        <f aca="false">CB74</f>
        <v>26.9107181470793</v>
      </c>
      <c r="CU74" s="124" t="n">
        <f aca="false">(+CT74+$CU$3)</f>
        <v>29.4107181470793</v>
      </c>
      <c r="CV74" s="124" t="n">
        <f aca="false">CT74+$CV$3</f>
        <v>43.9107181470793</v>
      </c>
      <c r="CW74" s="124" t="n">
        <f aca="false">CT74+$CW$3</f>
        <v>36.9107181470793</v>
      </c>
      <c r="CX74" s="96" t="n">
        <f aca="false">IF(Polymers_Data!BU74=1,0.5*CW74+0.5*CV74,IF(Polymers_Data!BU74=2,0.7*CW74+0.3*CV74,IF(Polymers_Data!BU74=3,MAXA(MINA(CV74,CW74),CU74),IF(Polymers_Data!BU74=4,0.7*CW74+0.3*CU74,IF(Polymers_Data!BU74=5,0.5*CW74+0.5*CU74,"ERR")))))</f>
        <v>39.0107181470793</v>
      </c>
      <c r="CY74" s="129" t="n">
        <f aca="false">CX74</f>
        <v>39.0107181470793</v>
      </c>
      <c r="CZ74" s="105" t="n">
        <v>0</v>
      </c>
      <c r="DA74" s="124" t="n">
        <f aca="false">CZ74*100/(0.2*4.22+0.8*2.9696)</f>
        <v>0</v>
      </c>
      <c r="DB74" s="123"/>
      <c r="DC74" s="124" t="n">
        <f aca="false">EN74</f>
        <v>24.3107181470793</v>
      </c>
      <c r="DD74" s="124" t="n">
        <f aca="false">EB74</f>
        <v>106.15005952381</v>
      </c>
      <c r="DE74" s="124" t="n">
        <f aca="false">DC74*0.285+DD74/7.37*0.785+5.2</f>
        <v>23.4349042955527</v>
      </c>
      <c r="DF74" s="124" t="n">
        <f aca="false">DC74+$DF$3</f>
        <v>19.0107181470793</v>
      </c>
      <c r="DG74" s="124" t="n">
        <f aca="false">DC74+$DG$3</f>
        <v>49.3107181470793</v>
      </c>
      <c r="DH74" s="96" t="n">
        <f aca="false">DC74+6</f>
        <v>30.3107181470793</v>
      </c>
      <c r="DI74" s="124" t="n">
        <f aca="false">IF(Monomers_Data!AE74=1,0.5*DH74+0.5*DG74,IF(Monomers_Data!AE74=2,0.7*DH74+0.3*DG74,IF(Monomers_Data!AE74=3,MAXA(MINA(DG74,DH74),DF74),IF(Monomers_Data!AE74=4,0.7*DH74+0.3*DF74,IF(Monomers_Data!AE74=5,0.5*DH74+0.5*DF74,"ERR")))))</f>
        <v>30.3107181470793</v>
      </c>
      <c r="DJ74" s="125" t="n">
        <f aca="false">DI74</f>
        <v>30.3107181470793</v>
      </c>
      <c r="DK74" s="123" t="n">
        <f aca="false">DJ74/100*2204</f>
        <v>668.048227961627</v>
      </c>
      <c r="DL74" s="124" t="n">
        <f aca="false">CB74</f>
        <v>26.9107181470793</v>
      </c>
      <c r="DM74" s="124" t="n">
        <f aca="false">DL74+$DM$3</f>
        <v>29.4107181470793</v>
      </c>
      <c r="DN74" s="124" t="n">
        <f aca="false">DL74+$DN$3</f>
        <v>49.9107181470793</v>
      </c>
      <c r="DO74" s="96" t="n">
        <f aca="false">DL74+$DO$3</f>
        <v>37.9107181470793</v>
      </c>
      <c r="DP74" s="124" t="n">
        <f aca="false">IF(Monomers_Data!AE74=1,0.5*DO74+0.5*DN74,IF(Monomers_Data!AE74=2,0.7*DO74+0.3*DN74,IF(Monomers_Data!AE74=3,MAXA(MINA(DN74,DO74),DM74),IF(Monomers_Data!AE74=4,0.7*DO74+0.3*DM74,IF(Monomers_Data!AE74=5,0.5*DO74+0.5*DM74,"ERR")))))</f>
        <v>37.9107181470793</v>
      </c>
      <c r="DQ74" s="125" t="n">
        <f aca="false">DP74</f>
        <v>37.9107181470793</v>
      </c>
      <c r="DR74" s="123" t="n">
        <f aca="false">DQ74/100*2204</f>
        <v>835.552227961627</v>
      </c>
      <c r="DS74" s="96" t="n">
        <f aca="false">VLOOKUP(A74,'[2]Price Curves'!$C$8:$BH$367,'[2]Price Curves'!$BC$1)</f>
        <v>22.525</v>
      </c>
      <c r="DT74" s="124" t="n">
        <f aca="false">DS74/42*100</f>
        <v>53.6309523809524</v>
      </c>
      <c r="DU74" s="124" t="n">
        <f aca="false">VLOOKUP(A74,'[2]Price Curves'!$C$8:$BH$367,'[2]Price Curves'!$BG$1)</f>
        <v>73.3595238095238</v>
      </c>
      <c r="DV74" s="105" t="n">
        <f aca="false">DT75+$DT$3</f>
        <v>79.1714285714286</v>
      </c>
      <c r="DW74" s="130" t="n">
        <f aca="false">DT75+$DU$3</f>
        <v>163.571428571429</v>
      </c>
      <c r="DX74" s="130" t="n">
        <f aca="false">DT74*$DV$3+DU74*$DW$3+$DX$3</f>
        <v>106.15005952381</v>
      </c>
      <c r="DY74" s="96" t="n">
        <f aca="false">DT75+$DY$3</f>
        <v>108.571428571429</v>
      </c>
      <c r="DZ74" s="96"/>
      <c r="EA74" s="131" t="n">
        <f aca="false">DX74+DZ74</f>
        <v>106.15005952381</v>
      </c>
      <c r="EB74" s="131" t="n">
        <f aca="false">DX74</f>
        <v>106.15005952381</v>
      </c>
      <c r="EC74" s="132"/>
      <c r="ED74" s="133" t="n">
        <f aca="false">'[2]Price Curves'!AM73</f>
        <v>0</v>
      </c>
      <c r="EH74" s="106" t="n">
        <f aca="false">MAX(EXP(-0.015*((A80-'Export File'!$A$6+30)/365))*$EH$8,0.1)</f>
        <v>0.100532430379835</v>
      </c>
      <c r="EJ74" s="134" t="n">
        <f aca="false">BV74</f>
        <v>12.9107181470793</v>
      </c>
      <c r="EK74" s="134" t="n">
        <f aca="false">EJ74+5.22</f>
        <v>18.1307181470793</v>
      </c>
      <c r="EL74" s="134" t="n">
        <f aca="false">EJ74+18.2</f>
        <v>31.1107181470793</v>
      </c>
      <c r="EM74" s="134" t="n">
        <f aca="false">EJ74+$EM$3</f>
        <v>24.3107181470793</v>
      </c>
      <c r="EN74" s="135" t="n">
        <f aca="false">IF(Monomers_Data!K74=1,0.5*EM74+0.5*EL74,IF(Monomers_Data!K74=2,0.7*EM74+0.3*EL74,IF(Monomers_Data!K74=3,MAXA(MINA(EL74,EM74),EK74),IF(Monomers_Data!K74=4,0.7*EM74+0.3*EK74,IF(Monomers_Data!K74=5,0.5*EM74+0.5*EK74,"ERR")))))</f>
        <v>24.3107181470793</v>
      </c>
      <c r="EP74" s="142" t="n">
        <f aca="false">EN74+EO74</f>
        <v>24.3107181470793</v>
      </c>
      <c r="EQ74" s="134" t="n">
        <f aca="false">VLOOKUP(A74,'[2]Price Curves'!$C$8:$BH$367,'[2]Price Curves'!$BH$1)</f>
        <v>64.65</v>
      </c>
      <c r="ER74" s="134" t="n">
        <f aca="false">VLOOKUP(A74,'[2]Price Curves'!$C$8:$BH$367,'[2]Price Curves'!$BA$1)</f>
        <v>45.4503596428571</v>
      </c>
      <c r="ES74" s="137" t="n">
        <f aca="false">MIN(((EQ74+$ET$1-ER74*0.7133-$ET$3)/5.69*2.4313)+1.5,CQ74-$ET$2)</f>
        <v>15.6606169437978</v>
      </c>
      <c r="ET74" s="134" t="n">
        <f aca="false">MAX(($EQ74+$ET$1-$ER74*0.7133-$ET$3)/5.69*2.4313+1.5,$CQ74-$ET$2)</f>
        <v>19.9107181470793</v>
      </c>
      <c r="EU74" s="138" t="n">
        <f aca="false">AVERAGE(ET74,ES74)</f>
        <v>17.7856675454385</v>
      </c>
      <c r="EV74" s="134" t="n">
        <f aca="false">CB74*$EV$2+$EV$3</f>
        <v>17.3175922010449</v>
      </c>
      <c r="EW74" s="134" t="n">
        <f aca="false">IF(Monomers_Data!U74=1,0.5*EU74+0.5*ET74,IF(Monomers_Data!U74=2,0.7*EU74+0.3*ET74,IF(Monomers_Data!U74=3,MAXA(MINA(ET74,EU74),ES74),IF(Monomers_Data!U74=4,0.7*EU74+0.3*ES74,IF(Monomers_Data!U74=5,0.5*EU74+0.5*ES74,"ERR")))))</f>
        <v>18.4231827259308</v>
      </c>
      <c r="EX74" s="96" t="n">
        <f aca="false">EW74</f>
        <v>18.4231827259308</v>
      </c>
      <c r="EY74" s="139" t="n">
        <f aca="false">VLOOKUP(A74,'[2]Price Curves'!$C$8:$BH$367,'[2]Price Curves'!$BE$1)</f>
        <v>4.287</v>
      </c>
      <c r="EZ74" s="134" t="n">
        <f aca="false">EY74*$EZ$2+$EZ$3</f>
        <v>65.2633</v>
      </c>
      <c r="FA74" s="0" t="n">
        <f aca="false">((EY74*$FA$2)+$FA$3)*100</f>
        <v>65.0135</v>
      </c>
    </row>
    <row r="75" customFormat="false" ht="12" hidden="false" customHeight="false" outlineLevel="0" collapsed="false">
      <c r="A75" s="140" t="n">
        <f aca="false">EOMONTH(A74,0)+1</f>
        <v>38991</v>
      </c>
      <c r="C75" s="108" t="n">
        <f aca="false">CB75</f>
        <v>27.4819518871981</v>
      </c>
      <c r="D75" s="6"/>
      <c r="E75" s="96" t="n">
        <f aca="false">C75+$E$3</f>
        <v>36.4819518871981</v>
      </c>
      <c r="F75" s="96" t="n">
        <f aca="false">C75+$F$3</f>
        <v>49.4819518871981</v>
      </c>
      <c r="G75" s="96" t="n">
        <f aca="false">C75+$G$3</f>
        <v>42.6819518871981</v>
      </c>
      <c r="H75" s="92" t="n">
        <f aca="false">IF(Polymers_Data!F75=1,0.5*G75+0.5*F75,IF(Polymers_Data!F75=2,0.7*G75+0.3*F75,IF(Polymers_Data!F75=3,MAXA(MINA(F75,G75),E75),IF(Polymers_Data!F75=4,0.7*G75+0.3*E75,IF(Polymers_Data!F75=5,0.5*G75+0.5*E75,"ERR")))))</f>
        <v>42.6819518871981</v>
      </c>
      <c r="I75" s="109" t="n">
        <v>0</v>
      </c>
      <c r="J75" s="109" t="n">
        <f aca="false">G75+I75</f>
        <v>42.6819518871981</v>
      </c>
      <c r="K75" s="110" t="n">
        <f aca="false">J75+2</f>
        <v>44.6819518871981</v>
      </c>
      <c r="L75" s="111" t="n">
        <f aca="false">AB75+$L$3</f>
        <v>44.9819518871981</v>
      </c>
      <c r="M75" s="112" t="n">
        <f aca="false">L75+$M$3</f>
        <v>45.9819518871981</v>
      </c>
      <c r="N75" s="113" t="n">
        <f aca="false">L75+$N$3</f>
        <v>43.9819518871981</v>
      </c>
      <c r="O75" s="114" t="n">
        <f aca="false">C75+$O$3</f>
        <v>29.9819518871981</v>
      </c>
      <c r="P75" s="96" t="n">
        <f aca="false">C75+$P$3</f>
        <v>47.9819518871981</v>
      </c>
      <c r="Q75" s="96" t="n">
        <f aca="false">C75+$Q$3</f>
        <v>39.7319518871981</v>
      </c>
      <c r="R75" s="6"/>
      <c r="S75" s="88" t="n">
        <f aca="false">J75-3.5</f>
        <v>39.1819518871981</v>
      </c>
      <c r="T75" s="92"/>
      <c r="U75" s="114" t="n">
        <f aca="false">$C75+$U$3</f>
        <v>32.4819518871981</v>
      </c>
      <c r="V75" s="96" t="n">
        <f aca="false">$C75+$V$3</f>
        <v>46.9819518871981</v>
      </c>
      <c r="W75" s="96" t="n">
        <f aca="false">$C75+$W$3</f>
        <v>39.4819518871981</v>
      </c>
      <c r="X75" s="92"/>
      <c r="Y75" s="92" t="n">
        <f aca="false">IF(Polymers_Data!BA75=1,0.5*W75+0.5*V75,IF(Polymers_Data!BA75=2,0.7*W75+0.3*V75,IF(Polymers_Data!BA75=3,MAXA(MINA(V75,W75),U75),IF(Polymers_Data!BA75=4,0.7*W75+0.3*U75,IF(Polymers_Data!BA75=5,0.5*W75+0.5*U75,"ERR")))))</f>
        <v>39.4819518871981</v>
      </c>
      <c r="Z75" s="96" t="n">
        <v>0</v>
      </c>
      <c r="AA75" s="92" t="n">
        <f aca="false">W75+Z75</f>
        <v>39.4819518871981</v>
      </c>
      <c r="AB75" s="92" t="n">
        <f aca="false">AA75+1</f>
        <v>40.4819518871981</v>
      </c>
      <c r="AC75" s="116" t="n">
        <f aca="false">S75+2</f>
        <v>41.1819518871981</v>
      </c>
      <c r="AD75" s="117" t="n">
        <f aca="false">AB75+2.5</f>
        <v>42.9819518871981</v>
      </c>
      <c r="AE75" s="96" t="n">
        <f aca="false">C75+11.33</f>
        <v>38.8119518871981</v>
      </c>
      <c r="AF75" s="96" t="n">
        <f aca="false">C75+27</f>
        <v>54.4819518871981</v>
      </c>
      <c r="AG75" s="96" t="n">
        <f aca="false">C75+17.68</f>
        <v>45.1619518871981</v>
      </c>
      <c r="AH75" s="6"/>
      <c r="AI75" s="88" t="n">
        <f aca="false">AC75+4.5</f>
        <v>45.6819518871981</v>
      </c>
      <c r="AJ75" s="118" t="n">
        <f aca="false">AB75+8</f>
        <v>48.4819518871981</v>
      </c>
      <c r="AK75" s="114" t="n">
        <f aca="false">CO75+1.5</f>
        <v>22.9819518871981</v>
      </c>
      <c r="AL75" s="6"/>
      <c r="AM75" s="96" t="n">
        <f aca="false">AK75+$AM$3</f>
        <v>35.7819518871981</v>
      </c>
      <c r="AN75" s="96" t="n">
        <f aca="false">AK75+$AN$3</f>
        <v>46.9819518871981</v>
      </c>
      <c r="AO75" s="96" t="n">
        <f aca="false">AK75+$AO$3</f>
        <v>40.8819518871981</v>
      </c>
      <c r="AP75" s="109" t="n">
        <f aca="false">IF(Polymers_Data!AE75=1,0.5*AO75+0.5*AN75,IF(Polymers_Data!AE75=2,0.7*AO75+0.3*AN75,IF(Polymers_Data!AE75=3,MAXA(MINA(AN75,AO75),AM75),IF(Polymers_Data!AE75=4,0.7*AO75+0.3*AM75,IF(Polymers_Data!AE75=5,0.5*AO75+0.5*AM75,"ERR")))))</f>
        <v>40.8819518871981</v>
      </c>
      <c r="AQ75" s="109" t="n">
        <f aca="false">IF(Polymers_Data!AE75=1,0.5*AO75+0.5*AN75,IF(Polymers_Data!AE75=2,0.7*AO75+0.3*AN75,IF(Polymers_Data!AE75=3,MAXA(MINA(AN75,AO75),AM75),IF(Polymers_Data!AE75=4,0.7*AO75+0.3*AM75,IF(Polymers_Data!AE75=5,0.5*AO75+0.5*AM75,"ERR")))))</f>
        <v>40.8819518871981</v>
      </c>
      <c r="AR75" s="96" t="n">
        <f aca="false">$AK75+10</f>
        <v>32.9819518871981</v>
      </c>
      <c r="AS75" s="96" t="n">
        <f aca="false">$AK75+23.75</f>
        <v>46.7319518871981</v>
      </c>
      <c r="AT75" s="96" t="n">
        <f aca="false">$AK75+$AT$3</f>
        <v>38.3719518871981</v>
      </c>
      <c r="AU75" s="96" t="n">
        <f aca="false">IF(Polymers_Data!BP75=1,0.5*AT75+0.5*AS75,IF(Polymers_Data!BP75=2,0.7*AT75+0.3*AS75,IF(Polymers_Data!BP75=3,MAXA(MINA(AS75,AT75),AR75),IF(Polymers_Data!BP75=4,0.7*AT75+0.3*AR75,IF(Polymers_Data!BP75=5,0.3*AT75+0.7*AR75,"ERR")))))</f>
        <v>38.3719518871981</v>
      </c>
      <c r="AV75" s="96"/>
      <c r="AW75" s="96" t="n">
        <f aca="false">AT75+AV75</f>
        <v>38.3719518871981</v>
      </c>
      <c r="AX75" s="5"/>
      <c r="AY75" s="108" t="n">
        <f aca="false">C75</f>
        <v>27.4819518871981</v>
      </c>
      <c r="AZ75" s="6"/>
      <c r="BA75" s="96" t="n">
        <f aca="false">AY75+$BA$3</f>
        <v>44.9819518871981</v>
      </c>
      <c r="BB75" s="96" t="n">
        <f aca="false">AY75+$BB$3</f>
        <v>87.4819518871981</v>
      </c>
      <c r="BC75" s="96" t="n">
        <f aca="false">AY75+$BC$3</f>
        <v>66.9819518871981</v>
      </c>
      <c r="BD75" s="109" t="n">
        <f aca="false">IF(Polymers_Data!BZ75=1,0.5*BC75+0.5*BB75,IF(Polymers_Data!BZ75=2,0.7*BC75+0.3*BB75,IF(Polymers_Data!BZ75=3,MAXA(MINA(BB75,BC75),BA75),IF(Polymers_Data!BZ75=4,0.7*BC75+0.3*BA75,IF(Polymers_Data!BZ75=5,0.5*BC75+0.5*BA75,"ERR")))))</f>
        <v>66.9819518871981</v>
      </c>
      <c r="BE75" s="92" t="n">
        <f aca="false">IF(Polymers_Data!BZ75=1,0.5*BC75+0.5*BB75,IF(Polymers_Data!BZ75=2,0.7*BC75+0.3*BB75,IF(Polymers_Data!BZ75=3,MAXA(MINA(BB75,BC75),BA75),IF(Polymers_Data!BZ75=4,0.7*BC75+0.3*BA75,IF(Polymers_Data!BZ75=5,0.5*BC75+0.5*BA75,"ERR")))))</f>
        <v>66.9819518871981</v>
      </c>
      <c r="BF75" s="6"/>
      <c r="BG75" s="6"/>
      <c r="BH75" s="6"/>
      <c r="BI75" s="120" t="n">
        <f aca="false">BC75+BH75</f>
        <v>66.9819518871981</v>
      </c>
      <c r="BJ75" s="6"/>
      <c r="BK75" s="114" t="n">
        <f aca="false">DQ75</f>
        <v>38.4819518871981</v>
      </c>
      <c r="BL75" s="6"/>
      <c r="BM75" s="96" t="n">
        <f aca="false">BK75+$BM$3</f>
        <v>45.7319518871981</v>
      </c>
      <c r="BN75" s="96" t="n">
        <f aca="false">BK75+22</f>
        <v>60.4819518871981</v>
      </c>
      <c r="BO75" s="96" t="n">
        <f aca="false">BK75+$BO$3</f>
        <v>53.6819518871981</v>
      </c>
      <c r="BP75" s="121" t="n">
        <f aca="false">IF(Polymers_Data!AJ75=1,0.5*BO75+0.5*BN75,IF(Polymers_Data!AJ75=2,0.7*BO75+0.3*BN75,IF(Polymers_Data!AJ75=3,MAXA(MINA(BN75,BO75),BM75),IF(Polymers_Data!AJ75=4,0.7*BO75+0.3*BM75,IF(Polymers_Data!AJ75=5,0.5*BO75+0.5*BM75,"ERR")))))</f>
        <v>53.6819518871981</v>
      </c>
      <c r="BQ75" s="121" t="n">
        <v>0</v>
      </c>
      <c r="BR75" s="121" t="n">
        <f aca="false">BO75+BQ75</f>
        <v>53.6819518871981</v>
      </c>
      <c r="BS75" s="96" t="n">
        <f aca="false">BR75-2.5</f>
        <v>51.1819518871981</v>
      </c>
      <c r="BT75" s="124"/>
      <c r="BU75" s="122" t="n">
        <f aca="false">VLOOKUP(A75,'[2]Price Curves'!$C$8:$IV$367,'[2]Price Curves'!$AW$1)</f>
        <v>40.0413971049783</v>
      </c>
      <c r="BV75" s="96" t="n">
        <f aca="false">BU75/2.97</f>
        <v>13.4819518871981</v>
      </c>
      <c r="BW75" s="96" t="n">
        <f aca="false">BV75+7</f>
        <v>20.4819518871981</v>
      </c>
      <c r="BX75" s="96" t="n">
        <f aca="false">BV75+23.861</f>
        <v>37.3429518871981</v>
      </c>
      <c r="BY75" s="96" t="n">
        <f aca="false">BV75+$BY$3</f>
        <v>27.4819518871981</v>
      </c>
      <c r="BZ75" s="96" t="n">
        <f aca="false">IF(Monomers_Data!F75=1,0.5*BY75+0.5*BX75,IF(Monomers_Data!F75=2,0.7*BY75+0.3*BX75,IF(Monomers_Data!F75=3,MAXA(MINA(BX75,BY75),BW75),IF(Monomers_Data!F75=4,0.7*BY75+0.3*BW75,IF(Monomers_Data!F75=5,0.5*BY75+0.5*BW75,"ERR")))))</f>
        <v>27.4819518871981</v>
      </c>
      <c r="CA75" s="96"/>
      <c r="CB75" s="92" t="n">
        <f aca="false">BY75+CA75</f>
        <v>27.4819518871981</v>
      </c>
      <c r="CC75" s="96" t="n">
        <f aca="false">EP75</f>
        <v>24.8819518871981</v>
      </c>
      <c r="CD75" s="96" t="n">
        <f aca="false">CB75+2</f>
        <v>29.4819518871981</v>
      </c>
      <c r="CE75" s="123" t="n">
        <f aca="false">CB75+0.25</f>
        <v>27.7319518871981</v>
      </c>
      <c r="CF75" s="124"/>
      <c r="CG75" s="105" t="n">
        <f aca="false">VLOOKUP(A75,'[2]Price Curves'!$C$8:$BH$367,'[2]Price Curves'!$AY$1)</f>
        <v>48.681333499026</v>
      </c>
      <c r="CH75" s="124" t="n">
        <f aca="false">CG75/4.23</f>
        <v>11.5085894796752</v>
      </c>
      <c r="CI75" s="124" t="n">
        <f aca="false">$CB75+CI$3</f>
        <v>19.4819518871981</v>
      </c>
      <c r="CJ75" s="124" t="n">
        <f aca="false">$CB75+CJ$3</f>
        <v>25.4819518871981</v>
      </c>
      <c r="CK75" s="124" t="n">
        <f aca="false">$CB75+CK$3</f>
        <v>21.4819518871981</v>
      </c>
      <c r="CL75" s="125" t="n">
        <f aca="false">IF(Monomers_Data!P75=1,0.5*CK75+0.5*CJ75,IF(Monomers_Data!P75=2,0.7*CK75+0.3*CJ75,IF(Monomers_Data!P75=3,MAXA(MINA(CJ75,CK75),CI75),IF(Monomers_Data!P75=4,0.7*CK75+0.3*CI75,IF(Monomers_Data!P75=5,0.5*CK75+0.5*CI75,"ERR")))))</f>
        <v>21.4819518871981</v>
      </c>
      <c r="CM75" s="125" t="n">
        <f aca="false">CH75+$CM$3</f>
        <v>18.5085894796752</v>
      </c>
      <c r="CN75" s="125"/>
      <c r="CO75" s="118" t="n">
        <f aca="false">CK75+CN75</f>
        <v>21.4819518871981</v>
      </c>
      <c r="CP75" s="125" t="n">
        <v>1.5</v>
      </c>
      <c r="CQ75" s="127" t="n">
        <f aca="false">CO75+CP75</f>
        <v>22.9819518871981</v>
      </c>
      <c r="CR75" s="124" t="n">
        <f aca="false">EX75</f>
        <v>17.8772250608085</v>
      </c>
      <c r="CS75" s="128" t="n">
        <f aca="false">EX75</f>
        <v>17.8772250608085</v>
      </c>
      <c r="CT75" s="7" t="n">
        <f aca="false">CB75</f>
        <v>27.4819518871981</v>
      </c>
      <c r="CU75" s="124" t="n">
        <f aca="false">(+CT75+$CU$3)</f>
        <v>29.9819518871981</v>
      </c>
      <c r="CV75" s="124" t="n">
        <f aca="false">CT75+$CV$3</f>
        <v>44.4819518871981</v>
      </c>
      <c r="CW75" s="124" t="n">
        <f aca="false">CT75+$CW$3</f>
        <v>37.4819518871981</v>
      </c>
      <c r="CX75" s="96" t="n">
        <f aca="false">IF(Polymers_Data!BU75=1,0.5*CW75+0.5*CV75,IF(Polymers_Data!BU75=2,0.7*CW75+0.3*CV75,IF(Polymers_Data!BU75=3,MAXA(MINA(CV75,CW75),CU75),IF(Polymers_Data!BU75=4,0.7*CW75+0.3*CU75,IF(Polymers_Data!BU75=5,0.5*CW75+0.5*CU75,"ERR")))))</f>
        <v>39.5819518871981</v>
      </c>
      <c r="CY75" s="129" t="n">
        <f aca="false">CX75</f>
        <v>39.5819518871981</v>
      </c>
      <c r="CZ75" s="105" t="n">
        <v>0</v>
      </c>
      <c r="DA75" s="124" t="n">
        <f aca="false">CZ75*100/(0.2*4.22+0.8*2.9696)</f>
        <v>0</v>
      </c>
      <c r="DB75" s="123"/>
      <c r="DC75" s="124" t="n">
        <f aca="false">EN75</f>
        <v>24.8819518871981</v>
      </c>
      <c r="DD75" s="124" t="n">
        <f aca="false">EB75</f>
        <v>106.080714285714</v>
      </c>
      <c r="DE75" s="124" t="n">
        <f aca="false">DC75*0.285+DD75/7.37*0.785+5.2</f>
        <v>23.5903197497627</v>
      </c>
      <c r="DF75" s="124" t="n">
        <f aca="false">DC75+$DF$3</f>
        <v>19.5819518871981</v>
      </c>
      <c r="DG75" s="124" t="n">
        <f aca="false">DC75+$DG$3</f>
        <v>49.8819518871981</v>
      </c>
      <c r="DH75" s="96" t="n">
        <f aca="false">DC75+6</f>
        <v>30.8819518871981</v>
      </c>
      <c r="DI75" s="124" t="n">
        <f aca="false">IF(Monomers_Data!AE75=1,0.5*DH75+0.5*DG75,IF(Monomers_Data!AE75=2,0.7*DH75+0.3*DG75,IF(Monomers_Data!AE75=3,MAXA(MINA(DG75,DH75),DF75),IF(Monomers_Data!AE75=4,0.7*DH75+0.3*DF75,IF(Monomers_Data!AE75=5,0.5*DH75+0.5*DF75,"ERR")))))</f>
        <v>30.8819518871981</v>
      </c>
      <c r="DJ75" s="125" t="n">
        <f aca="false">DI75</f>
        <v>30.8819518871981</v>
      </c>
      <c r="DK75" s="123" t="n">
        <f aca="false">DJ75/100*2204</f>
        <v>680.638219593846</v>
      </c>
      <c r="DL75" s="124" t="n">
        <f aca="false">CB75</f>
        <v>27.4819518871981</v>
      </c>
      <c r="DM75" s="124" t="n">
        <f aca="false">DL75+$DM$3</f>
        <v>29.9819518871981</v>
      </c>
      <c r="DN75" s="124" t="n">
        <f aca="false">DL75+$DN$3</f>
        <v>50.4819518871981</v>
      </c>
      <c r="DO75" s="96" t="n">
        <f aca="false">DL75+$DO$3</f>
        <v>38.4819518871981</v>
      </c>
      <c r="DP75" s="124" t="n">
        <f aca="false">IF(Monomers_Data!AE75=1,0.5*DO75+0.5*DN75,IF(Monomers_Data!AE75=2,0.7*DO75+0.3*DN75,IF(Monomers_Data!AE75=3,MAXA(MINA(DN75,DO75),DM75),IF(Monomers_Data!AE75=4,0.7*DO75+0.3*DM75,IF(Monomers_Data!AE75=5,0.5*DO75+0.5*DM75,"ERR")))))</f>
        <v>38.4819518871981</v>
      </c>
      <c r="DQ75" s="125" t="n">
        <f aca="false">DP75</f>
        <v>38.4819518871981</v>
      </c>
      <c r="DR75" s="123" t="n">
        <f aca="false">DQ75/100*2204</f>
        <v>848.142219593846</v>
      </c>
      <c r="DS75" s="96" t="n">
        <f aca="false">VLOOKUP(A75,'[2]Price Curves'!$C$8:$BH$367,'[2]Price Curves'!$BC$1)</f>
        <v>22.5</v>
      </c>
      <c r="DT75" s="124" t="n">
        <f aca="false">DS75/42*100</f>
        <v>53.5714285714286</v>
      </c>
      <c r="DU75" s="124" t="n">
        <f aca="false">VLOOKUP(A75,'[2]Price Curves'!$C$8:$BH$367,'[2]Price Curves'!$BG$1)</f>
        <v>69.3095238095238</v>
      </c>
      <c r="DV75" s="105" t="n">
        <f aca="false">DT76+$DT$3</f>
        <v>79.1119047619048</v>
      </c>
      <c r="DW75" s="130" t="n">
        <f aca="false">DT76+$DU$3</f>
        <v>163.511904761905</v>
      </c>
      <c r="DX75" s="130" t="n">
        <f aca="false">DT75*$DV$3+DU75*$DW$3+$DX$3</f>
        <v>106.080714285714</v>
      </c>
      <c r="DY75" s="96" t="n">
        <f aca="false">DT76+$DY$3</f>
        <v>108.511904761905</v>
      </c>
      <c r="DZ75" s="96"/>
      <c r="EA75" s="131" t="n">
        <f aca="false">DX75+DZ75</f>
        <v>106.080714285714</v>
      </c>
      <c r="EB75" s="131" t="n">
        <f aca="false">DX75</f>
        <v>106.080714285714</v>
      </c>
      <c r="EC75" s="132"/>
      <c r="ED75" s="133" t="n">
        <f aca="false">'[2]Price Curves'!AM74</f>
        <v>0</v>
      </c>
      <c r="EH75" s="106" t="n">
        <f aca="false">MAX(EXP(-0.015*((A81-'Export File'!$A$6+30)/365))*$EH$8,0.1)</f>
        <v>0.100404436365589</v>
      </c>
      <c r="EJ75" s="134" t="n">
        <f aca="false">BV75</f>
        <v>13.4819518871981</v>
      </c>
      <c r="EK75" s="134" t="n">
        <f aca="false">EJ75+5.22</f>
        <v>18.7019518871981</v>
      </c>
      <c r="EL75" s="134" t="n">
        <f aca="false">EJ75+18.2</f>
        <v>31.6819518871981</v>
      </c>
      <c r="EM75" s="134" t="n">
        <f aca="false">EJ75+$EM$3</f>
        <v>24.8819518871981</v>
      </c>
      <c r="EN75" s="135" t="n">
        <f aca="false">IF(Monomers_Data!K75=1,0.5*EM75+0.5*EL75,IF(Monomers_Data!K75=2,0.7*EM75+0.3*EL75,IF(Monomers_Data!K75=3,MAXA(MINA(EL75,EM75),EK75),IF(Monomers_Data!K75=4,0.7*EM75+0.3*EK75,IF(Monomers_Data!K75=5,0.5*EM75+0.5*EK75,"ERR")))))</f>
        <v>24.8819518871981</v>
      </c>
      <c r="EP75" s="142" t="n">
        <f aca="false">EN75+EO75</f>
        <v>24.8819518871981</v>
      </c>
      <c r="EQ75" s="134" t="n">
        <f aca="false">VLOOKUP(A75,'[2]Price Curves'!$C$8:$BH$367,'[2]Price Curves'!$BH$1)</f>
        <v>60.0595238095238</v>
      </c>
      <c r="ER75" s="134" t="n">
        <f aca="false">VLOOKUP(A75,'[2]Price Curves'!$C$8:$BH$367,'[2]Price Curves'!$BA$1)</f>
        <v>47.6133716396105</v>
      </c>
      <c r="ES75" s="137" t="n">
        <f aca="false">MIN(((EQ75+$ET$1-ER75*0.7133-$ET$3)/5.69*2.4313)+1.5,CQ75-$ET$2)</f>
        <v>13.0398752403707</v>
      </c>
      <c r="ET75" s="134" t="n">
        <f aca="false">MAX(($EQ75+$ET$1-$ER75*0.7133-$ET$3)/5.69*2.4313+1.5,$CQ75-$ET$2)</f>
        <v>20.4819518871981</v>
      </c>
      <c r="EU75" s="138" t="n">
        <f aca="false">AVERAGE(ET75,ES75)</f>
        <v>16.7609135637844</v>
      </c>
      <c r="EV75" s="134" t="n">
        <f aca="false">CB75*$EV$2+$EV$3</f>
        <v>17.7488736748346</v>
      </c>
      <c r="EW75" s="134" t="n">
        <f aca="false">IF(Monomers_Data!U75=1,0.5*EU75+0.5*ET75,IF(Monomers_Data!U75=2,0.7*EU75+0.3*ET75,IF(Monomers_Data!U75=3,MAXA(MINA(ET75,EU75),ES75),IF(Monomers_Data!U75=4,0.7*EU75+0.3*ES75,IF(Monomers_Data!U75=5,0.5*EU75+0.5*ES75,"ERR")))))</f>
        <v>17.8772250608085</v>
      </c>
      <c r="EX75" s="96" t="n">
        <f aca="false">EW75</f>
        <v>17.8772250608085</v>
      </c>
      <c r="EY75" s="139" t="n">
        <f aca="false">VLOOKUP(A75,'[2]Price Curves'!$C$8:$BH$367,'[2]Price Curves'!$BE$1)</f>
        <v>4.312</v>
      </c>
      <c r="EZ75" s="134" t="n">
        <f aca="false">EY75*$EZ$2+$EZ$3</f>
        <v>65.6608</v>
      </c>
      <c r="FA75" s="0" t="n">
        <f aca="false">((EY75*$FA$2)+$FA$3)*100</f>
        <v>65.276</v>
      </c>
    </row>
    <row r="76" customFormat="false" ht="12" hidden="false" customHeight="false" outlineLevel="0" collapsed="false">
      <c r="A76" s="140" t="n">
        <f aca="false">EOMONTH(A75,0)+1</f>
        <v>39022</v>
      </c>
      <c r="C76" s="108" t="n">
        <f aca="false">CB76</f>
        <v>27.4887821869489</v>
      </c>
      <c r="D76" s="6"/>
      <c r="E76" s="96" t="n">
        <f aca="false">C76+$E$3</f>
        <v>36.4887821869489</v>
      </c>
      <c r="F76" s="96" t="n">
        <f aca="false">C76+$F$3</f>
        <v>49.4887821869489</v>
      </c>
      <c r="G76" s="96" t="n">
        <f aca="false">C76+$G$3</f>
        <v>42.6887821869489</v>
      </c>
      <c r="H76" s="92" t="n">
        <f aca="false">IF(Polymers_Data!F76=1,0.5*G76+0.5*F76,IF(Polymers_Data!F76=2,0.7*G76+0.3*F76,IF(Polymers_Data!F76=3,MAXA(MINA(F76,G76),E76),IF(Polymers_Data!F76=4,0.7*G76+0.3*E76,IF(Polymers_Data!F76=5,0.5*G76+0.5*E76,"ERR")))))</f>
        <v>42.6887821869489</v>
      </c>
      <c r="I76" s="109" t="n">
        <v>0</v>
      </c>
      <c r="J76" s="109" t="n">
        <f aca="false">G76+I76</f>
        <v>42.6887821869489</v>
      </c>
      <c r="K76" s="110" t="n">
        <f aca="false">J76+2</f>
        <v>44.6887821869489</v>
      </c>
      <c r="L76" s="111" t="n">
        <f aca="false">AB76+$L$3</f>
        <v>44.9887821869489</v>
      </c>
      <c r="M76" s="112" t="n">
        <f aca="false">L76+$M$3</f>
        <v>45.9887821869489</v>
      </c>
      <c r="N76" s="113" t="n">
        <f aca="false">L76+$N$3</f>
        <v>43.9887821869489</v>
      </c>
      <c r="O76" s="114" t="n">
        <f aca="false">C76+$O$3</f>
        <v>29.9887821869489</v>
      </c>
      <c r="P76" s="96" t="n">
        <f aca="false">C76+$P$3</f>
        <v>47.9887821869489</v>
      </c>
      <c r="Q76" s="96" t="n">
        <f aca="false">C76+$Q$3</f>
        <v>39.7387821869489</v>
      </c>
      <c r="R76" s="6"/>
      <c r="S76" s="88" t="n">
        <f aca="false">J76-3.5</f>
        <v>39.1887821869489</v>
      </c>
      <c r="T76" s="92"/>
      <c r="U76" s="114" t="n">
        <f aca="false">$C76+$U$3</f>
        <v>32.4887821869489</v>
      </c>
      <c r="V76" s="96" t="n">
        <f aca="false">$C76+$V$3</f>
        <v>46.9887821869489</v>
      </c>
      <c r="W76" s="96" t="n">
        <f aca="false">$C76+$W$3</f>
        <v>39.4887821869489</v>
      </c>
      <c r="X76" s="92"/>
      <c r="Y76" s="92" t="n">
        <f aca="false">IF(Polymers_Data!BA76=1,0.5*W76+0.5*V76,IF(Polymers_Data!BA76=2,0.7*W76+0.3*V76,IF(Polymers_Data!BA76=3,MAXA(MINA(V76,W76),U76),IF(Polymers_Data!BA76=4,0.7*W76+0.3*U76,IF(Polymers_Data!BA76=5,0.5*W76+0.5*U76,"ERR")))))</f>
        <v>39.4887821869489</v>
      </c>
      <c r="Z76" s="96" t="n">
        <v>0</v>
      </c>
      <c r="AA76" s="92" t="n">
        <f aca="false">W76+Z76</f>
        <v>39.4887821869489</v>
      </c>
      <c r="AB76" s="92" t="n">
        <f aca="false">AA76+1</f>
        <v>40.4887821869489</v>
      </c>
      <c r="AC76" s="116" t="n">
        <f aca="false">S76+2</f>
        <v>41.1887821869489</v>
      </c>
      <c r="AD76" s="117" t="n">
        <f aca="false">AB76+2.5</f>
        <v>42.9887821869489</v>
      </c>
      <c r="AE76" s="96" t="n">
        <f aca="false">C76+11.33</f>
        <v>38.8187821869489</v>
      </c>
      <c r="AF76" s="96" t="n">
        <f aca="false">C76+27</f>
        <v>54.4887821869489</v>
      </c>
      <c r="AG76" s="96" t="n">
        <f aca="false">C76+17.68</f>
        <v>45.1687821869489</v>
      </c>
      <c r="AH76" s="6"/>
      <c r="AI76" s="88" t="n">
        <f aca="false">AC76+4.5</f>
        <v>45.6887821869489</v>
      </c>
      <c r="AJ76" s="118" t="n">
        <f aca="false">AB76+8</f>
        <v>48.4887821869489</v>
      </c>
      <c r="AK76" s="114" t="n">
        <f aca="false">CO76+1.5</f>
        <v>22.9887821869489</v>
      </c>
      <c r="AL76" s="6"/>
      <c r="AM76" s="96" t="n">
        <f aca="false">AK76+$AM$3</f>
        <v>35.7887821869489</v>
      </c>
      <c r="AN76" s="96" t="n">
        <f aca="false">AK76+$AN$3</f>
        <v>46.9887821869489</v>
      </c>
      <c r="AO76" s="96" t="n">
        <f aca="false">AK76+$AO$3</f>
        <v>40.8887821869489</v>
      </c>
      <c r="AP76" s="109" t="n">
        <f aca="false">IF(Polymers_Data!AE76=1,0.5*AO76+0.5*AN76,IF(Polymers_Data!AE76=2,0.7*AO76+0.3*AN76,IF(Polymers_Data!AE76=3,MAXA(MINA(AN76,AO76),AM76),IF(Polymers_Data!AE76=4,0.7*AO76+0.3*AM76,IF(Polymers_Data!AE76=5,0.5*AO76+0.5*AM76,"ERR")))))</f>
        <v>40.8887821869489</v>
      </c>
      <c r="AQ76" s="109" t="n">
        <f aca="false">IF(Polymers_Data!AE76=1,0.5*AO76+0.5*AN76,IF(Polymers_Data!AE76=2,0.7*AO76+0.3*AN76,IF(Polymers_Data!AE76=3,MAXA(MINA(AN76,AO76),AM76),IF(Polymers_Data!AE76=4,0.7*AO76+0.3*AM76,IF(Polymers_Data!AE76=5,0.5*AO76+0.5*AM76,"ERR")))))</f>
        <v>40.8887821869489</v>
      </c>
      <c r="AR76" s="96" t="n">
        <f aca="false">$AK76+10</f>
        <v>32.9887821869489</v>
      </c>
      <c r="AS76" s="96" t="n">
        <f aca="false">$AK76+23.75</f>
        <v>46.7387821869489</v>
      </c>
      <c r="AT76" s="96" t="n">
        <f aca="false">$AK76+$AT$3</f>
        <v>38.3787821869489</v>
      </c>
      <c r="AU76" s="96" t="n">
        <f aca="false">IF(Polymers_Data!BP76=1,0.5*AT76+0.5*AS76,IF(Polymers_Data!BP76=2,0.7*AT76+0.3*AS76,IF(Polymers_Data!BP76=3,MAXA(MINA(AS76,AT76),AR76),IF(Polymers_Data!BP76=4,0.7*AT76+0.3*AR76,IF(Polymers_Data!BP76=5,0.3*AT76+0.7*AR76,"ERR")))))</f>
        <v>38.3787821869489</v>
      </c>
      <c r="AV76" s="96"/>
      <c r="AW76" s="96" t="n">
        <f aca="false">AT76+AV76</f>
        <v>38.3787821869489</v>
      </c>
      <c r="AX76" s="5"/>
      <c r="AY76" s="108" t="n">
        <f aca="false">C76</f>
        <v>27.4887821869489</v>
      </c>
      <c r="AZ76" s="6"/>
      <c r="BA76" s="96" t="n">
        <f aca="false">AY76+$BA$3</f>
        <v>44.9887821869489</v>
      </c>
      <c r="BB76" s="96" t="n">
        <f aca="false">AY76+$BB$3</f>
        <v>87.4887821869489</v>
      </c>
      <c r="BC76" s="96" t="n">
        <f aca="false">AY76+$BC$3</f>
        <v>66.9887821869489</v>
      </c>
      <c r="BD76" s="109" t="n">
        <f aca="false">IF(Polymers_Data!BZ76=1,0.5*BC76+0.5*BB76,IF(Polymers_Data!BZ76=2,0.7*BC76+0.3*BB76,IF(Polymers_Data!BZ76=3,MAXA(MINA(BB76,BC76),BA76),IF(Polymers_Data!BZ76=4,0.7*BC76+0.3*BA76,IF(Polymers_Data!BZ76=5,0.5*BC76+0.5*BA76,"ERR")))))</f>
        <v>66.9887821869489</v>
      </c>
      <c r="BE76" s="92" t="n">
        <f aca="false">IF(Polymers_Data!BZ76=1,0.5*BC76+0.5*BB76,IF(Polymers_Data!BZ76=2,0.7*BC76+0.3*BB76,IF(Polymers_Data!BZ76=3,MAXA(MINA(BB76,BC76),BA76),IF(Polymers_Data!BZ76=4,0.7*BC76+0.3*BA76,IF(Polymers_Data!BZ76=5,0.5*BC76+0.5*BA76,"ERR")))))</f>
        <v>66.9887821869489</v>
      </c>
      <c r="BF76" s="6"/>
      <c r="BG76" s="6"/>
      <c r="BH76" s="6"/>
      <c r="BI76" s="120" t="n">
        <f aca="false">BC76+BH76</f>
        <v>66.9887821869489</v>
      </c>
      <c r="BJ76" s="6"/>
      <c r="BK76" s="114" t="n">
        <f aca="false">DQ76</f>
        <v>38.4887821869489</v>
      </c>
      <c r="BL76" s="6"/>
      <c r="BM76" s="96" t="n">
        <f aca="false">BK76+$BM$3</f>
        <v>45.7387821869489</v>
      </c>
      <c r="BN76" s="96" t="n">
        <f aca="false">BK76+22</f>
        <v>60.4887821869489</v>
      </c>
      <c r="BO76" s="96" t="n">
        <f aca="false">BK76+$BO$3</f>
        <v>53.6887821869489</v>
      </c>
      <c r="BP76" s="121" t="n">
        <f aca="false">IF(Polymers_Data!AJ76=1,0.5*BO76+0.5*BN76,IF(Polymers_Data!AJ76=2,0.7*BO76+0.3*BN76,IF(Polymers_Data!AJ76=3,MAXA(MINA(BN76,BO76),BM76),IF(Polymers_Data!AJ76=4,0.7*BO76+0.3*BM76,IF(Polymers_Data!AJ76=5,0.5*BO76+0.5*BM76,"ERR")))))</f>
        <v>53.6887821869489</v>
      </c>
      <c r="BQ76" s="121" t="n">
        <v>0</v>
      </c>
      <c r="BR76" s="121" t="n">
        <f aca="false">BO76+BQ76</f>
        <v>53.6887821869489</v>
      </c>
      <c r="BS76" s="96" t="n">
        <f aca="false">BR76-2.5</f>
        <v>51.1887821869489</v>
      </c>
      <c r="BT76" s="124"/>
      <c r="BU76" s="122" t="n">
        <f aca="false">VLOOKUP(A76,'[2]Price Curves'!$C$8:$IV$367,'[2]Price Curves'!$AW$1)</f>
        <v>40.0616830952381</v>
      </c>
      <c r="BV76" s="96" t="n">
        <f aca="false">BU76/2.97</f>
        <v>13.4887821869489</v>
      </c>
      <c r="BW76" s="96" t="n">
        <f aca="false">BV76+7</f>
        <v>20.4887821869489</v>
      </c>
      <c r="BX76" s="96" t="n">
        <f aca="false">BV76+23.861</f>
        <v>37.3497821869489</v>
      </c>
      <c r="BY76" s="96" t="n">
        <f aca="false">BV76+$BY$3</f>
        <v>27.4887821869489</v>
      </c>
      <c r="BZ76" s="96" t="n">
        <f aca="false">IF(Monomers_Data!F76=1,0.5*BY76+0.5*BX76,IF(Monomers_Data!F76=2,0.7*BY76+0.3*BX76,IF(Monomers_Data!F76=3,MAXA(MINA(BX76,BY76),BW76),IF(Monomers_Data!F76=4,0.7*BY76+0.3*BW76,IF(Monomers_Data!F76=5,0.5*BY76+0.5*BW76,"ERR")))))</f>
        <v>27.4887821869489</v>
      </c>
      <c r="CA76" s="96"/>
      <c r="CB76" s="92" t="n">
        <f aca="false">BY76+CA76</f>
        <v>27.4887821869489</v>
      </c>
      <c r="CC76" s="96" t="n">
        <f aca="false">EP76</f>
        <v>24.8887821869489</v>
      </c>
      <c r="CD76" s="96" t="n">
        <f aca="false">CB76+2</f>
        <v>29.4887821869489</v>
      </c>
      <c r="CE76" s="123" t="n">
        <f aca="false">CB76+0.25</f>
        <v>27.7387821869489</v>
      </c>
      <c r="CF76" s="124"/>
      <c r="CG76" s="105" t="n">
        <f aca="false">VLOOKUP(A76,'[2]Price Curves'!$C$8:$BH$367,'[2]Price Curves'!$AY$1)</f>
        <v>48.6988802482143</v>
      </c>
      <c r="CH76" s="124" t="n">
        <f aca="false">CG76/4.23</f>
        <v>11.512737647332</v>
      </c>
      <c r="CI76" s="124" t="n">
        <f aca="false">$CB76+CI$3</f>
        <v>19.4887821869489</v>
      </c>
      <c r="CJ76" s="124" t="n">
        <f aca="false">$CB76+CJ$3</f>
        <v>25.4887821869489</v>
      </c>
      <c r="CK76" s="124" t="n">
        <f aca="false">$CB76+CK$3</f>
        <v>21.4887821869489</v>
      </c>
      <c r="CL76" s="125" t="n">
        <f aca="false">IF(Monomers_Data!P76=1,0.5*CK76+0.5*CJ76,IF(Monomers_Data!P76=2,0.7*CK76+0.3*CJ76,IF(Monomers_Data!P76=3,MAXA(MINA(CJ76,CK76),CI76),IF(Monomers_Data!P76=4,0.7*CK76+0.3*CI76,IF(Monomers_Data!P76=5,0.5*CK76+0.5*CI76,"ERR")))))</f>
        <v>21.4887821869489</v>
      </c>
      <c r="CM76" s="125" t="n">
        <f aca="false">CH76+$CM$3</f>
        <v>18.512737647332</v>
      </c>
      <c r="CN76" s="125"/>
      <c r="CO76" s="118" t="n">
        <f aca="false">CK76+CN76</f>
        <v>21.4887821869489</v>
      </c>
      <c r="CP76" s="125" t="n">
        <v>1.5</v>
      </c>
      <c r="CQ76" s="127" t="n">
        <f aca="false">CO76+CP76</f>
        <v>22.9887821869489</v>
      </c>
      <c r="CR76" s="124" t="n">
        <f aca="false">EX76</f>
        <v>17.7887739819388</v>
      </c>
      <c r="CS76" s="128" t="n">
        <f aca="false">EX76</f>
        <v>17.7887739819388</v>
      </c>
      <c r="CT76" s="7" t="n">
        <f aca="false">CB76</f>
        <v>27.4887821869489</v>
      </c>
      <c r="CU76" s="124" t="n">
        <f aca="false">(+CT76+$CU$3)</f>
        <v>29.9887821869489</v>
      </c>
      <c r="CV76" s="124" t="n">
        <f aca="false">CT76+$CV$3</f>
        <v>44.4887821869489</v>
      </c>
      <c r="CW76" s="124" t="n">
        <f aca="false">CT76+$CW$3</f>
        <v>37.4887821869489</v>
      </c>
      <c r="CX76" s="96" t="n">
        <f aca="false">IF(Polymers_Data!BU76=1,0.5*CW76+0.5*CV76,IF(Polymers_Data!BU76=2,0.7*CW76+0.3*CV76,IF(Polymers_Data!BU76=3,MAXA(MINA(CV76,CW76),CU76),IF(Polymers_Data!BU76=4,0.7*CW76+0.3*CU76,IF(Polymers_Data!BU76=5,0.5*CW76+0.5*CU76,"ERR")))))</f>
        <v>39.5887821869489</v>
      </c>
      <c r="CY76" s="129" t="n">
        <f aca="false">CX76</f>
        <v>39.5887821869489</v>
      </c>
      <c r="CZ76" s="105" t="n">
        <v>0</v>
      </c>
      <c r="DA76" s="124" t="n">
        <f aca="false">CZ76*100/(0.2*4.22+0.8*2.9696)</f>
        <v>0</v>
      </c>
      <c r="DB76" s="123"/>
      <c r="DC76" s="124" t="n">
        <f aca="false">EN76</f>
        <v>24.8887821869489</v>
      </c>
      <c r="DD76" s="124" t="n">
        <f aca="false">EB76</f>
        <v>106.011369047619</v>
      </c>
      <c r="DE76" s="124" t="n">
        <f aca="false">DC76*0.285+DD76/7.37*0.785+5.2</f>
        <v>23.5848802234678</v>
      </c>
      <c r="DF76" s="124" t="n">
        <f aca="false">DC76+$DF$3</f>
        <v>19.5887821869489</v>
      </c>
      <c r="DG76" s="124" t="n">
        <f aca="false">DC76+$DG$3</f>
        <v>49.8887821869489</v>
      </c>
      <c r="DH76" s="96" t="n">
        <f aca="false">DC76+6</f>
        <v>30.8887821869489</v>
      </c>
      <c r="DI76" s="124" t="n">
        <f aca="false">IF(Monomers_Data!AE76=1,0.5*DH76+0.5*DG76,IF(Monomers_Data!AE76=2,0.7*DH76+0.3*DG76,IF(Monomers_Data!AE76=3,MAXA(MINA(DG76,DH76),DF76),IF(Monomers_Data!AE76=4,0.7*DH76+0.3*DF76,IF(Monomers_Data!AE76=5,0.5*DH76+0.5*DF76,"ERR")))))</f>
        <v>30.8887821869489</v>
      </c>
      <c r="DJ76" s="125" t="n">
        <f aca="false">DI76</f>
        <v>30.8887821869489</v>
      </c>
      <c r="DK76" s="123" t="n">
        <f aca="false">DJ76/100*2204</f>
        <v>680.788759400353</v>
      </c>
      <c r="DL76" s="124" t="n">
        <f aca="false">CB76</f>
        <v>27.4887821869489</v>
      </c>
      <c r="DM76" s="124" t="n">
        <f aca="false">DL76+$DM$3</f>
        <v>29.9887821869489</v>
      </c>
      <c r="DN76" s="124" t="n">
        <f aca="false">DL76+$DN$3</f>
        <v>50.4887821869489</v>
      </c>
      <c r="DO76" s="96" t="n">
        <f aca="false">DL76+$DO$3</f>
        <v>38.4887821869489</v>
      </c>
      <c r="DP76" s="124" t="n">
        <f aca="false">IF(Monomers_Data!AE76=1,0.5*DO76+0.5*DN76,IF(Monomers_Data!AE76=2,0.7*DO76+0.3*DN76,IF(Monomers_Data!AE76=3,MAXA(MINA(DN76,DO76),DM76),IF(Monomers_Data!AE76=4,0.7*DO76+0.3*DM76,IF(Monomers_Data!AE76=5,0.5*DO76+0.5*DM76,"ERR")))))</f>
        <v>38.4887821869489</v>
      </c>
      <c r="DQ76" s="125" t="n">
        <f aca="false">DP76</f>
        <v>38.4887821869489</v>
      </c>
      <c r="DR76" s="123" t="n">
        <f aca="false">DQ76/100*2204</f>
        <v>848.292759400353</v>
      </c>
      <c r="DS76" s="96" t="n">
        <f aca="false">VLOOKUP(A76,'[2]Price Curves'!$C$8:$BH$367,'[2]Price Curves'!$BC$1)</f>
        <v>22.475</v>
      </c>
      <c r="DT76" s="124" t="n">
        <f aca="false">DS76/42*100</f>
        <v>53.5119047619048</v>
      </c>
      <c r="DU76" s="124" t="n">
        <f aca="false">VLOOKUP(A76,'[2]Price Curves'!$C$8:$BH$367,'[2]Price Curves'!$BG$1)</f>
        <v>66.8095238095238</v>
      </c>
      <c r="DV76" s="105" t="n">
        <f aca="false">DT77+$DT$3</f>
        <v>79.052380952381</v>
      </c>
      <c r="DW76" s="130" t="n">
        <f aca="false">DT77+$DU$3</f>
        <v>163.452380952381</v>
      </c>
      <c r="DX76" s="130" t="n">
        <f aca="false">DT76*$DV$3+DU76*$DW$3+$DX$3</f>
        <v>106.011369047619</v>
      </c>
      <c r="DY76" s="96" t="n">
        <f aca="false">DT77+$DY$3</f>
        <v>108.452380952381</v>
      </c>
      <c r="DZ76" s="96"/>
      <c r="EA76" s="131" t="n">
        <f aca="false">DX76+DZ76</f>
        <v>106.011369047619</v>
      </c>
      <c r="EB76" s="131" t="n">
        <f aca="false">DX76</f>
        <v>106.011369047619</v>
      </c>
      <c r="EC76" s="132"/>
      <c r="ED76" s="133" t="n">
        <f aca="false">'[2]Price Curves'!AM75</f>
        <v>0</v>
      </c>
      <c r="EH76" s="106" t="n">
        <f aca="false">MAX(EXP(-0.015*((A82-'Export File'!$A$6+30)/365))*$EH$8,0.1)</f>
        <v>0.100280726349448</v>
      </c>
      <c r="EJ76" s="134" t="n">
        <f aca="false">BV76</f>
        <v>13.4887821869489</v>
      </c>
      <c r="EK76" s="134" t="n">
        <f aca="false">EJ76+5.22</f>
        <v>18.7087821869489</v>
      </c>
      <c r="EL76" s="134" t="n">
        <f aca="false">EJ76+18.2</f>
        <v>31.6887821869489</v>
      </c>
      <c r="EM76" s="134" t="n">
        <f aca="false">EJ76+$EM$3</f>
        <v>24.8887821869489</v>
      </c>
      <c r="EN76" s="135" t="n">
        <f aca="false">IF(Monomers_Data!K76=1,0.5*EM76+0.5*EL76,IF(Monomers_Data!K76=2,0.7*EM76+0.3*EL76,IF(Monomers_Data!K76=3,MAXA(MINA(EL76,EM76),EK76),IF(Monomers_Data!K76=4,0.7*EM76+0.3*EK76,IF(Monomers_Data!K76=5,0.5*EM76+0.5*EK76,"ERR")))))</f>
        <v>24.8887821869489</v>
      </c>
      <c r="EP76" s="142" t="n">
        <f aca="false">EN76+EO76</f>
        <v>24.8887821869489</v>
      </c>
      <c r="EQ76" s="134" t="n">
        <f aca="false">VLOOKUP(A76,'[2]Price Curves'!$C$8:$BH$367,'[2]Price Curves'!$BH$1)</f>
        <v>59.4309523809524</v>
      </c>
      <c r="ER76" s="134" t="n">
        <f aca="false">VLOOKUP(A76,'[2]Price Curves'!$C$8:$BH$367,'[2]Price Curves'!$BA$1)</f>
        <v>47.6029307142857</v>
      </c>
      <c r="ES76" s="137" t="n">
        <f aca="false">MIN(((EQ76+$ET$1-ER76*0.7133-$ET$3)/5.69*2.4313)+1.5,CQ76-$ET$2)</f>
        <v>12.7744730297772</v>
      </c>
      <c r="ET76" s="134" t="n">
        <f aca="false">MAX(($EQ76+$ET$1-$ER76*0.7133-$ET$3)/5.69*2.4313+1.5,$CQ76-$ET$2)</f>
        <v>20.4887821869489</v>
      </c>
      <c r="EU76" s="138" t="n">
        <f aca="false">AVERAGE(ET76,ES76)</f>
        <v>16.631627608363</v>
      </c>
      <c r="EV76" s="134" t="n">
        <f aca="false">CB76*$EV$2+$EV$3</f>
        <v>17.7540305511464</v>
      </c>
      <c r="EW76" s="134" t="n">
        <f aca="false">IF(Monomers_Data!U76=1,0.5*EU76+0.5*ET76,IF(Monomers_Data!U76=2,0.7*EU76+0.3*ET76,IF(Monomers_Data!U76=3,MAXA(MINA(ET76,EU76),ES76),IF(Monomers_Data!U76=4,0.7*EU76+0.3*ES76,IF(Monomers_Data!U76=5,0.5*EU76+0.5*ES76,"ERR")))))</f>
        <v>17.7887739819388</v>
      </c>
      <c r="EX76" s="96" t="n">
        <f aca="false">EW76</f>
        <v>17.7887739819388</v>
      </c>
      <c r="EY76" s="139" t="n">
        <f aca="false">VLOOKUP(A76,'[2]Price Curves'!$C$8:$BH$367,'[2]Price Curves'!$BE$1)</f>
        <v>4.422</v>
      </c>
      <c r="EZ76" s="134" t="n">
        <f aca="false">EY76*$EZ$2+$EZ$3</f>
        <v>67.4098</v>
      </c>
      <c r="FA76" s="0" t="n">
        <f aca="false">((EY76*$FA$2)+$FA$3)*100</f>
        <v>66.431</v>
      </c>
    </row>
    <row r="77" customFormat="false" ht="12" hidden="false" customHeight="false" outlineLevel="0" collapsed="false">
      <c r="A77" s="140" t="n">
        <f aca="false">EOMONTH(A76,0)+1</f>
        <v>39052</v>
      </c>
      <c r="C77" s="108" t="n">
        <f aca="false">CB77</f>
        <v>27.5005229276896</v>
      </c>
      <c r="D77" s="6"/>
      <c r="E77" s="96" t="n">
        <f aca="false">C77+$E$3</f>
        <v>36.5005229276896</v>
      </c>
      <c r="F77" s="96" t="n">
        <f aca="false">C77+$F$3</f>
        <v>49.5005229276896</v>
      </c>
      <c r="G77" s="96" t="n">
        <f aca="false">C77+$G$3</f>
        <v>42.7005229276896</v>
      </c>
      <c r="H77" s="92" t="n">
        <f aca="false">IF(Polymers_Data!F77=1,0.5*G77+0.5*F77,IF(Polymers_Data!F77=2,0.7*G77+0.3*F77,IF(Polymers_Data!F77=3,MAXA(MINA(F77,G77),E77),IF(Polymers_Data!F77=4,0.7*G77+0.3*E77,IF(Polymers_Data!F77=5,0.5*G77+0.5*E77,"ERR")))))</f>
        <v>42.7005229276896</v>
      </c>
      <c r="I77" s="109" t="n">
        <v>0</v>
      </c>
      <c r="J77" s="109" t="n">
        <f aca="false">G77+I77</f>
        <v>42.7005229276896</v>
      </c>
      <c r="K77" s="110" t="n">
        <f aca="false">J77+2</f>
        <v>44.7005229276896</v>
      </c>
      <c r="L77" s="111" t="n">
        <f aca="false">AB77+$L$3</f>
        <v>45.0005229276896</v>
      </c>
      <c r="M77" s="112" t="n">
        <f aca="false">L77+$M$3</f>
        <v>46.0005229276896</v>
      </c>
      <c r="N77" s="113" t="n">
        <f aca="false">L77+$N$3</f>
        <v>44.0005229276896</v>
      </c>
      <c r="O77" s="114" t="n">
        <f aca="false">C77+$O$3</f>
        <v>30.0005229276896</v>
      </c>
      <c r="P77" s="96" t="n">
        <f aca="false">C77+$P$3</f>
        <v>48.0005229276896</v>
      </c>
      <c r="Q77" s="96" t="n">
        <f aca="false">C77+$Q$3</f>
        <v>39.7505229276896</v>
      </c>
      <c r="R77" s="6"/>
      <c r="S77" s="88" t="n">
        <f aca="false">J77-3.5</f>
        <v>39.2005229276896</v>
      </c>
      <c r="T77" s="92"/>
      <c r="U77" s="114" t="n">
        <f aca="false">$C77+$U$3</f>
        <v>32.5005229276896</v>
      </c>
      <c r="V77" s="96" t="n">
        <f aca="false">$C77+$V$3</f>
        <v>47.0005229276896</v>
      </c>
      <c r="W77" s="96" t="n">
        <f aca="false">$C77+$W$3</f>
        <v>39.5005229276896</v>
      </c>
      <c r="X77" s="92"/>
      <c r="Y77" s="92" t="n">
        <f aca="false">IF(Polymers_Data!BA77=1,0.5*W77+0.5*V77,IF(Polymers_Data!BA77=2,0.7*W77+0.3*V77,IF(Polymers_Data!BA77=3,MAXA(MINA(V77,W77),U77),IF(Polymers_Data!BA77=4,0.7*W77+0.3*U77,IF(Polymers_Data!BA77=5,0.5*W77+0.5*U77,"ERR")))))</f>
        <v>39.5005229276896</v>
      </c>
      <c r="Z77" s="96" t="n">
        <v>0</v>
      </c>
      <c r="AA77" s="92" t="n">
        <f aca="false">W77+Z77</f>
        <v>39.5005229276896</v>
      </c>
      <c r="AB77" s="92" t="n">
        <f aca="false">AA77+1</f>
        <v>40.5005229276896</v>
      </c>
      <c r="AC77" s="116" t="n">
        <f aca="false">S77+2</f>
        <v>41.2005229276896</v>
      </c>
      <c r="AD77" s="117" t="n">
        <f aca="false">AB77+2.5</f>
        <v>43.0005229276896</v>
      </c>
      <c r="AE77" s="96" t="n">
        <f aca="false">C77+11.33</f>
        <v>38.8305229276896</v>
      </c>
      <c r="AF77" s="96" t="n">
        <f aca="false">C77+27</f>
        <v>54.5005229276896</v>
      </c>
      <c r="AG77" s="96" t="n">
        <f aca="false">C77+17.68</f>
        <v>45.1805229276896</v>
      </c>
      <c r="AH77" s="6"/>
      <c r="AI77" s="88" t="n">
        <f aca="false">AC77+4.5</f>
        <v>45.7005229276896</v>
      </c>
      <c r="AJ77" s="118" t="n">
        <f aca="false">AB77+8</f>
        <v>48.5005229276896</v>
      </c>
      <c r="AK77" s="114" t="n">
        <f aca="false">CO77+1.5</f>
        <v>23.0005229276896</v>
      </c>
      <c r="AL77" s="6"/>
      <c r="AM77" s="96" t="n">
        <f aca="false">AK77+$AM$3</f>
        <v>35.8005229276896</v>
      </c>
      <c r="AN77" s="96" t="n">
        <f aca="false">AK77+$AN$3</f>
        <v>47.0005229276896</v>
      </c>
      <c r="AO77" s="96" t="n">
        <f aca="false">AK77+$AO$3</f>
        <v>40.9005229276896</v>
      </c>
      <c r="AP77" s="109" t="n">
        <f aca="false">IF(Polymers_Data!AE77=1,0.5*AO77+0.5*AN77,IF(Polymers_Data!AE77=2,0.7*AO77+0.3*AN77,IF(Polymers_Data!AE77=3,MAXA(MINA(AN77,AO77),AM77),IF(Polymers_Data!AE77=4,0.7*AO77+0.3*AM77,IF(Polymers_Data!AE77=5,0.5*AO77+0.5*AM77,"ERR")))))</f>
        <v>40.9005229276896</v>
      </c>
      <c r="AQ77" s="109" t="n">
        <f aca="false">IF(Polymers_Data!AE77=1,0.5*AO77+0.5*AN77,IF(Polymers_Data!AE77=2,0.7*AO77+0.3*AN77,IF(Polymers_Data!AE77=3,MAXA(MINA(AN77,AO77),AM77),IF(Polymers_Data!AE77=4,0.7*AO77+0.3*AM77,IF(Polymers_Data!AE77=5,0.5*AO77+0.5*AM77,"ERR")))))</f>
        <v>40.9005229276896</v>
      </c>
      <c r="AR77" s="96" t="n">
        <f aca="false">$AK77+10</f>
        <v>33.0005229276896</v>
      </c>
      <c r="AS77" s="96" t="n">
        <f aca="false">$AK77+23.75</f>
        <v>46.7505229276896</v>
      </c>
      <c r="AT77" s="96" t="n">
        <f aca="false">$AK77+$AT$3</f>
        <v>38.3905229276896</v>
      </c>
      <c r="AU77" s="96" t="n">
        <f aca="false">IF(Polymers_Data!BP77=1,0.5*AT77+0.5*AS77,IF(Polymers_Data!BP77=2,0.7*AT77+0.3*AS77,IF(Polymers_Data!BP77=3,MAXA(MINA(AS77,AT77),AR77),IF(Polymers_Data!BP77=4,0.7*AT77+0.3*AR77,IF(Polymers_Data!BP77=5,0.3*AT77+0.7*AR77,"ERR")))))</f>
        <v>38.3905229276896</v>
      </c>
      <c r="AV77" s="96"/>
      <c r="AW77" s="96" t="n">
        <f aca="false">AT77+AV77</f>
        <v>38.3905229276896</v>
      </c>
      <c r="AX77" s="5"/>
      <c r="AY77" s="108" t="n">
        <f aca="false">C77</f>
        <v>27.5005229276896</v>
      </c>
      <c r="AZ77" s="6"/>
      <c r="BA77" s="96" t="n">
        <f aca="false">AY77+$BA$3</f>
        <v>45.0005229276896</v>
      </c>
      <c r="BB77" s="96" t="n">
        <f aca="false">AY77+$BB$3</f>
        <v>87.5005229276896</v>
      </c>
      <c r="BC77" s="96" t="n">
        <f aca="false">AY77+$BC$3</f>
        <v>67.0005229276896</v>
      </c>
      <c r="BD77" s="109" t="n">
        <f aca="false">IF(Polymers_Data!BZ77=1,0.5*BC77+0.5*BB77,IF(Polymers_Data!BZ77=2,0.7*BC77+0.3*BB77,IF(Polymers_Data!BZ77=3,MAXA(MINA(BB77,BC77),BA77),IF(Polymers_Data!BZ77=4,0.7*BC77+0.3*BA77,IF(Polymers_Data!BZ77=5,0.5*BC77+0.5*BA77,"ERR")))))</f>
        <v>67.0005229276896</v>
      </c>
      <c r="BE77" s="92" t="n">
        <f aca="false">IF(Polymers_Data!BZ77=1,0.5*BC77+0.5*BB77,IF(Polymers_Data!BZ77=2,0.7*BC77+0.3*BB77,IF(Polymers_Data!BZ77=3,MAXA(MINA(BB77,BC77),BA77),IF(Polymers_Data!BZ77=4,0.7*BC77+0.3*BA77,IF(Polymers_Data!BZ77=5,0.5*BC77+0.5*BA77,"ERR")))))</f>
        <v>67.0005229276896</v>
      </c>
      <c r="BF77" s="6"/>
      <c r="BG77" s="6"/>
      <c r="BH77" s="6"/>
      <c r="BI77" s="120" t="n">
        <f aca="false">BC77+BH77</f>
        <v>67.0005229276896</v>
      </c>
      <c r="BJ77" s="6"/>
      <c r="BK77" s="114" t="n">
        <f aca="false">DQ77</f>
        <v>38.5005229276896</v>
      </c>
      <c r="BL77" s="6"/>
      <c r="BM77" s="96" t="n">
        <f aca="false">BK77+$BM$3</f>
        <v>45.7505229276896</v>
      </c>
      <c r="BN77" s="96" t="n">
        <f aca="false">BK77+22</f>
        <v>60.5005229276896</v>
      </c>
      <c r="BO77" s="96" t="n">
        <f aca="false">BK77+$BO$3</f>
        <v>53.7005229276896</v>
      </c>
      <c r="BP77" s="121" t="n">
        <f aca="false">IF(Polymers_Data!AJ77=1,0.5*BO77+0.5*BN77,IF(Polymers_Data!AJ77=2,0.7*BO77+0.3*BN77,IF(Polymers_Data!AJ77=3,MAXA(MINA(BN77,BO77),BM77),IF(Polymers_Data!AJ77=4,0.7*BO77+0.3*BM77,IF(Polymers_Data!AJ77=5,0.5*BO77+0.5*BM77,"ERR")))))</f>
        <v>53.7005229276896</v>
      </c>
      <c r="BQ77" s="121" t="n">
        <v>0</v>
      </c>
      <c r="BR77" s="121" t="n">
        <f aca="false">BO77+BQ77</f>
        <v>53.7005229276896</v>
      </c>
      <c r="BS77" s="96" t="n">
        <f aca="false">BR77-2.5</f>
        <v>51.2005229276896</v>
      </c>
      <c r="BT77" s="124"/>
      <c r="BU77" s="122" t="n">
        <f aca="false">VLOOKUP(A77,'[2]Price Curves'!$C$8:$IV$367,'[2]Price Curves'!$AW$1)</f>
        <v>40.0965530952381</v>
      </c>
      <c r="BV77" s="96" t="n">
        <f aca="false">BU77/2.97</f>
        <v>13.5005229276896</v>
      </c>
      <c r="BW77" s="96" t="n">
        <f aca="false">BV77+7</f>
        <v>20.5005229276896</v>
      </c>
      <c r="BX77" s="96" t="n">
        <f aca="false">BV77+23.861</f>
        <v>37.3615229276896</v>
      </c>
      <c r="BY77" s="96" t="n">
        <f aca="false">BV77+$BY$3</f>
        <v>27.5005229276896</v>
      </c>
      <c r="BZ77" s="96" t="n">
        <f aca="false">IF(Monomers_Data!F77=1,0.5*BY77+0.5*BX77,IF(Monomers_Data!F77=2,0.7*BY77+0.3*BX77,IF(Monomers_Data!F77=3,MAXA(MINA(BX77,BY77),BW77),IF(Monomers_Data!F77=4,0.7*BY77+0.3*BW77,IF(Monomers_Data!F77=5,0.5*BY77+0.5*BW77,"ERR")))))</f>
        <v>27.5005229276896</v>
      </c>
      <c r="CA77" s="96"/>
      <c r="CB77" s="92" t="n">
        <f aca="false">BY77+CA77</f>
        <v>27.5005229276896</v>
      </c>
      <c r="CC77" s="96" t="n">
        <f aca="false">EP77</f>
        <v>24.9005229276896</v>
      </c>
      <c r="CD77" s="96" t="n">
        <f aca="false">CB77+2</f>
        <v>29.5005229276896</v>
      </c>
      <c r="CE77" s="123" t="n">
        <f aca="false">CB77+0.25</f>
        <v>27.7505229276896</v>
      </c>
      <c r="CF77" s="124"/>
      <c r="CG77" s="105" t="n">
        <f aca="false">VLOOKUP(A77,'[2]Price Curves'!$C$8:$BH$367,'[2]Price Curves'!$AY$1)</f>
        <v>48.7375511857143</v>
      </c>
      <c r="CH77" s="124" t="n">
        <f aca="false">CG77/4.23</f>
        <v>11.5218797129348</v>
      </c>
      <c r="CI77" s="124" t="n">
        <f aca="false">$CB77+CI$3</f>
        <v>19.5005229276896</v>
      </c>
      <c r="CJ77" s="124" t="n">
        <f aca="false">$CB77+CJ$3</f>
        <v>25.5005229276896</v>
      </c>
      <c r="CK77" s="124" t="n">
        <f aca="false">$CB77+CK$3</f>
        <v>21.5005229276896</v>
      </c>
      <c r="CL77" s="125" t="n">
        <f aca="false">IF(Monomers_Data!P77=1,0.5*CK77+0.5*CJ77,IF(Monomers_Data!P77=2,0.7*CK77+0.3*CJ77,IF(Monomers_Data!P77=3,MAXA(MINA(CJ77,CK77),CI77),IF(Monomers_Data!P77=4,0.7*CK77+0.3*CI77,IF(Monomers_Data!P77=5,0.5*CK77+0.5*CI77,"ERR")))))</f>
        <v>21.5005229276896</v>
      </c>
      <c r="CM77" s="125" t="n">
        <f aca="false">CH77+$CM$3</f>
        <v>18.5218797129348</v>
      </c>
      <c r="CN77" s="125"/>
      <c r="CO77" s="118" t="n">
        <f aca="false">CK77+CN77</f>
        <v>21.5005229276896</v>
      </c>
      <c r="CP77" s="125" t="n">
        <v>1.5</v>
      </c>
      <c r="CQ77" s="127" t="n">
        <f aca="false">CO77+CP77</f>
        <v>23.0005229276896</v>
      </c>
      <c r="CR77" s="124" t="n">
        <f aca="false">EX77</f>
        <v>17.7045360427739</v>
      </c>
      <c r="CS77" s="128" t="n">
        <f aca="false">EX77</f>
        <v>17.7045360427739</v>
      </c>
      <c r="CT77" s="7" t="n">
        <f aca="false">CB77</f>
        <v>27.5005229276896</v>
      </c>
      <c r="CU77" s="124" t="n">
        <f aca="false">(+CT77+$CU$3)</f>
        <v>30.0005229276896</v>
      </c>
      <c r="CV77" s="124" t="n">
        <f aca="false">CT77+$CV$3</f>
        <v>44.5005229276896</v>
      </c>
      <c r="CW77" s="124" t="n">
        <f aca="false">CT77+$CW$3</f>
        <v>37.5005229276896</v>
      </c>
      <c r="CX77" s="96" t="n">
        <f aca="false">IF(Polymers_Data!BU77=1,0.5*CW77+0.5*CV77,IF(Polymers_Data!BU77=2,0.7*CW77+0.3*CV77,IF(Polymers_Data!BU77=3,MAXA(MINA(CV77,CW77),CU77),IF(Polymers_Data!BU77=4,0.7*CW77+0.3*CU77,IF(Polymers_Data!BU77=5,0.5*CW77+0.5*CU77,"ERR")))))</f>
        <v>39.6005229276896</v>
      </c>
      <c r="CY77" s="129" t="n">
        <f aca="false">CX77</f>
        <v>39.6005229276896</v>
      </c>
      <c r="CZ77" s="105" t="n">
        <v>0</v>
      </c>
      <c r="DA77" s="124" t="n">
        <f aca="false">CZ77*100/(0.2*4.22+0.8*2.9696)</f>
        <v>0</v>
      </c>
      <c r="DB77" s="123"/>
      <c r="DC77" s="124" t="n">
        <f aca="false">EN77</f>
        <v>24.9005229276896</v>
      </c>
      <c r="DD77" s="124" t="n">
        <f aca="false">EB77</f>
        <v>105.942023809524</v>
      </c>
      <c r="DE77" s="124" t="n">
        <f aca="false">DC77*0.285+DD77/7.37*0.785+5.2</f>
        <v>23.5808401728551</v>
      </c>
      <c r="DF77" s="124" t="n">
        <f aca="false">DC77+$DF$3</f>
        <v>19.6005229276896</v>
      </c>
      <c r="DG77" s="124" t="n">
        <f aca="false">DC77+$DG$3</f>
        <v>49.9005229276896</v>
      </c>
      <c r="DH77" s="96" t="n">
        <f aca="false">DC77+6</f>
        <v>30.9005229276896</v>
      </c>
      <c r="DI77" s="124" t="n">
        <f aca="false">IF(Monomers_Data!AE77=1,0.5*DH77+0.5*DG77,IF(Monomers_Data!AE77=2,0.7*DH77+0.3*DG77,IF(Monomers_Data!AE77=3,MAXA(MINA(DG77,DH77),DF77),IF(Monomers_Data!AE77=4,0.7*DH77+0.3*DF77,IF(Monomers_Data!AE77=5,0.5*DH77+0.5*DF77,"ERR")))))</f>
        <v>30.9005229276896</v>
      </c>
      <c r="DJ77" s="125" t="n">
        <f aca="false">DI77</f>
        <v>30.9005229276896</v>
      </c>
      <c r="DK77" s="123" t="n">
        <f aca="false">DJ77/100*2204</f>
        <v>681.047525326279</v>
      </c>
      <c r="DL77" s="124" t="n">
        <f aca="false">CB77</f>
        <v>27.5005229276896</v>
      </c>
      <c r="DM77" s="124" t="n">
        <f aca="false">DL77+$DM$3</f>
        <v>30.0005229276896</v>
      </c>
      <c r="DN77" s="124" t="n">
        <f aca="false">DL77+$DN$3</f>
        <v>50.5005229276896</v>
      </c>
      <c r="DO77" s="96" t="n">
        <f aca="false">DL77+$DO$3</f>
        <v>38.5005229276896</v>
      </c>
      <c r="DP77" s="124" t="n">
        <f aca="false">IF(Monomers_Data!AE77=1,0.5*DO77+0.5*DN77,IF(Monomers_Data!AE77=2,0.7*DO77+0.3*DN77,IF(Monomers_Data!AE77=3,MAXA(MINA(DN77,DO77),DM77),IF(Monomers_Data!AE77=4,0.7*DO77+0.3*DM77,IF(Monomers_Data!AE77=5,0.5*DO77+0.5*DM77,"ERR")))))</f>
        <v>38.5005229276896</v>
      </c>
      <c r="DQ77" s="125" t="n">
        <f aca="false">DP77</f>
        <v>38.5005229276896</v>
      </c>
      <c r="DR77" s="123" t="n">
        <f aca="false">DQ77/100*2204</f>
        <v>848.551525326279</v>
      </c>
      <c r="DS77" s="96" t="n">
        <f aca="false">VLOOKUP(A77,'[2]Price Curves'!$C$8:$BH$367,'[2]Price Curves'!$BC$1)</f>
        <v>22.45</v>
      </c>
      <c r="DT77" s="124" t="n">
        <f aca="false">DS77/42*100</f>
        <v>53.452380952381</v>
      </c>
      <c r="DU77" s="124" t="n">
        <f aca="false">VLOOKUP(A77,'[2]Price Curves'!$C$8:$BH$367,'[2]Price Curves'!$BG$1)</f>
        <v>65.8</v>
      </c>
      <c r="DV77" s="105" t="n">
        <f aca="false">DT78+$DT$3</f>
        <v>79.052380952381</v>
      </c>
      <c r="DW77" s="130" t="n">
        <f aca="false">DT78+$DU$3</f>
        <v>163.452380952381</v>
      </c>
      <c r="DX77" s="130" t="n">
        <f aca="false">DT77*$DV$3+DU77*$DW$3+$DX$3</f>
        <v>105.942023809524</v>
      </c>
      <c r="DY77" s="96" t="n">
        <f aca="false">DT78+$DY$3</f>
        <v>108.452380952381</v>
      </c>
      <c r="DZ77" s="96"/>
      <c r="EA77" s="131" t="n">
        <f aca="false">DX77+DZ77</f>
        <v>105.942023809524</v>
      </c>
      <c r="EB77" s="131" t="n">
        <f aca="false">DX77</f>
        <v>105.942023809524</v>
      </c>
      <c r="EC77" s="132"/>
      <c r="ED77" s="133" t="n">
        <f aca="false">'[2]Price Curves'!AM76</f>
        <v>0</v>
      </c>
      <c r="EH77" s="106" t="n">
        <f aca="false">MAX(EXP(-0.015*((A83-'Export File'!$A$6+30)/365))*$EH$8,0.1)</f>
        <v>0.10015305279507</v>
      </c>
      <c r="EJ77" s="134" t="n">
        <f aca="false">BV77</f>
        <v>13.5005229276896</v>
      </c>
      <c r="EK77" s="134" t="n">
        <f aca="false">EJ77+5.22</f>
        <v>18.7205229276896</v>
      </c>
      <c r="EL77" s="134" t="n">
        <f aca="false">EJ77+18.2</f>
        <v>31.7005229276896</v>
      </c>
      <c r="EM77" s="134" t="n">
        <f aca="false">EJ77+$EM$3</f>
        <v>24.9005229276896</v>
      </c>
      <c r="EN77" s="135" t="n">
        <f aca="false">IF(Monomers_Data!K77=1,0.5*EM77+0.5*EL77,IF(Monomers_Data!K77=2,0.7*EM77+0.3*EL77,IF(Monomers_Data!K77=3,MAXA(MINA(EL77,EM77),EK77),IF(Monomers_Data!K77=4,0.7*EM77+0.3*EK77,IF(Monomers_Data!K77=5,0.5*EM77+0.5*EK77,"ERR")))))</f>
        <v>24.9005229276896</v>
      </c>
      <c r="EP77" s="142" t="n">
        <f aca="false">EN77+EO77</f>
        <v>24.9005229276896</v>
      </c>
      <c r="EQ77" s="134" t="n">
        <f aca="false">VLOOKUP(A77,'[2]Price Curves'!$C$8:$BH$367,'[2]Price Curves'!$BH$1)</f>
        <v>58.8309523809524</v>
      </c>
      <c r="ER77" s="134" t="n">
        <f aca="false">VLOOKUP(A77,'[2]Price Curves'!$C$8:$BH$367,'[2]Price Curves'!$BA$1)</f>
        <v>47.6229707142857</v>
      </c>
      <c r="ES77" s="137" t="n">
        <f aca="false">MIN(((EQ77+$ET$1-ER77*0.7133-$ET$3)/5.69*2.4313)+1.5,CQ77-$ET$2)</f>
        <v>12.5119889707875</v>
      </c>
      <c r="ET77" s="134" t="n">
        <f aca="false">MAX(($EQ77+$ET$1-$ER77*0.7133-$ET$3)/5.69*2.4313+1.5,$CQ77-$ET$2)</f>
        <v>20.5005229276896</v>
      </c>
      <c r="EU77" s="138" t="n">
        <f aca="false">AVERAGE(ET77,ES77)</f>
        <v>16.5062559492385</v>
      </c>
      <c r="EV77" s="134" t="n">
        <f aca="false">CB77*$EV$2+$EV$3</f>
        <v>17.7628948104056</v>
      </c>
      <c r="EW77" s="134" t="n">
        <f aca="false">IF(Monomers_Data!U77=1,0.5*EU77+0.5*ET77,IF(Monomers_Data!U77=2,0.7*EU77+0.3*ET77,IF(Monomers_Data!U77=3,MAXA(MINA(ET77,EU77),ES77),IF(Monomers_Data!U77=4,0.7*EU77+0.3*ES77,IF(Monomers_Data!U77=5,0.5*EU77+0.5*ES77,"ERR")))))</f>
        <v>17.7045360427739</v>
      </c>
      <c r="EX77" s="96" t="n">
        <f aca="false">EW77</f>
        <v>17.7045360427739</v>
      </c>
      <c r="EY77" s="139" t="n">
        <f aca="false">VLOOKUP(A77,'[2]Price Curves'!$C$8:$BH$367,'[2]Price Curves'!$BE$1)</f>
        <v>4.542</v>
      </c>
      <c r="EZ77" s="134" t="n">
        <f aca="false">EY77*$EZ$2+$EZ$3</f>
        <v>69.3178</v>
      </c>
      <c r="FA77" s="0" t="n">
        <f aca="false">((EY77*$FA$2)+$FA$3)*100</f>
        <v>67.691</v>
      </c>
    </row>
    <row r="78" customFormat="false" ht="12" hidden="false" customHeight="false" outlineLevel="0" collapsed="false">
      <c r="A78" s="140" t="n">
        <f aca="false">EOMONTH(A77,0)+1</f>
        <v>39083</v>
      </c>
      <c r="C78" s="108" t="n">
        <f aca="false">CB78</f>
        <v>26.9373276414943</v>
      </c>
      <c r="D78" s="6"/>
      <c r="E78" s="96" t="n">
        <f aca="false">C78+$E$3</f>
        <v>35.9373276414943</v>
      </c>
      <c r="F78" s="96" t="n">
        <f aca="false">C78+$F$3</f>
        <v>48.9373276414943</v>
      </c>
      <c r="G78" s="96" t="n">
        <f aca="false">C78+$G$3</f>
        <v>42.1373276414943</v>
      </c>
      <c r="H78" s="92" t="n">
        <f aca="false">IF(Polymers_Data!F78=1,0.5*G78+0.5*F78,IF(Polymers_Data!F78=2,0.7*G78+0.3*F78,IF(Polymers_Data!F78=3,MAXA(MINA(F78,G78),E78),IF(Polymers_Data!F78=4,0.7*G78+0.3*E78,IF(Polymers_Data!F78=5,0.5*G78+0.5*E78,"ERR")))))</f>
        <v>42.1373276414943</v>
      </c>
      <c r="I78" s="109" t="n">
        <v>0</v>
      </c>
      <c r="J78" s="109" t="n">
        <f aca="false">G78+I78</f>
        <v>42.1373276414943</v>
      </c>
      <c r="K78" s="110" t="n">
        <f aca="false">J78+2</f>
        <v>44.1373276414943</v>
      </c>
      <c r="L78" s="111" t="n">
        <f aca="false">AB78+$L$3</f>
        <v>44.4373276414943</v>
      </c>
      <c r="M78" s="112" t="n">
        <f aca="false">L78+$M$3</f>
        <v>45.4373276414943</v>
      </c>
      <c r="N78" s="113" t="n">
        <f aca="false">L78+$N$3</f>
        <v>43.4373276414943</v>
      </c>
      <c r="O78" s="114" t="n">
        <f aca="false">C78+$O$3</f>
        <v>29.4373276414943</v>
      </c>
      <c r="P78" s="96" t="n">
        <f aca="false">C78+$P$3</f>
        <v>47.4373276414943</v>
      </c>
      <c r="Q78" s="96" t="n">
        <f aca="false">C78+$Q$3</f>
        <v>39.1873276414943</v>
      </c>
      <c r="R78" s="6"/>
      <c r="S78" s="88" t="n">
        <f aca="false">J78-3.5</f>
        <v>38.6373276414943</v>
      </c>
      <c r="T78" s="92"/>
      <c r="U78" s="114" t="n">
        <f aca="false">$C78+$U$3</f>
        <v>31.9373276414943</v>
      </c>
      <c r="V78" s="96" t="n">
        <f aca="false">$C78+$V$3</f>
        <v>46.4373276414943</v>
      </c>
      <c r="W78" s="96" t="n">
        <f aca="false">$C78+$W$3</f>
        <v>38.9373276414943</v>
      </c>
      <c r="X78" s="92"/>
      <c r="Y78" s="92" t="n">
        <f aca="false">IF(Polymers_Data!BA78=1,0.5*W78+0.5*V78,IF(Polymers_Data!BA78=2,0.7*W78+0.3*V78,IF(Polymers_Data!BA78=3,MAXA(MINA(V78,W78),U78),IF(Polymers_Data!BA78=4,0.7*W78+0.3*U78,IF(Polymers_Data!BA78=5,0.5*W78+0.5*U78,"ERR")))))</f>
        <v>38.9373276414943</v>
      </c>
      <c r="Z78" s="96" t="n">
        <v>0</v>
      </c>
      <c r="AA78" s="92" t="n">
        <f aca="false">W78+Z78</f>
        <v>38.9373276414943</v>
      </c>
      <c r="AB78" s="92" t="n">
        <f aca="false">AA78+1</f>
        <v>39.9373276414943</v>
      </c>
      <c r="AC78" s="116" t="n">
        <f aca="false">S78+2</f>
        <v>40.6373276414943</v>
      </c>
      <c r="AD78" s="117" t="n">
        <f aca="false">AB78+2.5</f>
        <v>42.4373276414943</v>
      </c>
      <c r="AE78" s="96" t="n">
        <f aca="false">C78+11.33</f>
        <v>38.2673276414943</v>
      </c>
      <c r="AF78" s="96" t="n">
        <f aca="false">C78+27</f>
        <v>53.9373276414943</v>
      </c>
      <c r="AG78" s="96" t="n">
        <f aca="false">C78+17.68</f>
        <v>44.6173276414943</v>
      </c>
      <c r="AH78" s="6"/>
      <c r="AI78" s="88" t="n">
        <f aca="false">AC78+4.5</f>
        <v>45.1373276414943</v>
      </c>
      <c r="AJ78" s="118" t="n">
        <f aca="false">AB78+8</f>
        <v>47.9373276414943</v>
      </c>
      <c r="AK78" s="114" t="n">
        <f aca="false">CO78+1.5</f>
        <v>22.4373276414943</v>
      </c>
      <c r="AL78" s="6"/>
      <c r="AM78" s="96" t="n">
        <f aca="false">AK78+$AM$3</f>
        <v>35.2373276414943</v>
      </c>
      <c r="AN78" s="96" t="n">
        <f aca="false">AK78+$AN$3</f>
        <v>46.4373276414943</v>
      </c>
      <c r="AO78" s="96" t="n">
        <f aca="false">AK78+$AO$3</f>
        <v>40.3373276414943</v>
      </c>
      <c r="AP78" s="109" t="n">
        <f aca="false">IF(Polymers_Data!AE78=1,0.5*AO78+0.5*AN78,IF(Polymers_Data!AE78=2,0.7*AO78+0.3*AN78,IF(Polymers_Data!AE78=3,MAXA(MINA(AN78,AO78),AM78),IF(Polymers_Data!AE78=4,0.7*AO78+0.3*AM78,IF(Polymers_Data!AE78=5,0.5*AO78+0.5*AM78,"ERR")))))</f>
        <v>40.3373276414943</v>
      </c>
      <c r="AQ78" s="109" t="n">
        <f aca="false">IF(Polymers_Data!AE78=1,0.5*AO78+0.5*AN78,IF(Polymers_Data!AE78=2,0.7*AO78+0.3*AN78,IF(Polymers_Data!AE78=3,MAXA(MINA(AN78,AO78),AM78),IF(Polymers_Data!AE78=4,0.7*AO78+0.3*AM78,IF(Polymers_Data!AE78=5,0.5*AO78+0.5*AM78,"ERR")))))</f>
        <v>40.3373276414943</v>
      </c>
      <c r="AR78" s="96" t="n">
        <f aca="false">$AK78+10</f>
        <v>32.4373276414943</v>
      </c>
      <c r="AS78" s="96" t="n">
        <f aca="false">$AK78+23.75</f>
        <v>46.1873276414943</v>
      </c>
      <c r="AT78" s="96" t="n">
        <f aca="false">$AK78+$AT$3</f>
        <v>37.8273276414943</v>
      </c>
      <c r="AU78" s="96" t="n">
        <f aca="false">IF(Polymers_Data!BP78=1,0.5*AT78+0.5*AS78,IF(Polymers_Data!BP78=2,0.7*AT78+0.3*AS78,IF(Polymers_Data!BP78=3,MAXA(MINA(AS78,AT78),AR78),IF(Polymers_Data!BP78=4,0.7*AT78+0.3*AR78,IF(Polymers_Data!BP78=5,0.3*AT78+0.7*AR78,"ERR")))))</f>
        <v>37.8273276414943</v>
      </c>
      <c r="AV78" s="96"/>
      <c r="AW78" s="96" t="n">
        <f aca="false">AT78+AV78</f>
        <v>37.8273276414943</v>
      </c>
      <c r="AX78" s="5"/>
      <c r="AY78" s="108" t="n">
        <f aca="false">C78</f>
        <v>26.9373276414943</v>
      </c>
      <c r="AZ78" s="6"/>
      <c r="BA78" s="96" t="n">
        <f aca="false">AY78+$BA$3</f>
        <v>44.4373276414943</v>
      </c>
      <c r="BB78" s="96" t="n">
        <f aca="false">AY78+$BB$3</f>
        <v>86.9373276414943</v>
      </c>
      <c r="BC78" s="96" t="n">
        <f aca="false">AY78+$BC$3</f>
        <v>66.4373276414943</v>
      </c>
      <c r="BD78" s="109" t="n">
        <f aca="false">IF(Polymers_Data!BZ78=1,0.5*BC78+0.5*BB78,IF(Polymers_Data!BZ78=2,0.7*BC78+0.3*BB78,IF(Polymers_Data!BZ78=3,MAXA(MINA(BB78,BC78),BA78),IF(Polymers_Data!BZ78=4,0.7*BC78+0.3*BA78,IF(Polymers_Data!BZ78=5,0.5*BC78+0.5*BA78,"ERR")))))</f>
        <v>66.4373276414943</v>
      </c>
      <c r="BE78" s="92" t="n">
        <f aca="false">IF(Polymers_Data!BZ78=1,0.5*BC78+0.5*BB78,IF(Polymers_Data!BZ78=2,0.7*BC78+0.3*BB78,IF(Polymers_Data!BZ78=3,MAXA(MINA(BB78,BC78),BA78),IF(Polymers_Data!BZ78=4,0.7*BC78+0.3*BA78,IF(Polymers_Data!BZ78=5,0.5*BC78+0.5*BA78,"ERR")))))</f>
        <v>66.4373276414943</v>
      </c>
      <c r="BF78" s="6"/>
      <c r="BG78" s="6"/>
      <c r="BH78" s="6"/>
      <c r="BI78" s="120" t="n">
        <f aca="false">BC78+BH78</f>
        <v>66.4373276414943</v>
      </c>
      <c r="BJ78" s="6"/>
      <c r="BK78" s="114" t="n">
        <f aca="false">DQ78</f>
        <v>37.9373276414943</v>
      </c>
      <c r="BL78" s="6"/>
      <c r="BM78" s="96" t="n">
        <f aca="false">BK78+$BM$3</f>
        <v>45.1873276414943</v>
      </c>
      <c r="BN78" s="96" t="n">
        <f aca="false">BK78+22</f>
        <v>59.9373276414943</v>
      </c>
      <c r="BO78" s="96" t="n">
        <f aca="false">BK78+$BO$3</f>
        <v>53.1373276414943</v>
      </c>
      <c r="BP78" s="121" t="n">
        <f aca="false">IF(Polymers_Data!AJ78=1,0.5*BO78+0.5*BN78,IF(Polymers_Data!AJ78=2,0.7*BO78+0.3*BN78,IF(Polymers_Data!AJ78=3,MAXA(MINA(BN78,BO78),BM78),IF(Polymers_Data!AJ78=4,0.7*BO78+0.3*BM78,IF(Polymers_Data!AJ78=5,0.5*BO78+0.5*BM78,"ERR")))))</f>
        <v>53.1373276414943</v>
      </c>
      <c r="BQ78" s="121" t="n">
        <v>0</v>
      </c>
      <c r="BR78" s="121" t="n">
        <f aca="false">BO78+BQ78</f>
        <v>53.1373276414943</v>
      </c>
      <c r="BS78" s="96" t="n">
        <f aca="false">BR78-2.5</f>
        <v>50.6373276414943</v>
      </c>
      <c r="BT78" s="124"/>
      <c r="BU78" s="122" t="n">
        <f aca="false">VLOOKUP(A78,'[2]Price Curves'!$C$8:$IV$367,'[2]Price Curves'!$AW$1)</f>
        <v>38.4238630952381</v>
      </c>
      <c r="BV78" s="96" t="n">
        <f aca="false">BU78/2.97</f>
        <v>12.9373276414943</v>
      </c>
      <c r="BW78" s="96" t="n">
        <f aca="false">BV78+7</f>
        <v>19.9373276414943</v>
      </c>
      <c r="BX78" s="96" t="n">
        <f aca="false">BV78+23.861</f>
        <v>36.7983276414943</v>
      </c>
      <c r="BY78" s="96" t="n">
        <f aca="false">BV78+$BY$3</f>
        <v>26.9373276414943</v>
      </c>
      <c r="BZ78" s="96" t="n">
        <f aca="false">IF(Monomers_Data!F78=1,0.5*BY78+0.5*BX78,IF(Monomers_Data!F78=2,0.7*BY78+0.3*BX78,IF(Monomers_Data!F78=3,MAXA(MINA(BX78,BY78),BW78),IF(Monomers_Data!F78=4,0.7*BY78+0.3*BW78,IF(Monomers_Data!F78=5,0.5*BY78+0.5*BW78,"ERR")))))</f>
        <v>26.9373276414943</v>
      </c>
      <c r="CA78" s="96"/>
      <c r="CB78" s="92" t="n">
        <f aca="false">BY78+CA78</f>
        <v>26.9373276414943</v>
      </c>
      <c r="CC78" s="96" t="n">
        <f aca="false">EP78</f>
        <v>24.3373276414943</v>
      </c>
      <c r="CD78" s="96" t="n">
        <f aca="false">CB78+2</f>
        <v>28.9373276414943</v>
      </c>
      <c r="CE78" s="123" t="n">
        <f aca="false">CB78+0.25</f>
        <v>27.1873276414943</v>
      </c>
      <c r="CF78" s="124"/>
      <c r="CG78" s="105" t="n">
        <f aca="false">VLOOKUP(A78,'[2]Price Curves'!$C$8:$BH$367,'[2]Price Curves'!$AY$1)</f>
        <v>48.5959821232143</v>
      </c>
      <c r="CH78" s="124" t="n">
        <f aca="false">CG78/4.23</f>
        <v>11.4884118494596</v>
      </c>
      <c r="CI78" s="124" t="n">
        <f aca="false">$CB78+CI$3</f>
        <v>18.9373276414943</v>
      </c>
      <c r="CJ78" s="124" t="n">
        <f aca="false">$CB78+CJ$3</f>
        <v>24.9373276414943</v>
      </c>
      <c r="CK78" s="124" t="n">
        <f aca="false">$CB78+CK$3</f>
        <v>20.9373276414943</v>
      </c>
      <c r="CL78" s="125" t="n">
        <f aca="false">IF(Monomers_Data!P78=1,0.5*CK78+0.5*CJ78,IF(Monomers_Data!P78=2,0.7*CK78+0.3*CJ78,IF(Monomers_Data!P78=3,MAXA(MINA(CJ78,CK78),CI78),IF(Monomers_Data!P78=4,0.7*CK78+0.3*CI78,IF(Monomers_Data!P78=5,0.5*CK78+0.5*CI78,"ERR")))))</f>
        <v>20.9373276414943</v>
      </c>
      <c r="CM78" s="125" t="n">
        <f aca="false">CH78+$CM$3</f>
        <v>18.4884118494596</v>
      </c>
      <c r="CN78" s="125"/>
      <c r="CO78" s="118" t="n">
        <f aca="false">CK78+CN78</f>
        <v>20.9373276414943</v>
      </c>
      <c r="CP78" s="125" t="n">
        <v>1.5</v>
      </c>
      <c r="CQ78" s="127" t="n">
        <f aca="false">CO78+CP78</f>
        <v>22.4373276414943</v>
      </c>
      <c r="CR78" s="124" t="n">
        <f aca="false">EX78</f>
        <v>17.6809108613415</v>
      </c>
      <c r="CS78" s="128" t="n">
        <f aca="false">EX78</f>
        <v>17.6809108613415</v>
      </c>
      <c r="CT78" s="7" t="n">
        <f aca="false">CB78</f>
        <v>26.9373276414943</v>
      </c>
      <c r="CU78" s="124" t="n">
        <f aca="false">(+CT78+$CU$3)</f>
        <v>29.4373276414943</v>
      </c>
      <c r="CV78" s="124" t="n">
        <f aca="false">CT78+$CV$3</f>
        <v>43.9373276414943</v>
      </c>
      <c r="CW78" s="124" t="n">
        <f aca="false">CT78+$CW$3</f>
        <v>36.9373276414943</v>
      </c>
      <c r="CX78" s="96" t="n">
        <f aca="false">IF(Polymers_Data!BU78=1,0.5*CW78+0.5*CV78,IF(Polymers_Data!BU78=2,0.7*CW78+0.3*CV78,IF(Polymers_Data!BU78=3,MAXA(MINA(CV78,CW78),CU78),IF(Polymers_Data!BU78=4,0.7*CW78+0.3*CU78,IF(Polymers_Data!BU78=5,0.5*CW78+0.5*CU78,"ERR")))))</f>
        <v>39.0373276414943</v>
      </c>
      <c r="CY78" s="129" t="n">
        <f aca="false">CX78</f>
        <v>39.0373276414943</v>
      </c>
      <c r="CZ78" s="105" t="n">
        <v>0</v>
      </c>
      <c r="DA78" s="124" t="n">
        <f aca="false">CZ78*100/(0.2*4.22+0.8*2.9696)</f>
        <v>0</v>
      </c>
      <c r="DB78" s="123"/>
      <c r="DC78" s="124" t="n">
        <f aca="false">EN78</f>
        <v>24.3373276414943</v>
      </c>
      <c r="DD78" s="124" t="n">
        <f aca="false">EB78</f>
        <v>105.942023809524</v>
      </c>
      <c r="DE78" s="124" t="n">
        <f aca="false">DC78*0.285+DD78/7.37*0.785+5.2</f>
        <v>23.4203295162894</v>
      </c>
      <c r="DF78" s="124" t="n">
        <f aca="false">DC78+$DF$3</f>
        <v>19.0373276414943</v>
      </c>
      <c r="DG78" s="124" t="n">
        <f aca="false">DC78+$DG$3</f>
        <v>49.3373276414943</v>
      </c>
      <c r="DH78" s="96" t="n">
        <f aca="false">DC78+6</f>
        <v>30.3373276414943</v>
      </c>
      <c r="DI78" s="124" t="n">
        <f aca="false">IF(Monomers_Data!AE78=1,0.5*DH78+0.5*DG78,IF(Monomers_Data!AE78=2,0.7*DH78+0.3*DG78,IF(Monomers_Data!AE78=3,MAXA(MINA(DG78,DH78),DF78),IF(Monomers_Data!AE78=4,0.7*DH78+0.3*DF78,IF(Monomers_Data!AE78=5,0.5*DH78+0.5*DF78,"ERR")))))</f>
        <v>30.3373276414943</v>
      </c>
      <c r="DJ78" s="125" t="n">
        <f aca="false">DI78</f>
        <v>30.3373276414943</v>
      </c>
      <c r="DK78" s="123" t="n">
        <f aca="false">DJ78/100*2204</f>
        <v>668.634701218535</v>
      </c>
      <c r="DL78" s="124" t="n">
        <f aca="false">CB78</f>
        <v>26.9373276414943</v>
      </c>
      <c r="DM78" s="124" t="n">
        <f aca="false">DL78+$DM$3</f>
        <v>29.4373276414943</v>
      </c>
      <c r="DN78" s="124" t="n">
        <f aca="false">DL78+$DN$3</f>
        <v>49.9373276414943</v>
      </c>
      <c r="DO78" s="96" t="n">
        <f aca="false">DL78+$DO$3</f>
        <v>37.9373276414943</v>
      </c>
      <c r="DP78" s="124" t="n">
        <f aca="false">IF(Monomers_Data!AE78=1,0.5*DO78+0.5*DN78,IF(Monomers_Data!AE78=2,0.7*DO78+0.3*DN78,IF(Monomers_Data!AE78=3,MAXA(MINA(DN78,DO78),DM78),IF(Monomers_Data!AE78=4,0.7*DO78+0.3*DM78,IF(Monomers_Data!AE78=5,0.5*DO78+0.5*DM78,"ERR")))))</f>
        <v>37.9373276414943</v>
      </c>
      <c r="DQ78" s="125" t="n">
        <f aca="false">DP78</f>
        <v>37.9373276414943</v>
      </c>
      <c r="DR78" s="123" t="n">
        <f aca="false">DQ78/100*2204</f>
        <v>836.138701218535</v>
      </c>
      <c r="DS78" s="96" t="n">
        <f aca="false">VLOOKUP(A78,'[2]Price Curves'!$C$8:$BH$367,'[2]Price Curves'!$BC$1)</f>
        <v>22.45</v>
      </c>
      <c r="DT78" s="124" t="n">
        <f aca="false">DS78/42*100</f>
        <v>53.452380952381</v>
      </c>
      <c r="DU78" s="124" t="n">
        <f aca="false">VLOOKUP(A78,'[2]Price Curves'!$C$8:$BH$367,'[2]Price Curves'!$BG$1)</f>
        <v>65.7190476190476</v>
      </c>
      <c r="DV78" s="105" t="n">
        <f aca="false">DT79+$DT$3</f>
        <v>79.052380952381</v>
      </c>
      <c r="DW78" s="130" t="n">
        <f aca="false">DT79+$DU$3</f>
        <v>163.452380952381</v>
      </c>
      <c r="DX78" s="130" t="n">
        <f aca="false">DT78*$DV$3+DU78*$DW$3+$DX$3</f>
        <v>105.942023809524</v>
      </c>
      <c r="DY78" s="96" t="n">
        <f aca="false">DT79+$DY$3</f>
        <v>108.452380952381</v>
      </c>
      <c r="DZ78" s="96"/>
      <c r="EA78" s="131" t="n">
        <f aca="false">DX78+DZ78</f>
        <v>105.942023809524</v>
      </c>
      <c r="EB78" s="131" t="n">
        <f aca="false">DX78</f>
        <v>105.942023809524</v>
      </c>
      <c r="EC78" s="132"/>
      <c r="ED78" s="133" t="n">
        <f aca="false">'[2]Price Curves'!AM77</f>
        <v>0</v>
      </c>
      <c r="EH78" s="106" t="n">
        <f aca="false">MAX(EXP(-0.015*((A84-'Export File'!$A$6+30)/365))*$EH$8,0.1)</f>
        <v>0.100029652512908</v>
      </c>
      <c r="EJ78" s="134" t="n">
        <f aca="false">BV78</f>
        <v>12.9373276414943</v>
      </c>
      <c r="EK78" s="134" t="n">
        <f aca="false">EJ78+5.22</f>
        <v>18.1573276414943</v>
      </c>
      <c r="EL78" s="134" t="n">
        <f aca="false">EJ78+18.2</f>
        <v>31.1373276414943</v>
      </c>
      <c r="EM78" s="134" t="n">
        <f aca="false">EJ78+$EM$3</f>
        <v>24.3373276414943</v>
      </c>
      <c r="EN78" s="135" t="n">
        <f aca="false">IF(Monomers_Data!K78=1,0.5*EM78+0.5*EL78,IF(Monomers_Data!K78=2,0.7*EM78+0.3*EL78,IF(Monomers_Data!K78=3,MAXA(MINA(EL78,EM78),EK78),IF(Monomers_Data!K78=4,0.7*EM78+0.3*EK78,IF(Monomers_Data!K78=5,0.5*EM78+0.5*EK78,"ERR")))))</f>
        <v>24.3373276414943</v>
      </c>
      <c r="EP78" s="142" t="n">
        <f aca="false">EN78+EO78</f>
        <v>24.3373276414943</v>
      </c>
      <c r="EQ78" s="134" t="n">
        <f aca="false">VLOOKUP(A78,'[2]Price Curves'!$C$8:$BH$367,'[2]Price Curves'!$BH$1)</f>
        <v>61.6904761904762</v>
      </c>
      <c r="ER78" s="134" t="n">
        <f aca="false">VLOOKUP(A78,'[2]Price Curves'!$C$8:$BH$367,'[2]Price Curves'!$BA$1)</f>
        <v>48.4216307142857</v>
      </c>
      <c r="ES78" s="137" t="n">
        <f aca="false">MIN(((EQ78+$ET$1-ER78*0.7133-$ET$3)/5.69*2.4313)+1.5,CQ78-$ET$2)</f>
        <v>13.4904225553435</v>
      </c>
      <c r="ET78" s="134" t="n">
        <f aca="false">MAX(($EQ78+$ET$1-$ER78*0.7133-$ET$3)/5.69*2.4313+1.5,$CQ78-$ET$2)</f>
        <v>19.9373276414943</v>
      </c>
      <c r="EU78" s="138" t="n">
        <f aca="false">AVERAGE(ET78,ES78)</f>
        <v>16.7138750984189</v>
      </c>
      <c r="EV78" s="134" t="n">
        <f aca="false">CB78*$EV$2+$EV$3</f>
        <v>17.3376823693282</v>
      </c>
      <c r="EW78" s="134" t="n">
        <f aca="false">IF(Monomers_Data!U78=1,0.5*EU78+0.5*ET78,IF(Monomers_Data!U78=2,0.7*EU78+0.3*ET78,IF(Monomers_Data!U78=3,MAXA(MINA(ET78,EU78),ES78),IF(Monomers_Data!U78=4,0.7*EU78+0.3*ES78,IF(Monomers_Data!U78=5,0.5*EU78+0.5*ES78,"ERR")))))</f>
        <v>17.6809108613415</v>
      </c>
      <c r="EX78" s="96" t="n">
        <f aca="false">EW78</f>
        <v>17.6809108613415</v>
      </c>
      <c r="EY78" s="139" t="n">
        <f aca="false">VLOOKUP(A78,'[2]Price Curves'!$C$8:$BH$367,'[2]Price Curves'!$BE$1)</f>
        <v>4.572</v>
      </c>
      <c r="EZ78" s="134" t="n">
        <f aca="false">EY78*$EZ$2+$EZ$3</f>
        <v>69.7948</v>
      </c>
      <c r="FA78" s="0" t="n">
        <f aca="false">((EY78*$FA$2)+$FA$3)*100</f>
        <v>68.006</v>
      </c>
    </row>
    <row r="79" customFormat="false" ht="12" hidden="false" customHeight="false" outlineLevel="0" collapsed="false">
      <c r="A79" s="140" t="n">
        <f aca="false">EOMONTH(A78,0)+1</f>
        <v>39114</v>
      </c>
      <c r="C79" s="108" t="n">
        <f aca="false">CB79</f>
        <v>26.949068382235</v>
      </c>
      <c r="D79" s="6"/>
      <c r="E79" s="96" t="n">
        <f aca="false">C79+$E$3</f>
        <v>35.9490683822351</v>
      </c>
      <c r="F79" s="96" t="n">
        <f aca="false">C79+$F$3</f>
        <v>48.9490683822351</v>
      </c>
      <c r="G79" s="96" t="n">
        <f aca="false">C79+$G$3</f>
        <v>42.149068382235</v>
      </c>
      <c r="H79" s="92" t="n">
        <f aca="false">IF(Polymers_Data!F79=1,0.5*G79+0.5*F79,IF(Polymers_Data!F79=2,0.7*G79+0.3*F79,IF(Polymers_Data!F79=3,MAXA(MINA(F79,G79),E79),IF(Polymers_Data!F79=4,0.7*G79+0.3*E79,IF(Polymers_Data!F79=5,0.5*G79+0.5*E79,"ERR")))))</f>
        <v>42.149068382235</v>
      </c>
      <c r="I79" s="109" t="n">
        <v>0</v>
      </c>
      <c r="J79" s="109" t="n">
        <f aca="false">G79+I79</f>
        <v>42.149068382235</v>
      </c>
      <c r="K79" s="110" t="n">
        <f aca="false">J79+2</f>
        <v>44.149068382235</v>
      </c>
      <c r="L79" s="111" t="n">
        <f aca="false">AB79+$L$3</f>
        <v>44.4490683822351</v>
      </c>
      <c r="M79" s="112" t="n">
        <f aca="false">L79+$M$3</f>
        <v>45.4490683822351</v>
      </c>
      <c r="N79" s="113" t="n">
        <f aca="false">L79+$N$3</f>
        <v>43.4490683822351</v>
      </c>
      <c r="O79" s="114" t="n">
        <f aca="false">C79+$O$3</f>
        <v>29.449068382235</v>
      </c>
      <c r="P79" s="96" t="n">
        <f aca="false">C79+$P$3</f>
        <v>47.4490683822351</v>
      </c>
      <c r="Q79" s="96" t="n">
        <f aca="false">C79+$Q$3</f>
        <v>39.1990683822351</v>
      </c>
      <c r="R79" s="6"/>
      <c r="S79" s="88" t="n">
        <f aca="false">J79-3.5</f>
        <v>38.649068382235</v>
      </c>
      <c r="T79" s="92"/>
      <c r="U79" s="114" t="n">
        <f aca="false">$C79+$U$3</f>
        <v>31.949068382235</v>
      </c>
      <c r="V79" s="96" t="n">
        <f aca="false">$C79+$V$3</f>
        <v>46.4490683822351</v>
      </c>
      <c r="W79" s="96" t="n">
        <f aca="false">$C79+$W$3</f>
        <v>38.9490683822351</v>
      </c>
      <c r="X79" s="92"/>
      <c r="Y79" s="92" t="n">
        <f aca="false">IF(Polymers_Data!BA79=1,0.5*W79+0.5*V79,IF(Polymers_Data!BA79=2,0.7*W79+0.3*V79,IF(Polymers_Data!BA79=3,MAXA(MINA(V79,W79),U79),IF(Polymers_Data!BA79=4,0.7*W79+0.3*U79,IF(Polymers_Data!BA79=5,0.5*W79+0.5*U79,"ERR")))))</f>
        <v>38.9490683822351</v>
      </c>
      <c r="Z79" s="96" t="n">
        <v>0</v>
      </c>
      <c r="AA79" s="92" t="n">
        <f aca="false">W79+Z79</f>
        <v>38.9490683822351</v>
      </c>
      <c r="AB79" s="92" t="n">
        <f aca="false">AA79+1</f>
        <v>39.9490683822351</v>
      </c>
      <c r="AC79" s="116" t="n">
        <f aca="false">S79+2</f>
        <v>40.649068382235</v>
      </c>
      <c r="AD79" s="117" t="n">
        <f aca="false">AB79+2.5</f>
        <v>42.4490683822351</v>
      </c>
      <c r="AE79" s="96" t="n">
        <f aca="false">C79+11.33</f>
        <v>38.279068382235</v>
      </c>
      <c r="AF79" s="96" t="n">
        <f aca="false">C79+27</f>
        <v>53.9490683822351</v>
      </c>
      <c r="AG79" s="96" t="n">
        <f aca="false">C79+17.68</f>
        <v>44.6290683822351</v>
      </c>
      <c r="AH79" s="6"/>
      <c r="AI79" s="88" t="n">
        <f aca="false">AC79+4.5</f>
        <v>45.149068382235</v>
      </c>
      <c r="AJ79" s="118" t="n">
        <f aca="false">AB79+8</f>
        <v>47.9490683822351</v>
      </c>
      <c r="AK79" s="114" t="n">
        <f aca="false">CO79+1.5</f>
        <v>22.449068382235</v>
      </c>
      <c r="AL79" s="6"/>
      <c r="AM79" s="96" t="n">
        <f aca="false">AK79+$AM$3</f>
        <v>35.2490683822351</v>
      </c>
      <c r="AN79" s="96" t="n">
        <f aca="false">AK79+$AN$3</f>
        <v>46.4490683822351</v>
      </c>
      <c r="AO79" s="96" t="n">
        <f aca="false">AK79+$AO$3</f>
        <v>40.349068382235</v>
      </c>
      <c r="AP79" s="109" t="n">
        <f aca="false">IF(Polymers_Data!AE79=1,0.5*AO79+0.5*AN79,IF(Polymers_Data!AE79=2,0.7*AO79+0.3*AN79,IF(Polymers_Data!AE79=3,MAXA(MINA(AN79,AO79),AM79),IF(Polymers_Data!AE79=4,0.7*AO79+0.3*AM79,IF(Polymers_Data!AE79=5,0.5*AO79+0.5*AM79,"ERR")))))</f>
        <v>40.349068382235</v>
      </c>
      <c r="AQ79" s="109" t="n">
        <f aca="false">IF(Polymers_Data!AE79=1,0.5*AO79+0.5*AN79,IF(Polymers_Data!AE79=2,0.7*AO79+0.3*AN79,IF(Polymers_Data!AE79=3,MAXA(MINA(AN79,AO79),AM79),IF(Polymers_Data!AE79=4,0.7*AO79+0.3*AM79,IF(Polymers_Data!AE79=5,0.5*AO79+0.5*AM79,"ERR")))))</f>
        <v>40.349068382235</v>
      </c>
      <c r="AR79" s="96" t="n">
        <f aca="false">$AK79+10</f>
        <v>32.4490683822351</v>
      </c>
      <c r="AS79" s="96" t="n">
        <f aca="false">$AK79+23.75</f>
        <v>46.1990683822351</v>
      </c>
      <c r="AT79" s="96" t="n">
        <f aca="false">$AK79+$AT$3</f>
        <v>37.8390683822351</v>
      </c>
      <c r="AU79" s="96" t="n">
        <f aca="false">IF(Polymers_Data!BP79=1,0.5*AT79+0.5*AS79,IF(Polymers_Data!BP79=2,0.7*AT79+0.3*AS79,IF(Polymers_Data!BP79=3,MAXA(MINA(AS79,AT79),AR79),IF(Polymers_Data!BP79=4,0.7*AT79+0.3*AR79,IF(Polymers_Data!BP79=5,0.3*AT79+0.7*AR79,"ERR")))))</f>
        <v>37.8390683822351</v>
      </c>
      <c r="AV79" s="96"/>
      <c r="AW79" s="96" t="n">
        <f aca="false">AT79+AV79</f>
        <v>37.8390683822351</v>
      </c>
      <c r="AX79" s="5"/>
      <c r="AY79" s="108" t="n">
        <f aca="false">C79</f>
        <v>26.949068382235</v>
      </c>
      <c r="AZ79" s="6"/>
      <c r="BA79" s="96" t="n">
        <f aca="false">AY79+$BA$3</f>
        <v>44.4490683822351</v>
      </c>
      <c r="BB79" s="96" t="n">
        <f aca="false">AY79+$BB$3</f>
        <v>86.9490683822351</v>
      </c>
      <c r="BC79" s="96" t="n">
        <f aca="false">AY79+$BC$3</f>
        <v>66.4490683822351</v>
      </c>
      <c r="BD79" s="109" t="n">
        <f aca="false">IF(Polymers_Data!BZ79=1,0.5*BC79+0.5*BB79,IF(Polymers_Data!BZ79=2,0.7*BC79+0.3*BB79,IF(Polymers_Data!BZ79=3,MAXA(MINA(BB79,BC79),BA79),IF(Polymers_Data!BZ79=4,0.7*BC79+0.3*BA79,IF(Polymers_Data!BZ79=5,0.5*BC79+0.5*BA79,"ERR")))))</f>
        <v>66.4490683822351</v>
      </c>
      <c r="BE79" s="92" t="n">
        <f aca="false">IF(Polymers_Data!BZ79=1,0.5*BC79+0.5*BB79,IF(Polymers_Data!BZ79=2,0.7*BC79+0.3*BB79,IF(Polymers_Data!BZ79=3,MAXA(MINA(BB79,BC79),BA79),IF(Polymers_Data!BZ79=4,0.7*BC79+0.3*BA79,IF(Polymers_Data!BZ79=5,0.5*BC79+0.5*BA79,"ERR")))))</f>
        <v>66.4490683822351</v>
      </c>
      <c r="BF79" s="6"/>
      <c r="BG79" s="6"/>
      <c r="BH79" s="6"/>
      <c r="BI79" s="120" t="n">
        <f aca="false">BC79+BH79</f>
        <v>66.4490683822351</v>
      </c>
      <c r="BJ79" s="6"/>
      <c r="BK79" s="114" t="n">
        <f aca="false">DQ79</f>
        <v>37.9490683822351</v>
      </c>
      <c r="BL79" s="6"/>
      <c r="BM79" s="96" t="n">
        <f aca="false">BK79+$BM$3</f>
        <v>45.1990683822351</v>
      </c>
      <c r="BN79" s="96" t="n">
        <f aca="false">BK79+22</f>
        <v>59.9490683822351</v>
      </c>
      <c r="BO79" s="96" t="n">
        <f aca="false">BK79+$BO$3</f>
        <v>53.149068382235</v>
      </c>
      <c r="BP79" s="121" t="n">
        <f aca="false">IF(Polymers_Data!AJ79=1,0.5*BO79+0.5*BN79,IF(Polymers_Data!AJ79=2,0.7*BO79+0.3*BN79,IF(Polymers_Data!AJ79=3,MAXA(MINA(BN79,BO79),BM79),IF(Polymers_Data!AJ79=4,0.7*BO79+0.3*BM79,IF(Polymers_Data!AJ79=5,0.5*BO79+0.5*BM79,"ERR")))))</f>
        <v>53.149068382235</v>
      </c>
      <c r="BQ79" s="121" t="n">
        <v>0</v>
      </c>
      <c r="BR79" s="121" t="n">
        <f aca="false">BO79+BQ79</f>
        <v>53.149068382235</v>
      </c>
      <c r="BS79" s="96" t="n">
        <f aca="false">BR79-2.5</f>
        <v>50.649068382235</v>
      </c>
      <c r="BT79" s="124"/>
      <c r="BU79" s="122" t="n">
        <f aca="false">VLOOKUP(A79,'[2]Price Curves'!$C$8:$IV$367,'[2]Price Curves'!$AW$1)</f>
        <v>38.4587330952381</v>
      </c>
      <c r="BV79" s="96" t="n">
        <f aca="false">BU79/2.97</f>
        <v>12.949068382235</v>
      </c>
      <c r="BW79" s="96" t="n">
        <f aca="false">BV79+7</f>
        <v>19.949068382235</v>
      </c>
      <c r="BX79" s="96" t="n">
        <f aca="false">BV79+23.861</f>
        <v>36.810068382235</v>
      </c>
      <c r="BY79" s="96" t="n">
        <f aca="false">BV79+$BY$3</f>
        <v>26.949068382235</v>
      </c>
      <c r="BZ79" s="96" t="n">
        <f aca="false">IF(Monomers_Data!F79=1,0.5*BY79+0.5*BX79,IF(Monomers_Data!F79=2,0.7*BY79+0.3*BX79,IF(Monomers_Data!F79=3,MAXA(MINA(BX79,BY79),BW79),IF(Monomers_Data!F79=4,0.7*BY79+0.3*BW79,IF(Monomers_Data!F79=5,0.5*BY79+0.5*BW79,"ERR")))))</f>
        <v>26.949068382235</v>
      </c>
      <c r="CA79" s="96"/>
      <c r="CB79" s="92" t="n">
        <f aca="false">BY79+CA79</f>
        <v>26.949068382235</v>
      </c>
      <c r="CC79" s="96" t="n">
        <f aca="false">EP79</f>
        <v>24.349068382235</v>
      </c>
      <c r="CD79" s="96" t="n">
        <f aca="false">CB79+2</f>
        <v>28.949068382235</v>
      </c>
      <c r="CE79" s="123" t="n">
        <f aca="false">CB79+0.25</f>
        <v>27.199068382235</v>
      </c>
      <c r="CF79" s="124"/>
      <c r="CG79" s="105" t="n">
        <f aca="false">VLOOKUP(A79,'[2]Price Curves'!$C$8:$BH$367,'[2]Price Curves'!$AY$1)</f>
        <v>48.6346530607143</v>
      </c>
      <c r="CH79" s="124" t="n">
        <f aca="false">CG79/4.23</f>
        <v>11.4975539150625</v>
      </c>
      <c r="CI79" s="124" t="n">
        <f aca="false">$CB79+CI$3</f>
        <v>18.949068382235</v>
      </c>
      <c r="CJ79" s="124" t="n">
        <f aca="false">$CB79+CJ$3</f>
        <v>24.949068382235</v>
      </c>
      <c r="CK79" s="124" t="n">
        <f aca="false">$CB79+CK$3</f>
        <v>20.949068382235</v>
      </c>
      <c r="CL79" s="125" t="n">
        <f aca="false">IF(Monomers_Data!P79=1,0.5*CK79+0.5*CJ79,IF(Monomers_Data!P79=2,0.7*CK79+0.3*CJ79,IF(Monomers_Data!P79=3,MAXA(MINA(CJ79,CK79),CI79),IF(Monomers_Data!P79=4,0.7*CK79+0.3*CI79,IF(Monomers_Data!P79=5,0.5*CK79+0.5*CI79,"ERR")))))</f>
        <v>20.949068382235</v>
      </c>
      <c r="CM79" s="125" t="n">
        <f aca="false">CH79+$CM$3</f>
        <v>18.4975539150625</v>
      </c>
      <c r="CN79" s="125"/>
      <c r="CO79" s="118" t="n">
        <f aca="false">CK79+CN79</f>
        <v>20.949068382235</v>
      </c>
      <c r="CP79" s="125" t="n">
        <v>1.5</v>
      </c>
      <c r="CQ79" s="127" t="n">
        <f aca="false">CO79+CP79</f>
        <v>22.449068382235</v>
      </c>
      <c r="CR79" s="124" t="n">
        <f aca="false">EX79</f>
        <v>17.686404556623</v>
      </c>
      <c r="CS79" s="128" t="n">
        <f aca="false">EX79</f>
        <v>17.686404556623</v>
      </c>
      <c r="CT79" s="7" t="n">
        <f aca="false">CB79</f>
        <v>26.949068382235</v>
      </c>
      <c r="CU79" s="124" t="n">
        <f aca="false">(+CT79+$CU$3)</f>
        <v>29.449068382235</v>
      </c>
      <c r="CV79" s="124" t="n">
        <f aca="false">CT79+$CV$3</f>
        <v>43.9490683822351</v>
      </c>
      <c r="CW79" s="124" t="n">
        <f aca="false">CT79+$CW$3</f>
        <v>36.9490683822351</v>
      </c>
      <c r="CX79" s="96" t="n">
        <f aca="false">IF(Polymers_Data!BU79=1,0.5*CW79+0.5*CV79,IF(Polymers_Data!BU79=2,0.7*CW79+0.3*CV79,IF(Polymers_Data!BU79=3,MAXA(MINA(CV79,CW79),CU79),IF(Polymers_Data!BU79=4,0.7*CW79+0.3*CU79,IF(Polymers_Data!BU79=5,0.5*CW79+0.5*CU79,"ERR")))))</f>
        <v>39.0490683822351</v>
      </c>
      <c r="CY79" s="129" t="n">
        <f aca="false">CX79</f>
        <v>39.0490683822351</v>
      </c>
      <c r="CZ79" s="105" t="n">
        <v>0</v>
      </c>
      <c r="DA79" s="124" t="n">
        <f aca="false">CZ79*100/(0.2*4.22+0.8*2.9696)</f>
        <v>0</v>
      </c>
      <c r="DB79" s="123"/>
      <c r="DC79" s="124" t="n">
        <f aca="false">EN79</f>
        <v>24.349068382235</v>
      </c>
      <c r="DD79" s="124" t="n">
        <f aca="false">EB79</f>
        <v>105.942023809524</v>
      </c>
      <c r="DE79" s="124" t="n">
        <f aca="false">DC79*0.285+DD79/7.37*0.785+5.2</f>
        <v>23.4236756274005</v>
      </c>
      <c r="DF79" s="124" t="n">
        <f aca="false">DC79+$DF$3</f>
        <v>19.049068382235</v>
      </c>
      <c r="DG79" s="124" t="n">
        <f aca="false">DC79+$DG$3</f>
        <v>49.349068382235</v>
      </c>
      <c r="DH79" s="96" t="n">
        <f aca="false">DC79+6</f>
        <v>30.349068382235</v>
      </c>
      <c r="DI79" s="124" t="n">
        <f aca="false">IF(Monomers_Data!AE79=1,0.5*DH79+0.5*DG79,IF(Monomers_Data!AE79=2,0.7*DH79+0.3*DG79,IF(Monomers_Data!AE79=3,MAXA(MINA(DG79,DH79),DF79),IF(Monomers_Data!AE79=4,0.7*DH79+0.3*DF79,IF(Monomers_Data!AE79=5,0.5*DH79+0.5*DF79,"ERR")))))</f>
        <v>30.349068382235</v>
      </c>
      <c r="DJ79" s="125" t="n">
        <f aca="false">DI79</f>
        <v>30.349068382235</v>
      </c>
      <c r="DK79" s="123" t="n">
        <f aca="false">DJ79/100*2204</f>
        <v>668.89346714446</v>
      </c>
      <c r="DL79" s="124" t="n">
        <f aca="false">CB79</f>
        <v>26.949068382235</v>
      </c>
      <c r="DM79" s="124" t="n">
        <f aca="false">DL79+$DM$3</f>
        <v>29.449068382235</v>
      </c>
      <c r="DN79" s="124" t="n">
        <f aca="false">DL79+$DN$3</f>
        <v>49.9490683822351</v>
      </c>
      <c r="DO79" s="96" t="n">
        <f aca="false">DL79+$DO$3</f>
        <v>37.9490683822351</v>
      </c>
      <c r="DP79" s="124" t="n">
        <f aca="false">IF(Monomers_Data!AE79=1,0.5*DO79+0.5*DN79,IF(Monomers_Data!AE79=2,0.7*DO79+0.3*DN79,IF(Monomers_Data!AE79=3,MAXA(MINA(DN79,DO79),DM79),IF(Monomers_Data!AE79=4,0.7*DO79+0.3*DM79,IF(Monomers_Data!AE79=5,0.5*DO79+0.5*DM79,"ERR")))))</f>
        <v>37.9490683822351</v>
      </c>
      <c r="DQ79" s="125" t="n">
        <f aca="false">DP79</f>
        <v>37.9490683822351</v>
      </c>
      <c r="DR79" s="123" t="n">
        <f aca="false">DQ79/100*2204</f>
        <v>836.39746714446</v>
      </c>
      <c r="DS79" s="96" t="n">
        <f aca="false">VLOOKUP(A79,'[2]Price Curves'!$C$8:$BH$367,'[2]Price Curves'!$BC$1)</f>
        <v>22.45</v>
      </c>
      <c r="DT79" s="124" t="n">
        <f aca="false">DS79/42*100</f>
        <v>53.452380952381</v>
      </c>
      <c r="DU79" s="124" t="n">
        <f aca="false">VLOOKUP(A79,'[2]Price Curves'!$C$8:$BH$367,'[2]Price Curves'!$BG$1)</f>
        <v>66.3309523809524</v>
      </c>
      <c r="DV79" s="105" t="n">
        <f aca="false">DT80+$DT$3</f>
        <v>79.052380952381</v>
      </c>
      <c r="DW79" s="130" t="n">
        <f aca="false">DT80+$DU$3</f>
        <v>163.452380952381</v>
      </c>
      <c r="DX79" s="130" t="n">
        <f aca="false">DT79*$DV$3+DU79*$DW$3+$DX$3</f>
        <v>105.942023809524</v>
      </c>
      <c r="DY79" s="96" t="n">
        <f aca="false">DT80+$DY$3</f>
        <v>108.452380952381</v>
      </c>
      <c r="DZ79" s="96"/>
      <c r="EA79" s="131" t="n">
        <f aca="false">DX79+DZ79</f>
        <v>105.942023809524</v>
      </c>
      <c r="EB79" s="131" t="n">
        <f aca="false">DX79</f>
        <v>105.942023809524</v>
      </c>
      <c r="EC79" s="132"/>
      <c r="ED79" s="133" t="n">
        <f aca="false">'[2]Price Curves'!AM78</f>
        <v>0</v>
      </c>
      <c r="EH79" s="106" t="n">
        <f aca="false">MAX(EXP(-0.015*((A85-'Export File'!$A$6+30)/365))*$EH$8,0.1)</f>
        <v>0.1</v>
      </c>
      <c r="EJ79" s="134" t="n">
        <f aca="false">BV79</f>
        <v>12.949068382235</v>
      </c>
      <c r="EK79" s="134" t="n">
        <f aca="false">EJ79+5.22</f>
        <v>18.169068382235</v>
      </c>
      <c r="EL79" s="134" t="n">
        <f aca="false">EJ79+18.2</f>
        <v>31.149068382235</v>
      </c>
      <c r="EM79" s="134" t="n">
        <f aca="false">EJ79+$EM$3</f>
        <v>24.349068382235</v>
      </c>
      <c r="EN79" s="135" t="n">
        <f aca="false">IF(Monomers_Data!K79=1,0.5*EM79+0.5*EL79,IF(Monomers_Data!K79=2,0.7*EM79+0.3*EL79,IF(Monomers_Data!K79=3,MAXA(MINA(EL79,EM79),EK79),IF(Monomers_Data!K79=4,0.7*EM79+0.3*EK79,IF(Monomers_Data!K79=5,0.5*EM79+0.5*EK79,"ERR")))))</f>
        <v>24.349068382235</v>
      </c>
      <c r="EP79" s="142" t="n">
        <f aca="false">EN79+EO79</f>
        <v>24.349068382235</v>
      </c>
      <c r="EQ79" s="134" t="n">
        <f aca="false">VLOOKUP(A79,'[2]Price Curves'!$C$8:$BH$367,'[2]Price Curves'!$BH$1)</f>
        <v>61.6904761904762</v>
      </c>
      <c r="ER79" s="134" t="n">
        <f aca="false">VLOOKUP(A79,'[2]Price Curves'!$C$8:$BH$367,'[2]Price Curves'!$BA$1)</f>
        <v>48.4416707142857</v>
      </c>
      <c r="ES79" s="137" t="n">
        <f aca="false">MIN(((EQ79+$ET$1-ER79*0.7133-$ET$3)/5.69*2.4313)+1.5,CQ79-$ET$2)</f>
        <v>13.4843145947721</v>
      </c>
      <c r="ET79" s="134" t="n">
        <f aca="false">MAX(($EQ79+$ET$1-$ER79*0.7133-$ET$3)/5.69*2.4313+1.5,$CQ79-$ET$2)</f>
        <v>19.949068382235</v>
      </c>
      <c r="EU79" s="138" t="n">
        <f aca="false">AVERAGE(ET79,ES79)</f>
        <v>16.7166914885036</v>
      </c>
      <c r="EV79" s="134" t="n">
        <f aca="false">CB79*$EV$2+$EV$3</f>
        <v>17.3465466285875</v>
      </c>
      <c r="EW79" s="134" t="n">
        <f aca="false">IF(Monomers_Data!U79=1,0.5*EU79+0.5*ET79,IF(Monomers_Data!U79=2,0.7*EU79+0.3*ET79,IF(Monomers_Data!U79=3,MAXA(MINA(ET79,EU79),ES79),IF(Monomers_Data!U79=4,0.7*EU79+0.3*ES79,IF(Monomers_Data!U79=5,0.5*EU79+0.5*ES79,"ERR")))))</f>
        <v>17.686404556623</v>
      </c>
      <c r="EX79" s="96" t="n">
        <f aca="false">EW79</f>
        <v>17.686404556623</v>
      </c>
      <c r="EY79" s="139" t="n">
        <f aca="false">VLOOKUP(A79,'[2]Price Curves'!$C$8:$BH$367,'[2]Price Curves'!$BE$1)</f>
        <v>4.452</v>
      </c>
      <c r="EZ79" s="134" t="n">
        <f aca="false">EY79*$EZ$2+$EZ$3</f>
        <v>67.8868</v>
      </c>
      <c r="FA79" s="0" t="n">
        <f aca="false">((EY79*$FA$2)+$FA$3)*100</f>
        <v>66.746</v>
      </c>
    </row>
    <row r="80" customFormat="false" ht="12" hidden="false" customHeight="false" outlineLevel="0" collapsed="false">
      <c r="A80" s="140" t="n">
        <f aca="false">EOMONTH(A79,0)+1</f>
        <v>39142</v>
      </c>
      <c r="C80" s="108" t="n">
        <f aca="false">CB80</f>
        <v>26.9608091229758</v>
      </c>
      <c r="D80" s="6"/>
      <c r="E80" s="96" t="n">
        <f aca="false">C80+$E$3</f>
        <v>35.9608091229758</v>
      </c>
      <c r="F80" s="96" t="n">
        <f aca="false">C80+$F$3</f>
        <v>48.9608091229758</v>
      </c>
      <c r="G80" s="96" t="n">
        <f aca="false">C80+$G$3</f>
        <v>42.1608091229758</v>
      </c>
      <c r="H80" s="92" t="n">
        <f aca="false">IF(Polymers_Data!F80=1,0.5*G80+0.5*F80,IF(Polymers_Data!F80=2,0.7*G80+0.3*F80,IF(Polymers_Data!F80=3,MAXA(MINA(F80,G80),E80),IF(Polymers_Data!F80=4,0.7*G80+0.3*E80,IF(Polymers_Data!F80=5,0.5*G80+0.5*E80,"ERR")))))</f>
        <v>42.1608091229758</v>
      </c>
      <c r="I80" s="109" t="n">
        <v>0</v>
      </c>
      <c r="J80" s="109" t="n">
        <f aca="false">G80+I80</f>
        <v>42.1608091229758</v>
      </c>
      <c r="K80" s="110" t="n">
        <f aca="false">J80+2</f>
        <v>44.1608091229758</v>
      </c>
      <c r="L80" s="111" t="n">
        <f aca="false">AB80+$L$3</f>
        <v>44.4608091229758</v>
      </c>
      <c r="M80" s="112" t="n">
        <f aca="false">L80+$M$3</f>
        <v>45.4608091229758</v>
      </c>
      <c r="N80" s="113" t="n">
        <f aca="false">L80+$N$3</f>
        <v>43.4608091229758</v>
      </c>
      <c r="O80" s="114" t="n">
        <f aca="false">C80+$O$3</f>
        <v>29.4608091229758</v>
      </c>
      <c r="P80" s="96" t="n">
        <f aca="false">C80+$P$3</f>
        <v>47.4608091229758</v>
      </c>
      <c r="Q80" s="96" t="n">
        <f aca="false">C80+$Q$3</f>
        <v>39.2108091229758</v>
      </c>
      <c r="R80" s="6"/>
      <c r="S80" s="88" t="n">
        <f aca="false">J80-3.5</f>
        <v>38.6608091229758</v>
      </c>
      <c r="T80" s="92"/>
      <c r="U80" s="114" t="n">
        <f aca="false">$C80+$U$3</f>
        <v>31.9608091229758</v>
      </c>
      <c r="V80" s="96" t="n">
        <f aca="false">$C80+$V$3</f>
        <v>46.4608091229758</v>
      </c>
      <c r="W80" s="96" t="n">
        <f aca="false">$C80+$W$3</f>
        <v>38.9608091229758</v>
      </c>
      <c r="X80" s="92"/>
      <c r="Y80" s="92" t="n">
        <f aca="false">IF(Polymers_Data!BA80=1,0.5*W80+0.5*V80,IF(Polymers_Data!BA80=2,0.7*W80+0.3*V80,IF(Polymers_Data!BA80=3,MAXA(MINA(V80,W80),U80),IF(Polymers_Data!BA80=4,0.7*W80+0.3*U80,IF(Polymers_Data!BA80=5,0.5*W80+0.5*U80,"ERR")))))</f>
        <v>38.9608091229758</v>
      </c>
      <c r="Z80" s="96" t="n">
        <v>0</v>
      </c>
      <c r="AA80" s="92" t="n">
        <f aca="false">W80+Z80</f>
        <v>38.9608091229758</v>
      </c>
      <c r="AB80" s="92" t="n">
        <f aca="false">AA80+1</f>
        <v>39.9608091229758</v>
      </c>
      <c r="AC80" s="116" t="n">
        <f aca="false">S80+2</f>
        <v>40.6608091229758</v>
      </c>
      <c r="AD80" s="117" t="n">
        <f aca="false">AB80+2.5</f>
        <v>42.4608091229758</v>
      </c>
      <c r="AE80" s="96" t="n">
        <f aca="false">C80+11.33</f>
        <v>38.2908091229758</v>
      </c>
      <c r="AF80" s="96" t="n">
        <f aca="false">C80+27</f>
        <v>53.9608091229758</v>
      </c>
      <c r="AG80" s="96" t="n">
        <f aca="false">C80+17.68</f>
        <v>44.6408091229758</v>
      </c>
      <c r="AH80" s="6"/>
      <c r="AI80" s="88" t="n">
        <f aca="false">AC80+4.5</f>
        <v>45.1608091229758</v>
      </c>
      <c r="AJ80" s="118" t="n">
        <f aca="false">AB80+8</f>
        <v>47.9608091229758</v>
      </c>
      <c r="AK80" s="114" t="n">
        <f aca="false">CO80+1.5</f>
        <v>22.4608091229758</v>
      </c>
      <c r="AL80" s="6"/>
      <c r="AM80" s="96" t="n">
        <f aca="false">AK80+$AM$3</f>
        <v>35.2608091229758</v>
      </c>
      <c r="AN80" s="96" t="n">
        <f aca="false">AK80+$AN$3</f>
        <v>46.4608091229758</v>
      </c>
      <c r="AO80" s="96" t="n">
        <f aca="false">AK80+$AO$3</f>
        <v>40.3608091229758</v>
      </c>
      <c r="AP80" s="109" t="n">
        <f aca="false">IF(Polymers_Data!AE80=1,0.5*AO80+0.5*AN80,IF(Polymers_Data!AE80=2,0.7*AO80+0.3*AN80,IF(Polymers_Data!AE80=3,MAXA(MINA(AN80,AO80),AM80),IF(Polymers_Data!AE80=4,0.7*AO80+0.3*AM80,IF(Polymers_Data!AE80=5,0.5*AO80+0.5*AM80,"ERR")))))</f>
        <v>40.3608091229758</v>
      </c>
      <c r="AQ80" s="109" t="n">
        <f aca="false">IF(Polymers_Data!AE80=1,0.5*AO80+0.5*AN80,IF(Polymers_Data!AE80=2,0.7*AO80+0.3*AN80,IF(Polymers_Data!AE80=3,MAXA(MINA(AN80,AO80),AM80),IF(Polymers_Data!AE80=4,0.7*AO80+0.3*AM80,IF(Polymers_Data!AE80=5,0.5*AO80+0.5*AM80,"ERR")))))</f>
        <v>40.3608091229758</v>
      </c>
      <c r="AR80" s="96" t="n">
        <f aca="false">$AK80+10</f>
        <v>32.4608091229758</v>
      </c>
      <c r="AS80" s="96" t="n">
        <f aca="false">$AK80+23.75</f>
        <v>46.2108091229758</v>
      </c>
      <c r="AT80" s="96" t="n">
        <f aca="false">$AK80+$AT$3</f>
        <v>37.8508091229758</v>
      </c>
      <c r="AU80" s="96" t="n">
        <f aca="false">IF(Polymers_Data!BP80=1,0.5*AT80+0.5*AS80,IF(Polymers_Data!BP80=2,0.7*AT80+0.3*AS80,IF(Polymers_Data!BP80=3,MAXA(MINA(AS80,AT80),AR80),IF(Polymers_Data!BP80=4,0.7*AT80+0.3*AR80,IF(Polymers_Data!BP80=5,0.3*AT80+0.7*AR80,"ERR")))))</f>
        <v>37.8508091229758</v>
      </c>
      <c r="AV80" s="96"/>
      <c r="AW80" s="96" t="n">
        <f aca="false">AT80+AV80</f>
        <v>37.8508091229758</v>
      </c>
      <c r="AX80" s="5"/>
      <c r="AY80" s="108" t="n">
        <f aca="false">C80</f>
        <v>26.9608091229758</v>
      </c>
      <c r="AZ80" s="6"/>
      <c r="BA80" s="96" t="n">
        <f aca="false">AY80+$BA$3</f>
        <v>44.4608091229758</v>
      </c>
      <c r="BB80" s="96" t="n">
        <f aca="false">AY80+$BB$3</f>
        <v>86.9608091229758</v>
      </c>
      <c r="BC80" s="96" t="n">
        <f aca="false">AY80+$BC$3</f>
        <v>66.4608091229758</v>
      </c>
      <c r="BD80" s="109" t="n">
        <f aca="false">IF(Polymers_Data!BZ80=1,0.5*BC80+0.5*BB80,IF(Polymers_Data!BZ80=2,0.7*BC80+0.3*BB80,IF(Polymers_Data!BZ80=3,MAXA(MINA(BB80,BC80),BA80),IF(Polymers_Data!BZ80=4,0.7*BC80+0.3*BA80,IF(Polymers_Data!BZ80=5,0.5*BC80+0.5*BA80,"ERR")))))</f>
        <v>66.4608091229758</v>
      </c>
      <c r="BE80" s="92" t="n">
        <f aca="false">IF(Polymers_Data!BZ80=1,0.5*BC80+0.5*BB80,IF(Polymers_Data!BZ80=2,0.7*BC80+0.3*BB80,IF(Polymers_Data!BZ80=3,MAXA(MINA(BB80,BC80),BA80),IF(Polymers_Data!BZ80=4,0.7*BC80+0.3*BA80,IF(Polymers_Data!BZ80=5,0.5*BC80+0.5*BA80,"ERR")))))</f>
        <v>66.4608091229758</v>
      </c>
      <c r="BF80" s="6"/>
      <c r="BG80" s="6"/>
      <c r="BH80" s="6"/>
      <c r="BI80" s="120" t="n">
        <f aca="false">BC80+BH80</f>
        <v>66.4608091229758</v>
      </c>
      <c r="BJ80" s="6"/>
      <c r="BK80" s="114" t="n">
        <f aca="false">DQ80</f>
        <v>37.9608091229758</v>
      </c>
      <c r="BL80" s="6"/>
      <c r="BM80" s="96" t="n">
        <f aca="false">BK80+$BM$3</f>
        <v>45.2108091229758</v>
      </c>
      <c r="BN80" s="96" t="n">
        <f aca="false">BK80+22</f>
        <v>59.9608091229758</v>
      </c>
      <c r="BO80" s="96" t="n">
        <f aca="false">BK80+$BO$3</f>
        <v>53.1608091229758</v>
      </c>
      <c r="BP80" s="121" t="n">
        <f aca="false">IF(Polymers_Data!AJ80=1,0.5*BO80+0.5*BN80,IF(Polymers_Data!AJ80=2,0.7*BO80+0.3*BN80,IF(Polymers_Data!AJ80=3,MAXA(MINA(BN80,BO80),BM80),IF(Polymers_Data!AJ80=4,0.7*BO80+0.3*BM80,IF(Polymers_Data!AJ80=5,0.5*BO80+0.5*BM80,"ERR")))))</f>
        <v>53.1608091229758</v>
      </c>
      <c r="BQ80" s="121" t="n">
        <v>0</v>
      </c>
      <c r="BR80" s="121" t="n">
        <f aca="false">BO80+BQ80</f>
        <v>53.1608091229758</v>
      </c>
      <c r="BS80" s="96" t="n">
        <f aca="false">BR80-2.5</f>
        <v>50.6608091229758</v>
      </c>
      <c r="BT80" s="124"/>
      <c r="BU80" s="122" t="n">
        <f aca="false">VLOOKUP(A80,'[2]Price Curves'!$C$8:$IV$367,'[2]Price Curves'!$AW$1)</f>
        <v>38.4936030952381</v>
      </c>
      <c r="BV80" s="96" t="n">
        <f aca="false">BU80/2.97</f>
        <v>12.9608091229758</v>
      </c>
      <c r="BW80" s="96" t="n">
        <f aca="false">BV80+7</f>
        <v>19.9608091229758</v>
      </c>
      <c r="BX80" s="96" t="n">
        <f aca="false">BV80+23.861</f>
        <v>36.8218091229758</v>
      </c>
      <c r="BY80" s="96" t="n">
        <f aca="false">BV80+$BY$3</f>
        <v>26.9608091229758</v>
      </c>
      <c r="BZ80" s="96" t="n">
        <f aca="false">IF(Monomers_Data!F80=1,0.5*BY80+0.5*BX80,IF(Monomers_Data!F80=2,0.7*BY80+0.3*BX80,IF(Monomers_Data!F80=3,MAXA(MINA(BX80,BY80),BW80),IF(Monomers_Data!F80=4,0.7*BY80+0.3*BW80,IF(Monomers_Data!F80=5,0.5*BY80+0.5*BW80,"ERR")))))</f>
        <v>26.9608091229758</v>
      </c>
      <c r="CA80" s="96"/>
      <c r="CB80" s="92" t="n">
        <f aca="false">BY80+CA80</f>
        <v>26.9608091229758</v>
      </c>
      <c r="CC80" s="96" t="n">
        <f aca="false">EP80</f>
        <v>24.3608091229758</v>
      </c>
      <c r="CD80" s="96" t="n">
        <f aca="false">CB80+2</f>
        <v>28.9608091229758</v>
      </c>
      <c r="CE80" s="123" t="n">
        <f aca="false">CB80+0.25</f>
        <v>27.2108091229758</v>
      </c>
      <c r="CF80" s="124"/>
      <c r="CG80" s="105" t="n">
        <f aca="false">VLOOKUP(A80,'[2]Price Curves'!$C$8:$BH$367,'[2]Price Curves'!$AY$1)</f>
        <v>48.6733239982143</v>
      </c>
      <c r="CH80" s="124" t="n">
        <f aca="false">CG80/4.23</f>
        <v>11.5066959806653</v>
      </c>
      <c r="CI80" s="124" t="n">
        <f aca="false">$CB80+CI$3</f>
        <v>18.9608091229758</v>
      </c>
      <c r="CJ80" s="124" t="n">
        <f aca="false">$CB80+CJ$3</f>
        <v>24.9608091229758</v>
      </c>
      <c r="CK80" s="124" t="n">
        <f aca="false">$CB80+CK$3</f>
        <v>20.9608091229758</v>
      </c>
      <c r="CL80" s="125" t="n">
        <f aca="false">IF(Monomers_Data!P80=1,0.5*CK80+0.5*CJ80,IF(Monomers_Data!P80=2,0.7*CK80+0.3*CJ80,IF(Monomers_Data!P80=3,MAXA(MINA(CJ80,CK80),CI80),IF(Monomers_Data!P80=4,0.7*CK80+0.3*CI80,IF(Monomers_Data!P80=5,0.5*CK80+0.5*CI80,"ERR")))))</f>
        <v>20.9608091229758</v>
      </c>
      <c r="CM80" s="125" t="n">
        <f aca="false">CH80+$CM$3</f>
        <v>18.5066959806653</v>
      </c>
      <c r="CN80" s="125"/>
      <c r="CO80" s="118" t="n">
        <f aca="false">CK80+CN80</f>
        <v>20.9608091229758</v>
      </c>
      <c r="CP80" s="125" t="n">
        <v>1.5</v>
      </c>
      <c r="CQ80" s="127" t="n">
        <f aca="false">CO80+CP80</f>
        <v>22.4608091229758</v>
      </c>
      <c r="CR80" s="124" t="n">
        <f aca="false">EX80</f>
        <v>17.6918982519045</v>
      </c>
      <c r="CS80" s="128" t="n">
        <f aca="false">EX80</f>
        <v>17.6918982519045</v>
      </c>
      <c r="CT80" s="7" t="n">
        <f aca="false">CB80</f>
        <v>26.9608091229758</v>
      </c>
      <c r="CU80" s="124" t="n">
        <f aca="false">(+CT80+$CU$3)</f>
        <v>29.4608091229758</v>
      </c>
      <c r="CV80" s="124" t="n">
        <f aca="false">CT80+$CV$3</f>
        <v>43.9608091229758</v>
      </c>
      <c r="CW80" s="124" t="n">
        <f aca="false">CT80+$CW$3</f>
        <v>36.9608091229758</v>
      </c>
      <c r="CX80" s="96" t="n">
        <f aca="false">IF(Polymers_Data!BU80=1,0.5*CW80+0.5*CV80,IF(Polymers_Data!BU80=2,0.7*CW80+0.3*CV80,IF(Polymers_Data!BU80=3,MAXA(MINA(CV80,CW80),CU80),IF(Polymers_Data!BU80=4,0.7*CW80+0.3*CU80,IF(Polymers_Data!BU80=5,0.5*CW80+0.5*CU80,"ERR")))))</f>
        <v>39.0608091229758</v>
      </c>
      <c r="CY80" s="129" t="n">
        <f aca="false">CX80</f>
        <v>39.0608091229758</v>
      </c>
      <c r="CZ80" s="105" t="n">
        <v>0</v>
      </c>
      <c r="DA80" s="124" t="n">
        <f aca="false">CZ80*100/(0.2*4.22+0.8*2.9696)</f>
        <v>0</v>
      </c>
      <c r="DB80" s="123"/>
      <c r="DC80" s="124" t="n">
        <f aca="false">EN80</f>
        <v>24.3608091229758</v>
      </c>
      <c r="DD80" s="124" t="n">
        <f aca="false">EB80</f>
        <v>105.942023809524</v>
      </c>
      <c r="DE80" s="124" t="n">
        <f aca="false">DC80*0.285+DD80/7.37*0.785+5.2</f>
        <v>23.4270217385116</v>
      </c>
      <c r="DF80" s="124" t="n">
        <f aca="false">DC80+$DF$3</f>
        <v>19.0608091229758</v>
      </c>
      <c r="DG80" s="124" t="n">
        <f aca="false">DC80+$DG$3</f>
        <v>49.3608091229758</v>
      </c>
      <c r="DH80" s="96" t="n">
        <f aca="false">DC80+6</f>
        <v>30.3608091229758</v>
      </c>
      <c r="DI80" s="124" t="n">
        <f aca="false">IF(Monomers_Data!AE80=1,0.5*DH80+0.5*DG80,IF(Monomers_Data!AE80=2,0.7*DH80+0.3*DG80,IF(Monomers_Data!AE80=3,MAXA(MINA(DG80,DH80),DF80),IF(Monomers_Data!AE80=4,0.7*DH80+0.3*DF80,IF(Monomers_Data!AE80=5,0.5*DH80+0.5*DF80,"ERR")))))</f>
        <v>30.3608091229758</v>
      </c>
      <c r="DJ80" s="125" t="n">
        <f aca="false">DI80</f>
        <v>30.3608091229758</v>
      </c>
      <c r="DK80" s="123" t="n">
        <f aca="false">DJ80/100*2204</f>
        <v>669.152233070386</v>
      </c>
      <c r="DL80" s="124" t="n">
        <f aca="false">CB80</f>
        <v>26.9608091229758</v>
      </c>
      <c r="DM80" s="124" t="n">
        <f aca="false">DL80+$DM$3</f>
        <v>29.4608091229758</v>
      </c>
      <c r="DN80" s="124" t="n">
        <f aca="false">DL80+$DN$3</f>
        <v>49.9608091229758</v>
      </c>
      <c r="DO80" s="96" t="n">
        <f aca="false">DL80+$DO$3</f>
        <v>37.9608091229758</v>
      </c>
      <c r="DP80" s="124" t="n">
        <f aca="false">IF(Monomers_Data!AE80=1,0.5*DO80+0.5*DN80,IF(Monomers_Data!AE80=2,0.7*DO80+0.3*DN80,IF(Monomers_Data!AE80=3,MAXA(MINA(DN80,DO80),DM80),IF(Monomers_Data!AE80=4,0.7*DO80+0.3*DM80,IF(Monomers_Data!AE80=5,0.5*DO80+0.5*DM80,"ERR")))))</f>
        <v>37.9608091229758</v>
      </c>
      <c r="DQ80" s="125" t="n">
        <f aca="false">DP80</f>
        <v>37.9608091229758</v>
      </c>
      <c r="DR80" s="123" t="n">
        <f aca="false">DQ80/100*2204</f>
        <v>836.656233070386</v>
      </c>
      <c r="DS80" s="96" t="n">
        <f aca="false">VLOOKUP(A80,'[2]Price Curves'!$C$8:$BH$367,'[2]Price Curves'!$BC$1)</f>
        <v>22.45</v>
      </c>
      <c r="DT80" s="124" t="n">
        <f aca="false">DS80/42*100</f>
        <v>53.452380952381</v>
      </c>
      <c r="DU80" s="124" t="n">
        <f aca="false">VLOOKUP(A80,'[2]Price Curves'!$C$8:$BH$367,'[2]Price Curves'!$BG$1)</f>
        <v>67.3190476190476</v>
      </c>
      <c r="DV80" s="105" t="n">
        <f aca="false">DT81+$DT$3</f>
        <v>79.052380952381</v>
      </c>
      <c r="DW80" s="130" t="n">
        <f aca="false">DT81+$DU$3</f>
        <v>163.452380952381</v>
      </c>
      <c r="DX80" s="130" t="n">
        <f aca="false">DT80*$DV$3+DU80*$DW$3+$DX$3</f>
        <v>105.942023809524</v>
      </c>
      <c r="DY80" s="96" t="n">
        <f aca="false">DT81+$DY$3</f>
        <v>108.452380952381</v>
      </c>
      <c r="DZ80" s="96"/>
      <c r="EA80" s="131" t="n">
        <f aca="false">DX80+DZ80</f>
        <v>105.942023809524</v>
      </c>
      <c r="EB80" s="131" t="n">
        <f aca="false">DX80</f>
        <v>105.942023809524</v>
      </c>
      <c r="EC80" s="132"/>
      <c r="ED80" s="133" t="n">
        <f aca="false">'[2]Price Curves'!AM79</f>
        <v>0</v>
      </c>
      <c r="EH80" s="106" t="n">
        <f aca="false">MAX(EXP(-0.015*((A86-'Export File'!$A$6+30)/365))*$EH$8,0.1)</f>
        <v>0.1</v>
      </c>
      <c r="EJ80" s="134" t="n">
        <f aca="false">BV80</f>
        <v>12.9608091229758</v>
      </c>
      <c r="EK80" s="134" t="n">
        <f aca="false">EJ80+5.22</f>
        <v>18.1808091229758</v>
      </c>
      <c r="EL80" s="134" t="n">
        <f aca="false">EJ80+18.2</f>
        <v>31.1608091229758</v>
      </c>
      <c r="EM80" s="134" t="n">
        <f aca="false">EJ80+$EM$3</f>
        <v>24.3608091229758</v>
      </c>
      <c r="EN80" s="135" t="n">
        <f aca="false">IF(Monomers_Data!K80=1,0.5*EM80+0.5*EL80,IF(Monomers_Data!K80=2,0.7*EM80+0.3*EL80,IF(Monomers_Data!K80=3,MAXA(MINA(EL80,EM80),EK80),IF(Monomers_Data!K80=4,0.7*EM80+0.3*EK80,IF(Monomers_Data!K80=5,0.5*EM80+0.5*EK80,"ERR")))))</f>
        <v>24.3608091229758</v>
      </c>
      <c r="EP80" s="142" t="n">
        <f aca="false">EN80+EO80</f>
        <v>24.3608091229758</v>
      </c>
      <c r="EQ80" s="134" t="n">
        <f aca="false">VLOOKUP(A80,'[2]Price Curves'!$C$8:$BH$367,'[2]Price Curves'!$BH$1)</f>
        <v>61.6904761904762</v>
      </c>
      <c r="ER80" s="134" t="n">
        <f aca="false">VLOOKUP(A80,'[2]Price Curves'!$C$8:$BH$367,'[2]Price Curves'!$BA$1)</f>
        <v>48.4617107142857</v>
      </c>
      <c r="ES80" s="137" t="n">
        <f aca="false">MIN(((EQ80+$ET$1-ER80*0.7133-$ET$3)/5.69*2.4313)+1.5,CQ80-$ET$2)</f>
        <v>13.4782066342006</v>
      </c>
      <c r="ET80" s="134" t="n">
        <f aca="false">MAX(($EQ80+$ET$1-$ER80*0.7133-$ET$3)/5.69*2.4313+1.5,$CQ80-$ET$2)</f>
        <v>19.9608091229758</v>
      </c>
      <c r="EU80" s="138" t="n">
        <f aca="false">AVERAGE(ET80,ES80)</f>
        <v>16.7195078785882</v>
      </c>
      <c r="EV80" s="134" t="n">
        <f aca="false">CB80*$EV$2+$EV$3</f>
        <v>17.3554108878467</v>
      </c>
      <c r="EW80" s="134" t="n">
        <f aca="false">IF(Monomers_Data!U80=1,0.5*EU80+0.5*ET80,IF(Monomers_Data!U80=2,0.7*EU80+0.3*ET80,IF(Monomers_Data!U80=3,MAXA(MINA(ET80,EU80),ES80),IF(Monomers_Data!U80=4,0.7*EU80+0.3*ES80,IF(Monomers_Data!U80=5,0.5*EU80+0.5*ES80,"ERR")))))</f>
        <v>17.6918982519045</v>
      </c>
      <c r="EX80" s="96" t="n">
        <f aca="false">EW80</f>
        <v>17.6918982519045</v>
      </c>
      <c r="EY80" s="139" t="n">
        <f aca="false">VLOOKUP(A80,'[2]Price Curves'!$C$8:$BH$367,'[2]Price Curves'!$BE$1)</f>
        <v>4.312</v>
      </c>
      <c r="EZ80" s="134" t="n">
        <f aca="false">EY80*$EZ$2+$EZ$3</f>
        <v>65.6608</v>
      </c>
      <c r="FA80" s="0" t="n">
        <f aca="false">((EY80*$FA$2)+$FA$3)*100</f>
        <v>65.276</v>
      </c>
    </row>
    <row r="81" customFormat="false" ht="12" hidden="false" customHeight="false" outlineLevel="0" collapsed="false">
      <c r="A81" s="140" t="n">
        <f aca="false">EOMONTH(A80,0)+1</f>
        <v>39173</v>
      </c>
      <c r="C81" s="108" t="n">
        <f aca="false">CB81</f>
        <v>26.7848730960398</v>
      </c>
      <c r="D81" s="6"/>
      <c r="E81" s="96" t="n">
        <f aca="false">C81+$E$3</f>
        <v>35.7848730960398</v>
      </c>
      <c r="F81" s="96" t="n">
        <f aca="false">C81+$F$3</f>
        <v>48.7848730960398</v>
      </c>
      <c r="G81" s="96" t="n">
        <f aca="false">C81+$G$3</f>
        <v>41.9848730960398</v>
      </c>
      <c r="H81" s="92" t="n">
        <f aca="false">IF(Polymers_Data!F81=1,0.5*G81+0.5*F81,IF(Polymers_Data!F81=2,0.7*G81+0.3*F81,IF(Polymers_Data!F81=3,MAXA(MINA(F81,G81),E81),IF(Polymers_Data!F81=4,0.7*G81+0.3*E81,IF(Polymers_Data!F81=5,0.5*G81+0.5*E81,"ERR")))))</f>
        <v>41.9848730960398</v>
      </c>
      <c r="I81" s="109" t="n">
        <v>0</v>
      </c>
      <c r="J81" s="109" t="n">
        <f aca="false">G81+I81</f>
        <v>41.9848730960398</v>
      </c>
      <c r="K81" s="110" t="n">
        <f aca="false">J81+2</f>
        <v>43.9848730960398</v>
      </c>
      <c r="L81" s="111" t="n">
        <f aca="false">AB81+$L$3</f>
        <v>44.2848730960398</v>
      </c>
      <c r="M81" s="112" t="n">
        <f aca="false">L81+$M$3</f>
        <v>45.2848730960398</v>
      </c>
      <c r="N81" s="113" t="n">
        <f aca="false">L81+$N$3</f>
        <v>43.2848730960398</v>
      </c>
      <c r="O81" s="114" t="n">
        <f aca="false">C81+$O$3</f>
        <v>29.2848730960398</v>
      </c>
      <c r="P81" s="96" t="n">
        <f aca="false">C81+$P$3</f>
        <v>47.2848730960398</v>
      </c>
      <c r="Q81" s="96" t="n">
        <f aca="false">C81+$Q$3</f>
        <v>39.0348730960398</v>
      </c>
      <c r="R81" s="6"/>
      <c r="S81" s="88" t="n">
        <f aca="false">J81-3.5</f>
        <v>38.4848730960398</v>
      </c>
      <c r="T81" s="92"/>
      <c r="U81" s="114" t="n">
        <f aca="false">$C81+$U$3</f>
        <v>31.7848730960398</v>
      </c>
      <c r="V81" s="96" t="n">
        <f aca="false">$C81+$V$3</f>
        <v>46.2848730960398</v>
      </c>
      <c r="W81" s="96" t="n">
        <f aca="false">$C81+$W$3</f>
        <v>38.7848730960398</v>
      </c>
      <c r="X81" s="92"/>
      <c r="Y81" s="92" t="n">
        <f aca="false">IF(Polymers_Data!BA81=1,0.5*W81+0.5*V81,IF(Polymers_Data!BA81=2,0.7*W81+0.3*V81,IF(Polymers_Data!BA81=3,MAXA(MINA(V81,W81),U81),IF(Polymers_Data!BA81=4,0.7*W81+0.3*U81,IF(Polymers_Data!BA81=5,0.5*W81+0.5*U81,"ERR")))))</f>
        <v>38.7848730960398</v>
      </c>
      <c r="Z81" s="96" t="n">
        <v>0</v>
      </c>
      <c r="AA81" s="92" t="n">
        <f aca="false">W81+Z81</f>
        <v>38.7848730960398</v>
      </c>
      <c r="AB81" s="92" t="n">
        <f aca="false">AA81+1</f>
        <v>39.7848730960398</v>
      </c>
      <c r="AC81" s="116" t="n">
        <f aca="false">S81+2</f>
        <v>40.4848730960398</v>
      </c>
      <c r="AD81" s="117" t="n">
        <f aca="false">AB81+2.5</f>
        <v>42.2848730960398</v>
      </c>
      <c r="AE81" s="96" t="n">
        <f aca="false">C81+11.33</f>
        <v>38.1148730960398</v>
      </c>
      <c r="AF81" s="96" t="n">
        <f aca="false">C81+27</f>
        <v>53.7848730960398</v>
      </c>
      <c r="AG81" s="96" t="n">
        <f aca="false">C81+17.68</f>
        <v>44.4648730960398</v>
      </c>
      <c r="AH81" s="6"/>
      <c r="AI81" s="88" t="n">
        <f aca="false">AC81+4.5</f>
        <v>44.9848730960398</v>
      </c>
      <c r="AJ81" s="118" t="n">
        <f aca="false">AB81+8</f>
        <v>47.7848730960398</v>
      </c>
      <c r="AK81" s="114" t="n">
        <f aca="false">CO81+1.5</f>
        <v>22.2848730960398</v>
      </c>
      <c r="AL81" s="6"/>
      <c r="AM81" s="96" t="n">
        <f aca="false">AK81+$AM$3</f>
        <v>35.0848730960398</v>
      </c>
      <c r="AN81" s="96" t="n">
        <f aca="false">AK81+$AN$3</f>
        <v>46.2848730960398</v>
      </c>
      <c r="AO81" s="96" t="n">
        <f aca="false">AK81+$AO$3</f>
        <v>40.1848730960398</v>
      </c>
      <c r="AP81" s="109" t="n">
        <f aca="false">IF(Polymers_Data!AE81=1,0.5*AO81+0.5*AN81,IF(Polymers_Data!AE81=2,0.7*AO81+0.3*AN81,IF(Polymers_Data!AE81=3,MAXA(MINA(AN81,AO81),AM81),IF(Polymers_Data!AE81=4,0.7*AO81+0.3*AM81,IF(Polymers_Data!AE81=5,0.5*AO81+0.5*AM81,"ERR")))))</f>
        <v>40.1848730960398</v>
      </c>
      <c r="AQ81" s="109" t="n">
        <f aca="false">IF(Polymers_Data!AE81=1,0.5*AO81+0.5*AN81,IF(Polymers_Data!AE81=2,0.7*AO81+0.3*AN81,IF(Polymers_Data!AE81=3,MAXA(MINA(AN81,AO81),AM81),IF(Polymers_Data!AE81=4,0.7*AO81+0.3*AM81,IF(Polymers_Data!AE81=5,0.5*AO81+0.5*AM81,"ERR")))))</f>
        <v>40.1848730960398</v>
      </c>
      <c r="AR81" s="96" t="n">
        <f aca="false">$AK81+10</f>
        <v>32.2848730960398</v>
      </c>
      <c r="AS81" s="96" t="n">
        <f aca="false">$AK81+23.75</f>
        <v>46.0348730960398</v>
      </c>
      <c r="AT81" s="96" t="n">
        <f aca="false">$AK81+$AT$3</f>
        <v>37.6748730960398</v>
      </c>
      <c r="AU81" s="96" t="n">
        <f aca="false">IF(Polymers_Data!BP81=1,0.5*AT81+0.5*AS81,IF(Polymers_Data!BP81=2,0.7*AT81+0.3*AS81,IF(Polymers_Data!BP81=3,MAXA(MINA(AS81,AT81),AR81),IF(Polymers_Data!BP81=4,0.7*AT81+0.3*AR81,IF(Polymers_Data!BP81=5,0.3*AT81+0.7*AR81,"ERR")))))</f>
        <v>37.6748730960398</v>
      </c>
      <c r="AV81" s="96"/>
      <c r="AW81" s="96" t="n">
        <f aca="false">AT81+AV81</f>
        <v>37.6748730960398</v>
      </c>
      <c r="AX81" s="5"/>
      <c r="AY81" s="108" t="n">
        <f aca="false">C81</f>
        <v>26.7848730960398</v>
      </c>
      <c r="AZ81" s="6"/>
      <c r="BA81" s="96" t="n">
        <f aca="false">AY81+$BA$3</f>
        <v>44.2848730960398</v>
      </c>
      <c r="BB81" s="96" t="n">
        <f aca="false">AY81+$BB$3</f>
        <v>86.7848730960398</v>
      </c>
      <c r="BC81" s="96" t="n">
        <f aca="false">AY81+$BC$3</f>
        <v>66.2848730960398</v>
      </c>
      <c r="BD81" s="109" t="n">
        <f aca="false">IF(Polymers_Data!BZ81=1,0.5*BC81+0.5*BB81,IF(Polymers_Data!BZ81=2,0.7*BC81+0.3*BB81,IF(Polymers_Data!BZ81=3,MAXA(MINA(BB81,BC81),BA81),IF(Polymers_Data!BZ81=4,0.7*BC81+0.3*BA81,IF(Polymers_Data!BZ81=5,0.5*BC81+0.5*BA81,"ERR")))))</f>
        <v>66.2848730960398</v>
      </c>
      <c r="BE81" s="92" t="n">
        <f aca="false">IF(Polymers_Data!BZ81=1,0.5*BC81+0.5*BB81,IF(Polymers_Data!BZ81=2,0.7*BC81+0.3*BB81,IF(Polymers_Data!BZ81=3,MAXA(MINA(BB81,BC81),BA81),IF(Polymers_Data!BZ81=4,0.7*BC81+0.3*BA81,IF(Polymers_Data!BZ81=5,0.5*BC81+0.5*BA81,"ERR")))))</f>
        <v>66.2848730960398</v>
      </c>
      <c r="BF81" s="6"/>
      <c r="BG81" s="6"/>
      <c r="BH81" s="6"/>
      <c r="BI81" s="120" t="n">
        <f aca="false">BC81+BH81</f>
        <v>66.2848730960398</v>
      </c>
      <c r="BJ81" s="6"/>
      <c r="BK81" s="114" t="n">
        <f aca="false">DQ81</f>
        <v>37.7848730960398</v>
      </c>
      <c r="BL81" s="6"/>
      <c r="BM81" s="96" t="n">
        <f aca="false">BK81+$BM$3</f>
        <v>45.0348730960398</v>
      </c>
      <c r="BN81" s="96" t="n">
        <f aca="false">BK81+22</f>
        <v>59.7848730960398</v>
      </c>
      <c r="BO81" s="96" t="n">
        <f aca="false">BK81+$BO$3</f>
        <v>52.9848730960398</v>
      </c>
      <c r="BP81" s="121" t="n">
        <f aca="false">IF(Polymers_Data!AJ81=1,0.5*BO81+0.5*BN81,IF(Polymers_Data!AJ81=2,0.7*BO81+0.3*BN81,IF(Polymers_Data!AJ81=3,MAXA(MINA(BN81,BO81),BM81),IF(Polymers_Data!AJ81=4,0.7*BO81+0.3*BM81,IF(Polymers_Data!AJ81=5,0.5*BO81+0.5*BM81,"ERR")))))</f>
        <v>52.9848730960398</v>
      </c>
      <c r="BQ81" s="121" t="n">
        <v>0</v>
      </c>
      <c r="BR81" s="121" t="n">
        <f aca="false">BO81+BQ81</f>
        <v>52.9848730960398</v>
      </c>
      <c r="BS81" s="96" t="n">
        <f aca="false">BR81-2.5</f>
        <v>50.4848730960398</v>
      </c>
      <c r="BT81" s="124"/>
      <c r="BU81" s="122" t="n">
        <f aca="false">VLOOKUP(A81,'[2]Price Curves'!$C$8:$IV$367,'[2]Price Curves'!$AW$1)</f>
        <v>37.9710730952381</v>
      </c>
      <c r="BV81" s="96" t="n">
        <f aca="false">BU81/2.97</f>
        <v>12.7848730960398</v>
      </c>
      <c r="BW81" s="96" t="n">
        <f aca="false">BV81+7</f>
        <v>19.7848730960398</v>
      </c>
      <c r="BX81" s="96" t="n">
        <f aca="false">BV81+23.861</f>
        <v>36.6458730960398</v>
      </c>
      <c r="BY81" s="96" t="n">
        <f aca="false">BV81+$BY$3</f>
        <v>26.7848730960398</v>
      </c>
      <c r="BZ81" s="96" t="n">
        <f aca="false">IF(Monomers_Data!F81=1,0.5*BY81+0.5*BX81,IF(Monomers_Data!F81=2,0.7*BY81+0.3*BX81,IF(Monomers_Data!F81=3,MAXA(MINA(BX81,BY81),BW81),IF(Monomers_Data!F81=4,0.7*BY81+0.3*BW81,IF(Monomers_Data!F81=5,0.5*BY81+0.5*BW81,"ERR")))))</f>
        <v>26.7848730960398</v>
      </c>
      <c r="CA81" s="96"/>
      <c r="CB81" s="92" t="n">
        <f aca="false">BY81+CA81</f>
        <v>26.7848730960398</v>
      </c>
      <c r="CC81" s="96" t="n">
        <f aca="false">EP81</f>
        <v>24.1848730960398</v>
      </c>
      <c r="CD81" s="96" t="n">
        <f aca="false">CB81+2</f>
        <v>28.7848730960398</v>
      </c>
      <c r="CE81" s="123" t="n">
        <f aca="false">CB81+0.25</f>
        <v>27.0348730960398</v>
      </c>
      <c r="CF81" s="124"/>
      <c r="CG81" s="105" t="n">
        <f aca="false">VLOOKUP(A81,'[2]Price Curves'!$C$8:$BH$367,'[2]Price Curves'!$AY$1)</f>
        <v>47.2468449357143</v>
      </c>
      <c r="CH81" s="124" t="n">
        <f aca="false">CG81/4.23</f>
        <v>11.1694668878757</v>
      </c>
      <c r="CI81" s="124" t="n">
        <f aca="false">$CB81+CI$3</f>
        <v>18.7848730960398</v>
      </c>
      <c r="CJ81" s="124" t="n">
        <f aca="false">$CB81+CJ$3</f>
        <v>24.7848730960398</v>
      </c>
      <c r="CK81" s="124" t="n">
        <f aca="false">$CB81+CK$3</f>
        <v>20.7848730960398</v>
      </c>
      <c r="CL81" s="125" t="n">
        <f aca="false">IF(Monomers_Data!P81=1,0.5*CK81+0.5*CJ81,IF(Monomers_Data!P81=2,0.7*CK81+0.3*CJ81,IF(Monomers_Data!P81=3,MAXA(MINA(CJ81,CK81),CI81),IF(Monomers_Data!P81=4,0.7*CK81+0.3*CI81,IF(Monomers_Data!P81=5,0.5*CK81+0.5*CI81,"ERR")))))</f>
        <v>20.7848730960398</v>
      </c>
      <c r="CM81" s="125" t="n">
        <f aca="false">CH81+$CM$3</f>
        <v>18.1694668878757</v>
      </c>
      <c r="CN81" s="125"/>
      <c r="CO81" s="118" t="n">
        <f aca="false">CK81+CN81</f>
        <v>20.7848730960398</v>
      </c>
      <c r="CP81" s="125" t="n">
        <v>1.5</v>
      </c>
      <c r="CQ81" s="127" t="n">
        <f aca="false">CO81+CP81</f>
        <v>22.2848730960398</v>
      </c>
      <c r="CR81" s="124" t="n">
        <f aca="false">EX81</f>
        <v>18.9744987430993</v>
      </c>
      <c r="CS81" s="128" t="n">
        <f aca="false">EX81</f>
        <v>18.9744987430993</v>
      </c>
      <c r="CT81" s="7" t="n">
        <f aca="false">CB81</f>
        <v>26.7848730960398</v>
      </c>
      <c r="CU81" s="124" t="n">
        <f aca="false">(+CT81+$CU$3)</f>
        <v>29.2848730960398</v>
      </c>
      <c r="CV81" s="124" t="n">
        <f aca="false">CT81+$CV$3</f>
        <v>43.7848730960398</v>
      </c>
      <c r="CW81" s="124" t="n">
        <f aca="false">CT81+$CW$3</f>
        <v>36.7848730960398</v>
      </c>
      <c r="CX81" s="96" t="n">
        <f aca="false">IF(Polymers_Data!BU81=1,0.5*CW81+0.5*CV81,IF(Polymers_Data!BU81=2,0.7*CW81+0.3*CV81,IF(Polymers_Data!BU81=3,MAXA(MINA(CV81,CW81),CU81),IF(Polymers_Data!BU81=4,0.7*CW81+0.3*CU81,IF(Polymers_Data!BU81=5,0.5*CW81+0.5*CU81,"ERR")))))</f>
        <v>38.8848730960398</v>
      </c>
      <c r="CY81" s="129" t="n">
        <f aca="false">CX81</f>
        <v>38.8848730960398</v>
      </c>
      <c r="CZ81" s="105" t="n">
        <v>0</v>
      </c>
      <c r="DA81" s="124" t="n">
        <f aca="false">CZ81*100/(0.2*4.22+0.8*2.9696)</f>
        <v>0</v>
      </c>
      <c r="DB81" s="123"/>
      <c r="DC81" s="124" t="n">
        <f aca="false">EN81</f>
        <v>24.1848730960398</v>
      </c>
      <c r="DD81" s="124" t="n">
        <f aca="false">EB81</f>
        <v>105.942023809524</v>
      </c>
      <c r="DE81" s="124" t="n">
        <f aca="false">DC81*0.285+DD81/7.37*0.785+5.2</f>
        <v>23.3768799708349</v>
      </c>
      <c r="DF81" s="124" t="n">
        <f aca="false">DC81+$DF$3</f>
        <v>18.8848730960398</v>
      </c>
      <c r="DG81" s="124" t="n">
        <f aca="false">DC81+$DG$3</f>
        <v>49.1848730960398</v>
      </c>
      <c r="DH81" s="96" t="n">
        <f aca="false">DC81+6</f>
        <v>30.1848730960398</v>
      </c>
      <c r="DI81" s="124" t="n">
        <f aca="false">IF(Monomers_Data!AE81=1,0.5*DH81+0.5*DG81,IF(Monomers_Data!AE81=2,0.7*DH81+0.3*DG81,IF(Monomers_Data!AE81=3,MAXA(MINA(DG81,DH81),DF81),IF(Monomers_Data!AE81=4,0.7*DH81+0.3*DF81,IF(Monomers_Data!AE81=5,0.5*DH81+0.5*DF81,"ERR")))))</f>
        <v>30.1848730960398</v>
      </c>
      <c r="DJ81" s="125" t="n">
        <f aca="false">DI81</f>
        <v>30.1848730960398</v>
      </c>
      <c r="DK81" s="123" t="n">
        <f aca="false">DJ81/100*2204</f>
        <v>665.274603036716</v>
      </c>
      <c r="DL81" s="124" t="n">
        <f aca="false">CB81</f>
        <v>26.7848730960398</v>
      </c>
      <c r="DM81" s="124" t="n">
        <f aca="false">DL81+$DM$3</f>
        <v>29.2848730960398</v>
      </c>
      <c r="DN81" s="124" t="n">
        <f aca="false">DL81+$DN$3</f>
        <v>49.7848730960398</v>
      </c>
      <c r="DO81" s="96" t="n">
        <f aca="false">DL81+$DO$3</f>
        <v>37.7848730960398</v>
      </c>
      <c r="DP81" s="124" t="n">
        <f aca="false">IF(Monomers_Data!AE81=1,0.5*DO81+0.5*DN81,IF(Monomers_Data!AE81=2,0.7*DO81+0.3*DN81,IF(Monomers_Data!AE81=3,MAXA(MINA(DN81,DO81),DM81),IF(Monomers_Data!AE81=4,0.7*DO81+0.3*DM81,IF(Monomers_Data!AE81=5,0.5*DO81+0.5*DM81,"ERR")))))</f>
        <v>37.7848730960398</v>
      </c>
      <c r="DQ81" s="125" t="n">
        <f aca="false">DP81</f>
        <v>37.7848730960398</v>
      </c>
      <c r="DR81" s="123" t="n">
        <f aca="false">DQ81/100*2204</f>
        <v>832.778603036716</v>
      </c>
      <c r="DS81" s="96" t="n">
        <f aca="false">VLOOKUP(A81,'[2]Price Curves'!$C$8:$BH$367,'[2]Price Curves'!$BC$1)</f>
        <v>22.45</v>
      </c>
      <c r="DT81" s="124" t="n">
        <f aca="false">DS81/42*100</f>
        <v>53.452380952381</v>
      </c>
      <c r="DU81" s="124" t="n">
        <f aca="false">VLOOKUP(A81,'[2]Price Curves'!$C$8:$BH$367,'[2]Price Curves'!$BG$1)</f>
        <v>73.9309523809524</v>
      </c>
      <c r="DV81" s="105" t="n">
        <f aca="false">DT82+$DT$3</f>
        <v>79.052380952381</v>
      </c>
      <c r="DW81" s="130" t="n">
        <f aca="false">DT82+$DU$3</f>
        <v>163.452380952381</v>
      </c>
      <c r="DX81" s="130" t="n">
        <f aca="false">DT81*$DV$3+DU81*$DW$3+$DX$3</f>
        <v>105.942023809524</v>
      </c>
      <c r="DY81" s="96" t="n">
        <f aca="false">DT82+$DY$3</f>
        <v>108.452380952381</v>
      </c>
      <c r="DZ81" s="96"/>
      <c r="EA81" s="131" t="n">
        <f aca="false">DX81+DZ81</f>
        <v>105.942023809524</v>
      </c>
      <c r="EB81" s="131" t="n">
        <f aca="false">DX81</f>
        <v>105.942023809524</v>
      </c>
      <c r="EC81" s="132"/>
      <c r="ED81" s="133" t="n">
        <f aca="false">'[2]Price Curves'!AM80</f>
        <v>0</v>
      </c>
      <c r="EH81" s="106" t="n">
        <f aca="false">MAX(EXP(-0.015*((A87-'Export File'!$A$6+30)/365))*$EH$8,0.1)</f>
        <v>0.1</v>
      </c>
      <c r="EJ81" s="134" t="n">
        <f aca="false">BV81</f>
        <v>12.7848730960398</v>
      </c>
      <c r="EK81" s="134" t="n">
        <f aca="false">EJ81+5.22</f>
        <v>18.0048730960398</v>
      </c>
      <c r="EL81" s="134" t="n">
        <f aca="false">EJ81+18.2</f>
        <v>30.9848730960398</v>
      </c>
      <c r="EM81" s="134" t="n">
        <f aca="false">EJ81+$EM$3</f>
        <v>24.1848730960398</v>
      </c>
      <c r="EN81" s="135" t="n">
        <f aca="false">IF(Monomers_Data!K81=1,0.5*EM81+0.5*EL81,IF(Monomers_Data!K81=2,0.7*EM81+0.3*EL81,IF(Monomers_Data!K81=3,MAXA(MINA(EL81,EM81),EK81),IF(Monomers_Data!K81=4,0.7*EM81+0.3*EK81,IF(Monomers_Data!K81=5,0.5*EM81+0.5*EK81,"ERR")))))</f>
        <v>24.1848730960398</v>
      </c>
      <c r="EP81" s="142" t="n">
        <f aca="false">EN81+EO81</f>
        <v>24.1848730960398</v>
      </c>
      <c r="EQ81" s="134" t="n">
        <f aca="false">VLOOKUP(A81,'[2]Price Curves'!$C$8:$BH$367,'[2]Price Curves'!$BH$1)</f>
        <v>68.3595238095238</v>
      </c>
      <c r="ER81" s="134" t="n">
        <f aca="false">VLOOKUP(A81,'[2]Price Curves'!$C$8:$BH$367,'[2]Price Curves'!$BA$1)</f>
        <v>44.7159307142857</v>
      </c>
      <c r="ES81" s="137" t="n">
        <f aca="false">MIN(((EQ81+$ET$1-ER81*0.7133-$ET$3)/5.69*2.4313)+1.5,CQ81-$ET$2)</f>
        <v>17.4695178019241</v>
      </c>
      <c r="ET81" s="134" t="n">
        <f aca="false">MAX(($EQ81+$ET$1-$ER81*0.7133-$ET$3)/5.69*2.4313+1.5,$CQ81-$ET$2)</f>
        <v>19.7848730960398</v>
      </c>
      <c r="EU81" s="138" t="n">
        <f aca="false">AVERAGE(ET81,ES81)</f>
        <v>18.6271954489819</v>
      </c>
      <c r="EV81" s="134" t="n">
        <f aca="false">CB81*$EV$2+$EV$3</f>
        <v>17.22257918751</v>
      </c>
      <c r="EW81" s="134" t="n">
        <f aca="false">IF(Monomers_Data!U81=1,0.5*EU81+0.5*ET81,IF(Monomers_Data!U81=2,0.7*EU81+0.3*ET81,IF(Monomers_Data!U81=3,MAXA(MINA(ET81,EU81),ES81),IF(Monomers_Data!U81=4,0.7*EU81+0.3*ES81,IF(Monomers_Data!U81=5,0.5*EU81+0.5*ES81,"ERR")))))</f>
        <v>18.9744987430993</v>
      </c>
      <c r="EX81" s="96" t="n">
        <f aca="false">EW81</f>
        <v>18.9744987430993</v>
      </c>
      <c r="EY81" s="139" t="n">
        <f aca="false">VLOOKUP(A81,'[2]Price Curves'!$C$8:$BH$367,'[2]Price Curves'!$BE$1)</f>
        <v>4.17</v>
      </c>
      <c r="EZ81" s="134" t="n">
        <f aca="false">EY81*$EZ$2+$EZ$3</f>
        <v>63.403</v>
      </c>
      <c r="FA81" s="0" t="n">
        <f aca="false">((EY81*$FA$2)+$FA$3)*100</f>
        <v>63.785</v>
      </c>
    </row>
    <row r="82" customFormat="false" ht="12" hidden="false" customHeight="false" outlineLevel="0" collapsed="false">
      <c r="A82" s="140" t="n">
        <f aca="false">EOMONTH(A81,0)+1</f>
        <v>39203</v>
      </c>
      <c r="C82" s="108" t="n">
        <f aca="false">CB82</f>
        <v>26.7966138367805</v>
      </c>
      <c r="D82" s="6"/>
      <c r="E82" s="96" t="n">
        <f aca="false">C82+$E$3</f>
        <v>35.7966138367805</v>
      </c>
      <c r="F82" s="96" t="n">
        <f aca="false">C82+$F$3</f>
        <v>48.7966138367805</v>
      </c>
      <c r="G82" s="96" t="n">
        <f aca="false">C82+$G$3</f>
        <v>41.9966138367805</v>
      </c>
      <c r="H82" s="92" t="n">
        <f aca="false">IF(Polymers_Data!F82=1,0.5*G82+0.5*F82,IF(Polymers_Data!F82=2,0.7*G82+0.3*F82,IF(Polymers_Data!F82=3,MAXA(MINA(F82,G82),E82),IF(Polymers_Data!F82=4,0.7*G82+0.3*E82,IF(Polymers_Data!F82=5,0.5*G82+0.5*E82,"ERR")))))</f>
        <v>41.9966138367805</v>
      </c>
      <c r="I82" s="109" t="n">
        <v>0</v>
      </c>
      <c r="J82" s="109" t="n">
        <f aca="false">G82+I82</f>
        <v>41.9966138367805</v>
      </c>
      <c r="K82" s="110" t="n">
        <f aca="false">J82+2</f>
        <v>43.9966138367805</v>
      </c>
      <c r="L82" s="111" t="n">
        <f aca="false">AB82+$L$3</f>
        <v>44.2966138367805</v>
      </c>
      <c r="M82" s="112" t="n">
        <f aca="false">L82+$M$3</f>
        <v>45.2966138367805</v>
      </c>
      <c r="N82" s="113" t="n">
        <f aca="false">L82+$N$3</f>
        <v>43.2966138367805</v>
      </c>
      <c r="O82" s="114" t="n">
        <f aca="false">C82+$O$3</f>
        <v>29.2966138367805</v>
      </c>
      <c r="P82" s="96" t="n">
        <f aca="false">C82+$P$3</f>
        <v>47.2966138367805</v>
      </c>
      <c r="Q82" s="96" t="n">
        <f aca="false">C82+$Q$3</f>
        <v>39.0466138367805</v>
      </c>
      <c r="R82" s="6"/>
      <c r="S82" s="88" t="n">
        <f aca="false">J82-3.5</f>
        <v>38.4966138367805</v>
      </c>
      <c r="T82" s="92"/>
      <c r="U82" s="114" t="n">
        <f aca="false">$C82+$U$3</f>
        <v>31.7966138367805</v>
      </c>
      <c r="V82" s="96" t="n">
        <f aca="false">$C82+$V$3</f>
        <v>46.2966138367805</v>
      </c>
      <c r="W82" s="96" t="n">
        <f aca="false">$C82+$W$3</f>
        <v>38.7966138367805</v>
      </c>
      <c r="X82" s="92"/>
      <c r="Y82" s="92" t="n">
        <f aca="false">IF(Polymers_Data!BA82=1,0.5*W82+0.5*V82,IF(Polymers_Data!BA82=2,0.7*W82+0.3*V82,IF(Polymers_Data!BA82=3,MAXA(MINA(V82,W82),U82),IF(Polymers_Data!BA82=4,0.7*W82+0.3*U82,IF(Polymers_Data!BA82=5,0.5*W82+0.5*U82,"ERR")))))</f>
        <v>38.7966138367805</v>
      </c>
      <c r="Z82" s="96" t="n">
        <v>0</v>
      </c>
      <c r="AA82" s="92" t="n">
        <f aca="false">W82+Z82</f>
        <v>38.7966138367805</v>
      </c>
      <c r="AB82" s="92" t="n">
        <f aca="false">AA82+1</f>
        <v>39.7966138367805</v>
      </c>
      <c r="AC82" s="116" t="n">
        <f aca="false">S82+2</f>
        <v>40.4966138367805</v>
      </c>
      <c r="AD82" s="117" t="n">
        <f aca="false">AB82+2.5</f>
        <v>42.2966138367805</v>
      </c>
      <c r="AE82" s="96" t="n">
        <f aca="false">C82+11.33</f>
        <v>38.1266138367805</v>
      </c>
      <c r="AF82" s="96" t="n">
        <f aca="false">C82+27</f>
        <v>53.7966138367805</v>
      </c>
      <c r="AG82" s="96" t="n">
        <f aca="false">C82+17.68</f>
        <v>44.4766138367805</v>
      </c>
      <c r="AH82" s="6"/>
      <c r="AI82" s="88" t="n">
        <f aca="false">AC82+4.5</f>
        <v>44.9966138367805</v>
      </c>
      <c r="AJ82" s="118" t="n">
        <f aca="false">AB82+8</f>
        <v>47.7966138367805</v>
      </c>
      <c r="AK82" s="114" t="n">
        <f aca="false">CO82+1.5</f>
        <v>22.2966138367805</v>
      </c>
      <c r="AL82" s="6"/>
      <c r="AM82" s="96" t="n">
        <f aca="false">AK82+$AM$3</f>
        <v>35.0966138367805</v>
      </c>
      <c r="AN82" s="96" t="n">
        <f aca="false">AK82+$AN$3</f>
        <v>46.2966138367805</v>
      </c>
      <c r="AO82" s="96" t="n">
        <f aca="false">AK82+$AO$3</f>
        <v>40.1966138367805</v>
      </c>
      <c r="AP82" s="109" t="n">
        <f aca="false">IF(Polymers_Data!AE82=1,0.5*AO82+0.5*AN82,IF(Polymers_Data!AE82=2,0.7*AO82+0.3*AN82,IF(Polymers_Data!AE82=3,MAXA(MINA(AN82,AO82),AM82),IF(Polymers_Data!AE82=4,0.7*AO82+0.3*AM82,IF(Polymers_Data!AE82=5,0.5*AO82+0.5*AM82,"ERR")))))</f>
        <v>40.1966138367805</v>
      </c>
      <c r="AQ82" s="109" t="n">
        <f aca="false">IF(Polymers_Data!AE82=1,0.5*AO82+0.5*AN82,IF(Polymers_Data!AE82=2,0.7*AO82+0.3*AN82,IF(Polymers_Data!AE82=3,MAXA(MINA(AN82,AO82),AM82),IF(Polymers_Data!AE82=4,0.7*AO82+0.3*AM82,IF(Polymers_Data!AE82=5,0.5*AO82+0.5*AM82,"ERR")))))</f>
        <v>40.1966138367805</v>
      </c>
      <c r="AR82" s="96" t="n">
        <f aca="false">$AK82+10</f>
        <v>32.2966138367805</v>
      </c>
      <c r="AS82" s="96" t="n">
        <f aca="false">$AK82+23.75</f>
        <v>46.0466138367805</v>
      </c>
      <c r="AT82" s="96" t="n">
        <f aca="false">$AK82+$AT$3</f>
        <v>37.6866138367805</v>
      </c>
      <c r="AU82" s="96" t="n">
        <f aca="false">IF(Polymers_Data!BP82=1,0.5*AT82+0.5*AS82,IF(Polymers_Data!BP82=2,0.7*AT82+0.3*AS82,IF(Polymers_Data!BP82=3,MAXA(MINA(AS82,AT82),AR82),IF(Polymers_Data!BP82=4,0.7*AT82+0.3*AR82,IF(Polymers_Data!BP82=5,0.3*AT82+0.7*AR82,"ERR")))))</f>
        <v>37.6866138367805</v>
      </c>
      <c r="AV82" s="96"/>
      <c r="AW82" s="96" t="n">
        <f aca="false">AT82+AV82</f>
        <v>37.6866138367805</v>
      </c>
      <c r="AX82" s="5"/>
      <c r="AY82" s="108" t="n">
        <f aca="false">C82</f>
        <v>26.7966138367805</v>
      </c>
      <c r="AZ82" s="6"/>
      <c r="BA82" s="96" t="n">
        <f aca="false">AY82+$BA$3</f>
        <v>44.2966138367805</v>
      </c>
      <c r="BB82" s="96" t="n">
        <f aca="false">AY82+$BB$3</f>
        <v>86.7966138367805</v>
      </c>
      <c r="BC82" s="96" t="n">
        <f aca="false">AY82+$BC$3</f>
        <v>66.2966138367805</v>
      </c>
      <c r="BD82" s="109" t="n">
        <f aca="false">IF(Polymers_Data!BZ82=1,0.5*BC82+0.5*BB82,IF(Polymers_Data!BZ82=2,0.7*BC82+0.3*BB82,IF(Polymers_Data!BZ82=3,MAXA(MINA(BB82,BC82),BA82),IF(Polymers_Data!BZ82=4,0.7*BC82+0.3*BA82,IF(Polymers_Data!BZ82=5,0.5*BC82+0.5*BA82,"ERR")))))</f>
        <v>66.2966138367805</v>
      </c>
      <c r="BE82" s="92" t="n">
        <f aca="false">IF(Polymers_Data!BZ82=1,0.5*BC82+0.5*BB82,IF(Polymers_Data!BZ82=2,0.7*BC82+0.3*BB82,IF(Polymers_Data!BZ82=3,MAXA(MINA(BB82,BC82),BA82),IF(Polymers_Data!BZ82=4,0.7*BC82+0.3*BA82,IF(Polymers_Data!BZ82=5,0.5*BC82+0.5*BA82,"ERR")))))</f>
        <v>66.2966138367805</v>
      </c>
      <c r="BF82" s="6"/>
      <c r="BG82" s="6"/>
      <c r="BH82" s="6"/>
      <c r="BI82" s="120" t="n">
        <f aca="false">BC82+BH82</f>
        <v>66.2966138367805</v>
      </c>
      <c r="BJ82" s="6"/>
      <c r="BK82" s="114" t="n">
        <f aca="false">DQ82</f>
        <v>37.7966138367805</v>
      </c>
      <c r="BL82" s="6"/>
      <c r="BM82" s="96" t="n">
        <f aca="false">BK82+$BM$3</f>
        <v>45.0466138367805</v>
      </c>
      <c r="BN82" s="96" t="n">
        <f aca="false">BK82+22</f>
        <v>59.7966138367805</v>
      </c>
      <c r="BO82" s="96" t="n">
        <f aca="false">BK82+$BO$3</f>
        <v>52.9966138367805</v>
      </c>
      <c r="BP82" s="121" t="n">
        <f aca="false">IF(Polymers_Data!AJ82=1,0.5*BO82+0.5*BN82,IF(Polymers_Data!AJ82=2,0.7*BO82+0.3*BN82,IF(Polymers_Data!AJ82=3,MAXA(MINA(BN82,BO82),BM82),IF(Polymers_Data!AJ82=4,0.7*BO82+0.3*BM82,IF(Polymers_Data!AJ82=5,0.5*BO82+0.5*BM82,"ERR")))))</f>
        <v>52.9966138367805</v>
      </c>
      <c r="BQ82" s="121" t="n">
        <v>0</v>
      </c>
      <c r="BR82" s="121" t="n">
        <f aca="false">BO82+BQ82</f>
        <v>52.9966138367805</v>
      </c>
      <c r="BS82" s="96" t="n">
        <f aca="false">BR82-2.5</f>
        <v>50.4966138367805</v>
      </c>
      <c r="BT82" s="124"/>
      <c r="BU82" s="122" t="n">
        <f aca="false">VLOOKUP(A82,'[2]Price Curves'!$C$8:$IV$367,'[2]Price Curves'!$AW$1)</f>
        <v>38.0059430952381</v>
      </c>
      <c r="BV82" s="96" t="n">
        <f aca="false">BU82/2.97</f>
        <v>12.7966138367805</v>
      </c>
      <c r="BW82" s="96" t="n">
        <f aca="false">BV82+7</f>
        <v>19.7966138367805</v>
      </c>
      <c r="BX82" s="96" t="n">
        <f aca="false">BV82+23.861</f>
        <v>36.6576138367805</v>
      </c>
      <c r="BY82" s="96" t="n">
        <f aca="false">BV82+$BY$3</f>
        <v>26.7966138367805</v>
      </c>
      <c r="BZ82" s="96" t="n">
        <f aca="false">IF(Monomers_Data!F82=1,0.5*BY82+0.5*BX82,IF(Monomers_Data!F82=2,0.7*BY82+0.3*BX82,IF(Monomers_Data!F82=3,MAXA(MINA(BX82,BY82),BW82),IF(Monomers_Data!F82=4,0.7*BY82+0.3*BW82,IF(Monomers_Data!F82=5,0.5*BY82+0.5*BW82,"ERR")))))</f>
        <v>26.7966138367805</v>
      </c>
      <c r="CA82" s="96"/>
      <c r="CB82" s="92" t="n">
        <f aca="false">BY82+CA82</f>
        <v>26.7966138367805</v>
      </c>
      <c r="CC82" s="96" t="n">
        <f aca="false">EP82</f>
        <v>24.1966138367805</v>
      </c>
      <c r="CD82" s="96" t="n">
        <f aca="false">CB82+2</f>
        <v>28.7966138367805</v>
      </c>
      <c r="CE82" s="123" t="n">
        <f aca="false">CB82+0.25</f>
        <v>27.0466138367805</v>
      </c>
      <c r="CF82" s="124"/>
      <c r="CG82" s="105" t="n">
        <f aca="false">VLOOKUP(A82,'[2]Price Curves'!$C$8:$BH$367,'[2]Price Curves'!$AY$1)</f>
        <v>47.2855158732143</v>
      </c>
      <c r="CH82" s="124" t="n">
        <f aca="false">CG82/4.23</f>
        <v>11.1786089534786</v>
      </c>
      <c r="CI82" s="124" t="n">
        <f aca="false">$CB82+CI$3</f>
        <v>18.7966138367805</v>
      </c>
      <c r="CJ82" s="124" t="n">
        <f aca="false">$CB82+CJ$3</f>
        <v>24.7966138367805</v>
      </c>
      <c r="CK82" s="124" t="n">
        <f aca="false">$CB82+CK$3</f>
        <v>20.7966138367805</v>
      </c>
      <c r="CL82" s="125" t="n">
        <f aca="false">IF(Monomers_Data!P82=1,0.5*CK82+0.5*CJ82,IF(Monomers_Data!P82=2,0.7*CK82+0.3*CJ82,IF(Monomers_Data!P82=3,MAXA(MINA(CJ82,CK82),CI82),IF(Monomers_Data!P82=4,0.7*CK82+0.3*CI82,IF(Monomers_Data!P82=5,0.5*CK82+0.5*CI82,"ERR")))))</f>
        <v>20.7966138367805</v>
      </c>
      <c r="CM82" s="125" t="n">
        <f aca="false">CH82+$CM$3</f>
        <v>18.1786089534786</v>
      </c>
      <c r="CN82" s="125"/>
      <c r="CO82" s="118" t="n">
        <f aca="false">CK82+CN82</f>
        <v>20.7966138367805</v>
      </c>
      <c r="CP82" s="125" t="n">
        <v>1.5</v>
      </c>
      <c r="CQ82" s="127" t="n">
        <f aca="false">CO82+CP82</f>
        <v>22.2966138367805</v>
      </c>
      <c r="CR82" s="124" t="n">
        <f aca="false">EX82</f>
        <v>18.9725148021769</v>
      </c>
      <c r="CS82" s="128" t="n">
        <f aca="false">EX82</f>
        <v>18.9725148021769</v>
      </c>
      <c r="CT82" s="7" t="n">
        <f aca="false">CB82</f>
        <v>26.7966138367805</v>
      </c>
      <c r="CU82" s="124" t="n">
        <f aca="false">(+CT82+$CU$3)</f>
        <v>29.2966138367805</v>
      </c>
      <c r="CV82" s="124" t="n">
        <f aca="false">CT82+$CV$3</f>
        <v>43.7966138367805</v>
      </c>
      <c r="CW82" s="124" t="n">
        <f aca="false">CT82+$CW$3</f>
        <v>36.7966138367805</v>
      </c>
      <c r="CX82" s="96" t="n">
        <f aca="false">IF(Polymers_Data!BU82=1,0.5*CW82+0.5*CV82,IF(Polymers_Data!BU82=2,0.7*CW82+0.3*CV82,IF(Polymers_Data!BU82=3,MAXA(MINA(CV82,CW82),CU82),IF(Polymers_Data!BU82=4,0.7*CW82+0.3*CU82,IF(Polymers_Data!BU82=5,0.5*CW82+0.5*CU82,"ERR")))))</f>
        <v>38.8966138367805</v>
      </c>
      <c r="CY82" s="129" t="n">
        <f aca="false">CX82</f>
        <v>38.8966138367805</v>
      </c>
      <c r="CZ82" s="105" t="n">
        <v>0</v>
      </c>
      <c r="DA82" s="124" t="n">
        <f aca="false">CZ82*100/(0.2*4.22+0.8*2.9696)</f>
        <v>0</v>
      </c>
      <c r="DB82" s="123"/>
      <c r="DC82" s="124" t="n">
        <f aca="false">EN82</f>
        <v>24.1966138367805</v>
      </c>
      <c r="DD82" s="124" t="n">
        <f aca="false">EB82</f>
        <v>105.942023809524</v>
      </c>
      <c r="DE82" s="124" t="n">
        <f aca="false">DC82*0.285+DD82/7.37*0.785+5.2</f>
        <v>23.380226081946</v>
      </c>
      <c r="DF82" s="124" t="n">
        <f aca="false">DC82+$DF$3</f>
        <v>18.8966138367805</v>
      </c>
      <c r="DG82" s="124" t="n">
        <f aca="false">DC82+$DG$3</f>
        <v>49.1966138367805</v>
      </c>
      <c r="DH82" s="96" t="n">
        <f aca="false">DC82+6</f>
        <v>30.1966138367805</v>
      </c>
      <c r="DI82" s="124" t="n">
        <f aca="false">IF(Monomers_Data!AE82=1,0.5*DH82+0.5*DG82,IF(Monomers_Data!AE82=2,0.7*DH82+0.3*DG82,IF(Monomers_Data!AE82=3,MAXA(MINA(DG82,DH82),DF82),IF(Monomers_Data!AE82=4,0.7*DH82+0.3*DF82,IF(Monomers_Data!AE82=5,0.5*DH82+0.5*DF82,"ERR")))))</f>
        <v>30.1966138367805</v>
      </c>
      <c r="DJ82" s="125" t="n">
        <f aca="false">DI82</f>
        <v>30.1966138367805</v>
      </c>
      <c r="DK82" s="123" t="n">
        <f aca="false">DJ82/100*2204</f>
        <v>665.533368962642</v>
      </c>
      <c r="DL82" s="124" t="n">
        <f aca="false">CB82</f>
        <v>26.7966138367805</v>
      </c>
      <c r="DM82" s="124" t="n">
        <f aca="false">DL82+$DM$3</f>
        <v>29.2966138367805</v>
      </c>
      <c r="DN82" s="124" t="n">
        <f aca="false">DL82+$DN$3</f>
        <v>49.7966138367805</v>
      </c>
      <c r="DO82" s="96" t="n">
        <f aca="false">DL82+$DO$3</f>
        <v>37.7966138367805</v>
      </c>
      <c r="DP82" s="124" t="n">
        <f aca="false">IF(Monomers_Data!AE82=1,0.5*DO82+0.5*DN82,IF(Monomers_Data!AE82=2,0.7*DO82+0.3*DN82,IF(Monomers_Data!AE82=3,MAXA(MINA(DN82,DO82),DM82),IF(Monomers_Data!AE82=4,0.7*DO82+0.3*DM82,IF(Monomers_Data!AE82=5,0.5*DO82+0.5*DM82,"ERR")))))</f>
        <v>37.7966138367805</v>
      </c>
      <c r="DQ82" s="125" t="n">
        <f aca="false">DP82</f>
        <v>37.7966138367805</v>
      </c>
      <c r="DR82" s="123" t="n">
        <f aca="false">DQ82/100*2204</f>
        <v>833.037368962642</v>
      </c>
      <c r="DS82" s="96" t="n">
        <f aca="false">VLOOKUP(A82,'[2]Price Curves'!$C$8:$BH$367,'[2]Price Curves'!$BC$1)</f>
        <v>22.45</v>
      </c>
      <c r="DT82" s="124" t="n">
        <f aca="false">DS82/42*100</f>
        <v>53.452380952381</v>
      </c>
      <c r="DU82" s="124" t="n">
        <f aca="false">VLOOKUP(A82,'[2]Price Curves'!$C$8:$BH$367,'[2]Price Curves'!$BG$1)</f>
        <v>90.55</v>
      </c>
      <c r="DV82" s="105" t="n">
        <f aca="false">DT83+$DT$3</f>
        <v>79.052380952381</v>
      </c>
      <c r="DW82" s="130" t="n">
        <f aca="false">DT83+$DU$3</f>
        <v>163.452380952381</v>
      </c>
      <c r="DX82" s="130" t="n">
        <f aca="false">DT82*$DV$3+DU82*$DW$3+$DX$3</f>
        <v>105.942023809524</v>
      </c>
      <c r="DY82" s="96" t="n">
        <f aca="false">DT83+$DY$3</f>
        <v>108.452380952381</v>
      </c>
      <c r="DZ82" s="96"/>
      <c r="EA82" s="131" t="n">
        <f aca="false">DX82+DZ82</f>
        <v>105.942023809524</v>
      </c>
      <c r="EB82" s="131" t="n">
        <f aca="false">DX82</f>
        <v>105.942023809524</v>
      </c>
      <c r="EC82" s="132"/>
      <c r="ED82" s="133" t="n">
        <f aca="false">'[2]Price Curves'!AM81</f>
        <v>0</v>
      </c>
      <c r="EH82" s="106" t="n">
        <f aca="false">MAX(EXP(-0.015*((A88-'Export File'!$A$6+30)/365))*$EH$8,0.1)</f>
        <v>0.1</v>
      </c>
      <c r="EJ82" s="134" t="n">
        <f aca="false">BV82</f>
        <v>12.7966138367805</v>
      </c>
      <c r="EK82" s="134" t="n">
        <f aca="false">EJ82+5.22</f>
        <v>18.0166138367805</v>
      </c>
      <c r="EL82" s="134" t="n">
        <f aca="false">EJ82+18.2</f>
        <v>30.9966138367805</v>
      </c>
      <c r="EM82" s="134" t="n">
        <f aca="false">EJ82+$EM$3</f>
        <v>24.1966138367805</v>
      </c>
      <c r="EN82" s="135" t="n">
        <f aca="false">IF(Monomers_Data!K82=1,0.5*EM82+0.5*EL82,IF(Monomers_Data!K82=2,0.7*EM82+0.3*EL82,IF(Monomers_Data!K82=3,MAXA(MINA(EL82,EM82),EK82),IF(Monomers_Data!K82=4,0.7*EM82+0.3*EK82,IF(Monomers_Data!K82=5,0.5*EM82+0.5*EK82,"ERR")))))</f>
        <v>24.1966138367805</v>
      </c>
      <c r="EP82" s="142" t="n">
        <f aca="false">EN82+EO82</f>
        <v>24.1966138367805</v>
      </c>
      <c r="EQ82" s="134" t="n">
        <f aca="false">VLOOKUP(A82,'[2]Price Curves'!$C$8:$BH$367,'[2]Price Curves'!$BH$1)</f>
        <v>68.3095238095238</v>
      </c>
      <c r="ER82" s="134" t="n">
        <f aca="false">VLOOKUP(A82,'[2]Price Curves'!$C$8:$BH$367,'[2]Price Curves'!$BA$1)</f>
        <v>44.7359707142857</v>
      </c>
      <c r="ES82" s="137" t="n">
        <f aca="false">MIN(((EQ82+$ET$1-ER82*0.7133-$ET$3)/5.69*2.4313)+1.5,CQ82-$ET$2)</f>
        <v>17.4420451664845</v>
      </c>
      <c r="ET82" s="134" t="n">
        <f aca="false">MAX(($EQ82+$ET$1-$ER82*0.7133-$ET$3)/5.69*2.4313+1.5,$CQ82-$ET$2)</f>
        <v>19.7966138367805</v>
      </c>
      <c r="EU82" s="138" t="n">
        <f aca="false">AVERAGE(ET82,ES82)</f>
        <v>18.6193295016325</v>
      </c>
      <c r="EV82" s="134" t="n">
        <f aca="false">CB82*$EV$2+$EV$3</f>
        <v>17.2314434467693</v>
      </c>
      <c r="EW82" s="134" t="n">
        <f aca="false">IF(Monomers_Data!U82=1,0.5*EU82+0.5*ET82,IF(Monomers_Data!U82=2,0.7*EU82+0.3*ET82,IF(Monomers_Data!U82=3,MAXA(MINA(ET82,EU82),ES82),IF(Monomers_Data!U82=4,0.7*EU82+0.3*ES82,IF(Monomers_Data!U82=5,0.5*EU82+0.5*ES82,"ERR")))))</f>
        <v>18.9725148021769</v>
      </c>
      <c r="EX82" s="96" t="n">
        <f aca="false">EW82</f>
        <v>18.9725148021769</v>
      </c>
      <c r="EY82" s="139" t="n">
        <f aca="false">VLOOKUP(A82,'[2]Price Curves'!$C$8:$BH$367,'[2]Price Curves'!$BE$1)</f>
        <v>4.204</v>
      </c>
      <c r="EZ82" s="134" t="n">
        <f aca="false">EY82*$EZ$2+$EZ$3</f>
        <v>63.9436</v>
      </c>
      <c r="FA82" s="0" t="n">
        <f aca="false">((EY82*$FA$2)+$FA$3)*100</f>
        <v>64.142</v>
      </c>
    </row>
    <row r="83" customFormat="false" ht="12" hidden="false" customHeight="false" outlineLevel="0" collapsed="false">
      <c r="A83" s="140" t="n">
        <f aca="false">EOMONTH(A82,0)+1</f>
        <v>39234</v>
      </c>
      <c r="C83" s="108" t="n">
        <f aca="false">CB83</f>
        <v>26.8083545775212</v>
      </c>
      <c r="D83" s="6"/>
      <c r="E83" s="96" t="n">
        <f aca="false">C83+$E$3</f>
        <v>35.8083545775212</v>
      </c>
      <c r="F83" s="96" t="n">
        <f aca="false">C83+$F$3</f>
        <v>48.8083545775212</v>
      </c>
      <c r="G83" s="96" t="n">
        <f aca="false">C83+$G$3</f>
        <v>42.0083545775212</v>
      </c>
      <c r="H83" s="92" t="n">
        <f aca="false">IF(Polymers_Data!F83=1,0.5*G83+0.5*F83,IF(Polymers_Data!F83=2,0.7*G83+0.3*F83,IF(Polymers_Data!F83=3,MAXA(MINA(F83,G83),E83),IF(Polymers_Data!F83=4,0.7*G83+0.3*E83,IF(Polymers_Data!F83=5,0.5*G83+0.5*E83,"ERR")))))</f>
        <v>42.0083545775212</v>
      </c>
      <c r="I83" s="109" t="n">
        <v>0</v>
      </c>
      <c r="J83" s="109" t="n">
        <f aca="false">G83+I83</f>
        <v>42.0083545775212</v>
      </c>
      <c r="K83" s="110" t="n">
        <f aca="false">J83+2</f>
        <v>44.0083545775212</v>
      </c>
      <c r="L83" s="111" t="n">
        <f aca="false">AB83+$L$3</f>
        <v>44.3083545775212</v>
      </c>
      <c r="M83" s="112" t="n">
        <f aca="false">L83+$M$3</f>
        <v>45.3083545775212</v>
      </c>
      <c r="N83" s="113" t="n">
        <f aca="false">L83+$N$3</f>
        <v>43.3083545775212</v>
      </c>
      <c r="O83" s="114" t="n">
        <f aca="false">C83+$O$3</f>
        <v>29.3083545775212</v>
      </c>
      <c r="P83" s="96" t="n">
        <f aca="false">C83+$P$3</f>
        <v>47.3083545775212</v>
      </c>
      <c r="Q83" s="96" t="n">
        <f aca="false">C83+$Q$3</f>
        <v>39.0583545775212</v>
      </c>
      <c r="R83" s="6"/>
      <c r="S83" s="88" t="n">
        <f aca="false">J83-3.5</f>
        <v>38.5083545775212</v>
      </c>
      <c r="T83" s="92"/>
      <c r="U83" s="114" t="n">
        <f aca="false">$C83+$U$3</f>
        <v>31.8083545775212</v>
      </c>
      <c r="V83" s="96" t="n">
        <f aca="false">$C83+$V$3</f>
        <v>46.3083545775212</v>
      </c>
      <c r="W83" s="96" t="n">
        <f aca="false">$C83+$W$3</f>
        <v>38.8083545775212</v>
      </c>
      <c r="X83" s="92"/>
      <c r="Y83" s="92" t="n">
        <f aca="false">IF(Polymers_Data!BA83=1,0.5*W83+0.5*V83,IF(Polymers_Data!BA83=2,0.7*W83+0.3*V83,IF(Polymers_Data!BA83=3,MAXA(MINA(V83,W83),U83),IF(Polymers_Data!BA83=4,0.7*W83+0.3*U83,IF(Polymers_Data!BA83=5,0.5*W83+0.5*U83,"ERR")))))</f>
        <v>38.8083545775212</v>
      </c>
      <c r="Z83" s="96" t="n">
        <v>0</v>
      </c>
      <c r="AA83" s="92" t="n">
        <f aca="false">W83+Z83</f>
        <v>38.8083545775212</v>
      </c>
      <c r="AB83" s="92" t="n">
        <f aca="false">AA83+1</f>
        <v>39.8083545775212</v>
      </c>
      <c r="AC83" s="116" t="n">
        <f aca="false">S83+2</f>
        <v>40.5083545775212</v>
      </c>
      <c r="AD83" s="117" t="n">
        <f aca="false">AB83+2.5</f>
        <v>42.3083545775212</v>
      </c>
      <c r="AE83" s="96" t="n">
        <f aca="false">C83+11.33</f>
        <v>38.1383545775212</v>
      </c>
      <c r="AF83" s="96" t="n">
        <f aca="false">C83+27</f>
        <v>53.8083545775212</v>
      </c>
      <c r="AG83" s="96" t="n">
        <f aca="false">C83+17.68</f>
        <v>44.4883545775212</v>
      </c>
      <c r="AH83" s="6"/>
      <c r="AI83" s="88" t="n">
        <f aca="false">AC83+4.5</f>
        <v>45.0083545775212</v>
      </c>
      <c r="AJ83" s="118" t="n">
        <f aca="false">AB83+8</f>
        <v>47.8083545775212</v>
      </c>
      <c r="AK83" s="114" t="n">
        <f aca="false">CO83+1.5</f>
        <v>22.3083545775212</v>
      </c>
      <c r="AL83" s="6"/>
      <c r="AM83" s="96" t="n">
        <f aca="false">AK83+$AM$3</f>
        <v>35.1083545775212</v>
      </c>
      <c r="AN83" s="96" t="n">
        <f aca="false">AK83+$AN$3</f>
        <v>46.3083545775212</v>
      </c>
      <c r="AO83" s="96" t="n">
        <f aca="false">AK83+$AO$3</f>
        <v>40.2083545775212</v>
      </c>
      <c r="AP83" s="109" t="n">
        <f aca="false">IF(Polymers_Data!AE83=1,0.5*AO83+0.5*AN83,IF(Polymers_Data!AE83=2,0.7*AO83+0.3*AN83,IF(Polymers_Data!AE83=3,MAXA(MINA(AN83,AO83),AM83),IF(Polymers_Data!AE83=4,0.7*AO83+0.3*AM83,IF(Polymers_Data!AE83=5,0.5*AO83+0.5*AM83,"ERR")))))</f>
        <v>40.2083545775212</v>
      </c>
      <c r="AQ83" s="109" t="n">
        <f aca="false">IF(Polymers_Data!AE83=1,0.5*AO83+0.5*AN83,IF(Polymers_Data!AE83=2,0.7*AO83+0.3*AN83,IF(Polymers_Data!AE83=3,MAXA(MINA(AN83,AO83),AM83),IF(Polymers_Data!AE83=4,0.7*AO83+0.3*AM83,IF(Polymers_Data!AE83=5,0.5*AO83+0.5*AM83,"ERR")))))</f>
        <v>40.2083545775212</v>
      </c>
      <c r="AR83" s="96" t="n">
        <f aca="false">$AK83+10</f>
        <v>32.3083545775212</v>
      </c>
      <c r="AS83" s="96" t="n">
        <f aca="false">$AK83+23.75</f>
        <v>46.0583545775212</v>
      </c>
      <c r="AT83" s="96" t="n">
        <f aca="false">$AK83+$AT$3</f>
        <v>37.6983545775212</v>
      </c>
      <c r="AU83" s="96" t="n">
        <f aca="false">IF(Polymers_Data!BP83=1,0.5*AT83+0.5*AS83,IF(Polymers_Data!BP83=2,0.7*AT83+0.3*AS83,IF(Polymers_Data!BP83=3,MAXA(MINA(AS83,AT83),AR83),IF(Polymers_Data!BP83=4,0.7*AT83+0.3*AR83,IF(Polymers_Data!BP83=5,0.3*AT83+0.7*AR83,"ERR")))))</f>
        <v>37.6983545775212</v>
      </c>
      <c r="AV83" s="96"/>
      <c r="AW83" s="96" t="n">
        <f aca="false">AT83+AV83</f>
        <v>37.6983545775212</v>
      </c>
      <c r="AX83" s="5"/>
      <c r="AY83" s="108" t="n">
        <f aca="false">C83</f>
        <v>26.8083545775212</v>
      </c>
      <c r="AZ83" s="6"/>
      <c r="BA83" s="96" t="n">
        <f aca="false">AY83+$BA$3</f>
        <v>44.3083545775212</v>
      </c>
      <c r="BB83" s="96" t="n">
        <f aca="false">AY83+$BB$3</f>
        <v>86.8083545775212</v>
      </c>
      <c r="BC83" s="96" t="n">
        <f aca="false">AY83+$BC$3</f>
        <v>66.3083545775212</v>
      </c>
      <c r="BD83" s="109" t="n">
        <f aca="false">IF(Polymers_Data!BZ83=1,0.5*BC83+0.5*BB83,IF(Polymers_Data!BZ83=2,0.7*BC83+0.3*BB83,IF(Polymers_Data!BZ83=3,MAXA(MINA(BB83,BC83),BA83),IF(Polymers_Data!BZ83=4,0.7*BC83+0.3*BA83,IF(Polymers_Data!BZ83=5,0.5*BC83+0.5*BA83,"ERR")))))</f>
        <v>66.3083545775212</v>
      </c>
      <c r="BE83" s="92" t="n">
        <f aca="false">IF(Polymers_Data!BZ83=1,0.5*BC83+0.5*BB83,IF(Polymers_Data!BZ83=2,0.7*BC83+0.3*BB83,IF(Polymers_Data!BZ83=3,MAXA(MINA(BB83,BC83),BA83),IF(Polymers_Data!BZ83=4,0.7*BC83+0.3*BA83,IF(Polymers_Data!BZ83=5,0.5*BC83+0.5*BA83,"ERR")))))</f>
        <v>66.3083545775212</v>
      </c>
      <c r="BF83" s="6"/>
      <c r="BG83" s="6"/>
      <c r="BH83" s="6"/>
      <c r="BI83" s="120" t="n">
        <f aca="false">BC83+BH83</f>
        <v>66.3083545775212</v>
      </c>
      <c r="BJ83" s="6"/>
      <c r="BK83" s="114" t="n">
        <f aca="false">DQ83</f>
        <v>37.8083545775212</v>
      </c>
      <c r="BL83" s="6"/>
      <c r="BM83" s="96" t="n">
        <f aca="false">BK83+$BM$3</f>
        <v>45.0583545775212</v>
      </c>
      <c r="BN83" s="96" t="n">
        <f aca="false">BK83+22</f>
        <v>59.8083545775212</v>
      </c>
      <c r="BO83" s="96" t="n">
        <f aca="false">BK83+$BO$3</f>
        <v>53.0083545775212</v>
      </c>
      <c r="BP83" s="121" t="n">
        <f aca="false">IF(Polymers_Data!AJ83=1,0.5*BO83+0.5*BN83,IF(Polymers_Data!AJ83=2,0.7*BO83+0.3*BN83,IF(Polymers_Data!AJ83=3,MAXA(MINA(BN83,BO83),BM83),IF(Polymers_Data!AJ83=4,0.7*BO83+0.3*BM83,IF(Polymers_Data!AJ83=5,0.5*BO83+0.5*BM83,"ERR")))))</f>
        <v>53.0083545775212</v>
      </c>
      <c r="BQ83" s="121" t="n">
        <v>0</v>
      </c>
      <c r="BR83" s="121" t="n">
        <f aca="false">BO83+BQ83</f>
        <v>53.0083545775212</v>
      </c>
      <c r="BS83" s="96" t="n">
        <f aca="false">BR83-2.5</f>
        <v>50.5083545775212</v>
      </c>
      <c r="BT83" s="124"/>
      <c r="BU83" s="122" t="n">
        <f aca="false">VLOOKUP(A83,'[2]Price Curves'!$C$8:$IV$367,'[2]Price Curves'!$AW$1)</f>
        <v>38.0408130952381</v>
      </c>
      <c r="BV83" s="96" t="n">
        <f aca="false">BU83/2.97</f>
        <v>12.8083545775212</v>
      </c>
      <c r="BW83" s="96" t="n">
        <f aca="false">BV83+7</f>
        <v>19.8083545775212</v>
      </c>
      <c r="BX83" s="96" t="n">
        <f aca="false">BV83+23.861</f>
        <v>36.6693545775213</v>
      </c>
      <c r="BY83" s="96" t="n">
        <f aca="false">BV83+$BY$3</f>
        <v>26.8083545775212</v>
      </c>
      <c r="BZ83" s="96" t="n">
        <f aca="false">IF(Monomers_Data!F83=1,0.5*BY83+0.5*BX83,IF(Monomers_Data!F83=2,0.7*BY83+0.3*BX83,IF(Monomers_Data!F83=3,MAXA(MINA(BX83,BY83),BW83),IF(Monomers_Data!F83=4,0.7*BY83+0.3*BW83,IF(Monomers_Data!F83=5,0.5*BY83+0.5*BW83,"ERR")))))</f>
        <v>26.8083545775212</v>
      </c>
      <c r="CA83" s="96"/>
      <c r="CB83" s="92" t="n">
        <f aca="false">BY83+CA83</f>
        <v>26.8083545775212</v>
      </c>
      <c r="CC83" s="96" t="n">
        <f aca="false">EP83</f>
        <v>24.2083545775212</v>
      </c>
      <c r="CD83" s="96" t="n">
        <f aca="false">CB83+2</f>
        <v>28.8083545775212</v>
      </c>
      <c r="CE83" s="123" t="n">
        <f aca="false">CB83+0.25</f>
        <v>27.0583545775212</v>
      </c>
      <c r="CF83" s="124"/>
      <c r="CG83" s="105" t="n">
        <f aca="false">VLOOKUP(A83,'[2]Price Curves'!$C$8:$BH$367,'[2]Price Curves'!$AY$1)</f>
        <v>47.3241868107143</v>
      </c>
      <c r="CH83" s="124" t="n">
        <f aca="false">CG83/4.23</f>
        <v>11.1877510190814</v>
      </c>
      <c r="CI83" s="124" t="n">
        <f aca="false">$CB83+CI$3</f>
        <v>18.8083545775212</v>
      </c>
      <c r="CJ83" s="124" t="n">
        <f aca="false">$CB83+CJ$3</f>
        <v>24.8083545775212</v>
      </c>
      <c r="CK83" s="124" t="n">
        <f aca="false">$CB83+CK$3</f>
        <v>20.8083545775212</v>
      </c>
      <c r="CL83" s="125" t="n">
        <f aca="false">IF(Monomers_Data!P83=1,0.5*CK83+0.5*CJ83,IF(Monomers_Data!P83=2,0.7*CK83+0.3*CJ83,IF(Monomers_Data!P83=3,MAXA(MINA(CJ83,CK83),CI83),IF(Monomers_Data!P83=4,0.7*CK83+0.3*CI83,IF(Monomers_Data!P83=5,0.5*CK83+0.5*CI83,"ERR")))))</f>
        <v>20.8083545775212</v>
      </c>
      <c r="CM83" s="125" t="n">
        <f aca="false">CH83+$CM$3</f>
        <v>18.1877510190814</v>
      </c>
      <c r="CN83" s="125"/>
      <c r="CO83" s="118" t="n">
        <f aca="false">CK83+CN83</f>
        <v>20.8083545775212</v>
      </c>
      <c r="CP83" s="125" t="n">
        <v>1.5</v>
      </c>
      <c r="CQ83" s="127" t="n">
        <f aca="false">CO83+CP83</f>
        <v>22.3083545775212</v>
      </c>
      <c r="CR83" s="124" t="n">
        <f aca="false">EX83</f>
        <v>18.9780084974584</v>
      </c>
      <c r="CS83" s="128" t="n">
        <f aca="false">EX83</f>
        <v>18.9780084974584</v>
      </c>
      <c r="CT83" s="7" t="n">
        <f aca="false">CB83</f>
        <v>26.8083545775212</v>
      </c>
      <c r="CU83" s="124" t="n">
        <f aca="false">(+CT83+$CU$3)</f>
        <v>29.3083545775212</v>
      </c>
      <c r="CV83" s="124" t="n">
        <f aca="false">CT83+$CV$3</f>
        <v>43.8083545775212</v>
      </c>
      <c r="CW83" s="124" t="n">
        <f aca="false">CT83+$CW$3</f>
        <v>36.8083545775212</v>
      </c>
      <c r="CX83" s="96" t="n">
        <f aca="false">IF(Polymers_Data!BU83=1,0.5*CW83+0.5*CV83,IF(Polymers_Data!BU83=2,0.7*CW83+0.3*CV83,IF(Polymers_Data!BU83=3,MAXA(MINA(CV83,CW83),CU83),IF(Polymers_Data!BU83=4,0.7*CW83+0.3*CU83,IF(Polymers_Data!BU83=5,0.5*CW83+0.5*CU83,"ERR")))))</f>
        <v>38.9083545775212</v>
      </c>
      <c r="CY83" s="129" t="n">
        <f aca="false">CX83</f>
        <v>38.9083545775212</v>
      </c>
      <c r="CZ83" s="105" t="n">
        <v>0</v>
      </c>
      <c r="DA83" s="124" t="n">
        <f aca="false">CZ83*100/(0.2*4.22+0.8*2.9696)</f>
        <v>0</v>
      </c>
      <c r="DB83" s="123"/>
      <c r="DC83" s="124" t="n">
        <f aca="false">EN83</f>
        <v>24.2083545775212</v>
      </c>
      <c r="DD83" s="124" t="n">
        <f aca="false">EB83</f>
        <v>105.942023809524</v>
      </c>
      <c r="DE83" s="124" t="n">
        <f aca="false">DC83*0.285+DD83/7.37*0.785+5.2</f>
        <v>23.3835721930571</v>
      </c>
      <c r="DF83" s="124" t="n">
        <f aca="false">DC83+$DF$3</f>
        <v>18.9083545775212</v>
      </c>
      <c r="DG83" s="124" t="n">
        <f aca="false">DC83+$DG$3</f>
        <v>49.2083545775212</v>
      </c>
      <c r="DH83" s="96" t="n">
        <f aca="false">DC83+6</f>
        <v>30.2083545775212</v>
      </c>
      <c r="DI83" s="124" t="n">
        <f aca="false">IF(Monomers_Data!AE83=1,0.5*DH83+0.5*DG83,IF(Monomers_Data!AE83=2,0.7*DH83+0.3*DG83,IF(Monomers_Data!AE83=3,MAXA(MINA(DG83,DH83),DF83),IF(Monomers_Data!AE83=4,0.7*DH83+0.3*DF83,IF(Monomers_Data!AE83=5,0.5*DH83+0.5*DF83,"ERR")))))</f>
        <v>30.2083545775212</v>
      </c>
      <c r="DJ83" s="125" t="n">
        <f aca="false">DI83</f>
        <v>30.2083545775212</v>
      </c>
      <c r="DK83" s="123" t="n">
        <f aca="false">DJ83/100*2204</f>
        <v>665.792134888568</v>
      </c>
      <c r="DL83" s="124" t="n">
        <f aca="false">CB83</f>
        <v>26.8083545775212</v>
      </c>
      <c r="DM83" s="124" t="n">
        <f aca="false">DL83+$DM$3</f>
        <v>29.3083545775212</v>
      </c>
      <c r="DN83" s="124" t="n">
        <f aca="false">DL83+$DN$3</f>
        <v>49.8083545775212</v>
      </c>
      <c r="DO83" s="96" t="n">
        <f aca="false">DL83+$DO$3</f>
        <v>37.8083545775212</v>
      </c>
      <c r="DP83" s="124" t="n">
        <f aca="false">IF(Monomers_Data!AE83=1,0.5*DO83+0.5*DN83,IF(Monomers_Data!AE83=2,0.7*DO83+0.3*DN83,IF(Monomers_Data!AE83=3,MAXA(MINA(DN83,DO83),DM83),IF(Monomers_Data!AE83=4,0.7*DO83+0.3*DM83,IF(Monomers_Data!AE83=5,0.5*DO83+0.5*DM83,"ERR")))))</f>
        <v>37.8083545775212</v>
      </c>
      <c r="DQ83" s="125" t="n">
        <f aca="false">DP83</f>
        <v>37.8083545775212</v>
      </c>
      <c r="DR83" s="123" t="n">
        <f aca="false">DQ83/100*2204</f>
        <v>833.296134888568</v>
      </c>
      <c r="DS83" s="96" t="n">
        <f aca="false">VLOOKUP(A83,'[2]Price Curves'!$C$8:$BH$367,'[2]Price Curves'!$BC$1)</f>
        <v>22.45</v>
      </c>
      <c r="DT83" s="124" t="n">
        <f aca="false">DS83/42*100</f>
        <v>53.452380952381</v>
      </c>
      <c r="DU83" s="124" t="n">
        <f aca="false">VLOOKUP(A83,'[2]Price Curves'!$C$8:$BH$367,'[2]Price Curves'!$BG$1)</f>
        <v>84.55</v>
      </c>
      <c r="DV83" s="105" t="n">
        <f aca="false">DT84+$DT$3</f>
        <v>79.052380952381</v>
      </c>
      <c r="DW83" s="130" t="n">
        <f aca="false">DT84+$DU$3</f>
        <v>163.452380952381</v>
      </c>
      <c r="DX83" s="130" t="n">
        <f aca="false">DT83*$DV$3+DU83*$DW$3+$DX$3</f>
        <v>105.942023809524</v>
      </c>
      <c r="DY83" s="96" t="n">
        <f aca="false">DT84+$DY$3</f>
        <v>108.452380952381</v>
      </c>
      <c r="DZ83" s="96"/>
      <c r="EA83" s="131" t="n">
        <f aca="false">DX83+DZ83</f>
        <v>105.942023809524</v>
      </c>
      <c r="EB83" s="131" t="n">
        <f aca="false">DX83</f>
        <v>105.942023809524</v>
      </c>
      <c r="EC83" s="132"/>
      <c r="ED83" s="133" t="n">
        <f aca="false">'[2]Price Curves'!AM82</f>
        <v>0</v>
      </c>
      <c r="EH83" s="106" t="n">
        <f aca="false">MAX(EXP(-0.015*((A89-'Export File'!$A$6+30)/365))*$EH$8,0.1)</f>
        <v>0.1</v>
      </c>
      <c r="EJ83" s="134" t="n">
        <f aca="false">BV83</f>
        <v>12.8083545775212</v>
      </c>
      <c r="EK83" s="134" t="n">
        <f aca="false">EJ83+5.22</f>
        <v>18.0283545775212</v>
      </c>
      <c r="EL83" s="134" t="n">
        <f aca="false">EJ83+18.2</f>
        <v>31.0083545775212</v>
      </c>
      <c r="EM83" s="134" t="n">
        <f aca="false">EJ83+$EM$3</f>
        <v>24.2083545775212</v>
      </c>
      <c r="EN83" s="135" t="n">
        <f aca="false">IF(Monomers_Data!K83=1,0.5*EM83+0.5*EL83,IF(Monomers_Data!K83=2,0.7*EM83+0.3*EL83,IF(Monomers_Data!K83=3,MAXA(MINA(EL83,EM83),EK83),IF(Monomers_Data!K83=4,0.7*EM83+0.3*EK83,IF(Monomers_Data!K83=5,0.5*EM83+0.5*EK83,"ERR")))))</f>
        <v>24.2083545775212</v>
      </c>
      <c r="EP83" s="142" t="n">
        <f aca="false">EN83+EO83</f>
        <v>24.2083545775212</v>
      </c>
      <c r="EQ83" s="134" t="n">
        <f aca="false">VLOOKUP(A83,'[2]Price Curves'!$C$8:$BH$367,'[2]Price Curves'!$BH$1)</f>
        <v>68.3095238095238</v>
      </c>
      <c r="ER83" s="134" t="n">
        <f aca="false">VLOOKUP(A83,'[2]Price Curves'!$C$8:$BH$367,'[2]Price Curves'!$BA$1)</f>
        <v>44.7560107142857</v>
      </c>
      <c r="ES83" s="137" t="n">
        <f aca="false">MIN(((EQ83+$ET$1-ER83*0.7133-$ET$3)/5.69*2.4313)+1.5,CQ83-$ET$2)</f>
        <v>17.435937205913</v>
      </c>
      <c r="ET83" s="134" t="n">
        <f aca="false">MAX(($EQ83+$ET$1-$ER83*0.7133-$ET$3)/5.69*2.4313+1.5,$CQ83-$ET$2)</f>
        <v>19.8083545775212</v>
      </c>
      <c r="EU83" s="138" t="n">
        <f aca="false">AVERAGE(ET83,ES83)</f>
        <v>18.6221458917171</v>
      </c>
      <c r="EV83" s="134" t="n">
        <f aca="false">CB83*$EV$2+$EV$3</f>
        <v>17.2403077060285</v>
      </c>
      <c r="EW83" s="134" t="n">
        <f aca="false">IF(Monomers_Data!U83=1,0.5*EU83+0.5*ET83,IF(Monomers_Data!U83=2,0.7*EU83+0.3*ET83,IF(Monomers_Data!U83=3,MAXA(MINA(ET83,EU83),ES83),IF(Monomers_Data!U83=4,0.7*EU83+0.3*ES83,IF(Monomers_Data!U83=5,0.5*EU83+0.5*ES83,"ERR")))))</f>
        <v>18.9780084974584</v>
      </c>
      <c r="EX83" s="96" t="n">
        <f aca="false">EW83</f>
        <v>18.9780084974584</v>
      </c>
      <c r="EY83" s="139" t="n">
        <f aca="false">VLOOKUP(A83,'[2]Price Curves'!$C$8:$BH$367,'[2]Price Curves'!$BE$1)</f>
        <v>4.237</v>
      </c>
      <c r="EZ83" s="134" t="n">
        <f aca="false">EY83*$EZ$2+$EZ$3</f>
        <v>64.4683</v>
      </c>
      <c r="FA83" s="0" t="n">
        <f aca="false">((EY83*$FA$2)+$FA$3)*100</f>
        <v>64.4885</v>
      </c>
    </row>
    <row r="84" customFormat="false" ht="12" hidden="false" customHeight="false" outlineLevel="0" collapsed="false">
      <c r="A84" s="140" t="n">
        <f aca="false">EOMONTH(A83,0)+1</f>
        <v>39264</v>
      </c>
      <c r="C84" s="108" t="n">
        <f aca="false">CB84</f>
        <v>27.0161222542889</v>
      </c>
      <c r="D84" s="6"/>
      <c r="E84" s="96" t="n">
        <f aca="false">C84+$E$3</f>
        <v>36.0161222542889</v>
      </c>
      <c r="F84" s="96" t="n">
        <f aca="false">C84+$F$3</f>
        <v>49.0161222542889</v>
      </c>
      <c r="G84" s="96" t="n">
        <f aca="false">C84+$G$3</f>
        <v>42.2161222542889</v>
      </c>
      <c r="H84" s="92" t="n">
        <f aca="false">IF(Polymers_Data!F84=1,0.5*G84+0.5*F84,IF(Polymers_Data!F84=2,0.7*G84+0.3*F84,IF(Polymers_Data!F84=3,MAXA(MINA(F84,G84),E84),IF(Polymers_Data!F84=4,0.7*G84+0.3*E84,IF(Polymers_Data!F84=5,0.5*G84+0.5*E84,"ERR")))))</f>
        <v>42.2161222542889</v>
      </c>
      <c r="I84" s="109" t="n">
        <v>0</v>
      </c>
      <c r="J84" s="109" t="n">
        <f aca="false">G84+I84</f>
        <v>42.2161222542889</v>
      </c>
      <c r="K84" s="110" t="n">
        <f aca="false">J84+2</f>
        <v>44.2161222542889</v>
      </c>
      <c r="L84" s="111" t="n">
        <f aca="false">AB84+$L$3</f>
        <v>44.5161222542889</v>
      </c>
      <c r="M84" s="112" t="n">
        <f aca="false">L84+$M$3</f>
        <v>45.5161222542889</v>
      </c>
      <c r="N84" s="113" t="n">
        <f aca="false">L84+$N$3</f>
        <v>43.5161222542889</v>
      </c>
      <c r="O84" s="114" t="n">
        <f aca="false">C84+$O$3</f>
        <v>29.5161222542889</v>
      </c>
      <c r="P84" s="96" t="n">
        <f aca="false">C84+$P$3</f>
        <v>47.5161222542889</v>
      </c>
      <c r="Q84" s="96" t="n">
        <f aca="false">C84+$Q$3</f>
        <v>39.2661222542889</v>
      </c>
      <c r="R84" s="6"/>
      <c r="S84" s="88" t="n">
        <f aca="false">J84-3.5</f>
        <v>38.7161222542889</v>
      </c>
      <c r="T84" s="92"/>
      <c r="U84" s="114" t="n">
        <f aca="false">$C84+$U$3</f>
        <v>32.0161222542889</v>
      </c>
      <c r="V84" s="96" t="n">
        <f aca="false">$C84+$V$3</f>
        <v>46.5161222542889</v>
      </c>
      <c r="W84" s="96" t="n">
        <f aca="false">$C84+$W$3</f>
        <v>39.0161222542889</v>
      </c>
      <c r="X84" s="92"/>
      <c r="Y84" s="92" t="n">
        <f aca="false">IF(Polymers_Data!BA84=1,0.5*W84+0.5*V84,IF(Polymers_Data!BA84=2,0.7*W84+0.3*V84,IF(Polymers_Data!BA84=3,MAXA(MINA(V84,W84),U84),IF(Polymers_Data!BA84=4,0.7*W84+0.3*U84,IF(Polymers_Data!BA84=5,0.5*W84+0.5*U84,"ERR")))))</f>
        <v>39.0161222542889</v>
      </c>
      <c r="Z84" s="96" t="n">
        <v>0</v>
      </c>
      <c r="AA84" s="92" t="n">
        <f aca="false">W84+Z84</f>
        <v>39.0161222542889</v>
      </c>
      <c r="AB84" s="92" t="n">
        <f aca="false">AA84+1</f>
        <v>40.0161222542889</v>
      </c>
      <c r="AC84" s="116" t="n">
        <f aca="false">S84+2</f>
        <v>40.7161222542889</v>
      </c>
      <c r="AD84" s="117" t="n">
        <f aca="false">AB84+2.5</f>
        <v>42.5161222542889</v>
      </c>
      <c r="AE84" s="96" t="n">
        <f aca="false">C84+11.33</f>
        <v>38.3461222542889</v>
      </c>
      <c r="AF84" s="96" t="n">
        <f aca="false">C84+27</f>
        <v>54.0161222542889</v>
      </c>
      <c r="AG84" s="96" t="n">
        <f aca="false">C84+17.68</f>
        <v>44.6961222542889</v>
      </c>
      <c r="AH84" s="6"/>
      <c r="AI84" s="88" t="n">
        <f aca="false">AC84+4.5</f>
        <v>45.2161222542889</v>
      </c>
      <c r="AJ84" s="118" t="n">
        <f aca="false">AB84+8</f>
        <v>48.0161222542889</v>
      </c>
      <c r="AK84" s="114" t="n">
        <f aca="false">CO84+1.5</f>
        <v>22.5161222542889</v>
      </c>
      <c r="AL84" s="6"/>
      <c r="AM84" s="96" t="n">
        <f aca="false">AK84+$AM$3</f>
        <v>35.3161222542889</v>
      </c>
      <c r="AN84" s="96" t="n">
        <f aca="false">AK84+$AN$3</f>
        <v>46.5161222542889</v>
      </c>
      <c r="AO84" s="96" t="n">
        <f aca="false">AK84+$AO$3</f>
        <v>40.4161222542889</v>
      </c>
      <c r="AP84" s="109" t="n">
        <f aca="false">IF(Polymers_Data!AE84=1,0.5*AO84+0.5*AN84,IF(Polymers_Data!AE84=2,0.7*AO84+0.3*AN84,IF(Polymers_Data!AE84=3,MAXA(MINA(AN84,AO84),AM84),IF(Polymers_Data!AE84=4,0.7*AO84+0.3*AM84,IF(Polymers_Data!AE84=5,0.5*AO84+0.5*AM84,"ERR")))))</f>
        <v>40.4161222542889</v>
      </c>
      <c r="AQ84" s="109" t="n">
        <f aca="false">IF(Polymers_Data!AE84=1,0.5*AO84+0.5*AN84,IF(Polymers_Data!AE84=2,0.7*AO84+0.3*AN84,IF(Polymers_Data!AE84=3,MAXA(MINA(AN84,AO84),AM84),IF(Polymers_Data!AE84=4,0.7*AO84+0.3*AM84,IF(Polymers_Data!AE84=5,0.5*AO84+0.5*AM84,"ERR")))))</f>
        <v>40.4161222542889</v>
      </c>
      <c r="AR84" s="96" t="n">
        <f aca="false">$AK84+10</f>
        <v>32.5161222542889</v>
      </c>
      <c r="AS84" s="96" t="n">
        <f aca="false">$AK84+23.75</f>
        <v>46.2661222542889</v>
      </c>
      <c r="AT84" s="96" t="n">
        <f aca="false">$AK84+$AT$3</f>
        <v>37.9061222542889</v>
      </c>
      <c r="AU84" s="96" t="n">
        <f aca="false">IF(Polymers_Data!BP84=1,0.5*AT84+0.5*AS84,IF(Polymers_Data!BP84=2,0.7*AT84+0.3*AS84,IF(Polymers_Data!BP84=3,MAXA(MINA(AS84,AT84),AR84),IF(Polymers_Data!BP84=4,0.7*AT84+0.3*AR84,IF(Polymers_Data!BP84=5,0.3*AT84+0.7*AR84,"ERR")))))</f>
        <v>37.9061222542889</v>
      </c>
      <c r="AV84" s="96"/>
      <c r="AW84" s="96" t="n">
        <f aca="false">AT84+AV84</f>
        <v>37.9061222542889</v>
      </c>
      <c r="AX84" s="5"/>
      <c r="AY84" s="108" t="n">
        <f aca="false">C84</f>
        <v>27.0161222542889</v>
      </c>
      <c r="AZ84" s="6"/>
      <c r="BA84" s="96" t="n">
        <f aca="false">AY84+$BA$3</f>
        <v>44.5161222542889</v>
      </c>
      <c r="BB84" s="96" t="n">
        <f aca="false">AY84+$BB$3</f>
        <v>87.0161222542889</v>
      </c>
      <c r="BC84" s="96" t="n">
        <f aca="false">AY84+$BC$3</f>
        <v>66.5161222542889</v>
      </c>
      <c r="BD84" s="109" t="n">
        <f aca="false">IF(Polymers_Data!BZ84=1,0.5*BC84+0.5*BB84,IF(Polymers_Data!BZ84=2,0.7*BC84+0.3*BB84,IF(Polymers_Data!BZ84=3,MAXA(MINA(BB84,BC84),BA84),IF(Polymers_Data!BZ84=4,0.7*BC84+0.3*BA84,IF(Polymers_Data!BZ84=5,0.5*BC84+0.5*BA84,"ERR")))))</f>
        <v>66.5161222542889</v>
      </c>
      <c r="BE84" s="92" t="n">
        <f aca="false">IF(Polymers_Data!BZ84=1,0.5*BC84+0.5*BB84,IF(Polymers_Data!BZ84=2,0.7*BC84+0.3*BB84,IF(Polymers_Data!BZ84=3,MAXA(MINA(BB84,BC84),BA84),IF(Polymers_Data!BZ84=4,0.7*BC84+0.3*BA84,IF(Polymers_Data!BZ84=5,0.5*BC84+0.5*BA84,"ERR")))))</f>
        <v>66.5161222542889</v>
      </c>
      <c r="BF84" s="6"/>
      <c r="BG84" s="6"/>
      <c r="BH84" s="6"/>
      <c r="BI84" s="120" t="n">
        <f aca="false">BC84+BH84</f>
        <v>66.5161222542889</v>
      </c>
      <c r="BJ84" s="6"/>
      <c r="BK84" s="114" t="n">
        <f aca="false">DQ84</f>
        <v>38.0161222542889</v>
      </c>
      <c r="BL84" s="6"/>
      <c r="BM84" s="96" t="n">
        <f aca="false">BK84+$BM$3</f>
        <v>45.2661222542889</v>
      </c>
      <c r="BN84" s="96" t="n">
        <f aca="false">BK84+22</f>
        <v>60.0161222542889</v>
      </c>
      <c r="BO84" s="96" t="n">
        <f aca="false">BK84+$BO$3</f>
        <v>53.2161222542889</v>
      </c>
      <c r="BP84" s="121" t="n">
        <f aca="false">IF(Polymers_Data!AJ84=1,0.5*BO84+0.5*BN84,IF(Polymers_Data!AJ84=2,0.7*BO84+0.3*BN84,IF(Polymers_Data!AJ84=3,MAXA(MINA(BN84,BO84),BM84),IF(Polymers_Data!AJ84=4,0.7*BO84+0.3*BM84,IF(Polymers_Data!AJ84=5,0.5*BO84+0.5*BM84,"ERR")))))</f>
        <v>53.2161222542889</v>
      </c>
      <c r="BQ84" s="121" t="n">
        <v>0</v>
      </c>
      <c r="BR84" s="121" t="n">
        <f aca="false">BO84+BQ84</f>
        <v>53.2161222542889</v>
      </c>
      <c r="BS84" s="96" t="n">
        <f aca="false">BR84-2.5</f>
        <v>50.7161222542889</v>
      </c>
      <c r="BT84" s="124"/>
      <c r="BU84" s="122" t="n">
        <f aca="false">VLOOKUP(A84,'[2]Price Curves'!$C$8:$IV$367,'[2]Price Curves'!$AW$1)</f>
        <v>38.6578830952381</v>
      </c>
      <c r="BV84" s="96" t="n">
        <f aca="false">BU84/2.97</f>
        <v>13.0161222542889</v>
      </c>
      <c r="BW84" s="96" t="n">
        <f aca="false">BV84+7</f>
        <v>20.0161222542889</v>
      </c>
      <c r="BX84" s="96" t="n">
        <f aca="false">BV84+23.861</f>
        <v>36.8771222542889</v>
      </c>
      <c r="BY84" s="96" t="n">
        <f aca="false">BV84+$BY$3</f>
        <v>27.0161222542889</v>
      </c>
      <c r="BZ84" s="96" t="n">
        <f aca="false">IF(Monomers_Data!F84=1,0.5*BY84+0.5*BX84,IF(Monomers_Data!F84=2,0.7*BY84+0.3*BX84,IF(Monomers_Data!F84=3,MAXA(MINA(BX84,BY84),BW84),IF(Monomers_Data!F84=4,0.7*BY84+0.3*BW84,IF(Monomers_Data!F84=5,0.5*BY84+0.5*BW84,"ERR")))))</f>
        <v>27.0161222542889</v>
      </c>
      <c r="CA84" s="96"/>
      <c r="CB84" s="92" t="n">
        <f aca="false">BY84+CA84</f>
        <v>27.0161222542889</v>
      </c>
      <c r="CC84" s="96" t="n">
        <f aca="false">EP84</f>
        <v>24.4161222542889</v>
      </c>
      <c r="CD84" s="96" t="n">
        <f aca="false">CB84+2</f>
        <v>29.0161222542889</v>
      </c>
      <c r="CE84" s="123" t="n">
        <f aca="false">CB84+0.25</f>
        <v>27.2661222542889</v>
      </c>
      <c r="CF84" s="124"/>
      <c r="CG84" s="105" t="n">
        <f aca="false">VLOOKUP(A84,'[2]Price Curves'!$C$8:$BH$367,'[2]Price Curves'!$AY$1)</f>
        <v>47.8435577482143</v>
      </c>
      <c r="CH84" s="124" t="n">
        <f aca="false">CG84/4.23</f>
        <v>11.3105337466228</v>
      </c>
      <c r="CI84" s="124" t="n">
        <f aca="false">$CB84+CI$3</f>
        <v>19.0161222542889</v>
      </c>
      <c r="CJ84" s="124" t="n">
        <f aca="false">$CB84+CJ$3</f>
        <v>25.0161222542889</v>
      </c>
      <c r="CK84" s="124" t="n">
        <f aca="false">$CB84+CK$3</f>
        <v>21.0161222542889</v>
      </c>
      <c r="CL84" s="125" t="n">
        <f aca="false">IF(Monomers_Data!P84=1,0.5*CK84+0.5*CJ84,IF(Monomers_Data!P84=2,0.7*CK84+0.3*CJ84,IF(Monomers_Data!P84=3,MAXA(MINA(CJ84,CK84),CI84),IF(Monomers_Data!P84=4,0.7*CK84+0.3*CI84,IF(Monomers_Data!P84=5,0.5*CK84+0.5*CI84,"ERR")))))</f>
        <v>21.0161222542889</v>
      </c>
      <c r="CM84" s="125" t="n">
        <f aca="false">CH84+$CM$3</f>
        <v>18.3105337466228</v>
      </c>
      <c r="CN84" s="125"/>
      <c r="CO84" s="118" t="n">
        <f aca="false">CK84+CN84</f>
        <v>21.0161222542889</v>
      </c>
      <c r="CP84" s="125" t="n">
        <v>1.5</v>
      </c>
      <c r="CQ84" s="127" t="n">
        <f aca="false">CO84+CP84</f>
        <v>22.5161222542889</v>
      </c>
      <c r="CR84" s="124" t="n">
        <f aca="false">EX84</f>
        <v>18.4633105725504</v>
      </c>
      <c r="CS84" s="128" t="n">
        <f aca="false">EX84</f>
        <v>18.4633105725504</v>
      </c>
      <c r="CT84" s="7" t="n">
        <f aca="false">CB84</f>
        <v>27.0161222542889</v>
      </c>
      <c r="CU84" s="124" t="n">
        <f aca="false">(+CT84+$CU$3)</f>
        <v>29.5161222542889</v>
      </c>
      <c r="CV84" s="124" t="n">
        <f aca="false">CT84+$CV$3</f>
        <v>44.0161222542889</v>
      </c>
      <c r="CW84" s="124" t="n">
        <f aca="false">CT84+$CW$3</f>
        <v>37.0161222542889</v>
      </c>
      <c r="CX84" s="96" t="n">
        <f aca="false">IF(Polymers_Data!BU84=1,0.5*CW84+0.5*CV84,IF(Polymers_Data!BU84=2,0.7*CW84+0.3*CV84,IF(Polymers_Data!BU84=3,MAXA(MINA(CV84,CW84),CU84),IF(Polymers_Data!BU84=4,0.7*CW84+0.3*CU84,IF(Polymers_Data!BU84=5,0.5*CW84+0.5*CU84,"ERR")))))</f>
        <v>39.1161222542889</v>
      </c>
      <c r="CY84" s="129" t="n">
        <f aca="false">CX84</f>
        <v>39.1161222542889</v>
      </c>
      <c r="CZ84" s="105" t="n">
        <v>0</v>
      </c>
      <c r="DA84" s="124" t="n">
        <f aca="false">CZ84*100/(0.2*4.22+0.8*2.9696)</f>
        <v>0</v>
      </c>
      <c r="DB84" s="123"/>
      <c r="DC84" s="124" t="n">
        <f aca="false">EN84</f>
        <v>24.4161222542889</v>
      </c>
      <c r="DD84" s="124" t="n">
        <f aca="false">EB84</f>
        <v>105.942023809524</v>
      </c>
      <c r="DE84" s="124" t="n">
        <f aca="false">DC84*0.285+DD84/7.37*0.785+5.2</f>
        <v>23.4427859809359</v>
      </c>
      <c r="DF84" s="124" t="n">
        <f aca="false">DC84+$DF$3</f>
        <v>19.1161222542889</v>
      </c>
      <c r="DG84" s="124" t="n">
        <f aca="false">DC84+$DG$3</f>
        <v>49.4161222542889</v>
      </c>
      <c r="DH84" s="96" t="n">
        <f aca="false">DC84+6</f>
        <v>30.4161222542889</v>
      </c>
      <c r="DI84" s="124" t="n">
        <f aca="false">IF(Monomers_Data!AE84=1,0.5*DH84+0.5*DG84,IF(Monomers_Data!AE84=2,0.7*DH84+0.3*DG84,IF(Monomers_Data!AE84=3,MAXA(MINA(DG84,DH84),DF84),IF(Monomers_Data!AE84=4,0.7*DH84+0.3*DF84,IF(Monomers_Data!AE84=5,0.5*DH84+0.5*DF84,"ERR")))))</f>
        <v>30.4161222542889</v>
      </c>
      <c r="DJ84" s="125" t="n">
        <f aca="false">DI84</f>
        <v>30.4161222542889</v>
      </c>
      <c r="DK84" s="123" t="n">
        <f aca="false">DJ84/100*2204</f>
        <v>670.371334484528</v>
      </c>
      <c r="DL84" s="124" t="n">
        <f aca="false">CB84</f>
        <v>27.0161222542889</v>
      </c>
      <c r="DM84" s="124" t="n">
        <f aca="false">DL84+$DM$3</f>
        <v>29.5161222542889</v>
      </c>
      <c r="DN84" s="124" t="n">
        <f aca="false">DL84+$DN$3</f>
        <v>50.0161222542889</v>
      </c>
      <c r="DO84" s="96" t="n">
        <f aca="false">DL84+$DO$3</f>
        <v>38.0161222542889</v>
      </c>
      <c r="DP84" s="124" t="n">
        <f aca="false">IF(Monomers_Data!AE84=1,0.5*DO84+0.5*DN84,IF(Monomers_Data!AE84=2,0.7*DO84+0.3*DN84,IF(Monomers_Data!AE84=3,MAXA(MINA(DN84,DO84),DM84),IF(Monomers_Data!AE84=4,0.7*DO84+0.3*DM84,IF(Monomers_Data!AE84=5,0.5*DO84+0.5*DM84,"ERR")))))</f>
        <v>38.0161222542889</v>
      </c>
      <c r="DQ84" s="125" t="n">
        <f aca="false">DP84</f>
        <v>38.0161222542889</v>
      </c>
      <c r="DR84" s="123" t="n">
        <f aca="false">DQ84/100*2204</f>
        <v>837.875334484528</v>
      </c>
      <c r="DS84" s="96" t="n">
        <f aca="false">VLOOKUP(A84,'[2]Price Curves'!$C$8:$BH$367,'[2]Price Curves'!$BC$1)</f>
        <v>22.45</v>
      </c>
      <c r="DT84" s="124" t="n">
        <f aca="false">DS84/42*100</f>
        <v>53.452380952381</v>
      </c>
      <c r="DU84" s="124" t="n">
        <f aca="false">VLOOKUP(A84,'[2]Price Curves'!$C$8:$BH$367,'[2]Price Curves'!$BG$1)</f>
        <v>80.5690476190476</v>
      </c>
      <c r="DV84" s="105" t="n">
        <f aca="false">DT85+$DT$3</f>
        <v>79.052380952381</v>
      </c>
      <c r="DW84" s="130" t="n">
        <f aca="false">DT85+$DU$3</f>
        <v>163.452380952381</v>
      </c>
      <c r="DX84" s="130" t="n">
        <f aca="false">DT84*$DV$3+DU84*$DW$3+$DX$3</f>
        <v>105.942023809524</v>
      </c>
      <c r="DY84" s="96" t="n">
        <f aca="false">DT85+$DY$3</f>
        <v>108.452380952381</v>
      </c>
      <c r="DZ84" s="96"/>
      <c r="EA84" s="131" t="n">
        <f aca="false">DX84+DZ84</f>
        <v>105.942023809524</v>
      </c>
      <c r="EB84" s="131" t="n">
        <f aca="false">DX84</f>
        <v>105.942023809524</v>
      </c>
      <c r="EC84" s="132"/>
      <c r="ED84" s="133" t="n">
        <f aca="false">'[2]Price Curves'!AM83</f>
        <v>0</v>
      </c>
      <c r="EH84" s="106" t="n">
        <f aca="false">MAX(EXP(-0.015*((A90-'Export File'!$A$6+30)/365))*$EH$8,0.1)</f>
        <v>0.1</v>
      </c>
      <c r="EJ84" s="134" t="n">
        <f aca="false">BV84</f>
        <v>13.0161222542889</v>
      </c>
      <c r="EK84" s="134" t="n">
        <f aca="false">EJ84+5.22</f>
        <v>18.2361222542889</v>
      </c>
      <c r="EL84" s="134" t="n">
        <f aca="false">EJ84+18.2</f>
        <v>31.2161222542889</v>
      </c>
      <c r="EM84" s="134" t="n">
        <f aca="false">EJ84+$EM$3</f>
        <v>24.4161222542889</v>
      </c>
      <c r="EN84" s="135" t="n">
        <f aca="false">IF(Monomers_Data!K84=1,0.5*EM84+0.5*EL84,IF(Monomers_Data!K84=2,0.7*EM84+0.3*EL84,IF(Monomers_Data!K84=3,MAXA(MINA(EL84,EM84),EK84),IF(Monomers_Data!K84=4,0.7*EM84+0.3*EK84,IF(Monomers_Data!K84=5,0.5*EM84+0.5*EK84,"ERR")))))</f>
        <v>24.4161222542889</v>
      </c>
      <c r="EP84" s="142" t="n">
        <f aca="false">EN84+EO84</f>
        <v>24.4161222542889</v>
      </c>
      <c r="EQ84" s="134" t="n">
        <f aca="false">VLOOKUP(A84,'[2]Price Curves'!$C$8:$BH$367,'[2]Price Curves'!$BH$1)</f>
        <v>64.55</v>
      </c>
      <c r="ER84" s="134" t="n">
        <f aca="false">VLOOKUP(A84,'[2]Price Curves'!$C$8:$BH$367,'[2]Price Curves'!$BA$1)</f>
        <v>45.5762507142857</v>
      </c>
      <c r="ES84" s="137" t="n">
        <f aca="false">MIN(((EQ84+$ET$1-ER84*0.7133-$ET$3)/5.69*2.4313)+1.5,CQ84-$ET$2)</f>
        <v>15.5795174493216</v>
      </c>
      <c r="ET84" s="134" t="n">
        <f aca="false">MAX(($EQ84+$ET$1-$ER84*0.7133-$ET$3)/5.69*2.4313+1.5,$CQ84-$ET$2)</f>
        <v>20.0161222542889</v>
      </c>
      <c r="EU84" s="138" t="n">
        <f aca="false">AVERAGE(ET84,ES84)</f>
        <v>17.7978198518053</v>
      </c>
      <c r="EV84" s="134" t="n">
        <f aca="false">CB84*$EV$2+$EV$3</f>
        <v>17.3971723019881</v>
      </c>
      <c r="EW84" s="134" t="n">
        <f aca="false">IF(Monomers_Data!U84=1,0.5*EU84+0.5*ET84,IF(Monomers_Data!U84=2,0.7*EU84+0.3*ET84,IF(Monomers_Data!U84=3,MAXA(MINA(ET84,EU84),ES84),IF(Monomers_Data!U84=4,0.7*EU84+0.3*ES84,IF(Monomers_Data!U84=5,0.5*EU84+0.5*ES84,"ERR")))))</f>
        <v>18.4633105725504</v>
      </c>
      <c r="EX84" s="96" t="n">
        <f aca="false">EW84</f>
        <v>18.4633105725504</v>
      </c>
      <c r="EY84" s="139" t="n">
        <f aca="false">VLOOKUP(A84,'[2]Price Curves'!$C$8:$BH$367,'[2]Price Curves'!$BE$1)</f>
        <v>4.282</v>
      </c>
      <c r="EZ84" s="134" t="n">
        <f aca="false">EY84*$EZ$2+$EZ$3</f>
        <v>65.1838</v>
      </c>
      <c r="FA84" s="0" t="n">
        <f aca="false">((EY84*$FA$2)+$FA$3)*100</f>
        <v>64.961</v>
      </c>
    </row>
    <row r="85" customFormat="false" ht="12" hidden="false" customHeight="false" outlineLevel="0" collapsed="false">
      <c r="A85" s="140" t="n">
        <f aca="false">EOMONTH(A84,0)+1</f>
        <v>39295</v>
      </c>
      <c r="C85" s="108" t="n">
        <f aca="false">CB85</f>
        <v>27.0278629950297</v>
      </c>
      <c r="D85" s="6"/>
      <c r="E85" s="96" t="n">
        <f aca="false">C85+$E$3</f>
        <v>36.0278629950297</v>
      </c>
      <c r="F85" s="96" t="n">
        <f aca="false">C85+$F$3</f>
        <v>49.0278629950297</v>
      </c>
      <c r="G85" s="96" t="n">
        <f aca="false">C85+$G$3</f>
        <v>42.2278629950297</v>
      </c>
      <c r="H85" s="92" t="n">
        <f aca="false">IF(Polymers_Data!F85=1,0.5*G85+0.5*F85,IF(Polymers_Data!F85=2,0.7*G85+0.3*F85,IF(Polymers_Data!F85=3,MAXA(MINA(F85,G85),E85),IF(Polymers_Data!F85=4,0.7*G85+0.3*E85,IF(Polymers_Data!F85=5,0.5*G85+0.5*E85,"ERR")))))</f>
        <v>42.2278629950297</v>
      </c>
      <c r="I85" s="109" t="n">
        <v>0</v>
      </c>
      <c r="J85" s="109" t="n">
        <f aca="false">G85+I85</f>
        <v>42.2278629950297</v>
      </c>
      <c r="K85" s="110" t="n">
        <f aca="false">J85+2</f>
        <v>44.2278629950297</v>
      </c>
      <c r="L85" s="111" t="n">
        <f aca="false">AB85+$L$3</f>
        <v>44.5278629950297</v>
      </c>
      <c r="M85" s="112" t="n">
        <f aca="false">L85+$M$3</f>
        <v>45.5278629950297</v>
      </c>
      <c r="N85" s="113" t="n">
        <f aca="false">L85+$N$3</f>
        <v>43.5278629950297</v>
      </c>
      <c r="O85" s="114" t="n">
        <f aca="false">C85+$O$3</f>
        <v>29.5278629950297</v>
      </c>
      <c r="P85" s="96" t="n">
        <f aca="false">C85+$P$3</f>
        <v>47.5278629950297</v>
      </c>
      <c r="Q85" s="96" t="n">
        <f aca="false">C85+$Q$3</f>
        <v>39.2778629950297</v>
      </c>
      <c r="R85" s="6"/>
      <c r="S85" s="88" t="n">
        <f aca="false">J85-3.5</f>
        <v>38.7278629950297</v>
      </c>
      <c r="T85" s="92"/>
      <c r="U85" s="114" t="n">
        <f aca="false">$C85+$U$3</f>
        <v>32.0278629950297</v>
      </c>
      <c r="V85" s="96" t="n">
        <f aca="false">$C85+$V$3</f>
        <v>46.5278629950297</v>
      </c>
      <c r="W85" s="96" t="n">
        <f aca="false">$C85+$W$3</f>
        <v>39.0278629950297</v>
      </c>
      <c r="X85" s="92"/>
      <c r="Y85" s="92" t="n">
        <f aca="false">IF(Polymers_Data!BA85=1,0.5*W85+0.5*V85,IF(Polymers_Data!BA85=2,0.7*W85+0.3*V85,IF(Polymers_Data!BA85=3,MAXA(MINA(V85,W85),U85),IF(Polymers_Data!BA85=4,0.7*W85+0.3*U85,IF(Polymers_Data!BA85=5,0.5*W85+0.5*U85,"ERR")))))</f>
        <v>39.0278629950297</v>
      </c>
      <c r="Z85" s="96" t="n">
        <v>0</v>
      </c>
      <c r="AA85" s="92" t="n">
        <f aca="false">W85+Z85</f>
        <v>39.0278629950297</v>
      </c>
      <c r="AB85" s="92" t="n">
        <f aca="false">AA85+1</f>
        <v>40.0278629950297</v>
      </c>
      <c r="AC85" s="116" t="n">
        <f aca="false">S85+2</f>
        <v>40.7278629950297</v>
      </c>
      <c r="AD85" s="117" t="n">
        <f aca="false">AB85+2.5</f>
        <v>42.5278629950297</v>
      </c>
      <c r="AE85" s="96" t="n">
        <f aca="false">C85+11.33</f>
        <v>38.3578629950297</v>
      </c>
      <c r="AF85" s="96" t="n">
        <f aca="false">C85+27</f>
        <v>54.0278629950297</v>
      </c>
      <c r="AG85" s="96" t="n">
        <f aca="false">C85+17.68</f>
        <v>44.7078629950297</v>
      </c>
      <c r="AH85" s="6"/>
      <c r="AI85" s="88" t="n">
        <f aca="false">AC85+4.5</f>
        <v>45.2278629950297</v>
      </c>
      <c r="AJ85" s="118" t="n">
        <f aca="false">AB85+8</f>
        <v>48.0278629950297</v>
      </c>
      <c r="AK85" s="114" t="n">
        <f aca="false">CO85+1.5</f>
        <v>22.5278629950297</v>
      </c>
      <c r="AL85" s="6"/>
      <c r="AM85" s="96" t="n">
        <f aca="false">AK85+$AM$3</f>
        <v>35.3278629950297</v>
      </c>
      <c r="AN85" s="96" t="n">
        <f aca="false">AK85+$AN$3</f>
        <v>46.5278629950297</v>
      </c>
      <c r="AO85" s="96" t="n">
        <f aca="false">AK85+$AO$3</f>
        <v>40.4278629950297</v>
      </c>
      <c r="AP85" s="109" t="n">
        <f aca="false">IF(Polymers_Data!AE85=1,0.5*AO85+0.5*AN85,IF(Polymers_Data!AE85=2,0.7*AO85+0.3*AN85,IF(Polymers_Data!AE85=3,MAXA(MINA(AN85,AO85),AM85),IF(Polymers_Data!AE85=4,0.7*AO85+0.3*AM85,IF(Polymers_Data!AE85=5,0.5*AO85+0.5*AM85,"ERR")))))</f>
        <v>40.4278629950297</v>
      </c>
      <c r="AQ85" s="109" t="n">
        <f aca="false">IF(Polymers_Data!AE85=1,0.5*AO85+0.5*AN85,IF(Polymers_Data!AE85=2,0.7*AO85+0.3*AN85,IF(Polymers_Data!AE85=3,MAXA(MINA(AN85,AO85),AM85),IF(Polymers_Data!AE85=4,0.7*AO85+0.3*AM85,IF(Polymers_Data!AE85=5,0.5*AO85+0.5*AM85,"ERR")))))</f>
        <v>40.4278629950297</v>
      </c>
      <c r="AR85" s="96" t="n">
        <f aca="false">$AK85+10</f>
        <v>32.5278629950297</v>
      </c>
      <c r="AS85" s="96" t="n">
        <f aca="false">$AK85+23.75</f>
        <v>46.2778629950297</v>
      </c>
      <c r="AT85" s="96" t="n">
        <f aca="false">$AK85+$AT$3</f>
        <v>37.9178629950297</v>
      </c>
      <c r="AU85" s="96" t="n">
        <f aca="false">IF(Polymers_Data!BP85=1,0.5*AT85+0.5*AS85,IF(Polymers_Data!BP85=2,0.7*AT85+0.3*AS85,IF(Polymers_Data!BP85=3,MAXA(MINA(AS85,AT85),AR85),IF(Polymers_Data!BP85=4,0.7*AT85+0.3*AR85,IF(Polymers_Data!BP85=5,0.3*AT85+0.7*AR85,"ERR")))))</f>
        <v>37.9178629950297</v>
      </c>
      <c r="AV85" s="96"/>
      <c r="AW85" s="96" t="n">
        <f aca="false">AT85+AV85</f>
        <v>37.9178629950297</v>
      </c>
      <c r="AX85" s="5"/>
      <c r="AY85" s="108" t="n">
        <f aca="false">C85</f>
        <v>27.0278629950297</v>
      </c>
      <c r="AZ85" s="6"/>
      <c r="BA85" s="96" t="n">
        <f aca="false">AY85+$BA$3</f>
        <v>44.5278629950297</v>
      </c>
      <c r="BB85" s="96" t="n">
        <f aca="false">AY85+$BB$3</f>
        <v>87.0278629950297</v>
      </c>
      <c r="BC85" s="96" t="n">
        <f aca="false">AY85+$BC$3</f>
        <v>66.5278629950297</v>
      </c>
      <c r="BD85" s="109" t="n">
        <f aca="false">IF(Polymers_Data!BZ85=1,0.5*BC85+0.5*BB85,IF(Polymers_Data!BZ85=2,0.7*BC85+0.3*BB85,IF(Polymers_Data!BZ85=3,MAXA(MINA(BB85,BC85),BA85),IF(Polymers_Data!BZ85=4,0.7*BC85+0.3*BA85,IF(Polymers_Data!BZ85=5,0.5*BC85+0.5*BA85,"ERR")))))</f>
        <v>66.5278629950297</v>
      </c>
      <c r="BE85" s="92" t="n">
        <f aca="false">IF(Polymers_Data!BZ85=1,0.5*BC85+0.5*BB85,IF(Polymers_Data!BZ85=2,0.7*BC85+0.3*BB85,IF(Polymers_Data!BZ85=3,MAXA(MINA(BB85,BC85),BA85),IF(Polymers_Data!BZ85=4,0.7*BC85+0.3*BA85,IF(Polymers_Data!BZ85=5,0.5*BC85+0.5*BA85,"ERR")))))</f>
        <v>66.5278629950297</v>
      </c>
      <c r="BF85" s="6"/>
      <c r="BG85" s="6"/>
      <c r="BH85" s="6"/>
      <c r="BI85" s="120" t="n">
        <f aca="false">BC85+BH85</f>
        <v>66.5278629950297</v>
      </c>
      <c r="BJ85" s="6"/>
      <c r="BK85" s="114" t="n">
        <f aca="false">DQ85</f>
        <v>38.0278629950297</v>
      </c>
      <c r="BL85" s="6"/>
      <c r="BM85" s="96" t="n">
        <f aca="false">BK85+$BM$3</f>
        <v>45.2778629950297</v>
      </c>
      <c r="BN85" s="96" t="n">
        <f aca="false">BK85+22</f>
        <v>60.0278629950297</v>
      </c>
      <c r="BO85" s="96" t="n">
        <f aca="false">BK85+$BO$3</f>
        <v>53.2278629950297</v>
      </c>
      <c r="BP85" s="121" t="n">
        <f aca="false">IF(Polymers_Data!AJ85=1,0.5*BO85+0.5*BN85,IF(Polymers_Data!AJ85=2,0.7*BO85+0.3*BN85,IF(Polymers_Data!AJ85=3,MAXA(MINA(BN85,BO85),BM85),IF(Polymers_Data!AJ85=4,0.7*BO85+0.3*BM85,IF(Polymers_Data!AJ85=5,0.5*BO85+0.5*BM85,"ERR")))))</f>
        <v>53.2278629950297</v>
      </c>
      <c r="BQ85" s="121" t="n">
        <v>0</v>
      </c>
      <c r="BR85" s="121" t="n">
        <f aca="false">BO85+BQ85</f>
        <v>53.2278629950297</v>
      </c>
      <c r="BS85" s="96" t="n">
        <f aca="false">BR85-2.5</f>
        <v>50.7278629950297</v>
      </c>
      <c r="BT85" s="124"/>
      <c r="BU85" s="122" t="n">
        <f aca="false">VLOOKUP(A85,'[2]Price Curves'!$C$8:$IV$367,'[2]Price Curves'!$AW$1)</f>
        <v>38.6927530952381</v>
      </c>
      <c r="BV85" s="96" t="n">
        <f aca="false">BU85/2.97</f>
        <v>13.0278629950297</v>
      </c>
      <c r="BW85" s="96" t="n">
        <f aca="false">BV85+7</f>
        <v>20.0278629950297</v>
      </c>
      <c r="BX85" s="96" t="n">
        <f aca="false">BV85+23.861</f>
        <v>36.8888629950297</v>
      </c>
      <c r="BY85" s="96" t="n">
        <f aca="false">BV85+$BY$3</f>
        <v>27.0278629950297</v>
      </c>
      <c r="BZ85" s="96" t="n">
        <f aca="false">IF(Monomers_Data!F85=1,0.5*BY85+0.5*BX85,IF(Monomers_Data!F85=2,0.7*BY85+0.3*BX85,IF(Monomers_Data!F85=3,MAXA(MINA(BX85,BY85),BW85),IF(Monomers_Data!F85=4,0.7*BY85+0.3*BW85,IF(Monomers_Data!F85=5,0.5*BY85+0.5*BW85,"ERR")))))</f>
        <v>27.0278629950297</v>
      </c>
      <c r="CA85" s="96"/>
      <c r="CB85" s="92" t="n">
        <f aca="false">BY85+CA85</f>
        <v>27.0278629950297</v>
      </c>
      <c r="CC85" s="96" t="n">
        <f aca="false">EP85</f>
        <v>24.4278629950297</v>
      </c>
      <c r="CD85" s="96" t="n">
        <f aca="false">CB85+2</f>
        <v>29.0278629950297</v>
      </c>
      <c r="CE85" s="123" t="n">
        <f aca="false">CB85+0.25</f>
        <v>27.2778629950297</v>
      </c>
      <c r="CF85" s="124"/>
      <c r="CG85" s="105" t="n">
        <f aca="false">VLOOKUP(A85,'[2]Price Curves'!$C$8:$BH$367,'[2]Price Curves'!$AY$1)</f>
        <v>47.8822286857143</v>
      </c>
      <c r="CH85" s="124" t="n">
        <f aca="false">CG85/4.23</f>
        <v>11.3196758122256</v>
      </c>
      <c r="CI85" s="124" t="n">
        <f aca="false">$CB85+CI$3</f>
        <v>19.0278629950297</v>
      </c>
      <c r="CJ85" s="124" t="n">
        <f aca="false">$CB85+CJ$3</f>
        <v>25.0278629950297</v>
      </c>
      <c r="CK85" s="124" t="n">
        <f aca="false">$CB85+CK$3</f>
        <v>21.0278629950297</v>
      </c>
      <c r="CL85" s="125" t="n">
        <f aca="false">IF(Monomers_Data!P85=1,0.5*CK85+0.5*CJ85,IF(Monomers_Data!P85=2,0.7*CK85+0.3*CJ85,IF(Monomers_Data!P85=3,MAXA(MINA(CJ85,CK85),CI85),IF(Monomers_Data!P85=4,0.7*CK85+0.3*CI85,IF(Monomers_Data!P85=5,0.5*CK85+0.5*CI85,"ERR")))))</f>
        <v>21.0278629950297</v>
      </c>
      <c r="CM85" s="125" t="n">
        <f aca="false">CH85+$CM$3</f>
        <v>18.3196758122256</v>
      </c>
      <c r="CN85" s="125"/>
      <c r="CO85" s="118" t="n">
        <f aca="false">CK85+CN85</f>
        <v>21.0278629950297</v>
      </c>
      <c r="CP85" s="125" t="n">
        <v>1.5</v>
      </c>
      <c r="CQ85" s="127" t="n">
        <f aca="false">CO85+CP85</f>
        <v>22.5278629950297</v>
      </c>
      <c r="CR85" s="124" t="n">
        <f aca="false">EX85</f>
        <v>18.4688042678318</v>
      </c>
      <c r="CS85" s="128" t="n">
        <f aca="false">EX85</f>
        <v>18.4688042678318</v>
      </c>
      <c r="CT85" s="7" t="n">
        <f aca="false">CB85</f>
        <v>27.0278629950297</v>
      </c>
      <c r="CU85" s="124" t="n">
        <f aca="false">(+CT85+$CU$3)</f>
        <v>29.5278629950297</v>
      </c>
      <c r="CV85" s="124" t="n">
        <f aca="false">CT85+$CV$3</f>
        <v>44.0278629950297</v>
      </c>
      <c r="CW85" s="124" t="n">
        <f aca="false">CT85+$CW$3</f>
        <v>37.0278629950297</v>
      </c>
      <c r="CX85" s="96" t="n">
        <f aca="false">IF(Polymers_Data!BU85=1,0.5*CW85+0.5*CV85,IF(Polymers_Data!BU85=2,0.7*CW85+0.3*CV85,IF(Polymers_Data!BU85=3,MAXA(MINA(CV85,CW85),CU85),IF(Polymers_Data!BU85=4,0.7*CW85+0.3*CU85,IF(Polymers_Data!BU85=5,0.5*CW85+0.5*CU85,"ERR")))))</f>
        <v>39.1278629950297</v>
      </c>
      <c r="CY85" s="129" t="n">
        <f aca="false">CX85</f>
        <v>39.1278629950297</v>
      </c>
      <c r="CZ85" s="105" t="n">
        <v>0</v>
      </c>
      <c r="DA85" s="124" t="n">
        <f aca="false">CZ85*100/(0.2*4.22+0.8*2.9696)</f>
        <v>0</v>
      </c>
      <c r="DB85" s="123"/>
      <c r="DC85" s="124" t="n">
        <f aca="false">EN85</f>
        <v>24.4278629950297</v>
      </c>
      <c r="DD85" s="124" t="n">
        <f aca="false">EB85</f>
        <v>105.942023809524</v>
      </c>
      <c r="DE85" s="124" t="n">
        <f aca="false">DC85*0.285+DD85/7.37*0.785+5.2</f>
        <v>23.446132092047</v>
      </c>
      <c r="DF85" s="124" t="n">
        <f aca="false">DC85+$DF$3</f>
        <v>19.1278629950297</v>
      </c>
      <c r="DG85" s="124" t="n">
        <f aca="false">DC85+$DG$3</f>
        <v>49.4278629950297</v>
      </c>
      <c r="DH85" s="96" t="n">
        <f aca="false">DC85+6</f>
        <v>30.4278629950297</v>
      </c>
      <c r="DI85" s="124" t="n">
        <f aca="false">IF(Monomers_Data!AE85=1,0.5*DH85+0.5*DG85,IF(Monomers_Data!AE85=2,0.7*DH85+0.3*DG85,IF(Monomers_Data!AE85=3,MAXA(MINA(DG85,DH85),DF85),IF(Monomers_Data!AE85=4,0.7*DH85+0.3*DF85,IF(Monomers_Data!AE85=5,0.5*DH85+0.5*DF85,"ERR")))))</f>
        <v>30.4278629950297</v>
      </c>
      <c r="DJ85" s="125" t="n">
        <f aca="false">DI85</f>
        <v>30.4278629950297</v>
      </c>
      <c r="DK85" s="123" t="n">
        <f aca="false">DJ85/100*2204</f>
        <v>670.630100410454</v>
      </c>
      <c r="DL85" s="124" t="n">
        <f aca="false">CB85</f>
        <v>27.0278629950297</v>
      </c>
      <c r="DM85" s="124" t="n">
        <f aca="false">DL85+$DM$3</f>
        <v>29.5278629950297</v>
      </c>
      <c r="DN85" s="124" t="n">
        <f aca="false">DL85+$DN$3</f>
        <v>50.0278629950297</v>
      </c>
      <c r="DO85" s="96" t="n">
        <f aca="false">DL85+$DO$3</f>
        <v>38.0278629950297</v>
      </c>
      <c r="DP85" s="124" t="n">
        <f aca="false">IF(Monomers_Data!AE85=1,0.5*DO85+0.5*DN85,IF(Monomers_Data!AE85=2,0.7*DO85+0.3*DN85,IF(Monomers_Data!AE85=3,MAXA(MINA(DN85,DO85),DM85),IF(Monomers_Data!AE85=4,0.7*DO85+0.3*DM85,IF(Monomers_Data!AE85=5,0.5*DO85+0.5*DM85,"ERR")))))</f>
        <v>38.0278629950297</v>
      </c>
      <c r="DQ85" s="125" t="n">
        <f aca="false">DP85</f>
        <v>38.0278629950297</v>
      </c>
      <c r="DR85" s="123" t="n">
        <f aca="false">DQ85/100*2204</f>
        <v>838.134100410454</v>
      </c>
      <c r="DS85" s="96" t="n">
        <f aca="false">VLOOKUP(A85,'[2]Price Curves'!$C$8:$BH$367,'[2]Price Curves'!$BC$1)</f>
        <v>22.45</v>
      </c>
      <c r="DT85" s="124" t="n">
        <f aca="false">DS85/42*100</f>
        <v>53.452380952381</v>
      </c>
      <c r="DU85" s="124" t="n">
        <f aca="false">VLOOKUP(A85,'[2]Price Curves'!$C$8:$BH$367,'[2]Price Curves'!$BG$1)</f>
        <v>77.2190476190476</v>
      </c>
      <c r="DV85" s="105" t="n">
        <f aca="false">DT86+$DT$3</f>
        <v>79.052380952381</v>
      </c>
      <c r="DW85" s="130" t="n">
        <f aca="false">DT86+$DU$3</f>
        <v>163.452380952381</v>
      </c>
      <c r="DX85" s="130" t="n">
        <f aca="false">DT85*$DV$3+DU85*$DW$3+$DX$3</f>
        <v>105.942023809524</v>
      </c>
      <c r="DY85" s="96" t="n">
        <f aca="false">DT86+$DY$3</f>
        <v>108.452380952381</v>
      </c>
      <c r="DZ85" s="96"/>
      <c r="EA85" s="131" t="n">
        <f aca="false">DX85+DZ85</f>
        <v>105.942023809524</v>
      </c>
      <c r="EB85" s="131" t="n">
        <f aca="false">DX85</f>
        <v>105.942023809524</v>
      </c>
      <c r="EC85" s="132"/>
      <c r="ED85" s="133" t="n">
        <f aca="false">'[2]Price Curves'!AM84</f>
        <v>0</v>
      </c>
      <c r="EH85" s="106" t="n">
        <f aca="false">MAX(EXP(-0.015*((A91-'Export File'!$A$6+30)/365))*$EH$8,0.1)</f>
        <v>0.1</v>
      </c>
      <c r="EJ85" s="134" t="n">
        <f aca="false">BV85</f>
        <v>13.0278629950297</v>
      </c>
      <c r="EK85" s="134" t="n">
        <f aca="false">EJ85+5.22</f>
        <v>18.2478629950297</v>
      </c>
      <c r="EL85" s="134" t="n">
        <f aca="false">EJ85+18.2</f>
        <v>31.2278629950297</v>
      </c>
      <c r="EM85" s="134" t="n">
        <f aca="false">EJ85+$EM$3</f>
        <v>24.4278629950297</v>
      </c>
      <c r="EN85" s="135" t="n">
        <f aca="false">IF(Monomers_Data!K85=1,0.5*EM85+0.5*EL85,IF(Monomers_Data!K85=2,0.7*EM85+0.3*EL85,IF(Monomers_Data!K85=3,MAXA(MINA(EL85,EM85),EK85),IF(Monomers_Data!K85=4,0.7*EM85+0.3*EK85,IF(Monomers_Data!K85=5,0.5*EM85+0.5*EK85,"ERR")))))</f>
        <v>24.4278629950297</v>
      </c>
      <c r="EP85" s="142" t="n">
        <f aca="false">EN85+EO85</f>
        <v>24.4278629950297</v>
      </c>
      <c r="EQ85" s="134" t="n">
        <f aca="false">VLOOKUP(A85,'[2]Price Curves'!$C$8:$BH$367,'[2]Price Curves'!$BH$1)</f>
        <v>64.55</v>
      </c>
      <c r="ER85" s="134" t="n">
        <f aca="false">VLOOKUP(A85,'[2]Price Curves'!$C$8:$BH$367,'[2]Price Curves'!$BA$1)</f>
        <v>45.5962907142857</v>
      </c>
      <c r="ES85" s="137" t="n">
        <f aca="false">MIN(((EQ85+$ET$1-ER85*0.7133-$ET$3)/5.69*2.4313)+1.5,CQ85-$ET$2)</f>
        <v>15.5734094887502</v>
      </c>
      <c r="ET85" s="134" t="n">
        <f aca="false">MAX(($EQ85+$ET$1-$ER85*0.7133-$ET$3)/5.69*2.4313+1.5,$CQ85-$ET$2)</f>
        <v>20.0278629950297</v>
      </c>
      <c r="EU85" s="138" t="n">
        <f aca="false">AVERAGE(ET85,ES85)</f>
        <v>17.8006362418899</v>
      </c>
      <c r="EV85" s="134" t="n">
        <f aca="false">CB85*$EV$2+$EV$3</f>
        <v>17.4060365612474</v>
      </c>
      <c r="EW85" s="134" t="n">
        <f aca="false">IF(Monomers_Data!U85=1,0.5*EU85+0.5*ET85,IF(Monomers_Data!U85=2,0.7*EU85+0.3*ET85,IF(Monomers_Data!U85=3,MAXA(MINA(ET85,EU85),ES85),IF(Monomers_Data!U85=4,0.7*EU85+0.3*ES85,IF(Monomers_Data!U85=5,0.5*EU85+0.5*ES85,"ERR")))))</f>
        <v>18.4688042678318</v>
      </c>
      <c r="EX85" s="96" t="n">
        <f aca="false">EW85</f>
        <v>18.4688042678318</v>
      </c>
      <c r="EY85" s="139" t="n">
        <f aca="false">VLOOKUP(A85,'[2]Price Curves'!$C$8:$BH$367,'[2]Price Curves'!$BE$1)</f>
        <v>4.317</v>
      </c>
      <c r="EZ85" s="134" t="n">
        <f aca="false">EY85*$EZ$2+$EZ$3</f>
        <v>65.7403</v>
      </c>
      <c r="FA85" s="0" t="n">
        <f aca="false">((EY85*$FA$2)+$FA$3)*100</f>
        <v>65.3285</v>
      </c>
    </row>
    <row r="86" customFormat="false" ht="12" hidden="false" customHeight="false" outlineLevel="0" collapsed="false">
      <c r="A86" s="140" t="n">
        <f aca="false">EOMONTH(A85,0)+1</f>
        <v>39326</v>
      </c>
      <c r="C86" s="108" t="n">
        <f aca="false">CB86</f>
        <v>27.0396037357704</v>
      </c>
      <c r="D86" s="6"/>
      <c r="E86" s="96" t="n">
        <f aca="false">C86+$E$3</f>
        <v>36.0396037357704</v>
      </c>
      <c r="F86" s="96" t="n">
        <f aca="false">C86+$F$3</f>
        <v>49.0396037357704</v>
      </c>
      <c r="G86" s="96" t="n">
        <f aca="false">C86+$G$3</f>
        <v>42.2396037357704</v>
      </c>
      <c r="H86" s="92" t="n">
        <f aca="false">IF(Polymers_Data!F86=1,0.5*G86+0.5*F86,IF(Polymers_Data!F86=2,0.7*G86+0.3*F86,IF(Polymers_Data!F86=3,MAXA(MINA(F86,G86),E86),IF(Polymers_Data!F86=4,0.7*G86+0.3*E86,IF(Polymers_Data!F86=5,0.5*G86+0.5*E86,"ERR")))))</f>
        <v>42.2396037357704</v>
      </c>
      <c r="I86" s="109" t="n">
        <v>0</v>
      </c>
      <c r="J86" s="109" t="n">
        <f aca="false">G86+I86</f>
        <v>42.2396037357704</v>
      </c>
      <c r="K86" s="110" t="n">
        <f aca="false">J86+2</f>
        <v>44.2396037357704</v>
      </c>
      <c r="L86" s="111" t="n">
        <f aca="false">AB86+$L$3</f>
        <v>44.5396037357704</v>
      </c>
      <c r="M86" s="112" t="n">
        <f aca="false">L86+$M$3</f>
        <v>45.5396037357704</v>
      </c>
      <c r="N86" s="113" t="n">
        <f aca="false">L86+$N$3</f>
        <v>43.5396037357704</v>
      </c>
      <c r="O86" s="114" t="n">
        <f aca="false">C86+$O$3</f>
        <v>29.5396037357704</v>
      </c>
      <c r="P86" s="96" t="n">
        <f aca="false">C86+$P$3</f>
        <v>47.5396037357704</v>
      </c>
      <c r="Q86" s="96" t="n">
        <f aca="false">C86+$Q$3</f>
        <v>39.2896037357704</v>
      </c>
      <c r="R86" s="6"/>
      <c r="S86" s="88" t="n">
        <f aca="false">J86-3.5</f>
        <v>38.7396037357704</v>
      </c>
      <c r="T86" s="92"/>
      <c r="U86" s="114" t="n">
        <f aca="false">$C86+$U$3</f>
        <v>32.0396037357704</v>
      </c>
      <c r="V86" s="96" t="n">
        <f aca="false">$C86+$V$3</f>
        <v>46.5396037357704</v>
      </c>
      <c r="W86" s="96" t="n">
        <f aca="false">$C86+$W$3</f>
        <v>39.0396037357704</v>
      </c>
      <c r="X86" s="92"/>
      <c r="Y86" s="92" t="n">
        <f aca="false">IF(Polymers_Data!BA86=1,0.5*W86+0.5*V86,IF(Polymers_Data!BA86=2,0.7*W86+0.3*V86,IF(Polymers_Data!BA86=3,MAXA(MINA(V86,W86),U86),IF(Polymers_Data!BA86=4,0.7*W86+0.3*U86,IF(Polymers_Data!BA86=5,0.5*W86+0.5*U86,"ERR")))))</f>
        <v>39.0396037357704</v>
      </c>
      <c r="Z86" s="96" t="n">
        <v>0</v>
      </c>
      <c r="AA86" s="92" t="n">
        <f aca="false">W86+Z86</f>
        <v>39.0396037357704</v>
      </c>
      <c r="AB86" s="92" t="n">
        <f aca="false">AA86+1</f>
        <v>40.0396037357704</v>
      </c>
      <c r="AC86" s="116" t="n">
        <f aca="false">S86+2</f>
        <v>40.7396037357704</v>
      </c>
      <c r="AD86" s="117" t="n">
        <f aca="false">AB86+2.5</f>
        <v>42.5396037357704</v>
      </c>
      <c r="AE86" s="96" t="n">
        <f aca="false">C86+11.33</f>
        <v>38.3696037357704</v>
      </c>
      <c r="AF86" s="96" t="n">
        <f aca="false">C86+27</f>
        <v>54.0396037357704</v>
      </c>
      <c r="AG86" s="96" t="n">
        <f aca="false">C86+17.68</f>
        <v>44.7196037357704</v>
      </c>
      <c r="AH86" s="6"/>
      <c r="AI86" s="88" t="n">
        <f aca="false">AC86+4.5</f>
        <v>45.2396037357704</v>
      </c>
      <c r="AJ86" s="118" t="n">
        <f aca="false">AB86+8</f>
        <v>48.0396037357704</v>
      </c>
      <c r="AK86" s="114" t="n">
        <f aca="false">CO86+1.5</f>
        <v>22.5396037357704</v>
      </c>
      <c r="AL86" s="6"/>
      <c r="AM86" s="96" t="n">
        <f aca="false">AK86+$AM$3</f>
        <v>35.3396037357704</v>
      </c>
      <c r="AN86" s="96" t="n">
        <f aca="false">AK86+$AN$3</f>
        <v>46.5396037357704</v>
      </c>
      <c r="AO86" s="96" t="n">
        <f aca="false">AK86+$AO$3</f>
        <v>40.4396037357704</v>
      </c>
      <c r="AP86" s="109" t="n">
        <f aca="false">IF(Polymers_Data!AE86=1,0.5*AO86+0.5*AN86,IF(Polymers_Data!AE86=2,0.7*AO86+0.3*AN86,IF(Polymers_Data!AE86=3,MAXA(MINA(AN86,AO86),AM86),IF(Polymers_Data!AE86=4,0.7*AO86+0.3*AM86,IF(Polymers_Data!AE86=5,0.5*AO86+0.5*AM86,"ERR")))))</f>
        <v>40.4396037357704</v>
      </c>
      <c r="AQ86" s="109" t="n">
        <f aca="false">IF(Polymers_Data!AE86=1,0.5*AO86+0.5*AN86,IF(Polymers_Data!AE86=2,0.7*AO86+0.3*AN86,IF(Polymers_Data!AE86=3,MAXA(MINA(AN86,AO86),AM86),IF(Polymers_Data!AE86=4,0.7*AO86+0.3*AM86,IF(Polymers_Data!AE86=5,0.5*AO86+0.5*AM86,"ERR")))))</f>
        <v>40.4396037357704</v>
      </c>
      <c r="AR86" s="96" t="n">
        <f aca="false">$AK86+10</f>
        <v>32.5396037357704</v>
      </c>
      <c r="AS86" s="96" t="n">
        <f aca="false">$AK86+23.75</f>
        <v>46.2896037357704</v>
      </c>
      <c r="AT86" s="96" t="n">
        <f aca="false">$AK86+$AT$3</f>
        <v>37.9296037357704</v>
      </c>
      <c r="AU86" s="96" t="n">
        <f aca="false">IF(Polymers_Data!BP86=1,0.5*AT86+0.5*AS86,IF(Polymers_Data!BP86=2,0.7*AT86+0.3*AS86,IF(Polymers_Data!BP86=3,MAXA(MINA(AS86,AT86),AR86),IF(Polymers_Data!BP86=4,0.7*AT86+0.3*AR86,IF(Polymers_Data!BP86=5,0.3*AT86+0.7*AR86,"ERR")))))</f>
        <v>37.9296037357704</v>
      </c>
      <c r="AV86" s="96"/>
      <c r="AW86" s="96" t="n">
        <f aca="false">AT86+AV86</f>
        <v>37.9296037357704</v>
      </c>
      <c r="AX86" s="5"/>
      <c r="AY86" s="108" t="n">
        <f aca="false">C86</f>
        <v>27.0396037357704</v>
      </c>
      <c r="AZ86" s="6"/>
      <c r="BA86" s="96" t="n">
        <f aca="false">AY86+$BA$3</f>
        <v>44.5396037357704</v>
      </c>
      <c r="BB86" s="96" t="n">
        <f aca="false">AY86+$BB$3</f>
        <v>87.0396037357704</v>
      </c>
      <c r="BC86" s="96" t="n">
        <f aca="false">AY86+$BC$3</f>
        <v>66.5396037357704</v>
      </c>
      <c r="BD86" s="109" t="n">
        <f aca="false">IF(Polymers_Data!BZ86=1,0.5*BC86+0.5*BB86,IF(Polymers_Data!BZ86=2,0.7*BC86+0.3*BB86,IF(Polymers_Data!BZ86=3,MAXA(MINA(BB86,BC86),BA86),IF(Polymers_Data!BZ86=4,0.7*BC86+0.3*BA86,IF(Polymers_Data!BZ86=5,0.5*BC86+0.5*BA86,"ERR")))))</f>
        <v>66.5396037357704</v>
      </c>
      <c r="BE86" s="92" t="n">
        <f aca="false">IF(Polymers_Data!BZ86=1,0.5*BC86+0.5*BB86,IF(Polymers_Data!BZ86=2,0.7*BC86+0.3*BB86,IF(Polymers_Data!BZ86=3,MAXA(MINA(BB86,BC86),BA86),IF(Polymers_Data!BZ86=4,0.7*BC86+0.3*BA86,IF(Polymers_Data!BZ86=5,0.5*BC86+0.5*BA86,"ERR")))))</f>
        <v>66.5396037357704</v>
      </c>
      <c r="BF86" s="6"/>
      <c r="BG86" s="6"/>
      <c r="BH86" s="6"/>
      <c r="BI86" s="120" t="n">
        <f aca="false">BC86+BH86</f>
        <v>66.5396037357704</v>
      </c>
      <c r="BJ86" s="6"/>
      <c r="BK86" s="114" t="n">
        <f aca="false">DQ86</f>
        <v>38.0396037357704</v>
      </c>
      <c r="BL86" s="6"/>
      <c r="BM86" s="96" t="n">
        <f aca="false">BK86+$BM$3</f>
        <v>45.2896037357704</v>
      </c>
      <c r="BN86" s="96" t="n">
        <f aca="false">BK86+22</f>
        <v>60.0396037357704</v>
      </c>
      <c r="BO86" s="96" t="n">
        <f aca="false">BK86+$BO$3</f>
        <v>53.2396037357704</v>
      </c>
      <c r="BP86" s="121" t="n">
        <f aca="false">IF(Polymers_Data!AJ86=1,0.5*BO86+0.5*BN86,IF(Polymers_Data!AJ86=2,0.7*BO86+0.3*BN86,IF(Polymers_Data!AJ86=3,MAXA(MINA(BN86,BO86),BM86),IF(Polymers_Data!AJ86=4,0.7*BO86+0.3*BM86,IF(Polymers_Data!AJ86=5,0.5*BO86+0.5*BM86,"ERR")))))</f>
        <v>53.2396037357704</v>
      </c>
      <c r="BQ86" s="121" t="n">
        <v>0</v>
      </c>
      <c r="BR86" s="121" t="n">
        <f aca="false">BO86+BQ86</f>
        <v>53.2396037357704</v>
      </c>
      <c r="BS86" s="96" t="n">
        <f aca="false">BR86-2.5</f>
        <v>50.7396037357704</v>
      </c>
      <c r="BT86" s="124"/>
      <c r="BU86" s="122" t="n">
        <f aca="false">VLOOKUP(A86,'[2]Price Curves'!$C$8:$IV$367,'[2]Price Curves'!$AW$1)</f>
        <v>38.7276230952381</v>
      </c>
      <c r="BV86" s="96" t="n">
        <f aca="false">BU86/2.97</f>
        <v>13.0396037357704</v>
      </c>
      <c r="BW86" s="96" t="n">
        <f aca="false">BV86+7</f>
        <v>20.0396037357704</v>
      </c>
      <c r="BX86" s="96" t="n">
        <f aca="false">BV86+23.861</f>
        <v>36.9006037357704</v>
      </c>
      <c r="BY86" s="96" t="n">
        <f aca="false">BV86+$BY$3</f>
        <v>27.0396037357704</v>
      </c>
      <c r="BZ86" s="96" t="n">
        <f aca="false">IF(Monomers_Data!F86=1,0.5*BY86+0.5*BX86,IF(Monomers_Data!F86=2,0.7*BY86+0.3*BX86,IF(Monomers_Data!F86=3,MAXA(MINA(BX86,BY86),BW86),IF(Monomers_Data!F86=4,0.7*BY86+0.3*BW86,IF(Monomers_Data!F86=5,0.5*BY86+0.5*BW86,"ERR")))))</f>
        <v>27.0396037357704</v>
      </c>
      <c r="CA86" s="96"/>
      <c r="CB86" s="92" t="n">
        <f aca="false">BY86+CA86</f>
        <v>27.0396037357704</v>
      </c>
      <c r="CC86" s="96" t="n">
        <f aca="false">EP86</f>
        <v>24.4396037357704</v>
      </c>
      <c r="CD86" s="96" t="n">
        <f aca="false">CB86+2</f>
        <v>29.0396037357704</v>
      </c>
      <c r="CE86" s="123" t="n">
        <f aca="false">CB86+0.25</f>
        <v>27.2896037357704</v>
      </c>
      <c r="CF86" s="124"/>
      <c r="CG86" s="105" t="n">
        <f aca="false">VLOOKUP(A86,'[2]Price Curves'!$C$8:$BH$367,'[2]Price Curves'!$AY$1)</f>
        <v>47.9208996232143</v>
      </c>
      <c r="CH86" s="124" t="n">
        <f aca="false">CG86/4.23</f>
        <v>11.3288178778284</v>
      </c>
      <c r="CI86" s="124" t="n">
        <f aca="false">$CB86+CI$3</f>
        <v>19.0396037357704</v>
      </c>
      <c r="CJ86" s="124" t="n">
        <f aca="false">$CB86+CJ$3</f>
        <v>25.0396037357704</v>
      </c>
      <c r="CK86" s="124" t="n">
        <f aca="false">$CB86+CK$3</f>
        <v>21.0396037357704</v>
      </c>
      <c r="CL86" s="125" t="n">
        <f aca="false">IF(Monomers_Data!P86=1,0.5*CK86+0.5*CJ86,IF(Monomers_Data!P86=2,0.7*CK86+0.3*CJ86,IF(Monomers_Data!P86=3,MAXA(MINA(CJ86,CK86),CI86),IF(Monomers_Data!P86=4,0.7*CK86+0.3*CI86,IF(Monomers_Data!P86=5,0.5*CK86+0.5*CI86,"ERR")))))</f>
        <v>21.0396037357704</v>
      </c>
      <c r="CM86" s="125" t="n">
        <f aca="false">CH86+$CM$3</f>
        <v>18.3288178778284</v>
      </c>
      <c r="CN86" s="125"/>
      <c r="CO86" s="118" t="n">
        <f aca="false">CK86+CN86</f>
        <v>21.0396037357704</v>
      </c>
      <c r="CP86" s="125" t="n">
        <v>1.5</v>
      </c>
      <c r="CQ86" s="127" t="n">
        <f aca="false">CO86+CP86</f>
        <v>22.5396037357704</v>
      </c>
      <c r="CR86" s="124" t="n">
        <f aca="false">EX86</f>
        <v>18.4742979631133</v>
      </c>
      <c r="CS86" s="128" t="n">
        <f aca="false">EX86</f>
        <v>18.4742979631133</v>
      </c>
      <c r="CT86" s="7" t="n">
        <f aca="false">CB86</f>
        <v>27.0396037357704</v>
      </c>
      <c r="CU86" s="124" t="n">
        <f aca="false">(+CT86+$CU$3)</f>
        <v>29.5396037357704</v>
      </c>
      <c r="CV86" s="124" t="n">
        <f aca="false">CT86+$CV$3</f>
        <v>44.0396037357704</v>
      </c>
      <c r="CW86" s="124" t="n">
        <f aca="false">CT86+$CW$3</f>
        <v>37.0396037357704</v>
      </c>
      <c r="CX86" s="96" t="n">
        <f aca="false">IF(Polymers_Data!BU86=1,0.5*CW86+0.5*CV86,IF(Polymers_Data!BU86=2,0.7*CW86+0.3*CV86,IF(Polymers_Data!BU86=3,MAXA(MINA(CV86,CW86),CU86),IF(Polymers_Data!BU86=4,0.7*CW86+0.3*CU86,IF(Polymers_Data!BU86=5,0.5*CW86+0.5*CU86,"ERR")))))</f>
        <v>39.1396037357704</v>
      </c>
      <c r="CY86" s="129" t="n">
        <f aca="false">CX86</f>
        <v>39.1396037357704</v>
      </c>
      <c r="CZ86" s="105" t="n">
        <v>0</v>
      </c>
      <c r="DA86" s="124" t="n">
        <f aca="false">CZ86*100/(0.2*4.22+0.8*2.9696)</f>
        <v>0</v>
      </c>
      <c r="DB86" s="123"/>
      <c r="DC86" s="124" t="n">
        <f aca="false">EN86</f>
        <v>24.4396037357704</v>
      </c>
      <c r="DD86" s="124" t="n">
        <f aca="false">EB86</f>
        <v>105.942023809524</v>
      </c>
      <c r="DE86" s="124" t="n">
        <f aca="false">DC86*0.285+DD86/7.37*0.785+5.2</f>
        <v>23.4494782031581</v>
      </c>
      <c r="DF86" s="124" t="n">
        <f aca="false">DC86+$DF$3</f>
        <v>19.1396037357704</v>
      </c>
      <c r="DG86" s="124" t="n">
        <f aca="false">DC86+$DG$3</f>
        <v>49.4396037357704</v>
      </c>
      <c r="DH86" s="96" t="n">
        <f aca="false">DC86+6</f>
        <v>30.4396037357704</v>
      </c>
      <c r="DI86" s="124" t="n">
        <f aca="false">IF(Monomers_Data!AE86=1,0.5*DH86+0.5*DG86,IF(Monomers_Data!AE86=2,0.7*DH86+0.3*DG86,IF(Monomers_Data!AE86=3,MAXA(MINA(DG86,DH86),DF86),IF(Monomers_Data!AE86=4,0.7*DH86+0.3*DF86,IF(Monomers_Data!AE86=5,0.5*DH86+0.5*DF86,"ERR")))))</f>
        <v>30.4396037357704</v>
      </c>
      <c r="DJ86" s="125" t="n">
        <f aca="false">DI86</f>
        <v>30.4396037357704</v>
      </c>
      <c r="DK86" s="123" t="n">
        <f aca="false">DJ86/100*2204</f>
        <v>670.88886633638</v>
      </c>
      <c r="DL86" s="124" t="n">
        <f aca="false">CB86</f>
        <v>27.0396037357704</v>
      </c>
      <c r="DM86" s="124" t="n">
        <f aca="false">DL86+$DM$3</f>
        <v>29.5396037357704</v>
      </c>
      <c r="DN86" s="124" t="n">
        <f aca="false">DL86+$DN$3</f>
        <v>50.0396037357704</v>
      </c>
      <c r="DO86" s="96" t="n">
        <f aca="false">DL86+$DO$3</f>
        <v>38.0396037357704</v>
      </c>
      <c r="DP86" s="124" t="n">
        <f aca="false">IF(Monomers_Data!AE86=1,0.5*DO86+0.5*DN86,IF(Monomers_Data!AE86=2,0.7*DO86+0.3*DN86,IF(Monomers_Data!AE86=3,MAXA(MINA(DN86,DO86),DM86),IF(Monomers_Data!AE86=4,0.7*DO86+0.3*DM86,IF(Monomers_Data!AE86=5,0.5*DO86+0.5*DM86,"ERR")))))</f>
        <v>38.0396037357704</v>
      </c>
      <c r="DQ86" s="125" t="n">
        <f aca="false">DP86</f>
        <v>38.0396037357704</v>
      </c>
      <c r="DR86" s="123" t="n">
        <f aca="false">DQ86/100*2204</f>
        <v>838.39286633638</v>
      </c>
      <c r="DS86" s="96" t="n">
        <f aca="false">VLOOKUP(A86,'[2]Price Curves'!$C$8:$BH$367,'[2]Price Curves'!$BC$1)</f>
        <v>22.45</v>
      </c>
      <c r="DT86" s="124" t="n">
        <f aca="false">DS86/42*100</f>
        <v>53.452380952381</v>
      </c>
      <c r="DU86" s="124" t="n">
        <f aca="false">VLOOKUP(A86,'[2]Price Curves'!$C$8:$BH$367,'[2]Price Curves'!$BG$1)</f>
        <v>73.2</v>
      </c>
      <c r="DV86" s="105" t="n">
        <f aca="false">DT87+$DT$3</f>
        <v>79.052380952381</v>
      </c>
      <c r="DW86" s="130" t="n">
        <f aca="false">DT87+$DU$3</f>
        <v>163.452380952381</v>
      </c>
      <c r="DX86" s="130" t="n">
        <f aca="false">DT86*$DV$3+DU86*$DW$3+$DX$3</f>
        <v>105.942023809524</v>
      </c>
      <c r="DY86" s="96" t="n">
        <f aca="false">DT87+$DY$3</f>
        <v>108.452380952381</v>
      </c>
      <c r="DZ86" s="96"/>
      <c r="EA86" s="131" t="n">
        <f aca="false">DX86+DZ86</f>
        <v>105.942023809524</v>
      </c>
      <c r="EB86" s="131" t="n">
        <f aca="false">DX86</f>
        <v>105.942023809524</v>
      </c>
      <c r="EC86" s="132"/>
      <c r="ED86" s="133" t="n">
        <f aca="false">'[2]Price Curves'!AM85</f>
        <v>0</v>
      </c>
      <c r="EH86" s="106" t="n">
        <f aca="false">MAX(EXP(-0.015*((A92-'Export File'!$A$6+30)/365))*$EH$8,0.1)</f>
        <v>0.1</v>
      </c>
      <c r="EJ86" s="134" t="n">
        <f aca="false">BV86</f>
        <v>13.0396037357704</v>
      </c>
      <c r="EK86" s="134" t="n">
        <f aca="false">EJ86+5.22</f>
        <v>18.2596037357704</v>
      </c>
      <c r="EL86" s="134" t="n">
        <f aca="false">EJ86+18.2</f>
        <v>31.2396037357704</v>
      </c>
      <c r="EM86" s="134" t="n">
        <f aca="false">EJ86+$EM$3</f>
        <v>24.4396037357704</v>
      </c>
      <c r="EN86" s="135" t="n">
        <f aca="false">IF(Monomers_Data!K86=1,0.5*EM86+0.5*EL86,IF(Monomers_Data!K86=2,0.7*EM86+0.3*EL86,IF(Monomers_Data!K86=3,MAXA(MINA(EL86,EM86),EK86),IF(Monomers_Data!K86=4,0.7*EM86+0.3*EK86,IF(Monomers_Data!K86=5,0.5*EM86+0.5*EK86,"ERR")))))</f>
        <v>24.4396037357704</v>
      </c>
      <c r="EP86" s="142" t="n">
        <f aca="false">EN86+EO86</f>
        <v>24.4396037357704</v>
      </c>
      <c r="EQ86" s="134" t="n">
        <f aca="false">VLOOKUP(A86,'[2]Price Curves'!$C$8:$BH$367,'[2]Price Curves'!$BH$1)</f>
        <v>64.55</v>
      </c>
      <c r="ER86" s="134" t="n">
        <f aca="false">VLOOKUP(A86,'[2]Price Curves'!$C$8:$BH$367,'[2]Price Curves'!$BA$1)</f>
        <v>45.6163307142857</v>
      </c>
      <c r="ES86" s="137" t="n">
        <f aca="false">MIN(((EQ86+$ET$1-ER86*0.7133-$ET$3)/5.69*2.4313)+1.5,CQ86-$ET$2)</f>
        <v>15.5673015281787</v>
      </c>
      <c r="ET86" s="134" t="n">
        <f aca="false">MAX(($EQ86+$ET$1-$ER86*0.7133-$ET$3)/5.69*2.4313+1.5,$CQ86-$ET$2)</f>
        <v>20.0396037357704</v>
      </c>
      <c r="EU86" s="138" t="n">
        <f aca="false">AVERAGE(ET86,ES86)</f>
        <v>17.8034526319746</v>
      </c>
      <c r="EV86" s="134" t="n">
        <f aca="false">CB86*$EV$2+$EV$3</f>
        <v>17.4149008205067</v>
      </c>
      <c r="EW86" s="134" t="n">
        <f aca="false">IF(Monomers_Data!U86=1,0.5*EU86+0.5*ET86,IF(Monomers_Data!U86=2,0.7*EU86+0.3*ET86,IF(Monomers_Data!U86=3,MAXA(MINA(ET86,EU86),ES86),IF(Monomers_Data!U86=4,0.7*EU86+0.3*ES86,IF(Monomers_Data!U86=5,0.5*EU86+0.5*ES86,"ERR")))))</f>
        <v>18.4742979631133</v>
      </c>
      <c r="EX86" s="96" t="n">
        <f aca="false">EW86</f>
        <v>18.4742979631133</v>
      </c>
      <c r="EY86" s="139" t="n">
        <f aca="false">VLOOKUP(A86,'[2]Price Curves'!$C$8:$BH$367,'[2]Price Curves'!$BE$1)</f>
        <v>4.322</v>
      </c>
      <c r="EZ86" s="134" t="n">
        <f aca="false">EY86*$EZ$2+$EZ$3</f>
        <v>65.8198</v>
      </c>
      <c r="FA86" s="0" t="n">
        <f aca="false">((EY86*$FA$2)+$FA$3)*100</f>
        <v>65.381</v>
      </c>
    </row>
    <row r="87" customFormat="false" ht="12" hidden="false" customHeight="false" outlineLevel="0" collapsed="false">
      <c r="A87" s="140" t="n">
        <f aca="false">EOMONTH(A86,0)+1</f>
        <v>39356</v>
      </c>
      <c r="C87" s="108" t="n">
        <f aca="false">CB87</f>
        <v>27.617930335097</v>
      </c>
      <c r="D87" s="6"/>
      <c r="E87" s="96" t="n">
        <f aca="false">C87+$E$3</f>
        <v>36.617930335097</v>
      </c>
      <c r="F87" s="96" t="n">
        <f aca="false">C87+$F$3</f>
        <v>49.617930335097</v>
      </c>
      <c r="G87" s="96" t="n">
        <f aca="false">C87+$G$3</f>
        <v>42.817930335097</v>
      </c>
      <c r="H87" s="92" t="n">
        <f aca="false">IF(Polymers_Data!F87=1,0.5*G87+0.5*F87,IF(Polymers_Data!F87=2,0.7*G87+0.3*F87,IF(Polymers_Data!F87=3,MAXA(MINA(F87,G87),E87),IF(Polymers_Data!F87=4,0.7*G87+0.3*E87,IF(Polymers_Data!F87=5,0.5*G87+0.5*E87,"ERR")))))</f>
        <v>42.817930335097</v>
      </c>
      <c r="I87" s="109" t="n">
        <v>0</v>
      </c>
      <c r="J87" s="109" t="n">
        <f aca="false">G87+I87</f>
        <v>42.817930335097</v>
      </c>
      <c r="K87" s="110" t="n">
        <f aca="false">J87+2</f>
        <v>44.817930335097</v>
      </c>
      <c r="L87" s="111" t="n">
        <f aca="false">AB87+$L$3</f>
        <v>45.117930335097</v>
      </c>
      <c r="M87" s="112" t="n">
        <f aca="false">L87+$M$3</f>
        <v>46.117930335097</v>
      </c>
      <c r="N87" s="113" t="n">
        <f aca="false">L87+$N$3</f>
        <v>44.117930335097</v>
      </c>
      <c r="O87" s="114" t="n">
        <f aca="false">C87+$O$3</f>
        <v>30.117930335097</v>
      </c>
      <c r="P87" s="96" t="n">
        <f aca="false">C87+$P$3</f>
        <v>48.117930335097</v>
      </c>
      <c r="Q87" s="96" t="n">
        <f aca="false">C87+$Q$3</f>
        <v>39.867930335097</v>
      </c>
      <c r="R87" s="6"/>
      <c r="S87" s="88" t="n">
        <f aca="false">J87-3.5</f>
        <v>39.317930335097</v>
      </c>
      <c r="T87" s="92"/>
      <c r="U87" s="114" t="n">
        <f aca="false">$C87+$U$3</f>
        <v>32.617930335097</v>
      </c>
      <c r="V87" s="96" t="n">
        <f aca="false">$C87+$V$3</f>
        <v>47.117930335097</v>
      </c>
      <c r="W87" s="96" t="n">
        <f aca="false">$C87+$W$3</f>
        <v>39.617930335097</v>
      </c>
      <c r="X87" s="92"/>
      <c r="Y87" s="92" t="n">
        <f aca="false">IF(Polymers_Data!BA87=1,0.5*W87+0.5*V87,IF(Polymers_Data!BA87=2,0.7*W87+0.3*V87,IF(Polymers_Data!BA87=3,MAXA(MINA(V87,W87),U87),IF(Polymers_Data!BA87=4,0.7*W87+0.3*U87,IF(Polymers_Data!BA87=5,0.5*W87+0.5*U87,"ERR")))))</f>
        <v>39.617930335097</v>
      </c>
      <c r="Z87" s="96" t="n">
        <v>0</v>
      </c>
      <c r="AA87" s="92" t="n">
        <f aca="false">W87+Z87</f>
        <v>39.617930335097</v>
      </c>
      <c r="AB87" s="92" t="n">
        <f aca="false">AA87+1</f>
        <v>40.617930335097</v>
      </c>
      <c r="AC87" s="116" t="n">
        <f aca="false">S87+2</f>
        <v>41.317930335097</v>
      </c>
      <c r="AD87" s="117" t="n">
        <f aca="false">AB87+2.5</f>
        <v>43.117930335097</v>
      </c>
      <c r="AE87" s="96" t="n">
        <f aca="false">C87+11.33</f>
        <v>38.947930335097</v>
      </c>
      <c r="AF87" s="96" t="n">
        <f aca="false">C87+27</f>
        <v>54.617930335097</v>
      </c>
      <c r="AG87" s="96" t="n">
        <f aca="false">C87+17.68</f>
        <v>45.297930335097</v>
      </c>
      <c r="AH87" s="6"/>
      <c r="AI87" s="88" t="n">
        <f aca="false">AC87+4.5</f>
        <v>45.817930335097</v>
      </c>
      <c r="AJ87" s="118" t="n">
        <f aca="false">AB87+8</f>
        <v>48.617930335097</v>
      </c>
      <c r="AK87" s="114" t="n">
        <f aca="false">CO87+1.5</f>
        <v>23.117930335097</v>
      </c>
      <c r="AL87" s="6"/>
      <c r="AM87" s="96" t="n">
        <f aca="false">AK87+$AM$3</f>
        <v>35.917930335097</v>
      </c>
      <c r="AN87" s="96" t="n">
        <f aca="false">AK87+$AN$3</f>
        <v>47.117930335097</v>
      </c>
      <c r="AO87" s="96" t="n">
        <f aca="false">AK87+$AO$3</f>
        <v>41.017930335097</v>
      </c>
      <c r="AP87" s="109" t="n">
        <f aca="false">IF(Polymers_Data!AE87=1,0.5*AO87+0.5*AN87,IF(Polymers_Data!AE87=2,0.7*AO87+0.3*AN87,IF(Polymers_Data!AE87=3,MAXA(MINA(AN87,AO87),AM87),IF(Polymers_Data!AE87=4,0.7*AO87+0.3*AM87,IF(Polymers_Data!AE87=5,0.5*AO87+0.5*AM87,"ERR")))))</f>
        <v>41.017930335097</v>
      </c>
      <c r="AQ87" s="109" t="n">
        <f aca="false">IF(Polymers_Data!AE87=1,0.5*AO87+0.5*AN87,IF(Polymers_Data!AE87=2,0.7*AO87+0.3*AN87,IF(Polymers_Data!AE87=3,MAXA(MINA(AN87,AO87),AM87),IF(Polymers_Data!AE87=4,0.7*AO87+0.3*AM87,IF(Polymers_Data!AE87=5,0.5*AO87+0.5*AM87,"ERR")))))</f>
        <v>41.017930335097</v>
      </c>
      <c r="AR87" s="96" t="n">
        <f aca="false">$AK87+10</f>
        <v>33.117930335097</v>
      </c>
      <c r="AS87" s="96" t="n">
        <f aca="false">$AK87+23.75</f>
        <v>46.867930335097</v>
      </c>
      <c r="AT87" s="96" t="n">
        <f aca="false">$AK87+$AT$3</f>
        <v>38.507930335097</v>
      </c>
      <c r="AU87" s="96" t="n">
        <f aca="false">IF(Polymers_Data!BP87=1,0.5*AT87+0.5*AS87,IF(Polymers_Data!BP87=2,0.7*AT87+0.3*AS87,IF(Polymers_Data!BP87=3,MAXA(MINA(AS87,AT87),AR87),IF(Polymers_Data!BP87=4,0.7*AT87+0.3*AR87,IF(Polymers_Data!BP87=5,0.3*AT87+0.7*AR87,"ERR")))))</f>
        <v>38.507930335097</v>
      </c>
      <c r="AV87" s="96"/>
      <c r="AW87" s="96" t="n">
        <f aca="false">AT87+AV87</f>
        <v>38.507930335097</v>
      </c>
      <c r="AX87" s="5"/>
      <c r="AY87" s="108" t="n">
        <f aca="false">C87</f>
        <v>27.617930335097</v>
      </c>
      <c r="AZ87" s="6"/>
      <c r="BA87" s="96" t="n">
        <f aca="false">AY87+$BA$3</f>
        <v>45.117930335097</v>
      </c>
      <c r="BB87" s="96" t="n">
        <f aca="false">AY87+$BB$3</f>
        <v>87.617930335097</v>
      </c>
      <c r="BC87" s="96" t="n">
        <f aca="false">AY87+$BC$3</f>
        <v>67.117930335097</v>
      </c>
      <c r="BD87" s="109" t="n">
        <f aca="false">IF(Polymers_Data!BZ87=1,0.5*BC87+0.5*BB87,IF(Polymers_Data!BZ87=2,0.7*BC87+0.3*BB87,IF(Polymers_Data!BZ87=3,MAXA(MINA(BB87,BC87),BA87),IF(Polymers_Data!BZ87=4,0.7*BC87+0.3*BA87,IF(Polymers_Data!BZ87=5,0.5*BC87+0.5*BA87,"ERR")))))</f>
        <v>67.117930335097</v>
      </c>
      <c r="BE87" s="92" t="n">
        <f aca="false">IF(Polymers_Data!BZ87=1,0.5*BC87+0.5*BB87,IF(Polymers_Data!BZ87=2,0.7*BC87+0.3*BB87,IF(Polymers_Data!BZ87=3,MAXA(MINA(BB87,BC87),BA87),IF(Polymers_Data!BZ87=4,0.7*BC87+0.3*BA87,IF(Polymers_Data!BZ87=5,0.5*BC87+0.5*BA87,"ERR")))))</f>
        <v>67.117930335097</v>
      </c>
      <c r="BF87" s="6"/>
      <c r="BG87" s="6"/>
      <c r="BH87" s="6"/>
      <c r="BI87" s="120" t="n">
        <f aca="false">BC87+BH87</f>
        <v>67.117930335097</v>
      </c>
      <c r="BJ87" s="6"/>
      <c r="BK87" s="114" t="n">
        <f aca="false">DQ87</f>
        <v>38.617930335097</v>
      </c>
      <c r="BL87" s="6"/>
      <c r="BM87" s="96" t="n">
        <f aca="false">BK87+$BM$3</f>
        <v>45.867930335097</v>
      </c>
      <c r="BN87" s="96" t="n">
        <f aca="false">BK87+22</f>
        <v>60.617930335097</v>
      </c>
      <c r="BO87" s="96" t="n">
        <f aca="false">BK87+$BO$3</f>
        <v>53.817930335097</v>
      </c>
      <c r="BP87" s="121" t="n">
        <f aca="false">IF(Polymers_Data!AJ87=1,0.5*BO87+0.5*BN87,IF(Polymers_Data!AJ87=2,0.7*BO87+0.3*BN87,IF(Polymers_Data!AJ87=3,MAXA(MINA(BN87,BO87),BM87),IF(Polymers_Data!AJ87=4,0.7*BO87+0.3*BM87,IF(Polymers_Data!AJ87=5,0.5*BO87+0.5*BM87,"ERR")))))</f>
        <v>53.817930335097</v>
      </c>
      <c r="BQ87" s="121" t="n">
        <v>0</v>
      </c>
      <c r="BR87" s="121" t="n">
        <f aca="false">BO87+BQ87</f>
        <v>53.817930335097</v>
      </c>
      <c r="BS87" s="96" t="n">
        <f aca="false">BR87-2.5</f>
        <v>51.317930335097</v>
      </c>
      <c r="BT87" s="124"/>
      <c r="BU87" s="122" t="n">
        <f aca="false">VLOOKUP(A87,'[2]Price Curves'!$C$8:$IV$367,'[2]Price Curves'!$AW$1)</f>
        <v>40.4452530952381</v>
      </c>
      <c r="BV87" s="96" t="n">
        <f aca="false">BU87/2.97</f>
        <v>13.617930335097</v>
      </c>
      <c r="BW87" s="96" t="n">
        <f aca="false">BV87+7</f>
        <v>20.617930335097</v>
      </c>
      <c r="BX87" s="96" t="n">
        <f aca="false">BV87+23.861</f>
        <v>37.478930335097</v>
      </c>
      <c r="BY87" s="96" t="n">
        <f aca="false">BV87+$BY$3</f>
        <v>27.617930335097</v>
      </c>
      <c r="BZ87" s="96" t="n">
        <f aca="false">IF(Monomers_Data!F87=1,0.5*BY87+0.5*BX87,IF(Monomers_Data!F87=2,0.7*BY87+0.3*BX87,IF(Monomers_Data!F87=3,MAXA(MINA(BX87,BY87),BW87),IF(Monomers_Data!F87=4,0.7*BY87+0.3*BW87,IF(Monomers_Data!F87=5,0.5*BY87+0.5*BW87,"ERR")))))</f>
        <v>27.617930335097</v>
      </c>
      <c r="CA87" s="96"/>
      <c r="CB87" s="92" t="n">
        <f aca="false">BY87+CA87</f>
        <v>27.617930335097</v>
      </c>
      <c r="CC87" s="96" t="n">
        <f aca="false">EP87</f>
        <v>25.017930335097</v>
      </c>
      <c r="CD87" s="96" t="n">
        <f aca="false">CB87+2</f>
        <v>29.617930335097</v>
      </c>
      <c r="CE87" s="123" t="n">
        <f aca="false">CB87+0.25</f>
        <v>27.867930335097</v>
      </c>
      <c r="CF87" s="124"/>
      <c r="CG87" s="105" t="n">
        <f aca="false">VLOOKUP(A87,'[2]Price Curves'!$C$8:$BH$367,'[2]Price Curves'!$AY$1)</f>
        <v>49.1242605607143</v>
      </c>
      <c r="CH87" s="124" t="n">
        <f aca="false">CG87/4.23</f>
        <v>11.6133003689632</v>
      </c>
      <c r="CI87" s="124" t="n">
        <f aca="false">$CB87+CI$3</f>
        <v>19.617930335097</v>
      </c>
      <c r="CJ87" s="124" t="n">
        <f aca="false">$CB87+CJ$3</f>
        <v>25.617930335097</v>
      </c>
      <c r="CK87" s="124" t="n">
        <f aca="false">$CB87+CK$3</f>
        <v>21.617930335097</v>
      </c>
      <c r="CL87" s="125" t="n">
        <f aca="false">IF(Monomers_Data!P87=1,0.5*CK87+0.5*CJ87,IF(Monomers_Data!P87=2,0.7*CK87+0.3*CJ87,IF(Monomers_Data!P87=3,MAXA(MINA(CJ87,CK87),CI87),IF(Monomers_Data!P87=4,0.7*CK87+0.3*CI87,IF(Monomers_Data!P87=5,0.5*CK87+0.5*CI87,"ERR")))))</f>
        <v>21.617930335097</v>
      </c>
      <c r="CM87" s="125" t="n">
        <f aca="false">CH87+$CM$3</f>
        <v>18.6133003689632</v>
      </c>
      <c r="CN87" s="125"/>
      <c r="CO87" s="118" t="n">
        <f aca="false">CK87+CN87</f>
        <v>21.617930335097</v>
      </c>
      <c r="CP87" s="125" t="n">
        <v>1.5</v>
      </c>
      <c r="CQ87" s="127" t="n">
        <f aca="false">CO87+CP87</f>
        <v>23.117930335097</v>
      </c>
      <c r="CR87" s="124" t="n">
        <f aca="false">EX87</f>
        <v>17.937155874909</v>
      </c>
      <c r="CS87" s="128" t="n">
        <f aca="false">EX87</f>
        <v>17.937155874909</v>
      </c>
      <c r="CT87" s="7" t="n">
        <f aca="false">CB87</f>
        <v>27.617930335097</v>
      </c>
      <c r="CU87" s="124" t="n">
        <f aca="false">(+CT87+$CU$3)</f>
        <v>30.117930335097</v>
      </c>
      <c r="CV87" s="124" t="n">
        <f aca="false">CT87+$CV$3</f>
        <v>44.617930335097</v>
      </c>
      <c r="CW87" s="124" t="n">
        <f aca="false">CT87+$CW$3</f>
        <v>37.617930335097</v>
      </c>
      <c r="CX87" s="96" t="n">
        <f aca="false">IF(Polymers_Data!BU87=1,0.5*CW87+0.5*CV87,IF(Polymers_Data!BU87=2,0.7*CW87+0.3*CV87,IF(Polymers_Data!BU87=3,MAXA(MINA(CV87,CW87),CU87),IF(Polymers_Data!BU87=4,0.7*CW87+0.3*CU87,IF(Polymers_Data!BU87=5,0.5*CW87+0.5*CU87,"ERR")))))</f>
        <v>39.717930335097</v>
      </c>
      <c r="CY87" s="129" t="n">
        <f aca="false">CX87</f>
        <v>39.717930335097</v>
      </c>
      <c r="CZ87" s="105" t="n">
        <v>0</v>
      </c>
      <c r="DA87" s="124" t="n">
        <f aca="false">CZ87*100/(0.2*4.22+0.8*2.9696)</f>
        <v>0</v>
      </c>
      <c r="DB87" s="123"/>
      <c r="DC87" s="124" t="n">
        <f aca="false">EN87</f>
        <v>25.017930335097</v>
      </c>
      <c r="DD87" s="124" t="n">
        <f aca="false">EB87</f>
        <v>105.942023809524</v>
      </c>
      <c r="DE87" s="124" t="n">
        <f aca="false">DC87*0.285+DD87/7.37*0.785+5.2</f>
        <v>23.6143012839662</v>
      </c>
      <c r="DF87" s="124" t="n">
        <f aca="false">DC87+$DF$3</f>
        <v>19.717930335097</v>
      </c>
      <c r="DG87" s="124" t="n">
        <f aca="false">DC87+$DG$3</f>
        <v>50.017930335097</v>
      </c>
      <c r="DH87" s="96" t="n">
        <f aca="false">DC87+6</f>
        <v>31.017930335097</v>
      </c>
      <c r="DI87" s="124" t="n">
        <f aca="false">IF(Monomers_Data!AE87=1,0.5*DH87+0.5*DG87,IF(Monomers_Data!AE87=2,0.7*DH87+0.3*DG87,IF(Monomers_Data!AE87=3,MAXA(MINA(DG87,DH87),DF87),IF(Monomers_Data!AE87=4,0.7*DH87+0.3*DF87,IF(Monomers_Data!AE87=5,0.5*DH87+0.5*DF87,"ERR")))))</f>
        <v>31.017930335097</v>
      </c>
      <c r="DJ87" s="125" t="n">
        <f aca="false">DI87</f>
        <v>31.017930335097</v>
      </c>
      <c r="DK87" s="123" t="n">
        <f aca="false">DJ87/100*2204</f>
        <v>683.635184585538</v>
      </c>
      <c r="DL87" s="124" t="n">
        <f aca="false">CB87</f>
        <v>27.617930335097</v>
      </c>
      <c r="DM87" s="124" t="n">
        <f aca="false">DL87+$DM$3</f>
        <v>30.117930335097</v>
      </c>
      <c r="DN87" s="124" t="n">
        <f aca="false">DL87+$DN$3</f>
        <v>50.617930335097</v>
      </c>
      <c r="DO87" s="96" t="n">
        <f aca="false">DL87+$DO$3</f>
        <v>38.617930335097</v>
      </c>
      <c r="DP87" s="124" t="n">
        <f aca="false">IF(Monomers_Data!AE87=1,0.5*DO87+0.5*DN87,IF(Monomers_Data!AE87=2,0.7*DO87+0.3*DN87,IF(Monomers_Data!AE87=3,MAXA(MINA(DN87,DO87),DM87),IF(Monomers_Data!AE87=4,0.7*DO87+0.3*DM87,IF(Monomers_Data!AE87=5,0.5*DO87+0.5*DM87,"ERR")))))</f>
        <v>38.617930335097</v>
      </c>
      <c r="DQ87" s="125" t="n">
        <f aca="false">DP87</f>
        <v>38.617930335097</v>
      </c>
      <c r="DR87" s="123" t="n">
        <f aca="false">DQ87/100*2204</f>
        <v>851.139184585538</v>
      </c>
      <c r="DS87" s="96" t="n">
        <f aca="false">VLOOKUP(A87,'[2]Price Curves'!$C$8:$BH$367,'[2]Price Curves'!$BC$1)</f>
        <v>22.45</v>
      </c>
      <c r="DT87" s="124" t="n">
        <f aca="false">DS87/42*100</f>
        <v>53.452380952381</v>
      </c>
      <c r="DU87" s="124" t="n">
        <f aca="false">VLOOKUP(A87,'[2]Price Curves'!$C$8:$BH$367,'[2]Price Curves'!$BG$1)</f>
        <v>69.2095238095238</v>
      </c>
      <c r="DV87" s="105" t="n">
        <f aca="false">DT88+$DT$3</f>
        <v>79.052380952381</v>
      </c>
      <c r="DW87" s="130" t="n">
        <f aca="false">DT88+$DU$3</f>
        <v>163.452380952381</v>
      </c>
      <c r="DX87" s="130" t="n">
        <f aca="false">DT87*$DV$3+DU87*$DW$3+$DX$3</f>
        <v>105.942023809524</v>
      </c>
      <c r="DY87" s="96" t="n">
        <f aca="false">DT88+$DY$3</f>
        <v>108.452380952381</v>
      </c>
      <c r="DZ87" s="96"/>
      <c r="EA87" s="131" t="n">
        <f aca="false">DX87+DZ87</f>
        <v>105.942023809524</v>
      </c>
      <c r="EB87" s="131" t="n">
        <f aca="false">DX87</f>
        <v>105.942023809524</v>
      </c>
      <c r="EC87" s="132"/>
      <c r="ED87" s="133" t="n">
        <f aca="false">'[2]Price Curves'!AM86</f>
        <v>0</v>
      </c>
      <c r="EH87" s="106" t="n">
        <f aca="false">MAX(EXP(-0.015*((A93-'Export File'!$A$6+30)/365))*$EH$8,0.1)</f>
        <v>0.1</v>
      </c>
      <c r="EJ87" s="134" t="n">
        <f aca="false">BV87</f>
        <v>13.617930335097</v>
      </c>
      <c r="EK87" s="134" t="n">
        <f aca="false">EJ87+5.22</f>
        <v>18.837930335097</v>
      </c>
      <c r="EL87" s="134" t="n">
        <f aca="false">EJ87+18.2</f>
        <v>31.817930335097</v>
      </c>
      <c r="EM87" s="134" t="n">
        <f aca="false">EJ87+$EM$3</f>
        <v>25.017930335097</v>
      </c>
      <c r="EN87" s="135" t="n">
        <f aca="false">IF(Monomers_Data!K87=1,0.5*EM87+0.5*EL87,IF(Monomers_Data!K87=2,0.7*EM87+0.3*EL87,IF(Monomers_Data!K87=3,MAXA(MINA(EL87,EM87),EK87),IF(Monomers_Data!K87=4,0.7*EM87+0.3*EK87,IF(Monomers_Data!K87=5,0.5*EM87+0.5*EK87,"ERR")))))</f>
        <v>25.017930335097</v>
      </c>
      <c r="EP87" s="142" t="n">
        <f aca="false">EN87+EO87</f>
        <v>25.017930335097</v>
      </c>
      <c r="EQ87" s="134" t="n">
        <f aca="false">VLOOKUP(A87,'[2]Price Curves'!$C$8:$BH$367,'[2]Price Curves'!$BH$1)</f>
        <v>60.0190476190476</v>
      </c>
      <c r="ER87" s="134" t="n">
        <f aca="false">VLOOKUP(A87,'[2]Price Curves'!$C$8:$BH$367,'[2]Price Curves'!$BA$1)</f>
        <v>47.8233707142857</v>
      </c>
      <c r="ES87" s="137" t="n">
        <f aca="false">MIN(((EQ87+$ET$1-ER87*0.7133-$ET$3)/5.69*2.4313)+1.5,CQ87-$ET$2)</f>
        <v>12.9585747345599</v>
      </c>
      <c r="ET87" s="134" t="n">
        <f aca="false">MAX(($EQ87+$ET$1-$ER87*0.7133-$ET$3)/5.69*2.4313+1.5,$CQ87-$ET$2)</f>
        <v>20.617930335097</v>
      </c>
      <c r="EU87" s="138" t="n">
        <f aca="false">AVERAGE(ET87,ES87)</f>
        <v>16.7882525348284</v>
      </c>
      <c r="EV87" s="134" t="n">
        <f aca="false">CB87*$EV$2+$EV$3</f>
        <v>17.8515374029982</v>
      </c>
      <c r="EW87" s="134" t="n">
        <f aca="false">IF(Monomers_Data!U87=1,0.5*EU87+0.5*ET87,IF(Monomers_Data!U87=2,0.7*EU87+0.3*ET87,IF(Monomers_Data!U87=3,MAXA(MINA(ET87,EU87),ES87),IF(Monomers_Data!U87=4,0.7*EU87+0.3*ES87,IF(Monomers_Data!U87=5,0.5*EU87+0.5*ES87,"ERR")))))</f>
        <v>17.937155874909</v>
      </c>
      <c r="EX87" s="96" t="n">
        <f aca="false">EW87</f>
        <v>17.937155874909</v>
      </c>
      <c r="EY87" s="139" t="n">
        <f aca="false">VLOOKUP(A87,'[2]Price Curves'!$C$8:$BH$367,'[2]Price Curves'!$BE$1)</f>
        <v>4.347</v>
      </c>
      <c r="EZ87" s="134" t="n">
        <f aca="false">EY87*$EZ$2+$EZ$3</f>
        <v>66.2173</v>
      </c>
      <c r="FA87" s="0" t="n">
        <f aca="false">((EY87*$FA$2)+$FA$3)*100</f>
        <v>65.6435</v>
      </c>
    </row>
    <row r="88" customFormat="false" ht="12" hidden="false" customHeight="false" outlineLevel="0" collapsed="false">
      <c r="A88" s="140" t="n">
        <f aca="false">EOMONTH(A87,0)+1</f>
        <v>39387</v>
      </c>
      <c r="C88" s="108" t="n">
        <f aca="false">CB88</f>
        <v>27.631417010412</v>
      </c>
      <c r="D88" s="6"/>
      <c r="E88" s="96" t="n">
        <f aca="false">C88+$E$3</f>
        <v>36.631417010412</v>
      </c>
      <c r="F88" s="96" t="n">
        <f aca="false">C88+$F$3</f>
        <v>49.631417010412</v>
      </c>
      <c r="G88" s="96" t="n">
        <f aca="false">C88+$G$3</f>
        <v>42.831417010412</v>
      </c>
      <c r="H88" s="92" t="n">
        <f aca="false">IF(Polymers_Data!F88=1,0.5*G88+0.5*F88,IF(Polymers_Data!F88=2,0.7*G88+0.3*F88,IF(Polymers_Data!F88=3,MAXA(MINA(F88,G88),E88),IF(Polymers_Data!F88=4,0.7*G88+0.3*E88,IF(Polymers_Data!F88=5,0.5*G88+0.5*E88,"ERR")))))</f>
        <v>42.831417010412</v>
      </c>
      <c r="I88" s="109" t="n">
        <v>0</v>
      </c>
      <c r="J88" s="109" t="n">
        <f aca="false">G88+I88</f>
        <v>42.831417010412</v>
      </c>
      <c r="K88" s="110" t="n">
        <f aca="false">J88+2</f>
        <v>44.831417010412</v>
      </c>
      <c r="L88" s="111" t="n">
        <f aca="false">AB88+$L$3</f>
        <v>45.131417010412</v>
      </c>
      <c r="M88" s="112" t="n">
        <f aca="false">L88+$M$3</f>
        <v>46.131417010412</v>
      </c>
      <c r="N88" s="113" t="n">
        <f aca="false">L88+$N$3</f>
        <v>44.131417010412</v>
      </c>
      <c r="O88" s="114" t="n">
        <f aca="false">C88+$O$3</f>
        <v>30.131417010412</v>
      </c>
      <c r="P88" s="96" t="n">
        <f aca="false">C88+$P$3</f>
        <v>48.131417010412</v>
      </c>
      <c r="Q88" s="96" t="n">
        <f aca="false">C88+$Q$3</f>
        <v>39.881417010412</v>
      </c>
      <c r="R88" s="6"/>
      <c r="S88" s="88" t="n">
        <f aca="false">J88-3.5</f>
        <v>39.331417010412</v>
      </c>
      <c r="T88" s="92"/>
      <c r="U88" s="114" t="n">
        <f aca="false">$C88+$U$3</f>
        <v>32.631417010412</v>
      </c>
      <c r="V88" s="96" t="n">
        <f aca="false">$C88+$V$3</f>
        <v>47.131417010412</v>
      </c>
      <c r="W88" s="96" t="n">
        <f aca="false">$C88+$W$3</f>
        <v>39.631417010412</v>
      </c>
      <c r="X88" s="92"/>
      <c r="Y88" s="92" t="n">
        <f aca="false">IF(Polymers_Data!BA88=1,0.5*W88+0.5*V88,IF(Polymers_Data!BA88=2,0.7*W88+0.3*V88,IF(Polymers_Data!BA88=3,MAXA(MINA(V88,W88),U88),IF(Polymers_Data!BA88=4,0.7*W88+0.3*U88,IF(Polymers_Data!BA88=5,0.5*W88+0.5*U88,"ERR")))))</f>
        <v>39.631417010412</v>
      </c>
      <c r="Z88" s="96" t="n">
        <v>0</v>
      </c>
      <c r="AA88" s="92" t="n">
        <f aca="false">W88+Z88</f>
        <v>39.631417010412</v>
      </c>
      <c r="AB88" s="92" t="n">
        <f aca="false">AA88+1</f>
        <v>40.631417010412</v>
      </c>
      <c r="AC88" s="116" t="n">
        <f aca="false">S88+2</f>
        <v>41.331417010412</v>
      </c>
      <c r="AD88" s="117" t="n">
        <f aca="false">AB88+2.5</f>
        <v>43.131417010412</v>
      </c>
      <c r="AE88" s="96" t="n">
        <f aca="false">C88+11.33</f>
        <v>38.961417010412</v>
      </c>
      <c r="AF88" s="96" t="n">
        <f aca="false">C88+27</f>
        <v>54.631417010412</v>
      </c>
      <c r="AG88" s="96" t="n">
        <f aca="false">C88+17.68</f>
        <v>45.311417010412</v>
      </c>
      <c r="AH88" s="6"/>
      <c r="AI88" s="88" t="n">
        <f aca="false">AC88+4.5</f>
        <v>45.831417010412</v>
      </c>
      <c r="AJ88" s="118" t="n">
        <f aca="false">AB88+8</f>
        <v>48.631417010412</v>
      </c>
      <c r="AK88" s="114" t="n">
        <f aca="false">CO88+1.5</f>
        <v>23.131417010412</v>
      </c>
      <c r="AL88" s="6"/>
      <c r="AM88" s="96" t="n">
        <f aca="false">AK88+$AM$3</f>
        <v>35.931417010412</v>
      </c>
      <c r="AN88" s="96" t="n">
        <f aca="false">AK88+$AN$3</f>
        <v>47.131417010412</v>
      </c>
      <c r="AO88" s="96" t="n">
        <f aca="false">AK88+$AO$3</f>
        <v>41.031417010412</v>
      </c>
      <c r="AP88" s="109" t="n">
        <f aca="false">IF(Polymers_Data!AE88=1,0.5*AO88+0.5*AN88,IF(Polymers_Data!AE88=2,0.7*AO88+0.3*AN88,IF(Polymers_Data!AE88=3,MAXA(MINA(AN88,AO88),AM88),IF(Polymers_Data!AE88=4,0.7*AO88+0.3*AM88,IF(Polymers_Data!AE88=5,0.5*AO88+0.5*AM88,"ERR")))))</f>
        <v>41.031417010412</v>
      </c>
      <c r="AQ88" s="109" t="n">
        <f aca="false">IF(Polymers_Data!AE88=1,0.5*AO88+0.5*AN88,IF(Polymers_Data!AE88=2,0.7*AO88+0.3*AN88,IF(Polymers_Data!AE88=3,MAXA(MINA(AN88,AO88),AM88),IF(Polymers_Data!AE88=4,0.7*AO88+0.3*AM88,IF(Polymers_Data!AE88=5,0.5*AO88+0.5*AM88,"ERR")))))</f>
        <v>41.031417010412</v>
      </c>
      <c r="AR88" s="96" t="n">
        <f aca="false">$AK88+10</f>
        <v>33.131417010412</v>
      </c>
      <c r="AS88" s="96" t="n">
        <f aca="false">$AK88+23.75</f>
        <v>46.881417010412</v>
      </c>
      <c r="AT88" s="96" t="n">
        <f aca="false">$AK88+$AT$3</f>
        <v>38.521417010412</v>
      </c>
      <c r="AU88" s="96" t="n">
        <f aca="false">IF(Polymers_Data!BP88=1,0.5*AT88+0.5*AS88,IF(Polymers_Data!BP88=2,0.7*AT88+0.3*AS88,IF(Polymers_Data!BP88=3,MAXA(MINA(AS88,AT88),AR88),IF(Polymers_Data!BP88=4,0.7*AT88+0.3*AR88,IF(Polymers_Data!BP88=5,0.3*AT88+0.7*AR88,"ERR")))))</f>
        <v>38.521417010412</v>
      </c>
      <c r="AV88" s="96"/>
      <c r="AW88" s="96" t="n">
        <f aca="false">AT88+AV88</f>
        <v>38.521417010412</v>
      </c>
      <c r="AX88" s="5"/>
      <c r="AY88" s="108" t="n">
        <f aca="false">C88</f>
        <v>27.631417010412</v>
      </c>
      <c r="AZ88" s="6"/>
      <c r="BA88" s="96" t="n">
        <f aca="false">AY88+$BA$3</f>
        <v>45.131417010412</v>
      </c>
      <c r="BB88" s="96" t="n">
        <f aca="false">AY88+$BB$3</f>
        <v>87.631417010412</v>
      </c>
      <c r="BC88" s="96" t="n">
        <f aca="false">AY88+$BC$3</f>
        <v>67.131417010412</v>
      </c>
      <c r="BD88" s="109" t="n">
        <f aca="false">IF(Polymers_Data!BZ88=1,0.5*BC88+0.5*BB88,IF(Polymers_Data!BZ88=2,0.7*BC88+0.3*BB88,IF(Polymers_Data!BZ88=3,MAXA(MINA(BB88,BC88),BA88),IF(Polymers_Data!BZ88=4,0.7*BC88+0.3*BA88,IF(Polymers_Data!BZ88=5,0.5*BC88+0.5*BA88,"ERR")))))</f>
        <v>67.131417010412</v>
      </c>
      <c r="BE88" s="92" t="n">
        <f aca="false">IF(Polymers_Data!BZ88=1,0.5*BC88+0.5*BB88,IF(Polymers_Data!BZ88=2,0.7*BC88+0.3*BB88,IF(Polymers_Data!BZ88=3,MAXA(MINA(BB88,BC88),BA88),IF(Polymers_Data!BZ88=4,0.7*BC88+0.3*BA88,IF(Polymers_Data!BZ88=5,0.5*BC88+0.5*BA88,"ERR")))))</f>
        <v>67.131417010412</v>
      </c>
      <c r="BF88" s="6"/>
      <c r="BG88" s="6"/>
      <c r="BH88" s="6"/>
      <c r="BI88" s="120" t="n">
        <f aca="false">BC88+BH88</f>
        <v>67.131417010412</v>
      </c>
      <c r="BJ88" s="6"/>
      <c r="BK88" s="114" t="n">
        <f aca="false">DQ88</f>
        <v>38.631417010412</v>
      </c>
      <c r="BL88" s="6"/>
      <c r="BM88" s="96" t="n">
        <f aca="false">BK88+$BM$3</f>
        <v>45.881417010412</v>
      </c>
      <c r="BN88" s="96" t="n">
        <f aca="false">BK88+22</f>
        <v>60.631417010412</v>
      </c>
      <c r="BO88" s="96" t="n">
        <f aca="false">BK88+$BO$3</f>
        <v>53.831417010412</v>
      </c>
      <c r="BP88" s="121" t="n">
        <f aca="false">IF(Polymers_Data!AJ88=1,0.5*BO88+0.5*BN88,IF(Polymers_Data!AJ88=2,0.7*BO88+0.3*BN88,IF(Polymers_Data!AJ88=3,MAXA(MINA(BN88,BO88),BM88),IF(Polymers_Data!AJ88=4,0.7*BO88+0.3*BM88,IF(Polymers_Data!AJ88=5,0.5*BO88+0.5*BM88,"ERR")))))</f>
        <v>53.831417010412</v>
      </c>
      <c r="BQ88" s="121" t="n">
        <v>0</v>
      </c>
      <c r="BR88" s="121" t="n">
        <f aca="false">BO88+BQ88</f>
        <v>53.831417010412</v>
      </c>
      <c r="BS88" s="96" t="n">
        <f aca="false">BR88-2.5</f>
        <v>51.331417010412</v>
      </c>
      <c r="BT88" s="124"/>
      <c r="BU88" s="122" t="n">
        <f aca="false">VLOOKUP(A88,'[2]Price Curves'!$C$8:$IV$367,'[2]Price Curves'!$AW$1)</f>
        <v>40.4853085209236</v>
      </c>
      <c r="BV88" s="96" t="n">
        <f aca="false">BU88/2.97</f>
        <v>13.631417010412</v>
      </c>
      <c r="BW88" s="96" t="n">
        <f aca="false">BV88+7</f>
        <v>20.631417010412</v>
      </c>
      <c r="BX88" s="96" t="n">
        <f aca="false">BV88+23.861</f>
        <v>37.492417010412</v>
      </c>
      <c r="BY88" s="96" t="n">
        <f aca="false">BV88+$BY$3</f>
        <v>27.631417010412</v>
      </c>
      <c r="BZ88" s="96" t="n">
        <f aca="false">IF(Monomers_Data!F88=1,0.5*BY88+0.5*BX88,IF(Monomers_Data!F88=2,0.7*BY88+0.3*BX88,IF(Monomers_Data!F88=3,MAXA(MINA(BX88,BY88),BW88),IF(Monomers_Data!F88=4,0.7*BY88+0.3*BW88,IF(Monomers_Data!F88=5,0.5*BY88+0.5*BW88,"ERR")))))</f>
        <v>27.631417010412</v>
      </c>
      <c r="CA88" s="96"/>
      <c r="CB88" s="92" t="n">
        <f aca="false">BY88+CA88</f>
        <v>27.631417010412</v>
      </c>
      <c r="CC88" s="96" t="n">
        <f aca="false">EP88</f>
        <v>25.031417010412</v>
      </c>
      <c r="CD88" s="96" t="n">
        <f aca="false">CB88+2</f>
        <v>29.631417010412</v>
      </c>
      <c r="CE88" s="123" t="n">
        <f aca="false">CB88+0.25</f>
        <v>27.881417010412</v>
      </c>
      <c r="CF88" s="124"/>
      <c r="CG88" s="105" t="n">
        <f aca="false">VLOOKUP(A88,'[2]Price Curves'!$C$8:$BH$367,'[2]Price Curves'!$AY$1)</f>
        <v>49.170442320725</v>
      </c>
      <c r="CH88" s="124" t="n">
        <f aca="false">CG88/4.23</f>
        <v>11.6242180427246</v>
      </c>
      <c r="CI88" s="124" t="n">
        <f aca="false">$CB88+CI$3</f>
        <v>19.631417010412</v>
      </c>
      <c r="CJ88" s="124" t="n">
        <f aca="false">$CB88+CJ$3</f>
        <v>25.631417010412</v>
      </c>
      <c r="CK88" s="124" t="n">
        <f aca="false">$CB88+CK$3</f>
        <v>21.631417010412</v>
      </c>
      <c r="CL88" s="125" t="n">
        <f aca="false">IF(Monomers_Data!P88=1,0.5*CK88+0.5*CJ88,IF(Monomers_Data!P88=2,0.7*CK88+0.3*CJ88,IF(Monomers_Data!P88=3,MAXA(MINA(CJ88,CK88),CI88),IF(Monomers_Data!P88=4,0.7*CK88+0.3*CI88,IF(Monomers_Data!P88=5,0.5*CK88+0.5*CI88,"ERR")))))</f>
        <v>21.631417010412</v>
      </c>
      <c r="CM88" s="125" t="n">
        <f aca="false">CH88+$CM$3</f>
        <v>18.6242180427246</v>
      </c>
      <c r="CN88" s="125"/>
      <c r="CO88" s="118" t="n">
        <f aca="false">CK88+CN88</f>
        <v>21.631417010412</v>
      </c>
      <c r="CP88" s="125" t="n">
        <v>1.5</v>
      </c>
      <c r="CQ88" s="127" t="n">
        <f aca="false">CO88+CP88</f>
        <v>23.131417010412</v>
      </c>
      <c r="CR88" s="124" t="n">
        <f aca="false">EX88</f>
        <v>17.8561013764343</v>
      </c>
      <c r="CS88" s="128" t="n">
        <f aca="false">EX88</f>
        <v>17.8561013764343</v>
      </c>
      <c r="CT88" s="7" t="n">
        <f aca="false">CB88</f>
        <v>27.631417010412</v>
      </c>
      <c r="CU88" s="124" t="n">
        <f aca="false">(+CT88+$CU$3)</f>
        <v>30.131417010412</v>
      </c>
      <c r="CV88" s="124" t="n">
        <f aca="false">CT88+$CV$3</f>
        <v>44.631417010412</v>
      </c>
      <c r="CW88" s="124" t="n">
        <f aca="false">CT88+$CW$3</f>
        <v>37.631417010412</v>
      </c>
      <c r="CX88" s="96" t="n">
        <f aca="false">IF(Polymers_Data!BU88=1,0.5*CW88+0.5*CV88,IF(Polymers_Data!BU88=2,0.7*CW88+0.3*CV88,IF(Polymers_Data!BU88=3,MAXA(MINA(CV88,CW88),CU88),IF(Polymers_Data!BU88=4,0.7*CW88+0.3*CU88,IF(Polymers_Data!BU88=5,0.5*CW88+0.5*CU88,"ERR")))))</f>
        <v>39.731417010412</v>
      </c>
      <c r="CY88" s="129" t="n">
        <f aca="false">CX88</f>
        <v>39.731417010412</v>
      </c>
      <c r="CZ88" s="105" t="n">
        <v>0</v>
      </c>
      <c r="DA88" s="124" t="n">
        <f aca="false">CZ88*100/(0.2*4.22+0.8*2.9696)</f>
        <v>0</v>
      </c>
      <c r="DB88" s="123"/>
      <c r="DC88" s="124" t="n">
        <f aca="false">EN88</f>
        <v>25.031417010412</v>
      </c>
      <c r="DD88" s="124" t="n">
        <f aca="false">EB88</f>
        <v>105.942023809524</v>
      </c>
      <c r="DE88" s="124" t="n">
        <f aca="false">DC88*0.285+DD88/7.37*0.785+5.2</f>
        <v>23.6181449864309</v>
      </c>
      <c r="DF88" s="124" t="n">
        <f aca="false">DC88+$DF$3</f>
        <v>19.731417010412</v>
      </c>
      <c r="DG88" s="124" t="n">
        <f aca="false">DC88+$DG$3</f>
        <v>50.031417010412</v>
      </c>
      <c r="DH88" s="96" t="n">
        <f aca="false">DC88+6</f>
        <v>31.031417010412</v>
      </c>
      <c r="DI88" s="124" t="n">
        <f aca="false">IF(Monomers_Data!AE88=1,0.5*DH88+0.5*DG88,IF(Monomers_Data!AE88=2,0.7*DH88+0.3*DG88,IF(Monomers_Data!AE88=3,MAXA(MINA(DG88,DH88),DF88),IF(Monomers_Data!AE88=4,0.7*DH88+0.3*DF88,IF(Monomers_Data!AE88=5,0.5*DH88+0.5*DF88,"ERR")))))</f>
        <v>31.031417010412</v>
      </c>
      <c r="DJ88" s="125" t="n">
        <f aca="false">DI88</f>
        <v>31.031417010412</v>
      </c>
      <c r="DK88" s="123" t="n">
        <f aca="false">DJ88/100*2204</f>
        <v>683.93243090948</v>
      </c>
      <c r="DL88" s="124" t="n">
        <f aca="false">CB88</f>
        <v>27.631417010412</v>
      </c>
      <c r="DM88" s="124" t="n">
        <f aca="false">DL88+$DM$3</f>
        <v>30.131417010412</v>
      </c>
      <c r="DN88" s="124" t="n">
        <f aca="false">DL88+$DN$3</f>
        <v>50.631417010412</v>
      </c>
      <c r="DO88" s="96" t="n">
        <f aca="false">DL88+$DO$3</f>
        <v>38.631417010412</v>
      </c>
      <c r="DP88" s="124" t="n">
        <f aca="false">IF(Monomers_Data!AE88=1,0.5*DO88+0.5*DN88,IF(Monomers_Data!AE88=2,0.7*DO88+0.3*DN88,IF(Monomers_Data!AE88=3,MAXA(MINA(DN88,DO88),DM88),IF(Monomers_Data!AE88=4,0.7*DO88+0.3*DM88,IF(Monomers_Data!AE88=5,0.5*DO88+0.5*DM88,"ERR")))))</f>
        <v>38.631417010412</v>
      </c>
      <c r="DQ88" s="125" t="n">
        <f aca="false">DP88</f>
        <v>38.631417010412</v>
      </c>
      <c r="DR88" s="123" t="n">
        <f aca="false">DQ88/100*2204</f>
        <v>851.43643090948</v>
      </c>
      <c r="DS88" s="96" t="n">
        <f aca="false">VLOOKUP(A88,'[2]Price Curves'!$C$8:$BH$367,'[2]Price Curves'!$BC$1)</f>
        <v>22.45</v>
      </c>
      <c r="DT88" s="124" t="n">
        <f aca="false">DS88/42*100</f>
        <v>53.452380952381</v>
      </c>
      <c r="DU88" s="124" t="n">
        <f aca="false">VLOOKUP(A88,'[2]Price Curves'!$C$8:$BH$367,'[2]Price Curves'!$BG$1)</f>
        <v>66.7690476190476</v>
      </c>
      <c r="DV88" s="105" t="n">
        <f aca="false">DT89+$DT$3</f>
        <v>79.052380952381</v>
      </c>
      <c r="DW88" s="130" t="n">
        <f aca="false">DT89+$DU$3</f>
        <v>163.452380952381</v>
      </c>
      <c r="DX88" s="130" t="n">
        <f aca="false">DT88*$DV$3+DU88*$DW$3+$DX$3</f>
        <v>105.942023809524</v>
      </c>
      <c r="DY88" s="96" t="n">
        <f aca="false">DT89+$DY$3</f>
        <v>108.452380952381</v>
      </c>
      <c r="DZ88" s="96"/>
      <c r="EA88" s="131" t="n">
        <f aca="false">DX88+DZ88</f>
        <v>105.942023809524</v>
      </c>
      <c r="EB88" s="131" t="n">
        <f aca="false">DX88</f>
        <v>105.942023809524</v>
      </c>
      <c r="EC88" s="132"/>
      <c r="ED88" s="133" t="n">
        <f aca="false">'[2]Price Curves'!AM87</f>
        <v>0</v>
      </c>
      <c r="EH88" s="106" t="n">
        <f aca="false">MAX(EXP(-0.015*((A94-'Export File'!$A$6+30)/365))*$EH$8,0.1)</f>
        <v>0.1</v>
      </c>
      <c r="EJ88" s="134" t="n">
        <f aca="false">BV88</f>
        <v>13.631417010412</v>
      </c>
      <c r="EK88" s="134" t="n">
        <f aca="false">EJ88+5.22</f>
        <v>18.851417010412</v>
      </c>
      <c r="EL88" s="134" t="n">
        <f aca="false">EJ88+18.2</f>
        <v>31.831417010412</v>
      </c>
      <c r="EM88" s="134" t="n">
        <f aca="false">EJ88+$EM$3</f>
        <v>25.031417010412</v>
      </c>
      <c r="EN88" s="135" t="n">
        <f aca="false">IF(Monomers_Data!K88=1,0.5*EM88+0.5*EL88,IF(Monomers_Data!K88=2,0.7*EM88+0.3*EL88,IF(Monomers_Data!K88=3,MAXA(MINA(EL88,EM88),EK88),IF(Monomers_Data!K88=4,0.7*EM88+0.3*EK88,IF(Monomers_Data!K88=5,0.5*EM88+0.5*EK88,"ERR")))))</f>
        <v>25.031417010412</v>
      </c>
      <c r="EP88" s="142" t="n">
        <f aca="false">EN88+EO88</f>
        <v>25.031417010412</v>
      </c>
      <c r="EQ88" s="134" t="n">
        <f aca="false">VLOOKUP(A88,'[2]Price Curves'!$C$8:$BH$367,'[2]Price Curves'!$BH$1)</f>
        <v>59.4404761904762</v>
      </c>
      <c r="ER88" s="134" t="n">
        <f aca="false">VLOOKUP(A88,'[2]Price Curves'!$C$8:$BH$367,'[2]Price Curves'!$BA$1)</f>
        <v>47.8542483766233</v>
      </c>
      <c r="ES88" s="137" t="n">
        <f aca="false">MIN(((EQ88+$ET$1-ER88*0.7133-$ET$3)/5.69*2.4313)+1.5,CQ88-$ET$2)</f>
        <v>12.7019437704758</v>
      </c>
      <c r="ET88" s="134" t="n">
        <f aca="false">MAX(($EQ88+$ET$1-$ER88*0.7133-$ET$3)/5.69*2.4313+1.5,$CQ88-$ET$2)</f>
        <v>20.631417010412</v>
      </c>
      <c r="EU88" s="138" t="n">
        <f aca="false">AVERAGE(ET88,ES88)</f>
        <v>16.6666803904439</v>
      </c>
      <c r="EV88" s="134" t="n">
        <f aca="false">CB88*$EV$2+$EV$3</f>
        <v>17.861719842861</v>
      </c>
      <c r="EW88" s="134" t="n">
        <f aca="false">IF(Monomers_Data!U88=1,0.5*EU88+0.5*ET88,IF(Monomers_Data!U88=2,0.7*EU88+0.3*ET88,IF(Monomers_Data!U88=3,MAXA(MINA(ET88,EU88),ES88),IF(Monomers_Data!U88=4,0.7*EU88+0.3*ES88,IF(Monomers_Data!U88=5,0.5*EU88+0.5*ES88,"ERR")))))</f>
        <v>17.8561013764343</v>
      </c>
      <c r="EX88" s="96" t="n">
        <f aca="false">EW88</f>
        <v>17.8561013764343</v>
      </c>
      <c r="EY88" s="139" t="n">
        <f aca="false">VLOOKUP(A88,'[2]Price Curves'!$C$8:$BH$367,'[2]Price Curves'!$BE$1)</f>
        <v>4.457</v>
      </c>
      <c r="EZ88" s="134" t="n">
        <f aca="false">EY88*$EZ$2+$EZ$3</f>
        <v>67.9663</v>
      </c>
      <c r="FA88" s="0" t="n">
        <f aca="false">((EY88*$FA$2)+$FA$3)*100</f>
        <v>66.7985</v>
      </c>
    </row>
    <row r="89" customFormat="false" ht="12" hidden="false" customHeight="false" outlineLevel="0" collapsed="false">
      <c r="A89" s="140" t="n">
        <f aca="false">EOMONTH(A88,0)+1</f>
        <v>39417</v>
      </c>
      <c r="C89" s="108" t="n">
        <f aca="false">CB89</f>
        <v>27.6476535326813</v>
      </c>
      <c r="D89" s="6"/>
      <c r="E89" s="96" t="n">
        <f aca="false">C89+$E$3</f>
        <v>36.6476535326813</v>
      </c>
      <c r="F89" s="96" t="n">
        <f aca="false">C89+$F$3</f>
        <v>49.6476535326813</v>
      </c>
      <c r="G89" s="96" t="n">
        <f aca="false">C89+$G$3</f>
        <v>42.8476535326813</v>
      </c>
      <c r="H89" s="92" t="n">
        <f aca="false">IF(Polymers_Data!F89=1,0.5*G89+0.5*F89,IF(Polymers_Data!F89=2,0.7*G89+0.3*F89,IF(Polymers_Data!F89=3,MAXA(MINA(F89,G89),E89),IF(Polymers_Data!F89=4,0.7*G89+0.3*E89,IF(Polymers_Data!F89=5,0.5*G89+0.5*E89,"ERR")))))</f>
        <v>42.8476535326813</v>
      </c>
      <c r="I89" s="109" t="n">
        <v>0</v>
      </c>
      <c r="J89" s="109" t="n">
        <f aca="false">G89+I89</f>
        <v>42.8476535326813</v>
      </c>
      <c r="K89" s="110" t="n">
        <f aca="false">J89+2</f>
        <v>44.8476535326813</v>
      </c>
      <c r="L89" s="111" t="n">
        <f aca="false">AB89+$L$3</f>
        <v>45.1476535326813</v>
      </c>
      <c r="M89" s="112" t="n">
        <f aca="false">L89+$M$3</f>
        <v>46.1476535326813</v>
      </c>
      <c r="N89" s="113" t="n">
        <f aca="false">L89+$N$3</f>
        <v>44.1476535326813</v>
      </c>
      <c r="O89" s="114" t="n">
        <f aca="false">C89+$O$3</f>
        <v>30.1476535326813</v>
      </c>
      <c r="P89" s="96" t="n">
        <f aca="false">C89+$P$3</f>
        <v>48.1476535326813</v>
      </c>
      <c r="Q89" s="96" t="n">
        <f aca="false">C89+$Q$3</f>
        <v>39.8976535326813</v>
      </c>
      <c r="R89" s="6"/>
      <c r="S89" s="88" t="n">
        <f aca="false">J89-3.5</f>
        <v>39.3476535326813</v>
      </c>
      <c r="T89" s="92"/>
      <c r="U89" s="114" t="n">
        <f aca="false">$C89+$U$3</f>
        <v>32.6476535326813</v>
      </c>
      <c r="V89" s="96" t="n">
        <f aca="false">$C89+$V$3</f>
        <v>47.1476535326813</v>
      </c>
      <c r="W89" s="96" t="n">
        <f aca="false">$C89+$W$3</f>
        <v>39.6476535326813</v>
      </c>
      <c r="X89" s="92"/>
      <c r="Y89" s="92" t="n">
        <f aca="false">IF(Polymers_Data!BA89=1,0.5*W89+0.5*V89,IF(Polymers_Data!BA89=2,0.7*W89+0.3*V89,IF(Polymers_Data!BA89=3,MAXA(MINA(V89,W89),U89),IF(Polymers_Data!BA89=4,0.7*W89+0.3*U89,IF(Polymers_Data!BA89=5,0.5*W89+0.5*U89,"ERR")))))</f>
        <v>39.6476535326813</v>
      </c>
      <c r="Z89" s="96" t="n">
        <v>0</v>
      </c>
      <c r="AA89" s="92" t="n">
        <f aca="false">W89+Z89</f>
        <v>39.6476535326813</v>
      </c>
      <c r="AB89" s="92" t="n">
        <f aca="false">AA89+1</f>
        <v>40.6476535326813</v>
      </c>
      <c r="AC89" s="116" t="n">
        <f aca="false">S89+2</f>
        <v>41.3476535326813</v>
      </c>
      <c r="AD89" s="117" t="n">
        <f aca="false">AB89+2.5</f>
        <v>43.1476535326813</v>
      </c>
      <c r="AE89" s="96" t="n">
        <f aca="false">C89+11.33</f>
        <v>38.9776535326813</v>
      </c>
      <c r="AF89" s="96" t="n">
        <f aca="false">C89+27</f>
        <v>54.6476535326813</v>
      </c>
      <c r="AG89" s="96" t="n">
        <f aca="false">C89+17.68</f>
        <v>45.3276535326813</v>
      </c>
      <c r="AH89" s="6"/>
      <c r="AI89" s="88" t="n">
        <f aca="false">AC89+4.5</f>
        <v>45.8476535326813</v>
      </c>
      <c r="AJ89" s="118" t="n">
        <f aca="false">AB89+8</f>
        <v>48.6476535326813</v>
      </c>
      <c r="AK89" s="114" t="n">
        <f aca="false">CO89+1.5</f>
        <v>23.1476535326813</v>
      </c>
      <c r="AL89" s="6"/>
      <c r="AM89" s="96" t="n">
        <f aca="false">AK89+$AM$3</f>
        <v>35.9476535326813</v>
      </c>
      <c r="AN89" s="96" t="n">
        <f aca="false">AK89+$AN$3</f>
        <v>47.1476535326813</v>
      </c>
      <c r="AO89" s="96" t="n">
        <f aca="false">AK89+$AO$3</f>
        <v>41.0476535326813</v>
      </c>
      <c r="AP89" s="109" t="n">
        <f aca="false">IF(Polymers_Data!AE89=1,0.5*AO89+0.5*AN89,IF(Polymers_Data!AE89=2,0.7*AO89+0.3*AN89,IF(Polymers_Data!AE89=3,MAXA(MINA(AN89,AO89),AM89),IF(Polymers_Data!AE89=4,0.7*AO89+0.3*AM89,IF(Polymers_Data!AE89=5,0.5*AO89+0.5*AM89,"ERR")))))</f>
        <v>41.0476535326813</v>
      </c>
      <c r="AQ89" s="109" t="n">
        <f aca="false">IF(Polymers_Data!AE89=1,0.5*AO89+0.5*AN89,IF(Polymers_Data!AE89=2,0.7*AO89+0.3*AN89,IF(Polymers_Data!AE89=3,MAXA(MINA(AN89,AO89),AM89),IF(Polymers_Data!AE89=4,0.7*AO89+0.3*AM89,IF(Polymers_Data!AE89=5,0.5*AO89+0.5*AM89,"ERR")))))</f>
        <v>41.0476535326813</v>
      </c>
      <c r="AR89" s="96" t="n">
        <f aca="false">$AK89+10</f>
        <v>33.1476535326813</v>
      </c>
      <c r="AS89" s="96" t="n">
        <f aca="false">$AK89+23.75</f>
        <v>46.8976535326813</v>
      </c>
      <c r="AT89" s="96" t="n">
        <f aca="false">$AK89+$AT$3</f>
        <v>38.5376535326813</v>
      </c>
      <c r="AU89" s="96" t="n">
        <f aca="false">IF(Polymers_Data!BP89=1,0.5*AT89+0.5*AS89,IF(Polymers_Data!BP89=2,0.7*AT89+0.3*AS89,IF(Polymers_Data!BP89=3,MAXA(MINA(AS89,AT89),AR89),IF(Polymers_Data!BP89=4,0.7*AT89+0.3*AR89,IF(Polymers_Data!BP89=5,0.3*AT89+0.7*AR89,"ERR")))))</f>
        <v>38.5376535326813</v>
      </c>
      <c r="AV89" s="96"/>
      <c r="AW89" s="96" t="n">
        <f aca="false">AT89+AV89</f>
        <v>38.5376535326813</v>
      </c>
      <c r="AX89" s="5"/>
      <c r="AY89" s="108" t="n">
        <f aca="false">C89</f>
        <v>27.6476535326813</v>
      </c>
      <c r="AZ89" s="6"/>
      <c r="BA89" s="96" t="n">
        <f aca="false">AY89+$BA$3</f>
        <v>45.1476535326813</v>
      </c>
      <c r="BB89" s="96" t="n">
        <f aca="false">AY89+$BB$3</f>
        <v>87.6476535326814</v>
      </c>
      <c r="BC89" s="96" t="n">
        <f aca="false">AY89+$BC$3</f>
        <v>67.1476535326814</v>
      </c>
      <c r="BD89" s="109" t="n">
        <f aca="false">IF(Polymers_Data!BZ89=1,0.5*BC89+0.5*BB89,IF(Polymers_Data!BZ89=2,0.7*BC89+0.3*BB89,IF(Polymers_Data!BZ89=3,MAXA(MINA(BB89,BC89),BA89),IF(Polymers_Data!BZ89=4,0.7*BC89+0.3*BA89,IF(Polymers_Data!BZ89=5,0.5*BC89+0.5*BA89,"ERR")))))</f>
        <v>67.1476535326814</v>
      </c>
      <c r="BE89" s="92" t="n">
        <f aca="false">IF(Polymers_Data!BZ89=1,0.5*BC89+0.5*BB89,IF(Polymers_Data!BZ89=2,0.7*BC89+0.3*BB89,IF(Polymers_Data!BZ89=3,MAXA(MINA(BB89,BC89),BA89),IF(Polymers_Data!BZ89=4,0.7*BC89+0.3*BA89,IF(Polymers_Data!BZ89=5,0.5*BC89+0.5*BA89,"ERR")))))</f>
        <v>67.1476535326814</v>
      </c>
      <c r="BF89" s="6"/>
      <c r="BG89" s="6"/>
      <c r="BH89" s="6"/>
      <c r="BI89" s="120" t="n">
        <f aca="false">BC89+BH89</f>
        <v>67.1476535326814</v>
      </c>
      <c r="BJ89" s="6"/>
      <c r="BK89" s="114" t="n">
        <f aca="false">DQ89</f>
        <v>38.6476535326813</v>
      </c>
      <c r="BL89" s="6"/>
      <c r="BM89" s="96" t="n">
        <f aca="false">BK89+$BM$3</f>
        <v>45.8976535326813</v>
      </c>
      <c r="BN89" s="96" t="n">
        <f aca="false">BK89+22</f>
        <v>60.6476535326813</v>
      </c>
      <c r="BO89" s="96" t="n">
        <f aca="false">BK89+$BO$3</f>
        <v>53.8476535326813</v>
      </c>
      <c r="BP89" s="121" t="n">
        <f aca="false">IF(Polymers_Data!AJ89=1,0.5*BO89+0.5*BN89,IF(Polymers_Data!AJ89=2,0.7*BO89+0.3*BN89,IF(Polymers_Data!AJ89=3,MAXA(MINA(BN89,BO89),BM89),IF(Polymers_Data!AJ89=4,0.7*BO89+0.3*BM89,IF(Polymers_Data!AJ89=5,0.5*BO89+0.5*BM89,"ERR")))))</f>
        <v>53.8476535326813</v>
      </c>
      <c r="BQ89" s="121" t="n">
        <v>0</v>
      </c>
      <c r="BR89" s="121" t="n">
        <f aca="false">BO89+BQ89</f>
        <v>53.8476535326813</v>
      </c>
      <c r="BS89" s="96" t="n">
        <f aca="false">BR89-2.5</f>
        <v>51.3476535326813</v>
      </c>
      <c r="BT89" s="124"/>
      <c r="BU89" s="122" t="n">
        <f aca="false">VLOOKUP(A89,'[2]Price Curves'!$C$8:$IV$367,'[2]Price Curves'!$AW$1)</f>
        <v>40.5335309920636</v>
      </c>
      <c r="BV89" s="96" t="n">
        <f aca="false">BU89/2.97</f>
        <v>13.6476535326813</v>
      </c>
      <c r="BW89" s="96" t="n">
        <f aca="false">BV89+7</f>
        <v>20.6476535326813</v>
      </c>
      <c r="BX89" s="96" t="n">
        <f aca="false">BV89+23.861</f>
        <v>37.5086535326813</v>
      </c>
      <c r="BY89" s="96" t="n">
        <f aca="false">BV89+$BY$3</f>
        <v>27.6476535326813</v>
      </c>
      <c r="BZ89" s="96" t="n">
        <f aca="false">IF(Monomers_Data!F89=1,0.5*BY89+0.5*BX89,IF(Monomers_Data!F89=2,0.7*BY89+0.3*BX89,IF(Monomers_Data!F89=3,MAXA(MINA(BX89,BY89),BW89),IF(Monomers_Data!F89=4,0.7*BY89+0.3*BW89,IF(Monomers_Data!F89=5,0.5*BY89+0.5*BW89,"ERR")))))</f>
        <v>27.6476535326813</v>
      </c>
      <c r="CA89" s="96"/>
      <c r="CB89" s="92" t="n">
        <f aca="false">BY89+CA89</f>
        <v>27.6476535326813</v>
      </c>
      <c r="CC89" s="96" t="n">
        <f aca="false">EP89</f>
        <v>25.0476535326813</v>
      </c>
      <c r="CD89" s="96" t="n">
        <f aca="false">CB89+2</f>
        <v>29.6476535326813</v>
      </c>
      <c r="CE89" s="123" t="n">
        <f aca="false">CB89+0.25</f>
        <v>27.8976535326813</v>
      </c>
      <c r="CF89" s="124"/>
      <c r="CG89" s="105" t="n">
        <f aca="false">VLOOKUP(A89,'[2]Price Curves'!$C$8:$BH$367,'[2]Price Curves'!$AY$1)</f>
        <v>49.2284536261905</v>
      </c>
      <c r="CH89" s="124" t="n">
        <f aca="false">CG89/4.23</f>
        <v>11.6379322993358</v>
      </c>
      <c r="CI89" s="124" t="n">
        <f aca="false">$CB89+CI$3</f>
        <v>19.6476535326813</v>
      </c>
      <c r="CJ89" s="124" t="n">
        <f aca="false">$CB89+CJ$3</f>
        <v>25.6476535326813</v>
      </c>
      <c r="CK89" s="124" t="n">
        <f aca="false">$CB89+CK$3</f>
        <v>21.6476535326813</v>
      </c>
      <c r="CL89" s="125" t="n">
        <f aca="false">IF(Monomers_Data!P89=1,0.5*CK89+0.5*CJ89,IF(Monomers_Data!P89=2,0.7*CK89+0.3*CJ89,IF(Monomers_Data!P89=3,MAXA(MINA(CJ89,CK89),CI89),IF(Monomers_Data!P89=4,0.7*CK89+0.3*CI89,IF(Monomers_Data!P89=5,0.5*CK89+0.5*CI89,"ERR")))))</f>
        <v>21.6476535326813</v>
      </c>
      <c r="CM89" s="125" t="n">
        <f aca="false">CH89+$CM$3</f>
        <v>18.6379322993358</v>
      </c>
      <c r="CN89" s="125"/>
      <c r="CO89" s="118" t="n">
        <f aca="false">CK89+CN89</f>
        <v>21.6476535326813</v>
      </c>
      <c r="CP89" s="125" t="n">
        <v>1.5</v>
      </c>
      <c r="CQ89" s="127" t="n">
        <f aca="false">CO89+CP89</f>
        <v>23.1476535326813</v>
      </c>
      <c r="CR89" s="124" t="n">
        <f aca="false">EX89</f>
        <v>17.7778620159248</v>
      </c>
      <c r="CS89" s="128" t="n">
        <f aca="false">EX89</f>
        <v>17.7778620159248</v>
      </c>
      <c r="CT89" s="7" t="n">
        <f aca="false">CB89</f>
        <v>27.6476535326813</v>
      </c>
      <c r="CU89" s="124" t="n">
        <f aca="false">(+CT89+$CU$3)</f>
        <v>30.1476535326813</v>
      </c>
      <c r="CV89" s="124" t="n">
        <f aca="false">CT89+$CV$3</f>
        <v>44.6476535326813</v>
      </c>
      <c r="CW89" s="124" t="n">
        <f aca="false">CT89+$CW$3</f>
        <v>37.6476535326813</v>
      </c>
      <c r="CX89" s="96" t="n">
        <f aca="false">IF(Polymers_Data!BU89=1,0.5*CW89+0.5*CV89,IF(Polymers_Data!BU89=2,0.7*CW89+0.3*CV89,IF(Polymers_Data!BU89=3,MAXA(MINA(CV89,CW89),CU89),IF(Polymers_Data!BU89=4,0.7*CW89+0.3*CU89,IF(Polymers_Data!BU89=5,0.5*CW89+0.5*CU89,"ERR")))))</f>
        <v>39.7476535326813</v>
      </c>
      <c r="CY89" s="129" t="n">
        <f aca="false">CX89</f>
        <v>39.7476535326813</v>
      </c>
      <c r="CZ89" s="105" t="n">
        <v>0</v>
      </c>
      <c r="DA89" s="124" t="n">
        <f aca="false">CZ89*100/(0.2*4.22+0.8*2.9696)</f>
        <v>0</v>
      </c>
      <c r="DB89" s="123"/>
      <c r="DC89" s="124" t="n">
        <f aca="false">EN89</f>
        <v>25.0476535326813</v>
      </c>
      <c r="DD89" s="124" t="n">
        <f aca="false">EB89</f>
        <v>105.942023809524</v>
      </c>
      <c r="DE89" s="124" t="n">
        <f aca="false">DC89*0.285+DD89/7.37*0.785+5.2</f>
        <v>23.6227723952777</v>
      </c>
      <c r="DF89" s="124" t="n">
        <f aca="false">DC89+$DF$3</f>
        <v>19.7476535326813</v>
      </c>
      <c r="DG89" s="124" t="n">
        <f aca="false">DC89+$DG$3</f>
        <v>50.0476535326813</v>
      </c>
      <c r="DH89" s="96" t="n">
        <f aca="false">DC89+6</f>
        <v>31.0476535326813</v>
      </c>
      <c r="DI89" s="124" t="n">
        <f aca="false">IF(Monomers_Data!AE89=1,0.5*DH89+0.5*DG89,IF(Monomers_Data!AE89=2,0.7*DH89+0.3*DG89,IF(Monomers_Data!AE89=3,MAXA(MINA(DG89,DH89),DF89),IF(Monomers_Data!AE89=4,0.7*DH89+0.3*DF89,IF(Monomers_Data!AE89=5,0.5*DH89+0.5*DF89,"ERR")))))</f>
        <v>31.0476535326813</v>
      </c>
      <c r="DJ89" s="125" t="n">
        <f aca="false">DI89</f>
        <v>31.0476535326813</v>
      </c>
      <c r="DK89" s="123" t="n">
        <f aca="false">DJ89/100*2204</f>
        <v>684.290283860297</v>
      </c>
      <c r="DL89" s="124" t="n">
        <f aca="false">CB89</f>
        <v>27.6476535326813</v>
      </c>
      <c r="DM89" s="124" t="n">
        <f aca="false">DL89+$DM$3</f>
        <v>30.1476535326813</v>
      </c>
      <c r="DN89" s="124" t="n">
        <f aca="false">DL89+$DN$3</f>
        <v>50.6476535326813</v>
      </c>
      <c r="DO89" s="96" t="n">
        <f aca="false">DL89+$DO$3</f>
        <v>38.6476535326813</v>
      </c>
      <c r="DP89" s="124" t="n">
        <f aca="false">IF(Monomers_Data!AE89=1,0.5*DO89+0.5*DN89,IF(Monomers_Data!AE89=2,0.7*DO89+0.3*DN89,IF(Monomers_Data!AE89=3,MAXA(MINA(DN89,DO89),DM89),IF(Monomers_Data!AE89=4,0.7*DO89+0.3*DM89,IF(Monomers_Data!AE89=5,0.5*DO89+0.5*DM89,"ERR")))))</f>
        <v>38.6476535326813</v>
      </c>
      <c r="DQ89" s="125" t="n">
        <f aca="false">DP89</f>
        <v>38.6476535326813</v>
      </c>
      <c r="DR89" s="123" t="n">
        <f aca="false">DQ89/100*2204</f>
        <v>851.794283860297</v>
      </c>
      <c r="DS89" s="96" t="n">
        <f aca="false">VLOOKUP(A89,'[2]Price Curves'!$C$8:$BH$367,'[2]Price Curves'!$BC$1)</f>
        <v>22.45</v>
      </c>
      <c r="DT89" s="124" t="n">
        <f aca="false">DS89/42*100</f>
        <v>53.452380952381</v>
      </c>
      <c r="DU89" s="124" t="n">
        <f aca="false">VLOOKUP(A89,'[2]Price Curves'!$C$8:$BH$367,'[2]Price Curves'!$BG$1)</f>
        <v>65.8095238095238</v>
      </c>
      <c r="DV89" s="105" t="n">
        <f aca="false">DT90+$DT$3</f>
        <v>79.0920634920636</v>
      </c>
      <c r="DW89" s="130" t="n">
        <f aca="false">DT90+$DU$3</f>
        <v>163.492063492064</v>
      </c>
      <c r="DX89" s="130" t="n">
        <f aca="false">DT89*$DV$3+DU89*$DW$3+$DX$3</f>
        <v>105.942023809524</v>
      </c>
      <c r="DY89" s="96" t="n">
        <f aca="false">DT90+$DY$3</f>
        <v>108.492063492064</v>
      </c>
      <c r="DZ89" s="96"/>
      <c r="EA89" s="131" t="n">
        <f aca="false">DX89+DZ89</f>
        <v>105.942023809524</v>
      </c>
      <c r="EB89" s="131" t="n">
        <f aca="false">DX89</f>
        <v>105.942023809524</v>
      </c>
      <c r="EC89" s="132"/>
      <c r="ED89" s="133" t="n">
        <f aca="false">'[2]Price Curves'!AM88</f>
        <v>0</v>
      </c>
      <c r="EH89" s="106" t="n">
        <f aca="false">MAX(EXP(-0.015*((A95-'Export File'!$A$6+30)/365))*$EH$8,0.1)</f>
        <v>0.1</v>
      </c>
      <c r="EJ89" s="134" t="n">
        <f aca="false">BV89</f>
        <v>13.6476535326813</v>
      </c>
      <c r="EK89" s="134" t="n">
        <f aca="false">EJ89+5.22</f>
        <v>18.8676535326813</v>
      </c>
      <c r="EL89" s="134" t="n">
        <f aca="false">EJ89+18.2</f>
        <v>31.8476535326813</v>
      </c>
      <c r="EM89" s="134" t="n">
        <f aca="false">EJ89+$EM$3</f>
        <v>25.0476535326813</v>
      </c>
      <c r="EN89" s="135" t="n">
        <f aca="false">IF(Monomers_Data!K89=1,0.5*EM89+0.5*EL89,IF(Monomers_Data!K89=2,0.7*EM89+0.3*EL89,IF(Monomers_Data!K89=3,MAXA(MINA(EL89,EM89),EK89),IF(Monomers_Data!K89=4,0.7*EM89+0.3*EK89,IF(Monomers_Data!K89=5,0.5*EM89+0.5*EK89,"ERR")))))</f>
        <v>25.0476535326813</v>
      </c>
      <c r="EP89" s="142" t="n">
        <f aca="false">EN89+EO89</f>
        <v>25.0476535326813</v>
      </c>
      <c r="EQ89" s="134" t="n">
        <f aca="false">VLOOKUP(A89,'[2]Price Curves'!$C$8:$BH$367,'[2]Price Curves'!$BH$1)</f>
        <v>58.8809523809524</v>
      </c>
      <c r="ER89" s="134" t="n">
        <f aca="false">VLOOKUP(A89,'[2]Price Curves'!$C$8:$BH$367,'[2]Price Curves'!$BA$1)</f>
        <v>47.9021953571429</v>
      </c>
      <c r="ES89" s="137" t="n">
        <f aca="false">MIN(((EQ89+$ET$1-ER89*0.7133-$ET$3)/5.69*2.4313)+1.5,CQ89-$ET$2)</f>
        <v>12.4482491990913</v>
      </c>
      <c r="ET89" s="134" t="n">
        <f aca="false">MAX(($EQ89+$ET$1-$ER89*0.7133-$ET$3)/5.69*2.4313+1.5,$CQ89-$ET$2)</f>
        <v>20.6476535326813</v>
      </c>
      <c r="EU89" s="138" t="n">
        <f aca="false">AVERAGE(ET89,ES89)</f>
        <v>16.5479513658863</v>
      </c>
      <c r="EV89" s="134" t="n">
        <f aca="false">CB89*$EV$2+$EV$3</f>
        <v>17.8739784171744</v>
      </c>
      <c r="EW89" s="134" t="n">
        <f aca="false">IF(Monomers_Data!U89=1,0.5*EU89+0.5*ET89,IF(Monomers_Data!U89=2,0.7*EU89+0.3*ET89,IF(Monomers_Data!U89=3,MAXA(MINA(ET89,EU89),ES89),IF(Monomers_Data!U89=4,0.7*EU89+0.3*ES89,IF(Monomers_Data!U89=5,0.5*EU89+0.5*ES89,"ERR")))))</f>
        <v>17.7778620159248</v>
      </c>
      <c r="EX89" s="96" t="n">
        <f aca="false">EW89</f>
        <v>17.7778620159248</v>
      </c>
      <c r="EY89" s="139" t="n">
        <f aca="false">VLOOKUP(A89,'[2]Price Curves'!$C$8:$BH$367,'[2]Price Curves'!$BE$1)</f>
        <v>4.577</v>
      </c>
      <c r="EZ89" s="134" t="n">
        <f aca="false">EY89*$EZ$2+$EZ$3</f>
        <v>69.8743</v>
      </c>
      <c r="FA89" s="0" t="n">
        <f aca="false">((EY89*$FA$2)+$FA$3)*100</f>
        <v>68.0585</v>
      </c>
    </row>
    <row r="90" customFormat="false" ht="12" hidden="false" customHeight="false" outlineLevel="0" collapsed="false">
      <c r="A90" s="140" t="n">
        <f aca="false">EOMONTH(A89,0)+1</f>
        <v>39448</v>
      </c>
      <c r="C90" s="108" t="n">
        <f aca="false">CB90</f>
        <v>27.0897833469374</v>
      </c>
      <c r="D90" s="6"/>
      <c r="E90" s="96" t="n">
        <f aca="false">C90+$E$3</f>
        <v>36.0897833469374</v>
      </c>
      <c r="F90" s="96" t="n">
        <f aca="false">C90+$F$3</f>
        <v>49.0897833469374</v>
      </c>
      <c r="G90" s="96" t="n">
        <f aca="false">C90+$G$3</f>
        <v>42.2897833469374</v>
      </c>
      <c r="H90" s="92" t="n">
        <f aca="false">IF(Polymers_Data!F90=1,0.5*G90+0.5*F90,IF(Polymers_Data!F90=2,0.7*G90+0.3*F90,IF(Polymers_Data!F90=3,MAXA(MINA(F90,G90),E90),IF(Polymers_Data!F90=4,0.7*G90+0.3*E90,IF(Polymers_Data!F90=5,0.5*G90+0.5*E90,"ERR")))))</f>
        <v>42.2897833469374</v>
      </c>
      <c r="I90" s="109" t="n">
        <v>0</v>
      </c>
      <c r="J90" s="109" t="n">
        <f aca="false">G90+I90</f>
        <v>42.2897833469374</v>
      </c>
      <c r="K90" s="110" t="n">
        <f aca="false">J90+2</f>
        <v>44.2897833469374</v>
      </c>
      <c r="L90" s="111" t="n">
        <f aca="false">AB90+$L$3</f>
        <v>44.5897833469374</v>
      </c>
      <c r="M90" s="112" t="n">
        <f aca="false">L90+$M$3</f>
        <v>45.5897833469374</v>
      </c>
      <c r="N90" s="113" t="n">
        <f aca="false">L90+$N$3</f>
        <v>43.5897833469374</v>
      </c>
      <c r="O90" s="114" t="n">
        <f aca="false">C90+$O$3</f>
        <v>29.5897833469374</v>
      </c>
      <c r="P90" s="96" t="n">
        <f aca="false">C90+$P$3</f>
        <v>47.5897833469374</v>
      </c>
      <c r="Q90" s="96" t="n">
        <f aca="false">C90+$Q$3</f>
        <v>39.3397833469374</v>
      </c>
      <c r="R90" s="6"/>
      <c r="S90" s="88" t="n">
        <f aca="false">J90-3.5</f>
        <v>38.7897833469374</v>
      </c>
      <c r="T90" s="92"/>
      <c r="U90" s="114" t="n">
        <f aca="false">$C90+$U$3</f>
        <v>32.0897833469374</v>
      </c>
      <c r="V90" s="96" t="n">
        <f aca="false">$C90+$V$3</f>
        <v>46.5897833469374</v>
      </c>
      <c r="W90" s="96" t="n">
        <f aca="false">$C90+$W$3</f>
        <v>39.0897833469374</v>
      </c>
      <c r="X90" s="92"/>
      <c r="Y90" s="92" t="n">
        <f aca="false">IF(Polymers_Data!BA90=1,0.5*W90+0.5*V90,IF(Polymers_Data!BA90=2,0.7*W90+0.3*V90,IF(Polymers_Data!BA90=3,MAXA(MINA(V90,W90),U90),IF(Polymers_Data!BA90=4,0.7*W90+0.3*U90,IF(Polymers_Data!BA90=5,0.5*W90+0.5*U90,"ERR")))))</f>
        <v>39.0897833469374</v>
      </c>
      <c r="Z90" s="96" t="n">
        <v>0</v>
      </c>
      <c r="AA90" s="92" t="n">
        <f aca="false">W90+Z90</f>
        <v>39.0897833469374</v>
      </c>
      <c r="AB90" s="92" t="n">
        <f aca="false">AA90+1</f>
        <v>40.0897833469374</v>
      </c>
      <c r="AC90" s="116" t="n">
        <f aca="false">S90+2</f>
        <v>40.7897833469374</v>
      </c>
      <c r="AD90" s="117" t="n">
        <f aca="false">AB90+2.5</f>
        <v>42.5897833469374</v>
      </c>
      <c r="AE90" s="96" t="n">
        <f aca="false">C90+11.33</f>
        <v>38.4197833469374</v>
      </c>
      <c r="AF90" s="96" t="n">
        <f aca="false">C90+27</f>
        <v>54.0897833469374</v>
      </c>
      <c r="AG90" s="96" t="n">
        <f aca="false">C90+17.68</f>
        <v>44.7697833469374</v>
      </c>
      <c r="AH90" s="6"/>
      <c r="AI90" s="88" t="n">
        <f aca="false">AC90+4.5</f>
        <v>45.2897833469374</v>
      </c>
      <c r="AJ90" s="118" t="n">
        <f aca="false">AB90+8</f>
        <v>48.0897833469374</v>
      </c>
      <c r="AK90" s="114" t="n">
        <f aca="false">CO90+1.5</f>
        <v>22.5897833469374</v>
      </c>
      <c r="AL90" s="6"/>
      <c r="AM90" s="96" t="n">
        <f aca="false">AK90+$AM$3</f>
        <v>35.3897833469374</v>
      </c>
      <c r="AN90" s="96" t="n">
        <f aca="false">AK90+$AN$3</f>
        <v>46.5897833469374</v>
      </c>
      <c r="AO90" s="96" t="n">
        <f aca="false">AK90+$AO$3</f>
        <v>40.4897833469374</v>
      </c>
      <c r="AP90" s="109" t="n">
        <f aca="false">IF(Polymers_Data!AE90=1,0.5*AO90+0.5*AN90,IF(Polymers_Data!AE90=2,0.7*AO90+0.3*AN90,IF(Polymers_Data!AE90=3,MAXA(MINA(AN90,AO90),AM90),IF(Polymers_Data!AE90=4,0.7*AO90+0.3*AM90,IF(Polymers_Data!AE90=5,0.5*AO90+0.5*AM90,"ERR")))))</f>
        <v>40.4897833469374</v>
      </c>
      <c r="AQ90" s="109" t="n">
        <f aca="false">IF(Polymers_Data!AE90=1,0.5*AO90+0.5*AN90,IF(Polymers_Data!AE90=2,0.7*AO90+0.3*AN90,IF(Polymers_Data!AE90=3,MAXA(MINA(AN90,AO90),AM90),IF(Polymers_Data!AE90=4,0.7*AO90+0.3*AM90,IF(Polymers_Data!AE90=5,0.5*AO90+0.5*AM90,"ERR")))))</f>
        <v>40.4897833469374</v>
      </c>
      <c r="AR90" s="96" t="n">
        <f aca="false">$AK90+10</f>
        <v>32.5897833469374</v>
      </c>
      <c r="AS90" s="96" t="n">
        <f aca="false">$AK90+23.75</f>
        <v>46.3397833469374</v>
      </c>
      <c r="AT90" s="96" t="n">
        <f aca="false">$AK90+$AT$3</f>
        <v>37.9797833469374</v>
      </c>
      <c r="AU90" s="96" t="n">
        <f aca="false">IF(Polymers_Data!BP90=1,0.5*AT90+0.5*AS90,IF(Polymers_Data!BP90=2,0.7*AT90+0.3*AS90,IF(Polymers_Data!BP90=3,MAXA(MINA(AS90,AT90),AR90),IF(Polymers_Data!BP90=4,0.7*AT90+0.3*AR90,IF(Polymers_Data!BP90=5,0.3*AT90+0.7*AR90,"ERR")))))</f>
        <v>37.9797833469374</v>
      </c>
      <c r="AV90" s="96"/>
      <c r="AW90" s="96" t="n">
        <f aca="false">AT90+AV90</f>
        <v>37.9797833469374</v>
      </c>
      <c r="AX90" s="5"/>
      <c r="AY90" s="108" t="n">
        <f aca="false">C90</f>
        <v>27.0897833469374</v>
      </c>
      <c r="AZ90" s="6"/>
      <c r="BA90" s="96" t="n">
        <f aca="false">AY90+$BA$3</f>
        <v>44.5897833469374</v>
      </c>
      <c r="BB90" s="96" t="n">
        <f aca="false">AY90+$BB$3</f>
        <v>87.0897833469374</v>
      </c>
      <c r="BC90" s="96" t="n">
        <f aca="false">AY90+$BC$3</f>
        <v>66.5897833469374</v>
      </c>
      <c r="BD90" s="109" t="n">
        <f aca="false">IF(Polymers_Data!BZ90=1,0.5*BC90+0.5*BB90,IF(Polymers_Data!BZ90=2,0.7*BC90+0.3*BB90,IF(Polymers_Data!BZ90=3,MAXA(MINA(BB90,BC90),BA90),IF(Polymers_Data!BZ90=4,0.7*BC90+0.3*BA90,IF(Polymers_Data!BZ90=5,0.5*BC90+0.5*BA90,"ERR")))))</f>
        <v>66.5897833469374</v>
      </c>
      <c r="BE90" s="92" t="n">
        <f aca="false">IF(Polymers_Data!BZ90=1,0.5*BC90+0.5*BB90,IF(Polymers_Data!BZ90=2,0.7*BC90+0.3*BB90,IF(Polymers_Data!BZ90=3,MAXA(MINA(BB90,BC90),BA90),IF(Polymers_Data!BZ90=4,0.7*BC90+0.3*BA90,IF(Polymers_Data!BZ90=5,0.5*BC90+0.5*BA90,"ERR")))))</f>
        <v>66.5897833469374</v>
      </c>
      <c r="BF90" s="6"/>
      <c r="BG90" s="6"/>
      <c r="BH90" s="6"/>
      <c r="BI90" s="120" t="n">
        <f aca="false">BC90+BH90</f>
        <v>66.5897833469374</v>
      </c>
      <c r="BJ90" s="6"/>
      <c r="BK90" s="114" t="n">
        <f aca="false">DQ90</f>
        <v>38.0897833469374</v>
      </c>
      <c r="BL90" s="6"/>
      <c r="BM90" s="96" t="n">
        <f aca="false">BK90+$BM$3</f>
        <v>45.3397833469374</v>
      </c>
      <c r="BN90" s="96" t="n">
        <f aca="false">BK90+22</f>
        <v>60.0897833469374</v>
      </c>
      <c r="BO90" s="96" t="n">
        <f aca="false">BK90+$BO$3</f>
        <v>53.2897833469374</v>
      </c>
      <c r="BP90" s="121" t="n">
        <f aca="false">IF(Polymers_Data!AJ90=1,0.5*BO90+0.5*BN90,IF(Polymers_Data!AJ90=2,0.7*BO90+0.3*BN90,IF(Polymers_Data!AJ90=3,MAXA(MINA(BN90,BO90),BM90),IF(Polymers_Data!AJ90=4,0.7*BO90+0.3*BM90,IF(Polymers_Data!AJ90=5,0.5*BO90+0.5*BM90,"ERR")))))</f>
        <v>53.2897833469374</v>
      </c>
      <c r="BQ90" s="121" t="n">
        <v>0</v>
      </c>
      <c r="BR90" s="121" t="n">
        <f aca="false">BO90+BQ90</f>
        <v>53.2897833469374</v>
      </c>
      <c r="BS90" s="96" t="n">
        <f aca="false">BR90-2.5</f>
        <v>50.7897833469374</v>
      </c>
      <c r="BT90" s="124"/>
      <c r="BU90" s="122" t="n">
        <f aca="false">VLOOKUP(A90,'[2]Price Curves'!$C$8:$IV$367,'[2]Price Curves'!$AW$1)</f>
        <v>38.8766565404041</v>
      </c>
      <c r="BV90" s="96" t="n">
        <f aca="false">BU90/2.97</f>
        <v>13.0897833469374</v>
      </c>
      <c r="BW90" s="96" t="n">
        <f aca="false">BV90+7</f>
        <v>20.0897833469374</v>
      </c>
      <c r="BX90" s="96" t="n">
        <f aca="false">BV90+23.861</f>
        <v>36.9507833469374</v>
      </c>
      <c r="BY90" s="96" t="n">
        <f aca="false">BV90+$BY$3</f>
        <v>27.0897833469374</v>
      </c>
      <c r="BZ90" s="96" t="n">
        <f aca="false">IF(Monomers_Data!F90=1,0.5*BY90+0.5*BX90,IF(Monomers_Data!F90=2,0.7*BY90+0.3*BX90,IF(Monomers_Data!F90=3,MAXA(MINA(BX90,BY90),BW90),IF(Monomers_Data!F90=4,0.7*BY90+0.3*BW90,IF(Monomers_Data!F90=5,0.5*BY90+0.5*BW90,"ERR")))))</f>
        <v>27.0897833469374</v>
      </c>
      <c r="CA90" s="96"/>
      <c r="CB90" s="92" t="n">
        <f aca="false">BY90+CA90</f>
        <v>27.0897833469374</v>
      </c>
      <c r="CC90" s="96" t="n">
        <f aca="false">EP90</f>
        <v>24.4897833469374</v>
      </c>
      <c r="CD90" s="96" t="n">
        <f aca="false">CB90+2</f>
        <v>29.0897833469374</v>
      </c>
      <c r="CE90" s="123" t="n">
        <f aca="false">CB90+0.25</f>
        <v>27.3397833469374</v>
      </c>
      <c r="CF90" s="124"/>
      <c r="CG90" s="105" t="n">
        <f aca="false">VLOOKUP(A90,'[2]Price Curves'!$C$8:$BH$367,'[2]Price Curves'!$AY$1)</f>
        <v>49.1097925723486</v>
      </c>
      <c r="CH90" s="124" t="n">
        <f aca="false">CG90/4.23</f>
        <v>11.6098800407443</v>
      </c>
      <c r="CI90" s="124" t="n">
        <f aca="false">$CB90+CI$3</f>
        <v>19.0897833469374</v>
      </c>
      <c r="CJ90" s="124" t="n">
        <f aca="false">$CB90+CJ$3</f>
        <v>25.0897833469374</v>
      </c>
      <c r="CK90" s="124" t="n">
        <f aca="false">$CB90+CK$3</f>
        <v>21.0897833469374</v>
      </c>
      <c r="CL90" s="125" t="n">
        <f aca="false">IF(Monomers_Data!P90=1,0.5*CK90+0.5*CJ90,IF(Monomers_Data!P90=2,0.7*CK90+0.3*CJ90,IF(Monomers_Data!P90=3,MAXA(MINA(CJ90,CK90),CI90),IF(Monomers_Data!P90=4,0.7*CK90+0.3*CI90,IF(Monomers_Data!P90=5,0.5*CK90+0.5*CI90,"ERR")))))</f>
        <v>21.0897833469374</v>
      </c>
      <c r="CM90" s="125" t="n">
        <f aca="false">CH90+$CM$3</f>
        <v>18.6098800407443</v>
      </c>
      <c r="CN90" s="125"/>
      <c r="CO90" s="118" t="n">
        <f aca="false">CK90+CN90</f>
        <v>21.0897833469374</v>
      </c>
      <c r="CP90" s="125" t="n">
        <v>1.5</v>
      </c>
      <c r="CQ90" s="127" t="n">
        <f aca="false">CO90+CP90</f>
        <v>22.5897833469374</v>
      </c>
      <c r="CR90" s="124" t="n">
        <f aca="false">EX90</f>
        <v>17.7616496260493</v>
      </c>
      <c r="CS90" s="128" t="n">
        <f aca="false">EX90</f>
        <v>17.7616496260493</v>
      </c>
      <c r="CT90" s="7" t="n">
        <f aca="false">CB90</f>
        <v>27.0897833469374</v>
      </c>
      <c r="CU90" s="124" t="n">
        <f aca="false">(+CT90+$CU$3)</f>
        <v>29.5897833469374</v>
      </c>
      <c r="CV90" s="124" t="n">
        <f aca="false">CT90+$CV$3</f>
        <v>44.0897833469374</v>
      </c>
      <c r="CW90" s="124" t="n">
        <f aca="false">CT90+$CW$3</f>
        <v>37.0897833469374</v>
      </c>
      <c r="CX90" s="96" t="n">
        <f aca="false">IF(Polymers_Data!BU90=1,0.5*CW90+0.5*CV90,IF(Polymers_Data!BU90=2,0.7*CW90+0.3*CV90,IF(Polymers_Data!BU90=3,MAXA(MINA(CV90,CW90),CU90),IF(Polymers_Data!BU90=4,0.7*CW90+0.3*CU90,IF(Polymers_Data!BU90=5,0.5*CW90+0.5*CU90,"ERR")))))</f>
        <v>39.1897833469374</v>
      </c>
      <c r="CY90" s="129" t="n">
        <f aca="false">CX90</f>
        <v>39.1897833469374</v>
      </c>
      <c r="CZ90" s="105" t="n">
        <v>0</v>
      </c>
      <c r="DA90" s="124" t="n">
        <f aca="false">CZ90*100/(0.2*4.22+0.8*2.9696)</f>
        <v>0</v>
      </c>
      <c r="DB90" s="123"/>
      <c r="DC90" s="124" t="n">
        <f aca="false">EN90</f>
        <v>24.4897833469374</v>
      </c>
      <c r="DD90" s="124" t="n">
        <f aca="false">EB90</f>
        <v>105.988253968254</v>
      </c>
      <c r="DE90" s="124" t="n">
        <f aca="false">DC90*0.285+DD90/7.37*0.785+5.2</f>
        <v>23.4687035001566</v>
      </c>
      <c r="DF90" s="124" t="n">
        <f aca="false">DC90+$DF$3</f>
        <v>19.1897833469374</v>
      </c>
      <c r="DG90" s="124" t="n">
        <f aca="false">DC90+$DG$3</f>
        <v>49.4897833469374</v>
      </c>
      <c r="DH90" s="96" t="n">
        <f aca="false">DC90+6</f>
        <v>30.4897833469374</v>
      </c>
      <c r="DI90" s="124" t="n">
        <f aca="false">IF(Monomers_Data!AE90=1,0.5*DH90+0.5*DG90,IF(Monomers_Data!AE90=2,0.7*DH90+0.3*DG90,IF(Monomers_Data!AE90=3,MAXA(MINA(DG90,DH90),DF90),IF(Monomers_Data!AE90=4,0.7*DH90+0.3*DF90,IF(Monomers_Data!AE90=5,0.5*DH90+0.5*DF90,"ERR")))))</f>
        <v>30.4897833469374</v>
      </c>
      <c r="DJ90" s="125" t="n">
        <f aca="false">DI90</f>
        <v>30.4897833469374</v>
      </c>
      <c r="DK90" s="123" t="n">
        <f aca="false">DJ90/100*2204</f>
        <v>671.9948249665</v>
      </c>
      <c r="DL90" s="124" t="n">
        <f aca="false">CB90</f>
        <v>27.0897833469374</v>
      </c>
      <c r="DM90" s="124" t="n">
        <f aca="false">DL90+$DM$3</f>
        <v>29.5897833469374</v>
      </c>
      <c r="DN90" s="124" t="n">
        <f aca="false">DL90+$DN$3</f>
        <v>50.0897833469374</v>
      </c>
      <c r="DO90" s="96" t="n">
        <f aca="false">DL90+$DO$3</f>
        <v>38.0897833469374</v>
      </c>
      <c r="DP90" s="124" t="n">
        <f aca="false">IF(Monomers_Data!AE90=1,0.5*DO90+0.5*DN90,IF(Monomers_Data!AE90=2,0.7*DO90+0.3*DN90,IF(Monomers_Data!AE90=3,MAXA(MINA(DN90,DO90),DM90),IF(Monomers_Data!AE90=4,0.7*DO90+0.3*DM90,IF(Monomers_Data!AE90=5,0.5*DO90+0.5*DM90,"ERR")))))</f>
        <v>38.0897833469374</v>
      </c>
      <c r="DQ90" s="125" t="n">
        <f aca="false">DP90</f>
        <v>38.0897833469374</v>
      </c>
      <c r="DR90" s="123" t="n">
        <f aca="false">DQ90/100*2204</f>
        <v>839.4988249665</v>
      </c>
      <c r="DS90" s="96" t="n">
        <f aca="false">VLOOKUP(A90,'[2]Price Curves'!$C$8:$BH$367,'[2]Price Curves'!$BC$1)</f>
        <v>22.4666666666667</v>
      </c>
      <c r="DT90" s="124" t="n">
        <f aca="false">DS90/42*100</f>
        <v>53.4920634920636</v>
      </c>
      <c r="DU90" s="124" t="n">
        <f aca="false">VLOOKUP(A90,'[2]Price Curves'!$C$8:$BH$367,'[2]Price Curves'!$BG$1)</f>
        <v>65.7690476190476</v>
      </c>
      <c r="DV90" s="105" t="n">
        <f aca="false">DT91+$DT$3</f>
        <v>79.131746031746</v>
      </c>
      <c r="DW90" s="130" t="n">
        <f aca="false">DT91+$DU$3</f>
        <v>163.531746031746</v>
      </c>
      <c r="DX90" s="130" t="n">
        <f aca="false">DT90*$DV$3+DU90*$DW$3+$DX$3</f>
        <v>105.988253968254</v>
      </c>
      <c r="DY90" s="96" t="n">
        <f aca="false">DT91+$DY$3</f>
        <v>108.531746031746</v>
      </c>
      <c r="DZ90" s="96"/>
      <c r="EA90" s="131" t="n">
        <f aca="false">DX90+DZ90</f>
        <v>105.988253968254</v>
      </c>
      <c r="EB90" s="131" t="n">
        <f aca="false">DX90</f>
        <v>105.988253968254</v>
      </c>
      <c r="EC90" s="132"/>
      <c r="ED90" s="133" t="n">
        <f aca="false">'[2]Price Curves'!AM89</f>
        <v>0</v>
      </c>
      <c r="EH90" s="106" t="n">
        <f aca="false">MAX(EXP(-0.015*((A96-'Export File'!$A$6+30)/365))*$EH$8,0.1)</f>
        <v>0.1</v>
      </c>
      <c r="EJ90" s="134" t="n">
        <f aca="false">BV90</f>
        <v>13.0897833469374</v>
      </c>
      <c r="EK90" s="134" t="n">
        <f aca="false">EJ90+5.22</f>
        <v>18.3097833469374</v>
      </c>
      <c r="EL90" s="134" t="n">
        <f aca="false">EJ90+18.2</f>
        <v>31.2897833469374</v>
      </c>
      <c r="EM90" s="134" t="n">
        <f aca="false">EJ90+$EM$3</f>
        <v>24.4897833469374</v>
      </c>
      <c r="EN90" s="135" t="n">
        <f aca="false">IF(Monomers_Data!K90=1,0.5*EM90+0.5*EL90,IF(Monomers_Data!K90=2,0.7*EM90+0.3*EL90,IF(Monomers_Data!K90=3,MAXA(MINA(EL90,EM90),EK90),IF(Monomers_Data!K90=4,0.7*EM90+0.3*EK90,IF(Monomers_Data!K90=5,0.5*EM90+0.5*EK90,"ERR")))))</f>
        <v>24.4897833469374</v>
      </c>
      <c r="EP90" s="142" t="n">
        <f aca="false">EN90+EO90</f>
        <v>24.4897833469374</v>
      </c>
      <c r="EQ90" s="134" t="n">
        <f aca="false">VLOOKUP(A90,'[2]Price Curves'!$C$8:$BH$367,'[2]Price Curves'!$BH$1)</f>
        <v>61.7904761904762</v>
      </c>
      <c r="ER90" s="134" t="n">
        <f aca="false">VLOOKUP(A90,'[2]Price Curves'!$C$8:$BH$367,'[2]Price Curves'!$BA$1)</f>
        <v>48.7339102272726</v>
      </c>
      <c r="ES90" s="137" t="n">
        <f aca="false">MIN(((EQ90+$ET$1-ER90*0.7133-$ET$3)/5.69*2.4313)+1.5,CQ90-$ET$2)</f>
        <v>13.4379727158285</v>
      </c>
      <c r="ET90" s="134" t="n">
        <f aca="false">MAX(($EQ90+$ET$1-$ER90*0.7133-$ET$3)/5.69*2.4313+1.5,$CQ90-$ET$2)</f>
        <v>20.0897833469374</v>
      </c>
      <c r="EU90" s="138" t="n">
        <f aca="false">AVERAGE(ET90,ES90)</f>
        <v>16.7638780313829</v>
      </c>
      <c r="EV90" s="134" t="n">
        <f aca="false">CB90*$EV$2+$EV$3</f>
        <v>17.4527864269377</v>
      </c>
      <c r="EW90" s="134" t="n">
        <f aca="false">IF(Monomers_Data!U90=1,0.5*EU90+0.5*ET90,IF(Monomers_Data!U90=2,0.7*EU90+0.3*ET90,IF(Monomers_Data!U90=3,MAXA(MINA(ET90,EU90),ES90),IF(Monomers_Data!U90=4,0.7*EU90+0.3*ES90,IF(Monomers_Data!U90=5,0.5*EU90+0.5*ES90,"ERR")))))</f>
        <v>17.7616496260493</v>
      </c>
      <c r="EX90" s="96" t="n">
        <f aca="false">EW90</f>
        <v>17.7616496260493</v>
      </c>
      <c r="EY90" s="139" t="n">
        <f aca="false">VLOOKUP(A90,'[2]Price Curves'!$C$8:$BH$367,'[2]Price Curves'!$BE$1)</f>
        <v>4.622</v>
      </c>
      <c r="EZ90" s="134" t="n">
        <f aca="false">EY90*$EZ$2+$EZ$3</f>
        <v>70.5898</v>
      </c>
      <c r="FA90" s="0" t="n">
        <f aca="false">((EY90*$FA$2)+$FA$3)*100</f>
        <v>68.531</v>
      </c>
    </row>
    <row r="91" customFormat="false" ht="12" hidden="false" customHeight="false" outlineLevel="0" collapsed="false">
      <c r="A91" s="140" t="n">
        <f aca="false">EOMONTH(A90,0)+1</f>
        <v>39479</v>
      </c>
      <c r="C91" s="108" t="n">
        <f aca="false">CB91</f>
        <v>27.1059616713876</v>
      </c>
      <c r="D91" s="6"/>
      <c r="E91" s="96" t="n">
        <f aca="false">C91+$E$3</f>
        <v>36.1059616713876</v>
      </c>
      <c r="F91" s="96" t="n">
        <f aca="false">C91+$F$3</f>
        <v>49.1059616713876</v>
      </c>
      <c r="G91" s="96" t="n">
        <f aca="false">C91+$G$3</f>
        <v>42.3059616713876</v>
      </c>
      <c r="H91" s="92" t="n">
        <f aca="false">IF(Polymers_Data!F91=1,0.5*G91+0.5*F91,IF(Polymers_Data!F91=2,0.7*G91+0.3*F91,IF(Polymers_Data!F91=3,MAXA(MINA(F91,G91),E91),IF(Polymers_Data!F91=4,0.7*G91+0.3*E91,IF(Polymers_Data!F91=5,0.5*G91+0.5*E91,"ERR")))))</f>
        <v>42.3059616713876</v>
      </c>
      <c r="I91" s="109" t="n">
        <v>0</v>
      </c>
      <c r="J91" s="109" t="n">
        <f aca="false">G91+I91</f>
        <v>42.3059616713876</v>
      </c>
      <c r="K91" s="110" t="n">
        <f aca="false">J91+2</f>
        <v>44.3059616713876</v>
      </c>
      <c r="L91" s="111" t="n">
        <f aca="false">AB91+$L$3</f>
        <v>44.6059616713876</v>
      </c>
      <c r="M91" s="112" t="n">
        <f aca="false">L91+$M$3</f>
        <v>45.6059616713876</v>
      </c>
      <c r="N91" s="113" t="n">
        <f aca="false">L91+$N$3</f>
        <v>43.6059616713876</v>
      </c>
      <c r="O91" s="114" t="n">
        <f aca="false">C91+$O$3</f>
        <v>29.6059616713876</v>
      </c>
      <c r="P91" s="96" t="n">
        <f aca="false">C91+$P$3</f>
        <v>47.6059616713876</v>
      </c>
      <c r="Q91" s="96" t="n">
        <f aca="false">C91+$Q$3</f>
        <v>39.3559616713876</v>
      </c>
      <c r="R91" s="6"/>
      <c r="S91" s="88" t="n">
        <f aca="false">J91-3.5</f>
        <v>38.8059616713876</v>
      </c>
      <c r="T91" s="92"/>
      <c r="U91" s="114" t="n">
        <f aca="false">$C91+$U$3</f>
        <v>32.1059616713876</v>
      </c>
      <c r="V91" s="96" t="n">
        <f aca="false">$C91+$V$3</f>
        <v>46.6059616713876</v>
      </c>
      <c r="W91" s="96" t="n">
        <f aca="false">$C91+$W$3</f>
        <v>39.1059616713876</v>
      </c>
      <c r="X91" s="92"/>
      <c r="Y91" s="92" t="n">
        <f aca="false">IF(Polymers_Data!BA91=1,0.5*W91+0.5*V91,IF(Polymers_Data!BA91=2,0.7*W91+0.3*V91,IF(Polymers_Data!BA91=3,MAXA(MINA(V91,W91),U91),IF(Polymers_Data!BA91=4,0.7*W91+0.3*U91,IF(Polymers_Data!BA91=5,0.5*W91+0.5*U91,"ERR")))))</f>
        <v>39.1059616713876</v>
      </c>
      <c r="Z91" s="96" t="n">
        <v>0</v>
      </c>
      <c r="AA91" s="92" t="n">
        <f aca="false">W91+Z91</f>
        <v>39.1059616713876</v>
      </c>
      <c r="AB91" s="92" t="n">
        <f aca="false">AA91+1</f>
        <v>40.1059616713876</v>
      </c>
      <c r="AC91" s="116" t="n">
        <f aca="false">S91+2</f>
        <v>40.8059616713876</v>
      </c>
      <c r="AD91" s="117" t="n">
        <f aca="false">AB91+2.5</f>
        <v>42.6059616713876</v>
      </c>
      <c r="AE91" s="96" t="n">
        <f aca="false">C91+11.33</f>
        <v>38.4359616713876</v>
      </c>
      <c r="AF91" s="96" t="n">
        <f aca="false">C91+27</f>
        <v>54.1059616713876</v>
      </c>
      <c r="AG91" s="96" t="n">
        <f aca="false">C91+17.68</f>
        <v>44.7859616713876</v>
      </c>
      <c r="AH91" s="6"/>
      <c r="AI91" s="88" t="n">
        <f aca="false">AC91+4.5</f>
        <v>45.3059616713876</v>
      </c>
      <c r="AJ91" s="118" t="n">
        <f aca="false">AB91+8</f>
        <v>48.1059616713876</v>
      </c>
      <c r="AK91" s="114" t="n">
        <f aca="false">CO91+1.5</f>
        <v>22.6059616713876</v>
      </c>
      <c r="AL91" s="6"/>
      <c r="AM91" s="96" t="n">
        <f aca="false">AK91+$AM$3</f>
        <v>35.4059616713876</v>
      </c>
      <c r="AN91" s="96" t="n">
        <f aca="false">AK91+$AN$3</f>
        <v>46.6059616713876</v>
      </c>
      <c r="AO91" s="96" t="n">
        <f aca="false">AK91+$AO$3</f>
        <v>40.5059616713876</v>
      </c>
      <c r="AP91" s="109" t="n">
        <f aca="false">IF(Polymers_Data!AE91=1,0.5*AO91+0.5*AN91,IF(Polymers_Data!AE91=2,0.7*AO91+0.3*AN91,IF(Polymers_Data!AE91=3,MAXA(MINA(AN91,AO91),AM91),IF(Polymers_Data!AE91=4,0.7*AO91+0.3*AM91,IF(Polymers_Data!AE91=5,0.5*AO91+0.5*AM91,"ERR")))))</f>
        <v>40.5059616713876</v>
      </c>
      <c r="AQ91" s="109" t="n">
        <f aca="false">IF(Polymers_Data!AE91=1,0.5*AO91+0.5*AN91,IF(Polymers_Data!AE91=2,0.7*AO91+0.3*AN91,IF(Polymers_Data!AE91=3,MAXA(MINA(AN91,AO91),AM91),IF(Polymers_Data!AE91=4,0.7*AO91+0.3*AM91,IF(Polymers_Data!AE91=5,0.5*AO91+0.5*AM91,"ERR")))))</f>
        <v>40.5059616713876</v>
      </c>
      <c r="AR91" s="96" t="n">
        <f aca="false">$AK91+10</f>
        <v>32.6059616713876</v>
      </c>
      <c r="AS91" s="96" t="n">
        <f aca="false">$AK91+23.75</f>
        <v>46.3559616713876</v>
      </c>
      <c r="AT91" s="96" t="n">
        <f aca="false">$AK91+$AT$3</f>
        <v>37.9959616713876</v>
      </c>
      <c r="AU91" s="96" t="n">
        <f aca="false">IF(Polymers_Data!BP91=1,0.5*AT91+0.5*AS91,IF(Polymers_Data!BP91=2,0.7*AT91+0.3*AS91,IF(Polymers_Data!BP91=3,MAXA(MINA(AS91,AT91),AR91),IF(Polymers_Data!BP91=4,0.7*AT91+0.3*AR91,IF(Polymers_Data!BP91=5,0.3*AT91+0.7*AR91,"ERR")))))</f>
        <v>37.9959616713876</v>
      </c>
      <c r="AV91" s="96"/>
      <c r="AW91" s="96" t="n">
        <f aca="false">AT91+AV91</f>
        <v>37.9959616713876</v>
      </c>
      <c r="AX91" s="5"/>
      <c r="AY91" s="108" t="n">
        <f aca="false">C91</f>
        <v>27.1059616713876</v>
      </c>
      <c r="AZ91" s="6"/>
      <c r="BA91" s="96" t="n">
        <f aca="false">AY91+$BA$3</f>
        <v>44.6059616713876</v>
      </c>
      <c r="BB91" s="96" t="n">
        <f aca="false">AY91+$BB$3</f>
        <v>87.1059616713876</v>
      </c>
      <c r="BC91" s="96" t="n">
        <f aca="false">AY91+$BC$3</f>
        <v>66.6059616713876</v>
      </c>
      <c r="BD91" s="109" t="n">
        <f aca="false">IF(Polymers_Data!BZ91=1,0.5*BC91+0.5*BB91,IF(Polymers_Data!BZ91=2,0.7*BC91+0.3*BB91,IF(Polymers_Data!BZ91=3,MAXA(MINA(BB91,BC91),BA91),IF(Polymers_Data!BZ91=4,0.7*BC91+0.3*BA91,IF(Polymers_Data!BZ91=5,0.5*BC91+0.5*BA91,"ERR")))))</f>
        <v>66.6059616713876</v>
      </c>
      <c r="BE91" s="92" t="n">
        <f aca="false">IF(Polymers_Data!BZ91=1,0.5*BC91+0.5*BB91,IF(Polymers_Data!BZ91=2,0.7*BC91+0.3*BB91,IF(Polymers_Data!BZ91=3,MAXA(MINA(BB91,BC91),BA91),IF(Polymers_Data!BZ91=4,0.7*BC91+0.3*BA91,IF(Polymers_Data!BZ91=5,0.5*BC91+0.5*BA91,"ERR")))))</f>
        <v>66.6059616713876</v>
      </c>
      <c r="BF91" s="6"/>
      <c r="BG91" s="6"/>
      <c r="BH91" s="6"/>
      <c r="BI91" s="120" t="n">
        <f aca="false">BC91+BH91</f>
        <v>66.6059616713876</v>
      </c>
      <c r="BJ91" s="6"/>
      <c r="BK91" s="114" t="n">
        <f aca="false">DQ91</f>
        <v>38.1059616713876</v>
      </c>
      <c r="BL91" s="6"/>
      <c r="BM91" s="96" t="n">
        <f aca="false">BK91+$BM$3</f>
        <v>45.3559616713876</v>
      </c>
      <c r="BN91" s="96" t="n">
        <f aca="false">BK91+22</f>
        <v>60.1059616713876</v>
      </c>
      <c r="BO91" s="96" t="n">
        <f aca="false">BK91+$BO$3</f>
        <v>53.3059616713876</v>
      </c>
      <c r="BP91" s="121" t="n">
        <f aca="false">IF(Polymers_Data!AJ91=1,0.5*BO91+0.5*BN91,IF(Polymers_Data!AJ91=2,0.7*BO91+0.3*BN91,IF(Polymers_Data!AJ91=3,MAXA(MINA(BN91,BO91),BM91),IF(Polymers_Data!AJ91=4,0.7*BO91+0.3*BM91,IF(Polymers_Data!AJ91=5,0.5*BO91+0.5*BM91,"ERR")))))</f>
        <v>53.3059616713876</v>
      </c>
      <c r="BQ91" s="121" t="n">
        <v>0</v>
      </c>
      <c r="BR91" s="121" t="n">
        <f aca="false">BO91+BQ91</f>
        <v>53.3059616713876</v>
      </c>
      <c r="BS91" s="96" t="n">
        <f aca="false">BR91-2.5</f>
        <v>50.8059616713876</v>
      </c>
      <c r="BT91" s="124"/>
      <c r="BU91" s="122" t="n">
        <f aca="false">VLOOKUP(A91,'[2]Price Curves'!$C$8:$IV$367,'[2]Price Curves'!$AW$1)</f>
        <v>38.9247061640212</v>
      </c>
      <c r="BV91" s="96" t="n">
        <f aca="false">BU91/2.97</f>
        <v>13.1059616713876</v>
      </c>
      <c r="BW91" s="96" t="n">
        <f aca="false">BV91+7</f>
        <v>20.1059616713876</v>
      </c>
      <c r="BX91" s="96" t="n">
        <f aca="false">BV91+23.861</f>
        <v>36.9669616713876</v>
      </c>
      <c r="BY91" s="96" t="n">
        <f aca="false">BV91+$BY$3</f>
        <v>27.1059616713876</v>
      </c>
      <c r="BZ91" s="96" t="n">
        <f aca="false">IF(Monomers_Data!F91=1,0.5*BY91+0.5*BX91,IF(Monomers_Data!F91=2,0.7*BY91+0.3*BX91,IF(Monomers_Data!F91=3,MAXA(MINA(BX91,BY91),BW91),IF(Monomers_Data!F91=4,0.7*BY91+0.3*BW91,IF(Monomers_Data!F91=5,0.5*BY91+0.5*BW91,"ERR")))))</f>
        <v>27.1059616713876</v>
      </c>
      <c r="CA91" s="96"/>
      <c r="CB91" s="92" t="n">
        <f aca="false">BY91+CA91</f>
        <v>27.1059616713876</v>
      </c>
      <c r="CC91" s="96" t="n">
        <f aca="false">EP91</f>
        <v>24.5059616713876</v>
      </c>
      <c r="CD91" s="96" t="n">
        <f aca="false">CB91+2</f>
        <v>29.1059616713876</v>
      </c>
      <c r="CE91" s="123" t="n">
        <f aca="false">CB91+0.25</f>
        <v>27.3559616713876</v>
      </c>
      <c r="CF91" s="124"/>
      <c r="CG91" s="105" t="n">
        <f aca="false">VLOOKUP(A91,'[2]Price Curves'!$C$8:$BH$367,'[2]Price Curves'!$AY$1)</f>
        <v>47.1675535170636</v>
      </c>
      <c r="CH91" s="124" t="n">
        <f aca="false">CG91/4.23</f>
        <v>11.1507218716462</v>
      </c>
      <c r="CI91" s="124" t="n">
        <f aca="false">$CB91+CI$3</f>
        <v>19.1059616713876</v>
      </c>
      <c r="CJ91" s="124" t="n">
        <f aca="false">$CB91+CJ$3</f>
        <v>25.1059616713876</v>
      </c>
      <c r="CK91" s="124" t="n">
        <f aca="false">$CB91+CK$3</f>
        <v>21.1059616713876</v>
      </c>
      <c r="CL91" s="125" t="n">
        <f aca="false">IF(Monomers_Data!P91=1,0.5*CK91+0.5*CJ91,IF(Monomers_Data!P91=2,0.7*CK91+0.3*CJ91,IF(Monomers_Data!P91=3,MAXA(MINA(CJ91,CK91),CI91),IF(Monomers_Data!P91=4,0.7*CK91+0.3*CI91,IF(Monomers_Data!P91=5,0.5*CK91+0.5*CI91,"ERR")))))</f>
        <v>21.1059616713876</v>
      </c>
      <c r="CM91" s="125" t="n">
        <f aca="false">CH91+$CM$3</f>
        <v>18.1507218716462</v>
      </c>
      <c r="CN91" s="125"/>
      <c r="CO91" s="118" t="n">
        <f aca="false">CK91+CN91</f>
        <v>21.1059616713876</v>
      </c>
      <c r="CP91" s="125" t="n">
        <v>1.5</v>
      </c>
      <c r="CQ91" s="127" t="n">
        <f aca="false">CO91+CP91</f>
        <v>22.6059616713876</v>
      </c>
      <c r="CR91" s="124" t="n">
        <f aca="false">EX91</f>
        <v>17.7713622190985</v>
      </c>
      <c r="CS91" s="128" t="n">
        <f aca="false">EX91</f>
        <v>17.7713622190985</v>
      </c>
      <c r="CT91" s="7" t="n">
        <f aca="false">CB91</f>
        <v>27.1059616713876</v>
      </c>
      <c r="CU91" s="124" t="n">
        <f aca="false">(+CT91+$CU$3)</f>
        <v>29.6059616713876</v>
      </c>
      <c r="CV91" s="124" t="n">
        <f aca="false">CT91+$CV$3</f>
        <v>44.1059616713876</v>
      </c>
      <c r="CW91" s="124" t="n">
        <f aca="false">CT91+$CW$3</f>
        <v>37.1059616713876</v>
      </c>
      <c r="CX91" s="96" t="n">
        <f aca="false">IF(Polymers_Data!BU91=1,0.5*CW91+0.5*CV91,IF(Polymers_Data!BU91=2,0.7*CW91+0.3*CV91,IF(Polymers_Data!BU91=3,MAXA(MINA(CV91,CW91),CU91),IF(Polymers_Data!BU91=4,0.7*CW91+0.3*CU91,IF(Polymers_Data!BU91=5,0.5*CW91+0.5*CU91,"ERR")))))</f>
        <v>39.2059616713876</v>
      </c>
      <c r="CY91" s="129" t="n">
        <f aca="false">CX91</f>
        <v>39.2059616713876</v>
      </c>
      <c r="CZ91" s="105" t="n">
        <v>0</v>
      </c>
      <c r="DA91" s="124" t="n">
        <f aca="false">CZ91*100/(0.2*4.22+0.8*2.9696)</f>
        <v>0</v>
      </c>
      <c r="DB91" s="123"/>
      <c r="DC91" s="124" t="n">
        <f aca="false">EN91</f>
        <v>24.5059616713876</v>
      </c>
      <c r="DD91" s="124" t="n">
        <f aca="false">EB91</f>
        <v>106.034484126984</v>
      </c>
      <c r="DE91" s="124" t="n">
        <f aca="false">DC91*0.285+DD91/7.37*0.785+5.2</f>
        <v>23.4782384304408</v>
      </c>
      <c r="DF91" s="124" t="n">
        <f aca="false">DC91+$DF$3</f>
        <v>19.2059616713876</v>
      </c>
      <c r="DG91" s="124" t="n">
        <f aca="false">DC91+$DG$3</f>
        <v>49.5059616713876</v>
      </c>
      <c r="DH91" s="96" t="n">
        <f aca="false">DC91+6</f>
        <v>30.5059616713876</v>
      </c>
      <c r="DI91" s="124" t="n">
        <f aca="false">IF(Monomers_Data!AE91=1,0.5*DH91+0.5*DG91,IF(Monomers_Data!AE91=2,0.7*DH91+0.3*DG91,IF(Monomers_Data!AE91=3,MAXA(MINA(DG91,DH91),DF91),IF(Monomers_Data!AE91=4,0.7*DH91+0.3*DF91,IF(Monomers_Data!AE91=5,0.5*DH91+0.5*DF91,"ERR")))))</f>
        <v>30.5059616713876</v>
      </c>
      <c r="DJ91" s="125" t="n">
        <f aca="false">DI91</f>
        <v>30.5059616713876</v>
      </c>
      <c r="DK91" s="123" t="n">
        <f aca="false">DJ91/100*2204</f>
        <v>672.351395237383</v>
      </c>
      <c r="DL91" s="124" t="n">
        <f aca="false">CB91</f>
        <v>27.1059616713876</v>
      </c>
      <c r="DM91" s="124" t="n">
        <f aca="false">DL91+$DM$3</f>
        <v>29.6059616713876</v>
      </c>
      <c r="DN91" s="124" t="n">
        <f aca="false">DL91+$DN$3</f>
        <v>50.1059616713876</v>
      </c>
      <c r="DO91" s="96" t="n">
        <f aca="false">DL91+$DO$3</f>
        <v>38.1059616713876</v>
      </c>
      <c r="DP91" s="124" t="n">
        <f aca="false">IF(Monomers_Data!AE91=1,0.5*DO91+0.5*DN91,IF(Monomers_Data!AE91=2,0.7*DO91+0.3*DN91,IF(Monomers_Data!AE91=3,MAXA(MINA(DN91,DO91),DM91),IF(Monomers_Data!AE91=4,0.7*DO91+0.3*DM91,IF(Monomers_Data!AE91=5,0.5*DO91+0.5*DM91,"ERR")))))</f>
        <v>38.1059616713876</v>
      </c>
      <c r="DQ91" s="125" t="n">
        <f aca="false">DP91</f>
        <v>38.1059616713876</v>
      </c>
      <c r="DR91" s="123" t="n">
        <f aca="false">DQ91/100*2204</f>
        <v>839.855395237383</v>
      </c>
      <c r="DS91" s="96" t="n">
        <f aca="false">VLOOKUP(A91,'[2]Price Curves'!$C$8:$BH$367,'[2]Price Curves'!$BC$1)</f>
        <v>22.4833333333333</v>
      </c>
      <c r="DT91" s="124" t="n">
        <f aca="false">DS91/42*100</f>
        <v>53.531746031746</v>
      </c>
      <c r="DU91" s="124" t="n">
        <f aca="false">VLOOKUP(A91,'[2]Price Curves'!$C$8:$BH$367,'[2]Price Curves'!$BG$1)</f>
        <v>66.4309523809524</v>
      </c>
      <c r="DV91" s="105" t="n">
        <f aca="false">DT92+$DT$3</f>
        <v>79.1714285714286</v>
      </c>
      <c r="DW91" s="130" t="n">
        <f aca="false">DT92+$DU$3</f>
        <v>163.571428571429</v>
      </c>
      <c r="DX91" s="130" t="n">
        <f aca="false">DT91*$DV$3+DU91*$DW$3+$DX$3</f>
        <v>106.034484126984</v>
      </c>
      <c r="DY91" s="96" t="n">
        <f aca="false">DT92+$DY$3</f>
        <v>108.571428571429</v>
      </c>
      <c r="DZ91" s="96"/>
      <c r="EA91" s="131" t="n">
        <f aca="false">DX91+DZ91</f>
        <v>106.034484126984</v>
      </c>
      <c r="EB91" s="131" t="n">
        <f aca="false">DX91</f>
        <v>106.034484126984</v>
      </c>
      <c r="EC91" s="132"/>
      <c r="ED91" s="133" t="n">
        <f aca="false">'[2]Price Curves'!AM90</f>
        <v>0</v>
      </c>
      <c r="EH91" s="106" t="n">
        <f aca="false">MAX(EXP(-0.015*((A97-'Export File'!$A$6+30)/365))*$EH$8,0.1)</f>
        <v>0.1</v>
      </c>
      <c r="EJ91" s="134" t="n">
        <f aca="false">BV91</f>
        <v>13.1059616713876</v>
      </c>
      <c r="EK91" s="134" t="n">
        <f aca="false">EJ91+5.22</f>
        <v>18.3259616713876</v>
      </c>
      <c r="EL91" s="134" t="n">
        <f aca="false">EJ91+18.2</f>
        <v>31.3059616713876</v>
      </c>
      <c r="EM91" s="134" t="n">
        <f aca="false">EJ91+$EM$3</f>
        <v>24.5059616713876</v>
      </c>
      <c r="EN91" s="135" t="n">
        <f aca="false">IF(Monomers_Data!K91=1,0.5*EM91+0.5*EL91,IF(Monomers_Data!K91=2,0.7*EM91+0.3*EL91,IF(Monomers_Data!K91=3,MAXA(MINA(EL91,EM91),EK91),IF(Monomers_Data!K91=4,0.7*EM91+0.3*EK91,IF(Monomers_Data!K91=5,0.5*EM91+0.5*EK91,"ERR")))))</f>
        <v>24.5059616713876</v>
      </c>
      <c r="EP91" s="142" t="n">
        <f aca="false">EN91+EO91</f>
        <v>24.5059616713876</v>
      </c>
      <c r="EQ91" s="134" t="n">
        <f aca="false">VLOOKUP(A91,'[2]Price Curves'!$C$8:$BH$367,'[2]Price Curves'!$BH$1)</f>
        <v>61.8190476190476</v>
      </c>
      <c r="ER91" s="134" t="n">
        <f aca="false">VLOOKUP(A91,'[2]Price Curves'!$C$8:$BH$367,'[2]Price Curves'!$BA$1)</f>
        <v>48.781495952381</v>
      </c>
      <c r="ES91" s="137" t="n">
        <f aca="false">MIN(((EQ91+$ET$1-ER91*0.7133-$ET$3)/5.69*2.4313)+1.5,CQ91-$ET$2)</f>
        <v>13.4356775219901</v>
      </c>
      <c r="ET91" s="134" t="n">
        <f aca="false">MAX(($EQ91+$ET$1-$ER91*0.7133-$ET$3)/5.69*2.4313+1.5,$CQ91-$ET$2)</f>
        <v>20.1059616713876</v>
      </c>
      <c r="EU91" s="138" t="n">
        <f aca="false">AVERAGE(ET91,ES91)</f>
        <v>16.7708195966889</v>
      </c>
      <c r="EV91" s="134" t="n">
        <f aca="false">CB91*$EV$2+$EV$3</f>
        <v>17.4650010618976</v>
      </c>
      <c r="EW91" s="134" t="n">
        <f aca="false">IF(Monomers_Data!U91=1,0.5*EU91+0.5*ET91,IF(Monomers_Data!U91=2,0.7*EU91+0.3*ET91,IF(Monomers_Data!U91=3,MAXA(MINA(ET91,EU91),ES91),IF(Monomers_Data!U91=4,0.7*EU91+0.3*ES91,IF(Monomers_Data!U91=5,0.5*EU91+0.5*ES91,"ERR")))))</f>
        <v>17.7713622190985</v>
      </c>
      <c r="EX91" s="96" t="n">
        <f aca="false">EW91</f>
        <v>17.7713622190985</v>
      </c>
      <c r="EY91" s="139" t="n">
        <f aca="false">VLOOKUP(A91,'[2]Price Curves'!$C$8:$BH$367,'[2]Price Curves'!$BE$1)</f>
        <v>4.502</v>
      </c>
      <c r="EZ91" s="134" t="n">
        <f aca="false">EY91*$EZ$2+$EZ$3</f>
        <v>68.6818</v>
      </c>
      <c r="FA91" s="0" t="n">
        <f aca="false">((EY91*$FA$2)+$FA$3)*100</f>
        <v>67.271</v>
      </c>
    </row>
    <row r="92" customFormat="false" ht="12" hidden="false" customHeight="false" outlineLevel="0" collapsed="false">
      <c r="A92" s="140" t="n">
        <f aca="false">EOMONTH(A91,0)+1</f>
        <v>39508</v>
      </c>
      <c r="C92" s="108" t="n">
        <f aca="false">CB92</f>
        <v>27.1225037322075</v>
      </c>
      <c r="D92" s="6"/>
      <c r="E92" s="96" t="n">
        <f aca="false">C92+$E$3</f>
        <v>36.1225037322075</v>
      </c>
      <c r="F92" s="96" t="n">
        <f aca="false">C92+$F$3</f>
        <v>49.1225037322075</v>
      </c>
      <c r="G92" s="96" t="n">
        <f aca="false">C92+$G$3</f>
        <v>42.3225037322075</v>
      </c>
      <c r="H92" s="92" t="n">
        <f aca="false">IF(Polymers_Data!F92=1,0.5*G92+0.5*F92,IF(Polymers_Data!F92=2,0.7*G92+0.3*F92,IF(Polymers_Data!F92=3,MAXA(MINA(F92,G92),E92),IF(Polymers_Data!F92=4,0.7*G92+0.3*E92,IF(Polymers_Data!F92=5,0.5*G92+0.5*E92,"ERR")))))</f>
        <v>42.3225037322075</v>
      </c>
      <c r="I92" s="109" t="n">
        <v>0</v>
      </c>
      <c r="J92" s="109" t="n">
        <f aca="false">G92+I92</f>
        <v>42.3225037322075</v>
      </c>
      <c r="K92" s="110" t="n">
        <f aca="false">J92+2</f>
        <v>44.3225037322075</v>
      </c>
      <c r="L92" s="111" t="n">
        <f aca="false">AB92+$L$3</f>
        <v>44.6225037322075</v>
      </c>
      <c r="M92" s="112" t="n">
        <f aca="false">L92+$M$3</f>
        <v>45.6225037322075</v>
      </c>
      <c r="N92" s="113" t="n">
        <f aca="false">L92+$N$3</f>
        <v>43.6225037322075</v>
      </c>
      <c r="O92" s="114" t="n">
        <f aca="false">C92+$O$3</f>
        <v>29.6225037322075</v>
      </c>
      <c r="P92" s="96" t="n">
        <f aca="false">C92+$P$3</f>
        <v>47.6225037322075</v>
      </c>
      <c r="Q92" s="96" t="n">
        <f aca="false">C92+$Q$3</f>
        <v>39.3725037322075</v>
      </c>
      <c r="R92" s="6"/>
      <c r="S92" s="88" t="n">
        <f aca="false">J92-3.5</f>
        <v>38.8225037322075</v>
      </c>
      <c r="T92" s="92"/>
      <c r="U92" s="114" t="n">
        <f aca="false">$C92+$U$3</f>
        <v>32.1225037322075</v>
      </c>
      <c r="V92" s="96" t="n">
        <f aca="false">$C92+$V$3</f>
        <v>46.6225037322075</v>
      </c>
      <c r="W92" s="96" t="n">
        <f aca="false">$C92+$W$3</f>
        <v>39.1225037322075</v>
      </c>
      <c r="X92" s="92"/>
      <c r="Y92" s="92" t="n">
        <f aca="false">IF(Polymers_Data!BA92=1,0.5*W92+0.5*V92,IF(Polymers_Data!BA92=2,0.7*W92+0.3*V92,IF(Polymers_Data!BA92=3,MAXA(MINA(V92,W92),U92),IF(Polymers_Data!BA92=4,0.7*W92+0.3*U92,IF(Polymers_Data!BA92=5,0.5*W92+0.5*U92,"ERR")))))</f>
        <v>39.1225037322075</v>
      </c>
      <c r="Z92" s="96" t="n">
        <v>0</v>
      </c>
      <c r="AA92" s="92" t="n">
        <f aca="false">W92+Z92</f>
        <v>39.1225037322075</v>
      </c>
      <c r="AB92" s="92" t="n">
        <f aca="false">AA92+1</f>
        <v>40.1225037322075</v>
      </c>
      <c r="AC92" s="116" t="n">
        <f aca="false">S92+2</f>
        <v>40.8225037322075</v>
      </c>
      <c r="AD92" s="117" t="n">
        <f aca="false">AB92+2.5</f>
        <v>42.6225037322075</v>
      </c>
      <c r="AE92" s="96" t="n">
        <f aca="false">C92+11.33</f>
        <v>38.4525037322075</v>
      </c>
      <c r="AF92" s="96" t="n">
        <f aca="false">C92+27</f>
        <v>54.1225037322075</v>
      </c>
      <c r="AG92" s="96" t="n">
        <f aca="false">C92+17.68</f>
        <v>44.8025037322075</v>
      </c>
      <c r="AH92" s="6"/>
      <c r="AI92" s="88" t="n">
        <f aca="false">AC92+4.5</f>
        <v>45.3225037322075</v>
      </c>
      <c r="AJ92" s="118" t="n">
        <f aca="false">AB92+8</f>
        <v>48.1225037322075</v>
      </c>
      <c r="AK92" s="114" t="n">
        <f aca="false">CO92+1.5</f>
        <v>22.6225037322075</v>
      </c>
      <c r="AL92" s="6"/>
      <c r="AM92" s="96" t="n">
        <f aca="false">AK92+$AM$3</f>
        <v>35.4225037322075</v>
      </c>
      <c r="AN92" s="96" t="n">
        <f aca="false">AK92+$AN$3</f>
        <v>46.6225037322075</v>
      </c>
      <c r="AO92" s="96" t="n">
        <f aca="false">AK92+$AO$3</f>
        <v>40.5225037322075</v>
      </c>
      <c r="AP92" s="109" t="n">
        <f aca="false">IF(Polymers_Data!AE92=1,0.5*AO92+0.5*AN92,IF(Polymers_Data!AE92=2,0.7*AO92+0.3*AN92,IF(Polymers_Data!AE92=3,MAXA(MINA(AN92,AO92),AM92),IF(Polymers_Data!AE92=4,0.7*AO92+0.3*AM92,IF(Polymers_Data!AE92=5,0.5*AO92+0.5*AM92,"ERR")))))</f>
        <v>40.5225037322075</v>
      </c>
      <c r="AQ92" s="109" t="n">
        <f aca="false">IF(Polymers_Data!AE92=1,0.5*AO92+0.5*AN92,IF(Polymers_Data!AE92=2,0.7*AO92+0.3*AN92,IF(Polymers_Data!AE92=3,MAXA(MINA(AN92,AO92),AM92),IF(Polymers_Data!AE92=4,0.7*AO92+0.3*AM92,IF(Polymers_Data!AE92=5,0.5*AO92+0.5*AM92,"ERR")))))</f>
        <v>40.5225037322075</v>
      </c>
      <c r="AR92" s="96" t="n">
        <f aca="false">$AK92+10</f>
        <v>32.6225037322075</v>
      </c>
      <c r="AS92" s="96" t="n">
        <f aca="false">$AK92+23.75</f>
        <v>46.3725037322075</v>
      </c>
      <c r="AT92" s="96" t="n">
        <f aca="false">$AK92+$AT$3</f>
        <v>38.0125037322075</v>
      </c>
      <c r="AU92" s="96" t="n">
        <f aca="false">IF(Polymers_Data!BP92=1,0.5*AT92+0.5*AS92,IF(Polymers_Data!BP92=2,0.7*AT92+0.3*AS92,IF(Polymers_Data!BP92=3,MAXA(MINA(AS92,AT92),AR92),IF(Polymers_Data!BP92=4,0.7*AT92+0.3*AR92,IF(Polymers_Data!BP92=5,0.3*AT92+0.7*AR92,"ERR")))))</f>
        <v>38.0125037322075</v>
      </c>
      <c r="AV92" s="96"/>
      <c r="AW92" s="96" t="n">
        <f aca="false">AT92+AV92</f>
        <v>38.0125037322075</v>
      </c>
      <c r="AX92" s="5"/>
      <c r="AY92" s="108" t="n">
        <f aca="false">C92</f>
        <v>27.1225037322075</v>
      </c>
      <c r="AZ92" s="6"/>
      <c r="BA92" s="96" t="n">
        <f aca="false">AY92+$BA$3</f>
        <v>44.6225037322075</v>
      </c>
      <c r="BB92" s="96" t="n">
        <f aca="false">AY92+$BB$3</f>
        <v>87.1225037322075</v>
      </c>
      <c r="BC92" s="96" t="n">
        <f aca="false">AY92+$BC$3</f>
        <v>66.6225037322075</v>
      </c>
      <c r="BD92" s="109" t="n">
        <f aca="false">IF(Polymers_Data!BZ92=1,0.5*BC92+0.5*BB92,IF(Polymers_Data!BZ92=2,0.7*BC92+0.3*BB92,IF(Polymers_Data!BZ92=3,MAXA(MINA(BB92,BC92),BA92),IF(Polymers_Data!BZ92=4,0.7*BC92+0.3*BA92,IF(Polymers_Data!BZ92=5,0.5*BC92+0.5*BA92,"ERR")))))</f>
        <v>66.6225037322075</v>
      </c>
      <c r="BE92" s="92" t="n">
        <f aca="false">IF(Polymers_Data!BZ92=1,0.5*BC92+0.5*BB92,IF(Polymers_Data!BZ92=2,0.7*BC92+0.3*BB92,IF(Polymers_Data!BZ92=3,MAXA(MINA(BB92,BC92),BA92),IF(Polymers_Data!BZ92=4,0.7*BC92+0.3*BA92,IF(Polymers_Data!BZ92=5,0.5*BC92+0.5*BA92,"ERR")))))</f>
        <v>66.6225037322075</v>
      </c>
      <c r="BF92" s="6"/>
      <c r="BG92" s="6"/>
      <c r="BH92" s="6"/>
      <c r="BI92" s="120" t="n">
        <f aca="false">BC92+BH92</f>
        <v>66.6225037322075</v>
      </c>
      <c r="BJ92" s="6"/>
      <c r="BK92" s="114" t="n">
        <f aca="false">DQ92</f>
        <v>38.1225037322075</v>
      </c>
      <c r="BL92" s="6"/>
      <c r="BM92" s="96" t="n">
        <f aca="false">BK92+$BM$3</f>
        <v>45.3725037322075</v>
      </c>
      <c r="BN92" s="96" t="n">
        <f aca="false">BK92+22</f>
        <v>60.1225037322075</v>
      </c>
      <c r="BO92" s="96" t="n">
        <f aca="false">BK92+$BO$3</f>
        <v>53.3225037322075</v>
      </c>
      <c r="BP92" s="121" t="n">
        <f aca="false">IF(Polymers_Data!AJ92=1,0.5*BO92+0.5*BN92,IF(Polymers_Data!AJ92=2,0.7*BO92+0.3*BN92,IF(Polymers_Data!AJ92=3,MAXA(MINA(BN92,BO92),BM92),IF(Polymers_Data!AJ92=4,0.7*BO92+0.3*BM92,IF(Polymers_Data!AJ92=5,0.5*BO92+0.5*BM92,"ERR")))))</f>
        <v>53.3225037322075</v>
      </c>
      <c r="BQ92" s="121" t="n">
        <v>0</v>
      </c>
      <c r="BR92" s="121" t="n">
        <f aca="false">BO92+BQ92</f>
        <v>53.3225037322075</v>
      </c>
      <c r="BS92" s="96" t="n">
        <f aca="false">BR92-2.5</f>
        <v>50.8225037322075</v>
      </c>
      <c r="BT92" s="124"/>
      <c r="BU92" s="122" t="n">
        <f aca="false">VLOOKUP(A92,'[2]Price Curves'!$C$8:$IV$367,'[2]Price Curves'!$AW$1)</f>
        <v>38.9738360846562</v>
      </c>
      <c r="BV92" s="96" t="n">
        <f aca="false">BU92/2.97</f>
        <v>13.1225037322075</v>
      </c>
      <c r="BW92" s="96" t="n">
        <f aca="false">BV92+7</f>
        <v>20.1225037322075</v>
      </c>
      <c r="BX92" s="96" t="n">
        <f aca="false">BV92+23.861</f>
        <v>36.9835037322075</v>
      </c>
      <c r="BY92" s="96" t="n">
        <f aca="false">BV92+$BY$3</f>
        <v>27.1225037322075</v>
      </c>
      <c r="BZ92" s="96" t="n">
        <f aca="false">IF(Monomers_Data!F92=1,0.5*BY92+0.5*BX92,IF(Monomers_Data!F92=2,0.7*BY92+0.3*BX92,IF(Monomers_Data!F92=3,MAXA(MINA(BX92,BY92),BW92),IF(Monomers_Data!F92=4,0.7*BY92+0.3*BW92,IF(Monomers_Data!F92=5,0.5*BY92+0.5*BW92,"ERR")))))</f>
        <v>27.1225037322075</v>
      </c>
      <c r="CA92" s="96"/>
      <c r="CB92" s="92" t="n">
        <f aca="false">BY92+CA92</f>
        <v>27.1225037322075</v>
      </c>
      <c r="CC92" s="96" t="n">
        <f aca="false">EP92</f>
        <v>24.5225037322075</v>
      </c>
      <c r="CD92" s="96" t="n">
        <f aca="false">CB92+2</f>
        <v>29.1225037322075</v>
      </c>
      <c r="CE92" s="123" t="n">
        <f aca="false">CB92+0.25</f>
        <v>27.3725037322075</v>
      </c>
      <c r="CF92" s="124"/>
      <c r="CG92" s="105" t="n">
        <f aca="false">VLOOKUP(A92,'[2]Price Curves'!$C$8:$BH$367,'[2]Price Curves'!$AY$1)</f>
        <v>47.2268792164683</v>
      </c>
      <c r="CH92" s="124" t="n">
        <f aca="false">CG92/4.23</f>
        <v>11.1647468596852</v>
      </c>
      <c r="CI92" s="124" t="n">
        <f aca="false">$CB92+CI$3</f>
        <v>19.1225037322075</v>
      </c>
      <c r="CJ92" s="124" t="n">
        <f aca="false">$CB92+CJ$3</f>
        <v>25.1225037322075</v>
      </c>
      <c r="CK92" s="124" t="n">
        <f aca="false">$CB92+CK$3</f>
        <v>21.1225037322075</v>
      </c>
      <c r="CL92" s="125" t="n">
        <f aca="false">IF(Monomers_Data!P92=1,0.5*CK92+0.5*CJ92,IF(Monomers_Data!P92=2,0.7*CK92+0.3*CJ92,IF(Monomers_Data!P92=3,MAXA(MINA(CJ92,CK92),CI92),IF(Monomers_Data!P92=4,0.7*CK92+0.3*CI92,IF(Monomers_Data!P92=5,0.5*CK92+0.5*CI92,"ERR")))))</f>
        <v>21.1225037322075</v>
      </c>
      <c r="CM92" s="125" t="n">
        <f aca="false">CH92+$CM$3</f>
        <v>18.1647468596852</v>
      </c>
      <c r="CN92" s="125"/>
      <c r="CO92" s="118" t="n">
        <f aca="false">CK92+CN92</f>
        <v>21.1225037322075</v>
      </c>
      <c r="CP92" s="125" t="n">
        <v>1.5</v>
      </c>
      <c r="CQ92" s="127" t="n">
        <f aca="false">CO92+CP92</f>
        <v>22.6225037322075</v>
      </c>
      <c r="CR92" s="124" t="n">
        <f aca="false">EX92</f>
        <v>17.7828507724409</v>
      </c>
      <c r="CS92" s="128" t="n">
        <f aca="false">EX92</f>
        <v>17.7828507724409</v>
      </c>
      <c r="CT92" s="7" t="n">
        <f aca="false">CB92</f>
        <v>27.1225037322075</v>
      </c>
      <c r="CU92" s="124" t="n">
        <f aca="false">(+CT92+$CU$3)</f>
        <v>29.6225037322075</v>
      </c>
      <c r="CV92" s="124" t="n">
        <f aca="false">CT92+$CV$3</f>
        <v>44.1225037322075</v>
      </c>
      <c r="CW92" s="124" t="n">
        <f aca="false">CT92+$CW$3</f>
        <v>37.1225037322075</v>
      </c>
      <c r="CX92" s="96" t="n">
        <f aca="false">IF(Polymers_Data!BU92=1,0.5*CW92+0.5*CV92,IF(Polymers_Data!BU92=2,0.7*CW92+0.3*CV92,IF(Polymers_Data!BU92=3,MAXA(MINA(CV92,CW92),CU92),IF(Polymers_Data!BU92=4,0.7*CW92+0.3*CU92,IF(Polymers_Data!BU92=5,0.5*CW92+0.5*CU92,"ERR")))))</f>
        <v>39.2225037322075</v>
      </c>
      <c r="CY92" s="129" t="n">
        <f aca="false">CX92</f>
        <v>39.2225037322075</v>
      </c>
      <c r="CZ92" s="105" t="n">
        <v>0</v>
      </c>
      <c r="DA92" s="124" t="n">
        <f aca="false">CZ92*100/(0.2*4.22+0.8*2.9696)</f>
        <v>0</v>
      </c>
      <c r="DB92" s="123"/>
      <c r="DC92" s="124" t="n">
        <f aca="false">EN92</f>
        <v>24.5225037322075</v>
      </c>
      <c r="DD92" s="124" t="n">
        <f aca="false">EB92</f>
        <v>106.080714285714</v>
      </c>
      <c r="DE92" s="124" t="n">
        <f aca="false">DC92*0.285+DD92/7.37*0.785+5.2</f>
        <v>23.4878770255904</v>
      </c>
      <c r="DF92" s="124" t="n">
        <f aca="false">DC92+$DF$3</f>
        <v>19.2225037322075</v>
      </c>
      <c r="DG92" s="124" t="n">
        <f aca="false">DC92+$DG$3</f>
        <v>49.5225037322075</v>
      </c>
      <c r="DH92" s="96" t="n">
        <f aca="false">DC92+6</f>
        <v>30.5225037322075</v>
      </c>
      <c r="DI92" s="124" t="n">
        <f aca="false">IF(Monomers_Data!AE92=1,0.5*DH92+0.5*DG92,IF(Monomers_Data!AE92=2,0.7*DH92+0.3*DG92,IF(Monomers_Data!AE92=3,MAXA(MINA(DG92,DH92),DF92),IF(Monomers_Data!AE92=4,0.7*DH92+0.3*DF92,IF(Monomers_Data!AE92=5,0.5*DH92+0.5*DF92,"ERR")))))</f>
        <v>30.5225037322075</v>
      </c>
      <c r="DJ92" s="125" t="n">
        <f aca="false">DI92</f>
        <v>30.5225037322075</v>
      </c>
      <c r="DK92" s="123" t="n">
        <f aca="false">DJ92/100*2204</f>
        <v>672.715982257853</v>
      </c>
      <c r="DL92" s="124" t="n">
        <f aca="false">CB92</f>
        <v>27.1225037322075</v>
      </c>
      <c r="DM92" s="124" t="n">
        <f aca="false">DL92+$DM$3</f>
        <v>29.6225037322075</v>
      </c>
      <c r="DN92" s="124" t="n">
        <f aca="false">DL92+$DN$3</f>
        <v>50.1225037322075</v>
      </c>
      <c r="DO92" s="96" t="n">
        <f aca="false">DL92+$DO$3</f>
        <v>38.1225037322075</v>
      </c>
      <c r="DP92" s="124" t="n">
        <f aca="false">IF(Monomers_Data!AE92=1,0.5*DO92+0.5*DN92,IF(Monomers_Data!AE92=2,0.7*DO92+0.3*DN92,IF(Monomers_Data!AE92=3,MAXA(MINA(DN92,DO92),DM92),IF(Monomers_Data!AE92=4,0.7*DO92+0.3*DM92,IF(Monomers_Data!AE92=5,0.5*DO92+0.5*DM92,"ERR")))))</f>
        <v>38.1225037322075</v>
      </c>
      <c r="DQ92" s="125" t="n">
        <f aca="false">DP92</f>
        <v>38.1225037322075</v>
      </c>
      <c r="DR92" s="123" t="n">
        <f aca="false">DQ92/100*2204</f>
        <v>840.219982257853</v>
      </c>
      <c r="DS92" s="96" t="n">
        <f aca="false">VLOOKUP(A92,'[2]Price Curves'!$C$8:$BH$367,'[2]Price Curves'!$BC$1)</f>
        <v>22.5</v>
      </c>
      <c r="DT92" s="124" t="n">
        <f aca="false">DS92/42*100</f>
        <v>53.5714285714286</v>
      </c>
      <c r="DU92" s="124" t="n">
        <f aca="false">VLOOKUP(A92,'[2]Price Curves'!$C$8:$BH$367,'[2]Price Curves'!$BG$1)</f>
        <v>67.45</v>
      </c>
      <c r="DV92" s="105" t="n">
        <f aca="false">DT93+$DT$3</f>
        <v>79.2111111111112</v>
      </c>
      <c r="DW92" s="130" t="n">
        <f aca="false">DT93+$DU$3</f>
        <v>163.611111111111</v>
      </c>
      <c r="DX92" s="130" t="n">
        <f aca="false">DT92*$DV$3+DU92*$DW$3+$DX$3</f>
        <v>106.080714285714</v>
      </c>
      <c r="DY92" s="96" t="n">
        <f aca="false">DT93+$DY$3</f>
        <v>108.611111111111</v>
      </c>
      <c r="DZ92" s="96"/>
      <c r="EA92" s="131" t="n">
        <f aca="false">DX92+DZ92</f>
        <v>106.080714285714</v>
      </c>
      <c r="EB92" s="131" t="n">
        <f aca="false">DX92</f>
        <v>106.080714285714</v>
      </c>
      <c r="EC92" s="132"/>
      <c r="ED92" s="133" t="n">
        <f aca="false">'[2]Price Curves'!AM91</f>
        <v>0</v>
      </c>
      <c r="EH92" s="106" t="n">
        <f aca="false">MAX(EXP(-0.015*((A98-'Export File'!$A$6+30)/365))*$EH$8,0.1)</f>
        <v>0.1</v>
      </c>
      <c r="EJ92" s="134" t="n">
        <f aca="false">BV92</f>
        <v>13.1225037322075</v>
      </c>
      <c r="EK92" s="134" t="n">
        <f aca="false">EJ92+5.22</f>
        <v>18.3425037322075</v>
      </c>
      <c r="EL92" s="134" t="n">
        <f aca="false">EJ92+18.2</f>
        <v>31.3225037322075</v>
      </c>
      <c r="EM92" s="134" t="n">
        <f aca="false">EJ92+$EM$3</f>
        <v>24.5225037322075</v>
      </c>
      <c r="EN92" s="135" t="n">
        <f aca="false">IF(Monomers_Data!K92=1,0.5*EM92+0.5*EL92,IF(Monomers_Data!K92=2,0.7*EM92+0.3*EL92,IF(Monomers_Data!K92=3,MAXA(MINA(EL92,EM92),EK92),IF(Monomers_Data!K92=4,0.7*EM92+0.3*EK92,IF(Monomers_Data!K92=5,0.5*EM92+0.5*EK92,"ERR")))))</f>
        <v>24.5225037322075</v>
      </c>
      <c r="EP92" s="142" t="n">
        <f aca="false">EN92+EO92</f>
        <v>24.5225037322075</v>
      </c>
      <c r="EQ92" s="134" t="n">
        <f aca="false">VLOOKUP(A92,'[2]Price Curves'!$C$8:$BH$367,'[2]Price Curves'!$BH$1)</f>
        <v>61.8595238095238</v>
      </c>
      <c r="ER92" s="134" t="n">
        <f aca="false">VLOOKUP(A92,'[2]Price Curves'!$C$8:$BH$367,'[2]Price Curves'!$BA$1)</f>
        <v>48.8313395238095</v>
      </c>
      <c r="ES92" s="137" t="n">
        <f aca="false">MIN(((EQ92+$ET$1-ER92*0.7133-$ET$3)/5.69*2.4313)+1.5,CQ92-$ET$2)</f>
        <v>13.4377809900173</v>
      </c>
      <c r="ET92" s="134" t="n">
        <f aca="false">MAX(($EQ92+$ET$1-$ER92*0.7133-$ET$3)/5.69*2.4313+1.5,$CQ92-$ET$2)</f>
        <v>20.1225037322075</v>
      </c>
      <c r="EU92" s="138" t="n">
        <f aca="false">AVERAGE(ET92,ES92)</f>
        <v>16.7801423611124</v>
      </c>
      <c r="EV92" s="134" t="n">
        <f aca="false">CB92*$EV$2+$EV$3</f>
        <v>17.4774903178166</v>
      </c>
      <c r="EW92" s="134" t="n">
        <f aca="false">IF(Monomers_Data!U92=1,0.5*EU92+0.5*ET92,IF(Monomers_Data!U92=2,0.7*EU92+0.3*ET92,IF(Monomers_Data!U92=3,MAXA(MINA(ET92,EU92),ES92),IF(Monomers_Data!U92=4,0.7*EU92+0.3*ES92,IF(Monomers_Data!U92=5,0.5*EU92+0.5*ES92,"ERR")))))</f>
        <v>17.7828507724409</v>
      </c>
      <c r="EX92" s="96" t="n">
        <f aca="false">EW92</f>
        <v>17.7828507724409</v>
      </c>
      <c r="EY92" s="139" t="n">
        <f aca="false">VLOOKUP(A92,'[2]Price Curves'!$C$8:$BH$367,'[2]Price Curves'!$BE$1)</f>
        <v>4.362</v>
      </c>
      <c r="EZ92" s="134" t="n">
        <f aca="false">EY92*$EZ$2+$EZ$3</f>
        <v>66.4558</v>
      </c>
      <c r="FA92" s="0" t="n">
        <f aca="false">((EY92*$FA$2)+$FA$3)*100</f>
        <v>65.801</v>
      </c>
    </row>
    <row r="93" customFormat="false" ht="12" hidden="false" customHeight="false" outlineLevel="0" collapsed="false">
      <c r="A93" s="140" t="n">
        <f aca="false">EOMONTH(A92,0)+1</f>
        <v>39539</v>
      </c>
      <c r="C93" s="108" t="n">
        <f aca="false">CB93</f>
        <v>26.9515145198983</v>
      </c>
      <c r="D93" s="6"/>
      <c r="E93" s="96" t="n">
        <f aca="false">C93+$E$3</f>
        <v>35.9515145198983</v>
      </c>
      <c r="F93" s="96" t="n">
        <f aca="false">C93+$F$3</f>
        <v>48.9515145198983</v>
      </c>
      <c r="G93" s="96" t="n">
        <f aca="false">C93+$G$3</f>
        <v>42.1515145198983</v>
      </c>
      <c r="H93" s="92" t="n">
        <f aca="false">IF(Polymers_Data!F93=1,0.5*G93+0.5*F93,IF(Polymers_Data!F93=2,0.7*G93+0.3*F93,IF(Polymers_Data!F93=3,MAXA(MINA(F93,G93),E93),IF(Polymers_Data!F93=4,0.7*G93+0.3*E93,IF(Polymers_Data!F93=5,0.5*G93+0.5*E93,"ERR")))))</f>
        <v>42.1515145198983</v>
      </c>
      <c r="I93" s="109" t="n">
        <v>0</v>
      </c>
      <c r="J93" s="109" t="n">
        <f aca="false">G93+I93</f>
        <v>42.1515145198983</v>
      </c>
      <c r="K93" s="110" t="n">
        <f aca="false">J93+2</f>
        <v>44.1515145198983</v>
      </c>
      <c r="L93" s="111" t="n">
        <f aca="false">AB93+$L$3</f>
        <v>44.4515145198983</v>
      </c>
      <c r="M93" s="112" t="n">
        <f aca="false">L93+$M$3</f>
        <v>45.4515145198983</v>
      </c>
      <c r="N93" s="113" t="n">
        <f aca="false">L93+$N$3</f>
        <v>43.4515145198983</v>
      </c>
      <c r="O93" s="114" t="n">
        <f aca="false">C93+$O$3</f>
        <v>29.4515145198983</v>
      </c>
      <c r="P93" s="96" t="n">
        <f aca="false">C93+$P$3</f>
        <v>47.4515145198983</v>
      </c>
      <c r="Q93" s="96" t="n">
        <f aca="false">C93+$Q$3</f>
        <v>39.2015145198983</v>
      </c>
      <c r="R93" s="6"/>
      <c r="S93" s="88" t="n">
        <f aca="false">J93-3.5</f>
        <v>38.6515145198983</v>
      </c>
      <c r="T93" s="92"/>
      <c r="U93" s="114" t="n">
        <f aca="false">$C93+$U$3</f>
        <v>31.9515145198983</v>
      </c>
      <c r="V93" s="96" t="n">
        <f aca="false">$C93+$V$3</f>
        <v>46.4515145198983</v>
      </c>
      <c r="W93" s="96" t="n">
        <f aca="false">$C93+$W$3</f>
        <v>38.9515145198983</v>
      </c>
      <c r="X93" s="92"/>
      <c r="Y93" s="92" t="n">
        <f aca="false">IF(Polymers_Data!BA93=1,0.5*W93+0.5*V93,IF(Polymers_Data!BA93=2,0.7*W93+0.3*V93,IF(Polymers_Data!BA93=3,MAXA(MINA(V93,W93),U93),IF(Polymers_Data!BA93=4,0.7*W93+0.3*U93,IF(Polymers_Data!BA93=5,0.5*W93+0.5*U93,"ERR")))))</f>
        <v>38.9515145198983</v>
      </c>
      <c r="Z93" s="96" t="n">
        <v>0</v>
      </c>
      <c r="AA93" s="92" t="n">
        <f aca="false">W93+Z93</f>
        <v>38.9515145198983</v>
      </c>
      <c r="AB93" s="92" t="n">
        <f aca="false">AA93+1</f>
        <v>39.9515145198983</v>
      </c>
      <c r="AC93" s="116" t="n">
        <f aca="false">S93+2</f>
        <v>40.6515145198983</v>
      </c>
      <c r="AD93" s="117" t="n">
        <f aca="false">AB93+2.5</f>
        <v>42.4515145198983</v>
      </c>
      <c r="AE93" s="96" t="n">
        <f aca="false">C93+11.33</f>
        <v>38.2815145198983</v>
      </c>
      <c r="AF93" s="96" t="n">
        <f aca="false">C93+27</f>
        <v>53.9515145198983</v>
      </c>
      <c r="AG93" s="96" t="n">
        <f aca="false">C93+17.68</f>
        <v>44.6315145198983</v>
      </c>
      <c r="AH93" s="6"/>
      <c r="AI93" s="88" t="n">
        <f aca="false">AC93+4.5</f>
        <v>45.1515145198983</v>
      </c>
      <c r="AJ93" s="118" t="n">
        <f aca="false">AB93+8</f>
        <v>47.9515145198983</v>
      </c>
      <c r="AK93" s="114" t="n">
        <f aca="false">CO93+1.5</f>
        <v>22.4515145198983</v>
      </c>
      <c r="AL93" s="6"/>
      <c r="AM93" s="96" t="n">
        <f aca="false">AK93+$AM$3</f>
        <v>35.2515145198984</v>
      </c>
      <c r="AN93" s="96" t="n">
        <f aca="false">AK93+$AN$3</f>
        <v>46.4515145198983</v>
      </c>
      <c r="AO93" s="96" t="n">
        <f aca="false">AK93+$AO$3</f>
        <v>40.3515145198983</v>
      </c>
      <c r="AP93" s="109" t="n">
        <f aca="false">IF(Polymers_Data!AE93=1,0.5*AO93+0.5*AN93,IF(Polymers_Data!AE93=2,0.7*AO93+0.3*AN93,IF(Polymers_Data!AE93=3,MAXA(MINA(AN93,AO93),AM93),IF(Polymers_Data!AE93=4,0.7*AO93+0.3*AM93,IF(Polymers_Data!AE93=5,0.5*AO93+0.5*AM93,"ERR")))))</f>
        <v>40.3515145198983</v>
      </c>
      <c r="AQ93" s="109" t="n">
        <f aca="false">IF(Polymers_Data!AE93=1,0.5*AO93+0.5*AN93,IF(Polymers_Data!AE93=2,0.7*AO93+0.3*AN93,IF(Polymers_Data!AE93=3,MAXA(MINA(AN93,AO93),AM93),IF(Polymers_Data!AE93=4,0.7*AO93+0.3*AM93,IF(Polymers_Data!AE93=5,0.5*AO93+0.5*AM93,"ERR")))))</f>
        <v>40.3515145198983</v>
      </c>
      <c r="AR93" s="96" t="n">
        <f aca="false">$AK93+10</f>
        <v>32.4515145198983</v>
      </c>
      <c r="AS93" s="96" t="n">
        <f aca="false">$AK93+23.75</f>
        <v>46.2015145198983</v>
      </c>
      <c r="AT93" s="96" t="n">
        <f aca="false">$AK93+$AT$3</f>
        <v>37.8415145198984</v>
      </c>
      <c r="AU93" s="96" t="n">
        <f aca="false">IF(Polymers_Data!BP93=1,0.5*AT93+0.5*AS93,IF(Polymers_Data!BP93=2,0.7*AT93+0.3*AS93,IF(Polymers_Data!BP93=3,MAXA(MINA(AS93,AT93),AR93),IF(Polymers_Data!BP93=4,0.7*AT93+0.3*AR93,IF(Polymers_Data!BP93=5,0.3*AT93+0.7*AR93,"ERR")))))</f>
        <v>37.8415145198984</v>
      </c>
      <c r="AV93" s="96"/>
      <c r="AW93" s="96" t="n">
        <f aca="false">AT93+AV93</f>
        <v>37.8415145198984</v>
      </c>
      <c r="AX93" s="5"/>
      <c r="AY93" s="108" t="n">
        <f aca="false">C93</f>
        <v>26.9515145198983</v>
      </c>
      <c r="AZ93" s="6"/>
      <c r="BA93" s="96" t="n">
        <f aca="false">AY93+$BA$3</f>
        <v>44.4515145198983</v>
      </c>
      <c r="BB93" s="96" t="n">
        <f aca="false">AY93+$BB$3</f>
        <v>86.9515145198984</v>
      </c>
      <c r="BC93" s="96" t="n">
        <f aca="false">AY93+$BC$3</f>
        <v>66.4515145198984</v>
      </c>
      <c r="BD93" s="109" t="n">
        <f aca="false">IF(Polymers_Data!BZ93=1,0.5*BC93+0.5*BB93,IF(Polymers_Data!BZ93=2,0.7*BC93+0.3*BB93,IF(Polymers_Data!BZ93=3,MAXA(MINA(BB93,BC93),BA93),IF(Polymers_Data!BZ93=4,0.7*BC93+0.3*BA93,IF(Polymers_Data!BZ93=5,0.5*BC93+0.5*BA93,"ERR")))))</f>
        <v>66.4515145198984</v>
      </c>
      <c r="BE93" s="92" t="n">
        <f aca="false">IF(Polymers_Data!BZ93=1,0.5*BC93+0.5*BB93,IF(Polymers_Data!BZ93=2,0.7*BC93+0.3*BB93,IF(Polymers_Data!BZ93=3,MAXA(MINA(BB93,BC93),BA93),IF(Polymers_Data!BZ93=4,0.7*BC93+0.3*BA93,IF(Polymers_Data!BZ93=5,0.5*BC93+0.5*BA93,"ERR")))))</f>
        <v>66.4515145198984</v>
      </c>
      <c r="BF93" s="6"/>
      <c r="BG93" s="6"/>
      <c r="BH93" s="6"/>
      <c r="BI93" s="120" t="n">
        <f aca="false">BC93+BH93</f>
        <v>66.4515145198984</v>
      </c>
      <c r="BJ93" s="6"/>
      <c r="BK93" s="114" t="n">
        <f aca="false">DQ93</f>
        <v>37.9515145198983</v>
      </c>
      <c r="BL93" s="6"/>
      <c r="BM93" s="96" t="n">
        <f aca="false">BK93+$BM$3</f>
        <v>45.2015145198983</v>
      </c>
      <c r="BN93" s="96" t="n">
        <f aca="false">BK93+22</f>
        <v>59.9515145198983</v>
      </c>
      <c r="BO93" s="96" t="n">
        <f aca="false">BK93+$BO$3</f>
        <v>53.1515145198983</v>
      </c>
      <c r="BP93" s="121" t="n">
        <f aca="false">IF(Polymers_Data!AJ93=1,0.5*BO93+0.5*BN93,IF(Polymers_Data!AJ93=2,0.7*BO93+0.3*BN93,IF(Polymers_Data!AJ93=3,MAXA(MINA(BN93,BO93),BM93),IF(Polymers_Data!AJ93=4,0.7*BO93+0.3*BM93,IF(Polymers_Data!AJ93=5,0.5*BO93+0.5*BM93,"ERR")))))</f>
        <v>53.1515145198983</v>
      </c>
      <c r="BQ93" s="121" t="n">
        <v>0</v>
      </c>
      <c r="BR93" s="121" t="n">
        <f aca="false">BO93+BQ93</f>
        <v>53.1515145198983</v>
      </c>
      <c r="BS93" s="96" t="n">
        <f aca="false">BR93-2.5</f>
        <v>50.6515145198983</v>
      </c>
      <c r="BT93" s="124"/>
      <c r="BU93" s="122" t="n">
        <f aca="false">VLOOKUP(A93,'[2]Price Curves'!$C$8:$IV$367,'[2]Price Curves'!$AW$1)</f>
        <v>38.4659981240981</v>
      </c>
      <c r="BV93" s="96" t="n">
        <f aca="false">BU93/2.97</f>
        <v>12.9515145198983</v>
      </c>
      <c r="BW93" s="96" t="n">
        <f aca="false">BV93+7</f>
        <v>19.9515145198983</v>
      </c>
      <c r="BX93" s="96" t="n">
        <f aca="false">BV93+23.861</f>
        <v>36.8125145198983</v>
      </c>
      <c r="BY93" s="96" t="n">
        <f aca="false">BV93+$BY$3</f>
        <v>26.9515145198983</v>
      </c>
      <c r="BZ93" s="96" t="n">
        <f aca="false">IF(Monomers_Data!F93=1,0.5*BY93+0.5*BX93,IF(Monomers_Data!F93=2,0.7*BY93+0.3*BX93,IF(Monomers_Data!F93=3,MAXA(MINA(BX93,BY93),BW93),IF(Monomers_Data!F93=4,0.7*BY93+0.3*BW93,IF(Monomers_Data!F93=5,0.5*BY93+0.5*BW93,"ERR")))))</f>
        <v>26.9515145198983</v>
      </c>
      <c r="CA93" s="96"/>
      <c r="CB93" s="92" t="n">
        <f aca="false">BY93+CA93</f>
        <v>26.9515145198983</v>
      </c>
      <c r="CC93" s="96" t="n">
        <f aca="false">EP93</f>
        <v>24.3515145198983</v>
      </c>
      <c r="CD93" s="96" t="n">
        <f aca="false">CB93+2</f>
        <v>28.9515145198983</v>
      </c>
      <c r="CE93" s="123" t="n">
        <f aca="false">CB93+0.25</f>
        <v>27.2015145198983</v>
      </c>
      <c r="CF93" s="124"/>
      <c r="CG93" s="105" t="n">
        <f aca="false">VLOOKUP(A93,'[2]Price Curves'!$C$8:$BH$367,'[2]Price Curves'!$AY$1)</f>
        <v>45.8216808177488</v>
      </c>
      <c r="CH93" s="124" t="n">
        <f aca="false">CG93/4.23</f>
        <v>10.8325486566782</v>
      </c>
      <c r="CI93" s="124" t="n">
        <f aca="false">$CB93+CI$3</f>
        <v>18.9515145198983</v>
      </c>
      <c r="CJ93" s="124" t="n">
        <f aca="false">$CB93+CJ$3</f>
        <v>24.9515145198983</v>
      </c>
      <c r="CK93" s="124" t="n">
        <f aca="false">$CB93+CK$3</f>
        <v>20.9515145198983</v>
      </c>
      <c r="CL93" s="125" t="n">
        <f aca="false">IF(Monomers_Data!P93=1,0.5*CK93+0.5*CJ93,IF(Monomers_Data!P93=2,0.7*CK93+0.3*CJ93,IF(Monomers_Data!P93=3,MAXA(MINA(CJ93,CK93),CI93),IF(Monomers_Data!P93=4,0.7*CK93+0.3*CI93,IF(Monomers_Data!P93=5,0.5*CK93+0.5*CI93,"ERR")))))</f>
        <v>20.9515145198983</v>
      </c>
      <c r="CM93" s="125" t="n">
        <f aca="false">CH93+$CM$3</f>
        <v>17.8325486566782</v>
      </c>
      <c r="CN93" s="125"/>
      <c r="CO93" s="118" t="n">
        <f aca="false">CK93+CN93</f>
        <v>20.9515145198983</v>
      </c>
      <c r="CP93" s="125" t="n">
        <v>1.5</v>
      </c>
      <c r="CQ93" s="127" t="n">
        <f aca="false">CO93+CP93</f>
        <v>22.4515145198983</v>
      </c>
      <c r="CR93" s="124" t="n">
        <f aca="false">EX93</f>
        <v>19.0714443499849</v>
      </c>
      <c r="CS93" s="128" t="n">
        <f aca="false">EX93</f>
        <v>19.0714443499849</v>
      </c>
      <c r="CT93" s="7" t="n">
        <f aca="false">CB93</f>
        <v>26.9515145198983</v>
      </c>
      <c r="CU93" s="124" t="n">
        <f aca="false">(+CT93+$CU$3)</f>
        <v>29.4515145198983</v>
      </c>
      <c r="CV93" s="124" t="n">
        <f aca="false">CT93+$CV$3</f>
        <v>43.9515145198983</v>
      </c>
      <c r="CW93" s="124" t="n">
        <f aca="false">CT93+$CW$3</f>
        <v>36.9515145198983</v>
      </c>
      <c r="CX93" s="96" t="n">
        <f aca="false">IF(Polymers_Data!BU93=1,0.5*CW93+0.5*CV93,IF(Polymers_Data!BU93=2,0.7*CW93+0.3*CV93,IF(Polymers_Data!BU93=3,MAXA(MINA(CV93,CW93),CU93),IF(Polymers_Data!BU93=4,0.7*CW93+0.3*CU93,IF(Polymers_Data!BU93=5,0.5*CW93+0.5*CU93,"ERR")))))</f>
        <v>39.0515145198983</v>
      </c>
      <c r="CY93" s="129" t="n">
        <f aca="false">CX93</f>
        <v>39.0515145198983</v>
      </c>
      <c r="CZ93" s="105" t="n">
        <v>0</v>
      </c>
      <c r="DA93" s="124" t="n">
        <f aca="false">CZ93*100/(0.2*4.22+0.8*2.9696)</f>
        <v>0</v>
      </c>
      <c r="DB93" s="123"/>
      <c r="DC93" s="124" t="n">
        <f aca="false">EN93</f>
        <v>24.3515145198983</v>
      </c>
      <c r="DD93" s="124" t="n">
        <f aca="false">EB93</f>
        <v>106.126944444445</v>
      </c>
      <c r="DE93" s="124" t="n">
        <f aca="false">DC93*0.285+DD93/7.37*0.785+5.2</f>
        <v>23.4440692078982</v>
      </c>
      <c r="DF93" s="124" t="n">
        <f aca="false">DC93+$DF$3</f>
        <v>19.0515145198983</v>
      </c>
      <c r="DG93" s="124" t="n">
        <f aca="false">DC93+$DG$3</f>
        <v>49.3515145198983</v>
      </c>
      <c r="DH93" s="96" t="n">
        <f aca="false">DC93+6</f>
        <v>30.3515145198983</v>
      </c>
      <c r="DI93" s="124" t="n">
        <f aca="false">IF(Monomers_Data!AE93=1,0.5*DH93+0.5*DG93,IF(Monomers_Data!AE93=2,0.7*DH93+0.3*DG93,IF(Monomers_Data!AE93=3,MAXA(MINA(DG93,DH93),DF93),IF(Monomers_Data!AE93=4,0.7*DH93+0.3*DF93,IF(Monomers_Data!AE93=5,0.5*DH93+0.5*DF93,"ERR")))))</f>
        <v>30.3515145198983</v>
      </c>
      <c r="DJ93" s="125" t="n">
        <f aca="false">DI93</f>
        <v>30.3515145198983</v>
      </c>
      <c r="DK93" s="123" t="n">
        <f aca="false">DJ93/100*2204</f>
        <v>668.947380018559</v>
      </c>
      <c r="DL93" s="124" t="n">
        <f aca="false">CB93</f>
        <v>26.9515145198983</v>
      </c>
      <c r="DM93" s="124" t="n">
        <f aca="false">DL93+$DM$3</f>
        <v>29.4515145198983</v>
      </c>
      <c r="DN93" s="124" t="n">
        <f aca="false">DL93+$DN$3</f>
        <v>49.9515145198983</v>
      </c>
      <c r="DO93" s="96" t="n">
        <f aca="false">DL93+$DO$3</f>
        <v>37.9515145198983</v>
      </c>
      <c r="DP93" s="124" t="n">
        <f aca="false">IF(Monomers_Data!AE93=1,0.5*DO93+0.5*DN93,IF(Monomers_Data!AE93=2,0.7*DO93+0.3*DN93,IF(Monomers_Data!AE93=3,MAXA(MINA(DN93,DO93),DM93),IF(Monomers_Data!AE93=4,0.7*DO93+0.3*DM93,IF(Monomers_Data!AE93=5,0.5*DO93+0.5*DM93,"ERR")))))</f>
        <v>37.9515145198983</v>
      </c>
      <c r="DQ93" s="125" t="n">
        <f aca="false">DP93</f>
        <v>37.9515145198983</v>
      </c>
      <c r="DR93" s="123" t="n">
        <f aca="false">DQ93/100*2204</f>
        <v>836.45138001856</v>
      </c>
      <c r="DS93" s="96" t="n">
        <f aca="false">VLOOKUP(A93,'[2]Price Curves'!$C$8:$BH$367,'[2]Price Curves'!$BC$1)</f>
        <v>22.5166666666667</v>
      </c>
      <c r="DT93" s="124" t="n">
        <f aca="false">DS93/42*100</f>
        <v>53.6111111111112</v>
      </c>
      <c r="DU93" s="124" t="n">
        <f aca="false">VLOOKUP(A93,'[2]Price Curves'!$C$8:$BH$367,'[2]Price Curves'!$BG$1)</f>
        <v>74.1</v>
      </c>
      <c r="DV93" s="105" t="n">
        <f aca="false">DT94+$DT$3</f>
        <v>79.2507936507936</v>
      </c>
      <c r="DW93" s="130" t="n">
        <f aca="false">DT94+$DU$3</f>
        <v>163.650793650794</v>
      </c>
      <c r="DX93" s="130" t="n">
        <f aca="false">DT93*$DV$3+DU93*$DW$3+$DX$3</f>
        <v>106.126944444445</v>
      </c>
      <c r="DY93" s="96" t="n">
        <f aca="false">DT94+$DY$3</f>
        <v>108.650793650794</v>
      </c>
      <c r="DZ93" s="96"/>
      <c r="EA93" s="131" t="n">
        <f aca="false">DX93+DZ93</f>
        <v>106.126944444445</v>
      </c>
      <c r="EB93" s="131" t="n">
        <f aca="false">DX93</f>
        <v>106.126944444445</v>
      </c>
      <c r="EC93" s="132"/>
      <c r="ED93" s="133" t="n">
        <f aca="false">'[2]Price Curves'!AM92</f>
        <v>0</v>
      </c>
      <c r="EH93" s="106" t="n">
        <f aca="false">MAX(EXP(-0.015*((A99-'Export File'!$A$6+30)/365))*$EH$8,0.1)</f>
        <v>0.1</v>
      </c>
      <c r="EJ93" s="134" t="n">
        <f aca="false">BV93</f>
        <v>12.9515145198983</v>
      </c>
      <c r="EK93" s="134" t="n">
        <f aca="false">EJ93+5.22</f>
        <v>18.1715145198983</v>
      </c>
      <c r="EL93" s="134" t="n">
        <f aca="false">EJ93+18.2</f>
        <v>31.1515145198983</v>
      </c>
      <c r="EM93" s="134" t="n">
        <f aca="false">EJ93+$EM$3</f>
        <v>24.3515145198983</v>
      </c>
      <c r="EN93" s="135" t="n">
        <f aca="false">IF(Monomers_Data!K93=1,0.5*EM93+0.5*EL93,IF(Monomers_Data!K93=2,0.7*EM93+0.3*EL93,IF(Monomers_Data!K93=3,MAXA(MINA(EL93,EM93),EK93),IF(Monomers_Data!K93=4,0.7*EM93+0.3*EK93,IF(Monomers_Data!K93=5,0.5*EM93+0.5*EK93,"ERR")))))</f>
        <v>24.3515145198983</v>
      </c>
      <c r="EP93" s="142" t="n">
        <f aca="false">EN93+EO93</f>
        <v>24.3515145198983</v>
      </c>
      <c r="EQ93" s="134" t="n">
        <f aca="false">VLOOKUP(A93,'[2]Price Curves'!$C$8:$BH$367,'[2]Price Curves'!$BH$1)</f>
        <v>68.5690476190476</v>
      </c>
      <c r="ER93" s="134" t="n">
        <f aca="false">VLOOKUP(A93,'[2]Price Curves'!$C$8:$BH$367,'[2]Price Curves'!$BA$1)</f>
        <v>45.1162662337662</v>
      </c>
      <c r="ES93" s="137" t="n">
        <f aca="false">MIN(((EQ93+$ET$1-ER93*0.7133-$ET$3)/5.69*2.4313)+1.5,CQ93-$ET$2)</f>
        <v>17.4370283201457</v>
      </c>
      <c r="ET93" s="134" t="n">
        <f aca="false">MAX(($EQ93+$ET$1-$ER93*0.7133-$ET$3)/5.69*2.4313+1.5,$CQ93-$ET$2)</f>
        <v>19.9515145198983</v>
      </c>
      <c r="EU93" s="138" t="n">
        <f aca="false">AVERAGE(ET93,ES93)</f>
        <v>18.694271420022</v>
      </c>
      <c r="EV93" s="134" t="n">
        <f aca="false">CB93*$EV$2+$EV$3</f>
        <v>17.3483934625233</v>
      </c>
      <c r="EW93" s="134" t="n">
        <f aca="false">IF(Monomers_Data!U93=1,0.5*EU93+0.5*ET93,IF(Monomers_Data!U93=2,0.7*EU93+0.3*ET93,IF(Monomers_Data!U93=3,MAXA(MINA(ET93,EU93),ES93),IF(Monomers_Data!U93=4,0.7*EU93+0.3*ES93,IF(Monomers_Data!U93=5,0.5*EU93+0.5*ES93,"ERR")))))</f>
        <v>19.0714443499849</v>
      </c>
      <c r="EX93" s="96" t="n">
        <f aca="false">EW93</f>
        <v>19.0714443499849</v>
      </c>
      <c r="EY93" s="139" t="n">
        <f aca="false">VLOOKUP(A93,'[2]Price Curves'!$C$8:$BH$367,'[2]Price Curves'!$BE$1)</f>
        <v>4.22</v>
      </c>
      <c r="EZ93" s="134" t="n">
        <f aca="false">EY93*$EZ$2+$EZ$3</f>
        <v>64.198</v>
      </c>
      <c r="FA93" s="0" t="n">
        <f aca="false">((EY93*$FA$2)+$FA$3)*100</f>
        <v>64.31</v>
      </c>
    </row>
    <row r="94" customFormat="false" ht="12" hidden="false" customHeight="false" outlineLevel="0" collapsed="false">
      <c r="A94" s="140" t="n">
        <f aca="false">EOMONTH(A93,0)+1</f>
        <v>39569</v>
      </c>
      <c r="C94" s="108" t="n">
        <f aca="false">CB94</f>
        <v>26.9680565807182</v>
      </c>
      <c r="D94" s="6"/>
      <c r="E94" s="96" t="n">
        <f aca="false">C94+$E$3</f>
        <v>35.9680565807182</v>
      </c>
      <c r="F94" s="96" t="n">
        <f aca="false">C94+$F$3</f>
        <v>48.9680565807182</v>
      </c>
      <c r="G94" s="96" t="n">
        <f aca="false">C94+$G$3</f>
        <v>42.1680565807182</v>
      </c>
      <c r="H94" s="92" t="n">
        <f aca="false">IF(Polymers_Data!F94=1,0.5*G94+0.5*F94,IF(Polymers_Data!F94=2,0.7*G94+0.3*F94,IF(Polymers_Data!F94=3,MAXA(MINA(F94,G94),E94),IF(Polymers_Data!F94=4,0.7*G94+0.3*E94,IF(Polymers_Data!F94=5,0.5*G94+0.5*E94,"ERR")))))</f>
        <v>42.1680565807182</v>
      </c>
      <c r="I94" s="109" t="n">
        <v>0</v>
      </c>
      <c r="J94" s="109" t="n">
        <f aca="false">G94+I94</f>
        <v>42.1680565807182</v>
      </c>
      <c r="K94" s="110" t="n">
        <f aca="false">J94+2</f>
        <v>44.1680565807182</v>
      </c>
      <c r="L94" s="111" t="n">
        <f aca="false">AB94+$L$3</f>
        <v>44.4680565807182</v>
      </c>
      <c r="M94" s="112" t="n">
        <f aca="false">L94+$M$3</f>
        <v>45.4680565807182</v>
      </c>
      <c r="N94" s="113" t="n">
        <f aca="false">L94+$N$3</f>
        <v>43.4680565807182</v>
      </c>
      <c r="O94" s="114" t="n">
        <f aca="false">C94+$O$3</f>
        <v>29.4680565807182</v>
      </c>
      <c r="P94" s="96" t="n">
        <f aca="false">C94+$P$3</f>
        <v>47.4680565807182</v>
      </c>
      <c r="Q94" s="96" t="n">
        <f aca="false">C94+$Q$3</f>
        <v>39.2180565807182</v>
      </c>
      <c r="R94" s="6"/>
      <c r="S94" s="88" t="n">
        <f aca="false">J94-3.5</f>
        <v>38.6680565807182</v>
      </c>
      <c r="T94" s="92"/>
      <c r="U94" s="114" t="n">
        <f aca="false">$C94+$U$3</f>
        <v>31.9680565807182</v>
      </c>
      <c r="V94" s="96" t="n">
        <f aca="false">$C94+$V$3</f>
        <v>46.4680565807182</v>
      </c>
      <c r="W94" s="96" t="n">
        <f aca="false">$C94+$W$3</f>
        <v>38.9680565807182</v>
      </c>
      <c r="X94" s="92"/>
      <c r="Y94" s="92" t="n">
        <f aca="false">IF(Polymers_Data!BA94=1,0.5*W94+0.5*V94,IF(Polymers_Data!BA94=2,0.7*W94+0.3*V94,IF(Polymers_Data!BA94=3,MAXA(MINA(V94,W94),U94),IF(Polymers_Data!BA94=4,0.7*W94+0.3*U94,IF(Polymers_Data!BA94=5,0.5*W94+0.5*U94,"ERR")))))</f>
        <v>38.9680565807182</v>
      </c>
      <c r="Z94" s="96" t="n">
        <v>0</v>
      </c>
      <c r="AA94" s="92" t="n">
        <f aca="false">W94+Z94</f>
        <v>38.9680565807182</v>
      </c>
      <c r="AB94" s="92" t="n">
        <f aca="false">AA94+1</f>
        <v>39.9680565807182</v>
      </c>
      <c r="AC94" s="116" t="n">
        <f aca="false">S94+2</f>
        <v>40.6680565807182</v>
      </c>
      <c r="AD94" s="117" t="n">
        <f aca="false">AB94+2.5</f>
        <v>42.4680565807182</v>
      </c>
      <c r="AE94" s="96" t="n">
        <f aca="false">C94+11.33</f>
        <v>38.2980565807182</v>
      </c>
      <c r="AF94" s="96" t="n">
        <f aca="false">C94+27</f>
        <v>53.9680565807182</v>
      </c>
      <c r="AG94" s="96" t="n">
        <f aca="false">C94+17.68</f>
        <v>44.6480565807182</v>
      </c>
      <c r="AH94" s="6"/>
      <c r="AI94" s="88" t="n">
        <f aca="false">AC94+4.5</f>
        <v>45.1680565807182</v>
      </c>
      <c r="AJ94" s="118" t="n">
        <f aca="false">AB94+8</f>
        <v>47.9680565807182</v>
      </c>
      <c r="AK94" s="114" t="n">
        <f aca="false">CO94+1.5</f>
        <v>22.4680565807182</v>
      </c>
      <c r="AL94" s="6"/>
      <c r="AM94" s="96" t="n">
        <f aca="false">AK94+$AM$3</f>
        <v>35.2680565807182</v>
      </c>
      <c r="AN94" s="96" t="n">
        <f aca="false">AK94+$AN$3</f>
        <v>46.4680565807182</v>
      </c>
      <c r="AO94" s="96" t="n">
        <f aca="false">AK94+$AO$3</f>
        <v>40.3680565807182</v>
      </c>
      <c r="AP94" s="109" t="n">
        <f aca="false">IF(Polymers_Data!AE94=1,0.5*AO94+0.5*AN94,IF(Polymers_Data!AE94=2,0.7*AO94+0.3*AN94,IF(Polymers_Data!AE94=3,MAXA(MINA(AN94,AO94),AM94),IF(Polymers_Data!AE94=4,0.7*AO94+0.3*AM94,IF(Polymers_Data!AE94=5,0.5*AO94+0.5*AM94,"ERR")))))</f>
        <v>40.3680565807182</v>
      </c>
      <c r="AQ94" s="109" t="n">
        <f aca="false">IF(Polymers_Data!AE94=1,0.5*AO94+0.5*AN94,IF(Polymers_Data!AE94=2,0.7*AO94+0.3*AN94,IF(Polymers_Data!AE94=3,MAXA(MINA(AN94,AO94),AM94),IF(Polymers_Data!AE94=4,0.7*AO94+0.3*AM94,IF(Polymers_Data!AE94=5,0.5*AO94+0.5*AM94,"ERR")))))</f>
        <v>40.3680565807182</v>
      </c>
      <c r="AR94" s="96" t="n">
        <f aca="false">$AK94+10</f>
        <v>32.4680565807182</v>
      </c>
      <c r="AS94" s="96" t="n">
        <f aca="false">$AK94+23.75</f>
        <v>46.2180565807182</v>
      </c>
      <c r="AT94" s="96" t="n">
        <f aca="false">$AK94+$AT$3</f>
        <v>37.8580565807182</v>
      </c>
      <c r="AU94" s="96" t="n">
        <f aca="false">IF(Polymers_Data!BP94=1,0.5*AT94+0.5*AS94,IF(Polymers_Data!BP94=2,0.7*AT94+0.3*AS94,IF(Polymers_Data!BP94=3,MAXA(MINA(AS94,AT94),AR94),IF(Polymers_Data!BP94=4,0.7*AT94+0.3*AR94,IF(Polymers_Data!BP94=5,0.3*AT94+0.7*AR94,"ERR")))))</f>
        <v>37.8580565807182</v>
      </c>
      <c r="AV94" s="96"/>
      <c r="AW94" s="96" t="n">
        <f aca="false">AT94+AV94</f>
        <v>37.8580565807182</v>
      </c>
      <c r="AX94" s="5"/>
      <c r="AY94" s="108" t="n">
        <f aca="false">C94</f>
        <v>26.9680565807182</v>
      </c>
      <c r="AZ94" s="6"/>
      <c r="BA94" s="96" t="n">
        <f aca="false">AY94+$BA$3</f>
        <v>44.4680565807182</v>
      </c>
      <c r="BB94" s="96" t="n">
        <f aca="false">AY94+$BB$3</f>
        <v>86.9680565807182</v>
      </c>
      <c r="BC94" s="96" t="n">
        <f aca="false">AY94+$BC$3</f>
        <v>66.4680565807182</v>
      </c>
      <c r="BD94" s="109" t="n">
        <f aca="false">IF(Polymers_Data!BZ94=1,0.5*BC94+0.5*BB94,IF(Polymers_Data!BZ94=2,0.7*BC94+0.3*BB94,IF(Polymers_Data!BZ94=3,MAXA(MINA(BB94,BC94),BA94),IF(Polymers_Data!BZ94=4,0.7*BC94+0.3*BA94,IF(Polymers_Data!BZ94=5,0.5*BC94+0.5*BA94,"ERR")))))</f>
        <v>66.4680565807182</v>
      </c>
      <c r="BE94" s="92" t="n">
        <f aca="false">IF(Polymers_Data!BZ94=1,0.5*BC94+0.5*BB94,IF(Polymers_Data!BZ94=2,0.7*BC94+0.3*BB94,IF(Polymers_Data!BZ94=3,MAXA(MINA(BB94,BC94),BA94),IF(Polymers_Data!BZ94=4,0.7*BC94+0.3*BA94,IF(Polymers_Data!BZ94=5,0.5*BC94+0.5*BA94,"ERR")))))</f>
        <v>66.4680565807182</v>
      </c>
      <c r="BF94" s="6"/>
      <c r="BG94" s="6"/>
      <c r="BH94" s="6"/>
      <c r="BI94" s="120" t="n">
        <f aca="false">BC94+BH94</f>
        <v>66.4680565807182</v>
      </c>
      <c r="BJ94" s="6"/>
      <c r="BK94" s="114" t="n">
        <f aca="false">DQ94</f>
        <v>37.9680565807182</v>
      </c>
      <c r="BL94" s="6"/>
      <c r="BM94" s="96" t="n">
        <f aca="false">BK94+$BM$3</f>
        <v>45.2180565807182</v>
      </c>
      <c r="BN94" s="96" t="n">
        <f aca="false">BK94+22</f>
        <v>59.9680565807182</v>
      </c>
      <c r="BO94" s="96" t="n">
        <f aca="false">BK94+$BO$3</f>
        <v>53.1680565807182</v>
      </c>
      <c r="BP94" s="121" t="n">
        <f aca="false">IF(Polymers_Data!AJ94=1,0.5*BO94+0.5*BN94,IF(Polymers_Data!AJ94=2,0.7*BO94+0.3*BN94,IF(Polymers_Data!AJ94=3,MAXA(MINA(BN94,BO94),BM94),IF(Polymers_Data!AJ94=4,0.7*BO94+0.3*BM94,IF(Polymers_Data!AJ94=5,0.5*BO94+0.5*BM94,"ERR")))))</f>
        <v>53.1680565807182</v>
      </c>
      <c r="BQ94" s="121" t="n">
        <v>0</v>
      </c>
      <c r="BR94" s="121" t="n">
        <f aca="false">BO94+BQ94</f>
        <v>53.1680565807182</v>
      </c>
      <c r="BS94" s="96" t="n">
        <f aca="false">BR94-2.5</f>
        <v>50.6680565807182</v>
      </c>
      <c r="BT94" s="124"/>
      <c r="BU94" s="122" t="n">
        <f aca="false">VLOOKUP(A94,'[2]Price Curves'!$C$8:$IV$367,'[2]Price Curves'!$AW$1)</f>
        <v>38.5151280447331</v>
      </c>
      <c r="BV94" s="96" t="n">
        <f aca="false">BU94/2.97</f>
        <v>12.9680565807182</v>
      </c>
      <c r="BW94" s="96" t="n">
        <f aca="false">BV94+7</f>
        <v>19.9680565807182</v>
      </c>
      <c r="BX94" s="96" t="n">
        <f aca="false">BV94+23.861</f>
        <v>36.8290565807182</v>
      </c>
      <c r="BY94" s="96" t="n">
        <f aca="false">BV94+$BY$3</f>
        <v>26.9680565807182</v>
      </c>
      <c r="BZ94" s="96" t="n">
        <f aca="false">IF(Monomers_Data!F94=1,0.5*BY94+0.5*BX94,IF(Monomers_Data!F94=2,0.7*BY94+0.3*BX94,IF(Monomers_Data!F94=3,MAXA(MINA(BX94,BY94),BW94),IF(Monomers_Data!F94=4,0.7*BY94+0.3*BW94,IF(Monomers_Data!F94=5,0.5*BY94+0.5*BW94,"ERR")))))</f>
        <v>26.9680565807182</v>
      </c>
      <c r="CA94" s="96"/>
      <c r="CB94" s="92" t="n">
        <f aca="false">BY94+CA94</f>
        <v>26.9680565807182</v>
      </c>
      <c r="CC94" s="96" t="n">
        <f aca="false">EP94</f>
        <v>24.3680565807182</v>
      </c>
      <c r="CD94" s="96" t="n">
        <f aca="false">CB94+2</f>
        <v>28.9680565807182</v>
      </c>
      <c r="CE94" s="123" t="n">
        <f aca="false">CB94+0.25</f>
        <v>27.2180565807182</v>
      </c>
      <c r="CF94" s="124"/>
      <c r="CG94" s="105" t="n">
        <f aca="false">VLOOKUP(A94,'[2]Price Curves'!$C$8:$BH$367,'[2]Price Curves'!$AY$1)</f>
        <v>45.8810065171536</v>
      </c>
      <c r="CH94" s="124" t="n">
        <f aca="false">CG94/4.23</f>
        <v>10.8465736447172</v>
      </c>
      <c r="CI94" s="124" t="n">
        <f aca="false">$CB94+CI$3</f>
        <v>18.9680565807182</v>
      </c>
      <c r="CJ94" s="124" t="n">
        <f aca="false">$CB94+CJ$3</f>
        <v>24.9680565807182</v>
      </c>
      <c r="CK94" s="124" t="n">
        <f aca="false">$CB94+CK$3</f>
        <v>20.9680565807182</v>
      </c>
      <c r="CL94" s="125" t="n">
        <f aca="false">IF(Monomers_Data!P94=1,0.5*CK94+0.5*CJ94,IF(Monomers_Data!P94=2,0.7*CK94+0.3*CJ94,IF(Monomers_Data!P94=3,MAXA(MINA(CJ94,CK94),CI94),IF(Monomers_Data!P94=4,0.7*CK94+0.3*CI94,IF(Monomers_Data!P94=5,0.5*CK94+0.5*CI94,"ERR")))))</f>
        <v>20.9680565807182</v>
      </c>
      <c r="CM94" s="125" t="n">
        <f aca="false">CH94+$CM$3</f>
        <v>17.8465736447172</v>
      </c>
      <c r="CN94" s="125"/>
      <c r="CO94" s="118" t="n">
        <f aca="false">CK94+CN94</f>
        <v>20.9680565807182</v>
      </c>
      <c r="CP94" s="125" t="n">
        <v>1.5</v>
      </c>
      <c r="CQ94" s="127" t="n">
        <f aca="false">CO94+CP94</f>
        <v>22.4680565807182</v>
      </c>
      <c r="CR94" s="124" t="n">
        <f aca="false">EX94</f>
        <v>19.0754552671235</v>
      </c>
      <c r="CS94" s="128" t="n">
        <f aca="false">EX94</f>
        <v>19.0754552671235</v>
      </c>
      <c r="CT94" s="7" t="n">
        <f aca="false">CB94</f>
        <v>26.9680565807182</v>
      </c>
      <c r="CU94" s="124" t="n">
        <f aca="false">(+CT94+$CU$3)</f>
        <v>29.4680565807182</v>
      </c>
      <c r="CV94" s="124" t="n">
        <f aca="false">CT94+$CV$3</f>
        <v>43.9680565807182</v>
      </c>
      <c r="CW94" s="124" t="n">
        <f aca="false">CT94+$CW$3</f>
        <v>36.9680565807182</v>
      </c>
      <c r="CX94" s="96" t="n">
        <f aca="false">IF(Polymers_Data!BU94=1,0.5*CW94+0.5*CV94,IF(Polymers_Data!BU94=2,0.7*CW94+0.3*CV94,IF(Polymers_Data!BU94=3,MAXA(MINA(CV94,CW94),CU94),IF(Polymers_Data!BU94=4,0.7*CW94+0.3*CU94,IF(Polymers_Data!BU94=5,0.5*CW94+0.5*CU94,"ERR")))))</f>
        <v>39.0680565807182</v>
      </c>
      <c r="CY94" s="129" t="n">
        <f aca="false">CX94</f>
        <v>39.0680565807182</v>
      </c>
      <c r="CZ94" s="105" t="n">
        <v>0</v>
      </c>
      <c r="DA94" s="124" t="n">
        <f aca="false">CZ94*100/(0.2*4.22+0.8*2.9696)</f>
        <v>0</v>
      </c>
      <c r="DB94" s="123"/>
      <c r="DC94" s="124" t="n">
        <f aca="false">EN94</f>
        <v>24.3680565807182</v>
      </c>
      <c r="DD94" s="124" t="n">
        <f aca="false">EB94</f>
        <v>106.173174603175</v>
      </c>
      <c r="DE94" s="124" t="n">
        <f aca="false">DC94*0.285+DD94/7.37*0.785+5.2</f>
        <v>23.4537078030477</v>
      </c>
      <c r="DF94" s="124" t="n">
        <f aca="false">DC94+$DF$3</f>
        <v>19.0680565807182</v>
      </c>
      <c r="DG94" s="124" t="n">
        <f aca="false">DC94+$DG$3</f>
        <v>49.3680565807182</v>
      </c>
      <c r="DH94" s="96" t="n">
        <f aca="false">DC94+6</f>
        <v>30.3680565807182</v>
      </c>
      <c r="DI94" s="124" t="n">
        <f aca="false">IF(Monomers_Data!AE94=1,0.5*DH94+0.5*DG94,IF(Monomers_Data!AE94=2,0.7*DH94+0.3*DG94,IF(Monomers_Data!AE94=3,MAXA(MINA(DG94,DH94),DF94),IF(Monomers_Data!AE94=4,0.7*DH94+0.3*DF94,IF(Monomers_Data!AE94=5,0.5*DH94+0.5*DF94,"ERR")))))</f>
        <v>30.3680565807182</v>
      </c>
      <c r="DJ94" s="125" t="n">
        <f aca="false">DI94</f>
        <v>30.3680565807182</v>
      </c>
      <c r="DK94" s="123" t="n">
        <f aca="false">DJ94/100*2204</f>
        <v>669.311967039029</v>
      </c>
      <c r="DL94" s="124" t="n">
        <f aca="false">CB94</f>
        <v>26.9680565807182</v>
      </c>
      <c r="DM94" s="124" t="n">
        <f aca="false">DL94+$DM$3</f>
        <v>29.4680565807182</v>
      </c>
      <c r="DN94" s="124" t="n">
        <f aca="false">DL94+$DN$3</f>
        <v>49.9680565807182</v>
      </c>
      <c r="DO94" s="96" t="n">
        <f aca="false">DL94+$DO$3</f>
        <v>37.9680565807182</v>
      </c>
      <c r="DP94" s="124" t="n">
        <f aca="false">IF(Monomers_Data!AE94=1,0.5*DO94+0.5*DN94,IF(Monomers_Data!AE94=2,0.7*DO94+0.3*DN94,IF(Monomers_Data!AE94=3,MAXA(MINA(DN94,DO94),DM94),IF(Monomers_Data!AE94=4,0.7*DO94+0.3*DM94,IF(Monomers_Data!AE94=5,0.5*DO94+0.5*DM94,"ERR")))))</f>
        <v>37.9680565807182</v>
      </c>
      <c r="DQ94" s="125" t="n">
        <f aca="false">DP94</f>
        <v>37.9680565807182</v>
      </c>
      <c r="DR94" s="123" t="n">
        <f aca="false">DQ94/100*2204</f>
        <v>836.815967039029</v>
      </c>
      <c r="DS94" s="96" t="n">
        <f aca="false">VLOOKUP(A94,'[2]Price Curves'!$C$8:$BH$367,'[2]Price Curves'!$BC$1)</f>
        <v>22.5333333333333</v>
      </c>
      <c r="DT94" s="124" t="n">
        <f aca="false">DS94/42*100</f>
        <v>53.6507936507936</v>
      </c>
      <c r="DU94" s="124" t="n">
        <f aca="false">VLOOKUP(A94,'[2]Price Curves'!$C$8:$BH$367,'[2]Price Curves'!$BG$1)</f>
        <v>90.7595238095238</v>
      </c>
      <c r="DV94" s="105" t="n">
        <f aca="false">DT95+$DT$3</f>
        <v>79.2904761904762</v>
      </c>
      <c r="DW94" s="130" t="n">
        <f aca="false">DT95+$DU$3</f>
        <v>163.690476190476</v>
      </c>
      <c r="DX94" s="130" t="n">
        <f aca="false">DT94*$DV$3+DU94*$DW$3+$DX$3</f>
        <v>106.173174603175</v>
      </c>
      <c r="DY94" s="96" t="n">
        <f aca="false">DT95+$DY$3</f>
        <v>108.690476190476</v>
      </c>
      <c r="DZ94" s="96"/>
      <c r="EA94" s="131" t="n">
        <f aca="false">DX94+DZ94</f>
        <v>106.173174603175</v>
      </c>
      <c r="EB94" s="131" t="n">
        <f aca="false">DX94</f>
        <v>106.173174603175</v>
      </c>
      <c r="EC94" s="132"/>
      <c r="ED94" s="133" t="n">
        <f aca="false">'[2]Price Curves'!AM93</f>
        <v>0</v>
      </c>
      <c r="EH94" s="106" t="n">
        <f aca="false">MAX(EXP(-0.015*((A100-'Export File'!$A$6+30)/365))*$EH$8,0.1)</f>
        <v>0.1</v>
      </c>
      <c r="EJ94" s="134" t="n">
        <f aca="false">BV94</f>
        <v>12.9680565807182</v>
      </c>
      <c r="EK94" s="134" t="n">
        <f aca="false">EJ94+5.22</f>
        <v>18.1880565807182</v>
      </c>
      <c r="EL94" s="134" t="n">
        <f aca="false">EJ94+18.2</f>
        <v>31.1680565807182</v>
      </c>
      <c r="EM94" s="134" t="n">
        <f aca="false">EJ94+$EM$3</f>
        <v>24.3680565807182</v>
      </c>
      <c r="EN94" s="135" t="n">
        <f aca="false">IF(Monomers_Data!K94=1,0.5*EM94+0.5*EL94,IF(Monomers_Data!K94=2,0.7*EM94+0.3*EL94,IF(Monomers_Data!K94=3,MAXA(MINA(EL94,EM94),EK94),IF(Monomers_Data!K94=4,0.7*EM94+0.3*EK94,IF(Monomers_Data!K94=5,0.5*EM94+0.5*EK94,"ERR")))))</f>
        <v>24.3680565807182</v>
      </c>
      <c r="EP94" s="142" t="n">
        <f aca="false">EN94+EO94</f>
        <v>24.3680565807182</v>
      </c>
      <c r="EQ94" s="134" t="n">
        <f aca="false">VLOOKUP(A94,'[2]Price Curves'!$C$8:$BH$367,'[2]Price Curves'!$BH$1)</f>
        <v>68.5595238095238</v>
      </c>
      <c r="ER94" s="134" t="n">
        <f aca="false">VLOOKUP(A94,'[2]Price Curves'!$C$8:$BH$367,'[2]Price Curves'!$BA$1)</f>
        <v>45.1661098051948</v>
      </c>
      <c r="ES94" s="137" t="n">
        <f aca="false">MIN(((EQ94+$ET$1-ER94*0.7133-$ET$3)/5.69*2.4313)+1.5,CQ94-$ET$2)</f>
        <v>17.4177671133047</v>
      </c>
      <c r="ET94" s="134" t="n">
        <f aca="false">MAX(($EQ94+$ET$1-$ER94*0.7133-$ET$3)/5.69*2.4313+1.5,$CQ94-$ET$2)</f>
        <v>19.9680565807182</v>
      </c>
      <c r="EU94" s="138" t="n">
        <f aca="false">AVERAGE(ET94,ES94)</f>
        <v>18.6929118470114</v>
      </c>
      <c r="EV94" s="134" t="n">
        <f aca="false">CB94*$EV$2+$EV$3</f>
        <v>17.3608827184423</v>
      </c>
      <c r="EW94" s="134" t="n">
        <f aca="false">IF(Monomers_Data!U94=1,0.5*EU94+0.5*ET94,IF(Monomers_Data!U94=2,0.7*EU94+0.3*ET94,IF(Monomers_Data!U94=3,MAXA(MINA(ET94,EU94),ES94),IF(Monomers_Data!U94=4,0.7*EU94+0.3*ES94,IF(Monomers_Data!U94=5,0.5*EU94+0.5*ES94,"ERR")))))</f>
        <v>19.0754552671235</v>
      </c>
      <c r="EX94" s="96" t="n">
        <f aca="false">EW94</f>
        <v>19.0754552671235</v>
      </c>
      <c r="EY94" s="139" t="n">
        <f aca="false">VLOOKUP(A94,'[2]Price Curves'!$C$8:$BH$367,'[2]Price Curves'!$BE$1)</f>
        <v>4.254</v>
      </c>
      <c r="EZ94" s="134" t="n">
        <f aca="false">EY94*$EZ$2+$EZ$3</f>
        <v>64.7386</v>
      </c>
      <c r="FA94" s="0" t="n">
        <f aca="false">((EY94*$FA$2)+$FA$3)*100</f>
        <v>64.667</v>
      </c>
    </row>
    <row r="95" customFormat="false" ht="12" hidden="false" customHeight="false" outlineLevel="0" collapsed="false">
      <c r="A95" s="140" t="n">
        <f aca="false">EOMONTH(A94,0)+1</f>
        <v>39600</v>
      </c>
      <c r="C95" s="108" t="n">
        <f aca="false">CB95</f>
        <v>26.9842245127007</v>
      </c>
      <c r="D95" s="6"/>
      <c r="E95" s="96" t="n">
        <f aca="false">C95+$E$3</f>
        <v>35.9842245127007</v>
      </c>
      <c r="F95" s="96" t="n">
        <f aca="false">C95+$F$3</f>
        <v>48.9842245127007</v>
      </c>
      <c r="G95" s="96" t="n">
        <f aca="false">C95+$G$3</f>
        <v>42.1842245127007</v>
      </c>
      <c r="H95" s="92" t="n">
        <f aca="false">IF(Polymers_Data!F95=1,0.5*G95+0.5*F95,IF(Polymers_Data!F95=2,0.7*G95+0.3*F95,IF(Polymers_Data!F95=3,MAXA(MINA(F95,G95),E95),IF(Polymers_Data!F95=4,0.7*G95+0.3*E95,IF(Polymers_Data!F95=5,0.5*G95+0.5*E95,"ERR")))))</f>
        <v>42.1842245127007</v>
      </c>
      <c r="I95" s="109" t="n">
        <v>0</v>
      </c>
      <c r="J95" s="109" t="n">
        <f aca="false">G95+I95</f>
        <v>42.1842245127007</v>
      </c>
      <c r="K95" s="110" t="n">
        <f aca="false">J95+2</f>
        <v>44.1842245127007</v>
      </c>
      <c r="L95" s="111" t="n">
        <f aca="false">AB95+$L$3</f>
        <v>44.4842245127007</v>
      </c>
      <c r="M95" s="112" t="n">
        <f aca="false">L95+$M$3</f>
        <v>45.4842245127007</v>
      </c>
      <c r="N95" s="113" t="n">
        <f aca="false">L95+$N$3</f>
        <v>43.4842245127007</v>
      </c>
      <c r="O95" s="114" t="n">
        <f aca="false">C95+$O$3</f>
        <v>29.4842245127007</v>
      </c>
      <c r="P95" s="96" t="n">
        <f aca="false">C95+$P$3</f>
        <v>47.4842245127007</v>
      </c>
      <c r="Q95" s="96" t="n">
        <f aca="false">C95+$Q$3</f>
        <v>39.2342245127007</v>
      </c>
      <c r="R95" s="6"/>
      <c r="S95" s="88" t="n">
        <f aca="false">J95-3.5</f>
        <v>38.6842245127007</v>
      </c>
      <c r="T95" s="92"/>
      <c r="U95" s="114" t="n">
        <f aca="false">$C95+$U$3</f>
        <v>31.9842245127007</v>
      </c>
      <c r="V95" s="96" t="n">
        <f aca="false">$C95+$V$3</f>
        <v>46.4842245127007</v>
      </c>
      <c r="W95" s="96" t="n">
        <f aca="false">$C95+$W$3</f>
        <v>38.9842245127007</v>
      </c>
      <c r="X95" s="92"/>
      <c r="Y95" s="92" t="n">
        <f aca="false">IF(Polymers_Data!BA95=1,0.5*W95+0.5*V95,IF(Polymers_Data!BA95=2,0.7*W95+0.3*V95,IF(Polymers_Data!BA95=3,MAXA(MINA(V95,W95),U95),IF(Polymers_Data!BA95=4,0.7*W95+0.3*U95,IF(Polymers_Data!BA95=5,0.5*W95+0.5*U95,"ERR")))))</f>
        <v>38.9842245127007</v>
      </c>
      <c r="Z95" s="96" t="n">
        <v>0</v>
      </c>
      <c r="AA95" s="92" t="n">
        <f aca="false">W95+Z95</f>
        <v>38.9842245127007</v>
      </c>
      <c r="AB95" s="92" t="n">
        <f aca="false">AA95+1</f>
        <v>39.9842245127007</v>
      </c>
      <c r="AC95" s="116" t="n">
        <f aca="false">S95+2</f>
        <v>40.6842245127007</v>
      </c>
      <c r="AD95" s="117" t="n">
        <f aca="false">AB95+2.5</f>
        <v>42.4842245127007</v>
      </c>
      <c r="AE95" s="96" t="n">
        <f aca="false">C95+11.33</f>
        <v>38.3142245127007</v>
      </c>
      <c r="AF95" s="96" t="n">
        <f aca="false">C95+27</f>
        <v>53.9842245127007</v>
      </c>
      <c r="AG95" s="96" t="n">
        <f aca="false">C95+17.68</f>
        <v>44.6642245127007</v>
      </c>
      <c r="AH95" s="6"/>
      <c r="AI95" s="88" t="n">
        <f aca="false">AC95+4.5</f>
        <v>45.1842245127007</v>
      </c>
      <c r="AJ95" s="118" t="n">
        <f aca="false">AB95+8</f>
        <v>47.9842245127007</v>
      </c>
      <c r="AK95" s="114" t="n">
        <f aca="false">CO95+1.5</f>
        <v>22.4842245127007</v>
      </c>
      <c r="AL95" s="6"/>
      <c r="AM95" s="96" t="n">
        <f aca="false">AK95+$AM$3</f>
        <v>35.2842245127007</v>
      </c>
      <c r="AN95" s="96" t="n">
        <f aca="false">AK95+$AN$3</f>
        <v>46.4842245127007</v>
      </c>
      <c r="AO95" s="96" t="n">
        <f aca="false">AK95+$AO$3</f>
        <v>40.3842245127007</v>
      </c>
      <c r="AP95" s="109" t="n">
        <f aca="false">IF(Polymers_Data!AE95=1,0.5*AO95+0.5*AN95,IF(Polymers_Data!AE95=2,0.7*AO95+0.3*AN95,IF(Polymers_Data!AE95=3,MAXA(MINA(AN95,AO95),AM95),IF(Polymers_Data!AE95=4,0.7*AO95+0.3*AM95,IF(Polymers_Data!AE95=5,0.5*AO95+0.5*AM95,"ERR")))))</f>
        <v>40.3842245127007</v>
      </c>
      <c r="AQ95" s="109" t="n">
        <f aca="false">IF(Polymers_Data!AE95=1,0.5*AO95+0.5*AN95,IF(Polymers_Data!AE95=2,0.7*AO95+0.3*AN95,IF(Polymers_Data!AE95=3,MAXA(MINA(AN95,AO95),AM95),IF(Polymers_Data!AE95=4,0.7*AO95+0.3*AM95,IF(Polymers_Data!AE95=5,0.5*AO95+0.5*AM95,"ERR")))))</f>
        <v>40.3842245127007</v>
      </c>
      <c r="AR95" s="96" t="n">
        <f aca="false">$AK95+10</f>
        <v>32.4842245127007</v>
      </c>
      <c r="AS95" s="96" t="n">
        <f aca="false">$AK95+23.75</f>
        <v>46.2342245127007</v>
      </c>
      <c r="AT95" s="96" t="n">
        <f aca="false">$AK95+$AT$3</f>
        <v>37.8742245127007</v>
      </c>
      <c r="AU95" s="96" t="n">
        <f aca="false">IF(Polymers_Data!BP95=1,0.5*AT95+0.5*AS95,IF(Polymers_Data!BP95=2,0.7*AT95+0.3*AS95,IF(Polymers_Data!BP95=3,MAXA(MINA(AS95,AT95),AR95),IF(Polymers_Data!BP95=4,0.7*AT95+0.3*AR95,IF(Polymers_Data!BP95=5,0.3*AT95+0.7*AR95,"ERR")))))</f>
        <v>37.8742245127007</v>
      </c>
      <c r="AV95" s="96"/>
      <c r="AW95" s="96" t="n">
        <f aca="false">AT95+AV95</f>
        <v>37.8742245127007</v>
      </c>
      <c r="AX95" s="5"/>
      <c r="AY95" s="108" t="n">
        <f aca="false">C95</f>
        <v>26.9842245127007</v>
      </c>
      <c r="AZ95" s="6"/>
      <c r="BA95" s="96" t="n">
        <f aca="false">AY95+$BA$3</f>
        <v>44.4842245127007</v>
      </c>
      <c r="BB95" s="96" t="n">
        <f aca="false">AY95+$BB$3</f>
        <v>86.9842245127007</v>
      </c>
      <c r="BC95" s="96" t="n">
        <f aca="false">AY95+$BC$3</f>
        <v>66.4842245127007</v>
      </c>
      <c r="BD95" s="109" t="n">
        <f aca="false">IF(Polymers_Data!BZ95=1,0.5*BC95+0.5*BB95,IF(Polymers_Data!BZ95=2,0.7*BC95+0.3*BB95,IF(Polymers_Data!BZ95=3,MAXA(MINA(BB95,BC95),BA95),IF(Polymers_Data!BZ95=4,0.7*BC95+0.3*BA95,IF(Polymers_Data!BZ95=5,0.5*BC95+0.5*BA95,"ERR")))))</f>
        <v>66.4842245127007</v>
      </c>
      <c r="BE95" s="92" t="n">
        <f aca="false">IF(Polymers_Data!BZ95=1,0.5*BC95+0.5*BB95,IF(Polymers_Data!BZ95=2,0.7*BC95+0.3*BB95,IF(Polymers_Data!BZ95=3,MAXA(MINA(BB95,BC95),BA95),IF(Polymers_Data!BZ95=4,0.7*BC95+0.3*BA95,IF(Polymers_Data!BZ95=5,0.5*BC95+0.5*BA95,"ERR")))))</f>
        <v>66.4842245127007</v>
      </c>
      <c r="BF95" s="6"/>
      <c r="BG95" s="6"/>
      <c r="BH95" s="6"/>
      <c r="BI95" s="120" t="n">
        <f aca="false">BC95+BH95</f>
        <v>66.4842245127007</v>
      </c>
      <c r="BJ95" s="6"/>
      <c r="BK95" s="114" t="n">
        <f aca="false">DQ95</f>
        <v>37.9842245127007</v>
      </c>
      <c r="BL95" s="6"/>
      <c r="BM95" s="96" t="n">
        <f aca="false">BK95+$BM$3</f>
        <v>45.2342245127007</v>
      </c>
      <c r="BN95" s="96" t="n">
        <f aca="false">BK95+22</f>
        <v>59.9842245127007</v>
      </c>
      <c r="BO95" s="96" t="n">
        <f aca="false">BK95+$BO$3</f>
        <v>53.1842245127007</v>
      </c>
      <c r="BP95" s="121" t="n">
        <f aca="false">IF(Polymers_Data!AJ95=1,0.5*BO95+0.5*BN95,IF(Polymers_Data!AJ95=2,0.7*BO95+0.3*BN95,IF(Polymers_Data!AJ95=3,MAXA(MINA(BN95,BO95),BM95),IF(Polymers_Data!AJ95=4,0.7*BO95+0.3*BM95,IF(Polymers_Data!AJ95=5,0.5*BO95+0.5*BM95,"ERR")))))</f>
        <v>53.1842245127007</v>
      </c>
      <c r="BQ95" s="121" t="n">
        <v>0</v>
      </c>
      <c r="BR95" s="121" t="n">
        <f aca="false">BO95+BQ95</f>
        <v>53.1842245127007</v>
      </c>
      <c r="BS95" s="96" t="n">
        <f aca="false">BR95-2.5</f>
        <v>50.6842245127007</v>
      </c>
      <c r="BT95" s="124"/>
      <c r="BU95" s="122" t="n">
        <f aca="false">VLOOKUP(A95,'[2]Price Curves'!$C$8:$IV$367,'[2]Price Curves'!$AW$1)</f>
        <v>38.5631468027212</v>
      </c>
      <c r="BV95" s="96" t="n">
        <f aca="false">BU95/2.97</f>
        <v>12.9842245127007</v>
      </c>
      <c r="BW95" s="96" t="n">
        <f aca="false">BV95+7</f>
        <v>19.9842245127007</v>
      </c>
      <c r="BX95" s="96" t="n">
        <f aca="false">BV95+23.861</f>
        <v>36.8452245127007</v>
      </c>
      <c r="BY95" s="96" t="n">
        <f aca="false">BV95+$BY$3</f>
        <v>26.9842245127007</v>
      </c>
      <c r="BZ95" s="96" t="n">
        <f aca="false">IF(Monomers_Data!F95=1,0.5*BY95+0.5*BX95,IF(Monomers_Data!F95=2,0.7*BY95+0.3*BX95,IF(Monomers_Data!F95=3,MAXA(MINA(BX95,BY95),BW95),IF(Monomers_Data!F95=4,0.7*BY95+0.3*BW95,IF(Monomers_Data!F95=5,0.5*BY95+0.5*BW95,"ERR")))))</f>
        <v>26.9842245127007</v>
      </c>
      <c r="CA95" s="96"/>
      <c r="CB95" s="92" t="n">
        <f aca="false">BY95+CA95</f>
        <v>26.9842245127007</v>
      </c>
      <c r="CC95" s="96" t="n">
        <f aca="false">EP95</f>
        <v>24.3842245127007</v>
      </c>
      <c r="CD95" s="96" t="n">
        <f aca="false">CB95+2</f>
        <v>28.9842245127007</v>
      </c>
      <c r="CE95" s="123" t="n">
        <f aca="false">CB95+0.25</f>
        <v>27.2342245127007</v>
      </c>
      <c r="CF95" s="124"/>
      <c r="CG95" s="105" t="n">
        <f aca="false">VLOOKUP(A95,'[2]Price Curves'!$C$8:$BH$367,'[2]Price Curves'!$AY$1)</f>
        <v>45.9387227545919</v>
      </c>
      <c r="CH95" s="124" t="n">
        <f aca="false">CG95/4.23</f>
        <v>10.8602181452936</v>
      </c>
      <c r="CI95" s="124" t="n">
        <f aca="false">$CB95+CI$3</f>
        <v>18.9842245127007</v>
      </c>
      <c r="CJ95" s="124" t="n">
        <f aca="false">$CB95+CJ$3</f>
        <v>24.9842245127007</v>
      </c>
      <c r="CK95" s="124" t="n">
        <f aca="false">$CB95+CK$3</f>
        <v>20.9842245127007</v>
      </c>
      <c r="CL95" s="125" t="n">
        <f aca="false">IF(Monomers_Data!P95=1,0.5*CK95+0.5*CJ95,IF(Monomers_Data!P95=2,0.7*CK95+0.3*CJ95,IF(Monomers_Data!P95=3,MAXA(MINA(CJ95,CK95),CI95),IF(Monomers_Data!P95=4,0.7*CK95+0.3*CI95,IF(Monomers_Data!P95=5,0.5*CK95+0.5*CI95,"ERR")))))</f>
        <v>20.9842245127007</v>
      </c>
      <c r="CM95" s="125" t="n">
        <f aca="false">CH95+$CM$3</f>
        <v>17.8602181452936</v>
      </c>
      <c r="CN95" s="125"/>
      <c r="CO95" s="118" t="n">
        <f aca="false">CK95+CN95</f>
        <v>20.9842245127007</v>
      </c>
      <c r="CP95" s="125" t="n">
        <v>1.5</v>
      </c>
      <c r="CQ95" s="127" t="n">
        <f aca="false">CO95+CP95</f>
        <v>22.4842245127007</v>
      </c>
      <c r="CR95" s="124" t="n">
        <f aca="false">EX95</f>
        <v>19.0869483762959</v>
      </c>
      <c r="CS95" s="128" t="n">
        <f aca="false">EX95</f>
        <v>19.0869483762959</v>
      </c>
      <c r="CT95" s="7" t="n">
        <f aca="false">CB95</f>
        <v>26.9842245127007</v>
      </c>
      <c r="CU95" s="124" t="n">
        <f aca="false">(+CT95+$CU$3)</f>
        <v>29.4842245127007</v>
      </c>
      <c r="CV95" s="124" t="n">
        <f aca="false">CT95+$CV$3</f>
        <v>43.9842245127007</v>
      </c>
      <c r="CW95" s="124" t="n">
        <f aca="false">CT95+$CW$3</f>
        <v>36.9842245127007</v>
      </c>
      <c r="CX95" s="96" t="n">
        <f aca="false">IF(Polymers_Data!BU95=1,0.5*CW95+0.5*CV95,IF(Polymers_Data!BU95=2,0.7*CW95+0.3*CV95,IF(Polymers_Data!BU95=3,MAXA(MINA(CV95,CW95),CU95),IF(Polymers_Data!BU95=4,0.7*CW95+0.3*CU95,IF(Polymers_Data!BU95=5,0.5*CW95+0.5*CU95,"ERR")))))</f>
        <v>39.0842245127007</v>
      </c>
      <c r="CY95" s="129" t="n">
        <f aca="false">CX95</f>
        <v>39.0842245127007</v>
      </c>
      <c r="CZ95" s="105" t="n">
        <v>0</v>
      </c>
      <c r="DA95" s="124" t="n">
        <f aca="false">CZ95*100/(0.2*4.22+0.8*2.9696)</f>
        <v>0</v>
      </c>
      <c r="DB95" s="123"/>
      <c r="DC95" s="124" t="n">
        <f aca="false">EN95</f>
        <v>24.3842245127007</v>
      </c>
      <c r="DD95" s="124" t="n">
        <f aca="false">EB95</f>
        <v>106.219404761905</v>
      </c>
      <c r="DE95" s="124" t="n">
        <f aca="false">DC95*0.285+DD95/7.37*0.785+5.2</f>
        <v>23.4632397714786</v>
      </c>
      <c r="DF95" s="124" t="n">
        <f aca="false">DC95+$DF$3</f>
        <v>19.0842245127007</v>
      </c>
      <c r="DG95" s="124" t="n">
        <f aca="false">DC95+$DG$3</f>
        <v>49.3842245127007</v>
      </c>
      <c r="DH95" s="96" t="n">
        <f aca="false">DC95+6</f>
        <v>30.3842245127007</v>
      </c>
      <c r="DI95" s="124" t="n">
        <f aca="false">IF(Monomers_Data!AE95=1,0.5*DH95+0.5*DG95,IF(Monomers_Data!AE95=2,0.7*DH95+0.3*DG95,IF(Monomers_Data!AE95=3,MAXA(MINA(DG95,DH95),DF95),IF(Monomers_Data!AE95=4,0.7*DH95+0.3*DF95,IF(Monomers_Data!AE95=5,0.5*DH95+0.5*DF95,"ERR")))))</f>
        <v>30.3842245127007</v>
      </c>
      <c r="DJ95" s="125" t="n">
        <f aca="false">DI95</f>
        <v>30.3842245127007</v>
      </c>
      <c r="DK95" s="123" t="n">
        <f aca="false">DJ95/100*2204</f>
        <v>669.668308259924</v>
      </c>
      <c r="DL95" s="124" t="n">
        <f aca="false">CB95</f>
        <v>26.9842245127007</v>
      </c>
      <c r="DM95" s="124" t="n">
        <f aca="false">DL95+$DM$3</f>
        <v>29.4842245127007</v>
      </c>
      <c r="DN95" s="124" t="n">
        <f aca="false">DL95+$DN$3</f>
        <v>49.9842245127007</v>
      </c>
      <c r="DO95" s="96" t="n">
        <f aca="false">DL95+$DO$3</f>
        <v>37.9842245127007</v>
      </c>
      <c r="DP95" s="124" t="n">
        <f aca="false">IF(Monomers_Data!AE95=1,0.5*DO95+0.5*DN95,IF(Monomers_Data!AE95=2,0.7*DO95+0.3*DN95,IF(Monomers_Data!AE95=3,MAXA(MINA(DN95,DO95),DM95),IF(Monomers_Data!AE95=4,0.7*DO95+0.3*DM95,IF(Monomers_Data!AE95=5,0.5*DO95+0.5*DM95,"ERR")))))</f>
        <v>37.9842245127007</v>
      </c>
      <c r="DQ95" s="125" t="n">
        <f aca="false">DP95</f>
        <v>37.9842245127007</v>
      </c>
      <c r="DR95" s="123" t="n">
        <f aca="false">DQ95/100*2204</f>
        <v>837.172308259924</v>
      </c>
      <c r="DS95" s="96" t="n">
        <f aca="false">VLOOKUP(A95,'[2]Price Curves'!$C$8:$BH$367,'[2]Price Curves'!$BC$1)</f>
        <v>22.55</v>
      </c>
      <c r="DT95" s="124" t="n">
        <f aca="false">DS95/42*100</f>
        <v>53.6904761904762</v>
      </c>
      <c r="DU95" s="124" t="n">
        <f aca="false">VLOOKUP(A95,'[2]Price Curves'!$C$8:$BH$367,'[2]Price Curves'!$BG$1)</f>
        <v>84.8</v>
      </c>
      <c r="DV95" s="105" t="n">
        <f aca="false">DT96+$DT$3</f>
        <v>79.3301587301588</v>
      </c>
      <c r="DW95" s="130" t="n">
        <f aca="false">DT96+$DU$3</f>
        <v>163.730158730159</v>
      </c>
      <c r="DX95" s="130" t="n">
        <f aca="false">DT95*$DV$3+DU95*$DW$3+$DX$3</f>
        <v>106.219404761905</v>
      </c>
      <c r="DY95" s="96" t="n">
        <f aca="false">DT96+$DY$3</f>
        <v>108.730158730159</v>
      </c>
      <c r="DZ95" s="96"/>
      <c r="EA95" s="131" t="n">
        <f aca="false">DX95+DZ95</f>
        <v>106.219404761905</v>
      </c>
      <c r="EB95" s="131" t="n">
        <f aca="false">DX95</f>
        <v>106.219404761905</v>
      </c>
      <c r="EC95" s="132"/>
      <c r="ED95" s="133" t="n">
        <f aca="false">'[2]Price Curves'!AM94</f>
        <v>0</v>
      </c>
      <c r="EH95" s="106" t="n">
        <f aca="false">MAX(EXP(-0.015*((A101-'Export File'!$A$6+30)/365))*$EH$8,0.1)</f>
        <v>0.1</v>
      </c>
      <c r="EJ95" s="134" t="n">
        <f aca="false">BV95</f>
        <v>12.9842245127007</v>
      </c>
      <c r="EK95" s="134" t="n">
        <f aca="false">EJ95+5.22</f>
        <v>18.2042245127007</v>
      </c>
      <c r="EL95" s="134" t="n">
        <f aca="false">EJ95+18.2</f>
        <v>31.1842245127007</v>
      </c>
      <c r="EM95" s="134" t="n">
        <f aca="false">EJ95+$EM$3</f>
        <v>24.3842245127007</v>
      </c>
      <c r="EN95" s="135" t="n">
        <f aca="false">IF(Monomers_Data!K95=1,0.5*EM95+0.5*EL95,IF(Monomers_Data!K95=2,0.7*EM95+0.3*EL95,IF(Monomers_Data!K95=3,MAXA(MINA(EL95,EM95),EK95),IF(Monomers_Data!K95=4,0.7*EM95+0.3*EK95,IF(Monomers_Data!K95=5,0.5*EM95+0.5*EK95,"ERR")))))</f>
        <v>24.3842245127007</v>
      </c>
      <c r="EP95" s="142" t="n">
        <f aca="false">EN95+EO95</f>
        <v>24.3842245127007</v>
      </c>
      <c r="EQ95" s="134" t="n">
        <f aca="false">VLOOKUP(A95,'[2]Price Curves'!$C$8:$BH$367,'[2]Price Curves'!$BH$1)</f>
        <v>68.6</v>
      </c>
      <c r="ER95" s="134" t="n">
        <f aca="false">VLOOKUP(A95,'[2]Price Curves'!$C$8:$BH$367,'[2]Price Curves'!$BA$1)</f>
        <v>45.2136310204081</v>
      </c>
      <c r="ES95" s="137" t="n">
        <f aca="false">MIN(((EQ95+$ET$1-ER95*0.7133-$ET$3)/5.69*2.4313)+1.5,CQ95-$ET$2)</f>
        <v>17.4205784086869</v>
      </c>
      <c r="ET95" s="134" t="n">
        <f aca="false">MAX(($EQ95+$ET$1-$ER95*0.7133-$ET$3)/5.69*2.4313+1.5,$CQ95-$ET$2)</f>
        <v>19.9842245127007</v>
      </c>
      <c r="EU95" s="138" t="n">
        <f aca="false">AVERAGE(ET95,ES95)</f>
        <v>18.7024014606938</v>
      </c>
      <c r="EV95" s="134" t="n">
        <f aca="false">CB95*$EV$2+$EV$3</f>
        <v>17.3730895070891</v>
      </c>
      <c r="EW95" s="134" t="n">
        <f aca="false">IF(Monomers_Data!U95=1,0.5*EU95+0.5*ET95,IF(Monomers_Data!U95=2,0.7*EU95+0.3*ET95,IF(Monomers_Data!U95=3,MAXA(MINA(ET95,EU95),ES95),IF(Monomers_Data!U95=4,0.7*EU95+0.3*ES95,IF(Monomers_Data!U95=5,0.5*EU95+0.5*ES95,"ERR")))))</f>
        <v>19.0869483762959</v>
      </c>
      <c r="EX95" s="96" t="n">
        <f aca="false">EW95</f>
        <v>19.0869483762959</v>
      </c>
      <c r="EY95" s="139" t="n">
        <f aca="false">VLOOKUP(A95,'[2]Price Curves'!$C$8:$BH$367,'[2]Price Curves'!$BE$1)</f>
        <v>4.287</v>
      </c>
      <c r="EZ95" s="134" t="n">
        <f aca="false">EY95*$EZ$2+$EZ$3</f>
        <v>65.2633</v>
      </c>
      <c r="FA95" s="0" t="n">
        <f aca="false">((EY95*$FA$2)+$FA$3)*100</f>
        <v>65.0135</v>
      </c>
    </row>
    <row r="96" customFormat="false" ht="12" hidden="false" customHeight="false" outlineLevel="0" collapsed="false">
      <c r="A96" s="140" t="n">
        <f aca="false">EOMONTH(A95,0)+1</f>
        <v>39630</v>
      </c>
      <c r="C96" s="108" t="n">
        <f aca="false">CB96</f>
        <v>27.1973858802066</v>
      </c>
      <c r="D96" s="6"/>
      <c r="E96" s="96" t="n">
        <f aca="false">C96+$E$3</f>
        <v>36.1973858802066</v>
      </c>
      <c r="F96" s="96" t="n">
        <f aca="false">C96+$F$3</f>
        <v>49.1973858802066</v>
      </c>
      <c r="G96" s="96" t="n">
        <f aca="false">C96+$G$3</f>
        <v>42.3973858802066</v>
      </c>
      <c r="H96" s="92" t="n">
        <f aca="false">IF(Polymers_Data!F96=1,0.5*G96+0.5*F96,IF(Polymers_Data!F96=2,0.7*G96+0.3*F96,IF(Polymers_Data!F96=3,MAXA(MINA(F96,G96),E96),IF(Polymers_Data!F96=4,0.7*G96+0.3*E96,IF(Polymers_Data!F96=5,0.5*G96+0.5*E96,"ERR")))))</f>
        <v>42.3973858802066</v>
      </c>
      <c r="I96" s="109" t="n">
        <v>0</v>
      </c>
      <c r="J96" s="109" t="n">
        <f aca="false">G96+I96</f>
        <v>42.3973858802066</v>
      </c>
      <c r="K96" s="110" t="n">
        <f aca="false">J96+2</f>
        <v>44.3973858802066</v>
      </c>
      <c r="L96" s="111" t="n">
        <f aca="false">AB96+$L$3</f>
        <v>44.6973858802066</v>
      </c>
      <c r="M96" s="112" t="n">
        <f aca="false">L96+$M$3</f>
        <v>45.6973858802066</v>
      </c>
      <c r="N96" s="113" t="n">
        <f aca="false">L96+$N$3</f>
        <v>43.6973858802066</v>
      </c>
      <c r="O96" s="114" t="n">
        <f aca="false">C96+$O$3</f>
        <v>29.6973858802066</v>
      </c>
      <c r="P96" s="96" t="n">
        <f aca="false">C96+$P$3</f>
        <v>47.6973858802066</v>
      </c>
      <c r="Q96" s="96" t="n">
        <f aca="false">C96+$Q$3</f>
        <v>39.4473858802066</v>
      </c>
      <c r="R96" s="6"/>
      <c r="S96" s="88" t="n">
        <f aca="false">J96-3.5</f>
        <v>38.8973858802066</v>
      </c>
      <c r="T96" s="92"/>
      <c r="U96" s="114" t="n">
        <f aca="false">$C96+$U$3</f>
        <v>32.1973858802066</v>
      </c>
      <c r="V96" s="96" t="n">
        <f aca="false">$C96+$V$3</f>
        <v>46.6973858802066</v>
      </c>
      <c r="W96" s="96" t="n">
        <f aca="false">$C96+$W$3</f>
        <v>39.1973858802066</v>
      </c>
      <c r="X96" s="92"/>
      <c r="Y96" s="92" t="n">
        <f aca="false">IF(Polymers_Data!BA96=1,0.5*W96+0.5*V96,IF(Polymers_Data!BA96=2,0.7*W96+0.3*V96,IF(Polymers_Data!BA96=3,MAXA(MINA(V96,W96),U96),IF(Polymers_Data!BA96=4,0.7*W96+0.3*U96,IF(Polymers_Data!BA96=5,0.5*W96+0.5*U96,"ERR")))))</f>
        <v>39.1973858802066</v>
      </c>
      <c r="Z96" s="96" t="n">
        <v>0</v>
      </c>
      <c r="AA96" s="92" t="n">
        <f aca="false">W96+Z96</f>
        <v>39.1973858802066</v>
      </c>
      <c r="AB96" s="92" t="n">
        <f aca="false">AA96+1</f>
        <v>40.1973858802066</v>
      </c>
      <c r="AC96" s="116" t="n">
        <f aca="false">S96+2</f>
        <v>40.8973858802066</v>
      </c>
      <c r="AD96" s="117" t="n">
        <f aca="false">AB96+2.5</f>
        <v>42.6973858802066</v>
      </c>
      <c r="AE96" s="96" t="n">
        <f aca="false">C96+11.33</f>
        <v>38.5273858802066</v>
      </c>
      <c r="AF96" s="96" t="n">
        <f aca="false">C96+27</f>
        <v>54.1973858802066</v>
      </c>
      <c r="AG96" s="96" t="n">
        <f aca="false">C96+17.68</f>
        <v>44.8773858802066</v>
      </c>
      <c r="AH96" s="6"/>
      <c r="AI96" s="88" t="n">
        <f aca="false">AC96+4.5</f>
        <v>45.3973858802066</v>
      </c>
      <c r="AJ96" s="118" t="n">
        <f aca="false">AB96+8</f>
        <v>48.1973858802066</v>
      </c>
      <c r="AK96" s="114" t="n">
        <f aca="false">CO96+1.5</f>
        <v>22.6973858802066</v>
      </c>
      <c r="AL96" s="6"/>
      <c r="AM96" s="96" t="n">
        <f aca="false">AK96+$AM$3</f>
        <v>35.4973858802066</v>
      </c>
      <c r="AN96" s="96" t="n">
        <f aca="false">AK96+$AN$3</f>
        <v>46.6973858802066</v>
      </c>
      <c r="AO96" s="96" t="n">
        <f aca="false">AK96+$AO$3</f>
        <v>40.5973858802066</v>
      </c>
      <c r="AP96" s="109" t="n">
        <f aca="false">IF(Polymers_Data!AE96=1,0.5*AO96+0.5*AN96,IF(Polymers_Data!AE96=2,0.7*AO96+0.3*AN96,IF(Polymers_Data!AE96=3,MAXA(MINA(AN96,AO96),AM96),IF(Polymers_Data!AE96=4,0.7*AO96+0.3*AM96,IF(Polymers_Data!AE96=5,0.5*AO96+0.5*AM96,"ERR")))))</f>
        <v>40.5973858802066</v>
      </c>
      <c r="AQ96" s="109" t="n">
        <f aca="false">IF(Polymers_Data!AE96=1,0.5*AO96+0.5*AN96,IF(Polymers_Data!AE96=2,0.7*AO96+0.3*AN96,IF(Polymers_Data!AE96=3,MAXA(MINA(AN96,AO96),AM96),IF(Polymers_Data!AE96=4,0.7*AO96+0.3*AM96,IF(Polymers_Data!AE96=5,0.5*AO96+0.5*AM96,"ERR")))))</f>
        <v>40.5973858802066</v>
      </c>
      <c r="AR96" s="96" t="n">
        <f aca="false">$AK96+10</f>
        <v>32.6973858802066</v>
      </c>
      <c r="AS96" s="96" t="n">
        <f aca="false">$AK96+23.75</f>
        <v>46.4473858802066</v>
      </c>
      <c r="AT96" s="96" t="n">
        <f aca="false">$AK96+$AT$3</f>
        <v>38.0873858802066</v>
      </c>
      <c r="AU96" s="96" t="n">
        <f aca="false">IF(Polymers_Data!BP96=1,0.5*AT96+0.5*AS96,IF(Polymers_Data!BP96=2,0.7*AT96+0.3*AS96,IF(Polymers_Data!BP96=3,MAXA(MINA(AS96,AT96),AR96),IF(Polymers_Data!BP96=4,0.7*AT96+0.3*AR96,IF(Polymers_Data!BP96=5,0.3*AT96+0.7*AR96,"ERR")))))</f>
        <v>38.0873858802066</v>
      </c>
      <c r="AV96" s="96"/>
      <c r="AW96" s="96" t="n">
        <f aca="false">AT96+AV96</f>
        <v>38.0873858802066</v>
      </c>
      <c r="AX96" s="5"/>
      <c r="AY96" s="108" t="n">
        <f aca="false">C96</f>
        <v>27.1973858802066</v>
      </c>
      <c r="AZ96" s="6"/>
      <c r="BA96" s="96" t="n">
        <f aca="false">AY96+$BA$3</f>
        <v>44.6973858802066</v>
      </c>
      <c r="BB96" s="96" t="n">
        <f aca="false">AY96+$BB$3</f>
        <v>87.1973858802066</v>
      </c>
      <c r="BC96" s="96" t="n">
        <f aca="false">AY96+$BC$3</f>
        <v>66.6973858802066</v>
      </c>
      <c r="BD96" s="109" t="n">
        <f aca="false">IF(Polymers_Data!BZ96=1,0.5*BC96+0.5*BB96,IF(Polymers_Data!BZ96=2,0.7*BC96+0.3*BB96,IF(Polymers_Data!BZ96=3,MAXA(MINA(BB96,BC96),BA96),IF(Polymers_Data!BZ96=4,0.7*BC96+0.3*BA96,IF(Polymers_Data!BZ96=5,0.5*BC96+0.5*BA96,"ERR")))))</f>
        <v>66.6973858802066</v>
      </c>
      <c r="BE96" s="92" t="n">
        <f aca="false">IF(Polymers_Data!BZ96=1,0.5*BC96+0.5*BB96,IF(Polymers_Data!BZ96=2,0.7*BC96+0.3*BB96,IF(Polymers_Data!BZ96=3,MAXA(MINA(BB96,BC96),BA96),IF(Polymers_Data!BZ96=4,0.7*BC96+0.3*BA96,IF(Polymers_Data!BZ96=5,0.5*BC96+0.5*BA96,"ERR")))))</f>
        <v>66.6973858802066</v>
      </c>
      <c r="BF96" s="6"/>
      <c r="BG96" s="6"/>
      <c r="BH96" s="6"/>
      <c r="BI96" s="120" t="n">
        <f aca="false">BC96+BH96</f>
        <v>66.6973858802066</v>
      </c>
      <c r="BJ96" s="6"/>
      <c r="BK96" s="114" t="n">
        <f aca="false">DQ96</f>
        <v>38.1973858802066</v>
      </c>
      <c r="BL96" s="6"/>
      <c r="BM96" s="96" t="n">
        <f aca="false">BK96+$BM$3</f>
        <v>45.4473858802066</v>
      </c>
      <c r="BN96" s="96" t="n">
        <f aca="false">BK96+22</f>
        <v>60.1973858802066</v>
      </c>
      <c r="BO96" s="96" t="n">
        <f aca="false">BK96+$BO$3</f>
        <v>53.3973858802066</v>
      </c>
      <c r="BP96" s="121" t="n">
        <f aca="false">IF(Polymers_Data!AJ96=1,0.5*BO96+0.5*BN96,IF(Polymers_Data!AJ96=2,0.7*BO96+0.3*BN96,IF(Polymers_Data!AJ96=3,MAXA(MINA(BN96,BO96),BM96),IF(Polymers_Data!AJ96=4,0.7*BO96+0.3*BM96,IF(Polymers_Data!AJ96=5,0.5*BO96+0.5*BM96,"ERR")))))</f>
        <v>53.3973858802066</v>
      </c>
      <c r="BQ96" s="121" t="n">
        <v>0</v>
      </c>
      <c r="BR96" s="121" t="n">
        <f aca="false">BO96+BQ96</f>
        <v>53.3973858802066</v>
      </c>
      <c r="BS96" s="96" t="n">
        <f aca="false">BR96-2.5</f>
        <v>50.8973858802066</v>
      </c>
      <c r="BT96" s="124"/>
      <c r="BU96" s="122" t="n">
        <f aca="false">VLOOKUP(A96,'[2]Price Curves'!$C$8:$IV$367,'[2]Price Curves'!$AW$1)</f>
        <v>39.1962360642136</v>
      </c>
      <c r="BV96" s="96" t="n">
        <f aca="false">BU96/2.97</f>
        <v>13.1973858802066</v>
      </c>
      <c r="BW96" s="96" t="n">
        <f aca="false">BV96+7</f>
        <v>20.1973858802066</v>
      </c>
      <c r="BX96" s="96" t="n">
        <f aca="false">BV96+23.861</f>
        <v>37.0583858802066</v>
      </c>
      <c r="BY96" s="96" t="n">
        <f aca="false">BV96+$BY$3</f>
        <v>27.1973858802066</v>
      </c>
      <c r="BZ96" s="96" t="n">
        <f aca="false">IF(Monomers_Data!F96=1,0.5*BY96+0.5*BX96,IF(Monomers_Data!F96=2,0.7*BY96+0.3*BX96,IF(Monomers_Data!F96=3,MAXA(MINA(BX96,BY96),BW96),IF(Monomers_Data!F96=4,0.7*BY96+0.3*BW96,IF(Monomers_Data!F96=5,0.5*BY96+0.5*BW96,"ERR")))))</f>
        <v>27.1973858802066</v>
      </c>
      <c r="CA96" s="96"/>
      <c r="CB96" s="92" t="n">
        <f aca="false">BY96+CA96</f>
        <v>27.1973858802066</v>
      </c>
      <c r="CC96" s="96" t="n">
        <f aca="false">EP96</f>
        <v>24.5973858802066</v>
      </c>
      <c r="CD96" s="96" t="n">
        <f aca="false">CB96+2</f>
        <v>29.1973858802066</v>
      </c>
      <c r="CE96" s="123" t="n">
        <f aca="false">CB96+0.25</f>
        <v>27.4473858802066</v>
      </c>
      <c r="CF96" s="124"/>
      <c r="CG96" s="105" t="n">
        <f aca="false">VLOOKUP(A96,'[2]Price Curves'!$C$8:$BH$367,'[2]Price Curves'!$AY$1)</f>
        <v>46.4812967687771</v>
      </c>
      <c r="CH96" s="124" t="n">
        <f aca="false">CG96/4.23</f>
        <v>10.9884862337535</v>
      </c>
      <c r="CI96" s="124" t="n">
        <f aca="false">$CB96+CI$3</f>
        <v>19.1973858802066</v>
      </c>
      <c r="CJ96" s="124" t="n">
        <f aca="false">$CB96+CJ$3</f>
        <v>25.1973858802066</v>
      </c>
      <c r="CK96" s="124" t="n">
        <f aca="false">$CB96+CK$3</f>
        <v>21.1973858802066</v>
      </c>
      <c r="CL96" s="125" t="n">
        <f aca="false">IF(Monomers_Data!P96=1,0.5*CK96+0.5*CJ96,IF(Monomers_Data!P96=2,0.7*CK96+0.3*CJ96,IF(Monomers_Data!P96=3,MAXA(MINA(CJ96,CK96),CI96),IF(Monomers_Data!P96=4,0.7*CK96+0.3*CI96,IF(Monomers_Data!P96=5,0.5*CK96+0.5*CI96,"ERR")))))</f>
        <v>21.1973858802066</v>
      </c>
      <c r="CM96" s="125" t="n">
        <f aca="false">CH96+$CM$3</f>
        <v>17.9884862337535</v>
      </c>
      <c r="CN96" s="125"/>
      <c r="CO96" s="118" t="n">
        <f aca="false">CK96+CN96</f>
        <v>21.1973858802066</v>
      </c>
      <c r="CP96" s="125" t="n">
        <v>1.5</v>
      </c>
      <c r="CQ96" s="127" t="n">
        <f aca="false">CO96+CP96</f>
        <v>22.6973858802066</v>
      </c>
      <c r="CR96" s="124" t="n">
        <f aca="false">EX96</f>
        <v>18.5782380960513</v>
      </c>
      <c r="CS96" s="128" t="n">
        <f aca="false">EX96</f>
        <v>18.5782380960513</v>
      </c>
      <c r="CT96" s="7" t="n">
        <f aca="false">CB96</f>
        <v>27.1973858802066</v>
      </c>
      <c r="CU96" s="124" t="n">
        <f aca="false">(+CT96+$CU$3)</f>
        <v>29.6973858802066</v>
      </c>
      <c r="CV96" s="124" t="n">
        <f aca="false">CT96+$CV$3</f>
        <v>44.1973858802066</v>
      </c>
      <c r="CW96" s="124" t="n">
        <f aca="false">CT96+$CW$3</f>
        <v>37.1973858802066</v>
      </c>
      <c r="CX96" s="96" t="n">
        <f aca="false">IF(Polymers_Data!BU96=1,0.5*CW96+0.5*CV96,IF(Polymers_Data!BU96=2,0.7*CW96+0.3*CV96,IF(Polymers_Data!BU96=3,MAXA(MINA(CV96,CW96),CU96),IF(Polymers_Data!BU96=4,0.7*CW96+0.3*CU96,IF(Polymers_Data!BU96=5,0.5*CW96+0.5*CU96,"ERR")))))</f>
        <v>39.2973858802066</v>
      </c>
      <c r="CY96" s="129" t="n">
        <f aca="false">CX96</f>
        <v>39.2973858802066</v>
      </c>
      <c r="CZ96" s="105" t="n">
        <v>0</v>
      </c>
      <c r="DA96" s="124" t="n">
        <f aca="false">CZ96*100/(0.2*4.22+0.8*2.9696)</f>
        <v>0</v>
      </c>
      <c r="DB96" s="123"/>
      <c r="DC96" s="124" t="n">
        <f aca="false">EN96</f>
        <v>24.5973858802066</v>
      </c>
      <c r="DD96" s="124" t="n">
        <f aca="false">EB96</f>
        <v>106.265634920635</v>
      </c>
      <c r="DE96" s="124" t="n">
        <f aca="false">DC96*0.285+DD96/7.37*0.785+5.2</f>
        <v>23.5289148690337</v>
      </c>
      <c r="DF96" s="124" t="n">
        <f aca="false">DC96+$DF$3</f>
        <v>19.2973858802066</v>
      </c>
      <c r="DG96" s="124" t="n">
        <f aca="false">DC96+$DG$3</f>
        <v>49.5973858802066</v>
      </c>
      <c r="DH96" s="96" t="n">
        <f aca="false">DC96+6</f>
        <v>30.5973858802066</v>
      </c>
      <c r="DI96" s="124" t="n">
        <f aca="false">IF(Monomers_Data!AE96=1,0.5*DH96+0.5*DG96,IF(Monomers_Data!AE96=2,0.7*DH96+0.3*DG96,IF(Monomers_Data!AE96=3,MAXA(MINA(DG96,DH96),DF96),IF(Monomers_Data!AE96=4,0.7*DH96+0.3*DF96,IF(Monomers_Data!AE96=5,0.5*DH96+0.5*DF96,"ERR")))))</f>
        <v>30.5973858802066</v>
      </c>
      <c r="DJ96" s="125" t="n">
        <f aca="false">DI96</f>
        <v>30.5973858802066</v>
      </c>
      <c r="DK96" s="123" t="n">
        <f aca="false">DJ96/100*2204</f>
        <v>674.366384799753</v>
      </c>
      <c r="DL96" s="124" t="n">
        <f aca="false">CB96</f>
        <v>27.1973858802066</v>
      </c>
      <c r="DM96" s="124" t="n">
        <f aca="false">DL96+$DM$3</f>
        <v>29.6973858802066</v>
      </c>
      <c r="DN96" s="124" t="n">
        <f aca="false">DL96+$DN$3</f>
        <v>50.1973858802066</v>
      </c>
      <c r="DO96" s="96" t="n">
        <f aca="false">DL96+$DO$3</f>
        <v>38.1973858802066</v>
      </c>
      <c r="DP96" s="124" t="n">
        <f aca="false">IF(Monomers_Data!AE96=1,0.5*DO96+0.5*DN96,IF(Monomers_Data!AE96=2,0.7*DO96+0.3*DN96,IF(Monomers_Data!AE96=3,MAXA(MINA(DN96,DO96),DM96),IF(Monomers_Data!AE96=4,0.7*DO96+0.3*DM96,IF(Monomers_Data!AE96=5,0.5*DO96+0.5*DM96,"ERR")))))</f>
        <v>38.1973858802066</v>
      </c>
      <c r="DQ96" s="125" t="n">
        <f aca="false">DP96</f>
        <v>38.1973858802066</v>
      </c>
      <c r="DR96" s="123" t="n">
        <f aca="false">DQ96/100*2204</f>
        <v>841.870384799753</v>
      </c>
      <c r="DS96" s="96" t="n">
        <f aca="false">VLOOKUP(A96,'[2]Price Curves'!$C$8:$BH$367,'[2]Price Curves'!$BC$1)</f>
        <v>22.5666666666667</v>
      </c>
      <c r="DT96" s="124" t="n">
        <f aca="false">DS96/42*100</f>
        <v>53.7301587301588</v>
      </c>
      <c r="DU96" s="124" t="n">
        <f aca="false">VLOOKUP(A96,'[2]Price Curves'!$C$8:$BH$367,'[2]Price Curves'!$BG$1)</f>
        <v>80.8595238095238</v>
      </c>
      <c r="DV96" s="105" t="n">
        <f aca="false">DT97+$DT$3</f>
        <v>79.3698412698412</v>
      </c>
      <c r="DW96" s="130" t="n">
        <f aca="false">DT97+$DU$3</f>
        <v>163.769841269841</v>
      </c>
      <c r="DX96" s="130" t="n">
        <f aca="false">DT96*$DV$3+DU96*$DW$3+$DX$3</f>
        <v>106.265634920635</v>
      </c>
      <c r="DY96" s="96" t="n">
        <f aca="false">DT97+$DY$3</f>
        <v>108.769841269841</v>
      </c>
      <c r="DZ96" s="96"/>
      <c r="EA96" s="131" t="n">
        <f aca="false">DX96+DZ96</f>
        <v>106.265634920635</v>
      </c>
      <c r="EB96" s="131" t="n">
        <f aca="false">DX96</f>
        <v>106.265634920635</v>
      </c>
      <c r="EC96" s="132"/>
      <c r="ED96" s="133" t="n">
        <f aca="false">'[2]Price Curves'!AM95</f>
        <v>0</v>
      </c>
      <c r="EH96" s="106" t="n">
        <f aca="false">MAX(EXP(-0.015*((A102-'Export File'!$A$6+30)/365))*$EH$8,0.1)</f>
        <v>0.1</v>
      </c>
      <c r="EJ96" s="134" t="n">
        <f aca="false">BV96</f>
        <v>13.1973858802066</v>
      </c>
      <c r="EK96" s="134" t="n">
        <f aca="false">EJ96+5.22</f>
        <v>18.4173858802066</v>
      </c>
      <c r="EL96" s="134" t="n">
        <f aca="false">EJ96+18.2</f>
        <v>31.3973858802066</v>
      </c>
      <c r="EM96" s="134" t="n">
        <f aca="false">EJ96+$EM$3</f>
        <v>24.5973858802066</v>
      </c>
      <c r="EN96" s="135" t="n">
        <f aca="false">IF(Monomers_Data!K96=1,0.5*EM96+0.5*EL96,IF(Monomers_Data!K96=2,0.7*EM96+0.3*EL96,IF(Monomers_Data!K96=3,MAXA(MINA(EL96,EM96),EK96),IF(Monomers_Data!K96=4,0.7*EM96+0.3*EK96,IF(Monomers_Data!K96=5,0.5*EM96+0.5*EK96,"ERR")))))</f>
        <v>24.5973858802066</v>
      </c>
      <c r="EP96" s="142" t="n">
        <f aca="false">EN96+EO96</f>
        <v>24.5973858802066</v>
      </c>
      <c r="EQ96" s="134" t="n">
        <f aca="false">VLOOKUP(A96,'[2]Price Curves'!$C$8:$BH$367,'[2]Price Curves'!$BH$1)</f>
        <v>64.8809523809524</v>
      </c>
      <c r="ER96" s="134" t="n">
        <f aca="false">VLOOKUP(A96,'[2]Price Curves'!$C$8:$BH$367,'[2]Price Curves'!$BA$1)</f>
        <v>46.067351655844</v>
      </c>
      <c r="ES96" s="137" t="n">
        <f aca="false">MIN(((EQ96+$ET$1-ER96*0.7133-$ET$3)/5.69*2.4313)+1.5,CQ96-$ET$2)</f>
        <v>15.5712493540486</v>
      </c>
      <c r="ET96" s="134" t="n">
        <f aca="false">MAX(($EQ96+$ET$1-$ER96*0.7133-$ET$3)/5.69*2.4313+1.5,$CQ96-$ET$2)</f>
        <v>20.1973858802066</v>
      </c>
      <c r="EU96" s="138" t="n">
        <f aca="false">AVERAGE(ET96,ES96)</f>
        <v>17.8843176171276</v>
      </c>
      <c r="EV96" s="134" t="n">
        <f aca="false">CB96*$EV$2+$EV$3</f>
        <v>17.534026339556</v>
      </c>
      <c r="EW96" s="134" t="n">
        <f aca="false">IF(Monomers_Data!U96=1,0.5*EU96+0.5*ET96,IF(Monomers_Data!U96=2,0.7*EU96+0.3*ET96,IF(Monomers_Data!U96=3,MAXA(MINA(ET96,EU96),ES96),IF(Monomers_Data!U96=4,0.7*EU96+0.3*ES96,IF(Monomers_Data!U96=5,0.5*EU96+0.5*ES96,"ERR")))))</f>
        <v>18.5782380960513</v>
      </c>
      <c r="EX96" s="96" t="n">
        <f aca="false">EW96</f>
        <v>18.5782380960513</v>
      </c>
      <c r="EY96" s="139" t="n">
        <f aca="false">VLOOKUP(A96,'[2]Price Curves'!$C$8:$BH$367,'[2]Price Curves'!$BE$1)</f>
        <v>4.332</v>
      </c>
      <c r="EZ96" s="134" t="n">
        <f aca="false">EY96*$EZ$2+$EZ$3</f>
        <v>65.9788</v>
      </c>
      <c r="FA96" s="0" t="n">
        <f aca="false">((EY96*$FA$2)+$FA$3)*100</f>
        <v>65.486</v>
      </c>
    </row>
    <row r="97" customFormat="false" ht="12" hidden="false" customHeight="false" outlineLevel="0" collapsed="false">
      <c r="A97" s="140" t="n">
        <f aca="false">EOMONTH(A96,0)+1</f>
        <v>39661</v>
      </c>
      <c r="C97" s="108" t="n">
        <f aca="false">CB97</f>
        <v>27.2135642046568</v>
      </c>
      <c r="D97" s="6"/>
      <c r="E97" s="96" t="n">
        <f aca="false">C97+$E$3</f>
        <v>36.2135642046568</v>
      </c>
      <c r="F97" s="96" t="n">
        <f aca="false">C97+$F$3</f>
        <v>49.2135642046568</v>
      </c>
      <c r="G97" s="96" t="n">
        <f aca="false">C97+$G$3</f>
        <v>42.4135642046568</v>
      </c>
      <c r="H97" s="92" t="n">
        <f aca="false">IF(Polymers_Data!F97=1,0.5*G97+0.5*F97,IF(Polymers_Data!F97=2,0.7*G97+0.3*F97,IF(Polymers_Data!F97=3,MAXA(MINA(F97,G97),E97),IF(Polymers_Data!F97=4,0.7*G97+0.3*E97,IF(Polymers_Data!F97=5,0.5*G97+0.5*E97,"ERR")))))</f>
        <v>42.4135642046568</v>
      </c>
      <c r="I97" s="109" t="n">
        <v>0</v>
      </c>
      <c r="J97" s="109" t="n">
        <f aca="false">G97+I97</f>
        <v>42.4135642046568</v>
      </c>
      <c r="K97" s="110" t="n">
        <f aca="false">J97+2</f>
        <v>44.4135642046568</v>
      </c>
      <c r="L97" s="111" t="n">
        <f aca="false">AB97+$L$3</f>
        <v>44.7135642046568</v>
      </c>
      <c r="M97" s="112" t="n">
        <f aca="false">L97+$M$3</f>
        <v>45.7135642046568</v>
      </c>
      <c r="N97" s="113" t="n">
        <f aca="false">L97+$N$3</f>
        <v>43.7135642046568</v>
      </c>
      <c r="O97" s="114" t="n">
        <f aca="false">C97+$O$3</f>
        <v>29.7135642046568</v>
      </c>
      <c r="P97" s="96" t="n">
        <f aca="false">C97+$P$3</f>
        <v>47.7135642046568</v>
      </c>
      <c r="Q97" s="96" t="n">
        <f aca="false">C97+$Q$3</f>
        <v>39.4635642046568</v>
      </c>
      <c r="R97" s="6"/>
      <c r="S97" s="88" t="n">
        <f aca="false">J97-3.5</f>
        <v>38.9135642046568</v>
      </c>
      <c r="T97" s="92"/>
      <c r="U97" s="114" t="n">
        <f aca="false">$C97+$U$3</f>
        <v>32.2135642046568</v>
      </c>
      <c r="V97" s="96" t="n">
        <f aca="false">$C97+$V$3</f>
        <v>46.7135642046568</v>
      </c>
      <c r="W97" s="96" t="n">
        <f aca="false">$C97+$W$3</f>
        <v>39.2135642046568</v>
      </c>
      <c r="X97" s="92"/>
      <c r="Y97" s="92" t="n">
        <f aca="false">IF(Polymers_Data!BA97=1,0.5*W97+0.5*V97,IF(Polymers_Data!BA97=2,0.7*W97+0.3*V97,IF(Polymers_Data!BA97=3,MAXA(MINA(V97,W97),U97),IF(Polymers_Data!BA97=4,0.7*W97+0.3*U97,IF(Polymers_Data!BA97=5,0.5*W97+0.5*U97,"ERR")))))</f>
        <v>39.2135642046568</v>
      </c>
      <c r="Z97" s="96" t="n">
        <v>0</v>
      </c>
      <c r="AA97" s="92" t="n">
        <f aca="false">W97+Z97</f>
        <v>39.2135642046568</v>
      </c>
      <c r="AB97" s="92" t="n">
        <f aca="false">AA97+1</f>
        <v>40.2135642046568</v>
      </c>
      <c r="AC97" s="116" t="n">
        <f aca="false">S97+2</f>
        <v>40.9135642046568</v>
      </c>
      <c r="AD97" s="117" t="n">
        <f aca="false">AB97+2.5</f>
        <v>42.7135642046568</v>
      </c>
      <c r="AE97" s="96" t="n">
        <f aca="false">C97+11.33</f>
        <v>38.5435642046568</v>
      </c>
      <c r="AF97" s="96" t="n">
        <f aca="false">C97+27</f>
        <v>54.2135642046568</v>
      </c>
      <c r="AG97" s="96" t="n">
        <f aca="false">C97+17.68</f>
        <v>44.8935642046568</v>
      </c>
      <c r="AH97" s="6"/>
      <c r="AI97" s="88" t="n">
        <f aca="false">AC97+4.5</f>
        <v>45.4135642046568</v>
      </c>
      <c r="AJ97" s="118" t="n">
        <f aca="false">AB97+8</f>
        <v>48.2135642046568</v>
      </c>
      <c r="AK97" s="114" t="n">
        <f aca="false">CO97+1.5</f>
        <v>22.7135642046568</v>
      </c>
      <c r="AL97" s="6"/>
      <c r="AM97" s="96" t="n">
        <f aca="false">AK97+$AM$3</f>
        <v>35.5135642046568</v>
      </c>
      <c r="AN97" s="96" t="n">
        <f aca="false">AK97+$AN$3</f>
        <v>46.7135642046568</v>
      </c>
      <c r="AO97" s="96" t="n">
        <f aca="false">AK97+$AO$3</f>
        <v>40.6135642046568</v>
      </c>
      <c r="AP97" s="109" t="n">
        <f aca="false">IF(Polymers_Data!AE97=1,0.5*AO97+0.5*AN97,IF(Polymers_Data!AE97=2,0.7*AO97+0.3*AN97,IF(Polymers_Data!AE97=3,MAXA(MINA(AN97,AO97),AM97),IF(Polymers_Data!AE97=4,0.7*AO97+0.3*AM97,IF(Polymers_Data!AE97=5,0.5*AO97+0.5*AM97,"ERR")))))</f>
        <v>40.6135642046568</v>
      </c>
      <c r="AQ97" s="109" t="n">
        <f aca="false">IF(Polymers_Data!AE97=1,0.5*AO97+0.5*AN97,IF(Polymers_Data!AE97=2,0.7*AO97+0.3*AN97,IF(Polymers_Data!AE97=3,MAXA(MINA(AN97,AO97),AM97),IF(Polymers_Data!AE97=4,0.7*AO97+0.3*AM97,IF(Polymers_Data!AE97=5,0.5*AO97+0.5*AM97,"ERR")))))</f>
        <v>40.6135642046568</v>
      </c>
      <c r="AR97" s="96" t="n">
        <f aca="false">$AK97+10</f>
        <v>32.7135642046568</v>
      </c>
      <c r="AS97" s="96" t="n">
        <f aca="false">$AK97+23.75</f>
        <v>46.4635642046568</v>
      </c>
      <c r="AT97" s="96" t="n">
        <f aca="false">$AK97+$AT$3</f>
        <v>38.1035642046568</v>
      </c>
      <c r="AU97" s="96" t="n">
        <f aca="false">IF(Polymers_Data!BP97=1,0.5*AT97+0.5*AS97,IF(Polymers_Data!BP97=2,0.7*AT97+0.3*AS97,IF(Polymers_Data!BP97=3,MAXA(MINA(AS97,AT97),AR97),IF(Polymers_Data!BP97=4,0.7*AT97+0.3*AR97,IF(Polymers_Data!BP97=5,0.3*AT97+0.7*AR97,"ERR")))))</f>
        <v>38.1035642046568</v>
      </c>
      <c r="AV97" s="96"/>
      <c r="AW97" s="96" t="n">
        <f aca="false">AT97+AV97</f>
        <v>38.1035642046568</v>
      </c>
      <c r="AX97" s="5"/>
      <c r="AY97" s="108" t="n">
        <f aca="false">C97</f>
        <v>27.2135642046568</v>
      </c>
      <c r="AZ97" s="6"/>
      <c r="BA97" s="96" t="n">
        <f aca="false">AY97+$BA$3</f>
        <v>44.7135642046568</v>
      </c>
      <c r="BB97" s="96" t="n">
        <f aca="false">AY97+$BB$3</f>
        <v>87.2135642046568</v>
      </c>
      <c r="BC97" s="96" t="n">
        <f aca="false">AY97+$BC$3</f>
        <v>66.7135642046568</v>
      </c>
      <c r="BD97" s="109" t="n">
        <f aca="false">IF(Polymers_Data!BZ97=1,0.5*BC97+0.5*BB97,IF(Polymers_Data!BZ97=2,0.7*BC97+0.3*BB97,IF(Polymers_Data!BZ97=3,MAXA(MINA(BB97,BC97),BA97),IF(Polymers_Data!BZ97=4,0.7*BC97+0.3*BA97,IF(Polymers_Data!BZ97=5,0.5*BC97+0.5*BA97,"ERR")))))</f>
        <v>66.7135642046568</v>
      </c>
      <c r="BE97" s="92" t="n">
        <f aca="false">IF(Polymers_Data!BZ97=1,0.5*BC97+0.5*BB97,IF(Polymers_Data!BZ97=2,0.7*BC97+0.3*BB97,IF(Polymers_Data!BZ97=3,MAXA(MINA(BB97,BC97),BA97),IF(Polymers_Data!BZ97=4,0.7*BC97+0.3*BA97,IF(Polymers_Data!BZ97=5,0.5*BC97+0.5*BA97,"ERR")))))</f>
        <v>66.7135642046568</v>
      </c>
      <c r="BF97" s="6"/>
      <c r="BG97" s="6"/>
      <c r="BH97" s="6"/>
      <c r="BI97" s="120" t="n">
        <f aca="false">BC97+BH97</f>
        <v>66.7135642046568</v>
      </c>
      <c r="BJ97" s="6"/>
      <c r="BK97" s="114" t="n">
        <f aca="false">DQ97</f>
        <v>38.2135642046568</v>
      </c>
      <c r="BL97" s="6"/>
      <c r="BM97" s="96" t="n">
        <f aca="false">BK97+$BM$3</f>
        <v>45.4635642046568</v>
      </c>
      <c r="BN97" s="96" t="n">
        <f aca="false">BK97+22</f>
        <v>60.2135642046568</v>
      </c>
      <c r="BO97" s="96" t="n">
        <f aca="false">BK97+$BO$3</f>
        <v>53.4135642046568</v>
      </c>
      <c r="BP97" s="121" t="n">
        <f aca="false">IF(Polymers_Data!AJ97=1,0.5*BO97+0.5*BN97,IF(Polymers_Data!AJ97=2,0.7*BO97+0.3*BN97,IF(Polymers_Data!AJ97=3,MAXA(MINA(BN97,BO97),BM97),IF(Polymers_Data!AJ97=4,0.7*BO97+0.3*BM97,IF(Polymers_Data!AJ97=5,0.5*BO97+0.5*BM97,"ERR")))))</f>
        <v>53.4135642046568</v>
      </c>
      <c r="BQ97" s="121" t="n">
        <v>0</v>
      </c>
      <c r="BR97" s="121" t="n">
        <f aca="false">BO97+BQ97</f>
        <v>53.4135642046568</v>
      </c>
      <c r="BS97" s="96" t="n">
        <f aca="false">BR97-2.5</f>
        <v>50.9135642046568</v>
      </c>
      <c r="BT97" s="124"/>
      <c r="BU97" s="122" t="n">
        <f aca="false">VLOOKUP(A97,'[2]Price Curves'!$C$8:$IV$367,'[2]Price Curves'!$AW$1)</f>
        <v>39.2442856878307</v>
      </c>
      <c r="BV97" s="96" t="n">
        <f aca="false">BU97/2.97</f>
        <v>13.2135642046568</v>
      </c>
      <c r="BW97" s="96" t="n">
        <f aca="false">BV97+7</f>
        <v>20.2135642046568</v>
      </c>
      <c r="BX97" s="96" t="n">
        <f aca="false">BV97+23.861</f>
        <v>37.0745642046568</v>
      </c>
      <c r="BY97" s="96" t="n">
        <f aca="false">BV97+$BY$3</f>
        <v>27.2135642046568</v>
      </c>
      <c r="BZ97" s="96" t="n">
        <f aca="false">IF(Monomers_Data!F97=1,0.5*BY97+0.5*BX97,IF(Monomers_Data!F97=2,0.7*BY97+0.3*BX97,IF(Monomers_Data!F97=3,MAXA(MINA(BX97,BY97),BW97),IF(Monomers_Data!F97=4,0.7*BY97+0.3*BW97,IF(Monomers_Data!F97=5,0.5*BY97+0.5*BW97,"ERR")))))</f>
        <v>27.2135642046568</v>
      </c>
      <c r="CA97" s="96"/>
      <c r="CB97" s="92" t="n">
        <f aca="false">BY97+CA97</f>
        <v>27.2135642046568</v>
      </c>
      <c r="CC97" s="96" t="n">
        <f aca="false">EP97</f>
        <v>24.6135642046568</v>
      </c>
      <c r="CD97" s="96" t="n">
        <f aca="false">CB97+2</f>
        <v>29.2135642046568</v>
      </c>
      <c r="CE97" s="123" t="n">
        <f aca="false">CB97+0.25</f>
        <v>27.4635642046568</v>
      </c>
      <c r="CF97" s="124"/>
      <c r="CG97" s="105" t="n">
        <f aca="false">VLOOKUP(A97,'[2]Price Curves'!$C$8:$BH$367,'[2]Price Curves'!$AY$1)</f>
        <v>46.5390577134921</v>
      </c>
      <c r="CH97" s="124" t="n">
        <f aca="false">CG97/4.23</f>
        <v>11.002141303426</v>
      </c>
      <c r="CI97" s="124" t="n">
        <f aca="false">$CB97+CI$3</f>
        <v>19.2135642046568</v>
      </c>
      <c r="CJ97" s="124" t="n">
        <f aca="false">$CB97+CJ$3</f>
        <v>25.2135642046568</v>
      </c>
      <c r="CK97" s="124" t="n">
        <f aca="false">$CB97+CK$3</f>
        <v>21.2135642046568</v>
      </c>
      <c r="CL97" s="125" t="n">
        <f aca="false">IF(Monomers_Data!P97=1,0.5*CK97+0.5*CJ97,IF(Monomers_Data!P97=2,0.7*CK97+0.3*CJ97,IF(Monomers_Data!P97=3,MAXA(MINA(CJ97,CK97),CI97),IF(Monomers_Data!P97=4,0.7*CK97+0.3*CI97,IF(Monomers_Data!P97=5,0.5*CK97+0.5*CI97,"ERR")))))</f>
        <v>21.2135642046568</v>
      </c>
      <c r="CM97" s="125" t="n">
        <f aca="false">CH97+$CM$3</f>
        <v>18.002141303426</v>
      </c>
      <c r="CN97" s="125"/>
      <c r="CO97" s="118" t="n">
        <f aca="false">CK97+CN97</f>
        <v>21.2135642046568</v>
      </c>
      <c r="CP97" s="125" t="n">
        <v>1.5</v>
      </c>
      <c r="CQ97" s="127" t="n">
        <f aca="false">CO97+CP97</f>
        <v>22.7135642046568</v>
      </c>
      <c r="CR97" s="124" t="n">
        <f aca="false">EX97</f>
        <v>18.5893750007584</v>
      </c>
      <c r="CS97" s="128" t="n">
        <f aca="false">EX97</f>
        <v>18.5893750007584</v>
      </c>
      <c r="CT97" s="7" t="n">
        <f aca="false">CB97</f>
        <v>27.2135642046568</v>
      </c>
      <c r="CU97" s="124" t="n">
        <f aca="false">(+CT97+$CU$3)</f>
        <v>29.7135642046568</v>
      </c>
      <c r="CV97" s="124" t="n">
        <f aca="false">CT97+$CV$3</f>
        <v>44.2135642046568</v>
      </c>
      <c r="CW97" s="124" t="n">
        <f aca="false">CT97+$CW$3</f>
        <v>37.2135642046568</v>
      </c>
      <c r="CX97" s="96" t="n">
        <f aca="false">IF(Polymers_Data!BU97=1,0.5*CW97+0.5*CV97,IF(Polymers_Data!BU97=2,0.7*CW97+0.3*CV97,IF(Polymers_Data!BU97=3,MAXA(MINA(CV97,CW97),CU97),IF(Polymers_Data!BU97=4,0.7*CW97+0.3*CU97,IF(Polymers_Data!BU97=5,0.5*CW97+0.5*CU97,"ERR")))))</f>
        <v>39.3135642046568</v>
      </c>
      <c r="CY97" s="129" t="n">
        <f aca="false">CX97</f>
        <v>39.3135642046568</v>
      </c>
      <c r="CZ97" s="105" t="n">
        <v>0</v>
      </c>
      <c r="DA97" s="124" t="n">
        <f aca="false">CZ97*100/(0.2*4.22+0.8*2.9696)</f>
        <v>0</v>
      </c>
      <c r="DB97" s="123"/>
      <c r="DC97" s="124" t="n">
        <f aca="false">EN97</f>
        <v>24.6135642046568</v>
      </c>
      <c r="DD97" s="124" t="n">
        <f aca="false">EB97</f>
        <v>106.311865079365</v>
      </c>
      <c r="DE97" s="124" t="n">
        <f aca="false">DC97*0.285+DD97/7.37*0.785+5.2</f>
        <v>23.5384497993179</v>
      </c>
      <c r="DF97" s="124" t="n">
        <f aca="false">DC97+$DF$3</f>
        <v>19.3135642046568</v>
      </c>
      <c r="DG97" s="124" t="n">
        <f aca="false">DC97+$DG$3</f>
        <v>49.6135642046568</v>
      </c>
      <c r="DH97" s="96" t="n">
        <f aca="false">DC97+6</f>
        <v>30.6135642046568</v>
      </c>
      <c r="DI97" s="124" t="n">
        <f aca="false">IF(Monomers_Data!AE97=1,0.5*DH97+0.5*DG97,IF(Monomers_Data!AE97=2,0.7*DH97+0.3*DG97,IF(Monomers_Data!AE97=3,MAXA(MINA(DG97,DH97),DF97),IF(Monomers_Data!AE97=4,0.7*DH97+0.3*DF97,IF(Monomers_Data!AE97=5,0.5*DH97+0.5*DF97,"ERR")))))</f>
        <v>30.6135642046568</v>
      </c>
      <c r="DJ97" s="125" t="n">
        <f aca="false">DI97</f>
        <v>30.6135642046568</v>
      </c>
      <c r="DK97" s="123" t="n">
        <f aca="false">DJ97/100*2204</f>
        <v>674.722955070636</v>
      </c>
      <c r="DL97" s="124" t="n">
        <f aca="false">CB97</f>
        <v>27.2135642046568</v>
      </c>
      <c r="DM97" s="124" t="n">
        <f aca="false">DL97+$DM$3</f>
        <v>29.7135642046568</v>
      </c>
      <c r="DN97" s="124" t="n">
        <f aca="false">DL97+$DN$3</f>
        <v>50.2135642046568</v>
      </c>
      <c r="DO97" s="96" t="n">
        <f aca="false">DL97+$DO$3</f>
        <v>38.2135642046568</v>
      </c>
      <c r="DP97" s="124" t="n">
        <f aca="false">IF(Monomers_Data!AE97=1,0.5*DO97+0.5*DN97,IF(Monomers_Data!AE97=2,0.7*DO97+0.3*DN97,IF(Monomers_Data!AE97=3,MAXA(MINA(DN97,DO97),DM97),IF(Monomers_Data!AE97=4,0.7*DO97+0.3*DM97,IF(Monomers_Data!AE97=5,0.5*DO97+0.5*DM97,"ERR")))))</f>
        <v>38.2135642046568</v>
      </c>
      <c r="DQ97" s="125" t="n">
        <f aca="false">DP97</f>
        <v>38.2135642046568</v>
      </c>
      <c r="DR97" s="123" t="n">
        <f aca="false">DQ97/100*2204</f>
        <v>842.226955070636</v>
      </c>
      <c r="DS97" s="96" t="n">
        <f aca="false">VLOOKUP(A97,'[2]Price Curves'!$C$8:$BH$367,'[2]Price Curves'!$BC$1)</f>
        <v>22.5833333333333</v>
      </c>
      <c r="DT97" s="124" t="n">
        <f aca="false">DS97/42*100</f>
        <v>53.7698412698412</v>
      </c>
      <c r="DU97" s="124" t="n">
        <f aca="false">VLOOKUP(A97,'[2]Price Curves'!$C$8:$BH$367,'[2]Price Curves'!$BG$1)</f>
        <v>77.55</v>
      </c>
      <c r="DV97" s="105" t="n">
        <f aca="false">DT98+$DT$3</f>
        <v>79.4095238095238</v>
      </c>
      <c r="DW97" s="130" t="n">
        <f aca="false">DT98+$DU$3</f>
        <v>163.809523809524</v>
      </c>
      <c r="DX97" s="130" t="n">
        <f aca="false">DT97*$DV$3+DU97*$DW$3+$DX$3</f>
        <v>106.311865079365</v>
      </c>
      <c r="DY97" s="96" t="n">
        <f aca="false">DT98+$DY$3</f>
        <v>108.809523809524</v>
      </c>
      <c r="DZ97" s="96"/>
      <c r="EA97" s="131" t="n">
        <f aca="false">DX97+DZ97</f>
        <v>106.311865079365</v>
      </c>
      <c r="EB97" s="131" t="n">
        <f aca="false">DX97</f>
        <v>106.311865079365</v>
      </c>
      <c r="EC97" s="132"/>
      <c r="ED97" s="133" t="n">
        <f aca="false">'[2]Price Curves'!AM96</f>
        <v>0</v>
      </c>
      <c r="EH97" s="106" t="n">
        <f aca="false">MAX(EXP(-0.015*((A103-'Export File'!$A$6+30)/365))*$EH$8,0.1)</f>
        <v>0.1</v>
      </c>
      <c r="EJ97" s="134" t="n">
        <f aca="false">BV97</f>
        <v>13.2135642046568</v>
      </c>
      <c r="EK97" s="134" t="n">
        <f aca="false">EJ97+5.22</f>
        <v>18.4335642046568</v>
      </c>
      <c r="EL97" s="134" t="n">
        <f aca="false">EJ97+18.2</f>
        <v>31.4135642046568</v>
      </c>
      <c r="EM97" s="134" t="n">
        <f aca="false">EJ97+$EM$3</f>
        <v>24.6135642046568</v>
      </c>
      <c r="EN97" s="135" t="n">
        <f aca="false">IF(Monomers_Data!K97=1,0.5*EM97+0.5*EL97,IF(Monomers_Data!K97=2,0.7*EM97+0.3*EL97,IF(Monomers_Data!K97=3,MAXA(MINA(EL97,EM97),EK97),IF(Monomers_Data!K97=4,0.7*EM97+0.3*EK97,IF(Monomers_Data!K97=5,0.5*EM97+0.5*EK97,"ERR")))))</f>
        <v>24.6135642046568</v>
      </c>
      <c r="EP97" s="142" t="n">
        <f aca="false">EN97+EO97</f>
        <v>24.6135642046568</v>
      </c>
      <c r="EQ97" s="134" t="n">
        <f aca="false">VLOOKUP(A97,'[2]Price Curves'!$C$8:$BH$367,'[2]Price Curves'!$BH$1)</f>
        <v>64.9190476190476</v>
      </c>
      <c r="ER97" s="134" t="n">
        <f aca="false">VLOOKUP(A97,'[2]Price Curves'!$C$8:$BH$367,'[2]Price Curves'!$BA$1)</f>
        <v>46.1149373809524</v>
      </c>
      <c r="ES97" s="137" t="n">
        <f aca="false">MIN(((EQ97+$ET$1-ER97*0.7133-$ET$3)/5.69*2.4313)+1.5,CQ97-$ET$2)</f>
        <v>15.5730236220899</v>
      </c>
      <c r="ET97" s="134" t="n">
        <f aca="false">MAX(($EQ97+$ET$1-$ER97*0.7133-$ET$3)/5.69*2.4313+1.5,$CQ97-$ET$2)</f>
        <v>20.2135642046568</v>
      </c>
      <c r="EU97" s="138" t="n">
        <f aca="false">AVERAGE(ET97,ES97)</f>
        <v>17.8932939133734</v>
      </c>
      <c r="EV97" s="134" t="n">
        <f aca="false">CB97*$EV$2+$EV$3</f>
        <v>17.5462409745159</v>
      </c>
      <c r="EW97" s="134" t="n">
        <f aca="false">IF(Monomers_Data!U97=1,0.5*EU97+0.5*ET97,IF(Monomers_Data!U97=2,0.7*EU97+0.3*ET97,IF(Monomers_Data!U97=3,MAXA(MINA(ET97,EU97),ES97),IF(Monomers_Data!U97=4,0.7*EU97+0.3*ES97,IF(Monomers_Data!U97=5,0.5*EU97+0.5*ES97,"ERR")))))</f>
        <v>18.5893750007584</v>
      </c>
      <c r="EX97" s="96" t="n">
        <f aca="false">EW97</f>
        <v>18.5893750007584</v>
      </c>
      <c r="EY97" s="139" t="n">
        <f aca="false">VLOOKUP(A97,'[2]Price Curves'!$C$8:$BH$367,'[2]Price Curves'!$BE$1)</f>
        <v>4.367</v>
      </c>
      <c r="EZ97" s="134" t="n">
        <f aca="false">EY97*$EZ$2+$EZ$3</f>
        <v>66.5353</v>
      </c>
      <c r="FA97" s="0" t="n">
        <f aca="false">((EY97*$FA$2)+$FA$3)*100</f>
        <v>65.8535</v>
      </c>
    </row>
    <row r="98" customFormat="false" ht="12" hidden="false" customHeight="false" outlineLevel="0" collapsed="false">
      <c r="A98" s="140" t="n">
        <f aca="false">EOMONTH(A97,0)+1</f>
        <v>39692</v>
      </c>
      <c r="C98" s="108" t="n">
        <f aca="false">CB98</f>
        <v>27.2300335182027</v>
      </c>
      <c r="D98" s="6"/>
      <c r="E98" s="96" t="n">
        <f aca="false">C98+$E$3</f>
        <v>36.2300335182027</v>
      </c>
      <c r="F98" s="96" t="n">
        <f aca="false">C98+$F$3</f>
        <v>49.2300335182027</v>
      </c>
      <c r="G98" s="96" t="n">
        <f aca="false">C98+$G$3</f>
        <v>42.4300335182027</v>
      </c>
      <c r="H98" s="92" t="n">
        <f aca="false">IF(Polymers_Data!F98=1,0.5*G98+0.5*F98,IF(Polymers_Data!F98=2,0.7*G98+0.3*F98,IF(Polymers_Data!F98=3,MAXA(MINA(F98,G98),E98),IF(Polymers_Data!F98=4,0.7*G98+0.3*E98,IF(Polymers_Data!F98=5,0.5*G98+0.5*E98,"ERR")))))</f>
        <v>42.4300335182027</v>
      </c>
      <c r="I98" s="109" t="n">
        <v>0</v>
      </c>
      <c r="J98" s="109" t="n">
        <f aca="false">G98+I98</f>
        <v>42.4300335182027</v>
      </c>
      <c r="K98" s="110" t="n">
        <f aca="false">J98+2</f>
        <v>44.4300335182027</v>
      </c>
      <c r="L98" s="111" t="n">
        <f aca="false">AB98+$L$3</f>
        <v>44.7300335182027</v>
      </c>
      <c r="M98" s="112" t="n">
        <f aca="false">L98+$M$3</f>
        <v>45.7300335182027</v>
      </c>
      <c r="N98" s="113" t="n">
        <f aca="false">L98+$N$3</f>
        <v>43.7300335182027</v>
      </c>
      <c r="O98" s="114" t="n">
        <f aca="false">C98+$O$3</f>
        <v>29.7300335182027</v>
      </c>
      <c r="P98" s="96" t="n">
        <f aca="false">C98+$P$3</f>
        <v>47.7300335182027</v>
      </c>
      <c r="Q98" s="96" t="n">
        <f aca="false">C98+$Q$3</f>
        <v>39.4800335182027</v>
      </c>
      <c r="R98" s="6"/>
      <c r="S98" s="88" t="n">
        <f aca="false">J98-3.5</f>
        <v>38.9300335182027</v>
      </c>
      <c r="T98" s="92"/>
      <c r="U98" s="114" t="n">
        <f aca="false">$C98+$U$3</f>
        <v>32.2300335182027</v>
      </c>
      <c r="V98" s="96" t="n">
        <f aca="false">$C98+$V$3</f>
        <v>46.7300335182027</v>
      </c>
      <c r="W98" s="96" t="n">
        <f aca="false">$C98+$W$3</f>
        <v>39.2300335182027</v>
      </c>
      <c r="X98" s="92"/>
      <c r="Y98" s="92" t="n">
        <f aca="false">IF(Polymers_Data!BA98=1,0.5*W98+0.5*V98,IF(Polymers_Data!BA98=2,0.7*W98+0.3*V98,IF(Polymers_Data!BA98=3,MAXA(MINA(V98,W98),U98),IF(Polymers_Data!BA98=4,0.7*W98+0.3*U98,IF(Polymers_Data!BA98=5,0.5*W98+0.5*U98,"ERR")))))</f>
        <v>39.2300335182027</v>
      </c>
      <c r="Z98" s="96" t="n">
        <v>0</v>
      </c>
      <c r="AA98" s="92" t="n">
        <f aca="false">W98+Z98</f>
        <v>39.2300335182027</v>
      </c>
      <c r="AB98" s="92" t="n">
        <f aca="false">AA98+1</f>
        <v>40.2300335182027</v>
      </c>
      <c r="AC98" s="116" t="n">
        <f aca="false">S98+2</f>
        <v>40.9300335182027</v>
      </c>
      <c r="AD98" s="117" t="n">
        <f aca="false">AB98+2.5</f>
        <v>42.7300335182027</v>
      </c>
      <c r="AE98" s="96" t="n">
        <f aca="false">C98+11.33</f>
        <v>38.5600335182027</v>
      </c>
      <c r="AF98" s="96" t="n">
        <f aca="false">C98+27</f>
        <v>54.2300335182027</v>
      </c>
      <c r="AG98" s="96" t="n">
        <f aca="false">C98+17.68</f>
        <v>44.9100335182027</v>
      </c>
      <c r="AH98" s="6"/>
      <c r="AI98" s="88" t="n">
        <f aca="false">AC98+4.5</f>
        <v>45.4300335182027</v>
      </c>
      <c r="AJ98" s="118" t="n">
        <f aca="false">AB98+8</f>
        <v>48.2300335182027</v>
      </c>
      <c r="AK98" s="114" t="n">
        <f aca="false">CO98+1.5</f>
        <v>22.7300335182027</v>
      </c>
      <c r="AL98" s="6"/>
      <c r="AM98" s="96" t="n">
        <f aca="false">AK98+$AM$3</f>
        <v>35.5300335182027</v>
      </c>
      <c r="AN98" s="96" t="n">
        <f aca="false">AK98+$AN$3</f>
        <v>46.7300335182027</v>
      </c>
      <c r="AO98" s="96" t="n">
        <f aca="false">AK98+$AO$3</f>
        <v>40.6300335182027</v>
      </c>
      <c r="AP98" s="109" t="n">
        <f aca="false">IF(Polymers_Data!AE98=1,0.5*AO98+0.5*AN98,IF(Polymers_Data!AE98=2,0.7*AO98+0.3*AN98,IF(Polymers_Data!AE98=3,MAXA(MINA(AN98,AO98),AM98),IF(Polymers_Data!AE98=4,0.7*AO98+0.3*AM98,IF(Polymers_Data!AE98=5,0.5*AO98+0.5*AM98,"ERR")))))</f>
        <v>40.6300335182027</v>
      </c>
      <c r="AQ98" s="109" t="n">
        <f aca="false">IF(Polymers_Data!AE98=1,0.5*AO98+0.5*AN98,IF(Polymers_Data!AE98=2,0.7*AO98+0.3*AN98,IF(Polymers_Data!AE98=3,MAXA(MINA(AN98,AO98),AM98),IF(Polymers_Data!AE98=4,0.7*AO98+0.3*AM98,IF(Polymers_Data!AE98=5,0.5*AO98+0.5*AM98,"ERR")))))</f>
        <v>40.6300335182027</v>
      </c>
      <c r="AR98" s="96" t="n">
        <f aca="false">$AK98+10</f>
        <v>32.7300335182027</v>
      </c>
      <c r="AS98" s="96" t="n">
        <f aca="false">$AK98+23.75</f>
        <v>46.4800335182027</v>
      </c>
      <c r="AT98" s="96" t="n">
        <f aca="false">$AK98+$AT$3</f>
        <v>38.1200335182027</v>
      </c>
      <c r="AU98" s="96" t="n">
        <f aca="false">IF(Polymers_Data!BP98=1,0.5*AT98+0.5*AS98,IF(Polymers_Data!BP98=2,0.7*AT98+0.3*AS98,IF(Polymers_Data!BP98=3,MAXA(MINA(AS98,AT98),AR98),IF(Polymers_Data!BP98=4,0.7*AT98+0.3*AR98,IF(Polymers_Data!BP98=5,0.3*AT98+0.7*AR98,"ERR")))))</f>
        <v>38.1200335182027</v>
      </c>
      <c r="AV98" s="96"/>
      <c r="AW98" s="96" t="n">
        <f aca="false">AT98+AV98</f>
        <v>38.1200335182027</v>
      </c>
      <c r="AX98" s="5"/>
      <c r="AY98" s="108" t="n">
        <f aca="false">C98</f>
        <v>27.2300335182027</v>
      </c>
      <c r="AZ98" s="6"/>
      <c r="BA98" s="96" t="n">
        <f aca="false">AY98+$BA$3</f>
        <v>44.7300335182027</v>
      </c>
      <c r="BB98" s="96" t="n">
        <f aca="false">AY98+$BB$3</f>
        <v>87.2300335182027</v>
      </c>
      <c r="BC98" s="96" t="n">
        <f aca="false">AY98+$BC$3</f>
        <v>66.7300335182027</v>
      </c>
      <c r="BD98" s="109" t="n">
        <f aca="false">IF(Polymers_Data!BZ98=1,0.5*BC98+0.5*BB98,IF(Polymers_Data!BZ98=2,0.7*BC98+0.3*BB98,IF(Polymers_Data!BZ98=3,MAXA(MINA(BB98,BC98),BA98),IF(Polymers_Data!BZ98=4,0.7*BC98+0.3*BA98,IF(Polymers_Data!BZ98=5,0.5*BC98+0.5*BA98,"ERR")))))</f>
        <v>66.7300335182027</v>
      </c>
      <c r="BE98" s="92" t="n">
        <f aca="false">IF(Polymers_Data!BZ98=1,0.5*BC98+0.5*BB98,IF(Polymers_Data!BZ98=2,0.7*BC98+0.3*BB98,IF(Polymers_Data!BZ98=3,MAXA(MINA(BB98,BC98),BA98),IF(Polymers_Data!BZ98=4,0.7*BC98+0.3*BA98,IF(Polymers_Data!BZ98=5,0.5*BC98+0.5*BA98,"ERR")))))</f>
        <v>66.7300335182027</v>
      </c>
      <c r="BF98" s="6"/>
      <c r="BG98" s="6"/>
      <c r="BH98" s="6"/>
      <c r="BI98" s="120" t="n">
        <f aca="false">BC98+BH98</f>
        <v>66.7300335182027</v>
      </c>
      <c r="BJ98" s="6"/>
      <c r="BK98" s="114" t="n">
        <f aca="false">DQ98</f>
        <v>38.2300335182027</v>
      </c>
      <c r="BL98" s="6"/>
      <c r="BM98" s="96" t="n">
        <f aca="false">BK98+$BM$3</f>
        <v>45.4800335182027</v>
      </c>
      <c r="BN98" s="96" t="n">
        <f aca="false">BK98+22</f>
        <v>60.2300335182027</v>
      </c>
      <c r="BO98" s="96" t="n">
        <f aca="false">BK98+$BO$3</f>
        <v>53.4300335182027</v>
      </c>
      <c r="BP98" s="121" t="n">
        <f aca="false">IF(Polymers_Data!AJ98=1,0.5*BO98+0.5*BN98,IF(Polymers_Data!AJ98=2,0.7*BO98+0.3*BN98,IF(Polymers_Data!AJ98=3,MAXA(MINA(BN98,BO98),BM98),IF(Polymers_Data!AJ98=4,0.7*BO98+0.3*BM98,IF(Polymers_Data!AJ98=5,0.5*BO98+0.5*BM98,"ERR")))))</f>
        <v>53.4300335182027</v>
      </c>
      <c r="BQ98" s="121" t="n">
        <v>0</v>
      </c>
      <c r="BR98" s="121" t="n">
        <f aca="false">BO98+BQ98</f>
        <v>53.4300335182027</v>
      </c>
      <c r="BS98" s="96" t="n">
        <f aca="false">BR98-2.5</f>
        <v>50.9300335182027</v>
      </c>
      <c r="BT98" s="124"/>
      <c r="BU98" s="122" t="n">
        <f aca="false">VLOOKUP(A98,'[2]Price Curves'!$C$8:$IV$367,'[2]Price Curves'!$AW$1)</f>
        <v>39.2931995490621</v>
      </c>
      <c r="BV98" s="96" t="n">
        <f aca="false">BU98/2.97</f>
        <v>13.2300335182027</v>
      </c>
      <c r="BW98" s="96" t="n">
        <f aca="false">BV98+7</f>
        <v>20.2300335182027</v>
      </c>
      <c r="BX98" s="96" t="n">
        <f aca="false">BV98+23.861</f>
        <v>37.0910335182027</v>
      </c>
      <c r="BY98" s="96" t="n">
        <f aca="false">BV98+$BY$3</f>
        <v>27.2300335182027</v>
      </c>
      <c r="BZ98" s="96" t="n">
        <f aca="false">IF(Monomers_Data!F98=1,0.5*BY98+0.5*BX98,IF(Monomers_Data!F98=2,0.7*BY98+0.3*BX98,IF(Monomers_Data!F98=3,MAXA(MINA(BX98,BY98),BW98),IF(Monomers_Data!F98=4,0.7*BY98+0.3*BW98,IF(Monomers_Data!F98=5,0.5*BY98+0.5*BW98,"ERR")))))</f>
        <v>27.2300335182027</v>
      </c>
      <c r="CA98" s="96"/>
      <c r="CB98" s="92" t="n">
        <f aca="false">BY98+CA98</f>
        <v>27.2300335182027</v>
      </c>
      <c r="CC98" s="96" t="n">
        <f aca="false">EP98</f>
        <v>24.6300335182027</v>
      </c>
      <c r="CD98" s="96" t="n">
        <f aca="false">CB98+2</f>
        <v>29.2300335182027</v>
      </c>
      <c r="CE98" s="123" t="n">
        <f aca="false">CB98+0.25</f>
        <v>27.4800335182027</v>
      </c>
      <c r="CF98" s="124"/>
      <c r="CG98" s="105" t="n">
        <f aca="false">VLOOKUP(A98,'[2]Price Curves'!$C$8:$BH$367,'[2]Price Curves'!$AY$1)</f>
        <v>46.5980704619588</v>
      </c>
      <c r="CH98" s="124" t="n">
        <f aca="false">CG98/4.23</f>
        <v>11.0160923077917</v>
      </c>
      <c r="CI98" s="124" t="n">
        <f aca="false">$CB98+CI$3</f>
        <v>19.2300335182027</v>
      </c>
      <c r="CJ98" s="124" t="n">
        <f aca="false">$CB98+CJ$3</f>
        <v>25.2300335182027</v>
      </c>
      <c r="CK98" s="124" t="n">
        <f aca="false">$CB98+CK$3</f>
        <v>21.2300335182027</v>
      </c>
      <c r="CL98" s="125" t="n">
        <f aca="false">IF(Monomers_Data!P98=1,0.5*CK98+0.5*CJ98,IF(Monomers_Data!P98=2,0.7*CK98+0.3*CJ98,IF(Monomers_Data!P98=3,MAXA(MINA(CJ98,CK98),CI98),IF(Monomers_Data!P98=4,0.7*CK98+0.3*CI98,IF(Monomers_Data!P98=5,0.5*CK98+0.5*CI98,"ERR")))))</f>
        <v>21.2300335182027</v>
      </c>
      <c r="CM98" s="125" t="n">
        <f aca="false">CH98+$CM$3</f>
        <v>18.0160923077917</v>
      </c>
      <c r="CN98" s="125"/>
      <c r="CO98" s="118" t="n">
        <f aca="false">CK98+CN98</f>
        <v>21.2300335182027</v>
      </c>
      <c r="CP98" s="125" t="n">
        <v>1.5</v>
      </c>
      <c r="CQ98" s="127" t="n">
        <f aca="false">CO98+CP98</f>
        <v>22.7300335182027</v>
      </c>
      <c r="CR98" s="124" t="n">
        <f aca="false">EX98</f>
        <v>18.6008644399566</v>
      </c>
      <c r="CS98" s="128" t="n">
        <f aca="false">EX98</f>
        <v>18.6008644399566</v>
      </c>
      <c r="CT98" s="7" t="n">
        <f aca="false">CB98</f>
        <v>27.2300335182027</v>
      </c>
      <c r="CU98" s="124" t="n">
        <f aca="false">(+CT98+$CU$3)</f>
        <v>29.7300335182027</v>
      </c>
      <c r="CV98" s="124" t="n">
        <f aca="false">CT98+$CV$3</f>
        <v>44.2300335182027</v>
      </c>
      <c r="CW98" s="124" t="n">
        <f aca="false">CT98+$CW$3</f>
        <v>37.2300335182027</v>
      </c>
      <c r="CX98" s="96" t="n">
        <f aca="false">IF(Polymers_Data!BU98=1,0.5*CW98+0.5*CV98,IF(Polymers_Data!BU98=2,0.7*CW98+0.3*CV98,IF(Polymers_Data!BU98=3,MAXA(MINA(CV98,CW98),CU98),IF(Polymers_Data!BU98=4,0.7*CW98+0.3*CU98,IF(Polymers_Data!BU98=5,0.5*CW98+0.5*CU98,"ERR")))))</f>
        <v>39.3300335182027</v>
      </c>
      <c r="CY98" s="129" t="n">
        <f aca="false">CX98</f>
        <v>39.3300335182027</v>
      </c>
      <c r="CZ98" s="105" t="n">
        <v>0</v>
      </c>
      <c r="DA98" s="124" t="n">
        <f aca="false">CZ98*100/(0.2*4.22+0.8*2.9696)</f>
        <v>0</v>
      </c>
      <c r="DB98" s="123"/>
      <c r="DC98" s="124" t="n">
        <f aca="false">EN98</f>
        <v>24.6300335182027</v>
      </c>
      <c r="DD98" s="124" t="n">
        <f aca="false">EB98</f>
        <v>106.358095238095</v>
      </c>
      <c r="DE98" s="124" t="n">
        <f aca="false">DC98*0.285+DD98/7.37*0.785+5.2</f>
        <v>23.5480676614944</v>
      </c>
      <c r="DF98" s="124" t="n">
        <f aca="false">DC98+$DF$3</f>
        <v>19.3300335182027</v>
      </c>
      <c r="DG98" s="124" t="n">
        <f aca="false">DC98+$DG$3</f>
        <v>49.6300335182027</v>
      </c>
      <c r="DH98" s="96" t="n">
        <f aca="false">DC98+6</f>
        <v>30.6300335182027</v>
      </c>
      <c r="DI98" s="124" t="n">
        <f aca="false">IF(Monomers_Data!AE98=1,0.5*DH98+0.5*DG98,IF(Monomers_Data!AE98=2,0.7*DH98+0.3*DG98,IF(Monomers_Data!AE98=3,MAXA(MINA(DG98,DH98),DF98),IF(Monomers_Data!AE98=4,0.7*DH98+0.3*DF98,IF(Monomers_Data!AE98=5,0.5*DH98+0.5*DF98,"ERR")))))</f>
        <v>30.6300335182027</v>
      </c>
      <c r="DJ98" s="125" t="n">
        <f aca="false">DI98</f>
        <v>30.6300335182027</v>
      </c>
      <c r="DK98" s="123" t="n">
        <f aca="false">DJ98/100*2204</f>
        <v>675.085938741188</v>
      </c>
      <c r="DL98" s="124" t="n">
        <f aca="false">CB98</f>
        <v>27.2300335182027</v>
      </c>
      <c r="DM98" s="124" t="n">
        <f aca="false">DL98+$DM$3</f>
        <v>29.7300335182027</v>
      </c>
      <c r="DN98" s="124" t="n">
        <f aca="false">DL98+$DN$3</f>
        <v>50.2300335182027</v>
      </c>
      <c r="DO98" s="96" t="n">
        <f aca="false">DL98+$DO$3</f>
        <v>38.2300335182027</v>
      </c>
      <c r="DP98" s="124" t="n">
        <f aca="false">IF(Monomers_Data!AE98=1,0.5*DO98+0.5*DN98,IF(Monomers_Data!AE98=2,0.7*DO98+0.3*DN98,IF(Monomers_Data!AE98=3,MAXA(MINA(DN98,DO98),DM98),IF(Monomers_Data!AE98=4,0.7*DO98+0.3*DM98,IF(Monomers_Data!AE98=5,0.5*DO98+0.5*DM98,"ERR")))))</f>
        <v>38.2300335182027</v>
      </c>
      <c r="DQ98" s="125" t="n">
        <f aca="false">DP98</f>
        <v>38.2300335182027</v>
      </c>
      <c r="DR98" s="123" t="n">
        <f aca="false">DQ98/100*2204</f>
        <v>842.589938741188</v>
      </c>
      <c r="DS98" s="96" t="n">
        <f aca="false">VLOOKUP(A98,'[2]Price Curves'!$C$8:$BH$367,'[2]Price Curves'!$BC$1)</f>
        <v>22.6</v>
      </c>
      <c r="DT98" s="124" t="n">
        <f aca="false">DS98/42*100</f>
        <v>53.8095238095238</v>
      </c>
      <c r="DU98" s="124" t="n">
        <f aca="false">VLOOKUP(A98,'[2]Price Curves'!$C$8:$BH$367,'[2]Price Curves'!$BG$1)</f>
        <v>73.5690476190476</v>
      </c>
      <c r="DV98" s="105" t="n">
        <f aca="false">DT99+$DT$3</f>
        <v>79.4492063492064</v>
      </c>
      <c r="DW98" s="130" t="n">
        <f aca="false">DT99+$DU$3</f>
        <v>163.849206349206</v>
      </c>
      <c r="DX98" s="130" t="n">
        <f aca="false">DT98*$DV$3+DU98*$DW$3+$DX$3</f>
        <v>106.358095238095</v>
      </c>
      <c r="DY98" s="96" t="n">
        <f aca="false">DT99+$DY$3</f>
        <v>108.849206349206</v>
      </c>
      <c r="DZ98" s="96"/>
      <c r="EA98" s="131" t="n">
        <f aca="false">DX98+DZ98</f>
        <v>106.358095238095</v>
      </c>
      <c r="EB98" s="131" t="n">
        <f aca="false">DX98</f>
        <v>106.358095238095</v>
      </c>
      <c r="EC98" s="132"/>
      <c r="ED98" s="133" t="n">
        <f aca="false">'[2]Price Curves'!AM97</f>
        <v>0</v>
      </c>
      <c r="EH98" s="106" t="n">
        <f aca="false">MAX(EXP(-0.015*((A104-'Export File'!$A$6+30)/365))*$EH$8,0.1)</f>
        <v>0.1</v>
      </c>
      <c r="EJ98" s="134" t="n">
        <f aca="false">BV98</f>
        <v>13.2300335182027</v>
      </c>
      <c r="EK98" s="134" t="n">
        <f aca="false">EJ98+5.22</f>
        <v>18.4500335182027</v>
      </c>
      <c r="EL98" s="134" t="n">
        <f aca="false">EJ98+18.2</f>
        <v>31.4300335182027</v>
      </c>
      <c r="EM98" s="134" t="n">
        <f aca="false">EJ98+$EM$3</f>
        <v>24.6300335182027</v>
      </c>
      <c r="EN98" s="135" t="n">
        <f aca="false">IF(Monomers_Data!K98=1,0.5*EM98+0.5*EL98,IF(Monomers_Data!K98=2,0.7*EM98+0.3*EL98,IF(Monomers_Data!K98=3,MAXA(MINA(EL98,EM98),EK98),IF(Monomers_Data!K98=4,0.7*EM98+0.3*EK98,IF(Monomers_Data!K98=5,0.5*EM98+0.5*EK98,"ERR")))))</f>
        <v>24.6300335182027</v>
      </c>
      <c r="EP98" s="142" t="n">
        <f aca="false">EN98+EO98</f>
        <v>24.6300335182027</v>
      </c>
      <c r="EQ98" s="134" t="n">
        <f aca="false">VLOOKUP(A98,'[2]Price Curves'!$C$8:$BH$367,'[2]Price Curves'!$BH$1)</f>
        <v>64.9595238095238</v>
      </c>
      <c r="ER98" s="134" t="n">
        <f aca="false">VLOOKUP(A98,'[2]Price Curves'!$C$8:$BH$367,'[2]Price Curves'!$BA$1)</f>
        <v>46.1643293831169</v>
      </c>
      <c r="ES98" s="137" t="n">
        <f aca="false">MIN(((EQ98+$ET$1-ER98*0.7133-$ET$3)/5.69*2.4313)+1.5,CQ98-$ET$2)</f>
        <v>15.5752647232138</v>
      </c>
      <c r="ET98" s="134" t="n">
        <f aca="false">MAX(($EQ98+$ET$1-$ER98*0.7133-$ET$3)/5.69*2.4313+1.5,$CQ98-$ET$2)</f>
        <v>20.2300335182027</v>
      </c>
      <c r="EU98" s="138" t="n">
        <f aca="false">AVERAGE(ET98,ES98)</f>
        <v>17.9026491207083</v>
      </c>
      <c r="EV98" s="134" t="n">
        <f aca="false">CB98*$EV$2+$EV$3</f>
        <v>17.5586753062431</v>
      </c>
      <c r="EW98" s="134" t="n">
        <f aca="false">IF(Monomers_Data!U98=1,0.5*EU98+0.5*ET98,IF(Monomers_Data!U98=2,0.7*EU98+0.3*ET98,IF(Monomers_Data!U98=3,MAXA(MINA(ET98,EU98),ES98),IF(Monomers_Data!U98=4,0.7*EU98+0.3*ES98,IF(Monomers_Data!U98=5,0.5*EU98+0.5*ES98,"ERR")))))</f>
        <v>18.6008644399566</v>
      </c>
      <c r="EX98" s="96" t="n">
        <f aca="false">EW98</f>
        <v>18.6008644399566</v>
      </c>
      <c r="EY98" s="139" t="n">
        <f aca="false">VLOOKUP(A98,'[2]Price Curves'!$C$8:$BH$367,'[2]Price Curves'!$BE$1)</f>
        <v>4.372</v>
      </c>
      <c r="EZ98" s="134" t="n">
        <f aca="false">EY98*$EZ$2+$EZ$3</f>
        <v>66.6148</v>
      </c>
      <c r="FA98" s="0" t="n">
        <f aca="false">((EY98*$FA$2)+$FA$3)*100</f>
        <v>65.906</v>
      </c>
    </row>
    <row r="99" customFormat="false" ht="12" hidden="false" customHeight="false" outlineLevel="0" collapsed="false">
      <c r="A99" s="140" t="n">
        <f aca="false">EOMONTH(A98,0)+1</f>
        <v>39722</v>
      </c>
      <c r="C99" s="108" t="n">
        <f aca="false">CB99</f>
        <v>27.8135125222782</v>
      </c>
      <c r="D99" s="6"/>
      <c r="E99" s="96" t="n">
        <f aca="false">C99+$E$3</f>
        <v>36.8135125222782</v>
      </c>
      <c r="F99" s="96" t="n">
        <f aca="false">C99+$F$3</f>
        <v>49.8135125222782</v>
      </c>
      <c r="G99" s="96" t="n">
        <f aca="false">C99+$G$3</f>
        <v>43.0135125222782</v>
      </c>
      <c r="H99" s="92" t="n">
        <f aca="false">IF(Polymers_Data!F99=1,0.5*G99+0.5*F99,IF(Polymers_Data!F99=2,0.7*G99+0.3*F99,IF(Polymers_Data!F99=3,MAXA(MINA(F99,G99),E99),IF(Polymers_Data!F99=4,0.7*G99+0.3*E99,IF(Polymers_Data!F99=5,0.5*G99+0.5*E99,"ERR")))))</f>
        <v>43.0135125222782</v>
      </c>
      <c r="I99" s="109" t="n">
        <v>0</v>
      </c>
      <c r="J99" s="109" t="n">
        <f aca="false">G99+I99</f>
        <v>43.0135125222782</v>
      </c>
      <c r="K99" s="110" t="n">
        <f aca="false">J99+2</f>
        <v>45.0135125222782</v>
      </c>
      <c r="L99" s="111" t="n">
        <f aca="false">AB99+$L$3</f>
        <v>45.3135125222782</v>
      </c>
      <c r="M99" s="112" t="n">
        <f aca="false">L99+$M$3</f>
        <v>46.3135125222782</v>
      </c>
      <c r="N99" s="113" t="n">
        <f aca="false">L99+$N$3</f>
        <v>44.3135125222782</v>
      </c>
      <c r="O99" s="114" t="n">
        <f aca="false">C99+$O$3</f>
        <v>30.3135125222782</v>
      </c>
      <c r="P99" s="96" t="n">
        <f aca="false">C99+$P$3</f>
        <v>48.3135125222782</v>
      </c>
      <c r="Q99" s="96" t="n">
        <f aca="false">C99+$Q$3</f>
        <v>40.0635125222782</v>
      </c>
      <c r="R99" s="6"/>
      <c r="S99" s="88" t="n">
        <f aca="false">J99-3.5</f>
        <v>39.5135125222782</v>
      </c>
      <c r="T99" s="92"/>
      <c r="U99" s="114" t="n">
        <f aca="false">$C99+$U$3</f>
        <v>32.8135125222782</v>
      </c>
      <c r="V99" s="96" t="n">
        <f aca="false">$C99+$V$3</f>
        <v>47.3135125222782</v>
      </c>
      <c r="W99" s="96" t="n">
        <f aca="false">$C99+$W$3</f>
        <v>39.8135125222782</v>
      </c>
      <c r="X99" s="92"/>
      <c r="Y99" s="92" t="n">
        <f aca="false">IF(Polymers_Data!BA99=1,0.5*W99+0.5*V99,IF(Polymers_Data!BA99=2,0.7*W99+0.3*V99,IF(Polymers_Data!BA99=3,MAXA(MINA(V99,W99),U99),IF(Polymers_Data!BA99=4,0.7*W99+0.3*U99,IF(Polymers_Data!BA99=5,0.5*W99+0.5*U99,"ERR")))))</f>
        <v>39.8135125222782</v>
      </c>
      <c r="Z99" s="96" t="n">
        <v>0</v>
      </c>
      <c r="AA99" s="92" t="n">
        <f aca="false">W99+Z99</f>
        <v>39.8135125222782</v>
      </c>
      <c r="AB99" s="92" t="n">
        <f aca="false">AA99+1</f>
        <v>40.8135125222782</v>
      </c>
      <c r="AC99" s="116" t="n">
        <f aca="false">S99+2</f>
        <v>41.5135125222782</v>
      </c>
      <c r="AD99" s="117" t="n">
        <f aca="false">AB99+2.5</f>
        <v>43.3135125222782</v>
      </c>
      <c r="AE99" s="96" t="n">
        <f aca="false">C99+11.33</f>
        <v>39.1435125222782</v>
      </c>
      <c r="AF99" s="96" t="n">
        <f aca="false">C99+27</f>
        <v>54.8135125222782</v>
      </c>
      <c r="AG99" s="96" t="n">
        <f aca="false">C99+17.68</f>
        <v>45.4935125222782</v>
      </c>
      <c r="AH99" s="6"/>
      <c r="AI99" s="88" t="n">
        <f aca="false">AC99+4.5</f>
        <v>46.0135125222782</v>
      </c>
      <c r="AJ99" s="118" t="n">
        <f aca="false">AB99+8</f>
        <v>48.8135125222782</v>
      </c>
      <c r="AK99" s="114" t="n">
        <f aca="false">CO99+1.5</f>
        <v>23.3135125222782</v>
      </c>
      <c r="AL99" s="6"/>
      <c r="AM99" s="96" t="n">
        <f aca="false">AK99+$AM$3</f>
        <v>36.1135125222782</v>
      </c>
      <c r="AN99" s="96" t="n">
        <f aca="false">AK99+$AN$3</f>
        <v>47.3135125222782</v>
      </c>
      <c r="AO99" s="96" t="n">
        <f aca="false">AK99+$AO$3</f>
        <v>41.2135125222782</v>
      </c>
      <c r="AP99" s="109" t="n">
        <f aca="false">IF(Polymers_Data!AE99=1,0.5*AO99+0.5*AN99,IF(Polymers_Data!AE99=2,0.7*AO99+0.3*AN99,IF(Polymers_Data!AE99=3,MAXA(MINA(AN99,AO99),AM99),IF(Polymers_Data!AE99=4,0.7*AO99+0.3*AM99,IF(Polymers_Data!AE99=5,0.5*AO99+0.5*AM99,"ERR")))))</f>
        <v>41.2135125222782</v>
      </c>
      <c r="AQ99" s="109" t="n">
        <f aca="false">IF(Polymers_Data!AE99=1,0.5*AO99+0.5*AN99,IF(Polymers_Data!AE99=2,0.7*AO99+0.3*AN99,IF(Polymers_Data!AE99=3,MAXA(MINA(AN99,AO99),AM99),IF(Polymers_Data!AE99=4,0.7*AO99+0.3*AM99,IF(Polymers_Data!AE99=5,0.5*AO99+0.5*AM99,"ERR")))))</f>
        <v>41.2135125222782</v>
      </c>
      <c r="AR99" s="96" t="n">
        <f aca="false">$AK99+10</f>
        <v>33.3135125222782</v>
      </c>
      <c r="AS99" s="96" t="n">
        <f aca="false">$AK99+23.75</f>
        <v>47.0635125222782</v>
      </c>
      <c r="AT99" s="96" t="n">
        <f aca="false">$AK99+$AT$3</f>
        <v>38.7035125222782</v>
      </c>
      <c r="AU99" s="96" t="n">
        <f aca="false">IF(Polymers_Data!BP99=1,0.5*AT99+0.5*AS99,IF(Polymers_Data!BP99=2,0.7*AT99+0.3*AS99,IF(Polymers_Data!BP99=3,MAXA(MINA(AS99,AT99),AR99),IF(Polymers_Data!BP99=4,0.7*AT99+0.3*AR99,IF(Polymers_Data!BP99=5,0.3*AT99+0.7*AR99,"ERR")))))</f>
        <v>38.7035125222782</v>
      </c>
      <c r="AV99" s="96"/>
      <c r="AW99" s="96" t="n">
        <f aca="false">AT99+AV99</f>
        <v>38.7035125222782</v>
      </c>
      <c r="AX99" s="5"/>
      <c r="AY99" s="108" t="n">
        <f aca="false">C99</f>
        <v>27.8135125222782</v>
      </c>
      <c r="AZ99" s="6"/>
      <c r="BA99" s="96" t="n">
        <f aca="false">AY99+$BA$3</f>
        <v>45.3135125222782</v>
      </c>
      <c r="BB99" s="96" t="n">
        <f aca="false">AY99+$BB$3</f>
        <v>87.8135125222782</v>
      </c>
      <c r="BC99" s="96" t="n">
        <f aca="false">AY99+$BC$3</f>
        <v>67.3135125222782</v>
      </c>
      <c r="BD99" s="109" t="n">
        <f aca="false">IF(Polymers_Data!BZ99=1,0.5*BC99+0.5*BB99,IF(Polymers_Data!BZ99=2,0.7*BC99+0.3*BB99,IF(Polymers_Data!BZ99=3,MAXA(MINA(BB99,BC99),BA99),IF(Polymers_Data!BZ99=4,0.7*BC99+0.3*BA99,IF(Polymers_Data!BZ99=5,0.5*BC99+0.5*BA99,"ERR")))))</f>
        <v>67.3135125222782</v>
      </c>
      <c r="BE99" s="92" t="n">
        <f aca="false">IF(Polymers_Data!BZ99=1,0.5*BC99+0.5*BB99,IF(Polymers_Data!BZ99=2,0.7*BC99+0.3*BB99,IF(Polymers_Data!BZ99=3,MAXA(MINA(BB99,BC99),BA99),IF(Polymers_Data!BZ99=4,0.7*BC99+0.3*BA99,IF(Polymers_Data!BZ99=5,0.5*BC99+0.5*BA99,"ERR")))))</f>
        <v>67.3135125222782</v>
      </c>
      <c r="BF99" s="6"/>
      <c r="BG99" s="6"/>
      <c r="BH99" s="6"/>
      <c r="BI99" s="120" t="n">
        <f aca="false">BC99+BH99</f>
        <v>67.3135125222782</v>
      </c>
      <c r="BJ99" s="6"/>
      <c r="BK99" s="114" t="n">
        <f aca="false">DQ99</f>
        <v>38.8135125222782</v>
      </c>
      <c r="BL99" s="6"/>
      <c r="BM99" s="96" t="n">
        <f aca="false">BK99+$BM$3</f>
        <v>46.0635125222782</v>
      </c>
      <c r="BN99" s="96" t="n">
        <f aca="false">BK99+22</f>
        <v>60.8135125222782</v>
      </c>
      <c r="BO99" s="96" t="n">
        <f aca="false">BK99+$BO$3</f>
        <v>54.0135125222782</v>
      </c>
      <c r="BP99" s="121" t="n">
        <f aca="false">IF(Polymers_Data!AJ99=1,0.5*BO99+0.5*BN99,IF(Polymers_Data!AJ99=2,0.7*BO99+0.3*BN99,IF(Polymers_Data!AJ99=3,MAXA(MINA(BN99,BO99),BM99),IF(Polymers_Data!AJ99=4,0.7*BO99+0.3*BM99,IF(Polymers_Data!AJ99=5,0.5*BO99+0.5*BM99,"ERR")))))</f>
        <v>54.0135125222782</v>
      </c>
      <c r="BQ99" s="121" t="n">
        <v>0</v>
      </c>
      <c r="BR99" s="121" t="n">
        <f aca="false">BO99+BQ99</f>
        <v>54.0135125222782</v>
      </c>
      <c r="BS99" s="96" t="n">
        <f aca="false">BR99-2.5</f>
        <v>51.5135125222782</v>
      </c>
      <c r="BT99" s="124"/>
      <c r="BU99" s="122" t="n">
        <f aca="false">VLOOKUP(A99,'[2]Price Curves'!$C$8:$IV$367,'[2]Price Curves'!$AW$1)</f>
        <v>41.0261321911662</v>
      </c>
      <c r="BV99" s="96" t="n">
        <f aca="false">BU99/2.97</f>
        <v>13.8135125222782</v>
      </c>
      <c r="BW99" s="96" t="n">
        <f aca="false">BV99+7</f>
        <v>20.8135125222782</v>
      </c>
      <c r="BX99" s="96" t="n">
        <f aca="false">BV99+23.861</f>
        <v>37.6745125222782</v>
      </c>
      <c r="BY99" s="96" t="n">
        <f aca="false">BV99+$BY$3</f>
        <v>27.8135125222782</v>
      </c>
      <c r="BZ99" s="96" t="n">
        <f aca="false">IF(Monomers_Data!F99=1,0.5*BY99+0.5*BX99,IF(Monomers_Data!F99=2,0.7*BY99+0.3*BX99,IF(Monomers_Data!F99=3,MAXA(MINA(BX99,BY99),BW99),IF(Monomers_Data!F99=4,0.7*BY99+0.3*BW99,IF(Monomers_Data!F99=5,0.5*BY99+0.5*BW99,"ERR")))))</f>
        <v>27.8135125222782</v>
      </c>
      <c r="CA99" s="96"/>
      <c r="CB99" s="92" t="n">
        <f aca="false">BY99+CA99</f>
        <v>27.8135125222782</v>
      </c>
      <c r="CC99" s="96" t="n">
        <f aca="false">EP99</f>
        <v>25.2135125222782</v>
      </c>
      <c r="CD99" s="96" t="n">
        <f aca="false">CB99+2</f>
        <v>29.8135125222782</v>
      </c>
      <c r="CE99" s="123" t="n">
        <f aca="false">CB99+0.25</f>
        <v>28.0635125222782</v>
      </c>
      <c r="CF99" s="124"/>
      <c r="CG99" s="105" t="n">
        <f aca="false">VLOOKUP(A99,'[2]Price Curves'!$C$8:$BH$367,'[2]Price Curves'!$AY$1)</f>
        <v>47.8235964898033</v>
      </c>
      <c r="CH99" s="124" t="n">
        <f aca="false">CG99/4.23</f>
        <v>11.3058147730032</v>
      </c>
      <c r="CI99" s="124" t="n">
        <f aca="false">$CB99+CI$3</f>
        <v>19.8135125222782</v>
      </c>
      <c r="CJ99" s="124" t="n">
        <f aca="false">$CB99+CJ$3</f>
        <v>25.8135125222782</v>
      </c>
      <c r="CK99" s="124" t="n">
        <f aca="false">$CB99+CK$3</f>
        <v>21.8135125222782</v>
      </c>
      <c r="CL99" s="125" t="n">
        <f aca="false">IF(Monomers_Data!P99=1,0.5*CK99+0.5*CJ99,IF(Monomers_Data!P99=2,0.7*CK99+0.3*CJ99,IF(Monomers_Data!P99=3,MAXA(MINA(CJ99,CK99),CI99),IF(Monomers_Data!P99=4,0.7*CK99+0.3*CI99,IF(Monomers_Data!P99=5,0.5*CK99+0.5*CI99,"ERR")))))</f>
        <v>21.8135125222782</v>
      </c>
      <c r="CM99" s="125" t="n">
        <f aca="false">CH99+$CM$3</f>
        <v>18.3058147730032</v>
      </c>
      <c r="CN99" s="125"/>
      <c r="CO99" s="118" t="n">
        <f aca="false">CK99+CN99</f>
        <v>21.8135125222782</v>
      </c>
      <c r="CP99" s="125" t="n">
        <v>1.5</v>
      </c>
      <c r="CQ99" s="127" t="n">
        <f aca="false">CO99+CP99</f>
        <v>23.3135125222782</v>
      </c>
      <c r="CR99" s="124" t="n">
        <f aca="false">EX99</f>
        <v>18.0714933241683</v>
      </c>
      <c r="CS99" s="128" t="n">
        <f aca="false">EX99</f>
        <v>18.0714933241683</v>
      </c>
      <c r="CT99" s="7" t="n">
        <f aca="false">CB99</f>
        <v>27.8135125222782</v>
      </c>
      <c r="CU99" s="124" t="n">
        <f aca="false">(+CT99+$CU$3)</f>
        <v>30.3135125222782</v>
      </c>
      <c r="CV99" s="124" t="n">
        <f aca="false">CT99+$CV$3</f>
        <v>44.8135125222782</v>
      </c>
      <c r="CW99" s="124" t="n">
        <f aca="false">CT99+$CW$3</f>
        <v>37.8135125222782</v>
      </c>
      <c r="CX99" s="96" t="n">
        <f aca="false">IF(Polymers_Data!BU99=1,0.5*CW99+0.5*CV99,IF(Polymers_Data!BU99=2,0.7*CW99+0.3*CV99,IF(Polymers_Data!BU99=3,MAXA(MINA(CV99,CW99),CU99),IF(Polymers_Data!BU99=4,0.7*CW99+0.3*CU99,IF(Polymers_Data!BU99=5,0.5*CW99+0.5*CU99,"ERR")))))</f>
        <v>39.9135125222782</v>
      </c>
      <c r="CY99" s="129" t="n">
        <f aca="false">CX99</f>
        <v>39.9135125222782</v>
      </c>
      <c r="CZ99" s="105" t="n">
        <v>0</v>
      </c>
      <c r="DA99" s="124" t="n">
        <f aca="false">CZ99*100/(0.2*4.22+0.8*2.9696)</f>
        <v>0</v>
      </c>
      <c r="DB99" s="123"/>
      <c r="DC99" s="124" t="n">
        <f aca="false">EN99</f>
        <v>25.2135125222782</v>
      </c>
      <c r="DD99" s="124" t="n">
        <f aca="false">EB99</f>
        <v>106.404325396826</v>
      </c>
      <c r="DE99" s="124" t="n">
        <f aca="false">DC99*0.285+DD99/7.37*0.785+5.2</f>
        <v>23.7192832854718</v>
      </c>
      <c r="DF99" s="124" t="n">
        <f aca="false">DC99+$DF$3</f>
        <v>19.9135125222782</v>
      </c>
      <c r="DG99" s="124" t="n">
        <f aca="false">DC99+$DG$3</f>
        <v>50.2135125222782</v>
      </c>
      <c r="DH99" s="96" t="n">
        <f aca="false">DC99+6</f>
        <v>31.2135125222782</v>
      </c>
      <c r="DI99" s="124" t="n">
        <f aca="false">IF(Monomers_Data!AE99=1,0.5*DH99+0.5*DG99,IF(Monomers_Data!AE99=2,0.7*DH99+0.3*DG99,IF(Monomers_Data!AE99=3,MAXA(MINA(DG99,DH99),DF99),IF(Monomers_Data!AE99=4,0.7*DH99+0.3*DF99,IF(Monomers_Data!AE99=5,0.5*DH99+0.5*DF99,"ERR")))))</f>
        <v>31.2135125222782</v>
      </c>
      <c r="DJ99" s="125" t="n">
        <f aca="false">DI99</f>
        <v>31.2135125222782</v>
      </c>
      <c r="DK99" s="123" t="n">
        <f aca="false">DJ99/100*2204</f>
        <v>687.945815991011</v>
      </c>
      <c r="DL99" s="124" t="n">
        <f aca="false">CB99</f>
        <v>27.8135125222782</v>
      </c>
      <c r="DM99" s="124" t="n">
        <f aca="false">DL99+$DM$3</f>
        <v>30.3135125222782</v>
      </c>
      <c r="DN99" s="124" t="n">
        <f aca="false">DL99+$DN$3</f>
        <v>50.8135125222782</v>
      </c>
      <c r="DO99" s="96" t="n">
        <f aca="false">DL99+$DO$3</f>
        <v>38.8135125222782</v>
      </c>
      <c r="DP99" s="124" t="n">
        <f aca="false">IF(Monomers_Data!AE99=1,0.5*DO99+0.5*DN99,IF(Monomers_Data!AE99=2,0.7*DO99+0.3*DN99,IF(Monomers_Data!AE99=3,MAXA(MINA(DN99,DO99),DM99),IF(Monomers_Data!AE99=4,0.7*DO99+0.3*DM99,IF(Monomers_Data!AE99=5,0.5*DO99+0.5*DM99,"ERR")))))</f>
        <v>38.8135125222782</v>
      </c>
      <c r="DQ99" s="125" t="n">
        <f aca="false">DP99</f>
        <v>38.8135125222782</v>
      </c>
      <c r="DR99" s="123" t="n">
        <f aca="false">DQ99/100*2204</f>
        <v>855.449815991011</v>
      </c>
      <c r="DS99" s="96" t="n">
        <f aca="false">VLOOKUP(A99,'[2]Price Curves'!$C$8:$BH$367,'[2]Price Curves'!$BC$1)</f>
        <v>22.6166666666667</v>
      </c>
      <c r="DT99" s="124" t="n">
        <f aca="false">DS99/42*100</f>
        <v>53.8492063492064</v>
      </c>
      <c r="DU99" s="124" t="n">
        <f aca="false">VLOOKUP(A99,'[2]Price Curves'!$C$8:$BH$367,'[2]Price Curves'!$BG$1)</f>
        <v>69.6190476190476</v>
      </c>
      <c r="DV99" s="105" t="n">
        <f aca="false">DT100+$DT$3</f>
        <v>79.4888888888888</v>
      </c>
      <c r="DW99" s="130" t="n">
        <f aca="false">DT100+$DU$3</f>
        <v>163.888888888889</v>
      </c>
      <c r="DX99" s="130" t="n">
        <f aca="false">DT99*$DV$3+DU99*$DW$3+$DX$3</f>
        <v>106.404325396826</v>
      </c>
      <c r="DY99" s="96" t="n">
        <f aca="false">DT100+$DY$3</f>
        <v>108.888888888889</v>
      </c>
      <c r="DZ99" s="96"/>
      <c r="EA99" s="131" t="n">
        <f aca="false">DX99+DZ99</f>
        <v>106.404325396826</v>
      </c>
      <c r="EB99" s="131" t="n">
        <f aca="false">DX99</f>
        <v>106.404325396826</v>
      </c>
      <c r="EC99" s="132"/>
      <c r="ED99" s="133" t="n">
        <f aca="false">'[2]Price Curves'!AM98</f>
        <v>0</v>
      </c>
      <c r="EH99" s="106" t="n">
        <f aca="false">MAX(EXP(-0.015*((A105-'Export File'!$A$6+30)/365))*$EH$8,0.1)</f>
        <v>0.1</v>
      </c>
      <c r="EJ99" s="134" t="n">
        <f aca="false">BV99</f>
        <v>13.8135125222782</v>
      </c>
      <c r="EK99" s="134" t="n">
        <f aca="false">EJ99+5.22</f>
        <v>19.0335125222782</v>
      </c>
      <c r="EL99" s="134" t="n">
        <f aca="false">EJ99+18.2</f>
        <v>32.0135125222782</v>
      </c>
      <c r="EM99" s="134" t="n">
        <f aca="false">EJ99+$EM$3</f>
        <v>25.2135125222782</v>
      </c>
      <c r="EN99" s="135" t="n">
        <f aca="false">IF(Monomers_Data!K99=1,0.5*EM99+0.5*EL99,IF(Monomers_Data!K99=2,0.7*EM99+0.3*EL99,IF(Monomers_Data!K99=3,MAXA(MINA(EL99,EM99),EK99),IF(Monomers_Data!K99=4,0.7*EM99+0.3*EK99,IF(Monomers_Data!K99=5,0.5*EM99+0.5*EK99,"ERR")))))</f>
        <v>25.2135125222782</v>
      </c>
      <c r="EP99" s="142" t="n">
        <f aca="false">EN99+EO99</f>
        <v>25.2135125222782</v>
      </c>
      <c r="EQ99" s="134" t="n">
        <f aca="false">VLOOKUP(A99,'[2]Price Curves'!$C$8:$BH$367,'[2]Price Curves'!$BH$1)</f>
        <v>60.4809523809524</v>
      </c>
      <c r="ER99" s="134" t="n">
        <f aca="false">VLOOKUP(A99,'[2]Price Curves'!$C$8:$BH$367,'[2]Price Curves'!$BA$1)</f>
        <v>48.4033522670807</v>
      </c>
      <c r="ES99" s="137" t="n">
        <f aca="false">MIN(((EQ99+$ET$1-ER99*0.7133-$ET$3)/5.69*2.4313)+1.5,CQ99-$ET$2)</f>
        <v>12.9791719562499</v>
      </c>
      <c r="ET99" s="134" t="n">
        <f aca="false">MAX(($EQ99+$ET$1-$ER99*0.7133-$ET$3)/5.69*2.4313+1.5,$CQ99-$ET$2)</f>
        <v>20.8135125222782</v>
      </c>
      <c r="EU99" s="138" t="n">
        <f aca="false">AVERAGE(ET99,ES99)</f>
        <v>16.896342239264</v>
      </c>
      <c r="EV99" s="134" t="n">
        <f aca="false">CB99*$EV$2+$EV$3</f>
        <v>17.99920195432</v>
      </c>
      <c r="EW99" s="134" t="n">
        <f aca="false">IF(Monomers_Data!U99=1,0.5*EU99+0.5*ET99,IF(Monomers_Data!U99=2,0.7*EU99+0.3*ET99,IF(Monomers_Data!U99=3,MAXA(MINA(ET99,EU99),ES99),IF(Monomers_Data!U99=4,0.7*EU99+0.3*ES99,IF(Monomers_Data!U99=5,0.5*EU99+0.5*ES99,"ERR")))))</f>
        <v>18.0714933241683</v>
      </c>
      <c r="EX99" s="96" t="n">
        <f aca="false">EW99</f>
        <v>18.0714933241683</v>
      </c>
      <c r="EY99" s="139" t="n">
        <f aca="false">VLOOKUP(A99,'[2]Price Curves'!$C$8:$BH$367,'[2]Price Curves'!$BE$1)</f>
        <v>4.397</v>
      </c>
      <c r="EZ99" s="134" t="n">
        <f aca="false">EY99*$EZ$2+$EZ$3</f>
        <v>67.0123</v>
      </c>
      <c r="FA99" s="0" t="n">
        <f aca="false">((EY99*$FA$2)+$FA$3)*100</f>
        <v>66.1685</v>
      </c>
    </row>
    <row r="100" customFormat="false" ht="12" hidden="false" customHeight="false" outlineLevel="0" collapsed="false">
      <c r="A100" s="140" t="n">
        <f aca="false">EOMONTH(A99,0)+1</f>
        <v>39753</v>
      </c>
      <c r="C100" s="108" t="n">
        <f aca="false">CB100</f>
        <v>27.8296162016995</v>
      </c>
      <c r="D100" s="6"/>
      <c r="E100" s="96" t="n">
        <f aca="false">C100+$E$3</f>
        <v>36.8296162016995</v>
      </c>
      <c r="F100" s="96" t="n">
        <f aca="false">C100+$F$3</f>
        <v>49.8296162016995</v>
      </c>
      <c r="G100" s="96" t="n">
        <f aca="false">C100+$G$3</f>
        <v>43.0296162016995</v>
      </c>
      <c r="H100" s="92" t="n">
        <f aca="false">IF(Polymers_Data!F100=1,0.5*G100+0.5*F100,IF(Polymers_Data!F100=2,0.7*G100+0.3*F100,IF(Polymers_Data!F100=3,MAXA(MINA(F100,G100),E100),IF(Polymers_Data!F100=4,0.7*G100+0.3*E100,IF(Polymers_Data!F100=5,0.5*G100+0.5*E100,"ERR")))))</f>
        <v>43.0296162016995</v>
      </c>
      <c r="I100" s="109" t="n">
        <v>0</v>
      </c>
      <c r="J100" s="109" t="n">
        <f aca="false">G100+I100</f>
        <v>43.0296162016995</v>
      </c>
      <c r="K100" s="110" t="n">
        <f aca="false">J100+2</f>
        <v>45.0296162016995</v>
      </c>
      <c r="L100" s="111" t="n">
        <f aca="false">AB100+$L$3</f>
        <v>45.3296162016995</v>
      </c>
      <c r="M100" s="112" t="n">
        <f aca="false">L100+$M$3</f>
        <v>46.3296162016995</v>
      </c>
      <c r="N100" s="113" t="n">
        <f aca="false">L100+$N$3</f>
        <v>44.3296162016995</v>
      </c>
      <c r="O100" s="114" t="n">
        <f aca="false">C100+$O$3</f>
        <v>30.3296162016995</v>
      </c>
      <c r="P100" s="96" t="n">
        <f aca="false">C100+$P$3</f>
        <v>48.3296162016995</v>
      </c>
      <c r="Q100" s="96" t="n">
        <f aca="false">C100+$Q$3</f>
        <v>40.0796162016995</v>
      </c>
      <c r="R100" s="6"/>
      <c r="S100" s="88" t="n">
        <f aca="false">J100-3.5</f>
        <v>39.5296162016995</v>
      </c>
      <c r="T100" s="92"/>
      <c r="U100" s="114" t="n">
        <f aca="false">$C100+$U$3</f>
        <v>32.8296162016995</v>
      </c>
      <c r="V100" s="96" t="n">
        <f aca="false">$C100+$V$3</f>
        <v>47.3296162016995</v>
      </c>
      <c r="W100" s="96" t="n">
        <f aca="false">$C100+$W$3</f>
        <v>39.8296162016995</v>
      </c>
      <c r="X100" s="92"/>
      <c r="Y100" s="92" t="n">
        <f aca="false">IF(Polymers_Data!BA100=1,0.5*W100+0.5*V100,IF(Polymers_Data!BA100=2,0.7*W100+0.3*V100,IF(Polymers_Data!BA100=3,MAXA(MINA(V100,W100),U100),IF(Polymers_Data!BA100=4,0.7*W100+0.3*U100,IF(Polymers_Data!BA100=5,0.5*W100+0.5*U100,"ERR")))))</f>
        <v>39.8296162016995</v>
      </c>
      <c r="Z100" s="96" t="n">
        <v>0</v>
      </c>
      <c r="AA100" s="92" t="n">
        <f aca="false">W100+Z100</f>
        <v>39.8296162016995</v>
      </c>
      <c r="AB100" s="92" t="n">
        <f aca="false">AA100+1</f>
        <v>40.8296162016995</v>
      </c>
      <c r="AC100" s="116" t="n">
        <f aca="false">S100+2</f>
        <v>41.5296162016995</v>
      </c>
      <c r="AD100" s="117" t="n">
        <f aca="false">AB100+2.5</f>
        <v>43.3296162016995</v>
      </c>
      <c r="AE100" s="96" t="n">
        <f aca="false">C100+11.33</f>
        <v>39.1596162016995</v>
      </c>
      <c r="AF100" s="96" t="n">
        <f aca="false">C100+27</f>
        <v>54.8296162016995</v>
      </c>
      <c r="AG100" s="96" t="n">
        <f aca="false">C100+17.68</f>
        <v>45.5096162016995</v>
      </c>
      <c r="AH100" s="6"/>
      <c r="AI100" s="88" t="n">
        <f aca="false">AC100+4.5</f>
        <v>46.0296162016995</v>
      </c>
      <c r="AJ100" s="118" t="n">
        <f aca="false">AB100+8</f>
        <v>48.8296162016995</v>
      </c>
      <c r="AK100" s="114" t="n">
        <f aca="false">CO100+1.5</f>
        <v>23.3296162016995</v>
      </c>
      <c r="AL100" s="6"/>
      <c r="AM100" s="96" t="n">
        <f aca="false">AK100+$AM$3</f>
        <v>36.1296162016995</v>
      </c>
      <c r="AN100" s="96" t="n">
        <f aca="false">AK100+$AN$3</f>
        <v>47.3296162016995</v>
      </c>
      <c r="AO100" s="96" t="n">
        <f aca="false">AK100+$AO$3</f>
        <v>41.2296162016995</v>
      </c>
      <c r="AP100" s="109" t="n">
        <f aca="false">IF(Polymers_Data!AE100=1,0.5*AO100+0.5*AN100,IF(Polymers_Data!AE100=2,0.7*AO100+0.3*AN100,IF(Polymers_Data!AE100=3,MAXA(MINA(AN100,AO100),AM100),IF(Polymers_Data!AE100=4,0.7*AO100+0.3*AM100,IF(Polymers_Data!AE100=5,0.5*AO100+0.5*AM100,"ERR")))))</f>
        <v>41.2296162016995</v>
      </c>
      <c r="AQ100" s="109" t="n">
        <f aca="false">IF(Polymers_Data!AE100=1,0.5*AO100+0.5*AN100,IF(Polymers_Data!AE100=2,0.7*AO100+0.3*AN100,IF(Polymers_Data!AE100=3,MAXA(MINA(AN100,AO100),AM100),IF(Polymers_Data!AE100=4,0.7*AO100+0.3*AM100,IF(Polymers_Data!AE100=5,0.5*AO100+0.5*AM100,"ERR")))))</f>
        <v>41.2296162016995</v>
      </c>
      <c r="AR100" s="96" t="n">
        <f aca="false">$AK100+10</f>
        <v>33.3296162016995</v>
      </c>
      <c r="AS100" s="96" t="n">
        <f aca="false">$AK100+23.75</f>
        <v>47.0796162016995</v>
      </c>
      <c r="AT100" s="96" t="n">
        <f aca="false">$AK100+$AT$3</f>
        <v>38.7196162016995</v>
      </c>
      <c r="AU100" s="96" t="n">
        <f aca="false">IF(Polymers_Data!BP100=1,0.5*AT100+0.5*AS100,IF(Polymers_Data!BP100=2,0.7*AT100+0.3*AS100,IF(Polymers_Data!BP100=3,MAXA(MINA(AS100,AT100),AR100),IF(Polymers_Data!BP100=4,0.7*AT100+0.3*AR100,IF(Polymers_Data!BP100=5,0.3*AT100+0.7*AR100,"ERR")))))</f>
        <v>38.7196162016995</v>
      </c>
      <c r="AV100" s="96"/>
      <c r="AW100" s="96" t="n">
        <f aca="false">AT100+AV100</f>
        <v>38.7196162016995</v>
      </c>
      <c r="AX100" s="5"/>
      <c r="AY100" s="108" t="n">
        <f aca="false">C100</f>
        <v>27.8296162016995</v>
      </c>
      <c r="AZ100" s="6"/>
      <c r="BA100" s="96" t="n">
        <f aca="false">AY100+$BA$3</f>
        <v>45.3296162016995</v>
      </c>
      <c r="BB100" s="96" t="n">
        <f aca="false">AY100+$BB$3</f>
        <v>87.8296162016995</v>
      </c>
      <c r="BC100" s="96" t="n">
        <f aca="false">AY100+$BC$3</f>
        <v>67.3296162016995</v>
      </c>
      <c r="BD100" s="109" t="n">
        <f aca="false">IF(Polymers_Data!BZ100=1,0.5*BC100+0.5*BB100,IF(Polymers_Data!BZ100=2,0.7*BC100+0.3*BB100,IF(Polymers_Data!BZ100=3,MAXA(MINA(BB100,BC100),BA100),IF(Polymers_Data!BZ100=4,0.7*BC100+0.3*BA100,IF(Polymers_Data!BZ100=5,0.5*BC100+0.5*BA100,"ERR")))))</f>
        <v>67.3296162016995</v>
      </c>
      <c r="BE100" s="92" t="n">
        <f aca="false">IF(Polymers_Data!BZ100=1,0.5*BC100+0.5*BB100,IF(Polymers_Data!BZ100=2,0.7*BC100+0.3*BB100,IF(Polymers_Data!BZ100=3,MAXA(MINA(BB100,BC100),BA100),IF(Polymers_Data!BZ100=4,0.7*BC100+0.3*BA100,IF(Polymers_Data!BZ100=5,0.5*BC100+0.5*BA100,"ERR")))))</f>
        <v>67.3296162016995</v>
      </c>
      <c r="BF100" s="6"/>
      <c r="BG100" s="6"/>
      <c r="BH100" s="6"/>
      <c r="BI100" s="120" t="n">
        <f aca="false">BC100+BH100</f>
        <v>67.3296162016995</v>
      </c>
      <c r="BJ100" s="6"/>
      <c r="BK100" s="114" t="n">
        <f aca="false">DQ100</f>
        <v>38.8296162016995</v>
      </c>
      <c r="BL100" s="6"/>
      <c r="BM100" s="96" t="n">
        <f aca="false">BK100+$BM$3</f>
        <v>46.0796162016995</v>
      </c>
      <c r="BN100" s="96" t="n">
        <f aca="false">BK100+22</f>
        <v>60.8296162016995</v>
      </c>
      <c r="BO100" s="96" t="n">
        <f aca="false">BK100+$BO$3</f>
        <v>54.0296162016995</v>
      </c>
      <c r="BP100" s="121" t="n">
        <f aca="false">IF(Polymers_Data!AJ100=1,0.5*BO100+0.5*BN100,IF(Polymers_Data!AJ100=2,0.7*BO100+0.3*BN100,IF(Polymers_Data!AJ100=3,MAXA(MINA(BN100,BO100),BM100),IF(Polymers_Data!AJ100=4,0.7*BO100+0.3*BM100,IF(Polymers_Data!AJ100=5,0.5*BO100+0.5*BM100,"ERR")))))</f>
        <v>54.0296162016995</v>
      </c>
      <c r="BQ100" s="121" t="n">
        <v>0</v>
      </c>
      <c r="BR100" s="121" t="n">
        <f aca="false">BO100+BQ100</f>
        <v>54.0296162016995</v>
      </c>
      <c r="BS100" s="96" t="n">
        <f aca="false">BR100-2.5</f>
        <v>51.5296162016995</v>
      </c>
      <c r="BT100" s="124"/>
      <c r="BU100" s="122" t="n">
        <f aca="false">VLOOKUP(A100,'[2]Price Curves'!$C$8:$IV$367,'[2]Price Curves'!$AW$1)</f>
        <v>41.0739601190476</v>
      </c>
      <c r="BV100" s="96" t="n">
        <f aca="false">BU100/2.97</f>
        <v>13.8296162016995</v>
      </c>
      <c r="BW100" s="96" t="n">
        <f aca="false">BV100+7</f>
        <v>20.8296162016995</v>
      </c>
      <c r="BX100" s="96" t="n">
        <f aca="false">BV100+23.861</f>
        <v>37.6906162016995</v>
      </c>
      <c r="BY100" s="96" t="n">
        <f aca="false">BV100+$BY$3</f>
        <v>27.8296162016995</v>
      </c>
      <c r="BZ100" s="96" t="n">
        <f aca="false">IF(Monomers_Data!F100=1,0.5*BY100+0.5*BX100,IF(Monomers_Data!F100=2,0.7*BY100+0.3*BX100,IF(Monomers_Data!F100=3,MAXA(MINA(BX100,BY100),BW100),IF(Monomers_Data!F100=4,0.7*BY100+0.3*BW100,IF(Monomers_Data!F100=5,0.5*BY100+0.5*BW100,"ERR")))))</f>
        <v>27.8296162016995</v>
      </c>
      <c r="CA100" s="96"/>
      <c r="CB100" s="92" t="n">
        <f aca="false">BY100+CA100</f>
        <v>27.8296162016995</v>
      </c>
      <c r="CC100" s="96" t="n">
        <f aca="false">EP100</f>
        <v>25.2296162016995</v>
      </c>
      <c r="CD100" s="96" t="n">
        <f aca="false">CB100+2</f>
        <v>29.8296162016995</v>
      </c>
      <c r="CE100" s="123" t="n">
        <f aca="false">CB100+0.25</f>
        <v>28.0796162016995</v>
      </c>
      <c r="CF100" s="124"/>
      <c r="CG100" s="105" t="n">
        <f aca="false">VLOOKUP(A100,'[2]Price Curves'!$C$8:$BH$367,'[2]Price Curves'!$AY$1)</f>
        <v>47.8810363196429</v>
      </c>
      <c r="CH100" s="124" t="n">
        <f aca="false">CG100/4.23</f>
        <v>11.3193939289936</v>
      </c>
      <c r="CI100" s="124" t="n">
        <f aca="false">$CB100+CI$3</f>
        <v>19.8296162016995</v>
      </c>
      <c r="CJ100" s="124" t="n">
        <f aca="false">$CB100+CJ$3</f>
        <v>25.8296162016995</v>
      </c>
      <c r="CK100" s="124" t="n">
        <f aca="false">$CB100+CK$3</f>
        <v>21.8296162016995</v>
      </c>
      <c r="CL100" s="125" t="n">
        <f aca="false">IF(Monomers_Data!P100=1,0.5*CK100+0.5*CJ100,IF(Monomers_Data!P100=2,0.7*CK100+0.3*CJ100,IF(Monomers_Data!P100=3,MAXA(MINA(CJ100,CK100),CI100),IF(Monomers_Data!P100=4,0.7*CK100+0.3*CI100,IF(Monomers_Data!P100=5,0.5*CK100+0.5*CI100,"ERR")))))</f>
        <v>21.8296162016995</v>
      </c>
      <c r="CM100" s="125" t="n">
        <f aca="false">CH100+$CM$3</f>
        <v>18.3193939289936</v>
      </c>
      <c r="CN100" s="125"/>
      <c r="CO100" s="118" t="n">
        <f aca="false">CK100+CN100</f>
        <v>21.8296162016995</v>
      </c>
      <c r="CP100" s="125" t="n">
        <v>1.5</v>
      </c>
      <c r="CQ100" s="127" t="n">
        <f aca="false">CO100+CP100</f>
        <v>23.3296162016995</v>
      </c>
      <c r="CR100" s="124" t="n">
        <f aca="false">EX100</f>
        <v>17.9928995033941</v>
      </c>
      <c r="CS100" s="128" t="n">
        <f aca="false">EX100</f>
        <v>17.9928995033941</v>
      </c>
      <c r="CT100" s="7" t="n">
        <f aca="false">CB100</f>
        <v>27.8296162016995</v>
      </c>
      <c r="CU100" s="124" t="n">
        <f aca="false">(+CT100+$CU$3)</f>
        <v>30.3296162016995</v>
      </c>
      <c r="CV100" s="124" t="n">
        <f aca="false">CT100+$CV$3</f>
        <v>44.8296162016995</v>
      </c>
      <c r="CW100" s="124" t="n">
        <f aca="false">CT100+$CW$3</f>
        <v>37.8296162016995</v>
      </c>
      <c r="CX100" s="96" t="n">
        <f aca="false">IF(Polymers_Data!BU100=1,0.5*CW100+0.5*CV100,IF(Polymers_Data!BU100=2,0.7*CW100+0.3*CV100,IF(Polymers_Data!BU100=3,MAXA(MINA(CV100,CW100),CU100),IF(Polymers_Data!BU100=4,0.7*CW100+0.3*CU100,IF(Polymers_Data!BU100=5,0.5*CW100+0.5*CU100,"ERR")))))</f>
        <v>39.9296162016995</v>
      </c>
      <c r="CY100" s="129" t="n">
        <f aca="false">CX100</f>
        <v>39.9296162016995</v>
      </c>
      <c r="CZ100" s="105" t="n">
        <v>0</v>
      </c>
      <c r="DA100" s="124" t="n">
        <f aca="false">CZ100*100/(0.2*4.22+0.8*2.9696)</f>
        <v>0</v>
      </c>
      <c r="DB100" s="123"/>
      <c r="DC100" s="124" t="n">
        <f aca="false">EN100</f>
        <v>25.2296162016995</v>
      </c>
      <c r="DD100" s="124" t="n">
        <f aca="false">EB100</f>
        <v>106.450555555555</v>
      </c>
      <c r="DE100" s="124" t="n">
        <f aca="false">DC100*0.285+DD100/7.37*0.785+5.2</f>
        <v>23.7287969419228</v>
      </c>
      <c r="DF100" s="124" t="n">
        <f aca="false">DC100+$DF$3</f>
        <v>19.9296162016995</v>
      </c>
      <c r="DG100" s="124" t="n">
        <f aca="false">DC100+$DG$3</f>
        <v>50.2296162016995</v>
      </c>
      <c r="DH100" s="96" t="n">
        <f aca="false">DC100+6</f>
        <v>31.2296162016995</v>
      </c>
      <c r="DI100" s="124" t="n">
        <f aca="false">IF(Monomers_Data!AE100=1,0.5*DH100+0.5*DG100,IF(Monomers_Data!AE100=2,0.7*DH100+0.3*DG100,IF(Monomers_Data!AE100=3,MAXA(MINA(DG100,DH100),DF100),IF(Monomers_Data!AE100=4,0.7*DH100+0.3*DF100,IF(Monomers_Data!AE100=5,0.5*DH100+0.5*DF100,"ERR")))))</f>
        <v>31.2296162016995</v>
      </c>
      <c r="DJ100" s="125" t="n">
        <f aca="false">DI100</f>
        <v>31.2296162016995</v>
      </c>
      <c r="DK100" s="123" t="n">
        <f aca="false">DJ100/100*2204</f>
        <v>688.300741085458</v>
      </c>
      <c r="DL100" s="124" t="n">
        <f aca="false">CB100</f>
        <v>27.8296162016995</v>
      </c>
      <c r="DM100" s="124" t="n">
        <f aca="false">DL100+$DM$3</f>
        <v>30.3296162016995</v>
      </c>
      <c r="DN100" s="124" t="n">
        <f aca="false">DL100+$DN$3</f>
        <v>50.8296162016995</v>
      </c>
      <c r="DO100" s="96" t="n">
        <f aca="false">DL100+$DO$3</f>
        <v>38.8296162016995</v>
      </c>
      <c r="DP100" s="124" t="n">
        <f aca="false">IF(Monomers_Data!AE100=1,0.5*DO100+0.5*DN100,IF(Monomers_Data!AE100=2,0.7*DO100+0.3*DN100,IF(Monomers_Data!AE100=3,MAXA(MINA(DN100,DO100),DM100),IF(Monomers_Data!AE100=4,0.7*DO100+0.3*DM100,IF(Monomers_Data!AE100=5,0.5*DO100+0.5*DM100,"ERR")))))</f>
        <v>38.8296162016995</v>
      </c>
      <c r="DQ100" s="125" t="n">
        <f aca="false">DP100</f>
        <v>38.8296162016995</v>
      </c>
      <c r="DR100" s="123" t="n">
        <f aca="false">DQ100/100*2204</f>
        <v>855.804741085458</v>
      </c>
      <c r="DS100" s="96" t="n">
        <f aca="false">VLOOKUP(A100,'[2]Price Curves'!$C$8:$BH$367,'[2]Price Curves'!$BC$1)</f>
        <v>22.6333333333333</v>
      </c>
      <c r="DT100" s="124" t="n">
        <f aca="false">DS100/42*100</f>
        <v>53.8888888888888</v>
      </c>
      <c r="DU100" s="124" t="n">
        <f aca="false">VLOOKUP(A100,'[2]Price Curves'!$C$8:$BH$367,'[2]Price Curves'!$BG$1)</f>
        <v>67.2190476190476</v>
      </c>
      <c r="DV100" s="105" t="n">
        <f aca="false">DT101+$DT$3</f>
        <v>79.5285714285714</v>
      </c>
      <c r="DW100" s="130" t="n">
        <f aca="false">DT101+$DU$3</f>
        <v>163.928571428571</v>
      </c>
      <c r="DX100" s="130" t="n">
        <f aca="false">DT100*$DV$3+DU100*$DW$3+$DX$3</f>
        <v>106.450555555555</v>
      </c>
      <c r="DY100" s="96" t="n">
        <f aca="false">DT101+$DY$3</f>
        <v>108.928571428571</v>
      </c>
      <c r="DZ100" s="96"/>
      <c r="EA100" s="131" t="n">
        <f aca="false">DX100+DZ100</f>
        <v>106.450555555555</v>
      </c>
      <c r="EB100" s="131" t="n">
        <f aca="false">DX100</f>
        <v>106.450555555555</v>
      </c>
      <c r="EC100" s="132"/>
      <c r="ED100" s="133" t="n">
        <f aca="false">'[2]Price Curves'!AM99</f>
        <v>0</v>
      </c>
      <c r="EH100" s="106" t="n">
        <f aca="false">MAX(EXP(-0.015*((A106-'Export File'!$A$6+30)/365))*$EH$8,0.1)</f>
        <v>0.1</v>
      </c>
      <c r="EJ100" s="134" t="n">
        <f aca="false">BV100</f>
        <v>13.8296162016995</v>
      </c>
      <c r="EK100" s="134" t="n">
        <f aca="false">EJ100+5.22</f>
        <v>19.0496162016995</v>
      </c>
      <c r="EL100" s="134" t="n">
        <f aca="false">EJ100+18.2</f>
        <v>32.0296162016995</v>
      </c>
      <c r="EM100" s="134" t="n">
        <f aca="false">EJ100+$EM$3</f>
        <v>25.2296162016995</v>
      </c>
      <c r="EN100" s="135" t="n">
        <f aca="false">IF(Monomers_Data!K100=1,0.5*EM100+0.5*EL100,IF(Monomers_Data!K100=2,0.7*EM100+0.3*EL100,IF(Monomers_Data!K100=3,MAXA(MINA(EL100,EM100),EK100),IF(Monomers_Data!K100=4,0.7*EM100+0.3*EK100,IF(Monomers_Data!K100=5,0.5*EM100+0.5*EK100,"ERR")))))</f>
        <v>25.2296162016995</v>
      </c>
      <c r="EP100" s="142" t="n">
        <f aca="false">EN100+EO100</f>
        <v>25.2296162016995</v>
      </c>
      <c r="EQ100" s="134" t="n">
        <f aca="false">VLOOKUP(A100,'[2]Price Curves'!$C$8:$BH$367,'[2]Price Curves'!$BH$1)</f>
        <v>59.9190476190476</v>
      </c>
      <c r="ER100" s="134" t="n">
        <f aca="false">VLOOKUP(A100,'[2]Price Curves'!$C$8:$BH$367,'[2]Price Curves'!$BA$1)</f>
        <v>48.4504746428571</v>
      </c>
      <c r="ES100" s="137" t="n">
        <f aca="false">MIN(((EQ100+$ET$1-ER100*0.7133-$ET$3)/5.69*2.4313)+1.5,CQ100-$ET$2)</f>
        <v>12.7247113493983</v>
      </c>
      <c r="ET100" s="134" t="n">
        <f aca="false">MAX(($EQ100+$ET$1-$ER100*0.7133-$ET$3)/5.69*2.4313+1.5,$CQ100-$ET$2)</f>
        <v>20.8296162016995</v>
      </c>
      <c r="EU100" s="138" t="n">
        <f aca="false">AVERAGE(ET100,ES100)</f>
        <v>16.7771637755489</v>
      </c>
      <c r="EV100" s="134" t="n">
        <f aca="false">CB100*$EV$2+$EV$3</f>
        <v>18.0113602322832</v>
      </c>
      <c r="EW100" s="134" t="n">
        <f aca="false">IF(Monomers_Data!U100=1,0.5*EU100+0.5*ET100,IF(Monomers_Data!U100=2,0.7*EU100+0.3*ET100,IF(Monomers_Data!U100=3,MAXA(MINA(ET100,EU100),ES100),IF(Monomers_Data!U100=4,0.7*EU100+0.3*ES100,IF(Monomers_Data!U100=5,0.5*EU100+0.5*ES100,"ERR")))))</f>
        <v>17.9928995033941</v>
      </c>
      <c r="EX100" s="96" t="n">
        <f aca="false">EW100</f>
        <v>17.9928995033941</v>
      </c>
      <c r="EY100" s="139" t="n">
        <f aca="false">VLOOKUP(A100,'[2]Price Curves'!$C$8:$BH$367,'[2]Price Curves'!$BE$1)</f>
        <v>4.507</v>
      </c>
      <c r="EZ100" s="134" t="n">
        <f aca="false">EY100*$EZ$2+$EZ$3</f>
        <v>68.7613</v>
      </c>
      <c r="FA100" s="0" t="n">
        <f aca="false">((EY100*$FA$2)+$FA$3)*100</f>
        <v>67.3235</v>
      </c>
    </row>
    <row r="101" customFormat="false" ht="12" hidden="false" customHeight="false" outlineLevel="0" collapsed="false">
      <c r="A101" s="140" t="n">
        <f aca="false">EOMONTH(A100,0)+1</f>
        <v>39783</v>
      </c>
      <c r="C101" s="108" t="n">
        <f aca="false">CB101</f>
        <v>27.8462455592481</v>
      </c>
      <c r="D101" s="6"/>
      <c r="E101" s="96" t="n">
        <f aca="false">C101+$E$3</f>
        <v>36.8462455592481</v>
      </c>
      <c r="F101" s="96" t="n">
        <f aca="false">C101+$F$3</f>
        <v>49.8462455592481</v>
      </c>
      <c r="G101" s="96" t="n">
        <f aca="false">C101+$G$3</f>
        <v>43.0462455592481</v>
      </c>
      <c r="H101" s="92" t="n">
        <f aca="false">IF(Polymers_Data!F101=1,0.5*G101+0.5*F101,IF(Polymers_Data!F101=2,0.7*G101+0.3*F101,IF(Polymers_Data!F101=3,MAXA(MINA(F101,G101),E101),IF(Polymers_Data!F101=4,0.7*G101+0.3*E101,IF(Polymers_Data!F101=5,0.5*G101+0.5*E101,"ERR")))))</f>
        <v>43.0462455592481</v>
      </c>
      <c r="I101" s="109" t="n">
        <v>0</v>
      </c>
      <c r="J101" s="109" t="n">
        <f aca="false">G101+I101</f>
        <v>43.0462455592481</v>
      </c>
      <c r="K101" s="110" t="n">
        <f aca="false">J101+2</f>
        <v>45.0462455592481</v>
      </c>
      <c r="L101" s="111" t="n">
        <f aca="false">AB101+$L$3</f>
        <v>45.3462455592481</v>
      </c>
      <c r="M101" s="112" t="n">
        <f aca="false">L101+$M$3</f>
        <v>46.3462455592481</v>
      </c>
      <c r="N101" s="113" t="n">
        <f aca="false">L101+$N$3</f>
        <v>44.3462455592481</v>
      </c>
      <c r="O101" s="114" t="n">
        <f aca="false">C101+$O$3</f>
        <v>30.3462455592481</v>
      </c>
      <c r="P101" s="96" t="n">
        <f aca="false">C101+$P$3</f>
        <v>48.3462455592481</v>
      </c>
      <c r="Q101" s="96" t="n">
        <f aca="false">C101+$Q$3</f>
        <v>40.0962455592481</v>
      </c>
      <c r="R101" s="6"/>
      <c r="S101" s="88" t="n">
        <f aca="false">J101-3.5</f>
        <v>39.5462455592481</v>
      </c>
      <c r="T101" s="92"/>
      <c r="U101" s="114" t="n">
        <f aca="false">$C101+$U$3</f>
        <v>32.8462455592481</v>
      </c>
      <c r="V101" s="96" t="n">
        <f aca="false">$C101+$V$3</f>
        <v>47.3462455592481</v>
      </c>
      <c r="W101" s="96" t="n">
        <f aca="false">$C101+$W$3</f>
        <v>39.8462455592481</v>
      </c>
      <c r="X101" s="92"/>
      <c r="Y101" s="92" t="n">
        <f aca="false">IF(Polymers_Data!BA101=1,0.5*W101+0.5*V101,IF(Polymers_Data!BA101=2,0.7*W101+0.3*V101,IF(Polymers_Data!BA101=3,MAXA(MINA(V101,W101),U101),IF(Polymers_Data!BA101=4,0.7*W101+0.3*U101,IF(Polymers_Data!BA101=5,0.5*W101+0.5*U101,"ERR")))))</f>
        <v>39.8462455592481</v>
      </c>
      <c r="Z101" s="96" t="n">
        <v>0</v>
      </c>
      <c r="AA101" s="92" t="n">
        <f aca="false">W101+Z101</f>
        <v>39.8462455592481</v>
      </c>
      <c r="AB101" s="92" t="n">
        <f aca="false">AA101+1</f>
        <v>40.8462455592481</v>
      </c>
      <c r="AC101" s="116" t="n">
        <f aca="false">S101+2</f>
        <v>41.5462455592481</v>
      </c>
      <c r="AD101" s="117" t="n">
        <f aca="false">AB101+2.5</f>
        <v>43.3462455592481</v>
      </c>
      <c r="AE101" s="96" t="n">
        <f aca="false">C101+11.33</f>
        <v>39.1762455592481</v>
      </c>
      <c r="AF101" s="96" t="n">
        <f aca="false">C101+27</f>
        <v>54.8462455592481</v>
      </c>
      <c r="AG101" s="96" t="n">
        <f aca="false">C101+17.68</f>
        <v>45.5262455592481</v>
      </c>
      <c r="AH101" s="6"/>
      <c r="AI101" s="88" t="n">
        <f aca="false">AC101+4.5</f>
        <v>46.0462455592481</v>
      </c>
      <c r="AJ101" s="118" t="n">
        <f aca="false">AB101+8</f>
        <v>48.8462455592481</v>
      </c>
      <c r="AK101" s="114" t="n">
        <f aca="false">CO101+1.5</f>
        <v>23.3462455592481</v>
      </c>
      <c r="AL101" s="6"/>
      <c r="AM101" s="96" t="n">
        <f aca="false">AK101+$AM$3</f>
        <v>36.1462455592481</v>
      </c>
      <c r="AN101" s="96" t="n">
        <f aca="false">AK101+$AN$3</f>
        <v>47.3462455592481</v>
      </c>
      <c r="AO101" s="96" t="n">
        <f aca="false">AK101+$AO$3</f>
        <v>41.2462455592481</v>
      </c>
      <c r="AP101" s="109" t="n">
        <f aca="false">IF(Polymers_Data!AE101=1,0.5*AO101+0.5*AN101,IF(Polymers_Data!AE101=2,0.7*AO101+0.3*AN101,IF(Polymers_Data!AE101=3,MAXA(MINA(AN101,AO101),AM101),IF(Polymers_Data!AE101=4,0.7*AO101+0.3*AM101,IF(Polymers_Data!AE101=5,0.5*AO101+0.5*AM101,"ERR")))))</f>
        <v>41.2462455592481</v>
      </c>
      <c r="AQ101" s="109" t="n">
        <f aca="false">IF(Polymers_Data!AE101=1,0.5*AO101+0.5*AN101,IF(Polymers_Data!AE101=2,0.7*AO101+0.3*AN101,IF(Polymers_Data!AE101=3,MAXA(MINA(AN101,AO101),AM101),IF(Polymers_Data!AE101=4,0.7*AO101+0.3*AM101,IF(Polymers_Data!AE101=5,0.5*AO101+0.5*AM101,"ERR")))))</f>
        <v>41.2462455592481</v>
      </c>
      <c r="AR101" s="96" t="n">
        <f aca="false">$AK101+10</f>
        <v>33.3462455592481</v>
      </c>
      <c r="AS101" s="96" t="n">
        <f aca="false">$AK101+23.75</f>
        <v>47.0962455592481</v>
      </c>
      <c r="AT101" s="96" t="n">
        <f aca="false">$AK101+$AT$3</f>
        <v>38.7362455592481</v>
      </c>
      <c r="AU101" s="96" t="n">
        <f aca="false">IF(Polymers_Data!BP101=1,0.5*AT101+0.5*AS101,IF(Polymers_Data!BP101=2,0.7*AT101+0.3*AS101,IF(Polymers_Data!BP101=3,MAXA(MINA(AS101,AT101),AR101),IF(Polymers_Data!BP101=4,0.7*AT101+0.3*AR101,IF(Polymers_Data!BP101=5,0.3*AT101+0.7*AR101,"ERR")))))</f>
        <v>38.7362455592481</v>
      </c>
      <c r="AV101" s="96"/>
      <c r="AW101" s="96" t="n">
        <f aca="false">AT101+AV101</f>
        <v>38.7362455592481</v>
      </c>
      <c r="AX101" s="5"/>
      <c r="AY101" s="108" t="n">
        <f aca="false">C101</f>
        <v>27.8462455592481</v>
      </c>
      <c r="AZ101" s="6"/>
      <c r="BA101" s="96" t="n">
        <f aca="false">AY101+$BA$3</f>
        <v>45.3462455592481</v>
      </c>
      <c r="BB101" s="96" t="n">
        <f aca="false">AY101+$BB$3</f>
        <v>87.8462455592481</v>
      </c>
      <c r="BC101" s="96" t="n">
        <f aca="false">AY101+$BC$3</f>
        <v>67.3462455592481</v>
      </c>
      <c r="BD101" s="109" t="n">
        <f aca="false">IF(Polymers_Data!BZ101=1,0.5*BC101+0.5*BB101,IF(Polymers_Data!BZ101=2,0.7*BC101+0.3*BB101,IF(Polymers_Data!BZ101=3,MAXA(MINA(BB101,BC101),BA101),IF(Polymers_Data!BZ101=4,0.7*BC101+0.3*BA101,IF(Polymers_Data!BZ101=5,0.5*BC101+0.5*BA101,"ERR")))))</f>
        <v>67.3462455592481</v>
      </c>
      <c r="BE101" s="92" t="n">
        <f aca="false">IF(Polymers_Data!BZ101=1,0.5*BC101+0.5*BB101,IF(Polymers_Data!BZ101=2,0.7*BC101+0.3*BB101,IF(Polymers_Data!BZ101=3,MAXA(MINA(BB101,BC101),BA101),IF(Polymers_Data!BZ101=4,0.7*BC101+0.3*BA101,IF(Polymers_Data!BZ101=5,0.5*BC101+0.5*BA101,"ERR")))))</f>
        <v>67.3462455592481</v>
      </c>
      <c r="BF101" s="6"/>
      <c r="BG101" s="6"/>
      <c r="BH101" s="6"/>
      <c r="BI101" s="120" t="n">
        <f aca="false">BC101+BH101</f>
        <v>67.3462455592481</v>
      </c>
      <c r="BJ101" s="6"/>
      <c r="BK101" s="114" t="n">
        <f aca="false">DQ101</f>
        <v>38.8462455592481</v>
      </c>
      <c r="BL101" s="6"/>
      <c r="BM101" s="96" t="n">
        <f aca="false">BK101+$BM$3</f>
        <v>46.0962455592481</v>
      </c>
      <c r="BN101" s="96" t="n">
        <f aca="false">BK101+22</f>
        <v>60.8462455592481</v>
      </c>
      <c r="BO101" s="96" t="n">
        <f aca="false">BK101+$BO$3</f>
        <v>54.0462455592481</v>
      </c>
      <c r="BP101" s="121" t="n">
        <f aca="false">IF(Polymers_Data!AJ101=1,0.5*BO101+0.5*BN101,IF(Polymers_Data!AJ101=2,0.7*BO101+0.3*BN101,IF(Polymers_Data!AJ101=3,MAXA(MINA(BN101,BO101),BM101),IF(Polymers_Data!AJ101=4,0.7*BO101+0.3*BM101,IF(Polymers_Data!AJ101=5,0.5*BO101+0.5*BM101,"ERR")))))</f>
        <v>54.0462455592481</v>
      </c>
      <c r="BQ101" s="121" t="n">
        <v>0</v>
      </c>
      <c r="BR101" s="121" t="n">
        <f aca="false">BO101+BQ101</f>
        <v>54.0462455592481</v>
      </c>
      <c r="BS101" s="96" t="n">
        <f aca="false">BR101-2.5</f>
        <v>51.5462455592481</v>
      </c>
      <c r="BT101" s="124"/>
      <c r="BU101" s="122" t="n">
        <f aca="false">VLOOKUP(A101,'[2]Price Curves'!$C$8:$IV$367,'[2]Price Curves'!$AW$1)</f>
        <v>41.1233493109669</v>
      </c>
      <c r="BV101" s="96" t="n">
        <f aca="false">BU101/2.97</f>
        <v>13.8462455592481</v>
      </c>
      <c r="BW101" s="96" t="n">
        <f aca="false">BV101+7</f>
        <v>20.8462455592481</v>
      </c>
      <c r="BX101" s="96" t="n">
        <f aca="false">BV101+23.861</f>
        <v>37.7072455592481</v>
      </c>
      <c r="BY101" s="96" t="n">
        <f aca="false">BV101+$BY$3</f>
        <v>27.8462455592481</v>
      </c>
      <c r="BZ101" s="96" t="n">
        <f aca="false">IF(Monomers_Data!F101=1,0.5*BY101+0.5*BX101,IF(Monomers_Data!F101=2,0.7*BY101+0.3*BX101,IF(Monomers_Data!F101=3,MAXA(MINA(BX101,BY101),BW101),IF(Monomers_Data!F101=4,0.7*BY101+0.3*BW101,IF(Monomers_Data!F101=5,0.5*BY101+0.5*BW101,"ERR")))))</f>
        <v>27.8462455592481</v>
      </c>
      <c r="CA101" s="96"/>
      <c r="CB101" s="92" t="n">
        <f aca="false">BY101+CA101</f>
        <v>27.8462455592481</v>
      </c>
      <c r="CC101" s="96" t="n">
        <f aca="false">EP101</f>
        <v>25.2462455592481</v>
      </c>
      <c r="CD101" s="96" t="n">
        <f aca="false">CB101+2</f>
        <v>29.8462455592481</v>
      </c>
      <c r="CE101" s="123" t="n">
        <f aca="false">CB101+0.25</f>
        <v>28.0962455592481</v>
      </c>
      <c r="CF101" s="124"/>
      <c r="CG101" s="105" t="n">
        <f aca="false">VLOOKUP(A101,'[2]Price Curves'!$C$8:$BH$367,'[2]Price Curves'!$AY$1)</f>
        <v>47.9407375601731</v>
      </c>
      <c r="CH101" s="124" t="n">
        <f aca="false">CG101/4.23</f>
        <v>11.3335076974404</v>
      </c>
      <c r="CI101" s="124" t="n">
        <f aca="false">$CB101+CI$3</f>
        <v>19.8462455592481</v>
      </c>
      <c r="CJ101" s="124" t="n">
        <f aca="false">$CB101+CJ$3</f>
        <v>25.8462455592481</v>
      </c>
      <c r="CK101" s="124" t="n">
        <f aca="false">$CB101+CK$3</f>
        <v>21.8462455592481</v>
      </c>
      <c r="CL101" s="125" t="n">
        <f aca="false">IF(Monomers_Data!P101=1,0.5*CK101+0.5*CJ101,IF(Monomers_Data!P101=2,0.7*CK101+0.3*CJ101,IF(Monomers_Data!P101=3,MAXA(MINA(CJ101,CK101),CI101),IF(Monomers_Data!P101=4,0.7*CK101+0.3*CI101,IF(Monomers_Data!P101=5,0.5*CK101+0.5*CI101,"ERR")))))</f>
        <v>21.8462455592481</v>
      </c>
      <c r="CM101" s="125" t="n">
        <f aca="false">CH101+$CM$3</f>
        <v>18.3335076974404</v>
      </c>
      <c r="CN101" s="125"/>
      <c r="CO101" s="118" t="n">
        <f aca="false">CK101+CN101</f>
        <v>21.8462455592481</v>
      </c>
      <c r="CP101" s="125" t="n">
        <v>1.5</v>
      </c>
      <c r="CQ101" s="127" t="n">
        <f aca="false">CO101+CP101</f>
        <v>23.3462455592481</v>
      </c>
      <c r="CR101" s="124" t="n">
        <f aca="false">EX101</f>
        <v>17.9146553592631</v>
      </c>
      <c r="CS101" s="128" t="n">
        <f aca="false">EX101</f>
        <v>17.9146553592631</v>
      </c>
      <c r="CT101" s="7" t="n">
        <f aca="false">CB101</f>
        <v>27.8462455592481</v>
      </c>
      <c r="CU101" s="124" t="n">
        <f aca="false">(+CT101+$CU$3)</f>
        <v>30.3462455592481</v>
      </c>
      <c r="CV101" s="124" t="n">
        <f aca="false">CT101+$CV$3</f>
        <v>44.8462455592481</v>
      </c>
      <c r="CW101" s="124" t="n">
        <f aca="false">CT101+$CW$3</f>
        <v>37.8462455592481</v>
      </c>
      <c r="CX101" s="96" t="n">
        <f aca="false">IF(Polymers_Data!BU101=1,0.5*CW101+0.5*CV101,IF(Polymers_Data!BU101=2,0.7*CW101+0.3*CV101,IF(Polymers_Data!BU101=3,MAXA(MINA(CV101,CW101),CU101),IF(Polymers_Data!BU101=4,0.7*CW101+0.3*CU101,IF(Polymers_Data!BU101=5,0.5*CW101+0.5*CU101,"ERR")))))</f>
        <v>39.9462455592481</v>
      </c>
      <c r="CY101" s="129" t="n">
        <f aca="false">CX101</f>
        <v>39.9462455592481</v>
      </c>
      <c r="CZ101" s="105" t="n">
        <v>0</v>
      </c>
      <c r="DA101" s="124" t="n">
        <f aca="false">CZ101*100/(0.2*4.22+0.8*2.9696)</f>
        <v>0</v>
      </c>
      <c r="DB101" s="123"/>
      <c r="DC101" s="124" t="n">
        <f aca="false">EN101</f>
        <v>25.2462455592481</v>
      </c>
      <c r="DD101" s="124" t="n">
        <f aca="false">EB101</f>
        <v>106.496785714286</v>
      </c>
      <c r="DE101" s="124" t="n">
        <f aca="false">DC101*0.285+DD101/7.37*0.785+5.2</f>
        <v>23.73846041664</v>
      </c>
      <c r="DF101" s="124" t="n">
        <f aca="false">DC101+$DF$3</f>
        <v>19.9462455592481</v>
      </c>
      <c r="DG101" s="124" t="n">
        <f aca="false">DC101+$DG$3</f>
        <v>50.2462455592481</v>
      </c>
      <c r="DH101" s="96" t="n">
        <f aca="false">DC101+6</f>
        <v>31.2462455592481</v>
      </c>
      <c r="DI101" s="124" t="n">
        <f aca="false">IF(Monomers_Data!AE101=1,0.5*DH101+0.5*DG101,IF(Monomers_Data!AE101=2,0.7*DH101+0.3*DG101,IF(Monomers_Data!AE101=3,MAXA(MINA(DG101,DH101),DF101),IF(Monomers_Data!AE101=4,0.7*DH101+0.3*DF101,IF(Monomers_Data!AE101=5,0.5*DH101+0.5*DF101,"ERR")))))</f>
        <v>31.2462455592481</v>
      </c>
      <c r="DJ101" s="125" t="n">
        <f aca="false">DI101</f>
        <v>31.2462455592481</v>
      </c>
      <c r="DK101" s="123" t="n">
        <f aca="false">DJ101/100*2204</f>
        <v>688.667252125828</v>
      </c>
      <c r="DL101" s="124" t="n">
        <f aca="false">CB101</f>
        <v>27.8462455592481</v>
      </c>
      <c r="DM101" s="124" t="n">
        <f aca="false">DL101+$DM$3</f>
        <v>30.3462455592481</v>
      </c>
      <c r="DN101" s="124" t="n">
        <f aca="false">DL101+$DN$3</f>
        <v>50.8462455592481</v>
      </c>
      <c r="DO101" s="96" t="n">
        <f aca="false">DL101+$DO$3</f>
        <v>38.8462455592481</v>
      </c>
      <c r="DP101" s="124" t="n">
        <f aca="false">IF(Monomers_Data!AE101=1,0.5*DO101+0.5*DN101,IF(Monomers_Data!AE101=2,0.7*DO101+0.3*DN101,IF(Monomers_Data!AE101=3,MAXA(MINA(DN101,DO101),DM101),IF(Monomers_Data!AE101=4,0.7*DO101+0.3*DM101,IF(Monomers_Data!AE101=5,0.5*DO101+0.5*DM101,"ERR")))))</f>
        <v>38.8462455592481</v>
      </c>
      <c r="DQ101" s="125" t="n">
        <f aca="false">DP101</f>
        <v>38.8462455592481</v>
      </c>
      <c r="DR101" s="123" t="n">
        <f aca="false">DQ101/100*2204</f>
        <v>856.171252125828</v>
      </c>
      <c r="DS101" s="96" t="n">
        <f aca="false">VLOOKUP(A101,'[2]Price Curves'!$C$8:$BH$367,'[2]Price Curves'!$BC$1)</f>
        <v>22.65</v>
      </c>
      <c r="DT101" s="124" t="n">
        <f aca="false">DS101/42*100</f>
        <v>53.9285714285714</v>
      </c>
      <c r="DU101" s="124" t="n">
        <f aca="false">VLOOKUP(A101,'[2]Price Curves'!$C$8:$BH$367,'[2]Price Curves'!$BG$1)</f>
        <v>66.2904761904762</v>
      </c>
      <c r="DV101" s="105" t="n">
        <f aca="false">DT102+$DT$3</f>
        <v>79.5682539682541</v>
      </c>
      <c r="DW101" s="130" t="n">
        <f aca="false">DT102+$DU$3</f>
        <v>163.968253968254</v>
      </c>
      <c r="DX101" s="130" t="n">
        <f aca="false">DT101*$DV$3+DU101*$DW$3+$DX$3</f>
        <v>106.496785714286</v>
      </c>
      <c r="DY101" s="96" t="n">
        <f aca="false">DT102+$DY$3</f>
        <v>108.968253968254</v>
      </c>
      <c r="DZ101" s="96"/>
      <c r="EA101" s="131" t="n">
        <f aca="false">DX101+DZ101</f>
        <v>106.496785714286</v>
      </c>
      <c r="EB101" s="131" t="n">
        <f aca="false">DX101</f>
        <v>106.496785714286</v>
      </c>
      <c r="EC101" s="132"/>
      <c r="ED101" s="133" t="n">
        <f aca="false">'[2]Price Curves'!AM100</f>
        <v>0</v>
      </c>
      <c r="EH101" s="106" t="n">
        <f aca="false">MAX(EXP(-0.015*((A107-'Export File'!$A$6+30)/365))*$EH$8,0.1)</f>
        <v>0.1</v>
      </c>
      <c r="EJ101" s="134" t="n">
        <f aca="false">BV101</f>
        <v>13.8462455592481</v>
      </c>
      <c r="EK101" s="134" t="n">
        <f aca="false">EJ101+5.22</f>
        <v>19.0662455592481</v>
      </c>
      <c r="EL101" s="134" t="n">
        <f aca="false">EJ101+18.2</f>
        <v>32.0462455592481</v>
      </c>
      <c r="EM101" s="134" t="n">
        <f aca="false">EJ101+$EM$3</f>
        <v>25.2462455592481</v>
      </c>
      <c r="EN101" s="135" t="n">
        <f aca="false">IF(Monomers_Data!K101=1,0.5*EM101+0.5*EL101,IF(Monomers_Data!K101=2,0.7*EM101+0.3*EL101,IF(Monomers_Data!K101=3,MAXA(MINA(EL101,EM101),EK101),IF(Monomers_Data!K101=4,0.7*EM101+0.3*EK101,IF(Monomers_Data!K101=5,0.5*EM101+0.5*EK101,"ERR")))))</f>
        <v>25.2462455592481</v>
      </c>
      <c r="EP101" s="142" t="n">
        <f aca="false">EN101+EO101</f>
        <v>25.2462455592481</v>
      </c>
      <c r="EQ101" s="134" t="n">
        <f aca="false">VLOOKUP(A101,'[2]Price Curves'!$C$8:$BH$367,'[2]Price Curves'!$BH$1)</f>
        <v>59.3595238095238</v>
      </c>
      <c r="ER101" s="134" t="n">
        <f aca="false">VLOOKUP(A101,'[2]Price Curves'!$C$8:$BH$367,'[2]Price Curves'!$BA$1)</f>
        <v>48.5008600974026</v>
      </c>
      <c r="ES101" s="137" t="n">
        <f aca="false">MIN(((EQ101+$ET$1-ER101*0.7133-$ET$3)/5.69*2.4313)+1.5,CQ101-$ET$2)</f>
        <v>12.470273559291</v>
      </c>
      <c r="ET101" s="134" t="n">
        <f aca="false">MAX(($EQ101+$ET$1-$ER101*0.7133-$ET$3)/5.69*2.4313+1.5,$CQ101-$ET$2)</f>
        <v>20.8462455592481</v>
      </c>
      <c r="EU101" s="138" t="n">
        <f aca="false">AVERAGE(ET101,ES101)</f>
        <v>16.6582595592695</v>
      </c>
      <c r="EV101" s="134" t="n">
        <f aca="false">CB101*$EV$2+$EV$3</f>
        <v>18.0239153972323</v>
      </c>
      <c r="EW101" s="134" t="n">
        <f aca="false">IF(Monomers_Data!U101=1,0.5*EU101+0.5*ET101,IF(Monomers_Data!U101=2,0.7*EU101+0.3*ET101,IF(Monomers_Data!U101=3,MAXA(MINA(ET101,EU101),ES101),IF(Monomers_Data!U101=4,0.7*EU101+0.3*ES101,IF(Monomers_Data!U101=5,0.5*EU101+0.5*ES101,"ERR")))))</f>
        <v>17.9146553592631</v>
      </c>
      <c r="EX101" s="96" t="n">
        <f aca="false">EW101</f>
        <v>17.9146553592631</v>
      </c>
      <c r="EY101" s="139" t="n">
        <f aca="false">VLOOKUP(A101,'[2]Price Curves'!$C$8:$BH$367,'[2]Price Curves'!$BE$1)</f>
        <v>4.627</v>
      </c>
      <c r="EZ101" s="134" t="n">
        <f aca="false">EY101*$EZ$2+$EZ$3</f>
        <v>70.6693</v>
      </c>
      <c r="FA101" s="0" t="n">
        <f aca="false">((EY101*$FA$2)+$FA$3)*100</f>
        <v>68.5835</v>
      </c>
    </row>
    <row r="102" customFormat="false" ht="12" hidden="false" customHeight="false" outlineLevel="0" collapsed="false">
      <c r="A102" s="140" t="n">
        <f aca="false">EOMONTH(A101,0)+1</f>
        <v>39814</v>
      </c>
      <c r="C102" s="108" t="n">
        <f aca="false">CB102</f>
        <v>27.2881529746953</v>
      </c>
      <c r="D102" s="6"/>
      <c r="E102" s="96" t="n">
        <f aca="false">C102+$E$3</f>
        <v>36.2881529746953</v>
      </c>
      <c r="F102" s="96" t="n">
        <f aca="false">C102+$F$3</f>
        <v>49.2881529746953</v>
      </c>
      <c r="G102" s="96" t="n">
        <f aca="false">C102+$G$3</f>
        <v>42.4881529746953</v>
      </c>
      <c r="H102" s="92" t="n">
        <f aca="false">IF(Polymers_Data!F102=1,0.5*G102+0.5*F102,IF(Polymers_Data!F102=2,0.7*G102+0.3*F102,IF(Polymers_Data!F102=3,MAXA(MINA(F102,G102),E102),IF(Polymers_Data!F102=4,0.7*G102+0.3*E102,IF(Polymers_Data!F102=5,0.5*G102+0.5*E102,"ERR")))))</f>
        <v>42.4881529746953</v>
      </c>
      <c r="I102" s="109" t="n">
        <v>0</v>
      </c>
      <c r="J102" s="109" t="n">
        <f aca="false">G102+I102</f>
        <v>42.4881529746953</v>
      </c>
      <c r="K102" s="110" t="n">
        <f aca="false">J102+2</f>
        <v>44.4881529746953</v>
      </c>
      <c r="L102" s="111" t="n">
        <f aca="false">AB102+$L$3</f>
        <v>44.7881529746953</v>
      </c>
      <c r="M102" s="112" t="n">
        <f aca="false">L102+$M$3</f>
        <v>45.7881529746953</v>
      </c>
      <c r="N102" s="113" t="n">
        <f aca="false">L102+$N$3</f>
        <v>43.7881529746953</v>
      </c>
      <c r="O102" s="114" t="n">
        <f aca="false">C102+$O$3</f>
        <v>29.7881529746953</v>
      </c>
      <c r="P102" s="96" t="n">
        <f aca="false">C102+$P$3</f>
        <v>47.7881529746953</v>
      </c>
      <c r="Q102" s="96" t="n">
        <f aca="false">C102+$Q$3</f>
        <v>39.5381529746953</v>
      </c>
      <c r="R102" s="6"/>
      <c r="S102" s="88" t="n">
        <f aca="false">J102-3.5</f>
        <v>38.9881529746953</v>
      </c>
      <c r="T102" s="92"/>
      <c r="U102" s="114" t="n">
        <f aca="false">$C102+$U$3</f>
        <v>32.2881529746953</v>
      </c>
      <c r="V102" s="96" t="n">
        <f aca="false">$C102+$V$3</f>
        <v>46.7881529746953</v>
      </c>
      <c r="W102" s="96" t="n">
        <f aca="false">$C102+$W$3</f>
        <v>39.2881529746953</v>
      </c>
      <c r="X102" s="92"/>
      <c r="Y102" s="92" t="n">
        <f aca="false">IF(Polymers_Data!BA102=1,0.5*W102+0.5*V102,IF(Polymers_Data!BA102=2,0.7*W102+0.3*V102,IF(Polymers_Data!BA102=3,MAXA(MINA(V102,W102),U102),IF(Polymers_Data!BA102=4,0.7*W102+0.3*U102,IF(Polymers_Data!BA102=5,0.5*W102+0.5*U102,"ERR")))))</f>
        <v>39.2881529746953</v>
      </c>
      <c r="Z102" s="96" t="n">
        <v>0</v>
      </c>
      <c r="AA102" s="92" t="n">
        <f aca="false">W102+Z102</f>
        <v>39.2881529746953</v>
      </c>
      <c r="AB102" s="92" t="n">
        <f aca="false">AA102+1</f>
        <v>40.2881529746953</v>
      </c>
      <c r="AC102" s="116" t="n">
        <f aca="false">S102+2</f>
        <v>40.9881529746953</v>
      </c>
      <c r="AD102" s="117" t="n">
        <f aca="false">AB102+2.5</f>
        <v>42.7881529746953</v>
      </c>
      <c r="AE102" s="96" t="n">
        <f aca="false">C102+11.33</f>
        <v>38.6181529746953</v>
      </c>
      <c r="AF102" s="96" t="n">
        <f aca="false">C102+27</f>
        <v>54.2881529746953</v>
      </c>
      <c r="AG102" s="96" t="n">
        <f aca="false">C102+17.68</f>
        <v>44.9681529746953</v>
      </c>
      <c r="AH102" s="6"/>
      <c r="AI102" s="88" t="n">
        <f aca="false">AC102+4.5</f>
        <v>45.4881529746953</v>
      </c>
      <c r="AJ102" s="118" t="n">
        <f aca="false">AB102+8</f>
        <v>48.2881529746953</v>
      </c>
      <c r="AK102" s="114" t="n">
        <f aca="false">CO102+1.5</f>
        <v>22.7881529746953</v>
      </c>
      <c r="AL102" s="6"/>
      <c r="AM102" s="96" t="n">
        <f aca="false">AK102+$AM$3</f>
        <v>35.5881529746953</v>
      </c>
      <c r="AN102" s="96" t="n">
        <f aca="false">AK102+$AN$3</f>
        <v>46.7881529746953</v>
      </c>
      <c r="AO102" s="96" t="n">
        <f aca="false">AK102+$AO$3</f>
        <v>40.6881529746953</v>
      </c>
      <c r="AP102" s="109" t="n">
        <f aca="false">IF(Polymers_Data!AE102=1,0.5*AO102+0.5*AN102,IF(Polymers_Data!AE102=2,0.7*AO102+0.3*AN102,IF(Polymers_Data!AE102=3,MAXA(MINA(AN102,AO102),AM102),IF(Polymers_Data!AE102=4,0.7*AO102+0.3*AM102,IF(Polymers_Data!AE102=5,0.5*AO102+0.5*AM102,"ERR")))))</f>
        <v>40.6881529746953</v>
      </c>
      <c r="AQ102" s="109" t="n">
        <f aca="false">IF(Polymers_Data!AE102=1,0.5*AO102+0.5*AN102,IF(Polymers_Data!AE102=2,0.7*AO102+0.3*AN102,IF(Polymers_Data!AE102=3,MAXA(MINA(AN102,AO102),AM102),IF(Polymers_Data!AE102=4,0.7*AO102+0.3*AM102,IF(Polymers_Data!AE102=5,0.5*AO102+0.5*AM102,"ERR")))))</f>
        <v>40.6881529746953</v>
      </c>
      <c r="AR102" s="96" t="n">
        <f aca="false">$AK102+10</f>
        <v>32.7881529746953</v>
      </c>
      <c r="AS102" s="96" t="n">
        <f aca="false">$AK102+23.75</f>
        <v>46.5381529746953</v>
      </c>
      <c r="AT102" s="96" t="n">
        <f aca="false">$AK102+$AT$3</f>
        <v>38.1781529746953</v>
      </c>
      <c r="AU102" s="96" t="n">
        <f aca="false">IF(Polymers_Data!BP102=1,0.5*AT102+0.5*AS102,IF(Polymers_Data!BP102=2,0.7*AT102+0.3*AS102,IF(Polymers_Data!BP102=3,MAXA(MINA(AS102,AT102),AR102),IF(Polymers_Data!BP102=4,0.7*AT102+0.3*AR102,IF(Polymers_Data!BP102=5,0.3*AT102+0.7*AR102,"ERR")))))</f>
        <v>38.1781529746953</v>
      </c>
      <c r="AV102" s="96"/>
      <c r="AW102" s="96" t="n">
        <f aca="false">AT102+AV102</f>
        <v>38.1781529746953</v>
      </c>
      <c r="AX102" s="5"/>
      <c r="AY102" s="108" t="n">
        <f aca="false">C102</f>
        <v>27.2881529746953</v>
      </c>
      <c r="AZ102" s="6"/>
      <c r="BA102" s="96" t="n">
        <f aca="false">AY102+$BA$3</f>
        <v>44.7881529746953</v>
      </c>
      <c r="BB102" s="96" t="n">
        <f aca="false">AY102+$BB$3</f>
        <v>87.2881529746953</v>
      </c>
      <c r="BC102" s="96" t="n">
        <f aca="false">AY102+$BC$3</f>
        <v>66.7881529746953</v>
      </c>
      <c r="BD102" s="109" t="n">
        <f aca="false">IF(Polymers_Data!BZ102=1,0.5*BC102+0.5*BB102,IF(Polymers_Data!BZ102=2,0.7*BC102+0.3*BB102,IF(Polymers_Data!BZ102=3,MAXA(MINA(BB102,BC102),BA102),IF(Polymers_Data!BZ102=4,0.7*BC102+0.3*BA102,IF(Polymers_Data!BZ102=5,0.5*BC102+0.5*BA102,"ERR")))))</f>
        <v>66.7881529746953</v>
      </c>
      <c r="BE102" s="92" t="n">
        <f aca="false">IF(Polymers_Data!BZ102=1,0.5*BC102+0.5*BB102,IF(Polymers_Data!BZ102=2,0.7*BC102+0.3*BB102,IF(Polymers_Data!BZ102=3,MAXA(MINA(BB102,BC102),BA102),IF(Polymers_Data!BZ102=4,0.7*BC102+0.3*BA102,IF(Polymers_Data!BZ102=5,0.5*BC102+0.5*BA102,"ERR")))))</f>
        <v>66.7881529746953</v>
      </c>
      <c r="BF102" s="6"/>
      <c r="BG102" s="6"/>
      <c r="BH102" s="6"/>
      <c r="BI102" s="120" t="n">
        <f aca="false">BC102+BH102</f>
        <v>66.7881529746953</v>
      </c>
      <c r="BJ102" s="6"/>
      <c r="BK102" s="114" t="n">
        <f aca="false">DQ102</f>
        <v>38.2881529746953</v>
      </c>
      <c r="BL102" s="6"/>
      <c r="BM102" s="96" t="n">
        <f aca="false">BK102+$BM$3</f>
        <v>45.5381529746953</v>
      </c>
      <c r="BN102" s="96" t="n">
        <f aca="false">BK102+22</f>
        <v>60.2881529746953</v>
      </c>
      <c r="BO102" s="96" t="n">
        <f aca="false">BK102+$BO$3</f>
        <v>53.4881529746953</v>
      </c>
      <c r="BP102" s="121" t="n">
        <f aca="false">IF(Polymers_Data!AJ102=1,0.5*BO102+0.5*BN102,IF(Polymers_Data!AJ102=2,0.7*BO102+0.3*BN102,IF(Polymers_Data!AJ102=3,MAXA(MINA(BN102,BO102),BM102),IF(Polymers_Data!AJ102=4,0.7*BO102+0.3*BM102,IF(Polymers_Data!AJ102=5,0.5*BO102+0.5*BM102,"ERR")))))</f>
        <v>53.4881529746953</v>
      </c>
      <c r="BQ102" s="121" t="n">
        <v>0</v>
      </c>
      <c r="BR102" s="121" t="n">
        <f aca="false">BO102+BQ102</f>
        <v>53.4881529746953</v>
      </c>
      <c r="BS102" s="96" t="n">
        <f aca="false">BR102-2.5</f>
        <v>50.9881529746953</v>
      </c>
      <c r="BT102" s="124"/>
      <c r="BU102" s="122" t="n">
        <f aca="false">VLOOKUP(A102,'[2]Price Curves'!$C$8:$IV$367,'[2]Price Curves'!$AW$1)</f>
        <v>39.465814334845</v>
      </c>
      <c r="BV102" s="96" t="n">
        <f aca="false">BU102/2.97</f>
        <v>13.2881529746953</v>
      </c>
      <c r="BW102" s="96" t="n">
        <f aca="false">BV102+7</f>
        <v>20.2881529746953</v>
      </c>
      <c r="BX102" s="96" t="n">
        <f aca="false">BV102+23.861</f>
        <v>37.1491529746953</v>
      </c>
      <c r="BY102" s="96" t="n">
        <f aca="false">BV102+$BY$3</f>
        <v>27.2881529746953</v>
      </c>
      <c r="BZ102" s="96" t="n">
        <f aca="false">IF(Monomers_Data!F102=1,0.5*BY102+0.5*BX102,IF(Monomers_Data!F102=2,0.7*BY102+0.3*BX102,IF(Monomers_Data!F102=3,MAXA(MINA(BX102,BY102),BW102),IF(Monomers_Data!F102=4,0.7*BY102+0.3*BW102,IF(Monomers_Data!F102=5,0.5*BY102+0.5*BW102,"ERR")))))</f>
        <v>27.2881529746953</v>
      </c>
      <c r="CA102" s="96"/>
      <c r="CB102" s="92" t="n">
        <f aca="false">BY102+CA102</f>
        <v>27.2881529746953</v>
      </c>
      <c r="CC102" s="96" t="n">
        <f aca="false">EP102</f>
        <v>24.6881529746953</v>
      </c>
      <c r="CD102" s="96" t="n">
        <f aca="false">CB102+2</f>
        <v>29.2881529746953</v>
      </c>
      <c r="CE102" s="123" t="n">
        <f aca="false">CB102+0.25</f>
        <v>27.5381529746953</v>
      </c>
      <c r="CF102" s="124"/>
      <c r="CG102" s="105" t="n">
        <f aca="false">VLOOKUP(A102,'[2]Price Curves'!$C$8:$BH$367,'[2]Price Curves'!$AY$1)</f>
        <v>47.8211197706067</v>
      </c>
      <c r="CH102" s="124" t="n">
        <f aca="false">CG102/4.23</f>
        <v>11.3052292601907</v>
      </c>
      <c r="CI102" s="124" t="n">
        <f aca="false">$CB102+CI$3</f>
        <v>19.2881529746953</v>
      </c>
      <c r="CJ102" s="124" t="n">
        <f aca="false">$CB102+CJ$3</f>
        <v>25.2881529746953</v>
      </c>
      <c r="CK102" s="124" t="n">
        <f aca="false">$CB102+CK$3</f>
        <v>21.2881529746953</v>
      </c>
      <c r="CL102" s="125" t="n">
        <f aca="false">IF(Monomers_Data!P102=1,0.5*CK102+0.5*CJ102,IF(Monomers_Data!P102=2,0.7*CK102+0.3*CJ102,IF(Monomers_Data!P102=3,MAXA(MINA(CJ102,CK102),CI102),IF(Monomers_Data!P102=4,0.7*CK102+0.3*CI102,IF(Monomers_Data!P102=5,0.5*CK102+0.5*CI102,"ERR")))))</f>
        <v>21.2881529746953</v>
      </c>
      <c r="CM102" s="125" t="n">
        <f aca="false">CH102+$CM$3</f>
        <v>18.3052292601907</v>
      </c>
      <c r="CN102" s="125"/>
      <c r="CO102" s="118" t="n">
        <f aca="false">CK102+CN102</f>
        <v>21.2881529746953</v>
      </c>
      <c r="CP102" s="125" t="n">
        <v>1.5</v>
      </c>
      <c r="CQ102" s="127" t="n">
        <f aca="false">CO102+CP102</f>
        <v>22.7881529746953</v>
      </c>
      <c r="CR102" s="124" t="n">
        <f aca="false">EX102</f>
        <v>17.8970213659175</v>
      </c>
      <c r="CS102" s="128" t="n">
        <f aca="false">EX102</f>
        <v>17.8970213659175</v>
      </c>
      <c r="CT102" s="7" t="n">
        <f aca="false">CB102</f>
        <v>27.2881529746953</v>
      </c>
      <c r="CU102" s="124" t="n">
        <f aca="false">(+CT102+$CU$3)</f>
        <v>29.7881529746953</v>
      </c>
      <c r="CV102" s="124" t="n">
        <f aca="false">CT102+$CV$3</f>
        <v>44.2881529746953</v>
      </c>
      <c r="CW102" s="124" t="n">
        <f aca="false">CT102+$CW$3</f>
        <v>37.2881529746953</v>
      </c>
      <c r="CX102" s="96" t="n">
        <f aca="false">IF(Polymers_Data!BU102=1,0.5*CW102+0.5*CV102,IF(Polymers_Data!BU102=2,0.7*CW102+0.3*CV102,IF(Polymers_Data!BU102=3,MAXA(MINA(CV102,CW102),CU102),IF(Polymers_Data!BU102=4,0.7*CW102+0.3*CU102,IF(Polymers_Data!BU102=5,0.5*CW102+0.5*CU102,"ERR")))))</f>
        <v>39.3881529746953</v>
      </c>
      <c r="CY102" s="129" t="n">
        <f aca="false">CX102</f>
        <v>39.3881529746953</v>
      </c>
      <c r="CZ102" s="105" t="n">
        <v>0</v>
      </c>
      <c r="DA102" s="124" t="n">
        <f aca="false">CZ102*100/(0.2*4.22+0.8*2.9696)</f>
        <v>0</v>
      </c>
      <c r="DB102" s="123"/>
      <c r="DC102" s="124" t="n">
        <f aca="false">EN102</f>
        <v>24.6881529746953</v>
      </c>
      <c r="DD102" s="124" t="n">
        <f aca="false">EB102</f>
        <v>106.543015873016</v>
      </c>
      <c r="DE102" s="124" t="n">
        <f aca="false">DC102*0.285+DD102/7.37*0.785+5.2</f>
        <v>23.5843281378584</v>
      </c>
      <c r="DF102" s="124" t="n">
        <f aca="false">DC102+$DF$3</f>
        <v>19.3881529746953</v>
      </c>
      <c r="DG102" s="124" t="n">
        <f aca="false">DC102+$DG$3</f>
        <v>49.6881529746953</v>
      </c>
      <c r="DH102" s="96" t="n">
        <f aca="false">DC102+6</f>
        <v>30.6881529746953</v>
      </c>
      <c r="DI102" s="124" t="n">
        <f aca="false">IF(Monomers_Data!AE102=1,0.5*DH102+0.5*DG102,IF(Monomers_Data!AE102=2,0.7*DH102+0.3*DG102,IF(Monomers_Data!AE102=3,MAXA(MINA(DG102,DH102),DF102),IF(Monomers_Data!AE102=4,0.7*DH102+0.3*DF102,IF(Monomers_Data!AE102=5,0.5*DH102+0.5*DF102,"ERR")))))</f>
        <v>30.6881529746953</v>
      </c>
      <c r="DJ102" s="125" t="n">
        <f aca="false">DI102</f>
        <v>30.6881529746953</v>
      </c>
      <c r="DK102" s="123" t="n">
        <f aca="false">DJ102/100*2204</f>
        <v>676.366891562284</v>
      </c>
      <c r="DL102" s="124" t="n">
        <f aca="false">CB102</f>
        <v>27.2881529746953</v>
      </c>
      <c r="DM102" s="124" t="n">
        <f aca="false">DL102+$DM$3</f>
        <v>29.7881529746953</v>
      </c>
      <c r="DN102" s="124" t="n">
        <f aca="false">DL102+$DN$3</f>
        <v>50.2881529746953</v>
      </c>
      <c r="DO102" s="96" t="n">
        <f aca="false">DL102+$DO$3</f>
        <v>38.2881529746953</v>
      </c>
      <c r="DP102" s="124" t="n">
        <f aca="false">IF(Monomers_Data!AE102=1,0.5*DO102+0.5*DN102,IF(Monomers_Data!AE102=2,0.7*DO102+0.3*DN102,IF(Monomers_Data!AE102=3,MAXA(MINA(DN102,DO102),DM102),IF(Monomers_Data!AE102=4,0.7*DO102+0.3*DM102,IF(Monomers_Data!AE102=5,0.5*DO102+0.5*DM102,"ERR")))))</f>
        <v>38.2881529746953</v>
      </c>
      <c r="DQ102" s="125" t="n">
        <f aca="false">DP102</f>
        <v>38.2881529746953</v>
      </c>
      <c r="DR102" s="123" t="n">
        <f aca="false">DQ102/100*2204</f>
        <v>843.870891562284</v>
      </c>
      <c r="DS102" s="96" t="n">
        <f aca="false">VLOOKUP(A102,'[2]Price Curves'!$C$8:$BH$367,'[2]Price Curves'!$BC$1)</f>
        <v>22.6666666666667</v>
      </c>
      <c r="DT102" s="124" t="n">
        <f aca="false">DS102/42*100</f>
        <v>53.9682539682541</v>
      </c>
      <c r="DU102" s="124" t="n">
        <f aca="false">VLOOKUP(A102,'[2]Price Curves'!$C$8:$BH$367,'[2]Price Curves'!$BG$1)</f>
        <v>66.25</v>
      </c>
      <c r="DV102" s="105" t="n">
        <f aca="false">DT103+$DT$3</f>
        <v>79.6079365079364</v>
      </c>
      <c r="DW102" s="130" t="n">
        <f aca="false">DT103+$DU$3</f>
        <v>164.007936507936</v>
      </c>
      <c r="DX102" s="130" t="n">
        <f aca="false">DT102*$DV$3+DU102*$DW$3+$DX$3</f>
        <v>106.543015873016</v>
      </c>
      <c r="DY102" s="96" t="n">
        <f aca="false">DT103+$DY$3</f>
        <v>109.007936507936</v>
      </c>
      <c r="DZ102" s="96"/>
      <c r="EA102" s="131" t="n">
        <f aca="false">DX102+DZ102</f>
        <v>106.543015873016</v>
      </c>
      <c r="EB102" s="131" t="n">
        <f aca="false">DX102</f>
        <v>106.543015873016</v>
      </c>
      <c r="EC102" s="132"/>
      <c r="ED102" s="133" t="n">
        <f aca="false">'[2]Price Curves'!AM101</f>
        <v>0</v>
      </c>
      <c r="EH102" s="106" t="n">
        <f aca="false">MAX(EXP(-0.015*((A108-'Export File'!$A$6+30)/365))*$EH$8,0.1)</f>
        <v>0.1</v>
      </c>
      <c r="EJ102" s="134" t="n">
        <f aca="false">BV102</f>
        <v>13.2881529746953</v>
      </c>
      <c r="EK102" s="134" t="n">
        <f aca="false">EJ102+5.22</f>
        <v>18.5081529746953</v>
      </c>
      <c r="EL102" s="134" t="n">
        <f aca="false">EJ102+18.2</f>
        <v>31.4881529746953</v>
      </c>
      <c r="EM102" s="134" t="n">
        <f aca="false">EJ102+$EM$3</f>
        <v>24.6881529746953</v>
      </c>
      <c r="EN102" s="135" t="n">
        <f aca="false">IF(Monomers_Data!K102=1,0.5*EM102+0.5*EL102,IF(Monomers_Data!K102=2,0.7*EM102+0.3*EL102,IF(Monomers_Data!K102=3,MAXA(MINA(EL102,EM102),EK102),IF(Monomers_Data!K102=4,0.7*EM102+0.3*EK102,IF(Monomers_Data!K102=5,0.5*EM102+0.5*EK102,"ERR")))))</f>
        <v>24.6881529746953</v>
      </c>
      <c r="EP102" s="142" t="n">
        <f aca="false">EN102+EO102</f>
        <v>24.6881529746953</v>
      </c>
      <c r="EQ102" s="134" t="n">
        <f aca="false">VLOOKUP(A102,'[2]Price Curves'!$C$8:$BH$367,'[2]Price Curves'!$BH$1)</f>
        <v>62.2595238095238</v>
      </c>
      <c r="ER102" s="134" t="n">
        <f aca="false">VLOOKUP(A102,'[2]Price Curves'!$C$8:$BH$367,'[2]Price Curves'!$BA$1)</f>
        <v>49.3311944557824</v>
      </c>
      <c r="ES102" s="137" t="n">
        <f aca="false">MIN(((EQ102+$ET$1-ER102*0.7133-$ET$3)/5.69*2.4313)+1.5,CQ102-$ET$2)</f>
        <v>13.4563483781874</v>
      </c>
      <c r="ET102" s="134" t="n">
        <f aca="false">MAX(($EQ102+$ET$1-$ER102*0.7133-$ET$3)/5.69*2.4313+1.5,$CQ102-$ET$2)</f>
        <v>20.2881529746953</v>
      </c>
      <c r="EU102" s="138" t="n">
        <f aca="false">AVERAGE(ET102,ES102)</f>
        <v>16.8722506764413</v>
      </c>
      <c r="EV102" s="134" t="n">
        <f aca="false">CB102*$EV$2+$EV$3</f>
        <v>17.6025554958949</v>
      </c>
      <c r="EW102" s="134" t="n">
        <f aca="false">IF(Monomers_Data!U102=1,0.5*EU102+0.5*ET102,IF(Monomers_Data!U102=2,0.7*EU102+0.3*ET102,IF(Monomers_Data!U102=3,MAXA(MINA(ET102,EU102),ES102),IF(Monomers_Data!U102=4,0.7*EU102+0.3*ES102,IF(Monomers_Data!U102=5,0.5*EU102+0.5*ES102,"ERR")))))</f>
        <v>17.8970213659175</v>
      </c>
      <c r="EX102" s="96" t="n">
        <f aca="false">EW102</f>
        <v>17.8970213659175</v>
      </c>
      <c r="EY102" s="139" t="n">
        <f aca="false">VLOOKUP(A102,'[2]Price Curves'!$C$8:$BH$367,'[2]Price Curves'!$BE$1)</f>
        <v>4.682</v>
      </c>
      <c r="EZ102" s="134" t="n">
        <f aca="false">EY102*$EZ$2+$EZ$3</f>
        <v>71.5438</v>
      </c>
      <c r="FA102" s="0" t="n">
        <f aca="false">((EY102*$FA$2)+$FA$3)*100</f>
        <v>69.161</v>
      </c>
    </row>
    <row r="103" customFormat="false" ht="12" hidden="false" customHeight="false" outlineLevel="0" collapsed="false">
      <c r="A103" s="140" t="n">
        <f aca="false">EOMONTH(A102,0)+1</f>
        <v>39845</v>
      </c>
      <c r="C103" s="108" t="n">
        <f aca="false">CB103</f>
        <v>27.3040662912191</v>
      </c>
      <c r="D103" s="6"/>
      <c r="E103" s="96" t="n">
        <f aca="false">C103+$E$3</f>
        <v>36.3040662912191</v>
      </c>
      <c r="F103" s="96" t="n">
        <f aca="false">C103+$F$3</f>
        <v>49.3040662912191</v>
      </c>
      <c r="G103" s="96" t="n">
        <f aca="false">C103+$G$3</f>
        <v>42.5040662912191</v>
      </c>
      <c r="H103" s="92" t="n">
        <f aca="false">IF(Polymers_Data!F103=1,0.5*G103+0.5*F103,IF(Polymers_Data!F103=2,0.7*G103+0.3*F103,IF(Polymers_Data!F103=3,MAXA(MINA(F103,G103),E103),IF(Polymers_Data!F103=4,0.7*G103+0.3*E103,IF(Polymers_Data!F103=5,0.5*G103+0.5*E103,"ERR")))))</f>
        <v>42.5040662912191</v>
      </c>
      <c r="I103" s="109" t="n">
        <v>0</v>
      </c>
      <c r="J103" s="109" t="n">
        <f aca="false">G103+I103</f>
        <v>42.5040662912191</v>
      </c>
      <c r="K103" s="110" t="n">
        <f aca="false">J103+2</f>
        <v>44.5040662912191</v>
      </c>
      <c r="L103" s="111" t="n">
        <f aca="false">AB103+$L$3</f>
        <v>44.8040662912191</v>
      </c>
      <c r="M103" s="112" t="n">
        <f aca="false">L103+$M$3</f>
        <v>45.8040662912191</v>
      </c>
      <c r="N103" s="113" t="n">
        <f aca="false">L103+$N$3</f>
        <v>43.8040662912191</v>
      </c>
      <c r="O103" s="114" t="n">
        <f aca="false">C103+$O$3</f>
        <v>29.8040662912191</v>
      </c>
      <c r="P103" s="96" t="n">
        <f aca="false">C103+$P$3</f>
        <v>47.8040662912191</v>
      </c>
      <c r="Q103" s="96" t="n">
        <f aca="false">C103+$Q$3</f>
        <v>39.5540662912191</v>
      </c>
      <c r="R103" s="6"/>
      <c r="S103" s="88" t="n">
        <f aca="false">J103-3.5</f>
        <v>39.0040662912191</v>
      </c>
      <c r="T103" s="92"/>
      <c r="U103" s="114" t="n">
        <f aca="false">$C103+$U$3</f>
        <v>32.3040662912191</v>
      </c>
      <c r="V103" s="96" t="n">
        <f aca="false">$C103+$V$3</f>
        <v>46.8040662912191</v>
      </c>
      <c r="W103" s="96" t="n">
        <f aca="false">$C103+$W$3</f>
        <v>39.3040662912191</v>
      </c>
      <c r="X103" s="92"/>
      <c r="Y103" s="92" t="n">
        <f aca="false">IF(Polymers_Data!BA103=1,0.5*W103+0.5*V103,IF(Polymers_Data!BA103=2,0.7*W103+0.3*V103,IF(Polymers_Data!BA103=3,MAXA(MINA(V103,W103),U103),IF(Polymers_Data!BA103=4,0.7*W103+0.3*U103,IF(Polymers_Data!BA103=5,0.5*W103+0.5*U103,"ERR")))))</f>
        <v>39.3040662912191</v>
      </c>
      <c r="Z103" s="96" t="n">
        <v>0</v>
      </c>
      <c r="AA103" s="92" t="n">
        <f aca="false">W103+Z103</f>
        <v>39.3040662912191</v>
      </c>
      <c r="AB103" s="92" t="n">
        <f aca="false">AA103+1</f>
        <v>40.3040662912191</v>
      </c>
      <c r="AC103" s="116" t="n">
        <f aca="false">S103+2</f>
        <v>41.0040662912191</v>
      </c>
      <c r="AD103" s="117" t="n">
        <f aca="false">AB103+2.5</f>
        <v>42.8040662912191</v>
      </c>
      <c r="AE103" s="96" t="n">
        <f aca="false">C103+11.33</f>
        <v>38.6340662912191</v>
      </c>
      <c r="AF103" s="96" t="n">
        <f aca="false">C103+27</f>
        <v>54.3040662912191</v>
      </c>
      <c r="AG103" s="96" t="n">
        <f aca="false">C103+17.68</f>
        <v>44.9840662912191</v>
      </c>
      <c r="AH103" s="6"/>
      <c r="AI103" s="88" t="n">
        <f aca="false">AC103+4.5</f>
        <v>45.5040662912191</v>
      </c>
      <c r="AJ103" s="118" t="n">
        <f aca="false">AB103+8</f>
        <v>48.3040662912191</v>
      </c>
      <c r="AK103" s="114" t="n">
        <f aca="false">CO103+1.5</f>
        <v>22.8040662912191</v>
      </c>
      <c r="AL103" s="6"/>
      <c r="AM103" s="96" t="n">
        <f aca="false">AK103+$AM$3</f>
        <v>35.6040662912191</v>
      </c>
      <c r="AN103" s="96" t="n">
        <f aca="false">AK103+$AN$3</f>
        <v>46.8040662912191</v>
      </c>
      <c r="AO103" s="96" t="n">
        <f aca="false">AK103+$AO$3</f>
        <v>40.7040662912191</v>
      </c>
      <c r="AP103" s="109" t="n">
        <f aca="false">IF(Polymers_Data!AE103=1,0.5*AO103+0.5*AN103,IF(Polymers_Data!AE103=2,0.7*AO103+0.3*AN103,IF(Polymers_Data!AE103=3,MAXA(MINA(AN103,AO103),AM103),IF(Polymers_Data!AE103=4,0.7*AO103+0.3*AM103,IF(Polymers_Data!AE103=5,0.5*AO103+0.5*AM103,"ERR")))))</f>
        <v>40.7040662912191</v>
      </c>
      <c r="AQ103" s="109" t="n">
        <f aca="false">IF(Polymers_Data!AE103=1,0.5*AO103+0.5*AN103,IF(Polymers_Data!AE103=2,0.7*AO103+0.3*AN103,IF(Polymers_Data!AE103=3,MAXA(MINA(AN103,AO103),AM103),IF(Polymers_Data!AE103=4,0.7*AO103+0.3*AM103,IF(Polymers_Data!AE103=5,0.5*AO103+0.5*AM103,"ERR")))))</f>
        <v>40.7040662912191</v>
      </c>
      <c r="AR103" s="96" t="n">
        <f aca="false">$AK103+10</f>
        <v>32.8040662912191</v>
      </c>
      <c r="AS103" s="96" t="n">
        <f aca="false">$AK103+23.75</f>
        <v>46.5540662912191</v>
      </c>
      <c r="AT103" s="96" t="n">
        <f aca="false">$AK103+$AT$3</f>
        <v>38.1940662912191</v>
      </c>
      <c r="AU103" s="96" t="n">
        <f aca="false">IF(Polymers_Data!BP103=1,0.5*AT103+0.5*AS103,IF(Polymers_Data!BP103=2,0.7*AT103+0.3*AS103,IF(Polymers_Data!BP103=3,MAXA(MINA(AS103,AT103),AR103),IF(Polymers_Data!BP103=4,0.7*AT103+0.3*AR103,IF(Polymers_Data!BP103=5,0.3*AT103+0.7*AR103,"ERR")))))</f>
        <v>38.1940662912191</v>
      </c>
      <c r="AV103" s="96"/>
      <c r="AW103" s="96" t="n">
        <f aca="false">AT103+AV103</f>
        <v>38.1940662912191</v>
      </c>
      <c r="AX103" s="5"/>
      <c r="AY103" s="108" t="n">
        <f aca="false">C103</f>
        <v>27.3040662912191</v>
      </c>
      <c r="AZ103" s="6"/>
      <c r="BA103" s="96" t="n">
        <f aca="false">AY103+$BA$3</f>
        <v>44.8040662912191</v>
      </c>
      <c r="BB103" s="96" t="n">
        <f aca="false">AY103+$BB$3</f>
        <v>87.3040662912191</v>
      </c>
      <c r="BC103" s="96" t="n">
        <f aca="false">AY103+$BC$3</f>
        <v>66.8040662912191</v>
      </c>
      <c r="BD103" s="109" t="n">
        <f aca="false">IF(Polymers_Data!BZ103=1,0.5*BC103+0.5*BB103,IF(Polymers_Data!BZ103=2,0.7*BC103+0.3*BB103,IF(Polymers_Data!BZ103=3,MAXA(MINA(BB103,BC103),BA103),IF(Polymers_Data!BZ103=4,0.7*BC103+0.3*BA103,IF(Polymers_Data!BZ103=5,0.5*BC103+0.5*BA103,"ERR")))))</f>
        <v>66.8040662912191</v>
      </c>
      <c r="BE103" s="92" t="n">
        <f aca="false">IF(Polymers_Data!BZ103=1,0.5*BC103+0.5*BB103,IF(Polymers_Data!BZ103=2,0.7*BC103+0.3*BB103,IF(Polymers_Data!BZ103=3,MAXA(MINA(BB103,BC103),BA103),IF(Polymers_Data!BZ103=4,0.7*BC103+0.3*BA103,IF(Polymers_Data!BZ103=5,0.5*BC103+0.5*BA103,"ERR")))))</f>
        <v>66.8040662912191</v>
      </c>
      <c r="BF103" s="6"/>
      <c r="BG103" s="6"/>
      <c r="BH103" s="6"/>
      <c r="BI103" s="120" t="n">
        <f aca="false">BC103+BH103</f>
        <v>66.8040662912191</v>
      </c>
      <c r="BJ103" s="6"/>
      <c r="BK103" s="114" t="n">
        <f aca="false">DQ103</f>
        <v>38.3040662912191</v>
      </c>
      <c r="BL103" s="6"/>
      <c r="BM103" s="96" t="n">
        <f aca="false">BK103+$BM$3</f>
        <v>45.5540662912191</v>
      </c>
      <c r="BN103" s="96" t="n">
        <f aca="false">BK103+22</f>
        <v>60.3040662912191</v>
      </c>
      <c r="BO103" s="96" t="n">
        <f aca="false">BK103+$BO$3</f>
        <v>53.5040662912191</v>
      </c>
      <c r="BP103" s="121" t="n">
        <f aca="false">IF(Polymers_Data!AJ103=1,0.5*BO103+0.5*BN103,IF(Polymers_Data!AJ103=2,0.7*BO103+0.3*BN103,IF(Polymers_Data!AJ103=3,MAXA(MINA(BN103,BO103),BM103),IF(Polymers_Data!AJ103=4,0.7*BO103+0.3*BM103,IF(Polymers_Data!AJ103=5,0.5*BO103+0.5*BM103,"ERR")))))</f>
        <v>53.5040662912191</v>
      </c>
      <c r="BQ103" s="121" t="n">
        <v>0</v>
      </c>
      <c r="BR103" s="121" t="n">
        <f aca="false">BO103+BQ103</f>
        <v>53.5040662912191</v>
      </c>
      <c r="BS103" s="96" t="n">
        <f aca="false">BR103-2.5</f>
        <v>51.0040662912191</v>
      </c>
      <c r="BT103" s="124"/>
      <c r="BU103" s="122" t="n">
        <f aca="false">VLOOKUP(A103,'[2]Price Curves'!$C$8:$IV$367,'[2]Price Curves'!$AW$1)</f>
        <v>39.5130768849207</v>
      </c>
      <c r="BV103" s="96" t="n">
        <f aca="false">BU103/2.97</f>
        <v>13.3040662912191</v>
      </c>
      <c r="BW103" s="96" t="n">
        <f aca="false">BV103+7</f>
        <v>20.3040662912191</v>
      </c>
      <c r="BX103" s="96" t="n">
        <f aca="false">BV103+23.861</f>
        <v>37.1650662912191</v>
      </c>
      <c r="BY103" s="96" t="n">
        <f aca="false">BV103+$BY$3</f>
        <v>27.3040662912191</v>
      </c>
      <c r="BZ103" s="96" t="n">
        <f aca="false">IF(Monomers_Data!F103=1,0.5*BY103+0.5*BX103,IF(Monomers_Data!F103=2,0.7*BY103+0.3*BX103,IF(Monomers_Data!F103=3,MAXA(MINA(BX103,BY103),BW103),IF(Monomers_Data!F103=4,0.7*BY103+0.3*BW103,IF(Monomers_Data!F103=5,0.5*BY103+0.5*BW103,"ERR")))))</f>
        <v>27.3040662912191</v>
      </c>
      <c r="CA103" s="96"/>
      <c r="CB103" s="92" t="n">
        <f aca="false">BY103+CA103</f>
        <v>27.3040662912191</v>
      </c>
      <c r="CC103" s="96" t="n">
        <f aca="false">EP103</f>
        <v>24.7040662912191</v>
      </c>
      <c r="CD103" s="96" t="n">
        <f aca="false">CB103+2</f>
        <v>29.3040662912191</v>
      </c>
      <c r="CE103" s="123" t="n">
        <f aca="false">CB103+0.25</f>
        <v>27.5540662912191</v>
      </c>
      <c r="CF103" s="124"/>
      <c r="CG103" s="105" t="n">
        <f aca="false">VLOOKUP(A103,'[2]Price Curves'!$C$8:$BH$367,'[2]Price Curves'!$AY$1)</f>
        <v>47.8777406797619</v>
      </c>
      <c r="CH103" s="124" t="n">
        <f aca="false">CG103/4.23</f>
        <v>11.3186148179106</v>
      </c>
      <c r="CI103" s="124" t="n">
        <f aca="false">$CB103+CI$3</f>
        <v>19.3040662912191</v>
      </c>
      <c r="CJ103" s="124" t="n">
        <f aca="false">$CB103+CJ$3</f>
        <v>25.3040662912191</v>
      </c>
      <c r="CK103" s="124" t="n">
        <f aca="false">$CB103+CK$3</f>
        <v>21.3040662912191</v>
      </c>
      <c r="CL103" s="125" t="n">
        <f aca="false">IF(Monomers_Data!P103=1,0.5*CK103+0.5*CJ103,IF(Monomers_Data!P103=2,0.7*CK103+0.3*CJ103,IF(Monomers_Data!P103=3,MAXA(MINA(CJ103,CK103),CI103),IF(Monomers_Data!P103=4,0.7*CK103+0.3*CI103,IF(Monomers_Data!P103=5,0.5*CK103+0.5*CI103,"ERR")))))</f>
        <v>21.3040662912191</v>
      </c>
      <c r="CM103" s="125" t="n">
        <f aca="false">CH103+$CM$3</f>
        <v>18.3186148179106</v>
      </c>
      <c r="CN103" s="125"/>
      <c r="CO103" s="118" t="n">
        <f aca="false">CK103+CN103</f>
        <v>21.3040662912191</v>
      </c>
      <c r="CP103" s="125" t="n">
        <v>1.5</v>
      </c>
      <c r="CQ103" s="127" t="n">
        <f aca="false">CO103+CP103</f>
        <v>22.8040662912191</v>
      </c>
      <c r="CR103" s="124" t="n">
        <f aca="false">EX103</f>
        <v>17.9085175755854</v>
      </c>
      <c r="CS103" s="128" t="n">
        <f aca="false">EX103</f>
        <v>17.9085175755854</v>
      </c>
      <c r="CT103" s="7" t="n">
        <f aca="false">CB103</f>
        <v>27.3040662912191</v>
      </c>
      <c r="CU103" s="124" t="n">
        <f aca="false">(+CT103+$CU$3)</f>
        <v>29.8040662912191</v>
      </c>
      <c r="CV103" s="124" t="n">
        <f aca="false">CT103+$CV$3</f>
        <v>44.3040662912191</v>
      </c>
      <c r="CW103" s="124" t="n">
        <f aca="false">CT103+$CW$3</f>
        <v>37.3040662912191</v>
      </c>
      <c r="CX103" s="96" t="n">
        <f aca="false">IF(Polymers_Data!BU103=1,0.5*CW103+0.5*CV103,IF(Polymers_Data!BU103=2,0.7*CW103+0.3*CV103,IF(Polymers_Data!BU103=3,MAXA(MINA(CV103,CW103),CU103),IF(Polymers_Data!BU103=4,0.7*CW103+0.3*CU103,IF(Polymers_Data!BU103=5,0.5*CW103+0.5*CU103,"ERR")))))</f>
        <v>39.4040662912191</v>
      </c>
      <c r="CY103" s="129" t="n">
        <f aca="false">CX103</f>
        <v>39.4040662912191</v>
      </c>
      <c r="CZ103" s="105" t="n">
        <v>0</v>
      </c>
      <c r="DA103" s="124" t="n">
        <f aca="false">CZ103*100/(0.2*4.22+0.8*2.9696)</f>
        <v>0</v>
      </c>
      <c r="DB103" s="123"/>
      <c r="DC103" s="124" t="n">
        <f aca="false">EN103</f>
        <v>24.7040662912191</v>
      </c>
      <c r="DD103" s="124" t="n">
        <f aca="false">EB103</f>
        <v>106.589246031746</v>
      </c>
      <c r="DE103" s="124" t="n">
        <f aca="false">DC103*0.285+DD103/7.37*0.785+5.2</f>
        <v>23.5937875408835</v>
      </c>
      <c r="DF103" s="124" t="n">
        <f aca="false">DC103+$DF$3</f>
        <v>19.4040662912191</v>
      </c>
      <c r="DG103" s="124" t="n">
        <f aca="false">DC103+$DG$3</f>
        <v>49.7040662912191</v>
      </c>
      <c r="DH103" s="96" t="n">
        <f aca="false">DC103+6</f>
        <v>30.7040662912191</v>
      </c>
      <c r="DI103" s="124" t="n">
        <f aca="false">IF(Monomers_Data!AE103=1,0.5*DH103+0.5*DG103,IF(Monomers_Data!AE103=2,0.7*DH103+0.3*DG103,IF(Monomers_Data!AE103=3,MAXA(MINA(DG103,DH103),DF103),IF(Monomers_Data!AE103=4,0.7*DH103+0.3*DF103,IF(Monomers_Data!AE103=5,0.5*DH103+0.5*DF103,"ERR")))))</f>
        <v>30.7040662912191</v>
      </c>
      <c r="DJ103" s="125" t="n">
        <f aca="false">DI103</f>
        <v>30.7040662912191</v>
      </c>
      <c r="DK103" s="123" t="n">
        <f aca="false">DJ103/100*2204</f>
        <v>676.717621058469</v>
      </c>
      <c r="DL103" s="124" t="n">
        <f aca="false">CB103</f>
        <v>27.3040662912191</v>
      </c>
      <c r="DM103" s="124" t="n">
        <f aca="false">DL103+$DM$3</f>
        <v>29.8040662912191</v>
      </c>
      <c r="DN103" s="124" t="n">
        <f aca="false">DL103+$DN$3</f>
        <v>50.3040662912191</v>
      </c>
      <c r="DO103" s="96" t="n">
        <f aca="false">DL103+$DO$3</f>
        <v>38.3040662912191</v>
      </c>
      <c r="DP103" s="124" t="n">
        <f aca="false">IF(Monomers_Data!AE103=1,0.5*DO103+0.5*DN103,IF(Monomers_Data!AE103=2,0.7*DO103+0.3*DN103,IF(Monomers_Data!AE103=3,MAXA(MINA(DN103,DO103),DM103),IF(Monomers_Data!AE103=4,0.7*DO103+0.3*DM103,IF(Monomers_Data!AE103=5,0.5*DO103+0.5*DM103,"ERR")))))</f>
        <v>38.3040662912191</v>
      </c>
      <c r="DQ103" s="125" t="n">
        <f aca="false">DP103</f>
        <v>38.3040662912191</v>
      </c>
      <c r="DR103" s="123" t="n">
        <f aca="false">DQ103/100*2204</f>
        <v>844.221621058469</v>
      </c>
      <c r="DS103" s="96" t="n">
        <f aca="false">VLOOKUP(A103,'[2]Price Curves'!$C$8:$BH$367,'[2]Price Curves'!$BC$1)</f>
        <v>22.6833333333333</v>
      </c>
      <c r="DT103" s="124" t="n">
        <f aca="false">DS103/42*100</f>
        <v>54.0079365079364</v>
      </c>
      <c r="DU103" s="124" t="n">
        <f aca="false">VLOOKUP(A103,'[2]Price Curves'!$C$8:$BH$367,'[2]Price Curves'!$BG$1)</f>
        <v>66.9</v>
      </c>
      <c r="DV103" s="105" t="n">
        <f aca="false">DT104+$DT$3</f>
        <v>79.6476190476191</v>
      </c>
      <c r="DW103" s="130" t="n">
        <f aca="false">DT104+$DU$3</f>
        <v>164.047619047619</v>
      </c>
      <c r="DX103" s="130" t="n">
        <f aca="false">DT103*$DV$3+DU103*$DW$3+$DX$3</f>
        <v>106.589246031746</v>
      </c>
      <c r="DY103" s="96" t="n">
        <f aca="false">DT104+$DY$3</f>
        <v>109.047619047619</v>
      </c>
      <c r="DZ103" s="96"/>
      <c r="EA103" s="131" t="n">
        <f aca="false">DX103+DZ103</f>
        <v>106.589246031746</v>
      </c>
      <c r="EB103" s="131" t="n">
        <f aca="false">DX103</f>
        <v>106.589246031746</v>
      </c>
      <c r="EC103" s="132"/>
      <c r="ED103" s="133" t="n">
        <f aca="false">'[2]Price Curves'!AM102</f>
        <v>0</v>
      </c>
      <c r="EH103" s="106" t="n">
        <f aca="false">MAX(EXP(-0.015*((A109-'Export File'!$A$6+30)/365))*$EH$8,0.1)</f>
        <v>0.1</v>
      </c>
      <c r="EJ103" s="134" t="n">
        <f aca="false">BV103</f>
        <v>13.3040662912191</v>
      </c>
      <c r="EK103" s="134" t="n">
        <f aca="false">EJ103+5.22</f>
        <v>18.5240662912191</v>
      </c>
      <c r="EL103" s="134" t="n">
        <f aca="false">EJ103+18.2</f>
        <v>31.5040662912191</v>
      </c>
      <c r="EM103" s="134" t="n">
        <f aca="false">EJ103+$EM$3</f>
        <v>24.7040662912191</v>
      </c>
      <c r="EN103" s="135" t="n">
        <f aca="false">IF(Monomers_Data!K103=1,0.5*EM103+0.5*EL103,IF(Monomers_Data!K103=2,0.7*EM103+0.3*EL103,IF(Monomers_Data!K103=3,MAXA(MINA(EL103,EM103),EK103),IF(Monomers_Data!K103=4,0.7*EM103+0.3*EK103,IF(Monomers_Data!K103=5,0.5*EM103+0.5*EK103,"ERR")))))</f>
        <v>24.7040662912191</v>
      </c>
      <c r="EP103" s="142" t="n">
        <f aca="false">EN103+EO103</f>
        <v>24.7040662912191</v>
      </c>
      <c r="EQ103" s="134" t="n">
        <f aca="false">VLOOKUP(A103,'[2]Price Curves'!$C$8:$BH$367,'[2]Price Curves'!$BH$1)</f>
        <v>62.3</v>
      </c>
      <c r="ER103" s="134" t="n">
        <f aca="false">VLOOKUP(A103,'[2]Price Curves'!$C$8:$BH$367,'[2]Price Curves'!$BA$1)</f>
        <v>49.3771351785714</v>
      </c>
      <c r="ES103" s="137" t="n">
        <f aca="false">MIN(((EQ103+$ET$1-ER103*0.7133-$ET$3)/5.69*2.4313)+1.5,CQ103-$ET$2)</f>
        <v>13.4596413894084</v>
      </c>
      <c r="ET103" s="134" t="n">
        <f aca="false">MAX(($EQ103+$ET$1-$ER103*0.7133-$ET$3)/5.69*2.4313+1.5,$CQ103-$ET$2)</f>
        <v>20.3040662912191</v>
      </c>
      <c r="EU103" s="138" t="n">
        <f aca="false">AVERAGE(ET103,ES103)</f>
        <v>16.8818538403138</v>
      </c>
      <c r="EV103" s="134" t="n">
        <f aca="false">CB103*$EV$2+$EV$3</f>
        <v>17.6145700498704</v>
      </c>
      <c r="EW103" s="134" t="n">
        <f aca="false">IF(Monomers_Data!U103=1,0.5*EU103+0.5*ET103,IF(Monomers_Data!U103=2,0.7*EU103+0.3*ET103,IF(Monomers_Data!U103=3,MAXA(MINA(ET103,EU103),ES103),IF(Monomers_Data!U103=4,0.7*EU103+0.3*ES103,IF(Monomers_Data!U103=5,0.5*EU103+0.5*ES103,"ERR")))))</f>
        <v>17.9085175755854</v>
      </c>
      <c r="EX103" s="96" t="n">
        <f aca="false">EW103</f>
        <v>17.9085175755854</v>
      </c>
      <c r="EY103" s="139" t="n">
        <f aca="false">VLOOKUP(A103,'[2]Price Curves'!$C$8:$BH$367,'[2]Price Curves'!$BE$1)</f>
        <v>4.562</v>
      </c>
      <c r="EZ103" s="134" t="n">
        <f aca="false">EY103*$EZ$2+$EZ$3</f>
        <v>69.6358</v>
      </c>
      <c r="FA103" s="0" t="n">
        <f aca="false">((EY103*$FA$2)+$FA$3)*100</f>
        <v>67.901</v>
      </c>
    </row>
    <row r="104" customFormat="false" ht="12" hidden="false" customHeight="false" outlineLevel="0" collapsed="false">
      <c r="A104" s="140" t="n">
        <f aca="false">EOMONTH(A103,0)+1</f>
        <v>39873</v>
      </c>
      <c r="C104" s="108" t="n">
        <f aca="false">CB104</f>
        <v>27.3209357147716</v>
      </c>
      <c r="D104" s="6"/>
      <c r="E104" s="96" t="n">
        <f aca="false">C104+$E$3</f>
        <v>36.3209357147716</v>
      </c>
      <c r="F104" s="96" t="n">
        <f aca="false">C104+$F$3</f>
        <v>49.3209357147716</v>
      </c>
      <c r="G104" s="96" t="n">
        <f aca="false">C104+$G$3</f>
        <v>42.5209357147716</v>
      </c>
      <c r="H104" s="92" t="n">
        <f aca="false">IF(Polymers_Data!F104=1,0.5*G104+0.5*F104,IF(Polymers_Data!F104=2,0.7*G104+0.3*F104,IF(Polymers_Data!F104=3,MAXA(MINA(F104,G104),E104),IF(Polymers_Data!F104=4,0.7*G104+0.3*E104,IF(Polymers_Data!F104=5,0.5*G104+0.5*E104,"ERR")))))</f>
        <v>42.5209357147716</v>
      </c>
      <c r="I104" s="109" t="n">
        <v>0</v>
      </c>
      <c r="J104" s="109" t="n">
        <f aca="false">G104+I104</f>
        <v>42.5209357147716</v>
      </c>
      <c r="K104" s="110" t="n">
        <f aca="false">J104+2</f>
        <v>44.5209357147716</v>
      </c>
      <c r="L104" s="111" t="n">
        <f aca="false">AB104+$L$3</f>
        <v>44.8209357147716</v>
      </c>
      <c r="M104" s="112" t="n">
        <f aca="false">L104+$M$3</f>
        <v>45.8209357147716</v>
      </c>
      <c r="N104" s="113" t="n">
        <f aca="false">L104+$N$3</f>
        <v>43.8209357147716</v>
      </c>
      <c r="O104" s="114" t="n">
        <f aca="false">C104+$O$3</f>
        <v>29.8209357147716</v>
      </c>
      <c r="P104" s="96" t="n">
        <f aca="false">C104+$P$3</f>
        <v>47.8209357147716</v>
      </c>
      <c r="Q104" s="96" t="n">
        <f aca="false">C104+$Q$3</f>
        <v>39.5709357147716</v>
      </c>
      <c r="R104" s="6"/>
      <c r="S104" s="88" t="n">
        <f aca="false">J104-3.5</f>
        <v>39.0209357147716</v>
      </c>
      <c r="T104" s="92"/>
      <c r="U104" s="114" t="n">
        <f aca="false">$C104+$U$3</f>
        <v>32.3209357147716</v>
      </c>
      <c r="V104" s="96" t="n">
        <f aca="false">$C104+$V$3</f>
        <v>46.8209357147716</v>
      </c>
      <c r="W104" s="96" t="n">
        <f aca="false">$C104+$W$3</f>
        <v>39.3209357147716</v>
      </c>
      <c r="X104" s="92"/>
      <c r="Y104" s="92" t="n">
        <f aca="false">IF(Polymers_Data!BA104=1,0.5*W104+0.5*V104,IF(Polymers_Data!BA104=2,0.7*W104+0.3*V104,IF(Polymers_Data!BA104=3,MAXA(MINA(V104,W104),U104),IF(Polymers_Data!BA104=4,0.7*W104+0.3*U104,IF(Polymers_Data!BA104=5,0.5*W104+0.5*U104,"ERR")))))</f>
        <v>39.3209357147716</v>
      </c>
      <c r="Z104" s="96" t="n">
        <v>0</v>
      </c>
      <c r="AA104" s="92" t="n">
        <f aca="false">W104+Z104</f>
        <v>39.3209357147716</v>
      </c>
      <c r="AB104" s="92" t="n">
        <f aca="false">AA104+1</f>
        <v>40.3209357147716</v>
      </c>
      <c r="AC104" s="116" t="n">
        <f aca="false">S104+2</f>
        <v>41.0209357147716</v>
      </c>
      <c r="AD104" s="117" t="n">
        <f aca="false">AB104+2.5</f>
        <v>42.8209357147716</v>
      </c>
      <c r="AE104" s="96" t="n">
        <f aca="false">C104+11.33</f>
        <v>38.6509357147716</v>
      </c>
      <c r="AF104" s="96" t="n">
        <f aca="false">C104+27</f>
        <v>54.3209357147716</v>
      </c>
      <c r="AG104" s="96" t="n">
        <f aca="false">C104+17.68</f>
        <v>45.0009357147716</v>
      </c>
      <c r="AH104" s="6"/>
      <c r="AI104" s="88" t="n">
        <f aca="false">AC104+4.5</f>
        <v>45.5209357147716</v>
      </c>
      <c r="AJ104" s="118" t="n">
        <f aca="false">AB104+8</f>
        <v>48.3209357147716</v>
      </c>
      <c r="AK104" s="114" t="n">
        <f aca="false">CO104+1.5</f>
        <v>22.8209357147716</v>
      </c>
      <c r="AL104" s="6"/>
      <c r="AM104" s="96" t="n">
        <f aca="false">AK104+$AM$3</f>
        <v>35.6209357147716</v>
      </c>
      <c r="AN104" s="96" t="n">
        <f aca="false">AK104+$AN$3</f>
        <v>46.8209357147716</v>
      </c>
      <c r="AO104" s="96" t="n">
        <f aca="false">AK104+$AO$3</f>
        <v>40.7209357147716</v>
      </c>
      <c r="AP104" s="109" t="n">
        <f aca="false">IF(Polymers_Data!AE104=1,0.5*AO104+0.5*AN104,IF(Polymers_Data!AE104=2,0.7*AO104+0.3*AN104,IF(Polymers_Data!AE104=3,MAXA(MINA(AN104,AO104),AM104),IF(Polymers_Data!AE104=4,0.7*AO104+0.3*AM104,IF(Polymers_Data!AE104=5,0.5*AO104+0.5*AM104,"ERR")))))</f>
        <v>40.7209357147716</v>
      </c>
      <c r="AQ104" s="109" t="n">
        <f aca="false">IF(Polymers_Data!AE104=1,0.5*AO104+0.5*AN104,IF(Polymers_Data!AE104=2,0.7*AO104+0.3*AN104,IF(Polymers_Data!AE104=3,MAXA(MINA(AN104,AO104),AM104),IF(Polymers_Data!AE104=4,0.7*AO104+0.3*AM104,IF(Polymers_Data!AE104=5,0.5*AO104+0.5*AM104,"ERR")))))</f>
        <v>40.7209357147716</v>
      </c>
      <c r="AR104" s="96" t="n">
        <f aca="false">$AK104+10</f>
        <v>32.8209357147716</v>
      </c>
      <c r="AS104" s="96" t="n">
        <f aca="false">$AK104+23.75</f>
        <v>46.5709357147716</v>
      </c>
      <c r="AT104" s="96" t="n">
        <f aca="false">$AK104+$AT$3</f>
        <v>38.2109357147716</v>
      </c>
      <c r="AU104" s="96" t="n">
        <f aca="false">IF(Polymers_Data!BP104=1,0.5*AT104+0.5*AS104,IF(Polymers_Data!BP104=2,0.7*AT104+0.3*AS104,IF(Polymers_Data!BP104=3,MAXA(MINA(AS104,AT104),AR104),IF(Polymers_Data!BP104=4,0.7*AT104+0.3*AR104,IF(Polymers_Data!BP104=5,0.3*AT104+0.7*AR104,"ERR")))))</f>
        <v>38.2109357147716</v>
      </c>
      <c r="AV104" s="96"/>
      <c r="AW104" s="96" t="n">
        <f aca="false">AT104+AV104</f>
        <v>38.2109357147716</v>
      </c>
      <c r="AX104" s="5"/>
      <c r="AY104" s="108" t="n">
        <f aca="false">C104</f>
        <v>27.3209357147716</v>
      </c>
      <c r="AZ104" s="6"/>
      <c r="BA104" s="96" t="n">
        <f aca="false">AY104+$BA$3</f>
        <v>44.8209357147716</v>
      </c>
      <c r="BB104" s="96" t="n">
        <f aca="false">AY104+$BB$3</f>
        <v>87.3209357147716</v>
      </c>
      <c r="BC104" s="96" t="n">
        <f aca="false">AY104+$BC$3</f>
        <v>66.8209357147716</v>
      </c>
      <c r="BD104" s="109" t="n">
        <f aca="false">IF(Polymers_Data!BZ104=1,0.5*BC104+0.5*BB104,IF(Polymers_Data!BZ104=2,0.7*BC104+0.3*BB104,IF(Polymers_Data!BZ104=3,MAXA(MINA(BB104,BC104),BA104),IF(Polymers_Data!BZ104=4,0.7*BC104+0.3*BA104,IF(Polymers_Data!BZ104=5,0.5*BC104+0.5*BA104,"ERR")))))</f>
        <v>66.8209357147716</v>
      </c>
      <c r="BE104" s="92" t="n">
        <f aca="false">IF(Polymers_Data!BZ104=1,0.5*BC104+0.5*BB104,IF(Polymers_Data!BZ104=2,0.7*BC104+0.3*BB104,IF(Polymers_Data!BZ104=3,MAXA(MINA(BB104,BC104),BA104),IF(Polymers_Data!BZ104=4,0.7*BC104+0.3*BA104,IF(Polymers_Data!BZ104=5,0.5*BC104+0.5*BA104,"ERR")))))</f>
        <v>66.8209357147716</v>
      </c>
      <c r="BF104" s="6"/>
      <c r="BG104" s="6"/>
      <c r="BH104" s="6"/>
      <c r="BI104" s="120" t="n">
        <f aca="false">BC104+BH104</f>
        <v>66.8209357147716</v>
      </c>
      <c r="BJ104" s="6"/>
      <c r="BK104" s="114" t="n">
        <f aca="false">DQ104</f>
        <v>38.3209357147716</v>
      </c>
      <c r="BL104" s="6"/>
      <c r="BM104" s="96" t="n">
        <f aca="false">BK104+$BM$3</f>
        <v>45.5709357147716</v>
      </c>
      <c r="BN104" s="96" t="n">
        <f aca="false">BK104+22</f>
        <v>60.3209357147716</v>
      </c>
      <c r="BO104" s="96" t="n">
        <f aca="false">BK104+$BO$3</f>
        <v>53.5209357147716</v>
      </c>
      <c r="BP104" s="121" t="n">
        <f aca="false">IF(Polymers_Data!AJ104=1,0.5*BO104+0.5*BN104,IF(Polymers_Data!AJ104=2,0.7*BO104+0.3*BN104,IF(Polymers_Data!AJ104=3,MAXA(MINA(BN104,BO104),BM104),IF(Polymers_Data!AJ104=4,0.7*BO104+0.3*BM104,IF(Polymers_Data!AJ104=5,0.5*BO104+0.5*BM104,"ERR")))))</f>
        <v>53.5209357147716</v>
      </c>
      <c r="BQ104" s="121" t="n">
        <v>0</v>
      </c>
      <c r="BR104" s="121" t="n">
        <f aca="false">BO104+BQ104</f>
        <v>53.5209357147716</v>
      </c>
      <c r="BS104" s="96" t="n">
        <f aca="false">BR104-2.5</f>
        <v>51.0209357147716</v>
      </c>
      <c r="BT104" s="124"/>
      <c r="BU104" s="122" t="n">
        <f aca="false">VLOOKUP(A104,'[2]Price Curves'!$C$8:$IV$367,'[2]Price Curves'!$AW$1)</f>
        <v>39.5631790728717</v>
      </c>
      <c r="BV104" s="96" t="n">
        <f aca="false">BU104/2.97</f>
        <v>13.3209357147716</v>
      </c>
      <c r="BW104" s="96" t="n">
        <f aca="false">BV104+7</f>
        <v>20.3209357147716</v>
      </c>
      <c r="BX104" s="96" t="n">
        <f aca="false">BV104+23.861</f>
        <v>37.1819357147716</v>
      </c>
      <c r="BY104" s="96" t="n">
        <f aca="false">BV104+$BY$3</f>
        <v>27.3209357147716</v>
      </c>
      <c r="BZ104" s="96" t="n">
        <f aca="false">IF(Monomers_Data!F104=1,0.5*BY104+0.5*BX104,IF(Monomers_Data!F104=2,0.7*BY104+0.3*BX104,IF(Monomers_Data!F104=3,MAXA(MINA(BX104,BY104),BW104),IF(Monomers_Data!F104=4,0.7*BY104+0.3*BW104,IF(Monomers_Data!F104=5,0.5*BY104+0.5*BW104,"ERR")))))</f>
        <v>27.3209357147716</v>
      </c>
      <c r="CA104" s="96"/>
      <c r="CB104" s="92" t="n">
        <f aca="false">BY104+CA104</f>
        <v>27.3209357147716</v>
      </c>
      <c r="CC104" s="96" t="n">
        <f aca="false">EP104</f>
        <v>24.7209357147716</v>
      </c>
      <c r="CD104" s="96" t="n">
        <f aca="false">CB104+2</f>
        <v>29.3209357147716</v>
      </c>
      <c r="CE104" s="123" t="n">
        <f aca="false">CB104+0.25</f>
        <v>27.5709357147716</v>
      </c>
      <c r="CF104" s="124"/>
      <c r="CG104" s="105" t="n">
        <f aca="false">VLOOKUP(A104,'[2]Price Curves'!$C$8:$BH$367,'[2]Price Curves'!$AY$1)</f>
        <v>47.9384746583874</v>
      </c>
      <c r="CH104" s="124" t="n">
        <f aca="false">CG104/4.23</f>
        <v>11.3329727324793</v>
      </c>
      <c r="CI104" s="124" t="n">
        <f aca="false">$CB104+CI$3</f>
        <v>19.3209357147716</v>
      </c>
      <c r="CJ104" s="124" t="n">
        <f aca="false">$CB104+CJ$3</f>
        <v>25.3209357147716</v>
      </c>
      <c r="CK104" s="124" t="n">
        <f aca="false">$CB104+CK$3</f>
        <v>21.3209357147716</v>
      </c>
      <c r="CL104" s="125" t="n">
        <f aca="false">IF(Monomers_Data!P104=1,0.5*CK104+0.5*CJ104,IF(Monomers_Data!P104=2,0.7*CK104+0.3*CJ104,IF(Monomers_Data!P104=3,MAXA(MINA(CJ104,CK104),CI104),IF(Monomers_Data!P104=4,0.7*CK104+0.3*CI104,IF(Monomers_Data!P104=5,0.5*CK104+0.5*CI104,"ERR")))))</f>
        <v>21.3209357147716</v>
      </c>
      <c r="CM104" s="125" t="n">
        <f aca="false">CH104+$CM$3</f>
        <v>18.3329727324793</v>
      </c>
      <c r="CN104" s="125"/>
      <c r="CO104" s="118" t="n">
        <f aca="false">CK104+CN104</f>
        <v>21.3209357147716</v>
      </c>
      <c r="CP104" s="125" t="n">
        <v>1.5</v>
      </c>
      <c r="CQ104" s="127" t="n">
        <f aca="false">CO104+CP104</f>
        <v>22.8209357147716</v>
      </c>
      <c r="CR104" s="124" t="n">
        <f aca="false">EX104</f>
        <v>17.9200021425765</v>
      </c>
      <c r="CS104" s="128" t="n">
        <f aca="false">EX104</f>
        <v>17.9200021425765</v>
      </c>
      <c r="CT104" s="7" t="n">
        <f aca="false">CB104</f>
        <v>27.3209357147716</v>
      </c>
      <c r="CU104" s="124" t="n">
        <f aca="false">(+CT104+$CU$3)</f>
        <v>29.8209357147716</v>
      </c>
      <c r="CV104" s="124" t="n">
        <f aca="false">CT104+$CV$3</f>
        <v>44.3209357147716</v>
      </c>
      <c r="CW104" s="124" t="n">
        <f aca="false">CT104+$CW$3</f>
        <v>37.3209357147716</v>
      </c>
      <c r="CX104" s="96" t="n">
        <f aca="false">IF(Polymers_Data!BU104=1,0.5*CW104+0.5*CV104,IF(Polymers_Data!BU104=2,0.7*CW104+0.3*CV104,IF(Polymers_Data!BU104=3,MAXA(MINA(CV104,CW104),CU104),IF(Polymers_Data!BU104=4,0.7*CW104+0.3*CU104,IF(Polymers_Data!BU104=5,0.5*CW104+0.5*CU104,"ERR")))))</f>
        <v>39.4209357147716</v>
      </c>
      <c r="CY104" s="129" t="n">
        <f aca="false">CX104</f>
        <v>39.4209357147716</v>
      </c>
      <c r="CZ104" s="105" t="n">
        <v>0</v>
      </c>
      <c r="DA104" s="124" t="n">
        <f aca="false">CZ104*100/(0.2*4.22+0.8*2.9696)</f>
        <v>0</v>
      </c>
      <c r="DB104" s="123"/>
      <c r="DC104" s="124" t="n">
        <f aca="false">EN104</f>
        <v>24.7209357147716</v>
      </c>
      <c r="DD104" s="124" t="n">
        <f aca="false">EB104</f>
        <v>106.635476190476</v>
      </c>
      <c r="DE104" s="124" t="n">
        <f aca="false">DC104*0.285+DD104/7.37*0.785+5.2</f>
        <v>23.6035194344119</v>
      </c>
      <c r="DF104" s="124" t="n">
        <f aca="false">DC104+$DF$3</f>
        <v>19.4209357147716</v>
      </c>
      <c r="DG104" s="124" t="n">
        <f aca="false">DC104+$DG$3</f>
        <v>49.7209357147716</v>
      </c>
      <c r="DH104" s="96" t="n">
        <f aca="false">DC104+6</f>
        <v>30.7209357147716</v>
      </c>
      <c r="DI104" s="124" t="n">
        <f aca="false">IF(Monomers_Data!AE104=1,0.5*DH104+0.5*DG104,IF(Monomers_Data!AE104=2,0.7*DH104+0.3*DG104,IF(Monomers_Data!AE104=3,MAXA(MINA(DG104,DH104),DF104),IF(Monomers_Data!AE104=4,0.7*DH104+0.3*DF104,IF(Monomers_Data!AE104=5,0.5*DH104+0.5*DF104,"ERR")))))</f>
        <v>30.7209357147716</v>
      </c>
      <c r="DJ104" s="125" t="n">
        <f aca="false">DI104</f>
        <v>30.7209357147716</v>
      </c>
      <c r="DK104" s="123" t="n">
        <f aca="false">DJ104/100*2204</f>
        <v>677.089423153566</v>
      </c>
      <c r="DL104" s="124" t="n">
        <f aca="false">CB104</f>
        <v>27.3209357147716</v>
      </c>
      <c r="DM104" s="124" t="n">
        <f aca="false">DL104+$DM$3</f>
        <v>29.8209357147716</v>
      </c>
      <c r="DN104" s="124" t="n">
        <f aca="false">DL104+$DN$3</f>
        <v>50.3209357147716</v>
      </c>
      <c r="DO104" s="96" t="n">
        <f aca="false">DL104+$DO$3</f>
        <v>38.3209357147716</v>
      </c>
      <c r="DP104" s="124" t="n">
        <f aca="false">IF(Monomers_Data!AE104=1,0.5*DO104+0.5*DN104,IF(Monomers_Data!AE104=2,0.7*DO104+0.3*DN104,IF(Monomers_Data!AE104=3,MAXA(MINA(DN104,DO104),DM104),IF(Monomers_Data!AE104=4,0.7*DO104+0.3*DM104,IF(Monomers_Data!AE104=5,0.5*DO104+0.5*DM104,"ERR")))))</f>
        <v>38.3209357147716</v>
      </c>
      <c r="DQ104" s="125" t="n">
        <f aca="false">DP104</f>
        <v>38.3209357147716</v>
      </c>
      <c r="DR104" s="123" t="n">
        <f aca="false">DQ104/100*2204</f>
        <v>844.593423153566</v>
      </c>
      <c r="DS104" s="96" t="n">
        <f aca="false">VLOOKUP(A104,'[2]Price Curves'!$C$8:$BH$367,'[2]Price Curves'!$BC$1)</f>
        <v>22.7</v>
      </c>
      <c r="DT104" s="124" t="n">
        <f aca="false">DS104/42*100</f>
        <v>54.047619047619</v>
      </c>
      <c r="DU104" s="124" t="n">
        <f aca="false">VLOOKUP(A104,'[2]Price Curves'!$C$8:$BH$367,'[2]Price Curves'!$BG$1)</f>
        <v>67.9190476190476</v>
      </c>
      <c r="DV104" s="105" t="n">
        <f aca="false">DT105+$DT$3</f>
        <v>79.6873015873017</v>
      </c>
      <c r="DW104" s="130" t="n">
        <f aca="false">DT105+$DU$3</f>
        <v>164.087301587302</v>
      </c>
      <c r="DX104" s="130" t="n">
        <f aca="false">DT104*$DV$3+DU104*$DW$3+$DX$3</f>
        <v>106.635476190476</v>
      </c>
      <c r="DY104" s="96" t="n">
        <f aca="false">DT105+$DY$3</f>
        <v>109.087301587302</v>
      </c>
      <c r="DZ104" s="96"/>
      <c r="EA104" s="131" t="n">
        <f aca="false">DX104+DZ104</f>
        <v>106.635476190476</v>
      </c>
      <c r="EB104" s="131" t="n">
        <f aca="false">DX104</f>
        <v>106.635476190476</v>
      </c>
      <c r="EC104" s="132"/>
      <c r="ED104" s="133" t="n">
        <f aca="false">'[2]Price Curves'!AM103</f>
        <v>0</v>
      </c>
      <c r="EH104" s="106" t="n">
        <f aca="false">MAX(EXP(-0.015*((A110-'Export File'!$A$6+30)/365))*$EH$8,0.1)</f>
        <v>0.1</v>
      </c>
      <c r="EJ104" s="134" t="n">
        <f aca="false">BV104</f>
        <v>13.3209357147716</v>
      </c>
      <c r="EK104" s="134" t="n">
        <f aca="false">EJ104+5.22</f>
        <v>18.5409357147716</v>
      </c>
      <c r="EL104" s="134" t="n">
        <f aca="false">EJ104+18.2</f>
        <v>31.5209357147716</v>
      </c>
      <c r="EM104" s="134" t="n">
        <f aca="false">EJ104+$EM$3</f>
        <v>24.7209357147716</v>
      </c>
      <c r="EN104" s="135" t="n">
        <f aca="false">IF(Monomers_Data!K104=1,0.5*EM104+0.5*EL104,IF(Monomers_Data!K104=2,0.7*EM104+0.3*EL104,IF(Monomers_Data!K104=3,MAXA(MINA(EL104,EM104),EK104),IF(Monomers_Data!K104=4,0.7*EM104+0.3*EK104,IF(Monomers_Data!K104=5,0.5*EM104+0.5*EK104,"ERR")))))</f>
        <v>24.7209357147716</v>
      </c>
      <c r="EP104" s="142" t="n">
        <f aca="false">EN104+EO104</f>
        <v>24.7209357147716</v>
      </c>
      <c r="EQ104" s="134" t="n">
        <f aca="false">VLOOKUP(A104,'[2]Price Curves'!$C$8:$BH$367,'[2]Price Curves'!$BH$1)</f>
        <v>62.3404761904762</v>
      </c>
      <c r="ER104" s="134" t="n">
        <f aca="false">VLOOKUP(A104,'[2]Price Curves'!$C$8:$BH$367,'[2]Price Curves'!$BA$1)</f>
        <v>49.4290108116883</v>
      </c>
      <c r="ES104" s="137" t="n">
        <f aca="false">MIN(((EQ104+$ET$1-ER104*0.7133-$ET$3)/5.69*2.4313)+1.5,CQ104-$ET$2)</f>
        <v>13.4611255084999</v>
      </c>
      <c r="ET104" s="134" t="n">
        <f aca="false">MAX(($EQ104+$ET$1-$ER104*0.7133-$ET$3)/5.69*2.4313+1.5,$CQ104-$ET$2)</f>
        <v>20.3209357147716</v>
      </c>
      <c r="EU104" s="138" t="n">
        <f aca="false">AVERAGE(ET104,ES104)</f>
        <v>16.8910306116357</v>
      </c>
      <c r="EV104" s="134" t="n">
        <f aca="false">CB104*$EV$2+$EV$3</f>
        <v>17.6273064646526</v>
      </c>
      <c r="EW104" s="134" t="n">
        <f aca="false">IF(Monomers_Data!U104=1,0.5*EU104+0.5*ET104,IF(Monomers_Data!U104=2,0.7*EU104+0.3*ET104,IF(Monomers_Data!U104=3,MAXA(MINA(ET104,EU104),ES104),IF(Monomers_Data!U104=4,0.7*EU104+0.3*ES104,IF(Monomers_Data!U104=5,0.5*EU104+0.5*ES104,"ERR")))))</f>
        <v>17.9200021425765</v>
      </c>
      <c r="EX104" s="96" t="n">
        <f aca="false">EW104</f>
        <v>17.9200021425765</v>
      </c>
      <c r="EY104" s="139" t="n">
        <f aca="false">VLOOKUP(A104,'[2]Price Curves'!$C$8:$BH$367,'[2]Price Curves'!$BE$1)</f>
        <v>4.422</v>
      </c>
      <c r="EZ104" s="134" t="n">
        <f aca="false">EY104*$EZ$2+$EZ$3</f>
        <v>67.4098</v>
      </c>
      <c r="FA104" s="0" t="n">
        <f aca="false">((EY104*$FA$2)+$FA$3)*100</f>
        <v>66.431</v>
      </c>
    </row>
    <row r="105" customFormat="false" ht="12" hidden="false" customHeight="false" outlineLevel="0" collapsed="false">
      <c r="A105" s="140" t="n">
        <f aca="false">EOMONTH(A104,0)+1</f>
        <v>39904</v>
      </c>
      <c r="C105" s="108" t="n">
        <f aca="false">CB105</f>
        <v>27.1500192497364</v>
      </c>
      <c r="D105" s="6"/>
      <c r="E105" s="96" t="n">
        <f aca="false">C105+$E$3</f>
        <v>36.1500192497364</v>
      </c>
      <c r="F105" s="96" t="n">
        <f aca="false">C105+$F$3</f>
        <v>49.1500192497364</v>
      </c>
      <c r="G105" s="96" t="n">
        <f aca="false">C105+$G$3</f>
        <v>42.3500192497364</v>
      </c>
      <c r="H105" s="92" t="n">
        <f aca="false">IF(Polymers_Data!F105=1,0.5*G105+0.5*F105,IF(Polymers_Data!F105=2,0.7*G105+0.3*F105,IF(Polymers_Data!F105=3,MAXA(MINA(F105,G105),E105),IF(Polymers_Data!F105=4,0.7*G105+0.3*E105,IF(Polymers_Data!F105=5,0.5*G105+0.5*E105,"ERR")))))</f>
        <v>42.3500192497364</v>
      </c>
      <c r="I105" s="109" t="n">
        <v>0</v>
      </c>
      <c r="J105" s="109" t="n">
        <f aca="false">G105+I105</f>
        <v>42.3500192497364</v>
      </c>
      <c r="K105" s="110" t="n">
        <f aca="false">J105+2</f>
        <v>44.3500192497364</v>
      </c>
      <c r="L105" s="111" t="n">
        <f aca="false">AB105+$L$3</f>
        <v>44.6500192497364</v>
      </c>
      <c r="M105" s="112" t="n">
        <f aca="false">L105+$M$3</f>
        <v>45.6500192497364</v>
      </c>
      <c r="N105" s="113" t="n">
        <f aca="false">L105+$N$3</f>
        <v>43.6500192497364</v>
      </c>
      <c r="O105" s="114" t="n">
        <f aca="false">C105+$O$3</f>
        <v>29.6500192497364</v>
      </c>
      <c r="P105" s="96" t="n">
        <f aca="false">C105+$P$3</f>
        <v>47.6500192497364</v>
      </c>
      <c r="Q105" s="96" t="n">
        <f aca="false">C105+$Q$3</f>
        <v>39.4000192497364</v>
      </c>
      <c r="R105" s="6"/>
      <c r="S105" s="88" t="n">
        <f aca="false">J105-3.5</f>
        <v>38.8500192497364</v>
      </c>
      <c r="T105" s="92"/>
      <c r="U105" s="114" t="n">
        <f aca="false">$C105+$U$3</f>
        <v>32.1500192497364</v>
      </c>
      <c r="V105" s="96" t="n">
        <f aca="false">$C105+$V$3</f>
        <v>46.6500192497364</v>
      </c>
      <c r="W105" s="96" t="n">
        <f aca="false">$C105+$W$3</f>
        <v>39.1500192497364</v>
      </c>
      <c r="X105" s="92"/>
      <c r="Y105" s="92" t="n">
        <f aca="false">IF(Polymers_Data!BA105=1,0.5*W105+0.5*V105,IF(Polymers_Data!BA105=2,0.7*W105+0.3*V105,IF(Polymers_Data!BA105=3,MAXA(MINA(V105,W105),U105),IF(Polymers_Data!BA105=4,0.7*W105+0.3*U105,IF(Polymers_Data!BA105=5,0.5*W105+0.5*U105,"ERR")))))</f>
        <v>39.1500192497364</v>
      </c>
      <c r="Z105" s="96" t="n">
        <v>0</v>
      </c>
      <c r="AA105" s="92" t="n">
        <f aca="false">W105+Z105</f>
        <v>39.1500192497364</v>
      </c>
      <c r="AB105" s="92" t="n">
        <f aca="false">AA105+1</f>
        <v>40.1500192497364</v>
      </c>
      <c r="AC105" s="116" t="n">
        <f aca="false">S105+2</f>
        <v>40.8500192497364</v>
      </c>
      <c r="AD105" s="117" t="n">
        <f aca="false">AB105+2.5</f>
        <v>42.6500192497364</v>
      </c>
      <c r="AE105" s="96" t="n">
        <f aca="false">C105+11.33</f>
        <v>38.4800192497364</v>
      </c>
      <c r="AF105" s="96" t="n">
        <f aca="false">C105+27</f>
        <v>54.1500192497364</v>
      </c>
      <c r="AG105" s="96" t="n">
        <f aca="false">C105+17.68</f>
        <v>44.8300192497364</v>
      </c>
      <c r="AH105" s="6"/>
      <c r="AI105" s="88" t="n">
        <f aca="false">AC105+4.5</f>
        <v>45.3500192497364</v>
      </c>
      <c r="AJ105" s="118" t="n">
        <f aca="false">AB105+8</f>
        <v>48.1500192497364</v>
      </c>
      <c r="AK105" s="114" t="n">
        <f aca="false">CO105+1.5</f>
        <v>22.6500192497364</v>
      </c>
      <c r="AL105" s="6"/>
      <c r="AM105" s="96" t="n">
        <f aca="false">AK105+$AM$3</f>
        <v>35.4500192497364</v>
      </c>
      <c r="AN105" s="96" t="n">
        <f aca="false">AK105+$AN$3</f>
        <v>46.6500192497364</v>
      </c>
      <c r="AO105" s="96" t="n">
        <f aca="false">AK105+$AO$3</f>
        <v>40.5500192497364</v>
      </c>
      <c r="AP105" s="109" t="n">
        <f aca="false">IF(Polymers_Data!AE105=1,0.5*AO105+0.5*AN105,IF(Polymers_Data!AE105=2,0.7*AO105+0.3*AN105,IF(Polymers_Data!AE105=3,MAXA(MINA(AN105,AO105),AM105),IF(Polymers_Data!AE105=4,0.7*AO105+0.3*AM105,IF(Polymers_Data!AE105=5,0.5*AO105+0.5*AM105,"ERR")))))</f>
        <v>40.5500192497364</v>
      </c>
      <c r="AQ105" s="109" t="n">
        <f aca="false">IF(Polymers_Data!AE105=1,0.5*AO105+0.5*AN105,IF(Polymers_Data!AE105=2,0.7*AO105+0.3*AN105,IF(Polymers_Data!AE105=3,MAXA(MINA(AN105,AO105),AM105),IF(Polymers_Data!AE105=4,0.7*AO105+0.3*AM105,IF(Polymers_Data!AE105=5,0.5*AO105+0.5*AM105,"ERR")))))</f>
        <v>40.5500192497364</v>
      </c>
      <c r="AR105" s="96" t="n">
        <f aca="false">$AK105+10</f>
        <v>32.6500192497364</v>
      </c>
      <c r="AS105" s="96" t="n">
        <f aca="false">$AK105+23.75</f>
        <v>46.4000192497364</v>
      </c>
      <c r="AT105" s="96" t="n">
        <f aca="false">$AK105+$AT$3</f>
        <v>38.0400192497364</v>
      </c>
      <c r="AU105" s="96" t="n">
        <f aca="false">IF(Polymers_Data!BP105=1,0.5*AT105+0.5*AS105,IF(Polymers_Data!BP105=2,0.7*AT105+0.3*AS105,IF(Polymers_Data!BP105=3,MAXA(MINA(AS105,AT105),AR105),IF(Polymers_Data!BP105=4,0.7*AT105+0.3*AR105,IF(Polymers_Data!BP105=5,0.3*AT105+0.7*AR105,"ERR")))))</f>
        <v>38.0400192497364</v>
      </c>
      <c r="AV105" s="96"/>
      <c r="AW105" s="96" t="n">
        <f aca="false">AT105+AV105</f>
        <v>38.0400192497364</v>
      </c>
      <c r="AX105" s="5"/>
      <c r="AY105" s="108" t="n">
        <f aca="false">C105</f>
        <v>27.1500192497364</v>
      </c>
      <c r="AZ105" s="6"/>
      <c r="BA105" s="96" t="n">
        <f aca="false">AY105+$BA$3</f>
        <v>44.6500192497364</v>
      </c>
      <c r="BB105" s="96" t="n">
        <f aca="false">AY105+$BB$3</f>
        <v>87.1500192497364</v>
      </c>
      <c r="BC105" s="96" t="n">
        <f aca="false">AY105+$BC$3</f>
        <v>66.6500192497364</v>
      </c>
      <c r="BD105" s="109" t="n">
        <f aca="false">IF(Polymers_Data!BZ105=1,0.5*BC105+0.5*BB105,IF(Polymers_Data!BZ105=2,0.7*BC105+0.3*BB105,IF(Polymers_Data!BZ105=3,MAXA(MINA(BB105,BC105),BA105),IF(Polymers_Data!BZ105=4,0.7*BC105+0.3*BA105,IF(Polymers_Data!BZ105=5,0.5*BC105+0.5*BA105,"ERR")))))</f>
        <v>66.6500192497364</v>
      </c>
      <c r="BE105" s="92" t="n">
        <f aca="false">IF(Polymers_Data!BZ105=1,0.5*BC105+0.5*BB105,IF(Polymers_Data!BZ105=2,0.7*BC105+0.3*BB105,IF(Polymers_Data!BZ105=3,MAXA(MINA(BB105,BC105),BA105),IF(Polymers_Data!BZ105=4,0.7*BC105+0.3*BA105,IF(Polymers_Data!BZ105=5,0.5*BC105+0.5*BA105,"ERR")))))</f>
        <v>66.6500192497364</v>
      </c>
      <c r="BF105" s="6"/>
      <c r="BG105" s="6"/>
      <c r="BH105" s="6"/>
      <c r="BI105" s="120" t="n">
        <f aca="false">BC105+BH105</f>
        <v>66.6500192497364</v>
      </c>
      <c r="BJ105" s="6"/>
      <c r="BK105" s="114" t="n">
        <f aca="false">DQ105</f>
        <v>38.1500192497364</v>
      </c>
      <c r="BL105" s="6"/>
      <c r="BM105" s="96" t="n">
        <f aca="false">BK105+$BM$3</f>
        <v>45.4000192497364</v>
      </c>
      <c r="BN105" s="96" t="n">
        <f aca="false">BK105+22</f>
        <v>60.1500192497364</v>
      </c>
      <c r="BO105" s="96" t="n">
        <f aca="false">BK105+$BO$3</f>
        <v>53.3500192497364</v>
      </c>
      <c r="BP105" s="121" t="n">
        <f aca="false">IF(Polymers_Data!AJ105=1,0.5*BO105+0.5*BN105,IF(Polymers_Data!AJ105=2,0.7*BO105+0.3*BN105,IF(Polymers_Data!AJ105=3,MAXA(MINA(BN105,BO105),BM105),IF(Polymers_Data!AJ105=4,0.7*BO105+0.3*BM105,IF(Polymers_Data!AJ105=5,0.5*BO105+0.5*BM105,"ERR")))))</f>
        <v>53.3500192497364</v>
      </c>
      <c r="BQ105" s="121" t="n">
        <v>0</v>
      </c>
      <c r="BR105" s="121" t="n">
        <f aca="false">BO105+BQ105</f>
        <v>53.3500192497364</v>
      </c>
      <c r="BS105" s="96" t="n">
        <f aca="false">BR105-2.5</f>
        <v>50.8500192497364</v>
      </c>
      <c r="BT105" s="124"/>
      <c r="BU105" s="122" t="n">
        <f aca="false">VLOOKUP(A105,'[2]Price Curves'!$C$8:$IV$367,'[2]Price Curves'!$AW$1)</f>
        <v>39.0555571717171</v>
      </c>
      <c r="BV105" s="96" t="n">
        <f aca="false">BU105/2.97</f>
        <v>13.1500192497364</v>
      </c>
      <c r="BW105" s="96" t="n">
        <f aca="false">BV105+7</f>
        <v>20.1500192497364</v>
      </c>
      <c r="BX105" s="96" t="n">
        <f aca="false">BV105+23.861</f>
        <v>37.0110192497364</v>
      </c>
      <c r="BY105" s="96" t="n">
        <f aca="false">BV105+$BY$3</f>
        <v>27.1500192497364</v>
      </c>
      <c r="BZ105" s="96" t="n">
        <f aca="false">IF(Monomers_Data!F105=1,0.5*BY105+0.5*BX105,IF(Monomers_Data!F105=2,0.7*BY105+0.3*BX105,IF(Monomers_Data!F105=3,MAXA(MINA(BX105,BY105),BW105),IF(Monomers_Data!F105=4,0.7*BY105+0.3*BW105,IF(Monomers_Data!F105=5,0.5*BY105+0.5*BW105,"ERR")))))</f>
        <v>27.1500192497364</v>
      </c>
      <c r="CA105" s="96"/>
      <c r="CB105" s="92" t="n">
        <f aca="false">BY105+CA105</f>
        <v>27.1500192497364</v>
      </c>
      <c r="CC105" s="96" t="n">
        <f aca="false">EP105</f>
        <v>24.5500192497364</v>
      </c>
      <c r="CD105" s="96" t="n">
        <f aca="false">CB105+2</f>
        <v>29.1500192497364</v>
      </c>
      <c r="CE105" s="123" t="n">
        <f aca="false">CB105+0.25</f>
        <v>27.4000192497364</v>
      </c>
      <c r="CF105" s="124"/>
      <c r="CG105" s="105" t="n">
        <f aca="false">VLOOKUP(A105,'[2]Price Curves'!$C$8:$BH$367,'[2]Price Curves'!$AY$1)</f>
        <v>46.5335892106059</v>
      </c>
      <c r="CH105" s="124" t="n">
        <f aca="false">CG105/4.23</f>
        <v>11.0008485131456</v>
      </c>
      <c r="CI105" s="124" t="n">
        <f aca="false">$CB105+CI$3</f>
        <v>19.1500192497364</v>
      </c>
      <c r="CJ105" s="124" t="n">
        <f aca="false">$CB105+CJ$3</f>
        <v>25.1500192497364</v>
      </c>
      <c r="CK105" s="124" t="n">
        <f aca="false">$CB105+CK$3</f>
        <v>21.1500192497364</v>
      </c>
      <c r="CL105" s="125" t="n">
        <f aca="false">IF(Monomers_Data!P105=1,0.5*CK105+0.5*CJ105,IF(Monomers_Data!P105=2,0.7*CK105+0.3*CJ105,IF(Monomers_Data!P105=3,MAXA(MINA(CJ105,CK105),CI105),IF(Monomers_Data!P105=4,0.7*CK105+0.3*CI105,IF(Monomers_Data!P105=5,0.5*CK105+0.5*CI105,"ERR")))))</f>
        <v>21.1500192497364</v>
      </c>
      <c r="CM105" s="125" t="n">
        <f aca="false">CH105+$CM$3</f>
        <v>18.0008485131456</v>
      </c>
      <c r="CN105" s="125"/>
      <c r="CO105" s="118" t="n">
        <f aca="false">CK105+CN105</f>
        <v>21.1500192497364</v>
      </c>
      <c r="CP105" s="125" t="n">
        <v>1.5</v>
      </c>
      <c r="CQ105" s="127" t="n">
        <f aca="false">CO105+CP105</f>
        <v>22.6500192497364</v>
      </c>
      <c r="CR105" s="124" t="n">
        <f aca="false">EX105</f>
        <v>19.2085948342647</v>
      </c>
      <c r="CS105" s="128" t="n">
        <f aca="false">EX105</f>
        <v>19.2085948342647</v>
      </c>
      <c r="CT105" s="7" t="n">
        <f aca="false">CB105</f>
        <v>27.1500192497364</v>
      </c>
      <c r="CU105" s="124" t="n">
        <f aca="false">(+CT105+$CU$3)</f>
        <v>29.6500192497364</v>
      </c>
      <c r="CV105" s="124" t="n">
        <f aca="false">CT105+$CV$3</f>
        <v>44.1500192497364</v>
      </c>
      <c r="CW105" s="124" t="n">
        <f aca="false">CT105+$CW$3</f>
        <v>37.1500192497364</v>
      </c>
      <c r="CX105" s="96" t="n">
        <f aca="false">IF(Polymers_Data!BU105=1,0.5*CW105+0.5*CV105,IF(Polymers_Data!BU105=2,0.7*CW105+0.3*CV105,IF(Polymers_Data!BU105=3,MAXA(MINA(CV105,CW105),CU105),IF(Polymers_Data!BU105=4,0.7*CW105+0.3*CU105,IF(Polymers_Data!BU105=5,0.5*CW105+0.5*CU105,"ERR")))))</f>
        <v>39.2500192497364</v>
      </c>
      <c r="CY105" s="129" t="n">
        <f aca="false">CX105</f>
        <v>39.2500192497364</v>
      </c>
      <c r="CZ105" s="105" t="n">
        <v>0</v>
      </c>
      <c r="DA105" s="124" t="n">
        <f aca="false">CZ105*100/(0.2*4.22+0.8*2.9696)</f>
        <v>0</v>
      </c>
      <c r="DB105" s="123"/>
      <c r="DC105" s="124" t="n">
        <f aca="false">EN105</f>
        <v>24.5500192497364</v>
      </c>
      <c r="DD105" s="124" t="n">
        <f aca="false">EB105</f>
        <v>106.681706349206</v>
      </c>
      <c r="DE105" s="124" t="n">
        <f aca="false">DC105*0.285+DD105/7.37*0.785+5.2</f>
        <v>23.5597323496928</v>
      </c>
      <c r="DF105" s="124" t="n">
        <f aca="false">DC105+$DF$3</f>
        <v>19.2500192497364</v>
      </c>
      <c r="DG105" s="124" t="n">
        <f aca="false">DC105+$DG$3</f>
        <v>49.5500192497364</v>
      </c>
      <c r="DH105" s="96" t="n">
        <f aca="false">DC105+6</f>
        <v>30.5500192497364</v>
      </c>
      <c r="DI105" s="124" t="n">
        <f aca="false">IF(Monomers_Data!AE105=1,0.5*DH105+0.5*DG105,IF(Monomers_Data!AE105=2,0.7*DH105+0.3*DG105,IF(Monomers_Data!AE105=3,MAXA(MINA(DG105,DH105),DF105),IF(Monomers_Data!AE105=4,0.7*DH105+0.3*DF105,IF(Monomers_Data!AE105=5,0.5*DH105+0.5*DF105,"ERR")))))</f>
        <v>30.5500192497364</v>
      </c>
      <c r="DJ105" s="125" t="n">
        <f aca="false">DI105</f>
        <v>30.5500192497364</v>
      </c>
      <c r="DK105" s="123" t="n">
        <f aca="false">DJ105/100*2204</f>
        <v>673.32242426419</v>
      </c>
      <c r="DL105" s="124" t="n">
        <f aca="false">CB105</f>
        <v>27.1500192497364</v>
      </c>
      <c r="DM105" s="124" t="n">
        <f aca="false">DL105+$DM$3</f>
        <v>29.6500192497364</v>
      </c>
      <c r="DN105" s="124" t="n">
        <f aca="false">DL105+$DN$3</f>
        <v>50.1500192497364</v>
      </c>
      <c r="DO105" s="96" t="n">
        <f aca="false">DL105+$DO$3</f>
        <v>38.1500192497364</v>
      </c>
      <c r="DP105" s="124" t="n">
        <f aca="false">IF(Monomers_Data!AE105=1,0.5*DO105+0.5*DN105,IF(Monomers_Data!AE105=2,0.7*DO105+0.3*DN105,IF(Monomers_Data!AE105=3,MAXA(MINA(DN105,DO105),DM105),IF(Monomers_Data!AE105=4,0.7*DO105+0.3*DM105,IF(Monomers_Data!AE105=5,0.5*DO105+0.5*DM105,"ERR")))))</f>
        <v>38.1500192497364</v>
      </c>
      <c r="DQ105" s="125" t="n">
        <f aca="false">DP105</f>
        <v>38.1500192497364</v>
      </c>
      <c r="DR105" s="123" t="n">
        <f aca="false">DQ105/100*2204</f>
        <v>840.826424264191</v>
      </c>
      <c r="DS105" s="96" t="n">
        <f aca="false">VLOOKUP(A105,'[2]Price Curves'!$C$8:$BH$367,'[2]Price Curves'!$BC$1)</f>
        <v>22.7166666666667</v>
      </c>
      <c r="DT105" s="124" t="n">
        <f aca="false">DS105/42*100</f>
        <v>54.0873015873017</v>
      </c>
      <c r="DU105" s="124" t="n">
        <f aca="false">VLOOKUP(A105,'[2]Price Curves'!$C$8:$BH$367,'[2]Price Curves'!$BG$1)</f>
        <v>74.5809523809524</v>
      </c>
      <c r="DV105" s="105" t="n">
        <f aca="false">DT106+$DT$3</f>
        <v>79.7269841269841</v>
      </c>
      <c r="DW105" s="130" t="n">
        <f aca="false">DT106+$DU$3</f>
        <v>164.126984126984</v>
      </c>
      <c r="DX105" s="130" t="n">
        <f aca="false">DT105*$DV$3+DU105*$DW$3+$DX$3</f>
        <v>106.681706349206</v>
      </c>
      <c r="DY105" s="96" t="n">
        <f aca="false">DT106+$DY$3</f>
        <v>109.126984126984</v>
      </c>
      <c r="DZ105" s="96"/>
      <c r="EA105" s="131" t="n">
        <f aca="false">DX105+DZ105</f>
        <v>106.681706349206</v>
      </c>
      <c r="EB105" s="131" t="n">
        <f aca="false">DX105</f>
        <v>106.681706349206</v>
      </c>
      <c r="EC105" s="132"/>
      <c r="ED105" s="133" t="n">
        <f aca="false">'[2]Price Curves'!AM104</f>
        <v>0</v>
      </c>
      <c r="EH105" s="106" t="n">
        <f aca="false">MAX(EXP(-0.015*((A111-'Export File'!$A$6+30)/365))*$EH$8,0.1)</f>
        <v>0.1</v>
      </c>
      <c r="EJ105" s="134" t="n">
        <f aca="false">BV105</f>
        <v>13.1500192497364</v>
      </c>
      <c r="EK105" s="134" t="n">
        <f aca="false">EJ105+5.22</f>
        <v>18.3700192497364</v>
      </c>
      <c r="EL105" s="134" t="n">
        <f aca="false">EJ105+18.2</f>
        <v>31.3500192497364</v>
      </c>
      <c r="EM105" s="134" t="n">
        <f aca="false">EJ105+$EM$3</f>
        <v>24.5500192497364</v>
      </c>
      <c r="EN105" s="135" t="n">
        <f aca="false">IF(Monomers_Data!K105=1,0.5*EM105+0.5*EL105,IF(Monomers_Data!K105=2,0.7*EM105+0.3*EL105,IF(Monomers_Data!K105=3,MAXA(MINA(EL105,EM105),EK105),IF(Monomers_Data!K105=4,0.7*EM105+0.3*EK105,IF(Monomers_Data!K105=5,0.5*EM105+0.5*EK105,"ERR")))))</f>
        <v>24.5500192497364</v>
      </c>
      <c r="EP105" s="142" t="n">
        <f aca="false">EN105+EO105</f>
        <v>24.5500192497364</v>
      </c>
      <c r="EQ105" s="134" t="n">
        <f aca="false">VLOOKUP(A105,'[2]Price Curves'!$C$8:$BH$367,'[2]Price Curves'!$BH$1)</f>
        <v>69.05</v>
      </c>
      <c r="ER105" s="134" t="n">
        <f aca="false">VLOOKUP(A105,'[2]Price Curves'!$C$8:$BH$367,'[2]Price Curves'!$BA$1)</f>
        <v>45.714389090909</v>
      </c>
      <c r="ES105" s="137" t="n">
        <f aca="false">MIN(((EQ105+$ET$1-ER105*0.7133-$ET$3)/5.69*2.4313)+1.5,CQ105-$ET$2)</f>
        <v>17.4602352055315</v>
      </c>
      <c r="ET105" s="134" t="n">
        <f aca="false">MAX(($EQ105+$ET$1-$ER105*0.7133-$ET$3)/5.69*2.4313+1.5,$CQ105-$ET$2)</f>
        <v>20.1500192497364</v>
      </c>
      <c r="EU105" s="138" t="n">
        <f aca="false">AVERAGE(ET105,ES105)</f>
        <v>18.805127227634</v>
      </c>
      <c r="EV105" s="134" t="n">
        <f aca="false">CB105*$EV$2+$EV$3</f>
        <v>17.498264533551</v>
      </c>
      <c r="EW105" s="134" t="n">
        <f aca="false">IF(Monomers_Data!U105=1,0.5*EU105+0.5*ET105,IF(Monomers_Data!U105=2,0.7*EU105+0.3*ET105,IF(Monomers_Data!U105=3,MAXA(MINA(ET105,EU105),ES105),IF(Monomers_Data!U105=4,0.7*EU105+0.3*ES105,IF(Monomers_Data!U105=5,0.5*EU105+0.5*ES105,"ERR")))))</f>
        <v>19.2085948342647</v>
      </c>
      <c r="EX105" s="96" t="n">
        <f aca="false">EW105</f>
        <v>19.2085948342647</v>
      </c>
      <c r="EY105" s="139" t="n">
        <f aca="false">VLOOKUP(A105,'[2]Price Curves'!$C$8:$BH$367,'[2]Price Curves'!$BE$1)</f>
        <v>4.28</v>
      </c>
      <c r="EZ105" s="134" t="n">
        <f aca="false">EY105*$EZ$2+$EZ$3</f>
        <v>65.152</v>
      </c>
      <c r="FA105" s="0" t="n">
        <f aca="false">((EY105*$FA$2)+$FA$3)*100</f>
        <v>64.94</v>
      </c>
    </row>
    <row r="106" customFormat="false" ht="12" hidden="false" customHeight="false" outlineLevel="0" collapsed="false">
      <c r="A106" s="140" t="n">
        <f aca="false">EOMONTH(A105,0)+1</f>
        <v>39934</v>
      </c>
      <c r="C106" s="108" t="n">
        <f aca="false">CB106</f>
        <v>27.1664158160084</v>
      </c>
      <c r="D106" s="6"/>
      <c r="E106" s="96" t="n">
        <f aca="false">C106+$E$3</f>
        <v>36.1664158160084</v>
      </c>
      <c r="F106" s="96" t="n">
        <f aca="false">C106+$F$3</f>
        <v>49.1664158160084</v>
      </c>
      <c r="G106" s="96" t="n">
        <f aca="false">C106+$G$3</f>
        <v>42.3664158160084</v>
      </c>
      <c r="H106" s="92" t="n">
        <f aca="false">IF(Polymers_Data!F106=1,0.5*G106+0.5*F106,IF(Polymers_Data!F106=2,0.7*G106+0.3*F106,IF(Polymers_Data!F106=3,MAXA(MINA(F106,G106),E106),IF(Polymers_Data!F106=4,0.7*G106+0.3*E106,IF(Polymers_Data!F106=5,0.5*G106+0.5*E106,"ERR")))))</f>
        <v>42.3664158160084</v>
      </c>
      <c r="I106" s="109" t="n">
        <v>0</v>
      </c>
      <c r="J106" s="109" t="n">
        <f aca="false">G106+I106</f>
        <v>42.3664158160084</v>
      </c>
      <c r="K106" s="110" t="n">
        <f aca="false">J106+2</f>
        <v>44.3664158160084</v>
      </c>
      <c r="L106" s="111" t="n">
        <f aca="false">AB106+$L$3</f>
        <v>44.6664158160084</v>
      </c>
      <c r="M106" s="112" t="n">
        <f aca="false">L106+$M$3</f>
        <v>45.6664158160084</v>
      </c>
      <c r="N106" s="113" t="n">
        <f aca="false">L106+$N$3</f>
        <v>43.6664158160084</v>
      </c>
      <c r="O106" s="114" t="n">
        <f aca="false">C106+$O$3</f>
        <v>29.6664158160084</v>
      </c>
      <c r="P106" s="96" t="n">
        <f aca="false">C106+$P$3</f>
        <v>47.6664158160084</v>
      </c>
      <c r="Q106" s="96" t="n">
        <f aca="false">C106+$Q$3</f>
        <v>39.4164158160084</v>
      </c>
      <c r="R106" s="6"/>
      <c r="S106" s="88" t="n">
        <f aca="false">J106-3.5</f>
        <v>38.8664158160084</v>
      </c>
      <c r="T106" s="92"/>
      <c r="U106" s="114" t="n">
        <f aca="false">$C106+$U$3</f>
        <v>32.1664158160084</v>
      </c>
      <c r="V106" s="96" t="n">
        <f aca="false">$C106+$V$3</f>
        <v>46.6664158160084</v>
      </c>
      <c r="W106" s="96" t="n">
        <f aca="false">$C106+$W$3</f>
        <v>39.1664158160084</v>
      </c>
      <c r="X106" s="92"/>
      <c r="Y106" s="92" t="n">
        <f aca="false">IF(Polymers_Data!BA106=1,0.5*W106+0.5*V106,IF(Polymers_Data!BA106=2,0.7*W106+0.3*V106,IF(Polymers_Data!BA106=3,MAXA(MINA(V106,W106),U106),IF(Polymers_Data!BA106=4,0.7*W106+0.3*U106,IF(Polymers_Data!BA106=5,0.5*W106+0.5*U106,"ERR")))))</f>
        <v>39.1664158160084</v>
      </c>
      <c r="Z106" s="96" t="n">
        <v>0</v>
      </c>
      <c r="AA106" s="92" t="n">
        <f aca="false">W106+Z106</f>
        <v>39.1664158160084</v>
      </c>
      <c r="AB106" s="92" t="n">
        <f aca="false">AA106+1</f>
        <v>40.1664158160084</v>
      </c>
      <c r="AC106" s="116" t="n">
        <f aca="false">S106+2</f>
        <v>40.8664158160084</v>
      </c>
      <c r="AD106" s="117" t="n">
        <f aca="false">AB106+2.5</f>
        <v>42.6664158160084</v>
      </c>
      <c r="AE106" s="96" t="n">
        <f aca="false">C106+11.33</f>
        <v>38.4964158160084</v>
      </c>
      <c r="AF106" s="96" t="n">
        <f aca="false">C106+27</f>
        <v>54.1664158160084</v>
      </c>
      <c r="AG106" s="96" t="n">
        <f aca="false">C106+17.68</f>
        <v>44.8464158160084</v>
      </c>
      <c r="AH106" s="6"/>
      <c r="AI106" s="88" t="n">
        <f aca="false">AC106+4.5</f>
        <v>45.3664158160084</v>
      </c>
      <c r="AJ106" s="118" t="n">
        <f aca="false">AB106+8</f>
        <v>48.1664158160084</v>
      </c>
      <c r="AK106" s="114" t="n">
        <f aca="false">CO106+1.5</f>
        <v>22.6664158160084</v>
      </c>
      <c r="AL106" s="6"/>
      <c r="AM106" s="96" t="n">
        <f aca="false">AK106+$AM$3</f>
        <v>35.4664158160084</v>
      </c>
      <c r="AN106" s="96" t="n">
        <f aca="false">AK106+$AN$3</f>
        <v>46.6664158160084</v>
      </c>
      <c r="AO106" s="96" t="n">
        <f aca="false">AK106+$AO$3</f>
        <v>40.5664158160084</v>
      </c>
      <c r="AP106" s="109" t="n">
        <f aca="false">IF(Polymers_Data!AE106=1,0.5*AO106+0.5*AN106,IF(Polymers_Data!AE106=2,0.7*AO106+0.3*AN106,IF(Polymers_Data!AE106=3,MAXA(MINA(AN106,AO106),AM106),IF(Polymers_Data!AE106=4,0.7*AO106+0.3*AM106,IF(Polymers_Data!AE106=5,0.5*AO106+0.5*AM106,"ERR")))))</f>
        <v>40.5664158160084</v>
      </c>
      <c r="AQ106" s="109" t="n">
        <f aca="false">IF(Polymers_Data!AE106=1,0.5*AO106+0.5*AN106,IF(Polymers_Data!AE106=2,0.7*AO106+0.3*AN106,IF(Polymers_Data!AE106=3,MAXA(MINA(AN106,AO106),AM106),IF(Polymers_Data!AE106=4,0.7*AO106+0.3*AM106,IF(Polymers_Data!AE106=5,0.5*AO106+0.5*AM106,"ERR")))))</f>
        <v>40.5664158160084</v>
      </c>
      <c r="AR106" s="96" t="n">
        <f aca="false">$AK106+10</f>
        <v>32.6664158160084</v>
      </c>
      <c r="AS106" s="96" t="n">
        <f aca="false">$AK106+23.75</f>
        <v>46.4164158160084</v>
      </c>
      <c r="AT106" s="96" t="n">
        <f aca="false">$AK106+$AT$3</f>
        <v>38.0564158160084</v>
      </c>
      <c r="AU106" s="96" t="n">
        <f aca="false">IF(Polymers_Data!BP106=1,0.5*AT106+0.5*AS106,IF(Polymers_Data!BP106=2,0.7*AT106+0.3*AS106,IF(Polymers_Data!BP106=3,MAXA(MINA(AS106,AT106),AR106),IF(Polymers_Data!BP106=4,0.7*AT106+0.3*AR106,IF(Polymers_Data!BP106=5,0.3*AT106+0.7*AR106,"ERR")))))</f>
        <v>38.0564158160084</v>
      </c>
      <c r="AV106" s="96"/>
      <c r="AW106" s="96" t="n">
        <f aca="false">AT106+AV106</f>
        <v>38.0564158160084</v>
      </c>
      <c r="AX106" s="5"/>
      <c r="AY106" s="108" t="n">
        <f aca="false">C106</f>
        <v>27.1664158160084</v>
      </c>
      <c r="AZ106" s="6"/>
      <c r="BA106" s="96" t="n">
        <f aca="false">AY106+$BA$3</f>
        <v>44.6664158160084</v>
      </c>
      <c r="BB106" s="96" t="n">
        <f aca="false">AY106+$BB$3</f>
        <v>87.1664158160084</v>
      </c>
      <c r="BC106" s="96" t="n">
        <f aca="false">AY106+$BC$3</f>
        <v>66.6664158160084</v>
      </c>
      <c r="BD106" s="109" t="n">
        <f aca="false">IF(Polymers_Data!BZ106=1,0.5*BC106+0.5*BB106,IF(Polymers_Data!BZ106=2,0.7*BC106+0.3*BB106,IF(Polymers_Data!BZ106=3,MAXA(MINA(BB106,BC106),BA106),IF(Polymers_Data!BZ106=4,0.7*BC106+0.3*BA106,IF(Polymers_Data!BZ106=5,0.5*BC106+0.5*BA106,"ERR")))))</f>
        <v>66.6664158160084</v>
      </c>
      <c r="BE106" s="92" t="n">
        <f aca="false">IF(Polymers_Data!BZ106=1,0.5*BC106+0.5*BB106,IF(Polymers_Data!BZ106=2,0.7*BC106+0.3*BB106,IF(Polymers_Data!BZ106=3,MAXA(MINA(BB106,BC106),BA106),IF(Polymers_Data!BZ106=4,0.7*BC106+0.3*BA106,IF(Polymers_Data!BZ106=5,0.5*BC106+0.5*BA106,"ERR")))))</f>
        <v>66.6664158160084</v>
      </c>
      <c r="BF106" s="6"/>
      <c r="BG106" s="6"/>
      <c r="BH106" s="6"/>
      <c r="BI106" s="120" t="n">
        <f aca="false">BC106+BH106</f>
        <v>66.6664158160084</v>
      </c>
      <c r="BJ106" s="6"/>
      <c r="BK106" s="114" t="n">
        <f aca="false">DQ106</f>
        <v>38.1664158160084</v>
      </c>
      <c r="BL106" s="6"/>
      <c r="BM106" s="96" t="n">
        <f aca="false">BK106+$BM$3</f>
        <v>45.4164158160084</v>
      </c>
      <c r="BN106" s="96" t="n">
        <f aca="false">BK106+22</f>
        <v>60.1664158160084</v>
      </c>
      <c r="BO106" s="96" t="n">
        <f aca="false">BK106+$BO$3</f>
        <v>53.3664158160084</v>
      </c>
      <c r="BP106" s="121" t="n">
        <f aca="false">IF(Polymers_Data!AJ106=1,0.5*BO106+0.5*BN106,IF(Polymers_Data!AJ106=2,0.7*BO106+0.3*BN106,IF(Polymers_Data!AJ106=3,MAXA(MINA(BN106,BO106),BM106),IF(Polymers_Data!AJ106=4,0.7*BO106+0.3*BM106,IF(Polymers_Data!AJ106=5,0.5*BO106+0.5*BM106,"ERR")))))</f>
        <v>53.3664158160084</v>
      </c>
      <c r="BQ106" s="121" t="n">
        <v>0</v>
      </c>
      <c r="BR106" s="121" t="n">
        <f aca="false">BO106+BQ106</f>
        <v>53.3664158160084</v>
      </c>
      <c r="BS106" s="96" t="n">
        <f aca="false">BR106-2.5</f>
        <v>50.8664158160084</v>
      </c>
      <c r="BT106" s="124"/>
      <c r="BU106" s="122" t="n">
        <f aca="false">VLOOKUP(A106,'[2]Price Curves'!$C$8:$IV$367,'[2]Price Curves'!$AW$1)</f>
        <v>39.104254973545</v>
      </c>
      <c r="BV106" s="96" t="n">
        <f aca="false">BU106/2.97</f>
        <v>13.1664158160084</v>
      </c>
      <c r="BW106" s="96" t="n">
        <f aca="false">BV106+7</f>
        <v>20.1664158160084</v>
      </c>
      <c r="BX106" s="96" t="n">
        <f aca="false">BV106+23.861</f>
        <v>37.0274158160084</v>
      </c>
      <c r="BY106" s="96" t="n">
        <f aca="false">BV106+$BY$3</f>
        <v>27.1664158160084</v>
      </c>
      <c r="BZ106" s="96" t="n">
        <f aca="false">IF(Monomers_Data!F106=1,0.5*BY106+0.5*BX106,IF(Monomers_Data!F106=2,0.7*BY106+0.3*BX106,IF(Monomers_Data!F106=3,MAXA(MINA(BX106,BY106),BW106),IF(Monomers_Data!F106=4,0.7*BY106+0.3*BW106,IF(Monomers_Data!F106=5,0.5*BY106+0.5*BW106,"ERR")))))</f>
        <v>27.1664158160084</v>
      </c>
      <c r="CA106" s="96"/>
      <c r="CB106" s="92" t="n">
        <f aca="false">BY106+CA106</f>
        <v>27.1664158160084</v>
      </c>
      <c r="CC106" s="96" t="n">
        <f aca="false">EP106</f>
        <v>24.5664158160084</v>
      </c>
      <c r="CD106" s="96" t="n">
        <f aca="false">CB106+2</f>
        <v>29.1664158160084</v>
      </c>
      <c r="CE106" s="123" t="n">
        <f aca="false">CB106+0.25</f>
        <v>27.4164158160084</v>
      </c>
      <c r="CF106" s="124"/>
      <c r="CG106" s="105" t="n">
        <f aca="false">VLOOKUP(A106,'[2]Price Curves'!$C$8:$BH$367,'[2]Price Curves'!$AY$1)</f>
        <v>46.592289008135</v>
      </c>
      <c r="CH106" s="124" t="n">
        <f aca="false">CG106/4.23</f>
        <v>11.0147255338381</v>
      </c>
      <c r="CI106" s="124" t="n">
        <f aca="false">$CB106+CI$3</f>
        <v>19.1664158160084</v>
      </c>
      <c r="CJ106" s="124" t="n">
        <f aca="false">$CB106+CJ$3</f>
        <v>25.1664158160084</v>
      </c>
      <c r="CK106" s="124" t="n">
        <f aca="false">$CB106+CK$3</f>
        <v>21.1664158160084</v>
      </c>
      <c r="CL106" s="125" t="n">
        <f aca="false">IF(Monomers_Data!P106=1,0.5*CK106+0.5*CJ106,IF(Monomers_Data!P106=2,0.7*CK106+0.3*CJ106,IF(Monomers_Data!P106=3,MAXA(MINA(CJ106,CK106),CI106),IF(Monomers_Data!P106=4,0.7*CK106+0.3*CI106,IF(Monomers_Data!P106=5,0.5*CK106+0.5*CI106,"ERR")))))</f>
        <v>21.1664158160084</v>
      </c>
      <c r="CM106" s="125" t="n">
        <f aca="false">CH106+$CM$3</f>
        <v>18.0147255338381</v>
      </c>
      <c r="CN106" s="125"/>
      <c r="CO106" s="118" t="n">
        <f aca="false">CK106+CN106</f>
        <v>21.1664158160084</v>
      </c>
      <c r="CP106" s="125" t="n">
        <v>1.5</v>
      </c>
      <c r="CQ106" s="127" t="n">
        <f aca="false">CO106+CP106</f>
        <v>22.6664158160084</v>
      </c>
      <c r="CR106" s="124" t="n">
        <f aca="false">EX106</f>
        <v>19.2126075231149</v>
      </c>
      <c r="CS106" s="128" t="n">
        <f aca="false">EX106</f>
        <v>19.2126075231149</v>
      </c>
      <c r="CT106" s="7" t="n">
        <f aca="false">CB106</f>
        <v>27.1664158160084</v>
      </c>
      <c r="CU106" s="124" t="n">
        <f aca="false">(+CT106+$CU$3)</f>
        <v>29.6664158160084</v>
      </c>
      <c r="CV106" s="124" t="n">
        <f aca="false">CT106+$CV$3</f>
        <v>44.1664158160084</v>
      </c>
      <c r="CW106" s="124" t="n">
        <f aca="false">CT106+$CW$3</f>
        <v>37.1664158160084</v>
      </c>
      <c r="CX106" s="96" t="n">
        <f aca="false">IF(Polymers_Data!BU106=1,0.5*CW106+0.5*CV106,IF(Polymers_Data!BU106=2,0.7*CW106+0.3*CV106,IF(Polymers_Data!BU106=3,MAXA(MINA(CV106,CW106),CU106),IF(Polymers_Data!BU106=4,0.7*CW106+0.3*CU106,IF(Polymers_Data!BU106=5,0.5*CW106+0.5*CU106,"ERR")))))</f>
        <v>39.2664158160084</v>
      </c>
      <c r="CY106" s="129" t="n">
        <f aca="false">CX106</f>
        <v>39.2664158160084</v>
      </c>
      <c r="CZ106" s="105" t="n">
        <v>0</v>
      </c>
      <c r="DA106" s="124" t="n">
        <f aca="false">CZ106*100/(0.2*4.22+0.8*2.9696)</f>
        <v>0</v>
      </c>
      <c r="DB106" s="123"/>
      <c r="DC106" s="124" t="n">
        <f aca="false">EN106</f>
        <v>24.5664158160084</v>
      </c>
      <c r="DD106" s="124" t="n">
        <f aca="false">EB106</f>
        <v>106.727936507936</v>
      </c>
      <c r="DE106" s="124" t="n">
        <f aca="false">DC106*0.285+DD106/7.37*0.785+5.2</f>
        <v>23.5693294788962</v>
      </c>
      <c r="DF106" s="124" t="n">
        <f aca="false">DC106+$DF$3</f>
        <v>19.2664158160084</v>
      </c>
      <c r="DG106" s="124" t="n">
        <f aca="false">DC106+$DG$3</f>
        <v>49.5664158160084</v>
      </c>
      <c r="DH106" s="96" t="n">
        <f aca="false">DC106+6</f>
        <v>30.5664158160084</v>
      </c>
      <c r="DI106" s="124" t="n">
        <f aca="false">IF(Monomers_Data!AE106=1,0.5*DH106+0.5*DG106,IF(Monomers_Data!AE106=2,0.7*DH106+0.3*DG106,IF(Monomers_Data!AE106=3,MAXA(MINA(DG106,DH106),DF106),IF(Monomers_Data!AE106=4,0.7*DH106+0.3*DF106,IF(Monomers_Data!AE106=5,0.5*DH106+0.5*DF106,"ERR")))))</f>
        <v>30.5664158160084</v>
      </c>
      <c r="DJ106" s="125" t="n">
        <f aca="false">DI106</f>
        <v>30.5664158160084</v>
      </c>
      <c r="DK106" s="123" t="n">
        <f aca="false">DJ106/100*2204</f>
        <v>673.683804584826</v>
      </c>
      <c r="DL106" s="124" t="n">
        <f aca="false">CB106</f>
        <v>27.1664158160084</v>
      </c>
      <c r="DM106" s="124" t="n">
        <f aca="false">DL106+$DM$3</f>
        <v>29.6664158160084</v>
      </c>
      <c r="DN106" s="124" t="n">
        <f aca="false">DL106+$DN$3</f>
        <v>50.1664158160084</v>
      </c>
      <c r="DO106" s="96" t="n">
        <f aca="false">DL106+$DO$3</f>
        <v>38.1664158160084</v>
      </c>
      <c r="DP106" s="124" t="n">
        <f aca="false">IF(Monomers_Data!AE106=1,0.5*DO106+0.5*DN106,IF(Monomers_Data!AE106=2,0.7*DO106+0.3*DN106,IF(Monomers_Data!AE106=3,MAXA(MINA(DN106,DO106),DM106),IF(Monomers_Data!AE106=4,0.7*DO106+0.3*DM106,IF(Monomers_Data!AE106=5,0.5*DO106+0.5*DM106,"ERR")))))</f>
        <v>38.1664158160084</v>
      </c>
      <c r="DQ106" s="125" t="n">
        <f aca="false">DP106</f>
        <v>38.1664158160084</v>
      </c>
      <c r="DR106" s="123" t="n">
        <f aca="false">DQ106/100*2204</f>
        <v>841.187804584826</v>
      </c>
      <c r="DS106" s="96" t="n">
        <f aca="false">VLOOKUP(A106,'[2]Price Curves'!$C$8:$BH$367,'[2]Price Curves'!$BC$1)</f>
        <v>22.7333333333333</v>
      </c>
      <c r="DT106" s="124" t="n">
        <f aca="false">DS106/42*100</f>
        <v>54.1269841269841</v>
      </c>
      <c r="DU106" s="124" t="n">
        <f aca="false">VLOOKUP(A106,'[2]Price Curves'!$C$8:$BH$367,'[2]Price Curves'!$BG$1)</f>
        <v>91.2404761904762</v>
      </c>
      <c r="DV106" s="105" t="n">
        <f aca="false">DT107+$DT$3</f>
        <v>79.7666666666667</v>
      </c>
      <c r="DW106" s="130" t="n">
        <f aca="false">DT107+$DU$3</f>
        <v>164.166666666667</v>
      </c>
      <c r="DX106" s="130" t="n">
        <f aca="false">DT106*$DV$3+DU106*$DW$3+$DX$3</f>
        <v>106.727936507936</v>
      </c>
      <c r="DY106" s="96" t="n">
        <f aca="false">DT107+$DY$3</f>
        <v>109.166666666667</v>
      </c>
      <c r="DZ106" s="96"/>
      <c r="EA106" s="131" t="n">
        <f aca="false">DX106+DZ106</f>
        <v>106.727936507936</v>
      </c>
      <c r="EB106" s="131" t="n">
        <f aca="false">DX106</f>
        <v>106.727936507936</v>
      </c>
      <c r="EC106" s="132"/>
      <c r="ED106" s="133" t="n">
        <f aca="false">'[2]Price Curves'!AM105</f>
        <v>0</v>
      </c>
      <c r="EH106" s="106" t="n">
        <f aca="false">MAX(EXP(-0.015*((A112-'Export File'!$A$6+30)/365))*$EH$8,0.1)</f>
        <v>0.1</v>
      </c>
      <c r="EJ106" s="134" t="n">
        <f aca="false">BV106</f>
        <v>13.1664158160084</v>
      </c>
      <c r="EK106" s="134" t="n">
        <f aca="false">EJ106+5.22</f>
        <v>18.3864158160084</v>
      </c>
      <c r="EL106" s="134" t="n">
        <f aca="false">EJ106+18.2</f>
        <v>31.3664158160084</v>
      </c>
      <c r="EM106" s="134" t="n">
        <f aca="false">EJ106+$EM$3</f>
        <v>24.5664158160084</v>
      </c>
      <c r="EN106" s="135" t="n">
        <f aca="false">IF(Monomers_Data!K106=1,0.5*EM106+0.5*EL106,IF(Monomers_Data!K106=2,0.7*EM106+0.3*EL106,IF(Monomers_Data!K106=3,MAXA(MINA(EL106,EM106),EK106),IF(Monomers_Data!K106=4,0.7*EM106+0.3*EK106,IF(Monomers_Data!K106=5,0.5*EM106+0.5*EK106,"ERR")))))</f>
        <v>24.5664158160084</v>
      </c>
      <c r="EP106" s="142" t="n">
        <f aca="false">EN106+EO106</f>
        <v>24.5664158160084</v>
      </c>
      <c r="EQ106" s="134" t="n">
        <f aca="false">VLOOKUP(A106,'[2]Price Curves'!$C$8:$BH$367,'[2]Price Curves'!$BH$1)</f>
        <v>69.0404761904762</v>
      </c>
      <c r="ER106" s="134" t="n">
        <f aca="false">VLOOKUP(A106,'[2]Price Curves'!$C$8:$BH$367,'[2]Price Curves'!$BA$1)</f>
        <v>45.7633295238095</v>
      </c>
      <c r="ES106" s="137" t="n">
        <f aca="false">MIN(((EQ106+$ET$1-ER106*0.7133-$ET$3)/5.69*2.4313)+1.5,CQ106-$ET$2)</f>
        <v>17.4412492648841</v>
      </c>
      <c r="ET106" s="134" t="n">
        <f aca="false">MAX(($EQ106+$ET$1-$ER106*0.7133-$ET$3)/5.69*2.4313+1.5,$CQ106-$ET$2)</f>
        <v>20.1664158160084</v>
      </c>
      <c r="EU106" s="138" t="n">
        <f aca="false">AVERAGE(ET106,ES106)</f>
        <v>18.8038325404463</v>
      </c>
      <c r="EV106" s="134" t="n">
        <f aca="false">CB106*$EV$2+$EV$3</f>
        <v>17.5106439410864</v>
      </c>
      <c r="EW106" s="134" t="n">
        <f aca="false">IF(Monomers_Data!U106=1,0.5*EU106+0.5*ET106,IF(Monomers_Data!U106=2,0.7*EU106+0.3*ET106,IF(Monomers_Data!U106=3,MAXA(MINA(ET106,EU106),ES106),IF(Monomers_Data!U106=4,0.7*EU106+0.3*ES106,IF(Monomers_Data!U106=5,0.5*EU106+0.5*ES106,"ERR")))))</f>
        <v>19.2126075231149</v>
      </c>
      <c r="EX106" s="96" t="n">
        <f aca="false">EW106</f>
        <v>19.2126075231149</v>
      </c>
      <c r="EY106" s="139" t="n">
        <f aca="false">VLOOKUP(A106,'[2]Price Curves'!$C$8:$BH$367,'[2]Price Curves'!$BE$1)</f>
        <v>4.314</v>
      </c>
      <c r="EZ106" s="134" t="n">
        <f aca="false">EY106*$EZ$2+$EZ$3</f>
        <v>65.6926</v>
      </c>
      <c r="FA106" s="0" t="n">
        <f aca="false">((EY106*$FA$2)+$FA$3)*100</f>
        <v>65.297</v>
      </c>
    </row>
    <row r="107" customFormat="false" ht="12" hidden="false" customHeight="false" outlineLevel="0" collapsed="false">
      <c r="A107" s="140" t="n">
        <f aca="false">EOMONTH(A106,0)+1</f>
        <v>39965</v>
      </c>
      <c r="C107" s="108" t="n">
        <f aca="false">CB107</f>
        <v>27.1828851295544</v>
      </c>
      <c r="D107" s="6"/>
      <c r="E107" s="96" t="n">
        <f aca="false">C107+$E$3</f>
        <v>36.1828851295544</v>
      </c>
      <c r="F107" s="96" t="n">
        <f aca="false">C107+$F$3</f>
        <v>49.1828851295544</v>
      </c>
      <c r="G107" s="96" t="n">
        <f aca="false">C107+$G$3</f>
        <v>42.3828851295544</v>
      </c>
      <c r="H107" s="92" t="n">
        <f aca="false">IF(Polymers_Data!F107=1,0.5*G107+0.5*F107,IF(Polymers_Data!F107=2,0.7*G107+0.3*F107,IF(Polymers_Data!F107=3,MAXA(MINA(F107,G107),E107),IF(Polymers_Data!F107=4,0.7*G107+0.3*E107,IF(Polymers_Data!F107=5,0.5*G107+0.5*E107,"ERR")))))</f>
        <v>42.3828851295544</v>
      </c>
      <c r="I107" s="109" t="n">
        <v>0</v>
      </c>
      <c r="J107" s="109" t="n">
        <f aca="false">G107+I107</f>
        <v>42.3828851295544</v>
      </c>
      <c r="K107" s="110" t="n">
        <f aca="false">J107+2</f>
        <v>44.3828851295544</v>
      </c>
      <c r="L107" s="111" t="n">
        <f aca="false">AB107+$L$3</f>
        <v>44.6828851295544</v>
      </c>
      <c r="M107" s="112" t="n">
        <f aca="false">L107+$M$3</f>
        <v>45.6828851295544</v>
      </c>
      <c r="N107" s="113" t="n">
        <f aca="false">L107+$N$3</f>
        <v>43.6828851295544</v>
      </c>
      <c r="O107" s="114" t="n">
        <f aca="false">C107+$O$3</f>
        <v>29.6828851295544</v>
      </c>
      <c r="P107" s="96" t="n">
        <f aca="false">C107+$P$3</f>
        <v>47.6828851295544</v>
      </c>
      <c r="Q107" s="96" t="n">
        <f aca="false">C107+$Q$3</f>
        <v>39.4328851295544</v>
      </c>
      <c r="R107" s="6"/>
      <c r="S107" s="88" t="n">
        <f aca="false">J107-3.5</f>
        <v>38.8828851295544</v>
      </c>
      <c r="T107" s="92"/>
      <c r="U107" s="114" t="n">
        <f aca="false">$C107+$U$3</f>
        <v>32.1828851295544</v>
      </c>
      <c r="V107" s="96" t="n">
        <f aca="false">$C107+$V$3</f>
        <v>46.6828851295544</v>
      </c>
      <c r="W107" s="96" t="n">
        <f aca="false">$C107+$W$3</f>
        <v>39.1828851295544</v>
      </c>
      <c r="X107" s="92"/>
      <c r="Y107" s="92" t="n">
        <f aca="false">IF(Polymers_Data!BA107=1,0.5*W107+0.5*V107,IF(Polymers_Data!BA107=2,0.7*W107+0.3*V107,IF(Polymers_Data!BA107=3,MAXA(MINA(V107,W107),U107),IF(Polymers_Data!BA107=4,0.7*W107+0.3*U107,IF(Polymers_Data!BA107=5,0.5*W107+0.5*U107,"ERR")))))</f>
        <v>39.1828851295544</v>
      </c>
      <c r="Z107" s="96" t="n">
        <v>0</v>
      </c>
      <c r="AA107" s="92" t="n">
        <f aca="false">W107+Z107</f>
        <v>39.1828851295544</v>
      </c>
      <c r="AB107" s="92" t="n">
        <f aca="false">AA107+1</f>
        <v>40.1828851295544</v>
      </c>
      <c r="AC107" s="116" t="n">
        <f aca="false">S107+2</f>
        <v>40.8828851295544</v>
      </c>
      <c r="AD107" s="117" t="n">
        <f aca="false">AB107+2.5</f>
        <v>42.6828851295544</v>
      </c>
      <c r="AE107" s="96" t="n">
        <f aca="false">C107+11.33</f>
        <v>38.5128851295544</v>
      </c>
      <c r="AF107" s="96" t="n">
        <f aca="false">C107+27</f>
        <v>54.1828851295544</v>
      </c>
      <c r="AG107" s="96" t="n">
        <f aca="false">C107+17.68</f>
        <v>44.8628851295544</v>
      </c>
      <c r="AH107" s="6"/>
      <c r="AI107" s="88" t="n">
        <f aca="false">AC107+4.5</f>
        <v>45.3828851295544</v>
      </c>
      <c r="AJ107" s="118" t="n">
        <f aca="false">AB107+8</f>
        <v>48.1828851295544</v>
      </c>
      <c r="AK107" s="114" t="n">
        <f aca="false">CO107+1.5</f>
        <v>22.6828851295544</v>
      </c>
      <c r="AL107" s="6"/>
      <c r="AM107" s="96" t="n">
        <f aca="false">AK107+$AM$3</f>
        <v>35.4828851295544</v>
      </c>
      <c r="AN107" s="96" t="n">
        <f aca="false">AK107+$AN$3</f>
        <v>46.6828851295544</v>
      </c>
      <c r="AO107" s="96" t="n">
        <f aca="false">AK107+$AO$3</f>
        <v>40.5828851295544</v>
      </c>
      <c r="AP107" s="109" t="n">
        <f aca="false">IF(Polymers_Data!AE107=1,0.5*AO107+0.5*AN107,IF(Polymers_Data!AE107=2,0.7*AO107+0.3*AN107,IF(Polymers_Data!AE107=3,MAXA(MINA(AN107,AO107),AM107),IF(Polymers_Data!AE107=4,0.7*AO107+0.3*AM107,IF(Polymers_Data!AE107=5,0.5*AO107+0.5*AM107,"ERR")))))</f>
        <v>40.5828851295544</v>
      </c>
      <c r="AQ107" s="109" t="n">
        <f aca="false">IF(Polymers_Data!AE107=1,0.5*AO107+0.5*AN107,IF(Polymers_Data!AE107=2,0.7*AO107+0.3*AN107,IF(Polymers_Data!AE107=3,MAXA(MINA(AN107,AO107),AM107),IF(Polymers_Data!AE107=4,0.7*AO107+0.3*AM107,IF(Polymers_Data!AE107=5,0.5*AO107+0.5*AM107,"ERR")))))</f>
        <v>40.5828851295544</v>
      </c>
      <c r="AR107" s="96" t="n">
        <f aca="false">$AK107+10</f>
        <v>32.6828851295544</v>
      </c>
      <c r="AS107" s="96" t="n">
        <f aca="false">$AK107+23.75</f>
        <v>46.4328851295544</v>
      </c>
      <c r="AT107" s="96" t="n">
        <f aca="false">$AK107+$AT$3</f>
        <v>38.0728851295544</v>
      </c>
      <c r="AU107" s="96" t="n">
        <f aca="false">IF(Polymers_Data!BP107=1,0.5*AT107+0.5*AS107,IF(Polymers_Data!BP107=2,0.7*AT107+0.3*AS107,IF(Polymers_Data!BP107=3,MAXA(MINA(AS107,AT107),AR107),IF(Polymers_Data!BP107=4,0.7*AT107+0.3*AR107,IF(Polymers_Data!BP107=5,0.3*AT107+0.7*AR107,"ERR")))))</f>
        <v>38.0728851295544</v>
      </c>
      <c r="AV107" s="96"/>
      <c r="AW107" s="96" t="n">
        <f aca="false">AT107+AV107</f>
        <v>38.0728851295544</v>
      </c>
      <c r="AX107" s="5"/>
      <c r="AY107" s="108" t="n">
        <f aca="false">C107</f>
        <v>27.1828851295544</v>
      </c>
      <c r="AZ107" s="6"/>
      <c r="BA107" s="96" t="n">
        <f aca="false">AY107+$BA$3</f>
        <v>44.6828851295544</v>
      </c>
      <c r="BB107" s="96" t="n">
        <f aca="false">AY107+$BB$3</f>
        <v>87.1828851295544</v>
      </c>
      <c r="BC107" s="96" t="n">
        <f aca="false">AY107+$BC$3</f>
        <v>66.6828851295544</v>
      </c>
      <c r="BD107" s="109" t="n">
        <f aca="false">IF(Polymers_Data!BZ107=1,0.5*BC107+0.5*BB107,IF(Polymers_Data!BZ107=2,0.7*BC107+0.3*BB107,IF(Polymers_Data!BZ107=3,MAXA(MINA(BB107,BC107),BA107),IF(Polymers_Data!BZ107=4,0.7*BC107+0.3*BA107,IF(Polymers_Data!BZ107=5,0.5*BC107+0.5*BA107,"ERR")))))</f>
        <v>66.6828851295544</v>
      </c>
      <c r="BE107" s="92" t="n">
        <f aca="false">IF(Polymers_Data!BZ107=1,0.5*BC107+0.5*BB107,IF(Polymers_Data!BZ107=2,0.7*BC107+0.3*BB107,IF(Polymers_Data!BZ107=3,MAXA(MINA(BB107,BC107),BA107),IF(Polymers_Data!BZ107=4,0.7*BC107+0.3*BA107,IF(Polymers_Data!BZ107=5,0.5*BC107+0.5*BA107,"ERR")))))</f>
        <v>66.6828851295544</v>
      </c>
      <c r="BF107" s="6"/>
      <c r="BG107" s="6"/>
      <c r="BH107" s="6"/>
      <c r="BI107" s="120" t="n">
        <f aca="false">BC107+BH107</f>
        <v>66.6828851295544</v>
      </c>
      <c r="BJ107" s="6"/>
      <c r="BK107" s="114" t="n">
        <f aca="false">DQ107</f>
        <v>38.1828851295544</v>
      </c>
      <c r="BL107" s="6"/>
      <c r="BM107" s="96" t="n">
        <f aca="false">BK107+$BM$3</f>
        <v>45.4328851295544</v>
      </c>
      <c r="BN107" s="96" t="n">
        <f aca="false">BK107+22</f>
        <v>60.1828851295544</v>
      </c>
      <c r="BO107" s="96" t="n">
        <f aca="false">BK107+$BO$3</f>
        <v>53.3828851295544</v>
      </c>
      <c r="BP107" s="121" t="n">
        <f aca="false">IF(Polymers_Data!AJ107=1,0.5*BO107+0.5*BN107,IF(Polymers_Data!AJ107=2,0.7*BO107+0.3*BN107,IF(Polymers_Data!AJ107=3,MAXA(MINA(BN107,BO107),BM107),IF(Polymers_Data!AJ107=4,0.7*BO107+0.3*BM107,IF(Polymers_Data!AJ107=5,0.5*BO107+0.5*BM107,"ERR")))))</f>
        <v>53.3828851295544</v>
      </c>
      <c r="BQ107" s="121" t="n">
        <v>0</v>
      </c>
      <c r="BR107" s="121" t="n">
        <f aca="false">BO107+BQ107</f>
        <v>53.3828851295544</v>
      </c>
      <c r="BS107" s="96" t="n">
        <f aca="false">BR107-2.5</f>
        <v>50.8828851295544</v>
      </c>
      <c r="BT107" s="124"/>
      <c r="BU107" s="122" t="n">
        <f aca="false">VLOOKUP(A107,'[2]Price Curves'!$C$8:$IV$367,'[2]Price Curves'!$AW$1)</f>
        <v>39.1531688347764</v>
      </c>
      <c r="BV107" s="96" t="n">
        <f aca="false">BU107/2.97</f>
        <v>13.1828851295544</v>
      </c>
      <c r="BW107" s="96" t="n">
        <f aca="false">BV107+7</f>
        <v>20.1828851295544</v>
      </c>
      <c r="BX107" s="96" t="n">
        <f aca="false">BV107+23.861</f>
        <v>37.0438851295544</v>
      </c>
      <c r="BY107" s="96" t="n">
        <f aca="false">BV107+$BY$3</f>
        <v>27.1828851295544</v>
      </c>
      <c r="BZ107" s="96" t="n">
        <f aca="false">IF(Monomers_Data!F107=1,0.5*BY107+0.5*BX107,IF(Monomers_Data!F107=2,0.7*BY107+0.3*BX107,IF(Monomers_Data!F107=3,MAXA(MINA(BX107,BY107),BW107),IF(Monomers_Data!F107=4,0.7*BY107+0.3*BW107,IF(Monomers_Data!F107=5,0.5*BY107+0.5*BW107,"ERR")))))</f>
        <v>27.1828851295544</v>
      </c>
      <c r="CA107" s="96"/>
      <c r="CB107" s="92" t="n">
        <f aca="false">BY107+CA107</f>
        <v>27.1828851295544</v>
      </c>
      <c r="CC107" s="96" t="n">
        <f aca="false">EP107</f>
        <v>24.5828851295544</v>
      </c>
      <c r="CD107" s="96" t="n">
        <f aca="false">CB107+2</f>
        <v>29.1828851295544</v>
      </c>
      <c r="CE107" s="123" t="n">
        <f aca="false">CB107+0.25</f>
        <v>27.4328851295544</v>
      </c>
      <c r="CF107" s="124"/>
      <c r="CG107" s="105" t="n">
        <f aca="false">VLOOKUP(A107,'[2]Price Curves'!$C$8:$BH$367,'[2]Price Curves'!$AY$1)</f>
        <v>46.6513017566017</v>
      </c>
      <c r="CH107" s="124" t="n">
        <f aca="false">CG107/4.23</f>
        <v>11.0286765382037</v>
      </c>
      <c r="CI107" s="124" t="n">
        <f aca="false">$CB107+CI$3</f>
        <v>19.1828851295544</v>
      </c>
      <c r="CJ107" s="124" t="n">
        <f aca="false">$CB107+CJ$3</f>
        <v>25.1828851295544</v>
      </c>
      <c r="CK107" s="124" t="n">
        <f aca="false">$CB107+CK$3</f>
        <v>21.1828851295544</v>
      </c>
      <c r="CL107" s="125" t="n">
        <f aca="false">IF(Monomers_Data!P107=1,0.5*CK107+0.5*CJ107,IF(Monomers_Data!P107=2,0.7*CK107+0.3*CJ107,IF(Monomers_Data!P107=3,MAXA(MINA(CJ107,CK107),CI107),IF(Monomers_Data!P107=4,0.7*CK107+0.3*CI107,IF(Monomers_Data!P107=5,0.5*CK107+0.5*CI107,"ERR")))))</f>
        <v>21.1828851295544</v>
      </c>
      <c r="CM107" s="125" t="n">
        <f aca="false">CH107+$CM$3</f>
        <v>18.0286765382037</v>
      </c>
      <c r="CN107" s="125"/>
      <c r="CO107" s="118" t="n">
        <f aca="false">CK107+CN107</f>
        <v>21.1828851295544</v>
      </c>
      <c r="CP107" s="125" t="n">
        <v>1.5</v>
      </c>
      <c r="CQ107" s="127" t="n">
        <f aca="false">CO107+CP107</f>
        <v>22.6828851295544</v>
      </c>
      <c r="CR107" s="124" t="n">
        <f aca="false">EX107</f>
        <v>19.2240969623131</v>
      </c>
      <c r="CS107" s="128" t="n">
        <f aca="false">EX107</f>
        <v>19.2240969623131</v>
      </c>
      <c r="CT107" s="7" t="n">
        <f aca="false">CB107</f>
        <v>27.1828851295544</v>
      </c>
      <c r="CU107" s="124" t="n">
        <f aca="false">(+CT107+$CU$3)</f>
        <v>29.6828851295544</v>
      </c>
      <c r="CV107" s="124" t="n">
        <f aca="false">CT107+$CV$3</f>
        <v>44.1828851295544</v>
      </c>
      <c r="CW107" s="124" t="n">
        <f aca="false">CT107+$CW$3</f>
        <v>37.1828851295544</v>
      </c>
      <c r="CX107" s="96" t="n">
        <f aca="false">IF(Polymers_Data!BU107=1,0.5*CW107+0.5*CV107,IF(Polymers_Data!BU107=2,0.7*CW107+0.3*CV107,IF(Polymers_Data!BU107=3,MAXA(MINA(CV107,CW107),CU107),IF(Polymers_Data!BU107=4,0.7*CW107+0.3*CU107,IF(Polymers_Data!BU107=5,0.5*CW107+0.5*CU107,"ERR")))))</f>
        <v>39.2828851295543</v>
      </c>
      <c r="CY107" s="129" t="n">
        <f aca="false">CX107</f>
        <v>39.2828851295543</v>
      </c>
      <c r="CZ107" s="105" t="n">
        <v>0</v>
      </c>
      <c r="DA107" s="124" t="n">
        <f aca="false">CZ107*100/(0.2*4.22+0.8*2.9696)</f>
        <v>0</v>
      </c>
      <c r="DB107" s="123"/>
      <c r="DC107" s="124" t="n">
        <f aca="false">EN107</f>
        <v>24.5828851295544</v>
      </c>
      <c r="DD107" s="124" t="n">
        <f aca="false">EB107</f>
        <v>106.774166666667</v>
      </c>
      <c r="DE107" s="124" t="n">
        <f aca="false">DC107*0.285+DD107/7.37*0.785+5.2</f>
        <v>23.5789473410727</v>
      </c>
      <c r="DF107" s="124" t="n">
        <f aca="false">DC107+$DF$3</f>
        <v>19.2828851295544</v>
      </c>
      <c r="DG107" s="124" t="n">
        <f aca="false">DC107+$DG$3</f>
        <v>49.5828851295544</v>
      </c>
      <c r="DH107" s="96" t="n">
        <f aca="false">DC107+6</f>
        <v>30.5828851295544</v>
      </c>
      <c r="DI107" s="124" t="n">
        <f aca="false">IF(Monomers_Data!AE107=1,0.5*DH107+0.5*DG107,IF(Monomers_Data!AE107=2,0.7*DH107+0.3*DG107,IF(Monomers_Data!AE107=3,MAXA(MINA(DG107,DH107),DF107),IF(Monomers_Data!AE107=4,0.7*DH107+0.3*DF107,IF(Monomers_Data!AE107=5,0.5*DH107+0.5*DF107,"ERR")))))</f>
        <v>30.5828851295544</v>
      </c>
      <c r="DJ107" s="125" t="n">
        <f aca="false">DI107</f>
        <v>30.5828851295544</v>
      </c>
      <c r="DK107" s="123" t="n">
        <f aca="false">DJ107/100*2204</f>
        <v>674.046788255378</v>
      </c>
      <c r="DL107" s="124" t="n">
        <f aca="false">CB107</f>
        <v>27.1828851295544</v>
      </c>
      <c r="DM107" s="124" t="n">
        <f aca="false">DL107+$DM$3</f>
        <v>29.6828851295544</v>
      </c>
      <c r="DN107" s="124" t="n">
        <f aca="false">DL107+$DN$3</f>
        <v>50.1828851295544</v>
      </c>
      <c r="DO107" s="96" t="n">
        <f aca="false">DL107+$DO$3</f>
        <v>38.1828851295544</v>
      </c>
      <c r="DP107" s="124" t="n">
        <f aca="false">IF(Monomers_Data!AE107=1,0.5*DO107+0.5*DN107,IF(Monomers_Data!AE107=2,0.7*DO107+0.3*DN107,IF(Monomers_Data!AE107=3,MAXA(MINA(DN107,DO107),DM107),IF(Monomers_Data!AE107=4,0.7*DO107+0.3*DM107,IF(Monomers_Data!AE107=5,0.5*DO107+0.5*DM107,"ERR")))))</f>
        <v>38.1828851295544</v>
      </c>
      <c r="DQ107" s="125" t="n">
        <f aca="false">DP107</f>
        <v>38.1828851295544</v>
      </c>
      <c r="DR107" s="123" t="n">
        <f aca="false">DQ107/100*2204</f>
        <v>841.550788255378</v>
      </c>
      <c r="DS107" s="96" t="n">
        <f aca="false">VLOOKUP(A107,'[2]Price Curves'!$C$8:$BH$367,'[2]Price Curves'!$BC$1)</f>
        <v>22.75</v>
      </c>
      <c r="DT107" s="124" t="n">
        <f aca="false">DS107/42*100</f>
        <v>54.1666666666667</v>
      </c>
      <c r="DU107" s="124" t="n">
        <f aca="false">VLOOKUP(A107,'[2]Price Curves'!$C$8:$BH$367,'[2]Price Curves'!$BG$1)</f>
        <v>85.2809523809524</v>
      </c>
      <c r="DV107" s="105" t="n">
        <f aca="false">DT108+$DT$3</f>
        <v>79.806349206349</v>
      </c>
      <c r="DW107" s="130" t="n">
        <f aca="false">DT108+$DU$3</f>
        <v>164.206349206349</v>
      </c>
      <c r="DX107" s="130" t="n">
        <f aca="false">DT107*$DV$3+DU107*$DW$3+$DX$3</f>
        <v>106.774166666667</v>
      </c>
      <c r="DY107" s="96" t="n">
        <f aca="false">DT108+$DY$3</f>
        <v>109.206349206349</v>
      </c>
      <c r="DZ107" s="96"/>
      <c r="EA107" s="131" t="n">
        <f aca="false">DX107+DZ107</f>
        <v>106.774166666667</v>
      </c>
      <c r="EB107" s="131" t="n">
        <f aca="false">DX107</f>
        <v>106.774166666667</v>
      </c>
      <c r="EC107" s="132"/>
      <c r="ED107" s="133" t="n">
        <f aca="false">'[2]Price Curves'!AM106</f>
        <v>0</v>
      </c>
      <c r="EH107" s="106" t="n">
        <f aca="false">MAX(EXP(-0.015*((A113-'Export File'!$A$6+30)/365))*$EH$8,0.1)</f>
        <v>0.1</v>
      </c>
      <c r="EJ107" s="134" t="n">
        <f aca="false">BV107</f>
        <v>13.1828851295544</v>
      </c>
      <c r="EK107" s="134" t="n">
        <f aca="false">EJ107+5.22</f>
        <v>18.4028851295544</v>
      </c>
      <c r="EL107" s="134" t="n">
        <f aca="false">EJ107+18.2</f>
        <v>31.3828851295544</v>
      </c>
      <c r="EM107" s="134" t="n">
        <f aca="false">EJ107+$EM$3</f>
        <v>24.5828851295544</v>
      </c>
      <c r="EN107" s="135" t="n">
        <f aca="false">IF(Monomers_Data!K107=1,0.5*EM107+0.5*EL107,IF(Monomers_Data!K107=2,0.7*EM107+0.3*EL107,IF(Monomers_Data!K107=3,MAXA(MINA(EL107,EM107),EK107),IF(Monomers_Data!K107=4,0.7*EM107+0.3*EK107,IF(Monomers_Data!K107=5,0.5*EM107+0.5*EK107,"ERR")))))</f>
        <v>24.5828851295544</v>
      </c>
      <c r="EP107" s="142" t="n">
        <f aca="false">EN107+EO107</f>
        <v>24.5828851295544</v>
      </c>
      <c r="EQ107" s="134" t="n">
        <f aca="false">VLOOKUP(A107,'[2]Price Curves'!$C$8:$BH$367,'[2]Price Curves'!$BH$1)</f>
        <v>69.0809523809524</v>
      </c>
      <c r="ER107" s="134" t="n">
        <f aca="false">VLOOKUP(A107,'[2]Price Curves'!$C$8:$BH$367,'[2]Price Curves'!$BA$1)</f>
        <v>45.8127215259741</v>
      </c>
      <c r="ES107" s="137" t="n">
        <f aca="false">MIN(((EQ107+$ET$1-ER107*0.7133-$ET$3)/5.69*2.4313)+1.5,CQ107-$ET$2)</f>
        <v>17.4434903660081</v>
      </c>
      <c r="ET107" s="134" t="n">
        <f aca="false">MAX(($EQ107+$ET$1-$ER107*0.7133-$ET$3)/5.69*2.4313+1.5,$CQ107-$ET$2)</f>
        <v>20.1828851295544</v>
      </c>
      <c r="EU107" s="138" t="n">
        <f aca="false">AVERAGE(ET107,ES107)</f>
        <v>18.8131877477812</v>
      </c>
      <c r="EV107" s="134" t="n">
        <f aca="false">CB107*$EV$2+$EV$3</f>
        <v>17.5230782728135</v>
      </c>
      <c r="EW107" s="134" t="n">
        <f aca="false">IF(Monomers_Data!U107=1,0.5*EU107+0.5*ET107,IF(Monomers_Data!U107=2,0.7*EU107+0.3*ET107,IF(Monomers_Data!U107=3,MAXA(MINA(ET107,EU107),ES107),IF(Monomers_Data!U107=4,0.7*EU107+0.3*ES107,IF(Monomers_Data!U107=5,0.5*EU107+0.5*ES107,"ERR")))))</f>
        <v>19.2240969623131</v>
      </c>
      <c r="EX107" s="96" t="n">
        <f aca="false">EW107</f>
        <v>19.2240969623131</v>
      </c>
      <c r="EY107" s="139" t="n">
        <f aca="false">VLOOKUP(A107,'[2]Price Curves'!$C$8:$BH$367,'[2]Price Curves'!$BE$1)</f>
        <v>4.347</v>
      </c>
      <c r="EZ107" s="134" t="n">
        <f aca="false">EY107*$EZ$2+$EZ$3</f>
        <v>66.2173</v>
      </c>
      <c r="FA107" s="0" t="n">
        <f aca="false">((EY107*$FA$2)+$FA$3)*100</f>
        <v>65.6435</v>
      </c>
    </row>
    <row r="108" customFormat="false" ht="12" hidden="false" customHeight="false" outlineLevel="0" collapsed="false">
      <c r="A108" s="140" t="n">
        <f aca="false">EOMONTH(A107,0)+1</f>
        <v>39995</v>
      </c>
      <c r="C108" s="108" t="n">
        <f aca="false">CB108</f>
        <v>27.3958052110709</v>
      </c>
      <c r="D108" s="6"/>
      <c r="E108" s="96" t="n">
        <f aca="false">C108+$E$3</f>
        <v>36.395805211071</v>
      </c>
      <c r="F108" s="96" t="n">
        <f aca="false">C108+$F$3</f>
        <v>49.395805211071</v>
      </c>
      <c r="G108" s="96" t="n">
        <f aca="false">C108+$G$3</f>
        <v>42.5958052110709</v>
      </c>
      <c r="H108" s="92" t="n">
        <f aca="false">IF(Polymers_Data!F108=1,0.5*G108+0.5*F108,IF(Polymers_Data!F108=2,0.7*G108+0.3*F108,IF(Polymers_Data!F108=3,MAXA(MINA(F108,G108),E108),IF(Polymers_Data!F108=4,0.7*G108+0.3*E108,IF(Polymers_Data!F108=5,0.5*G108+0.5*E108,"ERR")))))</f>
        <v>42.5958052110709</v>
      </c>
      <c r="I108" s="109" t="n">
        <v>0</v>
      </c>
      <c r="J108" s="109" t="n">
        <f aca="false">G108+I108</f>
        <v>42.5958052110709</v>
      </c>
      <c r="K108" s="110" t="n">
        <f aca="false">J108+2</f>
        <v>44.5958052110709</v>
      </c>
      <c r="L108" s="111" t="n">
        <f aca="false">AB108+$L$3</f>
        <v>44.895805211071</v>
      </c>
      <c r="M108" s="112" t="n">
        <f aca="false">L108+$M$3</f>
        <v>45.895805211071</v>
      </c>
      <c r="N108" s="113" t="n">
        <f aca="false">L108+$N$3</f>
        <v>43.895805211071</v>
      </c>
      <c r="O108" s="114" t="n">
        <f aca="false">C108+$O$3</f>
        <v>29.8958052110709</v>
      </c>
      <c r="P108" s="96" t="n">
        <f aca="false">C108+$P$3</f>
        <v>47.895805211071</v>
      </c>
      <c r="Q108" s="96" t="n">
        <f aca="false">C108+$Q$3</f>
        <v>39.645805211071</v>
      </c>
      <c r="R108" s="6"/>
      <c r="S108" s="88" t="n">
        <f aca="false">J108-3.5</f>
        <v>39.0958052110709</v>
      </c>
      <c r="T108" s="92"/>
      <c r="U108" s="114" t="n">
        <f aca="false">$C108+$U$3</f>
        <v>32.395805211071</v>
      </c>
      <c r="V108" s="96" t="n">
        <f aca="false">$C108+$V$3</f>
        <v>46.895805211071</v>
      </c>
      <c r="W108" s="96" t="n">
        <f aca="false">$C108+$W$3</f>
        <v>39.395805211071</v>
      </c>
      <c r="X108" s="92"/>
      <c r="Y108" s="92" t="n">
        <f aca="false">IF(Polymers_Data!BA108=1,0.5*W108+0.5*V108,IF(Polymers_Data!BA108=2,0.7*W108+0.3*V108,IF(Polymers_Data!BA108=3,MAXA(MINA(V108,W108),U108),IF(Polymers_Data!BA108=4,0.7*W108+0.3*U108,IF(Polymers_Data!BA108=5,0.5*W108+0.5*U108,"ERR")))))</f>
        <v>39.395805211071</v>
      </c>
      <c r="Z108" s="96" t="n">
        <v>0</v>
      </c>
      <c r="AA108" s="92" t="n">
        <f aca="false">W108+Z108</f>
        <v>39.395805211071</v>
      </c>
      <c r="AB108" s="92" t="n">
        <f aca="false">AA108+1</f>
        <v>40.395805211071</v>
      </c>
      <c r="AC108" s="116" t="n">
        <f aca="false">S108+2</f>
        <v>41.0958052110709</v>
      </c>
      <c r="AD108" s="117" t="n">
        <f aca="false">AB108+2.5</f>
        <v>42.895805211071</v>
      </c>
      <c r="AE108" s="96" t="n">
        <f aca="false">C108+11.33</f>
        <v>38.725805211071</v>
      </c>
      <c r="AF108" s="96" t="n">
        <f aca="false">C108+27</f>
        <v>54.395805211071</v>
      </c>
      <c r="AG108" s="96" t="n">
        <f aca="false">C108+17.68</f>
        <v>45.0758052110709</v>
      </c>
      <c r="AH108" s="6"/>
      <c r="AI108" s="88" t="n">
        <f aca="false">AC108+4.5</f>
        <v>45.5958052110709</v>
      </c>
      <c r="AJ108" s="118" t="n">
        <f aca="false">AB108+8</f>
        <v>48.395805211071</v>
      </c>
      <c r="AK108" s="114" t="n">
        <f aca="false">CO108+1.5</f>
        <v>22.8958052110709</v>
      </c>
      <c r="AL108" s="6"/>
      <c r="AM108" s="96" t="n">
        <f aca="false">AK108+$AM$3</f>
        <v>35.695805211071</v>
      </c>
      <c r="AN108" s="96" t="n">
        <f aca="false">AK108+$AN$3</f>
        <v>46.895805211071</v>
      </c>
      <c r="AO108" s="96" t="n">
        <f aca="false">AK108+$AO$3</f>
        <v>40.7958052110709</v>
      </c>
      <c r="AP108" s="109" t="n">
        <f aca="false">IF(Polymers_Data!AE108=1,0.5*AO108+0.5*AN108,IF(Polymers_Data!AE108=2,0.7*AO108+0.3*AN108,IF(Polymers_Data!AE108=3,MAXA(MINA(AN108,AO108),AM108),IF(Polymers_Data!AE108=4,0.7*AO108+0.3*AM108,IF(Polymers_Data!AE108=5,0.5*AO108+0.5*AM108,"ERR")))))</f>
        <v>40.7958052110709</v>
      </c>
      <c r="AQ108" s="109" t="n">
        <f aca="false">IF(Polymers_Data!AE108=1,0.5*AO108+0.5*AN108,IF(Polymers_Data!AE108=2,0.7*AO108+0.3*AN108,IF(Polymers_Data!AE108=3,MAXA(MINA(AN108,AO108),AM108),IF(Polymers_Data!AE108=4,0.7*AO108+0.3*AM108,IF(Polymers_Data!AE108=5,0.5*AO108+0.5*AM108,"ERR")))))</f>
        <v>40.7958052110709</v>
      </c>
      <c r="AR108" s="96" t="n">
        <f aca="false">$AK108+10</f>
        <v>32.895805211071</v>
      </c>
      <c r="AS108" s="96" t="n">
        <f aca="false">$AK108+23.75</f>
        <v>46.645805211071</v>
      </c>
      <c r="AT108" s="96" t="n">
        <f aca="false">$AK108+$AT$3</f>
        <v>38.285805211071</v>
      </c>
      <c r="AU108" s="96" t="n">
        <f aca="false">IF(Polymers_Data!BP108=1,0.5*AT108+0.5*AS108,IF(Polymers_Data!BP108=2,0.7*AT108+0.3*AS108,IF(Polymers_Data!BP108=3,MAXA(MINA(AS108,AT108),AR108),IF(Polymers_Data!BP108=4,0.7*AT108+0.3*AR108,IF(Polymers_Data!BP108=5,0.3*AT108+0.7*AR108,"ERR")))))</f>
        <v>38.285805211071</v>
      </c>
      <c r="AV108" s="96"/>
      <c r="AW108" s="96" t="n">
        <f aca="false">AT108+AV108</f>
        <v>38.285805211071</v>
      </c>
      <c r="AX108" s="5"/>
      <c r="AY108" s="108" t="n">
        <f aca="false">C108</f>
        <v>27.3958052110709</v>
      </c>
      <c r="AZ108" s="6"/>
      <c r="BA108" s="96" t="n">
        <f aca="false">AY108+$BA$3</f>
        <v>44.895805211071</v>
      </c>
      <c r="BB108" s="96" t="n">
        <f aca="false">AY108+$BB$3</f>
        <v>87.395805211071</v>
      </c>
      <c r="BC108" s="96" t="n">
        <f aca="false">AY108+$BC$3</f>
        <v>66.895805211071</v>
      </c>
      <c r="BD108" s="109" t="n">
        <f aca="false">IF(Polymers_Data!BZ108=1,0.5*BC108+0.5*BB108,IF(Polymers_Data!BZ108=2,0.7*BC108+0.3*BB108,IF(Polymers_Data!BZ108=3,MAXA(MINA(BB108,BC108),BA108),IF(Polymers_Data!BZ108=4,0.7*BC108+0.3*BA108,IF(Polymers_Data!BZ108=5,0.5*BC108+0.5*BA108,"ERR")))))</f>
        <v>66.895805211071</v>
      </c>
      <c r="BE108" s="92" t="n">
        <f aca="false">IF(Polymers_Data!BZ108=1,0.5*BC108+0.5*BB108,IF(Polymers_Data!BZ108=2,0.7*BC108+0.3*BB108,IF(Polymers_Data!BZ108=3,MAXA(MINA(BB108,BC108),BA108),IF(Polymers_Data!BZ108=4,0.7*BC108+0.3*BA108,IF(Polymers_Data!BZ108=5,0.5*BC108+0.5*BA108,"ERR")))))</f>
        <v>66.895805211071</v>
      </c>
      <c r="BF108" s="6"/>
      <c r="BG108" s="6"/>
      <c r="BH108" s="6"/>
      <c r="BI108" s="120" t="n">
        <f aca="false">BC108+BH108</f>
        <v>66.895805211071</v>
      </c>
      <c r="BJ108" s="6"/>
      <c r="BK108" s="114" t="n">
        <f aca="false">DQ108</f>
        <v>38.395805211071</v>
      </c>
      <c r="BL108" s="6"/>
      <c r="BM108" s="96" t="n">
        <f aca="false">BK108+$BM$3</f>
        <v>45.645805211071</v>
      </c>
      <c r="BN108" s="96" t="n">
        <f aca="false">BK108+22</f>
        <v>60.395805211071</v>
      </c>
      <c r="BO108" s="96" t="n">
        <f aca="false">BK108+$BO$3</f>
        <v>53.595805211071</v>
      </c>
      <c r="BP108" s="121" t="n">
        <f aca="false">IF(Polymers_Data!AJ108=1,0.5*BO108+0.5*BN108,IF(Polymers_Data!AJ108=2,0.7*BO108+0.3*BN108,IF(Polymers_Data!AJ108=3,MAXA(MINA(BN108,BO108),BM108),IF(Polymers_Data!AJ108=4,0.7*BO108+0.3*BM108,IF(Polymers_Data!AJ108=5,0.5*BO108+0.5*BM108,"ERR")))))</f>
        <v>53.595805211071</v>
      </c>
      <c r="BQ108" s="121" t="n">
        <v>0</v>
      </c>
      <c r="BR108" s="121" t="n">
        <f aca="false">BO108+BQ108</f>
        <v>53.595805211071</v>
      </c>
      <c r="BS108" s="96" t="n">
        <f aca="false">BR108-2.5</f>
        <v>51.095805211071</v>
      </c>
      <c r="BT108" s="124"/>
      <c r="BU108" s="122" t="n">
        <f aca="false">VLOOKUP(A108,'[2]Price Curves'!$C$8:$IV$367,'[2]Price Curves'!$AW$1)</f>
        <v>39.7855414768807</v>
      </c>
      <c r="BV108" s="96" t="n">
        <f aca="false">BU108/2.97</f>
        <v>13.3958052110709</v>
      </c>
      <c r="BW108" s="96" t="n">
        <f aca="false">BV108+7</f>
        <v>20.3958052110709</v>
      </c>
      <c r="BX108" s="96" t="n">
        <f aca="false">BV108+23.861</f>
        <v>37.256805211071</v>
      </c>
      <c r="BY108" s="96" t="n">
        <f aca="false">BV108+$BY$3</f>
        <v>27.3958052110709</v>
      </c>
      <c r="BZ108" s="96" t="n">
        <f aca="false">IF(Monomers_Data!F108=1,0.5*BY108+0.5*BX108,IF(Monomers_Data!F108=2,0.7*BY108+0.3*BX108,IF(Monomers_Data!F108=3,MAXA(MINA(BX108,BY108),BW108),IF(Monomers_Data!F108=4,0.7*BY108+0.3*BW108,IF(Monomers_Data!F108=5,0.5*BY108+0.5*BW108,"ERR")))))</f>
        <v>27.3958052110709</v>
      </c>
      <c r="CA108" s="96"/>
      <c r="CB108" s="92" t="n">
        <f aca="false">BY108+CA108</f>
        <v>27.3958052110709</v>
      </c>
      <c r="CC108" s="96" t="n">
        <f aca="false">EP108</f>
        <v>24.795805211071</v>
      </c>
      <c r="CD108" s="96" t="n">
        <f aca="false">CB108+2</f>
        <v>29.3958052110709</v>
      </c>
      <c r="CE108" s="123" t="n">
        <f aca="false">CB108+0.25</f>
        <v>27.6458052110709</v>
      </c>
      <c r="CF108" s="124"/>
      <c r="CG108" s="105" t="n">
        <f aca="false">VLOOKUP(A108,'[2]Price Curves'!$C$8:$BH$367,'[2]Price Curves'!$AY$1)</f>
        <v>47.1928377844462</v>
      </c>
      <c r="CH108" s="124" t="n">
        <f aca="false">CG108/4.23</f>
        <v>11.1566992398218</v>
      </c>
      <c r="CI108" s="124" t="n">
        <f aca="false">$CB108+CI$3</f>
        <v>19.3958052110709</v>
      </c>
      <c r="CJ108" s="124" t="n">
        <f aca="false">$CB108+CJ$3</f>
        <v>25.3958052110709</v>
      </c>
      <c r="CK108" s="124" t="n">
        <f aca="false">$CB108+CK$3</f>
        <v>21.3958052110709</v>
      </c>
      <c r="CL108" s="125" t="n">
        <f aca="false">IF(Monomers_Data!P108=1,0.5*CK108+0.5*CJ108,IF(Monomers_Data!P108=2,0.7*CK108+0.3*CJ108,IF(Monomers_Data!P108=3,MAXA(MINA(CJ108,CK108),CI108),IF(Monomers_Data!P108=4,0.7*CK108+0.3*CI108,IF(Monomers_Data!P108=5,0.5*CK108+0.5*CI108,"ERR")))))</f>
        <v>21.3958052110709</v>
      </c>
      <c r="CM108" s="125" t="n">
        <f aca="false">CH108+$CM$3</f>
        <v>18.1566992398218</v>
      </c>
      <c r="CN108" s="125"/>
      <c r="CO108" s="118" t="n">
        <f aca="false">CK108+CN108</f>
        <v>21.3958052110709</v>
      </c>
      <c r="CP108" s="125" t="n">
        <v>1.5</v>
      </c>
      <c r="CQ108" s="127" t="n">
        <f aca="false">CO108+CP108</f>
        <v>22.8958052110709</v>
      </c>
      <c r="CR108" s="124" t="n">
        <f aca="false">EX108</f>
        <v>18.7150335423343</v>
      </c>
      <c r="CS108" s="128" t="n">
        <f aca="false">EX108</f>
        <v>18.7150335423343</v>
      </c>
      <c r="CT108" s="7" t="n">
        <f aca="false">CB108</f>
        <v>27.3958052110709</v>
      </c>
      <c r="CU108" s="124" t="n">
        <f aca="false">(+CT108+$CU$3)</f>
        <v>29.8958052110709</v>
      </c>
      <c r="CV108" s="124" t="n">
        <f aca="false">CT108+$CV$3</f>
        <v>44.395805211071</v>
      </c>
      <c r="CW108" s="124" t="n">
        <f aca="false">CT108+$CW$3</f>
        <v>37.395805211071</v>
      </c>
      <c r="CX108" s="96" t="n">
        <f aca="false">IF(Polymers_Data!BU108=1,0.5*CW108+0.5*CV108,IF(Polymers_Data!BU108=2,0.7*CW108+0.3*CV108,IF(Polymers_Data!BU108=3,MAXA(MINA(CV108,CW108),CU108),IF(Polymers_Data!BU108=4,0.7*CW108+0.3*CU108,IF(Polymers_Data!BU108=5,0.5*CW108+0.5*CU108,"ERR")))))</f>
        <v>39.4958052110709</v>
      </c>
      <c r="CY108" s="129" t="n">
        <f aca="false">CX108</f>
        <v>39.4958052110709</v>
      </c>
      <c r="CZ108" s="105" t="n">
        <v>0</v>
      </c>
      <c r="DA108" s="124" t="n">
        <f aca="false">CZ108*100/(0.2*4.22+0.8*2.9696)</f>
        <v>0</v>
      </c>
      <c r="DB108" s="123"/>
      <c r="DC108" s="124" t="n">
        <f aca="false">EN108</f>
        <v>24.795805211071</v>
      </c>
      <c r="DD108" s="124" t="n">
        <f aca="false">EB108</f>
        <v>106.820396825397</v>
      </c>
      <c r="DE108" s="124" t="n">
        <f aca="false">DC108*0.285+DD108/7.37*0.785+5.2</f>
        <v>23.6445536721208</v>
      </c>
      <c r="DF108" s="124" t="n">
        <f aca="false">DC108+$DF$3</f>
        <v>19.4958052110709</v>
      </c>
      <c r="DG108" s="124" t="n">
        <f aca="false">DC108+$DG$3</f>
        <v>49.795805211071</v>
      </c>
      <c r="DH108" s="96" t="n">
        <f aca="false">DC108+6</f>
        <v>30.795805211071</v>
      </c>
      <c r="DI108" s="124" t="n">
        <f aca="false">IF(Monomers_Data!AE108=1,0.5*DH108+0.5*DG108,IF(Monomers_Data!AE108=2,0.7*DH108+0.3*DG108,IF(Monomers_Data!AE108=3,MAXA(MINA(DG108,DH108),DF108),IF(Monomers_Data!AE108=4,0.7*DH108+0.3*DF108,IF(Monomers_Data!AE108=5,0.5*DH108+0.5*DF108,"ERR")))))</f>
        <v>30.795805211071</v>
      </c>
      <c r="DJ108" s="125" t="n">
        <f aca="false">DI108</f>
        <v>30.795805211071</v>
      </c>
      <c r="DK108" s="123" t="n">
        <f aca="false">DJ108/100*2204</f>
        <v>678.739546852004</v>
      </c>
      <c r="DL108" s="124" t="n">
        <f aca="false">CB108</f>
        <v>27.3958052110709</v>
      </c>
      <c r="DM108" s="124" t="n">
        <f aca="false">DL108+$DM$3</f>
        <v>29.8958052110709</v>
      </c>
      <c r="DN108" s="124" t="n">
        <f aca="false">DL108+$DN$3</f>
        <v>50.395805211071</v>
      </c>
      <c r="DO108" s="96" t="n">
        <f aca="false">DL108+$DO$3</f>
        <v>38.395805211071</v>
      </c>
      <c r="DP108" s="124" t="n">
        <f aca="false">IF(Monomers_Data!AE108=1,0.5*DO108+0.5*DN108,IF(Monomers_Data!AE108=2,0.7*DO108+0.3*DN108,IF(Monomers_Data!AE108=3,MAXA(MINA(DN108,DO108),DM108),IF(Monomers_Data!AE108=4,0.7*DO108+0.3*DM108,IF(Monomers_Data!AE108=5,0.5*DO108+0.5*DM108,"ERR")))))</f>
        <v>38.395805211071</v>
      </c>
      <c r="DQ108" s="125" t="n">
        <f aca="false">DP108</f>
        <v>38.395805211071</v>
      </c>
      <c r="DR108" s="123" t="n">
        <f aca="false">DQ108/100*2204</f>
        <v>846.243546852004</v>
      </c>
      <c r="DS108" s="96" t="n">
        <f aca="false">VLOOKUP(A108,'[2]Price Curves'!$C$8:$BH$367,'[2]Price Curves'!$BC$1)</f>
        <v>22.7666666666666</v>
      </c>
      <c r="DT108" s="124" t="n">
        <f aca="false">DS108/42*100</f>
        <v>54.206349206349</v>
      </c>
      <c r="DU108" s="124" t="n">
        <f aca="false">VLOOKUP(A108,'[2]Price Curves'!$C$8:$BH$367,'[2]Price Curves'!$BG$1)</f>
        <v>81.3404761904762</v>
      </c>
      <c r="DV108" s="105" t="n">
        <f aca="false">DT109+$DT$3</f>
        <v>79.8460317460317</v>
      </c>
      <c r="DW108" s="130" t="n">
        <f aca="false">DT109+$DU$3</f>
        <v>164.246031746032</v>
      </c>
      <c r="DX108" s="130" t="n">
        <f aca="false">DT108*$DV$3+DU108*$DW$3+$DX$3</f>
        <v>106.820396825397</v>
      </c>
      <c r="DY108" s="96" t="n">
        <f aca="false">DT109+$DY$3</f>
        <v>109.246031746032</v>
      </c>
      <c r="DZ108" s="96"/>
      <c r="EA108" s="131" t="n">
        <f aca="false">DX108+DZ108</f>
        <v>106.820396825397</v>
      </c>
      <c r="EB108" s="131" t="n">
        <f aca="false">DX108</f>
        <v>106.820396825397</v>
      </c>
      <c r="EC108" s="132"/>
      <c r="ED108" s="133" t="n">
        <f aca="false">'[2]Price Curves'!AM107</f>
        <v>0</v>
      </c>
      <c r="EH108" s="106" t="n">
        <f aca="false">MAX(EXP(-0.015*((A114-'Export File'!$A$6+30)/365))*$EH$8,0.1)</f>
        <v>0.1</v>
      </c>
      <c r="EJ108" s="134" t="n">
        <f aca="false">BV108</f>
        <v>13.3958052110709</v>
      </c>
      <c r="EK108" s="134" t="n">
        <f aca="false">EJ108+5.22</f>
        <v>18.6158052110709</v>
      </c>
      <c r="EL108" s="134" t="n">
        <f aca="false">EJ108+18.2</f>
        <v>31.5958052110709</v>
      </c>
      <c r="EM108" s="134" t="n">
        <f aca="false">EJ108+$EM$3</f>
        <v>24.795805211071</v>
      </c>
      <c r="EN108" s="135" t="n">
        <f aca="false">IF(Monomers_Data!K108=1,0.5*EM108+0.5*EL108,IF(Monomers_Data!K108=2,0.7*EM108+0.3*EL108,IF(Monomers_Data!K108=3,MAXA(MINA(EL108,EM108),EK108),IF(Monomers_Data!K108=4,0.7*EM108+0.3*EK108,IF(Monomers_Data!K108=5,0.5*EM108+0.5*EK108,"ERR")))))</f>
        <v>24.795805211071</v>
      </c>
      <c r="EP108" s="142" t="n">
        <f aca="false">EN108+EO108</f>
        <v>24.795805211071</v>
      </c>
      <c r="EQ108" s="134" t="n">
        <f aca="false">VLOOKUP(A108,'[2]Price Curves'!$C$8:$BH$367,'[2]Price Curves'!$BH$1)</f>
        <v>65.3595238095238</v>
      </c>
      <c r="ER108" s="134" t="n">
        <f aca="false">VLOOKUP(A108,'[2]Price Curves'!$C$8:$BH$367,'[2]Price Curves'!$BA$1)</f>
        <v>46.6649444099379</v>
      </c>
      <c r="ES108" s="137" t="n">
        <f aca="false">MIN(((EQ108+$ET$1-ER108*0.7133-$ET$3)/5.69*2.4313)+1.5,CQ108-$ET$2)</f>
        <v>15.5936004432521</v>
      </c>
      <c r="ET108" s="134" t="n">
        <f aca="false">MAX(($EQ108+$ET$1-$ER108*0.7133-$ET$3)/5.69*2.4313+1.5,$CQ108-$ET$2)</f>
        <v>20.3958052110709</v>
      </c>
      <c r="EU108" s="138" t="n">
        <f aca="false">AVERAGE(ET108,ES108)</f>
        <v>17.9947028271615</v>
      </c>
      <c r="EV108" s="134" t="n">
        <f aca="false">CB108*$EV$2+$EV$3</f>
        <v>17.6838329343586</v>
      </c>
      <c r="EW108" s="134" t="n">
        <f aca="false">IF(Monomers_Data!U108=1,0.5*EU108+0.5*ET108,IF(Monomers_Data!U108=2,0.7*EU108+0.3*ET108,IF(Monomers_Data!U108=3,MAXA(MINA(ET108,EU108),ES108),IF(Monomers_Data!U108=4,0.7*EU108+0.3*ES108,IF(Monomers_Data!U108=5,0.5*EU108+0.5*ES108,"ERR")))))</f>
        <v>18.7150335423343</v>
      </c>
      <c r="EX108" s="96" t="n">
        <f aca="false">EW108</f>
        <v>18.7150335423343</v>
      </c>
      <c r="EY108" s="139" t="n">
        <f aca="false">VLOOKUP(A108,'[2]Price Curves'!$C$8:$BH$367,'[2]Price Curves'!$BE$1)</f>
        <v>4.392</v>
      </c>
      <c r="EZ108" s="134" t="n">
        <f aca="false">EY108*$EZ$2+$EZ$3</f>
        <v>66.9328</v>
      </c>
      <c r="FA108" s="0" t="n">
        <f aca="false">((EY108*$FA$2)+$FA$3)*100</f>
        <v>66.116</v>
      </c>
    </row>
    <row r="109" customFormat="false" ht="12" hidden="false" customHeight="false" outlineLevel="0" collapsed="false">
      <c r="A109" s="140" t="n">
        <f aca="false">EOMONTH(A108,0)+1</f>
        <v>40026</v>
      </c>
      <c r="C109" s="108" t="n">
        <f aca="false">CB109</f>
        <v>23.4979275203535</v>
      </c>
      <c r="D109" s="6"/>
      <c r="E109" s="96" t="n">
        <f aca="false">C109+$E$3</f>
        <v>32.4979275203535</v>
      </c>
      <c r="F109" s="96" t="n">
        <f aca="false">C109+$F$3</f>
        <v>45.4979275203535</v>
      </c>
      <c r="G109" s="96" t="n">
        <f aca="false">C109+$G$3</f>
        <v>38.6979275203535</v>
      </c>
      <c r="H109" s="92" t="n">
        <f aca="false">IF(Polymers_Data!F109=1,0.5*G109+0.5*F109,IF(Polymers_Data!F109=2,0.7*G109+0.3*F109,IF(Polymers_Data!F109=3,MAXA(MINA(F109,G109),E109),IF(Polymers_Data!F109=4,0.7*G109+0.3*E109,IF(Polymers_Data!F109=5,0.5*G109+0.5*E109,"ERR")))))</f>
        <v>38.6979275203535</v>
      </c>
      <c r="I109" s="109" t="n">
        <v>0</v>
      </c>
      <c r="J109" s="109" t="n">
        <f aca="false">G109+I109</f>
        <v>38.6979275203535</v>
      </c>
      <c r="K109" s="110" t="n">
        <f aca="false">J109+2</f>
        <v>40.6979275203535</v>
      </c>
      <c r="L109" s="111" t="n">
        <f aca="false">AB109+$L$3</f>
        <v>40.9979275203535</v>
      </c>
      <c r="M109" s="112" t="n">
        <f aca="false">L109+$M$3</f>
        <v>41.9979275203535</v>
      </c>
      <c r="N109" s="113" t="n">
        <f aca="false">L109+$N$3</f>
        <v>39.9979275203535</v>
      </c>
      <c r="O109" s="114" t="n">
        <f aca="false">C109+$O$3</f>
        <v>25.9979275203535</v>
      </c>
      <c r="P109" s="96" t="n">
        <f aca="false">C109+$P$3</f>
        <v>43.9979275203535</v>
      </c>
      <c r="Q109" s="96" t="n">
        <f aca="false">C109+$Q$3</f>
        <v>35.7479275203535</v>
      </c>
      <c r="R109" s="6"/>
      <c r="S109" s="88" t="n">
        <f aca="false">J109-3.5</f>
        <v>35.1979275203535</v>
      </c>
      <c r="T109" s="92"/>
      <c r="U109" s="114" t="n">
        <f aca="false">$C109+$U$3</f>
        <v>28.4979275203535</v>
      </c>
      <c r="V109" s="96" t="n">
        <f aca="false">$C109+$V$3</f>
        <v>42.9979275203535</v>
      </c>
      <c r="W109" s="96" t="n">
        <f aca="false">$C109+$W$3</f>
        <v>35.4979275203535</v>
      </c>
      <c r="X109" s="92"/>
      <c r="Y109" s="92" t="n">
        <f aca="false">IF(Polymers_Data!BA109=1,0.5*W109+0.5*V109,IF(Polymers_Data!BA109=2,0.7*W109+0.3*V109,IF(Polymers_Data!BA109=3,MAXA(MINA(V109,W109),U109),IF(Polymers_Data!BA109=4,0.7*W109+0.3*U109,IF(Polymers_Data!BA109=5,0.5*W109+0.5*U109,"ERR")))))</f>
        <v>35.4979275203535</v>
      </c>
      <c r="Z109" s="96" t="n">
        <v>0</v>
      </c>
      <c r="AA109" s="92" t="n">
        <f aca="false">W109+Z109</f>
        <v>35.4979275203535</v>
      </c>
      <c r="AB109" s="92" t="n">
        <f aca="false">AA109+1</f>
        <v>36.4979275203535</v>
      </c>
      <c r="AC109" s="116" t="n">
        <f aca="false">S109+2</f>
        <v>37.1979275203535</v>
      </c>
      <c r="AD109" s="117" t="n">
        <f aca="false">AB109+2.5</f>
        <v>38.9979275203535</v>
      </c>
      <c r="AE109" s="96" t="n">
        <f aca="false">C109+11.33</f>
        <v>34.8279275203535</v>
      </c>
      <c r="AF109" s="96" t="n">
        <f aca="false">C109+27</f>
        <v>50.4979275203535</v>
      </c>
      <c r="AG109" s="96" t="n">
        <f aca="false">C109+17.68</f>
        <v>41.1779275203535</v>
      </c>
      <c r="AH109" s="6"/>
      <c r="AI109" s="88" t="n">
        <f aca="false">AC109+4.5</f>
        <v>41.6979275203535</v>
      </c>
      <c r="AJ109" s="118" t="n">
        <f aca="false">AB109+8</f>
        <v>44.4979275203535</v>
      </c>
      <c r="AK109" s="114" t="n">
        <f aca="false">CO109+1.5</f>
        <v>18.9979275203535</v>
      </c>
      <c r="AL109" s="6"/>
      <c r="AM109" s="96" t="n">
        <f aca="false">AK109+$AM$3</f>
        <v>31.7979275203535</v>
      </c>
      <c r="AN109" s="96" t="n">
        <f aca="false">AK109+$AN$3</f>
        <v>42.9979275203535</v>
      </c>
      <c r="AO109" s="96" t="n">
        <f aca="false">AK109+$AO$3</f>
        <v>36.8979275203535</v>
      </c>
      <c r="AP109" s="109" t="n">
        <f aca="false">IF(Polymers_Data!AE109=1,0.5*AO109+0.5*AN109,IF(Polymers_Data!AE109=2,0.7*AO109+0.3*AN109,IF(Polymers_Data!AE109=3,MAXA(MINA(AN109,AO109),AM109),IF(Polymers_Data!AE109=4,0.7*AO109+0.3*AM109,IF(Polymers_Data!AE109=5,0.5*AO109+0.5*AM109,"ERR")))))</f>
        <v>36.8979275203535</v>
      </c>
      <c r="AQ109" s="109" t="n">
        <f aca="false">IF(Polymers_Data!AE109=1,0.5*AO109+0.5*AN109,IF(Polymers_Data!AE109=2,0.7*AO109+0.3*AN109,IF(Polymers_Data!AE109=3,MAXA(MINA(AN109,AO109),AM109),IF(Polymers_Data!AE109=4,0.7*AO109+0.3*AM109,IF(Polymers_Data!AE109=5,0.5*AO109+0.5*AM109,"ERR")))))</f>
        <v>36.8979275203535</v>
      </c>
      <c r="AR109" s="96" t="n">
        <f aca="false">$AK109+10</f>
        <v>28.9979275203535</v>
      </c>
      <c r="AS109" s="96" t="n">
        <f aca="false">$AK109+23.75</f>
        <v>42.7479275203535</v>
      </c>
      <c r="AT109" s="96" t="n">
        <f aca="false">$AK109+$AT$3</f>
        <v>34.3879275203535</v>
      </c>
      <c r="AU109" s="96" t="n">
        <f aca="false">IF(Polymers_Data!BP109=1,0.5*AT109+0.5*AS109,IF(Polymers_Data!BP109=2,0.7*AT109+0.3*AS109,IF(Polymers_Data!BP109=3,MAXA(MINA(AS109,AT109),AR109),IF(Polymers_Data!BP109=4,0.7*AT109+0.3*AR109,IF(Polymers_Data!BP109=5,0.3*AT109+0.7*AR109,"ERR")))))</f>
        <v>34.3879275203535</v>
      </c>
      <c r="AV109" s="96"/>
      <c r="AW109" s="96" t="n">
        <f aca="false">AT109+AV109</f>
        <v>34.3879275203535</v>
      </c>
      <c r="AX109" s="5"/>
      <c r="AY109" s="108" t="n">
        <f aca="false">C109</f>
        <v>23.4979275203535</v>
      </c>
      <c r="AZ109" s="6"/>
      <c r="BA109" s="96" t="n">
        <f aca="false">AY109+$BA$3</f>
        <v>40.9979275203535</v>
      </c>
      <c r="BB109" s="96" t="n">
        <f aca="false">AY109+$BB$3</f>
        <v>83.4979275203535</v>
      </c>
      <c r="BC109" s="96" t="n">
        <f aca="false">AY109+$BC$3</f>
        <v>62.9979275203535</v>
      </c>
      <c r="BD109" s="109" t="n">
        <f aca="false">IF(Polymers_Data!BZ109=1,0.5*BC109+0.5*BB109,IF(Polymers_Data!BZ109=2,0.7*BC109+0.3*BB109,IF(Polymers_Data!BZ109=3,MAXA(MINA(BB109,BC109),BA109),IF(Polymers_Data!BZ109=4,0.7*BC109+0.3*BA109,IF(Polymers_Data!BZ109=5,0.5*BC109+0.5*BA109,"ERR")))))</f>
        <v>62.9979275203535</v>
      </c>
      <c r="BE109" s="92" t="n">
        <f aca="false">IF(Polymers_Data!BZ109=1,0.5*BC109+0.5*BB109,IF(Polymers_Data!BZ109=2,0.7*BC109+0.3*BB109,IF(Polymers_Data!BZ109=3,MAXA(MINA(BB109,BC109),BA109),IF(Polymers_Data!BZ109=4,0.7*BC109+0.3*BA109,IF(Polymers_Data!BZ109=5,0.5*BC109+0.5*BA109,"ERR")))))</f>
        <v>62.9979275203535</v>
      </c>
      <c r="BF109" s="6"/>
      <c r="BG109" s="6"/>
      <c r="BH109" s="6"/>
      <c r="BI109" s="120" t="n">
        <f aca="false">BC109+BH109</f>
        <v>62.9979275203535</v>
      </c>
      <c r="BJ109" s="6"/>
      <c r="BK109" s="114" t="n">
        <f aca="false">DQ109</f>
        <v>34.4979275203535</v>
      </c>
      <c r="BL109" s="6"/>
      <c r="BM109" s="96" t="n">
        <f aca="false">BK109+$BM$3</f>
        <v>41.7479275203535</v>
      </c>
      <c r="BN109" s="96" t="n">
        <f aca="false">BK109+22</f>
        <v>56.4979275203535</v>
      </c>
      <c r="BO109" s="96" t="n">
        <f aca="false">BK109+$BO$3</f>
        <v>49.6979275203535</v>
      </c>
      <c r="BP109" s="121" t="n">
        <f aca="false">IF(Polymers_Data!AJ109=1,0.5*BO109+0.5*BN109,IF(Polymers_Data!AJ109=2,0.7*BO109+0.3*BN109,IF(Polymers_Data!AJ109=3,MAXA(MINA(BN109,BO109),BM109),IF(Polymers_Data!AJ109=4,0.7*BO109+0.3*BM109,IF(Polymers_Data!AJ109=5,0.5*BO109+0.5*BM109,"ERR")))))</f>
        <v>49.6979275203535</v>
      </c>
      <c r="BQ109" s="121" t="n">
        <v>0</v>
      </c>
      <c r="BR109" s="121" t="n">
        <f aca="false">BO109+BQ109</f>
        <v>49.6979275203535</v>
      </c>
      <c r="BS109" s="96" t="n">
        <f aca="false">BR109-2.5</f>
        <v>47.1979275203535</v>
      </c>
      <c r="BT109" s="124"/>
      <c r="BU109" s="122" t="n">
        <f aca="false">VLOOKUP(A109,'[2]Price Curves'!$C$8:$IV$367,'[2]Price Curves'!$AW$1)</f>
        <v>28.2088447354498</v>
      </c>
      <c r="BV109" s="96" t="n">
        <f aca="false">BU109/2.97</f>
        <v>9.49792752035346</v>
      </c>
      <c r="BW109" s="96" t="n">
        <f aca="false">BV109+7</f>
        <v>16.4979275203535</v>
      </c>
      <c r="BX109" s="96" t="n">
        <f aca="false">BV109+23.861</f>
        <v>33.3589275203535</v>
      </c>
      <c r="BY109" s="96" t="n">
        <f aca="false">BV109+$BY$3</f>
        <v>23.4979275203535</v>
      </c>
      <c r="BZ109" s="96" t="n">
        <f aca="false">IF(Monomers_Data!F109=1,0.5*BY109+0.5*BX109,IF(Monomers_Data!F109=2,0.7*BY109+0.3*BX109,IF(Monomers_Data!F109=3,MAXA(MINA(BX109,BY109),BW109),IF(Monomers_Data!F109=4,0.7*BY109+0.3*BW109,IF(Monomers_Data!F109=5,0.5*BY109+0.5*BW109,"ERR")))))</f>
        <v>23.4979275203535</v>
      </c>
      <c r="CA109" s="96"/>
      <c r="CB109" s="92" t="n">
        <f aca="false">BY109+CA109</f>
        <v>23.4979275203535</v>
      </c>
      <c r="CC109" s="96" t="n">
        <f aca="false">EP109</f>
        <v>20.8979275203535</v>
      </c>
      <c r="CD109" s="96" t="n">
        <f aca="false">CB109+2</f>
        <v>25.4979275203535</v>
      </c>
      <c r="CE109" s="123" t="n">
        <f aca="false">CB109+0.25</f>
        <v>23.7479275203535</v>
      </c>
      <c r="CF109" s="124"/>
      <c r="CG109" s="105" t="n">
        <f aca="false">VLOOKUP(A109,'[2]Price Curves'!$C$8:$BH$367,'[2]Price Curves'!$AY$1)</f>
        <v>47.2509661063493</v>
      </c>
      <c r="CH109" s="124" t="n">
        <f aca="false">CG109/4.23</f>
        <v>11.1704411598934</v>
      </c>
      <c r="CI109" s="124" t="n">
        <f aca="false">$CB109+CI$3</f>
        <v>15.4979275203535</v>
      </c>
      <c r="CJ109" s="124" t="n">
        <f aca="false">$CB109+CJ$3</f>
        <v>21.4979275203535</v>
      </c>
      <c r="CK109" s="124" t="n">
        <f aca="false">$CB109+CK$3</f>
        <v>17.4979275203535</v>
      </c>
      <c r="CL109" s="125" t="n">
        <f aca="false">IF(Monomers_Data!P109=1,0.5*CK109+0.5*CJ109,IF(Monomers_Data!P109=2,0.7*CK109+0.3*CJ109,IF(Monomers_Data!P109=3,MAXA(MINA(CJ109,CK109),CI109),IF(Monomers_Data!P109=4,0.7*CK109+0.3*CI109,IF(Monomers_Data!P109=5,0.5*CK109+0.5*CI109,"ERR")))))</f>
        <v>17.4979275203535</v>
      </c>
      <c r="CM109" s="125" t="n">
        <f aca="false">CH109+$CM$3</f>
        <v>18.1704411598935</v>
      </c>
      <c r="CN109" s="125"/>
      <c r="CO109" s="118" t="n">
        <f aca="false">CK109+CN109</f>
        <v>17.4979275203535</v>
      </c>
      <c r="CP109" s="125" t="n">
        <v>1.5</v>
      </c>
      <c r="CQ109" s="127" t="n">
        <f aca="false">CO109+CP109</f>
        <v>18.9979275203535</v>
      </c>
      <c r="CR109" s="124" t="n">
        <f aca="false">EX109</f>
        <v>16.1809092541884</v>
      </c>
      <c r="CS109" s="128" t="n">
        <f aca="false">EX109</f>
        <v>16.1809092541884</v>
      </c>
      <c r="CT109" s="7" t="n">
        <f aca="false">CB109</f>
        <v>23.4979275203535</v>
      </c>
      <c r="CU109" s="124" t="n">
        <f aca="false">(+CT109+$CU$3)</f>
        <v>25.9979275203535</v>
      </c>
      <c r="CV109" s="124" t="n">
        <f aca="false">CT109+$CV$3</f>
        <v>40.4979275203535</v>
      </c>
      <c r="CW109" s="124" t="n">
        <f aca="false">CT109+$CW$3</f>
        <v>33.4979275203535</v>
      </c>
      <c r="CX109" s="96" t="n">
        <f aca="false">IF(Polymers_Data!BU109=1,0.5*CW109+0.5*CV109,IF(Polymers_Data!BU109=2,0.7*CW109+0.3*CV109,IF(Polymers_Data!BU109=3,MAXA(MINA(CV109,CW109),CU109),IF(Polymers_Data!BU109=4,0.7*CW109+0.3*CU109,IF(Polymers_Data!BU109=5,0.5*CW109+0.5*CU109,"ERR")))))</f>
        <v>35.5979275203535</v>
      </c>
      <c r="CY109" s="129" t="n">
        <f aca="false">CX109</f>
        <v>35.5979275203535</v>
      </c>
      <c r="CZ109" s="105" t="n">
        <v>0</v>
      </c>
      <c r="DA109" s="124" t="n">
        <f aca="false">CZ109*100/(0.2*4.22+0.8*2.9696)</f>
        <v>0</v>
      </c>
      <c r="DB109" s="123"/>
      <c r="DC109" s="124" t="n">
        <f aca="false">EN109</f>
        <v>20.8979275203535</v>
      </c>
      <c r="DD109" s="124" t="n">
        <f aca="false">EB109</f>
        <v>106.866626984127</v>
      </c>
      <c r="DE109" s="124" t="n">
        <f aca="false">DC109*0.285+DD109/7.37*0.785+5.2</f>
        <v>22.5385826380822</v>
      </c>
      <c r="DF109" s="124" t="n">
        <f aca="false">DC109+$DF$3</f>
        <v>15.5979275203535</v>
      </c>
      <c r="DG109" s="124" t="n">
        <f aca="false">DC109+$DG$3</f>
        <v>45.8979275203535</v>
      </c>
      <c r="DH109" s="96" t="n">
        <f aca="false">DC109+6</f>
        <v>26.8979275203535</v>
      </c>
      <c r="DI109" s="124" t="n">
        <f aca="false">IF(Monomers_Data!AE109=1,0.5*DH109+0.5*DG109,IF(Monomers_Data!AE109=2,0.7*DH109+0.3*DG109,IF(Monomers_Data!AE109=3,MAXA(MINA(DG109,DH109),DF109),IF(Monomers_Data!AE109=4,0.7*DH109+0.3*DF109,IF(Monomers_Data!AE109=5,0.5*DH109+0.5*DF109,"ERR")))))</f>
        <v>26.8979275203535</v>
      </c>
      <c r="DJ109" s="125" t="n">
        <f aca="false">DI109</f>
        <v>26.8979275203535</v>
      </c>
      <c r="DK109" s="123" t="n">
        <f aca="false">DJ109/100*2204</f>
        <v>592.83032254859</v>
      </c>
      <c r="DL109" s="124" t="n">
        <f aca="false">CB109</f>
        <v>23.4979275203535</v>
      </c>
      <c r="DM109" s="124" t="n">
        <f aca="false">DL109+$DM$3</f>
        <v>25.9979275203535</v>
      </c>
      <c r="DN109" s="124" t="n">
        <f aca="false">DL109+$DN$3</f>
        <v>46.4979275203535</v>
      </c>
      <c r="DO109" s="96" t="n">
        <f aca="false">DL109+$DO$3</f>
        <v>34.4979275203535</v>
      </c>
      <c r="DP109" s="124" t="n">
        <f aca="false">IF(Monomers_Data!AE109=1,0.5*DO109+0.5*DN109,IF(Monomers_Data!AE109=2,0.7*DO109+0.3*DN109,IF(Monomers_Data!AE109=3,MAXA(MINA(DN109,DO109),DM109),IF(Monomers_Data!AE109=4,0.7*DO109+0.3*DM109,IF(Monomers_Data!AE109=5,0.5*DO109+0.5*DM109,"ERR")))))</f>
        <v>34.4979275203535</v>
      </c>
      <c r="DQ109" s="125" t="n">
        <f aca="false">DP109</f>
        <v>34.4979275203535</v>
      </c>
      <c r="DR109" s="123" t="n">
        <f aca="false">DQ109/100*2204</f>
        <v>760.33432254859</v>
      </c>
      <c r="DS109" s="96" t="n">
        <f aca="false">VLOOKUP(A109,'[2]Price Curves'!$C$8:$BH$367,'[2]Price Curves'!$BC$1)</f>
        <v>22.7833333333333</v>
      </c>
      <c r="DT109" s="124" t="n">
        <f aca="false">DS109/42*100</f>
        <v>54.2460317460317</v>
      </c>
      <c r="DU109" s="124" t="n">
        <f aca="false">VLOOKUP(A109,'[2]Price Curves'!$C$8:$BH$367,'[2]Price Curves'!$BG$1)</f>
        <v>78.0309523809524</v>
      </c>
      <c r="DV109" s="105" t="n">
        <f aca="false">DT110+$DT$3</f>
        <v>79.8857142857143</v>
      </c>
      <c r="DW109" s="130" t="n">
        <f aca="false">DT110+$DU$3</f>
        <v>164.285714285714</v>
      </c>
      <c r="DX109" s="130" t="n">
        <f aca="false">DT109*$DV$3+DU109*$DW$3+$DX$3</f>
        <v>106.866626984127</v>
      </c>
      <c r="DY109" s="96" t="n">
        <f aca="false">DT110+$DY$3</f>
        <v>109.285714285714</v>
      </c>
      <c r="DZ109" s="96"/>
      <c r="EA109" s="131" t="n">
        <f aca="false">DX109+DZ109</f>
        <v>106.866626984127</v>
      </c>
      <c r="EB109" s="131" t="n">
        <f aca="false">DX109</f>
        <v>106.866626984127</v>
      </c>
      <c r="EC109" s="132"/>
      <c r="ED109" s="133" t="n">
        <f aca="false">'[2]Price Curves'!AM108</f>
        <v>0</v>
      </c>
      <c r="EH109" s="106" t="n">
        <f aca="false">MAX(EXP(-0.015*((A115-'Export File'!$A$6+30)/365))*$EH$8,0.1)</f>
        <v>0.1</v>
      </c>
      <c r="EJ109" s="134" t="n">
        <f aca="false">BV109</f>
        <v>9.49792752035346</v>
      </c>
      <c r="EK109" s="134" t="n">
        <f aca="false">EJ109+5.22</f>
        <v>14.7179275203535</v>
      </c>
      <c r="EL109" s="134" t="n">
        <f aca="false">EJ109+18.2</f>
        <v>27.6979275203535</v>
      </c>
      <c r="EM109" s="134" t="n">
        <f aca="false">EJ109+$EM$3</f>
        <v>20.8979275203535</v>
      </c>
      <c r="EN109" s="135" t="n">
        <f aca="false">IF(Monomers_Data!K109=1,0.5*EM109+0.5*EL109,IF(Monomers_Data!K109=2,0.7*EM109+0.3*EL109,IF(Monomers_Data!K109=3,MAXA(MINA(EL109,EM109),EK109),IF(Monomers_Data!K109=4,0.7*EM109+0.3*EK109,IF(Monomers_Data!K109=5,0.5*EM109+0.5*EK109,"ERR")))))</f>
        <v>20.8979275203535</v>
      </c>
      <c r="EP109" s="142" t="n">
        <f aca="false">EN109+EO109</f>
        <v>20.8979275203535</v>
      </c>
      <c r="EQ109" s="134" t="n">
        <f aca="false">VLOOKUP(A109,'[2]Price Curves'!$C$8:$BH$367,'[2]Price Curves'!$BH$1)</f>
        <v>65.3904761904762</v>
      </c>
      <c r="ER109" s="134" t="n">
        <f aca="false">VLOOKUP(A109,'[2]Price Curves'!$C$8:$BH$367,'[2]Price Curves'!$BA$1)</f>
        <v>46.7130602380952</v>
      </c>
      <c r="ES109" s="137" t="n">
        <f aca="false">MIN(((EQ109+$ET$1-ER109*0.7133-$ET$3)/5.69*2.4313)+1.5,CQ109-$ET$2)</f>
        <v>15.5921610455961</v>
      </c>
      <c r="ET109" s="134" t="n">
        <f aca="false">MAX(($EQ109+$ET$1-$ER109*0.7133-$ET$3)/5.69*2.4313+1.5,$CQ109-$ET$2)</f>
        <v>16.4979275203535</v>
      </c>
      <c r="EU109" s="138" t="n">
        <f aca="false">AVERAGE(ET109,ES109)</f>
        <v>16.0450442829748</v>
      </c>
      <c r="EV109" s="134" t="n">
        <f aca="false">CB109*$EV$2+$EV$3</f>
        <v>14.7409352778669</v>
      </c>
      <c r="EW109" s="134" t="n">
        <f aca="false">IF(Monomers_Data!U109=1,0.5*EU109+0.5*ET109,IF(Monomers_Data!U109=2,0.7*EU109+0.3*ET109,IF(Monomers_Data!U109=3,MAXA(MINA(ET109,EU109),ES109),IF(Monomers_Data!U109=4,0.7*EU109+0.3*ES109,IF(Monomers_Data!U109=5,0.5*EU109+0.5*ES109,"ERR")))))</f>
        <v>16.1809092541884</v>
      </c>
      <c r="EX109" s="96" t="n">
        <f aca="false">EW109</f>
        <v>16.1809092541884</v>
      </c>
      <c r="EY109" s="139" t="n">
        <f aca="false">VLOOKUP(A109,'[2]Price Curves'!$C$8:$BH$367,'[2]Price Curves'!$BE$1)</f>
        <v>4.427</v>
      </c>
      <c r="EZ109" s="134" t="n">
        <f aca="false">EY109*$EZ$2+$EZ$3</f>
        <v>67.4893</v>
      </c>
      <c r="FA109" s="0" t="n">
        <f aca="false">((EY109*$FA$2)+$FA$3)*100</f>
        <v>66.4835</v>
      </c>
    </row>
    <row r="110" customFormat="false" ht="12" hidden="false" customHeight="false" outlineLevel="0" collapsed="false">
      <c r="A110" s="140" t="n">
        <f aca="false">EOMONTH(A109,0)+1</f>
        <v>40057</v>
      </c>
      <c r="C110" s="108" t="n">
        <f aca="false">CB110</f>
        <v>23.5146150757211</v>
      </c>
      <c r="D110" s="6"/>
      <c r="E110" s="96" t="n">
        <f aca="false">C110+$E$3</f>
        <v>32.5146150757211</v>
      </c>
      <c r="F110" s="96" t="n">
        <f aca="false">C110+$F$3</f>
        <v>45.5146150757211</v>
      </c>
      <c r="G110" s="96" t="n">
        <f aca="false">C110+$G$3</f>
        <v>38.7146150757211</v>
      </c>
      <c r="H110" s="92" t="n">
        <f aca="false">IF(Polymers_Data!F110=1,0.5*G110+0.5*F110,IF(Polymers_Data!F110=2,0.7*G110+0.3*F110,IF(Polymers_Data!F110=3,MAXA(MINA(F110,G110),E110),IF(Polymers_Data!F110=4,0.7*G110+0.3*E110,IF(Polymers_Data!F110=5,0.5*G110+0.5*E110,"ERR")))))</f>
        <v>38.7146150757211</v>
      </c>
      <c r="I110" s="109" t="n">
        <v>0</v>
      </c>
      <c r="J110" s="109" t="n">
        <f aca="false">G110+I110</f>
        <v>38.7146150757211</v>
      </c>
      <c r="K110" s="110" t="n">
        <f aca="false">J110+2</f>
        <v>40.7146150757211</v>
      </c>
      <c r="L110" s="111" t="n">
        <f aca="false">AB110+$L$3</f>
        <v>41.0146150757211</v>
      </c>
      <c r="M110" s="112" t="n">
        <f aca="false">L110+$M$3</f>
        <v>42.0146150757211</v>
      </c>
      <c r="N110" s="113" t="n">
        <f aca="false">L110+$N$3</f>
        <v>40.0146150757211</v>
      </c>
      <c r="O110" s="114" t="n">
        <f aca="false">C110+$O$3</f>
        <v>26.0146150757211</v>
      </c>
      <c r="P110" s="96" t="n">
        <f aca="false">C110+$P$3</f>
        <v>44.0146150757211</v>
      </c>
      <c r="Q110" s="96" t="n">
        <f aca="false">C110+$Q$3</f>
        <v>35.7646150757211</v>
      </c>
      <c r="R110" s="6"/>
      <c r="S110" s="88" t="n">
        <f aca="false">J110-3.5</f>
        <v>35.2146150757211</v>
      </c>
      <c r="T110" s="92"/>
      <c r="U110" s="114" t="n">
        <f aca="false">$C110+$U$3</f>
        <v>28.5146150757211</v>
      </c>
      <c r="V110" s="96" t="n">
        <f aca="false">$C110+$V$3</f>
        <v>43.0146150757211</v>
      </c>
      <c r="W110" s="96" t="n">
        <f aca="false">$C110+$W$3</f>
        <v>35.5146150757211</v>
      </c>
      <c r="X110" s="92"/>
      <c r="Y110" s="92" t="n">
        <f aca="false">IF(Polymers_Data!BA110=1,0.5*W110+0.5*V110,IF(Polymers_Data!BA110=2,0.7*W110+0.3*V110,IF(Polymers_Data!BA110=3,MAXA(MINA(V110,W110),U110),IF(Polymers_Data!BA110=4,0.7*W110+0.3*U110,IF(Polymers_Data!BA110=5,0.5*W110+0.5*U110,"ERR")))))</f>
        <v>35.5146150757211</v>
      </c>
      <c r="Z110" s="96" t="n">
        <v>0</v>
      </c>
      <c r="AA110" s="92" t="n">
        <f aca="false">W110+Z110</f>
        <v>35.5146150757211</v>
      </c>
      <c r="AB110" s="92" t="n">
        <f aca="false">AA110+1</f>
        <v>36.5146150757211</v>
      </c>
      <c r="AC110" s="116" t="n">
        <f aca="false">S110+2</f>
        <v>37.2146150757211</v>
      </c>
      <c r="AD110" s="117" t="n">
        <f aca="false">AB110+2.5</f>
        <v>39.0146150757211</v>
      </c>
      <c r="AE110" s="96" t="n">
        <f aca="false">C110+11.33</f>
        <v>34.8446150757211</v>
      </c>
      <c r="AF110" s="96" t="n">
        <f aca="false">C110+27</f>
        <v>50.5146150757211</v>
      </c>
      <c r="AG110" s="96" t="n">
        <f aca="false">C110+17.68</f>
        <v>41.1946150757211</v>
      </c>
      <c r="AH110" s="6"/>
      <c r="AI110" s="88" t="n">
        <f aca="false">AC110+4.5</f>
        <v>41.7146150757211</v>
      </c>
      <c r="AJ110" s="118" t="n">
        <f aca="false">AB110+8</f>
        <v>44.5146150757211</v>
      </c>
      <c r="AK110" s="114" t="n">
        <f aca="false">CO110+1.5</f>
        <v>19.0146150757211</v>
      </c>
      <c r="AL110" s="6"/>
      <c r="AM110" s="96" t="n">
        <f aca="false">AK110+$AM$3</f>
        <v>31.8146150757211</v>
      </c>
      <c r="AN110" s="96" t="n">
        <f aca="false">AK110+$AN$3</f>
        <v>43.0146150757211</v>
      </c>
      <c r="AO110" s="96" t="n">
        <f aca="false">AK110+$AO$3</f>
        <v>36.9146150757211</v>
      </c>
      <c r="AP110" s="109" t="n">
        <f aca="false">IF(Polymers_Data!AE110=1,0.5*AO110+0.5*AN110,IF(Polymers_Data!AE110=2,0.7*AO110+0.3*AN110,IF(Polymers_Data!AE110=3,MAXA(MINA(AN110,AO110),AM110),IF(Polymers_Data!AE110=4,0.7*AO110+0.3*AM110,IF(Polymers_Data!AE110=5,0.5*AO110+0.5*AM110,"ERR")))))</f>
        <v>36.9146150757211</v>
      </c>
      <c r="AQ110" s="109" t="n">
        <f aca="false">IF(Polymers_Data!AE110=1,0.5*AO110+0.5*AN110,IF(Polymers_Data!AE110=2,0.7*AO110+0.3*AN110,IF(Polymers_Data!AE110=3,MAXA(MINA(AN110,AO110),AM110),IF(Polymers_Data!AE110=4,0.7*AO110+0.3*AM110,IF(Polymers_Data!AE110=5,0.5*AO110+0.5*AM110,"ERR")))))</f>
        <v>36.9146150757211</v>
      </c>
      <c r="AR110" s="96" t="n">
        <f aca="false">$AK110+10</f>
        <v>29.0146150757211</v>
      </c>
      <c r="AS110" s="96" t="n">
        <f aca="false">$AK110+23.75</f>
        <v>42.7646150757211</v>
      </c>
      <c r="AT110" s="96" t="n">
        <f aca="false">$AK110+$AT$3</f>
        <v>34.4046150757211</v>
      </c>
      <c r="AU110" s="96" t="n">
        <f aca="false">IF(Polymers_Data!BP110=1,0.5*AT110+0.5*AS110,IF(Polymers_Data!BP110=2,0.7*AT110+0.3*AS110,IF(Polymers_Data!BP110=3,MAXA(MINA(AS110,AT110),AR110),IF(Polymers_Data!BP110=4,0.7*AT110+0.3*AR110,IF(Polymers_Data!BP110=5,0.3*AT110+0.7*AR110,"ERR")))))</f>
        <v>34.4046150757211</v>
      </c>
      <c r="AV110" s="96"/>
      <c r="AW110" s="96" t="n">
        <f aca="false">AT110+AV110</f>
        <v>34.4046150757211</v>
      </c>
      <c r="AX110" s="5"/>
      <c r="AY110" s="108" t="n">
        <f aca="false">C110</f>
        <v>23.5146150757211</v>
      </c>
      <c r="AZ110" s="6"/>
      <c r="BA110" s="96" t="n">
        <f aca="false">AY110+$BA$3</f>
        <v>41.0146150757211</v>
      </c>
      <c r="BB110" s="96" t="n">
        <f aca="false">AY110+$BB$3</f>
        <v>83.5146150757211</v>
      </c>
      <c r="BC110" s="96" t="n">
        <f aca="false">AY110+$BC$3</f>
        <v>63.0146150757211</v>
      </c>
      <c r="BD110" s="109" t="n">
        <f aca="false">IF(Polymers_Data!BZ110=1,0.5*BC110+0.5*BB110,IF(Polymers_Data!BZ110=2,0.7*BC110+0.3*BB110,IF(Polymers_Data!BZ110=3,MAXA(MINA(BB110,BC110),BA110),IF(Polymers_Data!BZ110=4,0.7*BC110+0.3*BA110,IF(Polymers_Data!BZ110=5,0.5*BC110+0.5*BA110,"ERR")))))</f>
        <v>63.0146150757211</v>
      </c>
      <c r="BE110" s="92" t="n">
        <f aca="false">IF(Polymers_Data!BZ110=1,0.5*BC110+0.5*BB110,IF(Polymers_Data!BZ110=2,0.7*BC110+0.3*BB110,IF(Polymers_Data!BZ110=3,MAXA(MINA(BB110,BC110),BA110),IF(Polymers_Data!BZ110=4,0.7*BC110+0.3*BA110,IF(Polymers_Data!BZ110=5,0.5*BC110+0.5*BA110,"ERR")))))</f>
        <v>63.0146150757211</v>
      </c>
      <c r="BF110" s="6"/>
      <c r="BG110" s="6"/>
      <c r="BH110" s="6"/>
      <c r="BI110" s="120" t="n">
        <f aca="false">BC110+BH110</f>
        <v>63.0146150757211</v>
      </c>
      <c r="BJ110" s="6"/>
      <c r="BK110" s="114" t="n">
        <f aca="false">DQ110</f>
        <v>34.5146150757211</v>
      </c>
      <c r="BL110" s="6"/>
      <c r="BM110" s="96" t="n">
        <f aca="false">BK110+$BM$3</f>
        <v>41.7646150757211</v>
      </c>
      <c r="BN110" s="96" t="n">
        <f aca="false">BK110+22</f>
        <v>56.5146150757211</v>
      </c>
      <c r="BO110" s="96" t="n">
        <f aca="false">BK110+$BO$3</f>
        <v>49.7146150757211</v>
      </c>
      <c r="BP110" s="121" t="n">
        <f aca="false">IF(Polymers_Data!AJ110=1,0.5*BO110+0.5*BN110,IF(Polymers_Data!AJ110=2,0.7*BO110+0.3*BN110,IF(Polymers_Data!AJ110=3,MAXA(MINA(BN110,BO110),BM110),IF(Polymers_Data!AJ110=4,0.7*BO110+0.3*BM110,IF(Polymers_Data!AJ110=5,0.5*BO110+0.5*BM110,"ERR")))))</f>
        <v>49.7146150757211</v>
      </c>
      <c r="BQ110" s="121" t="n">
        <v>0</v>
      </c>
      <c r="BR110" s="121" t="n">
        <f aca="false">BO110+BQ110</f>
        <v>49.7146150757211</v>
      </c>
      <c r="BS110" s="96" t="n">
        <f aca="false">BR110-2.5</f>
        <v>47.2146150757211</v>
      </c>
      <c r="BT110" s="124"/>
      <c r="BU110" s="122" t="n">
        <f aca="false">VLOOKUP(A110,'[2]Price Curves'!$C$8:$IV$367,'[2]Price Curves'!$AW$1)</f>
        <v>28.2584067748917</v>
      </c>
      <c r="BV110" s="96" t="n">
        <f aca="false">BU110/2.97</f>
        <v>9.5146150757211</v>
      </c>
      <c r="BW110" s="96" t="n">
        <f aca="false">BV110+7</f>
        <v>16.5146150757211</v>
      </c>
      <c r="BX110" s="96" t="n">
        <f aca="false">BV110+23.861</f>
        <v>33.3756150757211</v>
      </c>
      <c r="BY110" s="96" t="n">
        <f aca="false">BV110+$BY$3</f>
        <v>23.5146150757211</v>
      </c>
      <c r="BZ110" s="96" t="n">
        <f aca="false">IF(Monomers_Data!F110=1,0.5*BY110+0.5*BX110,IF(Monomers_Data!F110=2,0.7*BY110+0.3*BX110,IF(Monomers_Data!F110=3,MAXA(MINA(BX110,BY110),BW110),IF(Monomers_Data!F110=4,0.7*BY110+0.3*BW110,IF(Monomers_Data!F110=5,0.5*BY110+0.5*BW110,"ERR")))))</f>
        <v>23.5146150757211</v>
      </c>
      <c r="CA110" s="96"/>
      <c r="CB110" s="92" t="n">
        <f aca="false">BY110+CA110</f>
        <v>23.5146150757211</v>
      </c>
      <c r="CC110" s="96" t="n">
        <f aca="false">EP110</f>
        <v>20.9146150757211</v>
      </c>
      <c r="CD110" s="96" t="n">
        <f aca="false">CB110+2</f>
        <v>25.5146150757211</v>
      </c>
      <c r="CE110" s="123" t="n">
        <f aca="false">CB110+0.25</f>
        <v>23.7646150757211</v>
      </c>
      <c r="CF110" s="124"/>
      <c r="CG110" s="105" t="n">
        <f aca="false">VLOOKUP(A110,'[2]Price Curves'!$C$8:$BH$367,'[2]Price Curves'!$AY$1)</f>
        <v>47.3109177076298</v>
      </c>
      <c r="CH110" s="124" t="n">
        <f aca="false">CG110/4.23</f>
        <v>11.1846141152789</v>
      </c>
      <c r="CI110" s="124" t="n">
        <f aca="false">$CB110+CI$3</f>
        <v>15.5146150757211</v>
      </c>
      <c r="CJ110" s="124" t="n">
        <f aca="false">$CB110+CJ$3</f>
        <v>21.5146150757211</v>
      </c>
      <c r="CK110" s="124" t="n">
        <f aca="false">$CB110+CK$3</f>
        <v>17.5146150757211</v>
      </c>
      <c r="CL110" s="125" t="n">
        <f aca="false">IF(Monomers_Data!P110=1,0.5*CK110+0.5*CJ110,IF(Monomers_Data!P110=2,0.7*CK110+0.3*CJ110,IF(Monomers_Data!P110=3,MAXA(MINA(CJ110,CK110),CI110),IF(Monomers_Data!P110=4,0.7*CK110+0.3*CI110,IF(Monomers_Data!P110=5,0.5*CK110+0.5*CI110,"ERR")))))</f>
        <v>17.5146150757211</v>
      </c>
      <c r="CM110" s="125" t="n">
        <f aca="false">CH110+$CM$3</f>
        <v>18.1846141152789</v>
      </c>
      <c r="CN110" s="125"/>
      <c r="CO110" s="118" t="n">
        <f aca="false">CK110+CN110</f>
        <v>17.5146150757211</v>
      </c>
      <c r="CP110" s="125" t="n">
        <v>1.5</v>
      </c>
      <c r="CQ110" s="127" t="n">
        <f aca="false">CO110+CP110</f>
        <v>19.0146150757211</v>
      </c>
      <c r="CR110" s="124" t="n">
        <f aca="false">EX110</f>
        <v>16.1938203474769</v>
      </c>
      <c r="CS110" s="128" t="n">
        <f aca="false">EX110</f>
        <v>16.1938203474769</v>
      </c>
      <c r="CT110" s="7" t="n">
        <f aca="false">CB110</f>
        <v>23.5146150757211</v>
      </c>
      <c r="CU110" s="124" t="n">
        <f aca="false">(+CT110+$CU$3)</f>
        <v>26.0146150757211</v>
      </c>
      <c r="CV110" s="124" t="n">
        <f aca="false">CT110+$CV$3</f>
        <v>40.5146150757211</v>
      </c>
      <c r="CW110" s="124" t="n">
        <f aca="false">CT110+$CW$3</f>
        <v>33.5146150757211</v>
      </c>
      <c r="CX110" s="96" t="n">
        <f aca="false">IF(Polymers_Data!BU110=1,0.5*CW110+0.5*CV110,IF(Polymers_Data!BU110=2,0.7*CW110+0.3*CV110,IF(Polymers_Data!BU110=3,MAXA(MINA(CV110,CW110),CU110),IF(Polymers_Data!BU110=4,0.7*CW110+0.3*CU110,IF(Polymers_Data!BU110=5,0.5*CW110+0.5*CU110,"ERR")))))</f>
        <v>35.6146150757211</v>
      </c>
      <c r="CY110" s="129" t="n">
        <f aca="false">CX110</f>
        <v>35.6146150757211</v>
      </c>
      <c r="CZ110" s="105" t="n">
        <v>0</v>
      </c>
      <c r="DA110" s="124" t="n">
        <f aca="false">CZ110*100/(0.2*4.22+0.8*2.9696)</f>
        <v>0</v>
      </c>
      <c r="DB110" s="123"/>
      <c r="DC110" s="124" t="n">
        <f aca="false">EN110</f>
        <v>20.9146150757211</v>
      </c>
      <c r="DD110" s="124" t="n">
        <f aca="false">EB110</f>
        <v>106.912857142857</v>
      </c>
      <c r="DE110" s="124" t="n">
        <f aca="false">DC110*0.285+DD110/7.37*0.785+5.2</f>
        <v>22.5482626991779</v>
      </c>
      <c r="DF110" s="124" t="n">
        <f aca="false">DC110+$DF$3</f>
        <v>15.6146150757211</v>
      </c>
      <c r="DG110" s="124" t="n">
        <f aca="false">DC110+$DG$3</f>
        <v>45.9146150757211</v>
      </c>
      <c r="DH110" s="96" t="n">
        <f aca="false">DC110+6</f>
        <v>26.9146150757211</v>
      </c>
      <c r="DI110" s="124" t="n">
        <f aca="false">IF(Monomers_Data!AE110=1,0.5*DH110+0.5*DG110,IF(Monomers_Data!AE110=2,0.7*DH110+0.3*DG110,IF(Monomers_Data!AE110=3,MAXA(MINA(DG110,DH110),DF110),IF(Monomers_Data!AE110=4,0.7*DH110+0.3*DF110,IF(Monomers_Data!AE110=5,0.5*DH110+0.5*DF110,"ERR")))))</f>
        <v>26.9146150757211</v>
      </c>
      <c r="DJ110" s="125" t="n">
        <f aca="false">DI110</f>
        <v>26.9146150757211</v>
      </c>
      <c r="DK110" s="123" t="n">
        <f aca="false">DJ110/100*2204</f>
        <v>593.198116268893</v>
      </c>
      <c r="DL110" s="124" t="n">
        <f aca="false">CB110</f>
        <v>23.5146150757211</v>
      </c>
      <c r="DM110" s="124" t="n">
        <f aca="false">DL110+$DM$3</f>
        <v>26.0146150757211</v>
      </c>
      <c r="DN110" s="124" t="n">
        <f aca="false">DL110+$DN$3</f>
        <v>46.5146150757211</v>
      </c>
      <c r="DO110" s="96" t="n">
        <f aca="false">DL110+$DO$3</f>
        <v>34.5146150757211</v>
      </c>
      <c r="DP110" s="124" t="n">
        <f aca="false">IF(Monomers_Data!AE110=1,0.5*DO110+0.5*DN110,IF(Monomers_Data!AE110=2,0.7*DO110+0.3*DN110,IF(Monomers_Data!AE110=3,MAXA(MINA(DN110,DO110),DM110),IF(Monomers_Data!AE110=4,0.7*DO110+0.3*DM110,IF(Monomers_Data!AE110=5,0.5*DO110+0.5*DM110,"ERR")))))</f>
        <v>34.5146150757211</v>
      </c>
      <c r="DQ110" s="125" t="n">
        <f aca="false">DP110</f>
        <v>34.5146150757211</v>
      </c>
      <c r="DR110" s="123" t="n">
        <f aca="false">DQ110/100*2204</f>
        <v>760.702116268893</v>
      </c>
      <c r="DS110" s="96" t="n">
        <f aca="false">VLOOKUP(A110,'[2]Price Curves'!$C$8:$BH$367,'[2]Price Curves'!$BC$1)</f>
        <v>22.8</v>
      </c>
      <c r="DT110" s="124" t="n">
        <f aca="false">DS110/42*100</f>
        <v>54.2857142857143</v>
      </c>
      <c r="DU110" s="124" t="n">
        <f aca="false">VLOOKUP(A110,'[2]Price Curves'!$C$8:$BH$367,'[2]Price Curves'!$BG$1)</f>
        <v>74.05</v>
      </c>
      <c r="DV110" s="105" t="n">
        <f aca="false">DT111+$DT$3</f>
        <v>79.9253968253967</v>
      </c>
      <c r="DW110" s="130" t="n">
        <f aca="false">DT111+$DU$3</f>
        <v>164.325396825397</v>
      </c>
      <c r="DX110" s="130" t="n">
        <f aca="false">DT110*$DV$3+DU110*$DW$3+$DX$3</f>
        <v>106.912857142857</v>
      </c>
      <c r="DY110" s="96" t="n">
        <f aca="false">DT111+$DY$3</f>
        <v>109.325396825397</v>
      </c>
      <c r="DZ110" s="96"/>
      <c r="EA110" s="131" t="n">
        <f aca="false">DX110+DZ110</f>
        <v>106.912857142857</v>
      </c>
      <c r="EB110" s="131" t="n">
        <f aca="false">DX110</f>
        <v>106.912857142857</v>
      </c>
      <c r="EC110" s="132"/>
      <c r="ED110" s="133" t="n">
        <f aca="false">'[2]Price Curves'!AM109</f>
        <v>0</v>
      </c>
      <c r="EH110" s="106" t="n">
        <f aca="false">MAX(EXP(-0.015*((A116-'Export File'!$A$6+30)/365))*$EH$8,0.1)</f>
        <v>0.1</v>
      </c>
      <c r="EJ110" s="134" t="n">
        <f aca="false">BV110</f>
        <v>9.5146150757211</v>
      </c>
      <c r="EK110" s="134" t="n">
        <f aca="false">EJ110+5.22</f>
        <v>14.7346150757211</v>
      </c>
      <c r="EL110" s="134" t="n">
        <f aca="false">EJ110+18.2</f>
        <v>27.7146150757211</v>
      </c>
      <c r="EM110" s="134" t="n">
        <f aca="false">EJ110+$EM$3</f>
        <v>20.9146150757211</v>
      </c>
      <c r="EN110" s="135" t="n">
        <f aca="false">IF(Monomers_Data!K110=1,0.5*EM110+0.5*EL110,IF(Monomers_Data!K110=2,0.7*EM110+0.3*EL110,IF(Monomers_Data!K110=3,MAXA(MINA(EL110,EM110),EK110),IF(Monomers_Data!K110=4,0.7*EM110+0.3*EK110,IF(Monomers_Data!K110=5,0.5*EM110+0.5*EK110,"ERR")))))</f>
        <v>20.9146150757211</v>
      </c>
      <c r="EP110" s="142" t="n">
        <f aca="false">EN110+EO110</f>
        <v>20.9146150757211</v>
      </c>
      <c r="EQ110" s="134" t="n">
        <f aca="false">VLOOKUP(A110,'[2]Price Curves'!$C$8:$BH$367,'[2]Price Curves'!$BH$1)</f>
        <v>65.4404761904762</v>
      </c>
      <c r="ER110" s="134" t="n">
        <f aca="false">VLOOKUP(A110,'[2]Price Curves'!$C$8:$BH$367,'[2]Price Curves'!$BA$1)</f>
        <v>46.7638069480519</v>
      </c>
      <c r="ES110" s="137" t="n">
        <f aca="false">MIN(((EQ110+$ET$1-ER110*0.7133-$ET$3)/5.69*2.4313)+1.5,CQ110-$ET$2)</f>
        <v>15.5980587093092</v>
      </c>
      <c r="ET110" s="134" t="n">
        <f aca="false">MAX(($EQ110+$ET$1-$ER110*0.7133-$ET$3)/5.69*2.4313+1.5,$CQ110-$ET$2)</f>
        <v>16.5146150757211</v>
      </c>
      <c r="EU110" s="138" t="n">
        <f aca="false">AVERAGE(ET110,ES110)</f>
        <v>16.0563368925152</v>
      </c>
      <c r="EV110" s="134" t="n">
        <f aca="false">CB110*$EV$2+$EV$3</f>
        <v>14.7535343821694</v>
      </c>
      <c r="EW110" s="134" t="n">
        <f aca="false">IF(Monomers_Data!U110=1,0.5*EU110+0.5*ET110,IF(Monomers_Data!U110=2,0.7*EU110+0.3*ET110,IF(Monomers_Data!U110=3,MAXA(MINA(ET110,EU110),ES110),IF(Monomers_Data!U110=4,0.7*EU110+0.3*ES110,IF(Monomers_Data!U110=5,0.5*EU110+0.5*ES110,"ERR")))))</f>
        <v>16.1938203474769</v>
      </c>
      <c r="EX110" s="96" t="n">
        <f aca="false">EW110</f>
        <v>16.1938203474769</v>
      </c>
      <c r="EY110" s="139" t="n">
        <f aca="false">VLOOKUP(A110,'[2]Price Curves'!$C$8:$BH$367,'[2]Price Curves'!$BE$1)</f>
        <v>4.432</v>
      </c>
      <c r="EZ110" s="134" t="n">
        <f aca="false">EY110*$EZ$2+$EZ$3</f>
        <v>67.5688</v>
      </c>
      <c r="FA110" s="0" t="n">
        <f aca="false">((EY110*$FA$2)+$FA$3)*100</f>
        <v>66.536</v>
      </c>
    </row>
    <row r="111" customFormat="false" ht="12" hidden="false" customHeight="false" outlineLevel="0" collapsed="false">
      <c r="A111" s="140" t="n">
        <f aca="false">EOMONTH(A110,0)+1</f>
        <v>40087</v>
      </c>
      <c r="C111" s="108" t="n">
        <f aca="false">CB111</f>
        <v>24.0977429951268</v>
      </c>
      <c r="D111" s="6"/>
      <c r="E111" s="96" t="n">
        <f aca="false">C111+$E$3</f>
        <v>33.0977429951268</v>
      </c>
      <c r="F111" s="96" t="n">
        <f aca="false">C111+$F$3</f>
        <v>46.0977429951268</v>
      </c>
      <c r="G111" s="96" t="n">
        <f aca="false">C111+$G$3</f>
        <v>39.2977429951268</v>
      </c>
      <c r="H111" s="92" t="n">
        <f aca="false">IF(Polymers_Data!F111=1,0.5*G111+0.5*F111,IF(Polymers_Data!F111=2,0.7*G111+0.3*F111,IF(Polymers_Data!F111=3,MAXA(MINA(F111,G111),E111),IF(Polymers_Data!F111=4,0.7*G111+0.3*E111,IF(Polymers_Data!F111=5,0.5*G111+0.5*E111,"ERR")))))</f>
        <v>39.2977429951268</v>
      </c>
      <c r="I111" s="109" t="n">
        <v>0</v>
      </c>
      <c r="J111" s="109" t="n">
        <f aca="false">G111+I111</f>
        <v>39.2977429951268</v>
      </c>
      <c r="K111" s="110" t="n">
        <f aca="false">J111+2</f>
        <v>41.2977429951268</v>
      </c>
      <c r="L111" s="111" t="n">
        <f aca="false">AB111+$L$3</f>
        <v>41.5977429951268</v>
      </c>
      <c r="M111" s="112" t="n">
        <f aca="false">L111+$M$3</f>
        <v>42.5977429951268</v>
      </c>
      <c r="N111" s="113" t="n">
        <f aca="false">L111+$N$3</f>
        <v>40.5977429951268</v>
      </c>
      <c r="O111" s="114" t="n">
        <f aca="false">C111+$O$3</f>
        <v>26.5977429951268</v>
      </c>
      <c r="P111" s="96" t="n">
        <f aca="false">C111+$P$3</f>
        <v>44.5977429951268</v>
      </c>
      <c r="Q111" s="96" t="n">
        <f aca="false">C111+$Q$3</f>
        <v>36.3477429951268</v>
      </c>
      <c r="R111" s="6"/>
      <c r="S111" s="88" t="n">
        <f aca="false">J111-3.5</f>
        <v>35.7977429951268</v>
      </c>
      <c r="T111" s="92"/>
      <c r="U111" s="114" t="n">
        <f aca="false">$C111+$U$3</f>
        <v>29.0977429951268</v>
      </c>
      <c r="V111" s="96" t="n">
        <f aca="false">$C111+$V$3</f>
        <v>43.5977429951268</v>
      </c>
      <c r="W111" s="96" t="n">
        <f aca="false">$C111+$W$3</f>
        <v>36.0977429951268</v>
      </c>
      <c r="X111" s="92"/>
      <c r="Y111" s="92" t="n">
        <f aca="false">IF(Polymers_Data!BA111=1,0.5*W111+0.5*V111,IF(Polymers_Data!BA111=2,0.7*W111+0.3*V111,IF(Polymers_Data!BA111=3,MAXA(MINA(V111,W111),U111),IF(Polymers_Data!BA111=4,0.7*W111+0.3*U111,IF(Polymers_Data!BA111=5,0.5*W111+0.5*U111,"ERR")))))</f>
        <v>36.0977429951268</v>
      </c>
      <c r="Z111" s="96" t="n">
        <v>0</v>
      </c>
      <c r="AA111" s="92" t="n">
        <f aca="false">W111+Z111</f>
        <v>36.0977429951268</v>
      </c>
      <c r="AB111" s="92" t="n">
        <f aca="false">AA111+1</f>
        <v>37.0977429951268</v>
      </c>
      <c r="AC111" s="116" t="n">
        <f aca="false">S111+2</f>
        <v>37.7977429951268</v>
      </c>
      <c r="AD111" s="117" t="n">
        <f aca="false">AB111+2.5</f>
        <v>39.5977429951268</v>
      </c>
      <c r="AE111" s="96" t="n">
        <f aca="false">C111+11.33</f>
        <v>35.4277429951268</v>
      </c>
      <c r="AF111" s="96" t="n">
        <f aca="false">C111+27</f>
        <v>51.0977429951268</v>
      </c>
      <c r="AG111" s="96" t="n">
        <f aca="false">C111+17.68</f>
        <v>41.7777429951268</v>
      </c>
      <c r="AH111" s="6"/>
      <c r="AI111" s="88" t="n">
        <f aca="false">AC111+4.5</f>
        <v>42.2977429951268</v>
      </c>
      <c r="AJ111" s="118" t="n">
        <f aca="false">AB111+8</f>
        <v>45.0977429951268</v>
      </c>
      <c r="AK111" s="114" t="n">
        <f aca="false">CO111+1.5</f>
        <v>19.5977429951268</v>
      </c>
      <c r="AL111" s="6"/>
      <c r="AM111" s="96" t="n">
        <f aca="false">AK111+$AM$3</f>
        <v>32.3977429951268</v>
      </c>
      <c r="AN111" s="96" t="n">
        <f aca="false">AK111+$AN$3</f>
        <v>43.5977429951268</v>
      </c>
      <c r="AO111" s="96" t="n">
        <f aca="false">AK111+$AO$3</f>
        <v>37.4977429951268</v>
      </c>
      <c r="AP111" s="109" t="n">
        <f aca="false">IF(Polymers_Data!AE111=1,0.5*AO111+0.5*AN111,IF(Polymers_Data!AE111=2,0.7*AO111+0.3*AN111,IF(Polymers_Data!AE111=3,MAXA(MINA(AN111,AO111),AM111),IF(Polymers_Data!AE111=4,0.7*AO111+0.3*AM111,IF(Polymers_Data!AE111=5,0.5*AO111+0.5*AM111,"ERR")))))</f>
        <v>37.4977429951268</v>
      </c>
      <c r="AQ111" s="109" t="n">
        <f aca="false">IF(Polymers_Data!AE111=1,0.5*AO111+0.5*AN111,IF(Polymers_Data!AE111=2,0.7*AO111+0.3*AN111,IF(Polymers_Data!AE111=3,MAXA(MINA(AN111,AO111),AM111),IF(Polymers_Data!AE111=4,0.7*AO111+0.3*AM111,IF(Polymers_Data!AE111=5,0.5*AO111+0.5*AM111,"ERR")))))</f>
        <v>37.4977429951268</v>
      </c>
      <c r="AR111" s="96" t="n">
        <f aca="false">$AK111+10</f>
        <v>29.5977429951268</v>
      </c>
      <c r="AS111" s="96" t="n">
        <f aca="false">$AK111+23.75</f>
        <v>43.3477429951268</v>
      </c>
      <c r="AT111" s="96" t="n">
        <f aca="false">$AK111+$AT$3</f>
        <v>34.9877429951268</v>
      </c>
      <c r="AU111" s="96" t="n">
        <f aca="false">IF(Polymers_Data!BP111=1,0.5*AT111+0.5*AS111,IF(Polymers_Data!BP111=2,0.7*AT111+0.3*AS111,IF(Polymers_Data!BP111=3,MAXA(MINA(AS111,AT111),AR111),IF(Polymers_Data!BP111=4,0.7*AT111+0.3*AR111,IF(Polymers_Data!BP111=5,0.3*AT111+0.7*AR111,"ERR")))))</f>
        <v>34.9877429951268</v>
      </c>
      <c r="AV111" s="96"/>
      <c r="AW111" s="96" t="n">
        <f aca="false">AT111+AV111</f>
        <v>34.9877429951268</v>
      </c>
      <c r="AX111" s="5"/>
      <c r="AY111" s="108" t="n">
        <f aca="false">C111</f>
        <v>24.0977429951268</v>
      </c>
      <c r="AZ111" s="6"/>
      <c r="BA111" s="96" t="n">
        <f aca="false">AY111+$BA$3</f>
        <v>41.5977429951268</v>
      </c>
      <c r="BB111" s="96" t="n">
        <f aca="false">AY111+$BB$3</f>
        <v>84.0977429951268</v>
      </c>
      <c r="BC111" s="96" t="n">
        <f aca="false">AY111+$BC$3</f>
        <v>63.5977429951268</v>
      </c>
      <c r="BD111" s="109" t="n">
        <f aca="false">IF(Polymers_Data!BZ111=1,0.5*BC111+0.5*BB111,IF(Polymers_Data!BZ111=2,0.7*BC111+0.3*BB111,IF(Polymers_Data!BZ111=3,MAXA(MINA(BB111,BC111),BA111),IF(Polymers_Data!BZ111=4,0.7*BC111+0.3*BA111,IF(Polymers_Data!BZ111=5,0.5*BC111+0.5*BA111,"ERR")))))</f>
        <v>63.5977429951268</v>
      </c>
      <c r="BE111" s="92" t="n">
        <f aca="false">IF(Polymers_Data!BZ111=1,0.5*BC111+0.5*BB111,IF(Polymers_Data!BZ111=2,0.7*BC111+0.3*BB111,IF(Polymers_Data!BZ111=3,MAXA(MINA(BB111,BC111),BA111),IF(Polymers_Data!BZ111=4,0.7*BC111+0.3*BA111,IF(Polymers_Data!BZ111=5,0.5*BC111+0.5*BA111,"ERR")))))</f>
        <v>63.5977429951268</v>
      </c>
      <c r="BF111" s="6"/>
      <c r="BG111" s="6"/>
      <c r="BH111" s="6"/>
      <c r="BI111" s="120" t="n">
        <f aca="false">BC111+BH111</f>
        <v>63.5977429951268</v>
      </c>
      <c r="BJ111" s="6"/>
      <c r="BK111" s="114" t="n">
        <f aca="false">DQ111</f>
        <v>35.0977429951268</v>
      </c>
      <c r="BL111" s="6"/>
      <c r="BM111" s="96" t="n">
        <f aca="false">BK111+$BM$3</f>
        <v>42.3477429951268</v>
      </c>
      <c r="BN111" s="96" t="n">
        <f aca="false">BK111+22</f>
        <v>57.0977429951268</v>
      </c>
      <c r="BO111" s="96" t="n">
        <f aca="false">BK111+$BO$3</f>
        <v>50.2977429951268</v>
      </c>
      <c r="BP111" s="121" t="n">
        <f aca="false">IF(Polymers_Data!AJ111=1,0.5*BO111+0.5*BN111,IF(Polymers_Data!AJ111=2,0.7*BO111+0.3*BN111,IF(Polymers_Data!AJ111=3,MAXA(MINA(BN111,BO111),BM111),IF(Polymers_Data!AJ111=4,0.7*BO111+0.3*BM111,IF(Polymers_Data!AJ111=5,0.5*BO111+0.5*BM111,"ERR")))))</f>
        <v>50.2977429951268</v>
      </c>
      <c r="BQ111" s="121" t="n">
        <v>0</v>
      </c>
      <c r="BR111" s="121" t="n">
        <f aca="false">BO111+BQ111</f>
        <v>50.2977429951268</v>
      </c>
      <c r="BS111" s="96" t="n">
        <f aca="false">BR111-2.5</f>
        <v>47.7977429951268</v>
      </c>
      <c r="BT111" s="124"/>
      <c r="BU111" s="122" t="n">
        <f aca="false">VLOOKUP(A111,'[2]Price Curves'!$C$8:$IV$367,'[2]Price Curves'!$AW$1)</f>
        <v>29.9902966955267</v>
      </c>
      <c r="BV111" s="96" t="n">
        <f aca="false">BU111/2.97</f>
        <v>10.0977429951268</v>
      </c>
      <c r="BW111" s="96" t="n">
        <f aca="false">BV111+7</f>
        <v>17.0977429951268</v>
      </c>
      <c r="BX111" s="96" t="n">
        <f aca="false">BV111+23.861</f>
        <v>33.9587429951268</v>
      </c>
      <c r="BY111" s="96" t="n">
        <f aca="false">BV111+$BY$3</f>
        <v>24.0977429951268</v>
      </c>
      <c r="BZ111" s="96" t="n">
        <f aca="false">IF(Monomers_Data!F111=1,0.5*BY111+0.5*BX111,IF(Monomers_Data!F111=2,0.7*BY111+0.3*BX111,IF(Monomers_Data!F111=3,MAXA(MINA(BX111,BY111),BW111),IF(Monomers_Data!F111=4,0.7*BY111+0.3*BW111,IF(Monomers_Data!F111=5,0.5*BY111+0.5*BW111,"ERR")))))</f>
        <v>24.0977429951268</v>
      </c>
      <c r="CA111" s="96"/>
      <c r="CB111" s="92" t="n">
        <f aca="false">BY111+CA111</f>
        <v>24.0977429951268</v>
      </c>
      <c r="CC111" s="96" t="n">
        <f aca="false">EP111</f>
        <v>21.4977429951268</v>
      </c>
      <c r="CD111" s="96" t="n">
        <f aca="false">CB111+2</f>
        <v>26.0977429951268</v>
      </c>
      <c r="CE111" s="123" t="n">
        <f aca="false">CB111+0.25</f>
        <v>24.3477429951268</v>
      </c>
      <c r="CF111" s="124"/>
      <c r="CG111" s="105" t="n">
        <f aca="false">VLOOKUP(A111,'[2]Price Curves'!$C$8:$BH$367,'[2]Price Curves'!$AY$1)</f>
        <v>48.5349334070345</v>
      </c>
      <c r="CH111" s="124" t="n">
        <f aca="false">CG111/4.23</f>
        <v>11.4739795288498</v>
      </c>
      <c r="CI111" s="124" t="n">
        <f aca="false">$CB111+CI$3</f>
        <v>16.0977429951268</v>
      </c>
      <c r="CJ111" s="124" t="n">
        <f aca="false">$CB111+CJ$3</f>
        <v>22.0977429951268</v>
      </c>
      <c r="CK111" s="124" t="n">
        <f aca="false">$CB111+CK$3</f>
        <v>18.0977429951268</v>
      </c>
      <c r="CL111" s="125" t="n">
        <f aca="false">IF(Monomers_Data!P111=1,0.5*CK111+0.5*CJ111,IF(Monomers_Data!P111=2,0.7*CK111+0.3*CJ111,IF(Monomers_Data!P111=3,MAXA(MINA(CJ111,CK111),CI111),IF(Monomers_Data!P111=4,0.7*CK111+0.3*CI111,IF(Monomers_Data!P111=5,0.5*CK111+0.5*CI111,"ERR")))))</f>
        <v>18.0977429951268</v>
      </c>
      <c r="CM111" s="125" t="n">
        <f aca="false">CH111+$CM$3</f>
        <v>18.4739795288498</v>
      </c>
      <c r="CN111" s="125"/>
      <c r="CO111" s="118" t="n">
        <f aca="false">CK111+CN111</f>
        <v>18.0977429951268</v>
      </c>
      <c r="CP111" s="125" t="n">
        <v>1.5</v>
      </c>
      <c r="CQ111" s="127" t="n">
        <f aca="false">CO111+CP111</f>
        <v>19.5977429951268</v>
      </c>
      <c r="CR111" s="124" t="n">
        <f aca="false">EX111</f>
        <v>15.6626731173336</v>
      </c>
      <c r="CS111" s="128" t="n">
        <f aca="false">EX111</f>
        <v>15.6626731173336</v>
      </c>
      <c r="CT111" s="7" t="n">
        <f aca="false">CB111</f>
        <v>24.0977429951268</v>
      </c>
      <c r="CU111" s="124" t="n">
        <f aca="false">(+CT111+$CU$3)</f>
        <v>26.5977429951268</v>
      </c>
      <c r="CV111" s="124" t="n">
        <f aca="false">CT111+$CV$3</f>
        <v>41.0977429951268</v>
      </c>
      <c r="CW111" s="124" t="n">
        <f aca="false">CT111+$CW$3</f>
        <v>34.0977429951268</v>
      </c>
      <c r="CX111" s="96" t="n">
        <f aca="false">IF(Polymers_Data!BU111=1,0.5*CW111+0.5*CV111,IF(Polymers_Data!BU111=2,0.7*CW111+0.3*CV111,IF(Polymers_Data!BU111=3,MAXA(MINA(CV111,CW111),CU111),IF(Polymers_Data!BU111=4,0.7*CW111+0.3*CU111,IF(Polymers_Data!BU111=5,0.5*CW111+0.5*CU111,"ERR")))))</f>
        <v>36.1977429951268</v>
      </c>
      <c r="CY111" s="129" t="n">
        <f aca="false">CX111</f>
        <v>36.1977429951268</v>
      </c>
      <c r="CZ111" s="105" t="n">
        <v>0</v>
      </c>
      <c r="DA111" s="124" t="n">
        <f aca="false">CZ111*100/(0.2*4.22+0.8*2.9696)</f>
        <v>0</v>
      </c>
      <c r="DB111" s="123"/>
      <c r="DC111" s="124" t="n">
        <f aca="false">EN111</f>
        <v>21.4977429951268</v>
      </c>
      <c r="DD111" s="124" t="n">
        <f aca="false">EB111</f>
        <v>106.959087301587</v>
      </c>
      <c r="DE111" s="124" t="n">
        <f aca="false">DC111*0.285+DD111/7.37*0.785+5.2</f>
        <v>22.7193782640244</v>
      </c>
      <c r="DF111" s="124" t="n">
        <f aca="false">DC111+$DF$3</f>
        <v>16.1977429951268</v>
      </c>
      <c r="DG111" s="124" t="n">
        <f aca="false">DC111+$DG$3</f>
        <v>46.4977429951268</v>
      </c>
      <c r="DH111" s="96" t="n">
        <f aca="false">DC111+6</f>
        <v>27.4977429951268</v>
      </c>
      <c r="DI111" s="124" t="n">
        <f aca="false">IF(Monomers_Data!AE111=1,0.5*DH111+0.5*DG111,IF(Monomers_Data!AE111=2,0.7*DH111+0.3*DG111,IF(Monomers_Data!AE111=3,MAXA(MINA(DG111,DH111),DF111),IF(Monomers_Data!AE111=4,0.7*DH111+0.3*DF111,IF(Monomers_Data!AE111=5,0.5*DH111+0.5*DF111,"ERR")))))</f>
        <v>27.4977429951268</v>
      </c>
      <c r="DJ111" s="125" t="n">
        <f aca="false">DI111</f>
        <v>27.4977429951268</v>
      </c>
      <c r="DK111" s="123" t="n">
        <f aca="false">DJ111/100*2204</f>
        <v>606.050255612595</v>
      </c>
      <c r="DL111" s="124" t="n">
        <f aca="false">CB111</f>
        <v>24.0977429951268</v>
      </c>
      <c r="DM111" s="124" t="n">
        <f aca="false">DL111+$DM$3</f>
        <v>26.5977429951268</v>
      </c>
      <c r="DN111" s="124" t="n">
        <f aca="false">DL111+$DN$3</f>
        <v>47.0977429951268</v>
      </c>
      <c r="DO111" s="96" t="n">
        <f aca="false">DL111+$DO$3</f>
        <v>35.0977429951268</v>
      </c>
      <c r="DP111" s="124" t="n">
        <f aca="false">IF(Monomers_Data!AE111=1,0.5*DO111+0.5*DN111,IF(Monomers_Data!AE111=2,0.7*DO111+0.3*DN111,IF(Monomers_Data!AE111=3,MAXA(MINA(DN111,DO111),DM111),IF(Monomers_Data!AE111=4,0.7*DO111+0.3*DM111,IF(Monomers_Data!AE111=5,0.5*DO111+0.5*DM111,"ERR")))))</f>
        <v>35.0977429951268</v>
      </c>
      <c r="DQ111" s="125" t="n">
        <f aca="false">DP111</f>
        <v>35.0977429951268</v>
      </c>
      <c r="DR111" s="123" t="n">
        <f aca="false">DQ111/100*2204</f>
        <v>773.554255612595</v>
      </c>
      <c r="DS111" s="96" t="n">
        <f aca="false">VLOOKUP(A111,'[2]Price Curves'!$C$8:$BH$367,'[2]Price Curves'!$BC$1)</f>
        <v>22.8166666666666</v>
      </c>
      <c r="DT111" s="124" t="n">
        <f aca="false">DS111/42*100</f>
        <v>54.3253968253967</v>
      </c>
      <c r="DU111" s="124" t="n">
        <f aca="false">VLOOKUP(A111,'[2]Price Curves'!$C$8:$BH$367,'[2]Price Curves'!$BG$1)</f>
        <v>70.1</v>
      </c>
      <c r="DV111" s="105" t="n">
        <f aca="false">DT112+$DT$3</f>
        <v>79.9650793650793</v>
      </c>
      <c r="DW111" s="130" t="n">
        <f aca="false">DT112+$DU$3</f>
        <v>164.365079365079</v>
      </c>
      <c r="DX111" s="130" t="n">
        <f aca="false">DT111*$DV$3+DU111*$DW$3+$DX$3</f>
        <v>106.959087301587</v>
      </c>
      <c r="DY111" s="96" t="n">
        <f aca="false">DT112+$DY$3</f>
        <v>109.365079365079</v>
      </c>
      <c r="DZ111" s="96"/>
      <c r="EA111" s="131" t="n">
        <f aca="false">DX111+DZ111</f>
        <v>106.959087301587</v>
      </c>
      <c r="EB111" s="131" t="n">
        <f aca="false">DX111</f>
        <v>106.959087301587</v>
      </c>
      <c r="EC111" s="132"/>
      <c r="ED111" s="133" t="n">
        <f aca="false">'[2]Price Curves'!AM110</f>
        <v>0</v>
      </c>
      <c r="EH111" s="106" t="n">
        <f aca="false">MAX(EXP(-0.015*((A117-'Export File'!$A$6+30)/365))*$EH$8,0.1)</f>
        <v>0.1</v>
      </c>
      <c r="EJ111" s="134" t="n">
        <f aca="false">BV111</f>
        <v>10.0977429951268</v>
      </c>
      <c r="EK111" s="134" t="n">
        <f aca="false">EJ111+5.22</f>
        <v>15.3177429951268</v>
      </c>
      <c r="EL111" s="134" t="n">
        <f aca="false">EJ111+18.2</f>
        <v>28.2977429951268</v>
      </c>
      <c r="EM111" s="134" t="n">
        <f aca="false">EJ111+$EM$3</f>
        <v>21.4977429951268</v>
      </c>
      <c r="EN111" s="135" t="n">
        <f aca="false">IF(Monomers_Data!K111=1,0.5*EM111+0.5*EL111,IF(Monomers_Data!K111=2,0.7*EM111+0.3*EL111,IF(Monomers_Data!K111=3,MAXA(MINA(EL111,EM111),EK111),IF(Monomers_Data!K111=4,0.7*EM111+0.3*EK111,IF(Monomers_Data!K111=5,0.5*EM111+0.5*EK111,"ERR")))))</f>
        <v>21.4977429951268</v>
      </c>
      <c r="EP111" s="142" t="n">
        <f aca="false">EN111+EO111</f>
        <v>21.4977429951268</v>
      </c>
      <c r="EQ111" s="134" t="n">
        <f aca="false">VLOOKUP(A111,'[2]Price Curves'!$C$8:$BH$367,'[2]Price Curves'!$BH$1)</f>
        <v>60.95</v>
      </c>
      <c r="ER111" s="134" t="n">
        <f aca="false">VLOOKUP(A111,'[2]Price Curves'!$C$8:$BH$367,'[2]Price Curves'!$BA$1)</f>
        <v>49.0006505194805</v>
      </c>
      <c r="ES111" s="137" t="n">
        <f aca="false">MIN(((EQ111+$ET$1-ER111*0.7133-$ET$3)/5.69*2.4313)+1.5,CQ111-$ET$2)</f>
        <v>12.997543344289</v>
      </c>
      <c r="ET111" s="134" t="n">
        <f aca="false">MAX(($EQ111+$ET$1-$ER111*0.7133-$ET$3)/5.69*2.4313+1.5,$CQ111-$ET$2)</f>
        <v>17.0977429951268</v>
      </c>
      <c r="EU111" s="138" t="n">
        <f aca="false">AVERAGE(ET111,ES111)</f>
        <v>15.0476431697079</v>
      </c>
      <c r="EV111" s="134" t="n">
        <f aca="false">CB111*$EV$2+$EV$3</f>
        <v>15.1937959613208</v>
      </c>
      <c r="EW111" s="134" t="n">
        <f aca="false">IF(Monomers_Data!U111=1,0.5*EU111+0.5*ET111,IF(Monomers_Data!U111=2,0.7*EU111+0.3*ET111,IF(Monomers_Data!U111=3,MAXA(MINA(ET111,EU111),ES111),IF(Monomers_Data!U111=4,0.7*EU111+0.3*ES111,IF(Monomers_Data!U111=5,0.5*EU111+0.5*ES111,"ERR")))))</f>
        <v>15.6626731173336</v>
      </c>
      <c r="EX111" s="96" t="n">
        <f aca="false">EW111</f>
        <v>15.6626731173336</v>
      </c>
      <c r="EY111" s="139" t="n">
        <f aca="false">VLOOKUP(A111,'[2]Price Curves'!$C$8:$BH$367,'[2]Price Curves'!$BE$1)</f>
        <v>4.457</v>
      </c>
      <c r="EZ111" s="134" t="n">
        <f aca="false">EY111*$EZ$2+$EZ$3</f>
        <v>67.9663</v>
      </c>
      <c r="FA111" s="0" t="n">
        <f aca="false">((EY111*$FA$2)+$FA$3)*100</f>
        <v>66.7985</v>
      </c>
    </row>
    <row r="112" customFormat="false" ht="12" hidden="false" customHeight="false" outlineLevel="0" collapsed="false">
      <c r="A112" s="140" t="n">
        <f aca="false">EOMONTH(A111,0)+1</f>
        <v>40118</v>
      </c>
      <c r="C112" s="108" t="n">
        <f aca="false">CB112</f>
        <v>24.1139109271093</v>
      </c>
      <c r="D112" s="6"/>
      <c r="E112" s="96" t="n">
        <f aca="false">C112+$E$3</f>
        <v>33.1139109271093</v>
      </c>
      <c r="F112" s="96" t="n">
        <f aca="false">C112+$F$3</f>
        <v>46.1139109271093</v>
      </c>
      <c r="G112" s="96" t="n">
        <f aca="false">C112+$G$3</f>
        <v>39.3139109271094</v>
      </c>
      <c r="H112" s="92" t="n">
        <f aca="false">IF(Polymers_Data!F112=1,0.5*G112+0.5*F112,IF(Polymers_Data!F112=2,0.7*G112+0.3*F112,IF(Polymers_Data!F112=3,MAXA(MINA(F112,G112),E112),IF(Polymers_Data!F112=4,0.7*G112+0.3*E112,IF(Polymers_Data!F112=5,0.5*G112+0.5*E112,"ERR")))))</f>
        <v>39.3139109271094</v>
      </c>
      <c r="I112" s="109" t="n">
        <v>0</v>
      </c>
      <c r="J112" s="109" t="n">
        <f aca="false">G112+I112</f>
        <v>39.3139109271094</v>
      </c>
      <c r="K112" s="110" t="n">
        <f aca="false">J112+2</f>
        <v>41.3139109271094</v>
      </c>
      <c r="L112" s="111" t="n">
        <f aca="false">AB112+$L$3</f>
        <v>41.6139109271093</v>
      </c>
      <c r="M112" s="112" t="n">
        <f aca="false">L112+$M$3</f>
        <v>42.6139109271093</v>
      </c>
      <c r="N112" s="113" t="n">
        <f aca="false">L112+$N$3</f>
        <v>40.6139109271093</v>
      </c>
      <c r="O112" s="114" t="n">
        <f aca="false">C112+$O$3</f>
        <v>26.6139109271093</v>
      </c>
      <c r="P112" s="96" t="n">
        <f aca="false">C112+$P$3</f>
        <v>44.6139109271093</v>
      </c>
      <c r="Q112" s="96" t="n">
        <f aca="false">C112+$Q$3</f>
        <v>36.3639109271093</v>
      </c>
      <c r="R112" s="6"/>
      <c r="S112" s="88" t="n">
        <f aca="false">J112-3.5</f>
        <v>35.8139109271094</v>
      </c>
      <c r="T112" s="92"/>
      <c r="U112" s="114" t="n">
        <f aca="false">$C112+$U$3</f>
        <v>29.1139109271093</v>
      </c>
      <c r="V112" s="96" t="n">
        <f aca="false">$C112+$V$3</f>
        <v>43.6139109271093</v>
      </c>
      <c r="W112" s="96" t="n">
        <f aca="false">$C112+$W$3</f>
        <v>36.1139109271093</v>
      </c>
      <c r="X112" s="92"/>
      <c r="Y112" s="92" t="n">
        <f aca="false">IF(Polymers_Data!BA112=1,0.5*W112+0.5*V112,IF(Polymers_Data!BA112=2,0.7*W112+0.3*V112,IF(Polymers_Data!BA112=3,MAXA(MINA(V112,W112),U112),IF(Polymers_Data!BA112=4,0.7*W112+0.3*U112,IF(Polymers_Data!BA112=5,0.5*W112+0.5*U112,"ERR")))))</f>
        <v>36.1139109271093</v>
      </c>
      <c r="Z112" s="96" t="n">
        <v>0</v>
      </c>
      <c r="AA112" s="92" t="n">
        <f aca="false">W112+Z112</f>
        <v>36.1139109271093</v>
      </c>
      <c r="AB112" s="92" t="n">
        <f aca="false">AA112+1</f>
        <v>37.1139109271093</v>
      </c>
      <c r="AC112" s="116" t="n">
        <f aca="false">S112+2</f>
        <v>37.8139109271094</v>
      </c>
      <c r="AD112" s="117" t="n">
        <f aca="false">AB112+2.5</f>
        <v>39.6139109271093</v>
      </c>
      <c r="AE112" s="96" t="n">
        <f aca="false">C112+11.33</f>
        <v>35.4439109271093</v>
      </c>
      <c r="AF112" s="96" t="n">
        <f aca="false">C112+27</f>
        <v>51.1139109271093</v>
      </c>
      <c r="AG112" s="96" t="n">
        <f aca="false">C112+17.68</f>
        <v>41.7939109271093</v>
      </c>
      <c r="AH112" s="6"/>
      <c r="AI112" s="88" t="n">
        <f aca="false">AC112+4.5</f>
        <v>42.3139109271094</v>
      </c>
      <c r="AJ112" s="118" t="n">
        <f aca="false">AB112+8</f>
        <v>45.1139109271093</v>
      </c>
      <c r="AK112" s="114" t="n">
        <f aca="false">CO112+1.5</f>
        <v>19.6139109271093</v>
      </c>
      <c r="AL112" s="6"/>
      <c r="AM112" s="96" t="n">
        <f aca="false">AK112+$AM$3</f>
        <v>32.4139109271093</v>
      </c>
      <c r="AN112" s="96" t="n">
        <f aca="false">AK112+$AN$3</f>
        <v>43.6139109271093</v>
      </c>
      <c r="AO112" s="96" t="n">
        <f aca="false">AK112+$AO$3</f>
        <v>37.5139109271093</v>
      </c>
      <c r="AP112" s="109" t="n">
        <f aca="false">IF(Polymers_Data!AE112=1,0.5*AO112+0.5*AN112,IF(Polymers_Data!AE112=2,0.7*AO112+0.3*AN112,IF(Polymers_Data!AE112=3,MAXA(MINA(AN112,AO112),AM112),IF(Polymers_Data!AE112=4,0.7*AO112+0.3*AM112,IF(Polymers_Data!AE112=5,0.5*AO112+0.5*AM112,"ERR")))))</f>
        <v>37.5139109271093</v>
      </c>
      <c r="AQ112" s="109" t="n">
        <f aca="false">IF(Polymers_Data!AE112=1,0.5*AO112+0.5*AN112,IF(Polymers_Data!AE112=2,0.7*AO112+0.3*AN112,IF(Polymers_Data!AE112=3,MAXA(MINA(AN112,AO112),AM112),IF(Polymers_Data!AE112=4,0.7*AO112+0.3*AM112,IF(Polymers_Data!AE112=5,0.5*AO112+0.5*AM112,"ERR")))))</f>
        <v>37.5139109271093</v>
      </c>
      <c r="AR112" s="96" t="n">
        <f aca="false">$AK112+10</f>
        <v>29.6139109271093</v>
      </c>
      <c r="AS112" s="96" t="n">
        <f aca="false">$AK112+23.75</f>
        <v>43.3639109271093</v>
      </c>
      <c r="AT112" s="96" t="n">
        <f aca="false">$AK112+$AT$3</f>
        <v>35.0039109271093</v>
      </c>
      <c r="AU112" s="96" t="n">
        <f aca="false">IF(Polymers_Data!BP112=1,0.5*AT112+0.5*AS112,IF(Polymers_Data!BP112=2,0.7*AT112+0.3*AS112,IF(Polymers_Data!BP112=3,MAXA(MINA(AS112,AT112),AR112),IF(Polymers_Data!BP112=4,0.7*AT112+0.3*AR112,IF(Polymers_Data!BP112=5,0.3*AT112+0.7*AR112,"ERR")))))</f>
        <v>35.0039109271093</v>
      </c>
      <c r="AV112" s="96"/>
      <c r="AW112" s="96" t="n">
        <f aca="false">AT112+AV112</f>
        <v>35.0039109271093</v>
      </c>
      <c r="AX112" s="5"/>
      <c r="AY112" s="108" t="n">
        <f aca="false">C112</f>
        <v>24.1139109271093</v>
      </c>
      <c r="AZ112" s="6"/>
      <c r="BA112" s="96" t="n">
        <f aca="false">AY112+$BA$3</f>
        <v>41.6139109271093</v>
      </c>
      <c r="BB112" s="96" t="n">
        <f aca="false">AY112+$BB$3</f>
        <v>84.1139109271093</v>
      </c>
      <c r="BC112" s="96" t="n">
        <f aca="false">AY112+$BC$3</f>
        <v>63.6139109271093</v>
      </c>
      <c r="BD112" s="109" t="n">
        <f aca="false">IF(Polymers_Data!BZ112=1,0.5*BC112+0.5*BB112,IF(Polymers_Data!BZ112=2,0.7*BC112+0.3*BB112,IF(Polymers_Data!BZ112=3,MAXA(MINA(BB112,BC112),BA112),IF(Polymers_Data!BZ112=4,0.7*BC112+0.3*BA112,IF(Polymers_Data!BZ112=5,0.5*BC112+0.5*BA112,"ERR")))))</f>
        <v>63.6139109271093</v>
      </c>
      <c r="BE112" s="92" t="n">
        <f aca="false">IF(Polymers_Data!BZ112=1,0.5*BC112+0.5*BB112,IF(Polymers_Data!BZ112=2,0.7*BC112+0.3*BB112,IF(Polymers_Data!BZ112=3,MAXA(MINA(BB112,BC112),BA112),IF(Polymers_Data!BZ112=4,0.7*BC112+0.3*BA112,IF(Polymers_Data!BZ112=5,0.5*BC112+0.5*BA112,"ERR")))))</f>
        <v>63.6139109271093</v>
      </c>
      <c r="BF112" s="6"/>
      <c r="BG112" s="6"/>
      <c r="BH112" s="6"/>
      <c r="BI112" s="120" t="n">
        <f aca="false">BC112+BH112</f>
        <v>63.6139109271093</v>
      </c>
      <c r="BJ112" s="6"/>
      <c r="BK112" s="114" t="n">
        <f aca="false">DQ112</f>
        <v>35.1139109271093</v>
      </c>
      <c r="BL112" s="6"/>
      <c r="BM112" s="96" t="n">
        <f aca="false">BK112+$BM$3</f>
        <v>42.3639109271093</v>
      </c>
      <c r="BN112" s="96" t="n">
        <f aca="false">BK112+22</f>
        <v>57.1139109271093</v>
      </c>
      <c r="BO112" s="96" t="n">
        <f aca="false">BK112+$BO$3</f>
        <v>50.3139109271094</v>
      </c>
      <c r="BP112" s="121" t="n">
        <f aca="false">IF(Polymers_Data!AJ112=1,0.5*BO112+0.5*BN112,IF(Polymers_Data!AJ112=2,0.7*BO112+0.3*BN112,IF(Polymers_Data!AJ112=3,MAXA(MINA(BN112,BO112),BM112),IF(Polymers_Data!AJ112=4,0.7*BO112+0.3*BM112,IF(Polymers_Data!AJ112=5,0.5*BO112+0.5*BM112,"ERR")))))</f>
        <v>50.3139109271094</v>
      </c>
      <c r="BQ112" s="121" t="n">
        <v>0</v>
      </c>
      <c r="BR112" s="121" t="n">
        <f aca="false">BO112+BQ112</f>
        <v>50.3139109271094</v>
      </c>
      <c r="BS112" s="96" t="n">
        <f aca="false">BR112-2.5</f>
        <v>47.8139109271094</v>
      </c>
      <c r="BT112" s="124"/>
      <c r="BU112" s="122" t="n">
        <f aca="false">VLOOKUP(A112,'[2]Price Curves'!$C$8:$IV$367,'[2]Price Curves'!$AW$1)</f>
        <v>30.0383154535148</v>
      </c>
      <c r="BV112" s="96" t="n">
        <f aca="false">BU112/2.97</f>
        <v>10.1139109271093</v>
      </c>
      <c r="BW112" s="96" t="n">
        <f aca="false">BV112+7</f>
        <v>17.1139109271093</v>
      </c>
      <c r="BX112" s="96" t="n">
        <f aca="false">BV112+23.861</f>
        <v>33.9749109271094</v>
      </c>
      <c r="BY112" s="96" t="n">
        <f aca="false">BV112+$BY$3</f>
        <v>24.1139109271093</v>
      </c>
      <c r="BZ112" s="96" t="n">
        <f aca="false">IF(Monomers_Data!F112=1,0.5*BY112+0.5*BX112,IF(Monomers_Data!F112=2,0.7*BY112+0.3*BX112,IF(Monomers_Data!F112=3,MAXA(MINA(BX112,BY112),BW112),IF(Monomers_Data!F112=4,0.7*BY112+0.3*BW112,IF(Monomers_Data!F112=5,0.5*BY112+0.5*BW112,"ERR")))))</f>
        <v>24.1139109271093</v>
      </c>
      <c r="CA112" s="96"/>
      <c r="CB112" s="92" t="n">
        <f aca="false">BY112+CA112</f>
        <v>24.1139109271093</v>
      </c>
      <c r="CC112" s="96" t="n">
        <f aca="false">EP112</f>
        <v>21.5139109271093</v>
      </c>
      <c r="CD112" s="96" t="n">
        <f aca="false">CB112+2</f>
        <v>26.1139109271093</v>
      </c>
      <c r="CE112" s="123" t="n">
        <f aca="false">CB112+0.25</f>
        <v>24.3639109271093</v>
      </c>
      <c r="CF112" s="124"/>
      <c r="CG112" s="105" t="n">
        <f aca="false">VLOOKUP(A112,'[2]Price Curves'!$C$8:$BH$367,'[2]Price Curves'!$AY$1)</f>
        <v>48.5926496444729</v>
      </c>
      <c r="CH112" s="124" t="n">
        <f aca="false">CG112/4.23</f>
        <v>11.4876240294262</v>
      </c>
      <c r="CI112" s="124" t="n">
        <f aca="false">$CB112+CI$3</f>
        <v>16.1139109271093</v>
      </c>
      <c r="CJ112" s="124" t="n">
        <f aca="false">$CB112+CJ$3</f>
        <v>22.1139109271093</v>
      </c>
      <c r="CK112" s="124" t="n">
        <f aca="false">$CB112+CK$3</f>
        <v>18.1139109271093</v>
      </c>
      <c r="CL112" s="125" t="n">
        <f aca="false">IF(Monomers_Data!P112=1,0.5*CK112+0.5*CJ112,IF(Monomers_Data!P112=2,0.7*CK112+0.3*CJ112,IF(Monomers_Data!P112=3,MAXA(MINA(CJ112,CK112),CI112),IF(Monomers_Data!P112=4,0.7*CK112+0.3*CI112,IF(Monomers_Data!P112=5,0.5*CK112+0.5*CI112,"ERR")))))</f>
        <v>18.1139109271093</v>
      </c>
      <c r="CM112" s="125" t="n">
        <f aca="false">CH112+$CM$3</f>
        <v>18.4876240294262</v>
      </c>
      <c r="CN112" s="125"/>
      <c r="CO112" s="118" t="n">
        <f aca="false">CK112+CN112</f>
        <v>18.1139109271093</v>
      </c>
      <c r="CP112" s="125" t="n">
        <v>1.5</v>
      </c>
      <c r="CQ112" s="127" t="n">
        <f aca="false">CO112+CP112</f>
        <v>19.6139109271093</v>
      </c>
      <c r="CR112" s="124" t="n">
        <f aca="false">EX112</f>
        <v>15.5844345920596</v>
      </c>
      <c r="CS112" s="128" t="n">
        <f aca="false">EX112</f>
        <v>15.5844345920596</v>
      </c>
      <c r="CT112" s="7" t="n">
        <f aca="false">CB112</f>
        <v>24.1139109271093</v>
      </c>
      <c r="CU112" s="124" t="n">
        <f aca="false">(+CT112+$CU$3)</f>
        <v>26.6139109271093</v>
      </c>
      <c r="CV112" s="124" t="n">
        <f aca="false">CT112+$CV$3</f>
        <v>41.1139109271093</v>
      </c>
      <c r="CW112" s="124" t="n">
        <f aca="false">CT112+$CW$3</f>
        <v>34.1139109271093</v>
      </c>
      <c r="CX112" s="96" t="n">
        <f aca="false">IF(Polymers_Data!BU112=1,0.5*CW112+0.5*CV112,IF(Polymers_Data!BU112=2,0.7*CW112+0.3*CV112,IF(Polymers_Data!BU112=3,MAXA(MINA(CV112,CW112),CU112),IF(Polymers_Data!BU112=4,0.7*CW112+0.3*CU112,IF(Polymers_Data!BU112=5,0.5*CW112+0.5*CU112,"ERR")))))</f>
        <v>36.2139109271093</v>
      </c>
      <c r="CY112" s="129" t="n">
        <f aca="false">CX112</f>
        <v>36.2139109271093</v>
      </c>
      <c r="CZ112" s="105" t="n">
        <v>0</v>
      </c>
      <c r="DA112" s="124" t="n">
        <f aca="false">CZ112*100/(0.2*4.22+0.8*2.9696)</f>
        <v>0</v>
      </c>
      <c r="DB112" s="123"/>
      <c r="DC112" s="124" t="n">
        <f aca="false">EN112</f>
        <v>21.5139109271093</v>
      </c>
      <c r="DD112" s="124" t="n">
        <f aca="false">EB112</f>
        <v>107.005317460317</v>
      </c>
      <c r="DE112" s="124" t="n">
        <f aca="false">DC112*0.285+DD112/7.37*0.785+5.2</f>
        <v>22.7289102324554</v>
      </c>
      <c r="DF112" s="124" t="n">
        <f aca="false">DC112+$DF$3</f>
        <v>16.2139109271093</v>
      </c>
      <c r="DG112" s="124" t="n">
        <f aca="false">DC112+$DG$3</f>
        <v>46.5139109271094</v>
      </c>
      <c r="DH112" s="96" t="n">
        <f aca="false">DC112+6</f>
        <v>27.5139109271093</v>
      </c>
      <c r="DI112" s="124" t="n">
        <f aca="false">IF(Monomers_Data!AE112=1,0.5*DH112+0.5*DG112,IF(Monomers_Data!AE112=2,0.7*DH112+0.3*DG112,IF(Monomers_Data!AE112=3,MAXA(MINA(DG112,DH112),DF112),IF(Monomers_Data!AE112=4,0.7*DH112+0.3*DF112,IF(Monomers_Data!AE112=5,0.5*DH112+0.5*DF112,"ERR")))))</f>
        <v>27.5139109271093</v>
      </c>
      <c r="DJ112" s="125" t="n">
        <f aca="false">DI112</f>
        <v>27.5139109271093</v>
      </c>
      <c r="DK112" s="123" t="n">
        <f aca="false">DJ112/100*2204</f>
        <v>606.40659683349</v>
      </c>
      <c r="DL112" s="124" t="n">
        <f aca="false">CB112</f>
        <v>24.1139109271093</v>
      </c>
      <c r="DM112" s="124" t="n">
        <f aca="false">DL112+$DM$3</f>
        <v>26.6139109271093</v>
      </c>
      <c r="DN112" s="124" t="n">
        <f aca="false">DL112+$DN$3</f>
        <v>47.1139109271093</v>
      </c>
      <c r="DO112" s="96" t="n">
        <f aca="false">DL112+$DO$3</f>
        <v>35.1139109271093</v>
      </c>
      <c r="DP112" s="124" t="n">
        <f aca="false">IF(Monomers_Data!AE112=1,0.5*DO112+0.5*DN112,IF(Monomers_Data!AE112=2,0.7*DO112+0.3*DN112,IF(Monomers_Data!AE112=3,MAXA(MINA(DN112,DO112),DM112),IF(Monomers_Data!AE112=4,0.7*DO112+0.3*DM112,IF(Monomers_Data!AE112=5,0.5*DO112+0.5*DM112,"ERR")))))</f>
        <v>35.1139109271093</v>
      </c>
      <c r="DQ112" s="125" t="n">
        <f aca="false">DP112</f>
        <v>35.1139109271093</v>
      </c>
      <c r="DR112" s="123" t="n">
        <f aca="false">DQ112/100*2204</f>
        <v>773.91059683349</v>
      </c>
      <c r="DS112" s="96" t="n">
        <f aca="false">VLOOKUP(A112,'[2]Price Curves'!$C$8:$BH$367,'[2]Price Curves'!$BC$1)</f>
        <v>22.8333333333333</v>
      </c>
      <c r="DT112" s="124" t="n">
        <f aca="false">DS112/42*100</f>
        <v>54.3650793650793</v>
      </c>
      <c r="DU112" s="124" t="n">
        <f aca="false">VLOOKUP(A112,'[2]Price Curves'!$C$8:$BH$367,'[2]Price Curves'!$BG$1)</f>
        <v>67.6904761904762</v>
      </c>
      <c r="DV112" s="105" t="n">
        <f aca="false">DT113+$DT$3</f>
        <v>80.0047619047619</v>
      </c>
      <c r="DW112" s="130" t="n">
        <f aca="false">DT113+$DU$3</f>
        <v>164.404761904762</v>
      </c>
      <c r="DX112" s="130" t="n">
        <f aca="false">DT112*$DV$3+DU112*$DW$3+$DX$3</f>
        <v>107.005317460317</v>
      </c>
      <c r="DY112" s="96" t="n">
        <f aca="false">DT113+$DY$3</f>
        <v>109.404761904762</v>
      </c>
      <c r="DZ112" s="96"/>
      <c r="EA112" s="131" t="n">
        <f aca="false">DX112+DZ112</f>
        <v>107.005317460317</v>
      </c>
      <c r="EB112" s="131" t="n">
        <f aca="false">DX112</f>
        <v>107.005317460317</v>
      </c>
      <c r="EC112" s="132"/>
      <c r="ED112" s="133" t="n">
        <f aca="false">'[2]Price Curves'!AM111</f>
        <v>0</v>
      </c>
      <c r="EH112" s="106" t="n">
        <f aca="false">MAX(EXP(-0.015*((A118-'Export File'!$A$6+30)/365))*$EH$8,0.1)</f>
        <v>0.1</v>
      </c>
      <c r="EJ112" s="134" t="n">
        <f aca="false">BV112</f>
        <v>10.1139109271093</v>
      </c>
      <c r="EK112" s="134" t="n">
        <f aca="false">EJ112+5.22</f>
        <v>15.3339109271093</v>
      </c>
      <c r="EL112" s="134" t="n">
        <f aca="false">EJ112+18.2</f>
        <v>28.3139109271093</v>
      </c>
      <c r="EM112" s="134" t="n">
        <f aca="false">EJ112+$EM$3</f>
        <v>21.5139109271093</v>
      </c>
      <c r="EN112" s="135" t="n">
        <f aca="false">IF(Monomers_Data!K112=1,0.5*EM112+0.5*EL112,IF(Monomers_Data!K112=2,0.7*EM112+0.3*EL112,IF(Monomers_Data!K112=3,MAXA(MINA(EL112,EM112),EK112),IF(Monomers_Data!K112=4,0.7*EM112+0.3*EK112,IF(Monomers_Data!K112=5,0.5*EM112+0.5*EK112,"ERR")))))</f>
        <v>21.5139109271093</v>
      </c>
      <c r="EP112" s="142" t="n">
        <f aca="false">EN112+EO112</f>
        <v>21.5139109271093</v>
      </c>
      <c r="EQ112" s="134" t="n">
        <f aca="false">VLOOKUP(A112,'[2]Price Curves'!$C$8:$BH$367,'[2]Price Curves'!$BH$1)</f>
        <v>60.3904761904762</v>
      </c>
      <c r="ER112" s="134" t="n">
        <f aca="false">VLOOKUP(A112,'[2]Price Curves'!$C$8:$BH$367,'[2]Price Curves'!$BA$1)</f>
        <v>49.0481717346938</v>
      </c>
      <c r="ES112" s="137" t="n">
        <f aca="false">MIN(((EQ112+$ET$1-ER112*0.7133-$ET$3)/5.69*2.4313)+1.5,CQ112-$ET$2)</f>
        <v>12.7439785412529</v>
      </c>
      <c r="ET112" s="134" t="n">
        <f aca="false">MAX(($EQ112+$ET$1-$ER112*0.7133-$ET$3)/5.69*2.4313+1.5,$CQ112-$ET$2)</f>
        <v>17.1139109271093</v>
      </c>
      <c r="EU112" s="138" t="n">
        <f aca="false">AVERAGE(ET112,ES112)</f>
        <v>14.9289447341811</v>
      </c>
      <c r="EV112" s="134" t="n">
        <f aca="false">CB112*$EV$2+$EV$3</f>
        <v>15.2060027499676</v>
      </c>
      <c r="EW112" s="134" t="n">
        <f aca="false">IF(Monomers_Data!U112=1,0.5*EU112+0.5*ET112,IF(Monomers_Data!U112=2,0.7*EU112+0.3*ET112,IF(Monomers_Data!U112=3,MAXA(MINA(ET112,EU112),ES112),IF(Monomers_Data!U112=4,0.7*EU112+0.3*ES112,IF(Monomers_Data!U112=5,0.5*EU112+0.5*ES112,"ERR")))))</f>
        <v>15.5844345920596</v>
      </c>
      <c r="EX112" s="96" t="n">
        <f aca="false">EW112</f>
        <v>15.5844345920596</v>
      </c>
      <c r="EY112" s="139" t="n">
        <f aca="false">VLOOKUP(A112,'[2]Price Curves'!$C$8:$BH$367,'[2]Price Curves'!$BE$1)</f>
        <v>4.567</v>
      </c>
      <c r="EZ112" s="134" t="n">
        <f aca="false">EY112*$EZ$2+$EZ$3</f>
        <v>69.7153</v>
      </c>
      <c r="FA112" s="0" t="n">
        <f aca="false">((EY112*$FA$2)+$FA$3)*100</f>
        <v>67.9535</v>
      </c>
    </row>
    <row r="113" customFormat="false" ht="12" hidden="false" customHeight="false" outlineLevel="0" collapsed="false">
      <c r="A113" s="140" t="n">
        <f aca="false">EOMONTH(A112,0)+1</f>
        <v>40148</v>
      </c>
      <c r="C113" s="108" t="n">
        <f aca="false">CB113</f>
        <v>24.1308271167665</v>
      </c>
      <c r="D113" s="6"/>
      <c r="E113" s="96" t="n">
        <f aca="false">C113+$E$3</f>
        <v>33.1308271167665</v>
      </c>
      <c r="F113" s="96" t="n">
        <f aca="false">C113+$F$3</f>
        <v>46.1308271167665</v>
      </c>
      <c r="G113" s="96" t="n">
        <f aca="false">C113+$G$3</f>
        <v>39.3308271167665</v>
      </c>
      <c r="H113" s="92" t="n">
        <f aca="false">IF(Polymers_Data!F113=1,0.5*G113+0.5*F113,IF(Polymers_Data!F113=2,0.7*G113+0.3*F113,IF(Polymers_Data!F113=3,MAXA(MINA(F113,G113),E113),IF(Polymers_Data!F113=4,0.7*G113+0.3*E113,IF(Polymers_Data!F113=5,0.5*G113+0.5*E113,"ERR")))))</f>
        <v>39.3308271167665</v>
      </c>
      <c r="I113" s="109" t="n">
        <v>0</v>
      </c>
      <c r="J113" s="109" t="n">
        <f aca="false">G113+I113</f>
        <v>39.3308271167665</v>
      </c>
      <c r="K113" s="110" t="n">
        <f aca="false">J113+2</f>
        <v>41.3308271167665</v>
      </c>
      <c r="L113" s="111" t="n">
        <f aca="false">AB113+$L$3</f>
        <v>41.6308271167665</v>
      </c>
      <c r="M113" s="112" t="n">
        <f aca="false">L113+$M$3</f>
        <v>42.6308271167665</v>
      </c>
      <c r="N113" s="113" t="n">
        <f aca="false">L113+$N$3</f>
        <v>40.6308271167665</v>
      </c>
      <c r="O113" s="114" t="n">
        <f aca="false">C113+$O$3</f>
        <v>26.6308271167665</v>
      </c>
      <c r="P113" s="96" t="n">
        <f aca="false">C113+$P$3</f>
        <v>44.6308271167665</v>
      </c>
      <c r="Q113" s="96" t="n">
        <f aca="false">C113+$Q$3</f>
        <v>36.3808271167665</v>
      </c>
      <c r="R113" s="6"/>
      <c r="S113" s="88" t="n">
        <f aca="false">J113-3.5</f>
        <v>35.8308271167665</v>
      </c>
      <c r="T113" s="92"/>
      <c r="U113" s="114" t="n">
        <f aca="false">$C113+$U$3</f>
        <v>29.1308271167665</v>
      </c>
      <c r="V113" s="96" t="n">
        <f aca="false">$C113+$V$3</f>
        <v>43.6308271167665</v>
      </c>
      <c r="W113" s="96" t="n">
        <f aca="false">$C113+$W$3</f>
        <v>36.1308271167665</v>
      </c>
      <c r="X113" s="92"/>
      <c r="Y113" s="92" t="n">
        <f aca="false">IF(Polymers_Data!BA113=1,0.5*W113+0.5*V113,IF(Polymers_Data!BA113=2,0.7*W113+0.3*V113,IF(Polymers_Data!BA113=3,MAXA(MINA(V113,W113),U113),IF(Polymers_Data!BA113=4,0.7*W113+0.3*U113,IF(Polymers_Data!BA113=5,0.5*W113+0.5*U113,"ERR")))))</f>
        <v>36.1308271167665</v>
      </c>
      <c r="Z113" s="96" t="n">
        <v>0</v>
      </c>
      <c r="AA113" s="92" t="n">
        <f aca="false">W113+Z113</f>
        <v>36.1308271167665</v>
      </c>
      <c r="AB113" s="92" t="n">
        <f aca="false">AA113+1</f>
        <v>37.1308271167665</v>
      </c>
      <c r="AC113" s="116" t="n">
        <f aca="false">S113+2</f>
        <v>37.8308271167665</v>
      </c>
      <c r="AD113" s="117" t="n">
        <f aca="false">AB113+2.5</f>
        <v>39.6308271167665</v>
      </c>
      <c r="AE113" s="96" t="n">
        <f aca="false">C113+11.33</f>
        <v>35.4608271167665</v>
      </c>
      <c r="AF113" s="96" t="n">
        <f aca="false">C113+27</f>
        <v>51.1308271167665</v>
      </c>
      <c r="AG113" s="96" t="n">
        <f aca="false">C113+17.68</f>
        <v>41.8108271167665</v>
      </c>
      <c r="AH113" s="6"/>
      <c r="AI113" s="88" t="n">
        <f aca="false">AC113+4.5</f>
        <v>42.3308271167665</v>
      </c>
      <c r="AJ113" s="118" t="n">
        <f aca="false">AB113+8</f>
        <v>45.1308271167665</v>
      </c>
      <c r="AK113" s="114" t="n">
        <f aca="false">CO113+1.5</f>
        <v>19.6308271167665</v>
      </c>
      <c r="AL113" s="6"/>
      <c r="AM113" s="96" t="n">
        <f aca="false">AK113+$AM$3</f>
        <v>32.4308271167665</v>
      </c>
      <c r="AN113" s="96" t="n">
        <f aca="false">AK113+$AN$3</f>
        <v>43.6308271167665</v>
      </c>
      <c r="AO113" s="96" t="n">
        <f aca="false">AK113+$AO$3</f>
        <v>37.5308271167665</v>
      </c>
      <c r="AP113" s="109" t="n">
        <f aca="false">IF(Polymers_Data!AE113=1,0.5*AO113+0.5*AN113,IF(Polymers_Data!AE113=2,0.7*AO113+0.3*AN113,IF(Polymers_Data!AE113=3,MAXA(MINA(AN113,AO113),AM113),IF(Polymers_Data!AE113=4,0.7*AO113+0.3*AM113,IF(Polymers_Data!AE113=5,0.5*AO113+0.5*AM113,"ERR")))))</f>
        <v>37.5308271167665</v>
      </c>
      <c r="AQ113" s="109" t="n">
        <f aca="false">IF(Polymers_Data!AE113=1,0.5*AO113+0.5*AN113,IF(Polymers_Data!AE113=2,0.7*AO113+0.3*AN113,IF(Polymers_Data!AE113=3,MAXA(MINA(AN113,AO113),AM113),IF(Polymers_Data!AE113=4,0.7*AO113+0.3*AM113,IF(Polymers_Data!AE113=5,0.5*AO113+0.5*AM113,"ERR")))))</f>
        <v>37.5308271167665</v>
      </c>
      <c r="AR113" s="96" t="n">
        <f aca="false">$AK113+10</f>
        <v>29.6308271167665</v>
      </c>
      <c r="AS113" s="96" t="n">
        <f aca="false">$AK113+23.75</f>
        <v>43.3808271167665</v>
      </c>
      <c r="AT113" s="96" t="n">
        <f aca="false">$AK113+$AT$3</f>
        <v>35.0208271167665</v>
      </c>
      <c r="AU113" s="96" t="n">
        <f aca="false">IF(Polymers_Data!BP113=1,0.5*AT113+0.5*AS113,IF(Polymers_Data!BP113=2,0.7*AT113+0.3*AS113,IF(Polymers_Data!BP113=3,MAXA(MINA(AS113,AT113),AR113),IF(Polymers_Data!BP113=4,0.7*AT113+0.3*AR113,IF(Polymers_Data!BP113=5,0.3*AT113+0.7*AR113,"ERR")))))</f>
        <v>35.0208271167665</v>
      </c>
      <c r="AV113" s="96"/>
      <c r="AW113" s="96" t="n">
        <f aca="false">AT113+AV113</f>
        <v>35.0208271167665</v>
      </c>
      <c r="AX113" s="5"/>
      <c r="AY113" s="108" t="n">
        <f aca="false">C113</f>
        <v>24.1308271167665</v>
      </c>
      <c r="AZ113" s="6"/>
      <c r="BA113" s="96" t="n">
        <f aca="false">AY113+$BA$3</f>
        <v>41.6308271167665</v>
      </c>
      <c r="BB113" s="96" t="n">
        <f aca="false">AY113+$BB$3</f>
        <v>84.1308271167665</v>
      </c>
      <c r="BC113" s="96" t="n">
        <f aca="false">AY113+$BC$3</f>
        <v>63.6308271167665</v>
      </c>
      <c r="BD113" s="109" t="n">
        <f aca="false">IF(Polymers_Data!BZ113=1,0.5*BC113+0.5*BB113,IF(Polymers_Data!BZ113=2,0.7*BC113+0.3*BB113,IF(Polymers_Data!BZ113=3,MAXA(MINA(BB113,BC113),BA113),IF(Polymers_Data!BZ113=4,0.7*BC113+0.3*BA113,IF(Polymers_Data!BZ113=5,0.5*BC113+0.5*BA113,"ERR")))))</f>
        <v>63.6308271167665</v>
      </c>
      <c r="BE113" s="92" t="n">
        <f aca="false">IF(Polymers_Data!BZ113=1,0.5*BC113+0.5*BB113,IF(Polymers_Data!BZ113=2,0.7*BC113+0.3*BB113,IF(Polymers_Data!BZ113=3,MAXA(MINA(BB113,BC113),BA113),IF(Polymers_Data!BZ113=4,0.7*BC113+0.3*BA113,IF(Polymers_Data!BZ113=5,0.5*BC113+0.5*BA113,"ERR")))))</f>
        <v>63.6308271167665</v>
      </c>
      <c r="BF113" s="6"/>
      <c r="BG113" s="6"/>
      <c r="BH113" s="6"/>
      <c r="BI113" s="120" t="n">
        <f aca="false">BC113+BH113</f>
        <v>63.6308271167665</v>
      </c>
      <c r="BJ113" s="6"/>
      <c r="BK113" s="114" t="n">
        <f aca="false">DQ113</f>
        <v>35.1308271167665</v>
      </c>
      <c r="BL113" s="6"/>
      <c r="BM113" s="96" t="n">
        <f aca="false">BK113+$BM$3</f>
        <v>42.3808271167665</v>
      </c>
      <c r="BN113" s="96" t="n">
        <f aca="false">BK113+22</f>
        <v>57.1308271167665</v>
      </c>
      <c r="BO113" s="96" t="n">
        <f aca="false">BK113+$BO$3</f>
        <v>50.3308271167665</v>
      </c>
      <c r="BP113" s="121" t="n">
        <f aca="false">IF(Polymers_Data!AJ113=1,0.5*BO113+0.5*BN113,IF(Polymers_Data!AJ113=2,0.7*BO113+0.3*BN113,IF(Polymers_Data!AJ113=3,MAXA(MINA(BN113,BO113),BM113),IF(Polymers_Data!AJ113=4,0.7*BO113+0.3*BM113,IF(Polymers_Data!AJ113=5,0.5*BO113+0.5*BM113,"ERR")))))</f>
        <v>50.3308271167665</v>
      </c>
      <c r="BQ113" s="121" t="n">
        <v>0</v>
      </c>
      <c r="BR113" s="121" t="n">
        <f aca="false">BO113+BQ113</f>
        <v>50.3308271167665</v>
      </c>
      <c r="BS113" s="96" t="n">
        <f aca="false">BR113-2.5</f>
        <v>47.8308271167665</v>
      </c>
      <c r="BT113" s="124"/>
      <c r="BU113" s="122" t="n">
        <f aca="false">VLOOKUP(A113,'[2]Price Curves'!$C$8:$IV$367,'[2]Price Curves'!$AW$1)</f>
        <v>30.0885565367964</v>
      </c>
      <c r="BV113" s="96" t="n">
        <f aca="false">BU113/2.97</f>
        <v>10.1308271167665</v>
      </c>
      <c r="BW113" s="96" t="n">
        <f aca="false">BV113+7</f>
        <v>17.1308271167665</v>
      </c>
      <c r="BX113" s="96" t="n">
        <f aca="false">BV113+23.861</f>
        <v>33.9918271167665</v>
      </c>
      <c r="BY113" s="96" t="n">
        <f aca="false">BV113+$BY$3</f>
        <v>24.1308271167665</v>
      </c>
      <c r="BZ113" s="96" t="n">
        <f aca="false">IF(Monomers_Data!F113=1,0.5*BY113+0.5*BX113,IF(Monomers_Data!F113=2,0.7*BY113+0.3*BX113,IF(Monomers_Data!F113=3,MAXA(MINA(BX113,BY113),BW113),IF(Monomers_Data!F113=4,0.7*BY113+0.3*BW113,IF(Monomers_Data!F113=5,0.5*BY113+0.5*BW113,"ERR")))))</f>
        <v>24.1308271167665</v>
      </c>
      <c r="CA113" s="96"/>
      <c r="CB113" s="92" t="n">
        <f aca="false">BY113+CA113</f>
        <v>24.1308271167665</v>
      </c>
      <c r="CC113" s="96" t="n">
        <f aca="false">EP113</f>
        <v>21.5308271167665</v>
      </c>
      <c r="CD113" s="96" t="n">
        <f aca="false">CB113+2</f>
        <v>26.1308271167665</v>
      </c>
      <c r="CE113" s="123" t="n">
        <f aca="false">CB113+0.25</f>
        <v>24.3808271167665</v>
      </c>
      <c r="CF113" s="124"/>
      <c r="CG113" s="105" t="n">
        <f aca="false">VLOOKUP(A113,'[2]Price Curves'!$C$8:$BH$367,'[2]Price Curves'!$AY$1)</f>
        <v>48.653584805844</v>
      </c>
      <c r="CH113" s="124" t="n">
        <f aca="false">CG113/4.23</f>
        <v>11.5020295049277</v>
      </c>
      <c r="CI113" s="124" t="n">
        <f aca="false">$CB113+CI$3</f>
        <v>16.1308271167665</v>
      </c>
      <c r="CJ113" s="124" t="n">
        <f aca="false">$CB113+CJ$3</f>
        <v>22.1308271167665</v>
      </c>
      <c r="CK113" s="124" t="n">
        <f aca="false">$CB113+CK$3</f>
        <v>18.1308271167665</v>
      </c>
      <c r="CL113" s="125" t="n">
        <f aca="false">IF(Monomers_Data!P113=1,0.5*CK113+0.5*CJ113,IF(Monomers_Data!P113=2,0.7*CK113+0.3*CJ113,IF(Monomers_Data!P113=3,MAXA(MINA(CJ113,CK113),CI113),IF(Monomers_Data!P113=4,0.7*CK113+0.3*CI113,IF(Monomers_Data!P113=5,0.5*CK113+0.5*CI113,"ERR")))))</f>
        <v>18.1308271167665</v>
      </c>
      <c r="CM113" s="125" t="n">
        <f aca="false">CH113+$CM$3</f>
        <v>18.5020295049277</v>
      </c>
      <c r="CN113" s="125"/>
      <c r="CO113" s="118" t="n">
        <f aca="false">CK113+CN113</f>
        <v>18.1308271167665</v>
      </c>
      <c r="CP113" s="125" t="n">
        <v>1.5</v>
      </c>
      <c r="CQ113" s="127" t="n">
        <f aca="false">CO113+CP113</f>
        <v>19.6308271167665</v>
      </c>
      <c r="CR113" s="124" t="n">
        <f aca="false">EX113</f>
        <v>15.5076112667834</v>
      </c>
      <c r="CS113" s="128" t="n">
        <f aca="false">EX113</f>
        <v>15.5076112667834</v>
      </c>
      <c r="CT113" s="7" t="n">
        <f aca="false">CB113</f>
        <v>24.1308271167665</v>
      </c>
      <c r="CU113" s="124" t="n">
        <f aca="false">(+CT113+$CU$3)</f>
        <v>26.6308271167665</v>
      </c>
      <c r="CV113" s="124" t="n">
        <f aca="false">CT113+$CV$3</f>
        <v>41.1308271167665</v>
      </c>
      <c r="CW113" s="124" t="n">
        <f aca="false">CT113+$CW$3</f>
        <v>34.1308271167665</v>
      </c>
      <c r="CX113" s="96" t="n">
        <f aca="false">IF(Polymers_Data!BU113=1,0.5*CW113+0.5*CV113,IF(Polymers_Data!BU113=2,0.7*CW113+0.3*CV113,IF(Polymers_Data!BU113=3,MAXA(MINA(CV113,CW113),CU113),IF(Polymers_Data!BU113=4,0.7*CW113+0.3*CU113,IF(Polymers_Data!BU113=5,0.5*CW113+0.5*CU113,"ERR")))))</f>
        <v>36.2308271167665</v>
      </c>
      <c r="CY113" s="129" t="n">
        <f aca="false">CX113</f>
        <v>36.2308271167665</v>
      </c>
      <c r="CZ113" s="105" t="n">
        <v>0</v>
      </c>
      <c r="DA113" s="124" t="n">
        <f aca="false">CZ113*100/(0.2*4.22+0.8*2.9696)</f>
        <v>0</v>
      </c>
      <c r="DB113" s="123"/>
      <c r="DC113" s="124" t="n">
        <f aca="false">EN113</f>
        <v>21.5308271167665</v>
      </c>
      <c r="DD113" s="124" t="n">
        <f aca="false">EB113</f>
        <v>107.051547619048</v>
      </c>
      <c r="DE113" s="124" t="n">
        <f aca="false">DC113*0.285+DD113/7.37*0.785+5.2</f>
        <v>22.7386554543235</v>
      </c>
      <c r="DF113" s="124" t="n">
        <f aca="false">DC113+$DF$3</f>
        <v>16.2308271167665</v>
      </c>
      <c r="DG113" s="124" t="n">
        <f aca="false">DC113+$DG$3</f>
        <v>46.5308271167665</v>
      </c>
      <c r="DH113" s="96" t="n">
        <f aca="false">DC113+6</f>
        <v>27.5308271167665</v>
      </c>
      <c r="DI113" s="124" t="n">
        <f aca="false">IF(Monomers_Data!AE113=1,0.5*DH113+0.5*DG113,IF(Monomers_Data!AE113=2,0.7*DH113+0.3*DG113,IF(Monomers_Data!AE113=3,MAXA(MINA(DG113,DH113),DF113),IF(Monomers_Data!AE113=4,0.7*DH113+0.3*DF113,IF(Monomers_Data!AE113=5,0.5*DH113+0.5*DF113,"ERR")))))</f>
        <v>27.5308271167665</v>
      </c>
      <c r="DJ113" s="125" t="n">
        <f aca="false">DI113</f>
        <v>27.5308271167665</v>
      </c>
      <c r="DK113" s="123" t="n">
        <f aca="false">DJ113/100*2204</f>
        <v>606.779429653533</v>
      </c>
      <c r="DL113" s="124" t="n">
        <f aca="false">CB113</f>
        <v>24.1308271167665</v>
      </c>
      <c r="DM113" s="124" t="n">
        <f aca="false">DL113+$DM$3</f>
        <v>26.6308271167665</v>
      </c>
      <c r="DN113" s="124" t="n">
        <f aca="false">DL113+$DN$3</f>
        <v>47.1308271167665</v>
      </c>
      <c r="DO113" s="96" t="n">
        <f aca="false">DL113+$DO$3</f>
        <v>35.1308271167665</v>
      </c>
      <c r="DP113" s="124" t="n">
        <f aca="false">IF(Monomers_Data!AE113=1,0.5*DO113+0.5*DN113,IF(Monomers_Data!AE113=2,0.7*DO113+0.3*DN113,IF(Monomers_Data!AE113=3,MAXA(MINA(DN113,DO113),DM113),IF(Monomers_Data!AE113=4,0.7*DO113+0.3*DM113,IF(Monomers_Data!AE113=5,0.5*DO113+0.5*DM113,"ERR")))))</f>
        <v>35.1308271167665</v>
      </c>
      <c r="DQ113" s="125" t="n">
        <f aca="false">DP113</f>
        <v>35.1308271167665</v>
      </c>
      <c r="DR113" s="123" t="n">
        <f aca="false">DQ113/100*2204</f>
        <v>774.283429653533</v>
      </c>
      <c r="DS113" s="96" t="n">
        <f aca="false">VLOOKUP(A113,'[2]Price Curves'!$C$8:$BH$367,'[2]Price Curves'!$BC$1)</f>
        <v>22.85</v>
      </c>
      <c r="DT113" s="124" t="n">
        <f aca="false">DS113/42*100</f>
        <v>54.4047619047619</v>
      </c>
      <c r="DU113" s="124" t="n">
        <f aca="false">VLOOKUP(A113,'[2]Price Curves'!$C$8:$BH$367,'[2]Price Curves'!$BG$1)</f>
        <v>66.7595238095238</v>
      </c>
      <c r="DV113" s="105" t="n">
        <f aca="false">DT114+$DT$3</f>
        <v>80.0444444444443</v>
      </c>
      <c r="DW113" s="130" t="n">
        <f aca="false">DT114+$DU$3</f>
        <v>164.444444444444</v>
      </c>
      <c r="DX113" s="130" t="n">
        <f aca="false">DT113*$DV$3+DU113*$DW$3+$DX$3</f>
        <v>107.051547619048</v>
      </c>
      <c r="DY113" s="96" t="n">
        <f aca="false">DT114+$DY$3</f>
        <v>109.444444444444</v>
      </c>
      <c r="DZ113" s="96"/>
      <c r="EA113" s="131" t="n">
        <f aca="false">DX113+DZ113</f>
        <v>107.051547619048</v>
      </c>
      <c r="EB113" s="131" t="n">
        <f aca="false">DX113</f>
        <v>107.051547619048</v>
      </c>
      <c r="EC113" s="132"/>
      <c r="ED113" s="133" t="n">
        <f aca="false">'[2]Price Curves'!AM112</f>
        <v>0</v>
      </c>
      <c r="EH113" s="106" t="n">
        <f aca="false">MAX(EXP(-0.015*((A119-'Export File'!$A$6+30)/365))*$EH$8,0.1)</f>
        <v>0.1</v>
      </c>
      <c r="EJ113" s="134" t="n">
        <f aca="false">BV113</f>
        <v>10.1308271167665</v>
      </c>
      <c r="EK113" s="134" t="n">
        <f aca="false">EJ113+5.22</f>
        <v>15.3508271167665</v>
      </c>
      <c r="EL113" s="134" t="n">
        <f aca="false">EJ113+18.2</f>
        <v>28.3308271167665</v>
      </c>
      <c r="EM113" s="134" t="n">
        <f aca="false">EJ113+$EM$3</f>
        <v>21.5308271167665</v>
      </c>
      <c r="EN113" s="135" t="n">
        <f aca="false">IF(Monomers_Data!K113=1,0.5*EM113+0.5*EL113,IF(Monomers_Data!K113=2,0.7*EM113+0.3*EL113,IF(Monomers_Data!K113=3,MAXA(MINA(EL113,EM113),EK113),IF(Monomers_Data!K113=4,0.7*EM113+0.3*EK113,IF(Monomers_Data!K113=5,0.5*EM113+0.5*EK113,"ERR")))))</f>
        <v>21.5308271167665</v>
      </c>
      <c r="EP113" s="142" t="n">
        <f aca="false">EN113+EO113</f>
        <v>21.5308271167665</v>
      </c>
      <c r="EQ113" s="134" t="n">
        <f aca="false">VLOOKUP(A113,'[2]Price Curves'!$C$8:$BH$367,'[2]Price Curves'!$BH$1)</f>
        <v>59.8404761904762</v>
      </c>
      <c r="ER113" s="134" t="n">
        <f aca="false">VLOOKUP(A113,'[2]Price Curves'!$C$8:$BH$367,'[2]Price Curves'!$BA$1)</f>
        <v>49.1003376623376</v>
      </c>
      <c r="ES113" s="137" t="n">
        <f aca="false">MIN(((EQ113+$ET$1-ER113*0.7133-$ET$3)/5.69*2.4313)+1.5,CQ113-$ET$2)</f>
        <v>12.4930675453864</v>
      </c>
      <c r="ET113" s="134" t="n">
        <f aca="false">MAX(($EQ113+$ET$1-$ER113*0.7133-$ET$3)/5.69*2.4313+1.5,$CQ113-$ET$2)</f>
        <v>17.1308271167665</v>
      </c>
      <c r="EU113" s="138" t="n">
        <f aca="false">AVERAGE(ET113,ES113)</f>
        <v>14.8119473310764</v>
      </c>
      <c r="EV113" s="134" t="n">
        <f aca="false">CB113*$EV$2+$EV$3</f>
        <v>15.2187744731587</v>
      </c>
      <c r="EW113" s="134" t="n">
        <f aca="false">IF(Monomers_Data!U113=1,0.5*EU113+0.5*ET113,IF(Monomers_Data!U113=2,0.7*EU113+0.3*ET113,IF(Monomers_Data!U113=3,MAXA(MINA(ET113,EU113),ES113),IF(Monomers_Data!U113=4,0.7*EU113+0.3*ES113,IF(Monomers_Data!U113=5,0.5*EU113+0.5*ES113,"ERR")))))</f>
        <v>15.5076112667834</v>
      </c>
      <c r="EX113" s="96" t="n">
        <f aca="false">EW113</f>
        <v>15.5076112667834</v>
      </c>
      <c r="EY113" s="139" t="n">
        <f aca="false">VLOOKUP(A113,'[2]Price Curves'!$C$8:$BH$367,'[2]Price Curves'!$BE$1)</f>
        <v>4.687</v>
      </c>
      <c r="EZ113" s="134" t="n">
        <f aca="false">EY113*$EZ$2+$EZ$3</f>
        <v>71.6233</v>
      </c>
      <c r="FA113" s="0" t="n">
        <f aca="false">((EY113*$FA$2)+$FA$3)*100</f>
        <v>69.2135</v>
      </c>
    </row>
    <row r="114" customFormat="false" ht="12" hidden="false" customHeight="false" outlineLevel="0" collapsed="false">
      <c r="A114" s="140" t="n">
        <f aca="false">EOMONTH(A113,0)+1</f>
        <v>40179</v>
      </c>
      <c r="C114" s="108" t="n">
        <f aca="false">CB114</f>
        <v>23.5723676781038</v>
      </c>
      <c r="D114" s="6"/>
      <c r="E114" s="96" t="n">
        <f aca="false">C114+$E$3</f>
        <v>32.5723676781038</v>
      </c>
      <c r="F114" s="96" t="n">
        <f aca="false">C114+$F$3</f>
        <v>45.5723676781038</v>
      </c>
      <c r="G114" s="96" t="n">
        <f aca="false">C114+$G$3</f>
        <v>38.7723676781038</v>
      </c>
      <c r="H114" s="92" t="n">
        <f aca="false">IF(Polymers_Data!F114=1,0.5*G114+0.5*F114,IF(Polymers_Data!F114=2,0.7*G114+0.3*F114,IF(Polymers_Data!F114=3,MAXA(MINA(F114,G114),E114),IF(Polymers_Data!F114=4,0.7*G114+0.3*E114,IF(Polymers_Data!F114=5,0.5*G114+0.5*E114,"ERR")))))</f>
        <v>38.7723676781038</v>
      </c>
      <c r="I114" s="109" t="n">
        <v>0</v>
      </c>
      <c r="J114" s="109" t="n">
        <f aca="false">G114+I114</f>
        <v>38.7723676781038</v>
      </c>
      <c r="K114" s="110" t="n">
        <f aca="false">J114+2</f>
        <v>40.7723676781038</v>
      </c>
      <c r="L114" s="111" t="n">
        <f aca="false">AB114+$L$3</f>
        <v>41.0723676781038</v>
      </c>
      <c r="M114" s="112" t="n">
        <f aca="false">L114+$M$3</f>
        <v>42.0723676781038</v>
      </c>
      <c r="N114" s="113" t="n">
        <f aca="false">L114+$N$3</f>
        <v>40.0723676781038</v>
      </c>
      <c r="O114" s="114" t="n">
        <f aca="false">C114+$O$3</f>
        <v>26.0723676781038</v>
      </c>
      <c r="P114" s="96" t="n">
        <f aca="false">C114+$P$3</f>
        <v>44.0723676781038</v>
      </c>
      <c r="Q114" s="96" t="n">
        <f aca="false">C114+$Q$3</f>
        <v>35.8223676781038</v>
      </c>
      <c r="R114" s="6"/>
      <c r="S114" s="88" t="n">
        <f aca="false">J114-3.5</f>
        <v>35.2723676781038</v>
      </c>
      <c r="T114" s="92"/>
      <c r="U114" s="114" t="n">
        <f aca="false">$C114+$U$3</f>
        <v>28.5723676781038</v>
      </c>
      <c r="V114" s="96" t="n">
        <f aca="false">$C114+$V$3</f>
        <v>43.0723676781038</v>
      </c>
      <c r="W114" s="96" t="n">
        <f aca="false">$C114+$W$3</f>
        <v>35.5723676781038</v>
      </c>
      <c r="X114" s="92"/>
      <c r="Y114" s="92" t="n">
        <f aca="false">IF(Polymers_Data!BA114=1,0.5*W114+0.5*V114,IF(Polymers_Data!BA114=2,0.7*W114+0.3*V114,IF(Polymers_Data!BA114=3,MAXA(MINA(V114,W114),U114),IF(Polymers_Data!BA114=4,0.7*W114+0.3*U114,IF(Polymers_Data!BA114=5,0.5*W114+0.5*U114,"ERR")))))</f>
        <v>35.5723676781038</v>
      </c>
      <c r="Z114" s="96" t="n">
        <v>0</v>
      </c>
      <c r="AA114" s="92" t="n">
        <f aca="false">W114+Z114</f>
        <v>35.5723676781038</v>
      </c>
      <c r="AB114" s="92" t="n">
        <f aca="false">AA114+1</f>
        <v>36.5723676781038</v>
      </c>
      <c r="AC114" s="116" t="n">
        <f aca="false">S114+2</f>
        <v>37.2723676781038</v>
      </c>
      <c r="AD114" s="117" t="n">
        <f aca="false">AB114+2.5</f>
        <v>39.0723676781038</v>
      </c>
      <c r="AE114" s="96" t="n">
        <f aca="false">C114+11.33</f>
        <v>34.9023676781038</v>
      </c>
      <c r="AF114" s="96" t="n">
        <f aca="false">C114+27</f>
        <v>50.5723676781038</v>
      </c>
      <c r="AG114" s="96" t="n">
        <f aca="false">C114+17.68</f>
        <v>41.2523676781038</v>
      </c>
      <c r="AH114" s="6"/>
      <c r="AI114" s="88" t="n">
        <f aca="false">AC114+4.5</f>
        <v>41.7723676781038</v>
      </c>
      <c r="AJ114" s="118" t="n">
        <f aca="false">AB114+8</f>
        <v>44.5723676781038</v>
      </c>
      <c r="AK114" s="114" t="n">
        <f aca="false">CO114+1.5</f>
        <v>19.0723676781038</v>
      </c>
      <c r="AL114" s="6"/>
      <c r="AM114" s="96" t="n">
        <f aca="false">AK114+$AM$3</f>
        <v>31.8723676781038</v>
      </c>
      <c r="AN114" s="96" t="n">
        <f aca="false">AK114+$AN$3</f>
        <v>43.0723676781038</v>
      </c>
      <c r="AO114" s="96" t="n">
        <f aca="false">AK114+$AO$3</f>
        <v>36.9723676781038</v>
      </c>
      <c r="AP114" s="109" t="n">
        <f aca="false">IF(Polymers_Data!AE114=1,0.5*AO114+0.5*AN114,IF(Polymers_Data!AE114=2,0.7*AO114+0.3*AN114,IF(Polymers_Data!AE114=3,MAXA(MINA(AN114,AO114),AM114),IF(Polymers_Data!AE114=4,0.7*AO114+0.3*AM114,IF(Polymers_Data!AE114=5,0.5*AO114+0.5*AM114,"ERR")))))</f>
        <v>36.9723676781038</v>
      </c>
      <c r="AQ114" s="109" t="n">
        <f aca="false">IF(Polymers_Data!AE114=1,0.5*AO114+0.5*AN114,IF(Polymers_Data!AE114=2,0.7*AO114+0.3*AN114,IF(Polymers_Data!AE114=3,MAXA(MINA(AN114,AO114),AM114),IF(Polymers_Data!AE114=4,0.7*AO114+0.3*AM114,IF(Polymers_Data!AE114=5,0.5*AO114+0.5*AM114,"ERR")))))</f>
        <v>36.9723676781038</v>
      </c>
      <c r="AR114" s="96" t="n">
        <f aca="false">$AK114+10</f>
        <v>29.0723676781038</v>
      </c>
      <c r="AS114" s="96" t="n">
        <f aca="false">$AK114+23.75</f>
        <v>42.8223676781038</v>
      </c>
      <c r="AT114" s="96" t="n">
        <f aca="false">$AK114+$AT$3</f>
        <v>34.4623676781038</v>
      </c>
      <c r="AU114" s="96" t="n">
        <f aca="false">IF(Polymers_Data!BP114=1,0.5*AT114+0.5*AS114,IF(Polymers_Data!BP114=2,0.7*AT114+0.3*AS114,IF(Polymers_Data!BP114=3,MAXA(MINA(AS114,AT114),AR114),IF(Polymers_Data!BP114=4,0.7*AT114+0.3*AR114,IF(Polymers_Data!BP114=5,0.3*AT114+0.7*AR114,"ERR")))))</f>
        <v>34.4623676781038</v>
      </c>
      <c r="AV114" s="96"/>
      <c r="AW114" s="96" t="n">
        <f aca="false">AT114+AV114</f>
        <v>34.4623676781038</v>
      </c>
      <c r="AX114" s="5"/>
      <c r="AY114" s="108" t="n">
        <f aca="false">C114</f>
        <v>23.5723676781038</v>
      </c>
      <c r="AZ114" s="6"/>
      <c r="BA114" s="96" t="n">
        <f aca="false">AY114+$BA$3</f>
        <v>41.0723676781038</v>
      </c>
      <c r="BB114" s="96" t="n">
        <f aca="false">AY114+$BB$3</f>
        <v>83.5723676781038</v>
      </c>
      <c r="BC114" s="96" t="n">
        <f aca="false">AY114+$BC$3</f>
        <v>63.0723676781038</v>
      </c>
      <c r="BD114" s="109" t="n">
        <f aca="false">IF(Polymers_Data!BZ114=1,0.5*BC114+0.5*BB114,IF(Polymers_Data!BZ114=2,0.7*BC114+0.3*BB114,IF(Polymers_Data!BZ114=3,MAXA(MINA(BB114,BC114),BA114),IF(Polymers_Data!BZ114=4,0.7*BC114+0.3*BA114,IF(Polymers_Data!BZ114=5,0.5*BC114+0.5*BA114,"ERR")))))</f>
        <v>63.0723676781038</v>
      </c>
      <c r="BE114" s="92" t="n">
        <f aca="false">IF(Polymers_Data!BZ114=1,0.5*BC114+0.5*BB114,IF(Polymers_Data!BZ114=2,0.7*BC114+0.3*BB114,IF(Polymers_Data!BZ114=3,MAXA(MINA(BB114,BC114),BA114),IF(Polymers_Data!BZ114=4,0.7*BC114+0.3*BA114,IF(Polymers_Data!BZ114=5,0.5*BC114+0.5*BA114,"ERR")))))</f>
        <v>63.0723676781038</v>
      </c>
      <c r="BF114" s="6"/>
      <c r="BG114" s="6"/>
      <c r="BH114" s="6"/>
      <c r="BI114" s="120" t="n">
        <f aca="false">BC114+BH114</f>
        <v>63.0723676781038</v>
      </c>
      <c r="BJ114" s="6"/>
      <c r="BK114" s="114" t="n">
        <f aca="false">DQ114</f>
        <v>34.5723676781038</v>
      </c>
      <c r="BL114" s="6"/>
      <c r="BM114" s="96" t="n">
        <f aca="false">BK114+$BM$3</f>
        <v>41.8223676781038</v>
      </c>
      <c r="BN114" s="96" t="n">
        <f aca="false">BK114+22</f>
        <v>56.5723676781038</v>
      </c>
      <c r="BO114" s="96" t="n">
        <f aca="false">BK114+$BO$3</f>
        <v>49.7723676781038</v>
      </c>
      <c r="BP114" s="121" t="n">
        <f aca="false">IF(Polymers_Data!AJ114=1,0.5*BO114+0.5*BN114,IF(Polymers_Data!AJ114=2,0.7*BO114+0.3*BN114,IF(Polymers_Data!AJ114=3,MAXA(MINA(BN114,BO114),BM114),IF(Polymers_Data!AJ114=4,0.7*BO114+0.3*BM114,IF(Polymers_Data!AJ114=5,0.5*BO114+0.5*BM114,"ERR")))))</f>
        <v>49.7723676781038</v>
      </c>
      <c r="BQ114" s="121" t="n">
        <v>0</v>
      </c>
      <c r="BR114" s="121" t="n">
        <f aca="false">BO114+BQ114</f>
        <v>49.7723676781038</v>
      </c>
      <c r="BS114" s="96" t="n">
        <f aca="false">BR114-2.5</f>
        <v>47.2723676781038</v>
      </c>
      <c r="BT114" s="124"/>
      <c r="BU114" s="122" t="n">
        <f aca="false">VLOOKUP(A114,'[2]Price Curves'!$C$8:$IV$367,'[2]Price Curves'!$AW$1)</f>
        <v>28.4299320039683</v>
      </c>
      <c r="BV114" s="96" t="n">
        <f aca="false">BU114/2.97</f>
        <v>9.57236767810382</v>
      </c>
      <c r="BW114" s="96" t="n">
        <f aca="false">BV114+7</f>
        <v>16.5723676781038</v>
      </c>
      <c r="BX114" s="96" t="n">
        <f aca="false">BV114+23.861</f>
        <v>33.4333676781038</v>
      </c>
      <c r="BY114" s="96" t="n">
        <f aca="false">BV114+$BY$3</f>
        <v>23.5723676781038</v>
      </c>
      <c r="BZ114" s="96" t="n">
        <f aca="false">IF(Monomers_Data!F114=1,0.5*BY114+0.5*BX114,IF(Monomers_Data!F114=2,0.7*BY114+0.3*BX114,IF(Monomers_Data!F114=3,MAXA(MINA(BX114,BY114),BW114),IF(Monomers_Data!F114=4,0.7*BY114+0.3*BW114,IF(Monomers_Data!F114=5,0.5*BY114+0.5*BW114,"ERR")))))</f>
        <v>23.5723676781038</v>
      </c>
      <c r="CA114" s="96"/>
      <c r="CB114" s="92" t="n">
        <f aca="false">BY114+CA114</f>
        <v>23.5723676781038</v>
      </c>
      <c r="CC114" s="96" t="n">
        <f aca="false">EP114</f>
        <v>20.9723676781038</v>
      </c>
      <c r="CD114" s="96" t="n">
        <f aca="false">CB114+2</f>
        <v>25.5723676781038</v>
      </c>
      <c r="CE114" s="123" t="n">
        <f aca="false">CB114+0.25</f>
        <v>23.8223676781038</v>
      </c>
      <c r="CF114" s="124"/>
      <c r="CG114" s="105" t="n">
        <f aca="false">VLOOKUP(A114,'[2]Price Curves'!$C$8:$BH$367,'[2]Price Curves'!$AY$1)</f>
        <v>48.5323888494048</v>
      </c>
      <c r="CH114" s="124" t="n">
        <f aca="false">CG114/4.23</f>
        <v>11.4733779785827</v>
      </c>
      <c r="CI114" s="124" t="n">
        <f aca="false">$CB114+CI$3</f>
        <v>15.5723676781038</v>
      </c>
      <c r="CJ114" s="124" t="n">
        <f aca="false">$CB114+CJ$3</f>
        <v>21.5723676781038</v>
      </c>
      <c r="CK114" s="124" t="n">
        <f aca="false">$CB114+CK$3</f>
        <v>17.5723676781038</v>
      </c>
      <c r="CL114" s="125" t="n">
        <f aca="false">IF(Monomers_Data!P114=1,0.5*CK114+0.5*CJ114,IF(Monomers_Data!P114=2,0.7*CK114+0.3*CJ114,IF(Monomers_Data!P114=3,MAXA(MINA(CJ114,CK114),CI114),IF(Monomers_Data!P114=4,0.7*CK114+0.3*CI114,IF(Monomers_Data!P114=5,0.5*CK114+0.5*CI114,"ERR")))))</f>
        <v>17.5723676781038</v>
      </c>
      <c r="CM114" s="125" t="n">
        <f aca="false">CH114+$CM$3</f>
        <v>18.4733779785827</v>
      </c>
      <c r="CN114" s="125"/>
      <c r="CO114" s="118" t="n">
        <f aca="false">CK114+CN114</f>
        <v>17.5723676781038</v>
      </c>
      <c r="CP114" s="125" t="n">
        <v>1.5</v>
      </c>
      <c r="CQ114" s="127" t="n">
        <f aca="false">CO114+CP114</f>
        <v>19.0723676781038</v>
      </c>
      <c r="CR114" s="124" t="n">
        <f aca="false">EX114</f>
        <v>15.4899817406823</v>
      </c>
      <c r="CS114" s="128" t="n">
        <f aca="false">EX114</f>
        <v>15.4899817406823</v>
      </c>
      <c r="CT114" s="7" t="n">
        <f aca="false">CB114</f>
        <v>23.5723676781038</v>
      </c>
      <c r="CU114" s="124" t="n">
        <f aca="false">(+CT114+$CU$3)</f>
        <v>26.0723676781038</v>
      </c>
      <c r="CV114" s="124" t="n">
        <f aca="false">CT114+$CV$3</f>
        <v>40.5723676781038</v>
      </c>
      <c r="CW114" s="124" t="n">
        <f aca="false">CT114+$CW$3</f>
        <v>33.5723676781038</v>
      </c>
      <c r="CX114" s="96" t="n">
        <f aca="false">IF(Polymers_Data!BU114=1,0.5*CW114+0.5*CV114,IF(Polymers_Data!BU114=2,0.7*CW114+0.3*CV114,IF(Polymers_Data!BU114=3,MAXA(MINA(CV114,CW114),CU114),IF(Polymers_Data!BU114=4,0.7*CW114+0.3*CU114,IF(Polymers_Data!BU114=5,0.5*CW114+0.5*CU114,"ERR")))))</f>
        <v>35.6723676781038</v>
      </c>
      <c r="CY114" s="129" t="n">
        <f aca="false">CX114</f>
        <v>35.6723676781038</v>
      </c>
      <c r="CZ114" s="105" t="n">
        <v>0</v>
      </c>
      <c r="DA114" s="124" t="n">
        <f aca="false">CZ114*100/(0.2*4.22+0.8*2.9696)</f>
        <v>0</v>
      </c>
      <c r="DB114" s="123"/>
      <c r="DC114" s="124" t="n">
        <f aca="false">EN114</f>
        <v>20.9723676781038</v>
      </c>
      <c r="DD114" s="124" t="n">
        <f aca="false">EB114</f>
        <v>107.097777777778</v>
      </c>
      <c r="DE114" s="124" t="n">
        <f aca="false">DC114*0.285+DD114/7.37*0.785+5.2</f>
        <v>22.5844186221206</v>
      </c>
      <c r="DF114" s="124" t="n">
        <f aca="false">DC114+$DF$3</f>
        <v>15.6723676781038</v>
      </c>
      <c r="DG114" s="124" t="n">
        <f aca="false">DC114+$DG$3</f>
        <v>45.9723676781038</v>
      </c>
      <c r="DH114" s="96" t="n">
        <f aca="false">DC114+6</f>
        <v>26.9723676781038</v>
      </c>
      <c r="DI114" s="124" t="n">
        <f aca="false">IF(Monomers_Data!AE114=1,0.5*DH114+0.5*DG114,IF(Monomers_Data!AE114=2,0.7*DH114+0.3*DG114,IF(Monomers_Data!AE114=3,MAXA(MINA(DG114,DH114),DF114),IF(Monomers_Data!AE114=4,0.7*DH114+0.3*DF114,IF(Monomers_Data!AE114=5,0.5*DH114+0.5*DF114,"ERR")))))</f>
        <v>26.9723676781038</v>
      </c>
      <c r="DJ114" s="125" t="n">
        <f aca="false">DI114</f>
        <v>26.9723676781038</v>
      </c>
      <c r="DK114" s="123" t="n">
        <f aca="false">DJ114/100*2204</f>
        <v>594.470983625408</v>
      </c>
      <c r="DL114" s="124" t="n">
        <f aca="false">CB114</f>
        <v>23.5723676781038</v>
      </c>
      <c r="DM114" s="124" t="n">
        <f aca="false">DL114+$DM$3</f>
        <v>26.0723676781038</v>
      </c>
      <c r="DN114" s="124" t="n">
        <f aca="false">DL114+$DN$3</f>
        <v>46.5723676781038</v>
      </c>
      <c r="DO114" s="96" t="n">
        <f aca="false">DL114+$DO$3</f>
        <v>34.5723676781038</v>
      </c>
      <c r="DP114" s="124" t="n">
        <f aca="false">IF(Monomers_Data!AE114=1,0.5*DO114+0.5*DN114,IF(Monomers_Data!AE114=2,0.7*DO114+0.3*DN114,IF(Monomers_Data!AE114=3,MAXA(MINA(DN114,DO114),DM114),IF(Monomers_Data!AE114=4,0.7*DO114+0.3*DM114,IF(Monomers_Data!AE114=5,0.5*DO114+0.5*DM114,"ERR")))))</f>
        <v>34.5723676781038</v>
      </c>
      <c r="DQ114" s="125" t="n">
        <f aca="false">DP114</f>
        <v>34.5723676781038</v>
      </c>
      <c r="DR114" s="123" t="n">
        <f aca="false">DQ114/100*2204</f>
        <v>761.974983625408</v>
      </c>
      <c r="DS114" s="96" t="n">
        <f aca="false">VLOOKUP(A114,'[2]Price Curves'!$C$8:$BH$367,'[2]Price Curves'!$BC$1)</f>
        <v>22.8666666666666</v>
      </c>
      <c r="DT114" s="124" t="n">
        <f aca="false">DS114/42*100</f>
        <v>54.4444444444443</v>
      </c>
      <c r="DU114" s="124" t="n">
        <f aca="false">VLOOKUP(A114,'[2]Price Curves'!$C$8:$BH$367,'[2]Price Curves'!$BG$1)</f>
        <v>66.7309523809524</v>
      </c>
      <c r="DV114" s="105" t="n">
        <f aca="false">DT115+$DT$3</f>
        <v>80.0841269841269</v>
      </c>
      <c r="DW114" s="130" t="n">
        <f aca="false">DT115+$DU$3</f>
        <v>164.484126984127</v>
      </c>
      <c r="DX114" s="130" t="n">
        <f aca="false">DT114*$DV$3+DU114*$DW$3+$DX$3</f>
        <v>107.097777777778</v>
      </c>
      <c r="DY114" s="96" t="n">
        <f aca="false">DT115+$DY$3</f>
        <v>109.484126984127</v>
      </c>
      <c r="DZ114" s="96"/>
      <c r="EA114" s="131" t="n">
        <f aca="false">DX114+DZ114</f>
        <v>107.097777777778</v>
      </c>
      <c r="EB114" s="131" t="n">
        <f aca="false">DX114</f>
        <v>107.097777777778</v>
      </c>
      <c r="EC114" s="132"/>
      <c r="ED114" s="133" t="n">
        <f aca="false">'[2]Price Curves'!AM113</f>
        <v>0</v>
      </c>
      <c r="EH114" s="106" t="n">
        <f aca="false">MAX(EXP(-0.015*((A120-'Export File'!$A$6+30)/365))*$EH$8,0.1)</f>
        <v>0.1</v>
      </c>
      <c r="EJ114" s="134" t="n">
        <f aca="false">BV114</f>
        <v>9.57236767810382</v>
      </c>
      <c r="EK114" s="134" t="n">
        <f aca="false">EJ114+5.22</f>
        <v>14.7923676781038</v>
      </c>
      <c r="EL114" s="134" t="n">
        <f aca="false">EJ114+18.2</f>
        <v>27.7723676781038</v>
      </c>
      <c r="EM114" s="134" t="n">
        <f aca="false">EJ114+$EM$3</f>
        <v>20.9723676781038</v>
      </c>
      <c r="EN114" s="135" t="n">
        <f aca="false">IF(Monomers_Data!K114=1,0.5*EM114+0.5*EL114,IF(Monomers_Data!K114=2,0.7*EM114+0.3*EL114,IF(Monomers_Data!K114=3,MAXA(MINA(EL114,EM114),EK114),IF(Monomers_Data!K114=4,0.7*EM114+0.3*EK114,IF(Monomers_Data!K114=5,0.5*EM114+0.5*EK114,"ERR")))))</f>
        <v>20.9723676781038</v>
      </c>
      <c r="EP114" s="142" t="n">
        <f aca="false">EN114+EO114</f>
        <v>20.9723676781038</v>
      </c>
      <c r="EQ114" s="134" t="n">
        <f aca="false">VLOOKUP(A114,'[2]Price Curves'!$C$8:$BH$367,'[2]Price Curves'!$BH$1)</f>
        <v>62.7404761904762</v>
      </c>
      <c r="ER114" s="134" t="n">
        <f aca="false">VLOOKUP(A114,'[2]Price Curves'!$C$8:$BH$367,'[2]Price Curves'!$BA$1)</f>
        <v>49.9283948214286</v>
      </c>
      <c r="ES114" s="137" t="n">
        <f aca="false">MIN(((EQ114+$ET$1-ER114*0.7133-$ET$3)/5.69*2.4313)+1.5,CQ114-$ET$2)</f>
        <v>13.4798364283281</v>
      </c>
      <c r="ET114" s="134" t="n">
        <f aca="false">MAX(($EQ114+$ET$1-$ER114*0.7133-$ET$3)/5.69*2.4313+1.5,$CQ114-$ET$2)</f>
        <v>16.5723676781038</v>
      </c>
      <c r="EU114" s="138" t="n">
        <f aca="false">AVERAGE(ET114,ES114)</f>
        <v>15.026102053216</v>
      </c>
      <c r="EV114" s="134" t="n">
        <f aca="false">CB114*$EV$2+$EV$3</f>
        <v>14.7971375969684</v>
      </c>
      <c r="EW114" s="134" t="n">
        <f aca="false">IF(Monomers_Data!U114=1,0.5*EU114+0.5*ET114,IF(Monomers_Data!U114=2,0.7*EU114+0.3*ET114,IF(Monomers_Data!U114=3,MAXA(MINA(ET114,EU114),ES114),IF(Monomers_Data!U114=4,0.7*EU114+0.3*ES114,IF(Monomers_Data!U114=5,0.5*EU114+0.5*ES114,"ERR")))))</f>
        <v>15.4899817406823</v>
      </c>
      <c r="EX114" s="96" t="n">
        <f aca="false">EW114</f>
        <v>15.4899817406823</v>
      </c>
      <c r="EY114" s="139" t="n">
        <f aca="false">VLOOKUP(A114,'[2]Price Curves'!$C$8:$BH$367,'[2]Price Curves'!$BE$1)</f>
        <v>4.752</v>
      </c>
      <c r="EZ114" s="134" t="n">
        <f aca="false">EY114*$EZ$2+$EZ$3</f>
        <v>72.6568</v>
      </c>
      <c r="FA114" s="0" t="n">
        <f aca="false">((EY114*$FA$2)+$FA$3)*100</f>
        <v>69.896</v>
      </c>
    </row>
    <row r="115" customFormat="false" ht="12" hidden="false" customHeight="false" outlineLevel="0" collapsed="false">
      <c r="A115" s="140" t="n">
        <f aca="false">EOMONTH(A114,0)+1</f>
        <v>40210</v>
      </c>
      <c r="C115" s="108" t="n">
        <f aca="false">CB115</f>
        <v>23.5884296069157</v>
      </c>
      <c r="D115" s="6"/>
      <c r="E115" s="96" t="n">
        <f aca="false">C115+$E$3</f>
        <v>32.5884296069157</v>
      </c>
      <c r="F115" s="96" t="n">
        <f aca="false">C115+$F$3</f>
        <v>45.5884296069157</v>
      </c>
      <c r="G115" s="96" t="n">
        <f aca="false">C115+$G$3</f>
        <v>38.7884296069157</v>
      </c>
      <c r="H115" s="92" t="n">
        <f aca="false">IF(Polymers_Data!F115=1,0.5*G115+0.5*F115,IF(Polymers_Data!F115=2,0.7*G115+0.3*F115,IF(Polymers_Data!F115=3,MAXA(MINA(F115,G115),E115),IF(Polymers_Data!F115=4,0.7*G115+0.3*E115,IF(Polymers_Data!F115=5,0.5*G115+0.5*E115,"ERR")))))</f>
        <v>38.7884296069157</v>
      </c>
      <c r="I115" s="109" t="n">
        <v>0</v>
      </c>
      <c r="J115" s="109" t="n">
        <f aca="false">G115+I115</f>
        <v>38.7884296069157</v>
      </c>
      <c r="K115" s="110" t="n">
        <f aca="false">J115+2</f>
        <v>40.7884296069157</v>
      </c>
      <c r="L115" s="111" t="n">
        <f aca="false">AB115+$L$3</f>
        <v>41.0884296069157</v>
      </c>
      <c r="M115" s="112" t="n">
        <f aca="false">L115+$M$3</f>
        <v>42.0884296069157</v>
      </c>
      <c r="N115" s="113" t="n">
        <f aca="false">L115+$N$3</f>
        <v>40.0884296069157</v>
      </c>
      <c r="O115" s="114" t="n">
        <f aca="false">C115+$O$3</f>
        <v>26.0884296069157</v>
      </c>
      <c r="P115" s="96" t="n">
        <f aca="false">C115+$P$3</f>
        <v>44.0884296069157</v>
      </c>
      <c r="Q115" s="96" t="n">
        <f aca="false">C115+$Q$3</f>
        <v>35.8384296069157</v>
      </c>
      <c r="R115" s="6"/>
      <c r="S115" s="88" t="n">
        <f aca="false">J115-3.5</f>
        <v>35.2884296069157</v>
      </c>
      <c r="T115" s="92"/>
      <c r="U115" s="114" t="n">
        <f aca="false">$C115+$U$3</f>
        <v>28.5884296069157</v>
      </c>
      <c r="V115" s="96" t="n">
        <f aca="false">$C115+$V$3</f>
        <v>43.0884296069157</v>
      </c>
      <c r="W115" s="96" t="n">
        <f aca="false">$C115+$W$3</f>
        <v>35.5884296069157</v>
      </c>
      <c r="X115" s="92"/>
      <c r="Y115" s="92" t="n">
        <f aca="false">IF(Polymers_Data!BA115=1,0.5*W115+0.5*V115,IF(Polymers_Data!BA115=2,0.7*W115+0.3*V115,IF(Polymers_Data!BA115=3,MAXA(MINA(V115,W115),U115),IF(Polymers_Data!BA115=4,0.7*W115+0.3*U115,IF(Polymers_Data!BA115=5,0.5*W115+0.5*U115,"ERR")))))</f>
        <v>35.5884296069157</v>
      </c>
      <c r="Z115" s="96" t="n">
        <v>0</v>
      </c>
      <c r="AA115" s="92" t="n">
        <f aca="false">W115+Z115</f>
        <v>35.5884296069157</v>
      </c>
      <c r="AB115" s="92" t="n">
        <f aca="false">AA115+1</f>
        <v>36.5884296069157</v>
      </c>
      <c r="AC115" s="116" t="n">
        <f aca="false">S115+2</f>
        <v>37.2884296069157</v>
      </c>
      <c r="AD115" s="117" t="n">
        <f aca="false">AB115+2.5</f>
        <v>39.0884296069157</v>
      </c>
      <c r="AE115" s="96" t="n">
        <f aca="false">C115+11.33</f>
        <v>34.9184296069157</v>
      </c>
      <c r="AF115" s="96" t="n">
        <f aca="false">C115+27</f>
        <v>50.5884296069157</v>
      </c>
      <c r="AG115" s="96" t="n">
        <f aca="false">C115+17.68</f>
        <v>41.2684296069157</v>
      </c>
      <c r="AH115" s="6"/>
      <c r="AI115" s="88" t="n">
        <f aca="false">AC115+4.5</f>
        <v>41.7884296069157</v>
      </c>
      <c r="AJ115" s="118" t="n">
        <f aca="false">AB115+8</f>
        <v>44.5884296069157</v>
      </c>
      <c r="AK115" s="114" t="n">
        <f aca="false">CO115+1.5</f>
        <v>19.0884296069157</v>
      </c>
      <c r="AL115" s="6"/>
      <c r="AM115" s="96" t="n">
        <f aca="false">AK115+$AM$3</f>
        <v>31.8884296069157</v>
      </c>
      <c r="AN115" s="96" t="n">
        <f aca="false">AK115+$AN$3</f>
        <v>43.0884296069157</v>
      </c>
      <c r="AO115" s="96" t="n">
        <f aca="false">AK115+$AO$3</f>
        <v>36.9884296069157</v>
      </c>
      <c r="AP115" s="109" t="n">
        <f aca="false">IF(Polymers_Data!AE115=1,0.5*AO115+0.5*AN115,IF(Polymers_Data!AE115=2,0.7*AO115+0.3*AN115,IF(Polymers_Data!AE115=3,MAXA(MINA(AN115,AO115),AM115),IF(Polymers_Data!AE115=4,0.7*AO115+0.3*AM115,IF(Polymers_Data!AE115=5,0.5*AO115+0.5*AM115,"ERR")))))</f>
        <v>36.9884296069157</v>
      </c>
      <c r="AQ115" s="109" t="n">
        <f aca="false">IF(Polymers_Data!AE115=1,0.5*AO115+0.5*AN115,IF(Polymers_Data!AE115=2,0.7*AO115+0.3*AN115,IF(Polymers_Data!AE115=3,MAXA(MINA(AN115,AO115),AM115),IF(Polymers_Data!AE115=4,0.7*AO115+0.3*AM115,IF(Polymers_Data!AE115=5,0.5*AO115+0.5*AM115,"ERR")))))</f>
        <v>36.9884296069157</v>
      </c>
      <c r="AR115" s="96" t="n">
        <f aca="false">$AK115+10</f>
        <v>29.0884296069157</v>
      </c>
      <c r="AS115" s="96" t="n">
        <f aca="false">$AK115+23.75</f>
        <v>42.8384296069157</v>
      </c>
      <c r="AT115" s="96" t="n">
        <f aca="false">$AK115+$AT$3</f>
        <v>34.4784296069157</v>
      </c>
      <c r="AU115" s="96" t="n">
        <f aca="false">IF(Polymers_Data!BP115=1,0.5*AT115+0.5*AS115,IF(Polymers_Data!BP115=2,0.7*AT115+0.3*AS115,IF(Polymers_Data!BP115=3,MAXA(MINA(AS115,AT115),AR115),IF(Polymers_Data!BP115=4,0.7*AT115+0.3*AR115,IF(Polymers_Data!BP115=5,0.3*AT115+0.7*AR115,"ERR")))))</f>
        <v>34.4784296069157</v>
      </c>
      <c r="AV115" s="96"/>
      <c r="AW115" s="96" t="n">
        <f aca="false">AT115+AV115</f>
        <v>34.4784296069157</v>
      </c>
      <c r="AX115" s="5"/>
      <c r="AY115" s="108" t="n">
        <f aca="false">C115</f>
        <v>23.5884296069157</v>
      </c>
      <c r="AZ115" s="6"/>
      <c r="BA115" s="96" t="n">
        <f aca="false">AY115+$BA$3</f>
        <v>41.0884296069157</v>
      </c>
      <c r="BB115" s="96" t="n">
        <f aca="false">AY115+$BB$3</f>
        <v>83.5884296069157</v>
      </c>
      <c r="BC115" s="96" t="n">
        <f aca="false">AY115+$BC$3</f>
        <v>63.0884296069157</v>
      </c>
      <c r="BD115" s="109" t="n">
        <f aca="false">IF(Polymers_Data!BZ115=1,0.5*BC115+0.5*BB115,IF(Polymers_Data!BZ115=2,0.7*BC115+0.3*BB115,IF(Polymers_Data!BZ115=3,MAXA(MINA(BB115,BC115),BA115),IF(Polymers_Data!BZ115=4,0.7*BC115+0.3*BA115,IF(Polymers_Data!BZ115=5,0.5*BC115+0.5*BA115,"ERR")))))</f>
        <v>63.0884296069157</v>
      </c>
      <c r="BE115" s="92" t="n">
        <f aca="false">IF(Polymers_Data!BZ115=1,0.5*BC115+0.5*BB115,IF(Polymers_Data!BZ115=2,0.7*BC115+0.3*BB115,IF(Polymers_Data!BZ115=3,MAXA(MINA(BB115,BC115),BA115),IF(Polymers_Data!BZ115=4,0.7*BC115+0.3*BA115,IF(Polymers_Data!BZ115=5,0.5*BC115+0.5*BA115,"ERR")))))</f>
        <v>63.0884296069157</v>
      </c>
      <c r="BF115" s="6"/>
      <c r="BG115" s="6"/>
      <c r="BH115" s="6"/>
      <c r="BI115" s="120" t="n">
        <f aca="false">BC115+BH115</f>
        <v>63.0884296069157</v>
      </c>
      <c r="BJ115" s="6"/>
      <c r="BK115" s="114" t="n">
        <f aca="false">DQ115</f>
        <v>34.5884296069157</v>
      </c>
      <c r="BL115" s="6"/>
      <c r="BM115" s="96" t="n">
        <f aca="false">BK115+$BM$3</f>
        <v>41.8384296069157</v>
      </c>
      <c r="BN115" s="96" t="n">
        <f aca="false">BK115+22</f>
        <v>56.5884296069157</v>
      </c>
      <c r="BO115" s="96" t="n">
        <f aca="false">BK115+$BO$3</f>
        <v>49.7884296069157</v>
      </c>
      <c r="BP115" s="121" t="n">
        <f aca="false">IF(Polymers_Data!AJ115=1,0.5*BO115+0.5*BN115,IF(Polymers_Data!AJ115=2,0.7*BO115+0.3*BN115,IF(Polymers_Data!AJ115=3,MAXA(MINA(BN115,BO115),BM115),IF(Polymers_Data!AJ115=4,0.7*BO115+0.3*BM115,IF(Polymers_Data!AJ115=5,0.5*BO115+0.5*BM115,"ERR")))))</f>
        <v>49.7884296069157</v>
      </c>
      <c r="BQ115" s="121" t="n">
        <v>0</v>
      </c>
      <c r="BR115" s="121" t="n">
        <f aca="false">BO115+BQ115</f>
        <v>49.7884296069157</v>
      </c>
      <c r="BS115" s="96" t="n">
        <f aca="false">BR115-2.5</f>
        <v>47.2884296069157</v>
      </c>
      <c r="BT115" s="124"/>
      <c r="BU115" s="122" t="n">
        <f aca="false">VLOOKUP(A115,'[2]Price Curves'!$C$8:$IV$367,'[2]Price Curves'!$AW$1)</f>
        <v>28.4776359325398</v>
      </c>
      <c r="BV115" s="96" t="n">
        <f aca="false">BU115/2.97</f>
        <v>9.58842960691574</v>
      </c>
      <c r="BW115" s="96" t="n">
        <f aca="false">BV115+7</f>
        <v>16.5884296069157</v>
      </c>
      <c r="BX115" s="96" t="n">
        <f aca="false">BV115+23.861</f>
        <v>33.4494296069157</v>
      </c>
      <c r="BY115" s="96" t="n">
        <f aca="false">BV115+$BY$3</f>
        <v>23.5884296069157</v>
      </c>
      <c r="BZ115" s="96" t="n">
        <f aca="false">IF(Monomers_Data!F115=1,0.5*BY115+0.5*BX115,IF(Monomers_Data!F115=2,0.7*BY115+0.3*BX115,IF(Monomers_Data!F115=3,MAXA(MINA(BX115,BY115),BW115),IF(Monomers_Data!F115=4,0.7*BY115+0.3*BW115,IF(Monomers_Data!F115=5,0.5*BY115+0.5*BW115,"ERR")))))</f>
        <v>23.5884296069157</v>
      </c>
      <c r="CA115" s="96"/>
      <c r="CB115" s="92" t="n">
        <f aca="false">BY115+CA115</f>
        <v>23.5884296069157</v>
      </c>
      <c r="CC115" s="96" t="n">
        <f aca="false">EP115</f>
        <v>20.9884296069157</v>
      </c>
      <c r="CD115" s="96" t="n">
        <f aca="false">CB115+2</f>
        <v>25.5884296069157</v>
      </c>
      <c r="CE115" s="123" t="n">
        <f aca="false">CB115+0.25</f>
        <v>23.8384296069157</v>
      </c>
      <c r="CF115" s="124"/>
      <c r="CG115" s="105" t="n">
        <f aca="false">VLOOKUP(A115,'[2]Price Curves'!$C$8:$BH$367,'[2]Price Curves'!$AY$1)</f>
        <v>48.5896490726191</v>
      </c>
      <c r="CH115" s="124" t="n">
        <f aca="false">CG115/4.23</f>
        <v>11.486914674378</v>
      </c>
      <c r="CI115" s="124" t="n">
        <f aca="false">$CB115+CI$3</f>
        <v>15.5884296069157</v>
      </c>
      <c r="CJ115" s="124" t="n">
        <f aca="false">$CB115+CJ$3</f>
        <v>21.5884296069157</v>
      </c>
      <c r="CK115" s="124" t="n">
        <f aca="false">$CB115+CK$3</f>
        <v>17.5884296069157</v>
      </c>
      <c r="CL115" s="125" t="n">
        <f aca="false">IF(Monomers_Data!P115=1,0.5*CK115+0.5*CJ115,IF(Monomers_Data!P115=2,0.7*CK115+0.3*CJ115,IF(Monomers_Data!P115=3,MAXA(MINA(CJ115,CK115),CI115),IF(Monomers_Data!P115=4,0.7*CK115+0.3*CI115,IF(Monomers_Data!P115=5,0.5*CK115+0.5*CI115,"ERR")))))</f>
        <v>17.5884296069157</v>
      </c>
      <c r="CM115" s="125" t="n">
        <f aca="false">CH115+$CM$3</f>
        <v>18.486914674378</v>
      </c>
      <c r="CN115" s="125"/>
      <c r="CO115" s="118" t="n">
        <f aca="false">CK115+CN115</f>
        <v>17.5884296069157</v>
      </c>
      <c r="CP115" s="125" t="n">
        <v>1.5</v>
      </c>
      <c r="CQ115" s="127" t="n">
        <f aca="false">CO115+CP115</f>
        <v>19.0884296069157</v>
      </c>
      <c r="CR115" s="124" t="e">
        <f aca="false">EX115</f>
        <v>#VALUE!</v>
      </c>
      <c r="CS115" s="128" t="e">
        <f aca="false">EX115</f>
        <v>#VALUE!</v>
      </c>
      <c r="CT115" s="7" t="n">
        <f aca="false">CB115</f>
        <v>23.5884296069157</v>
      </c>
      <c r="CU115" s="124" t="n">
        <f aca="false">(+CT115+$CU$3)</f>
        <v>26.0884296069157</v>
      </c>
      <c r="CV115" s="124" t="n">
        <f aca="false">CT115+$CV$3</f>
        <v>40.5884296069157</v>
      </c>
      <c r="CW115" s="124" t="n">
        <f aca="false">CT115+$CW$3</f>
        <v>33.5884296069157</v>
      </c>
      <c r="CX115" s="96" t="n">
        <f aca="false">IF(Polymers_Data!BU115=1,0.5*CW115+0.5*CV115,IF(Polymers_Data!BU115=2,0.7*CW115+0.3*CV115,IF(Polymers_Data!BU115=3,MAXA(MINA(CV115,CW115),CU115),IF(Polymers_Data!BU115=4,0.7*CW115+0.3*CU115,IF(Polymers_Data!BU115=5,0.5*CW115+0.5*CU115,"ERR")))))</f>
        <v>35.6884296069157</v>
      </c>
      <c r="CY115" s="129" t="n">
        <f aca="false">CX115</f>
        <v>35.6884296069157</v>
      </c>
      <c r="CZ115" s="105" t="n">
        <v>0</v>
      </c>
      <c r="DA115" s="124" t="n">
        <f aca="false">CZ115*100/(0.2*4.22+0.8*2.9696)</f>
        <v>0</v>
      </c>
      <c r="DB115" s="123"/>
      <c r="DC115" s="124" t="n">
        <f aca="false">EN115</f>
        <v>20.9884296069157</v>
      </c>
      <c r="DD115" s="124" t="e">
        <f aca="false">EB115</f>
        <v>#VALUE!</v>
      </c>
      <c r="DE115" s="124" t="e">
        <f aca="false">DC115*0.285+DD115/7.37*0.785+5.2</f>
        <v>#VALUE!</v>
      </c>
      <c r="DF115" s="124" t="n">
        <f aca="false">DC115+$DF$3</f>
        <v>15.6884296069157</v>
      </c>
      <c r="DG115" s="124" t="n">
        <f aca="false">DC115+$DG$3</f>
        <v>45.9884296069157</v>
      </c>
      <c r="DH115" s="96" t="n">
        <f aca="false">DC115+6</f>
        <v>26.9884296069157</v>
      </c>
      <c r="DI115" s="124" t="n">
        <f aca="false">IF(Monomers_Data!AE115=1,0.5*DH115+0.5*DG115,IF(Monomers_Data!AE115=2,0.7*DH115+0.3*DG115,IF(Monomers_Data!AE115=3,MAXA(MINA(DG115,DH115),DF115),IF(Monomers_Data!AE115=4,0.7*DH115+0.3*DF115,IF(Monomers_Data!AE115=5,0.5*DH115+0.5*DF115,"ERR")))))</f>
        <v>26.9884296069157</v>
      </c>
      <c r="DJ115" s="125" t="n">
        <f aca="false">DI115</f>
        <v>26.9884296069157</v>
      </c>
      <c r="DK115" s="123" t="n">
        <f aca="false">DJ115/100*2204</f>
        <v>594.824988536423</v>
      </c>
      <c r="DL115" s="124" t="n">
        <f aca="false">CB115</f>
        <v>23.5884296069157</v>
      </c>
      <c r="DM115" s="124" t="n">
        <f aca="false">DL115+$DM$3</f>
        <v>26.0884296069157</v>
      </c>
      <c r="DN115" s="124" t="n">
        <f aca="false">DL115+$DN$3</f>
        <v>46.5884296069157</v>
      </c>
      <c r="DO115" s="96" t="n">
        <f aca="false">DL115+$DO$3</f>
        <v>34.5884296069157</v>
      </c>
      <c r="DP115" s="124" t="n">
        <f aca="false">IF(Monomers_Data!AE115=1,0.5*DO115+0.5*DN115,IF(Monomers_Data!AE115=2,0.7*DO115+0.3*DN115,IF(Monomers_Data!AE115=3,MAXA(MINA(DN115,DO115),DM115),IF(Monomers_Data!AE115=4,0.7*DO115+0.3*DM115,IF(Monomers_Data!AE115=5,0.5*DO115+0.5*DM115,"ERR")))))</f>
        <v>34.5884296069157</v>
      </c>
      <c r="DQ115" s="125" t="n">
        <f aca="false">DP115</f>
        <v>34.5884296069157</v>
      </c>
      <c r="DR115" s="123" t="n">
        <f aca="false">DQ115/100*2204</f>
        <v>762.328988536423</v>
      </c>
      <c r="DS115" s="96" t="n">
        <f aca="false">VLOOKUP(A115,'[2]Price Curves'!$C$8:$BH$367,'[2]Price Curves'!$BC$1)</f>
        <v>22.8833333333333</v>
      </c>
      <c r="DT115" s="124" t="n">
        <f aca="false">DS115/42*100</f>
        <v>54.4841269841269</v>
      </c>
      <c r="DU115" s="124" t="str">
        <f aca="false">VLOOKUP(A115,'[2]Price Curves'!$C$8:$BH$367,'[2]Price Curves'!$BG$1)</f>
        <v/>
      </c>
      <c r="DV115" s="105" t="n">
        <f aca="false">DT116+$DT$3</f>
        <v>80.1238095238095</v>
      </c>
      <c r="DW115" s="130" t="n">
        <f aca="false">DT116+$DU$3</f>
        <v>164.52380952381</v>
      </c>
      <c r="DX115" s="130" t="e">
        <f aca="false">DT115*$DV$3+DU115*$DW$3+$DX$3</f>
        <v>#VALUE!</v>
      </c>
      <c r="DY115" s="96" t="n">
        <f aca="false">DT116+$DY$3</f>
        <v>109.52380952381</v>
      </c>
      <c r="DZ115" s="96"/>
      <c r="EA115" s="131" t="e">
        <f aca="false">DX115+DZ115</f>
        <v>#VALUE!</v>
      </c>
      <c r="EB115" s="131" t="e">
        <f aca="false">DX115</f>
        <v>#VALUE!</v>
      </c>
      <c r="EC115" s="132"/>
      <c r="ED115" s="133" t="n">
        <f aca="false">'[2]Price Curves'!AM114</f>
        <v>0</v>
      </c>
      <c r="EH115" s="106" t="n">
        <f aca="false">MAX(EXP(-0.015*((A121-'Export File'!$A$6+30)/365))*$EH$8,0.1)</f>
        <v>0.1</v>
      </c>
      <c r="EJ115" s="134" t="n">
        <f aca="false">BV115</f>
        <v>9.58842960691574</v>
      </c>
      <c r="EK115" s="134" t="n">
        <f aca="false">EJ115+5.22</f>
        <v>14.8084296069157</v>
      </c>
      <c r="EL115" s="134" t="n">
        <f aca="false">EJ115+18.2</f>
        <v>27.7884296069157</v>
      </c>
      <c r="EM115" s="134" t="n">
        <f aca="false">EJ115+$EM$3</f>
        <v>20.9884296069157</v>
      </c>
      <c r="EN115" s="135" t="n">
        <f aca="false">IF(Monomers_Data!K115=1,0.5*EM115+0.5*EL115,IF(Monomers_Data!K115=2,0.7*EM115+0.3*EL115,IF(Monomers_Data!K115=3,MAXA(MINA(EL115,EM115),EK115),IF(Monomers_Data!K115=4,0.7*EM115+0.3*EK115,IF(Monomers_Data!K115=5,0.5*EM115+0.5*EK115,"ERR")))))</f>
        <v>20.9884296069157</v>
      </c>
      <c r="EP115" s="142" t="n">
        <f aca="false">EN115+EO115</f>
        <v>20.9884296069157</v>
      </c>
      <c r="EQ115" s="134" t="str">
        <f aca="false">VLOOKUP(A115,'[2]Price Curves'!$C$8:$BH$367,'[2]Price Curves'!$BH$1)</f>
        <v/>
      </c>
      <c r="ER115" s="134" t="n">
        <f aca="false">VLOOKUP(A115,'[2]Price Curves'!$C$8:$BH$367,'[2]Price Curves'!$BA$1)</f>
        <v>49.9752580357143</v>
      </c>
      <c r="ES115" s="137" t="e">
        <f aca="false">MIN(((EQ115+$ET$1-ER115*0.7133-$ET$3)/5.69*2.4313)+1.5,CQ115-$ET$2)</f>
        <v>#VALUE!</v>
      </c>
      <c r="ET115" s="134" t="e">
        <f aca="false">MAX(($EQ115+$ET$1-$ER115*0.7133-$ET$3)/5.69*2.4313+1.5,$CQ115-$ET$2)</f>
        <v>#VALUE!</v>
      </c>
      <c r="EU115" s="138" t="e">
        <f aca="false">AVERAGE(ET115,ES115)</f>
        <v>#VALUE!</v>
      </c>
      <c r="EV115" s="134" t="n">
        <f aca="false">CB115*$EV$2+$EV$3</f>
        <v>14.8092643532214</v>
      </c>
      <c r="EW115" s="134" t="e">
        <f aca="false">IF(Monomers_Data!U115=1,0.5*EU115+0.5*ET115,IF(Monomers_Data!U115=2,0.7*EU115+0.3*ET115,IF(Monomers_Data!U115=3,MAXA(MINA(ET115,EU115),ES115),IF(Monomers_Data!U115=4,0.7*EU115+0.3*ES115,IF(Monomers_Data!U115=5,0.5*EU115+0.5*ES115,"ERR")))))</f>
        <v>#VALUE!</v>
      </c>
      <c r="EX115" s="96" t="e">
        <f aca="false">EW115</f>
        <v>#VALUE!</v>
      </c>
      <c r="EY115" s="139" t="n">
        <f aca="false">VLOOKUP(A115,'[2]Price Curves'!$C$8:$BH$367,'[2]Price Curves'!$BE$1)</f>
        <v>4.632</v>
      </c>
      <c r="EZ115" s="134" t="n">
        <f aca="false">EY115*$EZ$2+$EZ$3</f>
        <v>70.7488</v>
      </c>
      <c r="FA115" s="0" t="n">
        <f aca="false">((EY115*$FA$2)+$FA$3)*100</f>
        <v>68.636</v>
      </c>
    </row>
    <row r="116" customFormat="false" ht="12" hidden="false" customHeight="false" outlineLevel="0" collapsed="false">
      <c r="A116" s="140" t="n">
        <f aca="false">EOMONTH(A115,0)+1</f>
        <v>40238</v>
      </c>
      <c r="C116" s="108" t="n">
        <f aca="false">CB116</f>
        <v>23.6054413620912</v>
      </c>
      <c r="D116" s="6"/>
      <c r="E116" s="96" t="n">
        <f aca="false">C116+$E$3</f>
        <v>32.6054413620912</v>
      </c>
      <c r="F116" s="96" t="n">
        <f aca="false">C116+$F$3</f>
        <v>45.6054413620912</v>
      </c>
      <c r="G116" s="96" t="n">
        <f aca="false">C116+$G$3</f>
        <v>38.8054413620911</v>
      </c>
      <c r="H116" s="92" t="n">
        <f aca="false">IF(Polymers_Data!F116=1,0.5*G116+0.5*F116,IF(Polymers_Data!F116=2,0.7*G116+0.3*F116,IF(Polymers_Data!F116=3,MAXA(MINA(F116,G116),E116),IF(Polymers_Data!F116=4,0.7*G116+0.3*E116,IF(Polymers_Data!F116=5,0.5*G116+0.5*E116,"ERR")))))</f>
        <v>38.8054413620911</v>
      </c>
      <c r="I116" s="109" t="n">
        <v>0</v>
      </c>
      <c r="J116" s="109" t="n">
        <f aca="false">G116+I116</f>
        <v>38.8054413620911</v>
      </c>
      <c r="K116" s="110" t="n">
        <f aca="false">J116+2</f>
        <v>40.8054413620911</v>
      </c>
      <c r="L116" s="111" t="n">
        <f aca="false">AB116+$L$3</f>
        <v>41.1054413620912</v>
      </c>
      <c r="M116" s="112" t="n">
        <f aca="false">L116+$M$3</f>
        <v>42.1054413620912</v>
      </c>
      <c r="N116" s="113" t="n">
        <f aca="false">L116+$N$3</f>
        <v>40.1054413620912</v>
      </c>
      <c r="O116" s="114" t="n">
        <f aca="false">C116+$O$3</f>
        <v>26.1054413620912</v>
      </c>
      <c r="P116" s="96" t="n">
        <f aca="false">C116+$P$3</f>
        <v>44.1054413620912</v>
      </c>
      <c r="Q116" s="96" t="n">
        <f aca="false">C116+$Q$3</f>
        <v>35.8554413620912</v>
      </c>
      <c r="R116" s="6"/>
      <c r="S116" s="88" t="n">
        <f aca="false">J116-3.5</f>
        <v>35.3054413620911</v>
      </c>
      <c r="T116" s="92"/>
      <c r="U116" s="114" t="n">
        <f aca="false">$C116+$U$3</f>
        <v>28.6054413620912</v>
      </c>
      <c r="V116" s="96" t="n">
        <f aca="false">$C116+$V$3</f>
        <v>43.1054413620912</v>
      </c>
      <c r="W116" s="96" t="n">
        <f aca="false">$C116+$W$3</f>
        <v>35.6054413620912</v>
      </c>
      <c r="X116" s="92"/>
      <c r="Y116" s="92" t="n">
        <f aca="false">IF(Polymers_Data!BA116=1,0.5*W116+0.5*V116,IF(Polymers_Data!BA116=2,0.7*W116+0.3*V116,IF(Polymers_Data!BA116=3,MAXA(MINA(V116,W116),U116),IF(Polymers_Data!BA116=4,0.7*W116+0.3*U116,IF(Polymers_Data!BA116=5,0.5*W116+0.5*U116,"ERR")))))</f>
        <v>35.6054413620912</v>
      </c>
      <c r="Z116" s="96" t="n">
        <v>0</v>
      </c>
      <c r="AA116" s="92" t="n">
        <f aca="false">W116+Z116</f>
        <v>35.6054413620912</v>
      </c>
      <c r="AB116" s="92" t="n">
        <f aca="false">AA116+1</f>
        <v>36.6054413620912</v>
      </c>
      <c r="AC116" s="116" t="n">
        <f aca="false">S116+2</f>
        <v>37.3054413620911</v>
      </c>
      <c r="AD116" s="117" t="n">
        <f aca="false">AB116+2.5</f>
        <v>39.1054413620912</v>
      </c>
      <c r="AE116" s="96" t="n">
        <f aca="false">C116+11.33</f>
        <v>34.9354413620912</v>
      </c>
      <c r="AF116" s="96" t="n">
        <f aca="false">C116+27</f>
        <v>50.6054413620912</v>
      </c>
      <c r="AG116" s="96" t="n">
        <f aca="false">C116+17.68</f>
        <v>41.2854413620912</v>
      </c>
      <c r="AH116" s="6"/>
      <c r="AI116" s="88" t="n">
        <f aca="false">AC116+4.5</f>
        <v>41.8054413620911</v>
      </c>
      <c r="AJ116" s="118" t="n">
        <f aca="false">AB116+8</f>
        <v>44.6054413620912</v>
      </c>
      <c r="AK116" s="114" t="n">
        <f aca="false">CO116+1.5</f>
        <v>19.1054413620912</v>
      </c>
      <c r="AL116" s="6"/>
      <c r="AM116" s="96" t="n">
        <f aca="false">AK116+$AM$3</f>
        <v>31.9054413620912</v>
      </c>
      <c r="AN116" s="96" t="n">
        <f aca="false">AK116+$AN$3</f>
        <v>43.1054413620912</v>
      </c>
      <c r="AO116" s="96" t="n">
        <f aca="false">AK116+$AO$3</f>
        <v>37.0054413620912</v>
      </c>
      <c r="AP116" s="109" t="n">
        <f aca="false">IF(Polymers_Data!AE116=1,0.5*AO116+0.5*AN116,IF(Polymers_Data!AE116=2,0.7*AO116+0.3*AN116,IF(Polymers_Data!AE116=3,MAXA(MINA(AN116,AO116),AM116),IF(Polymers_Data!AE116=4,0.7*AO116+0.3*AM116,IF(Polymers_Data!AE116=5,0.5*AO116+0.5*AM116,"ERR")))))</f>
        <v>37.0054413620912</v>
      </c>
      <c r="AQ116" s="109" t="n">
        <f aca="false">IF(Polymers_Data!AE116=1,0.5*AO116+0.5*AN116,IF(Polymers_Data!AE116=2,0.7*AO116+0.3*AN116,IF(Polymers_Data!AE116=3,MAXA(MINA(AN116,AO116),AM116),IF(Polymers_Data!AE116=4,0.7*AO116+0.3*AM116,IF(Polymers_Data!AE116=5,0.5*AO116+0.5*AM116,"ERR")))))</f>
        <v>37.0054413620912</v>
      </c>
      <c r="AR116" s="96" t="n">
        <f aca="false">$AK116+10</f>
        <v>29.1054413620912</v>
      </c>
      <c r="AS116" s="96" t="n">
        <f aca="false">$AK116+23.75</f>
        <v>42.8554413620912</v>
      </c>
      <c r="AT116" s="96" t="n">
        <f aca="false">$AK116+$AT$3</f>
        <v>34.4954413620912</v>
      </c>
      <c r="AU116" s="96" t="n">
        <f aca="false">IF(Polymers_Data!BP116=1,0.5*AT116+0.5*AS116,IF(Polymers_Data!BP116=2,0.7*AT116+0.3*AS116,IF(Polymers_Data!BP116=3,MAXA(MINA(AS116,AT116),AR116),IF(Polymers_Data!BP116=4,0.7*AT116+0.3*AR116,IF(Polymers_Data!BP116=5,0.3*AT116+0.7*AR116,"ERR")))))</f>
        <v>34.4954413620912</v>
      </c>
      <c r="AV116" s="96"/>
      <c r="AW116" s="96" t="n">
        <f aca="false">AT116+AV116</f>
        <v>34.4954413620912</v>
      </c>
      <c r="AX116" s="5"/>
      <c r="AY116" s="108" t="n">
        <f aca="false">C116</f>
        <v>23.6054413620912</v>
      </c>
      <c r="AZ116" s="6"/>
      <c r="BA116" s="96" t="n">
        <f aca="false">AY116+$BA$3</f>
        <v>41.1054413620912</v>
      </c>
      <c r="BB116" s="96" t="n">
        <f aca="false">AY116+$BB$3</f>
        <v>83.6054413620911</v>
      </c>
      <c r="BC116" s="96" t="n">
        <f aca="false">AY116+$BC$3</f>
        <v>63.1054413620912</v>
      </c>
      <c r="BD116" s="109" t="n">
        <f aca="false">IF(Polymers_Data!BZ116=1,0.5*BC116+0.5*BB116,IF(Polymers_Data!BZ116=2,0.7*BC116+0.3*BB116,IF(Polymers_Data!BZ116=3,MAXA(MINA(BB116,BC116),BA116),IF(Polymers_Data!BZ116=4,0.7*BC116+0.3*BA116,IF(Polymers_Data!BZ116=5,0.5*BC116+0.5*BA116,"ERR")))))</f>
        <v>63.1054413620912</v>
      </c>
      <c r="BE116" s="92" t="n">
        <f aca="false">IF(Polymers_Data!BZ116=1,0.5*BC116+0.5*BB116,IF(Polymers_Data!BZ116=2,0.7*BC116+0.3*BB116,IF(Polymers_Data!BZ116=3,MAXA(MINA(BB116,BC116),BA116),IF(Polymers_Data!BZ116=4,0.7*BC116+0.3*BA116,IF(Polymers_Data!BZ116=5,0.5*BC116+0.5*BA116,"ERR")))))</f>
        <v>63.1054413620912</v>
      </c>
      <c r="BF116" s="6"/>
      <c r="BG116" s="6"/>
      <c r="BH116" s="6"/>
      <c r="BI116" s="120" t="n">
        <f aca="false">BC116+BH116</f>
        <v>63.1054413620912</v>
      </c>
      <c r="BJ116" s="6"/>
      <c r="BK116" s="114" t="n">
        <f aca="false">DQ116</f>
        <v>34.6054413620912</v>
      </c>
      <c r="BL116" s="6"/>
      <c r="BM116" s="96" t="n">
        <f aca="false">BK116+$BM$3</f>
        <v>41.8554413620912</v>
      </c>
      <c r="BN116" s="96" t="n">
        <f aca="false">BK116+22</f>
        <v>56.6054413620912</v>
      </c>
      <c r="BO116" s="96" t="n">
        <f aca="false">BK116+$BO$3</f>
        <v>49.8054413620911</v>
      </c>
      <c r="BP116" s="121" t="n">
        <f aca="false">IF(Polymers_Data!AJ116=1,0.5*BO116+0.5*BN116,IF(Polymers_Data!AJ116=2,0.7*BO116+0.3*BN116,IF(Polymers_Data!AJ116=3,MAXA(MINA(BN116,BO116),BM116),IF(Polymers_Data!AJ116=4,0.7*BO116+0.3*BM116,IF(Polymers_Data!AJ116=5,0.5*BO116+0.5*BM116,"ERR")))))</f>
        <v>49.8054413620911</v>
      </c>
      <c r="BQ116" s="121" t="n">
        <v>0</v>
      </c>
      <c r="BR116" s="121" t="n">
        <f aca="false">BO116+BQ116</f>
        <v>49.8054413620911</v>
      </c>
      <c r="BS116" s="96" t="n">
        <f aca="false">BR116-2.5</f>
        <v>47.3054413620911</v>
      </c>
      <c r="BT116" s="124"/>
      <c r="BU116" s="122" t="n">
        <f aca="false">VLOOKUP(A116,'[2]Price Curves'!$C$8:$IV$367,'[2]Price Curves'!$AW$1)</f>
        <v>28.5281608454107</v>
      </c>
      <c r="BV116" s="96" t="n">
        <f aca="false">BU116/2.97</f>
        <v>9.60544136209115</v>
      </c>
      <c r="BW116" s="96" t="n">
        <f aca="false">BV116+7</f>
        <v>16.6054413620912</v>
      </c>
      <c r="BX116" s="96" t="n">
        <f aca="false">BV116+23.861</f>
        <v>33.4664413620911</v>
      </c>
      <c r="BY116" s="96" t="n">
        <f aca="false">BV116+$BY$3</f>
        <v>23.6054413620912</v>
      </c>
      <c r="BZ116" s="96" t="n">
        <f aca="false">IF(Monomers_Data!F116=1,0.5*BY116+0.5*BX116,IF(Monomers_Data!F116=2,0.7*BY116+0.3*BX116,IF(Monomers_Data!F116=3,MAXA(MINA(BX116,BY116),BW116),IF(Monomers_Data!F116=4,0.7*BY116+0.3*BW116,IF(Monomers_Data!F116=5,0.5*BY116+0.5*BW116,"ERR")))))</f>
        <v>23.6054413620912</v>
      </c>
      <c r="CA116" s="96"/>
      <c r="CB116" s="92" t="n">
        <f aca="false">BY116+CA116</f>
        <v>23.6054413620912</v>
      </c>
      <c r="CC116" s="96" t="n">
        <f aca="false">EP116</f>
        <v>21.0054413620911</v>
      </c>
      <c r="CD116" s="96" t="n">
        <f aca="false">CB116+2</f>
        <v>25.6054413620912</v>
      </c>
      <c r="CE116" s="123" t="n">
        <f aca="false">CB116+0.25</f>
        <v>23.8554413620912</v>
      </c>
      <c r="CF116" s="124"/>
      <c r="CG116" s="105" t="n">
        <f aca="false">VLOOKUP(A116,'[2]Price Curves'!$C$8:$BH$367,'[2]Price Curves'!$AY$1)</f>
        <v>48.6509953465579</v>
      </c>
      <c r="CH116" s="124" t="n">
        <f aca="false">CG116/4.23</f>
        <v>11.5014173396118</v>
      </c>
      <c r="CI116" s="124" t="n">
        <f aca="false">$CB116+CI$3</f>
        <v>15.6054413620911</v>
      </c>
      <c r="CJ116" s="124" t="n">
        <f aca="false">$CB116+CJ$3</f>
        <v>21.6054413620912</v>
      </c>
      <c r="CK116" s="124" t="n">
        <f aca="false">$CB116+CK$3</f>
        <v>17.6054413620912</v>
      </c>
      <c r="CL116" s="125" t="n">
        <f aca="false">IF(Monomers_Data!P116=1,0.5*CK116+0.5*CJ116,IF(Monomers_Data!P116=2,0.7*CK116+0.3*CJ116,IF(Monomers_Data!P116=3,MAXA(MINA(CJ116,CK116),CI116),IF(Monomers_Data!P116=4,0.7*CK116+0.3*CI116,IF(Monomers_Data!P116=5,0.5*CK116+0.5*CI116,"ERR")))))</f>
        <v>17.6054413620912</v>
      </c>
      <c r="CM116" s="125" t="n">
        <f aca="false">CH116+$CM$3</f>
        <v>18.5014173396118</v>
      </c>
      <c r="CN116" s="125"/>
      <c r="CO116" s="118" t="n">
        <f aca="false">CK116+CN116</f>
        <v>17.6054413620912</v>
      </c>
      <c r="CP116" s="125" t="n">
        <v>1.5</v>
      </c>
      <c r="CQ116" s="127" t="n">
        <f aca="false">CO116+CP116</f>
        <v>19.1054413620912</v>
      </c>
      <c r="CR116" s="124" t="e">
        <f aca="false">EX116</f>
        <v>#VALUE!</v>
      </c>
      <c r="CS116" s="128" t="e">
        <f aca="false">EX116</f>
        <v>#VALUE!</v>
      </c>
      <c r="CT116" s="7" t="n">
        <f aca="false">CB116</f>
        <v>23.6054413620912</v>
      </c>
      <c r="CU116" s="124" t="n">
        <f aca="false">(+CT116+$CU$3)</f>
        <v>26.1054413620912</v>
      </c>
      <c r="CV116" s="124" t="n">
        <f aca="false">CT116+$CV$3</f>
        <v>40.6054413620912</v>
      </c>
      <c r="CW116" s="124" t="n">
        <f aca="false">CT116+$CW$3</f>
        <v>33.6054413620912</v>
      </c>
      <c r="CX116" s="96" t="n">
        <f aca="false">IF(Polymers_Data!BU116=1,0.5*CW116+0.5*CV116,IF(Polymers_Data!BU116=2,0.7*CW116+0.3*CV116,IF(Polymers_Data!BU116=3,MAXA(MINA(CV116,CW116),CU116),IF(Polymers_Data!BU116=4,0.7*CW116+0.3*CU116,IF(Polymers_Data!BU116=5,0.5*CW116+0.5*CU116,"ERR")))))</f>
        <v>35.7054413620912</v>
      </c>
      <c r="CY116" s="129" t="n">
        <f aca="false">CX116</f>
        <v>35.7054413620912</v>
      </c>
      <c r="CZ116" s="105" t="n">
        <v>0</v>
      </c>
      <c r="DA116" s="124" t="n">
        <f aca="false">CZ116*100/(0.2*4.22+0.8*2.9696)</f>
        <v>0</v>
      </c>
      <c r="DB116" s="123"/>
      <c r="DC116" s="124" t="n">
        <f aca="false">EN116</f>
        <v>21.0054413620911</v>
      </c>
      <c r="DD116" s="124" t="e">
        <f aca="false">EB116</f>
        <v>#VALUE!</v>
      </c>
      <c r="DE116" s="124" t="e">
        <f aca="false">DC116*0.285+DD116/7.37*0.785+5.2</f>
        <v>#VALUE!</v>
      </c>
      <c r="DF116" s="124" t="n">
        <f aca="false">DC116+$DF$3</f>
        <v>15.7054413620911</v>
      </c>
      <c r="DG116" s="124" t="n">
        <f aca="false">DC116+$DG$3</f>
        <v>46.0054413620912</v>
      </c>
      <c r="DH116" s="96" t="n">
        <f aca="false">DC116+6</f>
        <v>27.0054413620911</v>
      </c>
      <c r="DI116" s="124" t="n">
        <f aca="false">IF(Monomers_Data!AE116=1,0.5*DH116+0.5*DG116,IF(Monomers_Data!AE116=2,0.7*DH116+0.3*DG116,IF(Monomers_Data!AE116=3,MAXA(MINA(DG116,DH116),DF116),IF(Monomers_Data!AE116=4,0.7*DH116+0.3*DF116,IF(Monomers_Data!AE116=5,0.5*DH116+0.5*DF116,"ERR")))))</f>
        <v>27.0054413620911</v>
      </c>
      <c r="DJ116" s="125" t="n">
        <f aca="false">DI116</f>
        <v>27.0054413620911</v>
      </c>
      <c r="DK116" s="123" t="n">
        <f aca="false">DJ116/100*2204</f>
        <v>595.199927620489</v>
      </c>
      <c r="DL116" s="124" t="n">
        <f aca="false">CB116</f>
        <v>23.6054413620912</v>
      </c>
      <c r="DM116" s="124" t="n">
        <f aca="false">DL116+$DM$3</f>
        <v>26.1054413620912</v>
      </c>
      <c r="DN116" s="124" t="n">
        <f aca="false">DL116+$DN$3</f>
        <v>46.6054413620912</v>
      </c>
      <c r="DO116" s="96" t="n">
        <f aca="false">DL116+$DO$3</f>
        <v>34.6054413620912</v>
      </c>
      <c r="DP116" s="124" t="n">
        <f aca="false">IF(Monomers_Data!AE116=1,0.5*DO116+0.5*DN116,IF(Monomers_Data!AE116=2,0.7*DO116+0.3*DN116,IF(Monomers_Data!AE116=3,MAXA(MINA(DN116,DO116),DM116),IF(Monomers_Data!AE116=4,0.7*DO116+0.3*DM116,IF(Monomers_Data!AE116=5,0.5*DO116+0.5*DM116,"ERR")))))</f>
        <v>34.6054413620912</v>
      </c>
      <c r="DQ116" s="125" t="n">
        <f aca="false">DP116</f>
        <v>34.6054413620912</v>
      </c>
      <c r="DR116" s="123" t="n">
        <f aca="false">DQ116/100*2204</f>
        <v>762.703927620489</v>
      </c>
      <c r="DS116" s="96" t="n">
        <f aca="false">VLOOKUP(A116,'[2]Price Curves'!$C$8:$BH$367,'[2]Price Curves'!$BC$1)</f>
        <v>22.9</v>
      </c>
      <c r="DT116" s="124" t="n">
        <f aca="false">DS116/42*100</f>
        <v>54.5238095238095</v>
      </c>
      <c r="DU116" s="124" t="str">
        <f aca="false">VLOOKUP(A116,'[2]Price Curves'!$C$8:$BH$367,'[2]Price Curves'!$BG$1)</f>
        <v/>
      </c>
      <c r="DV116" s="105" t="n">
        <f aca="false">DT117+$DT$3</f>
        <v>80.1634920634919</v>
      </c>
      <c r="DW116" s="130" t="n">
        <f aca="false">DT117+$DU$3</f>
        <v>164.563492063492</v>
      </c>
      <c r="DX116" s="130" t="e">
        <f aca="false">DT116*$DV$3+DU116*$DW$3+$DX$3</f>
        <v>#VALUE!</v>
      </c>
      <c r="DY116" s="96" t="n">
        <f aca="false">DT117+$DY$3</f>
        <v>109.563492063492</v>
      </c>
      <c r="DZ116" s="96"/>
      <c r="EA116" s="131" t="e">
        <f aca="false">DX116+DZ116</f>
        <v>#VALUE!</v>
      </c>
      <c r="EB116" s="131" t="e">
        <f aca="false">DX116</f>
        <v>#VALUE!</v>
      </c>
      <c r="EC116" s="132"/>
      <c r="ED116" s="133" t="n">
        <f aca="false">'[2]Price Curves'!AM115</f>
        <v>0</v>
      </c>
      <c r="EH116" s="106" t="n">
        <f aca="false">MAX(EXP(-0.015*((A122-'Export File'!$A$6+30)/365))*$EH$8,0.1)</f>
        <v>0.1</v>
      </c>
      <c r="EJ116" s="134" t="n">
        <f aca="false">BV116</f>
        <v>9.60544136209115</v>
      </c>
      <c r="EK116" s="134" t="n">
        <f aca="false">EJ116+5.22</f>
        <v>14.8254413620911</v>
      </c>
      <c r="EL116" s="134" t="n">
        <f aca="false">EJ116+18.2</f>
        <v>27.8054413620911</v>
      </c>
      <c r="EM116" s="134" t="n">
        <f aca="false">EJ116+$EM$3</f>
        <v>21.0054413620911</v>
      </c>
      <c r="EN116" s="135" t="n">
        <f aca="false">IF(Monomers_Data!K116=1,0.5*EM116+0.5*EL116,IF(Monomers_Data!K116=2,0.7*EM116+0.3*EL116,IF(Monomers_Data!K116=3,MAXA(MINA(EL116,EM116),EK116),IF(Monomers_Data!K116=4,0.7*EM116+0.3*EK116,IF(Monomers_Data!K116=5,0.5*EM116+0.5*EK116,"ERR")))))</f>
        <v>21.0054413620911</v>
      </c>
      <c r="EP116" s="142" t="n">
        <f aca="false">EN116+EO116</f>
        <v>21.0054413620911</v>
      </c>
      <c r="EQ116" s="134" t="str">
        <f aca="false">VLOOKUP(A116,'[2]Price Curves'!$C$8:$BH$367,'[2]Price Curves'!$BH$1)</f>
        <v/>
      </c>
      <c r="ER116" s="134" t="n">
        <f aca="false">VLOOKUP(A116,'[2]Price Curves'!$C$8:$BH$367,'[2]Price Curves'!$BA$1)</f>
        <v>50.0280171739131</v>
      </c>
      <c r="ES116" s="137" t="e">
        <f aca="false">MIN(((EQ116+$ET$1-ER116*0.7133-$ET$3)/5.69*2.4313)+1.5,CQ116-$ET$2)</f>
        <v>#VALUE!</v>
      </c>
      <c r="ET116" s="134" t="e">
        <f aca="false">MAX(($EQ116+$ET$1-$ER116*0.7133-$ET$3)/5.69*2.4313+1.5,$CQ116-$ET$2)</f>
        <v>#VALUE!</v>
      </c>
      <c r="EU116" s="138" t="e">
        <f aca="false">AVERAGE(ET116,ES116)</f>
        <v>#VALUE!</v>
      </c>
      <c r="EV116" s="134" t="n">
        <f aca="false">CB116*$EV$2+$EV$3</f>
        <v>14.8221082283788</v>
      </c>
      <c r="EW116" s="134" t="e">
        <f aca="false">IF(Monomers_Data!U116=1,0.5*EU116+0.5*ET116,IF(Monomers_Data!U116=2,0.7*EU116+0.3*ET116,IF(Monomers_Data!U116=3,MAXA(MINA(ET116,EU116),ES116),IF(Monomers_Data!U116=4,0.7*EU116+0.3*ES116,IF(Monomers_Data!U116=5,0.5*EU116+0.5*ES116,"ERR")))))</f>
        <v>#VALUE!</v>
      </c>
      <c r="EX116" s="96" t="e">
        <f aca="false">EW116</f>
        <v>#VALUE!</v>
      </c>
      <c r="EY116" s="139" t="n">
        <f aca="false">VLOOKUP(A116,'[2]Price Curves'!$C$8:$BH$367,'[2]Price Curves'!$BE$1)</f>
        <v>4.492</v>
      </c>
      <c r="EZ116" s="134" t="n">
        <f aca="false">EY116*$EZ$2+$EZ$3</f>
        <v>68.5228</v>
      </c>
      <c r="FA116" s="0" t="n">
        <f aca="false">((EY116*$FA$2)+$FA$3)*100</f>
        <v>67.166</v>
      </c>
    </row>
    <row r="117" customFormat="false" ht="12" hidden="false" customHeight="false" outlineLevel="0" collapsed="false">
      <c r="A117" s="140" t="n">
        <f aca="false">EOMONTH(A116,0)+1</f>
        <v>40269</v>
      </c>
      <c r="C117" s="108" t="n">
        <f aca="false">CB117</f>
        <v>23.4343825654331</v>
      </c>
      <c r="D117" s="6"/>
      <c r="E117" s="96" t="n">
        <f aca="false">C117+$E$3</f>
        <v>32.4343825654331</v>
      </c>
      <c r="F117" s="96" t="n">
        <f aca="false">C117+$F$3</f>
        <v>45.4343825654331</v>
      </c>
      <c r="G117" s="96" t="n">
        <f aca="false">C117+$G$3</f>
        <v>38.6343825654331</v>
      </c>
      <c r="H117" s="92" t="n">
        <f aca="false">IF(Polymers_Data!F117=1,0.5*G117+0.5*F117,IF(Polymers_Data!F117=2,0.7*G117+0.3*F117,IF(Polymers_Data!F117=3,MAXA(MINA(F117,G117),E117),IF(Polymers_Data!F117=4,0.7*G117+0.3*E117,IF(Polymers_Data!F117=5,0.5*G117+0.5*E117,"ERR")))))</f>
        <v>38.6343825654331</v>
      </c>
      <c r="I117" s="109" t="n">
        <v>0</v>
      </c>
      <c r="J117" s="109" t="n">
        <f aca="false">G117+I117</f>
        <v>38.6343825654331</v>
      </c>
      <c r="K117" s="110" t="n">
        <f aca="false">J117+2</f>
        <v>40.6343825654331</v>
      </c>
      <c r="L117" s="111" t="n">
        <f aca="false">AB117+$L$3</f>
        <v>40.9343825654331</v>
      </c>
      <c r="M117" s="112" t="n">
        <f aca="false">L117+$M$3</f>
        <v>41.9343825654331</v>
      </c>
      <c r="N117" s="113" t="n">
        <f aca="false">L117+$N$3</f>
        <v>39.9343825654331</v>
      </c>
      <c r="O117" s="114" t="n">
        <f aca="false">C117+$O$3</f>
        <v>25.9343825654331</v>
      </c>
      <c r="P117" s="96" t="n">
        <f aca="false">C117+$P$3</f>
        <v>43.9343825654331</v>
      </c>
      <c r="Q117" s="96" t="n">
        <f aca="false">C117+$Q$3</f>
        <v>35.6843825654331</v>
      </c>
      <c r="R117" s="6"/>
      <c r="S117" s="88" t="n">
        <f aca="false">J117-3.5</f>
        <v>35.1343825654331</v>
      </c>
      <c r="T117" s="92"/>
      <c r="U117" s="114" t="n">
        <f aca="false">$C117+$U$3</f>
        <v>28.4343825654331</v>
      </c>
      <c r="V117" s="96" t="n">
        <f aca="false">$C117+$V$3</f>
        <v>42.9343825654331</v>
      </c>
      <c r="W117" s="96" t="n">
        <f aca="false">$C117+$W$3</f>
        <v>35.4343825654331</v>
      </c>
      <c r="X117" s="92"/>
      <c r="Y117" s="92" t="n">
        <f aca="false">IF(Polymers_Data!BA117=1,0.5*W117+0.5*V117,IF(Polymers_Data!BA117=2,0.7*W117+0.3*V117,IF(Polymers_Data!BA117=3,MAXA(MINA(V117,W117),U117),IF(Polymers_Data!BA117=4,0.7*W117+0.3*U117,IF(Polymers_Data!BA117=5,0.5*W117+0.5*U117,"ERR")))))</f>
        <v>35.4343825654331</v>
      </c>
      <c r="Z117" s="96" t="n">
        <v>0</v>
      </c>
      <c r="AA117" s="92" t="n">
        <f aca="false">W117+Z117</f>
        <v>35.4343825654331</v>
      </c>
      <c r="AB117" s="92" t="n">
        <f aca="false">AA117+1</f>
        <v>36.4343825654331</v>
      </c>
      <c r="AC117" s="116" t="n">
        <f aca="false">S117+2</f>
        <v>37.1343825654331</v>
      </c>
      <c r="AD117" s="117" t="n">
        <f aca="false">AB117+2.5</f>
        <v>38.9343825654331</v>
      </c>
      <c r="AE117" s="96" t="n">
        <f aca="false">C117+11.33</f>
        <v>34.7643825654331</v>
      </c>
      <c r="AF117" s="96" t="n">
        <f aca="false">C117+27</f>
        <v>50.4343825654331</v>
      </c>
      <c r="AG117" s="96" t="n">
        <f aca="false">C117+17.68</f>
        <v>41.1143825654331</v>
      </c>
      <c r="AH117" s="6"/>
      <c r="AI117" s="88" t="n">
        <f aca="false">AC117+4.5</f>
        <v>41.6343825654331</v>
      </c>
      <c r="AJ117" s="118" t="n">
        <f aca="false">AB117+8</f>
        <v>44.4343825654331</v>
      </c>
      <c r="AK117" s="114" t="n">
        <f aca="false">CO117+1.5</f>
        <v>18.9343825654331</v>
      </c>
      <c r="AL117" s="6"/>
      <c r="AM117" s="96" t="n">
        <f aca="false">AK117+$AM$3</f>
        <v>31.7343825654331</v>
      </c>
      <c r="AN117" s="96" t="n">
        <f aca="false">AK117+$AN$3</f>
        <v>42.9343825654331</v>
      </c>
      <c r="AO117" s="96" t="n">
        <f aca="false">AK117+$AO$3</f>
        <v>36.8343825654331</v>
      </c>
      <c r="AP117" s="109" t="n">
        <f aca="false">IF(Polymers_Data!AE117=1,0.5*AO117+0.5*AN117,IF(Polymers_Data!AE117=2,0.7*AO117+0.3*AN117,IF(Polymers_Data!AE117=3,MAXA(MINA(AN117,AO117),AM117),IF(Polymers_Data!AE117=4,0.7*AO117+0.3*AM117,IF(Polymers_Data!AE117=5,0.5*AO117+0.5*AM117,"ERR")))))</f>
        <v>36.8343825654331</v>
      </c>
      <c r="AQ117" s="109" t="n">
        <f aca="false">IF(Polymers_Data!AE117=1,0.5*AO117+0.5*AN117,IF(Polymers_Data!AE117=2,0.7*AO117+0.3*AN117,IF(Polymers_Data!AE117=3,MAXA(MINA(AN117,AO117),AM117),IF(Polymers_Data!AE117=4,0.7*AO117+0.3*AM117,IF(Polymers_Data!AE117=5,0.5*AO117+0.5*AM117,"ERR")))))</f>
        <v>36.8343825654331</v>
      </c>
      <c r="AR117" s="96" t="n">
        <f aca="false">$AK117+10</f>
        <v>28.9343825654331</v>
      </c>
      <c r="AS117" s="96" t="n">
        <f aca="false">$AK117+23.75</f>
        <v>42.6843825654331</v>
      </c>
      <c r="AT117" s="96" t="n">
        <f aca="false">$AK117+$AT$3</f>
        <v>34.3243825654331</v>
      </c>
      <c r="AU117" s="96" t="n">
        <f aca="false">IF(Polymers_Data!BP117=1,0.5*AT117+0.5*AS117,IF(Polymers_Data!BP117=2,0.7*AT117+0.3*AS117,IF(Polymers_Data!BP117=3,MAXA(MINA(AS117,AT117),AR117),IF(Polymers_Data!BP117=4,0.7*AT117+0.3*AR117,IF(Polymers_Data!BP117=5,0.3*AT117+0.7*AR117,"ERR")))))</f>
        <v>34.3243825654331</v>
      </c>
      <c r="AV117" s="96"/>
      <c r="AW117" s="96" t="n">
        <f aca="false">AT117+AV117</f>
        <v>34.3243825654331</v>
      </c>
      <c r="AX117" s="5"/>
      <c r="AY117" s="108" t="n">
        <f aca="false">C117</f>
        <v>23.4343825654331</v>
      </c>
      <c r="AZ117" s="6"/>
      <c r="BA117" s="96" t="n">
        <f aca="false">AY117+$BA$3</f>
        <v>40.9343825654331</v>
      </c>
      <c r="BB117" s="96" t="n">
        <f aca="false">AY117+$BB$3</f>
        <v>83.4343825654331</v>
      </c>
      <c r="BC117" s="96" t="n">
        <f aca="false">AY117+$BC$3</f>
        <v>62.9343825654331</v>
      </c>
      <c r="BD117" s="109" t="n">
        <f aca="false">IF(Polymers_Data!BZ117=1,0.5*BC117+0.5*BB117,IF(Polymers_Data!BZ117=2,0.7*BC117+0.3*BB117,IF(Polymers_Data!BZ117=3,MAXA(MINA(BB117,BC117),BA117),IF(Polymers_Data!BZ117=4,0.7*BC117+0.3*BA117,IF(Polymers_Data!BZ117=5,0.5*BC117+0.5*BA117,"ERR")))))</f>
        <v>62.9343825654331</v>
      </c>
      <c r="BE117" s="92" t="n">
        <f aca="false">IF(Polymers_Data!BZ117=1,0.5*BC117+0.5*BB117,IF(Polymers_Data!BZ117=2,0.7*BC117+0.3*BB117,IF(Polymers_Data!BZ117=3,MAXA(MINA(BB117,BC117),BA117),IF(Polymers_Data!BZ117=4,0.7*BC117+0.3*BA117,IF(Polymers_Data!BZ117=5,0.5*BC117+0.5*BA117,"ERR")))))</f>
        <v>62.9343825654331</v>
      </c>
      <c r="BF117" s="6"/>
      <c r="BG117" s="6"/>
      <c r="BH117" s="6"/>
      <c r="BI117" s="120" t="n">
        <f aca="false">BC117+BH117</f>
        <v>62.9343825654331</v>
      </c>
      <c r="BJ117" s="6"/>
      <c r="BK117" s="114" t="n">
        <f aca="false">DQ117</f>
        <v>34.4343825654331</v>
      </c>
      <c r="BL117" s="6"/>
      <c r="BM117" s="96" t="n">
        <f aca="false">BK117+$BM$3</f>
        <v>41.6843825654331</v>
      </c>
      <c r="BN117" s="96" t="n">
        <f aca="false">BK117+22</f>
        <v>56.4343825654331</v>
      </c>
      <c r="BO117" s="96" t="n">
        <f aca="false">BK117+$BO$3</f>
        <v>49.6343825654331</v>
      </c>
      <c r="BP117" s="121" t="n">
        <f aca="false">IF(Polymers_Data!AJ117=1,0.5*BO117+0.5*BN117,IF(Polymers_Data!AJ117=2,0.7*BO117+0.3*BN117,IF(Polymers_Data!AJ117=3,MAXA(MINA(BN117,BO117),BM117),IF(Polymers_Data!AJ117=4,0.7*BO117+0.3*BM117,IF(Polymers_Data!AJ117=5,0.5*BO117+0.5*BM117,"ERR")))))</f>
        <v>49.6343825654331</v>
      </c>
      <c r="BQ117" s="121" t="n">
        <v>0</v>
      </c>
      <c r="BR117" s="121" t="n">
        <f aca="false">BO117+BQ117</f>
        <v>49.6343825654331</v>
      </c>
      <c r="BS117" s="96" t="n">
        <f aca="false">BR117-2.5</f>
        <v>47.1343825654331</v>
      </c>
      <c r="BT117" s="124"/>
      <c r="BU117" s="122" t="n">
        <f aca="false">VLOOKUP(A117,'[2]Price Curves'!$C$8:$IV$367,'[2]Price Curves'!$AW$1)</f>
        <v>28.0201162193362</v>
      </c>
      <c r="BV117" s="96" t="n">
        <f aca="false">BU117/2.97</f>
        <v>9.43438256543306</v>
      </c>
      <c r="BW117" s="96" t="n">
        <f aca="false">BV117+7</f>
        <v>16.4343825654331</v>
      </c>
      <c r="BX117" s="96" t="n">
        <f aca="false">BV117+23.861</f>
        <v>33.2953825654331</v>
      </c>
      <c r="BY117" s="96" t="n">
        <f aca="false">BV117+$BY$3</f>
        <v>23.4343825654331</v>
      </c>
      <c r="BZ117" s="96" t="n">
        <f aca="false">IF(Monomers_Data!F117=1,0.5*BY117+0.5*BX117,IF(Monomers_Data!F117=2,0.7*BY117+0.3*BX117,IF(Monomers_Data!F117=3,MAXA(MINA(BX117,BY117),BW117),IF(Monomers_Data!F117=4,0.7*BY117+0.3*BW117,IF(Monomers_Data!F117=5,0.5*BY117+0.5*BW117,"ERR")))))</f>
        <v>23.4343825654331</v>
      </c>
      <c r="CA117" s="96"/>
      <c r="CB117" s="92" t="n">
        <f aca="false">BY117+CA117</f>
        <v>23.4343825654331</v>
      </c>
      <c r="CC117" s="96" t="n">
        <f aca="false">EP117</f>
        <v>20.8343825654331</v>
      </c>
      <c r="CD117" s="96" t="n">
        <f aca="false">CB117+2</f>
        <v>25.4343825654331</v>
      </c>
      <c r="CE117" s="123" t="n">
        <f aca="false">CB117+0.25</f>
        <v>23.6843825654331</v>
      </c>
      <c r="CF117" s="124"/>
      <c r="CG117" s="105" t="n">
        <f aca="false">VLOOKUP(A117,'[2]Price Curves'!$C$8:$BH$367,'[2]Price Curves'!$AY$1)</f>
        <v>47.2454976034631</v>
      </c>
      <c r="CH117" s="124" t="n">
        <f aca="false">CG117/4.23</f>
        <v>11.169148369613</v>
      </c>
      <c r="CI117" s="124" t="n">
        <f aca="false">$CB117+CI$3</f>
        <v>15.4343825654331</v>
      </c>
      <c r="CJ117" s="124" t="n">
        <f aca="false">$CB117+CJ$3</f>
        <v>21.4343825654331</v>
      </c>
      <c r="CK117" s="124" t="n">
        <f aca="false">$CB117+CK$3</f>
        <v>17.4343825654331</v>
      </c>
      <c r="CL117" s="125" t="n">
        <f aca="false">IF(Monomers_Data!P117=1,0.5*CK117+0.5*CJ117,IF(Monomers_Data!P117=2,0.7*CK117+0.3*CJ117,IF(Monomers_Data!P117=3,MAXA(MINA(CJ117,CK117),CI117),IF(Monomers_Data!P117=4,0.7*CK117+0.3*CI117,IF(Monomers_Data!P117=5,0.5*CK117+0.5*CI117,"ERR")))))</f>
        <v>17.4343825654331</v>
      </c>
      <c r="CM117" s="125" t="n">
        <f aca="false">CH117+$CM$3</f>
        <v>18.169148369613</v>
      </c>
      <c r="CN117" s="125"/>
      <c r="CO117" s="118" t="n">
        <f aca="false">CK117+CN117</f>
        <v>17.4343825654331</v>
      </c>
      <c r="CP117" s="125" t="n">
        <v>1.5</v>
      </c>
      <c r="CQ117" s="127" t="n">
        <f aca="false">CO117+CP117</f>
        <v>18.9343825654331</v>
      </c>
      <c r="CR117" s="124" t="e">
        <f aca="false">EX117</f>
        <v>#VALUE!</v>
      </c>
      <c r="CS117" s="128" t="e">
        <f aca="false">EX117</f>
        <v>#VALUE!</v>
      </c>
      <c r="CT117" s="7" t="n">
        <f aca="false">CB117</f>
        <v>23.4343825654331</v>
      </c>
      <c r="CU117" s="124" t="n">
        <f aca="false">(+CT117+$CU$3)</f>
        <v>25.9343825654331</v>
      </c>
      <c r="CV117" s="124" t="n">
        <f aca="false">CT117+$CV$3</f>
        <v>40.4343825654331</v>
      </c>
      <c r="CW117" s="124" t="n">
        <f aca="false">CT117+$CW$3</f>
        <v>33.4343825654331</v>
      </c>
      <c r="CX117" s="96" t="n">
        <f aca="false">IF(Polymers_Data!BU117=1,0.5*CW117+0.5*CV117,IF(Polymers_Data!BU117=2,0.7*CW117+0.3*CV117,IF(Polymers_Data!BU117=3,MAXA(MINA(CV117,CW117),CU117),IF(Polymers_Data!BU117=4,0.7*CW117+0.3*CU117,IF(Polymers_Data!BU117=5,0.5*CW117+0.5*CU117,"ERR")))))</f>
        <v>35.5343825654331</v>
      </c>
      <c r="CY117" s="129" t="n">
        <f aca="false">CX117</f>
        <v>35.5343825654331</v>
      </c>
      <c r="CZ117" s="105" t="n">
        <v>0</v>
      </c>
      <c r="DA117" s="124" t="n">
        <f aca="false">CZ117*100/(0.2*4.22+0.8*2.9696)</f>
        <v>0</v>
      </c>
      <c r="DB117" s="123"/>
      <c r="DC117" s="124" t="n">
        <f aca="false">EN117</f>
        <v>20.8343825654331</v>
      </c>
      <c r="DD117" s="124" t="e">
        <f aca="false">EB117</f>
        <v>#VALUE!</v>
      </c>
      <c r="DE117" s="124" t="e">
        <f aca="false">DC117*0.285+DD117/7.37*0.785+5.2</f>
        <v>#VALUE!</v>
      </c>
      <c r="DF117" s="124" t="n">
        <f aca="false">DC117+$DF$3</f>
        <v>15.5343825654331</v>
      </c>
      <c r="DG117" s="124" t="n">
        <f aca="false">DC117+$DG$3</f>
        <v>45.8343825654331</v>
      </c>
      <c r="DH117" s="96" t="n">
        <f aca="false">DC117+6</f>
        <v>26.8343825654331</v>
      </c>
      <c r="DI117" s="124" t="n">
        <f aca="false">IF(Monomers_Data!AE117=1,0.5*DH117+0.5*DG117,IF(Monomers_Data!AE117=2,0.7*DH117+0.3*DG117,IF(Monomers_Data!AE117=3,MAXA(MINA(DG117,DH117),DF117),IF(Monomers_Data!AE117=4,0.7*DH117+0.3*DF117,IF(Monomers_Data!AE117=5,0.5*DH117+0.5*DF117,"ERR")))))</f>
        <v>26.8343825654331</v>
      </c>
      <c r="DJ117" s="125" t="n">
        <f aca="false">DI117</f>
        <v>26.8343825654331</v>
      </c>
      <c r="DK117" s="123" t="n">
        <f aca="false">DJ117/100*2204</f>
        <v>591.429791742145</v>
      </c>
      <c r="DL117" s="124" t="n">
        <f aca="false">CB117</f>
        <v>23.4343825654331</v>
      </c>
      <c r="DM117" s="124" t="n">
        <f aca="false">DL117+$DM$3</f>
        <v>25.9343825654331</v>
      </c>
      <c r="DN117" s="124" t="n">
        <f aca="false">DL117+$DN$3</f>
        <v>46.4343825654331</v>
      </c>
      <c r="DO117" s="96" t="n">
        <f aca="false">DL117+$DO$3</f>
        <v>34.4343825654331</v>
      </c>
      <c r="DP117" s="124" t="n">
        <f aca="false">IF(Monomers_Data!AE117=1,0.5*DO117+0.5*DN117,IF(Monomers_Data!AE117=2,0.7*DO117+0.3*DN117,IF(Monomers_Data!AE117=3,MAXA(MINA(DN117,DO117),DM117),IF(Monomers_Data!AE117=4,0.7*DO117+0.3*DM117,IF(Monomers_Data!AE117=5,0.5*DO117+0.5*DM117,"ERR")))))</f>
        <v>34.4343825654331</v>
      </c>
      <c r="DQ117" s="125" t="n">
        <f aca="false">DP117</f>
        <v>34.4343825654331</v>
      </c>
      <c r="DR117" s="123" t="n">
        <f aca="false">DQ117/100*2204</f>
        <v>758.933791742145</v>
      </c>
      <c r="DS117" s="96" t="n">
        <f aca="false">VLOOKUP(A117,'[2]Price Curves'!$C$8:$BH$367,'[2]Price Curves'!$BC$1)</f>
        <v>22.9166666666666</v>
      </c>
      <c r="DT117" s="124" t="n">
        <f aca="false">DS117/42*100</f>
        <v>54.5634920634919</v>
      </c>
      <c r="DU117" s="124" t="str">
        <f aca="false">VLOOKUP(A117,'[2]Price Curves'!$C$8:$BH$367,'[2]Price Curves'!$BG$1)</f>
        <v/>
      </c>
      <c r="DV117" s="105" t="n">
        <f aca="false">DT118+$DT$3</f>
        <v>80.2031746031745</v>
      </c>
      <c r="DW117" s="130" t="n">
        <f aca="false">DT118+$DU$3</f>
        <v>164.603174603175</v>
      </c>
      <c r="DX117" s="130" t="e">
        <f aca="false">DT117*$DV$3+DU117*$DW$3+$DX$3</f>
        <v>#VALUE!</v>
      </c>
      <c r="DY117" s="96" t="n">
        <f aca="false">DT118+$DY$3</f>
        <v>109.603174603175</v>
      </c>
      <c r="DZ117" s="96"/>
      <c r="EA117" s="131" t="e">
        <f aca="false">DX117+DZ117</f>
        <v>#VALUE!</v>
      </c>
      <c r="EB117" s="131" t="e">
        <f aca="false">DX117</f>
        <v>#VALUE!</v>
      </c>
      <c r="EC117" s="132"/>
      <c r="ED117" s="133" t="n">
        <f aca="false">'[2]Price Curves'!AM116</f>
        <v>0</v>
      </c>
      <c r="EH117" s="106" t="n">
        <f aca="false">MAX(EXP(-0.015*((A123-'Export File'!$A$6+30)/365))*$EH$8,0.1)</f>
        <v>0.1</v>
      </c>
      <c r="EJ117" s="134" t="n">
        <f aca="false">BV117</f>
        <v>9.43438256543306</v>
      </c>
      <c r="EK117" s="134" t="n">
        <f aca="false">EJ117+5.22</f>
        <v>14.6543825654331</v>
      </c>
      <c r="EL117" s="134" t="n">
        <f aca="false">EJ117+18.2</f>
        <v>27.6343825654331</v>
      </c>
      <c r="EM117" s="134" t="n">
        <f aca="false">EJ117+$EM$3</f>
        <v>20.8343825654331</v>
      </c>
      <c r="EN117" s="135" t="n">
        <f aca="false">IF(Monomers_Data!K117=1,0.5*EM117+0.5*EL117,IF(Monomers_Data!K117=2,0.7*EM117+0.3*EL117,IF(Monomers_Data!K117=3,MAXA(MINA(EL117,EM117),EK117),IF(Monomers_Data!K117=4,0.7*EM117+0.3*EK117,IF(Monomers_Data!K117=5,0.5*EM117+0.5*EK117,"ERR")))))</f>
        <v>20.8343825654331</v>
      </c>
      <c r="EP117" s="142" t="n">
        <f aca="false">EN117+EO117</f>
        <v>20.8343825654331</v>
      </c>
      <c r="EQ117" s="134" t="str">
        <f aca="false">VLOOKUP(A117,'[2]Price Curves'!$C$8:$BH$367,'[2]Price Curves'!$BH$1)</f>
        <v/>
      </c>
      <c r="ER117" s="134" t="n">
        <f aca="false">VLOOKUP(A117,'[2]Price Curves'!$C$8:$BH$367,'[2]Price Curves'!$BA$1)</f>
        <v>46.3125119480519</v>
      </c>
      <c r="ES117" s="137" t="e">
        <f aca="false">MIN(((EQ117+$ET$1-ER117*0.7133-$ET$3)/5.69*2.4313)+1.5,CQ117-$ET$2)</f>
        <v>#VALUE!</v>
      </c>
      <c r="ET117" s="134" t="e">
        <f aca="false">MAX(($EQ117+$ET$1-$ER117*0.7133-$ET$3)/5.69*2.4313+1.5,$CQ117-$ET$2)</f>
        <v>#VALUE!</v>
      </c>
      <c r="EU117" s="138" t="e">
        <f aca="false">AVERAGE(ET117,ES117)</f>
        <v>#VALUE!</v>
      </c>
      <c r="EV117" s="134" t="n">
        <f aca="false">CB117*$EV$2+$EV$3</f>
        <v>14.692958836902</v>
      </c>
      <c r="EW117" s="134" t="e">
        <f aca="false">IF(Monomers_Data!U117=1,0.5*EU117+0.5*ET117,IF(Monomers_Data!U117=2,0.7*EU117+0.3*ET117,IF(Monomers_Data!U117=3,MAXA(MINA(ET117,EU117),ES117),IF(Monomers_Data!U117=4,0.7*EU117+0.3*ES117,IF(Monomers_Data!U117=5,0.5*EU117+0.5*ES117,"ERR")))))</f>
        <v>#VALUE!</v>
      </c>
      <c r="EX117" s="96" t="e">
        <f aca="false">EW117</f>
        <v>#VALUE!</v>
      </c>
      <c r="EY117" s="139" t="n">
        <f aca="false">VLOOKUP(A117,'[2]Price Curves'!$C$8:$BH$367,'[2]Price Curves'!$BE$1)</f>
        <v>4.35</v>
      </c>
      <c r="EZ117" s="134" t="n">
        <f aca="false">EY117*$EZ$2+$EZ$3</f>
        <v>66.265</v>
      </c>
      <c r="FA117" s="0" t="n">
        <f aca="false">((EY117*$FA$2)+$FA$3)*100</f>
        <v>65.675</v>
      </c>
    </row>
    <row r="118" customFormat="false" ht="12" hidden="false" customHeight="false" outlineLevel="0" collapsed="false">
      <c r="A118" s="140" t="n">
        <f aca="false">EOMONTH(A117,0)+1</f>
        <v>40299</v>
      </c>
      <c r="C118" s="108" t="n">
        <f aca="false">CB118</f>
        <v>23.4507791317051</v>
      </c>
      <c r="D118" s="6"/>
      <c r="E118" s="96" t="n">
        <f aca="false">C118+$E$3</f>
        <v>32.4507791317051</v>
      </c>
      <c r="F118" s="96" t="n">
        <f aca="false">C118+$F$3</f>
        <v>45.4507791317051</v>
      </c>
      <c r="G118" s="96" t="n">
        <f aca="false">C118+$G$3</f>
        <v>38.6507791317051</v>
      </c>
      <c r="H118" s="92" t="n">
        <f aca="false">IF(Polymers_Data!F118=1,0.5*G118+0.5*F118,IF(Polymers_Data!F118=2,0.7*G118+0.3*F118,IF(Polymers_Data!F118=3,MAXA(MINA(F118,G118),E118),IF(Polymers_Data!F118=4,0.7*G118+0.3*E118,IF(Polymers_Data!F118=5,0.5*G118+0.5*E118,"ERR")))))</f>
        <v>38.6507791317051</v>
      </c>
      <c r="I118" s="109" t="n">
        <v>0</v>
      </c>
      <c r="J118" s="109" t="n">
        <f aca="false">G118+I118</f>
        <v>38.6507791317051</v>
      </c>
      <c r="K118" s="110" t="n">
        <f aca="false">J118+2</f>
        <v>40.6507791317051</v>
      </c>
      <c r="L118" s="111" t="n">
        <f aca="false">AB118+$L$3</f>
        <v>40.9507791317051</v>
      </c>
      <c r="M118" s="112" t="n">
        <f aca="false">L118+$M$3</f>
        <v>41.9507791317051</v>
      </c>
      <c r="N118" s="113" t="n">
        <f aca="false">L118+$N$3</f>
        <v>39.9507791317051</v>
      </c>
      <c r="O118" s="114" t="n">
        <f aca="false">C118+$O$3</f>
        <v>25.9507791317051</v>
      </c>
      <c r="P118" s="96" t="n">
        <f aca="false">C118+$P$3</f>
        <v>43.9507791317051</v>
      </c>
      <c r="Q118" s="96" t="n">
        <f aca="false">C118+$Q$3</f>
        <v>35.7007791317051</v>
      </c>
      <c r="R118" s="6"/>
      <c r="S118" s="88" t="n">
        <f aca="false">J118-3.5</f>
        <v>35.1507791317051</v>
      </c>
      <c r="T118" s="92"/>
      <c r="U118" s="114" t="n">
        <f aca="false">$C118+$U$3</f>
        <v>28.4507791317051</v>
      </c>
      <c r="V118" s="96" t="n">
        <f aca="false">$C118+$V$3</f>
        <v>42.9507791317051</v>
      </c>
      <c r="W118" s="96" t="n">
        <f aca="false">$C118+$W$3</f>
        <v>35.4507791317051</v>
      </c>
      <c r="X118" s="92"/>
      <c r="Y118" s="92" t="n">
        <f aca="false">IF(Polymers_Data!BA118=1,0.5*W118+0.5*V118,IF(Polymers_Data!BA118=2,0.7*W118+0.3*V118,IF(Polymers_Data!BA118=3,MAXA(MINA(V118,W118),U118),IF(Polymers_Data!BA118=4,0.7*W118+0.3*U118,IF(Polymers_Data!BA118=5,0.5*W118+0.5*U118,"ERR")))))</f>
        <v>35.4507791317051</v>
      </c>
      <c r="Z118" s="96" t="n">
        <v>0</v>
      </c>
      <c r="AA118" s="92" t="n">
        <f aca="false">W118+Z118</f>
        <v>35.4507791317051</v>
      </c>
      <c r="AB118" s="92" t="n">
        <f aca="false">AA118+1</f>
        <v>36.4507791317051</v>
      </c>
      <c r="AC118" s="116" t="n">
        <f aca="false">S118+2</f>
        <v>37.1507791317051</v>
      </c>
      <c r="AD118" s="117" t="n">
        <f aca="false">AB118+2.5</f>
        <v>38.9507791317051</v>
      </c>
      <c r="AE118" s="96" t="n">
        <f aca="false">C118+11.33</f>
        <v>34.7807791317051</v>
      </c>
      <c r="AF118" s="96" t="n">
        <f aca="false">C118+27</f>
        <v>50.4507791317051</v>
      </c>
      <c r="AG118" s="96" t="n">
        <f aca="false">C118+17.68</f>
        <v>41.1307791317051</v>
      </c>
      <c r="AH118" s="6"/>
      <c r="AI118" s="88" t="n">
        <f aca="false">AC118+4.5</f>
        <v>41.6507791317051</v>
      </c>
      <c r="AJ118" s="118" t="n">
        <f aca="false">AB118+8</f>
        <v>44.4507791317051</v>
      </c>
      <c r="AK118" s="114" t="n">
        <f aca="false">CO118+1.5</f>
        <v>18.9507791317051</v>
      </c>
      <c r="AL118" s="6"/>
      <c r="AM118" s="96" t="n">
        <f aca="false">AK118+$AM$3</f>
        <v>31.7507791317051</v>
      </c>
      <c r="AN118" s="96" t="n">
        <f aca="false">AK118+$AN$3</f>
        <v>42.9507791317051</v>
      </c>
      <c r="AO118" s="96" t="n">
        <f aca="false">AK118+$AO$3</f>
        <v>36.8507791317051</v>
      </c>
      <c r="AP118" s="109" t="n">
        <f aca="false">IF(Polymers_Data!AE118=1,0.5*AO118+0.5*AN118,IF(Polymers_Data!AE118=2,0.7*AO118+0.3*AN118,IF(Polymers_Data!AE118=3,MAXA(MINA(AN118,AO118),AM118),IF(Polymers_Data!AE118=4,0.7*AO118+0.3*AM118,IF(Polymers_Data!AE118=5,0.5*AO118+0.5*AM118,"ERR")))))</f>
        <v>36.8507791317051</v>
      </c>
      <c r="AQ118" s="109" t="n">
        <f aca="false">IF(Polymers_Data!AE118=1,0.5*AO118+0.5*AN118,IF(Polymers_Data!AE118=2,0.7*AO118+0.3*AN118,IF(Polymers_Data!AE118=3,MAXA(MINA(AN118,AO118),AM118),IF(Polymers_Data!AE118=4,0.7*AO118+0.3*AM118,IF(Polymers_Data!AE118=5,0.5*AO118+0.5*AM118,"ERR")))))</f>
        <v>36.8507791317051</v>
      </c>
      <c r="AR118" s="96" t="n">
        <f aca="false">$AK118+10</f>
        <v>28.9507791317051</v>
      </c>
      <c r="AS118" s="96" t="n">
        <f aca="false">$AK118+23.75</f>
        <v>42.7007791317051</v>
      </c>
      <c r="AT118" s="96" t="n">
        <f aca="false">$AK118+$AT$3</f>
        <v>34.3407791317051</v>
      </c>
      <c r="AU118" s="96" t="n">
        <f aca="false">IF(Polymers_Data!BP118=1,0.5*AT118+0.5*AS118,IF(Polymers_Data!BP118=2,0.7*AT118+0.3*AS118,IF(Polymers_Data!BP118=3,MAXA(MINA(AS118,AT118),AR118),IF(Polymers_Data!BP118=4,0.7*AT118+0.3*AR118,IF(Polymers_Data!BP118=5,0.3*AT118+0.7*AR118,"ERR")))))</f>
        <v>34.3407791317051</v>
      </c>
      <c r="AV118" s="96"/>
      <c r="AW118" s="96" t="n">
        <f aca="false">AT118+AV118</f>
        <v>34.3407791317051</v>
      </c>
      <c r="AX118" s="5"/>
      <c r="AY118" s="108" t="n">
        <f aca="false">C118</f>
        <v>23.4507791317051</v>
      </c>
      <c r="AZ118" s="6"/>
      <c r="BA118" s="96" t="n">
        <f aca="false">AY118+$BA$3</f>
        <v>40.9507791317051</v>
      </c>
      <c r="BB118" s="96" t="n">
        <f aca="false">AY118+$BB$3</f>
        <v>83.4507791317051</v>
      </c>
      <c r="BC118" s="96" t="n">
        <f aca="false">AY118+$BC$3</f>
        <v>62.9507791317051</v>
      </c>
      <c r="BD118" s="109" t="n">
        <f aca="false">IF(Polymers_Data!BZ118=1,0.5*BC118+0.5*BB118,IF(Polymers_Data!BZ118=2,0.7*BC118+0.3*BB118,IF(Polymers_Data!BZ118=3,MAXA(MINA(BB118,BC118),BA118),IF(Polymers_Data!BZ118=4,0.7*BC118+0.3*BA118,IF(Polymers_Data!BZ118=5,0.5*BC118+0.5*BA118,"ERR")))))</f>
        <v>62.9507791317051</v>
      </c>
      <c r="BE118" s="92" t="n">
        <f aca="false">IF(Polymers_Data!BZ118=1,0.5*BC118+0.5*BB118,IF(Polymers_Data!BZ118=2,0.7*BC118+0.3*BB118,IF(Polymers_Data!BZ118=3,MAXA(MINA(BB118,BC118),BA118),IF(Polymers_Data!BZ118=4,0.7*BC118+0.3*BA118,IF(Polymers_Data!BZ118=5,0.5*BC118+0.5*BA118,"ERR")))))</f>
        <v>62.9507791317051</v>
      </c>
      <c r="BF118" s="6"/>
      <c r="BG118" s="6"/>
      <c r="BH118" s="6"/>
      <c r="BI118" s="120" t="n">
        <f aca="false">BC118+BH118</f>
        <v>62.9507791317051</v>
      </c>
      <c r="BJ118" s="6"/>
      <c r="BK118" s="114" t="n">
        <f aca="false">DQ118</f>
        <v>34.4507791317051</v>
      </c>
      <c r="BL118" s="6"/>
      <c r="BM118" s="96" t="n">
        <f aca="false">BK118+$BM$3</f>
        <v>41.7007791317051</v>
      </c>
      <c r="BN118" s="96" t="n">
        <f aca="false">BK118+22</f>
        <v>56.4507791317051</v>
      </c>
      <c r="BO118" s="96" t="n">
        <f aca="false">BK118+$BO$3</f>
        <v>49.6507791317051</v>
      </c>
      <c r="BP118" s="121" t="n">
        <f aca="false">IF(Polymers_Data!AJ118=1,0.5*BO118+0.5*BN118,IF(Polymers_Data!AJ118=2,0.7*BO118+0.3*BN118,IF(Polymers_Data!AJ118=3,MAXA(MINA(BN118,BO118),BM118),IF(Polymers_Data!AJ118=4,0.7*BO118+0.3*BM118,IF(Polymers_Data!AJ118=5,0.5*BO118+0.5*BM118,"ERR")))))</f>
        <v>49.6507791317051</v>
      </c>
      <c r="BQ118" s="121" t="n">
        <v>0</v>
      </c>
      <c r="BR118" s="121" t="n">
        <f aca="false">BO118+BQ118</f>
        <v>49.6507791317051</v>
      </c>
      <c r="BS118" s="96" t="n">
        <f aca="false">BR118-2.5</f>
        <v>47.1507791317051</v>
      </c>
      <c r="BT118" s="124"/>
      <c r="BU118" s="122" t="n">
        <f aca="false">VLOOKUP(A118,'[2]Price Curves'!$C$8:$IV$367,'[2]Price Curves'!$AW$1)</f>
        <v>28.068814021164</v>
      </c>
      <c r="BV118" s="96" t="n">
        <f aca="false">BU118/2.97</f>
        <v>9.45077913170507</v>
      </c>
      <c r="BW118" s="96" t="n">
        <f aca="false">BV118+7</f>
        <v>16.4507791317051</v>
      </c>
      <c r="BX118" s="96" t="n">
        <f aca="false">BV118+23.861</f>
        <v>33.3117791317051</v>
      </c>
      <c r="BY118" s="96" t="n">
        <f aca="false">BV118+$BY$3</f>
        <v>23.4507791317051</v>
      </c>
      <c r="BZ118" s="96" t="n">
        <f aca="false">IF(Monomers_Data!F118=1,0.5*BY118+0.5*BX118,IF(Monomers_Data!F118=2,0.7*BY118+0.3*BX118,IF(Monomers_Data!F118=3,MAXA(MINA(BX118,BY118),BW118),IF(Monomers_Data!F118=4,0.7*BY118+0.3*BW118,IF(Monomers_Data!F118=5,0.5*BY118+0.5*BW118,"ERR")))))</f>
        <v>23.4507791317051</v>
      </c>
      <c r="CA118" s="96"/>
      <c r="CB118" s="92" t="n">
        <f aca="false">BY118+CA118</f>
        <v>23.4507791317051</v>
      </c>
      <c r="CC118" s="96" t="n">
        <f aca="false">EP118</f>
        <v>20.8507791317051</v>
      </c>
      <c r="CD118" s="96" t="n">
        <f aca="false">CB118+2</f>
        <v>25.4507791317051</v>
      </c>
      <c r="CE118" s="123" t="n">
        <f aca="false">CB118+0.25</f>
        <v>23.7007791317051</v>
      </c>
      <c r="CF118" s="124"/>
      <c r="CG118" s="105" t="n">
        <f aca="false">VLOOKUP(A118,'[2]Price Curves'!$C$8:$BH$367,'[2]Price Curves'!$AY$1)</f>
        <v>47.3041974009921</v>
      </c>
      <c r="CH118" s="124" t="n">
        <f aca="false">CG118/4.23</f>
        <v>11.1830253903055</v>
      </c>
      <c r="CI118" s="124" t="n">
        <f aca="false">$CB118+CI$3</f>
        <v>15.4507791317051</v>
      </c>
      <c r="CJ118" s="124" t="n">
        <f aca="false">$CB118+CJ$3</f>
        <v>21.4507791317051</v>
      </c>
      <c r="CK118" s="124" t="n">
        <f aca="false">$CB118+CK$3</f>
        <v>17.4507791317051</v>
      </c>
      <c r="CL118" s="125" t="n">
        <f aca="false">IF(Monomers_Data!P118=1,0.5*CK118+0.5*CJ118,IF(Monomers_Data!P118=2,0.7*CK118+0.3*CJ118,IF(Monomers_Data!P118=3,MAXA(MINA(CJ118,CK118),CI118),IF(Monomers_Data!P118=4,0.7*CK118+0.3*CI118,IF(Monomers_Data!P118=5,0.5*CK118+0.5*CI118,"ERR")))))</f>
        <v>17.4507791317051</v>
      </c>
      <c r="CM118" s="125" t="n">
        <f aca="false">CH118+$CM$3</f>
        <v>18.1830253903055</v>
      </c>
      <c r="CN118" s="125"/>
      <c r="CO118" s="118" t="n">
        <f aca="false">CK118+CN118</f>
        <v>17.4507791317051</v>
      </c>
      <c r="CP118" s="125" t="n">
        <v>1.5</v>
      </c>
      <c r="CQ118" s="127" t="n">
        <f aca="false">CO118+CP118</f>
        <v>18.9507791317051</v>
      </c>
      <c r="CR118" s="124" t="e">
        <f aca="false">EX118</f>
        <v>#VALUE!</v>
      </c>
      <c r="CS118" s="128" t="e">
        <f aca="false">EX118</f>
        <v>#VALUE!</v>
      </c>
      <c r="CT118" s="7" t="n">
        <f aca="false">CB118</f>
        <v>23.4507791317051</v>
      </c>
      <c r="CU118" s="124" t="n">
        <f aca="false">(+CT118+$CU$3)</f>
        <v>25.9507791317051</v>
      </c>
      <c r="CV118" s="124" t="n">
        <f aca="false">CT118+$CV$3</f>
        <v>40.4507791317051</v>
      </c>
      <c r="CW118" s="124" t="n">
        <f aca="false">CT118+$CW$3</f>
        <v>33.4507791317051</v>
      </c>
      <c r="CX118" s="96" t="n">
        <f aca="false">IF(Polymers_Data!BU118=1,0.5*CW118+0.5*CV118,IF(Polymers_Data!BU118=2,0.7*CW118+0.3*CV118,IF(Polymers_Data!BU118=3,MAXA(MINA(CV118,CW118),CU118),IF(Polymers_Data!BU118=4,0.7*CW118+0.3*CU118,IF(Polymers_Data!BU118=5,0.5*CW118+0.5*CU118,"ERR")))))</f>
        <v>35.5507791317051</v>
      </c>
      <c r="CY118" s="129" t="n">
        <f aca="false">CX118</f>
        <v>35.5507791317051</v>
      </c>
      <c r="CZ118" s="105" t="n">
        <v>0</v>
      </c>
      <c r="DA118" s="124" t="n">
        <f aca="false">CZ118*100/(0.2*4.22+0.8*2.9696)</f>
        <v>0</v>
      </c>
      <c r="DB118" s="123"/>
      <c r="DC118" s="124" t="n">
        <f aca="false">EN118</f>
        <v>20.8507791317051</v>
      </c>
      <c r="DD118" s="124" t="e">
        <f aca="false">EB118</f>
        <v>#VALUE!</v>
      </c>
      <c r="DE118" s="124" t="e">
        <f aca="false">DC118*0.285+DD118/7.37*0.785+5.2</f>
        <v>#VALUE!</v>
      </c>
      <c r="DF118" s="124" t="n">
        <f aca="false">DC118+$DF$3</f>
        <v>15.5507791317051</v>
      </c>
      <c r="DG118" s="124" t="n">
        <f aca="false">DC118+$DG$3</f>
        <v>45.8507791317051</v>
      </c>
      <c r="DH118" s="96" t="n">
        <f aca="false">DC118+6</f>
        <v>26.8507791317051</v>
      </c>
      <c r="DI118" s="124" t="n">
        <f aca="false">IF(Monomers_Data!AE118=1,0.5*DH118+0.5*DG118,IF(Monomers_Data!AE118=2,0.7*DH118+0.3*DG118,IF(Monomers_Data!AE118=3,MAXA(MINA(DG118,DH118),DF118),IF(Monomers_Data!AE118=4,0.7*DH118+0.3*DF118,IF(Monomers_Data!AE118=5,0.5*DH118+0.5*DF118,"ERR")))))</f>
        <v>26.8507791317051</v>
      </c>
      <c r="DJ118" s="125" t="n">
        <f aca="false">DI118</f>
        <v>26.8507791317051</v>
      </c>
      <c r="DK118" s="123" t="n">
        <f aca="false">DJ118/100*2204</f>
        <v>591.79117206278</v>
      </c>
      <c r="DL118" s="124" t="n">
        <f aca="false">CB118</f>
        <v>23.4507791317051</v>
      </c>
      <c r="DM118" s="124" t="n">
        <f aca="false">DL118+$DM$3</f>
        <v>25.9507791317051</v>
      </c>
      <c r="DN118" s="124" t="n">
        <f aca="false">DL118+$DN$3</f>
        <v>46.4507791317051</v>
      </c>
      <c r="DO118" s="96" t="n">
        <f aca="false">DL118+$DO$3</f>
        <v>34.4507791317051</v>
      </c>
      <c r="DP118" s="124" t="n">
        <f aca="false">IF(Monomers_Data!AE118=1,0.5*DO118+0.5*DN118,IF(Monomers_Data!AE118=2,0.7*DO118+0.3*DN118,IF(Monomers_Data!AE118=3,MAXA(MINA(DN118,DO118),DM118),IF(Monomers_Data!AE118=4,0.7*DO118+0.3*DM118,IF(Monomers_Data!AE118=5,0.5*DO118+0.5*DM118,"ERR")))))</f>
        <v>34.4507791317051</v>
      </c>
      <c r="DQ118" s="125" t="n">
        <f aca="false">DP118</f>
        <v>34.4507791317051</v>
      </c>
      <c r="DR118" s="123" t="n">
        <f aca="false">DQ118/100*2204</f>
        <v>759.29517206278</v>
      </c>
      <c r="DS118" s="96" t="n">
        <f aca="false">VLOOKUP(A118,'[2]Price Curves'!$C$8:$BH$367,'[2]Price Curves'!$BC$1)</f>
        <v>22.9333333333333</v>
      </c>
      <c r="DT118" s="124" t="n">
        <f aca="false">DS118/42*100</f>
        <v>54.6031746031745</v>
      </c>
      <c r="DU118" s="124" t="str">
        <f aca="false">VLOOKUP(A118,'[2]Price Curves'!$C$8:$BH$367,'[2]Price Curves'!$BG$1)</f>
        <v/>
      </c>
      <c r="DV118" s="105" t="n">
        <f aca="false">DT119+$DT$3</f>
        <v>80.2428571428571</v>
      </c>
      <c r="DW118" s="130" t="n">
        <f aca="false">DT119+$DU$3</f>
        <v>164.642857142857</v>
      </c>
      <c r="DX118" s="130" t="e">
        <f aca="false">DT118*$DV$3+DU118*$DW$3+$DX$3</f>
        <v>#VALUE!</v>
      </c>
      <c r="DY118" s="96" t="n">
        <f aca="false">DT119+$DY$3</f>
        <v>109.642857142857</v>
      </c>
      <c r="DZ118" s="96"/>
      <c r="EA118" s="131" t="e">
        <f aca="false">DX118+DZ118</f>
        <v>#VALUE!</v>
      </c>
      <c r="EB118" s="131" t="e">
        <f aca="false">DX118</f>
        <v>#VALUE!</v>
      </c>
      <c r="EC118" s="132"/>
      <c r="ED118" s="133" t="n">
        <f aca="false">'[2]Price Curves'!AM117</f>
        <v>0</v>
      </c>
      <c r="EH118" s="106" t="n">
        <f aca="false">MAX(EXP(-0.015*((A124-'Export File'!$A$6+30)/365))*$EH$8,0.1)</f>
        <v>0.1</v>
      </c>
      <c r="EJ118" s="134" t="n">
        <f aca="false">BV118</f>
        <v>9.45077913170507</v>
      </c>
      <c r="EK118" s="134" t="n">
        <f aca="false">EJ118+5.22</f>
        <v>14.6707791317051</v>
      </c>
      <c r="EL118" s="134" t="n">
        <f aca="false">EJ118+18.2</f>
        <v>27.6507791317051</v>
      </c>
      <c r="EM118" s="134" t="n">
        <f aca="false">EJ118+$EM$3</f>
        <v>20.8507791317051</v>
      </c>
      <c r="EN118" s="135" t="n">
        <f aca="false">IF(Monomers_Data!K118=1,0.5*EM118+0.5*EL118,IF(Monomers_Data!K118=2,0.7*EM118+0.3*EL118,IF(Monomers_Data!K118=3,MAXA(MINA(EL118,EM118),EK118),IF(Monomers_Data!K118=4,0.7*EM118+0.3*EK118,IF(Monomers_Data!K118=5,0.5*EM118+0.5*EK118,"ERR")))))</f>
        <v>20.8507791317051</v>
      </c>
      <c r="EP118" s="142" t="n">
        <f aca="false">EN118+EO118</f>
        <v>20.8507791317051</v>
      </c>
      <c r="EQ118" s="134" t="str">
        <f aca="false">VLOOKUP(A118,'[2]Price Curves'!$C$8:$BH$367,'[2]Price Curves'!$BH$1)</f>
        <v/>
      </c>
      <c r="ER118" s="134" t="n">
        <f aca="false">VLOOKUP(A118,'[2]Price Curves'!$C$8:$BH$367,'[2]Price Curves'!$BA$1)</f>
        <v>46.3614523809524</v>
      </c>
      <c r="ES118" s="137" t="e">
        <f aca="false">MIN(((EQ118+$ET$1-ER118*0.7133-$ET$3)/5.69*2.4313)+1.5,CQ118-$ET$2)</f>
        <v>#VALUE!</v>
      </c>
      <c r="ET118" s="134" t="e">
        <f aca="false">MAX(($EQ118+$ET$1-$ER118*0.7133-$ET$3)/5.69*2.4313+1.5,$CQ118-$ET$2)</f>
        <v>#VALUE!</v>
      </c>
      <c r="EU118" s="138" t="e">
        <f aca="false">AVERAGE(ET118,ES118)</f>
        <v>#VALUE!</v>
      </c>
      <c r="EV118" s="134" t="n">
        <f aca="false">CB118*$EV$2+$EV$3</f>
        <v>14.7053382444373</v>
      </c>
      <c r="EW118" s="134" t="e">
        <f aca="false">IF(Monomers_Data!U118=1,0.5*EU118+0.5*ET118,IF(Monomers_Data!U118=2,0.7*EU118+0.3*ET118,IF(Monomers_Data!U118=3,MAXA(MINA(ET118,EU118),ES118),IF(Monomers_Data!U118=4,0.7*EU118+0.3*ES118,IF(Monomers_Data!U118=5,0.5*EU118+0.5*ES118,"ERR")))))</f>
        <v>#VALUE!</v>
      </c>
      <c r="EX118" s="96" t="e">
        <f aca="false">EW118</f>
        <v>#VALUE!</v>
      </c>
      <c r="EY118" s="139" t="n">
        <f aca="false">VLOOKUP(A118,'[2]Price Curves'!$C$8:$BH$367,'[2]Price Curves'!$BE$1)</f>
        <v>4.384</v>
      </c>
      <c r="EZ118" s="134" t="n">
        <f aca="false">EY118*$EZ$2+$EZ$3</f>
        <v>66.8056</v>
      </c>
      <c r="FA118" s="0" t="n">
        <f aca="false">((EY118*$FA$2)+$FA$3)*100</f>
        <v>66.032</v>
      </c>
    </row>
    <row r="119" customFormat="false" ht="12" hidden="false" customHeight="false" outlineLevel="0" collapsed="false">
      <c r="A119" s="140" t="n">
        <f aca="false">EOMONTH(A118,0)+1</f>
        <v>40330</v>
      </c>
      <c r="C119" s="108" t="n">
        <f aca="false">CB119</f>
        <v>23.4674666870727</v>
      </c>
      <c r="D119" s="6"/>
      <c r="E119" s="96" t="n">
        <f aca="false">C119+$E$3</f>
        <v>32.4674666870727</v>
      </c>
      <c r="F119" s="96" t="n">
        <f aca="false">C119+$F$3</f>
        <v>45.4674666870727</v>
      </c>
      <c r="G119" s="96" t="n">
        <f aca="false">C119+$G$3</f>
        <v>38.6674666870727</v>
      </c>
      <c r="H119" s="92" t="n">
        <f aca="false">IF(Polymers_Data!F119=1,0.5*G119+0.5*F119,IF(Polymers_Data!F119=2,0.7*G119+0.3*F119,IF(Polymers_Data!F119=3,MAXA(MINA(F119,G119),E119),IF(Polymers_Data!F119=4,0.7*G119+0.3*E119,IF(Polymers_Data!F119=5,0.5*G119+0.5*E119,"ERR")))))</f>
        <v>38.6674666870727</v>
      </c>
      <c r="I119" s="109" t="n">
        <v>0</v>
      </c>
      <c r="J119" s="109" t="n">
        <f aca="false">G119+I119</f>
        <v>38.6674666870727</v>
      </c>
      <c r="K119" s="110" t="n">
        <f aca="false">J119+2</f>
        <v>40.6674666870727</v>
      </c>
      <c r="L119" s="111" t="n">
        <f aca="false">AB119+$L$3</f>
        <v>40.9674666870727</v>
      </c>
      <c r="M119" s="112" t="n">
        <f aca="false">L119+$M$3</f>
        <v>41.9674666870727</v>
      </c>
      <c r="N119" s="113" t="n">
        <f aca="false">L119+$N$3</f>
        <v>39.9674666870727</v>
      </c>
      <c r="O119" s="114" t="n">
        <f aca="false">C119+$O$3</f>
        <v>25.9674666870727</v>
      </c>
      <c r="P119" s="96" t="n">
        <f aca="false">C119+$P$3</f>
        <v>43.9674666870727</v>
      </c>
      <c r="Q119" s="96" t="n">
        <f aca="false">C119+$Q$3</f>
        <v>35.7174666870727</v>
      </c>
      <c r="R119" s="6"/>
      <c r="S119" s="88" t="n">
        <f aca="false">J119-3.5</f>
        <v>35.1674666870727</v>
      </c>
      <c r="T119" s="92"/>
      <c r="U119" s="114" t="n">
        <f aca="false">$C119+$U$3</f>
        <v>28.4674666870727</v>
      </c>
      <c r="V119" s="96" t="n">
        <f aca="false">$C119+$V$3</f>
        <v>42.9674666870727</v>
      </c>
      <c r="W119" s="96" t="n">
        <f aca="false">$C119+$W$3</f>
        <v>35.4674666870727</v>
      </c>
      <c r="X119" s="92"/>
      <c r="Y119" s="92" t="n">
        <f aca="false">IF(Polymers_Data!BA119=1,0.5*W119+0.5*V119,IF(Polymers_Data!BA119=2,0.7*W119+0.3*V119,IF(Polymers_Data!BA119=3,MAXA(MINA(V119,W119),U119),IF(Polymers_Data!BA119=4,0.7*W119+0.3*U119,IF(Polymers_Data!BA119=5,0.5*W119+0.5*U119,"ERR")))))</f>
        <v>35.4674666870727</v>
      </c>
      <c r="Z119" s="96" t="n">
        <v>0</v>
      </c>
      <c r="AA119" s="92" t="n">
        <f aca="false">W119+Z119</f>
        <v>35.4674666870727</v>
      </c>
      <c r="AB119" s="92" t="n">
        <f aca="false">AA119+1</f>
        <v>36.4674666870727</v>
      </c>
      <c r="AC119" s="116" t="n">
        <f aca="false">S119+2</f>
        <v>37.1674666870727</v>
      </c>
      <c r="AD119" s="117" t="n">
        <f aca="false">AB119+2.5</f>
        <v>38.9674666870727</v>
      </c>
      <c r="AE119" s="96" t="n">
        <f aca="false">C119+11.33</f>
        <v>34.7974666870727</v>
      </c>
      <c r="AF119" s="96" t="n">
        <f aca="false">C119+27</f>
        <v>50.4674666870727</v>
      </c>
      <c r="AG119" s="96" t="n">
        <f aca="false">C119+17.68</f>
        <v>41.1474666870727</v>
      </c>
      <c r="AH119" s="6"/>
      <c r="AI119" s="88" t="n">
        <f aca="false">AC119+4.5</f>
        <v>41.6674666870727</v>
      </c>
      <c r="AJ119" s="118" t="n">
        <f aca="false">AB119+8</f>
        <v>44.4674666870727</v>
      </c>
      <c r="AK119" s="114" t="n">
        <f aca="false">CO119+1.5</f>
        <v>18.9674666870727</v>
      </c>
      <c r="AL119" s="6"/>
      <c r="AM119" s="96" t="n">
        <f aca="false">AK119+$AM$3</f>
        <v>31.7674666870727</v>
      </c>
      <c r="AN119" s="96" t="n">
        <f aca="false">AK119+$AN$3</f>
        <v>42.9674666870727</v>
      </c>
      <c r="AO119" s="96" t="n">
        <f aca="false">AK119+$AO$3</f>
        <v>36.8674666870727</v>
      </c>
      <c r="AP119" s="109" t="n">
        <f aca="false">IF(Polymers_Data!AE119=1,0.5*AO119+0.5*AN119,IF(Polymers_Data!AE119=2,0.7*AO119+0.3*AN119,IF(Polymers_Data!AE119=3,MAXA(MINA(AN119,AO119),AM119),IF(Polymers_Data!AE119=4,0.7*AO119+0.3*AM119,IF(Polymers_Data!AE119=5,0.5*AO119+0.5*AM119,"ERR")))))</f>
        <v>36.8674666870727</v>
      </c>
      <c r="AQ119" s="109" t="n">
        <f aca="false">IF(Polymers_Data!AE119=1,0.5*AO119+0.5*AN119,IF(Polymers_Data!AE119=2,0.7*AO119+0.3*AN119,IF(Polymers_Data!AE119=3,MAXA(MINA(AN119,AO119),AM119),IF(Polymers_Data!AE119=4,0.7*AO119+0.3*AM119,IF(Polymers_Data!AE119=5,0.5*AO119+0.5*AM119,"ERR")))))</f>
        <v>36.8674666870727</v>
      </c>
      <c r="AR119" s="96" t="n">
        <f aca="false">$AK119+10</f>
        <v>28.9674666870727</v>
      </c>
      <c r="AS119" s="96" t="n">
        <f aca="false">$AK119+23.75</f>
        <v>42.7174666870727</v>
      </c>
      <c r="AT119" s="96" t="n">
        <f aca="false">$AK119+$AT$3</f>
        <v>34.3574666870727</v>
      </c>
      <c r="AU119" s="96" t="n">
        <f aca="false">IF(Polymers_Data!BP119=1,0.5*AT119+0.5*AS119,IF(Polymers_Data!BP119=2,0.7*AT119+0.3*AS119,IF(Polymers_Data!BP119=3,MAXA(MINA(AS119,AT119),AR119),IF(Polymers_Data!BP119=4,0.7*AT119+0.3*AR119,IF(Polymers_Data!BP119=5,0.3*AT119+0.7*AR119,"ERR")))))</f>
        <v>34.3574666870727</v>
      </c>
      <c r="AV119" s="96"/>
      <c r="AW119" s="96" t="n">
        <f aca="false">AT119+AV119</f>
        <v>34.3574666870727</v>
      </c>
      <c r="AX119" s="5"/>
      <c r="AY119" s="108" t="n">
        <f aca="false">C119</f>
        <v>23.4674666870727</v>
      </c>
      <c r="AZ119" s="6"/>
      <c r="BA119" s="96" t="n">
        <f aca="false">AY119+$BA$3</f>
        <v>40.9674666870727</v>
      </c>
      <c r="BB119" s="96" t="n">
        <f aca="false">AY119+$BB$3</f>
        <v>83.4674666870727</v>
      </c>
      <c r="BC119" s="96" t="n">
        <f aca="false">AY119+$BC$3</f>
        <v>62.9674666870727</v>
      </c>
      <c r="BD119" s="109" t="n">
        <f aca="false">IF(Polymers_Data!BZ119=1,0.5*BC119+0.5*BB119,IF(Polymers_Data!BZ119=2,0.7*BC119+0.3*BB119,IF(Polymers_Data!BZ119=3,MAXA(MINA(BB119,BC119),BA119),IF(Polymers_Data!BZ119=4,0.7*BC119+0.3*BA119,IF(Polymers_Data!BZ119=5,0.5*BC119+0.5*BA119,"ERR")))))</f>
        <v>62.9674666870727</v>
      </c>
      <c r="BE119" s="92" t="n">
        <f aca="false">IF(Polymers_Data!BZ119=1,0.5*BC119+0.5*BB119,IF(Polymers_Data!BZ119=2,0.7*BC119+0.3*BB119,IF(Polymers_Data!BZ119=3,MAXA(MINA(BB119,BC119),BA119),IF(Polymers_Data!BZ119=4,0.7*BC119+0.3*BA119,IF(Polymers_Data!BZ119=5,0.5*BC119+0.5*BA119,"ERR")))))</f>
        <v>62.9674666870727</v>
      </c>
      <c r="BF119" s="6"/>
      <c r="BG119" s="6"/>
      <c r="BH119" s="6"/>
      <c r="BI119" s="120" t="n">
        <f aca="false">BC119+BH119</f>
        <v>62.9674666870727</v>
      </c>
      <c r="BJ119" s="6"/>
      <c r="BK119" s="114" t="n">
        <f aca="false">DQ119</f>
        <v>34.4674666870727</v>
      </c>
      <c r="BL119" s="6"/>
      <c r="BM119" s="96" t="n">
        <f aca="false">BK119+$BM$3</f>
        <v>41.7174666870727</v>
      </c>
      <c r="BN119" s="96" t="n">
        <f aca="false">BK119+22</f>
        <v>56.4674666870727</v>
      </c>
      <c r="BO119" s="96" t="n">
        <f aca="false">BK119+$BO$3</f>
        <v>49.6674666870727</v>
      </c>
      <c r="BP119" s="121" t="n">
        <f aca="false">IF(Polymers_Data!AJ119=1,0.5*BO119+0.5*BN119,IF(Polymers_Data!AJ119=2,0.7*BO119+0.3*BN119,IF(Polymers_Data!AJ119=3,MAXA(MINA(BN119,BO119),BM119),IF(Polymers_Data!AJ119=4,0.7*BO119+0.3*BM119,IF(Polymers_Data!AJ119=5,0.5*BO119+0.5*BM119,"ERR")))))</f>
        <v>49.6674666870727</v>
      </c>
      <c r="BQ119" s="121" t="n">
        <v>0</v>
      </c>
      <c r="BR119" s="121" t="n">
        <f aca="false">BO119+BQ119</f>
        <v>49.6674666870727</v>
      </c>
      <c r="BS119" s="96" t="n">
        <f aca="false">BR119-2.5</f>
        <v>47.1674666870727</v>
      </c>
      <c r="BT119" s="124"/>
      <c r="BU119" s="122" t="n">
        <f aca="false">VLOOKUP(A119,'[2]Price Curves'!$C$8:$IV$367,'[2]Price Curves'!$AW$1)</f>
        <v>28.118376060606</v>
      </c>
      <c r="BV119" s="96" t="n">
        <f aca="false">BU119/2.97</f>
        <v>9.46746668707271</v>
      </c>
      <c r="BW119" s="96" t="n">
        <f aca="false">BV119+7</f>
        <v>16.4674666870727</v>
      </c>
      <c r="BX119" s="96" t="n">
        <f aca="false">BV119+23.861</f>
        <v>33.3284666870727</v>
      </c>
      <c r="BY119" s="96" t="n">
        <f aca="false">BV119+$BY$3</f>
        <v>23.4674666870727</v>
      </c>
      <c r="BZ119" s="96" t="n">
        <f aca="false">IF(Monomers_Data!F119=1,0.5*BY119+0.5*BX119,IF(Monomers_Data!F119=2,0.7*BY119+0.3*BX119,IF(Monomers_Data!F119=3,MAXA(MINA(BX119,BY119),BW119),IF(Monomers_Data!F119=4,0.7*BY119+0.3*BW119,IF(Monomers_Data!F119=5,0.5*BY119+0.5*BW119,"ERR")))))</f>
        <v>23.4674666870727</v>
      </c>
      <c r="CA119" s="96"/>
      <c r="CB119" s="92" t="n">
        <f aca="false">BY119+CA119</f>
        <v>23.4674666870727</v>
      </c>
      <c r="CC119" s="96" t="n">
        <f aca="false">EP119</f>
        <v>20.8674666870727</v>
      </c>
      <c r="CD119" s="96" t="n">
        <f aca="false">CB119+2</f>
        <v>25.4674666870727</v>
      </c>
      <c r="CE119" s="123" t="n">
        <f aca="false">CB119+0.25</f>
        <v>23.7174666870727</v>
      </c>
      <c r="CF119" s="124"/>
      <c r="CG119" s="105" t="n">
        <f aca="false">VLOOKUP(A119,'[2]Price Curves'!$C$8:$BH$367,'[2]Price Curves'!$AY$1)</f>
        <v>47.3641490022726</v>
      </c>
      <c r="CH119" s="124" t="n">
        <f aca="false">CG119/4.23</f>
        <v>11.1971983456909</v>
      </c>
      <c r="CI119" s="124" t="n">
        <f aca="false">$CB119+CI$3</f>
        <v>15.4674666870727</v>
      </c>
      <c r="CJ119" s="124" t="n">
        <f aca="false">$CB119+CJ$3</f>
        <v>21.4674666870727</v>
      </c>
      <c r="CK119" s="124" t="n">
        <f aca="false">$CB119+CK$3</f>
        <v>17.4674666870727</v>
      </c>
      <c r="CL119" s="125" t="n">
        <f aca="false">IF(Monomers_Data!P119=1,0.5*CK119+0.5*CJ119,IF(Monomers_Data!P119=2,0.7*CK119+0.3*CJ119,IF(Monomers_Data!P119=3,MAXA(MINA(CJ119,CK119),CI119),IF(Monomers_Data!P119=4,0.7*CK119+0.3*CI119,IF(Monomers_Data!P119=5,0.5*CK119+0.5*CI119,"ERR")))))</f>
        <v>17.4674666870727</v>
      </c>
      <c r="CM119" s="125" t="n">
        <f aca="false">CH119+$CM$3</f>
        <v>18.1971983456909</v>
      </c>
      <c r="CN119" s="125"/>
      <c r="CO119" s="118" t="n">
        <f aca="false">CK119+CN119</f>
        <v>17.4674666870727</v>
      </c>
      <c r="CP119" s="125" t="n">
        <v>1.5</v>
      </c>
      <c r="CQ119" s="127" t="n">
        <f aca="false">CO119+CP119</f>
        <v>18.9674666870727</v>
      </c>
      <c r="CR119" s="124" t="e">
        <f aca="false">EX119</f>
        <v>#VALUE!</v>
      </c>
      <c r="CS119" s="128" t="e">
        <f aca="false">EX119</f>
        <v>#VALUE!</v>
      </c>
      <c r="CT119" s="7" t="n">
        <f aca="false">CB119</f>
        <v>23.4674666870727</v>
      </c>
      <c r="CU119" s="124" t="n">
        <f aca="false">(+CT119+$CU$3)</f>
        <v>25.9674666870727</v>
      </c>
      <c r="CV119" s="124" t="n">
        <f aca="false">CT119+$CV$3</f>
        <v>40.4674666870727</v>
      </c>
      <c r="CW119" s="124" t="n">
        <f aca="false">CT119+$CW$3</f>
        <v>33.4674666870727</v>
      </c>
      <c r="CX119" s="96" t="n">
        <f aca="false">IF(Polymers_Data!BU119=1,0.5*CW119+0.5*CV119,IF(Polymers_Data!BU119=2,0.7*CW119+0.3*CV119,IF(Polymers_Data!BU119=3,MAXA(MINA(CV119,CW119),CU119),IF(Polymers_Data!BU119=4,0.7*CW119+0.3*CU119,IF(Polymers_Data!BU119=5,0.5*CW119+0.5*CU119,"ERR")))))</f>
        <v>35.5674666870727</v>
      </c>
      <c r="CY119" s="129" t="n">
        <f aca="false">CX119</f>
        <v>35.5674666870727</v>
      </c>
      <c r="CZ119" s="105" t="n">
        <v>0</v>
      </c>
      <c r="DA119" s="124" t="n">
        <f aca="false">CZ119*100/(0.2*4.22+0.8*2.9696)</f>
        <v>0</v>
      </c>
      <c r="DB119" s="123"/>
      <c r="DC119" s="124" t="n">
        <f aca="false">EN119</f>
        <v>20.8674666870727</v>
      </c>
      <c r="DD119" s="124" t="e">
        <f aca="false">EB119</f>
        <v>#VALUE!</v>
      </c>
      <c r="DE119" s="124" t="e">
        <f aca="false">DC119*0.285+DD119/7.37*0.785+5.2</f>
        <v>#VALUE!</v>
      </c>
      <c r="DF119" s="124" t="n">
        <f aca="false">DC119+$DF$3</f>
        <v>15.5674666870727</v>
      </c>
      <c r="DG119" s="124" t="n">
        <f aca="false">DC119+$DG$3</f>
        <v>45.8674666870727</v>
      </c>
      <c r="DH119" s="96" t="n">
        <f aca="false">DC119+6</f>
        <v>26.8674666870727</v>
      </c>
      <c r="DI119" s="124" t="n">
        <f aca="false">IF(Monomers_Data!AE119=1,0.5*DH119+0.5*DG119,IF(Monomers_Data!AE119=2,0.7*DH119+0.3*DG119,IF(Monomers_Data!AE119=3,MAXA(MINA(DG119,DH119),DF119),IF(Monomers_Data!AE119=4,0.7*DH119+0.3*DF119,IF(Monomers_Data!AE119=5,0.5*DH119+0.5*DF119,"ERR")))))</f>
        <v>26.8674666870727</v>
      </c>
      <c r="DJ119" s="125" t="n">
        <f aca="false">DI119</f>
        <v>26.8674666870727</v>
      </c>
      <c r="DK119" s="123" t="n">
        <f aca="false">DJ119/100*2204</f>
        <v>592.158965783083</v>
      </c>
      <c r="DL119" s="124" t="n">
        <f aca="false">CB119</f>
        <v>23.4674666870727</v>
      </c>
      <c r="DM119" s="124" t="n">
        <f aca="false">DL119+$DM$3</f>
        <v>25.9674666870727</v>
      </c>
      <c r="DN119" s="124" t="n">
        <f aca="false">DL119+$DN$3</f>
        <v>46.4674666870727</v>
      </c>
      <c r="DO119" s="96" t="n">
        <f aca="false">DL119+$DO$3</f>
        <v>34.4674666870727</v>
      </c>
      <c r="DP119" s="124" t="n">
        <f aca="false">IF(Monomers_Data!AE119=1,0.5*DO119+0.5*DN119,IF(Monomers_Data!AE119=2,0.7*DO119+0.3*DN119,IF(Monomers_Data!AE119=3,MAXA(MINA(DN119,DO119),DM119),IF(Monomers_Data!AE119=4,0.7*DO119+0.3*DM119,IF(Monomers_Data!AE119=5,0.5*DO119+0.5*DM119,"ERR")))))</f>
        <v>34.4674666870727</v>
      </c>
      <c r="DQ119" s="125" t="n">
        <f aca="false">DP119</f>
        <v>34.4674666870727</v>
      </c>
      <c r="DR119" s="123" t="n">
        <f aca="false">DQ119/100*2204</f>
        <v>759.662965783082</v>
      </c>
      <c r="DS119" s="96" t="n">
        <f aca="false">VLOOKUP(A119,'[2]Price Curves'!$C$8:$BH$367,'[2]Price Curves'!$BC$1)</f>
        <v>22.95</v>
      </c>
      <c r="DT119" s="124" t="n">
        <f aca="false">DS119/42*100</f>
        <v>54.6428571428571</v>
      </c>
      <c r="DU119" s="124" t="str">
        <f aca="false">VLOOKUP(A119,'[2]Price Curves'!$C$8:$BH$367,'[2]Price Curves'!$BG$1)</f>
        <v/>
      </c>
      <c r="DV119" s="105" t="n">
        <f aca="false">DT120+$DT$3</f>
        <v>80.2825396825395</v>
      </c>
      <c r="DW119" s="130" t="n">
        <f aca="false">DT120+$DU$3</f>
        <v>164.68253968254</v>
      </c>
      <c r="DX119" s="130" t="e">
        <f aca="false">DT119*$DV$3+DU119*$DW$3+$DX$3</f>
        <v>#VALUE!</v>
      </c>
      <c r="DY119" s="96" t="n">
        <f aca="false">DT120+$DY$3</f>
        <v>109.68253968254</v>
      </c>
      <c r="DZ119" s="96"/>
      <c r="EA119" s="131" t="e">
        <f aca="false">DX119+DZ119</f>
        <v>#VALUE!</v>
      </c>
      <c r="EB119" s="131" t="e">
        <f aca="false">DX119</f>
        <v>#VALUE!</v>
      </c>
      <c r="EC119" s="132"/>
      <c r="ED119" s="133" t="n">
        <f aca="false">'[2]Price Curves'!AM118</f>
        <v>0</v>
      </c>
      <c r="EH119" s="106" t="n">
        <f aca="false">MAX(EXP(-0.015*((A125-'Export File'!$A$6+30)/365))*$EH$8,0.1)</f>
        <v>0.1</v>
      </c>
      <c r="EJ119" s="134" t="n">
        <f aca="false">BV119</f>
        <v>9.46746668707271</v>
      </c>
      <c r="EK119" s="134" t="n">
        <f aca="false">EJ119+5.22</f>
        <v>14.6874666870727</v>
      </c>
      <c r="EL119" s="134" t="n">
        <f aca="false">EJ119+18.2</f>
        <v>27.6674666870727</v>
      </c>
      <c r="EM119" s="134" t="n">
        <f aca="false">EJ119+$EM$3</f>
        <v>20.8674666870727</v>
      </c>
      <c r="EN119" s="135" t="n">
        <f aca="false">IF(Monomers_Data!K119=1,0.5*EM119+0.5*EL119,IF(Monomers_Data!K119=2,0.7*EM119+0.3*EL119,IF(Monomers_Data!K119=3,MAXA(MINA(EL119,EM119),EK119),IF(Monomers_Data!K119=4,0.7*EM119+0.3*EK119,IF(Monomers_Data!K119=5,0.5*EM119+0.5*EK119,"ERR")))))</f>
        <v>20.8674666870727</v>
      </c>
      <c r="EP119" s="142" t="n">
        <f aca="false">EN119+EO119</f>
        <v>20.8674666870727</v>
      </c>
      <c r="EQ119" s="134" t="str">
        <f aca="false">VLOOKUP(A119,'[2]Price Curves'!$C$8:$BH$367,'[2]Price Curves'!$BH$1)</f>
        <v/>
      </c>
      <c r="ER119" s="134" t="n">
        <f aca="false">VLOOKUP(A119,'[2]Price Curves'!$C$8:$BH$367,'[2]Price Curves'!$BA$1)</f>
        <v>46.4121990909091</v>
      </c>
      <c r="ES119" s="137" t="e">
        <f aca="false">MIN(((EQ119+$ET$1-ER119*0.7133-$ET$3)/5.69*2.4313)+1.5,CQ119-$ET$2)</f>
        <v>#VALUE!</v>
      </c>
      <c r="ET119" s="134" t="e">
        <f aca="false">MAX(($EQ119+$ET$1-$ER119*0.7133-$ET$3)/5.69*2.4313+1.5,$CQ119-$ET$2)</f>
        <v>#VALUE!</v>
      </c>
      <c r="EU119" s="138" t="e">
        <f aca="false">AVERAGE(ET119,ES119)</f>
        <v>#VALUE!</v>
      </c>
      <c r="EV119" s="134" t="n">
        <f aca="false">CB119*$EV$2+$EV$3</f>
        <v>14.7179373487399</v>
      </c>
      <c r="EW119" s="134" t="e">
        <f aca="false">IF(Monomers_Data!U119=1,0.5*EU119+0.5*ET119,IF(Monomers_Data!U119=2,0.7*EU119+0.3*ET119,IF(Monomers_Data!U119=3,MAXA(MINA(ET119,EU119),ES119),IF(Monomers_Data!U119=4,0.7*EU119+0.3*ES119,IF(Monomers_Data!U119=5,0.5*EU119+0.5*ES119,"ERR")))))</f>
        <v>#VALUE!</v>
      </c>
      <c r="EX119" s="96" t="e">
        <f aca="false">EW119</f>
        <v>#VALUE!</v>
      </c>
      <c r="EY119" s="139" t="n">
        <f aca="false">VLOOKUP(A119,'[2]Price Curves'!$C$8:$BH$367,'[2]Price Curves'!$BE$1)</f>
        <v>4.417</v>
      </c>
      <c r="EZ119" s="134" t="n">
        <f aca="false">EY119*$EZ$2+$EZ$3</f>
        <v>67.3303</v>
      </c>
      <c r="FA119" s="0" t="n">
        <f aca="false">((EY119*$FA$2)+$FA$3)*100</f>
        <v>66.3785</v>
      </c>
    </row>
    <row r="120" customFormat="false" ht="12" hidden="false" customHeight="false" outlineLevel="0" collapsed="false">
      <c r="A120" s="140" t="n">
        <f aca="false">EOMONTH(A119,0)+1</f>
        <v>40360</v>
      </c>
      <c r="C120" s="108" t="n">
        <f aca="false">CB120</f>
        <v>23.6800356839195</v>
      </c>
      <c r="D120" s="6"/>
      <c r="E120" s="96" t="n">
        <f aca="false">C120+$E$3</f>
        <v>32.6800356839195</v>
      </c>
      <c r="F120" s="96" t="n">
        <f aca="false">C120+$F$3</f>
        <v>45.6800356839195</v>
      </c>
      <c r="G120" s="96" t="n">
        <f aca="false">C120+$G$3</f>
        <v>38.8800356839195</v>
      </c>
      <c r="H120" s="92" t="n">
        <f aca="false">IF(Polymers_Data!F120=1,0.5*G120+0.5*F120,IF(Polymers_Data!F120=2,0.7*G120+0.3*F120,IF(Polymers_Data!F120=3,MAXA(MINA(F120,G120),E120),IF(Polymers_Data!F120=4,0.7*G120+0.3*E120,IF(Polymers_Data!F120=5,0.5*G120+0.5*E120,"ERR")))))</f>
        <v>38.8800356839195</v>
      </c>
      <c r="I120" s="109" t="n">
        <v>0</v>
      </c>
      <c r="J120" s="109" t="n">
        <f aca="false">G120+I120</f>
        <v>38.8800356839195</v>
      </c>
      <c r="K120" s="110" t="n">
        <f aca="false">J120+2</f>
        <v>40.8800356839195</v>
      </c>
      <c r="L120" s="111" t="n">
        <f aca="false">AB120+$L$3</f>
        <v>41.1800356839195</v>
      </c>
      <c r="M120" s="112" t="n">
        <f aca="false">L120+$M$3</f>
        <v>42.1800356839195</v>
      </c>
      <c r="N120" s="113" t="n">
        <f aca="false">L120+$N$3</f>
        <v>40.1800356839195</v>
      </c>
      <c r="O120" s="114" t="n">
        <f aca="false">C120+$O$3</f>
        <v>26.1800356839195</v>
      </c>
      <c r="P120" s="96" t="n">
        <f aca="false">C120+$P$3</f>
        <v>44.1800356839195</v>
      </c>
      <c r="Q120" s="96" t="n">
        <f aca="false">C120+$Q$3</f>
        <v>35.9300356839195</v>
      </c>
      <c r="R120" s="6"/>
      <c r="S120" s="88" t="n">
        <f aca="false">J120-3.5</f>
        <v>35.3800356839195</v>
      </c>
      <c r="T120" s="92"/>
      <c r="U120" s="114" t="n">
        <f aca="false">$C120+$U$3</f>
        <v>28.6800356839195</v>
      </c>
      <c r="V120" s="96" t="n">
        <f aca="false">$C120+$V$3</f>
        <v>43.1800356839195</v>
      </c>
      <c r="W120" s="96" t="n">
        <f aca="false">$C120+$W$3</f>
        <v>35.6800356839195</v>
      </c>
      <c r="X120" s="92"/>
      <c r="Y120" s="92" t="n">
        <f aca="false">IF(Polymers_Data!BA120=1,0.5*W120+0.5*V120,IF(Polymers_Data!BA120=2,0.7*W120+0.3*V120,IF(Polymers_Data!BA120=3,MAXA(MINA(V120,W120),U120),IF(Polymers_Data!BA120=4,0.7*W120+0.3*U120,IF(Polymers_Data!BA120=5,0.5*W120+0.5*U120,"ERR")))))</f>
        <v>35.6800356839195</v>
      </c>
      <c r="Z120" s="96" t="n">
        <v>0</v>
      </c>
      <c r="AA120" s="92" t="n">
        <f aca="false">W120+Z120</f>
        <v>35.6800356839195</v>
      </c>
      <c r="AB120" s="92" t="n">
        <f aca="false">AA120+1</f>
        <v>36.6800356839195</v>
      </c>
      <c r="AC120" s="116" t="n">
        <f aca="false">S120+2</f>
        <v>37.3800356839195</v>
      </c>
      <c r="AD120" s="117" t="n">
        <f aca="false">AB120+2.5</f>
        <v>39.1800356839195</v>
      </c>
      <c r="AE120" s="96" t="n">
        <f aca="false">C120+11.33</f>
        <v>35.0100356839195</v>
      </c>
      <c r="AF120" s="96" t="n">
        <f aca="false">C120+27</f>
        <v>50.6800356839195</v>
      </c>
      <c r="AG120" s="96" t="n">
        <f aca="false">C120+17.68</f>
        <v>41.3600356839195</v>
      </c>
      <c r="AH120" s="6"/>
      <c r="AI120" s="88" t="n">
        <f aca="false">AC120+4.5</f>
        <v>41.8800356839195</v>
      </c>
      <c r="AJ120" s="118" t="n">
        <f aca="false">AB120+8</f>
        <v>44.6800356839195</v>
      </c>
      <c r="AK120" s="114" t="n">
        <f aca="false">CO120+1.5</f>
        <v>19.1800356839195</v>
      </c>
      <c r="AL120" s="6"/>
      <c r="AM120" s="96" t="n">
        <f aca="false">AK120+$AM$3</f>
        <v>31.9800356839195</v>
      </c>
      <c r="AN120" s="96" t="n">
        <f aca="false">AK120+$AN$3</f>
        <v>43.1800356839195</v>
      </c>
      <c r="AO120" s="96" t="n">
        <f aca="false">AK120+$AO$3</f>
        <v>37.0800356839195</v>
      </c>
      <c r="AP120" s="109" t="n">
        <f aca="false">IF(Polymers_Data!AE120=1,0.5*AO120+0.5*AN120,IF(Polymers_Data!AE120=2,0.7*AO120+0.3*AN120,IF(Polymers_Data!AE120=3,MAXA(MINA(AN120,AO120),AM120),IF(Polymers_Data!AE120=4,0.7*AO120+0.3*AM120,IF(Polymers_Data!AE120=5,0.5*AO120+0.5*AM120,"ERR")))))</f>
        <v>37.0800356839195</v>
      </c>
      <c r="AQ120" s="109" t="n">
        <f aca="false">IF(Polymers_Data!AE120=1,0.5*AO120+0.5*AN120,IF(Polymers_Data!AE120=2,0.7*AO120+0.3*AN120,IF(Polymers_Data!AE120=3,MAXA(MINA(AN120,AO120),AM120),IF(Polymers_Data!AE120=4,0.7*AO120+0.3*AM120,IF(Polymers_Data!AE120=5,0.5*AO120+0.5*AM120,"ERR")))))</f>
        <v>37.0800356839195</v>
      </c>
      <c r="AR120" s="96" t="n">
        <f aca="false">$AK120+10</f>
        <v>29.1800356839195</v>
      </c>
      <c r="AS120" s="96" t="n">
        <f aca="false">$AK120+23.75</f>
        <v>42.9300356839195</v>
      </c>
      <c r="AT120" s="96" t="n">
        <f aca="false">$AK120+$AT$3</f>
        <v>34.5700356839195</v>
      </c>
      <c r="AU120" s="96" t="n">
        <f aca="false">IF(Polymers_Data!BP120=1,0.5*AT120+0.5*AS120,IF(Polymers_Data!BP120=2,0.7*AT120+0.3*AS120,IF(Polymers_Data!BP120=3,MAXA(MINA(AS120,AT120),AR120),IF(Polymers_Data!BP120=4,0.7*AT120+0.3*AR120,IF(Polymers_Data!BP120=5,0.3*AT120+0.7*AR120,"ERR")))))</f>
        <v>34.5700356839195</v>
      </c>
      <c r="AV120" s="96"/>
      <c r="AW120" s="96" t="n">
        <f aca="false">AT120+AV120</f>
        <v>34.5700356839195</v>
      </c>
      <c r="AX120" s="5"/>
      <c r="AY120" s="108" t="n">
        <f aca="false">C120</f>
        <v>23.6800356839195</v>
      </c>
      <c r="AZ120" s="6"/>
      <c r="BA120" s="96" t="n">
        <f aca="false">AY120+$BA$3</f>
        <v>41.1800356839195</v>
      </c>
      <c r="BB120" s="96" t="n">
        <f aca="false">AY120+$BB$3</f>
        <v>83.6800356839195</v>
      </c>
      <c r="BC120" s="96" t="n">
        <f aca="false">AY120+$BC$3</f>
        <v>63.1800356839195</v>
      </c>
      <c r="BD120" s="109" t="n">
        <f aca="false">IF(Polymers_Data!BZ120=1,0.5*BC120+0.5*BB120,IF(Polymers_Data!BZ120=2,0.7*BC120+0.3*BB120,IF(Polymers_Data!BZ120=3,MAXA(MINA(BB120,BC120),BA120),IF(Polymers_Data!BZ120=4,0.7*BC120+0.3*BA120,IF(Polymers_Data!BZ120=5,0.5*BC120+0.5*BA120,"ERR")))))</f>
        <v>63.1800356839195</v>
      </c>
      <c r="BE120" s="92" t="n">
        <f aca="false">IF(Polymers_Data!BZ120=1,0.5*BC120+0.5*BB120,IF(Polymers_Data!BZ120=2,0.7*BC120+0.3*BB120,IF(Polymers_Data!BZ120=3,MAXA(MINA(BB120,BC120),BA120),IF(Polymers_Data!BZ120=4,0.7*BC120+0.3*BA120,IF(Polymers_Data!BZ120=5,0.5*BC120+0.5*BA120,"ERR")))))</f>
        <v>63.1800356839195</v>
      </c>
      <c r="BF120" s="6"/>
      <c r="BG120" s="6"/>
      <c r="BH120" s="6"/>
      <c r="BI120" s="120" t="n">
        <f aca="false">BC120+BH120</f>
        <v>63.1800356839195</v>
      </c>
      <c r="BJ120" s="6"/>
      <c r="BK120" s="114" t="n">
        <f aca="false">DQ120</f>
        <v>34.6800356839195</v>
      </c>
      <c r="BL120" s="6"/>
      <c r="BM120" s="96" t="n">
        <f aca="false">BK120+$BM$3</f>
        <v>41.9300356839195</v>
      </c>
      <c r="BN120" s="96" t="n">
        <f aca="false">BK120+22</f>
        <v>56.6800356839195</v>
      </c>
      <c r="BO120" s="96" t="n">
        <f aca="false">BK120+$BO$3</f>
        <v>49.8800356839195</v>
      </c>
      <c r="BP120" s="121" t="n">
        <f aca="false">IF(Polymers_Data!AJ120=1,0.5*BO120+0.5*BN120,IF(Polymers_Data!AJ120=2,0.7*BO120+0.3*BN120,IF(Polymers_Data!AJ120=3,MAXA(MINA(BN120,BO120),BM120),IF(Polymers_Data!AJ120=4,0.7*BO120+0.3*BM120,IF(Polymers_Data!AJ120=5,0.5*BO120+0.5*BM120,"ERR")))))</f>
        <v>49.8800356839195</v>
      </c>
      <c r="BQ120" s="121" t="n">
        <v>0</v>
      </c>
      <c r="BR120" s="121" t="n">
        <f aca="false">BO120+BQ120</f>
        <v>49.8800356839195</v>
      </c>
      <c r="BS120" s="96" t="n">
        <f aca="false">BR120-2.5</f>
        <v>47.3800356839195</v>
      </c>
      <c r="BT120" s="124"/>
      <c r="BU120" s="122" t="n">
        <f aca="false">VLOOKUP(A120,'[2]Price Curves'!$C$8:$IV$367,'[2]Price Curves'!$AW$1)</f>
        <v>28.749705981241</v>
      </c>
      <c r="BV120" s="96" t="n">
        <f aca="false">BU120/2.97</f>
        <v>9.68003568391951</v>
      </c>
      <c r="BW120" s="96" t="n">
        <f aca="false">BV120+7</f>
        <v>16.6800356839195</v>
      </c>
      <c r="BX120" s="96" t="n">
        <f aca="false">BV120+23.861</f>
        <v>33.5410356839195</v>
      </c>
      <c r="BY120" s="96" t="n">
        <f aca="false">BV120+$BY$3</f>
        <v>23.6800356839195</v>
      </c>
      <c r="BZ120" s="96" t="n">
        <f aca="false">IF(Monomers_Data!F120=1,0.5*BY120+0.5*BX120,IF(Monomers_Data!F120=2,0.7*BY120+0.3*BX120,IF(Monomers_Data!F120=3,MAXA(MINA(BX120,BY120),BW120),IF(Monomers_Data!F120=4,0.7*BY120+0.3*BW120,IF(Monomers_Data!F120=5,0.5*BY120+0.5*BW120,"ERR")))))</f>
        <v>23.6800356839195</v>
      </c>
      <c r="CA120" s="96"/>
      <c r="CB120" s="92" t="n">
        <f aca="false">BY120+CA120</f>
        <v>23.6800356839195</v>
      </c>
      <c r="CC120" s="96" t="n">
        <f aca="false">EP120</f>
        <v>21.0800356839195</v>
      </c>
      <c r="CD120" s="96" t="n">
        <f aca="false">CB120+2</f>
        <v>25.6800356839195</v>
      </c>
      <c r="CE120" s="123" t="n">
        <f aca="false">CB120+0.25</f>
        <v>23.9300356839195</v>
      </c>
      <c r="CF120" s="124"/>
      <c r="CG120" s="105" t="n">
        <f aca="false">VLOOKUP(A120,'[2]Price Curves'!$C$8:$BH$367,'[2]Price Curves'!$AY$1)</f>
        <v>47.9041747016774</v>
      </c>
      <c r="CH120" s="124" t="n">
        <f aca="false">CG120/4.23</f>
        <v>11.3248639956684</v>
      </c>
      <c r="CI120" s="124" t="n">
        <f aca="false">$CB120+CI$3</f>
        <v>15.6800356839195</v>
      </c>
      <c r="CJ120" s="124" t="n">
        <f aca="false">$CB120+CJ$3</f>
        <v>21.6800356839195</v>
      </c>
      <c r="CK120" s="124" t="n">
        <f aca="false">$CB120+CK$3</f>
        <v>17.6800356839195</v>
      </c>
      <c r="CL120" s="125" t="n">
        <f aca="false">IF(Monomers_Data!P120=1,0.5*CK120+0.5*CJ120,IF(Monomers_Data!P120=2,0.7*CK120+0.3*CJ120,IF(Monomers_Data!P120=3,MAXA(MINA(CJ120,CK120),CI120),IF(Monomers_Data!P120=4,0.7*CK120+0.3*CI120,IF(Monomers_Data!P120=5,0.5*CK120+0.5*CI120,"ERR")))))</f>
        <v>17.6800356839195</v>
      </c>
      <c r="CM120" s="125" t="n">
        <f aca="false">CH120+$CM$3</f>
        <v>18.3248639956684</v>
      </c>
      <c r="CN120" s="125"/>
      <c r="CO120" s="118" t="n">
        <f aca="false">CK120+CN120</f>
        <v>17.6800356839195</v>
      </c>
      <c r="CP120" s="125" t="n">
        <v>1.5</v>
      </c>
      <c r="CQ120" s="127" t="n">
        <f aca="false">CO120+CP120</f>
        <v>19.1800356839195</v>
      </c>
      <c r="CR120" s="124" t="e">
        <f aca="false">EX120</f>
        <v>#VALUE!</v>
      </c>
      <c r="CS120" s="128" t="e">
        <f aca="false">EX120</f>
        <v>#VALUE!</v>
      </c>
      <c r="CT120" s="7" t="n">
        <f aca="false">CB120</f>
        <v>23.6800356839195</v>
      </c>
      <c r="CU120" s="124" t="n">
        <f aca="false">(+CT120+$CU$3)</f>
        <v>26.1800356839195</v>
      </c>
      <c r="CV120" s="124" t="n">
        <f aca="false">CT120+$CV$3</f>
        <v>40.6800356839195</v>
      </c>
      <c r="CW120" s="124" t="n">
        <f aca="false">CT120+$CW$3</f>
        <v>33.6800356839195</v>
      </c>
      <c r="CX120" s="96" t="n">
        <f aca="false">IF(Polymers_Data!BU120=1,0.5*CW120+0.5*CV120,IF(Polymers_Data!BU120=2,0.7*CW120+0.3*CV120,IF(Polymers_Data!BU120=3,MAXA(MINA(CV120,CW120),CU120),IF(Polymers_Data!BU120=4,0.7*CW120+0.3*CU120,IF(Polymers_Data!BU120=5,0.5*CW120+0.5*CU120,"ERR")))))</f>
        <v>35.7800356839195</v>
      </c>
      <c r="CY120" s="129" t="n">
        <f aca="false">CX120</f>
        <v>35.7800356839195</v>
      </c>
      <c r="CZ120" s="105" t="n">
        <v>0</v>
      </c>
      <c r="DA120" s="124" t="n">
        <f aca="false">CZ120*100/(0.2*4.22+0.8*2.9696)</f>
        <v>0</v>
      </c>
      <c r="DB120" s="123"/>
      <c r="DC120" s="124" t="n">
        <f aca="false">EN120</f>
        <v>21.0800356839195</v>
      </c>
      <c r="DD120" s="124" t="e">
        <f aca="false">EB120</f>
        <v>#VALUE!</v>
      </c>
      <c r="DE120" s="124" t="e">
        <f aca="false">DC120*0.285+DD120/7.37*0.785+5.2</f>
        <v>#VALUE!</v>
      </c>
      <c r="DF120" s="124" t="n">
        <f aca="false">DC120+$DF$3</f>
        <v>15.7800356839195</v>
      </c>
      <c r="DG120" s="124" t="n">
        <f aca="false">DC120+$DG$3</f>
        <v>46.0800356839195</v>
      </c>
      <c r="DH120" s="96" t="n">
        <f aca="false">DC120+6</f>
        <v>27.0800356839195</v>
      </c>
      <c r="DI120" s="124" t="n">
        <f aca="false">IF(Monomers_Data!AE120=1,0.5*DH120+0.5*DG120,IF(Monomers_Data!AE120=2,0.7*DH120+0.3*DG120,IF(Monomers_Data!AE120=3,MAXA(MINA(DG120,DH120),DF120),IF(Monomers_Data!AE120=4,0.7*DH120+0.3*DF120,IF(Monomers_Data!AE120=5,0.5*DH120+0.5*DF120,"ERR")))))</f>
        <v>27.0800356839195</v>
      </c>
      <c r="DJ120" s="125" t="n">
        <f aca="false">DI120</f>
        <v>27.0800356839195</v>
      </c>
      <c r="DK120" s="123" t="n">
        <f aca="false">DJ120/100*2204</f>
        <v>596.843986473586</v>
      </c>
      <c r="DL120" s="124" t="n">
        <f aca="false">CB120</f>
        <v>23.6800356839195</v>
      </c>
      <c r="DM120" s="124" t="n">
        <f aca="false">DL120+$DM$3</f>
        <v>26.1800356839195</v>
      </c>
      <c r="DN120" s="124" t="n">
        <f aca="false">DL120+$DN$3</f>
        <v>46.6800356839195</v>
      </c>
      <c r="DO120" s="96" t="n">
        <f aca="false">DL120+$DO$3</f>
        <v>34.6800356839195</v>
      </c>
      <c r="DP120" s="124" t="n">
        <f aca="false">IF(Monomers_Data!AE120=1,0.5*DO120+0.5*DN120,IF(Monomers_Data!AE120=2,0.7*DO120+0.3*DN120,IF(Monomers_Data!AE120=3,MAXA(MINA(DN120,DO120),DM120),IF(Monomers_Data!AE120=4,0.7*DO120+0.3*DM120,IF(Monomers_Data!AE120=5,0.5*DO120+0.5*DM120,"ERR")))))</f>
        <v>34.6800356839195</v>
      </c>
      <c r="DQ120" s="125" t="n">
        <f aca="false">DP120</f>
        <v>34.6800356839195</v>
      </c>
      <c r="DR120" s="123" t="n">
        <f aca="false">DQ120/100*2204</f>
        <v>764.347986473586</v>
      </c>
      <c r="DS120" s="96" t="n">
        <f aca="false">VLOOKUP(A120,'[2]Price Curves'!$C$8:$BH$367,'[2]Price Curves'!$BC$1)</f>
        <v>22.9666666666666</v>
      </c>
      <c r="DT120" s="124" t="n">
        <f aca="false">DS120/42*100</f>
        <v>54.6825396825395</v>
      </c>
      <c r="DU120" s="124" t="str">
        <f aca="false">VLOOKUP(A120,'[2]Price Curves'!$C$8:$BH$367,'[2]Price Curves'!$BG$1)</f>
        <v/>
      </c>
      <c r="DV120" s="105" t="n">
        <f aca="false">DT121+$DT$3</f>
        <v>80.3222222222221</v>
      </c>
      <c r="DW120" s="130" t="n">
        <f aca="false">DT121+$DU$3</f>
        <v>164.722222222222</v>
      </c>
      <c r="DX120" s="130" t="e">
        <f aca="false">DT120*$DV$3+DU120*$DW$3+$DX$3</f>
        <v>#VALUE!</v>
      </c>
      <c r="DY120" s="96" t="n">
        <f aca="false">DT121+$DY$3</f>
        <v>109.722222222222</v>
      </c>
      <c r="DZ120" s="96"/>
      <c r="EA120" s="131" t="e">
        <f aca="false">DX120+DZ120</f>
        <v>#VALUE!</v>
      </c>
      <c r="EB120" s="131" t="e">
        <f aca="false">DX120</f>
        <v>#VALUE!</v>
      </c>
      <c r="EC120" s="132"/>
      <c r="ED120" s="133" t="n">
        <f aca="false">'[2]Price Curves'!AM119</f>
        <v>0</v>
      </c>
      <c r="EH120" s="106" t="n">
        <f aca="false">MAX(EXP(-0.015*((A126-'Export File'!$A$6+30)/365))*$EH$8,0.1)</f>
        <v>0.1</v>
      </c>
      <c r="EJ120" s="134" t="n">
        <f aca="false">BV120</f>
        <v>9.68003568391951</v>
      </c>
      <c r="EK120" s="134" t="n">
        <f aca="false">EJ120+5.22</f>
        <v>14.9000356839195</v>
      </c>
      <c r="EL120" s="134" t="n">
        <f aca="false">EJ120+18.2</f>
        <v>27.8800356839195</v>
      </c>
      <c r="EM120" s="134" t="n">
        <f aca="false">EJ120+$EM$3</f>
        <v>21.0800356839195</v>
      </c>
      <c r="EN120" s="135" t="n">
        <f aca="false">IF(Monomers_Data!K120=1,0.5*EM120+0.5*EL120,IF(Monomers_Data!K120=2,0.7*EM120+0.3*EL120,IF(Monomers_Data!K120=3,MAXA(MINA(EL120,EM120),EK120),IF(Monomers_Data!K120=4,0.7*EM120+0.3*EK120,IF(Monomers_Data!K120=5,0.5*EM120+0.5*EK120,"ERR")))))</f>
        <v>21.0800356839195</v>
      </c>
      <c r="EP120" s="142" t="n">
        <f aca="false">EN120+EO120</f>
        <v>21.0800356839195</v>
      </c>
      <c r="EQ120" s="134" t="str">
        <f aca="false">VLOOKUP(A120,'[2]Price Curves'!$C$8:$BH$367,'[2]Price Curves'!$BH$1)</f>
        <v/>
      </c>
      <c r="ER120" s="134" t="n">
        <f aca="false">VLOOKUP(A120,'[2]Price Curves'!$C$8:$BH$367,'[2]Price Curves'!$BA$1)</f>
        <v>47.2622426623376</v>
      </c>
      <c r="ES120" s="137" t="e">
        <f aca="false">MIN(((EQ120+$ET$1-ER120*0.7133-$ET$3)/5.69*2.4313)+1.5,CQ120-$ET$2)</f>
        <v>#VALUE!</v>
      </c>
      <c r="ET120" s="134" t="e">
        <f aca="false">MAX(($EQ120+$ET$1-$ER120*0.7133-$ET$3)/5.69*2.4313+1.5,$CQ120-$ET$2)</f>
        <v>#VALUE!</v>
      </c>
      <c r="EU120" s="138" t="e">
        <f aca="false">AVERAGE(ET120,ES120)</f>
        <v>#VALUE!</v>
      </c>
      <c r="EV120" s="134" t="n">
        <f aca="false">CB120*$EV$2+$EV$3</f>
        <v>14.8784269413592</v>
      </c>
      <c r="EW120" s="134" t="e">
        <f aca="false">IF(Monomers_Data!U120=1,0.5*EU120+0.5*ET120,IF(Monomers_Data!U120=2,0.7*EU120+0.3*ET120,IF(Monomers_Data!U120=3,MAXA(MINA(ET120,EU120),ES120),IF(Monomers_Data!U120=4,0.7*EU120+0.3*ES120,IF(Monomers_Data!U120=5,0.5*EU120+0.5*ES120,"ERR")))))</f>
        <v>#VALUE!</v>
      </c>
      <c r="EX120" s="96" t="e">
        <f aca="false">EW120</f>
        <v>#VALUE!</v>
      </c>
      <c r="EY120" s="139" t="n">
        <f aca="false">VLOOKUP(A120,'[2]Price Curves'!$C$8:$BH$367,'[2]Price Curves'!$BE$1)</f>
        <v>4.462</v>
      </c>
      <c r="EZ120" s="134" t="n">
        <f aca="false">EY120*$EZ$2+$EZ$3</f>
        <v>68.0458</v>
      </c>
      <c r="FA120" s="0" t="n">
        <f aca="false">((EY120*$FA$2)+$FA$3)*100</f>
        <v>66.851</v>
      </c>
    </row>
    <row r="121" customFormat="false" ht="12" hidden="false" customHeight="false" outlineLevel="0" collapsed="false">
      <c r="A121" s="140" t="n">
        <f aca="false">EOMONTH(A120,0)+1</f>
        <v>40391</v>
      </c>
      <c r="C121" s="108" t="n">
        <f aca="false">CB121</f>
        <v>23.6963595029176</v>
      </c>
      <c r="D121" s="6"/>
      <c r="E121" s="96" t="n">
        <f aca="false">C121+$E$3</f>
        <v>32.6963595029176</v>
      </c>
      <c r="F121" s="96" t="n">
        <f aca="false">C121+$F$3</f>
        <v>45.6963595029176</v>
      </c>
      <c r="G121" s="96" t="n">
        <f aca="false">C121+$G$3</f>
        <v>38.8963595029176</v>
      </c>
      <c r="H121" s="92" t="n">
        <f aca="false">IF(Polymers_Data!F121=1,0.5*G121+0.5*F121,IF(Polymers_Data!F121=2,0.7*G121+0.3*F121,IF(Polymers_Data!F121=3,MAXA(MINA(F121,G121),E121),IF(Polymers_Data!F121=4,0.7*G121+0.3*E121,IF(Polymers_Data!F121=5,0.5*G121+0.5*E121,"ERR")))))</f>
        <v>38.8963595029176</v>
      </c>
      <c r="I121" s="109" t="n">
        <v>0</v>
      </c>
      <c r="J121" s="109" t="n">
        <f aca="false">G121+I121</f>
        <v>38.8963595029176</v>
      </c>
      <c r="K121" s="110" t="n">
        <f aca="false">J121+2</f>
        <v>40.8963595029176</v>
      </c>
      <c r="L121" s="111" t="n">
        <f aca="false">AB121+$L$3</f>
        <v>41.1963595029176</v>
      </c>
      <c r="M121" s="112" t="n">
        <f aca="false">L121+$M$3</f>
        <v>42.1963595029176</v>
      </c>
      <c r="N121" s="113" t="n">
        <f aca="false">L121+$N$3</f>
        <v>40.1963595029176</v>
      </c>
      <c r="O121" s="114" t="n">
        <f aca="false">C121+$O$3</f>
        <v>26.1963595029176</v>
      </c>
      <c r="P121" s="96" t="n">
        <f aca="false">C121+$P$3</f>
        <v>44.1963595029176</v>
      </c>
      <c r="Q121" s="96" t="n">
        <f aca="false">C121+$Q$3</f>
        <v>35.9463595029176</v>
      </c>
      <c r="R121" s="6"/>
      <c r="S121" s="88" t="n">
        <f aca="false">J121-3.5</f>
        <v>35.3963595029176</v>
      </c>
      <c r="T121" s="92"/>
      <c r="U121" s="114" t="n">
        <f aca="false">$C121+$U$3</f>
        <v>28.6963595029176</v>
      </c>
      <c r="V121" s="96" t="n">
        <f aca="false">$C121+$V$3</f>
        <v>43.1963595029176</v>
      </c>
      <c r="W121" s="96" t="n">
        <f aca="false">$C121+$W$3</f>
        <v>35.6963595029176</v>
      </c>
      <c r="X121" s="92"/>
      <c r="Y121" s="92" t="n">
        <f aca="false">IF(Polymers_Data!BA121=1,0.5*W121+0.5*V121,IF(Polymers_Data!BA121=2,0.7*W121+0.3*V121,IF(Polymers_Data!BA121=3,MAXA(MINA(V121,W121),U121),IF(Polymers_Data!BA121=4,0.7*W121+0.3*U121,IF(Polymers_Data!BA121=5,0.5*W121+0.5*U121,"ERR")))))</f>
        <v>35.6963595029176</v>
      </c>
      <c r="Z121" s="96" t="n">
        <v>0</v>
      </c>
      <c r="AA121" s="92" t="n">
        <f aca="false">W121+Z121</f>
        <v>35.6963595029176</v>
      </c>
      <c r="AB121" s="92" t="n">
        <f aca="false">AA121+1</f>
        <v>36.6963595029176</v>
      </c>
      <c r="AC121" s="116" t="n">
        <f aca="false">S121+2</f>
        <v>37.3963595029176</v>
      </c>
      <c r="AD121" s="117" t="n">
        <f aca="false">AB121+2.5</f>
        <v>39.1963595029176</v>
      </c>
      <c r="AE121" s="96" t="n">
        <f aca="false">C121+11.33</f>
        <v>35.0263595029176</v>
      </c>
      <c r="AF121" s="96" t="n">
        <f aca="false">C121+27</f>
        <v>50.6963595029176</v>
      </c>
      <c r="AG121" s="96" t="n">
        <f aca="false">C121+17.68</f>
        <v>41.3763595029176</v>
      </c>
      <c r="AH121" s="6"/>
      <c r="AI121" s="88" t="n">
        <f aca="false">AC121+4.5</f>
        <v>41.8963595029176</v>
      </c>
      <c r="AJ121" s="118" t="n">
        <f aca="false">AB121+8</f>
        <v>44.6963595029176</v>
      </c>
      <c r="AK121" s="114" t="n">
        <f aca="false">CO121+1.5</f>
        <v>19.1963595029176</v>
      </c>
      <c r="AL121" s="6"/>
      <c r="AM121" s="96" t="n">
        <f aca="false">AK121+$AM$3</f>
        <v>31.9963595029176</v>
      </c>
      <c r="AN121" s="96" t="n">
        <f aca="false">AK121+$AN$3</f>
        <v>43.1963595029176</v>
      </c>
      <c r="AO121" s="96" t="n">
        <f aca="false">AK121+$AO$3</f>
        <v>37.0963595029176</v>
      </c>
      <c r="AP121" s="109" t="n">
        <f aca="false">IF(Polymers_Data!AE121=1,0.5*AO121+0.5*AN121,IF(Polymers_Data!AE121=2,0.7*AO121+0.3*AN121,IF(Polymers_Data!AE121=3,MAXA(MINA(AN121,AO121),AM121),IF(Polymers_Data!AE121=4,0.7*AO121+0.3*AM121,IF(Polymers_Data!AE121=5,0.5*AO121+0.5*AM121,"ERR")))))</f>
        <v>37.0963595029176</v>
      </c>
      <c r="AQ121" s="109" t="n">
        <f aca="false">IF(Polymers_Data!AE121=1,0.5*AO121+0.5*AN121,IF(Polymers_Data!AE121=2,0.7*AO121+0.3*AN121,IF(Polymers_Data!AE121=3,MAXA(MINA(AN121,AO121),AM121),IF(Polymers_Data!AE121=4,0.7*AO121+0.3*AM121,IF(Polymers_Data!AE121=5,0.5*AO121+0.5*AM121,"ERR")))))</f>
        <v>37.0963595029176</v>
      </c>
      <c r="AR121" s="96" t="n">
        <f aca="false">$AK121+10</f>
        <v>29.1963595029176</v>
      </c>
      <c r="AS121" s="96" t="n">
        <f aca="false">$AK121+23.75</f>
        <v>42.9463595029176</v>
      </c>
      <c r="AT121" s="96" t="n">
        <f aca="false">$AK121+$AT$3</f>
        <v>34.5863595029176</v>
      </c>
      <c r="AU121" s="96" t="n">
        <f aca="false">IF(Polymers_Data!BP121=1,0.5*AT121+0.5*AS121,IF(Polymers_Data!BP121=2,0.7*AT121+0.3*AS121,IF(Polymers_Data!BP121=3,MAXA(MINA(AS121,AT121),AR121),IF(Polymers_Data!BP121=4,0.7*AT121+0.3*AR121,IF(Polymers_Data!BP121=5,0.3*AT121+0.7*AR121,"ERR")))))</f>
        <v>34.5863595029176</v>
      </c>
      <c r="AV121" s="96"/>
      <c r="AW121" s="96" t="n">
        <f aca="false">AT121+AV121</f>
        <v>34.5863595029176</v>
      </c>
      <c r="AX121" s="5"/>
      <c r="AY121" s="108" t="n">
        <f aca="false">C121</f>
        <v>23.6963595029176</v>
      </c>
      <c r="AZ121" s="6"/>
      <c r="BA121" s="96" t="n">
        <f aca="false">AY121+$BA$3</f>
        <v>41.1963595029176</v>
      </c>
      <c r="BB121" s="96" t="n">
        <f aca="false">AY121+$BB$3</f>
        <v>83.6963595029176</v>
      </c>
      <c r="BC121" s="96" t="n">
        <f aca="false">AY121+$BC$3</f>
        <v>63.1963595029176</v>
      </c>
      <c r="BD121" s="109" t="n">
        <f aca="false">IF(Polymers_Data!BZ121=1,0.5*BC121+0.5*BB121,IF(Polymers_Data!BZ121=2,0.7*BC121+0.3*BB121,IF(Polymers_Data!BZ121=3,MAXA(MINA(BB121,BC121),BA121),IF(Polymers_Data!BZ121=4,0.7*BC121+0.3*BA121,IF(Polymers_Data!BZ121=5,0.5*BC121+0.5*BA121,"ERR")))))</f>
        <v>63.1963595029176</v>
      </c>
      <c r="BE121" s="92" t="n">
        <f aca="false">IF(Polymers_Data!BZ121=1,0.5*BC121+0.5*BB121,IF(Polymers_Data!BZ121=2,0.7*BC121+0.3*BB121,IF(Polymers_Data!BZ121=3,MAXA(MINA(BB121,BC121),BA121),IF(Polymers_Data!BZ121=4,0.7*BC121+0.3*BA121,IF(Polymers_Data!BZ121=5,0.5*BC121+0.5*BA121,"ERR")))))</f>
        <v>63.1963595029176</v>
      </c>
      <c r="BF121" s="6"/>
      <c r="BG121" s="6"/>
      <c r="BH121" s="6"/>
      <c r="BI121" s="120" t="n">
        <f aca="false">BC121+BH121</f>
        <v>63.1963595029176</v>
      </c>
      <c r="BJ121" s="6"/>
      <c r="BK121" s="114" t="n">
        <f aca="false">DQ121</f>
        <v>34.6963595029176</v>
      </c>
      <c r="BL121" s="6"/>
      <c r="BM121" s="96" t="n">
        <f aca="false">BK121+$BM$3</f>
        <v>41.9463595029176</v>
      </c>
      <c r="BN121" s="96" t="n">
        <f aca="false">BK121+22</f>
        <v>56.6963595029176</v>
      </c>
      <c r="BO121" s="96" t="n">
        <f aca="false">BK121+$BO$3</f>
        <v>49.8963595029176</v>
      </c>
      <c r="BP121" s="121" t="n">
        <f aca="false">IF(Polymers_Data!AJ121=1,0.5*BO121+0.5*BN121,IF(Polymers_Data!AJ121=2,0.7*BO121+0.3*BN121,IF(Polymers_Data!AJ121=3,MAXA(MINA(BN121,BO121),BM121),IF(Polymers_Data!AJ121=4,0.7*BO121+0.3*BM121,IF(Polymers_Data!AJ121=5,0.5*BO121+0.5*BM121,"ERR")))))</f>
        <v>49.8963595029176</v>
      </c>
      <c r="BQ121" s="121" t="n">
        <v>0</v>
      </c>
      <c r="BR121" s="121" t="n">
        <f aca="false">BO121+BQ121</f>
        <v>49.8963595029176</v>
      </c>
      <c r="BS121" s="96" t="n">
        <f aca="false">BR121-2.5</f>
        <v>47.3963595029176</v>
      </c>
      <c r="BT121" s="124"/>
      <c r="BU121" s="122" t="n">
        <f aca="false">VLOOKUP(A121,'[2]Price Curves'!$C$8:$IV$367,'[2]Price Curves'!$AW$1)</f>
        <v>28.7981877236652</v>
      </c>
      <c r="BV121" s="96" t="n">
        <f aca="false">BU121/2.97</f>
        <v>9.69635950291759</v>
      </c>
      <c r="BW121" s="96" t="n">
        <f aca="false">BV121+7</f>
        <v>16.6963595029176</v>
      </c>
      <c r="BX121" s="96" t="n">
        <f aca="false">BV121+23.861</f>
        <v>33.5573595029176</v>
      </c>
      <c r="BY121" s="96" t="n">
        <f aca="false">BV121+$BY$3</f>
        <v>23.6963595029176</v>
      </c>
      <c r="BZ121" s="96" t="n">
        <f aca="false">IF(Monomers_Data!F121=1,0.5*BY121+0.5*BX121,IF(Monomers_Data!F121=2,0.7*BY121+0.3*BX121,IF(Monomers_Data!F121=3,MAXA(MINA(BX121,BY121),BW121),IF(Monomers_Data!F121=4,0.7*BY121+0.3*BW121,IF(Monomers_Data!F121=5,0.5*BY121+0.5*BW121,"ERR")))))</f>
        <v>23.6963595029176</v>
      </c>
      <c r="CA121" s="96"/>
      <c r="CB121" s="92" t="n">
        <f aca="false">BY121+CA121</f>
        <v>23.6963595029176</v>
      </c>
      <c r="CC121" s="96" t="n">
        <f aca="false">EP121</f>
        <v>21.0963595029176</v>
      </c>
      <c r="CD121" s="96" t="n">
        <f aca="false">CB121+2</f>
        <v>25.6963595029176</v>
      </c>
      <c r="CE121" s="123" t="n">
        <f aca="false">CB121+0.25</f>
        <v>23.9463595029176</v>
      </c>
      <c r="CF121" s="124"/>
      <c r="CG121" s="105" t="n">
        <f aca="false">VLOOKUP(A121,'[2]Price Curves'!$C$8:$BH$367,'[2]Price Curves'!$AY$1)</f>
        <v>47.9625615482683</v>
      </c>
      <c r="CH121" s="124" t="n">
        <f aca="false">CG121/4.23</f>
        <v>11.3386670326875</v>
      </c>
      <c r="CI121" s="124" t="n">
        <f aca="false">$CB121+CI$3</f>
        <v>15.6963595029176</v>
      </c>
      <c r="CJ121" s="124" t="n">
        <f aca="false">$CB121+CJ$3</f>
        <v>21.6963595029176</v>
      </c>
      <c r="CK121" s="124" t="n">
        <f aca="false">$CB121+CK$3</f>
        <v>17.6963595029176</v>
      </c>
      <c r="CL121" s="125" t="n">
        <f aca="false">IF(Monomers_Data!P121=1,0.5*CK121+0.5*CJ121,IF(Monomers_Data!P121=2,0.7*CK121+0.3*CJ121,IF(Monomers_Data!P121=3,MAXA(MINA(CJ121,CK121),CI121),IF(Monomers_Data!P121=4,0.7*CK121+0.3*CI121,IF(Monomers_Data!P121=5,0.5*CK121+0.5*CI121,"ERR")))))</f>
        <v>17.6963595029176</v>
      </c>
      <c r="CM121" s="125" t="n">
        <f aca="false">CH121+$CM$3</f>
        <v>18.3386670326875</v>
      </c>
      <c r="CN121" s="125"/>
      <c r="CO121" s="118" t="n">
        <f aca="false">CK121+CN121</f>
        <v>17.6963595029176</v>
      </c>
      <c r="CP121" s="125" t="n">
        <v>1.5</v>
      </c>
      <c r="CQ121" s="127" t="n">
        <f aca="false">CO121+CP121</f>
        <v>19.1963595029176</v>
      </c>
      <c r="CR121" s="124" t="e">
        <f aca="false">EX121</f>
        <v>#VALUE!</v>
      </c>
      <c r="CS121" s="128" t="e">
        <f aca="false">EX121</f>
        <v>#VALUE!</v>
      </c>
      <c r="CT121" s="7" t="n">
        <f aca="false">CB121</f>
        <v>23.6963595029176</v>
      </c>
      <c r="CU121" s="124" t="n">
        <f aca="false">(+CT121+$CU$3)</f>
        <v>26.1963595029176</v>
      </c>
      <c r="CV121" s="124" t="n">
        <f aca="false">CT121+$CV$3</f>
        <v>40.6963595029176</v>
      </c>
      <c r="CW121" s="124" t="n">
        <f aca="false">CT121+$CW$3</f>
        <v>33.6963595029176</v>
      </c>
      <c r="CX121" s="96" t="n">
        <f aca="false">IF(Polymers_Data!BU121=1,0.5*CW121+0.5*CV121,IF(Polymers_Data!BU121=2,0.7*CW121+0.3*CV121,IF(Polymers_Data!BU121=3,MAXA(MINA(CV121,CW121),CU121),IF(Polymers_Data!BU121=4,0.7*CW121+0.3*CU121,IF(Polymers_Data!BU121=5,0.5*CW121+0.5*CU121,"ERR")))))</f>
        <v>35.7963595029176</v>
      </c>
      <c r="CY121" s="129" t="n">
        <f aca="false">CX121</f>
        <v>35.7963595029176</v>
      </c>
      <c r="CZ121" s="105" t="n">
        <v>0</v>
      </c>
      <c r="DA121" s="124" t="n">
        <f aca="false">CZ121*100/(0.2*4.22+0.8*2.9696)</f>
        <v>0</v>
      </c>
      <c r="DB121" s="123"/>
      <c r="DC121" s="124" t="n">
        <f aca="false">EN121</f>
        <v>21.0963595029176</v>
      </c>
      <c r="DD121" s="124" t="e">
        <f aca="false">EB121</f>
        <v>#VALUE!</v>
      </c>
      <c r="DE121" s="124" t="e">
        <f aca="false">DC121*0.285+DD121/7.37*0.785+5.2</f>
        <v>#VALUE!</v>
      </c>
      <c r="DF121" s="124" t="n">
        <f aca="false">DC121+$DF$3</f>
        <v>15.7963595029176</v>
      </c>
      <c r="DG121" s="124" t="n">
        <f aca="false">DC121+$DG$3</f>
        <v>46.0963595029176</v>
      </c>
      <c r="DH121" s="96" t="n">
        <f aca="false">DC121+6</f>
        <v>27.0963595029176</v>
      </c>
      <c r="DI121" s="124" t="n">
        <f aca="false">IF(Monomers_Data!AE121=1,0.5*DH121+0.5*DG121,IF(Monomers_Data!AE121=2,0.7*DH121+0.3*DG121,IF(Monomers_Data!AE121=3,MAXA(MINA(DG121,DH121),DF121),IF(Monomers_Data!AE121=4,0.7*DH121+0.3*DF121,IF(Monomers_Data!AE121=5,0.5*DH121+0.5*DF121,"ERR")))))</f>
        <v>27.0963595029176</v>
      </c>
      <c r="DJ121" s="125" t="n">
        <f aca="false">DI121</f>
        <v>27.0963595029176</v>
      </c>
      <c r="DK121" s="123" t="n">
        <f aca="false">DJ121/100*2204</f>
        <v>597.203763444304</v>
      </c>
      <c r="DL121" s="124" t="n">
        <f aca="false">CB121</f>
        <v>23.6963595029176</v>
      </c>
      <c r="DM121" s="124" t="n">
        <f aca="false">DL121+$DM$3</f>
        <v>26.1963595029176</v>
      </c>
      <c r="DN121" s="124" t="n">
        <f aca="false">DL121+$DN$3</f>
        <v>46.6963595029176</v>
      </c>
      <c r="DO121" s="96" t="n">
        <f aca="false">DL121+$DO$3</f>
        <v>34.6963595029176</v>
      </c>
      <c r="DP121" s="124" t="n">
        <f aca="false">IF(Monomers_Data!AE121=1,0.5*DO121+0.5*DN121,IF(Monomers_Data!AE121=2,0.7*DO121+0.3*DN121,IF(Monomers_Data!AE121=3,MAXA(MINA(DN121,DO121),DM121),IF(Monomers_Data!AE121=4,0.7*DO121+0.3*DM121,IF(Monomers_Data!AE121=5,0.5*DO121+0.5*DM121,"ERR")))))</f>
        <v>34.6963595029176</v>
      </c>
      <c r="DQ121" s="125" t="n">
        <f aca="false">DP121</f>
        <v>34.6963595029176</v>
      </c>
      <c r="DR121" s="123" t="n">
        <f aca="false">DQ121/100*2204</f>
        <v>764.707763444304</v>
      </c>
      <c r="DS121" s="96" t="n">
        <f aca="false">VLOOKUP(A121,'[2]Price Curves'!$C$8:$BH$367,'[2]Price Curves'!$BC$1)</f>
        <v>22.9833333333333</v>
      </c>
      <c r="DT121" s="124" t="n">
        <f aca="false">DS121/42*100</f>
        <v>54.7222222222221</v>
      </c>
      <c r="DU121" s="124" t="str">
        <f aca="false">VLOOKUP(A121,'[2]Price Curves'!$C$8:$BH$367,'[2]Price Curves'!$BG$1)</f>
        <v/>
      </c>
      <c r="DV121" s="105" t="n">
        <f aca="false">DT122+$DT$3</f>
        <v>80.3619047619048</v>
      </c>
      <c r="DW121" s="130" t="n">
        <f aca="false">DT122+$DU$3</f>
        <v>164.761904761905</v>
      </c>
      <c r="DX121" s="130" t="e">
        <f aca="false">DT121*$DV$3+DU121*$DW$3+$DX$3</f>
        <v>#VALUE!</v>
      </c>
      <c r="DY121" s="96" t="n">
        <f aca="false">DT122+$DY$3</f>
        <v>109.761904761905</v>
      </c>
      <c r="DZ121" s="96"/>
      <c r="EA121" s="131" t="e">
        <f aca="false">DX121+DZ121</f>
        <v>#VALUE!</v>
      </c>
      <c r="EB121" s="131" t="e">
        <f aca="false">DX121</f>
        <v>#VALUE!</v>
      </c>
      <c r="EC121" s="132"/>
      <c r="ED121" s="133" t="n">
        <f aca="false">'[2]Price Curves'!AM120</f>
        <v>0</v>
      </c>
      <c r="EH121" s="106" t="n">
        <f aca="false">MAX(EXP(-0.015*((A127-'Export File'!$A$6+30)/365))*$EH$8,0.1)</f>
        <v>0.1</v>
      </c>
      <c r="EJ121" s="134" t="n">
        <f aca="false">BV121</f>
        <v>9.69635950291759</v>
      </c>
      <c r="EK121" s="134" t="n">
        <f aca="false">EJ121+5.22</f>
        <v>14.9163595029176</v>
      </c>
      <c r="EL121" s="134" t="n">
        <f aca="false">EJ121+18.2</f>
        <v>27.8963595029176</v>
      </c>
      <c r="EM121" s="134" t="n">
        <f aca="false">EJ121+$EM$3</f>
        <v>21.0963595029176</v>
      </c>
      <c r="EN121" s="135" t="n">
        <f aca="false">IF(Monomers_Data!K121=1,0.5*EM121+0.5*EL121,IF(Monomers_Data!K121=2,0.7*EM121+0.3*EL121,IF(Monomers_Data!K121=3,MAXA(MINA(EL121,EM121),EK121),IF(Monomers_Data!K121=4,0.7*EM121+0.3*EK121,IF(Monomers_Data!K121=5,0.5*EM121+0.5*EK121,"ERR")))))</f>
        <v>21.0963595029176</v>
      </c>
      <c r="EP121" s="142" t="n">
        <f aca="false">EN121+EO121</f>
        <v>21.0963595029176</v>
      </c>
      <c r="EQ121" s="134" t="str">
        <f aca="false">VLOOKUP(A121,'[2]Price Curves'!$C$8:$BH$367,'[2]Price Curves'!$BH$1)</f>
        <v/>
      </c>
      <c r="ER121" s="134" t="n">
        <f aca="false">VLOOKUP(A121,'[2]Price Curves'!$C$8:$BH$367,'[2]Price Curves'!$BA$1)</f>
        <v>47.310731525974</v>
      </c>
      <c r="ES121" s="137" t="e">
        <f aca="false">MIN(((EQ121+$ET$1-ER121*0.7133-$ET$3)/5.69*2.4313)+1.5,CQ121-$ET$2)</f>
        <v>#VALUE!</v>
      </c>
      <c r="ET121" s="134" t="e">
        <f aca="false">MAX(($EQ121+$ET$1-$ER121*0.7133-$ET$3)/5.69*2.4313+1.5,$CQ121-$ET$2)</f>
        <v>#VALUE!</v>
      </c>
      <c r="EU121" s="138" t="e">
        <f aca="false">AVERAGE(ET121,ES121)</f>
        <v>#VALUE!</v>
      </c>
      <c r="EV121" s="134" t="n">
        <f aca="false">CB121*$EV$2+$EV$3</f>
        <v>14.8907514247028</v>
      </c>
      <c r="EW121" s="134" t="e">
        <f aca="false">IF(Monomers_Data!U121=1,0.5*EU121+0.5*ET121,IF(Monomers_Data!U121=2,0.7*EU121+0.3*ET121,IF(Monomers_Data!U121=3,MAXA(MINA(ET121,EU121),ES121),IF(Monomers_Data!U121=4,0.7*EU121+0.3*ES121,IF(Monomers_Data!U121=5,0.5*EU121+0.5*ES121,"ERR")))))</f>
        <v>#VALUE!</v>
      </c>
      <c r="EX121" s="96" t="e">
        <f aca="false">EW121</f>
        <v>#VALUE!</v>
      </c>
      <c r="EY121" s="139" t="n">
        <f aca="false">VLOOKUP(A121,'[2]Price Curves'!$C$8:$BH$367,'[2]Price Curves'!$BE$1)</f>
        <v>4.497</v>
      </c>
      <c r="EZ121" s="134" t="n">
        <f aca="false">EY121*$EZ$2+$EZ$3</f>
        <v>68.6023</v>
      </c>
      <c r="FA121" s="0" t="n">
        <f aca="false">((EY121*$FA$2)+$FA$3)*100</f>
        <v>67.2185</v>
      </c>
    </row>
    <row r="122" customFormat="false" ht="12" hidden="false" customHeight="false" outlineLevel="0" collapsed="false">
      <c r="A122" s="140" t="n">
        <f aca="false">EOMONTH(A121,0)+1</f>
        <v>40422</v>
      </c>
      <c r="C122" s="108" t="n">
        <f aca="false">CB122</f>
        <v>23.7131198055592</v>
      </c>
      <c r="D122" s="6"/>
      <c r="E122" s="96" t="n">
        <f aca="false">C122+$E$3</f>
        <v>32.7131198055592</v>
      </c>
      <c r="F122" s="96" t="n">
        <f aca="false">C122+$F$3</f>
        <v>45.7131198055592</v>
      </c>
      <c r="G122" s="96" t="n">
        <f aca="false">C122+$G$3</f>
        <v>38.9131198055592</v>
      </c>
      <c r="H122" s="92" t="n">
        <f aca="false">IF(Polymers_Data!F122=1,0.5*G122+0.5*F122,IF(Polymers_Data!F122=2,0.7*G122+0.3*F122,IF(Polymers_Data!F122=3,MAXA(MINA(F122,G122),E122),IF(Polymers_Data!F122=4,0.7*G122+0.3*E122,IF(Polymers_Data!F122=5,0.5*G122+0.5*E122,"ERR")))))</f>
        <v>38.9131198055592</v>
      </c>
      <c r="I122" s="109" t="n">
        <v>0</v>
      </c>
      <c r="J122" s="109" t="n">
        <f aca="false">G122+I122</f>
        <v>38.9131198055592</v>
      </c>
      <c r="K122" s="110" t="n">
        <f aca="false">J122+2</f>
        <v>40.9131198055592</v>
      </c>
      <c r="L122" s="111" t="n">
        <f aca="false">AB122+$L$3</f>
        <v>41.2131198055592</v>
      </c>
      <c r="M122" s="112" t="n">
        <f aca="false">L122+$M$3</f>
        <v>42.2131198055592</v>
      </c>
      <c r="N122" s="113" t="n">
        <f aca="false">L122+$N$3</f>
        <v>40.2131198055592</v>
      </c>
      <c r="O122" s="114" t="n">
        <f aca="false">C122+$O$3</f>
        <v>26.2131198055592</v>
      </c>
      <c r="P122" s="96" t="n">
        <f aca="false">C122+$P$3</f>
        <v>44.2131198055592</v>
      </c>
      <c r="Q122" s="96" t="n">
        <f aca="false">C122+$Q$3</f>
        <v>35.9631198055592</v>
      </c>
      <c r="R122" s="6"/>
      <c r="S122" s="88" t="n">
        <f aca="false">J122-3.5</f>
        <v>35.4131198055592</v>
      </c>
      <c r="T122" s="92"/>
      <c r="U122" s="114" t="n">
        <f aca="false">$C122+$U$3</f>
        <v>28.7131198055592</v>
      </c>
      <c r="V122" s="96" t="n">
        <f aca="false">$C122+$V$3</f>
        <v>43.2131198055592</v>
      </c>
      <c r="W122" s="96" t="n">
        <f aca="false">$C122+$W$3</f>
        <v>35.7131198055592</v>
      </c>
      <c r="X122" s="92"/>
      <c r="Y122" s="92" t="n">
        <f aca="false">IF(Polymers_Data!BA122=1,0.5*W122+0.5*V122,IF(Polymers_Data!BA122=2,0.7*W122+0.3*V122,IF(Polymers_Data!BA122=3,MAXA(MINA(V122,W122),U122),IF(Polymers_Data!BA122=4,0.7*W122+0.3*U122,IF(Polymers_Data!BA122=5,0.5*W122+0.5*U122,"ERR")))))</f>
        <v>35.7131198055592</v>
      </c>
      <c r="Z122" s="96" t="n">
        <v>0</v>
      </c>
      <c r="AA122" s="92" t="n">
        <f aca="false">W122+Z122</f>
        <v>35.7131198055592</v>
      </c>
      <c r="AB122" s="92" t="n">
        <f aca="false">AA122+1</f>
        <v>36.7131198055592</v>
      </c>
      <c r="AC122" s="116" t="n">
        <f aca="false">S122+2</f>
        <v>37.4131198055592</v>
      </c>
      <c r="AD122" s="117" t="n">
        <f aca="false">AB122+2.5</f>
        <v>39.2131198055592</v>
      </c>
      <c r="AE122" s="96" t="n">
        <f aca="false">C122+11.33</f>
        <v>35.0431198055592</v>
      </c>
      <c r="AF122" s="96" t="n">
        <f aca="false">C122+27</f>
        <v>50.7131198055592</v>
      </c>
      <c r="AG122" s="96" t="n">
        <f aca="false">C122+17.68</f>
        <v>41.3931198055592</v>
      </c>
      <c r="AH122" s="6"/>
      <c r="AI122" s="88" t="n">
        <f aca="false">AC122+4.5</f>
        <v>41.9131198055592</v>
      </c>
      <c r="AJ122" s="118" t="n">
        <f aca="false">AB122+8</f>
        <v>44.7131198055592</v>
      </c>
      <c r="AK122" s="114" t="n">
        <f aca="false">CO122+1.5</f>
        <v>19.2131198055592</v>
      </c>
      <c r="AL122" s="6"/>
      <c r="AM122" s="96" t="n">
        <f aca="false">AK122+$AM$3</f>
        <v>32.0131198055592</v>
      </c>
      <c r="AN122" s="96" t="n">
        <f aca="false">AK122+$AN$3</f>
        <v>43.2131198055592</v>
      </c>
      <c r="AO122" s="96" t="n">
        <f aca="false">AK122+$AO$3</f>
        <v>37.1131198055592</v>
      </c>
      <c r="AP122" s="109" t="n">
        <f aca="false">IF(Polymers_Data!AE122=1,0.5*AO122+0.5*AN122,IF(Polymers_Data!AE122=2,0.7*AO122+0.3*AN122,IF(Polymers_Data!AE122=3,MAXA(MINA(AN122,AO122),AM122),IF(Polymers_Data!AE122=4,0.7*AO122+0.3*AM122,IF(Polymers_Data!AE122=5,0.5*AO122+0.5*AM122,"ERR")))))</f>
        <v>37.1131198055592</v>
      </c>
      <c r="AQ122" s="109" t="n">
        <f aca="false">IF(Polymers_Data!AE122=1,0.5*AO122+0.5*AN122,IF(Polymers_Data!AE122=2,0.7*AO122+0.3*AN122,IF(Polymers_Data!AE122=3,MAXA(MINA(AN122,AO122),AM122),IF(Polymers_Data!AE122=4,0.7*AO122+0.3*AM122,IF(Polymers_Data!AE122=5,0.5*AO122+0.5*AM122,"ERR")))))</f>
        <v>37.1131198055592</v>
      </c>
      <c r="AR122" s="96" t="n">
        <f aca="false">$AK122+10</f>
        <v>29.2131198055592</v>
      </c>
      <c r="AS122" s="96" t="n">
        <f aca="false">$AK122+23.75</f>
        <v>42.9631198055592</v>
      </c>
      <c r="AT122" s="96" t="n">
        <f aca="false">$AK122+$AT$3</f>
        <v>34.6031198055592</v>
      </c>
      <c r="AU122" s="96" t="n">
        <f aca="false">IF(Polymers_Data!BP122=1,0.5*AT122+0.5*AS122,IF(Polymers_Data!BP122=2,0.7*AT122+0.3*AS122,IF(Polymers_Data!BP122=3,MAXA(MINA(AS122,AT122),AR122),IF(Polymers_Data!BP122=4,0.7*AT122+0.3*AR122,IF(Polymers_Data!BP122=5,0.3*AT122+0.7*AR122,"ERR")))))</f>
        <v>34.6031198055592</v>
      </c>
      <c r="AV122" s="96"/>
      <c r="AW122" s="96" t="n">
        <f aca="false">AT122+AV122</f>
        <v>34.6031198055592</v>
      </c>
      <c r="AX122" s="5"/>
      <c r="AY122" s="108" t="n">
        <f aca="false">C122</f>
        <v>23.7131198055592</v>
      </c>
      <c r="AZ122" s="6"/>
      <c r="BA122" s="96" t="n">
        <f aca="false">AY122+$BA$3</f>
        <v>41.2131198055592</v>
      </c>
      <c r="BB122" s="96" t="n">
        <f aca="false">AY122+$BB$3</f>
        <v>83.7131198055592</v>
      </c>
      <c r="BC122" s="96" t="n">
        <f aca="false">AY122+$BC$3</f>
        <v>63.2131198055592</v>
      </c>
      <c r="BD122" s="109" t="n">
        <f aca="false">IF(Polymers_Data!BZ122=1,0.5*BC122+0.5*BB122,IF(Polymers_Data!BZ122=2,0.7*BC122+0.3*BB122,IF(Polymers_Data!BZ122=3,MAXA(MINA(BB122,BC122),BA122),IF(Polymers_Data!BZ122=4,0.7*BC122+0.3*BA122,IF(Polymers_Data!BZ122=5,0.5*BC122+0.5*BA122,"ERR")))))</f>
        <v>63.2131198055592</v>
      </c>
      <c r="BE122" s="92" t="n">
        <f aca="false">IF(Polymers_Data!BZ122=1,0.5*BC122+0.5*BB122,IF(Polymers_Data!BZ122=2,0.7*BC122+0.3*BB122,IF(Polymers_Data!BZ122=3,MAXA(MINA(BB122,BC122),BA122),IF(Polymers_Data!BZ122=4,0.7*BC122+0.3*BA122,IF(Polymers_Data!BZ122=5,0.5*BC122+0.5*BA122,"ERR")))))</f>
        <v>63.2131198055592</v>
      </c>
      <c r="BF122" s="6"/>
      <c r="BG122" s="6"/>
      <c r="BH122" s="6"/>
      <c r="BI122" s="120" t="n">
        <f aca="false">BC122+BH122</f>
        <v>63.2131198055592</v>
      </c>
      <c r="BJ122" s="6"/>
      <c r="BK122" s="114" t="n">
        <f aca="false">DQ122</f>
        <v>34.7131198055592</v>
      </c>
      <c r="BL122" s="6"/>
      <c r="BM122" s="96" t="n">
        <f aca="false">BK122+$BM$3</f>
        <v>41.9631198055592</v>
      </c>
      <c r="BN122" s="96" t="n">
        <f aca="false">BK122+22</f>
        <v>56.7131198055592</v>
      </c>
      <c r="BO122" s="96" t="n">
        <f aca="false">BK122+$BO$3</f>
        <v>49.9131198055592</v>
      </c>
      <c r="BP122" s="121" t="n">
        <f aca="false">IF(Polymers_Data!AJ122=1,0.5*BO122+0.5*BN122,IF(Polymers_Data!AJ122=2,0.7*BO122+0.3*BN122,IF(Polymers_Data!AJ122=3,MAXA(MINA(BN122,BO122),BM122),IF(Polymers_Data!AJ122=4,0.7*BO122+0.3*BM122,IF(Polymers_Data!AJ122=5,0.5*BO122+0.5*BM122,"ERR")))))</f>
        <v>49.9131198055592</v>
      </c>
      <c r="BQ122" s="121" t="n">
        <v>0</v>
      </c>
      <c r="BR122" s="121" t="n">
        <f aca="false">BO122+BQ122</f>
        <v>49.9131198055592</v>
      </c>
      <c r="BS122" s="96" t="n">
        <f aca="false">BR122-2.5</f>
        <v>47.4131198055592</v>
      </c>
      <c r="BT122" s="124"/>
      <c r="BU122" s="122" t="n">
        <f aca="false">VLOOKUP(A122,'[2]Price Curves'!$C$8:$IV$367,'[2]Price Curves'!$AW$1)</f>
        <v>28.8479658225107</v>
      </c>
      <c r="BV122" s="96" t="n">
        <f aca="false">BU122/2.97</f>
        <v>9.71311980555916</v>
      </c>
      <c r="BW122" s="96" t="n">
        <f aca="false">BV122+7</f>
        <v>16.7131198055592</v>
      </c>
      <c r="BX122" s="96" t="n">
        <f aca="false">BV122+23.861</f>
        <v>33.5741198055592</v>
      </c>
      <c r="BY122" s="96" t="n">
        <f aca="false">BV122+$BY$3</f>
        <v>23.7131198055592</v>
      </c>
      <c r="BZ122" s="96" t="n">
        <f aca="false">IF(Monomers_Data!F122=1,0.5*BY122+0.5*BX122,IF(Monomers_Data!F122=2,0.7*BY122+0.3*BX122,IF(Monomers_Data!F122=3,MAXA(MINA(BX122,BY122),BW122),IF(Monomers_Data!F122=4,0.7*BY122+0.3*BW122,IF(Monomers_Data!F122=5,0.5*BY122+0.5*BW122,"ERR")))))</f>
        <v>23.7131198055592</v>
      </c>
      <c r="CA122" s="96"/>
      <c r="CB122" s="92" t="n">
        <f aca="false">BY122+CA122</f>
        <v>23.7131198055592</v>
      </c>
      <c r="CC122" s="96" t="n">
        <f aca="false">EP122</f>
        <v>21.1131198055592</v>
      </c>
      <c r="CD122" s="96" t="n">
        <f aca="false">CB122+2</f>
        <v>25.7131198055592</v>
      </c>
      <c r="CE122" s="123" t="n">
        <f aca="false">CB122+0.25</f>
        <v>23.9631198055592</v>
      </c>
      <c r="CF122" s="124"/>
      <c r="CG122" s="105" t="n">
        <f aca="false">VLOOKUP(A122,'[2]Price Curves'!$C$8:$BH$367,'[2]Price Curves'!$AY$1)</f>
        <v>48.0228261004869</v>
      </c>
      <c r="CH122" s="124" t="n">
        <f aca="false">CG122/4.23</f>
        <v>11.3529139717463</v>
      </c>
      <c r="CI122" s="124" t="n">
        <f aca="false">$CB122+CI$3</f>
        <v>15.7131198055592</v>
      </c>
      <c r="CJ122" s="124" t="n">
        <f aca="false">$CB122+CJ$3</f>
        <v>21.7131198055592</v>
      </c>
      <c r="CK122" s="124" t="n">
        <f aca="false">$CB122+CK$3</f>
        <v>17.7131198055592</v>
      </c>
      <c r="CL122" s="125" t="n">
        <f aca="false">IF(Monomers_Data!P122=1,0.5*CK122+0.5*CJ122,IF(Monomers_Data!P122=2,0.7*CK122+0.3*CJ122,IF(Monomers_Data!P122=3,MAXA(MINA(CJ122,CK122),CI122),IF(Monomers_Data!P122=4,0.7*CK122+0.3*CI122,IF(Monomers_Data!P122=5,0.5*CK122+0.5*CI122,"ERR")))))</f>
        <v>17.7131198055592</v>
      </c>
      <c r="CM122" s="125" t="n">
        <f aca="false">CH122+$CM$3</f>
        <v>18.3529139717463</v>
      </c>
      <c r="CN122" s="125"/>
      <c r="CO122" s="118" t="n">
        <f aca="false">CK122+CN122</f>
        <v>17.7131198055592</v>
      </c>
      <c r="CP122" s="125" t="n">
        <v>1.5</v>
      </c>
      <c r="CQ122" s="127" t="n">
        <f aca="false">CO122+CP122</f>
        <v>19.2131198055592</v>
      </c>
      <c r="CR122" s="124" t="e">
        <f aca="false">EX122</f>
        <v>#VALUE!</v>
      </c>
      <c r="CS122" s="128" t="e">
        <f aca="false">EX122</f>
        <v>#VALUE!</v>
      </c>
      <c r="CT122" s="7" t="n">
        <f aca="false">CB122</f>
        <v>23.7131198055592</v>
      </c>
      <c r="CU122" s="124" t="n">
        <f aca="false">(+CT122+$CU$3)</f>
        <v>26.2131198055592</v>
      </c>
      <c r="CV122" s="124" t="n">
        <f aca="false">CT122+$CV$3</f>
        <v>40.7131198055592</v>
      </c>
      <c r="CW122" s="124" t="n">
        <f aca="false">CT122+$CW$3</f>
        <v>33.7131198055592</v>
      </c>
      <c r="CX122" s="96" t="n">
        <f aca="false">IF(Polymers_Data!BU122=1,0.5*CW122+0.5*CV122,IF(Polymers_Data!BU122=2,0.7*CW122+0.3*CV122,IF(Polymers_Data!BU122=3,MAXA(MINA(CV122,CW122),CU122),IF(Polymers_Data!BU122=4,0.7*CW122+0.3*CU122,IF(Polymers_Data!BU122=5,0.5*CW122+0.5*CU122,"ERR")))))</f>
        <v>35.8131198055592</v>
      </c>
      <c r="CY122" s="129" t="n">
        <f aca="false">CX122</f>
        <v>35.8131198055592</v>
      </c>
      <c r="CZ122" s="105" t="n">
        <v>0</v>
      </c>
      <c r="DA122" s="124" t="n">
        <f aca="false">CZ122*100/(0.2*4.22+0.8*2.9696)</f>
        <v>0</v>
      </c>
      <c r="DB122" s="123"/>
      <c r="DC122" s="124" t="n">
        <f aca="false">EN122</f>
        <v>21.1131198055592</v>
      </c>
      <c r="DD122" s="124" t="e">
        <f aca="false">EB122</f>
        <v>#VALUE!</v>
      </c>
      <c r="DE122" s="124" t="e">
        <f aca="false">DC122*0.285+DD122/7.37*0.785+5.2</f>
        <v>#VALUE!</v>
      </c>
      <c r="DF122" s="124" t="n">
        <f aca="false">DC122+$DF$3</f>
        <v>15.8131198055592</v>
      </c>
      <c r="DG122" s="124" t="n">
        <f aca="false">DC122+$DG$3</f>
        <v>46.1131198055592</v>
      </c>
      <c r="DH122" s="96" t="n">
        <f aca="false">DC122+6</f>
        <v>27.1131198055592</v>
      </c>
      <c r="DI122" s="124" t="n">
        <f aca="false">IF(Monomers_Data!AE122=1,0.5*DH122+0.5*DG122,IF(Monomers_Data!AE122=2,0.7*DH122+0.3*DG122,IF(Monomers_Data!AE122=3,MAXA(MINA(DG122,DH122),DF122),IF(Monomers_Data!AE122=4,0.7*DH122+0.3*DF122,IF(Monomers_Data!AE122=5,0.5*DH122+0.5*DF122,"ERR")))))</f>
        <v>27.1131198055592</v>
      </c>
      <c r="DJ122" s="125" t="n">
        <f aca="false">DI122</f>
        <v>27.1131198055592</v>
      </c>
      <c r="DK122" s="123" t="n">
        <f aca="false">DJ122/100*2204</f>
        <v>597.573160514524</v>
      </c>
      <c r="DL122" s="124" t="n">
        <f aca="false">CB122</f>
        <v>23.7131198055592</v>
      </c>
      <c r="DM122" s="124" t="n">
        <f aca="false">DL122+$DM$3</f>
        <v>26.2131198055592</v>
      </c>
      <c r="DN122" s="124" t="n">
        <f aca="false">DL122+$DN$3</f>
        <v>46.7131198055592</v>
      </c>
      <c r="DO122" s="96" t="n">
        <f aca="false">DL122+$DO$3</f>
        <v>34.7131198055592</v>
      </c>
      <c r="DP122" s="124" t="n">
        <f aca="false">IF(Monomers_Data!AE122=1,0.5*DO122+0.5*DN122,IF(Monomers_Data!AE122=2,0.7*DO122+0.3*DN122,IF(Monomers_Data!AE122=3,MAXA(MINA(DN122,DO122),DM122),IF(Monomers_Data!AE122=4,0.7*DO122+0.3*DM122,IF(Monomers_Data!AE122=5,0.5*DO122+0.5*DM122,"ERR")))))</f>
        <v>34.7131198055592</v>
      </c>
      <c r="DQ122" s="125" t="n">
        <f aca="false">DP122</f>
        <v>34.7131198055592</v>
      </c>
      <c r="DR122" s="123" t="n">
        <f aca="false">DQ122/100*2204</f>
        <v>765.077160514524</v>
      </c>
      <c r="DS122" s="96" t="n">
        <f aca="false">VLOOKUP(A122,'[2]Price Curves'!$C$8:$BH$367,'[2]Price Curves'!$BC$1)</f>
        <v>23</v>
      </c>
      <c r="DT122" s="124" t="n">
        <f aca="false">DS122/42*100</f>
        <v>54.7619047619048</v>
      </c>
      <c r="DU122" s="124" t="str">
        <f aca="false">VLOOKUP(A122,'[2]Price Curves'!$C$8:$BH$367,'[2]Price Curves'!$BG$1)</f>
        <v/>
      </c>
      <c r="DV122" s="105" t="n">
        <f aca="false">DT123+$DT$3</f>
        <v>80.4015873015871</v>
      </c>
      <c r="DW122" s="130" t="n">
        <f aca="false">DT123+$DU$3</f>
        <v>164.801587301587</v>
      </c>
      <c r="DX122" s="130" t="e">
        <f aca="false">DT122*$DV$3+DU122*$DW$3+$DX$3</f>
        <v>#VALUE!</v>
      </c>
      <c r="DY122" s="96" t="n">
        <f aca="false">DT123+$DY$3</f>
        <v>109.801587301587</v>
      </c>
      <c r="DZ122" s="96"/>
      <c r="EA122" s="131" t="e">
        <f aca="false">DX122+DZ122</f>
        <v>#VALUE!</v>
      </c>
      <c r="EB122" s="131" t="e">
        <f aca="false">DX122</f>
        <v>#VALUE!</v>
      </c>
      <c r="EC122" s="132"/>
      <c r="ED122" s="133" t="n">
        <f aca="false">'[2]Price Curves'!AM121</f>
        <v>0</v>
      </c>
      <c r="EH122" s="106" t="n">
        <f aca="false">MAX(EXP(-0.015*((A128-'Export File'!$A$6+30)/365))*$EH$8,0.1)</f>
        <v>0.1</v>
      </c>
      <c r="EJ122" s="134" t="n">
        <f aca="false">BV122</f>
        <v>9.71311980555916</v>
      </c>
      <c r="EK122" s="134" t="n">
        <f aca="false">EJ122+5.22</f>
        <v>14.9331198055592</v>
      </c>
      <c r="EL122" s="134" t="n">
        <f aca="false">EJ122+18.2</f>
        <v>27.9131198055592</v>
      </c>
      <c r="EM122" s="134" t="n">
        <f aca="false">EJ122+$EM$3</f>
        <v>21.1131198055592</v>
      </c>
      <c r="EN122" s="135" t="n">
        <f aca="false">IF(Monomers_Data!K122=1,0.5*EM122+0.5*EL122,IF(Monomers_Data!K122=2,0.7*EM122+0.3*EL122,IF(Monomers_Data!K122=3,MAXA(MINA(EL122,EM122),EK122),IF(Monomers_Data!K122=4,0.7*EM122+0.3*EK122,IF(Monomers_Data!K122=5,0.5*EM122+0.5*EK122,"ERR")))))</f>
        <v>21.1131198055592</v>
      </c>
      <c r="EP122" s="142" t="n">
        <f aca="false">EN122+EO122</f>
        <v>21.1131198055592</v>
      </c>
      <c r="EQ122" s="134" t="str">
        <f aca="false">VLOOKUP(A122,'[2]Price Curves'!$C$8:$BH$367,'[2]Price Curves'!$BH$1)</f>
        <v/>
      </c>
      <c r="ER122" s="134" t="n">
        <f aca="false">VLOOKUP(A122,'[2]Price Curves'!$C$8:$BH$367,'[2]Price Curves'!$BA$1)</f>
        <v>47.3619298051948</v>
      </c>
      <c r="ES122" s="137" t="e">
        <f aca="false">MIN(((EQ122+$ET$1-ER122*0.7133-$ET$3)/5.69*2.4313)+1.5,CQ122-$ET$2)</f>
        <v>#VALUE!</v>
      </c>
      <c r="ET122" s="134" t="e">
        <f aca="false">MAX(($EQ122+$ET$1-$ER122*0.7133-$ET$3)/5.69*2.4313+1.5,$CQ122-$ET$2)</f>
        <v>#VALUE!</v>
      </c>
      <c r="EU122" s="138" t="e">
        <f aca="false">AVERAGE(ET122,ES122)</f>
        <v>#VALUE!</v>
      </c>
      <c r="EV122" s="134" t="n">
        <f aca="false">CB122*$EV$2+$EV$3</f>
        <v>14.9034054531972</v>
      </c>
      <c r="EW122" s="134" t="e">
        <f aca="false">IF(Monomers_Data!U122=1,0.5*EU122+0.5*ET122,IF(Monomers_Data!U122=2,0.7*EU122+0.3*ET122,IF(Monomers_Data!U122=3,MAXA(MINA(ET122,EU122),ES122),IF(Monomers_Data!U122=4,0.7*EU122+0.3*ES122,IF(Monomers_Data!U122=5,0.5*EU122+0.5*ES122,"ERR")))))</f>
        <v>#VALUE!</v>
      </c>
      <c r="EX122" s="96" t="e">
        <f aca="false">EW122</f>
        <v>#VALUE!</v>
      </c>
      <c r="EY122" s="139" t="n">
        <f aca="false">VLOOKUP(A122,'[2]Price Curves'!$C$8:$BH$367,'[2]Price Curves'!$BE$1)</f>
        <v>4.502</v>
      </c>
      <c r="EZ122" s="134" t="n">
        <f aca="false">EY122*$EZ$2+$EZ$3</f>
        <v>68.6818</v>
      </c>
      <c r="FA122" s="0" t="n">
        <f aca="false">((EY122*$FA$2)+$FA$3)*100</f>
        <v>67.271</v>
      </c>
    </row>
    <row r="123" customFormat="false" ht="12" hidden="false" customHeight="false" outlineLevel="0" collapsed="false">
      <c r="A123" s="140" t="n">
        <f aca="false">EOMONTH(A122,0)+1</f>
        <v>40452</v>
      </c>
      <c r="C123" s="108" t="n">
        <f aca="false">CB123</f>
        <v>24.296102230417</v>
      </c>
      <c r="D123" s="6"/>
      <c r="E123" s="96" t="n">
        <f aca="false">C123+$E$3</f>
        <v>33.296102230417</v>
      </c>
      <c r="F123" s="96" t="n">
        <f aca="false">C123+$F$3</f>
        <v>46.296102230417</v>
      </c>
      <c r="G123" s="96" t="n">
        <f aca="false">C123+$G$3</f>
        <v>39.496102230417</v>
      </c>
      <c r="H123" s="92" t="n">
        <f aca="false">IF(Polymers_Data!F123=1,0.5*G123+0.5*F123,IF(Polymers_Data!F123=2,0.7*G123+0.3*F123,IF(Polymers_Data!F123=3,MAXA(MINA(F123,G123),E123),IF(Polymers_Data!F123=4,0.7*G123+0.3*E123,IF(Polymers_Data!F123=5,0.5*G123+0.5*E123,"ERR")))))</f>
        <v>39.496102230417</v>
      </c>
      <c r="I123" s="109" t="n">
        <v>0</v>
      </c>
      <c r="J123" s="109" t="n">
        <f aca="false">G123+I123</f>
        <v>39.496102230417</v>
      </c>
      <c r="K123" s="110" t="n">
        <f aca="false">J123+2</f>
        <v>41.496102230417</v>
      </c>
      <c r="L123" s="111" t="n">
        <f aca="false">AB123+$L$3</f>
        <v>41.796102230417</v>
      </c>
      <c r="M123" s="112" t="n">
        <f aca="false">L123+$M$3</f>
        <v>42.796102230417</v>
      </c>
      <c r="N123" s="113" t="n">
        <f aca="false">L123+$N$3</f>
        <v>40.796102230417</v>
      </c>
      <c r="O123" s="114" t="n">
        <f aca="false">C123+$O$3</f>
        <v>26.796102230417</v>
      </c>
      <c r="P123" s="96" t="n">
        <f aca="false">C123+$P$3</f>
        <v>44.796102230417</v>
      </c>
      <c r="Q123" s="96" t="n">
        <f aca="false">C123+$Q$3</f>
        <v>36.546102230417</v>
      </c>
      <c r="R123" s="6"/>
      <c r="S123" s="88" t="n">
        <f aca="false">J123-3.5</f>
        <v>35.996102230417</v>
      </c>
      <c r="T123" s="92"/>
      <c r="U123" s="114" t="n">
        <f aca="false">$C123+$U$3</f>
        <v>29.296102230417</v>
      </c>
      <c r="V123" s="96" t="n">
        <f aca="false">$C123+$V$3</f>
        <v>43.796102230417</v>
      </c>
      <c r="W123" s="96" t="n">
        <f aca="false">$C123+$W$3</f>
        <v>36.296102230417</v>
      </c>
      <c r="X123" s="92"/>
      <c r="Y123" s="92" t="n">
        <f aca="false">IF(Polymers_Data!BA123=1,0.5*W123+0.5*V123,IF(Polymers_Data!BA123=2,0.7*W123+0.3*V123,IF(Polymers_Data!BA123=3,MAXA(MINA(V123,W123),U123),IF(Polymers_Data!BA123=4,0.7*W123+0.3*U123,IF(Polymers_Data!BA123=5,0.5*W123+0.5*U123,"ERR")))))</f>
        <v>36.296102230417</v>
      </c>
      <c r="Z123" s="96" t="n">
        <v>0</v>
      </c>
      <c r="AA123" s="92" t="n">
        <f aca="false">W123+Z123</f>
        <v>36.296102230417</v>
      </c>
      <c r="AB123" s="92" t="n">
        <f aca="false">AA123+1</f>
        <v>37.296102230417</v>
      </c>
      <c r="AC123" s="116" t="n">
        <f aca="false">S123+2</f>
        <v>37.996102230417</v>
      </c>
      <c r="AD123" s="117" t="n">
        <f aca="false">AB123+2.5</f>
        <v>39.796102230417</v>
      </c>
      <c r="AE123" s="96" t="n">
        <f aca="false">C123+11.33</f>
        <v>35.626102230417</v>
      </c>
      <c r="AF123" s="96" t="n">
        <f aca="false">C123+27</f>
        <v>51.296102230417</v>
      </c>
      <c r="AG123" s="96" t="n">
        <f aca="false">C123+17.68</f>
        <v>41.976102230417</v>
      </c>
      <c r="AH123" s="6"/>
      <c r="AI123" s="88" t="n">
        <f aca="false">AC123+4.5</f>
        <v>42.496102230417</v>
      </c>
      <c r="AJ123" s="118" t="n">
        <f aca="false">AB123+8</f>
        <v>45.296102230417</v>
      </c>
      <c r="AK123" s="114" t="n">
        <f aca="false">CO123+1.5</f>
        <v>19.796102230417</v>
      </c>
      <c r="AL123" s="6"/>
      <c r="AM123" s="96" t="n">
        <f aca="false">AK123+$AM$3</f>
        <v>32.596102230417</v>
      </c>
      <c r="AN123" s="96" t="n">
        <f aca="false">AK123+$AN$3</f>
        <v>43.796102230417</v>
      </c>
      <c r="AO123" s="96" t="n">
        <f aca="false">AK123+$AO$3</f>
        <v>37.696102230417</v>
      </c>
      <c r="AP123" s="109" t="n">
        <f aca="false">IF(Polymers_Data!AE123=1,0.5*AO123+0.5*AN123,IF(Polymers_Data!AE123=2,0.7*AO123+0.3*AN123,IF(Polymers_Data!AE123=3,MAXA(MINA(AN123,AO123),AM123),IF(Polymers_Data!AE123=4,0.7*AO123+0.3*AM123,IF(Polymers_Data!AE123=5,0.5*AO123+0.5*AM123,"ERR")))))</f>
        <v>37.696102230417</v>
      </c>
      <c r="AQ123" s="109" t="n">
        <f aca="false">IF(Polymers_Data!AE123=1,0.5*AO123+0.5*AN123,IF(Polymers_Data!AE123=2,0.7*AO123+0.3*AN123,IF(Polymers_Data!AE123=3,MAXA(MINA(AN123,AO123),AM123),IF(Polymers_Data!AE123=4,0.7*AO123+0.3*AM123,IF(Polymers_Data!AE123=5,0.5*AO123+0.5*AM123,"ERR")))))</f>
        <v>37.696102230417</v>
      </c>
      <c r="AR123" s="96" t="n">
        <f aca="false">$AK123+10</f>
        <v>29.796102230417</v>
      </c>
      <c r="AS123" s="96" t="n">
        <f aca="false">$AK123+23.75</f>
        <v>43.546102230417</v>
      </c>
      <c r="AT123" s="96" t="n">
        <f aca="false">$AK123+$AT$3</f>
        <v>35.186102230417</v>
      </c>
      <c r="AU123" s="96" t="n">
        <f aca="false">IF(Polymers_Data!BP123=1,0.5*AT123+0.5*AS123,IF(Polymers_Data!BP123=2,0.7*AT123+0.3*AS123,IF(Polymers_Data!BP123=3,MAXA(MINA(AS123,AT123),AR123),IF(Polymers_Data!BP123=4,0.7*AT123+0.3*AR123,IF(Polymers_Data!BP123=5,0.3*AT123+0.7*AR123,"ERR")))))</f>
        <v>35.186102230417</v>
      </c>
      <c r="AV123" s="96"/>
      <c r="AW123" s="96" t="n">
        <f aca="false">AT123+AV123</f>
        <v>35.186102230417</v>
      </c>
      <c r="AX123" s="5"/>
      <c r="AY123" s="108" t="n">
        <f aca="false">C123</f>
        <v>24.296102230417</v>
      </c>
      <c r="AZ123" s="6"/>
      <c r="BA123" s="96" t="n">
        <f aca="false">AY123+$BA$3</f>
        <v>41.796102230417</v>
      </c>
      <c r="BB123" s="96" t="n">
        <f aca="false">AY123+$BB$3</f>
        <v>84.296102230417</v>
      </c>
      <c r="BC123" s="96" t="n">
        <f aca="false">AY123+$BC$3</f>
        <v>63.796102230417</v>
      </c>
      <c r="BD123" s="109" t="n">
        <f aca="false">IF(Polymers_Data!BZ123=1,0.5*BC123+0.5*BB123,IF(Polymers_Data!BZ123=2,0.7*BC123+0.3*BB123,IF(Polymers_Data!BZ123=3,MAXA(MINA(BB123,BC123),BA123),IF(Polymers_Data!BZ123=4,0.7*BC123+0.3*BA123,IF(Polymers_Data!BZ123=5,0.5*BC123+0.5*BA123,"ERR")))))</f>
        <v>63.796102230417</v>
      </c>
      <c r="BE123" s="92" t="n">
        <f aca="false">IF(Polymers_Data!BZ123=1,0.5*BC123+0.5*BB123,IF(Polymers_Data!BZ123=2,0.7*BC123+0.3*BB123,IF(Polymers_Data!BZ123=3,MAXA(MINA(BB123,BC123),BA123),IF(Polymers_Data!BZ123=4,0.7*BC123+0.3*BA123,IF(Polymers_Data!BZ123=5,0.5*BC123+0.5*BA123,"ERR")))))</f>
        <v>63.796102230417</v>
      </c>
      <c r="BF123" s="6"/>
      <c r="BG123" s="6"/>
      <c r="BH123" s="6"/>
      <c r="BI123" s="120" t="n">
        <f aca="false">BC123+BH123</f>
        <v>63.796102230417</v>
      </c>
      <c r="BJ123" s="6"/>
      <c r="BK123" s="114" t="n">
        <f aca="false">DQ123</f>
        <v>35.296102230417</v>
      </c>
      <c r="BL123" s="6"/>
      <c r="BM123" s="96" t="n">
        <f aca="false">BK123+$BM$3</f>
        <v>42.546102230417</v>
      </c>
      <c r="BN123" s="96" t="n">
        <f aca="false">BK123+22</f>
        <v>57.296102230417</v>
      </c>
      <c r="BO123" s="96" t="n">
        <f aca="false">BK123+$BO$3</f>
        <v>50.496102230417</v>
      </c>
      <c r="BP123" s="121" t="n">
        <f aca="false">IF(Polymers_Data!AJ123=1,0.5*BO123+0.5*BN123,IF(Polymers_Data!AJ123=2,0.7*BO123+0.3*BN123,IF(Polymers_Data!AJ123=3,MAXA(MINA(BN123,BO123),BM123),IF(Polymers_Data!AJ123=4,0.7*BO123+0.3*BM123,IF(Polymers_Data!AJ123=5,0.5*BO123+0.5*BM123,"ERR")))))</f>
        <v>50.496102230417</v>
      </c>
      <c r="BQ123" s="121" t="n">
        <v>0</v>
      </c>
      <c r="BR123" s="121" t="n">
        <f aca="false">BO123+BQ123</f>
        <v>50.496102230417</v>
      </c>
      <c r="BS123" s="96" t="n">
        <f aca="false">BR123-2.5</f>
        <v>47.996102230417</v>
      </c>
      <c r="BT123" s="124"/>
      <c r="BU123" s="122" t="n">
        <f aca="false">VLOOKUP(A123,'[2]Price Curves'!$C$8:$IV$367,'[2]Price Curves'!$AW$1)</f>
        <v>30.5794236243386</v>
      </c>
      <c r="BV123" s="96" t="n">
        <f aca="false">BU123/2.97</f>
        <v>10.296102230417</v>
      </c>
      <c r="BW123" s="96" t="n">
        <f aca="false">BV123+7</f>
        <v>17.296102230417</v>
      </c>
      <c r="BX123" s="96" t="n">
        <f aca="false">BV123+23.861</f>
        <v>34.157102230417</v>
      </c>
      <c r="BY123" s="96" t="n">
        <f aca="false">BV123+$BY$3</f>
        <v>24.296102230417</v>
      </c>
      <c r="BZ123" s="96" t="n">
        <f aca="false">IF(Monomers_Data!F123=1,0.5*BY123+0.5*BX123,IF(Monomers_Data!F123=2,0.7*BY123+0.3*BX123,IF(Monomers_Data!F123=3,MAXA(MINA(BX123,BY123),BW123),IF(Monomers_Data!F123=4,0.7*BY123+0.3*BW123,IF(Monomers_Data!F123=5,0.5*BY123+0.5*BW123,"ERR")))))</f>
        <v>24.296102230417</v>
      </c>
      <c r="CA123" s="96"/>
      <c r="CB123" s="92" t="n">
        <f aca="false">BY123+CA123</f>
        <v>24.296102230417</v>
      </c>
      <c r="CC123" s="96" t="n">
        <f aca="false">EP123</f>
        <v>21.696102230417</v>
      </c>
      <c r="CD123" s="96" t="n">
        <f aca="false">CB123+2</f>
        <v>26.296102230417</v>
      </c>
      <c r="CE123" s="123" t="n">
        <f aca="false">CB123+0.25</f>
        <v>24.546102230417</v>
      </c>
      <c r="CF123" s="124"/>
      <c r="CG123" s="105" t="n">
        <f aca="false">VLOOKUP(A123,'[2]Price Curves'!$C$8:$BH$367,'[2]Price Curves'!$AY$1)</f>
        <v>49.2462158980157</v>
      </c>
      <c r="CH123" s="124" t="n">
        <f aca="false">CG123/4.23</f>
        <v>11.6421314179706</v>
      </c>
      <c r="CI123" s="124" t="n">
        <f aca="false">$CB123+CI$3</f>
        <v>16.296102230417</v>
      </c>
      <c r="CJ123" s="124" t="n">
        <f aca="false">$CB123+CJ$3</f>
        <v>22.296102230417</v>
      </c>
      <c r="CK123" s="124" t="n">
        <f aca="false">$CB123+CK$3</f>
        <v>18.296102230417</v>
      </c>
      <c r="CL123" s="125" t="n">
        <f aca="false">IF(Monomers_Data!P123=1,0.5*CK123+0.5*CJ123,IF(Monomers_Data!P123=2,0.7*CK123+0.3*CJ123,IF(Monomers_Data!P123=3,MAXA(MINA(CJ123,CK123),CI123),IF(Monomers_Data!P123=4,0.7*CK123+0.3*CI123,IF(Monomers_Data!P123=5,0.5*CK123+0.5*CI123,"ERR")))))</f>
        <v>18.296102230417</v>
      </c>
      <c r="CM123" s="125" t="n">
        <f aca="false">CH123+$CM$3</f>
        <v>18.6421314179706</v>
      </c>
      <c r="CN123" s="125"/>
      <c r="CO123" s="118" t="n">
        <f aca="false">CK123+CN123</f>
        <v>18.296102230417</v>
      </c>
      <c r="CP123" s="125" t="n">
        <v>1.5</v>
      </c>
      <c r="CQ123" s="127" t="n">
        <f aca="false">CO123+CP123</f>
        <v>19.796102230417</v>
      </c>
      <c r="CR123" s="124" t="e">
        <f aca="false">EX123</f>
        <v>#VALUE!</v>
      </c>
      <c r="CS123" s="128" t="e">
        <f aca="false">EX123</f>
        <v>#VALUE!</v>
      </c>
      <c r="CT123" s="7" t="n">
        <f aca="false">CB123</f>
        <v>24.296102230417</v>
      </c>
      <c r="CU123" s="124" t="n">
        <f aca="false">(+CT123+$CU$3)</f>
        <v>26.796102230417</v>
      </c>
      <c r="CV123" s="124" t="n">
        <f aca="false">CT123+$CV$3</f>
        <v>41.296102230417</v>
      </c>
      <c r="CW123" s="124" t="n">
        <f aca="false">CT123+$CW$3</f>
        <v>34.296102230417</v>
      </c>
      <c r="CX123" s="96" t="n">
        <f aca="false">IF(Polymers_Data!BU123=1,0.5*CW123+0.5*CV123,IF(Polymers_Data!BU123=2,0.7*CW123+0.3*CV123,IF(Polymers_Data!BU123=3,MAXA(MINA(CV123,CW123),CU123),IF(Polymers_Data!BU123=4,0.7*CW123+0.3*CU123,IF(Polymers_Data!BU123=5,0.5*CW123+0.5*CU123,"ERR")))))</f>
        <v>36.396102230417</v>
      </c>
      <c r="CY123" s="129" t="n">
        <f aca="false">CX123</f>
        <v>36.396102230417</v>
      </c>
      <c r="CZ123" s="105" t="n">
        <v>0</v>
      </c>
      <c r="DA123" s="124" t="n">
        <f aca="false">CZ123*100/(0.2*4.22+0.8*2.9696)</f>
        <v>0</v>
      </c>
      <c r="DB123" s="123"/>
      <c r="DC123" s="124" t="n">
        <f aca="false">EN123</f>
        <v>21.696102230417</v>
      </c>
      <c r="DD123" s="124" t="e">
        <f aca="false">EB123</f>
        <v>#VALUE!</v>
      </c>
      <c r="DE123" s="124" t="e">
        <f aca="false">DC123*0.285+DD123/7.37*0.785+5.2</f>
        <v>#VALUE!</v>
      </c>
      <c r="DF123" s="124" t="n">
        <f aca="false">DC123+$DF$3</f>
        <v>16.396102230417</v>
      </c>
      <c r="DG123" s="124" t="n">
        <f aca="false">DC123+$DG$3</f>
        <v>46.696102230417</v>
      </c>
      <c r="DH123" s="96" t="n">
        <f aca="false">DC123+6</f>
        <v>27.696102230417</v>
      </c>
      <c r="DI123" s="124" t="n">
        <f aca="false">IF(Monomers_Data!AE123=1,0.5*DH123+0.5*DG123,IF(Monomers_Data!AE123=2,0.7*DH123+0.3*DG123,IF(Monomers_Data!AE123=3,MAXA(MINA(DG123,DH123),DF123),IF(Monomers_Data!AE123=4,0.7*DH123+0.3*DF123,IF(Monomers_Data!AE123=5,0.5*DH123+0.5*DF123,"ERR")))))</f>
        <v>27.696102230417</v>
      </c>
      <c r="DJ123" s="125" t="n">
        <f aca="false">DI123</f>
        <v>27.696102230417</v>
      </c>
      <c r="DK123" s="123" t="n">
        <f aca="false">DJ123/100*2204</f>
        <v>610.422093158391</v>
      </c>
      <c r="DL123" s="124" t="n">
        <f aca="false">CB123</f>
        <v>24.296102230417</v>
      </c>
      <c r="DM123" s="124" t="n">
        <f aca="false">DL123+$DM$3</f>
        <v>26.796102230417</v>
      </c>
      <c r="DN123" s="124" t="n">
        <f aca="false">DL123+$DN$3</f>
        <v>47.296102230417</v>
      </c>
      <c r="DO123" s="96" t="n">
        <f aca="false">DL123+$DO$3</f>
        <v>35.296102230417</v>
      </c>
      <c r="DP123" s="124" t="n">
        <f aca="false">IF(Monomers_Data!AE123=1,0.5*DO123+0.5*DN123,IF(Monomers_Data!AE123=2,0.7*DO123+0.3*DN123,IF(Monomers_Data!AE123=3,MAXA(MINA(DN123,DO123),DM123),IF(Monomers_Data!AE123=4,0.7*DO123+0.3*DM123,IF(Monomers_Data!AE123=5,0.5*DO123+0.5*DM123,"ERR")))))</f>
        <v>35.296102230417</v>
      </c>
      <c r="DQ123" s="125" t="n">
        <f aca="false">DP123</f>
        <v>35.296102230417</v>
      </c>
      <c r="DR123" s="123" t="n">
        <f aca="false">DQ123/100*2204</f>
        <v>777.926093158391</v>
      </c>
      <c r="DS123" s="96" t="n">
        <f aca="false">VLOOKUP(A123,'[2]Price Curves'!$C$8:$BH$367,'[2]Price Curves'!$BC$1)</f>
        <v>23.0166666666666</v>
      </c>
      <c r="DT123" s="124" t="n">
        <f aca="false">DS123/42*100</f>
        <v>54.8015873015871</v>
      </c>
      <c r="DU123" s="124" t="str">
        <f aca="false">VLOOKUP(A123,'[2]Price Curves'!$C$8:$BH$367,'[2]Price Curves'!$BG$1)</f>
        <v/>
      </c>
      <c r="DV123" s="105" t="n">
        <f aca="false">DT124+$DT$3</f>
        <v>80.4412698412698</v>
      </c>
      <c r="DW123" s="130" t="n">
        <f aca="false">DT124+$DU$3</f>
        <v>164.84126984127</v>
      </c>
      <c r="DX123" s="130" t="e">
        <f aca="false">DT123*$DV$3+DU123*$DW$3+$DX$3</f>
        <v>#VALUE!</v>
      </c>
      <c r="DY123" s="96" t="n">
        <f aca="false">DT124+$DY$3</f>
        <v>109.84126984127</v>
      </c>
      <c r="DZ123" s="96"/>
      <c r="EA123" s="131" t="e">
        <f aca="false">DX123+DZ123</f>
        <v>#VALUE!</v>
      </c>
      <c r="EB123" s="131" t="e">
        <f aca="false">DX123</f>
        <v>#VALUE!</v>
      </c>
      <c r="EC123" s="132"/>
      <c r="ED123" s="133" t="n">
        <f aca="false">'[2]Price Curves'!AM122</f>
        <v>0</v>
      </c>
      <c r="EH123" s="106" t="n">
        <f aca="false">MAX(EXP(-0.015*((A129-'Export File'!$A$6+30)/365))*$EH$8,0.1)</f>
        <v>0.1</v>
      </c>
      <c r="EJ123" s="134" t="n">
        <f aca="false">BV123</f>
        <v>10.296102230417</v>
      </c>
      <c r="EK123" s="134" t="n">
        <f aca="false">EJ123+5.22</f>
        <v>15.516102230417</v>
      </c>
      <c r="EL123" s="134" t="n">
        <f aca="false">EJ123+18.2</f>
        <v>28.496102230417</v>
      </c>
      <c r="EM123" s="134" t="n">
        <f aca="false">EJ123+$EM$3</f>
        <v>21.696102230417</v>
      </c>
      <c r="EN123" s="135" t="n">
        <f aca="false">IF(Monomers_Data!K123=1,0.5*EM123+0.5*EL123,IF(Monomers_Data!K123=2,0.7*EM123+0.3*EL123,IF(Monomers_Data!K123=3,MAXA(MINA(EL123,EM123),EK123),IF(Monomers_Data!K123=4,0.7*EM123+0.3*EK123,IF(Monomers_Data!K123=5,0.5*EM123+0.5*EK123,"ERR")))))</f>
        <v>21.696102230417</v>
      </c>
      <c r="EP123" s="142" t="n">
        <f aca="false">EN123+EO123</f>
        <v>21.696102230417</v>
      </c>
      <c r="EQ123" s="134" t="str">
        <f aca="false">VLOOKUP(A123,'[2]Price Curves'!$C$8:$BH$367,'[2]Price Curves'!$BH$1)</f>
        <v/>
      </c>
      <c r="ER123" s="134" t="n">
        <f aca="false">VLOOKUP(A123,'[2]Price Curves'!$C$8:$BH$367,'[2]Price Curves'!$BA$1)</f>
        <v>49.5978702380952</v>
      </c>
      <c r="ES123" s="137" t="e">
        <f aca="false">MIN(((EQ123+$ET$1-ER123*0.7133-$ET$3)/5.69*2.4313)+1.5,CQ123-$ET$2)</f>
        <v>#VALUE!</v>
      </c>
      <c r="ET123" s="134" t="e">
        <f aca="false">MAX(($EQ123+$ET$1-$ER123*0.7133-$ET$3)/5.69*2.4313+1.5,$CQ123-$ET$2)</f>
        <v>#VALUE!</v>
      </c>
      <c r="EU123" s="138" t="e">
        <f aca="false">AVERAGE(ET123,ES123)</f>
        <v>#VALUE!</v>
      </c>
      <c r="EV123" s="134" t="n">
        <f aca="false">CB123*$EV$2+$EV$3</f>
        <v>15.3435571839649</v>
      </c>
      <c r="EW123" s="134" t="e">
        <f aca="false">IF(Monomers_Data!U123=1,0.5*EU123+0.5*ET123,IF(Monomers_Data!U123=2,0.7*EU123+0.3*ET123,IF(Monomers_Data!U123=3,MAXA(MINA(ET123,EU123),ES123),IF(Monomers_Data!U123=4,0.7*EU123+0.3*ES123,IF(Monomers_Data!U123=5,0.5*EU123+0.5*ES123,"ERR")))))</f>
        <v>#VALUE!</v>
      </c>
      <c r="EX123" s="96" t="e">
        <f aca="false">EW123</f>
        <v>#VALUE!</v>
      </c>
      <c r="EY123" s="139" t="n">
        <f aca="false">VLOOKUP(A123,'[2]Price Curves'!$C$8:$BH$367,'[2]Price Curves'!$BE$1)</f>
        <v>4.527</v>
      </c>
      <c r="EZ123" s="134" t="n">
        <f aca="false">EY123*$EZ$2+$EZ$3</f>
        <v>69.0793</v>
      </c>
      <c r="FA123" s="0" t="n">
        <f aca="false">((EY123*$FA$2)+$FA$3)*100</f>
        <v>67.5335</v>
      </c>
    </row>
    <row r="124" customFormat="false" ht="12" hidden="false" customHeight="false" outlineLevel="0" collapsed="false">
      <c r="A124" s="140" t="n">
        <f aca="false">EOMONTH(A123,0)+1</f>
        <v>40483</v>
      </c>
      <c r="C124" s="108" t="n">
        <f aca="false">CB124</f>
        <v>24.3133353903392</v>
      </c>
      <c r="D124" s="6"/>
      <c r="E124" s="96" t="n">
        <f aca="false">C124+$E$3</f>
        <v>33.3133353903392</v>
      </c>
      <c r="F124" s="96" t="n">
        <f aca="false">C124+$F$3</f>
        <v>46.3133353903392</v>
      </c>
      <c r="G124" s="96" t="n">
        <f aca="false">C124+$G$3</f>
        <v>39.5133353903392</v>
      </c>
      <c r="H124" s="92" t="n">
        <f aca="false">IF(Polymers_Data!F124=1,0.5*G124+0.5*F124,IF(Polymers_Data!F124=2,0.7*G124+0.3*F124,IF(Polymers_Data!F124=3,MAXA(MINA(F124,G124),E124),IF(Polymers_Data!F124=4,0.7*G124+0.3*E124,IF(Polymers_Data!F124=5,0.5*G124+0.5*E124,"ERR")))))</f>
        <v>39.5133353903392</v>
      </c>
      <c r="I124" s="109" t="n">
        <v>0</v>
      </c>
      <c r="J124" s="109" t="n">
        <f aca="false">G124+I124</f>
        <v>39.5133353903392</v>
      </c>
      <c r="K124" s="110" t="n">
        <f aca="false">J124+2</f>
        <v>41.5133353903392</v>
      </c>
      <c r="L124" s="111" t="n">
        <f aca="false">AB124+$L$3</f>
        <v>41.8133353903392</v>
      </c>
      <c r="M124" s="112" t="n">
        <f aca="false">L124+$M$3</f>
        <v>42.8133353903392</v>
      </c>
      <c r="N124" s="113" t="n">
        <f aca="false">L124+$N$3</f>
        <v>40.8133353903392</v>
      </c>
      <c r="O124" s="114" t="n">
        <f aca="false">C124+$O$3</f>
        <v>26.8133353903392</v>
      </c>
      <c r="P124" s="96" t="n">
        <f aca="false">C124+$P$3</f>
        <v>44.8133353903392</v>
      </c>
      <c r="Q124" s="96" t="n">
        <f aca="false">C124+$Q$3</f>
        <v>36.5633353903392</v>
      </c>
      <c r="R124" s="6"/>
      <c r="S124" s="88" t="n">
        <f aca="false">J124-3.5</f>
        <v>36.0133353903392</v>
      </c>
      <c r="T124" s="92"/>
      <c r="U124" s="114" t="n">
        <f aca="false">$C124+$U$3</f>
        <v>29.3133353903392</v>
      </c>
      <c r="V124" s="96" t="n">
        <f aca="false">$C124+$V$3</f>
        <v>43.8133353903392</v>
      </c>
      <c r="W124" s="96" t="n">
        <f aca="false">$C124+$W$3</f>
        <v>36.3133353903392</v>
      </c>
      <c r="X124" s="92"/>
      <c r="Y124" s="92" t="n">
        <f aca="false">IF(Polymers_Data!BA124=1,0.5*W124+0.5*V124,IF(Polymers_Data!BA124=2,0.7*W124+0.3*V124,IF(Polymers_Data!BA124=3,MAXA(MINA(V124,W124),U124),IF(Polymers_Data!BA124=4,0.7*W124+0.3*U124,IF(Polymers_Data!BA124=5,0.5*W124+0.5*U124,"ERR")))))</f>
        <v>36.3133353903392</v>
      </c>
      <c r="Z124" s="96" t="n">
        <v>0</v>
      </c>
      <c r="AA124" s="92" t="n">
        <f aca="false">W124+Z124</f>
        <v>36.3133353903392</v>
      </c>
      <c r="AB124" s="92" t="n">
        <f aca="false">AA124+1</f>
        <v>37.3133353903392</v>
      </c>
      <c r="AC124" s="116" t="n">
        <f aca="false">S124+2</f>
        <v>38.0133353903392</v>
      </c>
      <c r="AD124" s="117" t="n">
        <f aca="false">AB124+2.5</f>
        <v>39.8133353903392</v>
      </c>
      <c r="AE124" s="96" t="n">
        <f aca="false">C124+11.33</f>
        <v>35.6433353903392</v>
      </c>
      <c r="AF124" s="96" t="n">
        <f aca="false">C124+27</f>
        <v>51.3133353903392</v>
      </c>
      <c r="AG124" s="96" t="n">
        <f aca="false">C124+17.68</f>
        <v>41.9933353903392</v>
      </c>
      <c r="AH124" s="6"/>
      <c r="AI124" s="88" t="n">
        <f aca="false">AC124+4.5</f>
        <v>42.5133353903392</v>
      </c>
      <c r="AJ124" s="118" t="n">
        <f aca="false">AB124+8</f>
        <v>45.3133353903392</v>
      </c>
      <c r="AK124" s="114" t="n">
        <f aca="false">CO124+1.5</f>
        <v>19.8133353903392</v>
      </c>
      <c r="AL124" s="6"/>
      <c r="AM124" s="96" t="n">
        <f aca="false">AK124+$AM$3</f>
        <v>32.6133353903392</v>
      </c>
      <c r="AN124" s="96" t="n">
        <f aca="false">AK124+$AN$3</f>
        <v>43.8133353903392</v>
      </c>
      <c r="AO124" s="96" t="n">
        <f aca="false">AK124+$AO$3</f>
        <v>37.7133353903392</v>
      </c>
      <c r="AP124" s="109" t="n">
        <f aca="false">IF(Polymers_Data!AE124=1,0.5*AO124+0.5*AN124,IF(Polymers_Data!AE124=2,0.7*AO124+0.3*AN124,IF(Polymers_Data!AE124=3,MAXA(MINA(AN124,AO124),AM124),IF(Polymers_Data!AE124=4,0.7*AO124+0.3*AM124,IF(Polymers_Data!AE124=5,0.5*AO124+0.5*AM124,"ERR")))))</f>
        <v>37.7133353903392</v>
      </c>
      <c r="AQ124" s="109" t="n">
        <f aca="false">IF(Polymers_Data!AE124=1,0.5*AO124+0.5*AN124,IF(Polymers_Data!AE124=2,0.7*AO124+0.3*AN124,IF(Polymers_Data!AE124=3,MAXA(MINA(AN124,AO124),AM124),IF(Polymers_Data!AE124=4,0.7*AO124+0.3*AM124,IF(Polymers_Data!AE124=5,0.5*AO124+0.5*AM124,"ERR")))))</f>
        <v>37.7133353903392</v>
      </c>
      <c r="AR124" s="96" t="n">
        <f aca="false">$AK124+10</f>
        <v>29.8133353903392</v>
      </c>
      <c r="AS124" s="96" t="n">
        <f aca="false">$AK124+23.75</f>
        <v>43.5633353903392</v>
      </c>
      <c r="AT124" s="96" t="n">
        <f aca="false">$AK124+$AT$3</f>
        <v>35.2033353903392</v>
      </c>
      <c r="AU124" s="96" t="n">
        <f aca="false">IF(Polymers_Data!BP124=1,0.5*AT124+0.5*AS124,IF(Polymers_Data!BP124=2,0.7*AT124+0.3*AS124,IF(Polymers_Data!BP124=3,MAXA(MINA(AS124,AT124),AR124),IF(Polymers_Data!BP124=4,0.7*AT124+0.3*AR124,IF(Polymers_Data!BP124=5,0.3*AT124+0.7*AR124,"ERR")))))</f>
        <v>35.2033353903392</v>
      </c>
      <c r="AV124" s="96"/>
      <c r="AW124" s="96" t="n">
        <f aca="false">AT124+AV124</f>
        <v>35.2033353903392</v>
      </c>
      <c r="AX124" s="5"/>
      <c r="AY124" s="108" t="n">
        <f aca="false">C124</f>
        <v>24.3133353903392</v>
      </c>
      <c r="AZ124" s="6"/>
      <c r="BA124" s="96" t="n">
        <f aca="false">AY124+$BA$3</f>
        <v>41.8133353903392</v>
      </c>
      <c r="BB124" s="96" t="n">
        <f aca="false">AY124+$BB$3</f>
        <v>84.3133353903392</v>
      </c>
      <c r="BC124" s="96" t="n">
        <f aca="false">AY124+$BC$3</f>
        <v>63.8133353903392</v>
      </c>
      <c r="BD124" s="109" t="n">
        <f aca="false">IF(Polymers_Data!BZ124=1,0.5*BC124+0.5*BB124,IF(Polymers_Data!BZ124=2,0.7*BC124+0.3*BB124,IF(Polymers_Data!BZ124=3,MAXA(MINA(BB124,BC124),BA124),IF(Polymers_Data!BZ124=4,0.7*BC124+0.3*BA124,IF(Polymers_Data!BZ124=5,0.5*BC124+0.5*BA124,"ERR")))))</f>
        <v>63.8133353903392</v>
      </c>
      <c r="BE124" s="92" t="n">
        <f aca="false">IF(Polymers_Data!BZ124=1,0.5*BC124+0.5*BB124,IF(Polymers_Data!BZ124=2,0.7*BC124+0.3*BB124,IF(Polymers_Data!BZ124=3,MAXA(MINA(BB124,BC124),BA124),IF(Polymers_Data!BZ124=4,0.7*BC124+0.3*BA124,IF(Polymers_Data!BZ124=5,0.5*BC124+0.5*BA124,"ERR")))))</f>
        <v>63.8133353903392</v>
      </c>
      <c r="BF124" s="6"/>
      <c r="BG124" s="6"/>
      <c r="BH124" s="6"/>
      <c r="BI124" s="120" t="n">
        <f aca="false">BC124+BH124</f>
        <v>63.8133353903392</v>
      </c>
      <c r="BJ124" s="6"/>
      <c r="BK124" s="114" t="n">
        <f aca="false">DQ124</f>
        <v>35.3133353903392</v>
      </c>
      <c r="BL124" s="6"/>
      <c r="BM124" s="96" t="n">
        <f aca="false">BK124+$BM$3</f>
        <v>42.5633353903392</v>
      </c>
      <c r="BN124" s="96" t="n">
        <f aca="false">BK124+22</f>
        <v>57.3133353903392</v>
      </c>
      <c r="BO124" s="96" t="n">
        <f aca="false">BK124+$BO$3</f>
        <v>50.5133353903392</v>
      </c>
      <c r="BP124" s="121" t="n">
        <f aca="false">IF(Polymers_Data!AJ124=1,0.5*BO124+0.5*BN124,IF(Polymers_Data!AJ124=2,0.7*BO124+0.3*BN124,IF(Polymers_Data!AJ124=3,MAXA(MINA(BN124,BO124),BM124),IF(Polymers_Data!AJ124=4,0.7*BO124+0.3*BM124,IF(Polymers_Data!AJ124=5,0.5*BO124+0.5*BM124,"ERR")))))</f>
        <v>50.5133353903392</v>
      </c>
      <c r="BQ124" s="121" t="n">
        <v>0</v>
      </c>
      <c r="BR124" s="121" t="n">
        <f aca="false">BO124+BQ124</f>
        <v>50.5133353903392</v>
      </c>
      <c r="BS124" s="96" t="n">
        <f aca="false">BR124-2.5</f>
        <v>48.0133353903392</v>
      </c>
      <c r="BT124" s="124"/>
      <c r="BU124" s="122" t="n">
        <f aca="false">VLOOKUP(A124,'[2]Price Curves'!$C$8:$IV$367,'[2]Price Curves'!$AW$1)</f>
        <v>30.6306061093074</v>
      </c>
      <c r="BV124" s="96" t="n">
        <f aca="false">BU124/2.97</f>
        <v>10.3133353903392</v>
      </c>
      <c r="BW124" s="96" t="n">
        <f aca="false">BV124+7</f>
        <v>17.3133353903392</v>
      </c>
      <c r="BX124" s="96" t="n">
        <f aca="false">BV124+23.861</f>
        <v>34.1743353903392</v>
      </c>
      <c r="BY124" s="96" t="n">
        <f aca="false">BV124+$BY$3</f>
        <v>24.3133353903392</v>
      </c>
      <c r="BZ124" s="96" t="n">
        <f aca="false">IF(Monomers_Data!F124=1,0.5*BY124+0.5*BX124,IF(Monomers_Data!F124=2,0.7*BY124+0.3*BX124,IF(Monomers_Data!F124=3,MAXA(MINA(BX124,BY124),BW124),IF(Monomers_Data!F124=4,0.7*BY124+0.3*BW124,IF(Monomers_Data!F124=5,0.5*BY124+0.5*BW124,"ERR")))))</f>
        <v>24.3133353903392</v>
      </c>
      <c r="CA124" s="96"/>
      <c r="CB124" s="92" t="n">
        <f aca="false">BY124+CA124</f>
        <v>24.3133353903392</v>
      </c>
      <c r="CC124" s="96" t="n">
        <f aca="false">EP124</f>
        <v>21.7133353903392</v>
      </c>
      <c r="CD124" s="96" t="n">
        <f aca="false">CB124+2</f>
        <v>26.3133353903392</v>
      </c>
      <c r="CE124" s="123" t="n">
        <f aca="false">CB124+0.25</f>
        <v>24.5633353903392</v>
      </c>
      <c r="CF124" s="124"/>
      <c r="CG124" s="105" t="n">
        <f aca="false">VLOOKUP(A124,'[2]Price Curves'!$C$8:$BH$367,'[2]Price Curves'!$AY$1)</f>
        <v>49.3085146313312</v>
      </c>
      <c r="CH124" s="124" t="n">
        <f aca="false">CG124/4.23</f>
        <v>11.6568592509057</v>
      </c>
      <c r="CI124" s="124" t="n">
        <f aca="false">$CB124+CI$3</f>
        <v>16.3133353903392</v>
      </c>
      <c r="CJ124" s="124" t="n">
        <f aca="false">$CB124+CJ$3</f>
        <v>22.3133353903392</v>
      </c>
      <c r="CK124" s="124" t="n">
        <f aca="false">$CB124+CK$3</f>
        <v>18.3133353903392</v>
      </c>
      <c r="CL124" s="125" t="n">
        <f aca="false">IF(Monomers_Data!P124=1,0.5*CK124+0.5*CJ124,IF(Monomers_Data!P124=2,0.7*CK124+0.3*CJ124,IF(Monomers_Data!P124=3,MAXA(MINA(CJ124,CK124),CI124),IF(Monomers_Data!P124=4,0.7*CK124+0.3*CI124,IF(Monomers_Data!P124=5,0.5*CK124+0.5*CI124,"ERR")))))</f>
        <v>18.3133353903392</v>
      </c>
      <c r="CM124" s="125" t="n">
        <f aca="false">CH124+$CM$3</f>
        <v>18.6568592509057</v>
      </c>
      <c r="CN124" s="125"/>
      <c r="CO124" s="118" t="n">
        <f aca="false">CK124+CN124</f>
        <v>18.3133353903392</v>
      </c>
      <c r="CP124" s="125" t="n">
        <v>1.5</v>
      </c>
      <c r="CQ124" s="127" t="n">
        <f aca="false">CO124+CP124</f>
        <v>19.8133353903392</v>
      </c>
      <c r="CR124" s="124" t="e">
        <f aca="false">EX124</f>
        <v>#VALUE!</v>
      </c>
      <c r="CS124" s="128" t="e">
        <f aca="false">EX124</f>
        <v>#VALUE!</v>
      </c>
      <c r="CT124" s="7" t="n">
        <f aca="false">CB124</f>
        <v>24.3133353903392</v>
      </c>
      <c r="CU124" s="124" t="n">
        <f aca="false">(+CT124+$CU$3)</f>
        <v>26.8133353903392</v>
      </c>
      <c r="CV124" s="124" t="n">
        <f aca="false">CT124+$CV$3</f>
        <v>41.3133353903392</v>
      </c>
      <c r="CW124" s="124" t="n">
        <f aca="false">CT124+$CW$3</f>
        <v>34.3133353903392</v>
      </c>
      <c r="CX124" s="96" t="n">
        <f aca="false">IF(Polymers_Data!BU124=1,0.5*CW124+0.5*CV124,IF(Polymers_Data!BU124=2,0.7*CW124+0.3*CV124,IF(Polymers_Data!BU124=3,MAXA(MINA(CV124,CW124),CU124),IF(Polymers_Data!BU124=4,0.7*CW124+0.3*CU124,IF(Polymers_Data!BU124=5,0.5*CW124+0.5*CU124,"ERR")))))</f>
        <v>36.4133353903392</v>
      </c>
      <c r="CY124" s="129" t="n">
        <f aca="false">CX124</f>
        <v>36.4133353903392</v>
      </c>
      <c r="CZ124" s="105" t="n">
        <v>0</v>
      </c>
      <c r="DA124" s="124" t="n">
        <f aca="false">CZ124*100/(0.2*4.22+0.8*2.9696)</f>
        <v>0</v>
      </c>
      <c r="DB124" s="123"/>
      <c r="DC124" s="124" t="n">
        <f aca="false">EN124</f>
        <v>21.7133353903392</v>
      </c>
      <c r="DD124" s="124" t="e">
        <f aca="false">EB124</f>
        <v>#VALUE!</v>
      </c>
      <c r="DE124" s="124" t="e">
        <f aca="false">DC124*0.285+DD124/7.37*0.785+5.2</f>
        <v>#VALUE!</v>
      </c>
      <c r="DF124" s="124" t="n">
        <f aca="false">DC124+$DF$3</f>
        <v>16.4133353903392</v>
      </c>
      <c r="DG124" s="124" t="n">
        <f aca="false">DC124+$DG$3</f>
        <v>46.7133353903392</v>
      </c>
      <c r="DH124" s="96" t="n">
        <f aca="false">DC124+6</f>
        <v>27.7133353903392</v>
      </c>
      <c r="DI124" s="124" t="n">
        <f aca="false">IF(Monomers_Data!AE124=1,0.5*DH124+0.5*DG124,IF(Monomers_Data!AE124=2,0.7*DH124+0.3*DG124,IF(Monomers_Data!AE124=3,MAXA(MINA(DG124,DH124),DF124),IF(Monomers_Data!AE124=4,0.7*DH124+0.3*DF124,IF(Monomers_Data!AE124=5,0.5*DH124+0.5*DF124,"ERR")))))</f>
        <v>27.7133353903392</v>
      </c>
      <c r="DJ124" s="125" t="n">
        <f aca="false">DI124</f>
        <v>27.7133353903392</v>
      </c>
      <c r="DK124" s="123" t="n">
        <f aca="false">DJ124/100*2204</f>
        <v>610.801912003076</v>
      </c>
      <c r="DL124" s="124" t="n">
        <f aca="false">CB124</f>
        <v>24.3133353903392</v>
      </c>
      <c r="DM124" s="124" t="n">
        <f aca="false">DL124+$DM$3</f>
        <v>26.8133353903392</v>
      </c>
      <c r="DN124" s="124" t="n">
        <f aca="false">DL124+$DN$3</f>
        <v>47.3133353903392</v>
      </c>
      <c r="DO124" s="96" t="n">
        <f aca="false">DL124+$DO$3</f>
        <v>35.3133353903392</v>
      </c>
      <c r="DP124" s="124" t="n">
        <f aca="false">IF(Monomers_Data!AE124=1,0.5*DO124+0.5*DN124,IF(Monomers_Data!AE124=2,0.7*DO124+0.3*DN124,IF(Monomers_Data!AE124=3,MAXA(MINA(DN124,DO124),DM124),IF(Monomers_Data!AE124=4,0.7*DO124+0.3*DM124,IF(Monomers_Data!AE124=5,0.5*DO124+0.5*DM124,"ERR")))))</f>
        <v>35.3133353903392</v>
      </c>
      <c r="DQ124" s="125" t="n">
        <f aca="false">DP124</f>
        <v>35.3133353903392</v>
      </c>
      <c r="DR124" s="123" t="n">
        <f aca="false">DQ124/100*2204</f>
        <v>778.305912003076</v>
      </c>
      <c r="DS124" s="96" t="n">
        <f aca="false">VLOOKUP(A124,'[2]Price Curves'!$C$8:$BH$367,'[2]Price Curves'!$BC$1)</f>
        <v>23.0333333333333</v>
      </c>
      <c r="DT124" s="124" t="n">
        <f aca="false">DS124/42*100</f>
        <v>54.8412698412698</v>
      </c>
      <c r="DU124" s="124" t="str">
        <f aca="false">VLOOKUP(A124,'[2]Price Curves'!$C$8:$BH$367,'[2]Price Curves'!$BG$1)</f>
        <v/>
      </c>
      <c r="DV124" s="105" t="n">
        <f aca="false">DT125+$DT$3</f>
        <v>80.4809523809524</v>
      </c>
      <c r="DW124" s="130" t="n">
        <f aca="false">DT125+$DU$3</f>
        <v>164.880952380952</v>
      </c>
      <c r="DX124" s="130" t="e">
        <f aca="false">DT124*$DV$3+DU124*$DW$3+$DX$3</f>
        <v>#VALUE!</v>
      </c>
      <c r="DY124" s="96" t="n">
        <f aca="false">DT125+$DY$3</f>
        <v>109.880952380952</v>
      </c>
      <c r="DZ124" s="96"/>
      <c r="EA124" s="131" t="e">
        <f aca="false">DX124+DZ124</f>
        <v>#VALUE!</v>
      </c>
      <c r="EB124" s="131" t="e">
        <f aca="false">DX124</f>
        <v>#VALUE!</v>
      </c>
      <c r="EC124" s="132"/>
      <c r="ED124" s="133" t="n">
        <f aca="false">'[2]Price Curves'!AM123</f>
        <v>0</v>
      </c>
      <c r="EH124" s="106" t="n">
        <f aca="false">MAX(EXP(-0.015*((A130-'Export File'!$A$6+30)/365))*$EH$8,0.1)</f>
        <v>0.1</v>
      </c>
      <c r="EJ124" s="134" t="n">
        <f aca="false">BV124</f>
        <v>10.3133353903392</v>
      </c>
      <c r="EK124" s="134" t="n">
        <f aca="false">EJ124+5.22</f>
        <v>15.5333353903392</v>
      </c>
      <c r="EL124" s="134" t="n">
        <f aca="false">EJ124+18.2</f>
        <v>28.5133353903392</v>
      </c>
      <c r="EM124" s="134" t="n">
        <f aca="false">EJ124+$EM$3</f>
        <v>21.7133353903392</v>
      </c>
      <c r="EN124" s="135" t="n">
        <f aca="false">IF(Monomers_Data!K124=1,0.5*EM124+0.5*EL124,IF(Monomers_Data!K124=2,0.7*EM124+0.3*EL124,IF(Monomers_Data!K124=3,MAXA(MINA(EL124,EM124),EK124),IF(Monomers_Data!K124=4,0.7*EM124+0.3*EK124,IF(Monomers_Data!K124=5,0.5*EM124+0.5*EK124,"ERR")))))</f>
        <v>21.7133353903392</v>
      </c>
      <c r="EP124" s="142" t="n">
        <f aca="false">EN124+EO124</f>
        <v>21.7133353903392</v>
      </c>
      <c r="EQ124" s="134" t="str">
        <f aca="false">VLOOKUP(A124,'[2]Price Curves'!$C$8:$BH$367,'[2]Price Curves'!$BH$1)</f>
        <v/>
      </c>
      <c r="ER124" s="134" t="n">
        <f aca="false">VLOOKUP(A124,'[2]Price Curves'!$C$8:$BH$367,'[2]Price Curves'!$BA$1)</f>
        <v>49.6520037175324</v>
      </c>
      <c r="ES124" s="137" t="e">
        <f aca="false">MIN(((EQ124+$ET$1-ER124*0.7133-$ET$3)/5.69*2.4313)+1.5,CQ124-$ET$2)</f>
        <v>#VALUE!</v>
      </c>
      <c r="ET124" s="134" t="e">
        <f aca="false">MAX(($EQ124+$ET$1-$ER124*0.7133-$ET$3)/5.69*2.4313+1.5,$CQ124-$ET$2)</f>
        <v>#VALUE!</v>
      </c>
      <c r="EU124" s="138" t="e">
        <f aca="false">AVERAGE(ET124,ES124)</f>
        <v>#VALUE!</v>
      </c>
      <c r="EV124" s="134" t="n">
        <f aca="false">CB124*$EV$2+$EV$3</f>
        <v>15.3565682197061</v>
      </c>
      <c r="EW124" s="134" t="e">
        <f aca="false">IF(Monomers_Data!U124=1,0.5*EU124+0.5*ET124,IF(Monomers_Data!U124=2,0.7*EU124+0.3*ET124,IF(Monomers_Data!U124=3,MAXA(MINA(ET124,EU124),ES124),IF(Monomers_Data!U124=4,0.7*EU124+0.3*ES124,IF(Monomers_Data!U124=5,0.5*EU124+0.5*ES124,"ERR")))))</f>
        <v>#VALUE!</v>
      </c>
      <c r="EX124" s="96" t="e">
        <f aca="false">EW124</f>
        <v>#VALUE!</v>
      </c>
      <c r="EY124" s="139" t="n">
        <f aca="false">VLOOKUP(A124,'[2]Price Curves'!$C$8:$BH$367,'[2]Price Curves'!$BE$1)</f>
        <v>4.637</v>
      </c>
      <c r="EZ124" s="134" t="n">
        <f aca="false">EY124*$EZ$2+$EZ$3</f>
        <v>70.8283</v>
      </c>
      <c r="FA124" s="0" t="n">
        <f aca="false">((EY124*$FA$2)+$FA$3)*100</f>
        <v>68.6885</v>
      </c>
    </row>
    <row r="125" customFormat="false" ht="12" hidden="false" customHeight="false" outlineLevel="0" collapsed="false">
      <c r="A125" s="140" t="n">
        <f aca="false">EOMONTH(A124,0)+1</f>
        <v>40513</v>
      </c>
      <c r="C125" s="108" t="n">
        <f aca="false">CB125</f>
        <v>24.3328047382033</v>
      </c>
      <c r="D125" s="6"/>
      <c r="E125" s="96" t="n">
        <f aca="false">C125+$E$3</f>
        <v>33.3328047382033</v>
      </c>
      <c r="F125" s="96" t="n">
        <f aca="false">C125+$F$3</f>
        <v>46.3328047382033</v>
      </c>
      <c r="G125" s="96" t="n">
        <f aca="false">C125+$G$3</f>
        <v>39.5328047382033</v>
      </c>
      <c r="H125" s="92" t="n">
        <f aca="false">IF(Polymers_Data!F125=1,0.5*G125+0.5*F125,IF(Polymers_Data!F125=2,0.7*G125+0.3*F125,IF(Polymers_Data!F125=3,MAXA(MINA(F125,G125),E125),IF(Polymers_Data!F125=4,0.7*G125+0.3*E125,IF(Polymers_Data!F125=5,0.5*G125+0.5*E125,"ERR")))))</f>
        <v>39.5328047382033</v>
      </c>
      <c r="I125" s="109" t="n">
        <v>0</v>
      </c>
      <c r="J125" s="109" t="n">
        <f aca="false">G125+I125</f>
        <v>39.5328047382033</v>
      </c>
      <c r="K125" s="110" t="n">
        <f aca="false">J125+2</f>
        <v>41.5328047382033</v>
      </c>
      <c r="L125" s="111" t="n">
        <f aca="false">AB125+$L$3</f>
        <v>41.8328047382033</v>
      </c>
      <c r="M125" s="112" t="n">
        <f aca="false">L125+$M$3</f>
        <v>42.8328047382033</v>
      </c>
      <c r="N125" s="113" t="n">
        <f aca="false">L125+$N$3</f>
        <v>40.8328047382033</v>
      </c>
      <c r="O125" s="114" t="n">
        <f aca="false">C125+$O$3</f>
        <v>26.8328047382033</v>
      </c>
      <c r="P125" s="96" t="n">
        <f aca="false">C125+$P$3</f>
        <v>44.8328047382033</v>
      </c>
      <c r="Q125" s="96" t="n">
        <f aca="false">C125+$Q$3</f>
        <v>36.5828047382033</v>
      </c>
      <c r="R125" s="6"/>
      <c r="S125" s="88" t="n">
        <f aca="false">J125-3.5</f>
        <v>36.0328047382033</v>
      </c>
      <c r="T125" s="92"/>
      <c r="U125" s="114" t="n">
        <f aca="false">$C125+$U$3</f>
        <v>29.3328047382033</v>
      </c>
      <c r="V125" s="96" t="n">
        <f aca="false">$C125+$V$3</f>
        <v>43.8328047382033</v>
      </c>
      <c r="W125" s="96" t="n">
        <f aca="false">$C125+$W$3</f>
        <v>36.3328047382033</v>
      </c>
      <c r="X125" s="92"/>
      <c r="Y125" s="92" t="n">
        <f aca="false">IF(Polymers_Data!BA125=1,0.5*W125+0.5*V125,IF(Polymers_Data!BA125=2,0.7*W125+0.3*V125,IF(Polymers_Data!BA125=3,MAXA(MINA(V125,W125),U125),IF(Polymers_Data!BA125=4,0.7*W125+0.3*U125,IF(Polymers_Data!BA125=5,0.5*W125+0.5*U125,"ERR")))))</f>
        <v>36.3328047382033</v>
      </c>
      <c r="Z125" s="96" t="n">
        <v>0</v>
      </c>
      <c r="AA125" s="92" t="n">
        <f aca="false">W125+Z125</f>
        <v>36.3328047382033</v>
      </c>
      <c r="AB125" s="92" t="n">
        <f aca="false">AA125+1</f>
        <v>37.3328047382033</v>
      </c>
      <c r="AC125" s="116" t="n">
        <f aca="false">S125+2</f>
        <v>38.0328047382033</v>
      </c>
      <c r="AD125" s="117" t="n">
        <f aca="false">AB125+2.5</f>
        <v>39.8328047382033</v>
      </c>
      <c r="AE125" s="96" t="n">
        <f aca="false">C125+11.33</f>
        <v>35.6628047382033</v>
      </c>
      <c r="AF125" s="96" t="n">
        <f aca="false">C125+27</f>
        <v>51.3328047382033</v>
      </c>
      <c r="AG125" s="96" t="n">
        <f aca="false">C125+17.68</f>
        <v>42.0128047382033</v>
      </c>
      <c r="AH125" s="6"/>
      <c r="AI125" s="88" t="n">
        <f aca="false">AC125+4.5</f>
        <v>42.5328047382033</v>
      </c>
      <c r="AJ125" s="118" t="n">
        <f aca="false">AB125+8</f>
        <v>45.3328047382033</v>
      </c>
      <c r="AK125" s="114" t="n">
        <f aca="false">CO125+1.5</f>
        <v>19.8328047382033</v>
      </c>
      <c r="AL125" s="6"/>
      <c r="AM125" s="96" t="n">
        <f aca="false">AK125+$AM$3</f>
        <v>32.6328047382033</v>
      </c>
      <c r="AN125" s="96" t="n">
        <f aca="false">AK125+$AN$3</f>
        <v>43.8328047382033</v>
      </c>
      <c r="AO125" s="96" t="n">
        <f aca="false">AK125+$AO$3</f>
        <v>37.7328047382033</v>
      </c>
      <c r="AP125" s="109" t="n">
        <f aca="false">IF(Polymers_Data!AE125=1,0.5*AO125+0.5*AN125,IF(Polymers_Data!AE125=2,0.7*AO125+0.3*AN125,IF(Polymers_Data!AE125=3,MAXA(MINA(AN125,AO125),AM125),IF(Polymers_Data!AE125=4,0.7*AO125+0.3*AM125,IF(Polymers_Data!AE125=5,0.5*AO125+0.5*AM125,"ERR")))))</f>
        <v>37.7328047382033</v>
      </c>
      <c r="AQ125" s="109" t="n">
        <f aca="false">IF(Polymers_Data!AE125=1,0.5*AO125+0.5*AN125,IF(Polymers_Data!AE125=2,0.7*AO125+0.3*AN125,IF(Polymers_Data!AE125=3,MAXA(MINA(AN125,AO125),AM125),IF(Polymers_Data!AE125=4,0.7*AO125+0.3*AM125,IF(Polymers_Data!AE125=5,0.5*AO125+0.5*AM125,"ERR")))))</f>
        <v>37.7328047382033</v>
      </c>
      <c r="AR125" s="96" t="n">
        <f aca="false">$AK125+10</f>
        <v>29.8328047382033</v>
      </c>
      <c r="AS125" s="96" t="n">
        <f aca="false">$AK125+23.75</f>
        <v>43.5828047382033</v>
      </c>
      <c r="AT125" s="96" t="n">
        <f aca="false">$AK125+$AT$3</f>
        <v>35.2228047382033</v>
      </c>
      <c r="AU125" s="96" t="n">
        <f aca="false">IF(Polymers_Data!BP125=1,0.5*AT125+0.5*AS125,IF(Polymers_Data!BP125=2,0.7*AT125+0.3*AS125,IF(Polymers_Data!BP125=3,MAXA(MINA(AS125,AT125),AR125),IF(Polymers_Data!BP125=4,0.7*AT125+0.3*AR125,IF(Polymers_Data!BP125=5,0.3*AT125+0.7*AR125,"ERR")))))</f>
        <v>35.2228047382033</v>
      </c>
      <c r="AV125" s="96"/>
      <c r="AW125" s="96" t="n">
        <f aca="false">AT125+AV125</f>
        <v>35.2228047382033</v>
      </c>
      <c r="AX125" s="5"/>
      <c r="AY125" s="108" t="n">
        <f aca="false">C125</f>
        <v>24.3328047382033</v>
      </c>
      <c r="AZ125" s="6"/>
      <c r="BA125" s="96" t="n">
        <f aca="false">AY125+$BA$3</f>
        <v>41.8328047382033</v>
      </c>
      <c r="BB125" s="96" t="n">
        <f aca="false">AY125+$BB$3</f>
        <v>84.3328047382033</v>
      </c>
      <c r="BC125" s="96" t="n">
        <f aca="false">AY125+$BC$3</f>
        <v>63.8328047382033</v>
      </c>
      <c r="BD125" s="109" t="n">
        <f aca="false">IF(Polymers_Data!BZ125=1,0.5*BC125+0.5*BB125,IF(Polymers_Data!BZ125=2,0.7*BC125+0.3*BB125,IF(Polymers_Data!BZ125=3,MAXA(MINA(BB125,BC125),BA125),IF(Polymers_Data!BZ125=4,0.7*BC125+0.3*BA125,IF(Polymers_Data!BZ125=5,0.5*BC125+0.5*BA125,"ERR")))))</f>
        <v>63.8328047382033</v>
      </c>
      <c r="BE125" s="92" t="n">
        <f aca="false">IF(Polymers_Data!BZ125=1,0.5*BC125+0.5*BB125,IF(Polymers_Data!BZ125=2,0.7*BC125+0.3*BB125,IF(Polymers_Data!BZ125=3,MAXA(MINA(BB125,BC125),BA125),IF(Polymers_Data!BZ125=4,0.7*BC125+0.3*BA125,IF(Polymers_Data!BZ125=5,0.5*BC125+0.5*BA125,"ERR")))))</f>
        <v>63.8328047382033</v>
      </c>
      <c r="BF125" s="6"/>
      <c r="BG125" s="6"/>
      <c r="BH125" s="6"/>
      <c r="BI125" s="120" t="n">
        <f aca="false">BC125+BH125</f>
        <v>63.8328047382033</v>
      </c>
      <c r="BJ125" s="6"/>
      <c r="BK125" s="114" t="n">
        <f aca="false">DQ125</f>
        <v>35.3328047382033</v>
      </c>
      <c r="BL125" s="6"/>
      <c r="BM125" s="96" t="n">
        <f aca="false">BK125+$BM$3</f>
        <v>42.5828047382033</v>
      </c>
      <c r="BN125" s="96" t="n">
        <f aca="false">BK125+22</f>
        <v>57.3328047382033</v>
      </c>
      <c r="BO125" s="96" t="n">
        <f aca="false">BK125+$BO$3</f>
        <v>50.5328047382033</v>
      </c>
      <c r="BP125" s="121" t="n">
        <f aca="false">IF(Polymers_Data!AJ125=1,0.5*BO125+0.5*BN125,IF(Polymers_Data!AJ125=2,0.7*BO125+0.3*BN125,IF(Polymers_Data!AJ125=3,MAXA(MINA(BN125,BO125),BM125),IF(Polymers_Data!AJ125=4,0.7*BO125+0.3*BM125,IF(Polymers_Data!AJ125=5,0.5*BO125+0.5*BM125,"ERR")))))</f>
        <v>50.5328047382033</v>
      </c>
      <c r="BQ125" s="121" t="n">
        <v>0</v>
      </c>
      <c r="BR125" s="121" t="n">
        <f aca="false">BO125+BQ125</f>
        <v>50.5328047382033</v>
      </c>
      <c r="BS125" s="96" t="n">
        <f aca="false">BR125-2.5</f>
        <v>48.0328047382033</v>
      </c>
      <c r="BT125" s="124"/>
      <c r="BU125" s="122" t="n">
        <f aca="false">VLOOKUP(A125,'[2]Price Curves'!$C$8:$IV$367,'[2]Price Curves'!$AW$1)</f>
        <v>30.6884300724638</v>
      </c>
      <c r="BV125" s="96" t="n">
        <f aca="false">BU125/2.97</f>
        <v>10.3328047382033</v>
      </c>
      <c r="BW125" s="96" t="n">
        <f aca="false">BV125+7</f>
        <v>17.3328047382033</v>
      </c>
      <c r="BX125" s="96" t="n">
        <f aca="false">BV125+23.861</f>
        <v>34.1938047382033</v>
      </c>
      <c r="BY125" s="96" t="n">
        <f aca="false">BV125+$BY$3</f>
        <v>24.3328047382033</v>
      </c>
      <c r="BZ125" s="96" t="n">
        <f aca="false">IF(Monomers_Data!F125=1,0.5*BY125+0.5*BX125,IF(Monomers_Data!F125=2,0.7*BY125+0.3*BX125,IF(Monomers_Data!F125=3,MAXA(MINA(BX125,BY125),BW125),IF(Monomers_Data!F125=4,0.7*BY125+0.3*BW125,IF(Monomers_Data!F125=5,0.5*BY125+0.5*BW125,"ERR")))))</f>
        <v>24.3328047382033</v>
      </c>
      <c r="CA125" s="96"/>
      <c r="CB125" s="92" t="n">
        <f aca="false">BY125+CA125</f>
        <v>24.3328047382033</v>
      </c>
      <c r="CC125" s="96" t="n">
        <f aca="false">EP125</f>
        <v>21.7328047382033</v>
      </c>
      <c r="CD125" s="96" t="n">
        <f aca="false">CB125+2</f>
        <v>26.3328047382033</v>
      </c>
      <c r="CE125" s="123" t="n">
        <f aca="false">CB125+0.25</f>
        <v>24.5828047382033</v>
      </c>
      <c r="CF125" s="124"/>
      <c r="CG125" s="105" t="n">
        <f aca="false">VLOOKUP(A125,'[2]Price Curves'!$C$8:$BH$367,'[2]Price Curves'!$AY$1)</f>
        <v>49.3804332043479</v>
      </c>
      <c r="CH125" s="124" t="n">
        <f aca="false">CG125/4.23</f>
        <v>11.6738612776236</v>
      </c>
      <c r="CI125" s="124" t="n">
        <f aca="false">$CB125+CI$3</f>
        <v>16.3328047382033</v>
      </c>
      <c r="CJ125" s="124" t="n">
        <f aca="false">$CB125+CJ$3</f>
        <v>22.3328047382033</v>
      </c>
      <c r="CK125" s="124" t="n">
        <f aca="false">$CB125+CK$3</f>
        <v>18.3328047382033</v>
      </c>
      <c r="CL125" s="125" t="n">
        <f aca="false">IF(Monomers_Data!P125=1,0.5*CK125+0.5*CJ125,IF(Monomers_Data!P125=2,0.7*CK125+0.3*CJ125,IF(Monomers_Data!P125=3,MAXA(MINA(CJ125,CK125),CI125),IF(Monomers_Data!P125=4,0.7*CK125+0.3*CI125,IF(Monomers_Data!P125=5,0.5*CK125+0.5*CI125,"ERR")))))</f>
        <v>18.3328047382033</v>
      </c>
      <c r="CM125" s="125" t="n">
        <f aca="false">CH125+$CM$3</f>
        <v>18.6738612776236</v>
      </c>
      <c r="CN125" s="125"/>
      <c r="CO125" s="118" t="n">
        <f aca="false">CK125+CN125</f>
        <v>18.3328047382033</v>
      </c>
      <c r="CP125" s="125" t="n">
        <v>1.5</v>
      </c>
      <c r="CQ125" s="127" t="n">
        <f aca="false">CO125+CP125</f>
        <v>19.8328047382033</v>
      </c>
      <c r="CR125" s="124" t="e">
        <f aca="false">EX125</f>
        <v>#VALUE!</v>
      </c>
      <c r="CS125" s="128" t="e">
        <f aca="false">EX125</f>
        <v>#VALUE!</v>
      </c>
      <c r="CT125" s="7" t="n">
        <f aca="false">CB125</f>
        <v>24.3328047382033</v>
      </c>
      <c r="CU125" s="124" t="n">
        <f aca="false">(+CT125+$CU$3)</f>
        <v>26.8328047382033</v>
      </c>
      <c r="CV125" s="124" t="n">
        <f aca="false">CT125+$CV$3</f>
        <v>41.3328047382033</v>
      </c>
      <c r="CW125" s="124" t="n">
        <f aca="false">CT125+$CW$3</f>
        <v>34.3328047382033</v>
      </c>
      <c r="CX125" s="96" t="n">
        <f aca="false">IF(Polymers_Data!BU125=1,0.5*CW125+0.5*CV125,IF(Polymers_Data!BU125=2,0.7*CW125+0.3*CV125,IF(Polymers_Data!BU125=3,MAXA(MINA(CV125,CW125),CU125),IF(Polymers_Data!BU125=4,0.7*CW125+0.3*CU125,IF(Polymers_Data!BU125=5,0.5*CW125+0.5*CU125,"ERR")))))</f>
        <v>36.4328047382033</v>
      </c>
      <c r="CY125" s="129" t="n">
        <f aca="false">CX125</f>
        <v>36.4328047382033</v>
      </c>
      <c r="CZ125" s="105" t="n">
        <v>0</v>
      </c>
      <c r="DA125" s="124" t="n">
        <f aca="false">CZ125*100/(0.2*4.22+0.8*2.9696)</f>
        <v>0</v>
      </c>
      <c r="DB125" s="123"/>
      <c r="DC125" s="124" t="n">
        <f aca="false">EN125</f>
        <v>21.7328047382033</v>
      </c>
      <c r="DD125" s="124" t="e">
        <f aca="false">EB125</f>
        <v>#VALUE!</v>
      </c>
      <c r="DE125" s="124" t="e">
        <f aca="false">DC125*0.285+DD125/7.37*0.785+5.2</f>
        <v>#VALUE!</v>
      </c>
      <c r="DF125" s="124" t="n">
        <f aca="false">DC125+$DF$3</f>
        <v>16.4328047382033</v>
      </c>
      <c r="DG125" s="124" t="n">
        <f aca="false">DC125+$DG$3</f>
        <v>46.7328047382033</v>
      </c>
      <c r="DH125" s="96" t="n">
        <f aca="false">DC125+6</f>
        <v>27.7328047382033</v>
      </c>
      <c r="DI125" s="124" t="n">
        <f aca="false">IF(Monomers_Data!AE125=1,0.5*DH125+0.5*DG125,IF(Monomers_Data!AE125=2,0.7*DH125+0.3*DG125,IF(Monomers_Data!AE125=3,MAXA(MINA(DG125,DH125),DF125),IF(Monomers_Data!AE125=4,0.7*DH125+0.3*DF125,IF(Monomers_Data!AE125=5,0.5*DH125+0.5*DF125,"ERR")))))</f>
        <v>27.7328047382033</v>
      </c>
      <c r="DJ125" s="125" t="n">
        <f aca="false">DI125</f>
        <v>27.7328047382033</v>
      </c>
      <c r="DK125" s="123" t="n">
        <f aca="false">DJ125/100*2204</f>
        <v>611.231016430001</v>
      </c>
      <c r="DL125" s="124" t="n">
        <f aca="false">CB125</f>
        <v>24.3328047382033</v>
      </c>
      <c r="DM125" s="124" t="n">
        <f aca="false">DL125+$DM$3</f>
        <v>26.8328047382033</v>
      </c>
      <c r="DN125" s="124" t="n">
        <f aca="false">DL125+$DN$3</f>
        <v>47.3328047382033</v>
      </c>
      <c r="DO125" s="96" t="n">
        <f aca="false">DL125+$DO$3</f>
        <v>35.3328047382033</v>
      </c>
      <c r="DP125" s="124" t="n">
        <f aca="false">IF(Monomers_Data!AE125=1,0.5*DO125+0.5*DN125,IF(Monomers_Data!AE125=2,0.7*DO125+0.3*DN125,IF(Monomers_Data!AE125=3,MAXA(MINA(DN125,DO125),DM125),IF(Monomers_Data!AE125=4,0.7*DO125+0.3*DM125,IF(Monomers_Data!AE125=5,0.5*DO125+0.5*DM125,"ERR")))))</f>
        <v>35.3328047382033</v>
      </c>
      <c r="DQ125" s="125" t="n">
        <f aca="false">DP125</f>
        <v>35.3328047382033</v>
      </c>
      <c r="DR125" s="123" t="n">
        <f aca="false">DQ125/100*2204</f>
        <v>778.735016430001</v>
      </c>
      <c r="DS125" s="96" t="n">
        <f aca="false">VLOOKUP(A125,'[2]Price Curves'!$C$8:$BH$367,'[2]Price Curves'!$BC$1)</f>
        <v>23.05</v>
      </c>
      <c r="DT125" s="124" t="n">
        <f aca="false">DS125/42*100</f>
        <v>54.8809523809524</v>
      </c>
      <c r="DU125" s="124" t="str">
        <f aca="false">VLOOKUP(A125,'[2]Price Curves'!$C$8:$BH$367,'[2]Price Curves'!$BG$1)</f>
        <v/>
      </c>
      <c r="DV125" s="105" t="n">
        <f aca="false">DT126+$DT$3</f>
        <v>80.5404761904762</v>
      </c>
      <c r="DW125" s="130" t="n">
        <f aca="false">DT126+$DU$3</f>
        <v>164.940476190476</v>
      </c>
      <c r="DX125" s="130" t="e">
        <f aca="false">DT125*$DV$3+DU125*$DW$3+$DX$3</f>
        <v>#VALUE!</v>
      </c>
      <c r="DY125" s="96" t="n">
        <f aca="false">DT126+$DY$3</f>
        <v>109.940476190476</v>
      </c>
      <c r="DZ125" s="96"/>
      <c r="EA125" s="131" t="e">
        <f aca="false">DX125+DZ125</f>
        <v>#VALUE!</v>
      </c>
      <c r="EB125" s="131" t="e">
        <f aca="false">DX125</f>
        <v>#VALUE!</v>
      </c>
      <c r="EC125" s="132"/>
      <c r="ED125" s="133" t="n">
        <f aca="false">'[2]Price Curves'!AM124</f>
        <v>0</v>
      </c>
      <c r="EH125" s="106" t="n">
        <f aca="false">MAX(EXP(-0.015*((A131-'Export File'!$A$6+30)/365))*$EH$8,0.1)</f>
        <v>0.1</v>
      </c>
      <c r="EJ125" s="134" t="n">
        <f aca="false">BV125</f>
        <v>10.3328047382033</v>
      </c>
      <c r="EK125" s="134" t="n">
        <f aca="false">EJ125+5.22</f>
        <v>15.5528047382033</v>
      </c>
      <c r="EL125" s="134" t="n">
        <f aca="false">EJ125+18.2</f>
        <v>28.5328047382033</v>
      </c>
      <c r="EM125" s="134" t="n">
        <f aca="false">EJ125+$EM$3</f>
        <v>21.7328047382033</v>
      </c>
      <c r="EN125" s="135" t="n">
        <f aca="false">IF(Monomers_Data!K125=1,0.5*EM125+0.5*EL125,IF(Monomers_Data!K125=2,0.7*EM125+0.3*EL125,IF(Monomers_Data!K125=3,MAXA(MINA(EL125,EM125),EK125),IF(Monomers_Data!K125=4,0.7*EM125+0.3*EK125,IF(Monomers_Data!K125=5,0.5*EM125+0.5*EK125,"ERR")))))</f>
        <v>21.7328047382033</v>
      </c>
      <c r="EP125" s="142" t="n">
        <f aca="false">EN125+EO125</f>
        <v>21.7328047382033</v>
      </c>
      <c r="EQ125" s="134" t="str">
        <f aca="false">VLOOKUP(A125,'[2]Price Curves'!$C$8:$BH$367,'[2]Price Curves'!$BH$1)</f>
        <v/>
      </c>
      <c r="ER125" s="134" t="n">
        <f aca="false">VLOOKUP(A125,'[2]Price Curves'!$C$8:$BH$367,'[2]Price Curves'!$BA$1)</f>
        <v>49.7200180434781</v>
      </c>
      <c r="ES125" s="137" t="e">
        <f aca="false">MIN(((EQ125+$ET$1-ER125*0.7133-$ET$3)/5.69*2.4313)+1.5,CQ125-$ET$2)</f>
        <v>#VALUE!</v>
      </c>
      <c r="ET125" s="134" t="e">
        <f aca="false">MAX(($EQ125+$ET$1-$ER125*0.7133-$ET$3)/5.69*2.4313+1.5,$CQ125-$ET$2)</f>
        <v>#VALUE!</v>
      </c>
      <c r="EU125" s="138" t="e">
        <f aca="false">AVERAGE(ET125,ES125)</f>
        <v>#VALUE!</v>
      </c>
      <c r="EV125" s="134" t="n">
        <f aca="false">CB125*$EV$2+$EV$3</f>
        <v>15.3712675773435</v>
      </c>
      <c r="EW125" s="134" t="e">
        <f aca="false">IF(Monomers_Data!U125=1,0.5*EU125+0.5*ET125,IF(Monomers_Data!U125=2,0.7*EU125+0.3*ET125,IF(Monomers_Data!U125=3,MAXA(MINA(ET125,EU125),ES125),IF(Monomers_Data!U125=4,0.7*EU125+0.3*ES125,IF(Monomers_Data!U125=5,0.5*EU125+0.5*ES125,"ERR")))))</f>
        <v>#VALUE!</v>
      </c>
      <c r="EX125" s="96" t="e">
        <f aca="false">EW125</f>
        <v>#VALUE!</v>
      </c>
      <c r="EY125" s="139" t="n">
        <f aca="false">VLOOKUP(A125,'[2]Price Curves'!$C$8:$BH$367,'[2]Price Curves'!$BE$1)</f>
        <v>4.757</v>
      </c>
      <c r="EZ125" s="134" t="n">
        <f aca="false">EY125*$EZ$2+$EZ$3</f>
        <v>72.7363</v>
      </c>
      <c r="FA125" s="0" t="n">
        <f aca="false">((EY125*$FA$2)+$FA$3)*100</f>
        <v>69.9485</v>
      </c>
    </row>
    <row r="126" customFormat="false" ht="12" hidden="false" customHeight="false" outlineLevel="0" collapsed="false">
      <c r="A126" s="140" t="n">
        <f aca="false">EOMONTH(A125,0)+1</f>
        <v>40544</v>
      </c>
      <c r="C126" s="108" t="n">
        <f aca="false">CB126</f>
        <v>23.7763939260328</v>
      </c>
      <c r="D126" s="6"/>
      <c r="E126" s="96" t="n">
        <f aca="false">C126+$E$3</f>
        <v>32.7763939260328</v>
      </c>
      <c r="F126" s="96" t="n">
        <f aca="false">C126+$F$3</f>
        <v>45.7763939260328</v>
      </c>
      <c r="G126" s="96" t="n">
        <f aca="false">C126+$G$3</f>
        <v>38.9763939260328</v>
      </c>
      <c r="H126" s="92" t="n">
        <f aca="false">IF(Polymers_Data!F126=1,0.5*G126+0.5*F126,IF(Polymers_Data!F126=2,0.7*G126+0.3*F126,IF(Polymers_Data!F126=3,MAXA(MINA(F126,G126),E126),IF(Polymers_Data!F126=4,0.7*G126+0.3*E126,IF(Polymers_Data!F126=5,0.5*G126+0.5*E126,"ERR")))))</f>
        <v>38.9763939260328</v>
      </c>
      <c r="I126" s="109" t="n">
        <v>0</v>
      </c>
      <c r="J126" s="109" t="n">
        <f aca="false">G126+I126</f>
        <v>38.9763939260328</v>
      </c>
      <c r="K126" s="110" t="n">
        <f aca="false">J126+2</f>
        <v>40.9763939260328</v>
      </c>
      <c r="L126" s="111" t="n">
        <f aca="false">AB126+$L$3</f>
        <v>41.2763939260328</v>
      </c>
      <c r="M126" s="112" t="n">
        <f aca="false">L126+$M$3</f>
        <v>42.2763939260328</v>
      </c>
      <c r="N126" s="113" t="n">
        <f aca="false">L126+$N$3</f>
        <v>40.2763939260328</v>
      </c>
      <c r="O126" s="114" t="n">
        <f aca="false">C126+$O$3</f>
        <v>26.2763939260328</v>
      </c>
      <c r="P126" s="96" t="n">
        <f aca="false">C126+$P$3</f>
        <v>44.2763939260328</v>
      </c>
      <c r="Q126" s="96" t="n">
        <f aca="false">C126+$Q$3</f>
        <v>36.0263939260328</v>
      </c>
      <c r="R126" s="6"/>
      <c r="S126" s="88" t="n">
        <f aca="false">J126-3.5</f>
        <v>35.4763939260328</v>
      </c>
      <c r="T126" s="92"/>
      <c r="U126" s="114" t="n">
        <f aca="false">$C126+$U$3</f>
        <v>28.7763939260328</v>
      </c>
      <c r="V126" s="96" t="n">
        <f aca="false">$C126+$V$3</f>
        <v>43.2763939260328</v>
      </c>
      <c r="W126" s="96" t="n">
        <f aca="false">$C126+$W$3</f>
        <v>35.7763939260328</v>
      </c>
      <c r="X126" s="92"/>
      <c r="Y126" s="92" t="n">
        <f aca="false">IF(Polymers_Data!BA126=1,0.5*W126+0.5*V126,IF(Polymers_Data!BA126=2,0.7*W126+0.3*V126,IF(Polymers_Data!BA126=3,MAXA(MINA(V126,W126),U126),IF(Polymers_Data!BA126=4,0.7*W126+0.3*U126,IF(Polymers_Data!BA126=5,0.5*W126+0.5*U126,"ERR")))))</f>
        <v>35.7763939260328</v>
      </c>
      <c r="Z126" s="96" t="n">
        <v>0</v>
      </c>
      <c r="AA126" s="92" t="n">
        <f aca="false">W126+Z126</f>
        <v>35.7763939260328</v>
      </c>
      <c r="AB126" s="92" t="n">
        <f aca="false">AA126+1</f>
        <v>36.7763939260328</v>
      </c>
      <c r="AC126" s="116" t="n">
        <f aca="false">S126+2</f>
        <v>37.4763939260328</v>
      </c>
      <c r="AD126" s="117" t="n">
        <f aca="false">AB126+2.5</f>
        <v>39.2763939260328</v>
      </c>
      <c r="AE126" s="96" t="n">
        <f aca="false">C126+11.33</f>
        <v>35.1063939260328</v>
      </c>
      <c r="AF126" s="96" t="n">
        <f aca="false">C126+27</f>
        <v>50.7763939260328</v>
      </c>
      <c r="AG126" s="96" t="n">
        <f aca="false">C126+17.68</f>
        <v>41.4563939260328</v>
      </c>
      <c r="AH126" s="6"/>
      <c r="AI126" s="88" t="n">
        <f aca="false">AC126+4.5</f>
        <v>41.9763939260328</v>
      </c>
      <c r="AJ126" s="118" t="n">
        <f aca="false">AB126+8</f>
        <v>44.7763939260328</v>
      </c>
      <c r="AK126" s="114" t="n">
        <f aca="false">CO126+1.5</f>
        <v>19.2763939260328</v>
      </c>
      <c r="AL126" s="6"/>
      <c r="AM126" s="96" t="n">
        <f aca="false">AK126+$AM$3</f>
        <v>32.0763939260328</v>
      </c>
      <c r="AN126" s="96" t="n">
        <f aca="false">AK126+$AN$3</f>
        <v>43.2763939260328</v>
      </c>
      <c r="AO126" s="96" t="n">
        <f aca="false">AK126+$AO$3</f>
        <v>37.1763939260328</v>
      </c>
      <c r="AP126" s="109" t="n">
        <f aca="false">IF(Polymers_Data!AE126=1,0.5*AO126+0.5*AN126,IF(Polymers_Data!AE126=2,0.7*AO126+0.3*AN126,IF(Polymers_Data!AE126=3,MAXA(MINA(AN126,AO126),AM126),IF(Polymers_Data!AE126=4,0.7*AO126+0.3*AM126,IF(Polymers_Data!AE126=5,0.5*AO126+0.5*AM126,"ERR")))))</f>
        <v>37.1763939260328</v>
      </c>
      <c r="AQ126" s="109" t="n">
        <f aca="false">IF(Polymers_Data!AE126=1,0.5*AO126+0.5*AN126,IF(Polymers_Data!AE126=2,0.7*AO126+0.3*AN126,IF(Polymers_Data!AE126=3,MAXA(MINA(AN126,AO126),AM126),IF(Polymers_Data!AE126=4,0.7*AO126+0.3*AM126,IF(Polymers_Data!AE126=5,0.5*AO126+0.5*AM126,"ERR")))))</f>
        <v>37.1763939260328</v>
      </c>
      <c r="AR126" s="96" t="n">
        <f aca="false">$AK126+10</f>
        <v>29.2763939260328</v>
      </c>
      <c r="AS126" s="96" t="n">
        <f aca="false">$AK126+23.75</f>
        <v>43.0263939260328</v>
      </c>
      <c r="AT126" s="96" t="n">
        <f aca="false">$AK126+$AT$3</f>
        <v>34.6663939260328</v>
      </c>
      <c r="AU126" s="96" t="n">
        <f aca="false">IF(Polymers_Data!BP126=1,0.5*AT126+0.5*AS126,IF(Polymers_Data!BP126=2,0.7*AT126+0.3*AS126,IF(Polymers_Data!BP126=3,MAXA(MINA(AS126,AT126),AR126),IF(Polymers_Data!BP126=4,0.7*AT126+0.3*AR126,IF(Polymers_Data!BP126=5,0.3*AT126+0.7*AR126,"ERR")))))</f>
        <v>34.6663939260328</v>
      </c>
      <c r="AV126" s="96"/>
      <c r="AW126" s="96" t="n">
        <f aca="false">AT126+AV126</f>
        <v>34.6663939260328</v>
      </c>
      <c r="AX126" s="5"/>
      <c r="AY126" s="108" t="n">
        <f aca="false">C126</f>
        <v>23.7763939260328</v>
      </c>
      <c r="AZ126" s="6"/>
      <c r="BA126" s="96" t="n">
        <f aca="false">AY126+$BA$3</f>
        <v>41.2763939260328</v>
      </c>
      <c r="BB126" s="96" t="n">
        <f aca="false">AY126+$BB$3</f>
        <v>83.7763939260328</v>
      </c>
      <c r="BC126" s="96" t="n">
        <f aca="false">AY126+$BC$3</f>
        <v>63.2763939260328</v>
      </c>
      <c r="BD126" s="109" t="n">
        <f aca="false">IF(Polymers_Data!BZ126=1,0.5*BC126+0.5*BB126,IF(Polymers_Data!BZ126=2,0.7*BC126+0.3*BB126,IF(Polymers_Data!BZ126=3,MAXA(MINA(BB126,BC126),BA126),IF(Polymers_Data!BZ126=4,0.7*BC126+0.3*BA126,IF(Polymers_Data!BZ126=5,0.5*BC126+0.5*BA126,"ERR")))))</f>
        <v>63.2763939260328</v>
      </c>
      <c r="BE126" s="92" t="n">
        <f aca="false">IF(Polymers_Data!BZ126=1,0.5*BC126+0.5*BB126,IF(Polymers_Data!BZ126=2,0.7*BC126+0.3*BB126,IF(Polymers_Data!BZ126=3,MAXA(MINA(BB126,BC126),BA126),IF(Polymers_Data!BZ126=4,0.7*BC126+0.3*BA126,IF(Polymers_Data!BZ126=5,0.5*BC126+0.5*BA126,"ERR")))))</f>
        <v>63.2763939260328</v>
      </c>
      <c r="BF126" s="6"/>
      <c r="BG126" s="6"/>
      <c r="BH126" s="6"/>
      <c r="BI126" s="120" t="n">
        <f aca="false">BC126+BH126</f>
        <v>63.2763939260328</v>
      </c>
      <c r="BJ126" s="6"/>
      <c r="BK126" s="114" t="n">
        <f aca="false">DQ126</f>
        <v>34.7763939260328</v>
      </c>
      <c r="BL126" s="6"/>
      <c r="BM126" s="96" t="n">
        <f aca="false">BK126+$BM$3</f>
        <v>42.0263939260328</v>
      </c>
      <c r="BN126" s="96" t="n">
        <f aca="false">BK126+22</f>
        <v>56.7763939260328</v>
      </c>
      <c r="BO126" s="96" t="n">
        <f aca="false">BK126+$BO$3</f>
        <v>49.9763939260328</v>
      </c>
      <c r="BP126" s="121" t="n">
        <f aca="false">IF(Polymers_Data!AJ126=1,0.5*BO126+0.5*BN126,IF(Polymers_Data!AJ126=2,0.7*BO126+0.3*BN126,IF(Polymers_Data!AJ126=3,MAXA(MINA(BN126,BO126),BM126),IF(Polymers_Data!AJ126=4,0.7*BO126+0.3*BM126,IF(Polymers_Data!AJ126=5,0.5*BO126+0.5*BM126,"ERR")))))</f>
        <v>49.9763939260328</v>
      </c>
      <c r="BQ126" s="121" t="n">
        <v>0</v>
      </c>
      <c r="BR126" s="121" t="n">
        <f aca="false">BO126+BQ126</f>
        <v>49.9763939260328</v>
      </c>
      <c r="BS126" s="96" t="n">
        <f aca="false">BR126-2.5</f>
        <v>47.4763939260328</v>
      </c>
      <c r="BT126" s="124"/>
      <c r="BU126" s="122" t="n">
        <f aca="false">VLOOKUP(A126,'[2]Price Curves'!$C$8:$IV$367,'[2]Price Curves'!$AW$1)</f>
        <v>29.0358899603174</v>
      </c>
      <c r="BV126" s="96" t="n">
        <f aca="false">BU126/2.97</f>
        <v>9.77639392603279</v>
      </c>
      <c r="BW126" s="96" t="n">
        <f aca="false">BV126+7</f>
        <v>16.7763939260328</v>
      </c>
      <c r="BX126" s="96" t="n">
        <f aca="false">BV126+23.861</f>
        <v>33.6373939260328</v>
      </c>
      <c r="BY126" s="96" t="n">
        <f aca="false">BV126+$BY$3</f>
        <v>23.7763939260328</v>
      </c>
      <c r="BZ126" s="96" t="n">
        <f aca="false">IF(Monomers_Data!F126=1,0.5*BY126+0.5*BX126,IF(Monomers_Data!F126=2,0.7*BY126+0.3*BX126,IF(Monomers_Data!F126=3,MAXA(MINA(BX126,BY126),BW126),IF(Monomers_Data!F126=4,0.7*BY126+0.3*BW126,IF(Monomers_Data!F126=5,0.5*BY126+0.5*BW126,"ERR")))))</f>
        <v>23.7763939260328</v>
      </c>
      <c r="CA126" s="96"/>
      <c r="CB126" s="92" t="n">
        <f aca="false">BY126+CA126</f>
        <v>23.7763939260328</v>
      </c>
      <c r="CC126" s="96" t="n">
        <f aca="false">EP126</f>
        <v>21.1763939260328</v>
      </c>
      <c r="CD126" s="96" t="n">
        <f aca="false">CB126+2</f>
        <v>25.7763939260328</v>
      </c>
      <c r="CE126" s="123" t="n">
        <f aca="false">CB126+0.25</f>
        <v>24.0263939260328</v>
      </c>
      <c r="CF126" s="124"/>
      <c r="CG126" s="105" t="n">
        <f aca="false">VLOOKUP(A126,'[2]Price Curves'!$C$8:$BH$367,'[2]Price Curves'!$AY$1)</f>
        <v>49.2680502184524</v>
      </c>
      <c r="CH126" s="124" t="n">
        <f aca="false">CG126/4.23</f>
        <v>11.6472931958516</v>
      </c>
      <c r="CI126" s="124" t="n">
        <f aca="false">$CB126+CI$3</f>
        <v>15.7763939260328</v>
      </c>
      <c r="CJ126" s="124" t="n">
        <f aca="false">$CB126+CJ$3</f>
        <v>21.7763939260328</v>
      </c>
      <c r="CK126" s="124" t="n">
        <f aca="false">$CB126+CK$3</f>
        <v>17.7763939260328</v>
      </c>
      <c r="CL126" s="125" t="n">
        <f aca="false">IF(Monomers_Data!P126=1,0.5*CK126+0.5*CJ126,IF(Monomers_Data!P126=2,0.7*CK126+0.3*CJ126,IF(Monomers_Data!P126=3,MAXA(MINA(CJ126,CK126),CI126),IF(Monomers_Data!P126=4,0.7*CK126+0.3*CI126,IF(Monomers_Data!P126=5,0.5*CK126+0.5*CI126,"ERR")))))</f>
        <v>17.7763939260328</v>
      </c>
      <c r="CM126" s="125" t="n">
        <f aca="false">CH126+$CM$3</f>
        <v>18.6472931958516</v>
      </c>
      <c r="CN126" s="125"/>
      <c r="CO126" s="118" t="n">
        <f aca="false">CK126+CN126</f>
        <v>17.7763939260328</v>
      </c>
      <c r="CP126" s="125" t="n">
        <v>1.5</v>
      </c>
      <c r="CQ126" s="127" t="n">
        <f aca="false">CO126+CP126</f>
        <v>19.2763939260328</v>
      </c>
      <c r="CR126" s="124" t="e">
        <f aca="false">EX126</f>
        <v>#VALUE!</v>
      </c>
      <c r="CS126" s="128" t="e">
        <f aca="false">EX126</f>
        <v>#VALUE!</v>
      </c>
      <c r="CT126" s="7" t="n">
        <f aca="false">CB126</f>
        <v>23.7763939260328</v>
      </c>
      <c r="CU126" s="124" t="n">
        <f aca="false">(+CT126+$CU$3)</f>
        <v>26.2763939260328</v>
      </c>
      <c r="CV126" s="124" t="n">
        <f aca="false">CT126+$CV$3</f>
        <v>40.7763939260328</v>
      </c>
      <c r="CW126" s="124" t="n">
        <f aca="false">CT126+$CW$3</f>
        <v>33.7763939260328</v>
      </c>
      <c r="CX126" s="96" t="n">
        <f aca="false">IF(Polymers_Data!BU126=1,0.5*CW126+0.5*CV126,IF(Polymers_Data!BU126=2,0.7*CW126+0.3*CV126,IF(Polymers_Data!BU126=3,MAXA(MINA(CV126,CW126),CU126),IF(Polymers_Data!BU126=4,0.7*CW126+0.3*CU126,IF(Polymers_Data!BU126=5,0.5*CW126+0.5*CU126,"ERR")))))</f>
        <v>35.8763939260328</v>
      </c>
      <c r="CY126" s="129" t="n">
        <f aca="false">CX126</f>
        <v>35.8763939260328</v>
      </c>
      <c r="CZ126" s="105" t="n">
        <v>0</v>
      </c>
      <c r="DA126" s="124" t="n">
        <f aca="false">CZ126*100/(0.2*4.22+0.8*2.9696)</f>
        <v>0</v>
      </c>
      <c r="DB126" s="123"/>
      <c r="DC126" s="124" t="n">
        <f aca="false">EN126</f>
        <v>21.1763939260328</v>
      </c>
      <c r="DD126" s="124" t="e">
        <f aca="false">EB126</f>
        <v>#VALUE!</v>
      </c>
      <c r="DE126" s="124" t="e">
        <f aca="false">DC126*0.285+DD126/7.37*0.785+5.2</f>
        <v>#VALUE!</v>
      </c>
      <c r="DF126" s="124" t="n">
        <f aca="false">DC126+$DF$3</f>
        <v>15.8763939260328</v>
      </c>
      <c r="DG126" s="124" t="n">
        <f aca="false">DC126+$DG$3</f>
        <v>46.1763939260328</v>
      </c>
      <c r="DH126" s="96" t="n">
        <f aca="false">DC126+6</f>
        <v>27.1763939260328</v>
      </c>
      <c r="DI126" s="124" t="n">
        <f aca="false">IF(Monomers_Data!AE126=1,0.5*DH126+0.5*DG126,IF(Monomers_Data!AE126=2,0.7*DH126+0.3*DG126,IF(Monomers_Data!AE126=3,MAXA(MINA(DG126,DH126),DF126),IF(Monomers_Data!AE126=4,0.7*DH126+0.3*DF126,IF(Monomers_Data!AE126=5,0.5*DH126+0.5*DF126,"ERR")))))</f>
        <v>27.1763939260328</v>
      </c>
      <c r="DJ126" s="125" t="n">
        <f aca="false">DI126</f>
        <v>27.1763939260328</v>
      </c>
      <c r="DK126" s="123" t="n">
        <f aca="false">DJ126/100*2204</f>
        <v>598.967722129763</v>
      </c>
      <c r="DL126" s="124" t="n">
        <f aca="false">CB126</f>
        <v>23.7763939260328</v>
      </c>
      <c r="DM126" s="124" t="n">
        <f aca="false">DL126+$DM$3</f>
        <v>26.2763939260328</v>
      </c>
      <c r="DN126" s="124" t="n">
        <f aca="false">DL126+$DN$3</f>
        <v>46.7763939260328</v>
      </c>
      <c r="DO126" s="96" t="n">
        <f aca="false">DL126+$DO$3</f>
        <v>34.7763939260328</v>
      </c>
      <c r="DP126" s="124" t="n">
        <f aca="false">IF(Monomers_Data!AE126=1,0.5*DO126+0.5*DN126,IF(Monomers_Data!AE126=2,0.7*DO126+0.3*DN126,IF(Monomers_Data!AE126=3,MAXA(MINA(DN126,DO126),DM126),IF(Monomers_Data!AE126=4,0.7*DO126+0.3*DM126,IF(Monomers_Data!AE126=5,0.5*DO126+0.5*DM126,"ERR")))))</f>
        <v>34.7763939260328</v>
      </c>
      <c r="DQ126" s="125" t="n">
        <f aca="false">DP126</f>
        <v>34.7763939260328</v>
      </c>
      <c r="DR126" s="123" t="n">
        <f aca="false">DQ126/100*2204</f>
        <v>766.471722129763</v>
      </c>
      <c r="DS126" s="96" t="n">
        <f aca="false">VLOOKUP(A126,'[2]Price Curves'!$C$8:$BH$367,'[2]Price Curves'!$BC$1)</f>
        <v>23.075</v>
      </c>
      <c r="DT126" s="124" t="n">
        <f aca="false">DS126/42*100</f>
        <v>54.9404761904762</v>
      </c>
      <c r="DU126" s="124" t="str">
        <f aca="false">VLOOKUP(A126,'[2]Price Curves'!$C$8:$BH$367,'[2]Price Curves'!$BG$1)</f>
        <v/>
      </c>
      <c r="DV126" s="105" t="n">
        <f aca="false">DT127+$DT$3</f>
        <v>80.6</v>
      </c>
      <c r="DW126" s="130" t="n">
        <f aca="false">DT127+$DU$3</f>
        <v>165</v>
      </c>
      <c r="DX126" s="130" t="e">
        <f aca="false">DT126*$DV$3+DU126*$DW$3+$DX$3</f>
        <v>#VALUE!</v>
      </c>
      <c r="DY126" s="96" t="n">
        <f aca="false">DT127+$DY$3</f>
        <v>110</v>
      </c>
      <c r="DZ126" s="96"/>
      <c r="EA126" s="131" t="e">
        <f aca="false">DX126+DZ126</f>
        <v>#VALUE!</v>
      </c>
      <c r="EB126" s="131" t="e">
        <f aca="false">DX126</f>
        <v>#VALUE!</v>
      </c>
      <c r="EC126" s="132"/>
      <c r="ED126" s="133" t="n">
        <f aca="false">'[2]Price Curves'!AM125</f>
        <v>0</v>
      </c>
      <c r="EH126" s="106" t="n">
        <f aca="false">MAX(EXP(-0.015*((A132-'Export File'!$A$6+30)/365))*$EH$8,0.1)</f>
        <v>0.1</v>
      </c>
      <c r="EJ126" s="134" t="n">
        <f aca="false">BV126</f>
        <v>9.77639392603279</v>
      </c>
      <c r="EK126" s="134" t="n">
        <f aca="false">EJ126+5.22</f>
        <v>14.9963939260328</v>
      </c>
      <c r="EL126" s="134" t="n">
        <f aca="false">EJ126+18.2</f>
        <v>27.9763939260328</v>
      </c>
      <c r="EM126" s="134" t="n">
        <f aca="false">EJ126+$EM$3</f>
        <v>21.1763939260328</v>
      </c>
      <c r="EN126" s="135" t="n">
        <f aca="false">IF(Monomers_Data!K126=1,0.5*EM126+0.5*EL126,IF(Monomers_Data!K126=2,0.7*EM126+0.3*EL126,IF(Monomers_Data!K126=3,MAXA(MINA(EL126,EM126),EK126),IF(Monomers_Data!K126=4,0.7*EM126+0.3*EK126,IF(Monomers_Data!K126=5,0.5*EM126+0.5*EK126,"ERR")))))</f>
        <v>21.1763939260328</v>
      </c>
      <c r="EP126" s="142" t="n">
        <f aca="false">EN126+EO126</f>
        <v>21.1763939260328</v>
      </c>
      <c r="EQ126" s="134" t="str">
        <f aca="false">VLOOKUP(A126,'[2]Price Curves'!$C$8:$BH$367,'[2]Price Curves'!$BH$1)</f>
        <v/>
      </c>
      <c r="ER126" s="134" t="n">
        <f aca="false">VLOOKUP(A126,'[2]Price Curves'!$C$8:$BH$367,'[2]Price Curves'!$BA$1)</f>
        <v>50.5607917857143</v>
      </c>
      <c r="ES126" s="137" t="e">
        <f aca="false">MIN(((EQ126+$ET$1-ER126*0.7133-$ET$3)/5.69*2.4313)+1.5,CQ126-$ET$2)</f>
        <v>#VALUE!</v>
      </c>
      <c r="ET126" s="134" t="e">
        <f aca="false">MAX(($EQ126+$ET$1-$ER126*0.7133-$ET$3)/5.69*2.4313+1.5,$CQ126-$ET$2)</f>
        <v>#VALUE!</v>
      </c>
      <c r="EU126" s="138" t="e">
        <f aca="false">AVERAGE(ET126,ES126)</f>
        <v>#VALUE!</v>
      </c>
      <c r="EV126" s="134" t="n">
        <f aca="false">CB126*$EV$2+$EV$3</f>
        <v>14.9511774141548</v>
      </c>
      <c r="EW126" s="134" t="e">
        <f aca="false">IF(Monomers_Data!U126=1,0.5*EU126+0.5*ET126,IF(Monomers_Data!U126=2,0.7*EU126+0.3*ET126,IF(Monomers_Data!U126=3,MAXA(MINA(ET126,EU126),ES126),IF(Monomers_Data!U126=4,0.7*EU126+0.3*ES126,IF(Monomers_Data!U126=5,0.5*EU126+0.5*ES126,"ERR")))))</f>
        <v>#VALUE!</v>
      </c>
      <c r="EX126" s="96" t="e">
        <f aca="false">EW126</f>
        <v>#VALUE!</v>
      </c>
      <c r="EY126" s="139" t="n">
        <f aca="false">VLOOKUP(A126,'[2]Price Curves'!$C$8:$BH$367,'[2]Price Curves'!$BE$1)</f>
        <v>4.832</v>
      </c>
      <c r="EZ126" s="134" t="n">
        <f aca="false">EY126*$EZ$2+$EZ$3</f>
        <v>73.9288</v>
      </c>
      <c r="FA126" s="0" t="n">
        <f aca="false">((EY126*$FA$2)+$FA$3)*100</f>
        <v>70.736</v>
      </c>
    </row>
    <row r="127" customFormat="false" ht="12" hidden="false" customHeight="false" outlineLevel="0" collapsed="false">
      <c r="A127" s="140" t="n">
        <f aca="false">EOMONTH(A126,0)+1</f>
        <v>40575</v>
      </c>
      <c r="C127" s="108" t="n">
        <f aca="false">CB127</f>
        <v>23.7950965808883</v>
      </c>
      <c r="D127" s="6"/>
      <c r="E127" s="96" t="n">
        <f aca="false">C127+$E$3</f>
        <v>32.7950965808883</v>
      </c>
      <c r="F127" s="96" t="n">
        <f aca="false">C127+$F$3</f>
        <v>45.7950965808883</v>
      </c>
      <c r="G127" s="96" t="n">
        <f aca="false">C127+$G$3</f>
        <v>38.9950965808882</v>
      </c>
      <c r="H127" s="92" t="n">
        <f aca="false">IF(Polymers_Data!F127=1,0.5*G127+0.5*F127,IF(Polymers_Data!F127=2,0.7*G127+0.3*F127,IF(Polymers_Data!F127=3,MAXA(MINA(F127,G127),E127),IF(Polymers_Data!F127=4,0.7*G127+0.3*E127,IF(Polymers_Data!F127=5,0.5*G127+0.5*E127,"ERR")))))</f>
        <v>38.9950965808882</v>
      </c>
      <c r="I127" s="109" t="n">
        <v>0</v>
      </c>
      <c r="J127" s="109" t="n">
        <f aca="false">G127+I127</f>
        <v>38.9950965808882</v>
      </c>
      <c r="K127" s="110" t="n">
        <f aca="false">J127+2</f>
        <v>40.9950965808882</v>
      </c>
      <c r="L127" s="111" t="n">
        <f aca="false">AB127+$L$3</f>
        <v>41.2950965808883</v>
      </c>
      <c r="M127" s="112" t="n">
        <f aca="false">L127+$M$3</f>
        <v>42.2950965808883</v>
      </c>
      <c r="N127" s="113" t="n">
        <f aca="false">L127+$N$3</f>
        <v>40.2950965808883</v>
      </c>
      <c r="O127" s="114" t="n">
        <f aca="false">C127+$O$3</f>
        <v>26.2950965808883</v>
      </c>
      <c r="P127" s="96" t="n">
        <f aca="false">C127+$P$3</f>
        <v>44.2950965808883</v>
      </c>
      <c r="Q127" s="96" t="n">
        <f aca="false">C127+$Q$3</f>
        <v>36.0450965808883</v>
      </c>
      <c r="R127" s="6"/>
      <c r="S127" s="88" t="n">
        <f aca="false">J127-3.5</f>
        <v>35.4950965808882</v>
      </c>
      <c r="T127" s="92"/>
      <c r="U127" s="114" t="n">
        <f aca="false">$C127+$U$3</f>
        <v>28.7950965808883</v>
      </c>
      <c r="V127" s="96" t="n">
        <f aca="false">$C127+$V$3</f>
        <v>43.2950965808883</v>
      </c>
      <c r="W127" s="96" t="n">
        <f aca="false">$C127+$W$3</f>
        <v>35.7950965808883</v>
      </c>
      <c r="X127" s="92"/>
      <c r="Y127" s="92" t="n">
        <f aca="false">IF(Polymers_Data!BA127=1,0.5*W127+0.5*V127,IF(Polymers_Data!BA127=2,0.7*W127+0.3*V127,IF(Polymers_Data!BA127=3,MAXA(MINA(V127,W127),U127),IF(Polymers_Data!BA127=4,0.7*W127+0.3*U127,IF(Polymers_Data!BA127=5,0.5*W127+0.5*U127,"ERR")))))</f>
        <v>35.7950965808883</v>
      </c>
      <c r="Z127" s="96" t="n">
        <v>0</v>
      </c>
      <c r="AA127" s="92" t="n">
        <f aca="false">W127+Z127</f>
        <v>35.7950965808883</v>
      </c>
      <c r="AB127" s="92" t="n">
        <f aca="false">AA127+1</f>
        <v>36.7950965808883</v>
      </c>
      <c r="AC127" s="116" t="n">
        <f aca="false">S127+2</f>
        <v>37.4950965808882</v>
      </c>
      <c r="AD127" s="117" t="n">
        <f aca="false">AB127+2.5</f>
        <v>39.2950965808883</v>
      </c>
      <c r="AE127" s="96" t="n">
        <f aca="false">C127+11.33</f>
        <v>35.1250965808883</v>
      </c>
      <c r="AF127" s="96" t="n">
        <f aca="false">C127+27</f>
        <v>50.7950965808883</v>
      </c>
      <c r="AG127" s="96" t="n">
        <f aca="false">C127+17.68</f>
        <v>41.4750965808883</v>
      </c>
      <c r="AH127" s="6"/>
      <c r="AI127" s="88" t="n">
        <f aca="false">AC127+4.5</f>
        <v>41.9950965808882</v>
      </c>
      <c r="AJ127" s="118" t="n">
        <f aca="false">AB127+8</f>
        <v>44.7950965808883</v>
      </c>
      <c r="AK127" s="114" t="n">
        <f aca="false">CO127+1.5</f>
        <v>19.2950965808883</v>
      </c>
      <c r="AL127" s="6"/>
      <c r="AM127" s="96" t="n">
        <f aca="false">AK127+$AM$3</f>
        <v>32.0950965808883</v>
      </c>
      <c r="AN127" s="96" t="n">
        <f aca="false">AK127+$AN$3</f>
        <v>43.2950965808883</v>
      </c>
      <c r="AO127" s="96" t="n">
        <f aca="false">AK127+$AO$3</f>
        <v>37.1950965808883</v>
      </c>
      <c r="AP127" s="109" t="n">
        <f aca="false">IF(Polymers_Data!AE127=1,0.5*AO127+0.5*AN127,IF(Polymers_Data!AE127=2,0.7*AO127+0.3*AN127,IF(Polymers_Data!AE127=3,MAXA(MINA(AN127,AO127),AM127),IF(Polymers_Data!AE127=4,0.7*AO127+0.3*AM127,IF(Polymers_Data!AE127=5,0.5*AO127+0.5*AM127,"ERR")))))</f>
        <v>37.1950965808883</v>
      </c>
      <c r="AQ127" s="109" t="n">
        <f aca="false">IF(Polymers_Data!AE127=1,0.5*AO127+0.5*AN127,IF(Polymers_Data!AE127=2,0.7*AO127+0.3*AN127,IF(Polymers_Data!AE127=3,MAXA(MINA(AN127,AO127),AM127),IF(Polymers_Data!AE127=4,0.7*AO127+0.3*AM127,IF(Polymers_Data!AE127=5,0.5*AO127+0.5*AM127,"ERR")))))</f>
        <v>37.1950965808883</v>
      </c>
      <c r="AR127" s="96" t="n">
        <f aca="false">$AK127+10</f>
        <v>29.2950965808883</v>
      </c>
      <c r="AS127" s="96" t="n">
        <f aca="false">$AK127+23.75</f>
        <v>43.0450965808883</v>
      </c>
      <c r="AT127" s="96" t="n">
        <f aca="false">$AK127+$AT$3</f>
        <v>34.6850965808883</v>
      </c>
      <c r="AU127" s="96" t="n">
        <f aca="false">IF(Polymers_Data!BP127=1,0.5*AT127+0.5*AS127,IF(Polymers_Data!BP127=2,0.7*AT127+0.3*AS127,IF(Polymers_Data!BP127=3,MAXA(MINA(AS127,AT127),AR127),IF(Polymers_Data!BP127=4,0.7*AT127+0.3*AR127,IF(Polymers_Data!BP127=5,0.3*AT127+0.7*AR127,"ERR")))))</f>
        <v>34.6850965808883</v>
      </c>
      <c r="AV127" s="96"/>
      <c r="AW127" s="96" t="n">
        <f aca="false">AT127+AV127</f>
        <v>34.6850965808883</v>
      </c>
      <c r="AX127" s="5"/>
      <c r="AY127" s="108" t="n">
        <f aca="false">C127</f>
        <v>23.7950965808883</v>
      </c>
      <c r="AZ127" s="6"/>
      <c r="BA127" s="96" t="n">
        <f aca="false">AY127+$BA$3</f>
        <v>41.2950965808883</v>
      </c>
      <c r="BB127" s="96" t="n">
        <f aca="false">AY127+$BB$3</f>
        <v>83.7950965808882</v>
      </c>
      <c r="BC127" s="96" t="n">
        <f aca="false">AY127+$BC$3</f>
        <v>63.2950965808883</v>
      </c>
      <c r="BD127" s="109" t="n">
        <f aca="false">IF(Polymers_Data!BZ127=1,0.5*BC127+0.5*BB127,IF(Polymers_Data!BZ127=2,0.7*BC127+0.3*BB127,IF(Polymers_Data!BZ127=3,MAXA(MINA(BB127,BC127),BA127),IF(Polymers_Data!BZ127=4,0.7*BC127+0.3*BA127,IF(Polymers_Data!BZ127=5,0.5*BC127+0.5*BA127,"ERR")))))</f>
        <v>63.2950965808883</v>
      </c>
      <c r="BE127" s="92" t="n">
        <f aca="false">IF(Polymers_Data!BZ127=1,0.5*BC127+0.5*BB127,IF(Polymers_Data!BZ127=2,0.7*BC127+0.3*BB127,IF(Polymers_Data!BZ127=3,MAXA(MINA(BB127,BC127),BA127),IF(Polymers_Data!BZ127=4,0.7*BC127+0.3*BA127,IF(Polymers_Data!BZ127=5,0.5*BC127+0.5*BA127,"ERR")))))</f>
        <v>63.2950965808883</v>
      </c>
      <c r="BF127" s="6"/>
      <c r="BG127" s="6"/>
      <c r="BH127" s="6"/>
      <c r="BI127" s="120" t="n">
        <f aca="false">BC127+BH127</f>
        <v>63.2950965808883</v>
      </c>
      <c r="BJ127" s="6"/>
      <c r="BK127" s="114" t="n">
        <f aca="false">DQ127</f>
        <v>34.7950965808883</v>
      </c>
      <c r="BL127" s="6"/>
      <c r="BM127" s="96" t="n">
        <f aca="false">BK127+$BM$3</f>
        <v>42.0450965808883</v>
      </c>
      <c r="BN127" s="96" t="n">
        <f aca="false">BK127+22</f>
        <v>56.7950965808883</v>
      </c>
      <c r="BO127" s="96" t="n">
        <f aca="false">BK127+$BO$3</f>
        <v>49.9950965808882</v>
      </c>
      <c r="BP127" s="121" t="n">
        <f aca="false">IF(Polymers_Data!AJ127=1,0.5*BO127+0.5*BN127,IF(Polymers_Data!AJ127=2,0.7*BO127+0.3*BN127,IF(Polymers_Data!AJ127=3,MAXA(MINA(BN127,BO127),BM127),IF(Polymers_Data!AJ127=4,0.7*BO127+0.3*BM127,IF(Polymers_Data!AJ127=5,0.5*BO127+0.5*BM127,"ERR")))))</f>
        <v>49.9950965808882</v>
      </c>
      <c r="BQ127" s="121" t="n">
        <v>0</v>
      </c>
      <c r="BR127" s="121" t="n">
        <f aca="false">BO127+BQ127</f>
        <v>49.9950965808882</v>
      </c>
      <c r="BS127" s="96" t="n">
        <f aca="false">BR127-2.5</f>
        <v>47.4950965808882</v>
      </c>
      <c r="BT127" s="124"/>
      <c r="BU127" s="122" t="n">
        <f aca="false">VLOOKUP(A127,'[2]Price Curves'!$C$8:$IV$367,'[2]Price Curves'!$AW$1)</f>
        <v>29.0914368452381</v>
      </c>
      <c r="BV127" s="96" t="n">
        <f aca="false">BU127/2.97</f>
        <v>9.79509658088825</v>
      </c>
      <c r="BW127" s="96" t="n">
        <f aca="false">BV127+7</f>
        <v>16.7950965808883</v>
      </c>
      <c r="BX127" s="96" t="n">
        <f aca="false">BV127+23.861</f>
        <v>33.6560965808882</v>
      </c>
      <c r="BY127" s="96" t="n">
        <f aca="false">BV127+$BY$3</f>
        <v>23.7950965808883</v>
      </c>
      <c r="BZ127" s="96" t="n">
        <f aca="false">IF(Monomers_Data!F127=1,0.5*BY127+0.5*BX127,IF(Monomers_Data!F127=2,0.7*BY127+0.3*BX127,IF(Monomers_Data!F127=3,MAXA(MINA(BX127,BY127),BW127),IF(Monomers_Data!F127=4,0.7*BY127+0.3*BW127,IF(Monomers_Data!F127=5,0.5*BY127+0.5*BW127,"ERR")))))</f>
        <v>23.7950965808883</v>
      </c>
      <c r="CA127" s="96"/>
      <c r="CB127" s="92" t="n">
        <f aca="false">BY127+CA127</f>
        <v>23.7950965808883</v>
      </c>
      <c r="CC127" s="96" t="n">
        <f aca="false">EP127</f>
        <v>21.1950965808882</v>
      </c>
      <c r="CD127" s="96" t="n">
        <f aca="false">CB127+2</f>
        <v>25.7950965808883</v>
      </c>
      <c r="CE127" s="123" t="n">
        <f aca="false">CB127+0.25</f>
        <v>24.0450965808883</v>
      </c>
      <c r="CF127" s="124"/>
      <c r="CG127" s="105" t="n">
        <f aca="false">VLOOKUP(A127,'[2]Price Curves'!$C$8:$BH$367,'[2]Price Curves'!$AY$1)</f>
        <v>49.3366705607143</v>
      </c>
      <c r="CH127" s="124" t="n">
        <f aca="false">CG127/4.23</f>
        <v>11.6635154989868</v>
      </c>
      <c r="CI127" s="124" t="n">
        <f aca="false">$CB127+CI$3</f>
        <v>15.7950965808882</v>
      </c>
      <c r="CJ127" s="124" t="n">
        <f aca="false">$CB127+CJ$3</f>
        <v>21.7950965808883</v>
      </c>
      <c r="CK127" s="124" t="n">
        <f aca="false">$CB127+CK$3</f>
        <v>17.7950965808883</v>
      </c>
      <c r="CL127" s="125" t="n">
        <f aca="false">IF(Monomers_Data!P127=1,0.5*CK127+0.5*CJ127,IF(Monomers_Data!P127=2,0.7*CK127+0.3*CJ127,IF(Monomers_Data!P127=3,MAXA(MINA(CJ127,CK127),CI127),IF(Monomers_Data!P127=4,0.7*CK127+0.3*CI127,IF(Monomers_Data!P127=5,0.5*CK127+0.5*CI127,"ERR")))))</f>
        <v>17.7950965808883</v>
      </c>
      <c r="CM127" s="125" t="n">
        <f aca="false">CH127+$CM$3</f>
        <v>18.6635154989868</v>
      </c>
      <c r="CN127" s="125"/>
      <c r="CO127" s="118" t="n">
        <f aca="false">CK127+CN127</f>
        <v>17.7950965808883</v>
      </c>
      <c r="CP127" s="125" t="n">
        <v>1.5</v>
      </c>
      <c r="CQ127" s="127" t="n">
        <f aca="false">CO127+CP127</f>
        <v>19.2950965808883</v>
      </c>
      <c r="CR127" s="124" t="e">
        <f aca="false">EX127</f>
        <v>#VALUE!</v>
      </c>
      <c r="CS127" s="128" t="e">
        <f aca="false">EX127</f>
        <v>#VALUE!</v>
      </c>
      <c r="CT127" s="7" t="n">
        <f aca="false">CB127</f>
        <v>23.7950965808883</v>
      </c>
      <c r="CU127" s="124" t="n">
        <f aca="false">(+CT127+$CU$3)</f>
        <v>26.2950965808883</v>
      </c>
      <c r="CV127" s="124" t="n">
        <f aca="false">CT127+$CV$3</f>
        <v>40.7950965808883</v>
      </c>
      <c r="CW127" s="124" t="n">
        <f aca="false">CT127+$CW$3</f>
        <v>33.7950965808883</v>
      </c>
      <c r="CX127" s="96" t="n">
        <f aca="false">IF(Polymers_Data!BU127=1,0.5*CW127+0.5*CV127,IF(Polymers_Data!BU127=2,0.7*CW127+0.3*CV127,IF(Polymers_Data!BU127=3,MAXA(MINA(CV127,CW127),CU127),IF(Polymers_Data!BU127=4,0.7*CW127+0.3*CU127,IF(Polymers_Data!BU127=5,0.5*CW127+0.5*CU127,"ERR")))))</f>
        <v>35.8950965808883</v>
      </c>
      <c r="CY127" s="129" t="n">
        <f aca="false">CX127</f>
        <v>35.8950965808883</v>
      </c>
      <c r="CZ127" s="105" t="n">
        <v>0</v>
      </c>
      <c r="DA127" s="124" t="n">
        <f aca="false">CZ127*100/(0.2*4.22+0.8*2.9696)</f>
        <v>0</v>
      </c>
      <c r="DB127" s="123"/>
      <c r="DC127" s="124" t="n">
        <f aca="false">EN127</f>
        <v>21.1950965808882</v>
      </c>
      <c r="DD127" s="124" t="e">
        <f aca="false">EB127</f>
        <v>#VALUE!</v>
      </c>
      <c r="DE127" s="124" t="e">
        <f aca="false">DC127*0.285+DD127/7.37*0.785+5.2</f>
        <v>#VALUE!</v>
      </c>
      <c r="DF127" s="124" t="n">
        <f aca="false">DC127+$DF$3</f>
        <v>15.8950965808882</v>
      </c>
      <c r="DG127" s="124" t="n">
        <f aca="false">DC127+$DG$3</f>
        <v>46.1950965808883</v>
      </c>
      <c r="DH127" s="96" t="n">
        <f aca="false">DC127+6</f>
        <v>27.1950965808882</v>
      </c>
      <c r="DI127" s="124" t="n">
        <f aca="false">IF(Monomers_Data!AE127=1,0.5*DH127+0.5*DG127,IF(Monomers_Data!AE127=2,0.7*DH127+0.3*DG127,IF(Monomers_Data!AE127=3,MAXA(MINA(DG127,DH127),DF127),IF(Monomers_Data!AE127=4,0.7*DH127+0.3*DF127,IF(Monomers_Data!AE127=5,0.5*DH127+0.5*DF127,"ERR")))))</f>
        <v>27.1950965808882</v>
      </c>
      <c r="DJ127" s="125" t="n">
        <f aca="false">DI127</f>
        <v>27.1950965808882</v>
      </c>
      <c r="DK127" s="123" t="n">
        <f aca="false">DJ127/100*2204</f>
        <v>599.379928642777</v>
      </c>
      <c r="DL127" s="124" t="n">
        <f aca="false">CB127</f>
        <v>23.7950965808883</v>
      </c>
      <c r="DM127" s="124" t="n">
        <f aca="false">DL127+$DM$3</f>
        <v>26.2950965808883</v>
      </c>
      <c r="DN127" s="124" t="n">
        <f aca="false">DL127+$DN$3</f>
        <v>46.7950965808883</v>
      </c>
      <c r="DO127" s="96" t="n">
        <f aca="false">DL127+$DO$3</f>
        <v>34.7950965808883</v>
      </c>
      <c r="DP127" s="124" t="n">
        <f aca="false">IF(Monomers_Data!AE127=1,0.5*DO127+0.5*DN127,IF(Monomers_Data!AE127=2,0.7*DO127+0.3*DN127,IF(Monomers_Data!AE127=3,MAXA(MINA(DN127,DO127),DM127),IF(Monomers_Data!AE127=4,0.7*DO127+0.3*DM127,IF(Monomers_Data!AE127=5,0.5*DO127+0.5*DM127,"ERR")))))</f>
        <v>34.7950965808883</v>
      </c>
      <c r="DQ127" s="125" t="n">
        <f aca="false">DP127</f>
        <v>34.7950965808883</v>
      </c>
      <c r="DR127" s="123" t="n">
        <f aca="false">DQ127/100*2204</f>
        <v>766.883928642777</v>
      </c>
      <c r="DS127" s="96" t="n">
        <f aca="false">VLOOKUP(A127,'[2]Price Curves'!$C$8:$BH$367,'[2]Price Curves'!$BC$1)</f>
        <v>23.1</v>
      </c>
      <c r="DT127" s="124" t="n">
        <f aca="false">DS127/42*100</f>
        <v>55</v>
      </c>
      <c r="DU127" s="124" t="str">
        <f aca="false">VLOOKUP(A127,'[2]Price Curves'!$C$8:$BH$367,'[2]Price Curves'!$BG$1)</f>
        <v/>
      </c>
      <c r="DV127" s="105" t="n">
        <f aca="false">DT128+$DT$3</f>
        <v>80.6595238095238</v>
      </c>
      <c r="DW127" s="130" t="n">
        <f aca="false">DT128+$DU$3</f>
        <v>165.059523809524</v>
      </c>
      <c r="DX127" s="130" t="e">
        <f aca="false">DT127*$DV$3+DU127*$DW$3+$DX$3</f>
        <v>#VALUE!</v>
      </c>
      <c r="DY127" s="96" t="n">
        <f aca="false">DT128+$DY$3</f>
        <v>110.059523809524</v>
      </c>
      <c r="DZ127" s="96"/>
      <c r="EA127" s="131" t="e">
        <f aca="false">DX127+DZ127</f>
        <v>#VALUE!</v>
      </c>
      <c r="EB127" s="131" t="e">
        <f aca="false">DX127</f>
        <v>#VALUE!</v>
      </c>
      <c r="EC127" s="132"/>
      <c r="ED127" s="133" t="n">
        <f aca="false">'[2]Price Curves'!AM126</f>
        <v>0</v>
      </c>
      <c r="EH127" s="106" t="n">
        <f aca="false">MAX(EXP(-0.015*((A133-'Export File'!$A$6+30)/365))*$EH$8,0.1)</f>
        <v>0.1</v>
      </c>
      <c r="EJ127" s="134" t="n">
        <f aca="false">BV127</f>
        <v>9.79509658088825</v>
      </c>
      <c r="EK127" s="134" t="n">
        <f aca="false">EJ127+5.22</f>
        <v>15.0150965808882</v>
      </c>
      <c r="EL127" s="134" t="n">
        <f aca="false">EJ127+18.2</f>
        <v>27.9950965808882</v>
      </c>
      <c r="EM127" s="134" t="n">
        <f aca="false">EJ127+$EM$3</f>
        <v>21.1950965808882</v>
      </c>
      <c r="EN127" s="135" t="n">
        <f aca="false">IF(Monomers_Data!K127=1,0.5*EM127+0.5*EL127,IF(Monomers_Data!K127=2,0.7*EM127+0.3*EL127,IF(Monomers_Data!K127=3,MAXA(MINA(EL127,EM127),EK127),IF(Monomers_Data!K127=4,0.7*EM127+0.3*EK127,IF(Monomers_Data!K127=5,0.5*EM127+0.5*EK127,"ERR")))))</f>
        <v>21.1950965808882</v>
      </c>
      <c r="EP127" s="142" t="n">
        <f aca="false">EN127+EO127</f>
        <v>21.1950965808882</v>
      </c>
      <c r="EQ127" s="134" t="str">
        <f aca="false">VLOOKUP(A127,'[2]Price Curves'!$C$8:$BH$367,'[2]Price Curves'!$BH$1)</f>
        <v/>
      </c>
      <c r="ER127" s="134" t="n">
        <f aca="false">VLOOKUP(A127,'[2]Price Curves'!$C$8:$BH$367,'[2]Price Curves'!$BA$1)</f>
        <v>50.6240469642857</v>
      </c>
      <c r="ES127" s="137" t="e">
        <f aca="false">MIN(((EQ127+$ET$1-ER127*0.7133-$ET$3)/5.69*2.4313)+1.5,CQ127-$ET$2)</f>
        <v>#VALUE!</v>
      </c>
      <c r="ET127" s="134" t="e">
        <f aca="false">MAX(($EQ127+$ET$1-$ER127*0.7133-$ET$3)/5.69*2.4313+1.5,$CQ127-$ET$2)</f>
        <v>#VALUE!</v>
      </c>
      <c r="EU127" s="138" t="e">
        <f aca="false">AVERAGE(ET127,ES127)</f>
        <v>#VALUE!</v>
      </c>
      <c r="EV127" s="134" t="n">
        <f aca="false">CB127*$EV$2+$EV$3</f>
        <v>14.9652979185706</v>
      </c>
      <c r="EW127" s="134" t="e">
        <f aca="false">IF(Monomers_Data!U127=1,0.5*EU127+0.5*ET127,IF(Monomers_Data!U127=2,0.7*EU127+0.3*ET127,IF(Monomers_Data!U127=3,MAXA(MINA(ET127,EU127),ES127),IF(Monomers_Data!U127=4,0.7*EU127+0.3*ES127,IF(Monomers_Data!U127=5,0.5*EU127+0.5*ES127,"ERR")))))</f>
        <v>#VALUE!</v>
      </c>
      <c r="EX127" s="96" t="e">
        <f aca="false">EW127</f>
        <v>#VALUE!</v>
      </c>
      <c r="EY127" s="139" t="n">
        <f aca="false">VLOOKUP(A127,'[2]Price Curves'!$C$8:$BH$367,'[2]Price Curves'!$BE$1)</f>
        <v>4.712</v>
      </c>
      <c r="EZ127" s="134" t="n">
        <f aca="false">EY127*$EZ$2+$EZ$3</f>
        <v>72.0208</v>
      </c>
      <c r="FA127" s="0" t="n">
        <f aca="false">((EY127*$FA$2)+$FA$3)*100</f>
        <v>69.476</v>
      </c>
    </row>
    <row r="128" customFormat="false" ht="12" hidden="false" customHeight="false" outlineLevel="0" collapsed="false">
      <c r="A128" s="140" t="n">
        <f aca="false">EOMONTH(A127,0)+1</f>
        <v>40603</v>
      </c>
      <c r="C128" s="108" t="n">
        <f aca="false">CB128</f>
        <v>23.8146968738454</v>
      </c>
      <c r="D128" s="6"/>
      <c r="E128" s="96" t="n">
        <f aca="false">C128+$E$3</f>
        <v>32.8146968738454</v>
      </c>
      <c r="F128" s="96" t="n">
        <f aca="false">C128+$F$3</f>
        <v>45.8146968738454</v>
      </c>
      <c r="G128" s="96" t="n">
        <f aca="false">C128+$G$3</f>
        <v>39.0146968738454</v>
      </c>
      <c r="H128" s="92" t="n">
        <f aca="false">IF(Polymers_Data!F128=1,0.5*G128+0.5*F128,IF(Polymers_Data!F128=2,0.7*G128+0.3*F128,IF(Polymers_Data!F128=3,MAXA(MINA(F128,G128),E128),IF(Polymers_Data!F128=4,0.7*G128+0.3*E128,IF(Polymers_Data!F128=5,0.5*G128+0.5*E128,"ERR")))))</f>
        <v>39.0146968738454</v>
      </c>
      <c r="I128" s="109" t="n">
        <v>0</v>
      </c>
      <c r="J128" s="109" t="n">
        <f aca="false">G128+I128</f>
        <v>39.0146968738454</v>
      </c>
      <c r="K128" s="110" t="n">
        <f aca="false">J128+2</f>
        <v>41.0146968738454</v>
      </c>
      <c r="L128" s="111" t="n">
        <f aca="false">AB128+$L$3</f>
        <v>41.3146968738454</v>
      </c>
      <c r="M128" s="112" t="n">
        <f aca="false">L128+$M$3</f>
        <v>42.3146968738454</v>
      </c>
      <c r="N128" s="113" t="n">
        <f aca="false">L128+$N$3</f>
        <v>40.3146968738454</v>
      </c>
      <c r="O128" s="114" t="n">
        <f aca="false">C128+$O$3</f>
        <v>26.3146968738454</v>
      </c>
      <c r="P128" s="96" t="n">
        <f aca="false">C128+$P$3</f>
        <v>44.3146968738454</v>
      </c>
      <c r="Q128" s="96" t="n">
        <f aca="false">C128+$Q$3</f>
        <v>36.0646968738454</v>
      </c>
      <c r="R128" s="6"/>
      <c r="S128" s="88" t="n">
        <f aca="false">J128-3.5</f>
        <v>35.5146968738454</v>
      </c>
      <c r="T128" s="92"/>
      <c r="U128" s="114" t="n">
        <f aca="false">$C128+$U$3</f>
        <v>28.8146968738454</v>
      </c>
      <c r="V128" s="96" t="n">
        <f aca="false">$C128+$V$3</f>
        <v>43.3146968738454</v>
      </c>
      <c r="W128" s="96" t="n">
        <f aca="false">$C128+$W$3</f>
        <v>35.8146968738454</v>
      </c>
      <c r="X128" s="92"/>
      <c r="Y128" s="92" t="n">
        <f aca="false">IF(Polymers_Data!BA128=1,0.5*W128+0.5*V128,IF(Polymers_Data!BA128=2,0.7*W128+0.3*V128,IF(Polymers_Data!BA128=3,MAXA(MINA(V128,W128),U128),IF(Polymers_Data!BA128=4,0.7*W128+0.3*U128,IF(Polymers_Data!BA128=5,0.5*W128+0.5*U128,"ERR")))))</f>
        <v>35.8146968738454</v>
      </c>
      <c r="Z128" s="96" t="n">
        <v>0</v>
      </c>
      <c r="AA128" s="92" t="n">
        <f aca="false">W128+Z128</f>
        <v>35.8146968738454</v>
      </c>
      <c r="AB128" s="92" t="n">
        <f aca="false">AA128+1</f>
        <v>36.8146968738454</v>
      </c>
      <c r="AC128" s="116" t="n">
        <f aca="false">S128+2</f>
        <v>37.5146968738454</v>
      </c>
      <c r="AD128" s="117" t="n">
        <f aca="false">AB128+2.5</f>
        <v>39.3146968738454</v>
      </c>
      <c r="AE128" s="96" t="n">
        <f aca="false">C128+11.33</f>
        <v>35.1446968738454</v>
      </c>
      <c r="AF128" s="96" t="n">
        <f aca="false">C128+27</f>
        <v>50.8146968738454</v>
      </c>
      <c r="AG128" s="96" t="n">
        <f aca="false">C128+17.68</f>
        <v>41.4946968738454</v>
      </c>
      <c r="AH128" s="6"/>
      <c r="AI128" s="88" t="n">
        <f aca="false">AC128+4.5</f>
        <v>42.0146968738454</v>
      </c>
      <c r="AJ128" s="118" t="n">
        <f aca="false">AB128+8</f>
        <v>44.8146968738454</v>
      </c>
      <c r="AK128" s="114" t="n">
        <f aca="false">CO128+1.5</f>
        <v>19.3146968738454</v>
      </c>
      <c r="AL128" s="6"/>
      <c r="AM128" s="96" t="n">
        <f aca="false">AK128+$AM$3</f>
        <v>32.1146968738454</v>
      </c>
      <c r="AN128" s="96" t="n">
        <f aca="false">AK128+$AN$3</f>
        <v>43.3146968738454</v>
      </c>
      <c r="AO128" s="96" t="n">
        <f aca="false">AK128+$AO$3</f>
        <v>37.2146968738454</v>
      </c>
      <c r="AP128" s="109" t="n">
        <f aca="false">IF(Polymers_Data!AE128=1,0.5*AO128+0.5*AN128,IF(Polymers_Data!AE128=2,0.7*AO128+0.3*AN128,IF(Polymers_Data!AE128=3,MAXA(MINA(AN128,AO128),AM128),IF(Polymers_Data!AE128=4,0.7*AO128+0.3*AM128,IF(Polymers_Data!AE128=5,0.5*AO128+0.5*AM128,"ERR")))))</f>
        <v>37.2146968738454</v>
      </c>
      <c r="AQ128" s="109" t="n">
        <f aca="false">IF(Polymers_Data!AE128=1,0.5*AO128+0.5*AN128,IF(Polymers_Data!AE128=2,0.7*AO128+0.3*AN128,IF(Polymers_Data!AE128=3,MAXA(MINA(AN128,AO128),AM128),IF(Polymers_Data!AE128=4,0.7*AO128+0.3*AM128,IF(Polymers_Data!AE128=5,0.5*AO128+0.5*AM128,"ERR")))))</f>
        <v>37.2146968738454</v>
      </c>
      <c r="AR128" s="96" t="n">
        <f aca="false">$AK128+10</f>
        <v>29.3146968738454</v>
      </c>
      <c r="AS128" s="96" t="n">
        <f aca="false">$AK128+23.75</f>
        <v>43.0646968738454</v>
      </c>
      <c r="AT128" s="96" t="n">
        <f aca="false">$AK128+$AT$3</f>
        <v>34.7046968738454</v>
      </c>
      <c r="AU128" s="96" t="n">
        <f aca="false">IF(Polymers_Data!BP128=1,0.5*AT128+0.5*AS128,IF(Polymers_Data!BP128=2,0.7*AT128+0.3*AS128,IF(Polymers_Data!BP128=3,MAXA(MINA(AS128,AT128),AR128),IF(Polymers_Data!BP128=4,0.7*AT128+0.3*AR128,IF(Polymers_Data!BP128=5,0.3*AT128+0.7*AR128,"ERR")))))</f>
        <v>34.7046968738454</v>
      </c>
      <c r="AV128" s="96"/>
      <c r="AW128" s="96" t="n">
        <f aca="false">AT128+AV128</f>
        <v>34.7046968738454</v>
      </c>
      <c r="AX128" s="5"/>
      <c r="AY128" s="108" t="n">
        <f aca="false">C128</f>
        <v>23.8146968738454</v>
      </c>
      <c r="AZ128" s="6"/>
      <c r="BA128" s="96" t="n">
        <f aca="false">AY128+$BA$3</f>
        <v>41.3146968738454</v>
      </c>
      <c r="BB128" s="96" t="n">
        <f aca="false">AY128+$BB$3</f>
        <v>83.8146968738454</v>
      </c>
      <c r="BC128" s="96" t="n">
        <f aca="false">AY128+$BC$3</f>
        <v>63.3146968738454</v>
      </c>
      <c r="BD128" s="109" t="n">
        <f aca="false">IF(Polymers_Data!BZ128=1,0.5*BC128+0.5*BB128,IF(Polymers_Data!BZ128=2,0.7*BC128+0.3*BB128,IF(Polymers_Data!BZ128=3,MAXA(MINA(BB128,BC128),BA128),IF(Polymers_Data!BZ128=4,0.7*BC128+0.3*BA128,IF(Polymers_Data!BZ128=5,0.5*BC128+0.5*BA128,"ERR")))))</f>
        <v>63.3146968738454</v>
      </c>
      <c r="BE128" s="92" t="n">
        <f aca="false">IF(Polymers_Data!BZ128=1,0.5*BC128+0.5*BB128,IF(Polymers_Data!BZ128=2,0.7*BC128+0.3*BB128,IF(Polymers_Data!BZ128=3,MAXA(MINA(BB128,BC128),BA128),IF(Polymers_Data!BZ128=4,0.7*BC128+0.3*BA128,IF(Polymers_Data!BZ128=5,0.5*BC128+0.5*BA128,"ERR")))))</f>
        <v>63.3146968738454</v>
      </c>
      <c r="BF128" s="6"/>
      <c r="BG128" s="6"/>
      <c r="BH128" s="6"/>
      <c r="BI128" s="120" t="n">
        <f aca="false">BC128+BH128</f>
        <v>63.3146968738454</v>
      </c>
      <c r="BJ128" s="6"/>
      <c r="BK128" s="114" t="n">
        <f aca="false">DQ128</f>
        <v>34.8146968738454</v>
      </c>
      <c r="BL128" s="6"/>
      <c r="BM128" s="96" t="n">
        <f aca="false">BK128+$BM$3</f>
        <v>42.0646968738454</v>
      </c>
      <c r="BN128" s="96" t="n">
        <f aca="false">BK128+22</f>
        <v>56.8146968738454</v>
      </c>
      <c r="BO128" s="96" t="n">
        <f aca="false">BK128+$BO$3</f>
        <v>50.0146968738454</v>
      </c>
      <c r="BP128" s="121" t="n">
        <f aca="false">IF(Polymers_Data!AJ128=1,0.5*BO128+0.5*BN128,IF(Polymers_Data!AJ128=2,0.7*BO128+0.3*BN128,IF(Polymers_Data!AJ128=3,MAXA(MINA(BN128,BO128),BM128),IF(Polymers_Data!AJ128=4,0.7*BO128+0.3*BM128,IF(Polymers_Data!AJ128=5,0.5*BO128+0.5*BM128,"ERR")))))</f>
        <v>50.0146968738454</v>
      </c>
      <c r="BQ128" s="121" t="n">
        <v>0</v>
      </c>
      <c r="BR128" s="121" t="n">
        <f aca="false">BO128+BQ128</f>
        <v>50.0146968738454</v>
      </c>
      <c r="BS128" s="96" t="n">
        <f aca="false">BR128-2.5</f>
        <v>47.5146968738454</v>
      </c>
      <c r="BT128" s="124"/>
      <c r="BU128" s="122" t="n">
        <f aca="false">VLOOKUP(A128,'[2]Price Curves'!$C$8:$IV$367,'[2]Price Curves'!$AW$1)</f>
        <v>29.149649715321</v>
      </c>
      <c r="BV128" s="96" t="n">
        <f aca="false">BU128/2.97</f>
        <v>9.81469687384544</v>
      </c>
      <c r="BW128" s="96" t="n">
        <f aca="false">BV128+7</f>
        <v>16.8146968738454</v>
      </c>
      <c r="BX128" s="96" t="n">
        <f aca="false">BV128+23.861</f>
        <v>33.6756968738454</v>
      </c>
      <c r="BY128" s="96" t="n">
        <f aca="false">BV128+$BY$3</f>
        <v>23.8146968738454</v>
      </c>
      <c r="BZ128" s="96" t="n">
        <f aca="false">IF(Monomers_Data!F128=1,0.5*BY128+0.5*BX128,IF(Monomers_Data!F128=2,0.7*BY128+0.3*BX128,IF(Monomers_Data!F128=3,MAXA(MINA(BX128,BY128),BW128),IF(Monomers_Data!F128=4,0.7*BY128+0.3*BW128,IF(Monomers_Data!F128=5,0.5*BY128+0.5*BW128,"ERR")))))</f>
        <v>23.8146968738454</v>
      </c>
      <c r="CA128" s="96"/>
      <c r="CB128" s="92" t="n">
        <f aca="false">BY128+CA128</f>
        <v>23.8146968738454</v>
      </c>
      <c r="CC128" s="96" t="n">
        <f aca="false">EP128</f>
        <v>21.2146968738454</v>
      </c>
      <c r="CD128" s="96" t="n">
        <f aca="false">CB128+2</f>
        <v>25.8146968738454</v>
      </c>
      <c r="CE128" s="123" t="n">
        <f aca="false">CB128+0.25</f>
        <v>24.0646968738454</v>
      </c>
      <c r="CF128" s="124"/>
      <c r="CG128" s="105" t="n">
        <f aca="false">VLOOKUP(A128,'[2]Price Curves'!$C$8:$BH$367,'[2]Price Curves'!$AY$1)</f>
        <v>49.4091524454193</v>
      </c>
      <c r="CH128" s="124" t="n">
        <f aca="false">CG128/4.23</f>
        <v>11.6806506963166</v>
      </c>
      <c r="CI128" s="124" t="n">
        <f aca="false">$CB128+CI$3</f>
        <v>15.8146968738454</v>
      </c>
      <c r="CJ128" s="124" t="n">
        <f aca="false">$CB128+CJ$3</f>
        <v>21.8146968738454</v>
      </c>
      <c r="CK128" s="124" t="n">
        <f aca="false">$CB128+CK$3</f>
        <v>17.8146968738454</v>
      </c>
      <c r="CL128" s="125" t="n">
        <f aca="false">IF(Monomers_Data!P128=1,0.5*CK128+0.5*CJ128,IF(Monomers_Data!P128=2,0.7*CK128+0.3*CJ128,IF(Monomers_Data!P128=3,MAXA(MINA(CJ128,CK128),CI128),IF(Monomers_Data!P128=4,0.7*CK128+0.3*CI128,IF(Monomers_Data!P128=5,0.5*CK128+0.5*CI128,"ERR")))))</f>
        <v>17.8146968738454</v>
      </c>
      <c r="CM128" s="125" t="n">
        <f aca="false">CH128+$CM$3</f>
        <v>18.6806506963166</v>
      </c>
      <c r="CN128" s="125"/>
      <c r="CO128" s="118" t="n">
        <f aca="false">CK128+CN128</f>
        <v>17.8146968738454</v>
      </c>
      <c r="CP128" s="125" t="n">
        <v>1.5</v>
      </c>
      <c r="CQ128" s="127" t="n">
        <f aca="false">CO128+CP128</f>
        <v>19.3146968738454</v>
      </c>
      <c r="CR128" s="124" t="e">
        <f aca="false">EX128</f>
        <v>#VALUE!</v>
      </c>
      <c r="CS128" s="128" t="e">
        <f aca="false">EX128</f>
        <v>#VALUE!</v>
      </c>
      <c r="CT128" s="7" t="n">
        <f aca="false">CB128</f>
        <v>23.8146968738454</v>
      </c>
      <c r="CU128" s="124" t="n">
        <f aca="false">(+CT128+$CU$3)</f>
        <v>26.3146968738454</v>
      </c>
      <c r="CV128" s="124" t="n">
        <f aca="false">CT128+$CV$3</f>
        <v>40.8146968738454</v>
      </c>
      <c r="CW128" s="124" t="n">
        <f aca="false">CT128+$CW$3</f>
        <v>33.8146968738454</v>
      </c>
      <c r="CX128" s="96" t="n">
        <f aca="false">IF(Polymers_Data!BU128=1,0.5*CW128+0.5*CV128,IF(Polymers_Data!BU128=2,0.7*CW128+0.3*CV128,IF(Polymers_Data!BU128=3,MAXA(MINA(CV128,CW128),CU128),IF(Polymers_Data!BU128=4,0.7*CW128+0.3*CU128,IF(Polymers_Data!BU128=5,0.5*CW128+0.5*CU128,"ERR")))))</f>
        <v>35.9146968738454</v>
      </c>
      <c r="CY128" s="129" t="n">
        <f aca="false">CX128</f>
        <v>35.9146968738454</v>
      </c>
      <c r="CZ128" s="105" t="n">
        <v>0</v>
      </c>
      <c r="DA128" s="124" t="n">
        <f aca="false">CZ128*100/(0.2*4.22+0.8*2.9696)</f>
        <v>0</v>
      </c>
      <c r="DB128" s="123"/>
      <c r="DC128" s="124" t="n">
        <f aca="false">EN128</f>
        <v>21.2146968738454</v>
      </c>
      <c r="DD128" s="124" t="e">
        <f aca="false">EB128</f>
        <v>#VALUE!</v>
      </c>
      <c r="DE128" s="124" t="e">
        <f aca="false">DC128*0.285+DD128/7.37*0.785+5.2</f>
        <v>#VALUE!</v>
      </c>
      <c r="DF128" s="124" t="n">
        <f aca="false">DC128+$DF$3</f>
        <v>15.9146968738454</v>
      </c>
      <c r="DG128" s="124" t="n">
        <f aca="false">DC128+$DG$3</f>
        <v>46.2146968738454</v>
      </c>
      <c r="DH128" s="96" t="n">
        <f aca="false">DC128+6</f>
        <v>27.2146968738454</v>
      </c>
      <c r="DI128" s="124" t="n">
        <f aca="false">IF(Monomers_Data!AE128=1,0.5*DH128+0.5*DG128,IF(Monomers_Data!AE128=2,0.7*DH128+0.3*DG128,IF(Monomers_Data!AE128=3,MAXA(MINA(DG128,DH128),DF128),IF(Monomers_Data!AE128=4,0.7*DH128+0.3*DF128,IF(Monomers_Data!AE128=5,0.5*DH128+0.5*DF128,"ERR")))))</f>
        <v>27.2146968738454</v>
      </c>
      <c r="DJ128" s="125" t="n">
        <f aca="false">DI128</f>
        <v>27.2146968738454</v>
      </c>
      <c r="DK128" s="123" t="n">
        <f aca="false">DJ128/100*2204</f>
        <v>599.811919099553</v>
      </c>
      <c r="DL128" s="124" t="n">
        <f aca="false">CB128</f>
        <v>23.8146968738454</v>
      </c>
      <c r="DM128" s="124" t="n">
        <f aca="false">DL128+$DM$3</f>
        <v>26.3146968738454</v>
      </c>
      <c r="DN128" s="124" t="n">
        <f aca="false">DL128+$DN$3</f>
        <v>46.8146968738454</v>
      </c>
      <c r="DO128" s="96" t="n">
        <f aca="false">DL128+$DO$3</f>
        <v>34.8146968738454</v>
      </c>
      <c r="DP128" s="124" t="n">
        <f aca="false">IF(Monomers_Data!AE128=1,0.5*DO128+0.5*DN128,IF(Monomers_Data!AE128=2,0.7*DO128+0.3*DN128,IF(Monomers_Data!AE128=3,MAXA(MINA(DN128,DO128),DM128),IF(Monomers_Data!AE128=4,0.7*DO128+0.3*DM128,IF(Monomers_Data!AE128=5,0.5*DO128+0.5*DM128,"ERR")))))</f>
        <v>34.8146968738454</v>
      </c>
      <c r="DQ128" s="125" t="n">
        <f aca="false">DP128</f>
        <v>34.8146968738454</v>
      </c>
      <c r="DR128" s="123" t="n">
        <f aca="false">DQ128/100*2204</f>
        <v>767.315919099553</v>
      </c>
      <c r="DS128" s="96" t="n">
        <f aca="false">VLOOKUP(A128,'[2]Price Curves'!$C$8:$BH$367,'[2]Price Curves'!$BC$1)</f>
        <v>23.125</v>
      </c>
      <c r="DT128" s="124" t="n">
        <f aca="false">DS128/42*100</f>
        <v>55.0595238095238</v>
      </c>
      <c r="DU128" s="124" t="str">
        <f aca="false">VLOOKUP(A128,'[2]Price Curves'!$C$8:$BH$367,'[2]Price Curves'!$BG$1)</f>
        <v/>
      </c>
      <c r="DV128" s="105" t="n">
        <f aca="false">DT129+$DT$3</f>
        <v>80.7190476190476</v>
      </c>
      <c r="DW128" s="130" t="n">
        <f aca="false">DT129+$DU$3</f>
        <v>165.119047619048</v>
      </c>
      <c r="DX128" s="130" t="e">
        <f aca="false">DT128*$DV$3+DU128*$DW$3+$DX$3</f>
        <v>#VALUE!</v>
      </c>
      <c r="DY128" s="96" t="n">
        <f aca="false">DT129+$DY$3</f>
        <v>110.119047619048</v>
      </c>
      <c r="DZ128" s="96"/>
      <c r="EA128" s="131" t="e">
        <f aca="false">DX128+DZ128</f>
        <v>#VALUE!</v>
      </c>
      <c r="EB128" s="131" t="e">
        <f aca="false">DX128</f>
        <v>#VALUE!</v>
      </c>
      <c r="EC128" s="132"/>
      <c r="ED128" s="133" t="n">
        <f aca="false">'[2]Price Curves'!AM127</f>
        <v>0</v>
      </c>
      <c r="EH128" s="106" t="n">
        <f aca="false">MAX(EXP(-0.015*((A134-'Export File'!$A$6+30)/365))*$EH$8,0.1)</f>
        <v>0.1</v>
      </c>
      <c r="EJ128" s="134" t="n">
        <f aca="false">BV128</f>
        <v>9.81469687384544</v>
      </c>
      <c r="EK128" s="134" t="n">
        <f aca="false">EJ128+5.22</f>
        <v>15.0346968738454</v>
      </c>
      <c r="EL128" s="134" t="n">
        <f aca="false">EJ128+18.2</f>
        <v>28.0146968738454</v>
      </c>
      <c r="EM128" s="134" t="n">
        <f aca="false">EJ128+$EM$3</f>
        <v>21.2146968738454</v>
      </c>
      <c r="EN128" s="135" t="n">
        <f aca="false">IF(Monomers_Data!K128=1,0.5*EM128+0.5*EL128,IF(Monomers_Data!K128=2,0.7*EM128+0.3*EL128,IF(Monomers_Data!K128=3,MAXA(MINA(EL128,EM128),EK128),IF(Monomers_Data!K128=4,0.7*EM128+0.3*EK128,IF(Monomers_Data!K128=5,0.5*EM128+0.5*EK128,"ERR")))))</f>
        <v>21.2146968738454</v>
      </c>
      <c r="EP128" s="142" t="n">
        <f aca="false">EN128+EO128</f>
        <v>21.2146968738454</v>
      </c>
      <c r="EQ128" s="134" t="str">
        <f aca="false">VLOOKUP(A128,'[2]Price Curves'!$C$8:$BH$367,'[2]Price Curves'!$BH$1)</f>
        <v/>
      </c>
      <c r="ER128" s="134" t="n">
        <f aca="false">VLOOKUP(A128,'[2]Price Curves'!$C$8:$BH$367,'[2]Price Curves'!$BA$1)</f>
        <v>50.6928741149067</v>
      </c>
      <c r="ES128" s="137" t="e">
        <f aca="false">MIN(((EQ128+$ET$1-ER128*0.7133-$ET$3)/5.69*2.4313)+1.5,CQ128-$ET$2)</f>
        <v>#VALUE!</v>
      </c>
      <c r="ET128" s="134" t="e">
        <f aca="false">MAX(($EQ128+$ET$1-$ER128*0.7133-$ET$3)/5.69*2.4313+1.5,$CQ128-$ET$2)</f>
        <v>#VALUE!</v>
      </c>
      <c r="EU128" s="138" t="e">
        <f aca="false">AVERAGE(ET128,ES128)</f>
        <v>#VALUE!</v>
      </c>
      <c r="EV128" s="134" t="n">
        <f aca="false">CB128*$EV$2+$EV$3</f>
        <v>14.9800961397533</v>
      </c>
      <c r="EW128" s="134" t="e">
        <f aca="false">IF(Monomers_Data!U128=1,0.5*EU128+0.5*ET128,IF(Monomers_Data!U128=2,0.7*EU128+0.3*ET128,IF(Monomers_Data!U128=3,MAXA(MINA(ET128,EU128),ES128),IF(Monomers_Data!U128=4,0.7*EU128+0.3*ES128,IF(Monomers_Data!U128=5,0.5*EU128+0.5*ES128,"ERR")))))</f>
        <v>#VALUE!</v>
      </c>
      <c r="EX128" s="96" t="e">
        <f aca="false">EW128</f>
        <v>#VALUE!</v>
      </c>
      <c r="EY128" s="139" t="n">
        <f aca="false">VLOOKUP(A128,'[2]Price Curves'!$C$8:$BH$367,'[2]Price Curves'!$BE$1)</f>
        <v>4.572</v>
      </c>
      <c r="EZ128" s="134" t="n">
        <f aca="false">EY128*$EZ$2+$EZ$3</f>
        <v>69.7948</v>
      </c>
      <c r="FA128" s="0" t="n">
        <f aca="false">((EY128*$FA$2)+$FA$3)*100</f>
        <v>68.006</v>
      </c>
    </row>
    <row r="129" customFormat="false" ht="12.75" hidden="false" customHeight="false" outlineLevel="0" collapsed="false">
      <c r="A129" s="140" t="n">
        <f aca="false">EOMONTH(A128,0)+1</f>
        <v>40634</v>
      </c>
      <c r="C129" s="108" t="n">
        <f aca="false">CB129</f>
        <v>23.6455453209342</v>
      </c>
      <c r="D129" s="143"/>
      <c r="E129" s="96" t="n">
        <f aca="false">C129+$E$3</f>
        <v>32.6455453209342</v>
      </c>
      <c r="F129" s="96" t="n">
        <f aca="false">C129+$F$3</f>
        <v>45.6455453209342</v>
      </c>
      <c r="G129" s="96" t="n">
        <f aca="false">C129+$G$3</f>
        <v>38.8455453209342</v>
      </c>
      <c r="H129" s="92" t="n">
        <f aca="false">IF(Polymers_Data!F129=1,0.5*G129+0.5*F129,IF(Polymers_Data!F129=2,0.7*G129+0.3*F129,IF(Polymers_Data!F129=3,MAXA(MINA(F129,G129),E129),IF(Polymers_Data!F129=4,0.7*G129+0.3*E129,IF(Polymers_Data!F129=5,0.5*G129+0.5*E129,"ERR")))))</f>
        <v>38.8455453209342</v>
      </c>
      <c r="I129" s="109" t="n">
        <v>0</v>
      </c>
      <c r="J129" s="109" t="n">
        <f aca="false">G129+I129</f>
        <v>38.8455453209342</v>
      </c>
      <c r="K129" s="110" t="n">
        <f aca="false">J129+2</f>
        <v>40.8455453209342</v>
      </c>
      <c r="L129" s="111" t="n">
        <f aca="false">AB129+$L$3</f>
        <v>41.1455453209342</v>
      </c>
      <c r="M129" s="112" t="n">
        <f aca="false">L129+$M$3</f>
        <v>42.1455453209342</v>
      </c>
      <c r="N129" s="113" t="n">
        <f aca="false">L129+$N$3</f>
        <v>40.1455453209342</v>
      </c>
      <c r="O129" s="114" t="n">
        <f aca="false">C129+$O$3</f>
        <v>26.1455453209342</v>
      </c>
      <c r="P129" s="96" t="n">
        <f aca="false">C129+$P$3</f>
        <v>44.1455453209342</v>
      </c>
      <c r="Q129" s="96" t="n">
        <f aca="false">C129+$Q$3</f>
        <v>35.8955453209342</v>
      </c>
      <c r="R129" s="143"/>
      <c r="S129" s="88" t="n">
        <f aca="false">J129-3.5</f>
        <v>35.3455453209342</v>
      </c>
      <c r="T129" s="92"/>
      <c r="U129" s="114" t="n">
        <f aca="false">$C129+$U$3</f>
        <v>28.6455453209342</v>
      </c>
      <c r="V129" s="96" t="n">
        <f aca="false">$C129+$V$3</f>
        <v>43.1455453209342</v>
      </c>
      <c r="W129" s="96" t="n">
        <f aca="false">$C129+$W$3</f>
        <v>35.6455453209342</v>
      </c>
      <c r="X129" s="144"/>
      <c r="Y129" s="92" t="n">
        <f aca="false">IF(Polymers_Data!BA129=1,0.5*W129+0.5*V129,IF(Polymers_Data!BA129=2,0.7*W129+0.3*V129,IF(Polymers_Data!BA129=3,MAXA(MINA(V129,W129),U129),IF(Polymers_Data!BA129=4,0.7*W129+0.3*U129,IF(Polymers_Data!BA129=5,0.5*W129+0.5*U129,"ERR")))))</f>
        <v>35.6455453209342</v>
      </c>
      <c r="Z129" s="96" t="n">
        <v>0</v>
      </c>
      <c r="AA129" s="92" t="n">
        <f aca="false">W129+Z129</f>
        <v>35.6455453209342</v>
      </c>
      <c r="AB129" s="92" t="n">
        <f aca="false">AA129+1</f>
        <v>36.6455453209342</v>
      </c>
      <c r="AC129" s="116" t="n">
        <f aca="false">S129+2</f>
        <v>37.3455453209342</v>
      </c>
      <c r="AD129" s="117" t="n">
        <f aca="false">AB129+2.5</f>
        <v>39.1455453209342</v>
      </c>
      <c r="AE129" s="145" t="n">
        <f aca="false">C129+11.33</f>
        <v>34.9755453209342</v>
      </c>
      <c r="AF129" s="145" t="n">
        <f aca="false">C129+27</f>
        <v>50.6455453209342</v>
      </c>
      <c r="AG129" s="145" t="n">
        <f aca="false">C129+17.68</f>
        <v>41.3255453209342</v>
      </c>
      <c r="AH129" s="143"/>
      <c r="AI129" s="88" t="n">
        <f aca="false">AC129+4.5</f>
        <v>41.8455453209342</v>
      </c>
      <c r="AJ129" s="118" t="n">
        <f aca="false">AB129+8</f>
        <v>44.6455453209342</v>
      </c>
      <c r="AK129" s="114" t="n">
        <f aca="false">CO129+1.5</f>
        <v>19.1455453209342</v>
      </c>
      <c r="AL129" s="143"/>
      <c r="AM129" s="96" t="n">
        <f aca="false">AK129+$AM$3</f>
        <v>31.9455453209342</v>
      </c>
      <c r="AN129" s="96" t="n">
        <f aca="false">AK129+$AN$3</f>
        <v>43.1455453209342</v>
      </c>
      <c r="AO129" s="96" t="n">
        <f aca="false">AK129+$AO$3</f>
        <v>37.0455453209342</v>
      </c>
      <c r="AP129" s="109" t="n">
        <f aca="false">IF(Polymers_Data!AE129=1,0.5*AO129+0.5*AN129,IF(Polymers_Data!AE129=2,0.7*AO129+0.3*AN129,IF(Polymers_Data!AE129=3,MAXA(MINA(AN129,AO129),AM129),IF(Polymers_Data!AE129=4,0.7*AO129+0.3*AM129,IF(Polymers_Data!AE129=5,0.5*AO129+0.5*AM129,"ERR")))))</f>
        <v>37.0455453209342</v>
      </c>
      <c r="AQ129" s="109" t="n">
        <f aca="false">IF(Polymers_Data!AE129=1,0.5*AO129+0.5*AN129,IF(Polymers_Data!AE129=2,0.7*AO129+0.3*AN129,IF(Polymers_Data!AE129=3,MAXA(MINA(AN129,AO129),AM129),IF(Polymers_Data!AE129=4,0.7*AO129+0.3*AM129,IF(Polymers_Data!AE129=5,0.5*AO129+0.5*AM129,"ERR")))))</f>
        <v>37.0455453209342</v>
      </c>
      <c r="AR129" s="96" t="n">
        <f aca="false">$AK129+10</f>
        <v>29.1455453209342</v>
      </c>
      <c r="AS129" s="96" t="n">
        <f aca="false">$AK129+23.75</f>
        <v>42.8955453209342</v>
      </c>
      <c r="AT129" s="96" t="n">
        <f aca="false">$AK129+$AT$3</f>
        <v>34.5355453209342</v>
      </c>
      <c r="AU129" s="96" t="n">
        <f aca="false">IF(Polymers_Data!BP129=1,0.5*AT129+0.5*AS129,IF(Polymers_Data!BP129=2,0.7*AT129+0.3*AS129,IF(Polymers_Data!BP129=3,MAXA(MINA(AS129,AT129),AR129),IF(Polymers_Data!BP129=4,0.7*AT129+0.3*AR129,IF(Polymers_Data!BP129=5,0.3*AT129+0.7*AR129,"ERR")))))</f>
        <v>34.5355453209342</v>
      </c>
      <c r="AV129" s="96"/>
      <c r="AW129" s="96" t="n">
        <f aca="false">AT129+AV129</f>
        <v>34.5355453209342</v>
      </c>
      <c r="AX129" s="146"/>
      <c r="AY129" s="108" t="n">
        <f aca="false">C129</f>
        <v>23.6455453209342</v>
      </c>
      <c r="AZ129" s="143"/>
      <c r="BA129" s="96" t="n">
        <f aca="false">AY129+$BA$3</f>
        <v>41.1455453209342</v>
      </c>
      <c r="BB129" s="96" t="n">
        <f aca="false">AY129+$BB$3</f>
        <v>83.6455453209342</v>
      </c>
      <c r="BC129" s="96" t="n">
        <f aca="false">AY129+$BC$3</f>
        <v>63.1455453209342</v>
      </c>
      <c r="BD129" s="109" t="n">
        <f aca="false">IF(Polymers_Data!BZ129=1,0.5*BC129+0.5*BB129,IF(Polymers_Data!BZ129=2,0.7*BC129+0.3*BB129,IF(Polymers_Data!BZ129=3,MAXA(MINA(BB129,BC129),BA129),IF(Polymers_Data!BZ129=4,0.7*BC129+0.3*BA129,IF(Polymers_Data!BZ129=5,0.5*BC129+0.5*BA129,"ERR")))))</f>
        <v>63.1455453209342</v>
      </c>
      <c r="BE129" s="92" t="n">
        <f aca="false">IF(Polymers_Data!BZ129=1,0.5*BC129+0.5*BB129,IF(Polymers_Data!BZ129=2,0.7*BC129+0.3*BB129,IF(Polymers_Data!BZ129=3,MAXA(MINA(BB129,BC129),BA129),IF(Polymers_Data!BZ129=4,0.7*BC129+0.3*BA129,IF(Polymers_Data!BZ129=5,0.5*BC129+0.5*BA129,"ERR")))))</f>
        <v>63.1455453209342</v>
      </c>
      <c r="BF129" s="143"/>
      <c r="BG129" s="143"/>
      <c r="BH129" s="143"/>
      <c r="BI129" s="120" t="n">
        <f aca="false">BC129+BH129</f>
        <v>63.1455453209342</v>
      </c>
      <c r="BJ129" s="143"/>
      <c r="BK129" s="114" t="n">
        <f aca="false">DQ129</f>
        <v>34.6455453209342</v>
      </c>
      <c r="BL129" s="143"/>
      <c r="BM129" s="96" t="n">
        <f aca="false">BK129+$BM$3</f>
        <v>41.8955453209342</v>
      </c>
      <c r="BN129" s="96" t="n">
        <f aca="false">BK129+22</f>
        <v>56.6455453209342</v>
      </c>
      <c r="BO129" s="96" t="n">
        <f aca="false">BK129+$BO$3</f>
        <v>49.8455453209342</v>
      </c>
      <c r="BP129" s="121" t="n">
        <f aca="false">IF(Polymers_Data!AJ129=1,0.5*BO129+0.5*BN129,IF(Polymers_Data!AJ129=2,0.7*BO129+0.3*BN129,IF(Polymers_Data!AJ129=3,MAXA(MINA(BN129,BO129),BM129),IF(Polymers_Data!AJ129=4,0.7*BO129+0.3*BM129,IF(Polymers_Data!AJ129=5,0.5*BO129+0.5*BM129,"ERR")))))</f>
        <v>49.8455453209342</v>
      </c>
      <c r="BQ129" s="121" t="n">
        <v>0</v>
      </c>
      <c r="BR129" s="121" t="n">
        <f aca="false">BO129+BQ129</f>
        <v>49.8455453209342</v>
      </c>
      <c r="BS129" s="96" t="n">
        <f aca="false">BR129-2.5</f>
        <v>47.3455453209342</v>
      </c>
      <c r="BT129" s="124"/>
      <c r="BU129" s="122" t="n">
        <f aca="false">VLOOKUP(A129,'[2]Price Curves'!$C$8:$IV$367,'[2]Price Curves'!$AW$1)</f>
        <v>28.6472696031745</v>
      </c>
      <c r="BV129" s="96" t="n">
        <f aca="false">BU129/2.97</f>
        <v>9.64554532093418</v>
      </c>
      <c r="BW129" s="96" t="n">
        <f aca="false">BV129+7</f>
        <v>16.6455453209342</v>
      </c>
      <c r="BX129" s="96" t="n">
        <f aca="false">BV129+23.861</f>
        <v>33.5065453209342</v>
      </c>
      <c r="BY129" s="96" t="n">
        <f aca="false">BV129+$BY$3</f>
        <v>23.6455453209342</v>
      </c>
      <c r="BZ129" s="96" t="n">
        <f aca="false">IF(Monomers_Data!F129=1,0.5*BY129+0.5*BX129,IF(Monomers_Data!F129=2,0.7*BY129+0.3*BX129,IF(Monomers_Data!F129=3,MAXA(MINA(BX129,BY129),BW129),IF(Monomers_Data!F129=4,0.7*BY129+0.3*BW129,IF(Monomers_Data!F129=5,0.5*BY129+0.5*BW129,"ERR")))))</f>
        <v>23.6455453209342</v>
      </c>
      <c r="CA129" s="96"/>
      <c r="CB129" s="92" t="n">
        <f aca="false">BY129+CA129</f>
        <v>23.6455453209342</v>
      </c>
      <c r="CC129" s="96" t="n">
        <f aca="false">EP129</f>
        <v>21.0455453209342</v>
      </c>
      <c r="CD129" s="96" t="n">
        <f aca="false">CB129+2</f>
        <v>25.6455453209342</v>
      </c>
      <c r="CE129" s="123" t="n">
        <f aca="false">CB129+0.25</f>
        <v>23.8955453209342</v>
      </c>
      <c r="CF129" s="124"/>
      <c r="CG129" s="105" t="n">
        <f aca="false">VLOOKUP(A129,'[2]Price Curves'!$C$8:$BH$367,'[2]Price Curves'!$AY$1)</f>
        <v>48.0118594595238</v>
      </c>
      <c r="CH129" s="124" t="n">
        <f aca="false">CG129/4.23</f>
        <v>11.3503213852302</v>
      </c>
      <c r="CI129" s="124" t="n">
        <f aca="false">$CB129+CI$3</f>
        <v>15.6455453209342</v>
      </c>
      <c r="CJ129" s="124" t="n">
        <f aca="false">$CB129+CJ$3</f>
        <v>21.6455453209342</v>
      </c>
      <c r="CK129" s="124" t="n">
        <f aca="false">$CB129+CK$3</f>
        <v>17.6455453209342</v>
      </c>
      <c r="CL129" s="125" t="n">
        <f aca="false">IF(Monomers_Data!P129=1,0.5*CK129+0.5*CJ129,IF(Monomers_Data!P129=2,0.7*CK129+0.3*CJ129,IF(Monomers_Data!P129=3,MAXA(MINA(CJ129,CK129),CI129),IF(Monomers_Data!P129=4,0.7*CK129+0.3*CI129,IF(Monomers_Data!P129=5,0.5*CK129+0.5*CI129,"ERR")))))</f>
        <v>17.6455453209342</v>
      </c>
      <c r="CM129" s="125" t="n">
        <f aca="false">CH129+$CM$3</f>
        <v>18.3503213852302</v>
      </c>
      <c r="CN129" s="125"/>
      <c r="CO129" s="118" t="n">
        <f aca="false">CK129+CN129</f>
        <v>17.6455453209342</v>
      </c>
      <c r="CP129" s="125" t="n">
        <v>1.5</v>
      </c>
      <c r="CQ129" s="127" t="n">
        <f aca="false">CO129+CP129</f>
        <v>19.1455453209342</v>
      </c>
      <c r="CR129" s="124" t="e">
        <f aca="false">EX129</f>
        <v>#VALUE!</v>
      </c>
      <c r="CS129" s="128" t="e">
        <f aca="false">EX129</f>
        <v>#VALUE!</v>
      </c>
      <c r="CT129" s="7" t="n">
        <f aca="false">CB129</f>
        <v>23.6455453209342</v>
      </c>
      <c r="CU129" s="124" t="n">
        <f aca="false">(+CT129+$CU$3)</f>
        <v>26.1455453209342</v>
      </c>
      <c r="CV129" s="124" t="n">
        <f aca="false">CT129+$CV$3</f>
        <v>40.6455453209342</v>
      </c>
      <c r="CW129" s="124" t="n">
        <f aca="false">CT129+$CW$3</f>
        <v>33.6455453209342</v>
      </c>
      <c r="CX129" s="96" t="n">
        <f aca="false">IF(Polymers_Data!BU129=1,0.5*CW129+0.5*CV129,IF(Polymers_Data!BU129=2,0.7*CW129+0.3*CV129,IF(Polymers_Data!BU129=3,MAXA(MINA(CV129,CW129),CU129),IF(Polymers_Data!BU129=4,0.7*CW129+0.3*CU129,IF(Polymers_Data!BU129=5,0.5*CW129+0.5*CU129,"ERR")))))</f>
        <v>35.7455453209342</v>
      </c>
      <c r="CY129" s="129" t="n">
        <f aca="false">CX129</f>
        <v>35.7455453209342</v>
      </c>
      <c r="CZ129" s="105" t="n">
        <v>0</v>
      </c>
      <c r="DA129" s="124" t="n">
        <f aca="false">CZ129*100/(0.2*4.22+0.8*2.9696)</f>
        <v>0</v>
      </c>
      <c r="DB129" s="123"/>
      <c r="DC129" s="124" t="n">
        <f aca="false">EN129</f>
        <v>21.0455453209342</v>
      </c>
      <c r="DD129" s="124" t="e">
        <f aca="false">EB129</f>
        <v>#VALUE!</v>
      </c>
      <c r="DE129" s="124" t="e">
        <f aca="false">DC129*0.285+DD129/7.37*0.785+5.2</f>
        <v>#VALUE!</v>
      </c>
      <c r="DF129" s="124" t="n">
        <f aca="false">DC129+$DF$3</f>
        <v>15.7455453209342</v>
      </c>
      <c r="DG129" s="124" t="n">
        <f aca="false">DC129+$DG$3</f>
        <v>46.0455453209342</v>
      </c>
      <c r="DH129" s="96" t="n">
        <f aca="false">DC129+6</f>
        <v>27.0455453209342</v>
      </c>
      <c r="DI129" s="124" t="n">
        <f aca="false">IF(Monomers_Data!AE129=1,0.5*DH129+0.5*DG129,IF(Monomers_Data!AE129=2,0.7*DH129+0.3*DG129,IF(Monomers_Data!AE129=3,MAXA(MINA(DG129,DH129),DF129),IF(Monomers_Data!AE129=4,0.7*DH129+0.3*DF129,IF(Monomers_Data!AE129=5,0.5*DH129+0.5*DF129,"ERR")))))</f>
        <v>27.0455453209342</v>
      </c>
      <c r="DJ129" s="125" t="n">
        <f aca="false">DI129</f>
        <v>27.0455453209342</v>
      </c>
      <c r="DK129" s="123" t="n">
        <f aca="false">DJ129/100*2204</f>
        <v>596.083818873389</v>
      </c>
      <c r="DL129" s="124" t="n">
        <f aca="false">CB129</f>
        <v>23.6455453209342</v>
      </c>
      <c r="DM129" s="124" t="n">
        <f aca="false">DL129+$DM$3</f>
        <v>26.1455453209342</v>
      </c>
      <c r="DN129" s="124" t="n">
        <f aca="false">DL129+$DN$3</f>
        <v>46.6455453209342</v>
      </c>
      <c r="DO129" s="96" t="n">
        <f aca="false">DL129+$DO$3</f>
        <v>34.6455453209342</v>
      </c>
      <c r="DP129" s="124" t="n">
        <f aca="false">IF(Monomers_Data!AE129=1,0.5*DO129+0.5*DN129,IF(Monomers_Data!AE129=2,0.7*DO129+0.3*DN129,IF(Monomers_Data!AE129=3,MAXA(MINA(DN129,DO129),DM129),IF(Monomers_Data!AE129=4,0.7*DO129+0.3*DM129,IF(Monomers_Data!AE129=5,0.5*DO129+0.5*DM129,"ERR")))))</f>
        <v>34.6455453209342</v>
      </c>
      <c r="DQ129" s="125" t="n">
        <f aca="false">DP129</f>
        <v>34.6455453209342</v>
      </c>
      <c r="DR129" s="123" t="n">
        <f aca="false">DQ129/100*2204</f>
        <v>763.587818873389</v>
      </c>
      <c r="DS129" s="96" t="n">
        <f aca="false">VLOOKUP(A129,'[2]Price Curves'!$C$8:$BH$367,'[2]Price Curves'!$BC$1)</f>
        <v>23.15</v>
      </c>
      <c r="DT129" s="124" t="n">
        <f aca="false">DS129/42*100</f>
        <v>55.1190476190476</v>
      </c>
      <c r="DU129" s="124" t="str">
        <f aca="false">VLOOKUP(A129,'[2]Price Curves'!$C$8:$BH$367,'[2]Price Curves'!$BG$1)</f>
        <v/>
      </c>
      <c r="DV129" s="105" t="n">
        <f aca="false">DT130+$DT$3</f>
        <v>80.7785714285714</v>
      </c>
      <c r="DW129" s="130" t="n">
        <f aca="false">DT130+$DU$3</f>
        <v>165.178571428571</v>
      </c>
      <c r="DX129" s="130" t="e">
        <f aca="false">DT129*$DV$3+DU129*$DW$3+$DX$3</f>
        <v>#VALUE!</v>
      </c>
      <c r="DY129" s="96" t="n">
        <f aca="false">DT130+$DY$3</f>
        <v>110.178571428571</v>
      </c>
      <c r="DZ129" s="96"/>
      <c r="EA129" s="131" t="e">
        <f aca="false">DX129+DZ129</f>
        <v>#VALUE!</v>
      </c>
      <c r="EB129" s="131" t="e">
        <f aca="false">DX129</f>
        <v>#VALUE!</v>
      </c>
      <c r="EC129" s="132"/>
      <c r="ED129" s="133" t="n">
        <f aca="false">'[2]Price Curves'!AM128</f>
        <v>0</v>
      </c>
      <c r="EH129" s="106" t="n">
        <f aca="false">MAX(EXP(-0.015*((A135-'Export File'!$A$6+30)/365))*$EH$8,0.1)</f>
        <v>0.1</v>
      </c>
      <c r="EJ129" s="134" t="n">
        <f aca="false">BV129</f>
        <v>9.64554532093418</v>
      </c>
      <c r="EK129" s="134" t="n">
        <f aca="false">EJ129+5.22</f>
        <v>14.8655453209342</v>
      </c>
      <c r="EL129" s="134" t="n">
        <f aca="false">EJ129+18.2</f>
        <v>27.8455453209342</v>
      </c>
      <c r="EM129" s="134" t="n">
        <f aca="false">EJ129+$EM$3</f>
        <v>21.0455453209342</v>
      </c>
      <c r="EN129" s="135" t="n">
        <f aca="false">IF(Monomers_Data!K129=1,0.5*EM129+0.5*EL129,IF(Monomers_Data!K129=2,0.7*EM129+0.3*EL129,IF(Monomers_Data!K129=3,MAXA(MINA(EL129,EM129),EK129),IF(Monomers_Data!K129=4,0.7*EM129+0.3*EK129,IF(Monomers_Data!K129=5,0.5*EM129+0.5*EK129,"ERR")))))</f>
        <v>21.0455453209342</v>
      </c>
      <c r="EP129" s="142" t="n">
        <f aca="false">EN129+EO129</f>
        <v>21.0455453209342</v>
      </c>
      <c r="EQ129" s="134" t="str">
        <f aca="false">VLOOKUP(A129,'[2]Price Curves'!$C$8:$BH$367,'[2]Price Curves'!$BH$1)</f>
        <v/>
      </c>
      <c r="ER129" s="134" t="n">
        <f aca="false">VLOOKUP(A129,'[2]Price Curves'!$C$8:$BH$367,'[2]Price Curves'!$BA$1)</f>
        <v>46.9892078571429</v>
      </c>
      <c r="ES129" s="137" t="e">
        <f aca="false">MIN(((EQ129+$ET$1-ER129*0.7133-$ET$3)/5.69*2.4313)+1.5,CQ129-$ET$2)</f>
        <v>#VALUE!</v>
      </c>
      <c r="ET129" s="134" t="e">
        <f aca="false">MAX(($EQ129+$ET$1-$ER129*0.7133-$ET$3)/5.69*2.4313+1.5,$CQ129-$ET$2)</f>
        <v>#VALUE!</v>
      </c>
      <c r="EU129" s="138" t="e">
        <f aca="false">AVERAGE(ET129,ES129)</f>
        <v>#VALUE!</v>
      </c>
      <c r="EV129" s="134" t="n">
        <f aca="false">CB129*$EV$2+$EV$3</f>
        <v>14.8523867173053</v>
      </c>
      <c r="EW129" s="134" t="e">
        <f aca="false">IF(Monomers_Data!U129=1,0.5*EU129+0.5*ET129,IF(Monomers_Data!U129=2,0.7*EU129+0.3*ET129,IF(Monomers_Data!U129=3,MAXA(MINA(ET129,EU129),ES129),IF(Monomers_Data!U129=4,0.7*EU129+0.3*ES129,IF(Monomers_Data!U129=5,0.5*EU129+0.5*ES129,"ERR")))))</f>
        <v>#VALUE!</v>
      </c>
      <c r="EX129" s="96" t="e">
        <f aca="false">EW129</f>
        <v>#VALUE!</v>
      </c>
      <c r="EY129" s="139" t="n">
        <f aca="false">VLOOKUP(A129,'[2]Price Curves'!$C$8:$BH$367,'[2]Price Curves'!$BE$1)</f>
        <v>4.43</v>
      </c>
      <c r="EZ129" s="134" t="n">
        <f aca="false">EY129*$EZ$2+$EZ$3</f>
        <v>67.537</v>
      </c>
      <c r="FA129" s="0" t="n">
        <f aca="false">((EY129*$FA$2)+$FA$3)*100</f>
        <v>66.515</v>
      </c>
    </row>
    <row r="130" customFormat="false" ht="12.75" hidden="false" customHeight="false" outlineLevel="0" collapsed="false">
      <c r="A130" s="140" t="n">
        <f aca="false">EOMONTH(A129,0)+1</f>
        <v>40664</v>
      </c>
      <c r="C130" s="108" t="n">
        <f aca="false">CB130</f>
        <v>23.6643789208827</v>
      </c>
      <c r="D130" s="143"/>
      <c r="E130" s="96" t="n">
        <f aca="false">C130+$E$3</f>
        <v>32.6643789208827</v>
      </c>
      <c r="F130" s="96" t="n">
        <f aca="false">C130+$F$3</f>
        <v>45.6643789208827</v>
      </c>
      <c r="G130" s="96" t="n">
        <f aca="false">C130+$G$3</f>
        <v>38.8643789208827</v>
      </c>
      <c r="H130" s="92" t="n">
        <f aca="false">IF(Polymers_Data!F130=1,0.5*G130+0.5*F130,IF(Polymers_Data!F130=2,0.7*G130+0.3*F130,IF(Polymers_Data!F130=3,MAXA(MINA(F130,G130),E130),IF(Polymers_Data!F130=4,0.7*G130+0.3*E130,IF(Polymers_Data!F130=5,0.5*G130+0.5*E130,"ERR")))))</f>
        <v>38.8643789208827</v>
      </c>
      <c r="I130" s="109" t="n">
        <v>0</v>
      </c>
      <c r="J130" s="109" t="n">
        <f aca="false">G130+I130</f>
        <v>38.8643789208827</v>
      </c>
      <c r="K130" s="110" t="n">
        <f aca="false">J130+2</f>
        <v>40.8643789208827</v>
      </c>
      <c r="L130" s="111" t="n">
        <f aca="false">AB130+$L$3</f>
        <v>41.1643789208827</v>
      </c>
      <c r="M130" s="112" t="n">
        <f aca="false">L130+$M$3</f>
        <v>42.1643789208827</v>
      </c>
      <c r="N130" s="113" t="n">
        <f aca="false">L130+$N$3</f>
        <v>40.1643789208827</v>
      </c>
      <c r="O130" s="114" t="n">
        <f aca="false">C130+$O$3</f>
        <v>26.1643789208827</v>
      </c>
      <c r="P130" s="96" t="n">
        <f aca="false">C130+$P$3</f>
        <v>44.1643789208827</v>
      </c>
      <c r="Q130" s="96" t="n">
        <f aca="false">C130+$Q$3</f>
        <v>35.9143789208827</v>
      </c>
      <c r="R130" s="143"/>
      <c r="S130" s="88" t="n">
        <f aca="false">J130-3.5</f>
        <v>35.3643789208827</v>
      </c>
      <c r="T130" s="92"/>
      <c r="U130" s="114" t="n">
        <f aca="false">$C130+$U$3</f>
        <v>28.6643789208827</v>
      </c>
      <c r="V130" s="96" t="n">
        <f aca="false">$C130+$V$3</f>
        <v>43.1643789208827</v>
      </c>
      <c r="W130" s="96" t="n">
        <f aca="false">$C130+$W$3</f>
        <v>35.6643789208827</v>
      </c>
      <c r="X130" s="144"/>
      <c r="Y130" s="92" t="n">
        <f aca="false">IF(Polymers_Data!BA130=1,0.5*W130+0.5*V130,IF(Polymers_Data!BA130=2,0.7*W130+0.3*V130,IF(Polymers_Data!BA130=3,MAXA(MINA(V130,W130),U130),IF(Polymers_Data!BA130=4,0.7*W130+0.3*U130,IF(Polymers_Data!BA130=5,0.5*W130+0.5*U130,"ERR")))))</f>
        <v>35.6643789208827</v>
      </c>
      <c r="Z130" s="96" t="n">
        <v>0</v>
      </c>
      <c r="AA130" s="92" t="n">
        <f aca="false">W130+Z130</f>
        <v>35.6643789208827</v>
      </c>
      <c r="AB130" s="92" t="n">
        <f aca="false">AA130+1</f>
        <v>36.6643789208827</v>
      </c>
      <c r="AC130" s="116" t="n">
        <f aca="false">S130+2</f>
        <v>37.3643789208827</v>
      </c>
      <c r="AD130" s="117" t="n">
        <f aca="false">AB130+2.5</f>
        <v>39.1643789208827</v>
      </c>
      <c r="AE130" s="145" t="n">
        <f aca="false">C130+11.33</f>
        <v>34.9943789208827</v>
      </c>
      <c r="AF130" s="145" t="n">
        <f aca="false">C130+27</f>
        <v>50.6643789208827</v>
      </c>
      <c r="AG130" s="145" t="n">
        <f aca="false">C130+17.68</f>
        <v>41.3443789208827</v>
      </c>
      <c r="AH130" s="143"/>
      <c r="AI130" s="88" t="n">
        <f aca="false">AC130+4.5</f>
        <v>41.8643789208827</v>
      </c>
      <c r="AJ130" s="118" t="n">
        <f aca="false">AB130+8</f>
        <v>44.6643789208827</v>
      </c>
      <c r="AK130" s="114" t="n">
        <f aca="false">CO130+1.5</f>
        <v>19.1643789208827</v>
      </c>
      <c r="AL130" s="143"/>
      <c r="AM130" s="96" t="n">
        <f aca="false">AK130+$AM$3</f>
        <v>31.9643789208827</v>
      </c>
      <c r="AN130" s="96" t="n">
        <f aca="false">AK130+$AN$3</f>
        <v>43.1643789208827</v>
      </c>
      <c r="AO130" s="96" t="n">
        <f aca="false">AK130+$AO$3</f>
        <v>37.0643789208827</v>
      </c>
      <c r="AP130" s="109" t="n">
        <f aca="false">IF(Polymers_Data!AE130=1,0.5*AO130+0.5*AN130,IF(Polymers_Data!AE130=2,0.7*AO130+0.3*AN130,IF(Polymers_Data!AE130=3,MAXA(MINA(AN130,AO130),AM130),IF(Polymers_Data!AE130=4,0.7*AO130+0.3*AM130,IF(Polymers_Data!AE130=5,0.5*AO130+0.5*AM130,"ERR")))))</f>
        <v>37.0643789208827</v>
      </c>
      <c r="AQ130" s="109" t="n">
        <f aca="false">IF(Polymers_Data!AE130=1,0.5*AO130+0.5*AN130,IF(Polymers_Data!AE130=2,0.7*AO130+0.3*AN130,IF(Polymers_Data!AE130=3,MAXA(MINA(AN130,AO130),AM130),IF(Polymers_Data!AE130=4,0.7*AO130+0.3*AM130,IF(Polymers_Data!AE130=5,0.5*AO130+0.5*AM130,"ERR")))))</f>
        <v>37.0643789208827</v>
      </c>
      <c r="AR130" s="96" t="n">
        <f aca="false">$AK130+10</f>
        <v>29.1643789208827</v>
      </c>
      <c r="AS130" s="96" t="n">
        <f aca="false">$AK130+23.75</f>
        <v>42.9143789208827</v>
      </c>
      <c r="AT130" s="96" t="n">
        <f aca="false">$AK130+$AT$3</f>
        <v>34.5543789208827</v>
      </c>
      <c r="AU130" s="96" t="n">
        <f aca="false">IF(Polymers_Data!BP130=1,0.5*AT130+0.5*AS130,IF(Polymers_Data!BP130=2,0.7*AT130+0.3*AS130,IF(Polymers_Data!BP130=3,MAXA(MINA(AS130,AT130),AR130),IF(Polymers_Data!BP130=4,0.7*AT130+0.3*AR130,IF(Polymers_Data!BP130=5,0.3*AT130+0.7*AR130,"ERR")))))</f>
        <v>34.5543789208827</v>
      </c>
      <c r="AV130" s="96"/>
      <c r="AW130" s="96" t="n">
        <f aca="false">AT130+AV130</f>
        <v>34.5543789208827</v>
      </c>
      <c r="AX130" s="146"/>
      <c r="AY130" s="108" t="n">
        <f aca="false">C130</f>
        <v>23.6643789208827</v>
      </c>
      <c r="AZ130" s="143"/>
      <c r="BA130" s="96" t="n">
        <f aca="false">AY130+$BA$3</f>
        <v>41.1643789208827</v>
      </c>
      <c r="BB130" s="96" t="n">
        <f aca="false">AY130+$BB$3</f>
        <v>83.6643789208827</v>
      </c>
      <c r="BC130" s="96" t="n">
        <f aca="false">AY130+$BC$3</f>
        <v>63.1643789208827</v>
      </c>
      <c r="BD130" s="109" t="n">
        <f aca="false">IF(Polymers_Data!BZ130=1,0.5*BC130+0.5*BB130,IF(Polymers_Data!BZ130=2,0.7*BC130+0.3*BB130,IF(Polymers_Data!BZ130=3,MAXA(MINA(BB130,BC130),BA130),IF(Polymers_Data!BZ130=4,0.7*BC130+0.3*BA130,IF(Polymers_Data!BZ130=5,0.5*BC130+0.5*BA130,"ERR")))))</f>
        <v>63.1643789208827</v>
      </c>
      <c r="BE130" s="92" t="n">
        <f aca="false">IF(Polymers_Data!BZ130=1,0.5*BC130+0.5*BB130,IF(Polymers_Data!BZ130=2,0.7*BC130+0.3*BB130,IF(Polymers_Data!BZ130=3,MAXA(MINA(BB130,BC130),BA130),IF(Polymers_Data!BZ130=4,0.7*BC130+0.3*BA130,IF(Polymers_Data!BZ130=5,0.5*BC130+0.5*BA130,"ERR")))))</f>
        <v>63.1643789208827</v>
      </c>
      <c r="BF130" s="143"/>
      <c r="BG130" s="143"/>
      <c r="BH130" s="143"/>
      <c r="BI130" s="120" t="n">
        <f aca="false">BC130+BH130</f>
        <v>63.1643789208827</v>
      </c>
      <c r="BJ130" s="143"/>
      <c r="BK130" s="114" t="n">
        <f aca="false">DQ130</f>
        <v>34.6643789208827</v>
      </c>
      <c r="BL130" s="143"/>
      <c r="BM130" s="96" t="n">
        <f aca="false">BK130+$BM$3</f>
        <v>41.9143789208827</v>
      </c>
      <c r="BN130" s="96" t="n">
        <f aca="false">BK130+22</f>
        <v>56.6643789208827</v>
      </c>
      <c r="BO130" s="96" t="n">
        <f aca="false">BK130+$BO$3</f>
        <v>49.8643789208827</v>
      </c>
      <c r="BP130" s="121" t="n">
        <f aca="false">IF(Polymers_Data!AJ130=1,0.5*BO130+0.5*BN130,IF(Polymers_Data!AJ130=2,0.7*BO130+0.3*BN130,IF(Polymers_Data!AJ130=3,MAXA(MINA(BN130,BO130),BM130),IF(Polymers_Data!AJ130=4,0.7*BO130+0.3*BM130,IF(Polymers_Data!AJ130=5,0.5*BO130+0.5*BM130,"ERR")))))</f>
        <v>49.8643789208827</v>
      </c>
      <c r="BQ130" s="121" t="n">
        <v>0</v>
      </c>
      <c r="BR130" s="121" t="n">
        <f aca="false">BO130+BQ130</f>
        <v>49.8643789208827</v>
      </c>
      <c r="BS130" s="96" t="n">
        <f aca="false">BR130-2.5</f>
        <v>47.3643789208827</v>
      </c>
      <c r="BT130" s="124"/>
      <c r="BU130" s="122" t="n">
        <f aca="false">VLOOKUP(A130,'[2]Price Curves'!$C$8:$IV$367,'[2]Price Curves'!$AW$1)</f>
        <v>28.7032053950217</v>
      </c>
      <c r="BV130" s="96" t="n">
        <f aca="false">BU130/2.97</f>
        <v>9.66437892088272</v>
      </c>
      <c r="BW130" s="96" t="n">
        <f aca="false">BV130+7</f>
        <v>16.6643789208827</v>
      </c>
      <c r="BX130" s="96" t="n">
        <f aca="false">BV130+23.861</f>
        <v>33.5253789208827</v>
      </c>
      <c r="BY130" s="96" t="n">
        <f aca="false">BV130+$BY$3</f>
        <v>23.6643789208827</v>
      </c>
      <c r="BZ130" s="96" t="n">
        <f aca="false">IF(Monomers_Data!F130=1,0.5*BY130+0.5*BX130,IF(Monomers_Data!F130=2,0.7*BY130+0.3*BX130,IF(Monomers_Data!F130=3,MAXA(MINA(BX130,BY130),BW130),IF(Monomers_Data!F130=4,0.7*BY130+0.3*BW130,IF(Monomers_Data!F130=5,0.5*BY130+0.5*BW130,"ERR")))))</f>
        <v>23.6643789208827</v>
      </c>
      <c r="CA130" s="96"/>
      <c r="CB130" s="92" t="n">
        <f aca="false">BY130+CA130</f>
        <v>23.6643789208827</v>
      </c>
      <c r="CC130" s="96" t="n">
        <f aca="false">EP130</f>
        <v>21.0643789208827</v>
      </c>
      <c r="CD130" s="96" t="n">
        <f aca="false">CB130+2</f>
        <v>25.6643789208827</v>
      </c>
      <c r="CE130" s="123" t="n">
        <f aca="false">CB130+0.25</f>
        <v>23.9143789208827</v>
      </c>
      <c r="CF130" s="124"/>
      <c r="CG130" s="105" t="n">
        <f aca="false">VLOOKUP(A130,'[2]Price Curves'!$C$8:$BH$367,'[2]Price Curves'!$AY$1)</f>
        <v>48.081043113474</v>
      </c>
      <c r="CH130" s="124" t="n">
        <f aca="false">CG130/4.23</f>
        <v>11.3666768589773</v>
      </c>
      <c r="CI130" s="124" t="n">
        <f aca="false">$CB130+CI$3</f>
        <v>15.6643789208827</v>
      </c>
      <c r="CJ130" s="124" t="n">
        <f aca="false">$CB130+CJ$3</f>
        <v>21.6643789208827</v>
      </c>
      <c r="CK130" s="124" t="n">
        <f aca="false">$CB130+CK$3</f>
        <v>17.6643789208827</v>
      </c>
      <c r="CL130" s="125" t="n">
        <f aca="false">IF(Monomers_Data!P130=1,0.5*CK130+0.5*CJ130,IF(Monomers_Data!P130=2,0.7*CK130+0.3*CJ130,IF(Monomers_Data!P130=3,MAXA(MINA(CJ130,CK130),CI130),IF(Monomers_Data!P130=4,0.7*CK130+0.3*CI130,IF(Monomers_Data!P130=5,0.5*CK130+0.5*CI130,"ERR")))))</f>
        <v>17.6643789208827</v>
      </c>
      <c r="CM130" s="125" t="n">
        <f aca="false">CH130+$CM$3</f>
        <v>18.3666768589773</v>
      </c>
      <c r="CN130" s="125"/>
      <c r="CO130" s="118" t="n">
        <f aca="false">CK130+CN130</f>
        <v>17.6643789208827</v>
      </c>
      <c r="CP130" s="125" t="n">
        <v>1.5</v>
      </c>
      <c r="CQ130" s="127" t="n">
        <f aca="false">CO130+CP130</f>
        <v>19.1643789208827</v>
      </c>
      <c r="CR130" s="124" t="e">
        <f aca="false">EX130</f>
        <v>#VALUE!</v>
      </c>
      <c r="CS130" s="128" t="e">
        <f aca="false">EX130</f>
        <v>#VALUE!</v>
      </c>
      <c r="CT130" s="7" t="n">
        <f aca="false">CB130</f>
        <v>23.6643789208827</v>
      </c>
      <c r="CU130" s="124" t="n">
        <f aca="false">(+CT130+$CU$3)</f>
        <v>26.1643789208827</v>
      </c>
      <c r="CV130" s="124" t="n">
        <f aca="false">CT130+$CV$3</f>
        <v>40.6643789208827</v>
      </c>
      <c r="CW130" s="124" t="n">
        <f aca="false">CT130+$CW$3</f>
        <v>33.6643789208827</v>
      </c>
      <c r="CX130" s="96" t="n">
        <f aca="false">IF(Polymers_Data!BU130=1,0.5*CW130+0.5*CV130,IF(Polymers_Data!BU130=2,0.7*CW130+0.3*CV130,IF(Polymers_Data!BU130=3,MAXA(MINA(CV130,CW130),CU130),IF(Polymers_Data!BU130=4,0.7*CW130+0.3*CU130,IF(Polymers_Data!BU130=5,0.5*CW130+0.5*CU130,"ERR")))))</f>
        <v>35.7643789208827</v>
      </c>
      <c r="CY130" s="129" t="n">
        <f aca="false">CX130</f>
        <v>35.7643789208827</v>
      </c>
      <c r="CZ130" s="105" t="n">
        <v>0</v>
      </c>
      <c r="DA130" s="124" t="n">
        <f aca="false">CZ130*100/(0.2*4.22+0.8*2.9696)</f>
        <v>0</v>
      </c>
      <c r="DB130" s="123"/>
      <c r="DC130" s="124" t="n">
        <f aca="false">EN130</f>
        <v>21.0643789208827</v>
      </c>
      <c r="DD130" s="124" t="e">
        <f aca="false">EB130</f>
        <v>#VALUE!</v>
      </c>
      <c r="DE130" s="124" t="e">
        <f aca="false">DC130*0.285+DD130/7.37*0.785+5.2</f>
        <v>#VALUE!</v>
      </c>
      <c r="DF130" s="124" t="n">
        <f aca="false">DC130+$DF$3</f>
        <v>15.7643789208827</v>
      </c>
      <c r="DG130" s="124" t="n">
        <f aca="false">DC130+$DG$3</f>
        <v>46.0643789208827</v>
      </c>
      <c r="DH130" s="96" t="n">
        <f aca="false">DC130+6</f>
        <v>27.0643789208827</v>
      </c>
      <c r="DI130" s="124" t="n">
        <f aca="false">IF(Monomers_Data!AE130=1,0.5*DH130+0.5*DG130,IF(Monomers_Data!AE130=2,0.7*DH130+0.3*DG130,IF(Monomers_Data!AE130=3,MAXA(MINA(DG130,DH130),DF130),IF(Monomers_Data!AE130=4,0.7*DH130+0.3*DF130,IF(Monomers_Data!AE130=5,0.5*DH130+0.5*DF130,"ERR")))))</f>
        <v>27.0643789208827</v>
      </c>
      <c r="DJ130" s="125" t="n">
        <f aca="false">DI130</f>
        <v>27.0643789208827</v>
      </c>
      <c r="DK130" s="123" t="n">
        <f aca="false">DJ130/100*2204</f>
        <v>596.498911416255</v>
      </c>
      <c r="DL130" s="124" t="n">
        <f aca="false">CB130</f>
        <v>23.6643789208827</v>
      </c>
      <c r="DM130" s="124" t="n">
        <f aca="false">DL130+$DM$3</f>
        <v>26.1643789208827</v>
      </c>
      <c r="DN130" s="124" t="n">
        <f aca="false">DL130+$DN$3</f>
        <v>46.6643789208827</v>
      </c>
      <c r="DO130" s="96" t="n">
        <f aca="false">DL130+$DO$3</f>
        <v>34.6643789208827</v>
      </c>
      <c r="DP130" s="124" t="n">
        <f aca="false">IF(Monomers_Data!AE130=1,0.5*DO130+0.5*DN130,IF(Monomers_Data!AE130=2,0.7*DO130+0.3*DN130,IF(Monomers_Data!AE130=3,MAXA(MINA(DN130,DO130),DM130),IF(Monomers_Data!AE130=4,0.7*DO130+0.3*DM130,IF(Monomers_Data!AE130=5,0.5*DO130+0.5*DM130,"ERR")))))</f>
        <v>34.6643789208827</v>
      </c>
      <c r="DQ130" s="125" t="n">
        <f aca="false">DP130</f>
        <v>34.6643789208827</v>
      </c>
      <c r="DR130" s="123" t="n">
        <f aca="false">DQ130/100*2204</f>
        <v>764.002911416255</v>
      </c>
      <c r="DS130" s="96" t="n">
        <f aca="false">VLOOKUP(A130,'[2]Price Curves'!$C$8:$BH$367,'[2]Price Curves'!$BC$1)</f>
        <v>23.175</v>
      </c>
      <c r="DT130" s="124" t="n">
        <f aca="false">DS130/42*100</f>
        <v>55.1785714285714</v>
      </c>
      <c r="DU130" s="124" t="str">
        <f aca="false">VLOOKUP(A130,'[2]Price Curves'!$C$8:$BH$367,'[2]Price Curves'!$BG$1)</f>
        <v/>
      </c>
      <c r="DV130" s="105" t="n">
        <f aca="false">DT131+$DT$3</f>
        <v>80.8380952380952</v>
      </c>
      <c r="DW130" s="130" t="n">
        <f aca="false">DT131+$DU$3</f>
        <v>165.238095238095</v>
      </c>
      <c r="DX130" s="130" t="e">
        <f aca="false">DT130*$DV$3+DU130*$DW$3+$DX$3</f>
        <v>#VALUE!</v>
      </c>
      <c r="DY130" s="96" t="n">
        <f aca="false">DT131+$DY$3</f>
        <v>110.238095238095</v>
      </c>
      <c r="DZ130" s="96"/>
      <c r="EA130" s="131" t="e">
        <f aca="false">DX130+DZ130</f>
        <v>#VALUE!</v>
      </c>
      <c r="EB130" s="131" t="e">
        <f aca="false">DX130</f>
        <v>#VALUE!</v>
      </c>
      <c r="EC130" s="132"/>
      <c r="ED130" s="133" t="n">
        <f aca="false">'[2]Price Curves'!AM129</f>
        <v>0</v>
      </c>
      <c r="EH130" s="106" t="n">
        <f aca="false">MAX(EXP(-0.015*((A136-'Export File'!$A$6+30)/365))*$EH$8,0.1)</f>
        <v>0.1</v>
      </c>
      <c r="EJ130" s="134" t="n">
        <f aca="false">BV130</f>
        <v>9.66437892088272</v>
      </c>
      <c r="EK130" s="134" t="n">
        <f aca="false">EJ130+5.22</f>
        <v>14.8843789208827</v>
      </c>
      <c r="EL130" s="134" t="n">
        <f aca="false">EJ130+18.2</f>
        <v>27.8643789208827</v>
      </c>
      <c r="EM130" s="134" t="n">
        <f aca="false">EJ130+$EM$3</f>
        <v>21.0643789208827</v>
      </c>
      <c r="EN130" s="135" t="n">
        <f aca="false">IF(Monomers_Data!K130=1,0.5*EM130+0.5*EL130,IF(Monomers_Data!K130=2,0.7*EM130+0.3*EL130,IF(Monomers_Data!K130=3,MAXA(MINA(EL130,EM130),EK130),IF(Monomers_Data!K130=4,0.7*EM130+0.3*EK130,IF(Monomers_Data!K130=5,0.5*EM130+0.5*EK130,"ERR")))))</f>
        <v>21.0643789208827</v>
      </c>
      <c r="EP130" s="142" t="n">
        <f aca="false">EN130+EO130</f>
        <v>21.0643789208827</v>
      </c>
      <c r="EQ130" s="134" t="str">
        <f aca="false">VLOOKUP(A130,'[2]Price Curves'!$C$8:$BH$367,'[2]Price Curves'!$BH$1)</f>
        <v/>
      </c>
      <c r="ER130" s="134" t="n">
        <f aca="false">VLOOKUP(A130,'[2]Price Curves'!$C$8:$BH$367,'[2]Price Curves'!$BA$1)</f>
        <v>47.0532758603895</v>
      </c>
      <c r="ES130" s="137" t="e">
        <f aca="false">MIN(((EQ130+$ET$1-ER130*0.7133-$ET$3)/5.69*2.4313)+1.5,CQ130-$ET$2)</f>
        <v>#VALUE!</v>
      </c>
      <c r="ET130" s="134" t="e">
        <f aca="false">MAX(($EQ130+$ET$1-$ER130*0.7133-$ET$3)/5.69*2.4313+1.5,$CQ130-$ET$2)</f>
        <v>#VALUE!</v>
      </c>
      <c r="EU130" s="138" t="e">
        <f aca="false">AVERAGE(ET130,ES130)</f>
        <v>#VALUE!</v>
      </c>
      <c r="EV130" s="134" t="n">
        <f aca="false">CB130*$EV$2+$EV$3</f>
        <v>14.8666060852665</v>
      </c>
      <c r="EW130" s="134" t="e">
        <f aca="false">IF(Monomers_Data!U130=1,0.5*EU130+0.5*ET130,IF(Monomers_Data!U130=2,0.7*EU130+0.3*ET130,IF(Monomers_Data!U130=3,MAXA(MINA(ET130,EU130),ES130),IF(Monomers_Data!U130=4,0.7*EU130+0.3*ES130,IF(Monomers_Data!U130=5,0.5*EU130+0.5*ES130,"ERR")))))</f>
        <v>#VALUE!</v>
      </c>
      <c r="EX130" s="96" t="e">
        <f aca="false">EW130</f>
        <v>#VALUE!</v>
      </c>
      <c r="EY130" s="139" t="n">
        <f aca="false">VLOOKUP(A130,'[2]Price Curves'!$C$8:$BH$367,'[2]Price Curves'!$BE$1)</f>
        <v>4.464</v>
      </c>
      <c r="EZ130" s="134" t="n">
        <f aca="false">EY130*$EZ$2+$EZ$3</f>
        <v>68.0776</v>
      </c>
      <c r="FA130" s="0" t="n">
        <f aca="false">((EY130*$FA$2)+$FA$3)*100</f>
        <v>66.872</v>
      </c>
    </row>
    <row r="131" customFormat="false" ht="12.75" hidden="false" customHeight="false" outlineLevel="0" collapsed="false">
      <c r="A131" s="140" t="n">
        <f aca="false">EOMONTH(A130,0)+1</f>
        <v>40695</v>
      </c>
      <c r="C131" s="108" t="n">
        <f aca="false">CB131</f>
        <v>23.6836490044748</v>
      </c>
      <c r="D131" s="143"/>
      <c r="E131" s="96" t="n">
        <f aca="false">C131+$E$3</f>
        <v>32.6836490044747</v>
      </c>
      <c r="F131" s="96" t="n">
        <f aca="false">C131+$F$3</f>
        <v>45.6836490044747</v>
      </c>
      <c r="G131" s="96" t="n">
        <f aca="false">C131+$G$3</f>
        <v>38.8836490044748</v>
      </c>
      <c r="H131" s="92" t="n">
        <f aca="false">IF(Polymers_Data!F131=1,0.5*G131+0.5*F131,IF(Polymers_Data!F131=2,0.7*G131+0.3*F131,IF(Polymers_Data!F131=3,MAXA(MINA(F131,G131),E131),IF(Polymers_Data!F131=4,0.7*G131+0.3*E131,IF(Polymers_Data!F131=5,0.5*G131+0.5*E131,"ERR")))))</f>
        <v>38.8836490044748</v>
      </c>
      <c r="I131" s="109" t="n">
        <v>0</v>
      </c>
      <c r="J131" s="109" t="n">
        <f aca="false">G131+I131</f>
        <v>38.8836490044748</v>
      </c>
      <c r="K131" s="110" t="n">
        <f aca="false">J131+2</f>
        <v>40.8836490044748</v>
      </c>
      <c r="L131" s="111" t="n">
        <f aca="false">AB131+$L$3</f>
        <v>41.1836490044747</v>
      </c>
      <c r="M131" s="112" t="n">
        <f aca="false">L131+$M$3</f>
        <v>42.1836490044747</v>
      </c>
      <c r="N131" s="113" t="n">
        <f aca="false">L131+$N$3</f>
        <v>40.1836490044747</v>
      </c>
      <c r="O131" s="114" t="n">
        <f aca="false">C131+$O$3</f>
        <v>26.1836490044748</v>
      </c>
      <c r="P131" s="96" t="n">
        <f aca="false">C131+$P$3</f>
        <v>44.1836490044747</v>
      </c>
      <c r="Q131" s="96" t="n">
        <f aca="false">C131+$Q$3</f>
        <v>35.9336490044747</v>
      </c>
      <c r="R131" s="143"/>
      <c r="S131" s="88" t="n">
        <f aca="false">J131-3.5</f>
        <v>35.3836490044748</v>
      </c>
      <c r="T131" s="92"/>
      <c r="U131" s="114" t="n">
        <f aca="false">$C131+$U$3</f>
        <v>28.6836490044748</v>
      </c>
      <c r="V131" s="96" t="n">
        <f aca="false">$C131+$V$3</f>
        <v>43.1836490044747</v>
      </c>
      <c r="W131" s="96" t="n">
        <f aca="false">$C131+$W$3</f>
        <v>35.6836490044747</v>
      </c>
      <c r="X131" s="144"/>
      <c r="Y131" s="92" t="n">
        <f aca="false">IF(Polymers_Data!BA131=1,0.5*W131+0.5*V131,IF(Polymers_Data!BA131=2,0.7*W131+0.3*V131,IF(Polymers_Data!BA131=3,MAXA(MINA(V131,W131),U131),IF(Polymers_Data!BA131=4,0.7*W131+0.3*U131,IF(Polymers_Data!BA131=5,0.5*W131+0.5*U131,"ERR")))))</f>
        <v>35.6836490044747</v>
      </c>
      <c r="Z131" s="96" t="n">
        <v>0</v>
      </c>
      <c r="AA131" s="92" t="n">
        <f aca="false">W131+Z131</f>
        <v>35.6836490044747</v>
      </c>
      <c r="AB131" s="92" t="n">
        <f aca="false">AA131+1</f>
        <v>36.6836490044747</v>
      </c>
      <c r="AC131" s="116" t="n">
        <f aca="false">S131+2</f>
        <v>37.3836490044748</v>
      </c>
      <c r="AD131" s="117" t="n">
        <f aca="false">AB131+2.5</f>
        <v>39.1836490044747</v>
      </c>
      <c r="AE131" s="145" t="n">
        <f aca="false">C131+11.33</f>
        <v>35.0136490044748</v>
      </c>
      <c r="AF131" s="145" t="n">
        <f aca="false">C131+27</f>
        <v>50.6836490044747</v>
      </c>
      <c r="AG131" s="145" t="n">
        <f aca="false">C131+17.68</f>
        <v>41.3636490044748</v>
      </c>
      <c r="AH131" s="143"/>
      <c r="AI131" s="88" t="n">
        <f aca="false">AC131+4.5</f>
        <v>41.8836490044748</v>
      </c>
      <c r="AJ131" s="118" t="n">
        <f aca="false">AB131+8</f>
        <v>44.6836490044747</v>
      </c>
      <c r="AK131" s="114" t="n">
        <f aca="false">CO131+1.5</f>
        <v>19.1836490044748</v>
      </c>
      <c r="AL131" s="143"/>
      <c r="AM131" s="96" t="n">
        <f aca="false">AK131+$AM$3</f>
        <v>31.9836490044748</v>
      </c>
      <c r="AN131" s="96" t="n">
        <f aca="false">AK131+$AN$3</f>
        <v>43.1836490044747</v>
      </c>
      <c r="AO131" s="96" t="n">
        <f aca="false">AK131+$AO$3</f>
        <v>37.0836490044748</v>
      </c>
      <c r="AP131" s="109" t="n">
        <f aca="false">IF(Polymers_Data!AE131=1,0.5*AO131+0.5*AN131,IF(Polymers_Data!AE131=2,0.7*AO131+0.3*AN131,IF(Polymers_Data!AE131=3,MAXA(MINA(AN131,AO131),AM131),IF(Polymers_Data!AE131=4,0.7*AO131+0.3*AM131,IF(Polymers_Data!AE131=5,0.5*AO131+0.5*AM131,"ERR")))))</f>
        <v>37.0836490044748</v>
      </c>
      <c r="AQ131" s="109" t="n">
        <f aca="false">IF(Polymers_Data!AE131=1,0.5*AO131+0.5*AN131,IF(Polymers_Data!AE131=2,0.7*AO131+0.3*AN131,IF(Polymers_Data!AE131=3,MAXA(MINA(AN131,AO131),AM131),IF(Polymers_Data!AE131=4,0.7*AO131+0.3*AM131,IF(Polymers_Data!AE131=5,0.5*AO131+0.5*AM131,"ERR")))))</f>
        <v>37.0836490044748</v>
      </c>
      <c r="AR131" s="96" t="n">
        <f aca="false">$AK131+10</f>
        <v>29.1836490044748</v>
      </c>
      <c r="AS131" s="96" t="n">
        <f aca="false">$AK131+23.75</f>
        <v>42.9336490044747</v>
      </c>
      <c r="AT131" s="96" t="n">
        <f aca="false">$AK131+$AT$3</f>
        <v>34.5736490044747</v>
      </c>
      <c r="AU131" s="96" t="n">
        <f aca="false">IF(Polymers_Data!BP131=1,0.5*AT131+0.5*AS131,IF(Polymers_Data!BP131=2,0.7*AT131+0.3*AS131,IF(Polymers_Data!BP131=3,MAXA(MINA(AS131,AT131),AR131),IF(Polymers_Data!BP131=4,0.7*AT131+0.3*AR131,IF(Polymers_Data!BP131=5,0.3*AT131+0.7*AR131,"ERR")))))</f>
        <v>34.5736490044747</v>
      </c>
      <c r="AV131" s="96"/>
      <c r="AW131" s="96" t="n">
        <f aca="false">AT131+AV131</f>
        <v>34.5736490044747</v>
      </c>
      <c r="AX131" s="146"/>
      <c r="AY131" s="108" t="n">
        <f aca="false">C131</f>
        <v>23.6836490044748</v>
      </c>
      <c r="AZ131" s="143"/>
      <c r="BA131" s="96" t="n">
        <f aca="false">AY131+$BA$3</f>
        <v>41.1836490044747</v>
      </c>
      <c r="BB131" s="96" t="n">
        <f aca="false">AY131+$BB$3</f>
        <v>83.6836490044747</v>
      </c>
      <c r="BC131" s="96" t="n">
        <f aca="false">AY131+$BC$3</f>
        <v>63.1836490044747</v>
      </c>
      <c r="BD131" s="109" t="n">
        <f aca="false">IF(Polymers_Data!BZ131=1,0.5*BC131+0.5*BB131,IF(Polymers_Data!BZ131=2,0.7*BC131+0.3*BB131,IF(Polymers_Data!BZ131=3,MAXA(MINA(BB131,BC131),BA131),IF(Polymers_Data!BZ131=4,0.7*BC131+0.3*BA131,IF(Polymers_Data!BZ131=5,0.5*BC131+0.5*BA131,"ERR")))))</f>
        <v>63.1836490044747</v>
      </c>
      <c r="BE131" s="92" t="n">
        <f aca="false">IF(Polymers_Data!BZ131=1,0.5*BC131+0.5*BB131,IF(Polymers_Data!BZ131=2,0.7*BC131+0.3*BB131,IF(Polymers_Data!BZ131=3,MAXA(MINA(BB131,BC131),BA131),IF(Polymers_Data!BZ131=4,0.7*BC131+0.3*BA131,IF(Polymers_Data!BZ131=5,0.5*BC131+0.5*BA131,"ERR")))))</f>
        <v>63.1836490044747</v>
      </c>
      <c r="BF131" s="143"/>
      <c r="BG131" s="143"/>
      <c r="BH131" s="143"/>
      <c r="BI131" s="120" t="n">
        <f aca="false">BC131+BH131</f>
        <v>63.1836490044747</v>
      </c>
      <c r="BJ131" s="143"/>
      <c r="BK131" s="114" t="n">
        <f aca="false">DQ131</f>
        <v>34.6836490044747</v>
      </c>
      <c r="BL131" s="143"/>
      <c r="BM131" s="96" t="n">
        <f aca="false">BK131+$BM$3</f>
        <v>41.9336490044747</v>
      </c>
      <c r="BN131" s="96" t="n">
        <f aca="false">BK131+22</f>
        <v>56.6836490044747</v>
      </c>
      <c r="BO131" s="96" t="n">
        <f aca="false">BK131+$BO$3</f>
        <v>49.8836490044748</v>
      </c>
      <c r="BP131" s="121" t="n">
        <f aca="false">IF(Polymers_Data!AJ131=1,0.5*BO131+0.5*BN131,IF(Polymers_Data!AJ131=2,0.7*BO131+0.3*BN131,IF(Polymers_Data!AJ131=3,MAXA(MINA(BN131,BO131),BM131),IF(Polymers_Data!AJ131=4,0.7*BO131+0.3*BM131,IF(Polymers_Data!AJ131=5,0.5*BO131+0.5*BM131,"ERR")))))</f>
        <v>49.8836490044748</v>
      </c>
      <c r="BQ131" s="121" t="n">
        <v>0</v>
      </c>
      <c r="BR131" s="121" t="n">
        <f aca="false">BO131+BQ131</f>
        <v>49.8836490044748</v>
      </c>
      <c r="BS131" s="96" t="n">
        <f aca="false">BR131-2.5</f>
        <v>47.3836490044748</v>
      </c>
      <c r="BT131" s="124"/>
      <c r="BU131" s="122" t="n">
        <f aca="false">VLOOKUP(A131,'[2]Price Curves'!$C$8:$IV$367,'[2]Price Curves'!$AW$1)</f>
        <v>28.76043754329</v>
      </c>
      <c r="BV131" s="96" t="n">
        <f aca="false">BU131/2.97</f>
        <v>9.68364900447475</v>
      </c>
      <c r="BW131" s="96" t="n">
        <f aca="false">BV131+7</f>
        <v>16.6836490044748</v>
      </c>
      <c r="BX131" s="96" t="n">
        <f aca="false">BV131+23.861</f>
        <v>33.5446490044748</v>
      </c>
      <c r="BY131" s="96" t="n">
        <f aca="false">BV131+$BY$3</f>
        <v>23.6836490044748</v>
      </c>
      <c r="BZ131" s="96" t="n">
        <f aca="false">IF(Monomers_Data!F131=1,0.5*BY131+0.5*BX131,IF(Monomers_Data!F131=2,0.7*BY131+0.3*BX131,IF(Monomers_Data!F131=3,MAXA(MINA(BX131,BY131),BW131),IF(Monomers_Data!F131=4,0.7*BY131+0.3*BW131,IF(Monomers_Data!F131=5,0.5*BY131+0.5*BW131,"ERR")))))</f>
        <v>23.6836490044748</v>
      </c>
      <c r="CA131" s="96"/>
      <c r="CB131" s="92" t="n">
        <f aca="false">BY131+CA131</f>
        <v>23.6836490044748</v>
      </c>
      <c r="CC131" s="96" t="n">
        <f aca="false">EP131</f>
        <v>21.0836490044748</v>
      </c>
      <c r="CD131" s="96" t="n">
        <f aca="false">CB131+2</f>
        <v>25.6836490044748</v>
      </c>
      <c r="CE131" s="123" t="n">
        <f aca="false">CB131+0.25</f>
        <v>23.9336490044748</v>
      </c>
      <c r="CF131" s="124"/>
      <c r="CG131" s="105" t="n">
        <f aca="false">VLOOKUP(A131,'[2]Price Curves'!$C$8:$BH$367,'[2]Price Curves'!$AY$1)</f>
        <v>48.1521044730519</v>
      </c>
      <c r="CH131" s="124" t="n">
        <f aca="false">CG131/4.23</f>
        <v>11.383476234764</v>
      </c>
      <c r="CI131" s="124" t="n">
        <f aca="false">$CB131+CI$3</f>
        <v>15.6836490044747</v>
      </c>
      <c r="CJ131" s="124" t="n">
        <f aca="false">$CB131+CJ$3</f>
        <v>21.6836490044748</v>
      </c>
      <c r="CK131" s="124" t="n">
        <f aca="false">$CB131+CK$3</f>
        <v>17.6836490044748</v>
      </c>
      <c r="CL131" s="125" t="n">
        <f aca="false">IF(Monomers_Data!P131=1,0.5*CK131+0.5*CJ131,IF(Monomers_Data!P131=2,0.7*CK131+0.3*CJ131,IF(Monomers_Data!P131=3,MAXA(MINA(CJ131,CK131),CI131),IF(Monomers_Data!P131=4,0.7*CK131+0.3*CI131,IF(Monomers_Data!P131=5,0.5*CK131+0.5*CI131,"ERR")))))</f>
        <v>17.6836490044748</v>
      </c>
      <c r="CM131" s="125" t="n">
        <f aca="false">CH131+$CM$3</f>
        <v>18.383476234764</v>
      </c>
      <c r="CN131" s="125"/>
      <c r="CO131" s="118" t="n">
        <f aca="false">CK131+CN131</f>
        <v>17.6836490044748</v>
      </c>
      <c r="CP131" s="125" t="n">
        <v>1.5</v>
      </c>
      <c r="CQ131" s="127" t="n">
        <f aca="false">CO131+CP131</f>
        <v>19.1836490044748</v>
      </c>
      <c r="CR131" s="124" t="e">
        <f aca="false">EX131</f>
        <v>#VALUE!</v>
      </c>
      <c r="CS131" s="128" t="e">
        <f aca="false">EX131</f>
        <v>#VALUE!</v>
      </c>
      <c r="CT131" s="7" t="n">
        <f aca="false">CB131</f>
        <v>23.6836490044748</v>
      </c>
      <c r="CU131" s="124" t="n">
        <f aca="false">(+CT131+$CU$3)</f>
        <v>26.1836490044748</v>
      </c>
      <c r="CV131" s="124" t="n">
        <f aca="false">CT131+$CV$3</f>
        <v>40.6836490044747</v>
      </c>
      <c r="CW131" s="124" t="n">
        <f aca="false">CT131+$CW$3</f>
        <v>33.6836490044747</v>
      </c>
      <c r="CX131" s="96" t="n">
        <f aca="false">IF(Polymers_Data!BU131=1,0.5*CW131+0.5*CV131,IF(Polymers_Data!BU131=2,0.7*CW131+0.3*CV131,IF(Polymers_Data!BU131=3,MAXA(MINA(CV131,CW131),CU131),IF(Polymers_Data!BU131=4,0.7*CW131+0.3*CU131,IF(Polymers_Data!BU131=5,0.5*CW131+0.5*CU131,"ERR")))))</f>
        <v>35.7836490044747</v>
      </c>
      <c r="CY131" s="129" t="n">
        <f aca="false">CX131</f>
        <v>35.7836490044747</v>
      </c>
      <c r="CZ131" s="105" t="n">
        <v>0</v>
      </c>
      <c r="DA131" s="124" t="n">
        <f aca="false">CZ131*100/(0.2*4.22+0.8*2.9696)</f>
        <v>0</v>
      </c>
      <c r="DB131" s="123"/>
      <c r="DC131" s="124" t="n">
        <f aca="false">EN131</f>
        <v>21.0836490044748</v>
      </c>
      <c r="DD131" s="124" t="e">
        <f aca="false">EB131</f>
        <v>#VALUE!</v>
      </c>
      <c r="DE131" s="124" t="e">
        <f aca="false">DC131*0.285+DD131/7.37*0.785+5.2</f>
        <v>#VALUE!</v>
      </c>
      <c r="DF131" s="124" t="n">
        <f aca="false">DC131+$DF$3</f>
        <v>15.7836490044748</v>
      </c>
      <c r="DG131" s="124" t="n">
        <f aca="false">DC131+$DG$3</f>
        <v>46.0836490044748</v>
      </c>
      <c r="DH131" s="96" t="n">
        <f aca="false">DC131+6</f>
        <v>27.0836490044748</v>
      </c>
      <c r="DI131" s="124" t="n">
        <f aca="false">IF(Monomers_Data!AE131=1,0.5*DH131+0.5*DG131,IF(Monomers_Data!AE131=2,0.7*DH131+0.3*DG131,IF(Monomers_Data!AE131=3,MAXA(MINA(DG131,DH131),DF131),IF(Monomers_Data!AE131=4,0.7*DH131+0.3*DF131,IF(Monomers_Data!AE131=5,0.5*DH131+0.5*DF131,"ERR")))))</f>
        <v>27.0836490044748</v>
      </c>
      <c r="DJ131" s="125" t="n">
        <f aca="false">DI131</f>
        <v>27.0836490044748</v>
      </c>
      <c r="DK131" s="123" t="n">
        <f aca="false">DJ131/100*2204</f>
        <v>596.923624058624</v>
      </c>
      <c r="DL131" s="124" t="n">
        <f aca="false">CB131</f>
        <v>23.6836490044748</v>
      </c>
      <c r="DM131" s="124" t="n">
        <f aca="false">DL131+$DM$3</f>
        <v>26.1836490044748</v>
      </c>
      <c r="DN131" s="124" t="n">
        <f aca="false">DL131+$DN$3</f>
        <v>46.6836490044747</v>
      </c>
      <c r="DO131" s="96" t="n">
        <f aca="false">DL131+$DO$3</f>
        <v>34.6836490044747</v>
      </c>
      <c r="DP131" s="124" t="n">
        <f aca="false">IF(Monomers_Data!AE131=1,0.5*DO131+0.5*DN131,IF(Monomers_Data!AE131=2,0.7*DO131+0.3*DN131,IF(Monomers_Data!AE131=3,MAXA(MINA(DN131,DO131),DM131),IF(Monomers_Data!AE131=4,0.7*DO131+0.3*DM131,IF(Monomers_Data!AE131=5,0.5*DO131+0.5*DM131,"ERR")))))</f>
        <v>34.6836490044747</v>
      </c>
      <c r="DQ131" s="125" t="n">
        <f aca="false">DP131</f>
        <v>34.6836490044747</v>
      </c>
      <c r="DR131" s="123" t="n">
        <f aca="false">DQ131/100*2204</f>
        <v>764.427624058623</v>
      </c>
      <c r="DS131" s="96" t="n">
        <f aca="false">VLOOKUP(A131,'[2]Price Curves'!$C$8:$BH$367,'[2]Price Curves'!$BC$1)</f>
        <v>23.2</v>
      </c>
      <c r="DT131" s="124" t="n">
        <f aca="false">DS131/42*100</f>
        <v>55.2380952380952</v>
      </c>
      <c r="DU131" s="124" t="str">
        <f aca="false">VLOOKUP(A131,'[2]Price Curves'!$C$8:$BH$367,'[2]Price Curves'!$BG$1)</f>
        <v/>
      </c>
      <c r="DV131" s="105" t="n">
        <f aca="false">DT132+$DT$3</f>
        <v>80.8976190476191</v>
      </c>
      <c r="DW131" s="130" t="n">
        <f aca="false">DT132+$DU$3</f>
        <v>165.297619047619</v>
      </c>
      <c r="DX131" s="130" t="e">
        <f aca="false">DT131*$DV$3+DU131*$DW$3+$DX$3</f>
        <v>#VALUE!</v>
      </c>
      <c r="DY131" s="96" t="n">
        <f aca="false">DT132+$DY$3</f>
        <v>110.297619047619</v>
      </c>
      <c r="DZ131" s="96"/>
      <c r="EA131" s="131" t="e">
        <f aca="false">DX131+DZ131</f>
        <v>#VALUE!</v>
      </c>
      <c r="EB131" s="131" t="e">
        <f aca="false">DX131</f>
        <v>#VALUE!</v>
      </c>
      <c r="EC131" s="132"/>
      <c r="ED131" s="133" t="n">
        <f aca="false">'[2]Price Curves'!AM130</f>
        <v>0</v>
      </c>
      <c r="EH131" s="106" t="n">
        <f aca="false">MAX(EXP(-0.015*((A137-'Export File'!$A$6+30)/365))*$EH$8,0.1)</f>
        <v>0.1</v>
      </c>
      <c r="EJ131" s="134" t="n">
        <f aca="false">BV131</f>
        <v>9.68364900447475</v>
      </c>
      <c r="EK131" s="134" t="n">
        <f aca="false">EJ131+5.22</f>
        <v>14.9036490044747</v>
      </c>
      <c r="EL131" s="134" t="n">
        <f aca="false">EJ131+18.2</f>
        <v>27.8836490044747</v>
      </c>
      <c r="EM131" s="134" t="n">
        <f aca="false">EJ131+$EM$3</f>
        <v>21.0836490044748</v>
      </c>
      <c r="EN131" s="135" t="n">
        <f aca="false">IF(Monomers_Data!K131=1,0.5*EM131+0.5*EL131,IF(Monomers_Data!K131=2,0.7*EM131+0.3*EL131,IF(Monomers_Data!K131=3,MAXA(MINA(EL131,EM131),EK131),IF(Monomers_Data!K131=4,0.7*EM131+0.3*EK131,IF(Monomers_Data!K131=5,0.5*EM131+0.5*EK131,"ERR")))))</f>
        <v>21.0836490044748</v>
      </c>
      <c r="EP131" s="142" t="n">
        <f aca="false">EN131+EO131</f>
        <v>21.0836490044748</v>
      </c>
      <c r="EQ131" s="134" t="str">
        <f aca="false">VLOOKUP(A131,'[2]Price Curves'!$C$8:$BH$367,'[2]Price Curves'!$BH$1)</f>
        <v/>
      </c>
      <c r="ER131" s="134" t="n">
        <f aca="false">VLOOKUP(A131,'[2]Price Curves'!$C$8:$BH$367,'[2]Price Curves'!$BA$1)</f>
        <v>47.1200532792207</v>
      </c>
      <c r="ES131" s="137" t="e">
        <f aca="false">MIN(((EQ131+$ET$1-ER131*0.7133-$ET$3)/5.69*2.4313)+1.5,CQ131-$ET$2)</f>
        <v>#VALUE!</v>
      </c>
      <c r="ET131" s="134" t="e">
        <f aca="false">MAX(($EQ131+$ET$1-$ER131*0.7133-$ET$3)/5.69*2.4313+1.5,$CQ131-$ET$2)</f>
        <v>#VALUE!</v>
      </c>
      <c r="EU131" s="138" t="e">
        <f aca="false">AVERAGE(ET131,ES131)</f>
        <v>#VALUE!</v>
      </c>
      <c r="EV131" s="134" t="n">
        <f aca="false">CB131*$EV$2+$EV$3</f>
        <v>14.8811549983784</v>
      </c>
      <c r="EW131" s="134" t="e">
        <f aca="false">IF(Monomers_Data!U131=1,0.5*EU131+0.5*ET131,IF(Monomers_Data!U131=2,0.7*EU131+0.3*ET131,IF(Monomers_Data!U131=3,MAXA(MINA(ET131,EU131),ES131),IF(Monomers_Data!U131=4,0.7*EU131+0.3*ES131,IF(Monomers_Data!U131=5,0.5*EU131+0.5*ES131,"ERR")))))</f>
        <v>#VALUE!</v>
      </c>
      <c r="EX131" s="96" t="e">
        <f aca="false">EW131</f>
        <v>#VALUE!</v>
      </c>
      <c r="EY131" s="139" t="n">
        <f aca="false">VLOOKUP(A131,'[2]Price Curves'!$C$8:$BH$367,'[2]Price Curves'!$BE$1)</f>
        <v>4.497</v>
      </c>
      <c r="EZ131" s="134" t="n">
        <f aca="false">EY131*$EZ$2+$EZ$3</f>
        <v>68.6023</v>
      </c>
      <c r="FA131" s="0" t="n">
        <f aca="false">((EY131*$FA$2)+$FA$3)*100</f>
        <v>67.2185</v>
      </c>
    </row>
    <row r="132" customFormat="false" ht="12.75" hidden="false" customHeight="false" outlineLevel="0" collapsed="false">
      <c r="A132" s="140" t="n">
        <f aca="false">EOMONTH(A131,0)+1</f>
        <v>40725</v>
      </c>
      <c r="C132" s="108" t="n">
        <f aca="false">CB132</f>
        <v>23.8985204525413</v>
      </c>
      <c r="D132" s="143"/>
      <c r="E132" s="96" t="n">
        <f aca="false">C132+$E$3</f>
        <v>32.8985204525413</v>
      </c>
      <c r="F132" s="96" t="n">
        <f aca="false">C132+$F$3</f>
        <v>45.8985204525413</v>
      </c>
      <c r="G132" s="96" t="n">
        <f aca="false">C132+$G$3</f>
        <v>39.0985204525413</v>
      </c>
      <c r="H132" s="92" t="n">
        <f aca="false">IF(Polymers_Data!F132=1,0.5*G132+0.5*F132,IF(Polymers_Data!F132=2,0.7*G132+0.3*F132,IF(Polymers_Data!F132=3,MAXA(MINA(F132,G132),E132),IF(Polymers_Data!F132=4,0.7*G132+0.3*E132,IF(Polymers_Data!F132=5,0.5*G132+0.5*E132,"ERR")))))</f>
        <v>39.0985204525413</v>
      </c>
      <c r="I132" s="109" t="n">
        <v>0</v>
      </c>
      <c r="J132" s="109" t="n">
        <f aca="false">G132+I132</f>
        <v>39.0985204525413</v>
      </c>
      <c r="K132" s="110" t="n">
        <f aca="false">J132+2</f>
        <v>41.0985204525413</v>
      </c>
      <c r="L132" s="111" t="n">
        <f aca="false">AB132+$L$3</f>
        <v>41.3985204525413</v>
      </c>
      <c r="M132" s="112" t="n">
        <f aca="false">L132+$M$3</f>
        <v>42.3985204525413</v>
      </c>
      <c r="N132" s="113" t="n">
        <f aca="false">L132+$N$3</f>
        <v>40.3985204525413</v>
      </c>
      <c r="O132" s="114" t="n">
        <f aca="false">C132+$O$3</f>
        <v>26.3985204525413</v>
      </c>
      <c r="P132" s="96" t="n">
        <f aca="false">C132+$P$3</f>
        <v>44.3985204525413</v>
      </c>
      <c r="Q132" s="96" t="n">
        <f aca="false">C132+$Q$3</f>
        <v>36.1485204525413</v>
      </c>
      <c r="R132" s="143"/>
      <c r="S132" s="88" t="n">
        <f aca="false">J132-3.5</f>
        <v>35.5985204525413</v>
      </c>
      <c r="T132" s="92"/>
      <c r="U132" s="114" t="n">
        <f aca="false">$C132+$U$3</f>
        <v>28.8985204525413</v>
      </c>
      <c r="V132" s="96" t="n">
        <f aca="false">$C132+$V$3</f>
        <v>43.3985204525413</v>
      </c>
      <c r="W132" s="96" t="n">
        <f aca="false">$C132+$W$3</f>
        <v>35.8985204525413</v>
      </c>
      <c r="X132" s="144"/>
      <c r="Y132" s="92" t="n">
        <f aca="false">IF(Polymers_Data!BA132=1,0.5*W132+0.5*V132,IF(Polymers_Data!BA132=2,0.7*W132+0.3*V132,IF(Polymers_Data!BA132=3,MAXA(MINA(V132,W132),U132),IF(Polymers_Data!BA132=4,0.7*W132+0.3*U132,IF(Polymers_Data!BA132=5,0.5*W132+0.5*U132,"ERR")))))</f>
        <v>35.8985204525413</v>
      </c>
      <c r="Z132" s="96" t="n">
        <v>0</v>
      </c>
      <c r="AA132" s="92" t="n">
        <f aca="false">W132+Z132</f>
        <v>35.8985204525413</v>
      </c>
      <c r="AB132" s="92" t="n">
        <f aca="false">AA132+1</f>
        <v>36.8985204525413</v>
      </c>
      <c r="AC132" s="116" t="n">
        <f aca="false">S132+2</f>
        <v>37.5985204525413</v>
      </c>
      <c r="AD132" s="117" t="n">
        <f aca="false">AB132+2.5</f>
        <v>39.3985204525413</v>
      </c>
      <c r="AE132" s="145" t="n">
        <f aca="false">C132+11.33</f>
        <v>35.2285204525413</v>
      </c>
      <c r="AF132" s="145" t="n">
        <f aca="false">C132+27</f>
        <v>50.8985204525413</v>
      </c>
      <c r="AG132" s="145" t="n">
        <f aca="false">C132+17.68</f>
        <v>41.5785204525413</v>
      </c>
      <c r="AH132" s="143"/>
      <c r="AI132" s="88" t="n">
        <f aca="false">AC132+4.5</f>
        <v>42.0985204525413</v>
      </c>
      <c r="AJ132" s="118" t="n">
        <f aca="false">AB132+8</f>
        <v>44.8985204525413</v>
      </c>
      <c r="AK132" s="114" t="n">
        <f aca="false">CO132+1.5</f>
        <v>19.3985204525413</v>
      </c>
      <c r="AL132" s="143"/>
      <c r="AM132" s="96" t="n">
        <f aca="false">AK132+$AM$3</f>
        <v>32.1985204525413</v>
      </c>
      <c r="AN132" s="96" t="n">
        <f aca="false">AK132+$AN$3</f>
        <v>43.3985204525413</v>
      </c>
      <c r="AO132" s="96" t="n">
        <f aca="false">AK132+$AO$3</f>
        <v>37.2985204525413</v>
      </c>
      <c r="AP132" s="109" t="n">
        <f aca="false">IF(Polymers_Data!AE132=1,0.5*AO132+0.5*AN132,IF(Polymers_Data!AE132=2,0.7*AO132+0.3*AN132,IF(Polymers_Data!AE132=3,MAXA(MINA(AN132,AO132),AM132),IF(Polymers_Data!AE132=4,0.7*AO132+0.3*AM132,IF(Polymers_Data!AE132=5,0.5*AO132+0.5*AM132,"ERR")))))</f>
        <v>37.2985204525413</v>
      </c>
      <c r="AQ132" s="109" t="n">
        <f aca="false">IF(Polymers_Data!AE132=1,0.5*AO132+0.5*AN132,IF(Polymers_Data!AE132=2,0.7*AO132+0.3*AN132,IF(Polymers_Data!AE132=3,MAXA(MINA(AN132,AO132),AM132),IF(Polymers_Data!AE132=4,0.7*AO132+0.3*AM132,IF(Polymers_Data!AE132=5,0.5*AO132+0.5*AM132,"ERR")))))</f>
        <v>37.2985204525413</v>
      </c>
      <c r="AR132" s="96" t="n">
        <f aca="false">$AK132+10</f>
        <v>29.3985204525413</v>
      </c>
      <c r="AS132" s="96" t="n">
        <f aca="false">$AK132+23.75</f>
        <v>43.1485204525413</v>
      </c>
      <c r="AT132" s="96" t="n">
        <f aca="false">$AK132+$AT$3</f>
        <v>34.7885204525413</v>
      </c>
      <c r="AU132" s="96" t="n">
        <f aca="false">IF(Polymers_Data!BP132=1,0.5*AT132+0.5*AS132,IF(Polymers_Data!BP132=2,0.7*AT132+0.3*AS132,IF(Polymers_Data!BP132=3,MAXA(MINA(AS132,AT132),AR132),IF(Polymers_Data!BP132=4,0.7*AT132+0.3*AR132,IF(Polymers_Data!BP132=5,0.3*AT132+0.7*AR132,"ERR")))))</f>
        <v>34.7885204525413</v>
      </c>
      <c r="AV132" s="96"/>
      <c r="AW132" s="96" t="n">
        <f aca="false">AT132+AV132</f>
        <v>34.7885204525413</v>
      </c>
      <c r="AX132" s="146"/>
      <c r="AY132" s="108" t="n">
        <f aca="false">C132</f>
        <v>23.8985204525413</v>
      </c>
      <c r="AZ132" s="143"/>
      <c r="BA132" s="96" t="n">
        <f aca="false">AY132+$BA$3</f>
        <v>41.3985204525413</v>
      </c>
      <c r="BB132" s="96" t="n">
        <f aca="false">AY132+$BB$3</f>
        <v>83.8985204525413</v>
      </c>
      <c r="BC132" s="96" t="n">
        <f aca="false">AY132+$BC$3</f>
        <v>63.3985204525413</v>
      </c>
      <c r="BD132" s="109" t="n">
        <f aca="false">IF(Polymers_Data!BZ132=1,0.5*BC132+0.5*BB132,IF(Polymers_Data!BZ132=2,0.7*BC132+0.3*BB132,IF(Polymers_Data!BZ132=3,MAXA(MINA(BB132,BC132),BA132),IF(Polymers_Data!BZ132=4,0.7*BC132+0.3*BA132,IF(Polymers_Data!BZ132=5,0.5*BC132+0.5*BA132,"ERR")))))</f>
        <v>63.3985204525413</v>
      </c>
      <c r="BE132" s="92" t="n">
        <f aca="false">IF(Polymers_Data!BZ132=1,0.5*BC132+0.5*BB132,IF(Polymers_Data!BZ132=2,0.7*BC132+0.3*BB132,IF(Polymers_Data!BZ132=3,MAXA(MINA(BB132,BC132),BA132),IF(Polymers_Data!BZ132=4,0.7*BC132+0.3*BA132,IF(Polymers_Data!BZ132=5,0.5*BC132+0.5*BA132,"ERR")))))</f>
        <v>63.3985204525413</v>
      </c>
      <c r="BF132" s="143"/>
      <c r="BG132" s="143"/>
      <c r="BH132" s="143"/>
      <c r="BI132" s="120" t="n">
        <f aca="false">BC132+BH132</f>
        <v>63.3985204525413</v>
      </c>
      <c r="BJ132" s="143"/>
      <c r="BK132" s="114" t="n">
        <f aca="false">DQ132</f>
        <v>34.8985204525413</v>
      </c>
      <c r="BL132" s="143"/>
      <c r="BM132" s="96" t="n">
        <f aca="false">BK132+$BM$3</f>
        <v>42.1485204525413</v>
      </c>
      <c r="BN132" s="96" t="n">
        <f aca="false">BK132+22</f>
        <v>56.8985204525413</v>
      </c>
      <c r="BO132" s="96" t="n">
        <f aca="false">BK132+$BO$3</f>
        <v>50.0985204525413</v>
      </c>
      <c r="BP132" s="121" t="n">
        <f aca="false">IF(Polymers_Data!AJ132=1,0.5*BO132+0.5*BN132,IF(Polymers_Data!AJ132=2,0.7*BO132+0.3*BN132,IF(Polymers_Data!AJ132=3,MAXA(MINA(BN132,BO132),BM132),IF(Polymers_Data!AJ132=4,0.7*BO132+0.3*BM132,IF(Polymers_Data!AJ132=5,0.5*BO132+0.5*BM132,"ERR")))))</f>
        <v>50.0985204525413</v>
      </c>
      <c r="BQ132" s="121" t="n">
        <v>0</v>
      </c>
      <c r="BR132" s="121" t="n">
        <f aca="false">BO132+BQ132</f>
        <v>50.0985204525413</v>
      </c>
      <c r="BS132" s="96" t="n">
        <f aca="false">BR132-2.5</f>
        <v>47.5985204525413</v>
      </c>
      <c r="BT132" s="124"/>
      <c r="BU132" s="122" t="n">
        <f aca="false">VLOOKUP(A132,'[2]Price Curves'!$C$8:$IV$367,'[2]Price Curves'!$AW$1)</f>
        <v>29.3986057440476</v>
      </c>
      <c r="BV132" s="96" t="n">
        <f aca="false">BU132/2.97</f>
        <v>9.89852045254129</v>
      </c>
      <c r="BW132" s="96" t="n">
        <f aca="false">BV132+7</f>
        <v>16.8985204525413</v>
      </c>
      <c r="BX132" s="96" t="n">
        <f aca="false">BV132+23.861</f>
        <v>33.7595204525413</v>
      </c>
      <c r="BY132" s="96" t="n">
        <f aca="false">BV132+$BY$3</f>
        <v>23.8985204525413</v>
      </c>
      <c r="BZ132" s="96" t="n">
        <f aca="false">IF(Monomers_Data!F132=1,0.5*BY132+0.5*BX132,IF(Monomers_Data!F132=2,0.7*BY132+0.3*BX132,IF(Monomers_Data!F132=3,MAXA(MINA(BX132,BY132),BW132),IF(Monomers_Data!F132=4,0.7*BY132+0.3*BW132,IF(Monomers_Data!F132=5,0.5*BY132+0.5*BW132,"ERR")))))</f>
        <v>23.8985204525413</v>
      </c>
      <c r="CA132" s="96"/>
      <c r="CB132" s="92" t="n">
        <f aca="false">BY132+CA132</f>
        <v>23.8985204525413</v>
      </c>
      <c r="CC132" s="96" t="n">
        <f aca="false">EP132</f>
        <v>21.2985204525413</v>
      </c>
      <c r="CD132" s="96" t="n">
        <f aca="false">CB132+2</f>
        <v>25.8985204525413</v>
      </c>
      <c r="CE132" s="123" t="n">
        <f aca="false">CB132+0.25</f>
        <v>24.1485204525413</v>
      </c>
      <c r="CF132" s="124"/>
      <c r="CG132" s="105" t="n">
        <f aca="false">VLOOKUP(A132,'[2]Price Curves'!$C$8:$BH$367,'[2]Price Curves'!$AY$1)</f>
        <v>48.7020350696429</v>
      </c>
      <c r="CH132" s="124" t="n">
        <f aca="false">CG132/4.23</f>
        <v>11.5134834680007</v>
      </c>
      <c r="CI132" s="124" t="n">
        <f aca="false">$CB132+CI$3</f>
        <v>15.8985204525413</v>
      </c>
      <c r="CJ132" s="124" t="n">
        <f aca="false">$CB132+CJ$3</f>
        <v>21.8985204525413</v>
      </c>
      <c r="CK132" s="124" t="n">
        <f aca="false">$CB132+CK$3</f>
        <v>17.8985204525413</v>
      </c>
      <c r="CL132" s="125" t="n">
        <f aca="false">IF(Monomers_Data!P132=1,0.5*CK132+0.5*CJ132,IF(Monomers_Data!P132=2,0.7*CK132+0.3*CJ132,IF(Monomers_Data!P132=3,MAXA(MINA(CJ132,CK132),CI132),IF(Monomers_Data!P132=4,0.7*CK132+0.3*CI132,IF(Monomers_Data!P132=5,0.5*CK132+0.5*CI132,"ERR")))))</f>
        <v>17.8985204525413</v>
      </c>
      <c r="CM132" s="125" t="n">
        <f aca="false">CH132+$CM$3</f>
        <v>18.5134834680007</v>
      </c>
      <c r="CN132" s="125"/>
      <c r="CO132" s="118" t="n">
        <f aca="false">CK132+CN132</f>
        <v>17.8985204525413</v>
      </c>
      <c r="CP132" s="125" t="n">
        <v>1.5</v>
      </c>
      <c r="CQ132" s="127" t="n">
        <f aca="false">CO132+CP132</f>
        <v>19.3985204525413</v>
      </c>
      <c r="CR132" s="124" t="e">
        <f aca="false">EX132</f>
        <v>#VALUE!</v>
      </c>
      <c r="CS132" s="128" t="e">
        <f aca="false">EX132</f>
        <v>#VALUE!</v>
      </c>
      <c r="CT132" s="7" t="n">
        <f aca="false">CB132</f>
        <v>23.8985204525413</v>
      </c>
      <c r="CU132" s="124" t="n">
        <f aca="false">(+CT132+$CU$3)</f>
        <v>26.3985204525413</v>
      </c>
      <c r="CV132" s="124" t="n">
        <f aca="false">CT132+$CV$3</f>
        <v>40.8985204525413</v>
      </c>
      <c r="CW132" s="124" t="n">
        <f aca="false">CT132+$CW$3</f>
        <v>33.8985204525413</v>
      </c>
      <c r="CX132" s="96" t="n">
        <f aca="false">IF(Polymers_Data!BU132=1,0.5*CW132+0.5*CV132,IF(Polymers_Data!BU132=2,0.7*CW132+0.3*CV132,IF(Polymers_Data!BU132=3,MAXA(MINA(CV132,CW132),CU132),IF(Polymers_Data!BU132=4,0.7*CW132+0.3*CU132,IF(Polymers_Data!BU132=5,0.5*CW132+0.5*CU132,"ERR")))))</f>
        <v>35.9985204525413</v>
      </c>
      <c r="CY132" s="129" t="n">
        <f aca="false">CX132</f>
        <v>35.9985204525413</v>
      </c>
      <c r="CZ132" s="105" t="n">
        <v>0</v>
      </c>
      <c r="DA132" s="124" t="n">
        <f aca="false">CZ132*100/(0.2*4.22+0.8*2.9696)</f>
        <v>0</v>
      </c>
      <c r="DB132" s="123"/>
      <c r="DC132" s="124" t="n">
        <f aca="false">EN132</f>
        <v>21.2985204525413</v>
      </c>
      <c r="DD132" s="124" t="e">
        <f aca="false">EB132</f>
        <v>#VALUE!</v>
      </c>
      <c r="DE132" s="124" t="e">
        <f aca="false">DC132*0.285+DD132/7.37*0.785+5.2</f>
        <v>#VALUE!</v>
      </c>
      <c r="DF132" s="124" t="n">
        <f aca="false">DC132+$DF$3</f>
        <v>15.9985204525413</v>
      </c>
      <c r="DG132" s="124" t="n">
        <f aca="false">DC132+$DG$3</f>
        <v>46.2985204525413</v>
      </c>
      <c r="DH132" s="96" t="n">
        <f aca="false">DC132+6</f>
        <v>27.2985204525413</v>
      </c>
      <c r="DI132" s="124" t="n">
        <f aca="false">IF(Monomers_Data!AE132=1,0.5*DH132+0.5*DG132,IF(Monomers_Data!AE132=2,0.7*DH132+0.3*DG132,IF(Monomers_Data!AE132=3,MAXA(MINA(DG132,DH132),DF132),IF(Monomers_Data!AE132=4,0.7*DH132+0.3*DF132,IF(Monomers_Data!AE132=5,0.5*DH132+0.5*DF132,"ERR")))))</f>
        <v>27.2985204525413</v>
      </c>
      <c r="DJ132" s="125" t="n">
        <f aca="false">DI132</f>
        <v>27.2985204525413</v>
      </c>
      <c r="DK132" s="123" t="n">
        <f aca="false">DJ132/100*2204</f>
        <v>601.65939077401</v>
      </c>
      <c r="DL132" s="124" t="n">
        <f aca="false">CB132</f>
        <v>23.8985204525413</v>
      </c>
      <c r="DM132" s="124" t="n">
        <f aca="false">DL132+$DM$3</f>
        <v>26.3985204525413</v>
      </c>
      <c r="DN132" s="124" t="n">
        <f aca="false">DL132+$DN$3</f>
        <v>46.8985204525413</v>
      </c>
      <c r="DO132" s="96" t="n">
        <f aca="false">DL132+$DO$3</f>
        <v>34.8985204525413</v>
      </c>
      <c r="DP132" s="124" t="n">
        <f aca="false">IF(Monomers_Data!AE132=1,0.5*DO132+0.5*DN132,IF(Monomers_Data!AE132=2,0.7*DO132+0.3*DN132,IF(Monomers_Data!AE132=3,MAXA(MINA(DN132,DO132),DM132),IF(Monomers_Data!AE132=4,0.7*DO132+0.3*DM132,IF(Monomers_Data!AE132=5,0.5*DO132+0.5*DM132,"ERR")))))</f>
        <v>34.8985204525413</v>
      </c>
      <c r="DQ132" s="125" t="n">
        <f aca="false">DP132</f>
        <v>34.8985204525413</v>
      </c>
      <c r="DR132" s="123" t="n">
        <f aca="false">DQ132/100*2204</f>
        <v>769.16339077401</v>
      </c>
      <c r="DS132" s="96" t="n">
        <f aca="false">VLOOKUP(A132,'[2]Price Curves'!$C$8:$BH$367,'[2]Price Curves'!$BC$1)</f>
        <v>23.225</v>
      </c>
      <c r="DT132" s="124" t="n">
        <f aca="false">DS132/42*100</f>
        <v>55.2976190476191</v>
      </c>
      <c r="DU132" s="124" t="str">
        <f aca="false">VLOOKUP(A132,'[2]Price Curves'!$C$8:$BH$367,'[2]Price Curves'!$BG$1)</f>
        <v/>
      </c>
      <c r="DV132" s="105" t="n">
        <f aca="false">DT133+$DT$3</f>
        <v>80.9571428571429</v>
      </c>
      <c r="DW132" s="130" t="n">
        <f aca="false">DT133+$DU$3</f>
        <v>165.357142857143</v>
      </c>
      <c r="DX132" s="130" t="e">
        <f aca="false">DT132*$DV$3+DU132*$DW$3+$DX$3</f>
        <v>#VALUE!</v>
      </c>
      <c r="DY132" s="96" t="n">
        <f aca="false">DT133+$DY$3</f>
        <v>110.357142857143</v>
      </c>
      <c r="DZ132" s="96"/>
      <c r="EA132" s="131" t="e">
        <f aca="false">DX132+DZ132</f>
        <v>#VALUE!</v>
      </c>
      <c r="EB132" s="131" t="e">
        <f aca="false">DX132</f>
        <v>#VALUE!</v>
      </c>
      <c r="EC132" s="132"/>
      <c r="ED132" s="133" t="n">
        <f aca="false">'[2]Price Curves'!AM131</f>
        <v>0</v>
      </c>
      <c r="EH132" s="106" t="n">
        <f aca="false">MAX(EXP(-0.015*((A138-'Export File'!$A$6+30)/365))*$EH$8,0.1)</f>
        <v>0.1</v>
      </c>
      <c r="EJ132" s="134" t="n">
        <f aca="false">BV132</f>
        <v>9.89852045254129</v>
      </c>
      <c r="EK132" s="134" t="n">
        <f aca="false">EJ132+5.22</f>
        <v>15.1185204525413</v>
      </c>
      <c r="EL132" s="134" t="n">
        <f aca="false">EJ132+18.2</f>
        <v>28.0985204525413</v>
      </c>
      <c r="EM132" s="134" t="n">
        <f aca="false">EJ132+$EM$3</f>
        <v>21.2985204525413</v>
      </c>
      <c r="EN132" s="135" t="n">
        <f aca="false">IF(Monomers_Data!K132=1,0.5*EM132+0.5*EL132,IF(Monomers_Data!K132=2,0.7*EM132+0.3*EL132,IF(Monomers_Data!K132=3,MAXA(MINA(EL132,EM132),EK132),IF(Monomers_Data!K132=4,0.7*EM132+0.3*EK132,IF(Monomers_Data!K132=5,0.5*EM132+0.5*EK132,"ERR")))))</f>
        <v>21.2985204525413</v>
      </c>
      <c r="EP132" s="142" t="n">
        <f aca="false">EN132+EO132</f>
        <v>21.2985204525413</v>
      </c>
      <c r="EQ132" s="134" t="str">
        <f aca="false">VLOOKUP(A132,'[2]Price Curves'!$C$8:$BH$367,'[2]Price Curves'!$BH$1)</f>
        <v/>
      </c>
      <c r="ER132" s="134" t="n">
        <f aca="false">VLOOKUP(A132,'[2]Price Curves'!$C$8:$BH$367,'[2]Price Curves'!$BA$1)</f>
        <v>47.9843890178572</v>
      </c>
      <c r="ES132" s="137" t="e">
        <f aca="false">MIN(((EQ132+$ET$1-ER132*0.7133-$ET$3)/5.69*2.4313)+1.5,CQ132-$ET$2)</f>
        <v>#VALUE!</v>
      </c>
      <c r="ET132" s="134" t="e">
        <f aca="false">MAX(($EQ132+$ET$1-$ER132*0.7133-$ET$3)/5.69*2.4313+1.5,$CQ132-$ET$2)</f>
        <v>#VALUE!</v>
      </c>
      <c r="EU132" s="138" t="e">
        <f aca="false">AVERAGE(ET132,ES132)</f>
        <v>#VALUE!</v>
      </c>
      <c r="EV132" s="134" t="n">
        <f aca="false">CB132*$EV$2+$EV$3</f>
        <v>15.0433829416687</v>
      </c>
      <c r="EW132" s="134" t="e">
        <f aca="false">IF(Monomers_Data!U132=1,0.5*EU132+0.5*ET132,IF(Monomers_Data!U132=2,0.7*EU132+0.3*ET132,IF(Monomers_Data!U132=3,MAXA(MINA(ET132,EU132),ES132),IF(Monomers_Data!U132=4,0.7*EU132+0.3*ES132,IF(Monomers_Data!U132=5,0.5*EU132+0.5*ES132,"ERR")))))</f>
        <v>#VALUE!</v>
      </c>
      <c r="EX132" s="96" t="e">
        <f aca="false">EW132</f>
        <v>#VALUE!</v>
      </c>
      <c r="EY132" s="139" t="n">
        <f aca="false">VLOOKUP(A132,'[2]Price Curves'!$C$8:$BH$367,'[2]Price Curves'!$BE$1)</f>
        <v>4.542</v>
      </c>
      <c r="EZ132" s="134" t="n">
        <f aca="false">EY132*$EZ$2+$EZ$3</f>
        <v>69.3178</v>
      </c>
      <c r="FA132" s="0" t="n">
        <f aca="false">((EY132*$FA$2)+$FA$3)*100</f>
        <v>67.691</v>
      </c>
    </row>
    <row r="133" customFormat="false" ht="12.75" hidden="false" customHeight="false" outlineLevel="0" collapsed="false">
      <c r="A133" s="140" t="n">
        <f aca="false">EOMONTH(A132,0)+1</f>
        <v>40756</v>
      </c>
      <c r="C133" s="108" t="n">
        <f aca="false">CB133</f>
        <v>23.9174475169222</v>
      </c>
      <c r="D133" s="143"/>
      <c r="E133" s="96" t="n">
        <f aca="false">C133+$E$3</f>
        <v>32.9174475169222</v>
      </c>
      <c r="F133" s="96" t="n">
        <f aca="false">C133+$F$3</f>
        <v>45.9174475169222</v>
      </c>
      <c r="G133" s="96" t="n">
        <f aca="false">C133+$G$3</f>
        <v>39.1174475169222</v>
      </c>
      <c r="H133" s="92" t="n">
        <f aca="false">IF(Polymers_Data!F133=1,0.5*G133+0.5*F133,IF(Polymers_Data!F133=2,0.7*G133+0.3*F133,IF(Polymers_Data!F133=3,MAXA(MINA(F133,G133),E133),IF(Polymers_Data!F133=4,0.7*G133+0.3*E133,IF(Polymers_Data!F133=5,0.5*G133+0.5*E133,"ERR")))))</f>
        <v>39.1174475169222</v>
      </c>
      <c r="I133" s="109" t="n">
        <v>0</v>
      </c>
      <c r="J133" s="109" t="n">
        <f aca="false">G133+I133</f>
        <v>39.1174475169222</v>
      </c>
      <c r="K133" s="110" t="n">
        <f aca="false">J133+2</f>
        <v>41.1174475169222</v>
      </c>
      <c r="L133" s="111" t="n">
        <f aca="false">AB133+$L$3</f>
        <v>41.4174475169222</v>
      </c>
      <c r="M133" s="112" t="n">
        <f aca="false">L133+$M$3</f>
        <v>42.4174475169222</v>
      </c>
      <c r="N133" s="113" t="n">
        <f aca="false">L133+$N$3</f>
        <v>40.4174475169222</v>
      </c>
      <c r="O133" s="114" t="n">
        <f aca="false">C133+$O$3</f>
        <v>26.4174475169222</v>
      </c>
      <c r="P133" s="96" t="n">
        <f aca="false">C133+$P$3</f>
        <v>44.4174475169222</v>
      </c>
      <c r="Q133" s="96" t="n">
        <f aca="false">C133+$Q$3</f>
        <v>36.1674475169222</v>
      </c>
      <c r="R133" s="143"/>
      <c r="S133" s="88" t="n">
        <f aca="false">J133-3.5</f>
        <v>35.6174475169222</v>
      </c>
      <c r="T133" s="92"/>
      <c r="U133" s="114" t="n">
        <f aca="false">$C133+$U$3</f>
        <v>28.9174475169222</v>
      </c>
      <c r="V133" s="96" t="n">
        <f aca="false">$C133+$V$3</f>
        <v>43.4174475169222</v>
      </c>
      <c r="W133" s="96" t="n">
        <f aca="false">$C133+$W$3</f>
        <v>35.9174475169222</v>
      </c>
      <c r="X133" s="144"/>
      <c r="Y133" s="92" t="n">
        <f aca="false">IF(Polymers_Data!BA133=1,0.5*W133+0.5*V133,IF(Polymers_Data!BA133=2,0.7*W133+0.3*V133,IF(Polymers_Data!BA133=3,MAXA(MINA(V133,W133),U133),IF(Polymers_Data!BA133=4,0.7*W133+0.3*U133,IF(Polymers_Data!BA133=5,0.5*W133+0.5*U133,"ERR")))))</f>
        <v>35.9174475169222</v>
      </c>
      <c r="Z133" s="96" t="n">
        <v>0</v>
      </c>
      <c r="AA133" s="92" t="n">
        <f aca="false">W133+Z133</f>
        <v>35.9174475169222</v>
      </c>
      <c r="AB133" s="92" t="n">
        <f aca="false">AA133+1</f>
        <v>36.9174475169222</v>
      </c>
      <c r="AC133" s="116" t="n">
        <f aca="false">S133+2</f>
        <v>37.6174475169222</v>
      </c>
      <c r="AD133" s="117" t="n">
        <f aca="false">AB133+2.5</f>
        <v>39.4174475169222</v>
      </c>
      <c r="AE133" s="145" t="n">
        <f aca="false">C133+11.33</f>
        <v>35.2474475169222</v>
      </c>
      <c r="AF133" s="145" t="n">
        <f aca="false">C133+27</f>
        <v>50.9174475169222</v>
      </c>
      <c r="AG133" s="145" t="n">
        <f aca="false">C133+17.68</f>
        <v>41.5974475169222</v>
      </c>
      <c r="AH133" s="143"/>
      <c r="AI133" s="88" t="n">
        <f aca="false">AC133+4.5</f>
        <v>42.1174475169222</v>
      </c>
      <c r="AJ133" s="118" t="n">
        <f aca="false">AB133+8</f>
        <v>44.9174475169222</v>
      </c>
      <c r="AK133" s="114" t="n">
        <f aca="false">CO133+1.5</f>
        <v>19.4174475169222</v>
      </c>
      <c r="AL133" s="143"/>
      <c r="AM133" s="96" t="n">
        <f aca="false">AK133+$AM$3</f>
        <v>32.2174475169222</v>
      </c>
      <c r="AN133" s="96" t="n">
        <f aca="false">AK133+$AN$3</f>
        <v>43.4174475169222</v>
      </c>
      <c r="AO133" s="96" t="n">
        <f aca="false">AK133+$AO$3</f>
        <v>37.3174475169222</v>
      </c>
      <c r="AP133" s="109" t="n">
        <f aca="false">IF(Polymers_Data!AE133=1,0.5*AO133+0.5*AN133,IF(Polymers_Data!AE133=2,0.7*AO133+0.3*AN133,IF(Polymers_Data!AE133=3,MAXA(MINA(AN133,AO133),AM133),IF(Polymers_Data!AE133=4,0.7*AO133+0.3*AM133,IF(Polymers_Data!AE133=5,0.5*AO133+0.5*AM133,"ERR")))))</f>
        <v>37.3174475169222</v>
      </c>
      <c r="AQ133" s="109" t="n">
        <f aca="false">IF(Polymers_Data!AE133=1,0.5*AO133+0.5*AN133,IF(Polymers_Data!AE133=2,0.7*AO133+0.3*AN133,IF(Polymers_Data!AE133=3,MAXA(MINA(AN133,AO133),AM133),IF(Polymers_Data!AE133=4,0.7*AO133+0.3*AM133,IF(Polymers_Data!AE133=5,0.5*AO133+0.5*AM133,"ERR")))))</f>
        <v>37.3174475169222</v>
      </c>
      <c r="AR133" s="96" t="n">
        <f aca="false">$AK133+10</f>
        <v>29.4174475169222</v>
      </c>
      <c r="AS133" s="96" t="n">
        <f aca="false">$AK133+23.75</f>
        <v>43.1674475169222</v>
      </c>
      <c r="AT133" s="96" t="n">
        <f aca="false">$AK133+$AT$3</f>
        <v>34.8074475169222</v>
      </c>
      <c r="AU133" s="96" t="n">
        <f aca="false">IF(Polymers_Data!BP133=1,0.5*AT133+0.5*AS133,IF(Polymers_Data!BP133=2,0.7*AT133+0.3*AS133,IF(Polymers_Data!BP133=3,MAXA(MINA(AS133,AT133),AR133),IF(Polymers_Data!BP133=4,0.7*AT133+0.3*AR133,IF(Polymers_Data!BP133=5,0.3*AT133+0.7*AR133,"ERR")))))</f>
        <v>34.8074475169222</v>
      </c>
      <c r="AV133" s="96"/>
      <c r="AW133" s="96" t="n">
        <f aca="false">AT133+AV133</f>
        <v>34.8074475169222</v>
      </c>
      <c r="AX133" s="146"/>
      <c r="AY133" s="108" t="n">
        <f aca="false">C133</f>
        <v>23.9174475169222</v>
      </c>
      <c r="AZ133" s="143"/>
      <c r="BA133" s="96" t="n">
        <f aca="false">AY133+$BA$3</f>
        <v>41.4174475169222</v>
      </c>
      <c r="BB133" s="96" t="n">
        <f aca="false">AY133+$BB$3</f>
        <v>83.9174475169222</v>
      </c>
      <c r="BC133" s="96" t="n">
        <f aca="false">AY133+$BC$3</f>
        <v>63.4174475169222</v>
      </c>
      <c r="BD133" s="109" t="n">
        <f aca="false">IF(Polymers_Data!BZ133=1,0.5*BC133+0.5*BB133,IF(Polymers_Data!BZ133=2,0.7*BC133+0.3*BB133,IF(Polymers_Data!BZ133=3,MAXA(MINA(BB133,BC133),BA133),IF(Polymers_Data!BZ133=4,0.7*BC133+0.3*BA133,IF(Polymers_Data!BZ133=5,0.5*BC133+0.5*BA133,"ERR")))))</f>
        <v>63.4174475169222</v>
      </c>
      <c r="BE133" s="92" t="n">
        <f aca="false">IF(Polymers_Data!BZ133=1,0.5*BC133+0.5*BB133,IF(Polymers_Data!BZ133=2,0.7*BC133+0.3*BB133,IF(Polymers_Data!BZ133=3,MAXA(MINA(BB133,BC133),BA133),IF(Polymers_Data!BZ133=4,0.7*BC133+0.3*BA133,IF(Polymers_Data!BZ133=5,0.5*BC133+0.5*BA133,"ERR")))))</f>
        <v>63.4174475169222</v>
      </c>
      <c r="BF133" s="143"/>
      <c r="BG133" s="143"/>
      <c r="BH133" s="143"/>
      <c r="BI133" s="120" t="n">
        <f aca="false">BC133+BH133</f>
        <v>63.4174475169222</v>
      </c>
      <c r="BJ133" s="143"/>
      <c r="BK133" s="114" t="n">
        <f aca="false">DQ133</f>
        <v>34.9174475169222</v>
      </c>
      <c r="BL133" s="143"/>
      <c r="BM133" s="96" t="n">
        <f aca="false">BK133+$BM$3</f>
        <v>42.1674475169222</v>
      </c>
      <c r="BN133" s="96" t="n">
        <f aca="false">BK133+22</f>
        <v>56.9174475169222</v>
      </c>
      <c r="BO133" s="96" t="n">
        <f aca="false">BK133+$BO$3</f>
        <v>50.1174475169222</v>
      </c>
      <c r="BP133" s="121" t="n">
        <f aca="false">IF(Polymers_Data!AJ133=1,0.5*BO133+0.5*BN133,IF(Polymers_Data!AJ133=2,0.7*BO133+0.3*BN133,IF(Polymers_Data!AJ133=3,MAXA(MINA(BN133,BO133),BM133),IF(Polymers_Data!AJ133=4,0.7*BO133+0.3*BM133,IF(Polymers_Data!AJ133=5,0.5*BO133+0.5*BM133,"ERR")))))</f>
        <v>50.1174475169222</v>
      </c>
      <c r="BQ133" s="121" t="n">
        <v>0</v>
      </c>
      <c r="BR133" s="121" t="n">
        <f aca="false">BO133+BQ133</f>
        <v>50.1174475169222</v>
      </c>
      <c r="BS133" s="96" t="n">
        <f aca="false">BR133-2.5</f>
        <v>47.6174475169222</v>
      </c>
      <c r="BT133" s="124"/>
      <c r="BU133" s="122" t="n">
        <f aca="false">VLOOKUP(A133,'[2]Price Curves'!$C$8:$IV$367,'[2]Price Curves'!$AW$1)</f>
        <v>29.4548191252588</v>
      </c>
      <c r="BV133" s="96" t="n">
        <f aca="false">BU133/2.97</f>
        <v>9.91744751692216</v>
      </c>
      <c r="BW133" s="96" t="n">
        <f aca="false">BV133+7</f>
        <v>16.9174475169222</v>
      </c>
      <c r="BX133" s="96" t="n">
        <f aca="false">BV133+23.861</f>
        <v>33.7784475169222</v>
      </c>
      <c r="BY133" s="96" t="n">
        <f aca="false">BV133+$BY$3</f>
        <v>23.9174475169222</v>
      </c>
      <c r="BZ133" s="96" t="n">
        <f aca="false">IF(Monomers_Data!F133=1,0.5*BY133+0.5*BX133,IF(Monomers_Data!F133=2,0.7*BY133+0.3*BX133,IF(Monomers_Data!F133=3,MAXA(MINA(BX133,BY133),BW133),IF(Monomers_Data!F133=4,0.7*BY133+0.3*BW133,IF(Monomers_Data!F133=5,0.5*BY133+0.5*BW133,"ERR")))))</f>
        <v>23.9174475169222</v>
      </c>
      <c r="CA133" s="96"/>
      <c r="CB133" s="92" t="n">
        <f aca="false">BY133+CA133</f>
        <v>23.9174475169222</v>
      </c>
      <c r="CC133" s="96" t="n">
        <f aca="false">EP133</f>
        <v>21.3174475169222</v>
      </c>
      <c r="CD133" s="96" t="n">
        <f aca="false">CB133+2</f>
        <v>25.9174475169222</v>
      </c>
      <c r="CE133" s="123" t="n">
        <f aca="false">CB133+0.25</f>
        <v>24.1674475169222</v>
      </c>
      <c r="CF133" s="124"/>
      <c r="CG133" s="105" t="n">
        <f aca="false">VLOOKUP(A133,'[2]Price Curves'!$C$8:$BH$367,'[2]Price Curves'!$AY$1)</f>
        <v>48.7716207975155</v>
      </c>
      <c r="CH133" s="124" t="n">
        <f aca="false">CG133/4.23</f>
        <v>11.5299339946845</v>
      </c>
      <c r="CI133" s="124" t="n">
        <f aca="false">$CB133+CI$3</f>
        <v>15.9174475169222</v>
      </c>
      <c r="CJ133" s="124" t="n">
        <f aca="false">$CB133+CJ$3</f>
        <v>21.9174475169222</v>
      </c>
      <c r="CK133" s="124" t="n">
        <f aca="false">$CB133+CK$3</f>
        <v>17.9174475169222</v>
      </c>
      <c r="CL133" s="125" t="n">
        <f aca="false">IF(Monomers_Data!P133=1,0.5*CK133+0.5*CJ133,IF(Monomers_Data!P133=2,0.7*CK133+0.3*CJ133,IF(Monomers_Data!P133=3,MAXA(MINA(CJ133,CK133),CI133),IF(Monomers_Data!P133=4,0.7*CK133+0.3*CI133,IF(Monomers_Data!P133=5,0.5*CK133+0.5*CI133,"ERR")))))</f>
        <v>17.9174475169222</v>
      </c>
      <c r="CM133" s="125" t="n">
        <f aca="false">CH133+$CM$3</f>
        <v>18.5299339946845</v>
      </c>
      <c r="CN133" s="125"/>
      <c r="CO133" s="118" t="n">
        <f aca="false">CK133+CN133</f>
        <v>17.9174475169222</v>
      </c>
      <c r="CP133" s="125" t="n">
        <v>1.5</v>
      </c>
      <c r="CQ133" s="127" t="n">
        <f aca="false">CO133+CP133</f>
        <v>19.4174475169222</v>
      </c>
      <c r="CR133" s="124" t="e">
        <f aca="false">EX133</f>
        <v>#VALUE!</v>
      </c>
      <c r="CS133" s="128" t="e">
        <f aca="false">EX133</f>
        <v>#VALUE!</v>
      </c>
      <c r="CT133" s="7" t="n">
        <f aca="false">CB133</f>
        <v>23.9174475169222</v>
      </c>
      <c r="CU133" s="124" t="n">
        <f aca="false">(+CT133+$CU$3)</f>
        <v>26.4174475169222</v>
      </c>
      <c r="CV133" s="124" t="n">
        <f aca="false">CT133+$CV$3</f>
        <v>40.9174475169222</v>
      </c>
      <c r="CW133" s="124" t="n">
        <f aca="false">CT133+$CW$3</f>
        <v>33.9174475169222</v>
      </c>
      <c r="CX133" s="96" t="n">
        <f aca="false">IF(Polymers_Data!BU133=1,0.5*CW133+0.5*CV133,IF(Polymers_Data!BU133=2,0.7*CW133+0.3*CV133,IF(Polymers_Data!BU133=3,MAXA(MINA(CV133,CW133),CU133),IF(Polymers_Data!BU133=4,0.7*CW133+0.3*CU133,IF(Polymers_Data!BU133=5,0.5*CW133+0.5*CU133,"ERR")))))</f>
        <v>36.0174475169222</v>
      </c>
      <c r="CY133" s="129" t="n">
        <f aca="false">CX133</f>
        <v>36.0174475169222</v>
      </c>
      <c r="CZ133" s="105" t="n">
        <v>0</v>
      </c>
      <c r="DA133" s="124" t="n">
        <f aca="false">CZ133*100/(0.2*4.22+0.8*2.9696)</f>
        <v>0</v>
      </c>
      <c r="DB133" s="123"/>
      <c r="DC133" s="124" t="n">
        <f aca="false">EN133</f>
        <v>21.3174475169222</v>
      </c>
      <c r="DD133" s="124" t="e">
        <f aca="false">EB133</f>
        <v>#VALUE!</v>
      </c>
      <c r="DE133" s="124" t="e">
        <f aca="false">DC133*0.285+DD133/7.37*0.785+5.2</f>
        <v>#VALUE!</v>
      </c>
      <c r="DF133" s="124" t="n">
        <f aca="false">DC133+$DF$3</f>
        <v>16.0174475169222</v>
      </c>
      <c r="DG133" s="124" t="n">
        <f aca="false">DC133+$DG$3</f>
        <v>46.3174475169222</v>
      </c>
      <c r="DH133" s="96" t="n">
        <f aca="false">DC133+6</f>
        <v>27.3174475169222</v>
      </c>
      <c r="DI133" s="124" t="n">
        <f aca="false">IF(Monomers_Data!AE133=1,0.5*DH133+0.5*DG133,IF(Monomers_Data!AE133=2,0.7*DH133+0.3*DG133,IF(Monomers_Data!AE133=3,MAXA(MINA(DG133,DH133),DF133),IF(Monomers_Data!AE133=4,0.7*DH133+0.3*DF133,IF(Monomers_Data!AE133=5,0.5*DH133+0.5*DF133,"ERR")))))</f>
        <v>27.3174475169222</v>
      </c>
      <c r="DJ133" s="125" t="n">
        <f aca="false">DI133</f>
        <v>27.3174475169222</v>
      </c>
      <c r="DK133" s="123" t="n">
        <f aca="false">DJ133/100*2204</f>
        <v>602.076543272964</v>
      </c>
      <c r="DL133" s="124" t="n">
        <f aca="false">CB133</f>
        <v>23.9174475169222</v>
      </c>
      <c r="DM133" s="124" t="n">
        <f aca="false">DL133+$DM$3</f>
        <v>26.4174475169222</v>
      </c>
      <c r="DN133" s="124" t="n">
        <f aca="false">DL133+$DN$3</f>
        <v>46.9174475169222</v>
      </c>
      <c r="DO133" s="96" t="n">
        <f aca="false">DL133+$DO$3</f>
        <v>34.9174475169222</v>
      </c>
      <c r="DP133" s="124" t="n">
        <f aca="false">IF(Monomers_Data!AE133=1,0.5*DO133+0.5*DN133,IF(Monomers_Data!AE133=2,0.7*DO133+0.3*DN133,IF(Monomers_Data!AE133=3,MAXA(MINA(DN133,DO133),DM133),IF(Monomers_Data!AE133=4,0.7*DO133+0.3*DM133,IF(Monomers_Data!AE133=5,0.5*DO133+0.5*DM133,"ERR")))))</f>
        <v>34.9174475169222</v>
      </c>
      <c r="DQ133" s="125" t="n">
        <f aca="false">DP133</f>
        <v>34.9174475169222</v>
      </c>
      <c r="DR133" s="123" t="n">
        <f aca="false">DQ133/100*2204</f>
        <v>769.580543272964</v>
      </c>
      <c r="DS133" s="96" t="n">
        <f aca="false">VLOOKUP(A133,'[2]Price Curves'!$C$8:$BH$367,'[2]Price Curves'!$BC$1)</f>
        <v>23.25</v>
      </c>
      <c r="DT133" s="124" t="n">
        <f aca="false">DS133/42*100</f>
        <v>55.3571428571429</v>
      </c>
      <c r="DU133" s="124" t="str">
        <f aca="false">VLOOKUP(A133,'[2]Price Curves'!$C$8:$BH$367,'[2]Price Curves'!$BG$1)</f>
        <v/>
      </c>
      <c r="DV133" s="105" t="n">
        <f aca="false">DT134+$DT$3</f>
        <v>81.0166666666667</v>
      </c>
      <c r="DW133" s="130" t="n">
        <f aca="false">DT134+$DU$3</f>
        <v>165.416666666667</v>
      </c>
      <c r="DX133" s="130" t="e">
        <f aca="false">DT133*$DV$3+DU133*$DW$3+$DX$3</f>
        <v>#VALUE!</v>
      </c>
      <c r="DY133" s="96" t="n">
        <f aca="false">DT134+$DY$3</f>
        <v>110.416666666667</v>
      </c>
      <c r="DZ133" s="96"/>
      <c r="EA133" s="131" t="e">
        <f aca="false">DX133+DZ133</f>
        <v>#VALUE!</v>
      </c>
      <c r="EB133" s="131" t="e">
        <f aca="false">DX133</f>
        <v>#VALUE!</v>
      </c>
      <c r="EC133" s="132"/>
      <c r="ED133" s="133" t="n">
        <f aca="false">'[2]Price Curves'!AM132</f>
        <v>0</v>
      </c>
      <c r="EH133" s="106" t="n">
        <f aca="false">MAX(EXP(-0.015*((A139-'Export File'!$A$6+30)/365))*$EH$8,0.1)</f>
        <v>0.1</v>
      </c>
      <c r="EJ133" s="134" t="n">
        <f aca="false">BV133</f>
        <v>9.91744751692216</v>
      </c>
      <c r="EK133" s="134" t="n">
        <f aca="false">EJ133+5.22</f>
        <v>15.1374475169222</v>
      </c>
      <c r="EL133" s="134" t="n">
        <f aca="false">EJ133+18.2</f>
        <v>28.1174475169222</v>
      </c>
      <c r="EM133" s="134" t="n">
        <f aca="false">EJ133+$EM$3</f>
        <v>21.3174475169222</v>
      </c>
      <c r="EN133" s="135" t="n">
        <f aca="false">IF(Monomers_Data!K133=1,0.5*EM133+0.5*EL133,IF(Monomers_Data!K133=2,0.7*EM133+0.3*EL133,IF(Monomers_Data!K133=3,MAXA(MINA(EL133,EM133),EK133),IF(Monomers_Data!K133=4,0.7*EM133+0.3*EK133,IF(Monomers_Data!K133=5,0.5*EM133+0.5*EK133,"ERR")))))</f>
        <v>21.3174475169222</v>
      </c>
      <c r="EP133" s="142" t="n">
        <f aca="false">EN133+EO133</f>
        <v>21.3174475169222</v>
      </c>
      <c r="EQ133" s="134" t="str">
        <f aca="false">VLOOKUP(A133,'[2]Price Curves'!$C$8:$BH$367,'[2]Price Curves'!$BH$1)</f>
        <v/>
      </c>
      <c r="ER133" s="134" t="n">
        <f aca="false">VLOOKUP(A133,'[2]Price Curves'!$C$8:$BH$367,'[2]Price Curves'!$BA$1)</f>
        <v>48.049037189441</v>
      </c>
      <c r="ES133" s="137" t="e">
        <f aca="false">MIN(((EQ133+$ET$1-ER133*0.7133-$ET$3)/5.69*2.4313)+1.5,CQ133-$ET$2)</f>
        <v>#VALUE!</v>
      </c>
      <c r="ET133" s="134" t="e">
        <f aca="false">MAX(($EQ133+$ET$1-$ER133*0.7133-$ET$3)/5.69*2.4313+1.5,$CQ133-$ET$2)</f>
        <v>#VALUE!</v>
      </c>
      <c r="EU133" s="138" t="e">
        <f aca="false">AVERAGE(ET133,ES133)</f>
        <v>#VALUE!</v>
      </c>
      <c r="EV133" s="134" t="n">
        <f aca="false">CB133*$EV$2+$EV$3</f>
        <v>15.0576728752762</v>
      </c>
      <c r="EW133" s="134" t="e">
        <f aca="false">IF(Monomers_Data!U133=1,0.5*EU133+0.5*ET133,IF(Monomers_Data!U133=2,0.7*EU133+0.3*ET133,IF(Monomers_Data!U133=3,MAXA(MINA(ET133,EU133),ES133),IF(Monomers_Data!U133=4,0.7*EU133+0.3*ES133,IF(Monomers_Data!U133=5,0.5*EU133+0.5*ES133,"ERR")))))</f>
        <v>#VALUE!</v>
      </c>
      <c r="EX133" s="96" t="e">
        <f aca="false">EW133</f>
        <v>#VALUE!</v>
      </c>
      <c r="EY133" s="139" t="n">
        <f aca="false">VLOOKUP(A133,'[2]Price Curves'!$C$8:$BH$367,'[2]Price Curves'!$BE$1)</f>
        <v>4.577</v>
      </c>
      <c r="EZ133" s="134" t="n">
        <f aca="false">EY133*$EZ$2+$EZ$3</f>
        <v>69.8743</v>
      </c>
      <c r="FA133" s="0" t="n">
        <f aca="false">((EY133*$FA$2)+$FA$3)*100</f>
        <v>68.0585</v>
      </c>
    </row>
    <row r="134" customFormat="false" ht="12.75" hidden="false" customHeight="false" outlineLevel="0" collapsed="false">
      <c r="A134" s="140" t="n">
        <f aca="false">EOMONTH(A133,0)+1</f>
        <v>40787</v>
      </c>
      <c r="C134" s="108" t="n">
        <f aca="false">CB134</f>
        <v>23.9365041030798</v>
      </c>
      <c r="D134" s="143"/>
      <c r="E134" s="96" t="n">
        <f aca="false">C134+$E$3</f>
        <v>32.9365041030798</v>
      </c>
      <c r="F134" s="96" t="n">
        <f aca="false">C134+$F$3</f>
        <v>45.9365041030798</v>
      </c>
      <c r="G134" s="96" t="n">
        <f aca="false">C134+$G$3</f>
        <v>39.1365041030798</v>
      </c>
      <c r="H134" s="92" t="n">
        <f aca="false">IF(Polymers_Data!F134=1,0.5*G134+0.5*F134,IF(Polymers_Data!F134=2,0.7*G134+0.3*F134,IF(Polymers_Data!F134=3,MAXA(MINA(F134,G134),E134),IF(Polymers_Data!F134=4,0.7*G134+0.3*E134,IF(Polymers_Data!F134=5,0.5*G134+0.5*E134,"ERR")))))</f>
        <v>39.1365041030798</v>
      </c>
      <c r="I134" s="109" t="n">
        <v>0</v>
      </c>
      <c r="J134" s="109" t="n">
        <f aca="false">G134+I134</f>
        <v>39.1365041030798</v>
      </c>
      <c r="K134" s="110" t="n">
        <f aca="false">J134+2</f>
        <v>41.1365041030798</v>
      </c>
      <c r="L134" s="111" t="n">
        <f aca="false">AB134+$L$3</f>
        <v>41.4365041030798</v>
      </c>
      <c r="M134" s="112" t="n">
        <f aca="false">L134+$M$3</f>
        <v>42.4365041030798</v>
      </c>
      <c r="N134" s="113" t="n">
        <f aca="false">L134+$N$3</f>
        <v>40.4365041030798</v>
      </c>
      <c r="O134" s="114" t="n">
        <f aca="false">C134+$O$3</f>
        <v>26.4365041030798</v>
      </c>
      <c r="P134" s="96" t="n">
        <f aca="false">C134+$P$3</f>
        <v>44.4365041030798</v>
      </c>
      <c r="Q134" s="96" t="n">
        <f aca="false">C134+$Q$3</f>
        <v>36.1865041030798</v>
      </c>
      <c r="R134" s="143"/>
      <c r="S134" s="88" t="n">
        <f aca="false">J134-3.5</f>
        <v>35.6365041030798</v>
      </c>
      <c r="T134" s="92"/>
      <c r="U134" s="114" t="n">
        <f aca="false">$C134+$U$3</f>
        <v>28.9365041030798</v>
      </c>
      <c r="V134" s="96" t="n">
        <f aca="false">$C134+$V$3</f>
        <v>43.4365041030798</v>
      </c>
      <c r="W134" s="96" t="n">
        <f aca="false">$C134+$W$3</f>
        <v>35.9365041030798</v>
      </c>
      <c r="X134" s="144"/>
      <c r="Y134" s="92" t="n">
        <f aca="false">IF(Polymers_Data!BA134=1,0.5*W134+0.5*V134,IF(Polymers_Data!BA134=2,0.7*W134+0.3*V134,IF(Polymers_Data!BA134=3,MAXA(MINA(V134,W134),U134),IF(Polymers_Data!BA134=4,0.7*W134+0.3*U134,IF(Polymers_Data!BA134=5,0.5*W134+0.5*U134,"ERR")))))</f>
        <v>35.9365041030798</v>
      </c>
      <c r="Z134" s="96" t="n">
        <v>0</v>
      </c>
      <c r="AA134" s="92" t="n">
        <f aca="false">W134+Z134</f>
        <v>35.9365041030798</v>
      </c>
      <c r="AB134" s="92" t="n">
        <f aca="false">AA134+1</f>
        <v>36.9365041030798</v>
      </c>
      <c r="AC134" s="116" t="n">
        <f aca="false">S134+2</f>
        <v>37.6365041030798</v>
      </c>
      <c r="AD134" s="117" t="n">
        <f aca="false">AB134+2.5</f>
        <v>39.4365041030798</v>
      </c>
      <c r="AE134" s="145" t="n">
        <f aca="false">C134+11.33</f>
        <v>35.2665041030798</v>
      </c>
      <c r="AF134" s="145" t="n">
        <f aca="false">C134+27</f>
        <v>50.9365041030798</v>
      </c>
      <c r="AG134" s="145" t="n">
        <f aca="false">C134+17.68</f>
        <v>41.6165041030799</v>
      </c>
      <c r="AH134" s="143"/>
      <c r="AI134" s="88" t="n">
        <f aca="false">AC134+4.5</f>
        <v>42.1365041030798</v>
      </c>
      <c r="AJ134" s="118" t="n">
        <f aca="false">AB134+8</f>
        <v>44.9365041030798</v>
      </c>
      <c r="AK134" s="114" t="n">
        <f aca="false">CO134+1.5</f>
        <v>19.4365041030798</v>
      </c>
      <c r="AL134" s="143"/>
      <c r="AM134" s="96" t="n">
        <f aca="false">AK134+$AM$3</f>
        <v>32.2365041030798</v>
      </c>
      <c r="AN134" s="96" t="n">
        <f aca="false">AK134+$AN$3</f>
        <v>43.4365041030798</v>
      </c>
      <c r="AO134" s="96" t="n">
        <f aca="false">AK134+$AO$3</f>
        <v>37.3365041030799</v>
      </c>
      <c r="AP134" s="109" t="n">
        <f aca="false">IF(Polymers_Data!AE134=1,0.5*AO134+0.5*AN134,IF(Polymers_Data!AE134=2,0.7*AO134+0.3*AN134,IF(Polymers_Data!AE134=3,MAXA(MINA(AN134,AO134),AM134),IF(Polymers_Data!AE134=4,0.7*AO134+0.3*AM134,IF(Polymers_Data!AE134=5,0.5*AO134+0.5*AM134,"ERR")))))</f>
        <v>37.3365041030799</v>
      </c>
      <c r="AQ134" s="109" t="n">
        <f aca="false">IF(Polymers_Data!AE134=1,0.5*AO134+0.5*AN134,IF(Polymers_Data!AE134=2,0.7*AO134+0.3*AN134,IF(Polymers_Data!AE134=3,MAXA(MINA(AN134,AO134),AM134),IF(Polymers_Data!AE134=4,0.7*AO134+0.3*AM134,IF(Polymers_Data!AE134=5,0.5*AO134+0.5*AM134,"ERR")))))</f>
        <v>37.3365041030799</v>
      </c>
      <c r="AR134" s="96" t="n">
        <f aca="false">$AK134+10</f>
        <v>29.4365041030798</v>
      </c>
      <c r="AS134" s="96" t="n">
        <f aca="false">$AK134+23.75</f>
        <v>43.1865041030798</v>
      </c>
      <c r="AT134" s="96" t="n">
        <f aca="false">$AK134+$AT$3</f>
        <v>34.8265041030798</v>
      </c>
      <c r="AU134" s="96" t="n">
        <f aca="false">IF(Polymers_Data!BP134=1,0.5*AT134+0.5*AS134,IF(Polymers_Data!BP134=2,0.7*AT134+0.3*AS134,IF(Polymers_Data!BP134=3,MAXA(MINA(AS134,AT134),AR134),IF(Polymers_Data!BP134=4,0.7*AT134+0.3*AR134,IF(Polymers_Data!BP134=5,0.3*AT134+0.7*AR134,"ERR")))))</f>
        <v>34.8265041030798</v>
      </c>
      <c r="AV134" s="96"/>
      <c r="AW134" s="96" t="n">
        <f aca="false">AT134+AV134</f>
        <v>34.8265041030798</v>
      </c>
      <c r="AX134" s="146"/>
      <c r="AY134" s="108" t="n">
        <f aca="false">C134</f>
        <v>23.9365041030798</v>
      </c>
      <c r="AZ134" s="143"/>
      <c r="BA134" s="96" t="n">
        <f aca="false">AY134+$BA$3</f>
        <v>41.4365041030798</v>
      </c>
      <c r="BB134" s="96" t="n">
        <f aca="false">AY134+$BB$3</f>
        <v>83.9365041030798</v>
      </c>
      <c r="BC134" s="96" t="n">
        <f aca="false">AY134+$BC$3</f>
        <v>63.4365041030798</v>
      </c>
      <c r="BD134" s="109" t="n">
        <f aca="false">IF(Polymers_Data!BZ134=1,0.5*BC134+0.5*BB134,IF(Polymers_Data!BZ134=2,0.7*BC134+0.3*BB134,IF(Polymers_Data!BZ134=3,MAXA(MINA(BB134,BC134),BA134),IF(Polymers_Data!BZ134=4,0.7*BC134+0.3*BA134,IF(Polymers_Data!BZ134=5,0.5*BC134+0.5*BA134,"ERR")))))</f>
        <v>63.4365041030798</v>
      </c>
      <c r="BE134" s="92" t="n">
        <f aca="false">IF(Polymers_Data!BZ134=1,0.5*BC134+0.5*BB134,IF(Polymers_Data!BZ134=2,0.7*BC134+0.3*BB134,IF(Polymers_Data!BZ134=3,MAXA(MINA(BB134,BC134),BA134),IF(Polymers_Data!BZ134=4,0.7*BC134+0.3*BA134,IF(Polymers_Data!BZ134=5,0.5*BC134+0.5*BA134,"ERR")))))</f>
        <v>63.4365041030798</v>
      </c>
      <c r="BF134" s="143"/>
      <c r="BG134" s="143"/>
      <c r="BH134" s="143"/>
      <c r="BI134" s="120" t="n">
        <f aca="false">BC134+BH134</f>
        <v>63.4365041030798</v>
      </c>
      <c r="BJ134" s="143"/>
      <c r="BK134" s="114" t="n">
        <f aca="false">DQ134</f>
        <v>34.9365041030798</v>
      </c>
      <c r="BL134" s="143"/>
      <c r="BM134" s="96" t="n">
        <f aca="false">BK134+$BM$3</f>
        <v>42.1865041030798</v>
      </c>
      <c r="BN134" s="96" t="n">
        <f aca="false">BK134+22</f>
        <v>56.9365041030798</v>
      </c>
      <c r="BO134" s="96" t="n">
        <f aca="false">BK134+$BO$3</f>
        <v>50.1365041030798</v>
      </c>
      <c r="BP134" s="121" t="n">
        <f aca="false">IF(Polymers_Data!AJ134=1,0.5*BO134+0.5*BN134,IF(Polymers_Data!AJ134=2,0.7*BO134+0.3*BN134,IF(Polymers_Data!AJ134=3,MAXA(MINA(BN134,BO134),BM134),IF(Polymers_Data!AJ134=4,0.7*BO134+0.3*BM134,IF(Polymers_Data!AJ134=5,0.5*BO134+0.5*BM134,"ERR")))))</f>
        <v>50.1365041030798</v>
      </c>
      <c r="BQ134" s="121" t="n">
        <v>0</v>
      </c>
      <c r="BR134" s="121" t="n">
        <f aca="false">BO134+BQ134</f>
        <v>50.1365041030798</v>
      </c>
      <c r="BS134" s="96" t="n">
        <f aca="false">BR134-2.5</f>
        <v>47.6365041030798</v>
      </c>
      <c r="BT134" s="124"/>
      <c r="BU134" s="122" t="n">
        <f aca="false">VLOOKUP(A134,'[2]Price Curves'!$C$8:$IV$367,'[2]Price Curves'!$AW$1)</f>
        <v>29.5114171861471</v>
      </c>
      <c r="BV134" s="96" t="n">
        <f aca="false">BU134/2.97</f>
        <v>9.93650410307984</v>
      </c>
      <c r="BW134" s="96" t="n">
        <f aca="false">BV134+7</f>
        <v>16.9365041030798</v>
      </c>
      <c r="BX134" s="96" t="n">
        <f aca="false">BV134+23.861</f>
        <v>33.7975041030798</v>
      </c>
      <c r="BY134" s="96" t="n">
        <f aca="false">BV134+$BY$3</f>
        <v>23.9365041030798</v>
      </c>
      <c r="BZ134" s="96" t="n">
        <f aca="false">IF(Monomers_Data!F134=1,0.5*BY134+0.5*BX134,IF(Monomers_Data!F134=2,0.7*BY134+0.3*BX134,IF(Monomers_Data!F134=3,MAXA(MINA(BX134,BY134),BW134),IF(Monomers_Data!F134=4,0.7*BY134+0.3*BW134,IF(Monomers_Data!F134=5,0.5*BY134+0.5*BW134,"ERR")))))</f>
        <v>23.9365041030798</v>
      </c>
      <c r="CA134" s="96"/>
      <c r="CB134" s="92" t="n">
        <f aca="false">BY134+CA134</f>
        <v>23.9365041030798</v>
      </c>
      <c r="CC134" s="96" t="n">
        <f aca="false">EP134</f>
        <v>21.3365041030798</v>
      </c>
      <c r="CD134" s="96" t="n">
        <f aca="false">CB134+2</f>
        <v>25.9365041030798</v>
      </c>
      <c r="CE134" s="123" t="n">
        <f aca="false">CB134+0.25</f>
        <v>24.1865041030798</v>
      </c>
      <c r="CF134" s="124"/>
      <c r="CG134" s="105" t="n">
        <f aca="false">VLOOKUP(A134,'[2]Price Curves'!$C$8:$BH$367,'[2]Price Curves'!$AY$1)</f>
        <v>48.8417637141233</v>
      </c>
      <c r="CH134" s="124" t="n">
        <f aca="false">CG134/4.23</f>
        <v>11.5465162444736</v>
      </c>
      <c r="CI134" s="124" t="n">
        <f aca="false">$CB134+CI$3</f>
        <v>15.9365041030798</v>
      </c>
      <c r="CJ134" s="124" t="n">
        <f aca="false">$CB134+CJ$3</f>
        <v>21.9365041030798</v>
      </c>
      <c r="CK134" s="124" t="n">
        <f aca="false">$CB134+CK$3</f>
        <v>17.9365041030798</v>
      </c>
      <c r="CL134" s="125" t="n">
        <f aca="false">IF(Monomers_Data!P134=1,0.5*CK134+0.5*CJ134,IF(Monomers_Data!P134=2,0.7*CK134+0.3*CJ134,IF(Monomers_Data!P134=3,MAXA(MINA(CJ134,CK134),CI134),IF(Monomers_Data!P134=4,0.7*CK134+0.3*CI134,IF(Monomers_Data!P134=5,0.5*CK134+0.5*CI134,"ERR")))))</f>
        <v>17.9365041030798</v>
      </c>
      <c r="CM134" s="125" t="n">
        <f aca="false">CH134+$CM$3</f>
        <v>18.5465162444736</v>
      </c>
      <c r="CN134" s="125"/>
      <c r="CO134" s="118" t="n">
        <f aca="false">CK134+CN134</f>
        <v>17.9365041030798</v>
      </c>
      <c r="CP134" s="125" t="n">
        <v>1.5</v>
      </c>
      <c r="CQ134" s="127" t="n">
        <f aca="false">CO134+CP134</f>
        <v>19.4365041030798</v>
      </c>
      <c r="CR134" s="124" t="e">
        <f aca="false">EX134</f>
        <v>#VALUE!</v>
      </c>
      <c r="CS134" s="128" t="e">
        <f aca="false">EX134</f>
        <v>#VALUE!</v>
      </c>
      <c r="CT134" s="7" t="n">
        <f aca="false">CB134</f>
        <v>23.9365041030798</v>
      </c>
      <c r="CU134" s="124" t="n">
        <f aca="false">(+CT134+$CU$3)</f>
        <v>26.4365041030798</v>
      </c>
      <c r="CV134" s="124" t="n">
        <f aca="false">CT134+$CV$3</f>
        <v>40.9365041030798</v>
      </c>
      <c r="CW134" s="124" t="n">
        <f aca="false">CT134+$CW$3</f>
        <v>33.9365041030798</v>
      </c>
      <c r="CX134" s="96" t="n">
        <f aca="false">IF(Polymers_Data!BU134=1,0.5*CW134+0.5*CV134,IF(Polymers_Data!BU134=2,0.7*CW134+0.3*CV134,IF(Polymers_Data!BU134=3,MAXA(MINA(CV134,CW134),CU134),IF(Polymers_Data!BU134=4,0.7*CW134+0.3*CU134,IF(Polymers_Data!BU134=5,0.5*CW134+0.5*CU134,"ERR")))))</f>
        <v>36.0365041030798</v>
      </c>
      <c r="CY134" s="129" t="n">
        <f aca="false">CX134</f>
        <v>36.0365041030798</v>
      </c>
      <c r="CZ134" s="105" t="n">
        <v>0</v>
      </c>
      <c r="DA134" s="124" t="n">
        <f aca="false">CZ134*100/(0.2*4.22+0.8*2.9696)</f>
        <v>0</v>
      </c>
      <c r="DB134" s="123"/>
      <c r="DC134" s="124" t="n">
        <f aca="false">EN134</f>
        <v>21.3365041030798</v>
      </c>
      <c r="DD134" s="124" t="e">
        <f aca="false">EB134</f>
        <v>#VALUE!</v>
      </c>
      <c r="DE134" s="124" t="e">
        <f aca="false">DC134*0.285+DD134/7.37*0.785+5.2</f>
        <v>#VALUE!</v>
      </c>
      <c r="DF134" s="124" t="n">
        <f aca="false">DC134+$DF$3</f>
        <v>16.0365041030798</v>
      </c>
      <c r="DG134" s="124" t="n">
        <f aca="false">DC134+$DG$3</f>
        <v>46.3365041030799</v>
      </c>
      <c r="DH134" s="96" t="n">
        <f aca="false">DC134+6</f>
        <v>27.3365041030798</v>
      </c>
      <c r="DI134" s="124" t="n">
        <f aca="false">IF(Monomers_Data!AE134=1,0.5*DH134+0.5*DG134,IF(Monomers_Data!AE134=2,0.7*DH134+0.3*DG134,IF(Monomers_Data!AE134=3,MAXA(MINA(DG134,DH134),DF134),IF(Monomers_Data!AE134=4,0.7*DH134+0.3*DF134,IF(Monomers_Data!AE134=5,0.5*DH134+0.5*DF134,"ERR")))))</f>
        <v>27.3365041030798</v>
      </c>
      <c r="DJ134" s="125" t="n">
        <f aca="false">DI134</f>
        <v>27.3365041030798</v>
      </c>
      <c r="DK134" s="123" t="n">
        <f aca="false">DJ134/100*2204</f>
        <v>602.49655043188</v>
      </c>
      <c r="DL134" s="124" t="n">
        <f aca="false">CB134</f>
        <v>23.9365041030798</v>
      </c>
      <c r="DM134" s="124" t="n">
        <f aca="false">DL134+$DM$3</f>
        <v>26.4365041030798</v>
      </c>
      <c r="DN134" s="124" t="n">
        <f aca="false">DL134+$DN$3</f>
        <v>46.9365041030798</v>
      </c>
      <c r="DO134" s="96" t="n">
        <f aca="false">DL134+$DO$3</f>
        <v>34.9365041030798</v>
      </c>
      <c r="DP134" s="124" t="n">
        <f aca="false">IF(Monomers_Data!AE134=1,0.5*DO134+0.5*DN134,IF(Monomers_Data!AE134=2,0.7*DO134+0.3*DN134,IF(Monomers_Data!AE134=3,MAXA(MINA(DN134,DO134),DM134),IF(Monomers_Data!AE134=4,0.7*DO134+0.3*DM134,IF(Monomers_Data!AE134=5,0.5*DO134+0.5*DM134,"ERR")))))</f>
        <v>34.9365041030798</v>
      </c>
      <c r="DQ134" s="125" t="n">
        <f aca="false">DP134</f>
        <v>34.9365041030798</v>
      </c>
      <c r="DR134" s="123" t="n">
        <f aca="false">DQ134/100*2204</f>
        <v>770.00055043188</v>
      </c>
      <c r="DS134" s="96" t="n">
        <f aca="false">VLOOKUP(A134,'[2]Price Curves'!$C$8:$BH$367,'[2]Price Curves'!$BC$1)</f>
        <v>23.275</v>
      </c>
      <c r="DT134" s="124" t="n">
        <f aca="false">DS134/42*100</f>
        <v>55.4166666666667</v>
      </c>
      <c r="DU134" s="124" t="str">
        <f aca="false">VLOOKUP(A134,'[2]Price Curves'!$C$8:$BH$367,'[2]Price Curves'!$BG$1)</f>
        <v/>
      </c>
      <c r="DV134" s="105" t="n">
        <f aca="false">DT135+$DT$3</f>
        <v>81.0761904761905</v>
      </c>
      <c r="DW134" s="130" t="n">
        <f aca="false">DT135+$DU$3</f>
        <v>165.47619047619</v>
      </c>
      <c r="DX134" s="130" t="e">
        <f aca="false">DT134*$DV$3+DU134*$DW$3+$DX$3</f>
        <v>#VALUE!</v>
      </c>
      <c r="DY134" s="96" t="n">
        <f aca="false">DT135+$DY$3</f>
        <v>110.47619047619</v>
      </c>
      <c r="DZ134" s="96"/>
      <c r="EA134" s="131" t="e">
        <f aca="false">DX134+DZ134</f>
        <v>#VALUE!</v>
      </c>
      <c r="EB134" s="131" t="e">
        <f aca="false">DX134</f>
        <v>#VALUE!</v>
      </c>
      <c r="EC134" s="132"/>
      <c r="ED134" s="133" t="n">
        <f aca="false">'[2]Price Curves'!AM133</f>
        <v>0</v>
      </c>
      <c r="EH134" s="106" t="n">
        <f aca="false">MAX(EXP(-0.015*((A140-'Export File'!$A$6+30)/365))*$EH$8,0.1)</f>
        <v>0.1</v>
      </c>
      <c r="EJ134" s="134" t="n">
        <f aca="false">BV134</f>
        <v>9.93650410307984</v>
      </c>
      <c r="EK134" s="134" t="n">
        <f aca="false">EJ134+5.22</f>
        <v>15.1565041030798</v>
      </c>
      <c r="EL134" s="134" t="n">
        <f aca="false">EJ134+18.2</f>
        <v>28.1365041030798</v>
      </c>
      <c r="EM134" s="134" t="n">
        <f aca="false">EJ134+$EM$3</f>
        <v>21.3365041030798</v>
      </c>
      <c r="EN134" s="135" t="n">
        <f aca="false">IF(Monomers_Data!K134=1,0.5*EM134+0.5*EL134,IF(Monomers_Data!K134=2,0.7*EM134+0.3*EL134,IF(Monomers_Data!K134=3,MAXA(MINA(EL134,EM134),EK134),IF(Monomers_Data!K134=4,0.7*EM134+0.3*EK134,IF(Monomers_Data!K134=5,0.5*EM134+0.5*EK134,"ERR")))))</f>
        <v>21.3365041030798</v>
      </c>
      <c r="EP134" s="142" t="n">
        <f aca="false">EN134+EO134</f>
        <v>21.3365041030798</v>
      </c>
      <c r="EQ134" s="134" t="str">
        <f aca="false">VLOOKUP(A134,'[2]Price Curves'!$C$8:$BH$367,'[2]Price Curves'!$BH$1)</f>
        <v/>
      </c>
      <c r="ER134" s="134" t="n">
        <f aca="false">VLOOKUP(A134,'[2]Price Curves'!$C$8:$BH$367,'[2]Price Curves'!$BA$1)</f>
        <v>48.1144893506493</v>
      </c>
      <c r="ES134" s="137" t="e">
        <f aca="false">MIN(((EQ134+$ET$1-ER134*0.7133-$ET$3)/5.69*2.4313)+1.5,CQ134-$ET$2)</f>
        <v>#VALUE!</v>
      </c>
      <c r="ET134" s="134" t="e">
        <f aca="false">MAX(($EQ134+$ET$1-$ER134*0.7133-$ET$3)/5.69*2.4313+1.5,$CQ134-$ET$2)</f>
        <v>#VALUE!</v>
      </c>
      <c r="EU134" s="138" t="e">
        <f aca="false">AVERAGE(ET134,ES134)</f>
        <v>#VALUE!</v>
      </c>
      <c r="EV134" s="134" t="n">
        <f aca="false">CB134*$EV$2+$EV$3</f>
        <v>15.0720605978253</v>
      </c>
      <c r="EW134" s="134" t="e">
        <f aca="false">IF(Monomers_Data!U134=1,0.5*EU134+0.5*ET134,IF(Monomers_Data!U134=2,0.7*EU134+0.3*ET134,IF(Monomers_Data!U134=3,MAXA(MINA(ET134,EU134),ES134),IF(Monomers_Data!U134=4,0.7*EU134+0.3*ES134,IF(Monomers_Data!U134=5,0.5*EU134+0.5*ES134,"ERR")))))</f>
        <v>#VALUE!</v>
      </c>
      <c r="EX134" s="96" t="e">
        <f aca="false">EW134</f>
        <v>#VALUE!</v>
      </c>
      <c r="EY134" s="139" t="n">
        <f aca="false">VLOOKUP(A134,'[2]Price Curves'!$C$8:$BH$367,'[2]Price Curves'!$BE$1)</f>
        <v>4.582</v>
      </c>
      <c r="EZ134" s="134" t="n">
        <f aca="false">EY134*$EZ$2+$EZ$3</f>
        <v>69.9538</v>
      </c>
      <c r="FA134" s="0" t="n">
        <f aca="false">((EY134*$FA$2)+$FA$3)*100</f>
        <v>68.111</v>
      </c>
    </row>
    <row r="135" customFormat="false" ht="12.75" hidden="false" customHeight="false" outlineLevel="0" collapsed="false">
      <c r="A135" s="140" t="n">
        <f aca="false">EOMONTH(A134,0)+1</f>
        <v>40817</v>
      </c>
      <c r="C135" s="108" t="n">
        <f aca="false">CB135</f>
        <v>24.5218144407033</v>
      </c>
      <c r="D135" s="143"/>
      <c r="E135" s="96" t="n">
        <f aca="false">C135+$E$3</f>
        <v>33.5218144407033</v>
      </c>
      <c r="F135" s="96" t="n">
        <f aca="false">C135+$F$3</f>
        <v>46.5218144407033</v>
      </c>
      <c r="G135" s="96" t="n">
        <f aca="false">C135+$G$3</f>
        <v>39.7218144407033</v>
      </c>
      <c r="H135" s="92" t="n">
        <f aca="false">IF(Polymers_Data!F135=1,0.5*G135+0.5*F135,IF(Polymers_Data!F135=2,0.7*G135+0.3*F135,IF(Polymers_Data!F135=3,MAXA(MINA(F135,G135),E135),IF(Polymers_Data!F135=4,0.7*G135+0.3*E135,IF(Polymers_Data!F135=5,0.5*G135+0.5*E135,"ERR")))))</f>
        <v>39.7218144407033</v>
      </c>
      <c r="I135" s="109" t="n">
        <v>0</v>
      </c>
      <c r="J135" s="109" t="n">
        <f aca="false">G135+I135</f>
        <v>39.7218144407033</v>
      </c>
      <c r="K135" s="110" t="n">
        <f aca="false">J135+2</f>
        <v>41.7218144407033</v>
      </c>
      <c r="L135" s="111" t="n">
        <f aca="false">AB135+$L$3</f>
        <v>42.0218144407033</v>
      </c>
      <c r="M135" s="112" t="n">
        <f aca="false">L135+$M$3</f>
        <v>43.0218144407033</v>
      </c>
      <c r="N135" s="113" t="n">
        <f aca="false">L135+$N$3</f>
        <v>41.0218144407033</v>
      </c>
      <c r="O135" s="114" t="n">
        <f aca="false">C135+$O$3</f>
        <v>27.0218144407033</v>
      </c>
      <c r="P135" s="96" t="n">
        <f aca="false">C135+$P$3</f>
        <v>45.0218144407033</v>
      </c>
      <c r="Q135" s="96" t="n">
        <f aca="false">C135+$Q$3</f>
        <v>36.7718144407033</v>
      </c>
      <c r="R135" s="143"/>
      <c r="S135" s="88" t="n">
        <f aca="false">J135-3.5</f>
        <v>36.2218144407033</v>
      </c>
      <c r="T135" s="92"/>
      <c r="U135" s="114" t="n">
        <f aca="false">$C135+$U$3</f>
        <v>29.5218144407033</v>
      </c>
      <c r="V135" s="96" t="n">
        <f aca="false">$C135+$V$3</f>
        <v>44.0218144407033</v>
      </c>
      <c r="W135" s="96" t="n">
        <f aca="false">$C135+$W$3</f>
        <v>36.5218144407033</v>
      </c>
      <c r="X135" s="144"/>
      <c r="Y135" s="92" t="n">
        <f aca="false">IF(Polymers_Data!BA135=1,0.5*W135+0.5*V135,IF(Polymers_Data!BA135=2,0.7*W135+0.3*V135,IF(Polymers_Data!BA135=3,MAXA(MINA(V135,W135),U135),IF(Polymers_Data!BA135=4,0.7*W135+0.3*U135,IF(Polymers_Data!BA135=5,0.5*W135+0.5*U135,"ERR")))))</f>
        <v>36.5218144407033</v>
      </c>
      <c r="Z135" s="96" t="n">
        <v>0</v>
      </c>
      <c r="AA135" s="92" t="n">
        <f aca="false">W135+Z135</f>
        <v>36.5218144407033</v>
      </c>
      <c r="AB135" s="92" t="n">
        <f aca="false">AA135+1</f>
        <v>37.5218144407033</v>
      </c>
      <c r="AC135" s="116" t="n">
        <f aca="false">S135+2</f>
        <v>38.2218144407033</v>
      </c>
      <c r="AD135" s="117" t="n">
        <f aca="false">AB135+2.5</f>
        <v>40.0218144407033</v>
      </c>
      <c r="AE135" s="145" t="n">
        <f aca="false">C135+11.33</f>
        <v>35.8518144407033</v>
      </c>
      <c r="AF135" s="145" t="n">
        <f aca="false">C135+27</f>
        <v>51.5218144407033</v>
      </c>
      <c r="AG135" s="145" t="n">
        <f aca="false">C135+17.68</f>
        <v>42.2018144407033</v>
      </c>
      <c r="AH135" s="143"/>
      <c r="AI135" s="88" t="n">
        <f aca="false">AC135+4.5</f>
        <v>42.7218144407033</v>
      </c>
      <c r="AJ135" s="118" t="n">
        <f aca="false">AB135+8</f>
        <v>45.5218144407033</v>
      </c>
      <c r="AK135" s="114" t="n">
        <f aca="false">CO135+1.5</f>
        <v>20.0218144407033</v>
      </c>
      <c r="AL135" s="143"/>
      <c r="AM135" s="96" t="n">
        <f aca="false">AK135+$AM$3</f>
        <v>32.8218144407033</v>
      </c>
      <c r="AN135" s="96" t="n">
        <f aca="false">AK135+$AN$3</f>
        <v>44.0218144407033</v>
      </c>
      <c r="AO135" s="96" t="n">
        <f aca="false">AK135+$AO$3</f>
        <v>37.9218144407033</v>
      </c>
      <c r="AP135" s="109" t="n">
        <f aca="false">IF(Polymers_Data!AE135=1,0.5*AO135+0.5*AN135,IF(Polymers_Data!AE135=2,0.7*AO135+0.3*AN135,IF(Polymers_Data!AE135=3,MAXA(MINA(AN135,AO135),AM135),IF(Polymers_Data!AE135=4,0.7*AO135+0.3*AM135,IF(Polymers_Data!AE135=5,0.5*AO135+0.5*AM135,"ERR")))))</f>
        <v>37.9218144407033</v>
      </c>
      <c r="AQ135" s="109" t="n">
        <f aca="false">IF(Polymers_Data!AE135=1,0.5*AO135+0.5*AN135,IF(Polymers_Data!AE135=2,0.7*AO135+0.3*AN135,IF(Polymers_Data!AE135=3,MAXA(MINA(AN135,AO135),AM135),IF(Polymers_Data!AE135=4,0.7*AO135+0.3*AM135,IF(Polymers_Data!AE135=5,0.5*AO135+0.5*AM135,"ERR")))))</f>
        <v>37.9218144407033</v>
      </c>
      <c r="AR135" s="96" t="n">
        <f aca="false">$AK135+10</f>
        <v>30.0218144407033</v>
      </c>
      <c r="AS135" s="96" t="n">
        <f aca="false">$AK135+23.75</f>
        <v>43.7718144407033</v>
      </c>
      <c r="AT135" s="96" t="n">
        <f aca="false">$AK135+$AT$3</f>
        <v>35.4118144407033</v>
      </c>
      <c r="AU135" s="96" t="n">
        <f aca="false">IF(Polymers_Data!BP135=1,0.5*AT135+0.5*AS135,IF(Polymers_Data!BP135=2,0.7*AT135+0.3*AS135,IF(Polymers_Data!BP135=3,MAXA(MINA(AS135,AT135),AR135),IF(Polymers_Data!BP135=4,0.7*AT135+0.3*AR135,IF(Polymers_Data!BP135=5,0.3*AT135+0.7*AR135,"ERR")))))</f>
        <v>35.4118144407033</v>
      </c>
      <c r="AV135" s="96"/>
      <c r="AW135" s="96" t="n">
        <f aca="false">AT135+AV135</f>
        <v>35.4118144407033</v>
      </c>
      <c r="AX135" s="146"/>
      <c r="AY135" s="108" t="n">
        <f aca="false">C135</f>
        <v>24.5218144407033</v>
      </c>
      <c r="AZ135" s="143"/>
      <c r="BA135" s="96" t="n">
        <f aca="false">AY135+$BA$3</f>
        <v>42.0218144407033</v>
      </c>
      <c r="BB135" s="96" t="n">
        <f aca="false">AY135+$BB$3</f>
        <v>84.5218144407033</v>
      </c>
      <c r="BC135" s="96" t="n">
        <f aca="false">AY135+$BC$3</f>
        <v>64.0218144407033</v>
      </c>
      <c r="BD135" s="109" t="n">
        <f aca="false">IF(Polymers_Data!BZ135=1,0.5*BC135+0.5*BB135,IF(Polymers_Data!BZ135=2,0.7*BC135+0.3*BB135,IF(Polymers_Data!BZ135=3,MAXA(MINA(BB135,BC135),BA135),IF(Polymers_Data!BZ135=4,0.7*BC135+0.3*BA135,IF(Polymers_Data!BZ135=5,0.5*BC135+0.5*BA135,"ERR")))))</f>
        <v>64.0218144407033</v>
      </c>
      <c r="BE135" s="92" t="n">
        <f aca="false">IF(Polymers_Data!BZ135=1,0.5*BC135+0.5*BB135,IF(Polymers_Data!BZ135=2,0.7*BC135+0.3*BB135,IF(Polymers_Data!BZ135=3,MAXA(MINA(BB135,BC135),BA135),IF(Polymers_Data!BZ135=4,0.7*BC135+0.3*BA135,IF(Polymers_Data!BZ135=5,0.5*BC135+0.5*BA135,"ERR")))))</f>
        <v>64.0218144407033</v>
      </c>
      <c r="BF135" s="143"/>
      <c r="BG135" s="143"/>
      <c r="BH135" s="143"/>
      <c r="BI135" s="120" t="n">
        <f aca="false">BC135+BH135</f>
        <v>64.0218144407033</v>
      </c>
      <c r="BJ135" s="143"/>
      <c r="BK135" s="114" t="n">
        <f aca="false">DQ135</f>
        <v>35.5218144407033</v>
      </c>
      <c r="BL135" s="143"/>
      <c r="BM135" s="96" t="n">
        <f aca="false">BK135+$BM$3</f>
        <v>42.7718144407033</v>
      </c>
      <c r="BN135" s="96" t="n">
        <f aca="false">BK135+22</f>
        <v>57.5218144407033</v>
      </c>
      <c r="BO135" s="96" t="n">
        <f aca="false">BK135+$BO$3</f>
        <v>50.7218144407033</v>
      </c>
      <c r="BP135" s="121" t="n">
        <f aca="false">IF(Polymers_Data!AJ135=1,0.5*BO135+0.5*BN135,IF(Polymers_Data!AJ135=2,0.7*BO135+0.3*BN135,IF(Polymers_Data!AJ135=3,MAXA(MINA(BN135,BO135),BM135),IF(Polymers_Data!AJ135=4,0.7*BO135+0.3*BM135,IF(Polymers_Data!AJ135=5,0.5*BO135+0.5*BM135,"ERR")))))</f>
        <v>50.7218144407033</v>
      </c>
      <c r="BQ135" s="121" t="n">
        <v>0</v>
      </c>
      <c r="BR135" s="121" t="n">
        <f aca="false">BO135+BQ135</f>
        <v>50.7218144407033</v>
      </c>
      <c r="BS135" s="96" t="n">
        <f aca="false">BR135-2.5</f>
        <v>48.2218144407033</v>
      </c>
      <c r="BT135" s="124"/>
      <c r="BU135" s="122" t="n">
        <f aca="false">VLOOKUP(A135,'[2]Price Curves'!$C$8:$IV$367,'[2]Price Curves'!$AW$1)</f>
        <v>31.2497888888888</v>
      </c>
      <c r="BV135" s="96" t="n">
        <f aca="false">BU135/2.97</f>
        <v>10.5218144407033</v>
      </c>
      <c r="BW135" s="96" t="n">
        <f aca="false">BV135+7</f>
        <v>17.5218144407033</v>
      </c>
      <c r="BX135" s="96" t="n">
        <f aca="false">BV135+23.861</f>
        <v>34.3828144407033</v>
      </c>
      <c r="BY135" s="96" t="n">
        <f aca="false">BV135+$BY$3</f>
        <v>24.5218144407033</v>
      </c>
      <c r="BZ135" s="96" t="n">
        <f aca="false">IF(Monomers_Data!F135=1,0.5*BY135+0.5*BX135,IF(Monomers_Data!F135=2,0.7*BY135+0.3*BX135,IF(Monomers_Data!F135=3,MAXA(MINA(BX135,BY135),BW135),IF(Monomers_Data!F135=4,0.7*BY135+0.3*BW135,IF(Monomers_Data!F135=5,0.5*BY135+0.5*BW135,"ERR")))))</f>
        <v>24.5218144407033</v>
      </c>
      <c r="CA135" s="96"/>
      <c r="CB135" s="92" t="n">
        <f aca="false">BY135+CA135</f>
        <v>24.5218144407033</v>
      </c>
      <c r="CC135" s="96" t="n">
        <f aca="false">EP135</f>
        <v>21.9218144407033</v>
      </c>
      <c r="CD135" s="96" t="n">
        <f aca="false">CB135+2</f>
        <v>26.5218144407033</v>
      </c>
      <c r="CE135" s="123" t="n">
        <f aca="false">CB135+0.25</f>
        <v>24.7718144407033</v>
      </c>
      <c r="CF135" s="124"/>
      <c r="CG135" s="105" t="n">
        <f aca="false">VLOOKUP(A135,'[2]Price Curves'!$C$8:$BH$367,'[2]Price Curves'!$AY$1)</f>
        <v>50.0751679416667</v>
      </c>
      <c r="CH135" s="124" t="n">
        <f aca="false">CG135/4.23</f>
        <v>11.8381011682427</v>
      </c>
      <c r="CI135" s="124" t="n">
        <f aca="false">$CB135+CI$3</f>
        <v>16.5218144407033</v>
      </c>
      <c r="CJ135" s="124" t="n">
        <f aca="false">$CB135+CJ$3</f>
        <v>22.5218144407033</v>
      </c>
      <c r="CK135" s="124" t="n">
        <f aca="false">$CB135+CK$3</f>
        <v>18.5218144407033</v>
      </c>
      <c r="CL135" s="125" t="n">
        <f aca="false">IF(Monomers_Data!P135=1,0.5*CK135+0.5*CJ135,IF(Monomers_Data!P135=2,0.7*CK135+0.3*CJ135,IF(Monomers_Data!P135=3,MAXA(MINA(CJ135,CK135),CI135),IF(Monomers_Data!P135=4,0.7*CK135+0.3*CI135,IF(Monomers_Data!P135=5,0.5*CK135+0.5*CI135,"ERR")))))</f>
        <v>18.5218144407033</v>
      </c>
      <c r="CM135" s="125" t="n">
        <f aca="false">CH135+$CM$3</f>
        <v>18.8381011682427</v>
      </c>
      <c r="CN135" s="125"/>
      <c r="CO135" s="118" t="n">
        <f aca="false">CK135+CN135</f>
        <v>18.5218144407033</v>
      </c>
      <c r="CP135" s="125" t="n">
        <v>1.5</v>
      </c>
      <c r="CQ135" s="127" t="n">
        <f aca="false">CO135+CP135</f>
        <v>20.0218144407033</v>
      </c>
      <c r="CR135" s="124" t="e">
        <f aca="false">EX135</f>
        <v>#VALUE!</v>
      </c>
      <c r="CS135" s="128" t="e">
        <f aca="false">EX135</f>
        <v>#VALUE!</v>
      </c>
      <c r="CT135" s="7" t="n">
        <f aca="false">CB135</f>
        <v>24.5218144407033</v>
      </c>
      <c r="CU135" s="124" t="n">
        <f aca="false">(+CT135+$CU$3)</f>
        <v>27.0218144407033</v>
      </c>
      <c r="CV135" s="124" t="n">
        <f aca="false">CT135+$CV$3</f>
        <v>41.5218144407033</v>
      </c>
      <c r="CW135" s="124" t="n">
        <f aca="false">CT135+$CW$3</f>
        <v>34.5218144407033</v>
      </c>
      <c r="CX135" s="96" t="n">
        <f aca="false">IF(Polymers_Data!BU135=1,0.5*CW135+0.5*CV135,IF(Polymers_Data!BU135=2,0.7*CW135+0.3*CV135,IF(Polymers_Data!BU135=3,MAXA(MINA(CV135,CW135),CU135),IF(Polymers_Data!BU135=4,0.7*CW135+0.3*CU135,IF(Polymers_Data!BU135=5,0.5*CW135+0.5*CU135,"ERR")))))</f>
        <v>36.6218144407033</v>
      </c>
      <c r="CY135" s="129" t="n">
        <f aca="false">CX135</f>
        <v>36.6218144407033</v>
      </c>
      <c r="CZ135" s="105" t="n">
        <v>0</v>
      </c>
      <c r="DA135" s="124" t="n">
        <f aca="false">CZ135*100/(0.2*4.22+0.8*2.9696)</f>
        <v>0</v>
      </c>
      <c r="DB135" s="123"/>
      <c r="DC135" s="124" t="n">
        <f aca="false">EN135</f>
        <v>21.9218144407033</v>
      </c>
      <c r="DD135" s="124" t="e">
        <f aca="false">EB135</f>
        <v>#VALUE!</v>
      </c>
      <c r="DE135" s="124" t="e">
        <f aca="false">DC135*0.285+DD135/7.37*0.785+5.2</f>
        <v>#VALUE!</v>
      </c>
      <c r="DF135" s="124" t="n">
        <f aca="false">DC135+$DF$3</f>
        <v>16.6218144407033</v>
      </c>
      <c r="DG135" s="124" t="n">
        <f aca="false">DC135+$DG$3</f>
        <v>46.9218144407033</v>
      </c>
      <c r="DH135" s="96" t="n">
        <f aca="false">DC135+6</f>
        <v>27.9218144407033</v>
      </c>
      <c r="DI135" s="124" t="n">
        <f aca="false">IF(Monomers_Data!AE135=1,0.5*DH135+0.5*DG135,IF(Monomers_Data!AE135=2,0.7*DH135+0.3*DG135,IF(Monomers_Data!AE135=3,MAXA(MINA(DG135,DH135),DF135),IF(Monomers_Data!AE135=4,0.7*DH135+0.3*DF135,IF(Monomers_Data!AE135=5,0.5*DH135+0.5*DF135,"ERR")))))</f>
        <v>27.9218144407033</v>
      </c>
      <c r="DJ135" s="125" t="n">
        <f aca="false">DI135</f>
        <v>27.9218144407033</v>
      </c>
      <c r="DK135" s="123" t="n">
        <f aca="false">DJ135/100*2204</f>
        <v>615.396790273101</v>
      </c>
      <c r="DL135" s="124" t="n">
        <f aca="false">CB135</f>
        <v>24.5218144407033</v>
      </c>
      <c r="DM135" s="124" t="n">
        <f aca="false">DL135+$DM$3</f>
        <v>27.0218144407033</v>
      </c>
      <c r="DN135" s="124" t="n">
        <f aca="false">DL135+$DN$3</f>
        <v>47.5218144407033</v>
      </c>
      <c r="DO135" s="96" t="n">
        <f aca="false">DL135+$DO$3</f>
        <v>35.5218144407033</v>
      </c>
      <c r="DP135" s="124" t="n">
        <f aca="false">IF(Monomers_Data!AE135=1,0.5*DO135+0.5*DN135,IF(Monomers_Data!AE135=2,0.7*DO135+0.3*DN135,IF(Monomers_Data!AE135=3,MAXA(MINA(DN135,DO135),DM135),IF(Monomers_Data!AE135=4,0.7*DO135+0.3*DM135,IF(Monomers_Data!AE135=5,0.5*DO135+0.5*DM135,"ERR")))))</f>
        <v>35.5218144407033</v>
      </c>
      <c r="DQ135" s="125" t="n">
        <f aca="false">DP135</f>
        <v>35.5218144407033</v>
      </c>
      <c r="DR135" s="123" t="n">
        <f aca="false">DQ135/100*2204</f>
        <v>782.900790273101</v>
      </c>
      <c r="DS135" s="96" t="n">
        <f aca="false">VLOOKUP(A135,'[2]Price Curves'!$C$8:$BH$367,'[2]Price Curves'!$BC$1)</f>
        <v>23.3</v>
      </c>
      <c r="DT135" s="124" t="n">
        <f aca="false">DS135/42*100</f>
        <v>55.4761904761905</v>
      </c>
      <c r="DU135" s="124" t="str">
        <f aca="false">VLOOKUP(A135,'[2]Price Curves'!$C$8:$BH$367,'[2]Price Curves'!$BG$1)</f>
        <v/>
      </c>
      <c r="DV135" s="105" t="n">
        <f aca="false">DT136+$DT$3</f>
        <v>81.1357142857143</v>
      </c>
      <c r="DW135" s="130" t="n">
        <f aca="false">DT136+$DU$3</f>
        <v>165.535714285714</v>
      </c>
      <c r="DX135" s="130" t="e">
        <f aca="false">DT135*$DV$3+DU135*$DW$3+$DX$3</f>
        <v>#VALUE!</v>
      </c>
      <c r="DY135" s="96" t="n">
        <f aca="false">DT136+$DY$3</f>
        <v>110.535714285714</v>
      </c>
      <c r="DZ135" s="96"/>
      <c r="EA135" s="131" t="e">
        <f aca="false">DX135+DZ135</f>
        <v>#VALUE!</v>
      </c>
      <c r="EB135" s="131" t="e">
        <f aca="false">DX135</f>
        <v>#VALUE!</v>
      </c>
      <c r="EC135" s="132"/>
      <c r="ED135" s="133" t="n">
        <f aca="false">'[2]Price Curves'!AM134</f>
        <v>0</v>
      </c>
      <c r="EH135" s="106" t="n">
        <f aca="false">MAX(EXP(-0.015*((A141-'Export File'!$A$6+30)/365))*$EH$8,0.1)</f>
        <v>0.1</v>
      </c>
      <c r="EJ135" s="134" t="n">
        <f aca="false">BV135</f>
        <v>10.5218144407033</v>
      </c>
      <c r="EK135" s="134" t="n">
        <f aca="false">EJ135+5.22</f>
        <v>15.7418144407033</v>
      </c>
      <c r="EL135" s="134" t="n">
        <f aca="false">EJ135+18.2</f>
        <v>28.7218144407033</v>
      </c>
      <c r="EM135" s="134" t="n">
        <f aca="false">EJ135+$EM$3</f>
        <v>21.9218144407033</v>
      </c>
      <c r="EN135" s="135" t="n">
        <f aca="false">IF(Monomers_Data!K135=1,0.5*EM135+0.5*EL135,IF(Monomers_Data!K135=2,0.7*EM135+0.3*EL135,IF(Monomers_Data!K135=3,MAXA(MINA(EL135,EM135),EK135),IF(Monomers_Data!K135=4,0.7*EM135+0.3*EK135,IF(Monomers_Data!K135=5,0.5*EM135+0.5*EK135,"ERR")))))</f>
        <v>21.9218144407033</v>
      </c>
      <c r="EP135" s="142" t="n">
        <f aca="false">EN135+EO135</f>
        <v>21.9218144407033</v>
      </c>
      <c r="EQ135" s="134" t="str">
        <f aca="false">VLOOKUP(A135,'[2]Price Curves'!$C$8:$BH$367,'[2]Price Curves'!$BH$1)</f>
        <v/>
      </c>
      <c r="ER135" s="134" t="n">
        <f aca="false">VLOOKUP(A135,'[2]Price Curves'!$C$8:$BH$367,'[2]Price Curves'!$BA$1)</f>
        <v>50.36488</v>
      </c>
      <c r="ES135" s="137" t="e">
        <f aca="false">MIN(((EQ135+$ET$1-ER135*0.7133-$ET$3)/5.69*2.4313)+1.5,CQ135-$ET$2)</f>
        <v>#VALUE!</v>
      </c>
      <c r="ET135" s="134" t="e">
        <f aca="false">MAX(($EQ135+$ET$1-$ER135*0.7133-$ET$3)/5.69*2.4313+1.5,$CQ135-$ET$2)</f>
        <v>#VALUE!</v>
      </c>
      <c r="EU135" s="138" t="e">
        <f aca="false">AVERAGE(ET135,ES135)</f>
        <v>#VALUE!</v>
      </c>
      <c r="EV135" s="134" t="n">
        <f aca="false">CB135*$EV$2+$EV$3</f>
        <v>15.513969902731</v>
      </c>
      <c r="EW135" s="134" t="e">
        <f aca="false">IF(Monomers_Data!U135=1,0.5*EU135+0.5*ET135,IF(Monomers_Data!U135=2,0.7*EU135+0.3*ET135,IF(Monomers_Data!U135=3,MAXA(MINA(ET135,EU135),ES135),IF(Monomers_Data!U135=4,0.7*EU135+0.3*ES135,IF(Monomers_Data!U135=5,0.5*EU135+0.5*ES135,"ERR")))))</f>
        <v>#VALUE!</v>
      </c>
      <c r="EX135" s="96" t="e">
        <f aca="false">EW135</f>
        <v>#VALUE!</v>
      </c>
      <c r="EY135" s="139" t="n">
        <f aca="false">VLOOKUP(A135,'[2]Price Curves'!$C$8:$BH$367,'[2]Price Curves'!$BE$1)</f>
        <v>4.607</v>
      </c>
      <c r="EZ135" s="134" t="n">
        <f aca="false">EY135*$EZ$2+$EZ$3</f>
        <v>70.3513</v>
      </c>
      <c r="FA135" s="0" t="n">
        <f aca="false">((EY135*$FA$2)+$FA$3)*100</f>
        <v>68.3735</v>
      </c>
    </row>
    <row r="136" customFormat="false" ht="12.75" hidden="false" customHeight="false" outlineLevel="0" collapsed="false">
      <c r="A136" s="140" t="n">
        <f aca="false">EOMONTH(A135,0)+1</f>
        <v>40848</v>
      </c>
      <c r="C136" s="108" t="n">
        <f aca="false">CB136</f>
        <v>24.5409754033845</v>
      </c>
      <c r="D136" s="143"/>
      <c r="E136" s="96" t="n">
        <f aca="false">C136+$E$3</f>
        <v>33.5409754033845</v>
      </c>
      <c r="F136" s="96" t="n">
        <f aca="false">C136+$F$3</f>
        <v>46.5409754033845</v>
      </c>
      <c r="G136" s="96" t="n">
        <f aca="false">C136+$G$3</f>
        <v>39.7409754033845</v>
      </c>
      <c r="H136" s="92" t="n">
        <f aca="false">IF(Polymers_Data!F136=1,0.5*G136+0.5*F136,IF(Polymers_Data!F136=2,0.7*G136+0.3*F136,IF(Polymers_Data!F136=3,MAXA(MINA(F136,G136),E136),IF(Polymers_Data!F136=4,0.7*G136+0.3*E136,IF(Polymers_Data!F136=5,0.5*G136+0.5*E136,"ERR")))))</f>
        <v>39.7409754033845</v>
      </c>
      <c r="I136" s="109" t="n">
        <v>0</v>
      </c>
      <c r="J136" s="109" t="n">
        <f aca="false">G136+I136</f>
        <v>39.7409754033845</v>
      </c>
      <c r="K136" s="110" t="n">
        <f aca="false">J136+2</f>
        <v>41.7409754033845</v>
      </c>
      <c r="L136" s="111" t="n">
        <f aca="false">AB136+$L$3</f>
        <v>42.0409754033845</v>
      </c>
      <c r="M136" s="112" t="n">
        <f aca="false">L136+$M$3</f>
        <v>43.0409754033845</v>
      </c>
      <c r="N136" s="113" t="n">
        <f aca="false">L136+$N$3</f>
        <v>41.0409754033845</v>
      </c>
      <c r="O136" s="114" t="n">
        <f aca="false">C136+$O$3</f>
        <v>27.0409754033845</v>
      </c>
      <c r="P136" s="96" t="n">
        <f aca="false">C136+$P$3</f>
        <v>45.0409754033845</v>
      </c>
      <c r="Q136" s="96" t="n">
        <f aca="false">C136+$Q$3</f>
        <v>36.7909754033845</v>
      </c>
      <c r="R136" s="143"/>
      <c r="S136" s="88" t="n">
        <f aca="false">J136-3.5</f>
        <v>36.2409754033845</v>
      </c>
      <c r="T136" s="92"/>
      <c r="U136" s="114" t="n">
        <f aca="false">$C136+$U$3</f>
        <v>29.5409754033845</v>
      </c>
      <c r="V136" s="96" t="n">
        <f aca="false">$C136+$V$3</f>
        <v>44.0409754033845</v>
      </c>
      <c r="W136" s="96" t="n">
        <f aca="false">$C136+$W$3</f>
        <v>36.5409754033845</v>
      </c>
      <c r="X136" s="144"/>
      <c r="Y136" s="92" t="n">
        <f aca="false">IF(Polymers_Data!BA136=1,0.5*W136+0.5*V136,IF(Polymers_Data!BA136=2,0.7*W136+0.3*V136,IF(Polymers_Data!BA136=3,MAXA(MINA(V136,W136),U136),IF(Polymers_Data!BA136=4,0.7*W136+0.3*U136,IF(Polymers_Data!BA136=5,0.5*W136+0.5*U136,"ERR")))))</f>
        <v>36.5409754033845</v>
      </c>
      <c r="Z136" s="96" t="n">
        <v>0</v>
      </c>
      <c r="AA136" s="92" t="n">
        <f aca="false">W136+Z136</f>
        <v>36.5409754033845</v>
      </c>
      <c r="AB136" s="92" t="n">
        <f aca="false">AA136+1</f>
        <v>37.5409754033845</v>
      </c>
      <c r="AC136" s="116" t="n">
        <f aca="false">S136+2</f>
        <v>38.2409754033845</v>
      </c>
      <c r="AD136" s="117" t="n">
        <f aca="false">AB136+2.5</f>
        <v>40.0409754033845</v>
      </c>
      <c r="AE136" s="145" t="n">
        <f aca="false">C136+11.33</f>
        <v>35.8709754033845</v>
      </c>
      <c r="AF136" s="145" t="n">
        <f aca="false">C136+27</f>
        <v>51.5409754033845</v>
      </c>
      <c r="AG136" s="145" t="n">
        <f aca="false">C136+17.68</f>
        <v>42.2209754033845</v>
      </c>
      <c r="AH136" s="143"/>
      <c r="AI136" s="88" t="n">
        <f aca="false">AC136+4.5</f>
        <v>42.7409754033845</v>
      </c>
      <c r="AJ136" s="118" t="n">
        <f aca="false">AB136+8</f>
        <v>45.5409754033845</v>
      </c>
      <c r="AK136" s="114" t="n">
        <f aca="false">CO136+1.5</f>
        <v>20.0409754033845</v>
      </c>
      <c r="AL136" s="143"/>
      <c r="AM136" s="96" t="n">
        <f aca="false">AK136+$AM$3</f>
        <v>32.8409754033845</v>
      </c>
      <c r="AN136" s="96" t="n">
        <f aca="false">AK136+$AN$3</f>
        <v>44.0409754033845</v>
      </c>
      <c r="AO136" s="96" t="n">
        <f aca="false">AK136+$AO$3</f>
        <v>37.9409754033845</v>
      </c>
      <c r="AP136" s="109" t="n">
        <f aca="false">IF(Polymers_Data!AE136=1,0.5*AO136+0.5*AN136,IF(Polymers_Data!AE136=2,0.7*AO136+0.3*AN136,IF(Polymers_Data!AE136=3,MAXA(MINA(AN136,AO136),AM136),IF(Polymers_Data!AE136=4,0.7*AO136+0.3*AM136,IF(Polymers_Data!AE136=5,0.5*AO136+0.5*AM136,"ERR")))))</f>
        <v>37.9409754033845</v>
      </c>
      <c r="AQ136" s="109" t="n">
        <f aca="false">IF(Polymers_Data!AE136=1,0.5*AO136+0.5*AN136,IF(Polymers_Data!AE136=2,0.7*AO136+0.3*AN136,IF(Polymers_Data!AE136=3,MAXA(MINA(AN136,AO136),AM136),IF(Polymers_Data!AE136=4,0.7*AO136+0.3*AM136,IF(Polymers_Data!AE136=5,0.5*AO136+0.5*AM136,"ERR")))))</f>
        <v>37.9409754033845</v>
      </c>
      <c r="AR136" s="96" t="n">
        <f aca="false">$AK136+10</f>
        <v>30.0409754033845</v>
      </c>
      <c r="AS136" s="96" t="n">
        <f aca="false">$AK136+23.75</f>
        <v>43.7909754033845</v>
      </c>
      <c r="AT136" s="96" t="n">
        <f aca="false">$AK136+$AT$3</f>
        <v>35.4309754033845</v>
      </c>
      <c r="AU136" s="96" t="n">
        <f aca="false">IF(Polymers_Data!BP136=1,0.5*AT136+0.5*AS136,IF(Polymers_Data!BP136=2,0.7*AT136+0.3*AS136,IF(Polymers_Data!BP136=3,MAXA(MINA(AS136,AT136),AR136),IF(Polymers_Data!BP136=4,0.7*AT136+0.3*AR136,IF(Polymers_Data!BP136=5,0.3*AT136+0.7*AR136,"ERR")))))</f>
        <v>35.4309754033845</v>
      </c>
      <c r="AV136" s="96"/>
      <c r="AW136" s="96" t="n">
        <f aca="false">AT136+AV136</f>
        <v>35.4309754033845</v>
      </c>
      <c r="AX136" s="146"/>
      <c r="AY136" s="108" t="n">
        <f aca="false">C136</f>
        <v>24.5409754033845</v>
      </c>
      <c r="AZ136" s="143"/>
      <c r="BA136" s="96" t="n">
        <f aca="false">AY136+$BA$3</f>
        <v>42.0409754033845</v>
      </c>
      <c r="BB136" s="96" t="n">
        <f aca="false">AY136+$BB$3</f>
        <v>84.5409754033845</v>
      </c>
      <c r="BC136" s="96" t="n">
        <f aca="false">AY136+$BC$3</f>
        <v>64.0409754033845</v>
      </c>
      <c r="BD136" s="109" t="n">
        <f aca="false">IF(Polymers_Data!BZ136=1,0.5*BC136+0.5*BB136,IF(Polymers_Data!BZ136=2,0.7*BC136+0.3*BB136,IF(Polymers_Data!BZ136=3,MAXA(MINA(BB136,BC136),BA136),IF(Polymers_Data!BZ136=4,0.7*BC136+0.3*BA136,IF(Polymers_Data!BZ136=5,0.5*BC136+0.5*BA136,"ERR")))))</f>
        <v>64.0409754033845</v>
      </c>
      <c r="BE136" s="92" t="n">
        <f aca="false">IF(Polymers_Data!BZ136=1,0.5*BC136+0.5*BB136,IF(Polymers_Data!BZ136=2,0.7*BC136+0.3*BB136,IF(Polymers_Data!BZ136=3,MAXA(MINA(BB136,BC136),BA136),IF(Polymers_Data!BZ136=4,0.7*BC136+0.3*BA136,IF(Polymers_Data!BZ136=5,0.5*BC136+0.5*BA136,"ERR")))))</f>
        <v>64.0409754033845</v>
      </c>
      <c r="BF136" s="143"/>
      <c r="BG136" s="143"/>
      <c r="BH136" s="143"/>
      <c r="BI136" s="120" t="n">
        <f aca="false">BC136+BH136</f>
        <v>64.0409754033845</v>
      </c>
      <c r="BJ136" s="143"/>
      <c r="BK136" s="114" t="n">
        <f aca="false">DQ136</f>
        <v>35.5409754033845</v>
      </c>
      <c r="BL136" s="143"/>
      <c r="BM136" s="96" t="n">
        <f aca="false">BK136+$BM$3</f>
        <v>42.7909754033845</v>
      </c>
      <c r="BN136" s="96" t="n">
        <f aca="false">BK136+22</f>
        <v>57.5409754033845</v>
      </c>
      <c r="BO136" s="96" t="n">
        <f aca="false">BK136+$BO$3</f>
        <v>50.7409754033845</v>
      </c>
      <c r="BP136" s="121" t="n">
        <f aca="false">IF(Polymers_Data!AJ136=1,0.5*BO136+0.5*BN136,IF(Polymers_Data!AJ136=2,0.7*BO136+0.3*BN136,IF(Polymers_Data!AJ136=3,MAXA(MINA(BN136,BO136),BM136),IF(Polymers_Data!AJ136=4,0.7*BO136+0.3*BM136,IF(Polymers_Data!AJ136=5,0.5*BO136+0.5*BM136,"ERR")))))</f>
        <v>50.7409754033845</v>
      </c>
      <c r="BQ136" s="121" t="n">
        <v>0</v>
      </c>
      <c r="BR136" s="121" t="n">
        <f aca="false">BO136+BQ136</f>
        <v>50.7409754033845</v>
      </c>
      <c r="BS136" s="96" t="n">
        <f aca="false">BR136-2.5</f>
        <v>48.2409754033845</v>
      </c>
      <c r="BT136" s="124"/>
      <c r="BU136" s="122" t="n">
        <f aca="false">VLOOKUP(A136,'[2]Price Curves'!$C$8:$IV$367,'[2]Price Curves'!$AW$1)</f>
        <v>31.3066969480519</v>
      </c>
      <c r="BV136" s="96" t="n">
        <f aca="false">BU136/2.97</f>
        <v>10.5409754033845</v>
      </c>
      <c r="BW136" s="96" t="n">
        <f aca="false">BV136+7</f>
        <v>17.5409754033845</v>
      </c>
      <c r="BX136" s="96" t="n">
        <f aca="false">BV136+23.861</f>
        <v>34.4019754033845</v>
      </c>
      <c r="BY136" s="96" t="n">
        <f aca="false">BV136+$BY$3</f>
        <v>24.5409754033845</v>
      </c>
      <c r="BZ136" s="96" t="n">
        <f aca="false">IF(Monomers_Data!F136=1,0.5*BY136+0.5*BX136,IF(Monomers_Data!F136=2,0.7*BY136+0.3*BX136,IF(Monomers_Data!F136=3,MAXA(MINA(BX136,BY136),BW136),IF(Monomers_Data!F136=4,0.7*BY136+0.3*BW136,IF(Monomers_Data!F136=5,0.5*BY136+0.5*BW136,"ERR")))))</f>
        <v>24.5409754033845</v>
      </c>
      <c r="CA136" s="96"/>
      <c r="CB136" s="92" t="n">
        <f aca="false">BY136+CA136</f>
        <v>24.5409754033845</v>
      </c>
      <c r="CC136" s="96" t="n">
        <f aca="false">EP136</f>
        <v>21.9409754033845</v>
      </c>
      <c r="CD136" s="96" t="n">
        <f aca="false">CB136+2</f>
        <v>26.5409754033845</v>
      </c>
      <c r="CE136" s="123" t="n">
        <f aca="false">CB136+0.25</f>
        <v>24.7909754033845</v>
      </c>
      <c r="CF136" s="124"/>
      <c r="CG136" s="105" t="n">
        <f aca="false">VLOOKUP(A136,'[2]Price Curves'!$C$8:$BH$367,'[2]Price Curves'!$AY$1)</f>
        <v>50.1457598748376</v>
      </c>
      <c r="CH136" s="124" t="n">
        <f aca="false">CG136/4.23</f>
        <v>11.8547895685195</v>
      </c>
      <c r="CI136" s="124" t="n">
        <f aca="false">$CB136+CI$3</f>
        <v>16.5409754033845</v>
      </c>
      <c r="CJ136" s="124" t="n">
        <f aca="false">$CB136+CJ$3</f>
        <v>22.5409754033845</v>
      </c>
      <c r="CK136" s="124" t="n">
        <f aca="false">$CB136+CK$3</f>
        <v>18.5409754033845</v>
      </c>
      <c r="CL136" s="125" t="n">
        <f aca="false">IF(Monomers_Data!P136=1,0.5*CK136+0.5*CJ136,IF(Monomers_Data!P136=2,0.7*CK136+0.3*CJ136,IF(Monomers_Data!P136=3,MAXA(MINA(CJ136,CK136),CI136),IF(Monomers_Data!P136=4,0.7*CK136+0.3*CI136,IF(Monomers_Data!P136=5,0.5*CK136+0.5*CI136,"ERR")))))</f>
        <v>18.5409754033845</v>
      </c>
      <c r="CM136" s="125" t="n">
        <f aca="false">CH136+$CM$3</f>
        <v>18.8547895685195</v>
      </c>
      <c r="CN136" s="125"/>
      <c r="CO136" s="118" t="n">
        <f aca="false">CK136+CN136</f>
        <v>18.5409754033845</v>
      </c>
      <c r="CP136" s="125" t="n">
        <v>1.5</v>
      </c>
      <c r="CQ136" s="127" t="n">
        <f aca="false">CO136+CP136</f>
        <v>20.0409754033845</v>
      </c>
      <c r="CR136" s="124" t="e">
        <f aca="false">EX136</f>
        <v>#VALUE!</v>
      </c>
      <c r="CS136" s="128" t="e">
        <f aca="false">EX136</f>
        <v>#VALUE!</v>
      </c>
      <c r="CT136" s="7" t="n">
        <f aca="false">CB136</f>
        <v>24.5409754033845</v>
      </c>
      <c r="CU136" s="124" t="n">
        <f aca="false">(+CT136+$CU$3)</f>
        <v>27.0409754033845</v>
      </c>
      <c r="CV136" s="124" t="n">
        <f aca="false">CT136+$CV$3</f>
        <v>41.5409754033845</v>
      </c>
      <c r="CW136" s="124" t="n">
        <f aca="false">CT136+$CW$3</f>
        <v>34.5409754033845</v>
      </c>
      <c r="CX136" s="96" t="n">
        <f aca="false">IF(Polymers_Data!BU136=1,0.5*CW136+0.5*CV136,IF(Polymers_Data!BU136=2,0.7*CW136+0.3*CV136,IF(Polymers_Data!BU136=3,MAXA(MINA(CV136,CW136),CU136),IF(Polymers_Data!BU136=4,0.7*CW136+0.3*CU136,IF(Polymers_Data!BU136=5,0.5*CW136+0.5*CU136,"ERR")))))</f>
        <v>36.6409754033845</v>
      </c>
      <c r="CY136" s="129" t="n">
        <f aca="false">CX136</f>
        <v>36.6409754033845</v>
      </c>
      <c r="CZ136" s="105" t="n">
        <v>0</v>
      </c>
      <c r="DA136" s="124" t="n">
        <f aca="false">CZ136*100/(0.2*4.22+0.8*2.9696)</f>
        <v>0</v>
      </c>
      <c r="DB136" s="123"/>
      <c r="DC136" s="124" t="n">
        <f aca="false">EN136</f>
        <v>21.9409754033845</v>
      </c>
      <c r="DD136" s="124" t="e">
        <f aca="false">EB136</f>
        <v>#VALUE!</v>
      </c>
      <c r="DE136" s="124" t="e">
        <f aca="false">DC136*0.285+DD136/7.37*0.785+5.2</f>
        <v>#VALUE!</v>
      </c>
      <c r="DF136" s="124" t="n">
        <f aca="false">DC136+$DF$3</f>
        <v>16.6409754033845</v>
      </c>
      <c r="DG136" s="124" t="n">
        <f aca="false">DC136+$DG$3</f>
        <v>46.9409754033845</v>
      </c>
      <c r="DH136" s="96" t="n">
        <f aca="false">DC136+6</f>
        <v>27.9409754033845</v>
      </c>
      <c r="DI136" s="124" t="n">
        <f aca="false">IF(Monomers_Data!AE136=1,0.5*DH136+0.5*DG136,IF(Monomers_Data!AE136=2,0.7*DH136+0.3*DG136,IF(Monomers_Data!AE136=3,MAXA(MINA(DG136,DH136),DF136),IF(Monomers_Data!AE136=4,0.7*DH136+0.3*DF136,IF(Monomers_Data!AE136=5,0.5*DH136+0.5*DF136,"ERR")))))</f>
        <v>27.9409754033845</v>
      </c>
      <c r="DJ136" s="125" t="n">
        <f aca="false">DI136</f>
        <v>27.9409754033845</v>
      </c>
      <c r="DK136" s="123" t="n">
        <f aca="false">DJ136/100*2204</f>
        <v>615.819097890594</v>
      </c>
      <c r="DL136" s="124" t="n">
        <f aca="false">CB136</f>
        <v>24.5409754033845</v>
      </c>
      <c r="DM136" s="124" t="n">
        <f aca="false">DL136+$DM$3</f>
        <v>27.0409754033845</v>
      </c>
      <c r="DN136" s="124" t="n">
        <f aca="false">DL136+$DN$3</f>
        <v>47.5409754033845</v>
      </c>
      <c r="DO136" s="96" t="n">
        <f aca="false">DL136+$DO$3</f>
        <v>35.5409754033845</v>
      </c>
      <c r="DP136" s="124" t="n">
        <f aca="false">IF(Monomers_Data!AE136=1,0.5*DO136+0.5*DN136,IF(Monomers_Data!AE136=2,0.7*DO136+0.3*DN136,IF(Monomers_Data!AE136=3,MAXA(MINA(DN136,DO136),DM136),IF(Monomers_Data!AE136=4,0.7*DO136+0.3*DM136,IF(Monomers_Data!AE136=5,0.5*DO136+0.5*DM136,"ERR")))))</f>
        <v>35.5409754033845</v>
      </c>
      <c r="DQ136" s="125" t="n">
        <f aca="false">DP136</f>
        <v>35.5409754033845</v>
      </c>
      <c r="DR136" s="123" t="n">
        <f aca="false">DQ136/100*2204</f>
        <v>783.323097890594</v>
      </c>
      <c r="DS136" s="96" t="n">
        <f aca="false">VLOOKUP(A136,'[2]Price Curves'!$C$8:$BH$367,'[2]Price Curves'!$BC$1)</f>
        <v>23.325</v>
      </c>
      <c r="DT136" s="124" t="n">
        <f aca="false">DS136/42*100</f>
        <v>55.5357142857143</v>
      </c>
      <c r="DU136" s="124" t="str">
        <f aca="false">VLOOKUP(A136,'[2]Price Curves'!$C$8:$BH$367,'[2]Price Curves'!$BG$1)</f>
        <v/>
      </c>
      <c r="DV136" s="105" t="n">
        <f aca="false">DT137+$DT$3</f>
        <v>81.1952380952379</v>
      </c>
      <c r="DW136" s="130" t="n">
        <f aca="false">DT137+$DU$3</f>
        <v>165.595238095238</v>
      </c>
      <c r="DX136" s="130" t="e">
        <f aca="false">DT136*$DV$3+DU136*$DW$3+$DX$3</f>
        <v>#VALUE!</v>
      </c>
      <c r="DY136" s="96" t="n">
        <f aca="false">DT137+$DY$3</f>
        <v>110.595238095238</v>
      </c>
      <c r="DZ136" s="96"/>
      <c r="EA136" s="131" t="e">
        <f aca="false">DX136+DZ136</f>
        <v>#VALUE!</v>
      </c>
      <c r="EB136" s="131" t="e">
        <f aca="false">DX136</f>
        <v>#VALUE!</v>
      </c>
      <c r="EC136" s="132"/>
      <c r="ED136" s="133" t="n">
        <f aca="false">'[2]Price Curves'!AM135</f>
        <v>0</v>
      </c>
      <c r="EH136" s="106" t="n">
        <f aca="false">MAX(EXP(-0.015*((A142-'Export File'!$A$6+30)/365))*$EH$8,0.1)</f>
        <v>0.1</v>
      </c>
      <c r="EJ136" s="134" t="n">
        <f aca="false">BV136</f>
        <v>10.5409754033845</v>
      </c>
      <c r="EK136" s="134" t="n">
        <f aca="false">EJ136+5.22</f>
        <v>15.7609754033845</v>
      </c>
      <c r="EL136" s="134" t="n">
        <f aca="false">EJ136+18.2</f>
        <v>28.7409754033845</v>
      </c>
      <c r="EM136" s="134" t="n">
        <f aca="false">EJ136+$EM$3</f>
        <v>21.9409754033845</v>
      </c>
      <c r="EN136" s="135" t="n">
        <f aca="false">IF(Monomers_Data!K136=1,0.5*EM136+0.5*EL136,IF(Monomers_Data!K136=2,0.7*EM136+0.3*EL136,IF(Monomers_Data!K136=3,MAXA(MINA(EL136,EM136),EK136),IF(Monomers_Data!K136=4,0.7*EM136+0.3*EK136,IF(Monomers_Data!K136=5,0.5*EM136+0.5*EK136,"ERR")))))</f>
        <v>21.9409754033845</v>
      </c>
      <c r="EP136" s="142" t="n">
        <f aca="false">EN136+EO136</f>
        <v>21.9409754033845</v>
      </c>
      <c r="EQ136" s="134" t="str">
        <f aca="false">VLOOKUP(A136,'[2]Price Curves'!$C$8:$BH$367,'[2]Price Curves'!$BH$1)</f>
        <v/>
      </c>
      <c r="ER136" s="134" t="n">
        <f aca="false">VLOOKUP(A136,'[2]Price Curves'!$C$8:$BH$367,'[2]Price Curves'!$BA$1)</f>
        <v>50.430980064935</v>
      </c>
      <c r="ES136" s="137" t="e">
        <f aca="false">MIN(((EQ136+$ET$1-ER136*0.7133-$ET$3)/5.69*2.4313)+1.5,CQ136-$ET$2)</f>
        <v>#VALUE!</v>
      </c>
      <c r="ET136" s="134" t="e">
        <f aca="false">MAX(($EQ136+$ET$1-$ER136*0.7133-$ET$3)/5.69*2.4313+1.5,$CQ136-$ET$2)</f>
        <v>#VALUE!</v>
      </c>
      <c r="EU136" s="138" t="e">
        <f aca="false">AVERAGE(ET136,ES136)</f>
        <v>#VALUE!</v>
      </c>
      <c r="EV136" s="134" t="n">
        <f aca="false">CB136*$EV$2+$EV$3</f>
        <v>15.5284364295553</v>
      </c>
      <c r="EW136" s="134" t="e">
        <f aca="false">IF(Monomers_Data!U136=1,0.5*EU136+0.5*ET136,IF(Monomers_Data!U136=2,0.7*EU136+0.3*ET136,IF(Monomers_Data!U136=3,MAXA(MINA(ET136,EU136),ES136),IF(Monomers_Data!U136=4,0.7*EU136+0.3*ES136,IF(Monomers_Data!U136=5,0.5*EU136+0.5*ES136,"ERR")))))</f>
        <v>#VALUE!</v>
      </c>
      <c r="EX136" s="96" t="e">
        <f aca="false">EW136</f>
        <v>#VALUE!</v>
      </c>
      <c r="EY136" s="139" t="n">
        <f aca="false">VLOOKUP(A136,'[2]Price Curves'!$C$8:$BH$367,'[2]Price Curves'!$BE$1)</f>
        <v>4.717</v>
      </c>
      <c r="EZ136" s="134" t="n">
        <f aca="false">EY136*$EZ$2+$EZ$3</f>
        <v>72.1003</v>
      </c>
      <c r="FA136" s="0" t="n">
        <f aca="false">((EY136*$FA$2)+$FA$3)*100</f>
        <v>69.5285</v>
      </c>
    </row>
    <row r="137" customFormat="false" ht="12.75" hidden="false" customHeight="false" outlineLevel="0" collapsed="false">
      <c r="A137" s="140" t="n">
        <f aca="false">EOMONTH(A136,0)+1</f>
        <v>40878</v>
      </c>
      <c r="C137" s="108" t="n">
        <f aca="false">CB137</f>
        <v>24.5599181242439</v>
      </c>
      <c r="D137" s="143"/>
      <c r="E137" s="96" t="n">
        <f aca="false">C137+$E$3</f>
        <v>33.5599181242439</v>
      </c>
      <c r="F137" s="96" t="n">
        <f aca="false">C137+$F$3</f>
        <v>46.5599181242439</v>
      </c>
      <c r="G137" s="96" t="n">
        <f aca="false">C137+$G$3</f>
        <v>39.7599181242439</v>
      </c>
      <c r="H137" s="92" t="n">
        <f aca="false">IF(Polymers_Data!F137=1,0.5*G137+0.5*F137,IF(Polymers_Data!F137=2,0.7*G137+0.3*F137,IF(Polymers_Data!F137=3,MAXA(MINA(F137,G137),E137),IF(Polymers_Data!F137=4,0.7*G137+0.3*E137,IF(Polymers_Data!F137=5,0.5*G137+0.5*E137,"ERR")))))</f>
        <v>39.7599181242439</v>
      </c>
      <c r="I137" s="109" t="n">
        <v>0</v>
      </c>
      <c r="J137" s="109" t="n">
        <f aca="false">G137+I137</f>
        <v>39.7599181242439</v>
      </c>
      <c r="K137" s="110" t="n">
        <f aca="false">J137+2</f>
        <v>41.7599181242439</v>
      </c>
      <c r="L137" s="111" t="n">
        <f aca="false">AB137+$L$3</f>
        <v>42.0599181242439</v>
      </c>
      <c r="M137" s="112" t="n">
        <f aca="false">L137+$M$3</f>
        <v>43.0599181242439</v>
      </c>
      <c r="N137" s="113" t="n">
        <f aca="false">L137+$N$3</f>
        <v>41.0599181242439</v>
      </c>
      <c r="O137" s="114" t="n">
        <f aca="false">C137+$O$3</f>
        <v>27.0599181242439</v>
      </c>
      <c r="P137" s="96" t="n">
        <f aca="false">C137+$P$3</f>
        <v>45.0599181242439</v>
      </c>
      <c r="Q137" s="96" t="n">
        <f aca="false">C137+$Q$3</f>
        <v>36.8099181242439</v>
      </c>
      <c r="R137" s="143"/>
      <c r="S137" s="88" t="n">
        <f aca="false">J137-3.5</f>
        <v>36.2599181242439</v>
      </c>
      <c r="T137" s="92"/>
      <c r="U137" s="114" t="n">
        <f aca="false">$C137+$U$3</f>
        <v>29.5599181242439</v>
      </c>
      <c r="V137" s="96" t="n">
        <f aca="false">$C137+$V$3</f>
        <v>44.0599181242439</v>
      </c>
      <c r="W137" s="96" t="n">
        <f aca="false">$C137+$W$3</f>
        <v>36.5599181242439</v>
      </c>
      <c r="X137" s="144"/>
      <c r="Y137" s="92" t="n">
        <f aca="false">IF(Polymers_Data!BA137=1,0.5*W137+0.5*V137,IF(Polymers_Data!BA137=2,0.7*W137+0.3*V137,IF(Polymers_Data!BA137=3,MAXA(MINA(V137,W137),U137),IF(Polymers_Data!BA137=4,0.7*W137+0.3*U137,IF(Polymers_Data!BA137=5,0.5*W137+0.5*U137,"ERR")))))</f>
        <v>36.5599181242439</v>
      </c>
      <c r="Z137" s="96" t="n">
        <v>0</v>
      </c>
      <c r="AA137" s="92" t="n">
        <f aca="false">W137+Z137</f>
        <v>36.5599181242439</v>
      </c>
      <c r="AB137" s="92" t="n">
        <f aca="false">AA137+1</f>
        <v>37.5599181242439</v>
      </c>
      <c r="AC137" s="116" t="n">
        <f aca="false">S137+2</f>
        <v>38.2599181242439</v>
      </c>
      <c r="AD137" s="117" t="n">
        <f aca="false">AB137+2.5</f>
        <v>40.0599181242439</v>
      </c>
      <c r="AE137" s="145" t="n">
        <f aca="false">C137+11.33</f>
        <v>35.8899181242439</v>
      </c>
      <c r="AF137" s="145" t="n">
        <f aca="false">C137+27</f>
        <v>51.5599181242439</v>
      </c>
      <c r="AG137" s="145" t="n">
        <f aca="false">C137+17.68</f>
        <v>42.2399181242439</v>
      </c>
      <c r="AH137" s="143"/>
      <c r="AI137" s="88" t="n">
        <f aca="false">AC137+4.5</f>
        <v>42.7599181242439</v>
      </c>
      <c r="AJ137" s="118" t="n">
        <f aca="false">AB137+8</f>
        <v>45.5599181242439</v>
      </c>
      <c r="AK137" s="114" t="n">
        <f aca="false">CO137+1.5</f>
        <v>20.0599181242439</v>
      </c>
      <c r="AL137" s="143"/>
      <c r="AM137" s="96" t="n">
        <f aca="false">AK137+$AM$3</f>
        <v>32.8599181242439</v>
      </c>
      <c r="AN137" s="96" t="n">
        <f aca="false">AK137+$AN$3</f>
        <v>44.0599181242439</v>
      </c>
      <c r="AO137" s="96" t="n">
        <f aca="false">AK137+$AO$3</f>
        <v>37.9599181242439</v>
      </c>
      <c r="AP137" s="109" t="n">
        <f aca="false">IF(Polymers_Data!AE137=1,0.5*AO137+0.5*AN137,IF(Polymers_Data!AE137=2,0.7*AO137+0.3*AN137,IF(Polymers_Data!AE137=3,MAXA(MINA(AN137,AO137),AM137),IF(Polymers_Data!AE137=4,0.7*AO137+0.3*AM137,IF(Polymers_Data!AE137=5,0.5*AO137+0.5*AM137,"ERR")))))</f>
        <v>37.9599181242439</v>
      </c>
      <c r="AQ137" s="109" t="n">
        <f aca="false">IF(Polymers_Data!AE137=1,0.5*AO137+0.5*AN137,IF(Polymers_Data!AE137=2,0.7*AO137+0.3*AN137,IF(Polymers_Data!AE137=3,MAXA(MINA(AN137,AO137),AM137),IF(Polymers_Data!AE137=4,0.7*AO137+0.3*AM137,IF(Polymers_Data!AE137=5,0.5*AO137+0.5*AM137,"ERR")))))</f>
        <v>37.9599181242439</v>
      </c>
      <c r="AR137" s="96" t="n">
        <f aca="false">$AK137+10</f>
        <v>30.0599181242439</v>
      </c>
      <c r="AS137" s="96" t="n">
        <f aca="false">$AK137+23.75</f>
        <v>43.8099181242439</v>
      </c>
      <c r="AT137" s="96" t="n">
        <f aca="false">$AK137+$AT$3</f>
        <v>35.4499181242439</v>
      </c>
      <c r="AU137" s="96" t="n">
        <f aca="false">IF(Polymers_Data!BP137=1,0.5*AT137+0.5*AS137,IF(Polymers_Data!BP137=2,0.7*AT137+0.3*AS137,IF(Polymers_Data!BP137=3,MAXA(MINA(AS137,AT137),AR137),IF(Polymers_Data!BP137=4,0.7*AT137+0.3*AR137,IF(Polymers_Data!BP137=5,0.3*AT137+0.7*AR137,"ERR")))))</f>
        <v>35.4499181242439</v>
      </c>
      <c r="AV137" s="96"/>
      <c r="AW137" s="96" t="n">
        <f aca="false">AT137+AV137</f>
        <v>35.4499181242439</v>
      </c>
      <c r="AX137" s="146"/>
      <c r="AY137" s="108" t="n">
        <f aca="false">C137</f>
        <v>24.5599181242439</v>
      </c>
      <c r="AZ137" s="143"/>
      <c r="BA137" s="96" t="n">
        <f aca="false">AY137+$BA$3</f>
        <v>42.0599181242439</v>
      </c>
      <c r="BB137" s="96" t="n">
        <f aca="false">AY137+$BB$3</f>
        <v>84.5599181242439</v>
      </c>
      <c r="BC137" s="96" t="n">
        <f aca="false">AY137+$BC$3</f>
        <v>64.0599181242439</v>
      </c>
      <c r="BD137" s="109" t="n">
        <f aca="false">IF(Polymers_Data!BZ137=1,0.5*BC137+0.5*BB137,IF(Polymers_Data!BZ137=2,0.7*BC137+0.3*BB137,IF(Polymers_Data!BZ137=3,MAXA(MINA(BB137,BC137),BA137),IF(Polymers_Data!BZ137=4,0.7*BC137+0.3*BA137,IF(Polymers_Data!BZ137=5,0.5*BC137+0.5*BA137,"ERR")))))</f>
        <v>64.0599181242439</v>
      </c>
      <c r="BE137" s="92" t="n">
        <f aca="false">IF(Polymers_Data!BZ137=1,0.5*BC137+0.5*BB137,IF(Polymers_Data!BZ137=2,0.7*BC137+0.3*BB137,IF(Polymers_Data!BZ137=3,MAXA(MINA(BB137,BC137),BA137),IF(Polymers_Data!BZ137=4,0.7*BC137+0.3*BA137,IF(Polymers_Data!BZ137=5,0.5*BC137+0.5*BA137,"ERR")))))</f>
        <v>64.0599181242439</v>
      </c>
      <c r="BF137" s="143"/>
      <c r="BG137" s="143"/>
      <c r="BH137" s="143"/>
      <c r="BI137" s="120" t="n">
        <f aca="false">BC137+BH137</f>
        <v>64.0599181242439</v>
      </c>
      <c r="BJ137" s="143"/>
      <c r="BK137" s="114" t="n">
        <f aca="false">DQ137</f>
        <v>35.5599181242439</v>
      </c>
      <c r="BL137" s="143"/>
      <c r="BM137" s="96" t="n">
        <f aca="false">BK137+$BM$3</f>
        <v>42.8099181242439</v>
      </c>
      <c r="BN137" s="96" t="n">
        <f aca="false">BK137+22</f>
        <v>57.5599181242439</v>
      </c>
      <c r="BO137" s="96" t="n">
        <f aca="false">BK137+$BO$3</f>
        <v>50.7599181242439</v>
      </c>
      <c r="BP137" s="121" t="n">
        <f aca="false">IF(Polymers_Data!AJ137=1,0.5*BO137+0.5*BN137,IF(Polymers_Data!AJ137=2,0.7*BO137+0.3*BN137,IF(Polymers_Data!AJ137=3,MAXA(MINA(BN137,BO137),BM137),IF(Polymers_Data!AJ137=4,0.7*BO137+0.3*BM137,IF(Polymers_Data!AJ137=5,0.5*BO137+0.5*BM137,"ERR")))))</f>
        <v>50.7599181242439</v>
      </c>
      <c r="BQ137" s="121" t="n">
        <v>0</v>
      </c>
      <c r="BR137" s="121" t="n">
        <f aca="false">BO137+BQ137</f>
        <v>50.7599181242439</v>
      </c>
      <c r="BS137" s="96" t="n">
        <f aca="false">BR137-2.5</f>
        <v>48.2599181242439</v>
      </c>
      <c r="BT137" s="124"/>
      <c r="BU137" s="122" t="n">
        <f aca="false">VLOOKUP(A137,'[2]Price Curves'!$C$8:$IV$367,'[2]Price Curves'!$AW$1)</f>
        <v>31.3629568290043</v>
      </c>
      <c r="BV137" s="96" t="n">
        <f aca="false">BU137/2.97</f>
        <v>10.5599181242439</v>
      </c>
      <c r="BW137" s="96" t="n">
        <f aca="false">BV137+7</f>
        <v>17.5599181242439</v>
      </c>
      <c r="BX137" s="96" t="n">
        <f aca="false">BV137+23.861</f>
        <v>34.4209181242439</v>
      </c>
      <c r="BY137" s="96" t="n">
        <f aca="false">BV137+$BY$3</f>
        <v>24.5599181242439</v>
      </c>
      <c r="BZ137" s="96" t="n">
        <f aca="false">IF(Monomers_Data!F137=1,0.5*BY137+0.5*BX137,IF(Monomers_Data!F137=2,0.7*BY137+0.3*BX137,IF(Monomers_Data!F137=3,MAXA(MINA(BX137,BY137),BW137),IF(Monomers_Data!F137=4,0.7*BY137+0.3*BW137,IF(Monomers_Data!F137=5,0.5*BY137+0.5*BW137,"ERR")))))</f>
        <v>24.5599181242439</v>
      </c>
      <c r="CA137" s="96"/>
      <c r="CB137" s="92" t="n">
        <f aca="false">BY137+CA137</f>
        <v>24.5599181242439</v>
      </c>
      <c r="CC137" s="96" t="n">
        <f aca="false">EP137</f>
        <v>21.9599181242439</v>
      </c>
      <c r="CD137" s="96" t="n">
        <f aca="false">CB137+2</f>
        <v>26.5599181242439</v>
      </c>
      <c r="CE137" s="123" t="n">
        <f aca="false">CB137+0.25</f>
        <v>24.8099181242439</v>
      </c>
      <c r="CF137" s="124"/>
      <c r="CG137" s="105" t="n">
        <f aca="false">VLOOKUP(A137,'[2]Price Curves'!$C$8:$BH$367,'[2]Price Curves'!$AY$1)</f>
        <v>50.2154129551948</v>
      </c>
      <c r="CH137" s="124" t="n">
        <f aca="false">CG137/4.23</f>
        <v>11.8712560177765</v>
      </c>
      <c r="CI137" s="124" t="n">
        <f aca="false">$CB137+CI$3</f>
        <v>16.5599181242439</v>
      </c>
      <c r="CJ137" s="124" t="n">
        <f aca="false">$CB137+CJ$3</f>
        <v>22.5599181242439</v>
      </c>
      <c r="CK137" s="124" t="n">
        <f aca="false">$CB137+CK$3</f>
        <v>18.5599181242439</v>
      </c>
      <c r="CL137" s="125" t="n">
        <f aca="false">IF(Monomers_Data!P137=1,0.5*CK137+0.5*CJ137,IF(Monomers_Data!P137=2,0.7*CK137+0.3*CJ137,IF(Monomers_Data!P137=3,MAXA(MINA(CJ137,CK137),CI137),IF(Monomers_Data!P137=4,0.7*CK137+0.3*CI137,IF(Monomers_Data!P137=5,0.5*CK137+0.5*CI137,"ERR")))))</f>
        <v>18.5599181242439</v>
      </c>
      <c r="CM137" s="125" t="n">
        <f aca="false">CH137+$CM$3</f>
        <v>18.8712560177765</v>
      </c>
      <c r="CN137" s="125"/>
      <c r="CO137" s="118" t="n">
        <f aca="false">CK137+CN137</f>
        <v>18.5599181242439</v>
      </c>
      <c r="CP137" s="125" t="n">
        <v>1.5</v>
      </c>
      <c r="CQ137" s="127" t="n">
        <f aca="false">CO137+CP137</f>
        <v>20.0599181242439</v>
      </c>
      <c r="CR137" s="124" t="e">
        <f aca="false">EX137</f>
        <v>#VALUE!</v>
      </c>
      <c r="CS137" s="128" t="e">
        <f aca="false">EX137</f>
        <v>#VALUE!</v>
      </c>
      <c r="CT137" s="7" t="n">
        <f aca="false">CB137</f>
        <v>24.5599181242439</v>
      </c>
      <c r="CU137" s="124" t="n">
        <f aca="false">(+CT137+$CU$3)</f>
        <v>27.0599181242439</v>
      </c>
      <c r="CV137" s="124" t="n">
        <f aca="false">CT137+$CV$3</f>
        <v>41.5599181242439</v>
      </c>
      <c r="CW137" s="124" t="n">
        <f aca="false">CT137+$CW$3</f>
        <v>34.5599181242439</v>
      </c>
      <c r="CX137" s="96" t="n">
        <f aca="false">IF(Polymers_Data!BU137=1,0.5*CW137+0.5*CV137,IF(Polymers_Data!BU137=2,0.7*CW137+0.3*CV137,IF(Polymers_Data!BU137=3,MAXA(MINA(CV137,CW137),CU137),IF(Polymers_Data!BU137=4,0.7*CW137+0.3*CU137,IF(Polymers_Data!BU137=5,0.5*CW137+0.5*CU137,"ERR")))))</f>
        <v>36.6599181242439</v>
      </c>
      <c r="CY137" s="129" t="n">
        <f aca="false">CX137</f>
        <v>36.6599181242439</v>
      </c>
      <c r="CZ137" s="105" t="n">
        <v>0</v>
      </c>
      <c r="DA137" s="124" t="n">
        <f aca="false">CZ137*100/(0.2*4.22+0.8*2.9696)</f>
        <v>0</v>
      </c>
      <c r="DB137" s="123"/>
      <c r="DC137" s="124" t="n">
        <f aca="false">EN137</f>
        <v>21.9599181242439</v>
      </c>
      <c r="DD137" s="124" t="e">
        <f aca="false">EB137</f>
        <v>#VALUE!</v>
      </c>
      <c r="DE137" s="124" t="e">
        <f aca="false">DC137*0.285+DD137/7.37*0.785+5.2</f>
        <v>#VALUE!</v>
      </c>
      <c r="DF137" s="124" t="n">
        <f aca="false">DC137+$DF$3</f>
        <v>16.6599181242439</v>
      </c>
      <c r="DG137" s="124" t="n">
        <f aca="false">DC137+$DG$3</f>
        <v>46.9599181242439</v>
      </c>
      <c r="DH137" s="96" t="n">
        <f aca="false">DC137+6</f>
        <v>27.9599181242439</v>
      </c>
      <c r="DI137" s="124" t="n">
        <f aca="false">IF(Monomers_Data!AE137=1,0.5*DH137+0.5*DG137,IF(Monomers_Data!AE137=2,0.7*DH137+0.3*DG137,IF(Monomers_Data!AE137=3,MAXA(MINA(DG137,DH137),DF137),IF(Monomers_Data!AE137=4,0.7*DH137+0.3*DF137,IF(Monomers_Data!AE137=5,0.5*DH137+0.5*DF137,"ERR")))))</f>
        <v>27.9599181242439</v>
      </c>
      <c r="DJ137" s="125" t="n">
        <f aca="false">DI137</f>
        <v>27.9599181242439</v>
      </c>
      <c r="DK137" s="123" t="n">
        <f aca="false">DJ137/100*2204</f>
        <v>616.236595458335</v>
      </c>
      <c r="DL137" s="124" t="n">
        <f aca="false">CB137</f>
        <v>24.5599181242439</v>
      </c>
      <c r="DM137" s="124" t="n">
        <f aca="false">DL137+$DM$3</f>
        <v>27.0599181242439</v>
      </c>
      <c r="DN137" s="124" t="n">
        <f aca="false">DL137+$DN$3</f>
        <v>47.5599181242439</v>
      </c>
      <c r="DO137" s="96" t="n">
        <f aca="false">DL137+$DO$3</f>
        <v>35.5599181242439</v>
      </c>
      <c r="DP137" s="124" t="n">
        <f aca="false">IF(Monomers_Data!AE137=1,0.5*DO137+0.5*DN137,IF(Monomers_Data!AE137=2,0.7*DO137+0.3*DN137,IF(Monomers_Data!AE137=3,MAXA(MINA(DN137,DO137),DM137),IF(Monomers_Data!AE137=4,0.7*DO137+0.3*DM137,IF(Monomers_Data!AE137=5,0.5*DO137+0.5*DM137,"ERR")))))</f>
        <v>35.5599181242439</v>
      </c>
      <c r="DQ137" s="125" t="n">
        <f aca="false">DP137</f>
        <v>35.5599181242439</v>
      </c>
      <c r="DR137" s="123" t="n">
        <f aca="false">DQ137/100*2204</f>
        <v>783.740595458335</v>
      </c>
      <c r="DS137" s="96" t="n">
        <f aca="false">VLOOKUP(A137,'[2]Price Curves'!$C$8:$BH$367,'[2]Price Curves'!$BC$1)</f>
        <v>23.3499999999999</v>
      </c>
      <c r="DT137" s="124" t="n">
        <f aca="false">DS137/42*100</f>
        <v>55.5952380952379</v>
      </c>
      <c r="DU137" s="124" t="str">
        <f aca="false">VLOOKUP(A137,'[2]Price Curves'!$C$8:$BH$367,'[2]Price Curves'!$BG$1)</f>
        <v/>
      </c>
      <c r="DV137" s="105" t="n">
        <f aca="false">DT138+$DT$3</f>
        <v>81.2547619047617</v>
      </c>
      <c r="DW137" s="130" t="n">
        <f aca="false">DT138+$DU$3</f>
        <v>165.654761904762</v>
      </c>
      <c r="DX137" s="130" t="e">
        <f aca="false">DT137*$DV$3+DU137*$DW$3+$DX$3</f>
        <v>#VALUE!</v>
      </c>
      <c r="DY137" s="96" t="n">
        <f aca="false">DT138+$DY$3</f>
        <v>110.654761904762</v>
      </c>
      <c r="DZ137" s="96"/>
      <c r="EA137" s="131" t="e">
        <f aca="false">DX137+DZ137</f>
        <v>#VALUE!</v>
      </c>
      <c r="EB137" s="131" t="e">
        <f aca="false">DX137</f>
        <v>#VALUE!</v>
      </c>
      <c r="EC137" s="132"/>
      <c r="ED137" s="133" t="n">
        <f aca="false">'[2]Price Curves'!AM136</f>
        <v>0</v>
      </c>
      <c r="EH137" s="106" t="n">
        <f aca="false">MAX(EXP(-0.015*((A143-'Export File'!$A$6+30)/365))*$EH$8,0.1)</f>
        <v>0.1</v>
      </c>
      <c r="EJ137" s="134" t="n">
        <f aca="false">BV137</f>
        <v>10.5599181242439</v>
      </c>
      <c r="EK137" s="134" t="n">
        <f aca="false">EJ137+5.22</f>
        <v>15.7799181242439</v>
      </c>
      <c r="EL137" s="134" t="n">
        <f aca="false">EJ137+18.2</f>
        <v>28.7599181242439</v>
      </c>
      <c r="EM137" s="134" t="n">
        <f aca="false">EJ137+$EM$3</f>
        <v>21.9599181242439</v>
      </c>
      <c r="EN137" s="135" t="n">
        <f aca="false">IF(Monomers_Data!K137=1,0.5*EM137+0.5*EL137,IF(Monomers_Data!K137=2,0.7*EM137+0.3*EL137,IF(Monomers_Data!K137=3,MAXA(MINA(EL137,EM137),EK137),IF(Monomers_Data!K137=4,0.7*EM137+0.3*EK137,IF(Monomers_Data!K137=5,0.5*EM137+0.5*EK137,"ERR")))))</f>
        <v>21.9599181242439</v>
      </c>
      <c r="EP137" s="142" t="n">
        <f aca="false">EN137+EO137</f>
        <v>21.9599181242439</v>
      </c>
      <c r="EQ137" s="134" t="str">
        <f aca="false">VLOOKUP(A137,'[2]Price Curves'!$C$8:$BH$367,'[2]Price Curves'!$BH$1)</f>
        <v/>
      </c>
      <c r="ER137" s="134" t="n">
        <f aca="false">VLOOKUP(A137,'[2]Price Curves'!$C$8:$BH$367,'[2]Price Curves'!$BA$1)</f>
        <v>50.4957254220779</v>
      </c>
      <c r="ES137" s="137" t="e">
        <f aca="false">MIN(((EQ137+$ET$1-ER137*0.7133-$ET$3)/5.69*2.4313)+1.5,CQ137-$ET$2)</f>
        <v>#VALUE!</v>
      </c>
      <c r="ET137" s="134" t="e">
        <f aca="false">MAX(($EQ137+$ET$1-$ER137*0.7133-$ET$3)/5.69*2.4313+1.5,$CQ137-$ET$2)</f>
        <v>#VALUE!</v>
      </c>
      <c r="EU137" s="138" t="e">
        <f aca="false">AVERAGE(ET137,ES137)</f>
        <v>#VALUE!</v>
      </c>
      <c r="EV137" s="134" t="n">
        <f aca="false">CB137*$EV$2+$EV$3</f>
        <v>15.5427381838041</v>
      </c>
      <c r="EW137" s="134" t="e">
        <f aca="false">IF(Monomers_Data!U137=1,0.5*EU137+0.5*ET137,IF(Monomers_Data!U137=2,0.7*EU137+0.3*ET137,IF(Monomers_Data!U137=3,MAXA(MINA(ET137,EU137),ES137),IF(Monomers_Data!U137=4,0.7*EU137+0.3*ES137,IF(Monomers_Data!U137=5,0.5*EU137+0.5*ES137,"ERR")))))</f>
        <v>#VALUE!</v>
      </c>
      <c r="EX137" s="96" t="e">
        <f aca="false">EW137</f>
        <v>#VALUE!</v>
      </c>
      <c r="EY137" s="139" t="n">
        <f aca="false">VLOOKUP(A137,'[2]Price Curves'!$C$8:$BH$367,'[2]Price Curves'!$BE$1)</f>
        <v>4.837</v>
      </c>
      <c r="EZ137" s="134" t="n">
        <f aca="false">EY137*$EZ$2+$EZ$3</f>
        <v>74.0083</v>
      </c>
      <c r="FA137" s="0" t="n">
        <f aca="false">((EY137*$FA$2)+$FA$3)*100</f>
        <v>70.7885</v>
      </c>
    </row>
    <row r="138" customFormat="false" ht="12.75" hidden="false" customHeight="false" outlineLevel="0" collapsed="false">
      <c r="A138" s="140" t="n">
        <f aca="false">EOMONTH(A137,0)+1</f>
        <v>40909</v>
      </c>
      <c r="C138" s="108" t="n">
        <f aca="false">CB138</f>
        <v>24.0035974554346</v>
      </c>
      <c r="D138" s="143"/>
      <c r="E138" s="96" t="n">
        <f aca="false">C138+$E$3</f>
        <v>33.0035974554346</v>
      </c>
      <c r="F138" s="96" t="n">
        <f aca="false">C138+$F$3</f>
        <v>46.0035974554346</v>
      </c>
      <c r="G138" s="96" t="n">
        <f aca="false">C138+$G$3</f>
        <v>39.2035974554346</v>
      </c>
      <c r="H138" s="92" t="n">
        <f aca="false">IF(Polymers_Data!F138=1,0.5*G138+0.5*F138,IF(Polymers_Data!F138=2,0.7*G138+0.3*F138,IF(Polymers_Data!F138=3,MAXA(MINA(F138,G138),E138),IF(Polymers_Data!F138=4,0.7*G138+0.3*E138,IF(Polymers_Data!F138=5,0.5*G138+0.5*E138,"ERR")))))</f>
        <v>39.2035974554346</v>
      </c>
      <c r="I138" s="109" t="n">
        <v>0</v>
      </c>
      <c r="J138" s="109" t="n">
        <f aca="false">G138+I138</f>
        <v>39.2035974554346</v>
      </c>
      <c r="K138" s="110" t="n">
        <f aca="false">J138+2</f>
        <v>41.2035974554346</v>
      </c>
      <c r="L138" s="111" t="n">
        <f aca="false">AB138+$L$3</f>
        <v>41.5035974554346</v>
      </c>
      <c r="M138" s="112" t="n">
        <f aca="false">L138+$M$3</f>
        <v>42.5035974554346</v>
      </c>
      <c r="N138" s="113" t="n">
        <f aca="false">L138+$N$3</f>
        <v>40.5035974554346</v>
      </c>
      <c r="O138" s="114" t="n">
        <f aca="false">C138+$O$3</f>
        <v>26.5035974554346</v>
      </c>
      <c r="P138" s="96" t="n">
        <f aca="false">C138+$P$3</f>
        <v>44.5035974554346</v>
      </c>
      <c r="Q138" s="96" t="n">
        <f aca="false">C138+$Q$3</f>
        <v>36.2535974554346</v>
      </c>
      <c r="R138" s="143"/>
      <c r="S138" s="88" t="n">
        <f aca="false">J138-3.5</f>
        <v>35.7035974554346</v>
      </c>
      <c r="T138" s="92"/>
      <c r="U138" s="114" t="n">
        <f aca="false">$C138+$U$3</f>
        <v>29.0035974554346</v>
      </c>
      <c r="V138" s="96" t="n">
        <f aca="false">$C138+$V$3</f>
        <v>43.5035974554346</v>
      </c>
      <c r="W138" s="96" t="n">
        <f aca="false">$C138+$W$3</f>
        <v>36.0035974554346</v>
      </c>
      <c r="X138" s="144"/>
      <c r="Y138" s="92" t="n">
        <f aca="false">IF(Polymers_Data!BA138=1,0.5*W138+0.5*V138,IF(Polymers_Data!BA138=2,0.7*W138+0.3*V138,IF(Polymers_Data!BA138=3,MAXA(MINA(V138,W138),U138),IF(Polymers_Data!BA138=4,0.7*W138+0.3*U138,IF(Polymers_Data!BA138=5,0.5*W138+0.5*U138,"ERR")))))</f>
        <v>36.0035974554346</v>
      </c>
      <c r="Z138" s="96" t="n">
        <v>0</v>
      </c>
      <c r="AA138" s="92" t="n">
        <f aca="false">W138+Z138</f>
        <v>36.0035974554346</v>
      </c>
      <c r="AB138" s="92" t="n">
        <f aca="false">AA138+1</f>
        <v>37.0035974554346</v>
      </c>
      <c r="AC138" s="116" t="n">
        <f aca="false">S138+2</f>
        <v>37.7035974554346</v>
      </c>
      <c r="AD138" s="117" t="n">
        <f aca="false">AB138+2.5</f>
        <v>39.5035974554346</v>
      </c>
      <c r="AE138" s="145" t="n">
        <f aca="false">C138+11.33</f>
        <v>35.3335974554346</v>
      </c>
      <c r="AF138" s="145" t="n">
        <f aca="false">C138+27</f>
        <v>51.0035974554346</v>
      </c>
      <c r="AG138" s="145" t="n">
        <f aca="false">C138+17.68</f>
        <v>41.6835974554346</v>
      </c>
      <c r="AH138" s="143"/>
      <c r="AI138" s="88" t="n">
        <f aca="false">AC138+4.5</f>
        <v>42.2035974554346</v>
      </c>
      <c r="AJ138" s="118" t="n">
        <f aca="false">AB138+8</f>
        <v>45.0035974554346</v>
      </c>
      <c r="AK138" s="114" t="n">
        <f aca="false">CO138+1.5</f>
        <v>19.5035974554346</v>
      </c>
      <c r="AL138" s="143"/>
      <c r="AM138" s="96" t="n">
        <f aca="false">AK138+$AM$3</f>
        <v>32.3035974554346</v>
      </c>
      <c r="AN138" s="96" t="n">
        <f aca="false">AK138+$AN$3</f>
        <v>43.5035974554346</v>
      </c>
      <c r="AO138" s="96" t="n">
        <f aca="false">AK138+$AO$3</f>
        <v>37.4035974554346</v>
      </c>
      <c r="AP138" s="109" t="n">
        <f aca="false">IF(Polymers_Data!AE138=1,0.5*AO138+0.5*AN138,IF(Polymers_Data!AE138=2,0.7*AO138+0.3*AN138,IF(Polymers_Data!AE138=3,MAXA(MINA(AN138,AO138),AM138),IF(Polymers_Data!AE138=4,0.7*AO138+0.3*AM138,IF(Polymers_Data!AE138=5,0.5*AO138+0.5*AM138,"ERR")))))</f>
        <v>37.4035974554346</v>
      </c>
      <c r="AQ138" s="109" t="n">
        <f aca="false">IF(Polymers_Data!AE138=1,0.5*AO138+0.5*AN138,IF(Polymers_Data!AE138=2,0.7*AO138+0.3*AN138,IF(Polymers_Data!AE138=3,MAXA(MINA(AN138,AO138),AM138),IF(Polymers_Data!AE138=4,0.7*AO138+0.3*AM138,IF(Polymers_Data!AE138=5,0.5*AO138+0.5*AM138,"ERR")))))</f>
        <v>37.4035974554346</v>
      </c>
      <c r="AR138" s="96" t="n">
        <f aca="false">$AK138+10</f>
        <v>29.5035974554346</v>
      </c>
      <c r="AS138" s="96" t="n">
        <f aca="false">$AK138+23.75</f>
        <v>43.2535974554346</v>
      </c>
      <c r="AT138" s="96" t="n">
        <f aca="false">$AK138+$AT$3</f>
        <v>34.8935974554346</v>
      </c>
      <c r="AU138" s="96" t="n">
        <f aca="false">IF(Polymers_Data!BP138=1,0.5*AT138+0.5*AS138,IF(Polymers_Data!BP138=2,0.7*AT138+0.3*AS138,IF(Polymers_Data!BP138=3,MAXA(MINA(AS138,AT138),AR138),IF(Polymers_Data!BP138=4,0.7*AT138+0.3*AR138,IF(Polymers_Data!BP138=5,0.3*AT138+0.7*AR138,"ERR")))))</f>
        <v>34.8935974554346</v>
      </c>
      <c r="AV138" s="96"/>
      <c r="AW138" s="96" t="n">
        <f aca="false">AT138+AV138</f>
        <v>34.8935974554346</v>
      </c>
      <c r="AX138" s="146"/>
      <c r="AY138" s="108" t="n">
        <f aca="false">C138</f>
        <v>24.0035974554346</v>
      </c>
      <c r="AZ138" s="143"/>
      <c r="BA138" s="96" t="n">
        <f aca="false">AY138+$BA$3</f>
        <v>41.5035974554346</v>
      </c>
      <c r="BB138" s="96" t="n">
        <f aca="false">AY138+$BB$3</f>
        <v>84.0035974554346</v>
      </c>
      <c r="BC138" s="96" t="n">
        <f aca="false">AY138+$BC$3</f>
        <v>63.5035974554346</v>
      </c>
      <c r="BD138" s="109" t="n">
        <f aca="false">IF(Polymers_Data!BZ138=1,0.5*BC138+0.5*BB138,IF(Polymers_Data!BZ138=2,0.7*BC138+0.3*BB138,IF(Polymers_Data!BZ138=3,MAXA(MINA(BB138,BC138),BA138),IF(Polymers_Data!BZ138=4,0.7*BC138+0.3*BA138,IF(Polymers_Data!BZ138=5,0.5*BC138+0.5*BA138,"ERR")))))</f>
        <v>63.5035974554346</v>
      </c>
      <c r="BE138" s="92" t="n">
        <f aca="false">IF(Polymers_Data!BZ138=1,0.5*BC138+0.5*BB138,IF(Polymers_Data!BZ138=2,0.7*BC138+0.3*BB138,IF(Polymers_Data!BZ138=3,MAXA(MINA(BB138,BC138),BA138),IF(Polymers_Data!BZ138=4,0.7*BC138+0.3*BA138,IF(Polymers_Data!BZ138=5,0.5*BC138+0.5*BA138,"ERR")))))</f>
        <v>63.5035974554346</v>
      </c>
      <c r="BF138" s="143"/>
      <c r="BG138" s="143"/>
      <c r="BH138" s="143"/>
      <c r="BI138" s="120" t="n">
        <f aca="false">BC138+BH138</f>
        <v>63.5035974554346</v>
      </c>
      <c r="BJ138" s="143"/>
      <c r="BK138" s="114" t="n">
        <f aca="false">DQ138</f>
        <v>35.0035974554346</v>
      </c>
      <c r="BL138" s="143"/>
      <c r="BM138" s="96" t="n">
        <f aca="false">BK138+$BM$3</f>
        <v>42.2535974554346</v>
      </c>
      <c r="BN138" s="96" t="n">
        <f aca="false">BK138+22</f>
        <v>57.0035974554346</v>
      </c>
      <c r="BO138" s="96" t="n">
        <f aca="false">BK138+$BO$3</f>
        <v>50.2035974554346</v>
      </c>
      <c r="BP138" s="121" t="n">
        <f aca="false">IF(Polymers_Data!AJ138=1,0.5*BO138+0.5*BN138,IF(Polymers_Data!AJ138=2,0.7*BO138+0.3*BN138,IF(Polymers_Data!AJ138=3,MAXA(MINA(BN138,BO138),BM138),IF(Polymers_Data!AJ138=4,0.7*BO138+0.3*BM138,IF(Polymers_Data!AJ138=5,0.5*BO138+0.5*BM138,"ERR")))))</f>
        <v>50.2035974554346</v>
      </c>
      <c r="BQ138" s="121" t="n">
        <v>0</v>
      </c>
      <c r="BR138" s="121" t="n">
        <f aca="false">BO138+BQ138</f>
        <v>50.2035974554346</v>
      </c>
      <c r="BS138" s="96" t="n">
        <f aca="false">BR138-2.5</f>
        <v>47.7035974554346</v>
      </c>
      <c r="BT138" s="124"/>
      <c r="BU138" s="122" t="n">
        <f aca="false">VLOOKUP(A138,'[2]Price Curves'!$C$8:$IV$367,'[2]Price Curves'!$AW$1)</f>
        <v>29.7106844426407</v>
      </c>
      <c r="BV138" s="96" t="n">
        <f aca="false">BU138/2.97</f>
        <v>10.0035974554346</v>
      </c>
      <c r="BW138" s="96" t="n">
        <f aca="false">BV138+7</f>
        <v>17.0035974554346</v>
      </c>
      <c r="BX138" s="96" t="n">
        <f aca="false">BV138+23.861</f>
        <v>33.8645974554346</v>
      </c>
      <c r="BY138" s="96" t="n">
        <f aca="false">BV138+$BY$3</f>
        <v>24.0035974554346</v>
      </c>
      <c r="BZ138" s="96" t="n">
        <f aca="false">IF(Monomers_Data!F138=1,0.5*BY138+0.5*BX138,IF(Monomers_Data!F138=2,0.7*BY138+0.3*BX138,IF(Monomers_Data!F138=3,MAXA(MINA(BX138,BY138),BW138),IF(Monomers_Data!F138=4,0.7*BY138+0.3*BW138,IF(Monomers_Data!F138=5,0.5*BY138+0.5*BW138,"ERR")))))</f>
        <v>24.0035974554346</v>
      </c>
      <c r="CA138" s="96"/>
      <c r="CB138" s="92" t="n">
        <f aca="false">BY138+CA138</f>
        <v>24.0035974554346</v>
      </c>
      <c r="CC138" s="96" t="n">
        <f aca="false">EP138</f>
        <v>21.4035974554346</v>
      </c>
      <c r="CD138" s="96" t="n">
        <f aca="false">CB138+2</f>
        <v>26.0035974554346</v>
      </c>
      <c r="CE138" s="123" t="n">
        <f aca="false">CB138+0.25</f>
        <v>24.2535974554346</v>
      </c>
      <c r="CF138" s="124"/>
      <c r="CG138" s="105" t="n">
        <f aca="false">VLOOKUP(A138,'[2]Price Curves'!$C$8:$BH$367,'[2]Price Curves'!$AY$1)</f>
        <v>50.1034177563312</v>
      </c>
      <c r="CH138" s="124" t="n">
        <f aca="false">CG138/4.23</f>
        <v>11.8447796114258</v>
      </c>
      <c r="CI138" s="124" t="n">
        <f aca="false">$CB138+CI$3</f>
        <v>16.0035974554346</v>
      </c>
      <c r="CJ138" s="124" t="n">
        <f aca="false">$CB138+CJ$3</f>
        <v>22.0035974554346</v>
      </c>
      <c r="CK138" s="124" t="n">
        <f aca="false">$CB138+CK$3</f>
        <v>18.0035974554346</v>
      </c>
      <c r="CL138" s="125" t="n">
        <f aca="false">IF(Monomers_Data!P138=1,0.5*CK138+0.5*CJ138,IF(Monomers_Data!P138=2,0.7*CK138+0.3*CJ138,IF(Monomers_Data!P138=3,MAXA(MINA(CJ138,CK138),CI138),IF(Monomers_Data!P138=4,0.7*CK138+0.3*CI138,IF(Monomers_Data!P138=5,0.5*CK138+0.5*CI138,"ERR")))))</f>
        <v>18.0035974554346</v>
      </c>
      <c r="CM138" s="125" t="n">
        <f aca="false">CH138+$CM$3</f>
        <v>18.8447796114258</v>
      </c>
      <c r="CN138" s="125"/>
      <c r="CO138" s="118" t="n">
        <f aca="false">CK138+CN138</f>
        <v>18.0035974554346</v>
      </c>
      <c r="CP138" s="125" t="n">
        <v>1.5</v>
      </c>
      <c r="CQ138" s="127" t="n">
        <f aca="false">CO138+CP138</f>
        <v>19.5035974554346</v>
      </c>
      <c r="CR138" s="124" t="e">
        <f aca="false">EX138</f>
        <v>#VALUE!</v>
      </c>
      <c r="CS138" s="128" t="e">
        <f aca="false">EX138</f>
        <v>#VALUE!</v>
      </c>
      <c r="CT138" s="7" t="n">
        <f aca="false">CB138</f>
        <v>24.0035974554346</v>
      </c>
      <c r="CU138" s="124" t="n">
        <f aca="false">(+CT138+$CU$3)</f>
        <v>26.5035974554346</v>
      </c>
      <c r="CV138" s="124" t="n">
        <f aca="false">CT138+$CV$3</f>
        <v>41.0035974554346</v>
      </c>
      <c r="CW138" s="124" t="n">
        <f aca="false">CT138+$CW$3</f>
        <v>34.0035974554346</v>
      </c>
      <c r="CX138" s="96" t="n">
        <f aca="false">IF(Polymers_Data!BU138=1,0.5*CW138+0.5*CV138,IF(Polymers_Data!BU138=2,0.7*CW138+0.3*CV138,IF(Polymers_Data!BU138=3,MAXA(MINA(CV138,CW138),CU138),IF(Polymers_Data!BU138=4,0.7*CW138+0.3*CU138,IF(Polymers_Data!BU138=5,0.5*CW138+0.5*CU138,"ERR")))))</f>
        <v>36.1035974554346</v>
      </c>
      <c r="CY138" s="129" t="n">
        <f aca="false">CX138</f>
        <v>36.1035974554346</v>
      </c>
      <c r="CZ138" s="105" t="n">
        <v>0</v>
      </c>
      <c r="DA138" s="124" t="n">
        <f aca="false">CZ138*100/(0.2*4.22+0.8*2.9696)</f>
        <v>0</v>
      </c>
      <c r="DB138" s="123"/>
      <c r="DC138" s="124" t="n">
        <f aca="false">EN138</f>
        <v>21.4035974554346</v>
      </c>
      <c r="DD138" s="124" t="e">
        <f aca="false">EB138</f>
        <v>#VALUE!</v>
      </c>
      <c r="DE138" s="124" t="e">
        <f aca="false">DC138*0.285+DD138/7.37*0.785+5.2</f>
        <v>#VALUE!</v>
      </c>
      <c r="DF138" s="124" t="n">
        <f aca="false">DC138+$DF$3</f>
        <v>16.1035974554346</v>
      </c>
      <c r="DG138" s="124" t="n">
        <f aca="false">DC138+$DG$3</f>
        <v>46.4035974554346</v>
      </c>
      <c r="DH138" s="96" t="n">
        <f aca="false">DC138+6</f>
        <v>27.4035974554346</v>
      </c>
      <c r="DI138" s="124" t="n">
        <f aca="false">IF(Monomers_Data!AE138=1,0.5*DH138+0.5*DG138,IF(Monomers_Data!AE138=2,0.7*DH138+0.3*DG138,IF(Monomers_Data!AE138=3,MAXA(MINA(DG138,DH138),DF138),IF(Monomers_Data!AE138=4,0.7*DH138+0.3*DF138,IF(Monomers_Data!AE138=5,0.5*DH138+0.5*DF138,"ERR")))))</f>
        <v>27.4035974554346</v>
      </c>
      <c r="DJ138" s="125" t="n">
        <f aca="false">DI138</f>
        <v>27.4035974554346</v>
      </c>
      <c r="DK138" s="123" t="n">
        <f aca="false">DJ138/100*2204</f>
        <v>603.975287917778</v>
      </c>
      <c r="DL138" s="124" t="n">
        <f aca="false">CB138</f>
        <v>24.0035974554346</v>
      </c>
      <c r="DM138" s="124" t="n">
        <f aca="false">DL138+$DM$3</f>
        <v>26.5035974554346</v>
      </c>
      <c r="DN138" s="124" t="n">
        <f aca="false">DL138+$DN$3</f>
        <v>47.0035974554346</v>
      </c>
      <c r="DO138" s="96" t="n">
        <f aca="false">DL138+$DO$3</f>
        <v>35.0035974554346</v>
      </c>
      <c r="DP138" s="124" t="n">
        <f aca="false">IF(Monomers_Data!AE138=1,0.5*DO138+0.5*DN138,IF(Monomers_Data!AE138=2,0.7*DO138+0.3*DN138,IF(Monomers_Data!AE138=3,MAXA(MINA(DN138,DO138),DM138),IF(Monomers_Data!AE138=4,0.7*DO138+0.3*DM138,IF(Monomers_Data!AE138=5,0.5*DO138+0.5*DM138,"ERR")))))</f>
        <v>35.0035974554346</v>
      </c>
      <c r="DQ138" s="125" t="n">
        <f aca="false">DP138</f>
        <v>35.0035974554346</v>
      </c>
      <c r="DR138" s="123" t="n">
        <f aca="false">DQ138/100*2204</f>
        <v>771.479287917778</v>
      </c>
      <c r="DS138" s="96" t="n">
        <f aca="false">VLOOKUP(A138,'[2]Price Curves'!$C$8:$BH$367,'[2]Price Curves'!$BC$1)</f>
        <v>23.3749999999999</v>
      </c>
      <c r="DT138" s="124" t="n">
        <f aca="false">DS138/42*100</f>
        <v>55.6547619047617</v>
      </c>
      <c r="DU138" s="124" t="str">
        <f aca="false">VLOOKUP(A138,'[2]Price Curves'!$C$8:$BH$367,'[2]Price Curves'!$BG$1)</f>
        <v/>
      </c>
      <c r="DV138" s="105" t="n">
        <f aca="false">DT139+$DT$3</f>
        <v>81.3142857142855</v>
      </c>
      <c r="DW138" s="130" t="n">
        <f aca="false">DT139+$DU$3</f>
        <v>165.714285714285</v>
      </c>
      <c r="DX138" s="130" t="e">
        <f aca="false">DT138*$DV$3+DU138*$DW$3+$DX$3</f>
        <v>#VALUE!</v>
      </c>
      <c r="DY138" s="96" t="n">
        <f aca="false">DT139+$DY$3</f>
        <v>110.714285714285</v>
      </c>
      <c r="DZ138" s="96"/>
      <c r="EA138" s="131" t="e">
        <f aca="false">DX138+DZ138</f>
        <v>#VALUE!</v>
      </c>
      <c r="EB138" s="131" t="e">
        <f aca="false">DX138</f>
        <v>#VALUE!</v>
      </c>
      <c r="EC138" s="132"/>
      <c r="ED138" s="133" t="n">
        <f aca="false">'[2]Price Curves'!AM137</f>
        <v>0</v>
      </c>
      <c r="EH138" s="106" t="n">
        <f aca="false">MAX(EXP(-0.015*((A144-'Export File'!$A$6+30)/365))*$EH$8,0.1)</f>
        <v>0.1</v>
      </c>
      <c r="EJ138" s="134" t="n">
        <f aca="false">BV138</f>
        <v>10.0035974554346</v>
      </c>
      <c r="EK138" s="134" t="n">
        <f aca="false">EJ138+5.22</f>
        <v>15.2235974554346</v>
      </c>
      <c r="EL138" s="134" t="n">
        <f aca="false">EJ138+18.2</f>
        <v>28.2035974554346</v>
      </c>
      <c r="EM138" s="134" t="n">
        <f aca="false">EJ138+$EM$3</f>
        <v>21.4035974554346</v>
      </c>
      <c r="EN138" s="135" t="n">
        <f aca="false">IF(Monomers_Data!K138=1,0.5*EM138+0.5*EL138,IF(Monomers_Data!K138=2,0.7*EM138+0.3*EL138,IF(Monomers_Data!K138=3,MAXA(MINA(EL138,EM138),EK138),IF(Monomers_Data!K138=4,0.7*EM138+0.3*EK138,IF(Monomers_Data!K138=5,0.5*EM138+0.5*EK138,"ERR")))))</f>
        <v>21.4035974554346</v>
      </c>
      <c r="EP138" s="142" t="n">
        <f aca="false">EN138+EO138</f>
        <v>21.4035974554346</v>
      </c>
      <c r="EQ138" s="134" t="str">
        <f aca="false">VLOOKUP(A138,'[2]Price Curves'!$C$8:$BH$367,'[2]Price Curves'!$BH$1)</f>
        <v/>
      </c>
      <c r="ER138" s="134" t="n">
        <f aca="false">VLOOKUP(A138,'[2]Price Curves'!$C$8:$BH$367,'[2]Price Curves'!$BA$1)</f>
        <v>51.3370587175324</v>
      </c>
      <c r="ES138" s="137" t="e">
        <f aca="false">MIN(((EQ138+$ET$1-ER138*0.7133-$ET$3)/5.69*2.4313)+1.5,CQ138-$ET$2)</f>
        <v>#VALUE!</v>
      </c>
      <c r="ET138" s="134" t="e">
        <f aca="false">MAX(($EQ138+$ET$1-$ER138*0.7133-$ET$3)/5.69*2.4313+1.5,$CQ138-$ET$2)</f>
        <v>#VALUE!</v>
      </c>
      <c r="EU138" s="138" t="e">
        <f aca="false">AVERAGE(ET138,ES138)</f>
        <v>#VALUE!</v>
      </c>
      <c r="EV138" s="134" t="n">
        <f aca="false">CB138*$EV$2+$EV$3</f>
        <v>15.1227160788531</v>
      </c>
      <c r="EW138" s="134" t="e">
        <f aca="false">IF(Monomers_Data!U138=1,0.5*EU138+0.5*ET138,IF(Monomers_Data!U138=2,0.7*EU138+0.3*ET138,IF(Monomers_Data!U138=3,MAXA(MINA(ET138,EU138),ES138),IF(Monomers_Data!U138=4,0.7*EU138+0.3*ES138,IF(Monomers_Data!U138=5,0.5*EU138+0.5*ES138,"ERR")))))</f>
        <v>#VALUE!</v>
      </c>
      <c r="EX138" s="96" t="e">
        <f aca="false">EW138</f>
        <v>#VALUE!</v>
      </c>
      <c r="EY138" s="139" t="n">
        <f aca="false">VLOOKUP(A138,'[2]Price Curves'!$C$8:$BH$367,'[2]Price Curves'!$BE$1)</f>
        <v>4.922</v>
      </c>
      <c r="EZ138" s="134" t="n">
        <f aca="false">EY138*$EZ$2+$EZ$3</f>
        <v>75.3598</v>
      </c>
      <c r="FA138" s="0" t="n">
        <f aca="false">((EY138*$FA$2)+$FA$3)*100</f>
        <v>71.681</v>
      </c>
    </row>
    <row r="139" customFormat="false" ht="12.75" hidden="false" customHeight="false" outlineLevel="0" collapsed="false">
      <c r="A139" s="140" t="n">
        <f aca="false">EOMONTH(A138,0)+1</f>
        <v>40940</v>
      </c>
      <c r="C139" s="108" t="n">
        <f aca="false">CB139</f>
        <v>24.0226492972048</v>
      </c>
      <c r="D139" s="143"/>
      <c r="E139" s="96" t="n">
        <f aca="false">C139+$E$3</f>
        <v>33.0226492972048</v>
      </c>
      <c r="F139" s="96" t="n">
        <f aca="false">C139+$F$3</f>
        <v>46.0226492972048</v>
      </c>
      <c r="G139" s="96" t="n">
        <f aca="false">C139+$G$3</f>
        <v>39.2226492972048</v>
      </c>
      <c r="H139" s="92" t="n">
        <f aca="false">IF(Polymers_Data!F139=1,0.5*G139+0.5*F139,IF(Polymers_Data!F139=2,0.7*G139+0.3*F139,IF(Polymers_Data!F139=3,MAXA(MINA(F139,G139),E139),IF(Polymers_Data!F139=4,0.7*G139+0.3*E139,IF(Polymers_Data!F139=5,0.5*G139+0.5*E139,"ERR")))))</f>
        <v>39.2226492972048</v>
      </c>
      <c r="I139" s="109" t="n">
        <v>0</v>
      </c>
      <c r="J139" s="109" t="n">
        <f aca="false">G139+I139</f>
        <v>39.2226492972048</v>
      </c>
      <c r="K139" s="110" t="n">
        <f aca="false">J139+2</f>
        <v>41.2226492972048</v>
      </c>
      <c r="L139" s="111" t="n">
        <f aca="false">AB139+$L$3</f>
        <v>41.5226492972048</v>
      </c>
      <c r="M139" s="112" t="n">
        <f aca="false">L139+$M$3</f>
        <v>42.5226492972048</v>
      </c>
      <c r="N139" s="113" t="n">
        <f aca="false">L139+$N$3</f>
        <v>40.5226492972048</v>
      </c>
      <c r="O139" s="114" t="n">
        <f aca="false">C139+$O$3</f>
        <v>26.5226492972048</v>
      </c>
      <c r="P139" s="96" t="n">
        <f aca="false">C139+$P$3</f>
        <v>44.5226492972048</v>
      </c>
      <c r="Q139" s="96" t="n">
        <f aca="false">C139+$Q$3</f>
        <v>36.2726492972048</v>
      </c>
      <c r="R139" s="143"/>
      <c r="S139" s="88" t="n">
        <f aca="false">J139-3.5</f>
        <v>35.7226492972048</v>
      </c>
      <c r="T139" s="92"/>
      <c r="U139" s="114" t="n">
        <f aca="false">$C139+$U$3</f>
        <v>29.0226492972048</v>
      </c>
      <c r="V139" s="96" t="n">
        <f aca="false">$C139+$V$3</f>
        <v>43.5226492972048</v>
      </c>
      <c r="W139" s="96" t="n">
        <f aca="false">$C139+$W$3</f>
        <v>36.0226492972048</v>
      </c>
      <c r="X139" s="144"/>
      <c r="Y139" s="92" t="n">
        <f aca="false">IF(Polymers_Data!BA139=1,0.5*W139+0.5*V139,IF(Polymers_Data!BA139=2,0.7*W139+0.3*V139,IF(Polymers_Data!BA139=3,MAXA(MINA(V139,W139),U139),IF(Polymers_Data!BA139=4,0.7*W139+0.3*U139,IF(Polymers_Data!BA139=5,0.5*W139+0.5*U139,"ERR")))))</f>
        <v>36.0226492972048</v>
      </c>
      <c r="Z139" s="96" t="n">
        <v>0</v>
      </c>
      <c r="AA139" s="92" t="n">
        <f aca="false">W139+Z139</f>
        <v>36.0226492972048</v>
      </c>
      <c r="AB139" s="92" t="n">
        <f aca="false">AA139+1</f>
        <v>37.0226492972048</v>
      </c>
      <c r="AC139" s="116" t="n">
        <f aca="false">S139+2</f>
        <v>37.7226492972048</v>
      </c>
      <c r="AD139" s="117" t="n">
        <f aca="false">AB139+2.5</f>
        <v>39.5226492972048</v>
      </c>
      <c r="AE139" s="145" t="n">
        <f aca="false">C139+11.33</f>
        <v>35.3526492972048</v>
      </c>
      <c r="AF139" s="145" t="n">
        <f aca="false">C139+27</f>
        <v>51.0226492972048</v>
      </c>
      <c r="AG139" s="145" t="n">
        <f aca="false">C139+17.68</f>
        <v>41.7026492972048</v>
      </c>
      <c r="AH139" s="143"/>
      <c r="AI139" s="88" t="n">
        <f aca="false">AC139+4.5</f>
        <v>42.2226492972048</v>
      </c>
      <c r="AJ139" s="118" t="n">
        <f aca="false">AB139+8</f>
        <v>45.0226492972048</v>
      </c>
      <c r="AK139" s="114" t="n">
        <f aca="false">CO139+1.5</f>
        <v>19.5226492972048</v>
      </c>
      <c r="AL139" s="143"/>
      <c r="AM139" s="96" t="n">
        <f aca="false">AK139+$AM$3</f>
        <v>32.3226492972048</v>
      </c>
      <c r="AN139" s="96" t="n">
        <f aca="false">AK139+$AN$3</f>
        <v>43.5226492972048</v>
      </c>
      <c r="AO139" s="96" t="n">
        <f aca="false">AK139+$AO$3</f>
        <v>37.4226492972048</v>
      </c>
      <c r="AP139" s="109" t="n">
        <f aca="false">IF(Polymers_Data!AE139=1,0.5*AO139+0.5*AN139,IF(Polymers_Data!AE139=2,0.7*AO139+0.3*AN139,IF(Polymers_Data!AE139=3,MAXA(MINA(AN139,AO139),AM139),IF(Polymers_Data!AE139=4,0.7*AO139+0.3*AM139,IF(Polymers_Data!AE139=5,0.5*AO139+0.5*AM139,"ERR")))))</f>
        <v>37.4226492972048</v>
      </c>
      <c r="AQ139" s="109" t="n">
        <f aca="false">IF(Polymers_Data!AE139=1,0.5*AO139+0.5*AN139,IF(Polymers_Data!AE139=2,0.7*AO139+0.3*AN139,IF(Polymers_Data!AE139=3,MAXA(MINA(AN139,AO139),AM139),IF(Polymers_Data!AE139=4,0.7*AO139+0.3*AM139,IF(Polymers_Data!AE139=5,0.5*AO139+0.5*AM139,"ERR")))))</f>
        <v>37.4226492972048</v>
      </c>
      <c r="AR139" s="96" t="n">
        <f aca="false">$AK139+10</f>
        <v>29.5226492972048</v>
      </c>
      <c r="AS139" s="96" t="n">
        <f aca="false">$AK139+23.75</f>
        <v>43.2726492972048</v>
      </c>
      <c r="AT139" s="96" t="n">
        <f aca="false">$AK139+$AT$3</f>
        <v>34.9126492972048</v>
      </c>
      <c r="AU139" s="96" t="n">
        <f aca="false">IF(Polymers_Data!BP139=1,0.5*AT139+0.5*AS139,IF(Polymers_Data!BP139=2,0.7*AT139+0.3*AS139,IF(Polymers_Data!BP139=3,MAXA(MINA(AS139,AT139),AR139),IF(Polymers_Data!BP139=4,0.7*AT139+0.3*AR139,IF(Polymers_Data!BP139=5,0.3*AT139+0.7*AR139,"ERR")))))</f>
        <v>34.9126492972048</v>
      </c>
      <c r="AV139" s="96"/>
      <c r="AW139" s="96" t="n">
        <f aca="false">AT139+AV139</f>
        <v>34.9126492972048</v>
      </c>
      <c r="AX139" s="146"/>
      <c r="AY139" s="108" t="n">
        <f aca="false">C139</f>
        <v>24.0226492972048</v>
      </c>
      <c r="AZ139" s="143"/>
      <c r="BA139" s="96" t="n">
        <f aca="false">AY139+$BA$3</f>
        <v>41.5226492972048</v>
      </c>
      <c r="BB139" s="96" t="n">
        <f aca="false">AY139+$BB$3</f>
        <v>84.0226492972048</v>
      </c>
      <c r="BC139" s="96" t="n">
        <f aca="false">AY139+$BC$3</f>
        <v>63.5226492972048</v>
      </c>
      <c r="BD139" s="109" t="n">
        <f aca="false">IF(Polymers_Data!BZ139=1,0.5*BC139+0.5*BB139,IF(Polymers_Data!BZ139=2,0.7*BC139+0.3*BB139,IF(Polymers_Data!BZ139=3,MAXA(MINA(BB139,BC139),BA139),IF(Polymers_Data!BZ139=4,0.7*BC139+0.3*BA139,IF(Polymers_Data!BZ139=5,0.5*BC139+0.5*BA139,"ERR")))))</f>
        <v>63.5226492972048</v>
      </c>
      <c r="BE139" s="92" t="n">
        <f aca="false">IF(Polymers_Data!BZ139=1,0.5*BC139+0.5*BB139,IF(Polymers_Data!BZ139=2,0.7*BC139+0.3*BB139,IF(Polymers_Data!BZ139=3,MAXA(MINA(BB139,BC139),BA139),IF(Polymers_Data!BZ139=4,0.7*BC139+0.3*BA139,IF(Polymers_Data!BZ139=5,0.5*BC139+0.5*BA139,"ERR")))))</f>
        <v>63.5226492972048</v>
      </c>
      <c r="BF139" s="143"/>
      <c r="BG139" s="143"/>
      <c r="BH139" s="143"/>
      <c r="BI139" s="120" t="n">
        <f aca="false">BC139+BH139</f>
        <v>63.5226492972048</v>
      </c>
      <c r="BJ139" s="143"/>
      <c r="BK139" s="114" t="n">
        <f aca="false">DQ139</f>
        <v>35.0226492972048</v>
      </c>
      <c r="BL139" s="143"/>
      <c r="BM139" s="96" t="n">
        <f aca="false">BK139+$BM$3</f>
        <v>42.2726492972048</v>
      </c>
      <c r="BN139" s="96" t="n">
        <f aca="false">BK139+22</f>
        <v>57.0226492972048</v>
      </c>
      <c r="BO139" s="96" t="n">
        <f aca="false">BK139+$BO$3</f>
        <v>50.2226492972048</v>
      </c>
      <c r="BP139" s="121" t="n">
        <f aca="false">IF(Polymers_Data!AJ139=1,0.5*BO139+0.5*BN139,IF(Polymers_Data!AJ139=2,0.7*BO139+0.3*BN139,IF(Polymers_Data!AJ139=3,MAXA(MINA(BN139,BO139),BM139),IF(Polymers_Data!AJ139=4,0.7*BO139+0.3*BM139,IF(Polymers_Data!AJ139=5,0.5*BO139+0.5*BM139,"ERR")))))</f>
        <v>50.2226492972048</v>
      </c>
      <c r="BQ139" s="121" t="n">
        <v>0</v>
      </c>
      <c r="BR139" s="121" t="n">
        <f aca="false">BO139+BQ139</f>
        <v>50.2226492972048</v>
      </c>
      <c r="BS139" s="96" t="n">
        <f aca="false">BR139-2.5</f>
        <v>47.7226492972048</v>
      </c>
      <c r="BT139" s="124"/>
      <c r="BU139" s="122" t="n">
        <f aca="false">VLOOKUP(A139,'[2]Price Curves'!$C$8:$IV$367,'[2]Price Curves'!$AW$1)</f>
        <v>29.7672684126983</v>
      </c>
      <c r="BV139" s="96" t="n">
        <f aca="false">BU139/2.97</f>
        <v>10.0226492972048</v>
      </c>
      <c r="BW139" s="96" t="n">
        <f aca="false">BV139+7</f>
        <v>17.0226492972048</v>
      </c>
      <c r="BX139" s="96" t="n">
        <f aca="false">BV139+23.861</f>
        <v>33.8836492972048</v>
      </c>
      <c r="BY139" s="96" t="n">
        <f aca="false">BV139+$BY$3</f>
        <v>24.0226492972048</v>
      </c>
      <c r="BZ139" s="96" t="n">
        <f aca="false">IF(Monomers_Data!F139=1,0.5*BY139+0.5*BX139,IF(Monomers_Data!F139=2,0.7*BY139+0.3*BX139,IF(Monomers_Data!F139=3,MAXA(MINA(BX139,BY139),BW139),IF(Monomers_Data!F139=4,0.7*BY139+0.3*BW139,IF(Monomers_Data!F139=5,0.5*BY139+0.5*BW139,"ERR")))))</f>
        <v>24.0226492972048</v>
      </c>
      <c r="CA139" s="96"/>
      <c r="CB139" s="92" t="n">
        <f aca="false">BY139+CA139</f>
        <v>24.0226492972048</v>
      </c>
      <c r="CC139" s="96" t="n">
        <f aca="false">EP139</f>
        <v>21.4226492972048</v>
      </c>
      <c r="CD139" s="96" t="n">
        <f aca="false">CB139+2</f>
        <v>26.0226492972048</v>
      </c>
      <c r="CE139" s="123" t="n">
        <f aca="false">CB139+0.25</f>
        <v>24.2726492972048</v>
      </c>
      <c r="CF139" s="124"/>
      <c r="CG139" s="105" t="n">
        <f aca="false">VLOOKUP(A139,'[2]Price Curves'!$C$8:$BH$367,'[2]Price Curves'!$AY$1)</f>
        <v>50.1735402630952</v>
      </c>
      <c r="CH139" s="124" t="n">
        <f aca="false">CG139/4.23</f>
        <v>11.8613570361927</v>
      </c>
      <c r="CI139" s="124" t="n">
        <f aca="false">$CB139+CI$3</f>
        <v>16.0226492972048</v>
      </c>
      <c r="CJ139" s="124" t="n">
        <f aca="false">$CB139+CJ$3</f>
        <v>22.0226492972048</v>
      </c>
      <c r="CK139" s="124" t="n">
        <f aca="false">$CB139+CK$3</f>
        <v>18.0226492972048</v>
      </c>
      <c r="CL139" s="125" t="n">
        <f aca="false">IF(Monomers_Data!P139=1,0.5*CK139+0.5*CJ139,IF(Monomers_Data!P139=2,0.7*CK139+0.3*CJ139,IF(Monomers_Data!P139=3,MAXA(MINA(CJ139,CK139),CI139),IF(Monomers_Data!P139=4,0.7*CK139+0.3*CI139,IF(Monomers_Data!P139=5,0.5*CK139+0.5*CI139,"ERR")))))</f>
        <v>18.0226492972048</v>
      </c>
      <c r="CM139" s="125" t="n">
        <f aca="false">CH139+$CM$3</f>
        <v>18.8613570361927</v>
      </c>
      <c r="CN139" s="125"/>
      <c r="CO139" s="118" t="n">
        <f aca="false">CK139+CN139</f>
        <v>18.0226492972048</v>
      </c>
      <c r="CP139" s="125" t="n">
        <v>1.5</v>
      </c>
      <c r="CQ139" s="127" t="n">
        <f aca="false">CO139+CP139</f>
        <v>19.5226492972048</v>
      </c>
      <c r="CR139" s="124" t="e">
        <f aca="false">EX139</f>
        <v>#VALUE!</v>
      </c>
      <c r="CS139" s="128" t="e">
        <f aca="false">EX139</f>
        <v>#VALUE!</v>
      </c>
      <c r="CT139" s="7" t="n">
        <f aca="false">CB139</f>
        <v>24.0226492972048</v>
      </c>
      <c r="CU139" s="124" t="n">
        <f aca="false">(+CT139+$CU$3)</f>
        <v>26.5226492972048</v>
      </c>
      <c r="CV139" s="124" t="n">
        <f aca="false">CT139+$CV$3</f>
        <v>41.0226492972048</v>
      </c>
      <c r="CW139" s="124" t="n">
        <f aca="false">CT139+$CW$3</f>
        <v>34.0226492972048</v>
      </c>
      <c r="CX139" s="96" t="n">
        <f aca="false">IF(Polymers_Data!BU139=1,0.5*CW139+0.5*CV139,IF(Polymers_Data!BU139=2,0.7*CW139+0.3*CV139,IF(Polymers_Data!BU139=3,MAXA(MINA(CV139,CW139),CU139),IF(Polymers_Data!BU139=4,0.7*CW139+0.3*CU139,IF(Polymers_Data!BU139=5,0.5*CW139+0.5*CU139,"ERR")))))</f>
        <v>36.1226492972048</v>
      </c>
      <c r="CY139" s="129" t="n">
        <f aca="false">CX139</f>
        <v>36.1226492972048</v>
      </c>
      <c r="CZ139" s="105" t="n">
        <v>0</v>
      </c>
      <c r="DA139" s="124" t="n">
        <f aca="false">CZ139*100/(0.2*4.22+0.8*2.9696)</f>
        <v>0</v>
      </c>
      <c r="DB139" s="123"/>
      <c r="DC139" s="124" t="n">
        <f aca="false">EN139</f>
        <v>21.4226492972048</v>
      </c>
      <c r="DD139" s="124" t="e">
        <f aca="false">EB139</f>
        <v>#VALUE!</v>
      </c>
      <c r="DE139" s="124" t="e">
        <f aca="false">DC139*0.285+DD139/7.37*0.785+5.2</f>
        <v>#VALUE!</v>
      </c>
      <c r="DF139" s="124" t="n">
        <f aca="false">DC139+$DF$3</f>
        <v>16.1226492972048</v>
      </c>
      <c r="DG139" s="124" t="n">
        <f aca="false">DC139+$DG$3</f>
        <v>46.4226492972048</v>
      </c>
      <c r="DH139" s="96" t="n">
        <f aca="false">DC139+6</f>
        <v>27.4226492972048</v>
      </c>
      <c r="DI139" s="124" t="n">
        <f aca="false">IF(Monomers_Data!AE139=1,0.5*DH139+0.5*DG139,IF(Monomers_Data!AE139=2,0.7*DH139+0.3*DG139,IF(Monomers_Data!AE139=3,MAXA(MINA(DG139,DH139),DF139),IF(Monomers_Data!AE139=4,0.7*DH139+0.3*DF139,IF(Monomers_Data!AE139=5,0.5*DH139+0.5*DF139,"ERR")))))</f>
        <v>27.4226492972048</v>
      </c>
      <c r="DJ139" s="125" t="n">
        <f aca="false">DI139</f>
        <v>27.4226492972048</v>
      </c>
      <c r="DK139" s="123" t="n">
        <f aca="false">DJ139/100*2204</f>
        <v>604.395190510394</v>
      </c>
      <c r="DL139" s="124" t="n">
        <f aca="false">CB139</f>
        <v>24.0226492972048</v>
      </c>
      <c r="DM139" s="124" t="n">
        <f aca="false">DL139+$DM$3</f>
        <v>26.5226492972048</v>
      </c>
      <c r="DN139" s="124" t="n">
        <f aca="false">DL139+$DN$3</f>
        <v>47.0226492972048</v>
      </c>
      <c r="DO139" s="96" t="n">
        <f aca="false">DL139+$DO$3</f>
        <v>35.0226492972048</v>
      </c>
      <c r="DP139" s="124" t="n">
        <f aca="false">IF(Monomers_Data!AE139=1,0.5*DO139+0.5*DN139,IF(Monomers_Data!AE139=2,0.7*DO139+0.3*DN139,IF(Monomers_Data!AE139=3,MAXA(MINA(DN139,DO139),DM139),IF(Monomers_Data!AE139=4,0.7*DO139+0.3*DM139,IF(Monomers_Data!AE139=5,0.5*DO139+0.5*DM139,"ERR")))))</f>
        <v>35.0226492972048</v>
      </c>
      <c r="DQ139" s="125" t="n">
        <f aca="false">DP139</f>
        <v>35.0226492972048</v>
      </c>
      <c r="DR139" s="123" t="n">
        <f aca="false">DQ139/100*2204</f>
        <v>771.899190510394</v>
      </c>
      <c r="DS139" s="96" t="n">
        <f aca="false">VLOOKUP(A139,'[2]Price Curves'!$C$8:$BH$367,'[2]Price Curves'!$BC$1)</f>
        <v>23.3999999999999</v>
      </c>
      <c r="DT139" s="124" t="n">
        <f aca="false">DS139/42*100</f>
        <v>55.7142857142855</v>
      </c>
      <c r="DU139" s="124" t="str">
        <f aca="false">VLOOKUP(A139,'[2]Price Curves'!$C$8:$BH$367,'[2]Price Curves'!$BG$1)</f>
        <v/>
      </c>
      <c r="DV139" s="105" t="n">
        <f aca="false">DT140+$DT$3</f>
        <v>81.3738095238093</v>
      </c>
      <c r="DW139" s="130" t="n">
        <f aca="false">DT140+$DU$3</f>
        <v>165.773809523809</v>
      </c>
      <c r="DX139" s="130" t="e">
        <f aca="false">DT139*$DV$3+DU139*$DW$3+$DX$3</f>
        <v>#VALUE!</v>
      </c>
      <c r="DY139" s="96" t="n">
        <f aca="false">DT140+$DY$3</f>
        <v>110.773809523809</v>
      </c>
      <c r="DZ139" s="96"/>
      <c r="EA139" s="131" t="e">
        <f aca="false">DX139+DZ139</f>
        <v>#VALUE!</v>
      </c>
      <c r="EB139" s="131" t="e">
        <f aca="false">DX139</f>
        <v>#VALUE!</v>
      </c>
      <c r="EC139" s="132"/>
      <c r="ED139" s="133" t="n">
        <f aca="false">'[2]Price Curves'!AM138</f>
        <v>0</v>
      </c>
      <c r="EH139" s="106" t="n">
        <f aca="false">MAX(EXP(-0.015*((A145-'Export File'!$A$6+30)/365))*$EH$8,0.1)</f>
        <v>0.1</v>
      </c>
      <c r="EJ139" s="134" t="n">
        <f aca="false">BV139</f>
        <v>10.0226492972048</v>
      </c>
      <c r="EK139" s="134" t="n">
        <f aca="false">EJ139+5.22</f>
        <v>15.2426492972048</v>
      </c>
      <c r="EL139" s="134" t="n">
        <f aca="false">EJ139+18.2</f>
        <v>28.2226492972048</v>
      </c>
      <c r="EM139" s="134" t="n">
        <f aca="false">EJ139+$EM$3</f>
        <v>21.4226492972048</v>
      </c>
      <c r="EN139" s="135" t="n">
        <f aca="false">IF(Monomers_Data!K139=1,0.5*EM139+0.5*EL139,IF(Monomers_Data!K139=2,0.7*EM139+0.3*EL139,IF(Monomers_Data!K139=3,MAXA(MINA(EL139,EM139),EK139),IF(Monomers_Data!K139=4,0.7*EM139+0.3*EK139,IF(Monomers_Data!K139=5,0.5*EM139+0.5*EK139,"ERR")))))</f>
        <v>21.4226492972048</v>
      </c>
      <c r="EP139" s="142" t="n">
        <f aca="false">EN139+EO139</f>
        <v>21.4226492972048</v>
      </c>
      <c r="EQ139" s="134" t="str">
        <f aca="false">VLOOKUP(A139,'[2]Price Curves'!$C$8:$BH$367,'[2]Price Curves'!$BH$1)</f>
        <v/>
      </c>
      <c r="ER139" s="134" t="n">
        <f aca="false">VLOOKUP(A139,'[2]Price Curves'!$C$8:$BH$367,'[2]Price Curves'!$BA$1)</f>
        <v>51.4024814285714</v>
      </c>
      <c r="ES139" s="137" t="e">
        <f aca="false">MIN(((EQ139+$ET$1-ER139*0.7133-$ET$3)/5.69*2.4313)+1.5,CQ139-$ET$2)</f>
        <v>#VALUE!</v>
      </c>
      <c r="ET139" s="134" t="e">
        <f aca="false">MAX(($EQ139+$ET$1-$ER139*0.7133-$ET$3)/5.69*2.4313+1.5,$CQ139-$ET$2)</f>
        <v>#VALUE!</v>
      </c>
      <c r="EU139" s="138" t="e">
        <f aca="false">AVERAGE(ET139,ES139)</f>
        <v>#VALUE!</v>
      </c>
      <c r="EV139" s="134" t="n">
        <f aca="false">CB139*$EV$2+$EV$3</f>
        <v>15.1371002193896</v>
      </c>
      <c r="EW139" s="134" t="e">
        <f aca="false">IF(Monomers_Data!U139=1,0.5*EU139+0.5*ET139,IF(Monomers_Data!U139=2,0.7*EU139+0.3*ET139,IF(Monomers_Data!U139=3,MAXA(MINA(ET139,EU139),ES139),IF(Monomers_Data!U139=4,0.7*EU139+0.3*ES139,IF(Monomers_Data!U139=5,0.5*EU139+0.5*ES139,"ERR")))))</f>
        <v>#VALUE!</v>
      </c>
      <c r="EX139" s="96" t="e">
        <f aca="false">EW139</f>
        <v>#VALUE!</v>
      </c>
      <c r="EY139" s="139" t="n">
        <f aca="false">VLOOKUP(A139,'[2]Price Curves'!$C$8:$BH$367,'[2]Price Curves'!$BE$1)</f>
        <v>4.802</v>
      </c>
      <c r="EZ139" s="134" t="n">
        <f aca="false">EY139*$EZ$2+$EZ$3</f>
        <v>73.4518</v>
      </c>
      <c r="FA139" s="0" t="n">
        <f aca="false">((EY139*$FA$2)+$FA$3)*100</f>
        <v>70.421</v>
      </c>
    </row>
    <row r="140" customFormat="false" ht="12.75" hidden="false" customHeight="false" outlineLevel="0" collapsed="false">
      <c r="A140" s="140" t="n">
        <f aca="false">EOMONTH(A139,0)+1</f>
        <v>40969</v>
      </c>
      <c r="C140" s="108" t="n">
        <f aca="false">CB140</f>
        <v>24.041810259886</v>
      </c>
      <c r="D140" s="143"/>
      <c r="E140" s="96" t="n">
        <f aca="false">C140+$E$3</f>
        <v>33.041810259886</v>
      </c>
      <c r="F140" s="96" t="n">
        <f aca="false">C140+$F$3</f>
        <v>46.041810259886</v>
      </c>
      <c r="G140" s="96" t="n">
        <f aca="false">C140+$G$3</f>
        <v>39.241810259886</v>
      </c>
      <c r="H140" s="92" t="n">
        <f aca="false">IF(Polymers_Data!F140=1,0.5*G140+0.5*F140,IF(Polymers_Data!F140=2,0.7*G140+0.3*F140,IF(Polymers_Data!F140=3,MAXA(MINA(F140,G140),E140),IF(Polymers_Data!F140=4,0.7*G140+0.3*E140,IF(Polymers_Data!F140=5,0.5*G140+0.5*E140,"ERR")))))</f>
        <v>39.241810259886</v>
      </c>
      <c r="I140" s="109" t="n">
        <v>0</v>
      </c>
      <c r="J140" s="109" t="n">
        <f aca="false">G140+I140</f>
        <v>39.241810259886</v>
      </c>
      <c r="K140" s="110" t="n">
        <f aca="false">J140+2</f>
        <v>41.241810259886</v>
      </c>
      <c r="L140" s="111" t="n">
        <f aca="false">AB140+$L$3</f>
        <v>41.541810259886</v>
      </c>
      <c r="M140" s="112" t="n">
        <f aca="false">L140+$M$3</f>
        <v>42.541810259886</v>
      </c>
      <c r="N140" s="113" t="n">
        <f aca="false">L140+$N$3</f>
        <v>40.541810259886</v>
      </c>
      <c r="O140" s="114" t="n">
        <f aca="false">C140+$O$3</f>
        <v>26.541810259886</v>
      </c>
      <c r="P140" s="96" t="n">
        <f aca="false">C140+$P$3</f>
        <v>44.541810259886</v>
      </c>
      <c r="Q140" s="96" t="n">
        <f aca="false">C140+$Q$3</f>
        <v>36.291810259886</v>
      </c>
      <c r="R140" s="143"/>
      <c r="S140" s="88" t="n">
        <f aca="false">J140-3.5</f>
        <v>35.741810259886</v>
      </c>
      <c r="T140" s="92"/>
      <c r="U140" s="114" t="n">
        <f aca="false">$C140+$U$3</f>
        <v>29.041810259886</v>
      </c>
      <c r="V140" s="96" t="n">
        <f aca="false">$C140+$V$3</f>
        <v>43.541810259886</v>
      </c>
      <c r="W140" s="96" t="n">
        <f aca="false">$C140+$W$3</f>
        <v>36.041810259886</v>
      </c>
      <c r="X140" s="144"/>
      <c r="Y140" s="92" t="n">
        <f aca="false">IF(Polymers_Data!BA140=1,0.5*W140+0.5*V140,IF(Polymers_Data!BA140=2,0.7*W140+0.3*V140,IF(Polymers_Data!BA140=3,MAXA(MINA(V140,W140),U140),IF(Polymers_Data!BA140=4,0.7*W140+0.3*U140,IF(Polymers_Data!BA140=5,0.5*W140+0.5*U140,"ERR")))))</f>
        <v>36.041810259886</v>
      </c>
      <c r="Z140" s="96" t="n">
        <v>0</v>
      </c>
      <c r="AA140" s="92" t="n">
        <f aca="false">W140+Z140</f>
        <v>36.041810259886</v>
      </c>
      <c r="AB140" s="92" t="n">
        <f aca="false">AA140+1</f>
        <v>37.041810259886</v>
      </c>
      <c r="AC140" s="116" t="n">
        <f aca="false">S140+2</f>
        <v>37.741810259886</v>
      </c>
      <c r="AD140" s="117" t="n">
        <f aca="false">AB140+2.5</f>
        <v>39.541810259886</v>
      </c>
      <c r="AE140" s="145" t="n">
        <f aca="false">C140+11.33</f>
        <v>35.371810259886</v>
      </c>
      <c r="AF140" s="145" t="n">
        <f aca="false">C140+27</f>
        <v>51.041810259886</v>
      </c>
      <c r="AG140" s="145" t="n">
        <f aca="false">C140+17.68</f>
        <v>41.721810259886</v>
      </c>
      <c r="AH140" s="143"/>
      <c r="AI140" s="88" t="n">
        <f aca="false">AC140+4.5</f>
        <v>42.241810259886</v>
      </c>
      <c r="AJ140" s="118" t="n">
        <f aca="false">AB140+8</f>
        <v>45.041810259886</v>
      </c>
      <c r="AK140" s="114" t="n">
        <f aca="false">CO140+1.5</f>
        <v>19.541810259886</v>
      </c>
      <c r="AL140" s="143"/>
      <c r="AM140" s="96" t="n">
        <f aca="false">AK140+$AM$3</f>
        <v>32.341810259886</v>
      </c>
      <c r="AN140" s="96" t="n">
        <f aca="false">AK140+$AN$3</f>
        <v>43.541810259886</v>
      </c>
      <c r="AO140" s="96" t="n">
        <f aca="false">AK140+$AO$3</f>
        <v>37.441810259886</v>
      </c>
      <c r="AP140" s="109" t="n">
        <f aca="false">IF(Polymers_Data!AE140=1,0.5*AO140+0.5*AN140,IF(Polymers_Data!AE140=2,0.7*AO140+0.3*AN140,IF(Polymers_Data!AE140=3,MAXA(MINA(AN140,AO140),AM140),IF(Polymers_Data!AE140=4,0.7*AO140+0.3*AM140,IF(Polymers_Data!AE140=5,0.5*AO140+0.5*AM140,"ERR")))))</f>
        <v>37.441810259886</v>
      </c>
      <c r="AQ140" s="109" t="n">
        <f aca="false">IF(Polymers_Data!AE140=1,0.5*AO140+0.5*AN140,IF(Polymers_Data!AE140=2,0.7*AO140+0.3*AN140,IF(Polymers_Data!AE140=3,MAXA(MINA(AN140,AO140),AM140),IF(Polymers_Data!AE140=4,0.7*AO140+0.3*AM140,IF(Polymers_Data!AE140=5,0.5*AO140+0.5*AM140,"ERR")))))</f>
        <v>37.441810259886</v>
      </c>
      <c r="AR140" s="96" t="n">
        <f aca="false">$AK140+10</f>
        <v>29.541810259886</v>
      </c>
      <c r="AS140" s="96" t="n">
        <f aca="false">$AK140+23.75</f>
        <v>43.291810259886</v>
      </c>
      <c r="AT140" s="96" t="n">
        <f aca="false">$AK140+$AT$3</f>
        <v>34.931810259886</v>
      </c>
      <c r="AU140" s="96" t="n">
        <f aca="false">IF(Polymers_Data!BP140=1,0.5*AT140+0.5*AS140,IF(Polymers_Data!BP140=2,0.7*AT140+0.3*AS140,IF(Polymers_Data!BP140=3,MAXA(MINA(AS140,AT140),AR140),IF(Polymers_Data!BP140=4,0.7*AT140+0.3*AR140,IF(Polymers_Data!BP140=5,0.3*AT140+0.7*AR140,"ERR")))))</f>
        <v>34.931810259886</v>
      </c>
      <c r="AV140" s="96"/>
      <c r="AW140" s="96" t="n">
        <f aca="false">AT140+AV140</f>
        <v>34.931810259886</v>
      </c>
      <c r="AX140" s="146"/>
      <c r="AY140" s="108" t="n">
        <f aca="false">C140</f>
        <v>24.041810259886</v>
      </c>
      <c r="AZ140" s="143"/>
      <c r="BA140" s="96" t="n">
        <f aca="false">AY140+$BA$3</f>
        <v>41.541810259886</v>
      </c>
      <c r="BB140" s="96" t="n">
        <f aca="false">AY140+$BB$3</f>
        <v>84.041810259886</v>
      </c>
      <c r="BC140" s="96" t="n">
        <f aca="false">AY140+$BC$3</f>
        <v>63.541810259886</v>
      </c>
      <c r="BD140" s="109" t="n">
        <f aca="false">IF(Polymers_Data!BZ140=1,0.5*BC140+0.5*BB140,IF(Polymers_Data!BZ140=2,0.7*BC140+0.3*BB140,IF(Polymers_Data!BZ140=3,MAXA(MINA(BB140,BC140),BA140),IF(Polymers_Data!BZ140=4,0.7*BC140+0.3*BA140,IF(Polymers_Data!BZ140=5,0.5*BC140+0.5*BA140,"ERR")))))</f>
        <v>63.541810259886</v>
      </c>
      <c r="BE140" s="92" t="n">
        <f aca="false">IF(Polymers_Data!BZ140=1,0.5*BC140+0.5*BB140,IF(Polymers_Data!BZ140=2,0.7*BC140+0.3*BB140,IF(Polymers_Data!BZ140=3,MAXA(MINA(BB140,BC140),BA140),IF(Polymers_Data!BZ140=4,0.7*BC140+0.3*BA140,IF(Polymers_Data!BZ140=5,0.5*BC140+0.5*BA140,"ERR")))))</f>
        <v>63.541810259886</v>
      </c>
      <c r="BF140" s="143"/>
      <c r="BG140" s="143"/>
      <c r="BH140" s="143"/>
      <c r="BI140" s="120" t="n">
        <f aca="false">BC140+BH140</f>
        <v>63.541810259886</v>
      </c>
      <c r="BJ140" s="143"/>
      <c r="BK140" s="114" t="n">
        <f aca="false">DQ140</f>
        <v>35.041810259886</v>
      </c>
      <c r="BL140" s="143"/>
      <c r="BM140" s="96" t="n">
        <f aca="false">BK140+$BM$3</f>
        <v>42.291810259886</v>
      </c>
      <c r="BN140" s="96" t="n">
        <f aca="false">BK140+22</f>
        <v>57.041810259886</v>
      </c>
      <c r="BO140" s="96" t="n">
        <f aca="false">BK140+$BO$3</f>
        <v>50.241810259886</v>
      </c>
      <c r="BP140" s="121" t="n">
        <f aca="false">IF(Polymers_Data!AJ140=1,0.5*BO140+0.5*BN140,IF(Polymers_Data!AJ140=2,0.7*BO140+0.3*BN140,IF(Polymers_Data!AJ140=3,MAXA(MINA(BN140,BO140),BM140),IF(Polymers_Data!AJ140=4,0.7*BO140+0.3*BM140,IF(Polymers_Data!AJ140=5,0.5*BO140+0.5*BM140,"ERR")))))</f>
        <v>50.241810259886</v>
      </c>
      <c r="BQ140" s="121" t="n">
        <v>0</v>
      </c>
      <c r="BR140" s="121" t="n">
        <f aca="false">BO140+BQ140</f>
        <v>50.241810259886</v>
      </c>
      <c r="BS140" s="96" t="n">
        <f aca="false">BR140-2.5</f>
        <v>47.741810259886</v>
      </c>
      <c r="BT140" s="124"/>
      <c r="BU140" s="122" t="n">
        <f aca="false">VLOOKUP(A140,'[2]Price Curves'!$C$8:$IV$367,'[2]Price Curves'!$AW$1)</f>
        <v>29.8241764718614</v>
      </c>
      <c r="BV140" s="96" t="n">
        <f aca="false">BU140/2.97</f>
        <v>10.041810259886</v>
      </c>
      <c r="BW140" s="96" t="n">
        <f aca="false">BV140+7</f>
        <v>17.041810259886</v>
      </c>
      <c r="BX140" s="96" t="n">
        <f aca="false">BV140+23.861</f>
        <v>33.902810259886</v>
      </c>
      <c r="BY140" s="96" t="n">
        <f aca="false">BV140+$BY$3</f>
        <v>24.041810259886</v>
      </c>
      <c r="BZ140" s="96" t="n">
        <f aca="false">IF(Monomers_Data!F140=1,0.5*BY140+0.5*BX140,IF(Monomers_Data!F140=2,0.7*BY140+0.3*BX140,IF(Monomers_Data!F140=3,MAXA(MINA(BX140,BY140),BW140),IF(Monomers_Data!F140=4,0.7*BY140+0.3*BW140,IF(Monomers_Data!F140=5,0.5*BY140+0.5*BW140,"ERR")))))</f>
        <v>24.041810259886</v>
      </c>
      <c r="CA140" s="96"/>
      <c r="CB140" s="92" t="n">
        <f aca="false">BY140+CA140</f>
        <v>24.041810259886</v>
      </c>
      <c r="CC140" s="96" t="n">
        <f aca="false">EP140</f>
        <v>21.441810259886</v>
      </c>
      <c r="CD140" s="96" t="n">
        <f aca="false">CB140+2</f>
        <v>26.041810259886</v>
      </c>
      <c r="CE140" s="123" t="n">
        <f aca="false">CB140+0.25</f>
        <v>24.291810259886</v>
      </c>
      <c r="CF140" s="124"/>
      <c r="CG140" s="105" t="n">
        <f aca="false">VLOOKUP(A140,'[2]Price Curves'!$C$8:$BH$367,'[2]Price Curves'!$AY$1)</f>
        <v>50.2441321962662</v>
      </c>
      <c r="CH140" s="124" t="n">
        <f aca="false">CG140/4.23</f>
        <v>11.8780454364695</v>
      </c>
      <c r="CI140" s="124" t="n">
        <f aca="false">$CB140+CI$3</f>
        <v>16.041810259886</v>
      </c>
      <c r="CJ140" s="124" t="n">
        <f aca="false">$CB140+CJ$3</f>
        <v>22.041810259886</v>
      </c>
      <c r="CK140" s="124" t="n">
        <f aca="false">$CB140+CK$3</f>
        <v>18.041810259886</v>
      </c>
      <c r="CL140" s="125" t="n">
        <f aca="false">IF(Monomers_Data!P140=1,0.5*CK140+0.5*CJ140,IF(Monomers_Data!P140=2,0.7*CK140+0.3*CJ140,IF(Monomers_Data!P140=3,MAXA(MINA(CJ140,CK140),CI140),IF(Monomers_Data!P140=4,0.7*CK140+0.3*CI140,IF(Monomers_Data!P140=5,0.5*CK140+0.5*CI140,"ERR")))))</f>
        <v>18.041810259886</v>
      </c>
      <c r="CM140" s="125" t="n">
        <f aca="false">CH140+$CM$3</f>
        <v>18.8780454364696</v>
      </c>
      <c r="CN140" s="125"/>
      <c r="CO140" s="118" t="n">
        <f aca="false">CK140+CN140</f>
        <v>18.041810259886</v>
      </c>
      <c r="CP140" s="125" t="n">
        <v>1.5</v>
      </c>
      <c r="CQ140" s="127" t="n">
        <f aca="false">CO140+CP140</f>
        <v>19.541810259886</v>
      </c>
      <c r="CR140" s="124" t="e">
        <f aca="false">EX140</f>
        <v>#VALUE!</v>
      </c>
      <c r="CS140" s="128" t="e">
        <f aca="false">EX140</f>
        <v>#VALUE!</v>
      </c>
      <c r="CT140" s="7" t="n">
        <f aca="false">CB140</f>
        <v>24.041810259886</v>
      </c>
      <c r="CU140" s="124" t="n">
        <f aca="false">(+CT140+$CU$3)</f>
        <v>26.541810259886</v>
      </c>
      <c r="CV140" s="124" t="n">
        <f aca="false">CT140+$CV$3</f>
        <v>41.041810259886</v>
      </c>
      <c r="CW140" s="124" t="n">
        <f aca="false">CT140+$CW$3</f>
        <v>34.041810259886</v>
      </c>
      <c r="CX140" s="96" t="n">
        <f aca="false">IF(Polymers_Data!BU140=1,0.5*CW140+0.5*CV140,IF(Polymers_Data!BU140=2,0.7*CW140+0.3*CV140,IF(Polymers_Data!BU140=3,MAXA(MINA(CV140,CW140),CU140),IF(Polymers_Data!BU140=4,0.7*CW140+0.3*CU140,IF(Polymers_Data!BU140=5,0.5*CW140+0.5*CU140,"ERR")))))</f>
        <v>36.141810259886</v>
      </c>
      <c r="CY140" s="129" t="n">
        <f aca="false">CX140</f>
        <v>36.141810259886</v>
      </c>
      <c r="CZ140" s="105" t="n">
        <v>0</v>
      </c>
      <c r="DA140" s="124" t="n">
        <f aca="false">CZ140*100/(0.2*4.22+0.8*2.9696)</f>
        <v>0</v>
      </c>
      <c r="DB140" s="123"/>
      <c r="DC140" s="124" t="n">
        <f aca="false">EN140</f>
        <v>21.441810259886</v>
      </c>
      <c r="DD140" s="124" t="e">
        <f aca="false">EB140</f>
        <v>#VALUE!</v>
      </c>
      <c r="DE140" s="124" t="e">
        <f aca="false">DC140*0.285+DD140/7.37*0.785+5.2</f>
        <v>#VALUE!</v>
      </c>
      <c r="DF140" s="124" t="n">
        <f aca="false">DC140+$DF$3</f>
        <v>16.141810259886</v>
      </c>
      <c r="DG140" s="124" t="n">
        <f aca="false">DC140+$DG$3</f>
        <v>46.441810259886</v>
      </c>
      <c r="DH140" s="96" t="n">
        <f aca="false">DC140+6</f>
        <v>27.441810259886</v>
      </c>
      <c r="DI140" s="124" t="n">
        <f aca="false">IF(Monomers_Data!AE140=1,0.5*DH140+0.5*DG140,IF(Monomers_Data!AE140=2,0.7*DH140+0.3*DG140,IF(Monomers_Data!AE140=3,MAXA(MINA(DG140,DH140),DF140),IF(Monomers_Data!AE140=4,0.7*DH140+0.3*DF140,IF(Monomers_Data!AE140=5,0.5*DH140+0.5*DF140,"ERR")))))</f>
        <v>27.441810259886</v>
      </c>
      <c r="DJ140" s="125" t="n">
        <f aca="false">DI140</f>
        <v>27.441810259886</v>
      </c>
      <c r="DK140" s="123" t="n">
        <f aca="false">DJ140/100*2204</f>
        <v>604.817498127888</v>
      </c>
      <c r="DL140" s="124" t="n">
        <f aca="false">CB140</f>
        <v>24.041810259886</v>
      </c>
      <c r="DM140" s="124" t="n">
        <f aca="false">DL140+$DM$3</f>
        <v>26.541810259886</v>
      </c>
      <c r="DN140" s="124" t="n">
        <f aca="false">DL140+$DN$3</f>
        <v>47.041810259886</v>
      </c>
      <c r="DO140" s="96" t="n">
        <f aca="false">DL140+$DO$3</f>
        <v>35.041810259886</v>
      </c>
      <c r="DP140" s="124" t="n">
        <f aca="false">IF(Monomers_Data!AE140=1,0.5*DO140+0.5*DN140,IF(Monomers_Data!AE140=2,0.7*DO140+0.3*DN140,IF(Monomers_Data!AE140=3,MAXA(MINA(DN140,DO140),DM140),IF(Monomers_Data!AE140=4,0.7*DO140+0.3*DM140,IF(Monomers_Data!AE140=5,0.5*DO140+0.5*DM140,"ERR")))))</f>
        <v>35.041810259886</v>
      </c>
      <c r="DQ140" s="125" t="n">
        <f aca="false">DP140</f>
        <v>35.041810259886</v>
      </c>
      <c r="DR140" s="123" t="n">
        <f aca="false">DQ140/100*2204</f>
        <v>772.321498127888</v>
      </c>
      <c r="DS140" s="96" t="n">
        <f aca="false">VLOOKUP(A140,'[2]Price Curves'!$C$8:$BH$367,'[2]Price Curves'!$BC$1)</f>
        <v>23.4249999999999</v>
      </c>
      <c r="DT140" s="124" t="n">
        <f aca="false">DS140/42*100</f>
        <v>55.7738095238093</v>
      </c>
      <c r="DU140" s="124" t="str">
        <f aca="false">VLOOKUP(A140,'[2]Price Curves'!$C$8:$BH$367,'[2]Price Curves'!$BG$1)</f>
        <v/>
      </c>
      <c r="DV140" s="105" t="n">
        <f aca="false">DT141+$DT$3</f>
        <v>81.4333333333331</v>
      </c>
      <c r="DW140" s="130" t="n">
        <f aca="false">DT141+$DU$3</f>
        <v>165.833333333333</v>
      </c>
      <c r="DX140" s="130" t="e">
        <f aca="false">DT140*$DV$3+DU140*$DW$3+$DX$3</f>
        <v>#VALUE!</v>
      </c>
      <c r="DY140" s="96" t="n">
        <f aca="false">DT141+$DY$3</f>
        <v>110.833333333333</v>
      </c>
      <c r="DZ140" s="96"/>
      <c r="EA140" s="131" t="e">
        <f aca="false">DX140+DZ140</f>
        <v>#VALUE!</v>
      </c>
      <c r="EB140" s="131" t="e">
        <f aca="false">DX140</f>
        <v>#VALUE!</v>
      </c>
      <c r="EC140" s="132"/>
      <c r="ED140" s="133" t="n">
        <f aca="false">'[2]Price Curves'!AM139</f>
        <v>0</v>
      </c>
      <c r="EH140" s="106" t="n">
        <f aca="false">MAX(EXP(-0.015*((A146-'Export File'!$A$6+30)/365))*$EH$8,0.1)</f>
        <v>0.1</v>
      </c>
      <c r="EJ140" s="134" t="n">
        <f aca="false">BV140</f>
        <v>10.041810259886</v>
      </c>
      <c r="EK140" s="134" t="n">
        <f aca="false">EJ140+5.22</f>
        <v>15.261810259886</v>
      </c>
      <c r="EL140" s="134" t="n">
        <f aca="false">EJ140+18.2</f>
        <v>28.241810259886</v>
      </c>
      <c r="EM140" s="134" t="n">
        <f aca="false">EJ140+$EM$3</f>
        <v>21.441810259886</v>
      </c>
      <c r="EN140" s="135" t="n">
        <f aca="false">IF(Monomers_Data!K140=1,0.5*EM140+0.5*EL140,IF(Monomers_Data!K140=2,0.7*EM140+0.3*EL140,IF(Monomers_Data!K140=3,MAXA(MINA(EL140,EM140),EK140),IF(Monomers_Data!K140=4,0.7*EM140+0.3*EK140,IF(Monomers_Data!K140=5,0.5*EM140+0.5*EK140,"ERR")))))</f>
        <v>21.441810259886</v>
      </c>
      <c r="EP140" s="142" t="n">
        <f aca="false">EN140+EO140</f>
        <v>21.441810259886</v>
      </c>
      <c r="EQ140" s="134" t="str">
        <f aca="false">VLOOKUP(A140,'[2]Price Curves'!$C$8:$BH$367,'[2]Price Curves'!$BH$1)</f>
        <v/>
      </c>
      <c r="ER140" s="134" t="n">
        <f aca="false">VLOOKUP(A140,'[2]Price Curves'!$C$8:$BH$367,'[2]Price Curves'!$BA$1)</f>
        <v>51.4685814935064</v>
      </c>
      <c r="ES140" s="137" t="e">
        <f aca="false">MIN(((EQ140+$ET$1-ER140*0.7133-$ET$3)/5.69*2.4313)+1.5,CQ140-$ET$2)</f>
        <v>#VALUE!</v>
      </c>
      <c r="ET140" s="134" t="e">
        <f aca="false">MAX(($EQ140+$ET$1-$ER140*0.7133-$ET$3)/5.69*2.4313+1.5,$CQ140-$ET$2)</f>
        <v>#VALUE!</v>
      </c>
      <c r="EU140" s="138" t="e">
        <f aca="false">AVERAGE(ET140,ES140)</f>
        <v>#VALUE!</v>
      </c>
      <c r="EV140" s="134" t="n">
        <f aca="false">CB140*$EV$2+$EV$3</f>
        <v>15.1515667462139</v>
      </c>
      <c r="EW140" s="134" t="e">
        <f aca="false">IF(Monomers_Data!U140=1,0.5*EU140+0.5*ET140,IF(Monomers_Data!U140=2,0.7*EU140+0.3*ET140,IF(Monomers_Data!U140=3,MAXA(MINA(ET140,EU140),ES140),IF(Monomers_Data!U140=4,0.7*EU140+0.3*ES140,IF(Monomers_Data!U140=5,0.5*EU140+0.5*ES140,"ERR")))))</f>
        <v>#VALUE!</v>
      </c>
      <c r="EX140" s="96" t="e">
        <f aca="false">EW140</f>
        <v>#VALUE!</v>
      </c>
      <c r="EY140" s="139" t="n">
        <f aca="false">VLOOKUP(A140,'[2]Price Curves'!$C$8:$BH$367,'[2]Price Curves'!$BE$1)</f>
        <v>4.662</v>
      </c>
      <c r="EZ140" s="134" t="n">
        <f aca="false">EY140*$EZ$2+$EZ$3</f>
        <v>71.2258</v>
      </c>
      <c r="FA140" s="0" t="n">
        <f aca="false">((EY140*$FA$2)+$FA$3)*100</f>
        <v>68.951</v>
      </c>
    </row>
    <row r="141" customFormat="false" ht="12.75" hidden="false" customHeight="false" outlineLevel="0" collapsed="false">
      <c r="A141" s="140" t="n">
        <f aca="false">EOMONTH(A140,0)+1</f>
        <v>41000</v>
      </c>
      <c r="C141" s="108" t="n">
        <f aca="false">CB141</f>
        <v>23.8725150198127</v>
      </c>
      <c r="D141" s="143"/>
      <c r="E141" s="96" t="n">
        <f aca="false">C141+$E$3</f>
        <v>32.8725150198127</v>
      </c>
      <c r="F141" s="96" t="n">
        <f aca="false">C141+$F$3</f>
        <v>45.8725150198127</v>
      </c>
      <c r="G141" s="96" t="n">
        <f aca="false">C141+$G$3</f>
        <v>39.0725150198127</v>
      </c>
      <c r="H141" s="92" t="n">
        <f aca="false">IF(Polymers_Data!F141=1,0.5*G141+0.5*F141,IF(Polymers_Data!F141=2,0.7*G141+0.3*F141,IF(Polymers_Data!F141=3,MAXA(MINA(F141,G141),E141),IF(Polymers_Data!F141=4,0.7*G141+0.3*E141,IF(Polymers_Data!F141=5,0.5*G141+0.5*E141,"ERR")))))</f>
        <v>39.0725150198127</v>
      </c>
      <c r="I141" s="109" t="n">
        <v>0</v>
      </c>
      <c r="J141" s="109" t="n">
        <f aca="false">G141+I141</f>
        <v>39.0725150198127</v>
      </c>
      <c r="K141" s="110" t="n">
        <f aca="false">J141+2</f>
        <v>41.0725150198127</v>
      </c>
      <c r="L141" s="111" t="n">
        <f aca="false">AB141+$L$3</f>
        <v>41.3725150198127</v>
      </c>
      <c r="M141" s="112" t="n">
        <f aca="false">L141+$M$3</f>
        <v>42.3725150198127</v>
      </c>
      <c r="N141" s="113" t="n">
        <f aca="false">L141+$N$3</f>
        <v>40.3725150198127</v>
      </c>
      <c r="O141" s="114" t="n">
        <f aca="false">C141+$O$3</f>
        <v>26.3725150198127</v>
      </c>
      <c r="P141" s="96" t="n">
        <f aca="false">C141+$P$3</f>
        <v>44.3725150198127</v>
      </c>
      <c r="Q141" s="96" t="n">
        <f aca="false">C141+$Q$3</f>
        <v>36.1225150198127</v>
      </c>
      <c r="R141" s="143"/>
      <c r="S141" s="88" t="n">
        <f aca="false">J141-3.5</f>
        <v>35.5725150198127</v>
      </c>
      <c r="T141" s="92"/>
      <c r="U141" s="114" t="n">
        <f aca="false">$C141+$U$3</f>
        <v>28.8725150198127</v>
      </c>
      <c r="V141" s="96" t="n">
        <f aca="false">$C141+$V$3</f>
        <v>43.3725150198127</v>
      </c>
      <c r="W141" s="96" t="n">
        <f aca="false">$C141+$W$3</f>
        <v>35.8725150198127</v>
      </c>
      <c r="X141" s="144"/>
      <c r="Y141" s="92" t="n">
        <f aca="false">IF(Polymers_Data!BA141=1,0.5*W141+0.5*V141,IF(Polymers_Data!BA141=2,0.7*W141+0.3*V141,IF(Polymers_Data!BA141=3,MAXA(MINA(V141,W141),U141),IF(Polymers_Data!BA141=4,0.7*W141+0.3*U141,IF(Polymers_Data!BA141=5,0.5*W141+0.5*U141,"ERR")))))</f>
        <v>35.8725150198127</v>
      </c>
      <c r="Z141" s="96" t="n">
        <v>0</v>
      </c>
      <c r="AA141" s="92" t="n">
        <f aca="false">W141+Z141</f>
        <v>35.8725150198127</v>
      </c>
      <c r="AB141" s="92" t="n">
        <f aca="false">AA141+1</f>
        <v>36.8725150198127</v>
      </c>
      <c r="AC141" s="116" t="n">
        <f aca="false">S141+2</f>
        <v>37.5725150198127</v>
      </c>
      <c r="AD141" s="117" t="n">
        <f aca="false">AB141+2.5</f>
        <v>39.3725150198127</v>
      </c>
      <c r="AE141" s="145" t="n">
        <f aca="false">C141+11.33</f>
        <v>35.2025150198127</v>
      </c>
      <c r="AF141" s="145" t="n">
        <f aca="false">C141+27</f>
        <v>50.8725150198127</v>
      </c>
      <c r="AG141" s="145" t="n">
        <f aca="false">C141+17.68</f>
        <v>41.5525150198126</v>
      </c>
      <c r="AH141" s="143"/>
      <c r="AI141" s="88" t="n">
        <f aca="false">AC141+4.5</f>
        <v>42.0725150198127</v>
      </c>
      <c r="AJ141" s="118" t="n">
        <f aca="false">AB141+8</f>
        <v>44.8725150198127</v>
      </c>
      <c r="AK141" s="114" t="n">
        <f aca="false">CO141+1.5</f>
        <v>19.3725150198127</v>
      </c>
      <c r="AL141" s="143"/>
      <c r="AM141" s="96" t="n">
        <f aca="false">AK141+$AM$3</f>
        <v>32.1725150198127</v>
      </c>
      <c r="AN141" s="96" t="n">
        <f aca="false">AK141+$AN$3</f>
        <v>43.3725150198127</v>
      </c>
      <c r="AO141" s="96" t="n">
        <f aca="false">AK141+$AO$3</f>
        <v>37.2725150198126</v>
      </c>
      <c r="AP141" s="109" t="n">
        <f aca="false">IF(Polymers_Data!AE141=1,0.5*AO141+0.5*AN141,IF(Polymers_Data!AE141=2,0.7*AO141+0.3*AN141,IF(Polymers_Data!AE141=3,MAXA(MINA(AN141,AO141),AM141),IF(Polymers_Data!AE141=4,0.7*AO141+0.3*AM141,IF(Polymers_Data!AE141=5,0.5*AO141+0.5*AM141,"ERR")))))</f>
        <v>37.2725150198126</v>
      </c>
      <c r="AQ141" s="109" t="n">
        <f aca="false">IF(Polymers_Data!AE141=1,0.5*AO141+0.5*AN141,IF(Polymers_Data!AE141=2,0.7*AO141+0.3*AN141,IF(Polymers_Data!AE141=3,MAXA(MINA(AN141,AO141),AM141),IF(Polymers_Data!AE141=4,0.7*AO141+0.3*AM141,IF(Polymers_Data!AE141=5,0.5*AO141+0.5*AM141,"ERR")))))</f>
        <v>37.2725150198126</v>
      </c>
      <c r="AR141" s="96" t="n">
        <f aca="false">$AK141+10</f>
        <v>29.3725150198127</v>
      </c>
      <c r="AS141" s="96" t="n">
        <f aca="false">$AK141+23.75</f>
        <v>43.1225150198127</v>
      </c>
      <c r="AT141" s="96" t="n">
        <f aca="false">$AK141+$AT$3</f>
        <v>34.7625150198127</v>
      </c>
      <c r="AU141" s="96" t="n">
        <f aca="false">IF(Polymers_Data!BP141=1,0.5*AT141+0.5*AS141,IF(Polymers_Data!BP141=2,0.7*AT141+0.3*AS141,IF(Polymers_Data!BP141=3,MAXA(MINA(AS141,AT141),AR141),IF(Polymers_Data!BP141=4,0.7*AT141+0.3*AR141,IF(Polymers_Data!BP141=5,0.3*AT141+0.7*AR141,"ERR")))))</f>
        <v>34.7625150198127</v>
      </c>
      <c r="AV141" s="96"/>
      <c r="AW141" s="96" t="n">
        <f aca="false">AT141+AV141</f>
        <v>34.7625150198127</v>
      </c>
      <c r="AX141" s="146"/>
      <c r="AY141" s="108" t="n">
        <f aca="false">C141</f>
        <v>23.8725150198127</v>
      </c>
      <c r="AZ141" s="143"/>
      <c r="BA141" s="96" t="n">
        <f aca="false">AY141+$BA$3</f>
        <v>41.3725150198127</v>
      </c>
      <c r="BB141" s="96" t="n">
        <f aca="false">AY141+$BB$3</f>
        <v>83.8725150198127</v>
      </c>
      <c r="BC141" s="96" t="n">
        <f aca="false">AY141+$BC$3</f>
        <v>63.3725150198127</v>
      </c>
      <c r="BD141" s="109" t="n">
        <f aca="false">IF(Polymers_Data!BZ141=1,0.5*BC141+0.5*BB141,IF(Polymers_Data!BZ141=2,0.7*BC141+0.3*BB141,IF(Polymers_Data!BZ141=3,MAXA(MINA(BB141,BC141),BA141),IF(Polymers_Data!BZ141=4,0.7*BC141+0.3*BA141,IF(Polymers_Data!BZ141=5,0.5*BC141+0.5*BA141,"ERR")))))</f>
        <v>63.3725150198127</v>
      </c>
      <c r="BE141" s="92" t="n">
        <f aca="false">IF(Polymers_Data!BZ141=1,0.5*BC141+0.5*BB141,IF(Polymers_Data!BZ141=2,0.7*BC141+0.3*BB141,IF(Polymers_Data!BZ141=3,MAXA(MINA(BB141,BC141),BA141),IF(Polymers_Data!BZ141=4,0.7*BC141+0.3*BA141,IF(Polymers_Data!BZ141=5,0.5*BC141+0.5*BA141,"ERR")))))</f>
        <v>63.3725150198127</v>
      </c>
      <c r="BF141" s="143"/>
      <c r="BG141" s="143"/>
      <c r="BH141" s="143"/>
      <c r="BI141" s="120" t="n">
        <f aca="false">BC141+BH141</f>
        <v>63.3725150198127</v>
      </c>
      <c r="BJ141" s="143"/>
      <c r="BK141" s="114" t="n">
        <f aca="false">DQ141</f>
        <v>34.8725150198127</v>
      </c>
      <c r="BL141" s="143"/>
      <c r="BM141" s="96" t="n">
        <f aca="false">BK141+$BM$3</f>
        <v>42.1225150198127</v>
      </c>
      <c r="BN141" s="96" t="n">
        <f aca="false">BK141+22</f>
        <v>56.8725150198127</v>
      </c>
      <c r="BO141" s="96" t="n">
        <f aca="false">BK141+$BO$3</f>
        <v>50.0725150198127</v>
      </c>
      <c r="BP141" s="121" t="n">
        <f aca="false">IF(Polymers_Data!AJ141=1,0.5*BO141+0.5*BN141,IF(Polymers_Data!AJ141=2,0.7*BO141+0.3*BN141,IF(Polymers_Data!AJ141=3,MAXA(MINA(BN141,BO141),BM141),IF(Polymers_Data!AJ141=4,0.7*BO141+0.3*BM141,IF(Polymers_Data!AJ141=5,0.5*BO141+0.5*BM141,"ERR")))))</f>
        <v>50.0725150198127</v>
      </c>
      <c r="BQ141" s="121" t="n">
        <v>0</v>
      </c>
      <c r="BR141" s="121" t="n">
        <f aca="false">BO141+BQ141</f>
        <v>50.0725150198127</v>
      </c>
      <c r="BS141" s="96" t="n">
        <f aca="false">BR141-2.5</f>
        <v>47.5725150198127</v>
      </c>
      <c r="BT141" s="124"/>
      <c r="BU141" s="122" t="n">
        <f aca="false">VLOOKUP(A141,'[2]Price Curves'!$C$8:$IV$367,'[2]Price Curves'!$AW$1)</f>
        <v>29.3213696088436</v>
      </c>
      <c r="BV141" s="96" t="n">
        <f aca="false">BU141/2.97</f>
        <v>9.87251501981265</v>
      </c>
      <c r="BW141" s="96" t="n">
        <f aca="false">BV141+7</f>
        <v>16.8725150198127</v>
      </c>
      <c r="BX141" s="96" t="n">
        <f aca="false">BV141+23.861</f>
        <v>33.7335150198127</v>
      </c>
      <c r="BY141" s="96" t="n">
        <f aca="false">BV141+$BY$3</f>
        <v>23.8725150198127</v>
      </c>
      <c r="BZ141" s="96" t="n">
        <f aca="false">IF(Monomers_Data!F141=1,0.5*BY141+0.5*BX141,IF(Monomers_Data!F141=2,0.7*BY141+0.3*BX141,IF(Monomers_Data!F141=3,MAXA(MINA(BX141,BY141),BW141),IF(Monomers_Data!F141=4,0.7*BY141+0.3*BW141,IF(Monomers_Data!F141=5,0.5*BY141+0.5*BW141,"ERR")))))</f>
        <v>23.8725150198127</v>
      </c>
      <c r="CA141" s="96"/>
      <c r="CB141" s="92" t="n">
        <f aca="false">BY141+CA141</f>
        <v>23.8725150198127</v>
      </c>
      <c r="CC141" s="96" t="n">
        <f aca="false">EP141</f>
        <v>21.2725150198127</v>
      </c>
      <c r="CD141" s="96" t="n">
        <f aca="false">CB141+2</f>
        <v>25.8725150198127</v>
      </c>
      <c r="CE141" s="123" t="n">
        <f aca="false">CB141+0.25</f>
        <v>24.1225150198127</v>
      </c>
      <c r="CF141" s="124"/>
      <c r="CG141" s="105" t="n">
        <f aca="false">VLOOKUP(A141,'[2]Price Curves'!$C$8:$BH$367,'[2]Price Curves'!$AY$1)</f>
        <v>48.8462210836733</v>
      </c>
      <c r="CH141" s="124" t="n">
        <f aca="false">CG141/4.23</f>
        <v>11.5475699961403</v>
      </c>
      <c r="CI141" s="124" t="n">
        <f aca="false">$CB141+CI$3</f>
        <v>15.8725150198127</v>
      </c>
      <c r="CJ141" s="124" t="n">
        <f aca="false">$CB141+CJ$3</f>
        <v>21.8725150198127</v>
      </c>
      <c r="CK141" s="124" t="n">
        <f aca="false">$CB141+CK$3</f>
        <v>17.8725150198127</v>
      </c>
      <c r="CL141" s="125" t="n">
        <f aca="false">IF(Monomers_Data!P141=1,0.5*CK141+0.5*CJ141,IF(Monomers_Data!P141=2,0.7*CK141+0.3*CJ141,IF(Monomers_Data!P141=3,MAXA(MINA(CJ141,CK141),CI141),IF(Monomers_Data!P141=4,0.7*CK141+0.3*CI141,IF(Monomers_Data!P141=5,0.5*CK141+0.5*CI141,"ERR")))))</f>
        <v>17.8725150198127</v>
      </c>
      <c r="CM141" s="125" t="n">
        <f aca="false">CH141+$CM$3</f>
        <v>18.5475699961403</v>
      </c>
      <c r="CN141" s="125"/>
      <c r="CO141" s="118" t="n">
        <f aca="false">CK141+CN141</f>
        <v>17.8725150198127</v>
      </c>
      <c r="CP141" s="125" t="n">
        <v>1.5</v>
      </c>
      <c r="CQ141" s="127" t="n">
        <f aca="false">CO141+CP141</f>
        <v>19.3725150198127</v>
      </c>
      <c r="CR141" s="124" t="e">
        <f aca="false">EX141</f>
        <v>#VALUE!</v>
      </c>
      <c r="CS141" s="128" t="e">
        <f aca="false">EX141</f>
        <v>#VALUE!</v>
      </c>
      <c r="CT141" s="7" t="n">
        <f aca="false">CB141</f>
        <v>23.8725150198127</v>
      </c>
      <c r="CU141" s="124" t="n">
        <f aca="false">(+CT141+$CU$3)</f>
        <v>26.3725150198127</v>
      </c>
      <c r="CV141" s="124" t="n">
        <f aca="false">CT141+$CV$3</f>
        <v>40.8725150198127</v>
      </c>
      <c r="CW141" s="124" t="n">
        <f aca="false">CT141+$CW$3</f>
        <v>33.8725150198127</v>
      </c>
      <c r="CX141" s="96" t="n">
        <f aca="false">IF(Polymers_Data!BU141=1,0.5*CW141+0.5*CV141,IF(Polymers_Data!BU141=2,0.7*CW141+0.3*CV141,IF(Polymers_Data!BU141=3,MAXA(MINA(CV141,CW141),CU141),IF(Polymers_Data!BU141=4,0.7*CW141+0.3*CU141,IF(Polymers_Data!BU141=5,0.5*CW141+0.5*CU141,"ERR")))))</f>
        <v>35.9725150198127</v>
      </c>
      <c r="CY141" s="129" t="n">
        <f aca="false">CX141</f>
        <v>35.9725150198127</v>
      </c>
      <c r="CZ141" s="105" t="n">
        <v>0</v>
      </c>
      <c r="DA141" s="124" t="n">
        <f aca="false">CZ141*100/(0.2*4.22+0.8*2.9696)</f>
        <v>0</v>
      </c>
      <c r="DB141" s="123"/>
      <c r="DC141" s="124" t="n">
        <f aca="false">EN141</f>
        <v>21.2725150198127</v>
      </c>
      <c r="DD141" s="124" t="e">
        <f aca="false">EB141</f>
        <v>#VALUE!</v>
      </c>
      <c r="DE141" s="124" t="e">
        <f aca="false">DC141*0.285+DD141/7.37*0.785+5.2</f>
        <v>#VALUE!</v>
      </c>
      <c r="DF141" s="124" t="n">
        <f aca="false">DC141+$DF$3</f>
        <v>15.9725150198127</v>
      </c>
      <c r="DG141" s="124" t="n">
        <f aca="false">DC141+$DG$3</f>
        <v>46.2725150198127</v>
      </c>
      <c r="DH141" s="96" t="n">
        <f aca="false">DC141+6</f>
        <v>27.2725150198127</v>
      </c>
      <c r="DI141" s="124" t="n">
        <f aca="false">IF(Monomers_Data!AE141=1,0.5*DH141+0.5*DG141,IF(Monomers_Data!AE141=2,0.7*DH141+0.3*DG141,IF(Monomers_Data!AE141=3,MAXA(MINA(DG141,DH141),DF141),IF(Monomers_Data!AE141=4,0.7*DH141+0.3*DF141,IF(Monomers_Data!AE141=5,0.5*DH141+0.5*DF141,"ERR")))))</f>
        <v>27.2725150198127</v>
      </c>
      <c r="DJ141" s="125" t="n">
        <f aca="false">DI141</f>
        <v>27.2725150198127</v>
      </c>
      <c r="DK141" s="123" t="n">
        <f aca="false">DJ141/100*2204</f>
        <v>601.086231036671</v>
      </c>
      <c r="DL141" s="124" t="n">
        <f aca="false">CB141</f>
        <v>23.8725150198127</v>
      </c>
      <c r="DM141" s="124" t="n">
        <f aca="false">DL141+$DM$3</f>
        <v>26.3725150198127</v>
      </c>
      <c r="DN141" s="124" t="n">
        <f aca="false">DL141+$DN$3</f>
        <v>46.8725150198127</v>
      </c>
      <c r="DO141" s="96" t="n">
        <f aca="false">DL141+$DO$3</f>
        <v>34.8725150198127</v>
      </c>
      <c r="DP141" s="124" t="n">
        <f aca="false">IF(Monomers_Data!AE141=1,0.5*DO141+0.5*DN141,IF(Monomers_Data!AE141=2,0.7*DO141+0.3*DN141,IF(Monomers_Data!AE141=3,MAXA(MINA(DN141,DO141),DM141),IF(Monomers_Data!AE141=4,0.7*DO141+0.3*DM141,IF(Monomers_Data!AE141=5,0.5*DO141+0.5*DM141,"ERR")))))</f>
        <v>34.8725150198127</v>
      </c>
      <c r="DQ141" s="125" t="n">
        <f aca="false">DP141</f>
        <v>34.8725150198127</v>
      </c>
      <c r="DR141" s="123" t="n">
        <f aca="false">DQ141/100*2204</f>
        <v>768.590231036671</v>
      </c>
      <c r="DS141" s="96" t="n">
        <f aca="false">VLOOKUP(A141,'[2]Price Curves'!$C$8:$BH$367,'[2]Price Curves'!$BC$1)</f>
        <v>23.4499999999999</v>
      </c>
      <c r="DT141" s="124" t="n">
        <f aca="false">DS141/42*100</f>
        <v>55.8333333333331</v>
      </c>
      <c r="DU141" s="124" t="str">
        <f aca="false">VLOOKUP(A141,'[2]Price Curves'!$C$8:$BH$367,'[2]Price Curves'!$BG$1)</f>
        <v/>
      </c>
      <c r="DV141" s="105" t="n">
        <f aca="false">DT142+$DT$3</f>
        <v>81.4928571428569</v>
      </c>
      <c r="DW141" s="130" t="n">
        <f aca="false">DT142+$DU$3</f>
        <v>165.892857142857</v>
      </c>
      <c r="DX141" s="130" t="e">
        <f aca="false">DT141*$DV$3+DU141*$DW$3+$DX$3</f>
        <v>#VALUE!</v>
      </c>
      <c r="DY141" s="96" t="n">
        <f aca="false">DT142+$DY$3</f>
        <v>110.892857142857</v>
      </c>
      <c r="DZ141" s="96"/>
      <c r="EA141" s="131" t="e">
        <f aca="false">DX141+DZ141</f>
        <v>#VALUE!</v>
      </c>
      <c r="EB141" s="131" t="e">
        <f aca="false">DX141</f>
        <v>#VALUE!</v>
      </c>
      <c r="EC141" s="132"/>
      <c r="ED141" s="133" t="n">
        <f aca="false">'[2]Price Curves'!AM140</f>
        <v>0</v>
      </c>
      <c r="EH141" s="106" t="n">
        <f aca="false">MAX(EXP(-0.015*((A147-'Export File'!$A$6+30)/365))*$EH$8,0.1)</f>
        <v>0.1</v>
      </c>
      <c r="EJ141" s="134" t="n">
        <f aca="false">BV141</f>
        <v>9.87251501981265</v>
      </c>
      <c r="EK141" s="134" t="n">
        <f aca="false">EJ141+5.22</f>
        <v>15.0925150198126</v>
      </c>
      <c r="EL141" s="134" t="n">
        <f aca="false">EJ141+18.2</f>
        <v>28.0725150198127</v>
      </c>
      <c r="EM141" s="134" t="n">
        <f aca="false">EJ141+$EM$3</f>
        <v>21.2725150198127</v>
      </c>
      <c r="EN141" s="135" t="n">
        <f aca="false">IF(Monomers_Data!K141=1,0.5*EM141+0.5*EL141,IF(Monomers_Data!K141=2,0.7*EM141+0.3*EL141,IF(Monomers_Data!K141=3,MAXA(MINA(EL141,EM141),EK141),IF(Monomers_Data!K141=4,0.7*EM141+0.3*EK141,IF(Monomers_Data!K141=5,0.5*EM141+0.5*EK141,"ERR")))))</f>
        <v>21.2725150198127</v>
      </c>
      <c r="EP141" s="142" t="n">
        <f aca="false">EN141+EO141</f>
        <v>21.2725150198127</v>
      </c>
      <c r="EQ141" s="134" t="str">
        <f aca="false">VLOOKUP(A141,'[2]Price Curves'!$C$8:$BH$367,'[2]Price Curves'!$BH$1)</f>
        <v/>
      </c>
      <c r="ER141" s="134" t="n">
        <f aca="false">VLOOKUP(A141,'[2]Price Curves'!$C$8:$BH$367,'[2]Price Curves'!$BA$1)</f>
        <v>47.7640233163264</v>
      </c>
      <c r="ES141" s="137" t="e">
        <f aca="false">MIN(((EQ141+$ET$1-ER141*0.7133-$ET$3)/5.69*2.4313)+1.5,CQ141-$ET$2)</f>
        <v>#VALUE!</v>
      </c>
      <c r="ET141" s="134" t="e">
        <f aca="false">MAX(($EQ141+$ET$1-$ER141*0.7133-$ET$3)/5.69*2.4313+1.5,$CQ141-$ET$2)</f>
        <v>#VALUE!</v>
      </c>
      <c r="EU141" s="138" t="e">
        <f aca="false">AVERAGE(ET141,ES141)</f>
        <v>#VALUE!</v>
      </c>
      <c r="EV141" s="134" t="n">
        <f aca="false">CB141*$EV$2+$EV$3</f>
        <v>15.0237488399586</v>
      </c>
      <c r="EW141" s="134" t="e">
        <f aca="false">IF(Monomers_Data!U141=1,0.5*EU141+0.5*ET141,IF(Monomers_Data!U141=2,0.7*EU141+0.3*ET141,IF(Monomers_Data!U141=3,MAXA(MINA(ET141,EU141),ES141),IF(Monomers_Data!U141=4,0.7*EU141+0.3*ES141,IF(Monomers_Data!U141=5,0.5*EU141+0.5*ES141,"ERR")))))</f>
        <v>#VALUE!</v>
      </c>
      <c r="EX141" s="96" t="e">
        <f aca="false">EW141</f>
        <v>#VALUE!</v>
      </c>
      <c r="EY141" s="139" t="n">
        <f aca="false">VLOOKUP(A141,'[2]Price Curves'!$C$8:$BH$367,'[2]Price Curves'!$BE$1)</f>
        <v>4.52</v>
      </c>
      <c r="EZ141" s="134" t="n">
        <f aca="false">EY141*$EZ$2+$EZ$3</f>
        <v>68.968</v>
      </c>
      <c r="FA141" s="0" t="n">
        <f aca="false">((EY141*$FA$2)+$FA$3)*100</f>
        <v>67.46</v>
      </c>
    </row>
    <row r="142" customFormat="false" ht="12.75" hidden="false" customHeight="false" outlineLevel="0" collapsed="false">
      <c r="A142" s="140" t="n">
        <f aca="false">EOMONTH(A141,0)+1</f>
        <v>41030</v>
      </c>
      <c r="C142" s="108" t="n">
        <f aca="false">CB142</f>
        <v>23.8922181982001</v>
      </c>
      <c r="D142" s="143"/>
      <c r="E142" s="96" t="n">
        <f aca="false">C142+$E$3</f>
        <v>32.8922181982001</v>
      </c>
      <c r="F142" s="96" t="n">
        <f aca="false">C142+$F$3</f>
        <v>45.8922181982001</v>
      </c>
      <c r="G142" s="96" t="n">
        <f aca="false">C142+$G$3</f>
        <v>39.0922181982001</v>
      </c>
      <c r="H142" s="92" t="n">
        <f aca="false">IF(Polymers_Data!F142=1,0.5*G142+0.5*F142,IF(Polymers_Data!F142=2,0.7*G142+0.3*F142,IF(Polymers_Data!F142=3,MAXA(MINA(F142,G142),E142),IF(Polymers_Data!F142=4,0.7*G142+0.3*E142,IF(Polymers_Data!F142=5,0.5*G142+0.5*E142,"ERR")))))</f>
        <v>39.0922181982001</v>
      </c>
      <c r="I142" s="109" t="n">
        <v>0</v>
      </c>
      <c r="J142" s="109" t="n">
        <f aca="false">G142+I142</f>
        <v>39.0922181982001</v>
      </c>
      <c r="K142" s="110" t="n">
        <f aca="false">J142+2</f>
        <v>41.0922181982001</v>
      </c>
      <c r="L142" s="111" t="n">
        <f aca="false">AB142+$L$3</f>
        <v>41.3922181982001</v>
      </c>
      <c r="M142" s="112" t="n">
        <f aca="false">L142+$M$3</f>
        <v>42.3922181982001</v>
      </c>
      <c r="N142" s="113" t="n">
        <f aca="false">L142+$N$3</f>
        <v>40.3922181982001</v>
      </c>
      <c r="O142" s="114" t="n">
        <f aca="false">C142+$O$3</f>
        <v>26.3922181982001</v>
      </c>
      <c r="P142" s="96" t="n">
        <f aca="false">C142+$P$3</f>
        <v>44.3922181982001</v>
      </c>
      <c r="Q142" s="96" t="n">
        <f aca="false">C142+$Q$3</f>
        <v>36.1422181982001</v>
      </c>
      <c r="R142" s="143"/>
      <c r="S142" s="88" t="n">
        <f aca="false">J142-3.5</f>
        <v>35.5922181982001</v>
      </c>
      <c r="T142" s="92"/>
      <c r="U142" s="114" t="n">
        <f aca="false">$C142+$U$3</f>
        <v>28.8922181982001</v>
      </c>
      <c r="V142" s="96" t="n">
        <f aca="false">$C142+$V$3</f>
        <v>43.3922181982001</v>
      </c>
      <c r="W142" s="96" t="n">
        <f aca="false">$C142+$W$3</f>
        <v>35.8922181982001</v>
      </c>
      <c r="X142" s="144"/>
      <c r="Y142" s="92" t="n">
        <f aca="false">IF(Polymers_Data!BA142=1,0.5*W142+0.5*V142,IF(Polymers_Data!BA142=2,0.7*W142+0.3*V142,IF(Polymers_Data!BA142=3,MAXA(MINA(V142,W142),U142),IF(Polymers_Data!BA142=4,0.7*W142+0.3*U142,IF(Polymers_Data!BA142=5,0.5*W142+0.5*U142,"ERR")))))</f>
        <v>35.8922181982001</v>
      </c>
      <c r="Z142" s="96" t="n">
        <v>0</v>
      </c>
      <c r="AA142" s="92" t="n">
        <f aca="false">W142+Z142</f>
        <v>35.8922181982001</v>
      </c>
      <c r="AB142" s="92" t="n">
        <f aca="false">AA142+1</f>
        <v>36.8922181982001</v>
      </c>
      <c r="AC142" s="116" t="n">
        <f aca="false">S142+2</f>
        <v>37.5922181982001</v>
      </c>
      <c r="AD142" s="117" t="n">
        <f aca="false">AB142+2.5</f>
        <v>39.3922181982001</v>
      </c>
      <c r="AE142" s="145" t="n">
        <f aca="false">C142+11.33</f>
        <v>35.2222181982001</v>
      </c>
      <c r="AF142" s="145" t="n">
        <f aca="false">C142+27</f>
        <v>50.8922181982001</v>
      </c>
      <c r="AG142" s="145" t="n">
        <f aca="false">C142+17.68</f>
        <v>41.5722181982001</v>
      </c>
      <c r="AH142" s="143"/>
      <c r="AI142" s="88" t="n">
        <f aca="false">AC142+4.5</f>
        <v>42.0922181982001</v>
      </c>
      <c r="AJ142" s="118" t="n">
        <f aca="false">AB142+8</f>
        <v>44.8922181982001</v>
      </c>
      <c r="AK142" s="114" t="n">
        <f aca="false">CO142+1.5</f>
        <v>19.3922181982001</v>
      </c>
      <c r="AL142" s="143"/>
      <c r="AM142" s="96" t="n">
        <f aca="false">AK142+$AM$3</f>
        <v>32.1922181982001</v>
      </c>
      <c r="AN142" s="96" t="n">
        <f aca="false">AK142+$AN$3</f>
        <v>43.3922181982001</v>
      </c>
      <c r="AO142" s="96" t="n">
        <f aca="false">AK142+$AO$3</f>
        <v>37.2922181982001</v>
      </c>
      <c r="AP142" s="109" t="n">
        <f aca="false">IF(Polymers_Data!AE142=1,0.5*AO142+0.5*AN142,IF(Polymers_Data!AE142=2,0.7*AO142+0.3*AN142,IF(Polymers_Data!AE142=3,MAXA(MINA(AN142,AO142),AM142),IF(Polymers_Data!AE142=4,0.7*AO142+0.3*AM142,IF(Polymers_Data!AE142=5,0.5*AO142+0.5*AM142,"ERR")))))</f>
        <v>37.2922181982001</v>
      </c>
      <c r="AQ142" s="109" t="n">
        <f aca="false">IF(Polymers_Data!AE142=1,0.5*AO142+0.5*AN142,IF(Polymers_Data!AE142=2,0.7*AO142+0.3*AN142,IF(Polymers_Data!AE142=3,MAXA(MINA(AN142,AO142),AM142),IF(Polymers_Data!AE142=4,0.7*AO142+0.3*AM142,IF(Polymers_Data!AE142=5,0.5*AO142+0.5*AM142,"ERR")))))</f>
        <v>37.2922181982001</v>
      </c>
      <c r="AR142" s="96" t="n">
        <f aca="false">$AK142+10</f>
        <v>29.3922181982001</v>
      </c>
      <c r="AS142" s="96" t="n">
        <f aca="false">$AK142+23.75</f>
        <v>43.1422181982001</v>
      </c>
      <c r="AT142" s="96" t="n">
        <f aca="false">$AK142+$AT$3</f>
        <v>34.7822181982001</v>
      </c>
      <c r="AU142" s="96" t="n">
        <f aca="false">IF(Polymers_Data!BP142=1,0.5*AT142+0.5*AS142,IF(Polymers_Data!BP142=2,0.7*AT142+0.3*AS142,IF(Polymers_Data!BP142=3,MAXA(MINA(AS142,AT142),AR142),IF(Polymers_Data!BP142=4,0.7*AT142+0.3*AR142,IF(Polymers_Data!BP142=5,0.3*AT142+0.7*AR142,"ERR")))))</f>
        <v>34.7822181982001</v>
      </c>
      <c r="AV142" s="96"/>
      <c r="AW142" s="96" t="n">
        <f aca="false">AT142+AV142</f>
        <v>34.7822181982001</v>
      </c>
      <c r="AX142" s="146"/>
      <c r="AY142" s="108" t="n">
        <f aca="false">C142</f>
        <v>23.8922181982001</v>
      </c>
      <c r="AZ142" s="143"/>
      <c r="BA142" s="96" t="n">
        <f aca="false">AY142+$BA$3</f>
        <v>41.3922181982001</v>
      </c>
      <c r="BB142" s="96" t="n">
        <f aca="false">AY142+$BB$3</f>
        <v>83.8922181982001</v>
      </c>
      <c r="BC142" s="96" t="n">
        <f aca="false">AY142+$BC$3</f>
        <v>63.3922181982001</v>
      </c>
      <c r="BD142" s="109" t="n">
        <f aca="false">IF(Polymers_Data!BZ142=1,0.5*BC142+0.5*BB142,IF(Polymers_Data!BZ142=2,0.7*BC142+0.3*BB142,IF(Polymers_Data!BZ142=3,MAXA(MINA(BB142,BC142),BA142),IF(Polymers_Data!BZ142=4,0.7*BC142+0.3*BA142,IF(Polymers_Data!BZ142=5,0.5*BC142+0.5*BA142,"ERR")))))</f>
        <v>63.3922181982001</v>
      </c>
      <c r="BE142" s="92" t="n">
        <f aca="false">IF(Polymers_Data!BZ142=1,0.5*BC142+0.5*BB142,IF(Polymers_Data!BZ142=2,0.7*BC142+0.3*BB142,IF(Polymers_Data!BZ142=3,MAXA(MINA(BB142,BC142),BA142),IF(Polymers_Data!BZ142=4,0.7*BC142+0.3*BA142,IF(Polymers_Data!BZ142=5,0.5*BC142+0.5*BA142,"ERR")))))</f>
        <v>63.3922181982001</v>
      </c>
      <c r="BF142" s="143"/>
      <c r="BG142" s="143"/>
      <c r="BH142" s="143"/>
      <c r="BI142" s="120" t="n">
        <f aca="false">BC142+BH142</f>
        <v>63.3922181982001</v>
      </c>
      <c r="BJ142" s="143"/>
      <c r="BK142" s="114" t="n">
        <f aca="false">DQ142</f>
        <v>34.8922181982001</v>
      </c>
      <c r="BL142" s="143"/>
      <c r="BM142" s="96" t="n">
        <f aca="false">BK142+$BM$3</f>
        <v>42.1422181982001</v>
      </c>
      <c r="BN142" s="96" t="n">
        <f aca="false">BK142+22</f>
        <v>56.8922181982001</v>
      </c>
      <c r="BO142" s="96" t="n">
        <f aca="false">BK142+$BO$3</f>
        <v>50.0922181982001</v>
      </c>
      <c r="BP142" s="121" t="n">
        <f aca="false">IF(Polymers_Data!AJ142=1,0.5*BO142+0.5*BN142,IF(Polymers_Data!AJ142=2,0.7*BO142+0.3*BN142,IF(Polymers_Data!AJ142=3,MAXA(MINA(BN142,BO142),BM142),IF(Polymers_Data!AJ142=4,0.7*BO142+0.3*BM142,IF(Polymers_Data!AJ142=5,0.5*BO142+0.5*BM142,"ERR")))))</f>
        <v>50.0922181982001</v>
      </c>
      <c r="BQ142" s="121" t="n">
        <v>0</v>
      </c>
      <c r="BR142" s="121" t="n">
        <f aca="false">BO142+BQ142</f>
        <v>50.0922181982001</v>
      </c>
      <c r="BS142" s="96" t="n">
        <f aca="false">BR142-2.5</f>
        <v>47.5922181982001</v>
      </c>
      <c r="BT142" s="124"/>
      <c r="BU142" s="122" t="n">
        <f aca="false">VLOOKUP(A142,'[2]Price Curves'!$C$8:$IV$367,'[2]Price Curves'!$AW$1)</f>
        <v>29.3798880486543</v>
      </c>
      <c r="BV142" s="96" t="n">
        <f aca="false">BU142/2.97</f>
        <v>9.89221819820009</v>
      </c>
      <c r="BW142" s="96" t="n">
        <f aca="false">BV142+7</f>
        <v>16.8922181982001</v>
      </c>
      <c r="BX142" s="96" t="n">
        <f aca="false">BV142+23.861</f>
        <v>33.7532181982001</v>
      </c>
      <c r="BY142" s="96" t="n">
        <f aca="false">BV142+$BY$3</f>
        <v>23.8922181982001</v>
      </c>
      <c r="BZ142" s="96" t="n">
        <f aca="false">IF(Monomers_Data!F142=1,0.5*BY142+0.5*BX142,IF(Monomers_Data!F142=2,0.7*BY142+0.3*BX142,IF(Monomers_Data!F142=3,MAXA(MINA(BX142,BY142),BW142),IF(Monomers_Data!F142=4,0.7*BY142+0.3*BW142,IF(Monomers_Data!F142=5,0.5*BY142+0.5*BW142,"ERR")))))</f>
        <v>23.8922181982001</v>
      </c>
      <c r="CA142" s="96"/>
      <c r="CB142" s="92" t="n">
        <f aca="false">BY142+CA142</f>
        <v>23.8922181982001</v>
      </c>
      <c r="CC142" s="96" t="n">
        <f aca="false">EP142</f>
        <v>21.2922181982001</v>
      </c>
      <c r="CD142" s="96" t="n">
        <f aca="false">CB142+2</f>
        <v>25.8922181982001</v>
      </c>
      <c r="CE142" s="123" t="n">
        <f aca="false">CB142+0.25</f>
        <v>24.1422181982001</v>
      </c>
      <c r="CF142" s="124"/>
      <c r="CG142" s="105" t="n">
        <f aca="false">VLOOKUP(A142,'[2]Price Curves'!$C$8:$BH$367,'[2]Price Curves'!$AY$1)</f>
        <v>48.9191455704193</v>
      </c>
      <c r="CH142" s="124" t="n">
        <f aca="false">CG142/4.23</f>
        <v>11.5648098275223</v>
      </c>
      <c r="CI142" s="124" t="n">
        <f aca="false">$CB142+CI$3</f>
        <v>15.8922181982001</v>
      </c>
      <c r="CJ142" s="124" t="n">
        <f aca="false">$CB142+CJ$3</f>
        <v>21.8922181982001</v>
      </c>
      <c r="CK142" s="124" t="n">
        <f aca="false">$CB142+CK$3</f>
        <v>17.8922181982001</v>
      </c>
      <c r="CL142" s="125" t="n">
        <f aca="false">IF(Monomers_Data!P142=1,0.5*CK142+0.5*CJ142,IF(Monomers_Data!P142=2,0.7*CK142+0.3*CJ142,IF(Monomers_Data!P142=3,MAXA(MINA(CJ142,CK142),CI142),IF(Monomers_Data!P142=4,0.7*CK142+0.3*CI142,IF(Monomers_Data!P142=5,0.5*CK142+0.5*CI142,"ERR")))))</f>
        <v>17.8922181982001</v>
      </c>
      <c r="CM142" s="125" t="n">
        <f aca="false">CH142+$CM$3</f>
        <v>18.5648098275223</v>
      </c>
      <c r="CN142" s="125"/>
      <c r="CO142" s="118" t="n">
        <f aca="false">CK142+CN142</f>
        <v>17.8922181982001</v>
      </c>
      <c r="CP142" s="125" t="n">
        <v>1.5</v>
      </c>
      <c r="CQ142" s="127" t="n">
        <f aca="false">CO142+CP142</f>
        <v>19.3922181982001</v>
      </c>
      <c r="CR142" s="124" t="e">
        <f aca="false">EX142</f>
        <v>#VALUE!</v>
      </c>
      <c r="CS142" s="128" t="e">
        <f aca="false">EX142</f>
        <v>#VALUE!</v>
      </c>
      <c r="CT142" s="7" t="n">
        <f aca="false">CB142</f>
        <v>23.8922181982001</v>
      </c>
      <c r="CU142" s="124" t="n">
        <f aca="false">(+CT142+$CU$3)</f>
        <v>26.3922181982001</v>
      </c>
      <c r="CV142" s="124" t="n">
        <f aca="false">CT142+$CV$3</f>
        <v>40.8922181982001</v>
      </c>
      <c r="CW142" s="124" t="n">
        <f aca="false">CT142+$CW$3</f>
        <v>33.8922181982001</v>
      </c>
      <c r="CX142" s="96" t="n">
        <f aca="false">IF(Polymers_Data!BU142=1,0.5*CW142+0.5*CV142,IF(Polymers_Data!BU142=2,0.7*CW142+0.3*CV142,IF(Polymers_Data!BU142=3,MAXA(MINA(CV142,CW142),CU142),IF(Polymers_Data!BU142=4,0.7*CW142+0.3*CU142,IF(Polymers_Data!BU142=5,0.5*CW142+0.5*CU142,"ERR")))))</f>
        <v>35.9922181982001</v>
      </c>
      <c r="CY142" s="129" t="n">
        <f aca="false">CX142</f>
        <v>35.9922181982001</v>
      </c>
      <c r="CZ142" s="105" t="n">
        <v>0</v>
      </c>
      <c r="DA142" s="124" t="n">
        <f aca="false">CZ142*100/(0.2*4.22+0.8*2.9696)</f>
        <v>0</v>
      </c>
      <c r="DB142" s="123"/>
      <c r="DC142" s="124" t="n">
        <f aca="false">EN142</f>
        <v>21.2922181982001</v>
      </c>
      <c r="DD142" s="124" t="e">
        <f aca="false">EB142</f>
        <v>#VALUE!</v>
      </c>
      <c r="DE142" s="124" t="e">
        <f aca="false">DC142*0.285+DD142/7.37*0.785+5.2</f>
        <v>#VALUE!</v>
      </c>
      <c r="DF142" s="124" t="n">
        <f aca="false">DC142+$DF$3</f>
        <v>15.9922181982001</v>
      </c>
      <c r="DG142" s="124" t="n">
        <f aca="false">DC142+$DG$3</f>
        <v>46.2922181982001</v>
      </c>
      <c r="DH142" s="96" t="n">
        <f aca="false">DC142+6</f>
        <v>27.2922181982001</v>
      </c>
      <c r="DI142" s="124" t="n">
        <f aca="false">IF(Monomers_Data!AE142=1,0.5*DH142+0.5*DG142,IF(Monomers_Data!AE142=2,0.7*DH142+0.3*DG142,IF(Monomers_Data!AE142=3,MAXA(MINA(DG142,DH142),DF142),IF(Monomers_Data!AE142=4,0.7*DH142+0.3*DF142,IF(Monomers_Data!AE142=5,0.5*DH142+0.5*DF142,"ERR")))))</f>
        <v>27.2922181982001</v>
      </c>
      <c r="DJ142" s="125" t="n">
        <f aca="false">DI142</f>
        <v>27.2922181982001</v>
      </c>
      <c r="DK142" s="123" t="n">
        <f aca="false">DJ142/100*2204</f>
        <v>601.52048908833</v>
      </c>
      <c r="DL142" s="124" t="n">
        <f aca="false">CB142</f>
        <v>23.8922181982001</v>
      </c>
      <c r="DM142" s="124" t="n">
        <f aca="false">DL142+$DM$3</f>
        <v>26.3922181982001</v>
      </c>
      <c r="DN142" s="124" t="n">
        <f aca="false">DL142+$DN$3</f>
        <v>46.8922181982001</v>
      </c>
      <c r="DO142" s="96" t="n">
        <f aca="false">DL142+$DO$3</f>
        <v>34.8922181982001</v>
      </c>
      <c r="DP142" s="124" t="n">
        <f aca="false">IF(Monomers_Data!AE142=1,0.5*DO142+0.5*DN142,IF(Monomers_Data!AE142=2,0.7*DO142+0.3*DN142,IF(Monomers_Data!AE142=3,MAXA(MINA(DN142,DO142),DM142),IF(Monomers_Data!AE142=4,0.7*DO142+0.3*DM142,IF(Monomers_Data!AE142=5,0.5*DO142+0.5*DM142,"ERR")))))</f>
        <v>34.8922181982001</v>
      </c>
      <c r="DQ142" s="125" t="n">
        <f aca="false">DP142</f>
        <v>34.8922181982001</v>
      </c>
      <c r="DR142" s="123" t="n">
        <f aca="false">DQ142/100*2204</f>
        <v>769.02448908833</v>
      </c>
      <c r="DS142" s="96" t="n">
        <f aca="false">VLOOKUP(A142,'[2]Price Curves'!$C$8:$BH$367,'[2]Price Curves'!$BC$1)</f>
        <v>23.4749999999999</v>
      </c>
      <c r="DT142" s="124" t="n">
        <f aca="false">DS142/42*100</f>
        <v>55.8928571428569</v>
      </c>
      <c r="DU142" s="124" t="str">
        <f aca="false">VLOOKUP(A142,'[2]Price Curves'!$C$8:$BH$367,'[2]Price Curves'!$BG$1)</f>
        <v/>
      </c>
      <c r="DV142" s="105" t="n">
        <f aca="false">DT143+$DT$3</f>
        <v>81.5523809523807</v>
      </c>
      <c r="DW142" s="130" t="n">
        <f aca="false">DT143+$DU$3</f>
        <v>165.952380952381</v>
      </c>
      <c r="DX142" s="130" t="e">
        <f aca="false">DT142*$DV$3+DU142*$DW$3+$DX$3</f>
        <v>#VALUE!</v>
      </c>
      <c r="DY142" s="96" t="n">
        <f aca="false">DT143+$DY$3</f>
        <v>110.952380952381</v>
      </c>
      <c r="DZ142" s="96"/>
      <c r="EA142" s="131" t="e">
        <f aca="false">DX142+DZ142</f>
        <v>#VALUE!</v>
      </c>
      <c r="EB142" s="131" t="e">
        <f aca="false">DX142</f>
        <v>#VALUE!</v>
      </c>
      <c r="EC142" s="132"/>
      <c r="ED142" s="133" t="n">
        <f aca="false">'[2]Price Curves'!AM141</f>
        <v>0</v>
      </c>
      <c r="EH142" s="106" t="n">
        <f aca="false">MAX(EXP(-0.015*((A148-'Export File'!$A$6+30)/365))*$EH$8,0.1)</f>
        <v>0.1</v>
      </c>
      <c r="EJ142" s="134" t="n">
        <f aca="false">BV142</f>
        <v>9.89221819820009</v>
      </c>
      <c r="EK142" s="134" t="n">
        <f aca="false">EJ142+5.22</f>
        <v>15.1122181982001</v>
      </c>
      <c r="EL142" s="134" t="n">
        <f aca="false">EJ142+18.2</f>
        <v>28.0922181982001</v>
      </c>
      <c r="EM142" s="134" t="n">
        <f aca="false">EJ142+$EM$3</f>
        <v>21.2922181982001</v>
      </c>
      <c r="EN142" s="135" t="n">
        <f aca="false">IF(Monomers_Data!K142=1,0.5*EM142+0.5*EL142,IF(Monomers_Data!K142=2,0.7*EM142+0.3*EL142,IF(Monomers_Data!K142=3,MAXA(MINA(EL142,EM142),EK142),IF(Monomers_Data!K142=4,0.7*EM142+0.3*EK142,IF(Monomers_Data!K142=5,0.5*EM142+0.5*EK142,"ERR")))))</f>
        <v>21.2922181982001</v>
      </c>
      <c r="EP142" s="142" t="n">
        <f aca="false">EN142+EO142</f>
        <v>21.2922181982001</v>
      </c>
      <c r="EQ142" s="134" t="str">
        <f aca="false">VLOOKUP(A142,'[2]Price Curves'!$C$8:$BH$367,'[2]Price Curves'!$BH$1)</f>
        <v/>
      </c>
      <c r="ER142" s="134" t="n">
        <f aca="false">VLOOKUP(A142,'[2]Price Curves'!$C$8:$BH$367,'[2]Price Curves'!$BA$1)</f>
        <v>47.8334891149067</v>
      </c>
      <c r="ES142" s="137" t="e">
        <f aca="false">MIN(((EQ142+$ET$1-ER142*0.7133-$ET$3)/5.69*2.4313)+1.5,CQ142-$ET$2)</f>
        <v>#VALUE!</v>
      </c>
      <c r="ET142" s="134" t="e">
        <f aca="false">MAX(($EQ142+$ET$1-$ER142*0.7133-$ET$3)/5.69*2.4313+1.5,$CQ142-$ET$2)</f>
        <v>#VALUE!</v>
      </c>
      <c r="EU142" s="138" t="e">
        <f aca="false">AVERAGE(ET142,ES142)</f>
        <v>#VALUE!</v>
      </c>
      <c r="EV142" s="134" t="n">
        <f aca="false">CB142*$EV$2+$EV$3</f>
        <v>15.0386247396411</v>
      </c>
      <c r="EW142" s="134" t="e">
        <f aca="false">IF(Monomers_Data!U142=1,0.5*EU142+0.5*ET142,IF(Monomers_Data!U142=2,0.7*EU142+0.3*ET142,IF(Monomers_Data!U142=3,MAXA(MINA(ET142,EU142),ES142),IF(Monomers_Data!U142=4,0.7*EU142+0.3*ES142,IF(Monomers_Data!U142=5,0.5*EU142+0.5*ES142,"ERR")))))</f>
        <v>#VALUE!</v>
      </c>
      <c r="EX142" s="96" t="e">
        <f aca="false">EW142</f>
        <v>#VALUE!</v>
      </c>
      <c r="EY142" s="139" t="n">
        <f aca="false">VLOOKUP(A142,'[2]Price Curves'!$C$8:$BH$367,'[2]Price Curves'!$BE$1)</f>
        <v>4.554</v>
      </c>
      <c r="EZ142" s="134" t="n">
        <f aca="false">EY142*$EZ$2+$EZ$3</f>
        <v>69.5086</v>
      </c>
      <c r="FA142" s="0" t="n">
        <f aca="false">((EY142*$FA$2)+$FA$3)*100</f>
        <v>67.817</v>
      </c>
    </row>
    <row r="143" customFormat="false" ht="12.75" hidden="false" customHeight="false" outlineLevel="0" collapsed="false">
      <c r="A143" s="140" t="n">
        <f aca="false">EOMONTH(A142,0)+1</f>
        <v>41061</v>
      </c>
      <c r="C143" s="108" t="n">
        <f aca="false">CB143</f>
        <v>23.9107434129656</v>
      </c>
      <c r="D143" s="143"/>
      <c r="E143" s="96" t="n">
        <f aca="false">C143+$E$3</f>
        <v>32.9107434129656</v>
      </c>
      <c r="F143" s="96" t="n">
        <f aca="false">C143+$F$3</f>
        <v>45.9107434129656</v>
      </c>
      <c r="G143" s="96" t="n">
        <f aca="false">C143+$G$3</f>
        <v>39.1107434129656</v>
      </c>
      <c r="H143" s="92" t="n">
        <f aca="false">IF(Polymers_Data!F143=1,0.5*G143+0.5*F143,IF(Polymers_Data!F143=2,0.7*G143+0.3*F143,IF(Polymers_Data!F143=3,MAXA(MINA(F143,G143),E143),IF(Polymers_Data!F143=4,0.7*G143+0.3*E143,IF(Polymers_Data!F143=5,0.5*G143+0.5*E143,"ERR")))))</f>
        <v>39.1107434129656</v>
      </c>
      <c r="I143" s="109" t="n">
        <v>0</v>
      </c>
      <c r="J143" s="109" t="n">
        <f aca="false">G143+I143</f>
        <v>39.1107434129656</v>
      </c>
      <c r="K143" s="110" t="n">
        <f aca="false">J143+2</f>
        <v>41.1107434129656</v>
      </c>
      <c r="L143" s="111" t="n">
        <f aca="false">AB143+$L$3</f>
        <v>41.4107434129656</v>
      </c>
      <c r="M143" s="112" t="n">
        <f aca="false">L143+$M$3</f>
        <v>42.4107434129656</v>
      </c>
      <c r="N143" s="113" t="n">
        <f aca="false">L143+$N$3</f>
        <v>40.4107434129656</v>
      </c>
      <c r="O143" s="114" t="n">
        <f aca="false">C143+$O$3</f>
        <v>26.4107434129656</v>
      </c>
      <c r="P143" s="96" t="n">
        <f aca="false">C143+$P$3</f>
        <v>44.4107434129656</v>
      </c>
      <c r="Q143" s="96" t="n">
        <f aca="false">C143+$Q$3</f>
        <v>36.1607434129656</v>
      </c>
      <c r="R143" s="143"/>
      <c r="S143" s="88" t="n">
        <f aca="false">J143-3.5</f>
        <v>35.6107434129656</v>
      </c>
      <c r="T143" s="92"/>
      <c r="U143" s="114" t="n">
        <f aca="false">$C143+$U$3</f>
        <v>28.9107434129656</v>
      </c>
      <c r="V143" s="96" t="n">
        <f aca="false">$C143+$V$3</f>
        <v>43.4107434129656</v>
      </c>
      <c r="W143" s="96" t="n">
        <f aca="false">$C143+$W$3</f>
        <v>35.9107434129656</v>
      </c>
      <c r="X143" s="144"/>
      <c r="Y143" s="92" t="n">
        <f aca="false">IF(Polymers_Data!BA143=1,0.5*W143+0.5*V143,IF(Polymers_Data!BA143=2,0.7*W143+0.3*V143,IF(Polymers_Data!BA143=3,MAXA(MINA(V143,W143),U143),IF(Polymers_Data!BA143=4,0.7*W143+0.3*U143,IF(Polymers_Data!BA143=5,0.5*W143+0.5*U143,"ERR")))))</f>
        <v>35.9107434129656</v>
      </c>
      <c r="Z143" s="96" t="n">
        <v>0</v>
      </c>
      <c r="AA143" s="92" t="n">
        <f aca="false">W143+Z143</f>
        <v>35.9107434129656</v>
      </c>
      <c r="AB143" s="92" t="n">
        <f aca="false">AA143+1</f>
        <v>36.9107434129656</v>
      </c>
      <c r="AC143" s="116" t="n">
        <f aca="false">S143+2</f>
        <v>37.6107434129656</v>
      </c>
      <c r="AD143" s="117" t="n">
        <f aca="false">AB143+2.5</f>
        <v>39.4107434129656</v>
      </c>
      <c r="AE143" s="145" t="n">
        <f aca="false">C143+11.33</f>
        <v>35.2407434129656</v>
      </c>
      <c r="AF143" s="145" t="n">
        <f aca="false">C143+27</f>
        <v>50.9107434129656</v>
      </c>
      <c r="AG143" s="145" t="n">
        <f aca="false">C143+17.68</f>
        <v>41.5907434129656</v>
      </c>
      <c r="AH143" s="143"/>
      <c r="AI143" s="88" t="n">
        <f aca="false">AC143+4.5</f>
        <v>42.1107434129656</v>
      </c>
      <c r="AJ143" s="118" t="n">
        <f aca="false">AB143+8</f>
        <v>44.9107434129656</v>
      </c>
      <c r="AK143" s="114" t="n">
        <f aca="false">CO143+1.5</f>
        <v>19.4107434129656</v>
      </c>
      <c r="AL143" s="143"/>
      <c r="AM143" s="96" t="n">
        <f aca="false">AK143+$AM$3</f>
        <v>32.2107434129656</v>
      </c>
      <c r="AN143" s="96" t="n">
        <f aca="false">AK143+$AN$3</f>
        <v>43.4107434129656</v>
      </c>
      <c r="AO143" s="96" t="n">
        <f aca="false">AK143+$AO$3</f>
        <v>37.3107434129656</v>
      </c>
      <c r="AP143" s="109" t="n">
        <f aca="false">IF(Polymers_Data!AE143=1,0.5*AO143+0.5*AN143,IF(Polymers_Data!AE143=2,0.7*AO143+0.3*AN143,IF(Polymers_Data!AE143=3,MAXA(MINA(AN143,AO143),AM143),IF(Polymers_Data!AE143=4,0.7*AO143+0.3*AM143,IF(Polymers_Data!AE143=5,0.5*AO143+0.5*AM143,"ERR")))))</f>
        <v>37.3107434129656</v>
      </c>
      <c r="AQ143" s="109" t="n">
        <f aca="false">IF(Polymers_Data!AE143=1,0.5*AO143+0.5*AN143,IF(Polymers_Data!AE143=2,0.7*AO143+0.3*AN143,IF(Polymers_Data!AE143=3,MAXA(MINA(AN143,AO143),AM143),IF(Polymers_Data!AE143=4,0.7*AO143+0.3*AM143,IF(Polymers_Data!AE143=5,0.5*AO143+0.5*AM143,"ERR")))))</f>
        <v>37.3107434129656</v>
      </c>
      <c r="AR143" s="96" t="n">
        <f aca="false">$AK143+10</f>
        <v>29.4107434129656</v>
      </c>
      <c r="AS143" s="96" t="n">
        <f aca="false">$AK143+23.75</f>
        <v>43.1607434129656</v>
      </c>
      <c r="AT143" s="96" t="n">
        <f aca="false">$AK143+$AT$3</f>
        <v>34.8007434129656</v>
      </c>
      <c r="AU143" s="96" t="n">
        <f aca="false">IF(Polymers_Data!BP143=1,0.5*AT143+0.5*AS143,IF(Polymers_Data!BP143=2,0.7*AT143+0.3*AS143,IF(Polymers_Data!BP143=3,MAXA(MINA(AS143,AT143),AR143),IF(Polymers_Data!BP143=4,0.7*AT143+0.3*AR143,IF(Polymers_Data!BP143=5,0.3*AT143+0.7*AR143,"ERR")))))</f>
        <v>34.8007434129656</v>
      </c>
      <c r="AV143" s="96"/>
      <c r="AW143" s="96" t="n">
        <f aca="false">AT143+AV143</f>
        <v>34.8007434129656</v>
      </c>
      <c r="AX143" s="146"/>
      <c r="AY143" s="108" t="n">
        <f aca="false">C143</f>
        <v>23.9107434129656</v>
      </c>
      <c r="AZ143" s="143"/>
      <c r="BA143" s="96" t="n">
        <f aca="false">AY143+$BA$3</f>
        <v>41.4107434129656</v>
      </c>
      <c r="BB143" s="96" t="n">
        <f aca="false">AY143+$BB$3</f>
        <v>83.9107434129656</v>
      </c>
      <c r="BC143" s="96" t="n">
        <f aca="false">AY143+$BC$3</f>
        <v>63.4107434129656</v>
      </c>
      <c r="BD143" s="109" t="n">
        <f aca="false">IF(Polymers_Data!BZ143=1,0.5*BC143+0.5*BB143,IF(Polymers_Data!BZ143=2,0.7*BC143+0.3*BB143,IF(Polymers_Data!BZ143=3,MAXA(MINA(BB143,BC143),BA143),IF(Polymers_Data!BZ143=4,0.7*BC143+0.3*BA143,IF(Polymers_Data!BZ143=5,0.5*BC143+0.5*BA143,"ERR")))))</f>
        <v>63.4107434129656</v>
      </c>
      <c r="BE143" s="92" t="n">
        <f aca="false">IF(Polymers_Data!BZ143=1,0.5*BC143+0.5*BB143,IF(Polymers_Data!BZ143=2,0.7*BC143+0.3*BB143,IF(Polymers_Data!BZ143=3,MAXA(MINA(BB143,BC143),BA143),IF(Polymers_Data!BZ143=4,0.7*BC143+0.3*BA143,IF(Polymers_Data!BZ143=5,0.5*BC143+0.5*BA143,"ERR")))))</f>
        <v>63.4107434129656</v>
      </c>
      <c r="BF143" s="143"/>
      <c r="BG143" s="143"/>
      <c r="BH143" s="143"/>
      <c r="BI143" s="120" t="n">
        <f aca="false">BC143+BH143</f>
        <v>63.4107434129656</v>
      </c>
      <c r="BJ143" s="143"/>
      <c r="BK143" s="114" t="n">
        <f aca="false">DQ143</f>
        <v>34.9107434129656</v>
      </c>
      <c r="BL143" s="143"/>
      <c r="BM143" s="96" t="n">
        <f aca="false">BK143+$BM$3</f>
        <v>42.1607434129656</v>
      </c>
      <c r="BN143" s="96" t="n">
        <f aca="false">BK143+22</f>
        <v>56.9107434129656</v>
      </c>
      <c r="BO143" s="96" t="n">
        <f aca="false">BK143+$BO$3</f>
        <v>50.1107434129656</v>
      </c>
      <c r="BP143" s="121" t="n">
        <f aca="false">IF(Polymers_Data!AJ143=1,0.5*BO143+0.5*BN143,IF(Polymers_Data!AJ143=2,0.7*BO143+0.3*BN143,IF(Polymers_Data!AJ143=3,MAXA(MINA(BN143,BO143),BM143),IF(Polymers_Data!AJ143=4,0.7*BO143+0.3*BM143,IF(Polymers_Data!AJ143=5,0.5*BO143+0.5*BM143,"ERR")))))</f>
        <v>50.1107434129656</v>
      </c>
      <c r="BQ143" s="121" t="n">
        <v>0</v>
      </c>
      <c r="BR143" s="121" t="n">
        <f aca="false">BO143+BQ143</f>
        <v>50.1107434129656</v>
      </c>
      <c r="BS143" s="96" t="n">
        <f aca="false">BR143-2.5</f>
        <v>47.6107434129656</v>
      </c>
      <c r="BT143" s="124"/>
      <c r="BU143" s="122" t="n">
        <f aca="false">VLOOKUP(A143,'[2]Price Curves'!$C$8:$IV$367,'[2]Price Curves'!$AW$1)</f>
        <v>29.4349079365079</v>
      </c>
      <c r="BV143" s="96" t="n">
        <f aca="false">BU143/2.97</f>
        <v>9.91074341296561</v>
      </c>
      <c r="BW143" s="96" t="n">
        <f aca="false">BV143+7</f>
        <v>16.9107434129656</v>
      </c>
      <c r="BX143" s="96" t="n">
        <f aca="false">BV143+23.861</f>
        <v>33.7717434129656</v>
      </c>
      <c r="BY143" s="96" t="n">
        <f aca="false">BV143+$BY$3</f>
        <v>23.9107434129656</v>
      </c>
      <c r="BZ143" s="96" t="n">
        <f aca="false">IF(Monomers_Data!F143=1,0.5*BY143+0.5*BX143,IF(Monomers_Data!F143=2,0.7*BY143+0.3*BX143,IF(Monomers_Data!F143=3,MAXA(MINA(BX143,BY143),BW143),IF(Monomers_Data!F143=4,0.7*BY143+0.3*BW143,IF(Monomers_Data!F143=5,0.5*BY143+0.5*BW143,"ERR")))))</f>
        <v>23.9107434129656</v>
      </c>
      <c r="CA143" s="96"/>
      <c r="CB143" s="92" t="n">
        <f aca="false">BY143+CA143</f>
        <v>23.9107434129656</v>
      </c>
      <c r="CC143" s="96" t="n">
        <f aca="false">EP143</f>
        <v>21.3107434129656</v>
      </c>
      <c r="CD143" s="96" t="n">
        <f aca="false">CB143+2</f>
        <v>25.9107434129656</v>
      </c>
      <c r="CE143" s="123" t="n">
        <f aca="false">CB143+0.25</f>
        <v>24.1607434129656</v>
      </c>
      <c r="CF143" s="124"/>
      <c r="CG143" s="105" t="n">
        <f aca="false">VLOOKUP(A143,'[2]Price Curves'!$C$8:$BH$367,'[2]Price Curves'!$AY$1)</f>
        <v>48.9870025845238</v>
      </c>
      <c r="CH143" s="124" t="n">
        <f aca="false">CG143/4.23</f>
        <v>11.5808516748283</v>
      </c>
      <c r="CI143" s="124" t="n">
        <f aca="false">$CB143+CI$3</f>
        <v>15.9107434129656</v>
      </c>
      <c r="CJ143" s="124" t="n">
        <f aca="false">$CB143+CJ$3</f>
        <v>21.9107434129656</v>
      </c>
      <c r="CK143" s="124" t="n">
        <f aca="false">$CB143+CK$3</f>
        <v>17.9107434129656</v>
      </c>
      <c r="CL143" s="125" t="n">
        <f aca="false">IF(Monomers_Data!P143=1,0.5*CK143+0.5*CJ143,IF(Monomers_Data!P143=2,0.7*CK143+0.3*CJ143,IF(Monomers_Data!P143=3,MAXA(MINA(CJ143,CK143),CI143),IF(Monomers_Data!P143=4,0.7*CK143+0.3*CI143,IF(Monomers_Data!P143=5,0.5*CK143+0.5*CI143,"ERR")))))</f>
        <v>17.9107434129656</v>
      </c>
      <c r="CM143" s="125" t="n">
        <f aca="false">CH143+$CM$3</f>
        <v>18.5808516748283</v>
      </c>
      <c r="CN143" s="125"/>
      <c r="CO143" s="118" t="n">
        <f aca="false">CK143+CN143</f>
        <v>17.9107434129656</v>
      </c>
      <c r="CP143" s="125" t="n">
        <v>1.5</v>
      </c>
      <c r="CQ143" s="127" t="n">
        <f aca="false">CO143+CP143</f>
        <v>19.4107434129656</v>
      </c>
      <c r="CR143" s="124" t="e">
        <f aca="false">EX143</f>
        <v>#VALUE!</v>
      </c>
      <c r="CS143" s="128" t="e">
        <f aca="false">EX143</f>
        <v>#VALUE!</v>
      </c>
      <c r="CT143" s="7" t="n">
        <f aca="false">CB143</f>
        <v>23.9107434129656</v>
      </c>
      <c r="CU143" s="124" t="n">
        <f aca="false">(+CT143+$CU$3)</f>
        <v>26.4107434129656</v>
      </c>
      <c r="CV143" s="124" t="n">
        <f aca="false">CT143+$CV$3</f>
        <v>40.9107434129656</v>
      </c>
      <c r="CW143" s="124" t="n">
        <f aca="false">CT143+$CW$3</f>
        <v>33.9107434129656</v>
      </c>
      <c r="CX143" s="96" t="n">
        <f aca="false">IF(Polymers_Data!BU143=1,0.5*CW143+0.5*CV143,IF(Polymers_Data!BU143=2,0.7*CW143+0.3*CV143,IF(Polymers_Data!BU143=3,MAXA(MINA(CV143,CW143),CU143),IF(Polymers_Data!BU143=4,0.7*CW143+0.3*CU143,IF(Polymers_Data!BU143=5,0.5*CW143+0.5*CU143,"ERR")))))</f>
        <v>36.0107434129656</v>
      </c>
      <c r="CY143" s="129" t="n">
        <f aca="false">CX143</f>
        <v>36.0107434129656</v>
      </c>
      <c r="CZ143" s="105" t="n">
        <v>0</v>
      </c>
      <c r="DA143" s="124" t="n">
        <f aca="false">CZ143*100/(0.2*4.22+0.8*2.9696)</f>
        <v>0</v>
      </c>
      <c r="DB143" s="123"/>
      <c r="DC143" s="124" t="n">
        <f aca="false">EN143</f>
        <v>21.3107434129656</v>
      </c>
      <c r="DD143" s="124" t="e">
        <f aca="false">EB143</f>
        <v>#VALUE!</v>
      </c>
      <c r="DE143" s="124" t="e">
        <f aca="false">DC143*0.285+DD143/7.37*0.785+5.2</f>
        <v>#VALUE!</v>
      </c>
      <c r="DF143" s="124" t="n">
        <f aca="false">DC143+$DF$3</f>
        <v>16.0107434129656</v>
      </c>
      <c r="DG143" s="124" t="n">
        <f aca="false">DC143+$DG$3</f>
        <v>46.3107434129656</v>
      </c>
      <c r="DH143" s="96" t="n">
        <f aca="false">DC143+6</f>
        <v>27.3107434129656</v>
      </c>
      <c r="DI143" s="124" t="n">
        <f aca="false">IF(Monomers_Data!AE143=1,0.5*DH143+0.5*DG143,IF(Monomers_Data!AE143=2,0.7*DH143+0.3*DG143,IF(Monomers_Data!AE143=3,MAXA(MINA(DG143,DH143),DF143),IF(Monomers_Data!AE143=4,0.7*DH143+0.3*DF143,IF(Monomers_Data!AE143=5,0.5*DH143+0.5*DF143,"ERR")))))</f>
        <v>27.3107434129656</v>
      </c>
      <c r="DJ143" s="125" t="n">
        <f aca="false">DI143</f>
        <v>27.3107434129656</v>
      </c>
      <c r="DK143" s="123" t="n">
        <f aca="false">DJ143/100*2204</f>
        <v>601.928784821762</v>
      </c>
      <c r="DL143" s="124" t="n">
        <f aca="false">CB143</f>
        <v>23.9107434129656</v>
      </c>
      <c r="DM143" s="124" t="n">
        <f aca="false">DL143+$DM$3</f>
        <v>26.4107434129656</v>
      </c>
      <c r="DN143" s="124" t="n">
        <f aca="false">DL143+$DN$3</f>
        <v>46.9107434129656</v>
      </c>
      <c r="DO143" s="96" t="n">
        <f aca="false">DL143+$DO$3</f>
        <v>34.9107434129656</v>
      </c>
      <c r="DP143" s="124" t="n">
        <f aca="false">IF(Monomers_Data!AE143=1,0.5*DO143+0.5*DN143,IF(Monomers_Data!AE143=2,0.7*DO143+0.3*DN143,IF(Monomers_Data!AE143=3,MAXA(MINA(DN143,DO143),DM143),IF(Monomers_Data!AE143=4,0.7*DO143+0.3*DM143,IF(Monomers_Data!AE143=5,0.5*DO143+0.5*DM143,"ERR")))))</f>
        <v>34.9107434129656</v>
      </c>
      <c r="DQ143" s="125" t="n">
        <f aca="false">DP143</f>
        <v>34.9107434129656</v>
      </c>
      <c r="DR143" s="123" t="n">
        <f aca="false">DQ143/100*2204</f>
        <v>769.432784821762</v>
      </c>
      <c r="DS143" s="96" t="n">
        <f aca="false">VLOOKUP(A143,'[2]Price Curves'!$C$8:$BH$367,'[2]Price Curves'!$BC$1)</f>
        <v>23.4999999999999</v>
      </c>
      <c r="DT143" s="124" t="n">
        <f aca="false">DS143/42*100</f>
        <v>55.9523809523807</v>
      </c>
      <c r="DU143" s="124" t="str">
        <f aca="false">VLOOKUP(A143,'[2]Price Curves'!$C$8:$BH$367,'[2]Price Curves'!$BG$1)</f>
        <v/>
      </c>
      <c r="DV143" s="105" t="n">
        <f aca="false">DT144+$DT$3</f>
        <v>81.6119047619045</v>
      </c>
      <c r="DW143" s="130" t="n">
        <f aca="false">DT144+$DU$3</f>
        <v>166.011904761905</v>
      </c>
      <c r="DX143" s="130" t="e">
        <f aca="false">DT143*$DV$3+DU143*$DW$3+$DX$3</f>
        <v>#VALUE!</v>
      </c>
      <c r="DY143" s="96" t="n">
        <f aca="false">DT144+$DY$3</f>
        <v>111.011904761905</v>
      </c>
      <c r="DZ143" s="96"/>
      <c r="EA143" s="131" t="e">
        <f aca="false">DX143+DZ143</f>
        <v>#VALUE!</v>
      </c>
      <c r="EB143" s="131" t="e">
        <f aca="false">DX143</f>
        <v>#VALUE!</v>
      </c>
      <c r="EC143" s="132"/>
      <c r="ED143" s="133" t="n">
        <f aca="false">'[2]Price Curves'!AM142</f>
        <v>0</v>
      </c>
      <c r="EH143" s="106" t="n">
        <f aca="false">MAX(EXP(-0.015*((A149-'Export File'!$A$6+30)/365))*$EH$8,0.1)</f>
        <v>0.1</v>
      </c>
      <c r="EJ143" s="134" t="n">
        <f aca="false">BV143</f>
        <v>9.91074341296561</v>
      </c>
      <c r="EK143" s="134" t="n">
        <f aca="false">EJ143+5.22</f>
        <v>15.1307434129656</v>
      </c>
      <c r="EL143" s="134" t="n">
        <f aca="false">EJ143+18.2</f>
        <v>28.1107434129656</v>
      </c>
      <c r="EM143" s="134" t="n">
        <f aca="false">EJ143+$EM$3</f>
        <v>21.3107434129656</v>
      </c>
      <c r="EN143" s="135" t="n">
        <f aca="false">IF(Monomers_Data!K143=1,0.5*EM143+0.5*EL143,IF(Monomers_Data!K143=2,0.7*EM143+0.3*EL143,IF(Monomers_Data!K143=3,MAXA(MINA(EL143,EM143),EK143),IF(Monomers_Data!K143=4,0.7*EM143+0.3*EK143,IF(Monomers_Data!K143=5,0.5*EM143+0.5*EK143,"ERR")))))</f>
        <v>21.3107434129656</v>
      </c>
      <c r="EP143" s="142" t="n">
        <f aca="false">EN143+EO143</f>
        <v>21.3107434129656</v>
      </c>
      <c r="EQ143" s="134" t="str">
        <f aca="false">VLOOKUP(A143,'[2]Price Curves'!$C$8:$BH$367,'[2]Price Curves'!$BH$1)</f>
        <v/>
      </c>
      <c r="ER143" s="134" t="n">
        <f aca="false">VLOOKUP(A143,'[2]Price Curves'!$C$8:$BH$367,'[2]Price Curves'!$BA$1)</f>
        <v>47.8956428571429</v>
      </c>
      <c r="ES143" s="137" t="e">
        <f aca="false">MIN(((EQ143+$ET$1-ER143*0.7133-$ET$3)/5.69*2.4313)+1.5,CQ143-$ET$2)</f>
        <v>#VALUE!</v>
      </c>
      <c r="ET143" s="134" t="e">
        <f aca="false">MAX(($EQ143+$ET$1-$ER143*0.7133-$ET$3)/5.69*2.4313+1.5,$CQ143-$ET$2)</f>
        <v>#VALUE!</v>
      </c>
      <c r="EU143" s="138" t="e">
        <f aca="false">AVERAGE(ET143,ES143)</f>
        <v>#VALUE!</v>
      </c>
      <c r="EV143" s="134" t="n">
        <f aca="false">CB143*$EV$2+$EV$3</f>
        <v>15.052611276789</v>
      </c>
      <c r="EW143" s="134" t="e">
        <f aca="false">IF(Monomers_Data!U143=1,0.5*EU143+0.5*ET143,IF(Monomers_Data!U143=2,0.7*EU143+0.3*ET143,IF(Monomers_Data!U143=3,MAXA(MINA(ET143,EU143),ES143),IF(Monomers_Data!U143=4,0.7*EU143+0.3*ES143,IF(Monomers_Data!U143=5,0.5*EU143+0.5*ES143,"ERR")))))</f>
        <v>#VALUE!</v>
      </c>
      <c r="EX143" s="96" t="e">
        <f aca="false">EW143</f>
        <v>#VALUE!</v>
      </c>
      <c r="EY143" s="139" t="n">
        <f aca="false">VLOOKUP(A143,'[2]Price Curves'!$C$8:$BH$367,'[2]Price Curves'!$BE$1)</f>
        <v>4.587</v>
      </c>
      <c r="EZ143" s="134" t="n">
        <f aca="false">EY143*$EZ$2+$EZ$3</f>
        <v>70.0333</v>
      </c>
      <c r="FA143" s="0" t="n">
        <f aca="false">((EY143*$FA$2)+$FA$3)*100</f>
        <v>68.1635</v>
      </c>
    </row>
    <row r="144" customFormat="false" ht="12.75" hidden="false" customHeight="false" outlineLevel="0" collapsed="false">
      <c r="A144" s="140" t="n">
        <f aca="false">EOMONTH(A143,0)+1</f>
        <v>41091</v>
      </c>
      <c r="C144" s="108" t="n">
        <f aca="false">CB144</f>
        <v>24.1257130698519</v>
      </c>
      <c r="D144" s="143"/>
      <c r="E144" s="96" t="n">
        <f aca="false">C144+$E$3</f>
        <v>33.1257130698519</v>
      </c>
      <c r="F144" s="96" t="n">
        <f aca="false">C144+$F$3</f>
        <v>46.1257130698519</v>
      </c>
      <c r="G144" s="96" t="n">
        <f aca="false">C144+$G$3</f>
        <v>39.3257130698519</v>
      </c>
      <c r="H144" s="92" t="n">
        <f aca="false">IF(Polymers_Data!F144=1,0.5*G144+0.5*F144,IF(Polymers_Data!F144=2,0.7*G144+0.3*F144,IF(Polymers_Data!F144=3,MAXA(MINA(F144,G144),E144),IF(Polymers_Data!F144=4,0.7*G144+0.3*E144,IF(Polymers_Data!F144=5,0.5*G144+0.5*E144,"ERR")))))</f>
        <v>39.3257130698519</v>
      </c>
      <c r="I144" s="109" t="n">
        <v>0</v>
      </c>
      <c r="J144" s="109" t="n">
        <f aca="false">G144+I144</f>
        <v>39.3257130698519</v>
      </c>
      <c r="K144" s="110" t="n">
        <f aca="false">J144+2</f>
        <v>41.3257130698519</v>
      </c>
      <c r="L144" s="111" t="n">
        <f aca="false">AB144+$L$3</f>
        <v>41.6257130698519</v>
      </c>
      <c r="M144" s="112" t="n">
        <f aca="false">L144+$M$3</f>
        <v>42.6257130698519</v>
      </c>
      <c r="N144" s="113" t="n">
        <f aca="false">L144+$N$3</f>
        <v>40.6257130698519</v>
      </c>
      <c r="O144" s="114" t="n">
        <f aca="false">C144+$O$3</f>
        <v>26.6257130698519</v>
      </c>
      <c r="P144" s="96" t="n">
        <f aca="false">C144+$P$3</f>
        <v>44.6257130698519</v>
      </c>
      <c r="Q144" s="96" t="n">
        <f aca="false">C144+$Q$3</f>
        <v>36.3757130698519</v>
      </c>
      <c r="R144" s="143"/>
      <c r="S144" s="88" t="n">
        <f aca="false">J144-3.5</f>
        <v>35.8257130698519</v>
      </c>
      <c r="T144" s="92"/>
      <c r="U144" s="114" t="n">
        <f aca="false">$C144+$U$3</f>
        <v>29.1257130698519</v>
      </c>
      <c r="V144" s="96" t="n">
        <f aca="false">$C144+$V$3</f>
        <v>43.6257130698519</v>
      </c>
      <c r="W144" s="96" t="n">
        <f aca="false">$C144+$W$3</f>
        <v>36.1257130698519</v>
      </c>
      <c r="X144" s="144"/>
      <c r="Y144" s="92" t="n">
        <f aca="false">IF(Polymers_Data!BA144=1,0.5*W144+0.5*V144,IF(Polymers_Data!BA144=2,0.7*W144+0.3*V144,IF(Polymers_Data!BA144=3,MAXA(MINA(V144,W144),U144),IF(Polymers_Data!BA144=4,0.7*W144+0.3*U144,IF(Polymers_Data!BA144=5,0.5*W144+0.5*U144,"ERR")))))</f>
        <v>36.1257130698519</v>
      </c>
      <c r="Z144" s="96" t="n">
        <v>0</v>
      </c>
      <c r="AA144" s="92" t="n">
        <f aca="false">W144+Z144</f>
        <v>36.1257130698519</v>
      </c>
      <c r="AB144" s="92" t="n">
        <f aca="false">AA144+1</f>
        <v>37.1257130698519</v>
      </c>
      <c r="AC144" s="116" t="n">
        <f aca="false">S144+2</f>
        <v>37.8257130698519</v>
      </c>
      <c r="AD144" s="117" t="n">
        <f aca="false">AB144+2.5</f>
        <v>39.6257130698519</v>
      </c>
      <c r="AE144" s="145" t="n">
        <f aca="false">C144+11.33</f>
        <v>35.4557130698519</v>
      </c>
      <c r="AF144" s="145" t="n">
        <f aca="false">C144+27</f>
        <v>51.1257130698519</v>
      </c>
      <c r="AG144" s="145" t="n">
        <f aca="false">C144+17.68</f>
        <v>41.8057130698519</v>
      </c>
      <c r="AH144" s="143"/>
      <c r="AI144" s="88" t="n">
        <f aca="false">AC144+4.5</f>
        <v>42.3257130698519</v>
      </c>
      <c r="AJ144" s="118" t="n">
        <f aca="false">AB144+8</f>
        <v>45.1257130698519</v>
      </c>
      <c r="AK144" s="114" t="n">
        <f aca="false">CO144+1.5</f>
        <v>19.6257130698519</v>
      </c>
      <c r="AL144" s="143"/>
      <c r="AM144" s="96" t="n">
        <f aca="false">AK144+$AM$3</f>
        <v>32.4257130698519</v>
      </c>
      <c r="AN144" s="96" t="n">
        <f aca="false">AK144+$AN$3</f>
        <v>43.6257130698519</v>
      </c>
      <c r="AO144" s="96" t="n">
        <f aca="false">AK144+$AO$3</f>
        <v>37.5257130698519</v>
      </c>
      <c r="AP144" s="109" t="n">
        <f aca="false">IF(Polymers_Data!AE144=1,0.5*AO144+0.5*AN144,IF(Polymers_Data!AE144=2,0.7*AO144+0.3*AN144,IF(Polymers_Data!AE144=3,MAXA(MINA(AN144,AO144),AM144),IF(Polymers_Data!AE144=4,0.7*AO144+0.3*AM144,IF(Polymers_Data!AE144=5,0.5*AO144+0.5*AM144,"ERR")))))</f>
        <v>37.5257130698519</v>
      </c>
      <c r="AQ144" s="109" t="n">
        <f aca="false">IF(Polymers_Data!AE144=1,0.5*AO144+0.5*AN144,IF(Polymers_Data!AE144=2,0.7*AO144+0.3*AN144,IF(Polymers_Data!AE144=3,MAXA(MINA(AN144,AO144),AM144),IF(Polymers_Data!AE144=4,0.7*AO144+0.3*AM144,IF(Polymers_Data!AE144=5,0.5*AO144+0.5*AM144,"ERR")))))</f>
        <v>37.5257130698519</v>
      </c>
      <c r="AR144" s="96" t="n">
        <f aca="false">$AK144+10</f>
        <v>29.6257130698519</v>
      </c>
      <c r="AS144" s="96" t="n">
        <f aca="false">$AK144+23.75</f>
        <v>43.3757130698519</v>
      </c>
      <c r="AT144" s="96" t="n">
        <f aca="false">$AK144+$AT$3</f>
        <v>35.0157130698519</v>
      </c>
      <c r="AU144" s="96" t="n">
        <f aca="false">IF(Polymers_Data!BP144=1,0.5*AT144+0.5*AS144,IF(Polymers_Data!BP144=2,0.7*AT144+0.3*AS144,IF(Polymers_Data!BP144=3,MAXA(MINA(AS144,AT144),AR144),IF(Polymers_Data!BP144=4,0.7*AT144+0.3*AR144,IF(Polymers_Data!BP144=5,0.3*AT144+0.7*AR144,"ERR")))))</f>
        <v>35.0157130698519</v>
      </c>
      <c r="AV144" s="96"/>
      <c r="AW144" s="96" t="n">
        <f aca="false">AT144+AV144</f>
        <v>35.0157130698519</v>
      </c>
      <c r="AX144" s="146"/>
      <c r="AY144" s="108" t="n">
        <f aca="false">C144</f>
        <v>24.1257130698519</v>
      </c>
      <c r="AZ144" s="143"/>
      <c r="BA144" s="96" t="n">
        <f aca="false">AY144+$BA$3</f>
        <v>41.6257130698519</v>
      </c>
      <c r="BB144" s="96" t="n">
        <f aca="false">AY144+$BB$3</f>
        <v>84.1257130698519</v>
      </c>
      <c r="BC144" s="96" t="n">
        <f aca="false">AY144+$BC$3</f>
        <v>63.6257130698519</v>
      </c>
      <c r="BD144" s="109" t="n">
        <f aca="false">IF(Polymers_Data!BZ144=1,0.5*BC144+0.5*BB144,IF(Polymers_Data!BZ144=2,0.7*BC144+0.3*BB144,IF(Polymers_Data!BZ144=3,MAXA(MINA(BB144,BC144),BA144),IF(Polymers_Data!BZ144=4,0.7*BC144+0.3*BA144,IF(Polymers_Data!BZ144=5,0.5*BC144+0.5*BA144,"ERR")))))</f>
        <v>63.6257130698519</v>
      </c>
      <c r="BE144" s="92" t="n">
        <f aca="false">IF(Polymers_Data!BZ144=1,0.5*BC144+0.5*BB144,IF(Polymers_Data!BZ144=2,0.7*BC144+0.3*BB144,IF(Polymers_Data!BZ144=3,MAXA(MINA(BB144,BC144),BA144),IF(Polymers_Data!BZ144=4,0.7*BC144+0.3*BA144,IF(Polymers_Data!BZ144=5,0.5*BC144+0.5*BA144,"ERR")))))</f>
        <v>63.6257130698519</v>
      </c>
      <c r="BF144" s="143"/>
      <c r="BG144" s="143"/>
      <c r="BH144" s="143"/>
      <c r="BI144" s="120" t="n">
        <f aca="false">BC144+BH144</f>
        <v>63.6257130698519</v>
      </c>
      <c r="BJ144" s="143"/>
      <c r="BK144" s="114" t="n">
        <f aca="false">DQ144</f>
        <v>35.1257130698519</v>
      </c>
      <c r="BL144" s="143"/>
      <c r="BM144" s="96" t="n">
        <f aca="false">BK144+$BM$3</f>
        <v>42.3757130698519</v>
      </c>
      <c r="BN144" s="96" t="n">
        <f aca="false">BK144+22</f>
        <v>57.1257130698519</v>
      </c>
      <c r="BO144" s="96" t="n">
        <f aca="false">BK144+$BO$3</f>
        <v>50.3257130698519</v>
      </c>
      <c r="BP144" s="121" t="n">
        <f aca="false">IF(Polymers_Data!AJ144=1,0.5*BO144+0.5*BN144,IF(Polymers_Data!AJ144=2,0.7*BO144+0.3*BN144,IF(Polymers_Data!AJ144=3,MAXA(MINA(BN144,BO144),BM144),IF(Polymers_Data!AJ144=4,0.7*BO144+0.3*BM144,IF(Polymers_Data!AJ144=5,0.5*BO144+0.5*BM144,"ERR")))))</f>
        <v>50.3257130698519</v>
      </c>
      <c r="BQ144" s="121" t="n">
        <v>0</v>
      </c>
      <c r="BR144" s="121" t="n">
        <f aca="false">BO144+BQ144</f>
        <v>50.3257130698519</v>
      </c>
      <c r="BS144" s="96" t="n">
        <f aca="false">BR144-2.5</f>
        <v>47.8257130698519</v>
      </c>
      <c r="BT144" s="124"/>
      <c r="BU144" s="122" t="n">
        <f aca="false">VLOOKUP(A144,'[2]Price Curves'!$C$8:$IV$367,'[2]Price Curves'!$AW$1)</f>
        <v>30.0733678174602</v>
      </c>
      <c r="BV144" s="96" t="n">
        <f aca="false">BU144/2.97</f>
        <v>10.1257130698519</v>
      </c>
      <c r="BW144" s="96" t="n">
        <f aca="false">BV144+7</f>
        <v>17.1257130698519</v>
      </c>
      <c r="BX144" s="96" t="n">
        <f aca="false">BV144+23.861</f>
        <v>33.9867130698519</v>
      </c>
      <c r="BY144" s="96" t="n">
        <f aca="false">BV144+$BY$3</f>
        <v>24.1257130698519</v>
      </c>
      <c r="BZ144" s="96" t="n">
        <f aca="false">IF(Monomers_Data!F144=1,0.5*BY144+0.5*BX144,IF(Monomers_Data!F144=2,0.7*BY144+0.3*BX144,IF(Monomers_Data!F144=3,MAXA(MINA(BX144,BY144),BW144),IF(Monomers_Data!F144=4,0.7*BY144+0.3*BW144,IF(Monomers_Data!F144=5,0.5*BY144+0.5*BW144,"ERR")))))</f>
        <v>24.1257130698519</v>
      </c>
      <c r="CA144" s="96"/>
      <c r="CB144" s="92" t="n">
        <f aca="false">BY144+CA144</f>
        <v>24.1257130698519</v>
      </c>
      <c r="CC144" s="96" t="n">
        <f aca="false">EP144</f>
        <v>21.5257130698519</v>
      </c>
      <c r="CD144" s="96" t="n">
        <f aca="false">CB144+2</f>
        <v>26.1257130698519</v>
      </c>
      <c r="CE144" s="123" t="n">
        <f aca="false">CB144+0.25</f>
        <v>24.3757130698519</v>
      </c>
      <c r="CF144" s="124"/>
      <c r="CG144" s="105" t="n">
        <f aca="false">VLOOKUP(A144,'[2]Price Curves'!$C$8:$BH$367,'[2]Price Curves'!$AY$1)</f>
        <v>49.537355664881</v>
      </c>
      <c r="CH144" s="124" t="n">
        <f aca="false">CG144/4.23</f>
        <v>11.7109587860239</v>
      </c>
      <c r="CI144" s="124" t="n">
        <f aca="false">$CB144+CI$3</f>
        <v>16.1257130698519</v>
      </c>
      <c r="CJ144" s="124" t="n">
        <f aca="false">$CB144+CJ$3</f>
        <v>22.1257130698519</v>
      </c>
      <c r="CK144" s="124" t="n">
        <f aca="false">$CB144+CK$3</f>
        <v>18.1257130698519</v>
      </c>
      <c r="CL144" s="125" t="n">
        <f aca="false">IF(Monomers_Data!P144=1,0.5*CK144+0.5*CJ144,IF(Monomers_Data!P144=2,0.7*CK144+0.3*CJ144,IF(Monomers_Data!P144=3,MAXA(MINA(CJ144,CK144),CI144),IF(Monomers_Data!P144=4,0.7*CK144+0.3*CI144,IF(Monomers_Data!P144=5,0.5*CK144+0.5*CI144,"ERR")))))</f>
        <v>18.1257130698519</v>
      </c>
      <c r="CM144" s="125" t="n">
        <f aca="false">CH144+$CM$3</f>
        <v>18.7109587860239</v>
      </c>
      <c r="CN144" s="125"/>
      <c r="CO144" s="118" t="n">
        <f aca="false">CK144+CN144</f>
        <v>18.1257130698519</v>
      </c>
      <c r="CP144" s="125" t="n">
        <v>1.5</v>
      </c>
      <c r="CQ144" s="127" t="n">
        <f aca="false">CO144+CP144</f>
        <v>19.6257130698519</v>
      </c>
      <c r="CR144" s="124" t="e">
        <f aca="false">EX144</f>
        <v>#VALUE!</v>
      </c>
      <c r="CS144" s="128" t="e">
        <f aca="false">EX144</f>
        <v>#VALUE!</v>
      </c>
      <c r="CT144" s="7" t="n">
        <f aca="false">CB144</f>
        <v>24.1257130698519</v>
      </c>
      <c r="CU144" s="124" t="n">
        <f aca="false">(+CT144+$CU$3)</f>
        <v>26.6257130698519</v>
      </c>
      <c r="CV144" s="124" t="n">
        <f aca="false">CT144+$CV$3</f>
        <v>41.1257130698519</v>
      </c>
      <c r="CW144" s="124" t="n">
        <f aca="false">CT144+$CW$3</f>
        <v>34.1257130698519</v>
      </c>
      <c r="CX144" s="96" t="n">
        <f aca="false">IF(Polymers_Data!BU144=1,0.5*CW144+0.5*CV144,IF(Polymers_Data!BU144=2,0.7*CW144+0.3*CV144,IF(Polymers_Data!BU144=3,MAXA(MINA(CV144,CW144),CU144),IF(Polymers_Data!BU144=4,0.7*CW144+0.3*CU144,IF(Polymers_Data!BU144=5,0.5*CW144+0.5*CU144,"ERR")))))</f>
        <v>36.2257130698519</v>
      </c>
      <c r="CY144" s="129" t="n">
        <f aca="false">CX144</f>
        <v>36.2257130698519</v>
      </c>
      <c r="CZ144" s="105" t="n">
        <v>0</v>
      </c>
      <c r="DA144" s="124" t="n">
        <f aca="false">CZ144*100/(0.2*4.22+0.8*2.9696)</f>
        <v>0</v>
      </c>
      <c r="DB144" s="123"/>
      <c r="DC144" s="124" t="n">
        <f aca="false">EN144</f>
        <v>21.5257130698519</v>
      </c>
      <c r="DD144" s="124" t="e">
        <f aca="false">EB144</f>
        <v>#VALUE!</v>
      </c>
      <c r="DE144" s="124" t="e">
        <f aca="false">DC144*0.285+DD144/7.37*0.785+5.2</f>
        <v>#VALUE!</v>
      </c>
      <c r="DF144" s="124" t="n">
        <f aca="false">DC144+$DF$3</f>
        <v>16.2257130698519</v>
      </c>
      <c r="DG144" s="124" t="n">
        <f aca="false">DC144+$DG$3</f>
        <v>46.5257130698519</v>
      </c>
      <c r="DH144" s="96" t="n">
        <f aca="false">DC144+6</f>
        <v>27.5257130698519</v>
      </c>
      <c r="DI144" s="124" t="n">
        <f aca="false">IF(Monomers_Data!AE144=1,0.5*DH144+0.5*DG144,IF(Monomers_Data!AE144=2,0.7*DH144+0.3*DG144,IF(Monomers_Data!AE144=3,MAXA(MINA(DG144,DH144),DF144),IF(Monomers_Data!AE144=4,0.7*DH144+0.3*DF144,IF(Monomers_Data!AE144=5,0.5*DH144+0.5*DF144,"ERR")))))</f>
        <v>27.5257130698519</v>
      </c>
      <c r="DJ144" s="125" t="n">
        <f aca="false">DI144</f>
        <v>27.5257130698519</v>
      </c>
      <c r="DK144" s="123" t="n">
        <f aca="false">DJ144/100*2204</f>
        <v>606.666716059537</v>
      </c>
      <c r="DL144" s="124" t="n">
        <f aca="false">CB144</f>
        <v>24.1257130698519</v>
      </c>
      <c r="DM144" s="124" t="n">
        <f aca="false">DL144+$DM$3</f>
        <v>26.6257130698519</v>
      </c>
      <c r="DN144" s="124" t="n">
        <f aca="false">DL144+$DN$3</f>
        <v>47.1257130698519</v>
      </c>
      <c r="DO144" s="96" t="n">
        <f aca="false">DL144+$DO$3</f>
        <v>35.1257130698519</v>
      </c>
      <c r="DP144" s="124" t="n">
        <f aca="false">IF(Monomers_Data!AE144=1,0.5*DO144+0.5*DN144,IF(Monomers_Data!AE144=2,0.7*DO144+0.3*DN144,IF(Monomers_Data!AE144=3,MAXA(MINA(DN144,DO144),DM144),IF(Monomers_Data!AE144=4,0.7*DO144+0.3*DM144,IF(Monomers_Data!AE144=5,0.5*DO144+0.5*DM144,"ERR")))))</f>
        <v>35.1257130698519</v>
      </c>
      <c r="DQ144" s="125" t="n">
        <f aca="false">DP144</f>
        <v>35.1257130698519</v>
      </c>
      <c r="DR144" s="123" t="n">
        <f aca="false">DQ144/100*2204</f>
        <v>774.170716059537</v>
      </c>
      <c r="DS144" s="96" t="n">
        <f aca="false">VLOOKUP(A144,'[2]Price Curves'!$C$8:$BH$367,'[2]Price Curves'!$BC$1)</f>
        <v>23.5249999999999</v>
      </c>
      <c r="DT144" s="124" t="n">
        <f aca="false">DS144/42*100</f>
        <v>56.0119047619045</v>
      </c>
      <c r="DU144" s="124" t="str">
        <f aca="false">VLOOKUP(A144,'[2]Price Curves'!$C$8:$BH$367,'[2]Price Curves'!$BG$1)</f>
        <v/>
      </c>
      <c r="DV144" s="105" t="n">
        <f aca="false">DT145+$DT$3</f>
        <v>81.6714285714284</v>
      </c>
      <c r="DW144" s="130" t="n">
        <f aca="false">DT145+$DU$3</f>
        <v>166.071428571428</v>
      </c>
      <c r="DX144" s="130" t="e">
        <f aca="false">DT144*$DV$3+DU144*$DW$3+$DX$3</f>
        <v>#VALUE!</v>
      </c>
      <c r="DY144" s="96" t="n">
        <f aca="false">DT145+$DY$3</f>
        <v>111.071428571428</v>
      </c>
      <c r="DZ144" s="96"/>
      <c r="EA144" s="131" t="e">
        <f aca="false">DX144+DZ144</f>
        <v>#VALUE!</v>
      </c>
      <c r="EB144" s="131" t="e">
        <f aca="false">DX144</f>
        <v>#VALUE!</v>
      </c>
      <c r="EC144" s="132"/>
      <c r="ED144" s="133" t="n">
        <f aca="false">'[2]Price Curves'!AM143</f>
        <v>0</v>
      </c>
      <c r="EH144" s="106" t="n">
        <f aca="false">MAX(EXP(-0.015*((A150-'Export File'!$A$6+30)/365))*$EH$8,0.1)</f>
        <v>0.1</v>
      </c>
      <c r="EJ144" s="134" t="n">
        <f aca="false">BV144</f>
        <v>10.1257130698519</v>
      </c>
      <c r="EK144" s="134" t="n">
        <f aca="false">EJ144+5.22</f>
        <v>15.3457130698519</v>
      </c>
      <c r="EL144" s="134" t="n">
        <f aca="false">EJ144+18.2</f>
        <v>28.3257130698519</v>
      </c>
      <c r="EM144" s="134" t="n">
        <f aca="false">EJ144+$EM$3</f>
        <v>21.5257130698519</v>
      </c>
      <c r="EN144" s="135" t="n">
        <f aca="false">IF(Monomers_Data!K144=1,0.5*EM144+0.5*EL144,IF(Monomers_Data!K144=2,0.7*EM144+0.3*EL144,IF(Monomers_Data!K144=3,MAXA(MINA(EL144,EM144),EK144),IF(Monomers_Data!K144=4,0.7*EM144+0.3*EK144,IF(Monomers_Data!K144=5,0.5*EM144+0.5*EK144,"ERR")))))</f>
        <v>21.5257130698519</v>
      </c>
      <c r="EP144" s="142" t="n">
        <f aca="false">EN144+EO144</f>
        <v>21.5257130698519</v>
      </c>
      <c r="EQ144" s="134" t="str">
        <f aca="false">VLOOKUP(A144,'[2]Price Curves'!$C$8:$BH$367,'[2]Price Curves'!$BH$1)</f>
        <v/>
      </c>
      <c r="ER144" s="134" t="n">
        <f aca="false">VLOOKUP(A144,'[2]Price Curves'!$C$8:$BH$367,'[2]Price Curves'!$BA$1)</f>
        <v>48.7605882142857</v>
      </c>
      <c r="ES144" s="137" t="e">
        <f aca="false">MIN(((EQ144+$ET$1-ER144*0.7133-$ET$3)/5.69*2.4313)+1.5,CQ144-$ET$2)</f>
        <v>#VALUE!</v>
      </c>
      <c r="ET144" s="134" t="e">
        <f aca="false">MAX(($EQ144+$ET$1-$ER144*0.7133-$ET$3)/5.69*2.4313+1.5,$CQ144-$ET$2)</f>
        <v>#VALUE!</v>
      </c>
      <c r="EU144" s="138" t="e">
        <f aca="false">AVERAGE(ET144,ES144)</f>
        <v>#VALUE!</v>
      </c>
      <c r="EV144" s="134" t="n">
        <f aca="false">CB144*$EV$2+$EV$3</f>
        <v>15.2149133677382</v>
      </c>
      <c r="EW144" s="134" t="e">
        <f aca="false">IF(Monomers_Data!U144=1,0.5*EU144+0.5*ET144,IF(Monomers_Data!U144=2,0.7*EU144+0.3*ET144,IF(Monomers_Data!U144=3,MAXA(MINA(ET144,EU144),ES144),IF(Monomers_Data!U144=4,0.7*EU144+0.3*ES144,IF(Monomers_Data!U144=5,0.5*EU144+0.5*ES144,"ERR")))))</f>
        <v>#VALUE!</v>
      </c>
      <c r="EX144" s="96" t="e">
        <f aca="false">EW144</f>
        <v>#VALUE!</v>
      </c>
      <c r="EY144" s="139" t="n">
        <f aca="false">VLOOKUP(A144,'[2]Price Curves'!$C$8:$BH$367,'[2]Price Curves'!$BE$1)</f>
        <v>4.632</v>
      </c>
      <c r="EZ144" s="134" t="n">
        <f aca="false">EY144*$EZ$2+$EZ$3</f>
        <v>70.7488</v>
      </c>
      <c r="FA144" s="0" t="n">
        <f aca="false">((EY144*$FA$2)+$FA$3)*100</f>
        <v>68.636</v>
      </c>
    </row>
    <row r="145" customFormat="false" ht="12.75" hidden="false" customHeight="false" outlineLevel="0" collapsed="false">
      <c r="A145" s="140" t="n">
        <f aca="false">EOMONTH(A144,0)+1</f>
        <v>41122</v>
      </c>
      <c r="C145" s="108" t="n">
        <f aca="false">CB145</f>
        <v>24.1450732968052</v>
      </c>
      <c r="D145" s="143"/>
      <c r="E145" s="96" t="n">
        <f aca="false">C145+$E$3</f>
        <v>33.1450732968052</v>
      </c>
      <c r="F145" s="96" t="n">
        <f aca="false">C145+$F$3</f>
        <v>46.1450732968052</v>
      </c>
      <c r="G145" s="96" t="n">
        <f aca="false">C145+$G$3</f>
        <v>39.3450732968052</v>
      </c>
      <c r="H145" s="92" t="n">
        <f aca="false">IF(Polymers_Data!F145=1,0.5*G145+0.5*F145,IF(Polymers_Data!F145=2,0.7*G145+0.3*F145,IF(Polymers_Data!F145=3,MAXA(MINA(F145,G145),E145),IF(Polymers_Data!F145=4,0.7*G145+0.3*E145,IF(Polymers_Data!F145=5,0.5*G145+0.5*E145,"ERR")))))</f>
        <v>39.3450732968052</v>
      </c>
      <c r="I145" s="109" t="n">
        <v>0</v>
      </c>
      <c r="J145" s="109" t="n">
        <f aca="false">G145+I145</f>
        <v>39.3450732968052</v>
      </c>
      <c r="K145" s="110" t="n">
        <f aca="false">J145+2</f>
        <v>41.3450732968052</v>
      </c>
      <c r="L145" s="111" t="n">
        <f aca="false">AB145+$L$3</f>
        <v>41.6450732968052</v>
      </c>
      <c r="M145" s="112" t="n">
        <f aca="false">L145+$M$3</f>
        <v>42.6450732968052</v>
      </c>
      <c r="N145" s="113" t="n">
        <f aca="false">L145+$N$3</f>
        <v>40.6450732968052</v>
      </c>
      <c r="O145" s="114" t="n">
        <f aca="false">C145+$O$3</f>
        <v>26.6450732968052</v>
      </c>
      <c r="P145" s="96" t="n">
        <f aca="false">C145+$P$3</f>
        <v>44.6450732968052</v>
      </c>
      <c r="Q145" s="96" t="n">
        <f aca="false">C145+$Q$3</f>
        <v>36.3950732968052</v>
      </c>
      <c r="R145" s="143"/>
      <c r="S145" s="88" t="n">
        <f aca="false">J145-3.5</f>
        <v>35.8450732968052</v>
      </c>
      <c r="T145" s="92"/>
      <c r="U145" s="114" t="n">
        <f aca="false">$C145+$U$3</f>
        <v>29.1450732968052</v>
      </c>
      <c r="V145" s="96" t="n">
        <f aca="false">$C145+$V$3</f>
        <v>43.6450732968052</v>
      </c>
      <c r="W145" s="96" t="n">
        <f aca="false">$C145+$W$3</f>
        <v>36.1450732968052</v>
      </c>
      <c r="X145" s="144"/>
      <c r="Y145" s="92" t="n">
        <f aca="false">IF(Polymers_Data!BA145=1,0.5*W145+0.5*V145,IF(Polymers_Data!BA145=2,0.7*W145+0.3*V145,IF(Polymers_Data!BA145=3,MAXA(MINA(V145,W145),U145),IF(Polymers_Data!BA145=4,0.7*W145+0.3*U145,IF(Polymers_Data!BA145=5,0.5*W145+0.5*U145,"ERR")))))</f>
        <v>36.1450732968052</v>
      </c>
      <c r="Z145" s="96" t="n">
        <v>0</v>
      </c>
      <c r="AA145" s="92" t="n">
        <f aca="false">W145+Z145</f>
        <v>36.1450732968052</v>
      </c>
      <c r="AB145" s="92" t="n">
        <f aca="false">AA145+1</f>
        <v>37.1450732968052</v>
      </c>
      <c r="AC145" s="116" t="n">
        <f aca="false">S145+2</f>
        <v>37.8450732968052</v>
      </c>
      <c r="AD145" s="117" t="n">
        <f aca="false">AB145+2.5</f>
        <v>39.6450732968052</v>
      </c>
      <c r="AE145" s="145" t="n">
        <f aca="false">C145+11.33</f>
        <v>35.4750732968052</v>
      </c>
      <c r="AF145" s="145" t="n">
        <f aca="false">C145+27</f>
        <v>51.1450732968052</v>
      </c>
      <c r="AG145" s="145" t="n">
        <f aca="false">C145+17.68</f>
        <v>41.8250732968052</v>
      </c>
      <c r="AH145" s="143"/>
      <c r="AI145" s="88" t="n">
        <f aca="false">AC145+4.5</f>
        <v>42.3450732968052</v>
      </c>
      <c r="AJ145" s="118" t="n">
        <f aca="false">AB145+8</f>
        <v>45.1450732968052</v>
      </c>
      <c r="AK145" s="114" t="n">
        <f aca="false">CO145+1.5</f>
        <v>19.6450732968052</v>
      </c>
      <c r="AL145" s="143"/>
      <c r="AM145" s="96" t="n">
        <f aca="false">AK145+$AM$3</f>
        <v>32.4450732968052</v>
      </c>
      <c r="AN145" s="96" t="n">
        <f aca="false">AK145+$AN$3</f>
        <v>43.6450732968052</v>
      </c>
      <c r="AO145" s="96" t="n">
        <f aca="false">AK145+$AO$3</f>
        <v>37.5450732968052</v>
      </c>
      <c r="AP145" s="109" t="n">
        <f aca="false">IF(Polymers_Data!AE145=1,0.5*AO145+0.5*AN145,IF(Polymers_Data!AE145=2,0.7*AO145+0.3*AN145,IF(Polymers_Data!AE145=3,MAXA(MINA(AN145,AO145),AM145),IF(Polymers_Data!AE145=4,0.7*AO145+0.3*AM145,IF(Polymers_Data!AE145=5,0.5*AO145+0.5*AM145,"ERR")))))</f>
        <v>37.5450732968052</v>
      </c>
      <c r="AQ145" s="109" t="n">
        <f aca="false">IF(Polymers_Data!AE145=1,0.5*AO145+0.5*AN145,IF(Polymers_Data!AE145=2,0.7*AO145+0.3*AN145,IF(Polymers_Data!AE145=3,MAXA(MINA(AN145,AO145),AM145),IF(Polymers_Data!AE145=4,0.7*AO145+0.3*AM145,IF(Polymers_Data!AE145=5,0.5*AO145+0.5*AM145,"ERR")))))</f>
        <v>37.5450732968052</v>
      </c>
      <c r="AR145" s="96" t="n">
        <f aca="false">$AK145+10</f>
        <v>29.6450732968052</v>
      </c>
      <c r="AS145" s="96" t="n">
        <f aca="false">$AK145+23.75</f>
        <v>43.3950732968052</v>
      </c>
      <c r="AT145" s="96" t="n">
        <f aca="false">$AK145+$AT$3</f>
        <v>35.0350732968052</v>
      </c>
      <c r="AU145" s="96" t="n">
        <f aca="false">IF(Polymers_Data!BP145=1,0.5*AT145+0.5*AS145,IF(Polymers_Data!BP145=2,0.7*AT145+0.3*AS145,IF(Polymers_Data!BP145=3,MAXA(MINA(AS145,AT145),AR145),IF(Polymers_Data!BP145=4,0.7*AT145+0.3*AR145,IF(Polymers_Data!BP145=5,0.3*AT145+0.7*AR145,"ERR")))))</f>
        <v>35.0350732968052</v>
      </c>
      <c r="AV145" s="96"/>
      <c r="AW145" s="96" t="n">
        <f aca="false">AT145+AV145</f>
        <v>35.0350732968052</v>
      </c>
      <c r="AX145" s="146"/>
      <c r="AY145" s="108" t="n">
        <f aca="false">C145</f>
        <v>24.1450732968052</v>
      </c>
      <c r="AZ145" s="143"/>
      <c r="BA145" s="96" t="n">
        <f aca="false">AY145+$BA$3</f>
        <v>41.6450732968052</v>
      </c>
      <c r="BB145" s="96" t="n">
        <f aca="false">AY145+$BB$3</f>
        <v>84.1450732968052</v>
      </c>
      <c r="BC145" s="96" t="n">
        <f aca="false">AY145+$BC$3</f>
        <v>63.6450732968052</v>
      </c>
      <c r="BD145" s="109" t="n">
        <f aca="false">IF(Polymers_Data!BZ145=1,0.5*BC145+0.5*BB145,IF(Polymers_Data!BZ145=2,0.7*BC145+0.3*BB145,IF(Polymers_Data!BZ145=3,MAXA(MINA(BB145,BC145),BA145),IF(Polymers_Data!BZ145=4,0.7*BC145+0.3*BA145,IF(Polymers_Data!BZ145=5,0.5*BC145+0.5*BA145,"ERR")))))</f>
        <v>63.6450732968052</v>
      </c>
      <c r="BE145" s="92" t="n">
        <f aca="false">IF(Polymers_Data!BZ145=1,0.5*BC145+0.5*BB145,IF(Polymers_Data!BZ145=2,0.7*BC145+0.3*BB145,IF(Polymers_Data!BZ145=3,MAXA(MINA(BB145,BC145),BA145),IF(Polymers_Data!BZ145=4,0.7*BC145+0.3*BA145,IF(Polymers_Data!BZ145=5,0.5*BC145+0.5*BA145,"ERR")))))</f>
        <v>63.6450732968052</v>
      </c>
      <c r="BF145" s="143"/>
      <c r="BG145" s="143"/>
      <c r="BH145" s="143"/>
      <c r="BI145" s="120" t="n">
        <f aca="false">BC145+BH145</f>
        <v>63.6450732968052</v>
      </c>
      <c r="BJ145" s="143"/>
      <c r="BK145" s="114" t="n">
        <f aca="false">DQ145</f>
        <v>35.1450732968052</v>
      </c>
      <c r="BL145" s="143"/>
      <c r="BM145" s="96" t="n">
        <f aca="false">BK145+$BM$3</f>
        <v>42.3950732968052</v>
      </c>
      <c r="BN145" s="96" t="n">
        <f aca="false">BK145+22</f>
        <v>57.1450732968052</v>
      </c>
      <c r="BO145" s="96" t="n">
        <f aca="false">BK145+$BO$3</f>
        <v>50.3450732968052</v>
      </c>
      <c r="BP145" s="121" t="n">
        <f aca="false">IF(Polymers_Data!AJ145=1,0.5*BO145+0.5*BN145,IF(Polymers_Data!AJ145=2,0.7*BO145+0.3*BN145,IF(Polymers_Data!AJ145=3,MAXA(MINA(BN145,BO145),BM145),IF(Polymers_Data!AJ145=4,0.7*BO145+0.3*BM145,IF(Polymers_Data!AJ145=5,0.5*BO145+0.5*BM145,"ERR")))))</f>
        <v>50.3450732968052</v>
      </c>
      <c r="BQ145" s="121" t="n">
        <v>0</v>
      </c>
      <c r="BR145" s="121" t="n">
        <f aca="false">BO145+BQ145</f>
        <v>50.3450732968052</v>
      </c>
      <c r="BS145" s="96" t="n">
        <f aca="false">BR145-2.5</f>
        <v>47.8450732968052</v>
      </c>
      <c r="BT145" s="124"/>
      <c r="BU145" s="122" t="n">
        <f aca="false">VLOOKUP(A145,'[2]Price Curves'!$C$8:$IV$367,'[2]Price Curves'!$AW$1)</f>
        <v>30.1308676915114</v>
      </c>
      <c r="BV145" s="96" t="n">
        <f aca="false">BU145/2.97</f>
        <v>10.1450732968052</v>
      </c>
      <c r="BW145" s="96" t="n">
        <f aca="false">BV145+7</f>
        <v>17.1450732968052</v>
      </c>
      <c r="BX145" s="96" t="n">
        <f aca="false">BV145+23.861</f>
        <v>34.0060732968052</v>
      </c>
      <c r="BY145" s="96" t="n">
        <f aca="false">BV145+$BY$3</f>
        <v>24.1450732968052</v>
      </c>
      <c r="BZ145" s="96" t="n">
        <f aca="false">IF(Monomers_Data!F145=1,0.5*BY145+0.5*BX145,IF(Monomers_Data!F145=2,0.7*BY145+0.3*BX145,IF(Monomers_Data!F145=3,MAXA(MINA(BX145,BY145),BW145),IF(Monomers_Data!F145=4,0.7*BY145+0.3*BW145,IF(Monomers_Data!F145=5,0.5*BY145+0.5*BW145,"ERR")))))</f>
        <v>24.1450732968052</v>
      </c>
      <c r="CA145" s="96"/>
      <c r="CB145" s="92" t="n">
        <f aca="false">BY145+CA145</f>
        <v>24.1450732968052</v>
      </c>
      <c r="CC145" s="96" t="n">
        <f aca="false">EP145</f>
        <v>21.5450732968052</v>
      </c>
      <c r="CD145" s="96" t="n">
        <f aca="false">CB145+2</f>
        <v>26.1450732968052</v>
      </c>
      <c r="CE145" s="123" t="n">
        <f aca="false">CB145+0.25</f>
        <v>24.3950732968052</v>
      </c>
      <c r="CF145" s="124"/>
      <c r="CG145" s="105" t="n">
        <f aca="false">VLOOKUP(A145,'[2]Price Curves'!$C$8:$BH$367,'[2]Price Curves'!$AY$1)</f>
        <v>49.6088048114907</v>
      </c>
      <c r="CH145" s="124" t="n">
        <f aca="false">CG145/4.23</f>
        <v>11.7278498372318</v>
      </c>
      <c r="CI145" s="124" t="n">
        <f aca="false">$CB145+CI$3</f>
        <v>16.1450732968052</v>
      </c>
      <c r="CJ145" s="124" t="n">
        <f aca="false">$CB145+CJ$3</f>
        <v>22.1450732968052</v>
      </c>
      <c r="CK145" s="124" t="n">
        <f aca="false">$CB145+CK$3</f>
        <v>18.1450732968052</v>
      </c>
      <c r="CL145" s="125" t="n">
        <f aca="false">IF(Monomers_Data!P145=1,0.5*CK145+0.5*CJ145,IF(Monomers_Data!P145=2,0.7*CK145+0.3*CJ145,IF(Monomers_Data!P145=3,MAXA(MINA(CJ145,CK145),CI145),IF(Monomers_Data!P145=4,0.7*CK145+0.3*CI145,IF(Monomers_Data!P145=5,0.5*CK145+0.5*CI145,"ERR")))))</f>
        <v>18.1450732968052</v>
      </c>
      <c r="CM145" s="125" t="n">
        <f aca="false">CH145+$CM$3</f>
        <v>18.7278498372318</v>
      </c>
      <c r="CN145" s="125"/>
      <c r="CO145" s="118" t="n">
        <f aca="false">CK145+CN145</f>
        <v>18.1450732968052</v>
      </c>
      <c r="CP145" s="125" t="n">
        <v>1.5</v>
      </c>
      <c r="CQ145" s="127" t="n">
        <f aca="false">CO145+CP145</f>
        <v>19.6450732968052</v>
      </c>
      <c r="CR145" s="124" t="e">
        <f aca="false">EX145</f>
        <v>#VALUE!</v>
      </c>
      <c r="CS145" s="128" t="e">
        <f aca="false">EX145</f>
        <v>#VALUE!</v>
      </c>
      <c r="CT145" s="7" t="n">
        <f aca="false">CB145</f>
        <v>24.1450732968052</v>
      </c>
      <c r="CU145" s="124" t="n">
        <f aca="false">(+CT145+$CU$3)</f>
        <v>26.6450732968052</v>
      </c>
      <c r="CV145" s="124" t="n">
        <f aca="false">CT145+$CV$3</f>
        <v>41.1450732968052</v>
      </c>
      <c r="CW145" s="124" t="n">
        <f aca="false">CT145+$CW$3</f>
        <v>34.1450732968052</v>
      </c>
      <c r="CX145" s="96" t="n">
        <f aca="false">IF(Polymers_Data!BU145=1,0.5*CW145+0.5*CV145,IF(Polymers_Data!BU145=2,0.7*CW145+0.3*CV145,IF(Polymers_Data!BU145=3,MAXA(MINA(CV145,CW145),CU145),IF(Polymers_Data!BU145=4,0.7*CW145+0.3*CU145,IF(Polymers_Data!BU145=5,0.5*CW145+0.5*CU145,"ERR")))))</f>
        <v>36.2450732968052</v>
      </c>
      <c r="CY145" s="129" t="n">
        <f aca="false">CX145</f>
        <v>36.2450732968052</v>
      </c>
      <c r="CZ145" s="105" t="n">
        <v>0</v>
      </c>
      <c r="DA145" s="124" t="n">
        <f aca="false">CZ145*100/(0.2*4.22+0.8*2.9696)</f>
        <v>0</v>
      </c>
      <c r="DB145" s="123"/>
      <c r="DC145" s="124" t="n">
        <f aca="false">EN145</f>
        <v>21.5450732968052</v>
      </c>
      <c r="DD145" s="124" t="e">
        <f aca="false">EB145</f>
        <v>#VALUE!</v>
      </c>
      <c r="DE145" s="124" t="e">
        <f aca="false">DC145*0.285+DD145/7.37*0.785+5.2</f>
        <v>#VALUE!</v>
      </c>
      <c r="DF145" s="124" t="n">
        <f aca="false">DC145+$DF$3</f>
        <v>16.2450732968052</v>
      </c>
      <c r="DG145" s="124" t="n">
        <f aca="false">DC145+$DG$3</f>
        <v>46.5450732968052</v>
      </c>
      <c r="DH145" s="96" t="n">
        <f aca="false">DC145+6</f>
        <v>27.5450732968052</v>
      </c>
      <c r="DI145" s="124" t="n">
        <f aca="false">IF(Monomers_Data!AE145=1,0.5*DH145+0.5*DG145,IF(Monomers_Data!AE145=2,0.7*DH145+0.3*DG145,IF(Monomers_Data!AE145=3,MAXA(MINA(DG145,DH145),DF145),IF(Monomers_Data!AE145=4,0.7*DH145+0.3*DF145,IF(Monomers_Data!AE145=5,0.5*DH145+0.5*DF145,"ERR")))))</f>
        <v>27.5450732968052</v>
      </c>
      <c r="DJ145" s="125" t="n">
        <f aca="false">DI145</f>
        <v>27.5450732968052</v>
      </c>
      <c r="DK145" s="123" t="n">
        <f aca="false">DJ145/100*2204</f>
        <v>607.093415461587</v>
      </c>
      <c r="DL145" s="124" t="n">
        <f aca="false">CB145</f>
        <v>24.1450732968052</v>
      </c>
      <c r="DM145" s="124" t="n">
        <f aca="false">DL145+$DM$3</f>
        <v>26.6450732968052</v>
      </c>
      <c r="DN145" s="124" t="n">
        <f aca="false">DL145+$DN$3</f>
        <v>47.1450732968052</v>
      </c>
      <c r="DO145" s="96" t="n">
        <f aca="false">DL145+$DO$3</f>
        <v>35.1450732968052</v>
      </c>
      <c r="DP145" s="124" t="n">
        <f aca="false">IF(Monomers_Data!AE145=1,0.5*DO145+0.5*DN145,IF(Monomers_Data!AE145=2,0.7*DO145+0.3*DN145,IF(Monomers_Data!AE145=3,MAXA(MINA(DN145,DO145),DM145),IF(Monomers_Data!AE145=4,0.7*DO145+0.3*DM145,IF(Monomers_Data!AE145=5,0.5*DO145+0.5*DM145,"ERR")))))</f>
        <v>35.1450732968052</v>
      </c>
      <c r="DQ145" s="125" t="n">
        <f aca="false">DP145</f>
        <v>35.1450732968052</v>
      </c>
      <c r="DR145" s="123" t="n">
        <f aca="false">DQ145/100*2204</f>
        <v>774.597415461587</v>
      </c>
      <c r="DS145" s="96" t="n">
        <f aca="false">VLOOKUP(A145,'[2]Price Curves'!$C$8:$BH$367,'[2]Price Curves'!$BC$1)</f>
        <v>23.5499999999999</v>
      </c>
      <c r="DT145" s="124" t="n">
        <f aca="false">DS145/42*100</f>
        <v>56.0714285714283</v>
      </c>
      <c r="DU145" s="124" t="str">
        <f aca="false">VLOOKUP(A145,'[2]Price Curves'!$C$8:$BH$367,'[2]Price Curves'!$BG$1)</f>
        <v/>
      </c>
      <c r="DV145" s="105" t="n">
        <f aca="false">DT146+$DT$3</f>
        <v>81.7309523809522</v>
      </c>
      <c r="DW145" s="130" t="n">
        <f aca="false">DT146+$DU$3</f>
        <v>166.130952380952</v>
      </c>
      <c r="DX145" s="130" t="e">
        <f aca="false">DT145*$DV$3+DU145*$DW$3+$DX$3</f>
        <v>#VALUE!</v>
      </c>
      <c r="DY145" s="96" t="n">
        <f aca="false">DT146+$DY$3</f>
        <v>111.130952380952</v>
      </c>
      <c r="DZ145" s="96"/>
      <c r="EA145" s="131" t="e">
        <f aca="false">DX145+DZ145</f>
        <v>#VALUE!</v>
      </c>
      <c r="EB145" s="131" t="e">
        <f aca="false">DX145</f>
        <v>#VALUE!</v>
      </c>
      <c r="EC145" s="132"/>
      <c r="ED145" s="133" t="n">
        <f aca="false">'[2]Price Curves'!AM144</f>
        <v>0</v>
      </c>
      <c r="EH145" s="106" t="n">
        <f aca="false">MAX(EXP(-0.015*((A151-'Export File'!$A$6+30)/365))*$EH$8,0.1)</f>
        <v>0.1</v>
      </c>
      <c r="EJ145" s="134" t="n">
        <f aca="false">BV145</f>
        <v>10.1450732968052</v>
      </c>
      <c r="EK145" s="134" t="n">
        <f aca="false">EJ145+5.22</f>
        <v>15.3650732968052</v>
      </c>
      <c r="EL145" s="134" t="n">
        <f aca="false">EJ145+18.2</f>
        <v>28.3450732968052</v>
      </c>
      <c r="EM145" s="134" t="n">
        <f aca="false">EJ145+$EM$3</f>
        <v>21.5450732968052</v>
      </c>
      <c r="EN145" s="135" t="n">
        <f aca="false">IF(Monomers_Data!K145=1,0.5*EM145+0.5*EL145,IF(Monomers_Data!K145=2,0.7*EM145+0.3*EL145,IF(Monomers_Data!K145=3,MAXA(MINA(EL145,EM145),EK145),IF(Monomers_Data!K145=4,0.7*EM145+0.3*EK145,IF(Monomers_Data!K145=5,0.5*EM145+0.5*EK145,"ERR")))))</f>
        <v>21.5450732968052</v>
      </c>
      <c r="EP145" s="142" t="n">
        <f aca="false">EN145+EO145</f>
        <v>21.5450732968052</v>
      </c>
      <c r="EQ145" s="134" t="str">
        <f aca="false">VLOOKUP(A145,'[2]Price Curves'!$C$8:$BH$367,'[2]Price Curves'!$BH$1)</f>
        <v/>
      </c>
      <c r="ER145" s="134" t="n">
        <f aca="false">VLOOKUP(A145,'[2]Price Curves'!$C$8:$BH$367,'[2]Price Curves'!$BA$1)</f>
        <v>48.8279251863352</v>
      </c>
      <c r="ES145" s="137" t="e">
        <f aca="false">MIN(((EQ145+$ET$1-ER145*0.7133-$ET$3)/5.69*2.4313)+1.5,CQ145-$ET$2)</f>
        <v>#VALUE!</v>
      </c>
      <c r="ET145" s="134" t="e">
        <f aca="false">MAX(($EQ145+$ET$1-$ER145*0.7133-$ET$3)/5.69*2.4313+1.5,$CQ145-$ET$2)</f>
        <v>#VALUE!</v>
      </c>
      <c r="EU145" s="138" t="e">
        <f aca="false">AVERAGE(ET145,ES145)</f>
        <v>#VALUE!</v>
      </c>
      <c r="EV145" s="134" t="n">
        <f aca="false">CB145*$EV$2+$EV$3</f>
        <v>15.2295303390879</v>
      </c>
      <c r="EW145" s="134" t="e">
        <f aca="false">IF(Monomers_Data!U145=1,0.5*EU145+0.5*ET145,IF(Monomers_Data!U145=2,0.7*EU145+0.3*ET145,IF(Monomers_Data!U145=3,MAXA(MINA(ET145,EU145),ES145),IF(Monomers_Data!U145=4,0.7*EU145+0.3*ES145,IF(Monomers_Data!U145=5,0.5*EU145+0.5*ES145,"ERR")))))</f>
        <v>#VALUE!</v>
      </c>
      <c r="EX145" s="96" t="e">
        <f aca="false">EW145</f>
        <v>#VALUE!</v>
      </c>
      <c r="EY145" s="139" t="n">
        <f aca="false">VLOOKUP(A145,'[2]Price Curves'!$C$8:$BH$367,'[2]Price Curves'!$BE$1)</f>
        <v>4.667</v>
      </c>
      <c r="EZ145" s="134" t="n">
        <f aca="false">EY145*$EZ$2+$EZ$3</f>
        <v>71.3053</v>
      </c>
      <c r="FA145" s="0" t="n">
        <f aca="false">((EY145*$FA$2)+$FA$3)*100</f>
        <v>69.0035</v>
      </c>
    </row>
    <row r="146" customFormat="false" ht="12.75" hidden="false" customHeight="false" outlineLevel="0" collapsed="false">
      <c r="A146" s="140" t="n">
        <f aca="false">EOMONTH(A145,0)+1</f>
        <v>41153</v>
      </c>
      <c r="C146" s="108" t="n">
        <f aca="false">CB146</f>
        <v>24.1633584455668</v>
      </c>
      <c r="D146" s="143"/>
      <c r="E146" s="96" t="n">
        <f aca="false">C146+$E$3</f>
        <v>33.1633584455668</v>
      </c>
      <c r="F146" s="96" t="n">
        <f aca="false">C146+$F$3</f>
        <v>46.1633584455668</v>
      </c>
      <c r="G146" s="96" t="n">
        <f aca="false">C146+$G$3</f>
        <v>39.3633584455668</v>
      </c>
      <c r="H146" s="92" t="n">
        <f aca="false">IF(Polymers_Data!F146=1,0.5*G146+0.5*F146,IF(Polymers_Data!F146=2,0.7*G146+0.3*F146,IF(Polymers_Data!F146=3,MAXA(MINA(F146,G146),E146),IF(Polymers_Data!F146=4,0.7*G146+0.3*E146,IF(Polymers_Data!F146=5,0.5*G146+0.5*E146,"ERR")))))</f>
        <v>39.3633584455668</v>
      </c>
      <c r="I146" s="109" t="n">
        <v>0</v>
      </c>
      <c r="J146" s="109" t="n">
        <f aca="false">G146+I146</f>
        <v>39.3633584455668</v>
      </c>
      <c r="K146" s="110" t="n">
        <f aca="false">J146+2</f>
        <v>41.3633584455668</v>
      </c>
      <c r="L146" s="111" t="n">
        <f aca="false">AB146+$L$3</f>
        <v>41.6633584455668</v>
      </c>
      <c r="M146" s="112" t="n">
        <f aca="false">L146+$M$3</f>
        <v>42.6633584455668</v>
      </c>
      <c r="N146" s="113" t="n">
        <f aca="false">L146+$N$3</f>
        <v>40.6633584455668</v>
      </c>
      <c r="O146" s="114" t="n">
        <f aca="false">C146+$O$3</f>
        <v>26.6633584455668</v>
      </c>
      <c r="P146" s="96" t="n">
        <f aca="false">C146+$P$3</f>
        <v>44.6633584455668</v>
      </c>
      <c r="Q146" s="96" t="n">
        <f aca="false">C146+$Q$3</f>
        <v>36.4133584455668</v>
      </c>
      <c r="R146" s="143"/>
      <c r="S146" s="88" t="n">
        <f aca="false">J146-3.5</f>
        <v>35.8633584455668</v>
      </c>
      <c r="T146" s="92"/>
      <c r="U146" s="114" t="n">
        <f aca="false">$C146+$U$3</f>
        <v>29.1633584455668</v>
      </c>
      <c r="V146" s="96" t="n">
        <f aca="false">$C146+$V$3</f>
        <v>43.6633584455668</v>
      </c>
      <c r="W146" s="96" t="n">
        <f aca="false">$C146+$W$3</f>
        <v>36.1633584455668</v>
      </c>
      <c r="X146" s="144"/>
      <c r="Y146" s="92" t="n">
        <f aca="false">IF(Polymers_Data!BA146=1,0.5*W146+0.5*V146,IF(Polymers_Data!BA146=2,0.7*W146+0.3*V146,IF(Polymers_Data!BA146=3,MAXA(MINA(V146,W146),U146),IF(Polymers_Data!BA146=4,0.7*W146+0.3*U146,IF(Polymers_Data!BA146=5,0.5*W146+0.5*U146,"ERR")))))</f>
        <v>36.1633584455668</v>
      </c>
      <c r="Z146" s="96" t="n">
        <v>0</v>
      </c>
      <c r="AA146" s="92" t="n">
        <f aca="false">W146+Z146</f>
        <v>36.1633584455668</v>
      </c>
      <c r="AB146" s="92" t="n">
        <f aca="false">AA146+1</f>
        <v>37.1633584455668</v>
      </c>
      <c r="AC146" s="116" t="n">
        <f aca="false">S146+2</f>
        <v>37.8633584455668</v>
      </c>
      <c r="AD146" s="117" t="n">
        <f aca="false">AB146+2.5</f>
        <v>39.6633584455668</v>
      </c>
      <c r="AE146" s="145" t="n">
        <f aca="false">C146+11.33</f>
        <v>35.4933584455668</v>
      </c>
      <c r="AF146" s="145" t="n">
        <f aca="false">C146+27</f>
        <v>51.1633584455668</v>
      </c>
      <c r="AG146" s="145" t="n">
        <f aca="false">C146+17.68</f>
        <v>41.8433584455668</v>
      </c>
      <c r="AH146" s="143"/>
      <c r="AI146" s="88" t="n">
        <f aca="false">AC146+4.5</f>
        <v>42.3633584455668</v>
      </c>
      <c r="AJ146" s="118" t="n">
        <f aca="false">AB146+8</f>
        <v>45.1633584455668</v>
      </c>
      <c r="AK146" s="114" t="n">
        <f aca="false">CO146+1.5</f>
        <v>19.6633584455668</v>
      </c>
      <c r="AL146" s="143"/>
      <c r="AM146" s="96" t="n">
        <f aca="false">AK146+$AM$3</f>
        <v>32.4633584455668</v>
      </c>
      <c r="AN146" s="96" t="n">
        <f aca="false">AK146+$AN$3</f>
        <v>43.6633584455668</v>
      </c>
      <c r="AO146" s="96" t="n">
        <f aca="false">AK146+$AO$3</f>
        <v>37.5633584455668</v>
      </c>
      <c r="AP146" s="109" t="n">
        <f aca="false">IF(Polymers_Data!AE146=1,0.5*AO146+0.5*AN146,IF(Polymers_Data!AE146=2,0.7*AO146+0.3*AN146,IF(Polymers_Data!AE146=3,MAXA(MINA(AN146,AO146),AM146),IF(Polymers_Data!AE146=4,0.7*AO146+0.3*AM146,IF(Polymers_Data!AE146=5,0.5*AO146+0.5*AM146,"ERR")))))</f>
        <v>37.5633584455668</v>
      </c>
      <c r="AQ146" s="109" t="n">
        <f aca="false">IF(Polymers_Data!AE146=1,0.5*AO146+0.5*AN146,IF(Polymers_Data!AE146=2,0.7*AO146+0.3*AN146,IF(Polymers_Data!AE146=3,MAXA(MINA(AN146,AO146),AM146),IF(Polymers_Data!AE146=4,0.7*AO146+0.3*AM146,IF(Polymers_Data!AE146=5,0.5*AO146+0.5*AM146,"ERR")))))</f>
        <v>37.5633584455668</v>
      </c>
      <c r="AR146" s="96" t="n">
        <f aca="false">$AK146+10</f>
        <v>29.6633584455668</v>
      </c>
      <c r="AS146" s="96" t="n">
        <f aca="false">$AK146+23.75</f>
        <v>43.4133584455668</v>
      </c>
      <c r="AT146" s="96" t="n">
        <f aca="false">$AK146+$AT$3</f>
        <v>35.0533584455668</v>
      </c>
      <c r="AU146" s="96" t="n">
        <f aca="false">IF(Polymers_Data!BP146=1,0.5*AT146+0.5*AS146,IF(Polymers_Data!BP146=2,0.7*AT146+0.3*AS146,IF(Polymers_Data!BP146=3,MAXA(MINA(AS146,AT146),AR146),IF(Polymers_Data!BP146=4,0.7*AT146+0.3*AR146,IF(Polymers_Data!BP146=5,0.3*AT146+0.7*AR146,"ERR")))))</f>
        <v>35.0533584455668</v>
      </c>
      <c r="AV146" s="96"/>
      <c r="AW146" s="96" t="n">
        <f aca="false">AT146+AV146</f>
        <v>35.0533584455668</v>
      </c>
      <c r="AX146" s="146"/>
      <c r="AY146" s="108" t="n">
        <f aca="false">C146</f>
        <v>24.1633584455668</v>
      </c>
      <c r="AZ146" s="143"/>
      <c r="BA146" s="96" t="n">
        <f aca="false">AY146+$BA$3</f>
        <v>41.6633584455668</v>
      </c>
      <c r="BB146" s="96" t="n">
        <f aca="false">AY146+$BB$3</f>
        <v>84.1633584455668</v>
      </c>
      <c r="BC146" s="96" t="n">
        <f aca="false">AY146+$BC$3</f>
        <v>63.6633584455668</v>
      </c>
      <c r="BD146" s="109" t="n">
        <f aca="false">IF(Polymers_Data!BZ146=1,0.5*BC146+0.5*BB146,IF(Polymers_Data!BZ146=2,0.7*BC146+0.3*BB146,IF(Polymers_Data!BZ146=3,MAXA(MINA(BB146,BC146),BA146),IF(Polymers_Data!BZ146=4,0.7*BC146+0.3*BA146,IF(Polymers_Data!BZ146=5,0.5*BC146+0.5*BA146,"ERR")))))</f>
        <v>63.6633584455668</v>
      </c>
      <c r="BE146" s="92" t="n">
        <f aca="false">IF(Polymers_Data!BZ146=1,0.5*BC146+0.5*BB146,IF(Polymers_Data!BZ146=2,0.7*BC146+0.3*BB146,IF(Polymers_Data!BZ146=3,MAXA(MINA(BB146,BC146),BA146),IF(Polymers_Data!BZ146=4,0.7*BC146+0.3*BA146,IF(Polymers_Data!BZ146=5,0.5*BC146+0.5*BA146,"ERR")))))</f>
        <v>63.6633584455668</v>
      </c>
      <c r="BF146" s="143"/>
      <c r="BG146" s="143"/>
      <c r="BH146" s="143"/>
      <c r="BI146" s="120" t="n">
        <f aca="false">BC146+BH146</f>
        <v>63.6633584455668</v>
      </c>
      <c r="BJ146" s="143"/>
      <c r="BK146" s="114" t="n">
        <f aca="false">DQ146</f>
        <v>35.1633584455668</v>
      </c>
      <c r="BL146" s="143"/>
      <c r="BM146" s="96" t="n">
        <f aca="false">BK146+$BM$3</f>
        <v>42.4133584455668</v>
      </c>
      <c r="BN146" s="96" t="n">
        <f aca="false">BK146+22</f>
        <v>57.1633584455668</v>
      </c>
      <c r="BO146" s="96" t="n">
        <f aca="false">BK146+$BO$3</f>
        <v>50.3633584455668</v>
      </c>
      <c r="BP146" s="121" t="n">
        <f aca="false">IF(Polymers_Data!AJ146=1,0.5*BO146+0.5*BN146,IF(Polymers_Data!AJ146=2,0.7*BO146+0.3*BN146,IF(Polymers_Data!AJ146=3,MAXA(MINA(BN146,BO146),BM146),IF(Polymers_Data!AJ146=4,0.7*BO146+0.3*BM146,IF(Polymers_Data!AJ146=5,0.5*BO146+0.5*BM146,"ERR")))))</f>
        <v>50.3633584455668</v>
      </c>
      <c r="BQ146" s="121" t="n">
        <v>0</v>
      </c>
      <c r="BR146" s="121" t="n">
        <f aca="false">BO146+BQ146</f>
        <v>50.3633584455668</v>
      </c>
      <c r="BS146" s="96" t="n">
        <f aca="false">BR146-2.5</f>
        <v>47.8633584455668</v>
      </c>
      <c r="BT146" s="124"/>
      <c r="BU146" s="122" t="n">
        <f aca="false">VLOOKUP(A146,'[2]Price Curves'!$C$8:$IV$367,'[2]Price Curves'!$AW$1)</f>
        <v>30.1851745833333</v>
      </c>
      <c r="BV146" s="96" t="n">
        <f aca="false">BU146/2.97</f>
        <v>10.1633584455668</v>
      </c>
      <c r="BW146" s="96" t="n">
        <f aca="false">BV146+7</f>
        <v>17.1633584455668</v>
      </c>
      <c r="BX146" s="96" t="n">
        <f aca="false">BV146+23.861</f>
        <v>34.0243584455668</v>
      </c>
      <c r="BY146" s="96" t="n">
        <f aca="false">BV146+$BY$3</f>
        <v>24.1633584455668</v>
      </c>
      <c r="BZ146" s="96" t="n">
        <f aca="false">IF(Monomers_Data!F146=1,0.5*BY146+0.5*BX146,IF(Monomers_Data!F146=2,0.7*BY146+0.3*BX146,IF(Monomers_Data!F146=3,MAXA(MINA(BX146,BY146),BW146),IF(Monomers_Data!F146=4,0.7*BY146+0.3*BW146,IF(Monomers_Data!F146=5,0.5*BY146+0.5*BW146,"ERR")))))</f>
        <v>24.1633584455668</v>
      </c>
      <c r="CA146" s="96"/>
      <c r="CB146" s="92" t="n">
        <f aca="false">BY146+CA146</f>
        <v>24.1633584455668</v>
      </c>
      <c r="CC146" s="96" t="n">
        <f aca="false">EP146</f>
        <v>21.5633584455668</v>
      </c>
      <c r="CD146" s="96" t="n">
        <f aca="false">CB146+2</f>
        <v>26.1633584455668</v>
      </c>
      <c r="CE146" s="123" t="n">
        <f aca="false">CB146+0.25</f>
        <v>24.4133584455668</v>
      </c>
      <c r="CF146" s="124"/>
      <c r="CG146" s="105" t="n">
        <f aca="false">VLOOKUP(A146,'[2]Price Curves'!$C$8:$BH$367,'[2]Price Curves'!$AY$1)</f>
        <v>49.6756290875</v>
      </c>
      <c r="CH146" s="124" t="n">
        <f aca="false">CG146/4.23</f>
        <v>11.7436475384161</v>
      </c>
      <c r="CI146" s="124" t="n">
        <f aca="false">$CB146+CI$3</f>
        <v>16.1633584455668</v>
      </c>
      <c r="CJ146" s="124" t="n">
        <f aca="false">$CB146+CJ$3</f>
        <v>22.1633584455668</v>
      </c>
      <c r="CK146" s="124" t="n">
        <f aca="false">$CB146+CK$3</f>
        <v>18.1633584455668</v>
      </c>
      <c r="CL146" s="125" t="n">
        <f aca="false">IF(Monomers_Data!P146=1,0.5*CK146+0.5*CJ146,IF(Monomers_Data!P146=2,0.7*CK146+0.3*CJ146,IF(Monomers_Data!P146=3,MAXA(MINA(CJ146,CK146),CI146),IF(Monomers_Data!P146=4,0.7*CK146+0.3*CI146,IF(Monomers_Data!P146=5,0.5*CK146+0.5*CI146,"ERR")))))</f>
        <v>18.1633584455668</v>
      </c>
      <c r="CM146" s="125" t="n">
        <f aca="false">CH146+$CM$3</f>
        <v>18.7436475384161</v>
      </c>
      <c r="CN146" s="125"/>
      <c r="CO146" s="118" t="n">
        <f aca="false">CK146+CN146</f>
        <v>18.1633584455668</v>
      </c>
      <c r="CP146" s="125" t="n">
        <v>1.5</v>
      </c>
      <c r="CQ146" s="127" t="n">
        <f aca="false">CO146+CP146</f>
        <v>19.6633584455668</v>
      </c>
      <c r="CR146" s="124" t="e">
        <f aca="false">EX146</f>
        <v>#VALUE!</v>
      </c>
      <c r="CS146" s="128" t="e">
        <f aca="false">EX146</f>
        <v>#VALUE!</v>
      </c>
      <c r="CT146" s="7" t="n">
        <f aca="false">CB146</f>
        <v>24.1633584455668</v>
      </c>
      <c r="CU146" s="124" t="n">
        <f aca="false">(+CT146+$CU$3)</f>
        <v>26.6633584455668</v>
      </c>
      <c r="CV146" s="124" t="n">
        <f aca="false">CT146+$CV$3</f>
        <v>41.1633584455668</v>
      </c>
      <c r="CW146" s="124" t="n">
        <f aca="false">CT146+$CW$3</f>
        <v>34.1633584455668</v>
      </c>
      <c r="CX146" s="96" t="n">
        <f aca="false">IF(Polymers_Data!BU146=1,0.5*CW146+0.5*CV146,IF(Polymers_Data!BU146=2,0.7*CW146+0.3*CV146,IF(Polymers_Data!BU146=3,MAXA(MINA(CV146,CW146),CU146),IF(Polymers_Data!BU146=4,0.7*CW146+0.3*CU146,IF(Polymers_Data!BU146=5,0.5*CW146+0.5*CU146,"ERR")))))</f>
        <v>36.2633584455668</v>
      </c>
      <c r="CY146" s="129" t="n">
        <f aca="false">CX146</f>
        <v>36.2633584455668</v>
      </c>
      <c r="CZ146" s="105" t="n">
        <v>0</v>
      </c>
      <c r="DA146" s="124" t="n">
        <f aca="false">CZ146*100/(0.2*4.22+0.8*2.9696)</f>
        <v>0</v>
      </c>
      <c r="DB146" s="123"/>
      <c r="DC146" s="124" t="n">
        <f aca="false">EN146</f>
        <v>21.5633584455668</v>
      </c>
      <c r="DD146" s="124" t="e">
        <f aca="false">EB146</f>
        <v>#VALUE!</v>
      </c>
      <c r="DE146" s="124" t="e">
        <f aca="false">DC146*0.285+DD146/7.37*0.785+5.2</f>
        <v>#VALUE!</v>
      </c>
      <c r="DF146" s="124" t="n">
        <f aca="false">DC146+$DF$3</f>
        <v>16.2633584455668</v>
      </c>
      <c r="DG146" s="124" t="n">
        <f aca="false">DC146+$DG$3</f>
        <v>46.5633584455668</v>
      </c>
      <c r="DH146" s="96" t="n">
        <f aca="false">DC146+6</f>
        <v>27.5633584455668</v>
      </c>
      <c r="DI146" s="124" t="n">
        <f aca="false">IF(Monomers_Data!AE146=1,0.5*DH146+0.5*DG146,IF(Monomers_Data!AE146=2,0.7*DH146+0.3*DG146,IF(Monomers_Data!AE146=3,MAXA(MINA(DG146,DH146),DF146),IF(Monomers_Data!AE146=4,0.7*DH146+0.3*DF146,IF(Monomers_Data!AE146=5,0.5*DH146+0.5*DF146,"ERR")))))</f>
        <v>27.5633584455668</v>
      </c>
      <c r="DJ146" s="125" t="n">
        <f aca="false">DI146</f>
        <v>27.5633584455668</v>
      </c>
      <c r="DK146" s="123" t="n">
        <f aca="false">DJ146/100*2204</f>
        <v>607.496420140292</v>
      </c>
      <c r="DL146" s="124" t="n">
        <f aca="false">CB146</f>
        <v>24.1633584455668</v>
      </c>
      <c r="DM146" s="124" t="n">
        <f aca="false">DL146+$DM$3</f>
        <v>26.6633584455668</v>
      </c>
      <c r="DN146" s="124" t="n">
        <f aca="false">DL146+$DN$3</f>
        <v>47.1633584455668</v>
      </c>
      <c r="DO146" s="96" t="n">
        <f aca="false">DL146+$DO$3</f>
        <v>35.1633584455668</v>
      </c>
      <c r="DP146" s="124" t="n">
        <f aca="false">IF(Monomers_Data!AE146=1,0.5*DO146+0.5*DN146,IF(Monomers_Data!AE146=2,0.7*DO146+0.3*DN146,IF(Monomers_Data!AE146=3,MAXA(MINA(DN146,DO146),DM146),IF(Monomers_Data!AE146=4,0.7*DO146+0.3*DM146,IF(Monomers_Data!AE146=5,0.5*DO146+0.5*DM146,"ERR")))))</f>
        <v>35.1633584455668</v>
      </c>
      <c r="DQ146" s="125" t="n">
        <f aca="false">DP146</f>
        <v>35.1633584455668</v>
      </c>
      <c r="DR146" s="123" t="n">
        <f aca="false">DQ146/100*2204</f>
        <v>775.000420140292</v>
      </c>
      <c r="DS146" s="96" t="n">
        <f aca="false">VLOOKUP(A146,'[2]Price Curves'!$C$8:$BH$367,'[2]Price Curves'!$BC$1)</f>
        <v>23.5749999999999</v>
      </c>
      <c r="DT146" s="124" t="n">
        <f aca="false">DS146/42*100</f>
        <v>56.1309523809521</v>
      </c>
      <c r="DU146" s="124" t="str">
        <f aca="false">VLOOKUP(A146,'[2]Price Curves'!$C$8:$BH$367,'[2]Price Curves'!$BG$1)</f>
        <v/>
      </c>
      <c r="DV146" s="105" t="n">
        <f aca="false">DT147+$DT$3</f>
        <v>81.790476190476</v>
      </c>
      <c r="DW146" s="130" t="n">
        <f aca="false">DT147+$DU$3</f>
        <v>166.190476190476</v>
      </c>
      <c r="DX146" s="130" t="e">
        <f aca="false">DT146*$DV$3+DU146*$DW$3+$DX$3</f>
        <v>#VALUE!</v>
      </c>
      <c r="DY146" s="96" t="n">
        <f aca="false">DT147+$DY$3</f>
        <v>111.190476190476</v>
      </c>
      <c r="DZ146" s="96"/>
      <c r="EA146" s="131" t="e">
        <f aca="false">DX146+DZ146</f>
        <v>#VALUE!</v>
      </c>
      <c r="EB146" s="131" t="e">
        <f aca="false">DX146</f>
        <v>#VALUE!</v>
      </c>
      <c r="EC146" s="132"/>
      <c r="ED146" s="133" t="n">
        <f aca="false">'[2]Price Curves'!AM145</f>
        <v>0</v>
      </c>
      <c r="EH146" s="106" t="n">
        <f aca="false">MAX(EXP(-0.015*((A152-'Export File'!$A$6+30)/365))*$EH$8,0.1)</f>
        <v>0.1</v>
      </c>
      <c r="EJ146" s="134" t="n">
        <f aca="false">BV146</f>
        <v>10.1633584455668</v>
      </c>
      <c r="EK146" s="134" t="n">
        <f aca="false">EJ146+5.22</f>
        <v>15.3833584455668</v>
      </c>
      <c r="EL146" s="134" t="n">
        <f aca="false">EJ146+18.2</f>
        <v>28.3633584455668</v>
      </c>
      <c r="EM146" s="134" t="n">
        <f aca="false">EJ146+$EM$3</f>
        <v>21.5633584455668</v>
      </c>
      <c r="EN146" s="135" t="n">
        <f aca="false">IF(Monomers_Data!K146=1,0.5*EM146+0.5*EL146,IF(Monomers_Data!K146=2,0.7*EM146+0.3*EL146,IF(Monomers_Data!K146=3,MAXA(MINA(EL146,EM146),EK146),IF(Monomers_Data!K146=4,0.7*EM146+0.3*EK146,IF(Monomers_Data!K146=5,0.5*EM146+0.5*EK146,"ERR")))))</f>
        <v>21.5633584455668</v>
      </c>
      <c r="EP146" s="142" t="n">
        <f aca="false">EN146+EO146</f>
        <v>21.5633584455668</v>
      </c>
      <c r="EQ146" s="134" t="str">
        <f aca="false">VLOOKUP(A146,'[2]Price Curves'!$C$8:$BH$367,'[2]Price Curves'!$BH$1)</f>
        <v/>
      </c>
      <c r="ER146" s="134" t="n">
        <f aca="false">VLOOKUP(A146,'[2]Price Curves'!$C$8:$BH$367,'[2]Price Curves'!$BA$1)</f>
        <v>48.88858875</v>
      </c>
      <c r="ES146" s="137" t="e">
        <f aca="false">MIN(((EQ146+$ET$1-ER146*0.7133-$ET$3)/5.69*2.4313)+1.5,CQ146-$ET$2)</f>
        <v>#VALUE!</v>
      </c>
      <c r="ET146" s="134" t="e">
        <f aca="false">MAX(($EQ146+$ET$1-$ER146*0.7133-$ET$3)/5.69*2.4313+1.5,$CQ146-$ET$2)</f>
        <v>#VALUE!</v>
      </c>
      <c r="EU146" s="138" t="e">
        <f aca="false">AVERAGE(ET146,ES146)</f>
        <v>#VALUE!</v>
      </c>
      <c r="EV146" s="134" t="n">
        <f aca="false">CB146*$EV$2+$EV$3</f>
        <v>15.2433356264029</v>
      </c>
      <c r="EW146" s="134" t="e">
        <f aca="false">IF(Monomers_Data!U146=1,0.5*EU146+0.5*ET146,IF(Monomers_Data!U146=2,0.7*EU146+0.3*ET146,IF(Monomers_Data!U146=3,MAXA(MINA(ET146,EU146),ES146),IF(Monomers_Data!U146=4,0.7*EU146+0.3*ES146,IF(Monomers_Data!U146=5,0.5*EU146+0.5*ES146,"ERR")))))</f>
        <v>#VALUE!</v>
      </c>
      <c r="EX146" s="96" t="e">
        <f aca="false">EW146</f>
        <v>#VALUE!</v>
      </c>
      <c r="EY146" s="139" t="n">
        <f aca="false">VLOOKUP(A146,'[2]Price Curves'!$C$8:$BH$367,'[2]Price Curves'!$BE$1)</f>
        <v>4.672</v>
      </c>
      <c r="EZ146" s="134" t="n">
        <f aca="false">EY146*$EZ$2+$EZ$3</f>
        <v>71.3848</v>
      </c>
      <c r="FA146" s="0" t="n">
        <f aca="false">((EY146*$FA$2)+$FA$3)*100</f>
        <v>69.056</v>
      </c>
    </row>
    <row r="147" customFormat="false" ht="12.75" hidden="false" customHeight="false" outlineLevel="0" collapsed="false">
      <c r="A147" s="140" t="n">
        <f aca="false">EOMONTH(A146,0)+1</f>
        <v>41183</v>
      </c>
      <c r="C147" s="108" t="n">
        <f aca="false">CB147</f>
        <v>24.7492314675394</v>
      </c>
      <c r="D147" s="143"/>
      <c r="E147" s="96" t="n">
        <f aca="false">C147+$E$3</f>
        <v>33.7492314675394</v>
      </c>
      <c r="F147" s="96" t="n">
        <f aca="false">C147+$F$3</f>
        <v>46.7492314675394</v>
      </c>
      <c r="G147" s="96" t="n">
        <f aca="false">C147+$G$3</f>
        <v>39.9492314675394</v>
      </c>
      <c r="H147" s="92" t="n">
        <f aca="false">IF(Polymers_Data!F147=1,0.5*G147+0.5*F147,IF(Polymers_Data!F147=2,0.7*G147+0.3*F147,IF(Polymers_Data!F147=3,MAXA(MINA(F147,G147),E147),IF(Polymers_Data!F147=4,0.7*G147+0.3*E147,IF(Polymers_Data!F147=5,0.5*G147+0.5*E147,"ERR")))))</f>
        <v>39.9492314675394</v>
      </c>
      <c r="I147" s="109" t="n">
        <v>0</v>
      </c>
      <c r="J147" s="109" t="n">
        <f aca="false">G147+I147</f>
        <v>39.9492314675394</v>
      </c>
      <c r="K147" s="110" t="n">
        <f aca="false">J147+2</f>
        <v>41.9492314675394</v>
      </c>
      <c r="L147" s="111" t="n">
        <f aca="false">AB147+$L$3</f>
        <v>42.2492314675394</v>
      </c>
      <c r="M147" s="112" t="n">
        <f aca="false">L147+$M$3</f>
        <v>43.2492314675394</v>
      </c>
      <c r="N147" s="113" t="n">
        <f aca="false">L147+$N$3</f>
        <v>41.2492314675394</v>
      </c>
      <c r="O147" s="114" t="n">
        <f aca="false">C147+$O$3</f>
        <v>27.2492314675394</v>
      </c>
      <c r="P147" s="96" t="n">
        <f aca="false">C147+$P$3</f>
        <v>45.2492314675394</v>
      </c>
      <c r="Q147" s="96" t="n">
        <f aca="false">C147+$Q$3</f>
        <v>36.9992314675394</v>
      </c>
      <c r="R147" s="143"/>
      <c r="S147" s="88" t="n">
        <f aca="false">J147-3.5</f>
        <v>36.4492314675394</v>
      </c>
      <c r="T147" s="92"/>
      <c r="U147" s="114" t="n">
        <f aca="false">$C147+$U$3</f>
        <v>29.7492314675394</v>
      </c>
      <c r="V147" s="96" t="n">
        <f aca="false">$C147+$V$3</f>
        <v>44.2492314675394</v>
      </c>
      <c r="W147" s="96" t="n">
        <f aca="false">$C147+$W$3</f>
        <v>36.7492314675394</v>
      </c>
      <c r="X147" s="144"/>
      <c r="Y147" s="92" t="n">
        <f aca="false">IF(Polymers_Data!BA147=1,0.5*W147+0.5*V147,IF(Polymers_Data!BA147=2,0.7*W147+0.3*V147,IF(Polymers_Data!BA147=3,MAXA(MINA(V147,W147),U147),IF(Polymers_Data!BA147=4,0.7*W147+0.3*U147,IF(Polymers_Data!BA147=5,0.5*W147+0.5*U147,"ERR")))))</f>
        <v>36.7492314675394</v>
      </c>
      <c r="Z147" s="96" t="n">
        <v>0</v>
      </c>
      <c r="AA147" s="92" t="n">
        <f aca="false">W147+Z147</f>
        <v>36.7492314675394</v>
      </c>
      <c r="AB147" s="92" t="n">
        <f aca="false">AA147+1</f>
        <v>37.7492314675394</v>
      </c>
      <c r="AC147" s="116" t="n">
        <f aca="false">S147+2</f>
        <v>38.4492314675394</v>
      </c>
      <c r="AD147" s="117" t="n">
        <f aca="false">AB147+2.5</f>
        <v>40.2492314675394</v>
      </c>
      <c r="AE147" s="145" t="n">
        <f aca="false">C147+11.33</f>
        <v>36.0792314675394</v>
      </c>
      <c r="AF147" s="145" t="n">
        <f aca="false">C147+27</f>
        <v>51.7492314675394</v>
      </c>
      <c r="AG147" s="145" t="n">
        <f aca="false">C147+17.68</f>
        <v>42.4292314675394</v>
      </c>
      <c r="AH147" s="143"/>
      <c r="AI147" s="88" t="n">
        <f aca="false">AC147+4.5</f>
        <v>42.9492314675394</v>
      </c>
      <c r="AJ147" s="118" t="n">
        <f aca="false">AB147+8</f>
        <v>45.7492314675394</v>
      </c>
      <c r="AK147" s="114" t="n">
        <f aca="false">CO147+1.5</f>
        <v>20.2492314675394</v>
      </c>
      <c r="AL147" s="143"/>
      <c r="AM147" s="96" t="n">
        <f aca="false">AK147+$AM$3</f>
        <v>33.0492314675394</v>
      </c>
      <c r="AN147" s="96" t="n">
        <f aca="false">AK147+$AN$3</f>
        <v>44.2492314675394</v>
      </c>
      <c r="AO147" s="96" t="n">
        <f aca="false">AK147+$AO$3</f>
        <v>38.1492314675394</v>
      </c>
      <c r="AP147" s="109" t="n">
        <f aca="false">IF(Polymers_Data!AE147=1,0.5*AO147+0.5*AN147,IF(Polymers_Data!AE147=2,0.7*AO147+0.3*AN147,IF(Polymers_Data!AE147=3,MAXA(MINA(AN147,AO147),AM147),IF(Polymers_Data!AE147=4,0.7*AO147+0.3*AM147,IF(Polymers_Data!AE147=5,0.5*AO147+0.5*AM147,"ERR")))))</f>
        <v>38.1492314675394</v>
      </c>
      <c r="AQ147" s="109" t="n">
        <f aca="false">IF(Polymers_Data!AE147=1,0.5*AO147+0.5*AN147,IF(Polymers_Data!AE147=2,0.7*AO147+0.3*AN147,IF(Polymers_Data!AE147=3,MAXA(MINA(AN147,AO147),AM147),IF(Polymers_Data!AE147=4,0.7*AO147+0.3*AM147,IF(Polymers_Data!AE147=5,0.5*AO147+0.5*AM147,"ERR")))))</f>
        <v>38.1492314675394</v>
      </c>
      <c r="AR147" s="96" t="n">
        <f aca="false">$AK147+10</f>
        <v>30.2492314675394</v>
      </c>
      <c r="AS147" s="96" t="n">
        <f aca="false">$AK147+23.75</f>
        <v>43.9992314675394</v>
      </c>
      <c r="AT147" s="96" t="n">
        <f aca="false">$AK147+$AT$3</f>
        <v>35.6392314675394</v>
      </c>
      <c r="AU147" s="96" t="n">
        <f aca="false">IF(Polymers_Data!BP147=1,0.5*AT147+0.5*AS147,IF(Polymers_Data!BP147=2,0.7*AT147+0.3*AS147,IF(Polymers_Data!BP147=3,MAXA(MINA(AS147,AT147),AR147),IF(Polymers_Data!BP147=4,0.7*AT147+0.3*AR147,IF(Polymers_Data!BP147=5,0.3*AT147+0.7*AR147,"ERR")))))</f>
        <v>35.6392314675394</v>
      </c>
      <c r="AV147" s="96"/>
      <c r="AW147" s="96" t="n">
        <f aca="false">AT147+AV147</f>
        <v>35.6392314675394</v>
      </c>
      <c r="AX147" s="146"/>
      <c r="AY147" s="108" t="n">
        <f aca="false">C147</f>
        <v>24.7492314675394</v>
      </c>
      <c r="AZ147" s="143"/>
      <c r="BA147" s="96" t="n">
        <f aca="false">AY147+$BA$3</f>
        <v>42.2492314675394</v>
      </c>
      <c r="BB147" s="96" t="n">
        <f aca="false">AY147+$BB$3</f>
        <v>84.7492314675394</v>
      </c>
      <c r="BC147" s="96" t="n">
        <f aca="false">AY147+$BC$3</f>
        <v>64.2492314675394</v>
      </c>
      <c r="BD147" s="109" t="n">
        <f aca="false">IF(Polymers_Data!BZ147=1,0.5*BC147+0.5*BB147,IF(Polymers_Data!BZ147=2,0.7*BC147+0.3*BB147,IF(Polymers_Data!BZ147=3,MAXA(MINA(BB147,BC147),BA147),IF(Polymers_Data!BZ147=4,0.7*BC147+0.3*BA147,IF(Polymers_Data!BZ147=5,0.5*BC147+0.5*BA147,"ERR")))))</f>
        <v>64.2492314675394</v>
      </c>
      <c r="BE147" s="92" t="n">
        <f aca="false">IF(Polymers_Data!BZ147=1,0.5*BC147+0.5*BB147,IF(Polymers_Data!BZ147=2,0.7*BC147+0.3*BB147,IF(Polymers_Data!BZ147=3,MAXA(MINA(BB147,BC147),BA147),IF(Polymers_Data!BZ147=4,0.7*BC147+0.3*BA147,IF(Polymers_Data!BZ147=5,0.5*BC147+0.5*BA147,"ERR")))))</f>
        <v>64.2492314675394</v>
      </c>
      <c r="BF147" s="143"/>
      <c r="BG147" s="143"/>
      <c r="BH147" s="143"/>
      <c r="BI147" s="120" t="n">
        <f aca="false">BC147+BH147</f>
        <v>64.2492314675394</v>
      </c>
      <c r="BJ147" s="143"/>
      <c r="BK147" s="114" t="n">
        <f aca="false">DQ147</f>
        <v>35.7492314675394</v>
      </c>
      <c r="BL147" s="143"/>
      <c r="BM147" s="96" t="n">
        <f aca="false">BK147+$BM$3</f>
        <v>42.9992314675394</v>
      </c>
      <c r="BN147" s="96" t="n">
        <f aca="false">BK147+22</f>
        <v>57.7492314675394</v>
      </c>
      <c r="BO147" s="96" t="n">
        <f aca="false">BK147+$BO$3</f>
        <v>50.9492314675394</v>
      </c>
      <c r="BP147" s="121" t="n">
        <f aca="false">IF(Polymers_Data!AJ147=1,0.5*BO147+0.5*BN147,IF(Polymers_Data!AJ147=2,0.7*BO147+0.3*BN147,IF(Polymers_Data!AJ147=3,MAXA(MINA(BN147,BO147),BM147),IF(Polymers_Data!AJ147=4,0.7*BO147+0.3*BM147,IF(Polymers_Data!AJ147=5,0.5*BO147+0.5*BM147,"ERR")))))</f>
        <v>50.9492314675394</v>
      </c>
      <c r="BQ147" s="121" t="n">
        <v>0</v>
      </c>
      <c r="BR147" s="121" t="n">
        <f aca="false">BO147+BQ147</f>
        <v>50.9492314675394</v>
      </c>
      <c r="BS147" s="96" t="n">
        <f aca="false">BR147-2.5</f>
        <v>48.4492314675394</v>
      </c>
      <c r="BT147" s="124"/>
      <c r="BU147" s="122" t="n">
        <f aca="false">VLOOKUP(A147,'[2]Price Curves'!$C$8:$IV$367,'[2]Price Curves'!$AW$1)</f>
        <v>31.9252174585921</v>
      </c>
      <c r="BV147" s="96" t="n">
        <f aca="false">BU147/2.97</f>
        <v>10.7492314675394</v>
      </c>
      <c r="BW147" s="96" t="n">
        <f aca="false">BV147+7</f>
        <v>17.7492314675394</v>
      </c>
      <c r="BX147" s="96" t="n">
        <f aca="false">BV147+23.861</f>
        <v>34.6102314675394</v>
      </c>
      <c r="BY147" s="96" t="n">
        <f aca="false">BV147+$BY$3</f>
        <v>24.7492314675394</v>
      </c>
      <c r="BZ147" s="96" t="n">
        <f aca="false">IF(Monomers_Data!F147=1,0.5*BY147+0.5*BX147,IF(Monomers_Data!F147=2,0.7*BY147+0.3*BX147,IF(Monomers_Data!F147=3,MAXA(MINA(BX147,BY147),BW147),IF(Monomers_Data!F147=4,0.7*BY147+0.3*BW147,IF(Monomers_Data!F147=5,0.5*BY147+0.5*BW147,"ERR")))))</f>
        <v>24.7492314675394</v>
      </c>
      <c r="CA147" s="96"/>
      <c r="CB147" s="92" t="n">
        <f aca="false">BY147+CA147</f>
        <v>24.7492314675394</v>
      </c>
      <c r="CC147" s="96" t="n">
        <f aca="false">EP147</f>
        <v>22.1492314675394</v>
      </c>
      <c r="CD147" s="96" t="n">
        <f aca="false">CB147+2</f>
        <v>26.7492314675394</v>
      </c>
      <c r="CE147" s="123" t="n">
        <f aca="false">CB147+0.25</f>
        <v>24.9992314675394</v>
      </c>
      <c r="CF147" s="124"/>
      <c r="CG147" s="105" t="n">
        <f aca="false">VLOOKUP(A147,'[2]Price Curves'!$C$8:$BH$367,'[2]Price Curves'!$AY$1)</f>
        <v>50.9114539225155</v>
      </c>
      <c r="CH147" s="124" t="n">
        <f aca="false">CG147/4.23</f>
        <v>12.0358047098145</v>
      </c>
      <c r="CI147" s="124" t="n">
        <f aca="false">$CB147+CI$3</f>
        <v>16.7492314675394</v>
      </c>
      <c r="CJ147" s="124" t="n">
        <f aca="false">$CB147+CJ$3</f>
        <v>22.7492314675394</v>
      </c>
      <c r="CK147" s="124" t="n">
        <f aca="false">$CB147+CK$3</f>
        <v>18.7492314675394</v>
      </c>
      <c r="CL147" s="125" t="n">
        <f aca="false">IF(Monomers_Data!P147=1,0.5*CK147+0.5*CJ147,IF(Monomers_Data!P147=2,0.7*CK147+0.3*CJ147,IF(Monomers_Data!P147=3,MAXA(MINA(CJ147,CK147),CI147),IF(Monomers_Data!P147=4,0.7*CK147+0.3*CI147,IF(Monomers_Data!P147=5,0.5*CK147+0.5*CI147,"ERR")))))</f>
        <v>18.7492314675394</v>
      </c>
      <c r="CM147" s="125" t="n">
        <f aca="false">CH147+$CM$3</f>
        <v>19.0358047098145</v>
      </c>
      <c r="CN147" s="125"/>
      <c r="CO147" s="118" t="n">
        <f aca="false">CK147+CN147</f>
        <v>18.7492314675394</v>
      </c>
      <c r="CP147" s="125" t="n">
        <v>1.5</v>
      </c>
      <c r="CQ147" s="127" t="n">
        <f aca="false">CO147+CP147</f>
        <v>20.2492314675394</v>
      </c>
      <c r="CR147" s="124" t="e">
        <f aca="false">EX147</f>
        <v>#VALUE!</v>
      </c>
      <c r="CS147" s="128" t="e">
        <f aca="false">EX147</f>
        <v>#VALUE!</v>
      </c>
      <c r="CT147" s="7" t="n">
        <f aca="false">CB147</f>
        <v>24.7492314675394</v>
      </c>
      <c r="CU147" s="124" t="n">
        <f aca="false">(+CT147+$CU$3)</f>
        <v>27.2492314675394</v>
      </c>
      <c r="CV147" s="124" t="n">
        <f aca="false">CT147+$CV$3</f>
        <v>41.7492314675394</v>
      </c>
      <c r="CW147" s="124" t="n">
        <f aca="false">CT147+$CW$3</f>
        <v>34.7492314675394</v>
      </c>
      <c r="CX147" s="96" t="n">
        <f aca="false">IF(Polymers_Data!BU147=1,0.5*CW147+0.5*CV147,IF(Polymers_Data!BU147=2,0.7*CW147+0.3*CV147,IF(Polymers_Data!BU147=3,MAXA(MINA(CV147,CW147),CU147),IF(Polymers_Data!BU147=4,0.7*CW147+0.3*CU147,IF(Polymers_Data!BU147=5,0.5*CW147+0.5*CU147,"ERR")))))</f>
        <v>36.8492314675394</v>
      </c>
      <c r="CY147" s="129" t="n">
        <f aca="false">CX147</f>
        <v>36.8492314675394</v>
      </c>
      <c r="CZ147" s="105" t="n">
        <v>0</v>
      </c>
      <c r="DA147" s="124" t="n">
        <f aca="false">CZ147*100/(0.2*4.22+0.8*2.9696)</f>
        <v>0</v>
      </c>
      <c r="DB147" s="123"/>
      <c r="DC147" s="124" t="n">
        <f aca="false">EN147</f>
        <v>22.1492314675394</v>
      </c>
      <c r="DD147" s="124" t="e">
        <f aca="false">EB147</f>
        <v>#VALUE!</v>
      </c>
      <c r="DE147" s="124" t="e">
        <f aca="false">DC147*0.285+DD147/7.37*0.785+5.2</f>
        <v>#VALUE!</v>
      </c>
      <c r="DF147" s="124" t="n">
        <f aca="false">DC147+$DF$3</f>
        <v>16.8492314675394</v>
      </c>
      <c r="DG147" s="124" t="n">
        <f aca="false">DC147+$DG$3</f>
        <v>47.1492314675394</v>
      </c>
      <c r="DH147" s="96" t="n">
        <f aca="false">DC147+6</f>
        <v>28.1492314675394</v>
      </c>
      <c r="DI147" s="124" t="n">
        <f aca="false">IF(Monomers_Data!AE147=1,0.5*DH147+0.5*DG147,IF(Monomers_Data!AE147=2,0.7*DH147+0.3*DG147,IF(Monomers_Data!AE147=3,MAXA(MINA(DG147,DH147),DF147),IF(Monomers_Data!AE147=4,0.7*DH147+0.3*DF147,IF(Monomers_Data!AE147=5,0.5*DH147+0.5*DF147,"ERR")))))</f>
        <v>28.1492314675394</v>
      </c>
      <c r="DJ147" s="125" t="n">
        <f aca="false">DI147</f>
        <v>28.1492314675394</v>
      </c>
      <c r="DK147" s="123" t="n">
        <f aca="false">DJ147/100*2204</f>
        <v>620.409061544569</v>
      </c>
      <c r="DL147" s="124" t="n">
        <f aca="false">CB147</f>
        <v>24.7492314675394</v>
      </c>
      <c r="DM147" s="124" t="n">
        <f aca="false">DL147+$DM$3</f>
        <v>27.2492314675394</v>
      </c>
      <c r="DN147" s="124" t="n">
        <f aca="false">DL147+$DN$3</f>
        <v>47.7492314675394</v>
      </c>
      <c r="DO147" s="96" t="n">
        <f aca="false">DL147+$DO$3</f>
        <v>35.7492314675394</v>
      </c>
      <c r="DP147" s="124" t="n">
        <f aca="false">IF(Monomers_Data!AE147=1,0.5*DO147+0.5*DN147,IF(Monomers_Data!AE147=2,0.7*DO147+0.3*DN147,IF(Monomers_Data!AE147=3,MAXA(MINA(DN147,DO147),DM147),IF(Monomers_Data!AE147=4,0.7*DO147+0.3*DM147,IF(Monomers_Data!AE147=5,0.5*DO147+0.5*DM147,"ERR")))))</f>
        <v>35.7492314675394</v>
      </c>
      <c r="DQ147" s="125" t="n">
        <f aca="false">DP147</f>
        <v>35.7492314675394</v>
      </c>
      <c r="DR147" s="123" t="n">
        <f aca="false">DQ147/100*2204</f>
        <v>787.913061544569</v>
      </c>
      <c r="DS147" s="96" t="n">
        <f aca="false">VLOOKUP(A147,'[2]Price Curves'!$C$8:$BH$367,'[2]Price Curves'!$BC$1)</f>
        <v>23.5999999999999</v>
      </c>
      <c r="DT147" s="124" t="n">
        <f aca="false">DS147/42*100</f>
        <v>56.190476190476</v>
      </c>
      <c r="DU147" s="124" t="str">
        <f aca="false">VLOOKUP(A147,'[2]Price Curves'!$C$8:$BH$367,'[2]Price Curves'!$BG$1)</f>
        <v/>
      </c>
      <c r="DV147" s="105" t="n">
        <f aca="false">DT148+$DT$3</f>
        <v>25.6</v>
      </c>
      <c r="DW147" s="130" t="n">
        <f aca="false">DT148+$DU$3</f>
        <v>110</v>
      </c>
      <c r="DX147" s="130" t="e">
        <f aca="false">DT147*$DV$3+DU147*$DW$3+$DX$3</f>
        <v>#VALUE!</v>
      </c>
      <c r="DY147" s="96" t="n">
        <f aca="false">DT148+$DY$3</f>
        <v>55</v>
      </c>
      <c r="DZ147" s="96"/>
      <c r="EA147" s="131" t="e">
        <f aca="false">DX147+DZ147</f>
        <v>#VALUE!</v>
      </c>
      <c r="EB147" s="131" t="e">
        <f aca="false">DX147</f>
        <v>#VALUE!</v>
      </c>
      <c r="EC147" s="132"/>
      <c r="ED147" s="133" t="n">
        <f aca="false">'[2]Price Curves'!AM146</f>
        <v>0</v>
      </c>
      <c r="EH147" s="106" t="n">
        <f aca="false">MAX(EXP(-0.015*((A153-'Export File'!$A$6+30)/365))*$EH$8,0.1)</f>
        <v>0.1</v>
      </c>
      <c r="EJ147" s="134" t="n">
        <f aca="false">BV147</f>
        <v>10.7492314675394</v>
      </c>
      <c r="EK147" s="134" t="n">
        <f aca="false">EJ147+5.22</f>
        <v>15.9692314675394</v>
      </c>
      <c r="EL147" s="134" t="n">
        <f aca="false">EJ147+18.2</f>
        <v>28.9492314675394</v>
      </c>
      <c r="EM147" s="134" t="n">
        <f aca="false">EJ147+$EM$3</f>
        <v>22.1492314675394</v>
      </c>
      <c r="EN147" s="135" t="n">
        <f aca="false">IF(Monomers_Data!K147=1,0.5*EM147+0.5*EL147,IF(Monomers_Data!K147=2,0.7*EM147+0.3*EL147,IF(Monomers_Data!K147=3,MAXA(MINA(EL147,EM147),EK147),IF(Monomers_Data!K147=4,0.7*EM147+0.3*EK147,IF(Monomers_Data!K147=5,0.5*EM147+0.5*EK147,"ERR")))))</f>
        <v>22.1492314675394</v>
      </c>
      <c r="EP147" s="142" t="n">
        <f aca="false">EN147+EO147</f>
        <v>22.1492314675394</v>
      </c>
      <c r="EQ147" s="134" t="str">
        <f aca="false">VLOOKUP(A147,'[2]Price Curves'!$C$8:$BH$367,'[2]Price Curves'!$BH$1)</f>
        <v/>
      </c>
      <c r="ER147" s="134" t="n">
        <f aca="false">VLOOKUP(A147,'[2]Price Curves'!$C$8:$BH$367,'[2]Price Curves'!$BA$1)</f>
        <v>51.1424721894409</v>
      </c>
      <c r="ES147" s="137" t="e">
        <f aca="false">MIN(((EQ147+$ET$1-ER147*0.7133-$ET$3)/5.69*2.4313)+1.5,CQ147-$ET$2)</f>
        <v>#VALUE!</v>
      </c>
      <c r="ET147" s="134" t="e">
        <f aca="false">MAX(($EQ147+$ET$1-$ER147*0.7133-$ET$3)/5.69*2.4313+1.5,$CQ147-$ET$2)</f>
        <v>#VALUE!</v>
      </c>
      <c r="EU147" s="138" t="e">
        <f aca="false">AVERAGE(ET147,ES147)</f>
        <v>#VALUE!</v>
      </c>
      <c r="EV147" s="134" t="n">
        <f aca="false">CB147*$EV$2+$EV$3</f>
        <v>15.6856697579923</v>
      </c>
      <c r="EW147" s="134" t="e">
        <f aca="false">IF(Monomers_Data!U147=1,0.5*EU147+0.5*ET147,IF(Monomers_Data!U147=2,0.7*EU147+0.3*ET147,IF(Monomers_Data!U147=3,MAXA(MINA(ET147,EU147),ES147),IF(Monomers_Data!U147=4,0.7*EU147+0.3*ES147,IF(Monomers_Data!U147=5,0.5*EU147+0.5*ES147,"ERR")))))</f>
        <v>#VALUE!</v>
      </c>
      <c r="EX147" s="96" t="e">
        <f aca="false">EW147</f>
        <v>#VALUE!</v>
      </c>
      <c r="EY147" s="139" t="n">
        <f aca="false">VLOOKUP(A147,'[2]Price Curves'!$C$8:$BH$367,'[2]Price Curves'!$BE$1)</f>
        <v>4.697</v>
      </c>
      <c r="EZ147" s="134" t="n">
        <f aca="false">EY147*$EZ$2+$EZ$3</f>
        <v>71.7823</v>
      </c>
      <c r="FA147" s="0" t="n">
        <f aca="false">((EY147*$FA$2)+$FA$3)*100</f>
        <v>69.3185</v>
      </c>
    </row>
    <row r="148" customFormat="false" ht="12" hidden="false" customHeight="false" outlineLevel="0" collapsed="false">
      <c r="A148" s="140" t="n">
        <f aca="false">EOMONTH(A147,0)+1</f>
        <v>41214</v>
      </c>
      <c r="C148" s="125"/>
      <c r="E148" s="124"/>
      <c r="F148" s="124"/>
      <c r="G148" s="124"/>
      <c r="J148" s="118"/>
      <c r="O148" s="124"/>
      <c r="P148" s="124"/>
      <c r="Q148" s="124"/>
      <c r="S148" s="118"/>
      <c r="T148" s="118"/>
      <c r="U148" s="124"/>
      <c r="V148" s="124"/>
      <c r="W148" s="124"/>
      <c r="Z148" s="124"/>
      <c r="AE148" s="124"/>
      <c r="AF148" s="124"/>
      <c r="AG148" s="124"/>
      <c r="AI148" s="118"/>
      <c r="AJ148" s="118"/>
      <c r="AM148" s="124"/>
      <c r="AN148" s="124"/>
      <c r="AO148" s="124"/>
      <c r="AQ148" s="124"/>
      <c r="AR148" s="124"/>
      <c r="AS148" s="124"/>
      <c r="AT148" s="124"/>
      <c r="AU148" s="124"/>
      <c r="AV148" s="124"/>
      <c r="BK148" s="124"/>
      <c r="BM148" s="124"/>
      <c r="BN148" s="147"/>
      <c r="BO148" s="124"/>
      <c r="BR148" s="124"/>
      <c r="BS148" s="96" t="n">
        <f aca="false">BR148-2.5</f>
        <v>-2.5</v>
      </c>
      <c r="BT148" s="124"/>
      <c r="BU148" s="122" t="n">
        <f aca="false">VLOOKUP(A148,'[2]Price Curves'!$C$8:$IV$367,'[2]Price Curves'!$AW$1)</f>
        <v>31.9818155194805</v>
      </c>
      <c r="BV148" s="96"/>
      <c r="BW148" s="96"/>
      <c r="BX148" s="96"/>
      <c r="BY148" s="96"/>
      <c r="BZ148" s="96" t="n">
        <f aca="false">IF(Monomers_Data!F148=1,0.5*BY148+0.5*BX148,IF(Monomers_Data!F148=2,0.7*BY148+0.3*BX148,IF(Monomers_Data!F148=3,MAXA(MINA(BX148,BY148),BW148),IF(Monomers_Data!F148=4,0.7*BY148+0.3*BW148,IF(Monomers_Data!F148=5,0.5*BY148+0.5*BW148,"ERR")))))</f>
        <v>0</v>
      </c>
      <c r="CA148" s="96"/>
      <c r="CB148" s="115"/>
      <c r="CC148" s="96"/>
      <c r="CD148" s="6"/>
      <c r="CE148" s="5"/>
      <c r="CG148" s="105"/>
      <c r="CH148" s="124"/>
      <c r="CI148" s="124"/>
      <c r="CJ148" s="124"/>
      <c r="CK148" s="124"/>
      <c r="CO148" s="118"/>
      <c r="CP148" s="118"/>
      <c r="CZ148" s="105" t="n">
        <v>0</v>
      </c>
      <c r="DA148" s="124"/>
      <c r="DB148" s="123"/>
      <c r="DJ148" s="124"/>
      <c r="DK148" s="123"/>
      <c r="DQ148" s="124"/>
      <c r="DR148" s="123"/>
      <c r="DS148" s="96"/>
      <c r="DT148" s="124"/>
      <c r="DU148" s="124"/>
      <c r="EH148" s="106" t="n">
        <f aca="false">MAX(EXP(-0.015*((A154-'Export File'!$A$6+30)/365))*$EH$8,0.1)</f>
        <v>0.1</v>
      </c>
      <c r="EJ148" s="134" t="n">
        <f aca="false">BV148</f>
        <v>0</v>
      </c>
      <c r="EK148" s="134" t="n">
        <f aca="false">EJ148+5.22</f>
        <v>5.22</v>
      </c>
      <c r="EL148" s="134" t="n">
        <f aca="false">EJ148+18.2</f>
        <v>18.2</v>
      </c>
      <c r="EM148" s="134" t="n">
        <f aca="false">EJ148+$EM$3</f>
        <v>11.4</v>
      </c>
      <c r="EN148" s="135" t="n">
        <f aca="false">IF(Monomers_Data!K148=1,0.5*EM148+0.5*EL148,IF(Monomers_Data!K148=2,0.7*EM148+0.3*EL148,IF(Monomers_Data!K148=3,MAXA(MINA(EL148,EM148),EK148),IF(Monomers_Data!K148=4,0.7*EM148+0.3*EK148,IF(Monomers_Data!K148=5,0.5*EM148+0.5*EK148,"ERR")))))</f>
        <v>11.4</v>
      </c>
      <c r="EP148" s="142" t="n">
        <f aca="false">EN148+EO148</f>
        <v>11.4</v>
      </c>
      <c r="EQ148" s="134" t="str">
        <f aca="false">VLOOKUP(A148,'[2]Price Curves'!$C$8:$BH$367,'[2]Price Curves'!$BH$1)</f>
        <v/>
      </c>
      <c r="ER148" s="134" t="n">
        <f aca="false">VLOOKUP(A148,'[2]Price Curves'!$C$8:$BH$367,'[2]Price Curves'!$BA$1)</f>
        <v>51.2079243506493</v>
      </c>
      <c r="ES148" s="137" t="e">
        <f aca="false">MIN(((EQ148+$ET$1-ER148*0.7133-$ET$3)/5.69*2.4313)+1.5,CQ148-$ET$2)</f>
        <v>#VALUE!</v>
      </c>
      <c r="ET148" s="134" t="e">
        <f aca="false">MAX(($EQ148+$ET$1-$ER148*0.7133-$ET$3)/5.69*2.4313+1.5,$CQ148-$ET$2)</f>
        <v>#VALUE!</v>
      </c>
      <c r="EU148" s="138" t="e">
        <f aca="false">AVERAGE(ET148,ES148)</f>
        <v>#VALUE!</v>
      </c>
      <c r="EV148" s="134" t="n">
        <f aca="false">CB148*$EV$2+$EV$3</f>
        <v>-3</v>
      </c>
      <c r="EW148" s="134" t="e">
        <f aca="false">IF(Monomers_Data!U148=1,0.5*EU148+0.5*ET148,IF(Monomers_Data!U148=2,0.7*EU148+0.3*ET148,IF(Monomers_Data!U148=3,MAXA(MINA(ET148,EU148),ES148),IF(Monomers_Data!U148=4,0.7*EU148+0.3*ES148,IF(Monomers_Data!U148=5,0.5*EU148+0.5*ES148,"ERR")))))</f>
        <v>#VALUE!</v>
      </c>
      <c r="EX148" s="96" t="e">
        <f aca="false">EW148</f>
        <v>#VALUE!</v>
      </c>
      <c r="EY148" s="139" t="n">
        <f aca="false">VLOOKUP(A148,'[2]Price Curves'!$C$8:$BH$367,'[2]Price Curves'!$BE$1)</f>
        <v>4.807</v>
      </c>
      <c r="EZ148" s="134" t="n">
        <f aca="false">EY148*$EZ$2+$EZ$3</f>
        <v>73.5313</v>
      </c>
      <c r="FA148" s="0" t="n">
        <f aca="false">((EY148*$FA$2)+$FA$3)*100</f>
        <v>70.4735</v>
      </c>
    </row>
    <row r="149" customFormat="false" ht="12" hidden="false" customHeight="false" outlineLevel="0" collapsed="false">
      <c r="A149" s="140" t="n">
        <f aca="false">EOMONTH(A148,0)+1</f>
        <v>41244</v>
      </c>
      <c r="C149" s="125"/>
      <c r="E149" s="124"/>
      <c r="F149" s="124"/>
      <c r="G149" s="124"/>
      <c r="J149" s="118"/>
      <c r="O149" s="124"/>
      <c r="P149" s="124"/>
      <c r="Q149" s="124"/>
      <c r="S149" s="118"/>
      <c r="T149" s="118"/>
      <c r="U149" s="124"/>
      <c r="V149" s="124"/>
      <c r="W149" s="124"/>
      <c r="Z149" s="124"/>
      <c r="AE149" s="124"/>
      <c r="AF149" s="124"/>
      <c r="AG149" s="124"/>
      <c r="AI149" s="118"/>
      <c r="AJ149" s="118"/>
      <c r="AM149" s="124"/>
      <c r="AN149" s="124"/>
      <c r="AO149" s="124"/>
      <c r="AQ149" s="124"/>
      <c r="AR149" s="124"/>
      <c r="AS149" s="124"/>
      <c r="AT149" s="124"/>
      <c r="AU149" s="124"/>
      <c r="AV149" s="124"/>
      <c r="BK149" s="124"/>
      <c r="BM149" s="124"/>
      <c r="BN149" s="147"/>
      <c r="BO149" s="124"/>
      <c r="BR149" s="124"/>
      <c r="BS149" s="96" t="n">
        <f aca="false">BR149-2.5</f>
        <v>-2.5</v>
      </c>
      <c r="BT149" s="124"/>
      <c r="BU149" s="122" t="n">
        <f aca="false">VLOOKUP(A149,'[2]Price Curves'!$C$8:$IV$367,'[2]Price Curves'!$AW$1)</f>
        <v>32.0367142261905</v>
      </c>
      <c r="BV149" s="96"/>
      <c r="BW149" s="96"/>
      <c r="BX149" s="96"/>
      <c r="BY149" s="96"/>
      <c r="BZ149" s="96" t="n">
        <f aca="false">IF(Monomers_Data!F149=1,0.5*BY149+0.5*BX149,IF(Monomers_Data!F149=2,0.7*BY149+0.3*BX149,IF(Monomers_Data!F149=3,MAXA(MINA(BX149,BY149),BW149),IF(Monomers_Data!F149=4,0.7*BY149+0.3*BW149,IF(Monomers_Data!F149=5,0.5*BY149+0.5*BW149,"ERR")))))</f>
        <v>0</v>
      </c>
      <c r="CA149" s="96"/>
      <c r="CB149" s="115"/>
      <c r="CC149" s="96"/>
      <c r="CD149" s="6"/>
      <c r="CE149" s="5"/>
      <c r="CG149" s="105"/>
      <c r="CH149" s="124"/>
      <c r="CI149" s="124"/>
      <c r="CJ149" s="124"/>
      <c r="CK149" s="124"/>
      <c r="CO149" s="118"/>
      <c r="CP149" s="118"/>
      <c r="CZ149" s="105" t="n">
        <v>0</v>
      </c>
      <c r="DA149" s="124"/>
      <c r="DB149" s="123"/>
      <c r="DJ149" s="124"/>
      <c r="DK149" s="123"/>
      <c r="DQ149" s="124"/>
      <c r="DR149" s="123"/>
      <c r="DS149" s="96"/>
      <c r="DT149" s="124"/>
      <c r="DU149" s="124"/>
      <c r="EH149" s="106" t="n">
        <f aca="false">MAX(EXP(-0.015*((A155-'Export File'!$A$6+30)/365))*$EH$8,0.1)</f>
        <v>0.1</v>
      </c>
      <c r="EJ149" s="134" t="n">
        <f aca="false">BV149</f>
        <v>0</v>
      </c>
      <c r="EK149" s="134" t="n">
        <f aca="false">EJ149+5.22</f>
        <v>5.22</v>
      </c>
      <c r="EL149" s="134" t="n">
        <f aca="false">EJ149+18.2</f>
        <v>18.2</v>
      </c>
      <c r="EM149" s="134" t="n">
        <f aca="false">EJ149+$EM$3</f>
        <v>11.4</v>
      </c>
      <c r="EN149" s="135" t="n">
        <f aca="false">IF(Monomers_Data!K149=1,0.5*EM149+0.5*EL149,IF(Monomers_Data!K149=2,0.7*EM149+0.3*EL149,IF(Monomers_Data!K149=3,MAXA(MINA(EL149,EM149),EK149),IF(Monomers_Data!K149=4,0.7*EM149+0.3*EK149,IF(Monomers_Data!K149=5,0.5*EM149+0.5*EK149,"ERR")))))</f>
        <v>11.4</v>
      </c>
      <c r="EP149" s="142" t="n">
        <f aca="false">EN149+EO149</f>
        <v>11.4</v>
      </c>
      <c r="EQ149" s="134" t="str">
        <f aca="false">VLOOKUP(A149,'[2]Price Curves'!$C$8:$BH$367,'[2]Price Curves'!$BH$1)</f>
        <v/>
      </c>
      <c r="ER149" s="134" t="n">
        <f aca="false">VLOOKUP(A149,'[2]Price Curves'!$C$8:$BH$367,'[2]Price Curves'!$BA$1)</f>
        <v>51.2698248214283</v>
      </c>
      <c r="ES149" s="137" t="e">
        <f aca="false">MIN(((EQ149+$ET$1-ER149*0.7133-$ET$3)/5.69*2.4313)+1.5,CQ149-$ET$2)</f>
        <v>#VALUE!</v>
      </c>
      <c r="ET149" s="134" t="e">
        <f aca="false">MAX(($EQ149+$ET$1-$ER149*0.7133-$ET$3)/5.69*2.4313+1.5,$CQ149-$ET$2)</f>
        <v>#VALUE!</v>
      </c>
      <c r="EU149" s="138" t="e">
        <f aca="false">AVERAGE(ET149,ES149)</f>
        <v>#VALUE!</v>
      </c>
      <c r="EV149" s="134" t="n">
        <f aca="false">CB149*$EV$2+$EV$3</f>
        <v>-3</v>
      </c>
      <c r="EW149" s="134" t="e">
        <f aca="false">IF(Monomers_Data!U149=1,0.5*EU149+0.5*ET149,IF(Monomers_Data!U149=2,0.7*EU149+0.3*ET149,IF(Monomers_Data!U149=3,MAXA(MINA(ET149,EU149),ES149),IF(Monomers_Data!U149=4,0.7*EU149+0.3*ES149,IF(Monomers_Data!U149=5,0.5*EU149+0.5*ES149,"ERR")))))</f>
        <v>#VALUE!</v>
      </c>
      <c r="EX149" s="96" t="e">
        <f aca="false">EW149</f>
        <v>#VALUE!</v>
      </c>
      <c r="EY149" s="139" t="n">
        <f aca="false">VLOOKUP(A149,'[2]Price Curves'!$C$8:$BH$367,'[2]Price Curves'!$BE$1)</f>
        <v>4.927</v>
      </c>
      <c r="EZ149" s="134" t="n">
        <f aca="false">EY149*$EZ$2+$EZ$3</f>
        <v>75.4393</v>
      </c>
      <c r="FA149" s="0" t="n">
        <f aca="false">((EY149*$FA$2)+$FA$3)*100</f>
        <v>71.7335</v>
      </c>
    </row>
    <row r="150" customFormat="false" ht="12" hidden="false" customHeight="false" outlineLevel="0" collapsed="false">
      <c r="A150" s="140" t="n">
        <f aca="false">EOMONTH(A149,0)+1</f>
        <v>41275</v>
      </c>
      <c r="C150" s="125"/>
      <c r="E150" s="124"/>
      <c r="F150" s="124"/>
      <c r="G150" s="124"/>
      <c r="J150" s="118"/>
      <c r="O150" s="124"/>
      <c r="P150" s="124"/>
      <c r="Q150" s="124"/>
      <c r="S150" s="118"/>
      <c r="T150" s="118"/>
      <c r="U150" s="124"/>
      <c r="V150" s="124"/>
      <c r="W150" s="124"/>
      <c r="AE150" s="124"/>
      <c r="AF150" s="124"/>
      <c r="AG150" s="124"/>
      <c r="AI150" s="118"/>
      <c r="AJ150" s="118"/>
      <c r="AM150" s="124"/>
      <c r="AN150" s="124"/>
      <c r="AO150" s="124"/>
      <c r="AQ150" s="124"/>
      <c r="AR150" s="124"/>
      <c r="AS150" s="124"/>
      <c r="AT150" s="124"/>
      <c r="AU150" s="124"/>
      <c r="AV150" s="124"/>
      <c r="BK150" s="124"/>
      <c r="BM150" s="124"/>
      <c r="BN150" s="147"/>
      <c r="BO150" s="124"/>
      <c r="BR150" s="124"/>
      <c r="BS150" s="96" t="n">
        <f aca="false">BR150-2.5</f>
        <v>-2.5</v>
      </c>
      <c r="BT150" s="124"/>
      <c r="BU150" s="122" t="n">
        <f aca="false">VLOOKUP(A150,'[2]Price Curves'!$C$8:$IV$367,'[2]Price Curves'!$AW$1)</f>
        <v>30.3877475487012</v>
      </c>
      <c r="BV150" s="96"/>
      <c r="BW150" s="96"/>
      <c r="BX150" s="96"/>
      <c r="BY150" s="96"/>
      <c r="BZ150" s="96" t="n">
        <f aca="false">IF(Monomers_Data!F150=1,0.5*BY150+0.5*BX150,IF(Monomers_Data!F150=2,0.7*BY150+0.3*BX150,IF(Monomers_Data!F150=3,MAXA(MINA(BX150,BY150),BW150),IF(Monomers_Data!F150=4,0.7*BY150+0.3*BW150,IF(Monomers_Data!F150=5,0.5*BY150+0.5*BW150,"ERR")))))</f>
        <v>0</v>
      </c>
      <c r="CA150" s="96"/>
      <c r="CB150" s="115"/>
      <c r="CC150" s="96"/>
      <c r="CD150" s="6"/>
      <c r="CE150" s="5"/>
      <c r="CG150" s="105"/>
      <c r="CH150" s="124"/>
      <c r="CI150" s="124"/>
      <c r="CJ150" s="124"/>
      <c r="CK150" s="124"/>
      <c r="CO150" s="118"/>
      <c r="CP150" s="118"/>
      <c r="CZ150" s="105" t="n">
        <v>0</v>
      </c>
      <c r="DA150" s="124"/>
      <c r="DB150" s="123"/>
      <c r="DJ150" s="124"/>
      <c r="DK150" s="123"/>
      <c r="DQ150" s="124"/>
      <c r="DR150" s="123"/>
      <c r="DS150" s="96"/>
      <c r="DT150" s="124"/>
      <c r="DU150" s="124"/>
      <c r="EH150" s="106" t="n">
        <f aca="false">MAX(EXP(-0.015*((A156-'Export File'!$A$6+30)/365))*$EH$8,0.1)</f>
        <v>0.1</v>
      </c>
      <c r="EJ150" s="134" t="n">
        <f aca="false">BV150</f>
        <v>0</v>
      </c>
      <c r="EK150" s="134" t="n">
        <f aca="false">EJ150+5.22</f>
        <v>5.22</v>
      </c>
      <c r="EL150" s="134" t="n">
        <f aca="false">EJ150+18.2</f>
        <v>18.2</v>
      </c>
      <c r="EM150" s="134" t="n">
        <f aca="false">EJ150+$EM$3</f>
        <v>11.4</v>
      </c>
      <c r="EN150" s="135" t="n">
        <f aca="false">IF(Monomers_Data!K150=1,0.5*EM150+0.5*EL150,IF(Monomers_Data!K150=2,0.7*EM150+0.3*EL150,IF(Monomers_Data!K150=3,MAXA(MINA(EL150,EM150),EK150),IF(Monomers_Data!K150=4,0.7*EM150+0.3*EK150,IF(Monomers_Data!K150=5,0.5*EM150+0.5*EK150,"ERR")))))</f>
        <v>11.4</v>
      </c>
      <c r="EP150" s="142" t="n">
        <f aca="false">EN150+EO150</f>
        <v>11.4</v>
      </c>
      <c r="EQ150" s="134" t="str">
        <f aca="false">VLOOKUP(A150,'[2]Price Curves'!$C$8:$BH$367,'[2]Price Curves'!$BH$1)</f>
        <v/>
      </c>
      <c r="ER150" s="134" t="n">
        <f aca="false">VLOOKUP(A150,'[2]Price Curves'!$C$8:$BH$367,'[2]Price Curves'!$BA$1)</f>
        <v>52.1180671266233</v>
      </c>
      <c r="ES150" s="137" t="e">
        <f aca="false">MIN(((EQ150+$ET$1-ER150*0.7133-$ET$3)/5.69*2.4313)+1.5,CQ150-$ET$2)</f>
        <v>#VALUE!</v>
      </c>
      <c r="ET150" s="134" t="e">
        <f aca="false">MAX(($EQ150+$ET$1-$ER150*0.7133-$ET$3)/5.69*2.4313+1.5,$CQ150-$ET$2)</f>
        <v>#VALUE!</v>
      </c>
      <c r="EU150" s="138" t="e">
        <f aca="false">AVERAGE(ET150,ES150)</f>
        <v>#VALUE!</v>
      </c>
      <c r="EV150" s="134" t="n">
        <f aca="false">CB150*$EV$2+$EV$3</f>
        <v>-3</v>
      </c>
      <c r="EW150" s="134" t="e">
        <f aca="false">IF(Monomers_Data!U150=1,0.5*EU150+0.5*ET150,IF(Monomers_Data!U150=2,0.7*EU150+0.3*ET150,IF(Monomers_Data!U150=3,MAXA(MINA(ET150,EU150),ES150),IF(Monomers_Data!U150=4,0.7*EU150+0.3*ES150,IF(Monomers_Data!U150=5,0.5*EU150+0.5*ES150,"ERR")))))</f>
        <v>#VALUE!</v>
      </c>
      <c r="EX150" s="96" t="e">
        <f aca="false">EW150</f>
        <v>#VALUE!</v>
      </c>
      <c r="EY150" s="139" t="n">
        <f aca="false">VLOOKUP(A150,'[2]Price Curves'!$C$8:$BH$367,'[2]Price Curves'!$BE$1)</f>
        <v>5.017</v>
      </c>
      <c r="EZ150" s="134" t="n">
        <f aca="false">EY150*$EZ$2+$EZ$3</f>
        <v>76.8703</v>
      </c>
      <c r="FA150" s="0" t="n">
        <f aca="false">((EY150*$FA$2)+$FA$3)*100</f>
        <v>72.6785</v>
      </c>
    </row>
    <row r="151" customFormat="false" ht="12" hidden="false" customHeight="false" outlineLevel="0" collapsed="false">
      <c r="A151" s="140" t="n">
        <f aca="false">EOMONTH(A150,0)+1</f>
        <v>41306</v>
      </c>
      <c r="C151" s="125"/>
      <c r="E151" s="124"/>
      <c r="F151" s="124"/>
      <c r="G151" s="124"/>
      <c r="J151" s="118"/>
      <c r="O151" s="124"/>
      <c r="P151" s="124"/>
      <c r="Q151" s="124"/>
      <c r="S151" s="118"/>
      <c r="T151" s="118"/>
      <c r="U151" s="124"/>
      <c r="V151" s="124"/>
      <c r="W151" s="124"/>
      <c r="AE151" s="124"/>
      <c r="AF151" s="124"/>
      <c r="AG151" s="124"/>
      <c r="AI151" s="118"/>
      <c r="AJ151" s="118"/>
      <c r="AM151" s="124"/>
      <c r="AN151" s="124"/>
      <c r="AO151" s="124"/>
      <c r="AQ151" s="124"/>
      <c r="AR151" s="124"/>
      <c r="AS151" s="124"/>
      <c r="AT151" s="124"/>
      <c r="AU151" s="124"/>
      <c r="AV151" s="124"/>
      <c r="BK151" s="124"/>
      <c r="BM151" s="124"/>
      <c r="BN151" s="147"/>
      <c r="BO151" s="124"/>
      <c r="BR151" s="124"/>
      <c r="BS151" s="96" t="n">
        <f aca="false">BR151-2.5</f>
        <v>-2.5</v>
      </c>
      <c r="BT151" s="124"/>
      <c r="BU151" s="122" t="n">
        <f aca="false">VLOOKUP(A151,'[2]Price Curves'!$C$8:$IV$367,'[2]Price Curves'!$AW$1)</f>
        <v>30.4416739880952</v>
      </c>
      <c r="BV151" s="96"/>
      <c r="BW151" s="96"/>
      <c r="BX151" s="96"/>
      <c r="BY151" s="96"/>
      <c r="BZ151" s="96" t="n">
        <f aca="false">IF(Monomers_Data!F151=1,0.5*BY151+0.5*BX151,IF(Monomers_Data!F151=2,0.7*BY151+0.3*BX151,IF(Monomers_Data!F151=3,MAXA(MINA(BX151,BY151),BW151),IF(Monomers_Data!F151=4,0.7*BY151+0.3*BW151,IF(Monomers_Data!F151=5,0.5*BY151+0.5*BW151,"ERR")))))</f>
        <v>0</v>
      </c>
      <c r="CA151" s="96"/>
      <c r="CB151" s="115"/>
      <c r="CC151" s="96"/>
      <c r="CD151" s="6"/>
      <c r="CE151" s="5"/>
      <c r="CG151" s="105"/>
      <c r="CH151" s="124"/>
      <c r="CI151" s="124"/>
      <c r="CJ151" s="124"/>
      <c r="CK151" s="124"/>
      <c r="CO151" s="118"/>
      <c r="CP151" s="118"/>
      <c r="CZ151" s="105" t="n">
        <v>0</v>
      </c>
      <c r="DA151" s="124"/>
      <c r="DB151" s="123"/>
      <c r="DJ151" s="124"/>
      <c r="DK151" s="123"/>
      <c r="DQ151" s="124"/>
      <c r="DR151" s="123"/>
      <c r="DS151" s="96"/>
      <c r="DT151" s="124"/>
      <c r="DU151" s="124"/>
      <c r="EH151" s="106" t="n">
        <f aca="false">MAX(EXP(-0.015*((A157-'Export File'!$A$6+30)/365))*$EH$8,0.1)</f>
        <v>0.1</v>
      </c>
      <c r="EJ151" s="134" t="n">
        <f aca="false">BV151</f>
        <v>0</v>
      </c>
      <c r="EK151" s="134" t="n">
        <f aca="false">EJ151+5.22</f>
        <v>5.22</v>
      </c>
      <c r="EL151" s="134" t="n">
        <f aca="false">EJ151+18.2</f>
        <v>18.2</v>
      </c>
      <c r="EM151" s="134" t="n">
        <f aca="false">EJ151+$EM$3</f>
        <v>11.4</v>
      </c>
      <c r="EN151" s="135" t="n">
        <f aca="false">IF(Monomers_Data!K151=1,0.5*EM151+0.5*EL151,IF(Monomers_Data!K151=2,0.7*EM151+0.3*EL151,IF(Monomers_Data!K151=3,MAXA(MINA(EL151,EM151),EK151),IF(Monomers_Data!K151=4,0.7*EM151+0.3*EK151,IF(Monomers_Data!K151=5,0.5*EM151+0.5*EK151,"ERR")))))</f>
        <v>11.4</v>
      </c>
      <c r="EP151" s="142" t="n">
        <f aca="false">EN151+EO151</f>
        <v>11.4</v>
      </c>
      <c r="EQ151" s="134" t="str">
        <f aca="false">VLOOKUP(A151,'[2]Price Curves'!$C$8:$BH$367,'[2]Price Curves'!$BH$1)</f>
        <v/>
      </c>
      <c r="ER151" s="134" t="n">
        <f aca="false">VLOOKUP(A151,'[2]Price Curves'!$C$8:$BH$367,'[2]Price Curves'!$BA$1)</f>
        <v>52.1779355357141</v>
      </c>
      <c r="ES151" s="137" t="e">
        <f aca="false">MIN(((EQ151+$ET$1-ER151*0.7133-$ET$3)/5.69*2.4313)+1.5,CQ151-$ET$2)</f>
        <v>#VALUE!</v>
      </c>
      <c r="ET151" s="134" t="e">
        <f aca="false">MAX(($EQ151+$ET$1-$ER151*0.7133-$ET$3)/5.69*2.4313+1.5,$CQ151-$ET$2)</f>
        <v>#VALUE!</v>
      </c>
      <c r="EU151" s="138" t="e">
        <f aca="false">AVERAGE(ET151,ES151)</f>
        <v>#VALUE!</v>
      </c>
      <c r="EV151" s="134" t="n">
        <f aca="false">CB151*$EV$2+$EV$3</f>
        <v>-3</v>
      </c>
      <c r="EW151" s="134" t="e">
        <f aca="false">IF(Monomers_Data!U151=1,0.5*EU151+0.5*ET151,IF(Monomers_Data!U151=2,0.7*EU151+0.3*ET151,IF(Monomers_Data!U151=3,MAXA(MINA(ET151,EU151),ES151),IF(Monomers_Data!U151=4,0.7*EU151+0.3*ES151,IF(Monomers_Data!U151=5,0.5*EU151+0.5*ES151,"ERR")))))</f>
        <v>#VALUE!</v>
      </c>
      <c r="EX151" s="96" t="e">
        <f aca="false">EW151</f>
        <v>#VALUE!</v>
      </c>
      <c r="EY151" s="139" t="n">
        <f aca="false">VLOOKUP(A151,'[2]Price Curves'!$C$8:$BH$367,'[2]Price Curves'!$BE$1)</f>
        <v>4.897</v>
      </c>
      <c r="EZ151" s="134" t="n">
        <f aca="false">EY151*$EZ$2+$EZ$3</f>
        <v>74.9623</v>
      </c>
      <c r="FA151" s="0" t="n">
        <f aca="false">((EY151*$FA$2)+$FA$3)*100</f>
        <v>71.4185</v>
      </c>
    </row>
    <row r="152" customFormat="false" ht="12" hidden="false" customHeight="false" outlineLevel="0" collapsed="false">
      <c r="A152" s="140" t="n">
        <f aca="false">EOMONTH(A151,0)+1</f>
        <v>41334</v>
      </c>
      <c r="C152" s="125"/>
      <c r="E152" s="124"/>
      <c r="F152" s="124"/>
      <c r="G152" s="124"/>
      <c r="J152" s="118"/>
      <c r="O152" s="124"/>
      <c r="P152" s="124"/>
      <c r="Q152" s="124"/>
      <c r="S152" s="118"/>
      <c r="T152" s="118"/>
      <c r="U152" s="124"/>
      <c r="V152" s="124"/>
      <c r="W152" s="124"/>
      <c r="AE152" s="124"/>
      <c r="AF152" s="124"/>
      <c r="AG152" s="124"/>
      <c r="AI152" s="118"/>
      <c r="AJ152" s="118"/>
      <c r="AM152" s="124"/>
      <c r="AN152" s="124"/>
      <c r="AO152" s="124"/>
      <c r="AQ152" s="124"/>
      <c r="AR152" s="124"/>
      <c r="AS152" s="124"/>
      <c r="AT152" s="124"/>
      <c r="AU152" s="124"/>
      <c r="AV152" s="124"/>
      <c r="BK152" s="124"/>
      <c r="BM152" s="124"/>
      <c r="BN152" s="147"/>
      <c r="BO152" s="124"/>
      <c r="BR152" s="124"/>
      <c r="BS152" s="96" t="n">
        <f aca="false">BR152-2.5</f>
        <v>-2.5</v>
      </c>
      <c r="BT152" s="124"/>
      <c r="BU152" s="122" t="n">
        <f aca="false">VLOOKUP(A152,'[2]Price Curves'!$C$8:$IV$367,'[2]Price Curves'!$AW$1)</f>
        <v>30.4986468650793</v>
      </c>
      <c r="BV152" s="96"/>
      <c r="BW152" s="96"/>
      <c r="BX152" s="96"/>
      <c r="BY152" s="96"/>
      <c r="BZ152" s="96" t="n">
        <f aca="false">IF(Monomers_Data!F152=1,0.5*BY152+0.5*BX152,IF(Monomers_Data!F152=2,0.7*BY152+0.3*BX152,IF(Monomers_Data!F152=3,MAXA(MINA(BX152,BY152),BW152),IF(Monomers_Data!F152=4,0.7*BY152+0.3*BW152,IF(Monomers_Data!F152=5,0.5*BY152+0.5*BW152,"ERR")))))</f>
        <v>0</v>
      </c>
      <c r="CA152" s="96"/>
      <c r="CB152" s="115"/>
      <c r="CC152" s="96"/>
      <c r="CD152" s="6"/>
      <c r="CE152" s="5"/>
      <c r="CG152" s="105"/>
      <c r="CH152" s="124"/>
      <c r="CI152" s="124"/>
      <c r="CJ152" s="124"/>
      <c r="CK152" s="124"/>
      <c r="CO152" s="118"/>
      <c r="CP152" s="118"/>
      <c r="CZ152" s="105" t="n">
        <v>0</v>
      </c>
      <c r="DA152" s="124"/>
      <c r="DB152" s="123"/>
      <c r="DJ152" s="124"/>
      <c r="DK152" s="123"/>
      <c r="DQ152" s="124"/>
      <c r="DR152" s="123"/>
      <c r="DS152" s="96"/>
      <c r="DT152" s="124"/>
      <c r="DU152" s="124"/>
      <c r="EH152" s="106" t="n">
        <f aca="false">MAX(EXP(-0.015*((A158-'Export File'!$A$6+30)/365))*$EH$8,0.1)</f>
        <v>0.1</v>
      </c>
      <c r="EJ152" s="134" t="n">
        <f aca="false">BV152</f>
        <v>0</v>
      </c>
      <c r="EK152" s="134" t="n">
        <f aca="false">EJ152+5.22</f>
        <v>5.22</v>
      </c>
      <c r="EL152" s="134" t="n">
        <f aca="false">EJ152+18.2</f>
        <v>18.2</v>
      </c>
      <c r="EM152" s="134" t="n">
        <f aca="false">EJ152+$EM$3</f>
        <v>11.4</v>
      </c>
      <c r="EN152" s="135" t="n">
        <f aca="false">IF(Monomers_Data!K152=1,0.5*EM152+0.5*EL152,IF(Monomers_Data!K152=2,0.7*EM152+0.3*EL152,IF(Monomers_Data!K152=3,MAXA(MINA(EL152,EM152),EK152),IF(Monomers_Data!K152=4,0.7*EM152+0.3*EK152,IF(Monomers_Data!K152=5,0.5*EM152+0.5*EK152,"ERR")))))</f>
        <v>11.4</v>
      </c>
      <c r="EP152" s="142" t="n">
        <f aca="false">EN152+EO152</f>
        <v>11.4</v>
      </c>
      <c r="EQ152" s="134" t="str">
        <f aca="false">VLOOKUP(A152,'[2]Price Curves'!$C$8:$BH$367,'[2]Price Curves'!$BH$1)</f>
        <v/>
      </c>
      <c r="ER152" s="134" t="n">
        <f aca="false">VLOOKUP(A152,'[2]Price Curves'!$C$8:$BH$367,'[2]Price Curves'!$BA$1)</f>
        <v>52.2441710714283</v>
      </c>
      <c r="ES152" s="137" t="e">
        <f aca="false">MIN(((EQ152+$ET$1-ER152*0.7133-$ET$3)/5.69*2.4313)+1.5,CQ152-$ET$2)</f>
        <v>#VALUE!</v>
      </c>
      <c r="ET152" s="134" t="e">
        <f aca="false">MAX(($EQ152+$ET$1-$ER152*0.7133-$ET$3)/5.69*2.4313+1.5,$CQ152-$ET$2)</f>
        <v>#VALUE!</v>
      </c>
      <c r="EU152" s="138" t="e">
        <f aca="false">AVERAGE(ET152,ES152)</f>
        <v>#VALUE!</v>
      </c>
      <c r="EV152" s="134" t="n">
        <f aca="false">CB152*$EV$2+$EV$3</f>
        <v>-3</v>
      </c>
      <c r="EW152" s="134" t="e">
        <f aca="false">IF(Monomers_Data!U152=1,0.5*EU152+0.5*ET152,IF(Monomers_Data!U152=2,0.7*EU152+0.3*ET152,IF(Monomers_Data!U152=3,MAXA(MINA(ET152,EU152),ES152),IF(Monomers_Data!U152=4,0.7*EU152+0.3*ES152,IF(Monomers_Data!U152=5,0.5*EU152+0.5*ES152,"ERR")))))</f>
        <v>#VALUE!</v>
      </c>
      <c r="EX152" s="96" t="e">
        <f aca="false">EW152</f>
        <v>#VALUE!</v>
      </c>
      <c r="EY152" s="139" t="n">
        <f aca="false">VLOOKUP(A152,'[2]Price Curves'!$C$8:$BH$367,'[2]Price Curves'!$BE$1)</f>
        <v>4.757</v>
      </c>
      <c r="EZ152" s="134" t="n">
        <f aca="false">EY152*$EZ$2+$EZ$3</f>
        <v>72.7363</v>
      </c>
      <c r="FA152" s="0" t="n">
        <f aca="false">((EY152*$FA$2)+$FA$3)*100</f>
        <v>69.9485</v>
      </c>
    </row>
    <row r="153" customFormat="false" ht="12" hidden="false" customHeight="false" outlineLevel="0" collapsed="false">
      <c r="A153" s="140" t="n">
        <f aca="false">EOMONTH(A152,0)+1</f>
        <v>41365</v>
      </c>
      <c r="C153" s="125"/>
      <c r="E153" s="124"/>
      <c r="F153" s="124"/>
      <c r="G153" s="124"/>
      <c r="J153" s="118"/>
      <c r="O153" s="124"/>
      <c r="P153" s="124"/>
      <c r="Q153" s="124"/>
      <c r="S153" s="118"/>
      <c r="T153" s="118"/>
      <c r="U153" s="124"/>
      <c r="V153" s="124"/>
      <c r="W153" s="124"/>
      <c r="AE153" s="124"/>
      <c r="AF153" s="124"/>
      <c r="AG153" s="124"/>
      <c r="AI153" s="118"/>
      <c r="AJ153" s="118"/>
      <c r="AM153" s="124"/>
      <c r="AN153" s="124"/>
      <c r="AO153" s="124"/>
      <c r="AQ153" s="124"/>
      <c r="AR153" s="124"/>
      <c r="AS153" s="124"/>
      <c r="AT153" s="124"/>
      <c r="AU153" s="124"/>
      <c r="AV153" s="124"/>
      <c r="BK153" s="124"/>
      <c r="BM153" s="124"/>
      <c r="BN153" s="147"/>
      <c r="BO153" s="124"/>
      <c r="BR153" s="124"/>
      <c r="BS153" s="96" t="n">
        <f aca="false">BR153-2.5</f>
        <v>-2.5</v>
      </c>
      <c r="BT153" s="124"/>
      <c r="BU153" s="122" t="n">
        <f aca="false">VLOOKUP(A153,'[2]Price Curves'!$C$8:$IV$367,'[2]Price Curves'!$AW$1)</f>
        <v>29.9971826569264</v>
      </c>
      <c r="BV153" s="96"/>
      <c r="BW153" s="96"/>
      <c r="BX153" s="96"/>
      <c r="BY153" s="96"/>
      <c r="BZ153" s="96" t="n">
        <f aca="false">IF(Monomers_Data!F153=1,0.5*BY153+0.5*BX153,IF(Monomers_Data!F153=2,0.7*BY153+0.3*BX153,IF(Monomers_Data!F153=3,MAXA(MINA(BX153,BY153),BW153),IF(Monomers_Data!F153=4,0.7*BY153+0.3*BW153,IF(Monomers_Data!F153=5,0.5*BY153+0.5*BW153,"ERR")))))</f>
        <v>0</v>
      </c>
      <c r="CA153" s="96"/>
      <c r="CB153" s="115"/>
      <c r="CC153" s="96"/>
      <c r="CD153" s="6"/>
      <c r="CE153" s="5"/>
      <c r="CG153" s="105"/>
      <c r="CH153" s="124"/>
      <c r="CI153" s="124"/>
      <c r="CJ153" s="124"/>
      <c r="CK153" s="124"/>
      <c r="CO153" s="118"/>
      <c r="CP153" s="118"/>
      <c r="CZ153" s="105" t="n">
        <v>0</v>
      </c>
      <c r="DA153" s="124"/>
      <c r="DB153" s="123"/>
      <c r="DJ153" s="124"/>
      <c r="DK153" s="123"/>
      <c r="DQ153" s="124"/>
      <c r="DR153" s="123"/>
      <c r="DS153" s="96"/>
      <c r="DT153" s="124"/>
      <c r="DU153" s="124"/>
      <c r="EH153" s="106" t="n">
        <f aca="false">MAX(EXP(-0.015*((A159-'Export File'!$A$6+30)/365))*$EH$8,0.1)</f>
        <v>0.1</v>
      </c>
      <c r="EJ153" s="134" t="n">
        <f aca="false">BV153</f>
        <v>0</v>
      </c>
      <c r="EK153" s="134" t="n">
        <f aca="false">EJ153+5.22</f>
        <v>5.22</v>
      </c>
      <c r="EL153" s="134" t="n">
        <f aca="false">EJ153+18.2</f>
        <v>18.2</v>
      </c>
      <c r="EM153" s="134" t="n">
        <f aca="false">EJ153+$EM$3</f>
        <v>11.4</v>
      </c>
      <c r="EN153" s="135" t="n">
        <f aca="false">IF(Monomers_Data!K153=1,0.5*EM153+0.5*EL153,IF(Monomers_Data!K153=2,0.7*EM153+0.3*EL153,IF(Monomers_Data!K153=3,MAXA(MINA(EL153,EM153),EK153),IF(Monomers_Data!K153=4,0.7*EM153+0.3*EK153,IF(Monomers_Data!K153=5,0.5*EM153+0.5*EK153,"ERR")))))</f>
        <v>11.4</v>
      </c>
      <c r="EP153" s="142" t="n">
        <f aca="false">EN153+EO153</f>
        <v>11.4</v>
      </c>
      <c r="EQ153" s="134" t="str">
        <f aca="false">VLOOKUP(A153,'[2]Price Curves'!$C$8:$BH$367,'[2]Price Curves'!$BH$1)</f>
        <v/>
      </c>
      <c r="ER153" s="134" t="n">
        <f aca="false">VLOOKUP(A153,'[2]Price Curves'!$C$8:$BH$367,'[2]Price Curves'!$BA$1)</f>
        <v>48.5424190746752</v>
      </c>
      <c r="ES153" s="137" t="e">
        <f aca="false">MIN(((EQ153+$ET$1-ER153*0.7133-$ET$3)/5.69*2.4313)+1.5,CQ153-$ET$2)</f>
        <v>#VALUE!</v>
      </c>
      <c r="ET153" s="134" t="e">
        <f aca="false">MAX(($EQ153+$ET$1-$ER153*0.7133-$ET$3)/5.69*2.4313+1.5,$CQ153-$ET$2)</f>
        <v>#VALUE!</v>
      </c>
      <c r="EU153" s="138" t="e">
        <f aca="false">AVERAGE(ET153,ES153)</f>
        <v>#VALUE!</v>
      </c>
      <c r="EV153" s="134" t="n">
        <f aca="false">CB153*$EV$2+$EV$3</f>
        <v>-3</v>
      </c>
      <c r="EW153" s="134" t="e">
        <f aca="false">IF(Monomers_Data!U153=1,0.5*EU153+0.5*ET153,IF(Monomers_Data!U153=2,0.7*EU153+0.3*ET153,IF(Monomers_Data!U153=3,MAXA(MINA(ET153,EU153),ES153),IF(Monomers_Data!U153=4,0.7*EU153+0.3*ES153,IF(Monomers_Data!U153=5,0.5*EU153+0.5*ES153,"ERR")))))</f>
        <v>#VALUE!</v>
      </c>
      <c r="EX153" s="96" t="e">
        <f aca="false">EW153</f>
        <v>#VALUE!</v>
      </c>
      <c r="EY153" s="139" t="n">
        <f aca="false">VLOOKUP(A153,'[2]Price Curves'!$C$8:$BH$367,'[2]Price Curves'!$BE$1)</f>
        <v>4.615</v>
      </c>
      <c r="EZ153" s="134" t="n">
        <f aca="false">EY153*$EZ$2+$EZ$3</f>
        <v>70.4785</v>
      </c>
      <c r="FA153" s="0" t="n">
        <f aca="false">((EY153*$FA$2)+$FA$3)*100</f>
        <v>68.4575</v>
      </c>
    </row>
    <row r="154" customFormat="false" ht="12" hidden="false" customHeight="false" outlineLevel="0" collapsed="false">
      <c r="A154" s="140" t="n">
        <f aca="false">EOMONTH(A153,0)+1</f>
        <v>41395</v>
      </c>
      <c r="C154" s="125"/>
      <c r="E154" s="124"/>
      <c r="F154" s="124"/>
      <c r="G154" s="124"/>
      <c r="J154" s="118"/>
      <c r="O154" s="124"/>
      <c r="P154" s="124"/>
      <c r="Q154" s="124"/>
      <c r="S154" s="118"/>
      <c r="T154" s="118"/>
      <c r="U154" s="124"/>
      <c r="V154" s="124"/>
      <c r="W154" s="124"/>
      <c r="AE154" s="124"/>
      <c r="AF154" s="124"/>
      <c r="AG154" s="124"/>
      <c r="AI154" s="118"/>
      <c r="AJ154" s="118"/>
      <c r="AM154" s="124"/>
      <c r="AN154" s="124"/>
      <c r="AO154" s="124"/>
      <c r="AQ154" s="124"/>
      <c r="AR154" s="124"/>
      <c r="AS154" s="124"/>
      <c r="AT154" s="124"/>
      <c r="AU154" s="124"/>
      <c r="AV154" s="124"/>
      <c r="BK154" s="124"/>
      <c r="BM154" s="124"/>
      <c r="BN154" s="147"/>
      <c r="BO154" s="124"/>
      <c r="BR154" s="124"/>
      <c r="BS154" s="96" t="n">
        <f aca="false">BR154-2.5</f>
        <v>-2.5</v>
      </c>
      <c r="BT154" s="124"/>
      <c r="BU154" s="122" t="n">
        <f aca="false">VLOOKUP(A154,'[2]Price Curves'!$C$8:$IV$367,'[2]Price Curves'!$AW$1)</f>
        <v>30.0550066200829</v>
      </c>
      <c r="BV154" s="96"/>
      <c r="BW154" s="96"/>
      <c r="BX154" s="96"/>
      <c r="BY154" s="96"/>
      <c r="BZ154" s="96" t="n">
        <f aca="false">IF(Monomers_Data!F154=1,0.5*BY154+0.5*BX154,IF(Monomers_Data!F154=2,0.7*BY154+0.3*BX154,IF(Monomers_Data!F154=3,MAXA(MINA(BX154,BY154),BW154),IF(Monomers_Data!F154=4,0.7*BY154+0.3*BW154,IF(Monomers_Data!F154=5,0.5*BY154+0.5*BW154,"ERR")))))</f>
        <v>0</v>
      </c>
      <c r="CA154" s="96"/>
      <c r="CB154" s="115"/>
      <c r="CC154" s="96"/>
      <c r="CD154" s="6"/>
      <c r="CE154" s="5"/>
      <c r="CG154" s="105"/>
      <c r="CH154" s="124"/>
      <c r="CI154" s="124"/>
      <c r="CJ154" s="124"/>
      <c r="CK154" s="124"/>
      <c r="CO154" s="118"/>
      <c r="CP154" s="118"/>
      <c r="CZ154" s="105" t="n">
        <v>0</v>
      </c>
      <c r="DA154" s="124"/>
      <c r="DB154" s="123"/>
      <c r="DJ154" s="124"/>
      <c r="DK154" s="123"/>
      <c r="DQ154" s="124"/>
      <c r="DR154" s="123"/>
      <c r="DS154" s="96"/>
      <c r="DT154" s="124"/>
      <c r="DU154" s="124"/>
      <c r="EH154" s="106" t="n">
        <f aca="false">MAX(EXP(-0.015*((A160-'Export File'!$A$6+30)/365))*$EH$8,0.1)</f>
        <v>0.1</v>
      </c>
      <c r="EJ154" s="134" t="n">
        <f aca="false">BV154</f>
        <v>0</v>
      </c>
      <c r="EK154" s="134" t="n">
        <f aca="false">EJ154+5.22</f>
        <v>5.22</v>
      </c>
      <c r="EL154" s="134" t="n">
        <f aca="false">EJ154+18.2</f>
        <v>18.2</v>
      </c>
      <c r="EM154" s="134" t="n">
        <f aca="false">EJ154+$EM$3</f>
        <v>11.4</v>
      </c>
      <c r="EN154" s="135" t="n">
        <f aca="false">IF(Monomers_Data!K154=1,0.5*EM154+0.5*EL154,IF(Monomers_Data!K154=2,0.7*EM154+0.3*EL154,IF(Monomers_Data!K154=3,MAXA(MINA(EL154,EM154),EK154),IF(Monomers_Data!K154=4,0.7*EM154+0.3*EK154,IF(Monomers_Data!K154=5,0.5*EM154+0.5*EK154,"ERR")))))</f>
        <v>11.4</v>
      </c>
      <c r="EP154" s="142" t="n">
        <f aca="false">EN154+EO154</f>
        <v>11.4</v>
      </c>
      <c r="EQ154" s="134" t="str">
        <f aca="false">VLOOKUP(A154,'[2]Price Curves'!$C$8:$BH$367,'[2]Price Curves'!$BH$1)</f>
        <v/>
      </c>
      <c r="ER154" s="134" t="n">
        <f aca="false">VLOOKUP(A154,'[2]Price Curves'!$C$8:$BH$367,'[2]Price Curves'!$BA$1)</f>
        <v>48.610433400621</v>
      </c>
      <c r="ES154" s="137" t="e">
        <f aca="false">MIN(((EQ154+$ET$1-ER154*0.7133-$ET$3)/5.69*2.4313)+1.5,CQ154-$ET$2)</f>
        <v>#VALUE!</v>
      </c>
      <c r="ET154" s="134" t="e">
        <f aca="false">MAX(($EQ154+$ET$1-$ER154*0.7133-$ET$3)/5.69*2.4313+1.5,$CQ154-$ET$2)</f>
        <v>#VALUE!</v>
      </c>
      <c r="EU154" s="138" t="e">
        <f aca="false">AVERAGE(ET154,ES154)</f>
        <v>#VALUE!</v>
      </c>
      <c r="EV154" s="134" t="n">
        <f aca="false">CB154*$EV$2+$EV$3</f>
        <v>-3</v>
      </c>
      <c r="EW154" s="134" t="e">
        <f aca="false">IF(Monomers_Data!U154=1,0.5*EU154+0.5*ET154,IF(Monomers_Data!U154=2,0.7*EU154+0.3*ET154,IF(Monomers_Data!U154=3,MAXA(MINA(ET154,EU154),ES154),IF(Monomers_Data!U154=4,0.7*EU154+0.3*ES154,IF(Monomers_Data!U154=5,0.5*EU154+0.5*ES154,"ERR")))))</f>
        <v>#VALUE!</v>
      </c>
      <c r="EX154" s="96" t="e">
        <f aca="false">EW154</f>
        <v>#VALUE!</v>
      </c>
      <c r="EY154" s="139" t="n">
        <f aca="false">VLOOKUP(A154,'[2]Price Curves'!$C$8:$BH$367,'[2]Price Curves'!$BE$1)</f>
        <v>4.649</v>
      </c>
      <c r="EZ154" s="134" t="n">
        <f aca="false">EY154*$EZ$2+$EZ$3</f>
        <v>71.0191</v>
      </c>
      <c r="FA154" s="0" t="n">
        <f aca="false">((EY154*$FA$2)+$FA$3)*100</f>
        <v>68.8145</v>
      </c>
    </row>
    <row r="155" customFormat="false" ht="12" hidden="false" customHeight="false" outlineLevel="0" collapsed="false">
      <c r="A155" s="140" t="n">
        <f aca="false">EOMONTH(A154,0)+1</f>
        <v>41426</v>
      </c>
      <c r="C155" s="125"/>
      <c r="E155" s="124"/>
      <c r="F155" s="124"/>
      <c r="G155" s="124"/>
      <c r="J155" s="118"/>
      <c r="O155" s="124"/>
      <c r="P155" s="124"/>
      <c r="Q155" s="124"/>
      <c r="S155" s="118"/>
      <c r="T155" s="118"/>
      <c r="U155" s="124"/>
      <c r="V155" s="124"/>
      <c r="W155" s="124"/>
      <c r="AE155" s="124"/>
      <c r="AF155" s="124"/>
      <c r="AG155" s="124"/>
      <c r="AI155" s="118"/>
      <c r="AJ155" s="118"/>
      <c r="AM155" s="124"/>
      <c r="AN155" s="124"/>
      <c r="AO155" s="124"/>
      <c r="AQ155" s="124"/>
      <c r="AR155" s="124"/>
      <c r="AS155" s="124"/>
      <c r="AT155" s="124"/>
      <c r="AU155" s="124"/>
      <c r="AV155" s="124"/>
      <c r="BK155" s="124"/>
      <c r="BM155" s="124"/>
      <c r="BN155" s="147"/>
      <c r="BO155" s="124"/>
      <c r="BR155" s="124"/>
      <c r="BS155" s="96" t="n">
        <f aca="false">BR155-2.5</f>
        <v>-2.5</v>
      </c>
      <c r="BT155" s="124"/>
      <c r="BU155" s="122" t="n">
        <f aca="false">VLOOKUP(A155,'[2]Price Curves'!$C$8:$IV$367,'[2]Price Curves'!$AW$1)</f>
        <v>30.1093135119048</v>
      </c>
      <c r="BV155" s="96"/>
      <c r="BW155" s="96"/>
      <c r="BX155" s="96"/>
      <c r="BY155" s="96"/>
      <c r="BZ155" s="96" t="n">
        <f aca="false">IF(Monomers_Data!F155=1,0.5*BY155+0.5*BX155,IF(Monomers_Data!F155=2,0.7*BY155+0.3*BX155,IF(Monomers_Data!F155=3,MAXA(MINA(BX155,BY155),BW155),IF(Monomers_Data!F155=4,0.7*BY155+0.3*BW155,IF(Monomers_Data!F155=5,0.5*BY155+0.5*BW155,"ERR")))))</f>
        <v>0</v>
      </c>
      <c r="CA155" s="96"/>
      <c r="CB155" s="115"/>
      <c r="CC155" s="96"/>
      <c r="CD155" s="6"/>
      <c r="CE155" s="5"/>
      <c r="CG155" s="105"/>
      <c r="CH155" s="124"/>
      <c r="CI155" s="124"/>
      <c r="CJ155" s="124"/>
      <c r="CK155" s="124"/>
      <c r="CO155" s="118"/>
      <c r="CP155" s="118"/>
      <c r="CZ155" s="105" t="n">
        <v>0</v>
      </c>
      <c r="DA155" s="124"/>
      <c r="DB155" s="123"/>
      <c r="DJ155" s="124"/>
      <c r="DK155" s="123"/>
      <c r="DQ155" s="124"/>
      <c r="DR155" s="123"/>
      <c r="DS155" s="96"/>
      <c r="DT155" s="124"/>
      <c r="DU155" s="124"/>
      <c r="EH155" s="106" t="n">
        <f aca="false">MAX(EXP(-0.015*((A161-'Export File'!$A$6+30)/365))*$EH$8,0.1)</f>
        <v>0.1</v>
      </c>
      <c r="EJ155" s="134" t="n">
        <f aca="false">BV155</f>
        <v>0</v>
      </c>
      <c r="EK155" s="134" t="n">
        <f aca="false">EJ155+5.22</f>
        <v>5.22</v>
      </c>
      <c r="EL155" s="134" t="n">
        <f aca="false">EJ155+18.2</f>
        <v>18.2</v>
      </c>
      <c r="EM155" s="134" t="n">
        <f aca="false">EJ155+$EM$3</f>
        <v>11.4</v>
      </c>
      <c r="EN155" s="135" t="n">
        <f aca="false">IF(Monomers_Data!K155=1,0.5*EM155+0.5*EL155,IF(Monomers_Data!K155=2,0.7*EM155+0.3*EL155,IF(Monomers_Data!K155=3,MAXA(MINA(EL155,EM155),EK155),IF(Monomers_Data!K155=4,0.7*EM155+0.3*EK155,IF(Monomers_Data!K155=5,0.5*EM155+0.5*EK155,"ERR")))))</f>
        <v>11.4</v>
      </c>
      <c r="EP155" s="142" t="n">
        <f aca="false">EN155+EO155</f>
        <v>11.4</v>
      </c>
      <c r="EQ155" s="134" t="str">
        <f aca="false">VLOOKUP(A155,'[2]Price Curves'!$C$8:$BH$367,'[2]Price Curves'!$BH$1)</f>
        <v/>
      </c>
      <c r="ER155" s="134" t="n">
        <f aca="false">VLOOKUP(A155,'[2]Price Curves'!$C$8:$BH$367,'[2]Price Curves'!$BA$1)</f>
        <v>48.6710969642855</v>
      </c>
      <c r="ES155" s="137" t="e">
        <f aca="false">MIN(((EQ155+$ET$1-ER155*0.7133-$ET$3)/5.69*2.4313)+1.5,CQ155-$ET$2)</f>
        <v>#VALUE!</v>
      </c>
      <c r="ET155" s="134" t="e">
        <f aca="false">MAX(($EQ155+$ET$1-$ER155*0.7133-$ET$3)/5.69*2.4313+1.5,$CQ155-$ET$2)</f>
        <v>#VALUE!</v>
      </c>
      <c r="EU155" s="138" t="e">
        <f aca="false">AVERAGE(ET155,ES155)</f>
        <v>#VALUE!</v>
      </c>
      <c r="EV155" s="134" t="n">
        <f aca="false">CB155*$EV$2+$EV$3</f>
        <v>-3</v>
      </c>
      <c r="EW155" s="134" t="e">
        <f aca="false">IF(Monomers_Data!U155=1,0.5*EU155+0.5*ET155,IF(Monomers_Data!U155=2,0.7*EU155+0.3*ET155,IF(Monomers_Data!U155=3,MAXA(MINA(ET155,EU155),ES155),IF(Monomers_Data!U155=4,0.7*EU155+0.3*ES155,IF(Monomers_Data!U155=5,0.5*EU155+0.5*ES155,"ERR")))))</f>
        <v>#VALUE!</v>
      </c>
      <c r="EX155" s="96" t="e">
        <f aca="false">EW155</f>
        <v>#VALUE!</v>
      </c>
      <c r="EY155" s="139" t="n">
        <f aca="false">VLOOKUP(A155,'[2]Price Curves'!$C$8:$BH$367,'[2]Price Curves'!$BE$1)</f>
        <v>4.682</v>
      </c>
      <c r="EZ155" s="134" t="n">
        <f aca="false">EY155*$EZ$2+$EZ$3</f>
        <v>71.5438</v>
      </c>
      <c r="FA155" s="0" t="n">
        <f aca="false">((EY155*$FA$2)+$FA$3)*100</f>
        <v>69.161</v>
      </c>
    </row>
    <row r="156" customFormat="false" ht="12" hidden="false" customHeight="false" outlineLevel="0" collapsed="false">
      <c r="A156" s="140" t="n">
        <f aca="false">EOMONTH(A155,0)+1</f>
        <v>41456</v>
      </c>
      <c r="C156" s="125"/>
      <c r="E156" s="124"/>
      <c r="F156" s="124"/>
      <c r="G156" s="124"/>
      <c r="J156" s="118"/>
      <c r="O156" s="124"/>
      <c r="P156" s="124"/>
      <c r="Q156" s="124"/>
      <c r="S156" s="118"/>
      <c r="T156" s="118"/>
      <c r="U156" s="124"/>
      <c r="V156" s="124"/>
      <c r="W156" s="124"/>
      <c r="AE156" s="124"/>
      <c r="AF156" s="124"/>
      <c r="AG156" s="124"/>
      <c r="AI156" s="118"/>
      <c r="AJ156" s="118"/>
      <c r="AM156" s="124"/>
      <c r="AN156" s="124"/>
      <c r="AO156" s="124"/>
      <c r="AQ156" s="124"/>
      <c r="AR156" s="124"/>
      <c r="AS156" s="124"/>
      <c r="AT156" s="124"/>
      <c r="AU156" s="124"/>
      <c r="AV156" s="124"/>
      <c r="BK156" s="124"/>
      <c r="BM156" s="124"/>
      <c r="BN156" s="147"/>
      <c r="BO156" s="124"/>
      <c r="BR156" s="124"/>
      <c r="BS156" s="96" t="n">
        <f aca="false">BR156-2.5</f>
        <v>-2.5</v>
      </c>
      <c r="BT156" s="124"/>
      <c r="BU156" s="122" t="n">
        <f aca="false">VLOOKUP(A156,'[2]Price Curves'!$C$8:$IV$367,'[2]Price Curves'!$AW$1)</f>
        <v>30.7491345670995</v>
      </c>
      <c r="BV156" s="96"/>
      <c r="BW156" s="96"/>
      <c r="BX156" s="96"/>
      <c r="BY156" s="96"/>
      <c r="BZ156" s="96" t="n">
        <f aca="false">IF(Monomers_Data!F156=1,0.5*BY156+0.5*BX156,IF(Monomers_Data!F156=2,0.7*BY156+0.3*BX156,IF(Monomers_Data!F156=3,MAXA(MINA(BX156,BY156),BW156),IF(Monomers_Data!F156=4,0.7*BY156+0.3*BW156,IF(Monomers_Data!F156=5,0.5*BY156+0.5*BW156,"ERR")))))</f>
        <v>0</v>
      </c>
      <c r="CA156" s="96"/>
      <c r="CB156" s="115"/>
      <c r="CC156" s="96"/>
      <c r="CD156" s="6"/>
      <c r="CE156" s="5"/>
      <c r="CG156" s="105"/>
      <c r="CH156" s="124"/>
      <c r="CI156" s="124"/>
      <c r="CJ156" s="124"/>
      <c r="CK156" s="124"/>
      <c r="CO156" s="118"/>
      <c r="CP156" s="118"/>
      <c r="CZ156" s="105" t="n">
        <v>0</v>
      </c>
      <c r="DA156" s="124"/>
      <c r="DB156" s="123"/>
      <c r="DJ156" s="124"/>
      <c r="DK156" s="123"/>
      <c r="DQ156" s="124"/>
      <c r="DR156" s="123"/>
      <c r="DS156" s="96"/>
      <c r="DT156" s="124"/>
      <c r="DU156" s="124"/>
      <c r="EH156" s="106" t="n">
        <f aca="false">MAX(EXP(-0.015*((A162-'Export File'!$A$6+30)/365))*$EH$8,0.1)</f>
        <v>0.1</v>
      </c>
      <c r="EJ156" s="134" t="n">
        <f aca="false">BV156</f>
        <v>0</v>
      </c>
      <c r="EK156" s="134" t="n">
        <f aca="false">EJ156+5.22</f>
        <v>5.22</v>
      </c>
      <c r="EL156" s="134" t="n">
        <f aca="false">EJ156+18.2</f>
        <v>18.2</v>
      </c>
      <c r="EM156" s="134" t="n">
        <f aca="false">EJ156+$EM$3</f>
        <v>11.4</v>
      </c>
      <c r="EN156" s="135" t="n">
        <f aca="false">IF(Monomers_Data!K156=1,0.5*EM156+0.5*EL156,IF(Monomers_Data!K156=2,0.7*EM156+0.3*EL156,IF(Monomers_Data!K156=3,MAXA(MINA(EL156,EM156),EK156),IF(Monomers_Data!K156=4,0.7*EM156+0.3*EK156,IF(Monomers_Data!K156=5,0.5*EM156+0.5*EK156,"ERR")))))</f>
        <v>11.4</v>
      </c>
      <c r="EP156" s="142" t="n">
        <f aca="false">EN156+EO156</f>
        <v>11.4</v>
      </c>
      <c r="EQ156" s="134" t="str">
        <f aca="false">VLOOKUP(A156,'[2]Price Curves'!$C$8:$BH$367,'[2]Price Curves'!$BH$1)</f>
        <v/>
      </c>
      <c r="ER156" s="134" t="n">
        <f aca="false">VLOOKUP(A156,'[2]Price Curves'!$C$8:$BH$367,'[2]Price Curves'!$BA$1)</f>
        <v>49.5388872077921</v>
      </c>
      <c r="ES156" s="137" t="e">
        <f aca="false">MIN(((EQ156+$ET$1-ER156*0.7133-$ET$3)/5.69*2.4313)+1.5,CQ156-$ET$2)</f>
        <v>#VALUE!</v>
      </c>
      <c r="ET156" s="134" t="e">
        <f aca="false">MAX(($EQ156+$ET$1-$ER156*0.7133-$ET$3)/5.69*2.4313+1.5,$CQ156-$ET$2)</f>
        <v>#VALUE!</v>
      </c>
      <c r="EU156" s="138" t="e">
        <f aca="false">AVERAGE(ET156,ES156)</f>
        <v>#VALUE!</v>
      </c>
      <c r="EV156" s="134" t="n">
        <f aca="false">CB156*$EV$2+$EV$3</f>
        <v>-3</v>
      </c>
      <c r="EW156" s="134" t="e">
        <f aca="false">IF(Monomers_Data!U156=1,0.5*EU156+0.5*ET156,IF(Monomers_Data!U156=2,0.7*EU156+0.3*ET156,IF(Monomers_Data!U156=3,MAXA(MINA(ET156,EU156),ES156),IF(Monomers_Data!U156=4,0.7*EU156+0.3*ES156,IF(Monomers_Data!U156=5,0.5*EU156+0.5*ES156,"ERR")))))</f>
        <v>#VALUE!</v>
      </c>
      <c r="EX156" s="96" t="e">
        <f aca="false">EW156</f>
        <v>#VALUE!</v>
      </c>
      <c r="EY156" s="139" t="n">
        <f aca="false">VLOOKUP(A156,'[2]Price Curves'!$C$8:$BH$367,'[2]Price Curves'!$BE$1)</f>
        <v>4.727</v>
      </c>
      <c r="EZ156" s="134" t="n">
        <f aca="false">EY156*$EZ$2+$EZ$3</f>
        <v>72.2593</v>
      </c>
      <c r="FA156" s="0" t="n">
        <f aca="false">((EY156*$FA$2)+$FA$3)*100</f>
        <v>69.6335</v>
      </c>
    </row>
    <row r="157" customFormat="false" ht="12" hidden="false" customHeight="false" outlineLevel="0" collapsed="false">
      <c r="A157" s="140" t="n">
        <f aca="false">EOMONTH(A156,0)+1</f>
        <v>41487</v>
      </c>
      <c r="C157" s="125"/>
      <c r="E157" s="124"/>
      <c r="F157" s="124"/>
      <c r="G157" s="124"/>
      <c r="J157" s="118"/>
      <c r="O157" s="124"/>
      <c r="P157" s="124"/>
      <c r="Q157" s="124"/>
      <c r="S157" s="118"/>
      <c r="T157" s="118"/>
      <c r="U157" s="124"/>
      <c r="V157" s="124"/>
      <c r="W157" s="124"/>
      <c r="AE157" s="124"/>
      <c r="AF157" s="124"/>
      <c r="AG157" s="124"/>
      <c r="AI157" s="118"/>
      <c r="AJ157" s="118"/>
      <c r="AM157" s="124"/>
      <c r="AN157" s="124"/>
      <c r="AO157" s="124"/>
      <c r="AQ157" s="124"/>
      <c r="AR157" s="124"/>
      <c r="AS157" s="124"/>
      <c r="AT157" s="124"/>
      <c r="AU157" s="124"/>
      <c r="AV157" s="124"/>
      <c r="BK157" s="124"/>
      <c r="BM157" s="124"/>
      <c r="BN157" s="147"/>
      <c r="BO157" s="124"/>
      <c r="BR157" s="124"/>
      <c r="BS157" s="96" t="n">
        <f aca="false">BR157-2.5</f>
        <v>-2.5</v>
      </c>
      <c r="BT157" s="124"/>
      <c r="BU157" s="122" t="n">
        <f aca="false">VLOOKUP(A157,'[2]Price Curves'!$C$8:$IV$367,'[2]Price Curves'!$AW$1)</f>
        <v>30.8053944480519</v>
      </c>
      <c r="BV157" s="96"/>
      <c r="BW157" s="96"/>
      <c r="BX157" s="96"/>
      <c r="BY157" s="96"/>
      <c r="BZ157" s="96" t="n">
        <f aca="false">IF(Monomers_Data!F157=1,0.5*BY157+0.5*BX157,IF(Monomers_Data!F157=2,0.7*BY157+0.3*BX157,IF(Monomers_Data!F157=3,MAXA(MINA(BX157,BY157),BW157),IF(Monomers_Data!F157=4,0.7*BY157+0.3*BW157,IF(Monomers_Data!F157=5,0.5*BY157+0.5*BW157,"ERR")))))</f>
        <v>0</v>
      </c>
      <c r="CA157" s="96"/>
      <c r="CB157" s="115"/>
      <c r="CC157" s="96"/>
      <c r="CD157" s="6"/>
      <c r="CE157" s="5"/>
      <c r="CG157" s="105"/>
      <c r="CH157" s="124"/>
      <c r="CI157" s="124"/>
      <c r="CJ157" s="124"/>
      <c r="CK157" s="124"/>
      <c r="CO157" s="118"/>
      <c r="CP157" s="118"/>
      <c r="CZ157" s="105" t="n">
        <v>0</v>
      </c>
      <c r="DA157" s="124"/>
      <c r="DB157" s="123"/>
      <c r="DJ157" s="124"/>
      <c r="DK157" s="123"/>
      <c r="DQ157" s="124"/>
      <c r="DR157" s="123"/>
      <c r="DS157" s="96"/>
      <c r="DT157" s="124"/>
      <c r="DU157" s="124"/>
      <c r="EH157" s="106" t="n">
        <f aca="false">MAX(EXP(-0.015*((A163-'Export File'!$A$6+30)/365))*$EH$8,0.1)</f>
        <v>0.1</v>
      </c>
      <c r="EJ157" s="134" t="n">
        <f aca="false">BV157</f>
        <v>0</v>
      </c>
      <c r="EK157" s="134" t="n">
        <f aca="false">EJ157+5.22</f>
        <v>5.22</v>
      </c>
      <c r="EL157" s="134" t="n">
        <f aca="false">EJ157+18.2</f>
        <v>18.2</v>
      </c>
      <c r="EM157" s="134" t="n">
        <f aca="false">EJ157+$EM$3</f>
        <v>11.4</v>
      </c>
      <c r="EN157" s="135" t="n">
        <f aca="false">IF(Monomers_Data!K157=1,0.5*EM157+0.5*EL157,IF(Monomers_Data!K157=2,0.7*EM157+0.3*EL157,IF(Monomers_Data!K157=3,MAXA(MINA(EL157,EM157),EK157),IF(Monomers_Data!K157=4,0.7*EM157+0.3*EK157,IF(Monomers_Data!K157=5,0.5*EM157+0.5*EK157,"ERR")))))</f>
        <v>11.4</v>
      </c>
      <c r="EP157" s="142" t="n">
        <f aca="false">EN157+EO157</f>
        <v>11.4</v>
      </c>
      <c r="EQ157" s="134" t="str">
        <f aca="false">VLOOKUP(A157,'[2]Price Curves'!$C$8:$BH$367,'[2]Price Curves'!$BH$1)</f>
        <v/>
      </c>
      <c r="ER157" s="134" t="n">
        <f aca="false">VLOOKUP(A157,'[2]Price Curves'!$C$8:$BH$367,'[2]Price Curves'!$BA$1)</f>
        <v>49.603632564935</v>
      </c>
      <c r="ES157" s="137" t="e">
        <f aca="false">MIN(((EQ157+$ET$1-ER157*0.7133-$ET$3)/5.69*2.4313)+1.5,CQ157-$ET$2)</f>
        <v>#VALUE!</v>
      </c>
      <c r="ET157" s="134" t="e">
        <f aca="false">MAX(($EQ157+$ET$1-$ER157*0.7133-$ET$3)/5.69*2.4313+1.5,$CQ157-$ET$2)</f>
        <v>#VALUE!</v>
      </c>
      <c r="EU157" s="138" t="e">
        <f aca="false">AVERAGE(ET157,ES157)</f>
        <v>#VALUE!</v>
      </c>
      <c r="EV157" s="134" t="n">
        <f aca="false">CB157*$EV$2+$EV$3</f>
        <v>-3</v>
      </c>
      <c r="EW157" s="134" t="e">
        <f aca="false">IF(Monomers_Data!U157=1,0.5*EU157+0.5*ET157,IF(Monomers_Data!U157=2,0.7*EU157+0.3*ET157,IF(Monomers_Data!U157=3,MAXA(MINA(ET157,EU157),ES157),IF(Monomers_Data!U157=4,0.7*EU157+0.3*ES157,IF(Monomers_Data!U157=5,0.5*EU157+0.5*ES157,"ERR")))))</f>
        <v>#VALUE!</v>
      </c>
      <c r="EX157" s="96" t="e">
        <f aca="false">EW157</f>
        <v>#VALUE!</v>
      </c>
      <c r="EY157" s="139" t="n">
        <f aca="false">VLOOKUP(A157,'[2]Price Curves'!$C$8:$BH$367,'[2]Price Curves'!$BE$1)</f>
        <v>4.762</v>
      </c>
      <c r="EZ157" s="134" t="n">
        <f aca="false">EY157*$EZ$2+$EZ$3</f>
        <v>72.8158</v>
      </c>
      <c r="FA157" s="0" t="n">
        <f aca="false">((EY157*$FA$2)+$FA$3)*100</f>
        <v>70.001</v>
      </c>
    </row>
    <row r="158" customFormat="false" ht="12" hidden="false" customHeight="false" outlineLevel="0" collapsed="false">
      <c r="A158" s="140" t="n">
        <f aca="false">EOMONTH(A157,0)+1</f>
        <v>41518</v>
      </c>
      <c r="C158" s="125"/>
      <c r="E158" s="124"/>
      <c r="F158" s="124"/>
      <c r="G158" s="124"/>
      <c r="J158" s="118"/>
      <c r="O158" s="124"/>
      <c r="P158" s="124"/>
      <c r="Q158" s="124"/>
      <c r="S158" s="118"/>
      <c r="T158" s="118"/>
      <c r="U158" s="124"/>
      <c r="V158" s="124"/>
      <c r="W158" s="124"/>
      <c r="AE158" s="124"/>
      <c r="AF158" s="124"/>
      <c r="AG158" s="124"/>
      <c r="AI158" s="118"/>
      <c r="AJ158" s="118"/>
      <c r="AM158" s="124"/>
      <c r="AN158" s="124"/>
      <c r="AO158" s="124"/>
      <c r="AQ158" s="124"/>
      <c r="AR158" s="124"/>
      <c r="AS158" s="124"/>
      <c r="AT158" s="124"/>
      <c r="AU158" s="124"/>
      <c r="AV158" s="124"/>
      <c r="BK158" s="124"/>
      <c r="BM158" s="124"/>
      <c r="BN158" s="147"/>
      <c r="BO158" s="124"/>
      <c r="BR158" s="124"/>
      <c r="BS158" s="96" t="n">
        <f aca="false">BR158-2.5</f>
        <v>-2.5</v>
      </c>
      <c r="BT158" s="124"/>
      <c r="BU158" s="122" t="n">
        <f aca="false">VLOOKUP(A158,'[2]Price Curves'!$C$8:$IV$367,'[2]Price Curves'!$AW$1)</f>
        <v>30.859987585034</v>
      </c>
      <c r="BV158" s="96"/>
      <c r="BW158" s="96"/>
      <c r="BX158" s="96"/>
      <c r="BY158" s="96"/>
      <c r="BZ158" s="96" t="n">
        <f aca="false">IF(Monomers_Data!F158=1,0.5*BY158+0.5*BX158,IF(Monomers_Data!F158=2,0.7*BY158+0.3*BX158,IF(Monomers_Data!F158=3,MAXA(MINA(BX158,BY158),BW158),IF(Monomers_Data!F158=4,0.7*BY158+0.3*BW158,IF(Monomers_Data!F158=5,0.5*BY158+0.5*BW158,"ERR")))))</f>
        <v>0</v>
      </c>
      <c r="CA158" s="96"/>
      <c r="CB158" s="115"/>
      <c r="CC158" s="96"/>
      <c r="CD158" s="6"/>
      <c r="CE158" s="5"/>
      <c r="CG158" s="105"/>
      <c r="CH158" s="124"/>
      <c r="CI158" s="124"/>
      <c r="CJ158" s="124"/>
      <c r="CK158" s="124"/>
      <c r="CO158" s="118"/>
      <c r="CP158" s="118"/>
      <c r="CZ158" s="105" t="n">
        <v>0</v>
      </c>
      <c r="DA158" s="124"/>
      <c r="DB158" s="123"/>
      <c r="DJ158" s="124"/>
      <c r="DK158" s="123"/>
      <c r="DQ158" s="124"/>
      <c r="DR158" s="123"/>
      <c r="DS158" s="96"/>
      <c r="DT158" s="124"/>
      <c r="DU158" s="124"/>
      <c r="EH158" s="106" t="n">
        <f aca="false">MAX(EXP(-0.015*((A164-'Export File'!$A$6+30)/365))*$EH$8,0.1)</f>
        <v>0.1</v>
      </c>
      <c r="EJ158" s="134" t="n">
        <f aca="false">BV158</f>
        <v>0</v>
      </c>
      <c r="EK158" s="134" t="n">
        <f aca="false">EJ158+5.22</f>
        <v>5.22</v>
      </c>
      <c r="EL158" s="134" t="n">
        <f aca="false">EJ158+18.2</f>
        <v>18.2</v>
      </c>
      <c r="EM158" s="134" t="n">
        <f aca="false">EJ158+$EM$3</f>
        <v>11.4</v>
      </c>
      <c r="EN158" s="135" t="n">
        <f aca="false">IF(Monomers_Data!K158=1,0.5*EM158+0.5*EL158,IF(Monomers_Data!K158=2,0.7*EM158+0.3*EL158,IF(Monomers_Data!K158=3,MAXA(MINA(EL158,EM158),EK158),IF(Monomers_Data!K158=4,0.7*EM158+0.3*EK158,IF(Monomers_Data!K158=5,0.5*EM158+0.5*EK158,"ERR")))))</f>
        <v>11.4</v>
      </c>
      <c r="EP158" s="142" t="n">
        <f aca="false">EN158+EO158</f>
        <v>11.4</v>
      </c>
      <c r="EQ158" s="134" t="str">
        <f aca="false">VLOOKUP(A158,'[2]Price Curves'!$C$8:$BH$367,'[2]Price Curves'!$BH$1)</f>
        <v/>
      </c>
      <c r="ER158" s="134" t="n">
        <f aca="false">VLOOKUP(A158,'[2]Price Curves'!$C$8:$BH$367,'[2]Price Curves'!$BA$1)</f>
        <v>49.664894387755</v>
      </c>
      <c r="ES158" s="137" t="e">
        <f aca="false">MIN(((EQ158+$ET$1-ER158*0.7133-$ET$3)/5.69*2.4313)+1.5,CQ158-$ET$2)</f>
        <v>#VALUE!</v>
      </c>
      <c r="ET158" s="134" t="e">
        <f aca="false">MAX(($EQ158+$ET$1-$ER158*0.7133-$ET$3)/5.69*2.4313+1.5,$CQ158-$ET$2)</f>
        <v>#VALUE!</v>
      </c>
      <c r="EU158" s="138" t="e">
        <f aca="false">AVERAGE(ET158,ES158)</f>
        <v>#VALUE!</v>
      </c>
      <c r="EV158" s="134" t="n">
        <f aca="false">CB158*$EV$2+$EV$3</f>
        <v>-3</v>
      </c>
      <c r="EW158" s="134" t="e">
        <f aca="false">IF(Monomers_Data!U158=1,0.5*EU158+0.5*ET158,IF(Monomers_Data!U158=2,0.7*EU158+0.3*ET158,IF(Monomers_Data!U158=3,MAXA(MINA(ET158,EU158),ES158),IF(Monomers_Data!U158=4,0.7*EU158+0.3*ES158,IF(Monomers_Data!U158=5,0.5*EU158+0.5*ES158,"ERR")))))</f>
        <v>#VALUE!</v>
      </c>
      <c r="EX158" s="96" t="e">
        <f aca="false">EW158</f>
        <v>#VALUE!</v>
      </c>
      <c r="EY158" s="139" t="n">
        <f aca="false">VLOOKUP(A158,'[2]Price Curves'!$C$8:$BH$367,'[2]Price Curves'!$BE$1)</f>
        <v>4.767</v>
      </c>
      <c r="EZ158" s="134" t="n">
        <f aca="false">EY158*$EZ$2+$EZ$3</f>
        <v>72.8953</v>
      </c>
      <c r="FA158" s="0" t="n">
        <f aca="false">((EY158*$FA$2)+$FA$3)*100</f>
        <v>70.0535</v>
      </c>
    </row>
    <row r="159" customFormat="false" ht="12" hidden="false" customHeight="false" outlineLevel="0" collapsed="false">
      <c r="A159" s="140" t="n">
        <f aca="false">EOMONTH(A158,0)+1</f>
        <v>41548</v>
      </c>
      <c r="C159" s="125"/>
      <c r="E159" s="124"/>
      <c r="F159" s="124"/>
      <c r="G159" s="124"/>
      <c r="J159" s="118"/>
      <c r="O159" s="124"/>
      <c r="P159" s="124"/>
      <c r="Q159" s="124"/>
      <c r="S159" s="118"/>
      <c r="T159" s="118"/>
      <c r="U159" s="124"/>
      <c r="V159" s="124"/>
      <c r="W159" s="124"/>
      <c r="AE159" s="124"/>
      <c r="AF159" s="124"/>
      <c r="AG159" s="124"/>
      <c r="AI159" s="118"/>
      <c r="AJ159" s="118"/>
      <c r="AM159" s="124"/>
      <c r="AN159" s="124"/>
      <c r="AO159" s="124"/>
      <c r="AQ159" s="124"/>
      <c r="AR159" s="124"/>
      <c r="AS159" s="124"/>
      <c r="AT159" s="124"/>
      <c r="AU159" s="124"/>
      <c r="AV159" s="124"/>
      <c r="BK159" s="124"/>
      <c r="BM159" s="124"/>
      <c r="BN159" s="147"/>
      <c r="BO159" s="124"/>
      <c r="BR159" s="124"/>
      <c r="BS159" s="96" t="n">
        <f aca="false">BR159-2.5</f>
        <v>-2.5</v>
      </c>
      <c r="BT159" s="124"/>
      <c r="BU159" s="122" t="n">
        <f aca="false">VLOOKUP(A159,'[2]Price Curves'!$C$8:$IV$367,'[2]Price Curves'!$AW$1)</f>
        <v>32.6012660248448</v>
      </c>
      <c r="BV159" s="96"/>
      <c r="BW159" s="96"/>
      <c r="BX159" s="96"/>
      <c r="BY159" s="96"/>
      <c r="BZ159" s="96" t="n">
        <f aca="false">IF(Monomers_Data!F159=1,0.5*BY159+0.5*BX159,IF(Monomers_Data!F159=2,0.7*BY159+0.3*BX159,IF(Monomers_Data!F159=3,MAXA(MINA(BX159,BY159),BW159),IF(Monomers_Data!F159=4,0.7*BY159+0.3*BW159,IF(Monomers_Data!F159=5,0.5*BY159+0.5*BW159,"ERR")))))</f>
        <v>0</v>
      </c>
      <c r="CA159" s="96"/>
      <c r="CB159" s="115"/>
      <c r="CC159" s="96"/>
      <c r="CD159" s="6"/>
      <c r="CE159" s="5"/>
      <c r="CG159" s="105"/>
      <c r="CH159" s="124"/>
      <c r="CI159" s="124"/>
      <c r="CJ159" s="124"/>
      <c r="CK159" s="124"/>
      <c r="CO159" s="118"/>
      <c r="CP159" s="118"/>
      <c r="CZ159" s="105" t="n">
        <v>0</v>
      </c>
      <c r="DA159" s="124"/>
      <c r="DB159" s="123"/>
      <c r="DJ159" s="124"/>
      <c r="DK159" s="123"/>
      <c r="DQ159" s="124"/>
      <c r="DR159" s="123"/>
      <c r="DS159" s="96"/>
      <c r="DT159" s="124"/>
      <c r="DU159" s="124"/>
      <c r="EH159" s="106" t="n">
        <f aca="false">MAX(EXP(-0.015*((A165-'Export File'!$A$6+30)/365))*$EH$8,0.1)</f>
        <v>0.1</v>
      </c>
      <c r="EJ159" s="134" t="n">
        <f aca="false">BV159</f>
        <v>0</v>
      </c>
      <c r="EK159" s="134" t="n">
        <f aca="false">EJ159+5.22</f>
        <v>5.22</v>
      </c>
      <c r="EL159" s="134" t="n">
        <f aca="false">EJ159+18.2</f>
        <v>18.2</v>
      </c>
      <c r="EM159" s="134" t="n">
        <f aca="false">EJ159+$EM$3</f>
        <v>11.4</v>
      </c>
      <c r="EN159" s="135" t="n">
        <f aca="false">IF(Monomers_Data!K159=1,0.5*EM159+0.5*EL159,IF(Monomers_Data!K159=2,0.7*EM159+0.3*EL159,IF(Monomers_Data!K159=3,MAXA(MINA(EL159,EM159),EK159),IF(Monomers_Data!K159=4,0.7*EM159+0.3*EK159,IF(Monomers_Data!K159=5,0.5*EM159+0.5*EK159,"ERR")))))</f>
        <v>11.4</v>
      </c>
      <c r="EP159" s="142" t="n">
        <f aca="false">EN159+EO159</f>
        <v>11.4</v>
      </c>
      <c r="EQ159" s="134" t="str">
        <f aca="false">VLOOKUP(A159,'[2]Price Curves'!$C$8:$BH$367,'[2]Price Curves'!$BH$1)</f>
        <v/>
      </c>
      <c r="ER159" s="134" t="n">
        <f aca="false">VLOOKUP(A159,'[2]Price Curves'!$C$8:$BH$367,'[2]Price Curves'!$BA$1)</f>
        <v>51.9213601863352</v>
      </c>
      <c r="ES159" s="137" t="e">
        <f aca="false">MIN(((EQ159+$ET$1-ER159*0.7133-$ET$3)/5.69*2.4313)+1.5,CQ159-$ET$2)</f>
        <v>#VALUE!</v>
      </c>
      <c r="ET159" s="134" t="e">
        <f aca="false">MAX(($EQ159+$ET$1-$ER159*0.7133-$ET$3)/5.69*2.4313+1.5,$CQ159-$ET$2)</f>
        <v>#VALUE!</v>
      </c>
      <c r="EU159" s="138" t="e">
        <f aca="false">AVERAGE(ET159,ES159)</f>
        <v>#VALUE!</v>
      </c>
      <c r="EV159" s="134" t="n">
        <f aca="false">CB159*$EV$2+$EV$3</f>
        <v>-3</v>
      </c>
      <c r="EW159" s="134" t="e">
        <f aca="false">IF(Monomers_Data!U159=1,0.5*EU159+0.5*ET159,IF(Monomers_Data!U159=2,0.7*EU159+0.3*ET159,IF(Monomers_Data!U159=3,MAXA(MINA(ET159,EU159),ES159),IF(Monomers_Data!U159=4,0.7*EU159+0.3*ES159,IF(Monomers_Data!U159=5,0.5*EU159+0.5*ES159,"ERR")))))</f>
        <v>#VALUE!</v>
      </c>
      <c r="EX159" s="96" t="e">
        <f aca="false">EW159</f>
        <v>#VALUE!</v>
      </c>
      <c r="EY159" s="139" t="n">
        <f aca="false">VLOOKUP(A159,'[2]Price Curves'!$C$8:$BH$367,'[2]Price Curves'!$BE$1)</f>
        <v>4.792</v>
      </c>
      <c r="EZ159" s="134" t="n">
        <f aca="false">EY159*$EZ$2+$EZ$3</f>
        <v>73.2928</v>
      </c>
      <c r="FA159" s="0" t="n">
        <f aca="false">((EY159*$FA$2)+$FA$3)*100</f>
        <v>70.316</v>
      </c>
    </row>
    <row r="160" customFormat="false" ht="12" hidden="false" customHeight="false" outlineLevel="0" collapsed="false">
      <c r="A160" s="140" t="n">
        <f aca="false">EOMONTH(A159,0)+1</f>
        <v>41579</v>
      </c>
      <c r="C160" s="125"/>
      <c r="E160" s="124"/>
      <c r="F160" s="124"/>
      <c r="G160" s="124"/>
      <c r="J160" s="118"/>
      <c r="O160" s="124"/>
      <c r="P160" s="124"/>
      <c r="Q160" s="124"/>
      <c r="S160" s="118"/>
      <c r="T160" s="118"/>
      <c r="U160" s="124"/>
      <c r="V160" s="124"/>
      <c r="W160" s="124"/>
      <c r="AE160" s="124"/>
      <c r="AF160" s="124"/>
      <c r="AG160" s="124"/>
      <c r="AI160" s="118"/>
      <c r="AJ160" s="118"/>
      <c r="AM160" s="124"/>
      <c r="AN160" s="124"/>
      <c r="AO160" s="124"/>
      <c r="AQ160" s="124"/>
      <c r="AR160" s="124"/>
      <c r="AS160" s="124"/>
      <c r="AT160" s="124"/>
      <c r="AU160" s="124"/>
      <c r="AV160" s="124"/>
      <c r="BK160" s="124"/>
      <c r="BM160" s="124"/>
      <c r="BN160" s="147"/>
      <c r="BO160" s="124"/>
      <c r="BR160" s="124"/>
      <c r="BS160" s="96" t="n">
        <f aca="false">BR160-2.5</f>
        <v>-2.5</v>
      </c>
      <c r="BT160" s="124"/>
      <c r="BU160" s="122" t="n">
        <f aca="false">VLOOKUP(A160,'[2]Price Curves'!$C$8:$IV$367,'[2]Price Curves'!$AW$1)</f>
        <v>32.6562859126983</v>
      </c>
      <c r="BV160" s="96"/>
      <c r="BW160" s="96"/>
      <c r="BX160" s="96"/>
      <c r="BY160" s="96"/>
      <c r="BZ160" s="96" t="n">
        <f aca="false">IF(Monomers_Data!F160=1,0.5*BY160+0.5*BX160,IF(Monomers_Data!F160=2,0.7*BY160+0.3*BX160,IF(Monomers_Data!F160=3,MAXA(MINA(BX160,BY160),BW160),IF(Monomers_Data!F160=4,0.7*BY160+0.3*BW160,IF(Monomers_Data!F160=5,0.5*BY160+0.5*BW160,"ERR")))))</f>
        <v>0</v>
      </c>
      <c r="CA160" s="96"/>
      <c r="CB160" s="115"/>
      <c r="CC160" s="96"/>
      <c r="CD160" s="6"/>
      <c r="CE160" s="5"/>
      <c r="CG160" s="105"/>
      <c r="CH160" s="124"/>
      <c r="CI160" s="124"/>
      <c r="CJ160" s="124"/>
      <c r="CK160" s="124"/>
      <c r="CO160" s="118"/>
      <c r="CP160" s="118"/>
      <c r="CZ160" s="105" t="n">
        <v>0</v>
      </c>
      <c r="DA160" s="124"/>
      <c r="DB160" s="123"/>
      <c r="DJ160" s="124"/>
      <c r="DK160" s="123"/>
      <c r="DQ160" s="124"/>
      <c r="DR160" s="123"/>
      <c r="DS160" s="96"/>
      <c r="DT160" s="124"/>
      <c r="DU160" s="124"/>
      <c r="EH160" s="106" t="n">
        <f aca="false">MAX(EXP(-0.015*((A166-'Export File'!$A$6+30)/365))*$EH$8,0.1)</f>
        <v>0.1</v>
      </c>
      <c r="EJ160" s="134" t="n">
        <f aca="false">BV160</f>
        <v>0</v>
      </c>
      <c r="EK160" s="134" t="n">
        <f aca="false">EJ160+5.22</f>
        <v>5.22</v>
      </c>
      <c r="EL160" s="134" t="n">
        <f aca="false">EJ160+18.2</f>
        <v>18.2</v>
      </c>
      <c r="EM160" s="134" t="n">
        <f aca="false">EJ160+$EM$3</f>
        <v>11.4</v>
      </c>
      <c r="EN160" s="135" t="n">
        <f aca="false">IF(Monomers_Data!K160=1,0.5*EM160+0.5*EL160,IF(Monomers_Data!K160=2,0.7*EM160+0.3*EL160,IF(Monomers_Data!K160=3,MAXA(MINA(EL160,EM160),EK160),IF(Monomers_Data!K160=4,0.7*EM160+0.3*EK160,IF(Monomers_Data!K160=5,0.5*EM160+0.5*EK160,"ERR")))))</f>
        <v>11.4</v>
      </c>
      <c r="EP160" s="142" t="n">
        <f aca="false">EN160+EO160</f>
        <v>11.4</v>
      </c>
      <c r="EQ160" s="134" t="str">
        <f aca="false">VLOOKUP(A160,'[2]Price Curves'!$C$8:$BH$367,'[2]Price Curves'!$BH$1)</f>
        <v/>
      </c>
      <c r="ER160" s="134" t="n">
        <f aca="false">VLOOKUP(A160,'[2]Price Curves'!$C$8:$BH$367,'[2]Price Curves'!$BA$1)</f>
        <v>51.9835139285712</v>
      </c>
      <c r="ES160" s="137" t="e">
        <f aca="false">MIN(((EQ160+$ET$1-ER160*0.7133-$ET$3)/5.69*2.4313)+1.5,CQ160-$ET$2)</f>
        <v>#VALUE!</v>
      </c>
      <c r="ET160" s="134" t="e">
        <f aca="false">MAX(($EQ160+$ET$1-$ER160*0.7133-$ET$3)/5.69*2.4313+1.5,$CQ160-$ET$2)</f>
        <v>#VALUE!</v>
      </c>
      <c r="EU160" s="138" t="e">
        <f aca="false">AVERAGE(ET160,ES160)</f>
        <v>#VALUE!</v>
      </c>
      <c r="EV160" s="134" t="n">
        <f aca="false">CB160*$EV$2+$EV$3</f>
        <v>-3</v>
      </c>
      <c r="EW160" s="134" t="e">
        <f aca="false">IF(Monomers_Data!U160=1,0.5*EU160+0.5*ET160,IF(Monomers_Data!U160=2,0.7*EU160+0.3*ET160,IF(Monomers_Data!U160=3,MAXA(MINA(ET160,EU160),ES160),IF(Monomers_Data!U160=4,0.7*EU160+0.3*ES160,IF(Monomers_Data!U160=5,0.5*EU160+0.5*ES160,"ERR")))))</f>
        <v>#VALUE!</v>
      </c>
      <c r="EX160" s="96" t="e">
        <f aca="false">EW160</f>
        <v>#VALUE!</v>
      </c>
      <c r="EY160" s="139" t="n">
        <f aca="false">VLOOKUP(A160,'[2]Price Curves'!$C$8:$BH$367,'[2]Price Curves'!$BE$1)</f>
        <v>4.902</v>
      </c>
      <c r="EZ160" s="134" t="n">
        <f aca="false">EY160*$EZ$2+$EZ$3</f>
        <v>75.0418</v>
      </c>
      <c r="FA160" s="0" t="n">
        <f aca="false">((EY160*$FA$2)+$FA$3)*100</f>
        <v>71.471</v>
      </c>
    </row>
    <row r="161" customFormat="false" ht="12" hidden="false" customHeight="false" outlineLevel="0" collapsed="false">
      <c r="A161" s="140" t="n">
        <f aca="false">EOMONTH(A160,0)+1</f>
        <v>41609</v>
      </c>
      <c r="C161" s="125"/>
      <c r="E161" s="124"/>
      <c r="F161" s="124"/>
      <c r="G161" s="124"/>
      <c r="J161" s="118"/>
      <c r="O161" s="124"/>
      <c r="P161" s="124"/>
      <c r="Q161" s="124"/>
      <c r="S161" s="118"/>
      <c r="T161" s="118"/>
      <c r="U161" s="124"/>
      <c r="V161" s="124"/>
      <c r="W161" s="124"/>
      <c r="AE161" s="124"/>
      <c r="AF161" s="124"/>
      <c r="AG161" s="124"/>
      <c r="AI161" s="118"/>
      <c r="AJ161" s="118"/>
      <c r="AM161" s="124"/>
      <c r="AN161" s="124"/>
      <c r="AO161" s="124"/>
      <c r="AQ161" s="124"/>
      <c r="AR161" s="124"/>
      <c r="AS161" s="124"/>
      <c r="AT161" s="124"/>
      <c r="AU161" s="124"/>
      <c r="AV161" s="124"/>
      <c r="BK161" s="124"/>
      <c r="BM161" s="124"/>
      <c r="BN161" s="147"/>
      <c r="BO161" s="124"/>
      <c r="BR161" s="124"/>
      <c r="BS161" s="96" t="n">
        <f aca="false">BR161-2.5</f>
        <v>-2.5</v>
      </c>
      <c r="BT161" s="124"/>
      <c r="BU161" s="122" t="n">
        <f aca="false">VLOOKUP(A161,'[2]Price Curves'!$C$8:$IV$367,'[2]Price Curves'!$AW$1)</f>
        <v>32.7115272278912</v>
      </c>
      <c r="BV161" s="96"/>
      <c r="BW161" s="96"/>
      <c r="BX161" s="96"/>
      <c r="BY161" s="96"/>
      <c r="BZ161" s="96" t="n">
        <f aca="false">IF(Monomers_Data!F161=1,0.5*BY161+0.5*BX161,IF(Monomers_Data!F161=2,0.7*BY161+0.3*BX161,IF(Monomers_Data!F161=3,MAXA(MINA(BX161,BY161),BW161),IF(Monomers_Data!F161=4,0.7*BY161+0.3*BW161,IF(Monomers_Data!F161=5,0.5*BY161+0.5*BW161,"ERR")))))</f>
        <v>0</v>
      </c>
      <c r="CA161" s="96"/>
      <c r="CB161" s="115"/>
      <c r="CC161" s="96"/>
      <c r="CD161" s="6"/>
      <c r="CE161" s="5"/>
      <c r="CG161" s="105"/>
      <c r="CH161" s="124"/>
      <c r="CI161" s="124"/>
      <c r="CJ161" s="124"/>
      <c r="CK161" s="124"/>
      <c r="CO161" s="118"/>
      <c r="CP161" s="118"/>
      <c r="CZ161" s="105" t="n">
        <v>0</v>
      </c>
      <c r="DA161" s="124"/>
      <c r="DB161" s="123"/>
      <c r="DJ161" s="124"/>
      <c r="DK161" s="123"/>
      <c r="DQ161" s="124"/>
      <c r="DR161" s="123"/>
      <c r="DS161" s="96"/>
      <c r="DT161" s="124"/>
      <c r="DU161" s="124"/>
      <c r="EH161" s="106" t="n">
        <f aca="false">MAX(EXP(-0.015*((A167-'Export File'!$A$6+30)/365))*$EH$8,0.1)</f>
        <v>0.1</v>
      </c>
      <c r="EJ161" s="134" t="n">
        <f aca="false">BV161</f>
        <v>0</v>
      </c>
      <c r="EK161" s="134" t="n">
        <f aca="false">EJ161+5.22</f>
        <v>5.22</v>
      </c>
      <c r="EL161" s="134" t="n">
        <f aca="false">EJ161+18.2</f>
        <v>18.2</v>
      </c>
      <c r="EM161" s="134" t="n">
        <f aca="false">EJ161+$EM$3</f>
        <v>11.4</v>
      </c>
      <c r="EN161" s="135" t="n">
        <f aca="false">IF(Monomers_Data!K161=1,0.5*EM161+0.5*EL161,IF(Monomers_Data!K161=2,0.7*EM161+0.3*EL161,IF(Monomers_Data!K161=3,MAXA(MINA(EL161,EM161),EK161),IF(Monomers_Data!K161=4,0.7*EM161+0.3*EK161,IF(Monomers_Data!K161=5,0.5*EM161+0.5*EK161,"ERR")))))</f>
        <v>11.4</v>
      </c>
      <c r="EP161" s="142" t="n">
        <f aca="false">EN161+EO161</f>
        <v>11.4</v>
      </c>
      <c r="EQ161" s="134" t="str">
        <f aca="false">VLOOKUP(A161,'[2]Price Curves'!$C$8:$BH$367,'[2]Price Curves'!$BH$1)</f>
        <v/>
      </c>
      <c r="ER161" s="134" t="n">
        <f aca="false">VLOOKUP(A161,'[2]Price Curves'!$C$8:$BH$367,'[2]Price Curves'!$BA$1)</f>
        <v>52.0461304591836</v>
      </c>
      <c r="ES161" s="137" t="e">
        <f aca="false">MIN(((EQ161+$ET$1-ER161*0.7133-$ET$3)/5.69*2.4313)+1.5,CQ161-$ET$2)</f>
        <v>#VALUE!</v>
      </c>
      <c r="ET161" s="134" t="e">
        <f aca="false">MAX(($EQ161+$ET$1-$ER161*0.7133-$ET$3)/5.69*2.4313+1.5,$CQ161-$ET$2)</f>
        <v>#VALUE!</v>
      </c>
      <c r="EU161" s="138" t="e">
        <f aca="false">AVERAGE(ET161,ES161)</f>
        <v>#VALUE!</v>
      </c>
      <c r="EV161" s="134" t="n">
        <f aca="false">CB161*$EV$2+$EV$3</f>
        <v>-3</v>
      </c>
      <c r="EW161" s="134" t="e">
        <f aca="false">IF(Monomers_Data!U161=1,0.5*EU161+0.5*ET161,IF(Monomers_Data!U161=2,0.7*EU161+0.3*ET161,IF(Monomers_Data!U161=3,MAXA(MINA(ET161,EU161),ES161),IF(Monomers_Data!U161=4,0.7*EU161+0.3*ES161,IF(Monomers_Data!U161=5,0.5*EU161+0.5*ES161,"ERR")))))</f>
        <v>#VALUE!</v>
      </c>
      <c r="EX161" s="96" t="e">
        <f aca="false">EW161</f>
        <v>#VALUE!</v>
      </c>
      <c r="EY161" s="139" t="n">
        <f aca="false">VLOOKUP(A161,'[2]Price Curves'!$C$8:$BH$367,'[2]Price Curves'!$BE$1)</f>
        <v>5.022</v>
      </c>
      <c r="EZ161" s="134" t="n">
        <f aca="false">EY161*$EZ$2+$EZ$3</f>
        <v>76.9498</v>
      </c>
      <c r="FA161" s="0" t="n">
        <f aca="false">((EY161*$FA$2)+$FA$3)*100</f>
        <v>72.731</v>
      </c>
    </row>
    <row r="162" customFormat="false" ht="12" hidden="false" customHeight="false" outlineLevel="0" collapsed="false">
      <c r="A162" s="140" t="n">
        <f aca="false">EOMONTH(A161,0)+1</f>
        <v>41640</v>
      </c>
      <c r="C162" s="125"/>
      <c r="E162" s="124"/>
      <c r="F162" s="124"/>
      <c r="G162" s="124"/>
      <c r="J162" s="118"/>
      <c r="O162" s="124"/>
      <c r="P162" s="124"/>
      <c r="Q162" s="124"/>
      <c r="S162" s="118"/>
      <c r="T162" s="118"/>
      <c r="U162" s="124"/>
      <c r="V162" s="124"/>
      <c r="W162" s="124"/>
      <c r="AE162" s="124"/>
      <c r="AF162" s="124"/>
      <c r="AG162" s="124"/>
      <c r="AI162" s="118"/>
      <c r="AJ162" s="118"/>
      <c r="AM162" s="124"/>
      <c r="AN162" s="124"/>
      <c r="AO162" s="124"/>
      <c r="AQ162" s="124"/>
      <c r="AR162" s="124"/>
      <c r="AS162" s="124"/>
      <c r="AT162" s="124"/>
      <c r="AU162" s="124"/>
      <c r="AV162" s="124"/>
      <c r="BK162" s="124"/>
      <c r="BM162" s="124"/>
      <c r="BN162" s="147"/>
      <c r="BO162" s="124"/>
      <c r="BR162" s="124"/>
      <c r="BS162" s="96" t="n">
        <f aca="false">BR162-2.5</f>
        <v>-2.5</v>
      </c>
      <c r="BT162" s="124"/>
      <c r="BU162" s="122" t="n">
        <f aca="false">VLOOKUP(A162,'[2]Price Curves'!$C$8:$IV$367,'[2]Price Curves'!$AW$1)</f>
        <v>31.0628661201298</v>
      </c>
      <c r="BV162" s="96"/>
      <c r="BW162" s="96"/>
      <c r="BX162" s="96"/>
      <c r="BY162" s="96"/>
      <c r="BZ162" s="96" t="n">
        <f aca="false">IF(Monomers_Data!F162=1,0.5*BY162+0.5*BX162,IF(Monomers_Data!F162=2,0.7*BY162+0.3*BX162,IF(Monomers_Data!F162=3,MAXA(MINA(BX162,BY162),BW162),IF(Monomers_Data!F162=4,0.7*BY162+0.3*BW162,IF(Monomers_Data!F162=5,0.5*BY162+0.5*BW162,"ERR")))))</f>
        <v>0</v>
      </c>
      <c r="CA162" s="96"/>
      <c r="CB162" s="115"/>
      <c r="CC162" s="96"/>
      <c r="CD162" s="6"/>
      <c r="CE162" s="5"/>
      <c r="CG162" s="105"/>
      <c r="CH162" s="124"/>
      <c r="CI162" s="124"/>
      <c r="CJ162" s="124"/>
      <c r="CK162" s="124"/>
      <c r="CO162" s="118"/>
      <c r="CP162" s="118"/>
      <c r="CZ162" s="105" t="n">
        <v>0</v>
      </c>
      <c r="DA162" s="124"/>
      <c r="DB162" s="123"/>
      <c r="DJ162" s="124"/>
      <c r="DK162" s="123"/>
      <c r="DQ162" s="124"/>
      <c r="DR162" s="123"/>
      <c r="DS162" s="96"/>
      <c r="DT162" s="124"/>
      <c r="DU162" s="124"/>
      <c r="EH162" s="106" t="n">
        <f aca="false">MAX(EXP(-0.015*((A168-'Export File'!$A$6+30)/365))*$EH$8,0.1)</f>
        <v>0.1</v>
      </c>
      <c r="EJ162" s="134" t="n">
        <f aca="false">BV162</f>
        <v>0</v>
      </c>
      <c r="EK162" s="134" t="n">
        <f aca="false">EJ162+5.22</f>
        <v>5.22</v>
      </c>
      <c r="EL162" s="134" t="n">
        <f aca="false">EJ162+18.2</f>
        <v>18.2</v>
      </c>
      <c r="EM162" s="134" t="n">
        <f aca="false">EJ162+$EM$3</f>
        <v>11.4</v>
      </c>
      <c r="EN162" s="135" t="n">
        <f aca="false">IF(Monomers_Data!K162=1,0.5*EM162+0.5*EL162,IF(Monomers_Data!K162=2,0.7*EM162+0.3*EL162,IF(Monomers_Data!K162=3,MAXA(MINA(EL162,EM162),EK162),IF(Monomers_Data!K162=4,0.7*EM162+0.3*EK162,IF(Monomers_Data!K162=5,0.5*EM162+0.5*EK162,"ERR")))))</f>
        <v>11.4</v>
      </c>
      <c r="EP162" s="142" t="n">
        <f aca="false">EN162+EO162</f>
        <v>11.4</v>
      </c>
      <c r="EQ162" s="134" t="str">
        <f aca="false">VLOOKUP(A162,'[2]Price Curves'!$C$8:$BH$367,'[2]Price Curves'!$BH$1)</f>
        <v/>
      </c>
      <c r="ER162" s="134" t="n">
        <f aca="false">VLOOKUP(A162,'[2]Price Curves'!$C$8:$BH$367,'[2]Price Curves'!$BA$1)</f>
        <v>52.8950114123376</v>
      </c>
      <c r="ES162" s="137" t="e">
        <f aca="false">MIN(((EQ162+$ET$1-ER162*0.7133-$ET$3)/5.69*2.4313)+1.5,CQ162-$ET$2)</f>
        <v>#VALUE!</v>
      </c>
      <c r="ET162" s="134" t="e">
        <f aca="false">MAX(($EQ162+$ET$1-$ER162*0.7133-$ET$3)/5.69*2.4313+1.5,$CQ162-$ET$2)</f>
        <v>#VALUE!</v>
      </c>
      <c r="EU162" s="138" t="e">
        <f aca="false">AVERAGE(ET162,ES162)</f>
        <v>#VALUE!</v>
      </c>
      <c r="EV162" s="134" t="n">
        <f aca="false">CB162*$EV$2+$EV$3</f>
        <v>-3</v>
      </c>
      <c r="EW162" s="134" t="e">
        <f aca="false">IF(Monomers_Data!U162=1,0.5*EU162+0.5*ET162,IF(Monomers_Data!U162=2,0.7*EU162+0.3*ET162,IF(Monomers_Data!U162=3,MAXA(MINA(ET162,EU162),ES162),IF(Monomers_Data!U162=4,0.7*EU162+0.3*ES162,IF(Monomers_Data!U162=5,0.5*EU162+0.5*ES162,"ERR")))))</f>
        <v>#VALUE!</v>
      </c>
      <c r="EX162" s="96" t="e">
        <f aca="false">EW162</f>
        <v>#VALUE!</v>
      </c>
      <c r="EY162" s="139" t="n">
        <f aca="false">VLOOKUP(A162,'[2]Price Curves'!$C$8:$BH$367,'[2]Price Curves'!$BE$1)</f>
        <v>5.117</v>
      </c>
      <c r="EZ162" s="134" t="n">
        <f aca="false">EY162*$EZ$2+$EZ$3</f>
        <v>78.4603</v>
      </c>
      <c r="FA162" s="0" t="n">
        <f aca="false">((EY162*$FA$2)+$FA$3)*100</f>
        <v>73.7285</v>
      </c>
    </row>
    <row r="163" customFormat="false" ht="12" hidden="false" customHeight="false" outlineLevel="0" collapsed="false">
      <c r="A163" s="140" t="n">
        <f aca="false">EOMONTH(A162,0)+1</f>
        <v>41671</v>
      </c>
      <c r="C163" s="125"/>
      <c r="E163" s="124"/>
      <c r="F163" s="124"/>
      <c r="G163" s="124"/>
      <c r="J163" s="118"/>
      <c r="O163" s="124"/>
      <c r="P163" s="124"/>
      <c r="Q163" s="124"/>
      <c r="S163" s="118"/>
      <c r="T163" s="118"/>
      <c r="U163" s="124"/>
      <c r="V163" s="124"/>
      <c r="W163" s="124"/>
      <c r="AE163" s="124"/>
      <c r="AF163" s="124"/>
      <c r="AG163" s="124"/>
      <c r="AI163" s="118"/>
      <c r="AJ163" s="118"/>
      <c r="AM163" s="124"/>
      <c r="AN163" s="124"/>
      <c r="AO163" s="124"/>
      <c r="AQ163" s="124"/>
      <c r="AR163" s="124"/>
      <c r="AS163" s="124"/>
      <c r="AT163" s="124"/>
      <c r="AU163" s="124"/>
      <c r="AV163" s="124"/>
      <c r="BK163" s="124"/>
      <c r="BM163" s="124"/>
      <c r="BN163" s="147"/>
      <c r="BO163" s="124"/>
      <c r="BR163" s="124"/>
      <c r="BS163" s="96" t="n">
        <f aca="false">BR163-2.5</f>
        <v>-2.5</v>
      </c>
      <c r="BT163" s="124"/>
      <c r="BU163" s="122" t="n">
        <f aca="false">VLOOKUP(A163,'[2]Price Curves'!$C$8:$IV$367,'[2]Price Curves'!$AW$1)</f>
        <v>31.1167925595238</v>
      </c>
      <c r="BV163" s="96"/>
      <c r="BW163" s="96"/>
      <c r="BX163" s="96"/>
      <c r="BY163" s="96"/>
      <c r="BZ163" s="96" t="n">
        <f aca="false">IF(Monomers_Data!F163=1,0.5*BY163+0.5*BX163,IF(Monomers_Data!F163=2,0.7*BY163+0.3*BX163,IF(Monomers_Data!F163=3,MAXA(MINA(BX163,BY163),BW163),IF(Monomers_Data!F163=4,0.7*BY163+0.3*BW163,IF(Monomers_Data!F163=5,0.5*BY163+0.5*BW163,"ERR")))))</f>
        <v>0</v>
      </c>
      <c r="CA163" s="96"/>
      <c r="CB163" s="115"/>
      <c r="CC163" s="96"/>
      <c r="CD163" s="6"/>
      <c r="CE163" s="5"/>
      <c r="CG163" s="105"/>
      <c r="CH163" s="124"/>
      <c r="CI163" s="124"/>
      <c r="CJ163" s="124"/>
      <c r="CK163" s="124"/>
      <c r="CO163" s="118"/>
      <c r="CP163" s="118"/>
      <c r="CZ163" s="105" t="n">
        <v>0</v>
      </c>
      <c r="DA163" s="124"/>
      <c r="DB163" s="123"/>
      <c r="DJ163" s="124"/>
      <c r="DK163" s="123"/>
      <c r="DQ163" s="124"/>
      <c r="DR163" s="123"/>
      <c r="DS163" s="96"/>
      <c r="DT163" s="124"/>
      <c r="DU163" s="124"/>
      <c r="EH163" s="106" t="n">
        <f aca="false">MAX(EXP(-0.015*((A169-'Export File'!$A$6+30)/365))*$EH$8,0.1)</f>
        <v>0.1</v>
      </c>
      <c r="EJ163" s="134" t="n">
        <f aca="false">BV163</f>
        <v>0</v>
      </c>
      <c r="EK163" s="134" t="n">
        <f aca="false">EJ163+5.22</f>
        <v>5.22</v>
      </c>
      <c r="EL163" s="134" t="n">
        <f aca="false">EJ163+18.2</f>
        <v>18.2</v>
      </c>
      <c r="EM163" s="134" t="n">
        <f aca="false">EJ163+$EM$3</f>
        <v>11.4</v>
      </c>
      <c r="EN163" s="135" t="n">
        <f aca="false">IF(Monomers_Data!K163=1,0.5*EM163+0.5*EL163,IF(Monomers_Data!K163=2,0.7*EM163+0.3*EL163,IF(Monomers_Data!K163=3,MAXA(MINA(EL163,EM163),EK163),IF(Monomers_Data!K163=4,0.7*EM163+0.3*EK163,IF(Monomers_Data!K163=5,0.5*EM163+0.5*EK163,"ERR")))))</f>
        <v>11.4</v>
      </c>
      <c r="EP163" s="142" t="n">
        <f aca="false">EN163+EO163</f>
        <v>11.4</v>
      </c>
      <c r="EQ163" s="134" t="str">
        <f aca="false">VLOOKUP(A163,'[2]Price Curves'!$C$8:$BH$367,'[2]Price Curves'!$BH$1)</f>
        <v/>
      </c>
      <c r="ER163" s="134" t="n">
        <f aca="false">VLOOKUP(A163,'[2]Price Curves'!$C$8:$BH$367,'[2]Price Curves'!$BA$1)</f>
        <v>52.9548798214283</v>
      </c>
      <c r="ES163" s="137" t="e">
        <f aca="false">MIN(((EQ163+$ET$1-ER163*0.7133-$ET$3)/5.69*2.4313)+1.5,CQ163-$ET$2)</f>
        <v>#VALUE!</v>
      </c>
      <c r="ET163" s="134" t="e">
        <f aca="false">MAX(($EQ163+$ET$1-$ER163*0.7133-$ET$3)/5.69*2.4313+1.5,$CQ163-$ET$2)</f>
        <v>#VALUE!</v>
      </c>
      <c r="EU163" s="138" t="e">
        <f aca="false">AVERAGE(ET163,ES163)</f>
        <v>#VALUE!</v>
      </c>
      <c r="EV163" s="134" t="n">
        <f aca="false">CB163*$EV$2+$EV$3</f>
        <v>-3</v>
      </c>
      <c r="EW163" s="134" t="e">
        <f aca="false">IF(Monomers_Data!U163=1,0.5*EU163+0.5*ET163,IF(Monomers_Data!U163=2,0.7*EU163+0.3*ET163,IF(Monomers_Data!U163=3,MAXA(MINA(ET163,EU163),ES163),IF(Monomers_Data!U163=4,0.7*EU163+0.3*ES163,IF(Monomers_Data!U163=5,0.5*EU163+0.5*ES163,"ERR")))))</f>
        <v>#VALUE!</v>
      </c>
      <c r="EX163" s="96" t="e">
        <f aca="false">EW163</f>
        <v>#VALUE!</v>
      </c>
      <c r="EY163" s="139" t="n">
        <f aca="false">VLOOKUP(A163,'[2]Price Curves'!$C$8:$BH$367,'[2]Price Curves'!$BE$1)</f>
        <v>4.997</v>
      </c>
      <c r="EZ163" s="134" t="n">
        <f aca="false">EY163*$EZ$2+$EZ$3</f>
        <v>76.5523</v>
      </c>
      <c r="FA163" s="0" t="n">
        <f aca="false">((EY163*$FA$2)+$FA$3)*100</f>
        <v>72.4685</v>
      </c>
    </row>
    <row r="164" customFormat="false" ht="12" hidden="false" customHeight="false" outlineLevel="0" collapsed="false">
      <c r="A164" s="140" t="n">
        <f aca="false">EOMONTH(A163,0)+1</f>
        <v>41699</v>
      </c>
      <c r="C164" s="125"/>
      <c r="E164" s="124"/>
      <c r="F164" s="124"/>
      <c r="G164" s="124"/>
      <c r="J164" s="118"/>
      <c r="O164" s="124"/>
      <c r="P164" s="124"/>
      <c r="Q164" s="124"/>
      <c r="S164" s="118"/>
      <c r="T164" s="118"/>
      <c r="U164" s="124"/>
      <c r="V164" s="124"/>
      <c r="W164" s="124"/>
      <c r="AE164" s="124"/>
      <c r="AF164" s="124"/>
      <c r="AG164" s="124"/>
      <c r="AI164" s="118"/>
      <c r="AJ164" s="118"/>
      <c r="AM164" s="124"/>
      <c r="AN164" s="124"/>
      <c r="AO164" s="124"/>
      <c r="AQ164" s="124"/>
      <c r="AR164" s="124"/>
      <c r="AS164" s="124"/>
      <c r="AT164" s="124"/>
      <c r="AU164" s="124"/>
      <c r="AV164" s="124"/>
      <c r="BK164" s="124"/>
      <c r="BM164" s="124"/>
      <c r="BN164" s="147"/>
      <c r="BO164" s="124"/>
      <c r="BR164" s="124"/>
      <c r="BS164" s="96" t="n">
        <f aca="false">BR164-2.5</f>
        <v>-2.5</v>
      </c>
      <c r="BT164" s="124"/>
      <c r="BU164" s="122" t="n">
        <f aca="false">VLOOKUP(A164,'[2]Price Curves'!$C$8:$IV$367,'[2]Price Curves'!$AW$1)</f>
        <v>31.1388954365079</v>
      </c>
      <c r="BV164" s="96"/>
      <c r="BW164" s="96"/>
      <c r="BX164" s="96"/>
      <c r="BY164" s="96"/>
      <c r="BZ164" s="96" t="n">
        <f aca="false">IF(Monomers_Data!F164=1,0.5*BY164+0.5*BX164,IF(Monomers_Data!F164=2,0.7*BY164+0.3*BX164,IF(Monomers_Data!F164=3,MAXA(MINA(BX164,BY164),BW164),IF(Monomers_Data!F164=4,0.7*BY164+0.3*BW164,IF(Monomers_Data!F164=5,0.5*BY164+0.5*BW164,"ERR")))))</f>
        <v>0</v>
      </c>
      <c r="CA164" s="96"/>
      <c r="CB164" s="115"/>
      <c r="CC164" s="96"/>
      <c r="CD164" s="6"/>
      <c r="CE164" s="5"/>
      <c r="CG164" s="105"/>
      <c r="CH164" s="124"/>
      <c r="CI164" s="124"/>
      <c r="CJ164" s="124"/>
      <c r="CK164" s="124"/>
      <c r="CO164" s="118"/>
      <c r="CP164" s="118"/>
      <c r="CZ164" s="105" t="n">
        <v>0</v>
      </c>
      <c r="DA164" s="124"/>
      <c r="DB164" s="123"/>
      <c r="DJ164" s="124"/>
      <c r="DK164" s="123"/>
      <c r="DQ164" s="124"/>
      <c r="DR164" s="123"/>
      <c r="DS164" s="96"/>
      <c r="DT164" s="124"/>
      <c r="DU164" s="124"/>
      <c r="EH164" s="106" t="n">
        <f aca="false">MAX(EXP(-0.015*((A170-'Export File'!$A$6+30)/365))*$EH$8,0.1)</f>
        <v>0.1</v>
      </c>
      <c r="EJ164" s="134" t="n">
        <f aca="false">BV164</f>
        <v>0</v>
      </c>
      <c r="EK164" s="134" t="n">
        <f aca="false">EJ164+5.22</f>
        <v>5.22</v>
      </c>
      <c r="EL164" s="134" t="n">
        <f aca="false">EJ164+18.2</f>
        <v>18.2</v>
      </c>
      <c r="EM164" s="134" t="n">
        <f aca="false">EJ164+$EM$3</f>
        <v>11.4</v>
      </c>
      <c r="EN164" s="135" t="n">
        <f aca="false">IF(Monomers_Data!K164=1,0.5*EM164+0.5*EL164,IF(Monomers_Data!K164=2,0.7*EM164+0.3*EL164,IF(Monomers_Data!K164=3,MAXA(MINA(EL164,EM164),EK164),IF(Monomers_Data!K164=4,0.7*EM164+0.3*EK164,IF(Monomers_Data!K164=5,0.5*EM164+0.5*EK164,"ERR")))))</f>
        <v>11.4</v>
      </c>
      <c r="EP164" s="142" t="n">
        <f aca="false">EN164+EO164</f>
        <v>11.4</v>
      </c>
      <c r="EQ164" s="134" t="str">
        <f aca="false">VLOOKUP(A164,'[2]Price Curves'!$C$8:$BH$367,'[2]Price Curves'!$BH$1)</f>
        <v/>
      </c>
      <c r="ER164" s="134" t="n">
        <f aca="false">VLOOKUP(A164,'[2]Price Curves'!$C$8:$BH$367,'[2]Price Curves'!$BA$1)</f>
        <v>53.0010753571426</v>
      </c>
      <c r="ES164" s="137" t="e">
        <f aca="false">MIN(((EQ164+$ET$1-ER164*0.7133-$ET$3)/5.69*2.4313)+1.5,CQ164-$ET$2)</f>
        <v>#VALUE!</v>
      </c>
      <c r="ET164" s="134" t="e">
        <f aca="false">MAX(($EQ164+$ET$1-$ER164*0.7133-$ET$3)/5.69*2.4313+1.5,$CQ164-$ET$2)</f>
        <v>#VALUE!</v>
      </c>
      <c r="EU164" s="138" t="e">
        <f aca="false">AVERAGE(ET164,ES164)</f>
        <v>#VALUE!</v>
      </c>
      <c r="EV164" s="134" t="n">
        <f aca="false">CB164*$EV$2+$EV$3</f>
        <v>-3</v>
      </c>
      <c r="EW164" s="134" t="e">
        <f aca="false">IF(Monomers_Data!U164=1,0.5*EU164+0.5*ET164,IF(Monomers_Data!U164=2,0.7*EU164+0.3*ET164,IF(Monomers_Data!U164=3,MAXA(MINA(ET164,EU164),ES164),IF(Monomers_Data!U164=4,0.7*EU164+0.3*ES164,IF(Monomers_Data!U164=5,0.5*EU164+0.5*ES164,"ERR")))))</f>
        <v>#VALUE!</v>
      </c>
      <c r="EX164" s="96" t="e">
        <f aca="false">EW164</f>
        <v>#VALUE!</v>
      </c>
      <c r="EY164" s="139" t="n">
        <f aca="false">VLOOKUP(A164,'[2]Price Curves'!$C$8:$BH$367,'[2]Price Curves'!$BE$1)</f>
        <v>4.857</v>
      </c>
      <c r="EZ164" s="134" t="n">
        <f aca="false">EY164*$EZ$2+$EZ$3</f>
        <v>74.3263</v>
      </c>
      <c r="FA164" s="0" t="n">
        <f aca="false">((EY164*$FA$2)+$FA$3)*100</f>
        <v>70.9985</v>
      </c>
    </row>
    <row r="165" customFormat="false" ht="12" hidden="false" customHeight="false" outlineLevel="0" collapsed="false">
      <c r="A165" s="140" t="n">
        <f aca="false">EOMONTH(A164,0)+1</f>
        <v>41730</v>
      </c>
      <c r="C165" s="125"/>
      <c r="E165" s="124"/>
      <c r="F165" s="124"/>
      <c r="G165" s="124"/>
      <c r="J165" s="118"/>
      <c r="O165" s="124"/>
      <c r="P165" s="124"/>
      <c r="Q165" s="124"/>
      <c r="S165" s="118"/>
      <c r="T165" s="118"/>
      <c r="U165" s="124"/>
      <c r="V165" s="124"/>
      <c r="W165" s="124"/>
      <c r="AE165" s="124"/>
      <c r="AF165" s="124"/>
      <c r="AG165" s="124"/>
      <c r="AI165" s="118"/>
      <c r="AJ165" s="118"/>
      <c r="AM165" s="124"/>
      <c r="AN165" s="124"/>
      <c r="AO165" s="124"/>
      <c r="AQ165" s="124"/>
      <c r="AR165" s="124"/>
      <c r="AS165" s="124"/>
      <c r="AT165" s="124"/>
      <c r="AU165" s="124"/>
      <c r="AV165" s="124"/>
      <c r="BK165" s="124"/>
      <c r="BM165" s="124"/>
      <c r="BN165" s="147"/>
      <c r="BO165" s="124"/>
      <c r="BR165" s="124"/>
      <c r="BS165" s="96" t="n">
        <f aca="false">BR165-2.5</f>
        <v>-2.5</v>
      </c>
      <c r="BT165" s="124"/>
      <c r="BU165" s="122" t="n">
        <f aca="false">VLOOKUP(A165,'[2]Price Curves'!$C$8:$IV$367,'[2]Price Curves'!$AW$1)</f>
        <v>30.603533495671</v>
      </c>
      <c r="BV165" s="96"/>
      <c r="BW165" s="96"/>
      <c r="BX165" s="96"/>
      <c r="BY165" s="96"/>
      <c r="BZ165" s="96" t="n">
        <f aca="false">IF(Monomers_Data!F165=1,0.5*BY165+0.5*BX165,IF(Monomers_Data!F165=2,0.7*BY165+0.3*BX165,IF(Monomers_Data!F165=3,MAXA(MINA(BX165,BY165),BW165),IF(Monomers_Data!F165=4,0.7*BY165+0.3*BW165,IF(Monomers_Data!F165=5,0.5*BY165+0.5*BW165,"ERR")))))</f>
        <v>0</v>
      </c>
      <c r="CA165" s="96"/>
      <c r="CB165" s="115"/>
      <c r="CC165" s="96"/>
      <c r="CD165" s="6"/>
      <c r="CE165" s="5"/>
      <c r="CG165" s="105"/>
      <c r="CH165" s="124"/>
      <c r="CI165" s="124"/>
      <c r="CJ165" s="124"/>
      <c r="CK165" s="124"/>
      <c r="CO165" s="118"/>
      <c r="CP165" s="118"/>
      <c r="CZ165" s="105" t="n">
        <v>0</v>
      </c>
      <c r="DA165" s="124"/>
      <c r="DB165" s="123"/>
      <c r="DJ165" s="124"/>
      <c r="DK165" s="123"/>
      <c r="DQ165" s="124"/>
      <c r="DR165" s="123"/>
      <c r="DS165" s="96"/>
      <c r="DT165" s="124"/>
      <c r="DU165" s="124"/>
      <c r="EJ165" s="134" t="n">
        <f aca="false">BV165</f>
        <v>0</v>
      </c>
      <c r="EK165" s="134" t="n">
        <f aca="false">EJ165+5.22</f>
        <v>5.22</v>
      </c>
      <c r="EL165" s="134" t="n">
        <f aca="false">EJ165+18.2</f>
        <v>18.2</v>
      </c>
      <c r="EM165" s="134" t="n">
        <f aca="false">EJ165+$EM$3</f>
        <v>11.4</v>
      </c>
      <c r="EN165" s="135" t="n">
        <f aca="false">IF(Monomers_Data!K165=1,0.5*EM165+0.5*EL165,IF(Monomers_Data!K165=2,0.7*EM165+0.3*EL165,IF(Monomers_Data!K165=3,MAXA(MINA(EL165,EM165),EK165),IF(Monomers_Data!K165=4,0.7*EM165+0.3*EK165,IF(Monomers_Data!K165=5,0.5*EM165+0.5*EK165,"ERR")))))</f>
        <v>11.4</v>
      </c>
      <c r="EP165" s="142" t="n">
        <f aca="false">EN165+EO165</f>
        <v>11.4</v>
      </c>
      <c r="EQ165" s="134" t="str">
        <f aca="false">VLOOKUP(A165,'[2]Price Curves'!$C$8:$BH$367,'[2]Price Curves'!$BH$1)</f>
        <v/>
      </c>
      <c r="ER165" s="134" t="n">
        <f aca="false">VLOOKUP(A165,'[2]Price Curves'!$C$8:$BH$367,'[2]Price Curves'!$BA$1)</f>
        <v>49.2813154220779</v>
      </c>
      <c r="ES165" s="137" t="e">
        <f aca="false">MIN(((EQ165+$ET$1-ER165*0.7133-$ET$3)/5.69*2.4313)+1.5,CQ165-$ET$2)</f>
        <v>#VALUE!</v>
      </c>
      <c r="ET165" s="134" t="e">
        <f aca="false">MAX(($EQ165+$ET$1-$ER165*0.7133-$ET$3)/5.69*2.4313+1.5,$CQ165-$ET$2)</f>
        <v>#VALUE!</v>
      </c>
      <c r="EU165" s="138" t="e">
        <f aca="false">AVERAGE(ET165,ES165)</f>
        <v>#VALUE!</v>
      </c>
      <c r="EV165" s="134" t="n">
        <f aca="false">CB165*$EV$2+$EV$3</f>
        <v>-3</v>
      </c>
      <c r="EW165" s="134" t="e">
        <f aca="false">IF(Monomers_Data!U165=1,0.5*EU165+0.5*ET165,IF(Monomers_Data!U165=2,0.7*EU165+0.3*ET165,IF(Monomers_Data!U165=3,MAXA(MINA(ET165,EU165),ES165),IF(Monomers_Data!U165=4,0.7*EU165+0.3*ES165,IF(Monomers_Data!U165=5,0.5*EU165+0.5*ES165,"ERR")))))</f>
        <v>#VALUE!</v>
      </c>
      <c r="EX165" s="96" t="e">
        <f aca="false">EW165</f>
        <v>#VALUE!</v>
      </c>
      <c r="EY165" s="139" t="n">
        <f aca="false">VLOOKUP(A165,'[2]Price Curves'!$C$8:$BH$367,'[2]Price Curves'!$BE$1)</f>
        <v>4.715</v>
      </c>
      <c r="EZ165" s="134" t="n">
        <f aca="false">EY165*$EZ$2+$EZ$3</f>
        <v>72.0685</v>
      </c>
      <c r="FA165" s="0" t="n">
        <f aca="false">((EY165*$FA$2)+$FA$3)*100</f>
        <v>69.5075</v>
      </c>
    </row>
    <row r="166" customFormat="false" ht="12" hidden="false" customHeight="false" outlineLevel="0" collapsed="false">
      <c r="A166" s="140" t="n">
        <f aca="false">EOMONTH(A165,0)+1</f>
        <v>41760</v>
      </c>
      <c r="C166" s="125"/>
      <c r="E166" s="124"/>
      <c r="F166" s="124"/>
      <c r="G166" s="124"/>
      <c r="J166" s="118"/>
      <c r="O166" s="124"/>
      <c r="P166" s="124"/>
      <c r="Q166" s="124"/>
      <c r="S166" s="118"/>
      <c r="T166" s="118"/>
      <c r="U166" s="124"/>
      <c r="V166" s="124"/>
      <c r="W166" s="124"/>
      <c r="AE166" s="124"/>
      <c r="AF166" s="124"/>
      <c r="AG166" s="124"/>
      <c r="AI166" s="118"/>
      <c r="AJ166" s="118"/>
      <c r="AM166" s="124"/>
      <c r="AN166" s="124"/>
      <c r="AO166" s="124"/>
      <c r="AQ166" s="124"/>
      <c r="AR166" s="124"/>
      <c r="AS166" s="124"/>
      <c r="AT166" s="124"/>
      <c r="AU166" s="124"/>
      <c r="AV166" s="124"/>
      <c r="BK166" s="124"/>
      <c r="BM166" s="124"/>
      <c r="BN166" s="147"/>
      <c r="BO166" s="124"/>
      <c r="BR166" s="124"/>
      <c r="BS166" s="96" t="n">
        <f aca="false">BR166-2.5</f>
        <v>-2.5</v>
      </c>
      <c r="BT166" s="124"/>
      <c r="BU166" s="122" t="n">
        <f aca="false">VLOOKUP(A166,'[2]Price Curves'!$C$8:$IV$367,'[2]Price Curves'!$AW$1)</f>
        <v>30.6249233766233</v>
      </c>
      <c r="BV166" s="96"/>
      <c r="BW166" s="96"/>
      <c r="BX166" s="96"/>
      <c r="BY166" s="96"/>
      <c r="BZ166" s="96" t="n">
        <f aca="false">IF(Monomers_Data!F166=1,0.5*BY166+0.5*BX166,IF(Monomers_Data!F166=2,0.7*BY166+0.3*BX166,IF(Monomers_Data!F166=3,MAXA(MINA(BX166,BY166),BW166),IF(Monomers_Data!F166=4,0.7*BY166+0.3*BW166,IF(Monomers_Data!F166=5,0.5*BY166+0.5*BW166,"ERR")))))</f>
        <v>0</v>
      </c>
      <c r="CA166" s="96"/>
      <c r="CB166" s="115"/>
      <c r="CC166" s="96"/>
      <c r="CD166" s="6"/>
      <c r="CE166" s="5"/>
      <c r="CG166" s="105"/>
      <c r="CH166" s="124"/>
      <c r="CI166" s="124"/>
      <c r="CJ166" s="124"/>
      <c r="CK166" s="124"/>
      <c r="CO166" s="118"/>
      <c r="CP166" s="118"/>
      <c r="CZ166" s="105" t="n">
        <v>0</v>
      </c>
      <c r="DA166" s="124"/>
      <c r="DB166" s="123"/>
      <c r="DJ166" s="124"/>
      <c r="DK166" s="123"/>
      <c r="DQ166" s="124"/>
      <c r="DR166" s="123"/>
      <c r="DS166" s="96"/>
      <c r="DT166" s="124"/>
      <c r="DU166" s="124"/>
      <c r="EJ166" s="134" t="n">
        <f aca="false">BV166</f>
        <v>0</v>
      </c>
      <c r="EK166" s="134" t="n">
        <f aca="false">EJ166+5.22</f>
        <v>5.22</v>
      </c>
      <c r="EL166" s="134" t="n">
        <f aca="false">EJ166+18.2</f>
        <v>18.2</v>
      </c>
      <c r="EM166" s="134" t="n">
        <f aca="false">EJ166+$EM$3</f>
        <v>11.4</v>
      </c>
      <c r="EN166" s="135" t="n">
        <f aca="false">IF(Monomers_Data!K166=1,0.5*EM166+0.5*EL166,IF(Monomers_Data!K166=2,0.7*EM166+0.3*EL166,IF(Monomers_Data!K166=3,MAXA(MINA(EL166,EM166),EK166),IF(Monomers_Data!K166=4,0.7*EM166+0.3*EK166,IF(Monomers_Data!K166=5,0.5*EM166+0.5*EK166,"ERR")))))</f>
        <v>11.4</v>
      </c>
      <c r="EP166" s="142" t="n">
        <f aca="false">EN166+EO166</f>
        <v>11.4</v>
      </c>
      <c r="EQ166" s="134" t="str">
        <f aca="false">VLOOKUP(A166,'[2]Price Curves'!$C$8:$BH$367,'[2]Price Curves'!$BH$1)</f>
        <v/>
      </c>
      <c r="ER166" s="134" t="n">
        <f aca="false">VLOOKUP(A166,'[2]Price Curves'!$C$8:$BH$367,'[2]Price Curves'!$BA$1)</f>
        <v>49.3260207792207</v>
      </c>
      <c r="ES166" s="137" t="e">
        <f aca="false">MIN(((EQ166+$ET$1-ER166*0.7133-$ET$3)/5.69*2.4313)+1.5,CQ166-$ET$2)</f>
        <v>#VALUE!</v>
      </c>
      <c r="ET166" s="134" t="e">
        <f aca="false">MAX(($EQ166+$ET$1-$ER166*0.7133-$ET$3)/5.69*2.4313+1.5,$CQ166-$ET$2)</f>
        <v>#VALUE!</v>
      </c>
      <c r="EU166" s="138" t="e">
        <f aca="false">AVERAGE(ET166,ES166)</f>
        <v>#VALUE!</v>
      </c>
      <c r="EV166" s="134" t="n">
        <f aca="false">CB166*$EV$2+$EV$3</f>
        <v>-3</v>
      </c>
      <c r="EW166" s="134" t="e">
        <f aca="false">IF(Monomers_Data!U166=1,0.5*EU166+0.5*ET166,IF(Monomers_Data!U166=2,0.7*EU166+0.3*ET166,IF(Monomers_Data!U166=3,MAXA(MINA(ET166,EU166),ES166),IF(Monomers_Data!U166=4,0.7*EU166+0.3*ES166,IF(Monomers_Data!U166=5,0.5*EU166+0.5*ES166,"ERR")))))</f>
        <v>#VALUE!</v>
      </c>
      <c r="EX166" s="96" t="e">
        <f aca="false">EW166</f>
        <v>#VALUE!</v>
      </c>
      <c r="EY166" s="139" t="n">
        <f aca="false">VLOOKUP(A166,'[2]Price Curves'!$C$8:$BH$367,'[2]Price Curves'!$BE$1)</f>
        <v>4.749</v>
      </c>
      <c r="EZ166" s="134" t="n">
        <f aca="false">EY166*$EZ$2+$EZ$3</f>
        <v>72.6091</v>
      </c>
      <c r="FA166" s="0" t="n">
        <f aca="false">((EY166*$FA$2)+$FA$3)*100</f>
        <v>69.8645</v>
      </c>
    </row>
    <row r="167" customFormat="false" ht="12" hidden="false" customHeight="false" outlineLevel="0" collapsed="false">
      <c r="A167" s="140" t="n">
        <f aca="false">EOMONTH(A166,0)+1</f>
        <v>41791</v>
      </c>
      <c r="C167" s="125"/>
      <c r="E167" s="124"/>
      <c r="F167" s="124"/>
      <c r="G167" s="124"/>
      <c r="J167" s="118"/>
      <c r="O167" s="124"/>
      <c r="P167" s="124"/>
      <c r="Q167" s="124"/>
      <c r="S167" s="118"/>
      <c r="T167" s="118"/>
      <c r="U167" s="124"/>
      <c r="V167" s="124"/>
      <c r="W167" s="124"/>
      <c r="AE167" s="124"/>
      <c r="AF167" s="124"/>
      <c r="AG167" s="124"/>
      <c r="AI167" s="118"/>
      <c r="AJ167" s="118"/>
      <c r="AM167" s="124"/>
      <c r="AN167" s="124"/>
      <c r="AO167" s="124"/>
      <c r="AQ167" s="124"/>
      <c r="AR167" s="124"/>
      <c r="AS167" s="124"/>
      <c r="AT167" s="124"/>
      <c r="AU167" s="124"/>
      <c r="AV167" s="124"/>
      <c r="BK167" s="124"/>
      <c r="BM167" s="124"/>
      <c r="BN167" s="147"/>
      <c r="BO167" s="124"/>
      <c r="BR167" s="124"/>
      <c r="BS167" s="96" t="n">
        <f aca="false">BR167-2.5</f>
        <v>-2.5</v>
      </c>
      <c r="BT167" s="124"/>
      <c r="BU167" s="122" t="n">
        <f aca="false">VLOOKUP(A167,'[2]Price Curves'!$C$8:$IV$367,'[2]Price Curves'!$AW$1)</f>
        <v>30.6446465136055</v>
      </c>
      <c r="BV167" s="96"/>
      <c r="BW167" s="96"/>
      <c r="BX167" s="96"/>
      <c r="BY167" s="96"/>
      <c r="BZ167" s="96" t="n">
        <f aca="false">IF(Monomers_Data!F167=1,0.5*BY167+0.5*BX167,IF(Monomers_Data!F167=2,0.7*BY167+0.3*BX167,IF(Monomers_Data!F167=3,MAXA(MINA(BX167,BY167),BW167),IF(Monomers_Data!F167=4,0.7*BY167+0.3*BW167,IF(Monomers_Data!F167=5,0.5*BY167+0.5*BW167,"ERR")))))</f>
        <v>0</v>
      </c>
      <c r="CA167" s="96"/>
      <c r="CB167" s="115"/>
      <c r="CC167" s="96"/>
      <c r="CD167" s="6"/>
      <c r="CE167" s="5"/>
      <c r="CG167" s="105"/>
      <c r="CH167" s="124"/>
      <c r="CI167" s="124"/>
      <c r="CJ167" s="124"/>
      <c r="CK167" s="124"/>
      <c r="CO167" s="118"/>
      <c r="CP167" s="118"/>
      <c r="CZ167" s="105" t="n">
        <v>0</v>
      </c>
      <c r="DA167" s="124"/>
      <c r="DB167" s="123"/>
      <c r="DJ167" s="124"/>
      <c r="DK167" s="123"/>
      <c r="DQ167" s="124"/>
      <c r="DR167" s="123"/>
      <c r="DS167" s="96"/>
      <c r="DT167" s="124"/>
      <c r="DU167" s="124"/>
      <c r="EJ167" s="134" t="n">
        <f aca="false">BV167</f>
        <v>0</v>
      </c>
      <c r="EK167" s="134" t="n">
        <f aca="false">EJ167+5.22</f>
        <v>5.22</v>
      </c>
      <c r="EL167" s="134" t="n">
        <f aca="false">EJ167+18.2</f>
        <v>18.2</v>
      </c>
      <c r="EM167" s="134" t="n">
        <f aca="false">EJ167+$EM$3</f>
        <v>11.4</v>
      </c>
      <c r="EN167" s="135" t="n">
        <f aca="false">IF(Monomers_Data!K167=1,0.5*EM167+0.5*EL167,IF(Monomers_Data!K167=2,0.7*EM167+0.3*EL167,IF(Monomers_Data!K167=3,MAXA(MINA(EL167,EM167),EK167),IF(Monomers_Data!K167=4,0.7*EM167+0.3*EK167,IF(Monomers_Data!K167=5,0.5*EM167+0.5*EK167,"ERR")))))</f>
        <v>11.4</v>
      </c>
      <c r="EP167" s="142" t="n">
        <f aca="false">EN167+EO167</f>
        <v>11.4</v>
      </c>
      <c r="EQ167" s="134" t="str">
        <f aca="false">VLOOKUP(A167,'[2]Price Curves'!$C$8:$BH$367,'[2]Price Curves'!$BH$1)</f>
        <v/>
      </c>
      <c r="ER167" s="134" t="n">
        <f aca="false">VLOOKUP(A167,'[2]Price Curves'!$C$8:$BH$367,'[2]Price Curves'!$BA$1)</f>
        <v>49.3672426020407</v>
      </c>
      <c r="ES167" s="137" t="e">
        <f aca="false">MIN(((EQ167+$ET$1-ER167*0.7133-$ET$3)/5.69*2.4313)+1.5,CQ167-$ET$2)</f>
        <v>#VALUE!</v>
      </c>
      <c r="ET167" s="134" t="e">
        <f aca="false">MAX(($EQ167+$ET$1-$ER167*0.7133-$ET$3)/5.69*2.4313+1.5,$CQ167-$ET$2)</f>
        <v>#VALUE!</v>
      </c>
      <c r="EU167" s="138" t="e">
        <f aca="false">AVERAGE(ET167,ES167)</f>
        <v>#VALUE!</v>
      </c>
      <c r="EV167" s="134" t="n">
        <f aca="false">CB167*$EV$2+$EV$3</f>
        <v>-3</v>
      </c>
      <c r="EW167" s="134" t="e">
        <f aca="false">IF(Monomers_Data!U167=1,0.5*EU167+0.5*ET167,IF(Monomers_Data!U167=2,0.7*EU167+0.3*ET167,IF(Monomers_Data!U167=3,MAXA(MINA(ET167,EU167),ES167),IF(Monomers_Data!U167=4,0.7*EU167+0.3*ES167,IF(Monomers_Data!U167=5,0.5*EU167+0.5*ES167,"ERR")))))</f>
        <v>#VALUE!</v>
      </c>
      <c r="EX167" s="96" t="e">
        <f aca="false">EW167</f>
        <v>#VALUE!</v>
      </c>
      <c r="EY167" s="139" t="n">
        <f aca="false">VLOOKUP(A167,'[2]Price Curves'!$C$8:$BH$367,'[2]Price Curves'!$BE$1)</f>
        <v>4.782</v>
      </c>
      <c r="EZ167" s="134" t="n">
        <f aca="false">EY167*$EZ$2+$EZ$3</f>
        <v>73.1338</v>
      </c>
      <c r="FA167" s="0" t="n">
        <f aca="false">((EY167*$FA$2)+$FA$3)*100</f>
        <v>70.211</v>
      </c>
    </row>
    <row r="168" customFormat="false" ht="12" hidden="false" customHeight="false" outlineLevel="0" collapsed="false">
      <c r="A168" s="140" t="n">
        <f aca="false">EOMONTH(A167,0)+1</f>
        <v>41821</v>
      </c>
      <c r="C168" s="125"/>
      <c r="E168" s="124"/>
      <c r="F168" s="124"/>
      <c r="G168" s="124"/>
      <c r="J168" s="118"/>
      <c r="O168" s="124"/>
      <c r="P168" s="124"/>
      <c r="Q168" s="124"/>
      <c r="S168" s="118"/>
      <c r="T168" s="118"/>
      <c r="U168" s="124"/>
      <c r="V168" s="124"/>
      <c r="W168" s="124"/>
      <c r="AE168" s="124"/>
      <c r="AF168" s="124"/>
      <c r="AG168" s="124"/>
      <c r="AI168" s="118"/>
      <c r="AJ168" s="118"/>
      <c r="AM168" s="124"/>
      <c r="AN168" s="124"/>
      <c r="AO168" s="124"/>
      <c r="AQ168" s="124"/>
      <c r="AR168" s="124"/>
      <c r="AS168" s="124"/>
      <c r="AT168" s="124"/>
      <c r="AU168" s="124"/>
      <c r="AV168" s="124"/>
      <c r="BK168" s="124"/>
      <c r="BM168" s="124"/>
      <c r="BN168" s="147"/>
      <c r="BO168" s="124"/>
      <c r="BR168" s="124"/>
      <c r="BS168" s="96" t="n">
        <f aca="false">BR168-2.5</f>
        <v>-2.5</v>
      </c>
      <c r="BT168" s="124"/>
      <c r="BU168" s="122" t="n">
        <f aca="false">VLOOKUP(A168,'[2]Price Curves'!$C$8:$IV$367,'[2]Price Curves'!$AW$1)</f>
        <v>31.250875405844</v>
      </c>
      <c r="BV168" s="96"/>
      <c r="BW168" s="96"/>
      <c r="BX168" s="96"/>
      <c r="BY168" s="96"/>
      <c r="BZ168" s="96" t="n">
        <f aca="false">IF(Monomers_Data!F168=1,0.5*BY168+0.5*BX168,IF(Monomers_Data!F168=2,0.7*BY168+0.3*BX168,IF(Monomers_Data!F168=3,MAXA(MINA(BX168,BY168),BW168),IF(Monomers_Data!F168=4,0.7*BY168+0.3*BW168,IF(Monomers_Data!F168=5,0.5*BY168+0.5*BW168,"ERR")))))</f>
        <v>0</v>
      </c>
      <c r="CA168" s="96"/>
      <c r="CB168" s="115"/>
      <c r="CC168" s="96"/>
      <c r="CD168" s="6"/>
      <c r="CE168" s="5"/>
      <c r="CG168" s="105"/>
      <c r="CH168" s="124"/>
      <c r="CI168" s="124"/>
      <c r="CJ168" s="124"/>
      <c r="CK168" s="124"/>
      <c r="CO168" s="118"/>
      <c r="CP168" s="118"/>
      <c r="CZ168" s="105" t="n">
        <v>0</v>
      </c>
      <c r="DA168" s="124"/>
      <c r="DB168" s="123"/>
      <c r="DJ168" s="124"/>
      <c r="DK168" s="123"/>
      <c r="DQ168" s="124"/>
      <c r="DR168" s="123"/>
      <c r="DS168" s="96"/>
      <c r="DT168" s="124"/>
      <c r="DU168" s="124"/>
      <c r="EJ168" s="134" t="n">
        <f aca="false">BV168</f>
        <v>0</v>
      </c>
      <c r="EK168" s="134" t="n">
        <f aca="false">EJ168+5.22</f>
        <v>5.22</v>
      </c>
      <c r="EL168" s="134" t="n">
        <f aca="false">EJ168+18.2</f>
        <v>18.2</v>
      </c>
      <c r="EM168" s="134" t="n">
        <f aca="false">EJ168+$EM$3</f>
        <v>11.4</v>
      </c>
      <c r="EN168" s="135" t="n">
        <f aca="false">IF(Monomers_Data!K168=1,0.5*EM168+0.5*EL168,IF(Monomers_Data!K168=2,0.7*EM168+0.3*EL168,IF(Monomers_Data!K168=3,MAXA(MINA(EL168,EM168),EK168),IF(Monomers_Data!K168=4,0.7*EM168+0.3*EK168,IF(Monomers_Data!K168=5,0.5*EM168+0.5*EK168,"ERR")))))</f>
        <v>11.4</v>
      </c>
      <c r="EP168" s="142" t="n">
        <f aca="false">EN168+EO168</f>
        <v>11.4</v>
      </c>
      <c r="EQ168" s="134" t="str">
        <f aca="false">VLOOKUP(A168,'[2]Price Curves'!$C$8:$BH$367,'[2]Price Curves'!$BH$1)</f>
        <v/>
      </c>
      <c r="ER168" s="134" t="n">
        <f aca="false">VLOOKUP(A168,'[2]Price Curves'!$C$8:$BH$367,'[2]Price Curves'!$BA$1)</f>
        <v>50.2176635551945</v>
      </c>
      <c r="ES168" s="137" t="e">
        <f aca="false">MIN(((EQ168+$ET$1-ER168*0.7133-$ET$3)/5.69*2.4313)+1.5,CQ168-$ET$2)</f>
        <v>#VALUE!</v>
      </c>
      <c r="ET168" s="134" t="e">
        <f aca="false">MAX(($EQ168+$ET$1-$ER168*0.7133-$ET$3)/5.69*2.4313+1.5,$CQ168-$ET$2)</f>
        <v>#VALUE!</v>
      </c>
      <c r="EU168" s="138" t="e">
        <f aca="false">AVERAGE(ET168,ES168)</f>
        <v>#VALUE!</v>
      </c>
      <c r="EV168" s="134" t="n">
        <f aca="false">CB168*$EV$2+$EV$3</f>
        <v>-3</v>
      </c>
      <c r="EW168" s="134" t="e">
        <f aca="false">IF(Monomers_Data!U168=1,0.5*EU168+0.5*ET168,IF(Monomers_Data!U168=2,0.7*EU168+0.3*ET168,IF(Monomers_Data!U168=3,MAXA(MINA(ET168,EU168),ES168),IF(Monomers_Data!U168=4,0.7*EU168+0.3*ES168,IF(Monomers_Data!U168=5,0.5*EU168+0.5*ES168,"ERR")))))</f>
        <v>#VALUE!</v>
      </c>
      <c r="EX168" s="96" t="e">
        <f aca="false">EW168</f>
        <v>#VALUE!</v>
      </c>
      <c r="EY168" s="139" t="n">
        <f aca="false">VLOOKUP(A168,'[2]Price Curves'!$C$8:$BH$367,'[2]Price Curves'!$BE$1)</f>
        <v>4.827</v>
      </c>
      <c r="EZ168" s="134" t="n">
        <f aca="false">EY168*$EZ$2+$EZ$3</f>
        <v>73.8493</v>
      </c>
      <c r="FA168" s="0" t="n">
        <f aca="false">((EY168*$FA$2)+$FA$3)*100</f>
        <v>70.6835</v>
      </c>
    </row>
    <row r="169" customFormat="false" ht="12" hidden="false" customHeight="false" outlineLevel="0" collapsed="false">
      <c r="A169" s="140" t="n">
        <f aca="false">EOMONTH(A168,0)+1</f>
        <v>41852</v>
      </c>
      <c r="C169" s="125"/>
      <c r="E169" s="124"/>
      <c r="F169" s="124"/>
      <c r="G169" s="124"/>
      <c r="J169" s="118"/>
      <c r="O169" s="124"/>
      <c r="P169" s="124"/>
      <c r="Q169" s="124"/>
      <c r="S169" s="118"/>
      <c r="T169" s="118"/>
      <c r="U169" s="124"/>
      <c r="V169" s="124"/>
      <c r="W169" s="124"/>
      <c r="AE169" s="124"/>
      <c r="AF169" s="124"/>
      <c r="AG169" s="124"/>
      <c r="AI169" s="118"/>
      <c r="AJ169" s="118"/>
      <c r="AM169" s="124"/>
      <c r="AN169" s="124"/>
      <c r="AO169" s="124"/>
      <c r="AQ169" s="124"/>
      <c r="AR169" s="124"/>
      <c r="AS169" s="124"/>
      <c r="AT169" s="124"/>
      <c r="AU169" s="124"/>
      <c r="AV169" s="124"/>
      <c r="BK169" s="124"/>
      <c r="BM169" s="124"/>
      <c r="BN169" s="147"/>
      <c r="BO169" s="124"/>
      <c r="BR169" s="124"/>
      <c r="BS169" s="96" t="n">
        <f aca="false">BR169-2.5</f>
        <v>-2.5</v>
      </c>
      <c r="BT169" s="124"/>
      <c r="BU169" s="122" t="n">
        <f aca="false">VLOOKUP(A169,'[2]Price Curves'!$C$8:$IV$367,'[2]Price Curves'!$AW$1)</f>
        <v>31.2706448412698</v>
      </c>
      <c r="BV169" s="96"/>
      <c r="BW169" s="96"/>
      <c r="BX169" s="96"/>
      <c r="BY169" s="96"/>
      <c r="BZ169" s="96" t="n">
        <f aca="false">IF(Monomers_Data!F169=1,0.5*BY169+0.5*BX169,IF(Monomers_Data!F169=2,0.7*BY169+0.3*BX169,IF(Monomers_Data!F169=3,MAXA(MINA(BX169,BY169),BW169),IF(Monomers_Data!F169=4,0.7*BY169+0.3*BW169,IF(Monomers_Data!F169=5,0.5*BY169+0.5*BW169,"ERR")))))</f>
        <v>0</v>
      </c>
      <c r="CA169" s="96"/>
      <c r="CB169" s="115"/>
      <c r="CC169" s="96"/>
      <c r="CD169" s="6"/>
      <c r="CE169" s="5"/>
      <c r="CG169" s="105"/>
      <c r="CH169" s="124"/>
      <c r="CI169" s="124"/>
      <c r="CJ169" s="124"/>
      <c r="CK169" s="124"/>
      <c r="CO169" s="118"/>
      <c r="CP169" s="118"/>
      <c r="CZ169" s="105" t="n">
        <v>0</v>
      </c>
      <c r="DA169" s="124"/>
      <c r="DB169" s="123"/>
      <c r="DJ169" s="124"/>
      <c r="DK169" s="123"/>
      <c r="DQ169" s="124"/>
      <c r="DR169" s="123"/>
      <c r="DS169" s="96"/>
      <c r="DT169" s="124"/>
      <c r="DU169" s="124"/>
      <c r="EJ169" s="134" t="n">
        <f aca="false">BV169</f>
        <v>0</v>
      </c>
      <c r="EK169" s="134" t="n">
        <f aca="false">EJ169+5.22</f>
        <v>5.22</v>
      </c>
      <c r="EL169" s="134" t="n">
        <f aca="false">EJ169+18.2</f>
        <v>18.2</v>
      </c>
      <c r="EM169" s="134" t="n">
        <f aca="false">EJ169+$EM$3</f>
        <v>11.4</v>
      </c>
      <c r="EN169" s="135" t="n">
        <f aca="false">IF(Monomers_Data!K169=1,0.5*EM169+0.5*EL169,IF(Monomers_Data!K169=2,0.7*EM169+0.3*EL169,IF(Monomers_Data!K169=3,MAXA(MINA(EL169,EM169),EK169),IF(Monomers_Data!K169=4,0.7*EM169+0.3*EK169,IF(Monomers_Data!K169=5,0.5*EM169+0.5*EK169,"ERR")))))</f>
        <v>11.4</v>
      </c>
      <c r="EP169" s="142" t="n">
        <f aca="false">EN169+EO169</f>
        <v>11.4</v>
      </c>
      <c r="EQ169" s="134" t="str">
        <f aca="false">VLOOKUP(A169,'[2]Price Curves'!$C$8:$BH$367,'[2]Price Curves'!$BH$1)</f>
        <v/>
      </c>
      <c r="ER169" s="134" t="n">
        <f aca="false">VLOOKUP(A169,'[2]Price Curves'!$C$8:$BH$367,'[2]Price Curves'!$BA$1)</f>
        <v>50.2589821428569</v>
      </c>
      <c r="ES169" s="137" t="e">
        <f aca="false">MIN(((EQ169+$ET$1-ER169*0.7133-$ET$3)/5.69*2.4313)+1.5,CQ169-$ET$2)</f>
        <v>#VALUE!</v>
      </c>
      <c r="ET169" s="134" t="e">
        <f aca="false">MAX(($EQ169+$ET$1-$ER169*0.7133-$ET$3)/5.69*2.4313+1.5,$CQ169-$ET$2)</f>
        <v>#VALUE!</v>
      </c>
      <c r="EU169" s="138" t="e">
        <f aca="false">AVERAGE(ET169,ES169)</f>
        <v>#VALUE!</v>
      </c>
      <c r="EV169" s="134" t="n">
        <f aca="false">CB169*$EV$2+$EV$3</f>
        <v>-3</v>
      </c>
      <c r="EW169" s="134" t="e">
        <f aca="false">IF(Monomers_Data!U169=1,0.5*EU169+0.5*ET169,IF(Monomers_Data!U169=2,0.7*EU169+0.3*ET169,IF(Monomers_Data!U169=3,MAXA(MINA(ET169,EU169),ES169),IF(Monomers_Data!U169=4,0.7*EU169+0.3*ES169,IF(Monomers_Data!U169=5,0.5*EU169+0.5*ES169,"ERR")))))</f>
        <v>#VALUE!</v>
      </c>
      <c r="EX169" s="96" t="e">
        <f aca="false">EW169</f>
        <v>#VALUE!</v>
      </c>
      <c r="EY169" s="139" t="n">
        <f aca="false">VLOOKUP(A169,'[2]Price Curves'!$C$8:$BH$367,'[2]Price Curves'!$BE$1)</f>
        <v>4.862</v>
      </c>
      <c r="EZ169" s="134" t="n">
        <f aca="false">EY169*$EZ$2+$EZ$3</f>
        <v>74.4058</v>
      </c>
      <c r="FA169" s="0" t="n">
        <f aca="false">((EY169*$FA$2)+$FA$3)*100</f>
        <v>71.051</v>
      </c>
    </row>
    <row r="170" customFormat="false" ht="12" hidden="false" customHeight="false" outlineLevel="0" collapsed="false">
      <c r="A170" s="140" t="n">
        <f aca="false">EOMONTH(A169,0)+1</f>
        <v>41883</v>
      </c>
      <c r="C170" s="125"/>
      <c r="E170" s="124"/>
      <c r="F170" s="124"/>
      <c r="G170" s="124"/>
      <c r="J170" s="118"/>
      <c r="O170" s="124"/>
      <c r="P170" s="124"/>
      <c r="Q170" s="124"/>
      <c r="S170" s="118"/>
      <c r="T170" s="118"/>
      <c r="U170" s="124"/>
      <c r="V170" s="124"/>
      <c r="W170" s="124"/>
      <c r="AE170" s="124"/>
      <c r="AF170" s="124"/>
      <c r="AG170" s="124"/>
      <c r="AI170" s="118"/>
      <c r="AJ170" s="118"/>
      <c r="AM170" s="124"/>
      <c r="AN170" s="124"/>
      <c r="AO170" s="124"/>
      <c r="AQ170" s="124"/>
      <c r="AR170" s="124"/>
      <c r="AS170" s="124"/>
      <c r="AT170" s="124"/>
      <c r="AU170" s="124"/>
      <c r="AV170" s="124"/>
      <c r="BK170" s="124"/>
      <c r="BM170" s="124"/>
      <c r="BN170" s="147"/>
      <c r="BO170" s="124"/>
      <c r="BR170" s="124"/>
      <c r="BS170" s="96" t="n">
        <f aca="false">BR170-2.5</f>
        <v>-2.5</v>
      </c>
      <c r="BT170" s="124"/>
      <c r="BU170" s="122" t="n">
        <f aca="false">VLOOKUP(A170,'[2]Price Curves'!$C$8:$IV$367,'[2]Price Curves'!$AW$1)</f>
        <v>31.2917106331169</v>
      </c>
      <c r="BV170" s="96"/>
      <c r="BW170" s="96"/>
      <c r="BX170" s="96"/>
      <c r="BY170" s="96"/>
      <c r="BZ170" s="96" t="n">
        <f aca="false">IF(Monomers_Data!F170=1,0.5*BY170+0.5*BX170,IF(Monomers_Data!F170=2,0.7*BY170+0.3*BX170,IF(Monomers_Data!F170=3,MAXA(MINA(BX170,BY170),BW170),IF(Monomers_Data!F170=4,0.7*BY170+0.3*BW170,IF(Monomers_Data!F170=5,0.5*BY170+0.5*BW170,"ERR")))))</f>
        <v>0</v>
      </c>
      <c r="CA170" s="96"/>
      <c r="CB170" s="115"/>
      <c r="CC170" s="96"/>
      <c r="CD170" s="6"/>
      <c r="CE170" s="5"/>
      <c r="CG170" s="105"/>
      <c r="CH170" s="124"/>
      <c r="CI170" s="124"/>
      <c r="CJ170" s="124"/>
      <c r="CK170" s="124"/>
      <c r="CO170" s="118"/>
      <c r="CP170" s="118"/>
      <c r="CZ170" s="105" t="n">
        <v>0</v>
      </c>
      <c r="DA170" s="124"/>
      <c r="DB170" s="123"/>
      <c r="DJ170" s="124"/>
      <c r="DK170" s="123"/>
      <c r="DQ170" s="124"/>
      <c r="DR170" s="123"/>
      <c r="DS170" s="96"/>
      <c r="DT170" s="124"/>
      <c r="DU170" s="124"/>
      <c r="EJ170" s="134" t="n">
        <f aca="false">BV170</f>
        <v>0</v>
      </c>
      <c r="EK170" s="134" t="n">
        <f aca="false">EJ170+5.22</f>
        <v>5.22</v>
      </c>
      <c r="EL170" s="134" t="n">
        <f aca="false">EJ170+18.2</f>
        <v>18.2</v>
      </c>
      <c r="EM170" s="134" t="n">
        <f aca="false">EJ170+$EM$3</f>
        <v>11.4</v>
      </c>
      <c r="EN170" s="135" t="n">
        <f aca="false">IF(Monomers_Data!K170=1,0.5*EM170+0.5*EL170,IF(Monomers_Data!K170=2,0.7*EM170+0.3*EL170,IF(Monomers_Data!K170=3,MAXA(MINA(EL170,EM170),EK170),IF(Monomers_Data!K170=4,0.7*EM170+0.3*EK170,IF(Monomers_Data!K170=5,0.5*EM170+0.5*EK170,"ERR")))))</f>
        <v>11.4</v>
      </c>
      <c r="EP170" s="142" t="n">
        <f aca="false">EN170+EO170</f>
        <v>11.4</v>
      </c>
      <c r="EQ170" s="134" t="str">
        <f aca="false">VLOOKUP(A170,'[2]Price Curves'!$C$8:$BH$367,'[2]Price Curves'!$BH$1)</f>
        <v/>
      </c>
      <c r="ER170" s="134" t="n">
        <f aca="false">VLOOKUP(A170,'[2]Price Curves'!$C$8:$BH$367,'[2]Price Curves'!$BA$1)</f>
        <v>50.3030101461038</v>
      </c>
      <c r="ES170" s="137" t="e">
        <f aca="false">MIN(((EQ170+$ET$1-ER170*0.7133-$ET$3)/5.69*2.4313)+1.5,CQ170-$ET$2)</f>
        <v>#VALUE!</v>
      </c>
      <c r="ET170" s="134" t="e">
        <f aca="false">MAX(($EQ170+$ET$1-$ER170*0.7133-$ET$3)/5.69*2.4313+1.5,$CQ170-$ET$2)</f>
        <v>#VALUE!</v>
      </c>
      <c r="EU170" s="138" t="e">
        <f aca="false">AVERAGE(ET170,ES170)</f>
        <v>#VALUE!</v>
      </c>
      <c r="EV170" s="134" t="n">
        <f aca="false">CB170*$EV$2+$EV$3</f>
        <v>-3</v>
      </c>
      <c r="EW170" s="134" t="e">
        <f aca="false">IF(Monomers_Data!U170=1,0.5*EU170+0.5*ET170,IF(Monomers_Data!U170=2,0.7*EU170+0.3*ET170,IF(Monomers_Data!U170=3,MAXA(MINA(ET170,EU170),ES170),IF(Monomers_Data!U170=4,0.7*EU170+0.3*ES170,IF(Monomers_Data!U170=5,0.5*EU170+0.5*ES170,"ERR")))))</f>
        <v>#VALUE!</v>
      </c>
      <c r="EX170" s="96" t="e">
        <f aca="false">EW170</f>
        <v>#VALUE!</v>
      </c>
      <c r="EY170" s="139" t="n">
        <f aca="false">VLOOKUP(A170,'[2]Price Curves'!$C$8:$BH$367,'[2]Price Curves'!$BE$1)</f>
        <v>4.867</v>
      </c>
      <c r="EZ170" s="134" t="n">
        <f aca="false">EY170*$EZ$2+$EZ$3</f>
        <v>74.4853</v>
      </c>
      <c r="FA170" s="0" t="n">
        <f aca="false">((EY170*$FA$2)+$FA$3)*100</f>
        <v>71.1035</v>
      </c>
    </row>
    <row r="171" customFormat="false" ht="12" hidden="false" customHeight="false" outlineLevel="0" collapsed="false">
      <c r="A171" s="140" t="n">
        <f aca="false">EOMONTH(A170,0)+1</f>
        <v>41913</v>
      </c>
      <c r="C171" s="125"/>
      <c r="E171" s="124"/>
      <c r="F171" s="124"/>
      <c r="G171" s="124"/>
      <c r="J171" s="118"/>
      <c r="O171" s="124"/>
      <c r="P171" s="124"/>
      <c r="Q171" s="124"/>
      <c r="S171" s="118"/>
      <c r="T171" s="118"/>
      <c r="U171" s="124"/>
      <c r="V171" s="124"/>
      <c r="W171" s="124"/>
      <c r="AE171" s="124"/>
      <c r="AF171" s="124"/>
      <c r="AG171" s="124"/>
      <c r="AI171" s="118"/>
      <c r="AJ171" s="118"/>
      <c r="AM171" s="124"/>
      <c r="AN171" s="124"/>
      <c r="AO171" s="124"/>
      <c r="AQ171" s="124"/>
      <c r="AR171" s="124"/>
      <c r="AS171" s="124"/>
      <c r="AT171" s="124"/>
      <c r="AU171" s="124"/>
      <c r="AV171" s="124"/>
      <c r="BK171" s="124"/>
      <c r="BM171" s="124"/>
      <c r="BN171" s="147"/>
      <c r="BO171" s="124"/>
      <c r="BR171" s="124"/>
      <c r="BS171" s="96" t="n">
        <f aca="false">BR171-2.5</f>
        <v>-2.5</v>
      </c>
      <c r="BT171" s="124"/>
      <c r="BU171" s="122" t="n">
        <f aca="false">VLOOKUP(A171,'[2]Price Curves'!$C$8:$IV$367,'[2]Price Curves'!$AW$1)</f>
        <v>32.9974245962731</v>
      </c>
      <c r="BV171" s="96"/>
      <c r="BW171" s="96"/>
      <c r="BX171" s="96"/>
      <c r="BY171" s="96"/>
      <c r="BZ171" s="96" t="n">
        <f aca="false">IF(Monomers_Data!F171=1,0.5*BY171+0.5*BX171,IF(Monomers_Data!F171=2,0.7*BY171+0.3*BX171,IF(Monomers_Data!F171=3,MAXA(MINA(BX171,BY171),BW171),IF(Monomers_Data!F171=4,0.7*BY171+0.3*BW171,IF(Monomers_Data!F171=5,0.5*BY171+0.5*BW171,"ERR")))))</f>
        <v>0</v>
      </c>
      <c r="CA171" s="96"/>
      <c r="CB171" s="115"/>
      <c r="CC171" s="96"/>
      <c r="CD171" s="6"/>
      <c r="CE171" s="5"/>
      <c r="CG171" s="105"/>
      <c r="CH171" s="124"/>
      <c r="CI171" s="124"/>
      <c r="CJ171" s="124"/>
      <c r="CK171" s="124"/>
      <c r="CO171" s="118"/>
      <c r="CP171" s="118"/>
      <c r="CZ171" s="105" t="n">
        <v>0</v>
      </c>
      <c r="DA171" s="124"/>
      <c r="DB171" s="123"/>
      <c r="DJ171" s="124"/>
      <c r="DK171" s="123"/>
      <c r="DQ171" s="124"/>
      <c r="DR171" s="123"/>
      <c r="DS171" s="96"/>
      <c r="DT171" s="124"/>
      <c r="DU171" s="124"/>
      <c r="EJ171" s="134" t="n">
        <f aca="false">BV171</f>
        <v>0</v>
      </c>
      <c r="EK171" s="134" t="n">
        <f aca="false">EJ171+5.22</f>
        <v>5.22</v>
      </c>
      <c r="EL171" s="134" t="n">
        <f aca="false">EJ171+18.2</f>
        <v>18.2</v>
      </c>
      <c r="EM171" s="134" t="n">
        <f aca="false">EJ171+$EM$3</f>
        <v>11.4</v>
      </c>
      <c r="EN171" s="135" t="n">
        <f aca="false">IF(Monomers_Data!K171=1,0.5*EM171+0.5*EL171,IF(Monomers_Data!K171=2,0.7*EM171+0.3*EL171,IF(Monomers_Data!K171=3,MAXA(MINA(EL171,EM171),EK171),IF(Monomers_Data!K171=4,0.7*EM171+0.3*EK171,IF(Monomers_Data!K171=5,0.5*EM171+0.5*EK171,"ERR")))))</f>
        <v>11.4</v>
      </c>
      <c r="EP171" s="142" t="n">
        <f aca="false">EN171+EO171</f>
        <v>11.4</v>
      </c>
      <c r="EQ171" s="134" t="str">
        <f aca="false">VLOOKUP(A171,'[2]Price Curves'!$C$8:$BH$367,'[2]Price Curves'!$BH$1)</f>
        <v/>
      </c>
      <c r="ER171" s="134" t="n">
        <f aca="false">VLOOKUP(A171,'[2]Price Curves'!$C$8:$BH$367,'[2]Price Curves'!$BA$1)</f>
        <v>52.5379844720495</v>
      </c>
      <c r="ES171" s="137" t="e">
        <f aca="false">MIN(((EQ171+$ET$1-ER171*0.7133-$ET$3)/5.69*2.4313)+1.5,CQ171-$ET$2)</f>
        <v>#VALUE!</v>
      </c>
      <c r="ET171" s="134" t="e">
        <f aca="false">MAX(($EQ171+$ET$1-$ER171*0.7133-$ET$3)/5.69*2.4313+1.5,$CQ171-$ET$2)</f>
        <v>#VALUE!</v>
      </c>
      <c r="EU171" s="138" t="e">
        <f aca="false">AVERAGE(ET171,ES171)</f>
        <v>#VALUE!</v>
      </c>
      <c r="EV171" s="134" t="n">
        <f aca="false">CB171*$EV$2+$EV$3</f>
        <v>-3</v>
      </c>
      <c r="EW171" s="134" t="e">
        <f aca="false">IF(Monomers_Data!U171=1,0.5*EU171+0.5*ET171,IF(Monomers_Data!U171=2,0.7*EU171+0.3*ET171,IF(Monomers_Data!U171=3,MAXA(MINA(ET171,EU171),ES171),IF(Monomers_Data!U171=4,0.7*EU171+0.3*ES171,IF(Monomers_Data!U171=5,0.5*EU171+0.5*ES171,"ERR")))))</f>
        <v>#VALUE!</v>
      </c>
      <c r="EX171" s="96" t="e">
        <f aca="false">EW171</f>
        <v>#VALUE!</v>
      </c>
      <c r="EY171" s="139" t="n">
        <f aca="false">VLOOKUP(A171,'[2]Price Curves'!$C$8:$BH$367,'[2]Price Curves'!$BE$1)</f>
        <v>4.892</v>
      </c>
      <c r="EZ171" s="134" t="n">
        <f aca="false">EY171*$EZ$2+$EZ$3</f>
        <v>74.8828</v>
      </c>
      <c r="FA171" s="0" t="n">
        <f aca="false">((EY171*$FA$2)+$FA$3)*100</f>
        <v>71.366</v>
      </c>
    </row>
    <row r="172" customFormat="false" ht="12" hidden="false" customHeight="false" outlineLevel="0" collapsed="false">
      <c r="A172" s="140" t="n">
        <f aca="false">EOMONTH(A171,0)+1</f>
        <v>41944</v>
      </c>
      <c r="C172" s="125"/>
      <c r="E172" s="124"/>
      <c r="F172" s="124"/>
      <c r="G172" s="124"/>
      <c r="J172" s="118"/>
      <c r="O172" s="124"/>
      <c r="P172" s="124"/>
      <c r="Q172" s="124"/>
      <c r="S172" s="118"/>
      <c r="T172" s="118"/>
      <c r="U172" s="124"/>
      <c r="V172" s="124"/>
      <c r="W172" s="124"/>
      <c r="AE172" s="124"/>
      <c r="AF172" s="124"/>
      <c r="AG172" s="124"/>
      <c r="AI172" s="118"/>
      <c r="AJ172" s="118"/>
      <c r="AM172" s="124"/>
      <c r="AN172" s="124"/>
      <c r="AO172" s="124"/>
      <c r="AQ172" s="124"/>
      <c r="AR172" s="124"/>
      <c r="AS172" s="124"/>
      <c r="AT172" s="124"/>
      <c r="AU172" s="124"/>
      <c r="AV172" s="124"/>
      <c r="BK172" s="124"/>
      <c r="BM172" s="124"/>
      <c r="BN172" s="147"/>
      <c r="BO172" s="124"/>
      <c r="BR172" s="124"/>
      <c r="BS172" s="96" t="n">
        <f aca="false">BR172-2.5</f>
        <v>-2.5</v>
      </c>
      <c r="BT172" s="124"/>
      <c r="BU172" s="122" t="n">
        <f aca="false">VLOOKUP(A172,'[2]Price Curves'!$C$8:$IV$367,'[2]Price Curves'!$AW$1)</f>
        <v>33.0168614880952</v>
      </c>
      <c r="BV172" s="96"/>
      <c r="BW172" s="96"/>
      <c r="BX172" s="96"/>
      <c r="BY172" s="96"/>
      <c r="BZ172" s="96" t="n">
        <f aca="false">IF(Monomers_Data!F172=1,0.5*BY172+0.5*BX172,IF(Monomers_Data!F172=2,0.7*BY172+0.3*BX172,IF(Monomers_Data!F172=3,MAXA(MINA(BX172,BY172),BW172),IF(Monomers_Data!F172=4,0.7*BY172+0.3*BW172,IF(Monomers_Data!F172=5,0.5*BY172+0.5*BW172,"ERR")))))</f>
        <v>0</v>
      </c>
      <c r="CA172" s="96"/>
      <c r="CB172" s="115"/>
      <c r="CC172" s="96"/>
      <c r="CD172" s="6"/>
      <c r="CE172" s="5"/>
      <c r="CG172" s="105"/>
      <c r="CH172" s="124"/>
      <c r="CI172" s="124"/>
      <c r="CJ172" s="124"/>
      <c r="CK172" s="124"/>
      <c r="CO172" s="118"/>
      <c r="CP172" s="118"/>
      <c r="CZ172" s="105" t="n">
        <v>0</v>
      </c>
      <c r="DA172" s="124"/>
      <c r="DB172" s="123"/>
      <c r="DJ172" s="124"/>
      <c r="DK172" s="123"/>
      <c r="DQ172" s="124"/>
      <c r="DR172" s="123"/>
      <c r="DS172" s="96"/>
      <c r="DT172" s="124"/>
      <c r="DU172" s="124"/>
      <c r="EJ172" s="134" t="n">
        <f aca="false">BV172</f>
        <v>0</v>
      </c>
      <c r="EK172" s="134" t="n">
        <f aca="false">EJ172+5.22</f>
        <v>5.22</v>
      </c>
      <c r="EL172" s="134" t="n">
        <f aca="false">EJ172+18.2</f>
        <v>18.2</v>
      </c>
      <c r="EM172" s="134" t="n">
        <f aca="false">EJ172+$EM$3</f>
        <v>11.4</v>
      </c>
      <c r="EN172" s="135" t="n">
        <f aca="false">IF(Monomers_Data!K172=1,0.5*EM172+0.5*EL172,IF(Monomers_Data!K172=2,0.7*EM172+0.3*EL172,IF(Monomers_Data!K172=3,MAXA(MINA(EL172,EM172),EK172),IF(Monomers_Data!K172=4,0.7*EM172+0.3*EK172,IF(Monomers_Data!K172=5,0.5*EM172+0.5*EK172,"ERR")))))</f>
        <v>11.4</v>
      </c>
      <c r="EP172" s="142" t="n">
        <f aca="false">EN172+EO172</f>
        <v>11.4</v>
      </c>
      <c r="EQ172" s="134" t="str">
        <f aca="false">VLOOKUP(A172,'[2]Price Curves'!$C$8:$BH$367,'[2]Price Curves'!$BH$1)</f>
        <v/>
      </c>
      <c r="ER172" s="134" t="n">
        <f aca="false">VLOOKUP(A172,'[2]Price Curves'!$C$8:$BH$367,'[2]Price Curves'!$BA$1)</f>
        <v>52.5786080357141</v>
      </c>
      <c r="ES172" s="137" t="e">
        <f aca="false">MIN(((EQ172+$ET$1-ER172*0.7133-$ET$3)/5.69*2.4313)+1.5,CQ172-$ET$2)</f>
        <v>#VALUE!</v>
      </c>
      <c r="ET172" s="134" t="e">
        <f aca="false">MAX(($EQ172+$ET$1-$ER172*0.7133-$ET$3)/5.69*2.4313+1.5,$CQ172-$ET$2)</f>
        <v>#VALUE!</v>
      </c>
      <c r="EU172" s="138" t="e">
        <f aca="false">AVERAGE(ET172,ES172)</f>
        <v>#VALUE!</v>
      </c>
      <c r="EV172" s="134" t="n">
        <f aca="false">CB172*$EV$2+$EV$3</f>
        <v>-3</v>
      </c>
      <c r="EW172" s="134" t="e">
        <f aca="false">IF(Monomers_Data!U172=1,0.5*EU172+0.5*ET172,IF(Monomers_Data!U172=2,0.7*EU172+0.3*ET172,IF(Monomers_Data!U172=3,MAXA(MINA(ET172,EU172),ES172),IF(Monomers_Data!U172=4,0.7*EU172+0.3*ES172,IF(Monomers_Data!U172=5,0.5*EU172+0.5*ES172,"ERR")))))</f>
        <v>#VALUE!</v>
      </c>
      <c r="EX172" s="96" t="e">
        <f aca="false">EW172</f>
        <v>#VALUE!</v>
      </c>
      <c r="EY172" s="139" t="n">
        <f aca="false">VLOOKUP(A172,'[2]Price Curves'!$C$8:$BH$367,'[2]Price Curves'!$BE$1)</f>
        <v>5.002</v>
      </c>
      <c r="EZ172" s="134" t="n">
        <f aca="false">EY172*$EZ$2+$EZ$3</f>
        <v>76.6318</v>
      </c>
      <c r="FA172" s="0" t="n">
        <f aca="false">((EY172*$FA$2)+$FA$3)*100</f>
        <v>72.521</v>
      </c>
    </row>
    <row r="173" customFormat="false" ht="12" hidden="false" customHeight="false" outlineLevel="0" collapsed="false">
      <c r="A173" s="140" t="n">
        <f aca="false">EOMONTH(A172,0)+1</f>
        <v>41974</v>
      </c>
      <c r="C173" s="125"/>
      <c r="E173" s="124"/>
      <c r="F173" s="124"/>
      <c r="G173" s="124"/>
      <c r="J173" s="118"/>
      <c r="O173" s="124"/>
      <c r="P173" s="124"/>
      <c r="Q173" s="124"/>
      <c r="S173" s="118"/>
      <c r="T173" s="118"/>
      <c r="U173" s="124"/>
      <c r="V173" s="124"/>
      <c r="W173" s="124"/>
      <c r="AE173" s="124"/>
      <c r="AF173" s="124"/>
      <c r="AG173" s="124"/>
      <c r="AI173" s="118"/>
      <c r="AJ173" s="118"/>
      <c r="AM173" s="124"/>
      <c r="AN173" s="124"/>
      <c r="AO173" s="124"/>
      <c r="AQ173" s="124"/>
      <c r="AR173" s="124"/>
      <c r="AS173" s="124"/>
      <c r="AT173" s="124"/>
      <c r="AU173" s="124"/>
      <c r="AV173" s="124"/>
      <c r="BK173" s="124"/>
      <c r="BM173" s="124"/>
      <c r="BN173" s="147"/>
      <c r="BO173" s="124"/>
      <c r="BR173" s="124"/>
      <c r="BS173" s="96" t="n">
        <f aca="false">BR173-2.5</f>
        <v>-2.5</v>
      </c>
      <c r="BT173" s="124"/>
      <c r="BU173" s="122" t="n">
        <f aca="false">VLOOKUP(A173,'[2]Price Curves'!$C$8:$IV$367,'[2]Price Curves'!$AW$1)</f>
        <v>33.038640275974</v>
      </c>
      <c r="BV173" s="96"/>
      <c r="BW173" s="96"/>
      <c r="BX173" s="96"/>
      <c r="BY173" s="96"/>
      <c r="BZ173" s="96" t="n">
        <f aca="false">IF(Monomers_Data!F173=1,0.5*BY173+0.5*BX173,IF(Monomers_Data!F173=2,0.7*BY173+0.3*BX173,IF(Monomers_Data!F173=3,MAXA(MINA(BX173,BY173),BW173),IF(Monomers_Data!F173=4,0.7*BY173+0.3*BW173,IF(Monomers_Data!F173=5,0.5*BY173+0.5*BW173,"ERR")))))</f>
        <v>0</v>
      </c>
      <c r="CA173" s="96"/>
      <c r="CB173" s="115"/>
      <c r="CC173" s="96"/>
      <c r="CD173" s="6"/>
      <c r="CE173" s="5"/>
      <c r="CG173" s="105"/>
      <c r="CH173" s="124"/>
      <c r="CI173" s="124"/>
      <c r="CJ173" s="124"/>
      <c r="CK173" s="124"/>
      <c r="CO173" s="118"/>
      <c r="CP173" s="118"/>
      <c r="CZ173" s="105" t="n">
        <v>0</v>
      </c>
      <c r="DA173" s="124"/>
      <c r="DB173" s="123"/>
      <c r="DJ173" s="124"/>
      <c r="DK173" s="123"/>
      <c r="DQ173" s="124"/>
      <c r="DR173" s="123"/>
      <c r="DS173" s="96"/>
      <c r="DT173" s="124"/>
      <c r="DU173" s="124"/>
      <c r="EJ173" s="134" t="n">
        <f aca="false">BV173</f>
        <v>0</v>
      </c>
      <c r="EK173" s="134" t="n">
        <f aca="false">EJ173+5.22</f>
        <v>5.22</v>
      </c>
      <c r="EL173" s="134" t="n">
        <f aca="false">EJ173+18.2</f>
        <v>18.2</v>
      </c>
      <c r="EM173" s="134" t="n">
        <f aca="false">EJ173+$EM$3</f>
        <v>11.4</v>
      </c>
      <c r="EN173" s="135" t="n">
        <f aca="false">IF(Monomers_Data!K173=1,0.5*EM173+0.5*EL173,IF(Monomers_Data!K173=2,0.7*EM173+0.3*EL173,IF(Monomers_Data!K173=3,MAXA(MINA(EL173,EM173),EK173),IF(Monomers_Data!K173=4,0.7*EM173+0.3*EK173,IF(Monomers_Data!K173=5,0.5*EM173+0.5*EK173,"ERR")))))</f>
        <v>11.4</v>
      </c>
      <c r="EP173" s="142" t="n">
        <f aca="false">EN173+EO173</f>
        <v>11.4</v>
      </c>
      <c r="EQ173" s="134" t="str">
        <f aca="false">VLOOKUP(A173,'[2]Price Curves'!$C$8:$BH$367,'[2]Price Curves'!$BH$1)</f>
        <v/>
      </c>
      <c r="ER173" s="134" t="n">
        <f aca="false">VLOOKUP(A173,'[2]Price Curves'!$C$8:$BH$367,'[2]Price Curves'!$BA$1)</f>
        <v>52.6241262175324</v>
      </c>
      <c r="ES173" s="137" t="e">
        <f aca="false">MIN(((EQ173+$ET$1-ER173*0.7133-$ET$3)/5.69*2.4313)+1.5,CQ173-$ET$2)</f>
        <v>#VALUE!</v>
      </c>
      <c r="ET173" s="134" t="e">
        <f aca="false">MAX(($EQ173+$ET$1-$ER173*0.7133-$ET$3)/5.69*2.4313+1.5,$CQ173-$ET$2)</f>
        <v>#VALUE!</v>
      </c>
      <c r="EU173" s="138" t="e">
        <f aca="false">AVERAGE(ET173,ES173)</f>
        <v>#VALUE!</v>
      </c>
      <c r="EV173" s="134" t="n">
        <f aca="false">CB173*$EV$2+$EV$3</f>
        <v>-3</v>
      </c>
      <c r="EW173" s="134" t="e">
        <f aca="false">IF(Monomers_Data!U173=1,0.5*EU173+0.5*ET173,IF(Monomers_Data!U173=2,0.7*EU173+0.3*ET173,IF(Monomers_Data!U173=3,MAXA(MINA(ET173,EU173),ES173),IF(Monomers_Data!U173=4,0.7*EU173+0.3*ES173,IF(Monomers_Data!U173=5,0.5*EU173+0.5*ES173,"ERR")))))</f>
        <v>#VALUE!</v>
      </c>
      <c r="EX173" s="96" t="e">
        <f aca="false">EW173</f>
        <v>#VALUE!</v>
      </c>
      <c r="EY173" s="139" t="n">
        <f aca="false">VLOOKUP(A173,'[2]Price Curves'!$C$8:$BH$367,'[2]Price Curves'!$BE$1)</f>
        <v>5.122</v>
      </c>
      <c r="EZ173" s="134" t="n">
        <f aca="false">EY173*$EZ$2+$EZ$3</f>
        <v>78.5398</v>
      </c>
      <c r="FA173" s="0" t="n">
        <f aca="false">((EY173*$FA$2)+$FA$3)*100</f>
        <v>73.781</v>
      </c>
    </row>
    <row r="174" customFormat="false" ht="12" hidden="false" customHeight="false" outlineLevel="0" collapsed="false">
      <c r="A174" s="140" t="n">
        <f aca="false">EOMONTH(A173,0)+1</f>
        <v>42005</v>
      </c>
      <c r="C174" s="125"/>
      <c r="E174" s="124"/>
      <c r="F174" s="124"/>
      <c r="G174" s="124"/>
      <c r="J174" s="118"/>
      <c r="O174" s="124"/>
      <c r="P174" s="124"/>
      <c r="Q174" s="124"/>
      <c r="S174" s="118"/>
      <c r="T174" s="118"/>
      <c r="U174" s="124"/>
      <c r="V174" s="124"/>
      <c r="W174" s="124"/>
      <c r="AE174" s="124"/>
      <c r="AF174" s="124"/>
      <c r="AG174" s="124"/>
      <c r="AI174" s="118"/>
      <c r="AJ174" s="118"/>
      <c r="AM174" s="124"/>
      <c r="AN174" s="124"/>
      <c r="AO174" s="124"/>
      <c r="AQ174" s="124"/>
      <c r="AR174" s="124"/>
      <c r="AS174" s="124"/>
      <c r="AT174" s="124"/>
      <c r="AU174" s="124"/>
      <c r="AV174" s="124"/>
      <c r="BK174" s="124"/>
      <c r="BM174" s="124"/>
      <c r="BN174" s="147"/>
      <c r="BO174" s="124"/>
      <c r="BR174" s="124"/>
      <c r="BS174" s="96" t="n">
        <f aca="false">BR174-2.5</f>
        <v>-2.5</v>
      </c>
      <c r="BT174" s="124"/>
      <c r="BU174" s="122" t="n">
        <f aca="false">VLOOKUP(A174,'[2]Price Curves'!$C$8:$IV$367,'[2]Price Curves'!$AW$1)</f>
        <v>31.3538128117912</v>
      </c>
      <c r="BV174" s="96"/>
      <c r="BW174" s="96"/>
      <c r="BX174" s="96"/>
      <c r="BY174" s="96"/>
      <c r="BZ174" s="96" t="n">
        <f aca="false">IF(Monomers_Data!F174=1,0.5*BY174+0.5*BX174,IF(Monomers_Data!F174=2,0.7*BY174+0.3*BX174,IF(Monomers_Data!F174=3,MAXA(MINA(BX174,BY174),BW174),IF(Monomers_Data!F174=4,0.7*BY174+0.3*BW174,IF(Monomers_Data!F174=5,0.5*BY174+0.5*BW174,"ERR")))))</f>
        <v>0</v>
      </c>
      <c r="CA174" s="96"/>
      <c r="CB174" s="115"/>
      <c r="CC174" s="96"/>
      <c r="CD174" s="6"/>
      <c r="CE174" s="5"/>
      <c r="CG174" s="105"/>
      <c r="CH174" s="124"/>
      <c r="CI174" s="124"/>
      <c r="CJ174" s="124"/>
      <c r="CK174" s="124"/>
      <c r="CO174" s="118"/>
      <c r="CP174" s="118"/>
      <c r="CZ174" s="105" t="n">
        <v>0</v>
      </c>
      <c r="DA174" s="124"/>
      <c r="DB174" s="123"/>
      <c r="DJ174" s="124"/>
      <c r="DK174" s="123"/>
      <c r="DQ174" s="124"/>
      <c r="DR174" s="123"/>
      <c r="DS174" s="96"/>
      <c r="DT174" s="124"/>
      <c r="DU174" s="124"/>
      <c r="EJ174" s="134" t="n">
        <f aca="false">BV174</f>
        <v>0</v>
      </c>
      <c r="EK174" s="134" t="n">
        <f aca="false">EJ174+5.22</f>
        <v>5.22</v>
      </c>
      <c r="EL174" s="134" t="n">
        <f aca="false">EJ174+18.2</f>
        <v>18.2</v>
      </c>
      <c r="EM174" s="134" t="n">
        <f aca="false">EJ174+$EM$3</f>
        <v>11.4</v>
      </c>
      <c r="EN174" s="135" t="n">
        <f aca="false">IF(Monomers_Data!K174=1,0.5*EM174+0.5*EL174,IF(Monomers_Data!K174=2,0.7*EM174+0.3*EL174,IF(Monomers_Data!K174=3,MAXA(MINA(EL174,EM174),EK174),IF(Monomers_Data!K174=4,0.7*EM174+0.3*EK174,IF(Monomers_Data!K174=5,0.5*EM174+0.5*EK174,"ERR")))))</f>
        <v>11.4</v>
      </c>
      <c r="EP174" s="142" t="n">
        <f aca="false">EN174+EO174</f>
        <v>11.4</v>
      </c>
      <c r="EQ174" s="134" t="str">
        <f aca="false">VLOOKUP(A174,'[2]Price Curves'!$C$8:$BH$367,'[2]Price Curves'!$BH$1)</f>
        <v/>
      </c>
      <c r="ER174" s="134" t="n">
        <f aca="false">VLOOKUP(A174,'[2]Price Curves'!$C$8:$BH$367,'[2]Price Curves'!$BA$1)</f>
        <v>53.4502577551019</v>
      </c>
      <c r="ES174" s="137" t="e">
        <f aca="false">MIN(((EQ174+$ET$1-ER174*0.7133-$ET$3)/5.69*2.4313)+1.5,CQ174-$ET$2)</f>
        <v>#VALUE!</v>
      </c>
      <c r="ET174" s="134" t="e">
        <f aca="false">MAX(($EQ174+$ET$1-$ER174*0.7133-$ET$3)/5.69*2.4313+1.5,$CQ174-$ET$2)</f>
        <v>#VALUE!</v>
      </c>
      <c r="EU174" s="138" t="e">
        <f aca="false">AVERAGE(ET174,ES174)</f>
        <v>#VALUE!</v>
      </c>
      <c r="EV174" s="134" t="n">
        <f aca="false">CB174*$EV$2+$EV$3</f>
        <v>-3</v>
      </c>
      <c r="EW174" s="134" t="e">
        <f aca="false">IF(Monomers_Data!U174=1,0.5*EU174+0.5*ET174,IF(Monomers_Data!U174=2,0.7*EU174+0.3*ET174,IF(Monomers_Data!U174=3,MAXA(MINA(ET174,EU174),ES174),IF(Monomers_Data!U174=4,0.7*EU174+0.3*ES174,IF(Monomers_Data!U174=5,0.5*EU174+0.5*ES174,"ERR")))))</f>
        <v>#VALUE!</v>
      </c>
      <c r="EX174" s="96" t="e">
        <f aca="false">EW174</f>
        <v>#VALUE!</v>
      </c>
      <c r="EY174" s="139" t="n">
        <f aca="false">VLOOKUP(A174,'[2]Price Curves'!$C$8:$BH$367,'[2]Price Curves'!$BE$1)</f>
        <v>5.2195</v>
      </c>
      <c r="EZ174" s="134" t="n">
        <f aca="false">EY174*$EZ$2+$EZ$3</f>
        <v>80.09005</v>
      </c>
      <c r="FA174" s="0" t="n">
        <f aca="false">((EY174*$FA$2)+$FA$3)*100</f>
        <v>74.80475</v>
      </c>
    </row>
    <row r="175" customFormat="false" ht="12" hidden="false" customHeight="false" outlineLevel="0" collapsed="false">
      <c r="A175" s="140" t="n">
        <f aca="false">EOMONTH(A174,0)+1</f>
        <v>42036</v>
      </c>
      <c r="C175" s="125"/>
      <c r="E175" s="124"/>
      <c r="F175" s="124"/>
      <c r="G175" s="124"/>
      <c r="J175" s="118"/>
      <c r="O175" s="124"/>
      <c r="P175" s="124"/>
      <c r="Q175" s="124"/>
      <c r="S175" s="118"/>
      <c r="T175" s="118"/>
      <c r="U175" s="124"/>
      <c r="V175" s="124"/>
      <c r="W175" s="124"/>
      <c r="AE175" s="124"/>
      <c r="AF175" s="124"/>
      <c r="AG175" s="124"/>
      <c r="AI175" s="118"/>
      <c r="AJ175" s="118"/>
      <c r="AM175" s="124"/>
      <c r="AN175" s="124"/>
      <c r="AO175" s="124"/>
      <c r="AQ175" s="124"/>
      <c r="AR175" s="124"/>
      <c r="AS175" s="124"/>
      <c r="AT175" s="124"/>
      <c r="AU175" s="124"/>
      <c r="AV175" s="124"/>
      <c r="BK175" s="124"/>
      <c r="BM175" s="124"/>
      <c r="BN175" s="147"/>
      <c r="BO175" s="124"/>
      <c r="BR175" s="124"/>
      <c r="BS175" s="96" t="n">
        <f aca="false">BR175-2.5</f>
        <v>-2.5</v>
      </c>
      <c r="BT175" s="124"/>
      <c r="BU175" s="122" t="n">
        <f aca="false">VLOOKUP(A175,'[2]Price Curves'!$C$8:$IV$367,'[2]Price Curves'!$AW$1)</f>
        <v>31.3724016369048</v>
      </c>
      <c r="BV175" s="96"/>
      <c r="BW175" s="96"/>
      <c r="BX175" s="96"/>
      <c r="BY175" s="96"/>
      <c r="BZ175" s="96" t="n">
        <f aca="false">IF(Monomers_Data!F175=1,0.5*BY175+0.5*BX175,IF(Monomers_Data!F175=2,0.7*BY175+0.3*BX175,IF(Monomers_Data!F175=3,MAXA(MINA(BX175,BY175),BW175),IF(Monomers_Data!F175=4,0.7*BY175+0.3*BW175,IF(Monomers_Data!F175=5,0.5*BY175+0.5*BW175,"ERR")))))</f>
        <v>0</v>
      </c>
      <c r="CA175" s="96"/>
      <c r="CB175" s="115"/>
      <c r="CC175" s="96"/>
      <c r="CD175" s="6"/>
      <c r="CE175" s="5"/>
      <c r="CG175" s="105"/>
      <c r="CH175" s="124"/>
      <c r="CI175" s="124"/>
      <c r="CJ175" s="124"/>
      <c r="CK175" s="124"/>
      <c r="CO175" s="118"/>
      <c r="CP175" s="118"/>
      <c r="CZ175" s="105" t="n">
        <v>0</v>
      </c>
      <c r="DA175" s="124"/>
      <c r="DB175" s="123"/>
      <c r="DJ175" s="124"/>
      <c r="DK175" s="123"/>
      <c r="DQ175" s="124"/>
      <c r="DR175" s="123"/>
      <c r="DS175" s="96"/>
      <c r="DT175" s="124"/>
      <c r="DU175" s="124"/>
      <c r="EJ175" s="134" t="n">
        <f aca="false">BV175</f>
        <v>0</v>
      </c>
      <c r="EK175" s="134" t="n">
        <f aca="false">EJ175+5.22</f>
        <v>5.22</v>
      </c>
      <c r="EL175" s="134" t="n">
        <f aca="false">EJ175+18.2</f>
        <v>18.2</v>
      </c>
      <c r="EM175" s="134" t="n">
        <f aca="false">EJ175+$EM$3</f>
        <v>11.4</v>
      </c>
      <c r="EN175" s="135" t="n">
        <f aca="false">IF(Monomers_Data!K175=1,0.5*EM175+0.5*EL175,IF(Monomers_Data!K175=2,0.7*EM175+0.3*EL175,IF(Monomers_Data!K175=3,MAXA(MINA(EL175,EM175),EK175),IF(Monomers_Data!K175=4,0.7*EM175+0.3*EK175,IF(Monomers_Data!K175=5,0.5*EM175+0.5*EK175,"ERR")))))</f>
        <v>11.4</v>
      </c>
      <c r="EP175" s="142" t="n">
        <f aca="false">EN175+EO175</f>
        <v>11.4</v>
      </c>
      <c r="EQ175" s="134" t="str">
        <f aca="false">VLOOKUP(A175,'[2]Price Curves'!$C$8:$BH$367,'[2]Price Curves'!$BH$1)</f>
        <v/>
      </c>
      <c r="ER175" s="134" t="n">
        <f aca="false">VLOOKUP(A175,'[2]Price Curves'!$C$8:$BH$367,'[2]Price Curves'!$BA$1)</f>
        <v>53.4891088392855</v>
      </c>
      <c r="ES175" s="137" t="e">
        <f aca="false">MIN(((EQ175+$ET$1-ER175*0.7133-$ET$3)/5.69*2.4313)+1.5,CQ175-$ET$2)</f>
        <v>#VALUE!</v>
      </c>
      <c r="ET175" s="134" t="e">
        <f aca="false">MAX(($EQ175+$ET$1-$ER175*0.7133-$ET$3)/5.69*2.4313+1.5,$CQ175-$ET$2)</f>
        <v>#VALUE!</v>
      </c>
      <c r="EU175" s="138" t="e">
        <f aca="false">AVERAGE(ET175,ES175)</f>
        <v>#VALUE!</v>
      </c>
      <c r="EV175" s="134" t="n">
        <f aca="false">CB175*$EV$2+$EV$3</f>
        <v>-3</v>
      </c>
      <c r="EW175" s="134" t="e">
        <f aca="false">IF(Monomers_Data!U175=1,0.5*EU175+0.5*ET175,IF(Monomers_Data!U175=2,0.7*EU175+0.3*ET175,IF(Monomers_Data!U175=3,MAXA(MINA(ET175,EU175),ES175),IF(Monomers_Data!U175=4,0.7*EU175+0.3*ES175,IF(Monomers_Data!U175=5,0.5*EU175+0.5*ES175,"ERR")))))</f>
        <v>#VALUE!</v>
      </c>
      <c r="EX175" s="96" t="e">
        <f aca="false">EW175</f>
        <v>#VALUE!</v>
      </c>
      <c r="EY175" s="139" t="n">
        <f aca="false">VLOOKUP(A175,'[2]Price Curves'!$C$8:$BH$367,'[2]Price Curves'!$BE$1)</f>
        <v>5.0995</v>
      </c>
      <c r="EZ175" s="134" t="n">
        <f aca="false">EY175*$EZ$2+$EZ$3</f>
        <v>78.18205</v>
      </c>
      <c r="FA175" s="0" t="n">
        <f aca="false">((EY175*$FA$2)+$FA$3)*100</f>
        <v>73.54475</v>
      </c>
    </row>
    <row r="176" customFormat="false" ht="12" hidden="false" customHeight="false" outlineLevel="0" collapsed="false">
      <c r="A176" s="140" t="n">
        <f aca="false">EOMONTH(A175,0)+1</f>
        <v>42064</v>
      </c>
      <c r="C176" s="125"/>
      <c r="E176" s="124"/>
      <c r="F176" s="124"/>
      <c r="G176" s="124"/>
      <c r="J176" s="118"/>
      <c r="O176" s="124"/>
      <c r="P176" s="124"/>
      <c r="Q176" s="124"/>
      <c r="S176" s="118"/>
      <c r="T176" s="118"/>
      <c r="U176" s="124"/>
      <c r="V176" s="124"/>
      <c r="W176" s="124"/>
      <c r="AE176" s="124"/>
      <c r="AF176" s="124"/>
      <c r="AG176" s="124"/>
      <c r="AI176" s="118"/>
      <c r="AJ176" s="118"/>
      <c r="AM176" s="124"/>
      <c r="AN176" s="124"/>
      <c r="AO176" s="124"/>
      <c r="AQ176" s="124"/>
      <c r="AR176" s="124"/>
      <c r="AS176" s="124"/>
      <c r="AT176" s="124"/>
      <c r="AU176" s="124"/>
      <c r="AV176" s="124"/>
      <c r="BK176" s="124"/>
      <c r="BM176" s="124"/>
      <c r="BN176" s="147"/>
      <c r="BO176" s="124"/>
      <c r="BR176" s="124"/>
      <c r="BS176" s="96" t="n">
        <f aca="false">BR176-2.5</f>
        <v>-2.5</v>
      </c>
      <c r="BT176" s="124"/>
      <c r="BU176" s="122" t="n">
        <f aca="false">VLOOKUP(A176,'[2]Price Curves'!$C$8:$IV$367,'[2]Price Curves'!$AW$1)</f>
        <v>31.3952499188312</v>
      </c>
      <c r="BV176" s="96"/>
      <c r="BW176" s="96"/>
      <c r="BX176" s="96"/>
      <c r="BY176" s="96"/>
      <c r="BZ176" s="96" t="n">
        <f aca="false">IF(Monomers_Data!F176=1,0.5*BY176+0.5*BX176,IF(Monomers_Data!F176=2,0.7*BY176+0.3*BX176,IF(Monomers_Data!F176=3,MAXA(MINA(BX176,BY176),BW176),IF(Monomers_Data!F176=4,0.7*BY176+0.3*BW176,IF(Monomers_Data!F176=5,0.5*BY176+0.5*BW176,"ERR")))))</f>
        <v>0</v>
      </c>
      <c r="CA176" s="96"/>
      <c r="CB176" s="115"/>
      <c r="CC176" s="96"/>
      <c r="CD176" s="6"/>
      <c r="CE176" s="5"/>
      <c r="CG176" s="105"/>
      <c r="CH176" s="124"/>
      <c r="CI176" s="124"/>
      <c r="CJ176" s="124"/>
      <c r="CK176" s="124"/>
      <c r="CO176" s="118"/>
      <c r="CP176" s="118"/>
      <c r="CZ176" s="105" t="n">
        <v>0</v>
      </c>
      <c r="DA176" s="124"/>
      <c r="DB176" s="123"/>
      <c r="DJ176" s="124"/>
      <c r="DK176" s="123"/>
      <c r="DQ176" s="124"/>
      <c r="DR176" s="123"/>
      <c r="DS176" s="96"/>
      <c r="DT176" s="124"/>
      <c r="DU176" s="124"/>
      <c r="EJ176" s="134" t="n">
        <f aca="false">BV176</f>
        <v>0</v>
      </c>
      <c r="EK176" s="134" t="n">
        <f aca="false">EJ176+5.22</f>
        <v>5.22</v>
      </c>
      <c r="EL176" s="134" t="n">
        <f aca="false">EJ176+18.2</f>
        <v>18.2</v>
      </c>
      <c r="EM176" s="134" t="n">
        <f aca="false">EJ176+$EM$3</f>
        <v>11.4</v>
      </c>
      <c r="EN176" s="135" t="n">
        <f aca="false">IF(Monomers_Data!K176=1,0.5*EM176+0.5*EL176,IF(Monomers_Data!K176=2,0.7*EM176+0.3*EL176,IF(Monomers_Data!K176=3,MAXA(MINA(EL176,EM176),EK176),IF(Monomers_Data!K176=4,0.7*EM176+0.3*EK176,IF(Monomers_Data!K176=5,0.5*EM176+0.5*EK176,"ERR")))))</f>
        <v>11.4</v>
      </c>
      <c r="EP176" s="142" t="n">
        <f aca="false">EN176+EO176</f>
        <v>11.4</v>
      </c>
      <c r="EQ176" s="134" t="str">
        <f aca="false">VLOOKUP(A176,'[2]Price Curves'!$C$8:$BH$367,'[2]Price Curves'!$BH$1)</f>
        <v/>
      </c>
      <c r="ER176" s="134" t="n">
        <f aca="false">VLOOKUP(A176,'[2]Price Curves'!$C$8:$BH$367,'[2]Price Curves'!$BA$1)</f>
        <v>53.536862288961</v>
      </c>
      <c r="ES176" s="137" t="e">
        <f aca="false">MIN(((EQ176+$ET$1-ER176*0.7133-$ET$3)/5.69*2.4313)+1.5,CQ176-$ET$2)</f>
        <v>#VALUE!</v>
      </c>
      <c r="ET176" s="134" t="e">
        <f aca="false">MAX(($EQ176+$ET$1-$ER176*0.7133-$ET$3)/5.69*2.4313+1.5,$CQ176-$ET$2)</f>
        <v>#VALUE!</v>
      </c>
      <c r="EU176" s="138" t="e">
        <f aca="false">AVERAGE(ET176,ES176)</f>
        <v>#VALUE!</v>
      </c>
      <c r="EV176" s="134" t="n">
        <f aca="false">CB176*$EV$2+$EV$3</f>
        <v>-3</v>
      </c>
      <c r="EW176" s="134" t="e">
        <f aca="false">IF(Monomers_Data!U176=1,0.5*EU176+0.5*ET176,IF(Monomers_Data!U176=2,0.7*EU176+0.3*ET176,IF(Monomers_Data!U176=3,MAXA(MINA(ET176,EU176),ES176),IF(Monomers_Data!U176=4,0.7*EU176+0.3*ES176,IF(Monomers_Data!U176=5,0.5*EU176+0.5*ES176,"ERR")))))</f>
        <v>#VALUE!</v>
      </c>
      <c r="EX176" s="96" t="e">
        <f aca="false">EW176</f>
        <v>#VALUE!</v>
      </c>
      <c r="EY176" s="139" t="n">
        <f aca="false">VLOOKUP(A176,'[2]Price Curves'!$C$8:$BH$367,'[2]Price Curves'!$BE$1)</f>
        <v>4.9595</v>
      </c>
      <c r="EZ176" s="134" t="n">
        <f aca="false">EY176*$EZ$2+$EZ$3</f>
        <v>75.95605</v>
      </c>
      <c r="FA176" s="0" t="n">
        <f aca="false">((EY176*$FA$2)+$FA$3)*100</f>
        <v>72.07475</v>
      </c>
    </row>
    <row r="177" customFormat="false" ht="12" hidden="false" customHeight="false" outlineLevel="0" collapsed="false">
      <c r="A177" s="140" t="n">
        <f aca="false">EOMONTH(A176,0)+1</f>
        <v>42095</v>
      </c>
      <c r="C177" s="125"/>
      <c r="E177" s="124"/>
      <c r="F177" s="124"/>
      <c r="G177" s="124"/>
      <c r="J177" s="118"/>
      <c r="O177" s="124"/>
      <c r="P177" s="124"/>
      <c r="Q177" s="124"/>
      <c r="S177" s="118"/>
      <c r="T177" s="118"/>
      <c r="U177" s="124"/>
      <c r="V177" s="124"/>
      <c r="W177" s="124"/>
      <c r="AE177" s="124"/>
      <c r="AF177" s="124"/>
      <c r="AG177" s="124"/>
      <c r="AI177" s="118"/>
      <c r="AJ177" s="118"/>
      <c r="AM177" s="124"/>
      <c r="AN177" s="124"/>
      <c r="AO177" s="124"/>
      <c r="AQ177" s="124"/>
      <c r="AR177" s="124"/>
      <c r="AS177" s="124"/>
      <c r="AT177" s="124"/>
      <c r="AU177" s="124"/>
      <c r="AV177" s="124"/>
      <c r="BK177" s="124"/>
      <c r="BM177" s="124"/>
      <c r="BN177" s="147"/>
      <c r="BO177" s="124"/>
      <c r="BR177" s="124"/>
      <c r="BS177" s="96" t="n">
        <f aca="false">BR177-2.5</f>
        <v>-2.5</v>
      </c>
      <c r="BT177" s="124"/>
      <c r="BU177" s="122" t="n">
        <f aca="false">VLOOKUP(A177,'[2]Price Curves'!$C$8:$IV$367,'[2]Price Curves'!$AW$1)</f>
        <v>30.8602120670995</v>
      </c>
      <c r="BV177" s="96"/>
      <c r="BW177" s="96"/>
      <c r="BX177" s="96"/>
      <c r="BY177" s="96"/>
      <c r="BZ177" s="96" t="n">
        <f aca="false">IF(Monomers_Data!F177=1,0.5*BY177+0.5*BX177,IF(Monomers_Data!F177=2,0.7*BY177+0.3*BX177,IF(Monomers_Data!F177=3,MAXA(MINA(BX177,BY177),BW177),IF(Monomers_Data!F177=4,0.7*BY177+0.3*BW177,IF(Monomers_Data!F177=5,0.5*BY177+0.5*BW177,"ERR")))))</f>
        <v>0</v>
      </c>
      <c r="CA177" s="96"/>
      <c r="CB177" s="115"/>
      <c r="CC177" s="96"/>
      <c r="CD177" s="6"/>
      <c r="CE177" s="5"/>
      <c r="CG177" s="105"/>
      <c r="CH177" s="124"/>
      <c r="CI177" s="124"/>
      <c r="CJ177" s="124"/>
      <c r="CK177" s="124"/>
      <c r="CO177" s="118"/>
      <c r="CP177" s="118"/>
      <c r="CZ177" s="105" t="n">
        <v>0</v>
      </c>
      <c r="DA177" s="124"/>
      <c r="DB177" s="123"/>
      <c r="DJ177" s="124"/>
      <c r="DK177" s="123"/>
      <c r="DQ177" s="124"/>
      <c r="DR177" s="123"/>
      <c r="DS177" s="96"/>
      <c r="DT177" s="124"/>
      <c r="DU177" s="124"/>
      <c r="EJ177" s="134" t="n">
        <f aca="false">BV177</f>
        <v>0</v>
      </c>
      <c r="EK177" s="134" t="n">
        <f aca="false">EJ177+5.22</f>
        <v>5.22</v>
      </c>
      <c r="EL177" s="134" t="n">
        <f aca="false">EJ177+18.2</f>
        <v>18.2</v>
      </c>
      <c r="EM177" s="134" t="n">
        <f aca="false">EJ177+$EM$3</f>
        <v>11.4</v>
      </c>
      <c r="EN177" s="135" t="n">
        <f aca="false">IF(Monomers_Data!K177=1,0.5*EM177+0.5*EL177,IF(Monomers_Data!K177=2,0.7*EM177+0.3*EL177,IF(Monomers_Data!K177=3,MAXA(MINA(EL177,EM177),EK177),IF(Monomers_Data!K177=4,0.7*EM177+0.3*EK177,IF(Monomers_Data!K177=5,0.5*EM177+0.5*EK177,"ERR")))))</f>
        <v>11.4</v>
      </c>
      <c r="EP177" s="142" t="n">
        <f aca="false">EN177+EO177</f>
        <v>11.4</v>
      </c>
      <c r="EQ177" s="134" t="str">
        <f aca="false">VLOOKUP(A177,'[2]Price Curves'!$C$8:$BH$367,'[2]Price Curves'!$BH$1)</f>
        <v/>
      </c>
      <c r="ER177" s="134" t="n">
        <f aca="false">VLOOKUP(A177,'[2]Price Curves'!$C$8:$BH$367,'[2]Price Curves'!$BA$1)</f>
        <v>49.8177797077919</v>
      </c>
      <c r="ES177" s="137" t="e">
        <f aca="false">MIN(((EQ177+$ET$1-ER177*0.7133-$ET$3)/5.69*2.4313)+1.5,CQ177-$ET$2)</f>
        <v>#VALUE!</v>
      </c>
      <c r="ET177" s="134" t="e">
        <f aca="false">MAX(($EQ177+$ET$1-$ER177*0.7133-$ET$3)/5.69*2.4313+1.5,$CQ177-$ET$2)</f>
        <v>#VALUE!</v>
      </c>
      <c r="EU177" s="138" t="e">
        <f aca="false">AVERAGE(ET177,ES177)</f>
        <v>#VALUE!</v>
      </c>
      <c r="EV177" s="134" t="n">
        <f aca="false">CB177*$EV$2+$EV$3</f>
        <v>-3</v>
      </c>
      <c r="EW177" s="134" t="e">
        <f aca="false">IF(Monomers_Data!U177=1,0.5*EU177+0.5*ET177,IF(Monomers_Data!U177=2,0.7*EU177+0.3*ET177,IF(Monomers_Data!U177=3,MAXA(MINA(ET177,EU177),ES177),IF(Monomers_Data!U177=4,0.7*EU177+0.3*ES177,IF(Monomers_Data!U177=5,0.5*EU177+0.5*ES177,"ERR")))))</f>
        <v>#VALUE!</v>
      </c>
      <c r="EX177" s="96" t="e">
        <f aca="false">EW177</f>
        <v>#VALUE!</v>
      </c>
      <c r="EY177" s="139" t="n">
        <f aca="false">VLOOKUP(A177,'[2]Price Curves'!$C$8:$BH$367,'[2]Price Curves'!$BE$1)</f>
        <v>4.8175</v>
      </c>
      <c r="EZ177" s="134" t="n">
        <f aca="false">EY177*$EZ$2+$EZ$3</f>
        <v>73.69825</v>
      </c>
      <c r="FA177" s="0" t="n">
        <f aca="false">((EY177*$FA$2)+$FA$3)*100</f>
        <v>70.58375</v>
      </c>
    </row>
    <row r="178" customFormat="false" ht="12" hidden="false" customHeight="false" outlineLevel="0" collapsed="false">
      <c r="A178" s="140" t="n">
        <f aca="false">EOMONTH(A177,0)+1</f>
        <v>42125</v>
      </c>
      <c r="C178" s="125"/>
      <c r="E178" s="124"/>
      <c r="F178" s="124"/>
      <c r="G178" s="124"/>
      <c r="J178" s="118"/>
      <c r="O178" s="124"/>
      <c r="P178" s="124"/>
      <c r="Q178" s="124"/>
      <c r="S178" s="118"/>
      <c r="T178" s="118"/>
      <c r="U178" s="124"/>
      <c r="V178" s="124"/>
      <c r="W178" s="124"/>
      <c r="AE178" s="124"/>
      <c r="AF178" s="124"/>
      <c r="AG178" s="124"/>
      <c r="AI178" s="118"/>
      <c r="AJ178" s="118"/>
      <c r="AM178" s="124"/>
      <c r="AN178" s="124"/>
      <c r="AO178" s="124"/>
      <c r="AQ178" s="124"/>
      <c r="AR178" s="124"/>
      <c r="AS178" s="124"/>
      <c r="AT178" s="124"/>
      <c r="AU178" s="124"/>
      <c r="AV178" s="124"/>
      <c r="BK178" s="124"/>
      <c r="BM178" s="124"/>
      <c r="BN178" s="147"/>
      <c r="BO178" s="124"/>
      <c r="BR178" s="124"/>
      <c r="BS178" s="96" t="n">
        <f aca="false">BR178-2.5</f>
        <v>-2.5</v>
      </c>
      <c r="BT178" s="124"/>
      <c r="BU178" s="122" t="n">
        <f aca="false">VLOOKUP(A178,'[2]Price Curves'!$C$8:$IV$367,'[2]Price Curves'!$AW$1)</f>
        <v>30.8809537698412</v>
      </c>
      <c r="BV178" s="96"/>
      <c r="BW178" s="96"/>
      <c r="BX178" s="96"/>
      <c r="BY178" s="96"/>
      <c r="BZ178" s="96" t="n">
        <f aca="false">IF(Monomers_Data!F178=1,0.5*BY178+0.5*BX178,IF(Monomers_Data!F178=2,0.7*BY178+0.3*BX178,IF(Monomers_Data!F178=3,MAXA(MINA(BX178,BY178),BW178),IF(Monomers_Data!F178=4,0.7*BY178+0.3*BW178,IF(Monomers_Data!F178=5,0.5*BY178+0.5*BW178,"ERR")))))</f>
        <v>0</v>
      </c>
      <c r="CA178" s="96"/>
      <c r="CB178" s="115"/>
      <c r="CC178" s="96"/>
      <c r="CD178" s="6"/>
      <c r="CE178" s="5"/>
      <c r="CG178" s="105"/>
      <c r="CH178" s="124"/>
      <c r="CI178" s="124"/>
      <c r="CJ178" s="124"/>
      <c r="CK178" s="124"/>
      <c r="CO178" s="118"/>
      <c r="CP178" s="118"/>
      <c r="CZ178" s="105" t="n">
        <v>0</v>
      </c>
      <c r="DA178" s="124"/>
      <c r="DB178" s="123"/>
      <c r="DJ178" s="124"/>
      <c r="DK178" s="123"/>
      <c r="DQ178" s="124"/>
      <c r="DR178" s="123"/>
      <c r="DS178" s="96"/>
      <c r="DT178" s="124"/>
      <c r="DU178" s="124"/>
      <c r="EJ178" s="134" t="n">
        <f aca="false">BV178</f>
        <v>0</v>
      </c>
      <c r="EK178" s="134" t="n">
        <f aca="false">EJ178+5.22</f>
        <v>5.22</v>
      </c>
      <c r="EL178" s="134" t="n">
        <f aca="false">EJ178+18.2</f>
        <v>18.2</v>
      </c>
      <c r="EM178" s="134" t="n">
        <f aca="false">EJ178+$EM$3</f>
        <v>11.4</v>
      </c>
      <c r="EN178" s="135" t="n">
        <f aca="false">IF(Monomers_Data!K178=1,0.5*EM178+0.5*EL178,IF(Monomers_Data!K178=2,0.7*EM178+0.3*EL178,IF(Monomers_Data!K178=3,MAXA(MINA(EL178,EM178),EK178),IF(Monomers_Data!K178=4,0.7*EM178+0.3*EK178,IF(Monomers_Data!K178=5,0.5*EM178+0.5*EK178,"ERR")))))</f>
        <v>11.4</v>
      </c>
      <c r="EP178" s="142" t="n">
        <f aca="false">EN178+EO178</f>
        <v>11.4</v>
      </c>
      <c r="EQ178" s="134" t="str">
        <f aca="false">VLOOKUP(A178,'[2]Price Curves'!$C$8:$BH$367,'[2]Price Curves'!$BH$1)</f>
        <v/>
      </c>
      <c r="ER178" s="134" t="n">
        <f aca="false">VLOOKUP(A178,'[2]Price Curves'!$C$8:$BH$367,'[2]Price Curves'!$BA$1)</f>
        <v>49.8611303571426</v>
      </c>
      <c r="ES178" s="137" t="e">
        <f aca="false">MIN(((EQ178+$ET$1-ER178*0.7133-$ET$3)/5.69*2.4313)+1.5,CQ178-$ET$2)</f>
        <v>#VALUE!</v>
      </c>
      <c r="ET178" s="134" t="e">
        <f aca="false">MAX(($EQ178+$ET$1-$ER178*0.7133-$ET$3)/5.69*2.4313+1.5,$CQ178-$ET$2)</f>
        <v>#VALUE!</v>
      </c>
      <c r="EU178" s="138" t="e">
        <f aca="false">AVERAGE(ET178,ES178)</f>
        <v>#VALUE!</v>
      </c>
      <c r="EV178" s="134" t="n">
        <f aca="false">CB178*$EV$2+$EV$3</f>
        <v>-3</v>
      </c>
      <c r="EW178" s="134" t="e">
        <f aca="false">IF(Monomers_Data!U178=1,0.5*EU178+0.5*ET178,IF(Monomers_Data!U178=2,0.7*EU178+0.3*ET178,IF(Monomers_Data!U178=3,MAXA(MINA(ET178,EU178),ES178),IF(Monomers_Data!U178=4,0.7*EU178+0.3*ES178,IF(Monomers_Data!U178=5,0.5*EU178+0.5*ES178,"ERR")))))</f>
        <v>#VALUE!</v>
      </c>
      <c r="EX178" s="96" t="e">
        <f aca="false">EW178</f>
        <v>#VALUE!</v>
      </c>
      <c r="EY178" s="139" t="n">
        <f aca="false">VLOOKUP(A178,'[2]Price Curves'!$C$8:$BH$367,'[2]Price Curves'!$BE$1)</f>
        <v>4.8515</v>
      </c>
      <c r="EZ178" s="134" t="n">
        <f aca="false">EY178*$EZ$2+$EZ$3</f>
        <v>74.23885</v>
      </c>
      <c r="FA178" s="0" t="n">
        <f aca="false">((EY178*$FA$2)+$FA$3)*100</f>
        <v>70.94075</v>
      </c>
    </row>
    <row r="179" customFormat="false" ht="12" hidden="false" customHeight="false" outlineLevel="0" collapsed="false">
      <c r="A179" s="140" t="n">
        <f aca="false">EOMONTH(A178,0)+1</f>
        <v>42156</v>
      </c>
      <c r="C179" s="125"/>
      <c r="E179" s="124"/>
      <c r="F179" s="124"/>
      <c r="G179" s="124"/>
      <c r="J179" s="118"/>
      <c r="O179" s="124"/>
      <c r="P179" s="124"/>
      <c r="Q179" s="124"/>
      <c r="S179" s="118"/>
      <c r="T179" s="118"/>
      <c r="U179" s="124"/>
      <c r="V179" s="124"/>
      <c r="W179" s="124"/>
      <c r="AE179" s="124"/>
      <c r="AF179" s="124"/>
      <c r="AG179" s="124"/>
      <c r="AI179" s="118"/>
      <c r="AJ179" s="118"/>
      <c r="AM179" s="124"/>
      <c r="AN179" s="124"/>
      <c r="AO179" s="124"/>
      <c r="AQ179" s="124"/>
      <c r="AR179" s="124"/>
      <c r="AS179" s="124"/>
      <c r="AT179" s="124"/>
      <c r="AU179" s="124"/>
      <c r="AV179" s="124"/>
      <c r="BK179" s="124"/>
      <c r="BM179" s="124"/>
      <c r="BN179" s="147"/>
      <c r="BO179" s="124"/>
      <c r="BR179" s="124"/>
      <c r="BS179" s="96" t="n">
        <f aca="false">BR179-2.5</f>
        <v>-2.5</v>
      </c>
      <c r="BT179" s="124"/>
      <c r="BU179" s="122" t="n">
        <f aca="false">VLOOKUP(A179,'[2]Price Curves'!$C$8:$IV$367,'[2]Price Curves'!$AW$1)</f>
        <v>30.9020195616883</v>
      </c>
      <c r="BV179" s="96"/>
      <c r="BW179" s="96"/>
      <c r="BX179" s="96"/>
      <c r="BY179" s="96"/>
      <c r="BZ179" s="96" t="n">
        <f aca="false">IF(Monomers_Data!F179=1,0.5*BY179+0.5*BX179,IF(Monomers_Data!F179=2,0.7*BY179+0.3*BX179,IF(Monomers_Data!F179=3,MAXA(MINA(BX179,BY179),BW179),IF(Monomers_Data!F179=4,0.7*BY179+0.3*BW179,IF(Monomers_Data!F179=5,0.5*BY179+0.5*BW179,"ERR")))))</f>
        <v>0</v>
      </c>
      <c r="CA179" s="96"/>
      <c r="CB179" s="115"/>
      <c r="CC179" s="96"/>
      <c r="CD179" s="6"/>
      <c r="CE179" s="5"/>
      <c r="CG179" s="105"/>
      <c r="CH179" s="124"/>
      <c r="CI179" s="124"/>
      <c r="CJ179" s="124"/>
      <c r="CK179" s="124"/>
      <c r="CO179" s="118"/>
      <c r="CP179" s="118"/>
      <c r="CZ179" s="105" t="n">
        <v>0</v>
      </c>
      <c r="DA179" s="124"/>
      <c r="DB179" s="123"/>
      <c r="DJ179" s="124"/>
      <c r="DK179" s="123"/>
      <c r="DQ179" s="124"/>
      <c r="DR179" s="123"/>
      <c r="DS179" s="96"/>
      <c r="DT179" s="124"/>
      <c r="DU179" s="124"/>
      <c r="EJ179" s="134" t="n">
        <f aca="false">BV179</f>
        <v>0</v>
      </c>
      <c r="EK179" s="134" t="n">
        <f aca="false">EJ179+5.22</f>
        <v>5.22</v>
      </c>
      <c r="EL179" s="134" t="n">
        <f aca="false">EJ179+18.2</f>
        <v>18.2</v>
      </c>
      <c r="EM179" s="134" t="n">
        <f aca="false">EJ179+$EM$3</f>
        <v>11.4</v>
      </c>
      <c r="EN179" s="135" t="n">
        <f aca="false">IF(Monomers_Data!K179=1,0.5*EM179+0.5*EL179,IF(Monomers_Data!K179=2,0.7*EM179+0.3*EL179,IF(Monomers_Data!K179=3,MAXA(MINA(EL179,EM179),EK179),IF(Monomers_Data!K179=4,0.7*EM179+0.3*EK179,IF(Monomers_Data!K179=5,0.5*EM179+0.5*EK179,"ERR")))))</f>
        <v>11.4</v>
      </c>
      <c r="EP179" s="142" t="n">
        <f aca="false">EN179+EO179</f>
        <v>11.4</v>
      </c>
      <c r="EQ179" s="134" t="str">
        <f aca="false">VLOOKUP(A179,'[2]Price Curves'!$C$8:$BH$367,'[2]Price Curves'!$BH$1)</f>
        <v/>
      </c>
      <c r="ER179" s="134" t="n">
        <f aca="false">VLOOKUP(A179,'[2]Price Curves'!$C$8:$BH$367,'[2]Price Curves'!$BA$1)</f>
        <v>49.9051583603895</v>
      </c>
      <c r="ES179" s="137" t="e">
        <f aca="false">MIN(((EQ179+$ET$1-ER179*0.7133-$ET$3)/5.69*2.4313)+1.5,CQ179-$ET$2)</f>
        <v>#VALUE!</v>
      </c>
      <c r="ET179" s="134" t="e">
        <f aca="false">MAX(($EQ179+$ET$1-$ER179*0.7133-$ET$3)/5.69*2.4313+1.5,$CQ179-$ET$2)</f>
        <v>#VALUE!</v>
      </c>
      <c r="EU179" s="138" t="e">
        <f aca="false">AVERAGE(ET179,ES179)</f>
        <v>#VALUE!</v>
      </c>
      <c r="EV179" s="134" t="n">
        <f aca="false">CB179*$EV$2+$EV$3</f>
        <v>-3</v>
      </c>
      <c r="EW179" s="134" t="e">
        <f aca="false">IF(Monomers_Data!U179=1,0.5*EU179+0.5*ET179,IF(Monomers_Data!U179=2,0.7*EU179+0.3*ET179,IF(Monomers_Data!U179=3,MAXA(MINA(ET179,EU179),ES179),IF(Monomers_Data!U179=4,0.7*EU179+0.3*ES179,IF(Monomers_Data!U179=5,0.5*EU179+0.5*ES179,"ERR")))))</f>
        <v>#VALUE!</v>
      </c>
      <c r="EX179" s="96" t="e">
        <f aca="false">EW179</f>
        <v>#VALUE!</v>
      </c>
      <c r="EY179" s="139" t="n">
        <f aca="false">VLOOKUP(A179,'[2]Price Curves'!$C$8:$BH$367,'[2]Price Curves'!$BE$1)</f>
        <v>4.8845</v>
      </c>
      <c r="EZ179" s="134" t="n">
        <f aca="false">EY179*$EZ$2+$EZ$3</f>
        <v>74.76355</v>
      </c>
      <c r="FA179" s="0" t="n">
        <f aca="false">((EY179*$FA$2)+$FA$3)*100</f>
        <v>71.28725</v>
      </c>
    </row>
    <row r="180" customFormat="false" ht="12" hidden="false" customHeight="false" outlineLevel="0" collapsed="false">
      <c r="A180" s="140" t="n">
        <f aca="false">EOMONTH(A179,0)+1</f>
        <v>42186</v>
      </c>
      <c r="C180" s="125"/>
      <c r="E180" s="124"/>
      <c r="F180" s="124"/>
      <c r="G180" s="124"/>
      <c r="J180" s="118"/>
      <c r="O180" s="124"/>
      <c r="P180" s="124"/>
      <c r="Q180" s="124"/>
      <c r="S180" s="118"/>
      <c r="T180" s="118"/>
      <c r="U180" s="124"/>
      <c r="V180" s="124"/>
      <c r="W180" s="124"/>
      <c r="AE180" s="124"/>
      <c r="AF180" s="124"/>
      <c r="AG180" s="124"/>
      <c r="AI180" s="118"/>
      <c r="AJ180" s="118"/>
      <c r="AM180" s="124"/>
      <c r="AN180" s="124"/>
      <c r="AO180" s="124"/>
      <c r="AQ180" s="124"/>
      <c r="AR180" s="124"/>
      <c r="AS180" s="124"/>
      <c r="AT180" s="124"/>
      <c r="AU180" s="124"/>
      <c r="AV180" s="124"/>
      <c r="BK180" s="124"/>
      <c r="BM180" s="124"/>
      <c r="BN180" s="147"/>
      <c r="BO180" s="124"/>
      <c r="BR180" s="124"/>
      <c r="BS180" s="96" t="n">
        <f aca="false">BR180-2.5</f>
        <v>-2.5</v>
      </c>
      <c r="BT180" s="124"/>
      <c r="BU180" s="122" t="n">
        <f aca="false">VLOOKUP(A180,'[2]Price Curves'!$C$8:$IV$367,'[2]Price Curves'!$AW$1)</f>
        <v>31.5071735248445</v>
      </c>
      <c r="BV180" s="96"/>
      <c r="BW180" s="96"/>
      <c r="BX180" s="96"/>
      <c r="BY180" s="96"/>
      <c r="BZ180" s="96" t="n">
        <f aca="false">IF(Monomers_Data!F180=1,0.5*BY180+0.5*BX180,IF(Monomers_Data!F180=2,0.7*BY180+0.3*BX180,IF(Monomers_Data!F180=3,MAXA(MINA(BX180,BY180),BW180),IF(Monomers_Data!F180=4,0.7*BY180+0.3*BW180,IF(Monomers_Data!F180=5,0.5*BY180+0.5*BW180,"ERR")))))</f>
        <v>0</v>
      </c>
      <c r="CA180" s="96"/>
      <c r="CB180" s="115"/>
      <c r="CC180" s="96"/>
      <c r="CD180" s="6"/>
      <c r="CE180" s="5"/>
      <c r="CG180" s="105"/>
      <c r="CH180" s="124"/>
      <c r="CI180" s="124"/>
      <c r="CJ180" s="124"/>
      <c r="CK180" s="124"/>
      <c r="CO180" s="118"/>
      <c r="CP180" s="118"/>
      <c r="CZ180" s="105" t="n">
        <v>0</v>
      </c>
      <c r="DA180" s="124"/>
      <c r="DB180" s="123"/>
      <c r="DJ180" s="124"/>
      <c r="DK180" s="123"/>
      <c r="DQ180" s="124"/>
      <c r="DR180" s="123"/>
      <c r="DS180" s="96"/>
      <c r="DT180" s="124"/>
      <c r="DU180" s="124"/>
      <c r="EJ180" s="134" t="n">
        <f aca="false">BV180</f>
        <v>0</v>
      </c>
      <c r="EK180" s="134" t="n">
        <f aca="false">EJ180+5.22</f>
        <v>5.22</v>
      </c>
      <c r="EL180" s="134" t="n">
        <f aca="false">EJ180+18.2</f>
        <v>18.2</v>
      </c>
      <c r="EM180" s="134" t="n">
        <f aca="false">EJ180+$EM$3</f>
        <v>11.4</v>
      </c>
      <c r="EN180" s="135" t="n">
        <f aca="false">IF(Monomers_Data!K180=1,0.5*EM180+0.5*EL180,IF(Monomers_Data!K180=2,0.7*EM180+0.3*EL180,IF(Monomers_Data!K180=3,MAXA(MINA(EL180,EM180),EK180),IF(Monomers_Data!K180=4,0.7*EM180+0.3*EK180,IF(Monomers_Data!K180=5,0.5*EM180+0.5*EK180,"ERR")))))</f>
        <v>11.4</v>
      </c>
      <c r="EP180" s="142" t="n">
        <f aca="false">EN180+EO180</f>
        <v>11.4</v>
      </c>
      <c r="EQ180" s="134" t="str">
        <f aca="false">VLOOKUP(A180,'[2]Price Curves'!$C$8:$BH$367,'[2]Price Curves'!$BH$1)</f>
        <v/>
      </c>
      <c r="ER180" s="134" t="n">
        <f aca="false">VLOOKUP(A180,'[2]Price Curves'!$C$8:$BH$367,'[2]Price Curves'!$BA$1)</f>
        <v>50.7533326863352</v>
      </c>
      <c r="ES180" s="137" t="e">
        <f aca="false">MIN(((EQ180+$ET$1-ER180*0.7133-$ET$3)/5.69*2.4313)+1.5,CQ180-$ET$2)</f>
        <v>#VALUE!</v>
      </c>
      <c r="ET180" s="134" t="e">
        <f aca="false">MAX(($EQ180+$ET$1-$ER180*0.7133-$ET$3)/5.69*2.4313+1.5,$CQ180-$ET$2)</f>
        <v>#VALUE!</v>
      </c>
      <c r="EU180" s="138" t="e">
        <f aca="false">AVERAGE(ET180,ES180)</f>
        <v>#VALUE!</v>
      </c>
      <c r="EV180" s="134" t="n">
        <f aca="false">CB180*$EV$2+$EV$3</f>
        <v>-3</v>
      </c>
      <c r="EW180" s="134" t="e">
        <f aca="false">IF(Monomers_Data!U180=1,0.5*EU180+0.5*ET180,IF(Monomers_Data!U180=2,0.7*EU180+0.3*ET180,IF(Monomers_Data!U180=3,MAXA(MINA(ET180,EU180),ES180),IF(Monomers_Data!U180=4,0.7*EU180+0.3*ES180,IF(Monomers_Data!U180=5,0.5*EU180+0.5*ES180,"ERR")))))</f>
        <v>#VALUE!</v>
      </c>
      <c r="EX180" s="96" t="e">
        <f aca="false">EW180</f>
        <v>#VALUE!</v>
      </c>
      <c r="EY180" s="139" t="n">
        <f aca="false">VLOOKUP(A180,'[2]Price Curves'!$C$8:$BH$367,'[2]Price Curves'!$BE$1)</f>
        <v>4.9295</v>
      </c>
      <c r="EZ180" s="134" t="n">
        <f aca="false">EY180*$EZ$2+$EZ$3</f>
        <v>75.47905</v>
      </c>
      <c r="FA180" s="0" t="n">
        <f aca="false">((EY180*$FA$2)+$FA$3)*100</f>
        <v>71.75975</v>
      </c>
    </row>
    <row r="181" customFormat="false" ht="12" hidden="false" customHeight="false" outlineLevel="0" collapsed="false">
      <c r="A181" s="140" t="n">
        <f aca="false">EOMONTH(A180,0)+1</f>
        <v>42217</v>
      </c>
      <c r="C181" s="125"/>
      <c r="E181" s="124"/>
      <c r="F181" s="124"/>
      <c r="G181" s="124"/>
      <c r="J181" s="118"/>
      <c r="O181" s="124"/>
      <c r="P181" s="124"/>
      <c r="Q181" s="124"/>
      <c r="S181" s="118"/>
      <c r="T181" s="118"/>
      <c r="U181" s="124"/>
      <c r="V181" s="124"/>
      <c r="W181" s="124"/>
      <c r="AE181" s="124"/>
      <c r="AF181" s="124"/>
      <c r="AG181" s="124"/>
      <c r="AI181" s="118"/>
      <c r="AJ181" s="118"/>
      <c r="AM181" s="124"/>
      <c r="AN181" s="124"/>
      <c r="AO181" s="124"/>
      <c r="AQ181" s="124"/>
      <c r="AR181" s="124"/>
      <c r="AS181" s="124"/>
      <c r="AT181" s="124"/>
      <c r="AU181" s="124"/>
      <c r="AV181" s="124"/>
      <c r="BK181" s="124"/>
      <c r="BM181" s="124"/>
      <c r="BN181" s="147"/>
      <c r="BO181" s="124"/>
      <c r="BR181" s="124"/>
      <c r="BS181" s="96" t="n">
        <f aca="false">BR181-2.5</f>
        <v>-2.5</v>
      </c>
      <c r="BT181" s="124"/>
      <c r="BU181" s="122" t="str">
        <f aca="false">VLOOKUP(A181,'[2]Price Curves'!$C$8:$IV$367,'[2]Price Curves'!$AW$1)</f>
        <v/>
      </c>
      <c r="BV181" s="96"/>
      <c r="BW181" s="96"/>
      <c r="BX181" s="96"/>
      <c r="BY181" s="96"/>
      <c r="BZ181" s="96" t="n">
        <f aca="false">IF(Monomers_Data!F181=1,0.5*BY181+0.5*BX181,IF(Monomers_Data!F181=2,0.7*BY181+0.3*BX181,IF(Monomers_Data!F181=3,MAXA(MINA(BX181,BY181),BW181),IF(Monomers_Data!F181=4,0.7*BY181+0.3*BW181,IF(Monomers_Data!F181=5,0.5*BY181+0.5*BW181,"ERR")))))</f>
        <v>0</v>
      </c>
      <c r="CA181" s="96"/>
      <c r="CB181" s="115"/>
      <c r="CC181" s="96"/>
      <c r="CD181" s="6"/>
      <c r="CE181" s="5"/>
      <c r="CG181" s="105"/>
      <c r="CH181" s="124"/>
      <c r="CI181" s="124"/>
      <c r="CJ181" s="124"/>
      <c r="CK181" s="124"/>
      <c r="CO181" s="118"/>
      <c r="CP181" s="118"/>
      <c r="CZ181" s="105" t="n">
        <v>0</v>
      </c>
      <c r="DA181" s="124"/>
      <c r="DB181" s="123"/>
      <c r="DJ181" s="124"/>
      <c r="DK181" s="123"/>
      <c r="DQ181" s="124"/>
      <c r="DR181" s="123"/>
      <c r="DS181" s="96"/>
      <c r="DT181" s="124"/>
      <c r="DU181" s="124"/>
      <c r="EJ181" s="134" t="n">
        <f aca="false">BV181</f>
        <v>0</v>
      </c>
      <c r="EK181" s="134" t="n">
        <f aca="false">EJ181+5.22</f>
        <v>5.22</v>
      </c>
      <c r="EL181" s="134" t="n">
        <f aca="false">EJ181+18.2</f>
        <v>18.2</v>
      </c>
      <c r="EM181" s="134" t="n">
        <f aca="false">EJ181+$EM$3</f>
        <v>11.4</v>
      </c>
      <c r="EN181" s="135" t="n">
        <f aca="false">IF(Monomers_Data!K181=1,0.5*EM181+0.5*EL181,IF(Monomers_Data!K181=2,0.7*EM181+0.3*EL181,IF(Monomers_Data!K181=3,MAXA(MINA(EL181,EM181),EK181),IF(Monomers_Data!K181=4,0.7*EM181+0.3*EK181,IF(Monomers_Data!K181=5,0.5*EM181+0.5*EK181,"ERR")))))</f>
        <v>11.4</v>
      </c>
      <c r="EP181" s="142" t="n">
        <f aca="false">EN181+EO181</f>
        <v>11.4</v>
      </c>
      <c r="EQ181" s="134" t="str">
        <f aca="false">VLOOKUP(A181,'[2]Price Curves'!$C$8:$BH$367,'[2]Price Curves'!$BH$1)</f>
        <v/>
      </c>
      <c r="ER181" s="134" t="str">
        <f aca="false">VLOOKUP(A181,'[2]Price Curves'!$C$8:$BH$367,'[2]Price Curves'!$BA$1)</f>
        <v/>
      </c>
      <c r="ES181" s="137" t="e">
        <f aca="false">MIN(((EQ181+$ET$1-ER181*0.7133-$ET$3)/5.69*2.4313)+1.5,CQ181-$ET$2)</f>
        <v>#VALUE!</v>
      </c>
      <c r="ET181" s="134" t="e">
        <f aca="false">MAX(($EQ181+$ET$1-$ER181*0.7133-$ET$3)/5.69*2.4313+1.5,$CQ181-$ET$2)</f>
        <v>#VALUE!</v>
      </c>
      <c r="EU181" s="138" t="e">
        <f aca="false">AVERAGE(ET181,ES181)</f>
        <v>#VALUE!</v>
      </c>
      <c r="EV181" s="134" t="n">
        <f aca="false">CB181*$EV$2+$EV$3</f>
        <v>-3</v>
      </c>
      <c r="EW181" s="134" t="e">
        <f aca="false">IF(Monomers_Data!U181=1,0.5*EU181+0.5*ET181,IF(Monomers_Data!U181=2,0.7*EU181+0.3*ET181,IF(Monomers_Data!U181=3,MAXA(MINA(ET181,EU181),ES181),IF(Monomers_Data!U181=4,0.7*EU181+0.3*ES181,IF(Monomers_Data!U181=5,0.5*EU181+0.5*ES181,"ERR")))))</f>
        <v>#VALUE!</v>
      </c>
      <c r="EX181" s="96" t="e">
        <f aca="false">EW181</f>
        <v>#VALUE!</v>
      </c>
      <c r="EY181" s="139" t="n">
        <f aca="false">VLOOKUP(A181,'[2]Price Curves'!$C$8:$BH$367,'[2]Price Curves'!$BE$1)</f>
        <v>4.9645</v>
      </c>
      <c r="EZ181" s="134" t="n">
        <f aca="false">EY181*$EZ$2+$EZ$3</f>
        <v>76.03555</v>
      </c>
      <c r="FA181" s="0" t="n">
        <f aca="false">((EY181*$FA$2)+$FA$3)*100</f>
        <v>72.12725</v>
      </c>
    </row>
    <row r="182" customFormat="false" ht="12" hidden="false" customHeight="false" outlineLevel="0" collapsed="false">
      <c r="A182" s="140" t="n">
        <f aca="false">EOMONTH(A181,0)+1</f>
        <v>42248</v>
      </c>
      <c r="C182" s="125"/>
      <c r="E182" s="124"/>
      <c r="F182" s="124"/>
      <c r="G182" s="124"/>
      <c r="J182" s="118"/>
      <c r="O182" s="124"/>
      <c r="P182" s="124"/>
      <c r="Q182" s="124"/>
      <c r="S182" s="118"/>
      <c r="T182" s="118"/>
      <c r="U182" s="124"/>
      <c r="V182" s="124"/>
      <c r="W182" s="124"/>
      <c r="AE182" s="124"/>
      <c r="AF182" s="124"/>
      <c r="AG182" s="124"/>
      <c r="AI182" s="118"/>
      <c r="AJ182" s="118"/>
      <c r="AM182" s="124"/>
      <c r="AN182" s="124"/>
      <c r="AO182" s="124"/>
      <c r="AQ182" s="124"/>
      <c r="AR182" s="124"/>
      <c r="AS182" s="124"/>
      <c r="AT182" s="124"/>
      <c r="AU182" s="124"/>
      <c r="AV182" s="124"/>
      <c r="BK182" s="124"/>
      <c r="BM182" s="124"/>
      <c r="BN182" s="147"/>
      <c r="BO182" s="124"/>
      <c r="BR182" s="124"/>
      <c r="BS182" s="96" t="n">
        <f aca="false">BR182-2.5</f>
        <v>-2.5</v>
      </c>
      <c r="BT182" s="124"/>
      <c r="BU182" s="122" t="str">
        <f aca="false">VLOOKUP(A182,'[2]Price Curves'!$C$8:$IV$367,'[2]Price Curves'!$AW$1)</f>
        <v/>
      </c>
      <c r="BV182" s="96"/>
      <c r="BW182" s="96"/>
      <c r="BX182" s="96"/>
      <c r="BY182" s="96"/>
      <c r="BZ182" s="96" t="n">
        <f aca="false">IF(Monomers_Data!F182=1,0.5*BY182+0.5*BX182,IF(Monomers_Data!F182=2,0.7*BY182+0.3*BX182,IF(Monomers_Data!F182=3,MAXA(MINA(BX182,BY182),BW182),IF(Monomers_Data!F182=4,0.7*BY182+0.3*BW182,IF(Monomers_Data!F182=5,0.5*BY182+0.5*BW182,"ERR")))))</f>
        <v>0</v>
      </c>
      <c r="CA182" s="96"/>
      <c r="CB182" s="115"/>
      <c r="CC182" s="96"/>
      <c r="CD182" s="6"/>
      <c r="CE182" s="5"/>
      <c r="CG182" s="105"/>
      <c r="CH182" s="124"/>
      <c r="CI182" s="124"/>
      <c r="CJ182" s="124"/>
      <c r="CK182" s="124"/>
      <c r="CO182" s="118"/>
      <c r="CP182" s="118"/>
      <c r="CZ182" s="105" t="n">
        <v>0</v>
      </c>
      <c r="DA182" s="124"/>
      <c r="DB182" s="123"/>
      <c r="DJ182" s="124"/>
      <c r="DK182" s="123"/>
      <c r="DQ182" s="124"/>
      <c r="DR182" s="123"/>
      <c r="DS182" s="96"/>
      <c r="DT182" s="124"/>
      <c r="DU182" s="124"/>
      <c r="EJ182" s="134" t="n">
        <f aca="false">BV182</f>
        <v>0</v>
      </c>
      <c r="EK182" s="134" t="n">
        <f aca="false">EJ182+5.22</f>
        <v>5.22</v>
      </c>
      <c r="EL182" s="134" t="n">
        <f aca="false">EJ182+18.2</f>
        <v>18.2</v>
      </c>
      <c r="EM182" s="134" t="n">
        <f aca="false">EJ182+$EM$3</f>
        <v>11.4</v>
      </c>
      <c r="EN182" s="135" t="n">
        <f aca="false">IF(Monomers_Data!K182=1,0.5*EM182+0.5*EL182,IF(Monomers_Data!K182=2,0.7*EM182+0.3*EL182,IF(Monomers_Data!K182=3,MAXA(MINA(EL182,EM182),EK182),IF(Monomers_Data!K182=4,0.7*EM182+0.3*EK182,IF(Monomers_Data!K182=5,0.5*EM182+0.5*EK182,"ERR")))))</f>
        <v>11.4</v>
      </c>
      <c r="EP182" s="142" t="n">
        <f aca="false">EN182+EO182</f>
        <v>11.4</v>
      </c>
      <c r="EQ182" s="134" t="str">
        <f aca="false">VLOOKUP(A182,'[2]Price Curves'!$C$8:$BH$367,'[2]Price Curves'!$BH$1)</f>
        <v/>
      </c>
      <c r="ER182" s="134" t="str">
        <f aca="false">VLOOKUP(A182,'[2]Price Curves'!$C$8:$BH$367,'[2]Price Curves'!$BA$1)</f>
        <v/>
      </c>
      <c r="ES182" s="137" t="e">
        <f aca="false">MIN(((EQ182+$ET$1-ER182*0.7133-$ET$3)/5.69*2.4313)+1.5,CQ182-$ET$2)</f>
        <v>#VALUE!</v>
      </c>
      <c r="ET182" s="134" t="e">
        <f aca="false">MAX(($EQ182+$ET$1-$ER182*0.7133-$ET$3)/5.69*2.4313+1.5,$CQ182-$ET$2)</f>
        <v>#VALUE!</v>
      </c>
      <c r="EU182" s="138" t="e">
        <f aca="false">AVERAGE(ET182,ES182)</f>
        <v>#VALUE!</v>
      </c>
      <c r="EV182" s="134" t="n">
        <f aca="false">CB182*$EV$2+$EV$3</f>
        <v>-3</v>
      </c>
      <c r="EW182" s="134" t="e">
        <f aca="false">IF(Monomers_Data!U182=1,0.5*EU182+0.5*ET182,IF(Monomers_Data!U182=2,0.7*EU182+0.3*ET182,IF(Monomers_Data!U182=3,MAXA(MINA(ET182,EU182),ES182),IF(Monomers_Data!U182=4,0.7*EU182+0.3*ES182,IF(Monomers_Data!U182=5,0.5*EU182+0.5*ES182,"ERR")))))</f>
        <v>#VALUE!</v>
      </c>
      <c r="EX182" s="96" t="e">
        <f aca="false">EW182</f>
        <v>#VALUE!</v>
      </c>
      <c r="EY182" s="139" t="n">
        <f aca="false">VLOOKUP(A182,'[2]Price Curves'!$C$8:$BH$367,'[2]Price Curves'!$BE$1)</f>
        <v>4.9695</v>
      </c>
      <c r="EZ182" s="134" t="n">
        <f aca="false">EY182*$EZ$2+$EZ$3</f>
        <v>76.11505</v>
      </c>
      <c r="FA182" s="0" t="n">
        <f aca="false">((EY182*$FA$2)+$FA$3)*100</f>
        <v>72.17975</v>
      </c>
    </row>
    <row r="183" customFormat="false" ht="12" hidden="false" customHeight="false" outlineLevel="0" collapsed="false">
      <c r="A183" s="140" t="n">
        <f aca="false">EOMONTH(A182,0)+1</f>
        <v>42278</v>
      </c>
      <c r="C183" s="125"/>
      <c r="E183" s="124"/>
      <c r="F183" s="124"/>
      <c r="G183" s="124"/>
      <c r="J183" s="118"/>
      <c r="O183" s="124"/>
      <c r="P183" s="124"/>
      <c r="Q183" s="124"/>
      <c r="S183" s="118"/>
      <c r="T183" s="118"/>
      <c r="U183" s="124"/>
      <c r="V183" s="124"/>
      <c r="W183" s="124"/>
      <c r="AE183" s="124"/>
      <c r="AF183" s="124"/>
      <c r="AG183" s="124"/>
      <c r="AI183" s="118"/>
      <c r="AJ183" s="118"/>
      <c r="AM183" s="124"/>
      <c r="AN183" s="124"/>
      <c r="AO183" s="124"/>
      <c r="AQ183" s="124"/>
      <c r="AR183" s="124"/>
      <c r="AS183" s="124"/>
      <c r="AT183" s="124"/>
      <c r="AU183" s="124"/>
      <c r="AV183" s="124"/>
      <c r="BK183" s="124"/>
      <c r="BM183" s="124"/>
      <c r="BN183" s="147"/>
      <c r="BO183" s="124"/>
      <c r="BR183" s="124"/>
      <c r="BS183" s="96" t="n">
        <f aca="false">BR183-2.5</f>
        <v>-2.5</v>
      </c>
      <c r="BT183" s="124"/>
      <c r="BU183" s="122" t="str">
        <f aca="false">VLOOKUP(A183,'[2]Price Curves'!$C$8:$IV$367,'[2]Price Curves'!$AW$1)</f>
        <v/>
      </c>
      <c r="BV183" s="96"/>
      <c r="BW183" s="96"/>
      <c r="BX183" s="96"/>
      <c r="BY183" s="96"/>
      <c r="BZ183" s="96" t="n">
        <f aca="false">IF(Monomers_Data!F183=1,0.5*BY183+0.5*BX183,IF(Monomers_Data!F183=2,0.7*BY183+0.3*BX183,IF(Monomers_Data!F183=3,MAXA(MINA(BX183,BY183),BW183),IF(Monomers_Data!F183=4,0.7*BY183+0.3*BW183,IF(Monomers_Data!F183=5,0.5*BY183+0.5*BW183,"ERR")))))</f>
        <v>0</v>
      </c>
      <c r="CA183" s="96"/>
      <c r="CB183" s="115"/>
      <c r="CC183" s="96"/>
      <c r="CD183" s="6"/>
      <c r="CE183" s="5"/>
      <c r="CG183" s="105"/>
      <c r="CH183" s="124"/>
      <c r="CI183" s="124"/>
      <c r="CJ183" s="124"/>
      <c r="CK183" s="124"/>
      <c r="CO183" s="118"/>
      <c r="CP183" s="118"/>
      <c r="CZ183" s="105" t="n">
        <v>0</v>
      </c>
      <c r="DA183" s="124"/>
      <c r="DB183" s="123"/>
      <c r="DJ183" s="124"/>
      <c r="DK183" s="123"/>
      <c r="DQ183" s="124"/>
      <c r="DR183" s="123"/>
      <c r="DS183" s="96"/>
      <c r="DT183" s="124"/>
      <c r="DU183" s="124"/>
      <c r="EJ183" s="134" t="n">
        <f aca="false">BV183</f>
        <v>0</v>
      </c>
      <c r="EK183" s="134" t="n">
        <f aca="false">EJ183+5.22</f>
        <v>5.22</v>
      </c>
      <c r="EL183" s="134" t="n">
        <f aca="false">EJ183+18.2</f>
        <v>18.2</v>
      </c>
      <c r="EM183" s="134" t="n">
        <f aca="false">EJ183+$EM$3</f>
        <v>11.4</v>
      </c>
      <c r="EN183" s="135" t="n">
        <f aca="false">IF(Monomers_Data!K183=1,0.5*EM183+0.5*EL183,IF(Monomers_Data!K183=2,0.7*EM183+0.3*EL183,IF(Monomers_Data!K183=3,MAXA(MINA(EL183,EM183),EK183),IF(Monomers_Data!K183=4,0.7*EM183+0.3*EK183,IF(Monomers_Data!K183=5,0.5*EM183+0.5*EK183,"ERR")))))</f>
        <v>11.4</v>
      </c>
      <c r="EP183" s="142" t="n">
        <f aca="false">EN183+EO183</f>
        <v>11.4</v>
      </c>
      <c r="EQ183" s="134" t="str">
        <f aca="false">VLOOKUP(A183,'[2]Price Curves'!$C$8:$BH$367,'[2]Price Curves'!$BH$1)</f>
        <v/>
      </c>
      <c r="ER183" s="134" t="str">
        <f aca="false">VLOOKUP(A183,'[2]Price Curves'!$C$8:$BH$367,'[2]Price Curves'!$BA$1)</f>
        <v/>
      </c>
      <c r="ES183" s="137" t="e">
        <f aca="false">MIN(((EQ183+$ET$1-ER183*0.7133-$ET$3)/5.69*2.4313)+1.5,CQ183-$ET$2)</f>
        <v>#VALUE!</v>
      </c>
      <c r="ET183" s="134" t="e">
        <f aca="false">MAX(($EQ183+$ET$1-$ER183*0.7133-$ET$3)/5.69*2.4313+1.5,$CQ183-$ET$2)</f>
        <v>#VALUE!</v>
      </c>
      <c r="EU183" s="138" t="e">
        <f aca="false">AVERAGE(ET183,ES183)</f>
        <v>#VALUE!</v>
      </c>
      <c r="EV183" s="134" t="n">
        <f aca="false">CB183*$EV$2+$EV$3</f>
        <v>-3</v>
      </c>
      <c r="EW183" s="134" t="e">
        <f aca="false">IF(Monomers_Data!U183=1,0.5*EU183+0.5*ET183,IF(Monomers_Data!U183=2,0.7*EU183+0.3*ET183,IF(Monomers_Data!U183=3,MAXA(MINA(ET183,EU183),ES183),IF(Monomers_Data!U183=4,0.7*EU183+0.3*ES183,IF(Monomers_Data!U183=5,0.5*EU183+0.5*ES183,"ERR")))))</f>
        <v>#VALUE!</v>
      </c>
      <c r="EX183" s="96" t="e">
        <f aca="false">EW183</f>
        <v>#VALUE!</v>
      </c>
      <c r="EY183" s="139" t="n">
        <f aca="false">VLOOKUP(A183,'[2]Price Curves'!$C$8:$BH$367,'[2]Price Curves'!$BE$1)</f>
        <v>4.9945</v>
      </c>
      <c r="EZ183" s="134" t="n">
        <f aca="false">EY183*$EZ$2+$EZ$3</f>
        <v>76.51255</v>
      </c>
      <c r="FA183" s="0" t="n">
        <f aca="false">((EY183*$FA$2)+$FA$3)*100</f>
        <v>72.44225</v>
      </c>
    </row>
    <row r="184" customFormat="false" ht="12" hidden="false" customHeight="false" outlineLevel="0" collapsed="false">
      <c r="A184" s="140" t="n">
        <f aca="false">EOMONTH(A183,0)+1</f>
        <v>42309</v>
      </c>
      <c r="C184" s="125"/>
      <c r="E184" s="124"/>
      <c r="F184" s="124"/>
      <c r="G184" s="124"/>
      <c r="J184" s="118"/>
      <c r="O184" s="124"/>
      <c r="P184" s="124"/>
      <c r="Q184" s="124"/>
      <c r="S184" s="118"/>
      <c r="T184" s="118"/>
      <c r="U184" s="124"/>
      <c r="V184" s="124"/>
      <c r="W184" s="124"/>
      <c r="AE184" s="124"/>
      <c r="AF184" s="124"/>
      <c r="AG184" s="124"/>
      <c r="AI184" s="118"/>
      <c r="AJ184" s="118"/>
      <c r="AM184" s="124"/>
      <c r="AN184" s="124"/>
      <c r="AO184" s="124"/>
      <c r="AQ184" s="124"/>
      <c r="AR184" s="124"/>
      <c r="AS184" s="124"/>
      <c r="AT184" s="124"/>
      <c r="AU184" s="124"/>
      <c r="AV184" s="124"/>
      <c r="BK184" s="124"/>
      <c r="BM184" s="124"/>
      <c r="BN184" s="147"/>
      <c r="BO184" s="124"/>
      <c r="BR184" s="124"/>
      <c r="BS184" s="96" t="n">
        <f aca="false">BR184-2.5</f>
        <v>-2.5</v>
      </c>
      <c r="BT184" s="124"/>
      <c r="BU184" s="122" t="str">
        <f aca="false">VLOOKUP(A184,'[2]Price Curves'!$C$8:$IV$367,'[2]Price Curves'!$AW$1)</f>
        <v/>
      </c>
      <c r="BV184" s="96"/>
      <c r="BW184" s="96"/>
      <c r="BX184" s="96"/>
      <c r="BY184" s="96"/>
      <c r="BZ184" s="96" t="n">
        <f aca="false">IF(Monomers_Data!F184=1,0.5*BY184+0.5*BX184,IF(Monomers_Data!F184=2,0.7*BY184+0.3*BX184,IF(Monomers_Data!F184=3,MAXA(MINA(BX184,BY184),BW184),IF(Monomers_Data!F184=4,0.7*BY184+0.3*BW184,IF(Monomers_Data!F184=5,0.5*BY184+0.5*BW184,"ERR")))))</f>
        <v>0</v>
      </c>
      <c r="CA184" s="96"/>
      <c r="CB184" s="115"/>
      <c r="CC184" s="96"/>
      <c r="CD184" s="6"/>
      <c r="CE184" s="5"/>
      <c r="CG184" s="105"/>
      <c r="CH184" s="124"/>
      <c r="CI184" s="124"/>
      <c r="CJ184" s="124"/>
      <c r="CK184" s="124"/>
      <c r="CO184" s="118"/>
      <c r="CP184" s="118"/>
      <c r="CZ184" s="105" t="n">
        <v>0</v>
      </c>
      <c r="DA184" s="124"/>
      <c r="DB184" s="123"/>
      <c r="DJ184" s="124"/>
      <c r="DK184" s="123"/>
      <c r="DQ184" s="124"/>
      <c r="DR184" s="123"/>
      <c r="DS184" s="96"/>
      <c r="DT184" s="124"/>
      <c r="DU184" s="124"/>
      <c r="EJ184" s="134" t="n">
        <f aca="false">BV184</f>
        <v>0</v>
      </c>
      <c r="EK184" s="134" t="n">
        <f aca="false">EJ184+5.22</f>
        <v>5.22</v>
      </c>
      <c r="EL184" s="134" t="n">
        <f aca="false">EJ184+18.2</f>
        <v>18.2</v>
      </c>
      <c r="EM184" s="134" t="n">
        <f aca="false">EJ184+$EM$3</f>
        <v>11.4</v>
      </c>
      <c r="EN184" s="135" t="n">
        <f aca="false">IF(Monomers_Data!K184=1,0.5*EM184+0.5*EL184,IF(Monomers_Data!K184=2,0.7*EM184+0.3*EL184,IF(Monomers_Data!K184=3,MAXA(MINA(EL184,EM184),EK184),IF(Monomers_Data!K184=4,0.7*EM184+0.3*EK184,IF(Monomers_Data!K184=5,0.5*EM184+0.5*EK184,"ERR")))))</f>
        <v>11.4</v>
      </c>
      <c r="EP184" s="142" t="n">
        <f aca="false">EN184+EO184</f>
        <v>11.4</v>
      </c>
      <c r="EQ184" s="134" t="str">
        <f aca="false">VLOOKUP(A184,'[2]Price Curves'!$C$8:$BH$367,'[2]Price Curves'!$BH$1)</f>
        <v/>
      </c>
      <c r="ER184" s="134" t="str">
        <f aca="false">VLOOKUP(A184,'[2]Price Curves'!$C$8:$BH$367,'[2]Price Curves'!$BA$1)</f>
        <v/>
      </c>
      <c r="ES184" s="137" t="e">
        <f aca="false">MIN(((EQ184+$ET$1-ER184*0.7133-$ET$3)/5.69*2.4313)+1.5,CQ184-$ET$2)</f>
        <v>#VALUE!</v>
      </c>
      <c r="ET184" s="134" t="e">
        <f aca="false">MAX(($EQ184+$ET$1-$ER184*0.7133-$ET$3)/5.69*2.4313+1.5,$CQ184-$ET$2)</f>
        <v>#VALUE!</v>
      </c>
      <c r="EU184" s="138" t="e">
        <f aca="false">AVERAGE(ET184,ES184)</f>
        <v>#VALUE!</v>
      </c>
      <c r="EV184" s="134" t="n">
        <f aca="false">CB184*$EV$2+$EV$3</f>
        <v>-3</v>
      </c>
      <c r="EW184" s="134" t="e">
        <f aca="false">IF(Monomers_Data!U184=1,0.5*EU184+0.5*ET184,IF(Monomers_Data!U184=2,0.7*EU184+0.3*ET184,IF(Monomers_Data!U184=3,MAXA(MINA(ET184,EU184),ES184),IF(Monomers_Data!U184=4,0.7*EU184+0.3*ES184,IF(Monomers_Data!U184=5,0.5*EU184+0.5*ES184,"ERR")))))</f>
        <v>#VALUE!</v>
      </c>
      <c r="EX184" s="96" t="e">
        <f aca="false">EW184</f>
        <v>#VALUE!</v>
      </c>
      <c r="EY184" s="139" t="n">
        <f aca="false">VLOOKUP(A184,'[2]Price Curves'!$C$8:$BH$367,'[2]Price Curves'!$BE$1)</f>
        <v>5.1045</v>
      </c>
      <c r="EZ184" s="134" t="n">
        <f aca="false">EY184*$EZ$2+$EZ$3</f>
        <v>78.26155</v>
      </c>
      <c r="FA184" s="0" t="n">
        <f aca="false">((EY184*$FA$2)+$FA$3)*100</f>
        <v>73.59725</v>
      </c>
    </row>
    <row r="185" customFormat="false" ht="12" hidden="false" customHeight="false" outlineLevel="0" collapsed="false">
      <c r="A185" s="140" t="n">
        <f aca="false">EOMONTH(A184,0)+1</f>
        <v>42339</v>
      </c>
      <c r="C185" s="125"/>
      <c r="E185" s="124"/>
      <c r="F185" s="124"/>
      <c r="G185" s="124"/>
      <c r="J185" s="118"/>
      <c r="O185" s="124"/>
      <c r="P185" s="124"/>
      <c r="Q185" s="124"/>
      <c r="S185" s="118"/>
      <c r="T185" s="118"/>
      <c r="U185" s="124"/>
      <c r="V185" s="124"/>
      <c r="W185" s="124"/>
      <c r="AE185" s="124"/>
      <c r="AF185" s="124"/>
      <c r="AG185" s="124"/>
      <c r="AI185" s="118"/>
      <c r="AJ185" s="118"/>
      <c r="AM185" s="124"/>
      <c r="AN185" s="124"/>
      <c r="AO185" s="124"/>
      <c r="AQ185" s="124"/>
      <c r="AR185" s="124"/>
      <c r="AS185" s="124"/>
      <c r="AT185" s="124"/>
      <c r="AU185" s="124"/>
      <c r="AV185" s="124"/>
      <c r="BK185" s="124"/>
      <c r="BM185" s="124"/>
      <c r="BN185" s="147"/>
      <c r="BO185" s="124"/>
      <c r="BR185" s="124"/>
      <c r="BS185" s="96" t="n">
        <f aca="false">BR185-2.5</f>
        <v>-2.5</v>
      </c>
      <c r="BT185" s="124"/>
      <c r="BU185" s="122" t="str">
        <f aca="false">VLOOKUP(A185,'[2]Price Curves'!$C$8:$IV$367,'[2]Price Curves'!$AW$1)</f>
        <v/>
      </c>
      <c r="BV185" s="96"/>
      <c r="BW185" s="96"/>
      <c r="BX185" s="96"/>
      <c r="BY185" s="96"/>
      <c r="BZ185" s="96" t="n">
        <f aca="false">IF(Monomers_Data!F185=1,0.5*BY185+0.5*BX185,IF(Monomers_Data!F185=2,0.7*BY185+0.3*BX185,IF(Monomers_Data!F185=3,MAXA(MINA(BX185,BY185),BW185),IF(Monomers_Data!F185=4,0.7*BY185+0.3*BW185,IF(Monomers_Data!F185=5,0.5*BY185+0.5*BW185,"ERR")))))</f>
        <v>0</v>
      </c>
      <c r="CA185" s="96"/>
      <c r="CB185" s="115"/>
      <c r="CC185" s="96"/>
      <c r="CD185" s="6"/>
      <c r="CE185" s="5"/>
      <c r="CG185" s="105"/>
      <c r="CH185" s="124"/>
      <c r="CI185" s="124"/>
      <c r="CJ185" s="124"/>
      <c r="CK185" s="124"/>
      <c r="CO185" s="118"/>
      <c r="CP185" s="118"/>
      <c r="CZ185" s="105" t="n">
        <v>0</v>
      </c>
      <c r="DA185" s="124"/>
      <c r="DB185" s="123"/>
      <c r="DJ185" s="124"/>
      <c r="DK185" s="123"/>
      <c r="DQ185" s="124"/>
      <c r="DR185" s="123"/>
      <c r="DS185" s="96"/>
      <c r="DT185" s="124"/>
      <c r="DU185" s="124"/>
      <c r="EJ185" s="134" t="n">
        <f aca="false">BV185</f>
        <v>0</v>
      </c>
      <c r="EK185" s="134" t="n">
        <f aca="false">EJ185+5.22</f>
        <v>5.22</v>
      </c>
      <c r="EL185" s="134" t="n">
        <f aca="false">EJ185+18.2</f>
        <v>18.2</v>
      </c>
      <c r="EM185" s="134" t="n">
        <f aca="false">EJ185+$EM$3</f>
        <v>11.4</v>
      </c>
      <c r="EN185" s="135" t="n">
        <f aca="false">IF(Monomers_Data!K185=1,0.5*EM185+0.5*EL185,IF(Monomers_Data!K185=2,0.7*EM185+0.3*EL185,IF(Monomers_Data!K185=3,MAXA(MINA(EL185,EM185),EK185),IF(Monomers_Data!K185=4,0.7*EM185+0.3*EK185,IF(Monomers_Data!K185=5,0.5*EM185+0.5*EK185,"ERR")))))</f>
        <v>11.4</v>
      </c>
      <c r="EP185" s="142" t="n">
        <f aca="false">EN185+EO185</f>
        <v>11.4</v>
      </c>
      <c r="EQ185" s="134" t="str">
        <f aca="false">VLOOKUP(A185,'[2]Price Curves'!$C$8:$BH$367,'[2]Price Curves'!$BH$1)</f>
        <v/>
      </c>
      <c r="ER185" s="134" t="str">
        <f aca="false">VLOOKUP(A185,'[2]Price Curves'!$C$8:$BH$367,'[2]Price Curves'!$BA$1)</f>
        <v/>
      </c>
      <c r="ES185" s="137" t="e">
        <f aca="false">MIN(((EQ185+$ET$1-ER185*0.7133-$ET$3)/5.69*2.4313)+1.5,CQ185-$ET$2)</f>
        <v>#VALUE!</v>
      </c>
      <c r="ET185" s="134" t="e">
        <f aca="false">MAX(($EQ185+$ET$1-$ER185*0.7133-$ET$3)/5.69*2.4313+1.5,$CQ185-$ET$2)</f>
        <v>#VALUE!</v>
      </c>
      <c r="EU185" s="138" t="e">
        <f aca="false">AVERAGE(ET185,ES185)</f>
        <v>#VALUE!</v>
      </c>
      <c r="EV185" s="134" t="n">
        <f aca="false">CB185*$EV$2+$EV$3</f>
        <v>-3</v>
      </c>
      <c r="EW185" s="134" t="e">
        <f aca="false">IF(Monomers_Data!U185=1,0.5*EU185+0.5*ET185,IF(Monomers_Data!U185=2,0.7*EU185+0.3*ET185,IF(Monomers_Data!U185=3,MAXA(MINA(ET185,EU185),ES185),IF(Monomers_Data!U185=4,0.7*EU185+0.3*ES185,IF(Monomers_Data!U185=5,0.5*EU185+0.5*ES185,"ERR")))))</f>
        <v>#VALUE!</v>
      </c>
      <c r="EX185" s="96" t="e">
        <f aca="false">EW185</f>
        <v>#VALUE!</v>
      </c>
      <c r="EY185" s="139" t="n">
        <f aca="false">VLOOKUP(A185,'[2]Price Curves'!$C$8:$BH$367,'[2]Price Curves'!$BE$1)</f>
        <v>5.2245</v>
      </c>
      <c r="EZ185" s="134" t="n">
        <f aca="false">EY185*$EZ$2+$EZ$3</f>
        <v>80.16955</v>
      </c>
      <c r="FA185" s="0" t="n">
        <f aca="false">((EY185*$FA$2)+$FA$3)*100</f>
        <v>74.85725</v>
      </c>
    </row>
    <row r="186" customFormat="false" ht="12" hidden="false" customHeight="false" outlineLevel="0" collapsed="false">
      <c r="A186" s="140" t="n">
        <f aca="false">EOMONTH(A185,0)+1</f>
        <v>42370</v>
      </c>
      <c r="C186" s="125"/>
      <c r="E186" s="124"/>
      <c r="F186" s="124"/>
      <c r="G186" s="124"/>
      <c r="J186" s="118"/>
      <c r="O186" s="124"/>
      <c r="P186" s="124"/>
      <c r="Q186" s="124"/>
      <c r="S186" s="118"/>
      <c r="T186" s="118"/>
      <c r="U186" s="124"/>
      <c r="V186" s="124"/>
      <c r="W186" s="124"/>
      <c r="AE186" s="124"/>
      <c r="AF186" s="124"/>
      <c r="AG186" s="124"/>
      <c r="AI186" s="118"/>
      <c r="AJ186" s="118"/>
      <c r="AM186" s="124"/>
      <c r="AN186" s="124"/>
      <c r="AO186" s="124"/>
      <c r="AQ186" s="124"/>
      <c r="AR186" s="124"/>
      <c r="AS186" s="124"/>
      <c r="AT186" s="124"/>
      <c r="AU186" s="124"/>
      <c r="AV186" s="124"/>
      <c r="BK186" s="124"/>
      <c r="BM186" s="124"/>
      <c r="BN186" s="147"/>
      <c r="BO186" s="124"/>
      <c r="BR186" s="124"/>
      <c r="BS186" s="96" t="n">
        <f aca="false">BR186-2.5</f>
        <v>-2.5</v>
      </c>
      <c r="BT186" s="124"/>
      <c r="BU186" s="122" t="str">
        <f aca="false">VLOOKUP(A186,'[2]Price Curves'!$C$8:$IV$367,'[2]Price Curves'!$AW$1)</f>
        <v/>
      </c>
      <c r="BV186" s="96"/>
      <c r="BW186" s="96"/>
      <c r="BX186" s="96"/>
      <c r="BY186" s="96"/>
      <c r="BZ186" s="96" t="n">
        <f aca="false">IF(Monomers_Data!F186=1,0.5*BY186+0.5*BX186,IF(Monomers_Data!F186=2,0.7*BY186+0.3*BX186,IF(Monomers_Data!F186=3,MAXA(MINA(BX186,BY186),BW186),IF(Monomers_Data!F186=4,0.7*BY186+0.3*BW186,IF(Monomers_Data!F186=5,0.5*BY186+0.5*BW186,"ERR")))))</f>
        <v>0</v>
      </c>
      <c r="CA186" s="96"/>
      <c r="CB186" s="115"/>
      <c r="CC186" s="96"/>
      <c r="CD186" s="6"/>
      <c r="CE186" s="5"/>
      <c r="CG186" s="105"/>
      <c r="CH186" s="124"/>
      <c r="CI186" s="124"/>
      <c r="CJ186" s="124"/>
      <c r="CK186" s="124"/>
      <c r="CO186" s="118"/>
      <c r="CP186" s="118"/>
      <c r="CZ186" s="105" t="n">
        <v>0</v>
      </c>
      <c r="DA186" s="124"/>
      <c r="DB186" s="123"/>
      <c r="DJ186" s="124"/>
      <c r="DK186" s="123"/>
      <c r="DQ186" s="124"/>
      <c r="DR186" s="123"/>
      <c r="DS186" s="96"/>
      <c r="DT186" s="124"/>
      <c r="DU186" s="124"/>
      <c r="EJ186" s="134" t="n">
        <f aca="false">BV186</f>
        <v>0</v>
      </c>
      <c r="EK186" s="134" t="n">
        <f aca="false">EJ186+5.22</f>
        <v>5.22</v>
      </c>
      <c r="EL186" s="134" t="n">
        <f aca="false">EJ186+18.2</f>
        <v>18.2</v>
      </c>
      <c r="EM186" s="134" t="n">
        <f aca="false">EJ186+$EM$3</f>
        <v>11.4</v>
      </c>
      <c r="EN186" s="135" t="n">
        <f aca="false">IF(Monomers_Data!K186=1,0.5*EM186+0.5*EL186,IF(Monomers_Data!K186=2,0.7*EM186+0.3*EL186,IF(Monomers_Data!K186=3,MAXA(MINA(EL186,EM186),EK186),IF(Monomers_Data!K186=4,0.7*EM186+0.3*EK186,IF(Monomers_Data!K186=5,0.5*EM186+0.5*EK186,"ERR")))))</f>
        <v>11.4</v>
      </c>
      <c r="EP186" s="142" t="n">
        <f aca="false">EN186+EO186</f>
        <v>11.4</v>
      </c>
      <c r="EQ186" s="134" t="str">
        <f aca="false">VLOOKUP(A186,'[2]Price Curves'!$C$8:$BH$367,'[2]Price Curves'!$BH$1)</f>
        <v/>
      </c>
      <c r="ER186" s="134" t="str">
        <f aca="false">VLOOKUP(A186,'[2]Price Curves'!$C$8:$BH$367,'[2]Price Curves'!$BA$1)</f>
        <v/>
      </c>
      <c r="ES186" s="137" t="e">
        <f aca="false">MIN(((EQ186+$ET$1-ER186*0.7133-$ET$3)/5.69*2.4313)+1.5,CQ186-$ET$2)</f>
        <v>#VALUE!</v>
      </c>
      <c r="ET186" s="134" t="e">
        <f aca="false">MAX(($EQ186+$ET$1-$ER186*0.7133-$ET$3)/5.69*2.4313+1.5,$CQ186-$ET$2)</f>
        <v>#VALUE!</v>
      </c>
      <c r="EU186" s="138" t="e">
        <f aca="false">AVERAGE(ET186,ES186)</f>
        <v>#VALUE!</v>
      </c>
      <c r="EV186" s="134" t="n">
        <f aca="false">CB186*$EV$2+$EV$3</f>
        <v>-3</v>
      </c>
      <c r="EW186" s="134" t="e">
        <f aca="false">IF(Monomers_Data!U186=1,0.5*EU186+0.5*ET186,IF(Monomers_Data!U186=2,0.7*EU186+0.3*ET186,IF(Monomers_Data!U186=3,MAXA(MINA(ET186,EU186),ES186),IF(Monomers_Data!U186=4,0.7*EU186+0.3*ES186,IF(Monomers_Data!U186=5,0.5*EU186+0.5*ES186,"ERR")))))</f>
        <v>#VALUE!</v>
      </c>
      <c r="EX186" s="96" t="e">
        <f aca="false">EW186</f>
        <v>#VALUE!</v>
      </c>
      <c r="EY186" s="139" t="n">
        <f aca="false">VLOOKUP(A186,'[2]Price Curves'!$C$8:$BH$367,'[2]Price Curves'!$BE$1)</f>
        <v>5.3245</v>
      </c>
      <c r="EZ186" s="134" t="n">
        <f aca="false">EY186*$EZ$2+$EZ$3</f>
        <v>81.75955</v>
      </c>
      <c r="FA186" s="0" t="n">
        <f aca="false">((EY186*$FA$2)+$FA$3)*100</f>
        <v>75.90725</v>
      </c>
    </row>
    <row r="187" customFormat="false" ht="12" hidden="false" customHeight="false" outlineLevel="0" collapsed="false">
      <c r="A187" s="140" t="n">
        <f aca="false">EOMONTH(A186,0)+1</f>
        <v>42401</v>
      </c>
      <c r="C187" s="125"/>
      <c r="E187" s="124"/>
      <c r="F187" s="124"/>
      <c r="G187" s="124"/>
      <c r="J187" s="118"/>
      <c r="O187" s="124"/>
      <c r="P187" s="124"/>
      <c r="Q187" s="124"/>
      <c r="S187" s="118"/>
      <c r="T187" s="118"/>
      <c r="U187" s="124"/>
      <c r="V187" s="124"/>
      <c r="W187" s="124"/>
      <c r="AE187" s="124"/>
      <c r="AF187" s="124"/>
      <c r="AG187" s="124"/>
      <c r="AI187" s="118"/>
      <c r="AJ187" s="118"/>
      <c r="AM187" s="124"/>
      <c r="AN187" s="124"/>
      <c r="AO187" s="124"/>
      <c r="AQ187" s="124"/>
      <c r="AR187" s="124"/>
      <c r="AS187" s="124"/>
      <c r="AT187" s="124"/>
      <c r="AU187" s="124"/>
      <c r="AV187" s="124"/>
      <c r="BK187" s="124"/>
      <c r="BM187" s="124"/>
      <c r="BN187" s="147"/>
      <c r="BO187" s="124"/>
      <c r="BR187" s="124"/>
      <c r="BS187" s="96" t="n">
        <f aca="false">BR187-2.5</f>
        <v>-2.5</v>
      </c>
      <c r="BT187" s="124"/>
      <c r="BU187" s="122" t="str">
        <f aca="false">VLOOKUP(A187,'[2]Price Curves'!$C$8:$IV$367,'[2]Price Curves'!$AW$1)</f>
        <v/>
      </c>
      <c r="BV187" s="96"/>
      <c r="BW187" s="96"/>
      <c r="BX187" s="96"/>
      <c r="BY187" s="96"/>
      <c r="BZ187" s="96" t="n">
        <f aca="false">IF(Monomers_Data!F187=1,0.5*BY187+0.5*BX187,IF(Monomers_Data!F187=2,0.7*BY187+0.3*BX187,IF(Monomers_Data!F187=3,MAXA(MINA(BX187,BY187),BW187),IF(Monomers_Data!F187=4,0.7*BY187+0.3*BW187,IF(Monomers_Data!F187=5,0.5*BY187+0.5*BW187,"ERR")))))</f>
        <v>0</v>
      </c>
      <c r="CA187" s="96"/>
      <c r="CB187" s="115"/>
      <c r="CC187" s="96"/>
      <c r="CD187" s="6"/>
      <c r="CE187" s="5"/>
      <c r="CG187" s="105"/>
      <c r="CH187" s="124"/>
      <c r="CI187" s="124"/>
      <c r="CJ187" s="124"/>
      <c r="CK187" s="124"/>
      <c r="CO187" s="118"/>
      <c r="CP187" s="118"/>
      <c r="CZ187" s="105" t="n">
        <v>0</v>
      </c>
      <c r="DA187" s="124"/>
      <c r="DB187" s="123"/>
      <c r="DJ187" s="124"/>
      <c r="DK187" s="123"/>
      <c r="DQ187" s="124"/>
      <c r="DR187" s="123"/>
      <c r="DS187" s="96"/>
      <c r="DT187" s="124"/>
      <c r="DU187" s="124"/>
      <c r="EJ187" s="134" t="n">
        <f aca="false">BV187</f>
        <v>0</v>
      </c>
      <c r="EK187" s="134" t="n">
        <f aca="false">EJ187+5.22</f>
        <v>5.22</v>
      </c>
      <c r="EL187" s="134" t="n">
        <f aca="false">EJ187+18.2</f>
        <v>18.2</v>
      </c>
      <c r="EM187" s="134" t="n">
        <f aca="false">EJ187+$EM$3</f>
        <v>11.4</v>
      </c>
      <c r="EN187" s="135" t="n">
        <f aca="false">IF(Monomers_Data!K187=1,0.5*EM187+0.5*EL187,IF(Monomers_Data!K187=2,0.7*EM187+0.3*EL187,IF(Monomers_Data!K187=3,MAXA(MINA(EL187,EM187),EK187),IF(Monomers_Data!K187=4,0.7*EM187+0.3*EK187,IF(Monomers_Data!K187=5,0.5*EM187+0.5*EK187,"ERR")))))</f>
        <v>11.4</v>
      </c>
      <c r="EP187" s="142" t="n">
        <f aca="false">EN187+EO187</f>
        <v>11.4</v>
      </c>
      <c r="EQ187" s="134" t="str">
        <f aca="false">VLOOKUP(A187,'[2]Price Curves'!$C$8:$BH$367,'[2]Price Curves'!$BH$1)</f>
        <v/>
      </c>
      <c r="ER187" s="134" t="str">
        <f aca="false">VLOOKUP(A187,'[2]Price Curves'!$C$8:$BH$367,'[2]Price Curves'!$BA$1)</f>
        <v/>
      </c>
      <c r="ES187" s="137" t="e">
        <f aca="false">MIN(((EQ187+$ET$1-ER187*0.7133-$ET$3)/5.69*2.4313)+1.5,CQ187-$ET$2)</f>
        <v>#VALUE!</v>
      </c>
      <c r="ET187" s="134" t="e">
        <f aca="false">MAX(($EQ187+$ET$1-$ER187*0.7133-$ET$3)/5.69*2.4313+1.5,$CQ187-$ET$2)</f>
        <v>#VALUE!</v>
      </c>
      <c r="EU187" s="138" t="e">
        <f aca="false">AVERAGE(ET187,ES187)</f>
        <v>#VALUE!</v>
      </c>
      <c r="EV187" s="134" t="n">
        <f aca="false">CB187*$EV$2+$EV$3</f>
        <v>-3</v>
      </c>
      <c r="EW187" s="134" t="e">
        <f aca="false">IF(Monomers_Data!U187=1,0.5*EU187+0.5*ET187,IF(Monomers_Data!U187=2,0.7*EU187+0.3*ET187,IF(Monomers_Data!U187=3,MAXA(MINA(ET187,EU187),ES187),IF(Monomers_Data!U187=4,0.7*EU187+0.3*ES187,IF(Monomers_Data!U187=5,0.5*EU187+0.5*ES187,"ERR")))))</f>
        <v>#VALUE!</v>
      </c>
      <c r="EX187" s="96" t="e">
        <f aca="false">EW187</f>
        <v>#VALUE!</v>
      </c>
      <c r="EY187" s="139" t="n">
        <f aca="false">VLOOKUP(A187,'[2]Price Curves'!$C$8:$BH$367,'[2]Price Curves'!$BE$1)</f>
        <v>5.2045</v>
      </c>
      <c r="EZ187" s="134" t="n">
        <f aca="false">EY187*$EZ$2+$EZ$3</f>
        <v>79.85155</v>
      </c>
      <c r="FA187" s="0" t="n">
        <f aca="false">((EY187*$FA$2)+$FA$3)*100</f>
        <v>74.64725</v>
      </c>
    </row>
    <row r="188" customFormat="false" ht="12" hidden="false" customHeight="false" outlineLevel="0" collapsed="false">
      <c r="A188" s="140" t="n">
        <f aca="false">EOMONTH(A187,0)+1</f>
        <v>42430</v>
      </c>
      <c r="C188" s="125"/>
      <c r="E188" s="124"/>
      <c r="F188" s="124"/>
      <c r="G188" s="124"/>
      <c r="J188" s="118"/>
      <c r="O188" s="124"/>
      <c r="P188" s="124"/>
      <c r="Q188" s="124"/>
      <c r="S188" s="118"/>
      <c r="T188" s="118"/>
      <c r="U188" s="124"/>
      <c r="V188" s="124"/>
      <c r="W188" s="124"/>
      <c r="AE188" s="124"/>
      <c r="AF188" s="124"/>
      <c r="AG188" s="124"/>
      <c r="AI188" s="118"/>
      <c r="AJ188" s="118"/>
      <c r="AM188" s="124"/>
      <c r="AN188" s="124"/>
      <c r="AO188" s="124"/>
      <c r="AQ188" s="124"/>
      <c r="AR188" s="124"/>
      <c r="AS188" s="124"/>
      <c r="AT188" s="124"/>
      <c r="AU188" s="124"/>
      <c r="AV188" s="124"/>
      <c r="BK188" s="124"/>
      <c r="BM188" s="124"/>
      <c r="BN188" s="147"/>
      <c r="BO188" s="124"/>
      <c r="BR188" s="124"/>
      <c r="BS188" s="96" t="n">
        <f aca="false">BR188-2.5</f>
        <v>-2.5</v>
      </c>
      <c r="BT188" s="124"/>
      <c r="BU188" s="122" t="str">
        <f aca="false">VLOOKUP(A188,'[2]Price Curves'!$C$8:$IV$367,'[2]Price Curves'!$AW$1)</f>
        <v/>
      </c>
      <c r="BV188" s="96"/>
      <c r="BW188" s="96"/>
      <c r="BX188" s="96"/>
      <c r="BY188" s="96"/>
      <c r="BZ188" s="96" t="n">
        <f aca="false">IF(Monomers_Data!F188=1,0.5*BY188+0.5*BX188,IF(Monomers_Data!F188=2,0.7*BY188+0.3*BX188,IF(Monomers_Data!F188=3,MAXA(MINA(BX188,BY188),BW188),IF(Monomers_Data!F188=4,0.7*BY188+0.3*BW188,IF(Monomers_Data!F188=5,0.5*BY188+0.5*BW188,"ERR")))))</f>
        <v>0</v>
      </c>
      <c r="CA188" s="96"/>
      <c r="CB188" s="115"/>
      <c r="CC188" s="96"/>
      <c r="CD188" s="6"/>
      <c r="CE188" s="5"/>
      <c r="CG188" s="105"/>
      <c r="CH188" s="124"/>
      <c r="CI188" s="124"/>
      <c r="CJ188" s="124"/>
      <c r="CK188" s="124"/>
      <c r="CO188" s="118"/>
      <c r="CP188" s="118"/>
      <c r="CZ188" s="105" t="n">
        <v>0</v>
      </c>
      <c r="DA188" s="124"/>
      <c r="DB188" s="123"/>
      <c r="DJ188" s="124"/>
      <c r="DK188" s="123"/>
      <c r="DQ188" s="124"/>
      <c r="DR188" s="123"/>
      <c r="DS188" s="96"/>
      <c r="DT188" s="124"/>
      <c r="DU188" s="124"/>
      <c r="EJ188" s="134" t="n">
        <f aca="false">BV188</f>
        <v>0</v>
      </c>
      <c r="EK188" s="134" t="n">
        <f aca="false">EJ188+5.22</f>
        <v>5.22</v>
      </c>
      <c r="EL188" s="134" t="n">
        <f aca="false">EJ188+18.2</f>
        <v>18.2</v>
      </c>
      <c r="EM188" s="134" t="n">
        <f aca="false">EJ188+$EM$3</f>
        <v>11.4</v>
      </c>
      <c r="EN188" s="135" t="n">
        <f aca="false">IF(Monomers_Data!K188=1,0.5*EM188+0.5*EL188,IF(Monomers_Data!K188=2,0.7*EM188+0.3*EL188,IF(Monomers_Data!K188=3,MAXA(MINA(EL188,EM188),EK188),IF(Monomers_Data!K188=4,0.7*EM188+0.3*EK188,IF(Monomers_Data!K188=5,0.5*EM188+0.5*EK188,"ERR")))))</f>
        <v>11.4</v>
      </c>
      <c r="EP188" s="142" t="n">
        <f aca="false">EN188+EO188</f>
        <v>11.4</v>
      </c>
      <c r="EQ188" s="134" t="str">
        <f aca="false">VLOOKUP(A188,'[2]Price Curves'!$C$8:$BH$367,'[2]Price Curves'!$BH$1)</f>
        <v/>
      </c>
      <c r="ER188" s="134" t="str">
        <f aca="false">VLOOKUP(A188,'[2]Price Curves'!$C$8:$BH$367,'[2]Price Curves'!$BA$1)</f>
        <v/>
      </c>
      <c r="ES188" s="137" t="e">
        <f aca="false">MIN(((EQ188+$ET$1-ER188*0.7133-$ET$3)/5.69*2.4313)+1.5,CQ188-$ET$2)</f>
        <v>#VALUE!</v>
      </c>
      <c r="ET188" s="134" t="e">
        <f aca="false">MAX(($EQ188+$ET$1-$ER188*0.7133-$ET$3)/5.69*2.4313+1.5,$CQ188-$ET$2)</f>
        <v>#VALUE!</v>
      </c>
      <c r="EU188" s="138" t="e">
        <f aca="false">AVERAGE(ET188,ES188)</f>
        <v>#VALUE!</v>
      </c>
      <c r="EV188" s="134" t="n">
        <f aca="false">CB188*$EV$2+$EV$3</f>
        <v>-3</v>
      </c>
      <c r="EW188" s="134" t="e">
        <f aca="false">IF(Monomers_Data!U188=1,0.5*EU188+0.5*ET188,IF(Monomers_Data!U188=2,0.7*EU188+0.3*ET188,IF(Monomers_Data!U188=3,MAXA(MINA(ET188,EU188),ES188),IF(Monomers_Data!U188=4,0.7*EU188+0.3*ES188,IF(Monomers_Data!U188=5,0.5*EU188+0.5*ES188,"ERR")))))</f>
        <v>#VALUE!</v>
      </c>
      <c r="EX188" s="96" t="e">
        <f aca="false">EW188</f>
        <v>#VALUE!</v>
      </c>
      <c r="EY188" s="139" t="n">
        <f aca="false">VLOOKUP(A188,'[2]Price Curves'!$C$8:$BH$367,'[2]Price Curves'!$BE$1)</f>
        <v>5.0645</v>
      </c>
      <c r="EZ188" s="134" t="n">
        <f aca="false">EY188*$EZ$2+$EZ$3</f>
        <v>77.62555</v>
      </c>
      <c r="FA188" s="0" t="n">
        <f aca="false">((EY188*$FA$2)+$FA$3)*100</f>
        <v>73.17725</v>
      </c>
    </row>
    <row r="189" customFormat="false" ht="12" hidden="false" customHeight="false" outlineLevel="0" collapsed="false">
      <c r="A189" s="140" t="n">
        <f aca="false">EOMONTH(A188,0)+1</f>
        <v>42461</v>
      </c>
      <c r="C189" s="125"/>
      <c r="E189" s="124"/>
      <c r="F189" s="124"/>
      <c r="G189" s="124"/>
      <c r="J189" s="118"/>
      <c r="O189" s="124"/>
      <c r="P189" s="124"/>
      <c r="Q189" s="124"/>
      <c r="S189" s="118"/>
      <c r="T189" s="118"/>
      <c r="U189" s="124"/>
      <c r="V189" s="124"/>
      <c r="W189" s="124"/>
      <c r="AE189" s="124"/>
      <c r="AF189" s="124"/>
      <c r="AG189" s="124"/>
      <c r="AI189" s="118"/>
      <c r="AJ189" s="118"/>
      <c r="AM189" s="124"/>
      <c r="AN189" s="124"/>
      <c r="AO189" s="124"/>
      <c r="AQ189" s="124"/>
      <c r="AR189" s="124"/>
      <c r="AS189" s="124"/>
      <c r="AT189" s="124"/>
      <c r="AU189" s="124"/>
      <c r="AV189" s="124"/>
      <c r="BK189" s="124"/>
      <c r="BM189" s="124"/>
      <c r="BN189" s="147"/>
      <c r="BO189" s="124"/>
      <c r="BR189" s="124"/>
      <c r="BS189" s="96" t="n">
        <f aca="false">BR189-2.5</f>
        <v>-2.5</v>
      </c>
      <c r="BT189" s="124"/>
      <c r="BU189" s="122" t="str">
        <f aca="false">VLOOKUP(A189,'[2]Price Curves'!$C$8:$IV$367,'[2]Price Curves'!$AW$1)</f>
        <v/>
      </c>
      <c r="BV189" s="96"/>
      <c r="BW189" s="96"/>
      <c r="BX189" s="96"/>
      <c r="BY189" s="96"/>
      <c r="BZ189" s="96" t="n">
        <f aca="false">IF(Monomers_Data!F189=1,0.5*BY189+0.5*BX189,IF(Monomers_Data!F189=2,0.7*BY189+0.3*BX189,IF(Monomers_Data!F189=3,MAXA(MINA(BX189,BY189),BW189),IF(Monomers_Data!F189=4,0.7*BY189+0.3*BW189,IF(Monomers_Data!F189=5,0.5*BY189+0.5*BW189,"ERR")))))</f>
        <v>0</v>
      </c>
      <c r="CA189" s="96"/>
      <c r="CB189" s="115"/>
      <c r="CC189" s="96"/>
      <c r="CD189" s="6"/>
      <c r="CE189" s="5"/>
      <c r="CG189" s="105"/>
      <c r="CH189" s="124"/>
      <c r="CI189" s="124"/>
      <c r="CJ189" s="124"/>
      <c r="CK189" s="124"/>
      <c r="CO189" s="118"/>
      <c r="CP189" s="118"/>
      <c r="CZ189" s="105" t="n">
        <v>0</v>
      </c>
      <c r="DA189" s="124"/>
      <c r="DB189" s="123"/>
      <c r="DJ189" s="124"/>
      <c r="DK189" s="123"/>
      <c r="DQ189" s="124"/>
      <c r="DR189" s="123"/>
      <c r="DS189" s="96"/>
      <c r="DT189" s="124"/>
      <c r="DU189" s="124"/>
      <c r="EJ189" s="134" t="n">
        <f aca="false">BV189</f>
        <v>0</v>
      </c>
      <c r="EK189" s="134" t="n">
        <f aca="false">EJ189+5.22</f>
        <v>5.22</v>
      </c>
      <c r="EL189" s="134" t="n">
        <f aca="false">EJ189+18.2</f>
        <v>18.2</v>
      </c>
      <c r="EM189" s="134" t="n">
        <f aca="false">EJ189+$EM$3</f>
        <v>11.4</v>
      </c>
      <c r="EN189" s="135" t="n">
        <f aca="false">IF(Monomers_Data!K189=1,0.5*EM189+0.5*EL189,IF(Monomers_Data!K189=2,0.7*EM189+0.3*EL189,IF(Monomers_Data!K189=3,MAXA(MINA(EL189,EM189),EK189),IF(Monomers_Data!K189=4,0.7*EM189+0.3*EK189,IF(Monomers_Data!K189=5,0.5*EM189+0.5*EK189,"ERR")))))</f>
        <v>11.4</v>
      </c>
      <c r="EP189" s="142" t="n">
        <f aca="false">EN189+EO189</f>
        <v>11.4</v>
      </c>
      <c r="EQ189" s="134" t="str">
        <f aca="false">VLOOKUP(A189,'[2]Price Curves'!$C$8:$BH$367,'[2]Price Curves'!$BH$1)</f>
        <v/>
      </c>
      <c r="ER189" s="134" t="str">
        <f aca="false">VLOOKUP(A189,'[2]Price Curves'!$C$8:$BH$367,'[2]Price Curves'!$BA$1)</f>
        <v/>
      </c>
      <c r="ES189" s="137" t="e">
        <f aca="false">MIN(((EQ189+$ET$1-ER189*0.7133-$ET$3)/5.69*2.4313)+1.5,CQ189-$ET$2)</f>
        <v>#VALUE!</v>
      </c>
      <c r="ET189" s="134" t="e">
        <f aca="false">MAX(($EQ189+$ET$1-$ER189*0.7133-$ET$3)/5.69*2.4313+1.5,$CQ189-$ET$2)</f>
        <v>#VALUE!</v>
      </c>
      <c r="EU189" s="138" t="e">
        <f aca="false">AVERAGE(ET189,ES189)</f>
        <v>#VALUE!</v>
      </c>
      <c r="EV189" s="134" t="n">
        <f aca="false">CB189*$EV$2+$EV$3</f>
        <v>-3</v>
      </c>
      <c r="EW189" s="134" t="e">
        <f aca="false">IF(Monomers_Data!U189=1,0.5*EU189+0.5*ET189,IF(Monomers_Data!U189=2,0.7*EU189+0.3*ET189,IF(Monomers_Data!U189=3,MAXA(MINA(ET189,EU189),ES189),IF(Monomers_Data!U189=4,0.7*EU189+0.3*ES189,IF(Monomers_Data!U189=5,0.5*EU189+0.5*ES189,"ERR")))))</f>
        <v>#VALUE!</v>
      </c>
      <c r="EX189" s="96" t="e">
        <f aca="false">EW189</f>
        <v>#VALUE!</v>
      </c>
      <c r="EY189" s="139" t="n">
        <f aca="false">VLOOKUP(A189,'[2]Price Curves'!$C$8:$BH$367,'[2]Price Curves'!$BE$1)</f>
        <v>4.9225</v>
      </c>
      <c r="EZ189" s="134" t="n">
        <f aca="false">EY189*$EZ$2+$EZ$3</f>
        <v>75.36775</v>
      </c>
      <c r="FA189" s="0" t="n">
        <f aca="false">((EY189*$FA$2)+$FA$3)*100</f>
        <v>71.68625</v>
      </c>
    </row>
    <row r="190" customFormat="false" ht="12" hidden="false" customHeight="false" outlineLevel="0" collapsed="false">
      <c r="A190" s="140" t="n">
        <f aca="false">EOMONTH(A189,0)+1</f>
        <v>42491</v>
      </c>
      <c r="C190" s="125"/>
      <c r="E190" s="124"/>
      <c r="F190" s="124"/>
      <c r="G190" s="124"/>
      <c r="J190" s="118"/>
      <c r="O190" s="124"/>
      <c r="P190" s="124"/>
      <c r="Q190" s="124"/>
      <c r="S190" s="118"/>
      <c r="T190" s="118"/>
      <c r="U190" s="124"/>
      <c r="V190" s="124"/>
      <c r="W190" s="124"/>
      <c r="AE190" s="124"/>
      <c r="AF190" s="124"/>
      <c r="AG190" s="124"/>
      <c r="AI190" s="118"/>
      <c r="AJ190" s="118"/>
      <c r="AM190" s="124"/>
      <c r="AN190" s="124"/>
      <c r="AO190" s="124"/>
      <c r="AQ190" s="124"/>
      <c r="AR190" s="124"/>
      <c r="AS190" s="124"/>
      <c r="AT190" s="124"/>
      <c r="AU190" s="124"/>
      <c r="AV190" s="124"/>
      <c r="BK190" s="124"/>
      <c r="BM190" s="124"/>
      <c r="BN190" s="147"/>
      <c r="BO190" s="124"/>
      <c r="BR190" s="124"/>
      <c r="BS190" s="96" t="n">
        <f aca="false">BR190-2.5</f>
        <v>-2.5</v>
      </c>
      <c r="BT190" s="124"/>
      <c r="BU190" s="122" t="str">
        <f aca="false">VLOOKUP(A190,'[2]Price Curves'!$C$8:$IV$367,'[2]Price Curves'!$AW$1)</f>
        <v/>
      </c>
      <c r="BV190" s="96"/>
      <c r="BW190" s="96"/>
      <c r="BX190" s="96"/>
      <c r="BY190" s="96"/>
      <c r="BZ190" s="96" t="n">
        <f aca="false">IF(Monomers_Data!F190=1,0.5*BY190+0.5*BX190,IF(Monomers_Data!F190=2,0.7*BY190+0.3*BX190,IF(Monomers_Data!F190=3,MAXA(MINA(BX190,BY190),BW190),IF(Monomers_Data!F190=4,0.7*BY190+0.3*BW190,IF(Monomers_Data!F190=5,0.5*BY190+0.5*BW190,"ERR")))))</f>
        <v>0</v>
      </c>
      <c r="CA190" s="96"/>
      <c r="CB190" s="115"/>
      <c r="CC190" s="96"/>
      <c r="CD190" s="6"/>
      <c r="CE190" s="5"/>
      <c r="CG190" s="105"/>
      <c r="CH190" s="124"/>
      <c r="CI190" s="124"/>
      <c r="CJ190" s="124"/>
      <c r="CK190" s="124"/>
      <c r="CO190" s="118"/>
      <c r="CP190" s="118"/>
      <c r="CZ190" s="105" t="n">
        <v>0</v>
      </c>
      <c r="DA190" s="124"/>
      <c r="DB190" s="123"/>
      <c r="DJ190" s="124"/>
      <c r="DK190" s="123"/>
      <c r="DQ190" s="124"/>
      <c r="DR190" s="123"/>
      <c r="DS190" s="96"/>
      <c r="DT190" s="124"/>
      <c r="DU190" s="124"/>
      <c r="EJ190" s="134" t="n">
        <f aca="false">BV190</f>
        <v>0</v>
      </c>
      <c r="EK190" s="134" t="n">
        <f aca="false">EJ190+5.22</f>
        <v>5.22</v>
      </c>
      <c r="EL190" s="134" t="n">
        <f aca="false">EJ190+18.2</f>
        <v>18.2</v>
      </c>
      <c r="EM190" s="134" t="n">
        <f aca="false">EJ190+$EM$3</f>
        <v>11.4</v>
      </c>
      <c r="EN190" s="135" t="n">
        <f aca="false">IF(Monomers_Data!K190=1,0.5*EM190+0.5*EL190,IF(Monomers_Data!K190=2,0.7*EM190+0.3*EL190,IF(Monomers_Data!K190=3,MAXA(MINA(EL190,EM190),EK190),IF(Monomers_Data!K190=4,0.7*EM190+0.3*EK190,IF(Monomers_Data!K190=5,0.5*EM190+0.5*EK190,"ERR")))))</f>
        <v>11.4</v>
      </c>
      <c r="EP190" s="142" t="n">
        <f aca="false">EN190+EO190</f>
        <v>11.4</v>
      </c>
      <c r="EQ190" s="134" t="str">
        <f aca="false">VLOOKUP(A190,'[2]Price Curves'!$C$8:$BH$367,'[2]Price Curves'!$BH$1)</f>
        <v/>
      </c>
      <c r="ER190" s="134" t="str">
        <f aca="false">VLOOKUP(A190,'[2]Price Curves'!$C$8:$BH$367,'[2]Price Curves'!$BA$1)</f>
        <v/>
      </c>
      <c r="ES190" s="137" t="e">
        <f aca="false">MIN(((EQ190+$ET$1-ER190*0.7133-$ET$3)/5.69*2.4313)+1.5,CQ190-$ET$2)</f>
        <v>#VALUE!</v>
      </c>
      <c r="ET190" s="134" t="e">
        <f aca="false">MAX(($EQ190+$ET$1-$ER190*0.7133-$ET$3)/5.69*2.4313+1.5,$CQ190-$ET$2)</f>
        <v>#VALUE!</v>
      </c>
      <c r="EU190" s="138" t="e">
        <f aca="false">AVERAGE(ET190,ES190)</f>
        <v>#VALUE!</v>
      </c>
      <c r="EV190" s="134" t="n">
        <f aca="false">CB190*$EV$2+$EV$3</f>
        <v>-3</v>
      </c>
      <c r="EW190" s="134" t="e">
        <f aca="false">IF(Monomers_Data!U190=1,0.5*EU190+0.5*ET190,IF(Monomers_Data!U190=2,0.7*EU190+0.3*ET190,IF(Monomers_Data!U190=3,MAXA(MINA(ET190,EU190),ES190),IF(Monomers_Data!U190=4,0.7*EU190+0.3*ES190,IF(Monomers_Data!U190=5,0.5*EU190+0.5*ES190,"ERR")))))</f>
        <v>#VALUE!</v>
      </c>
      <c r="EX190" s="96" t="e">
        <f aca="false">EW190</f>
        <v>#VALUE!</v>
      </c>
      <c r="EY190" s="139" t="n">
        <f aca="false">VLOOKUP(A190,'[2]Price Curves'!$C$8:$BH$367,'[2]Price Curves'!$BE$1)</f>
        <v>4.9565</v>
      </c>
      <c r="EZ190" s="134" t="n">
        <f aca="false">EY190*$EZ$2+$EZ$3</f>
        <v>75.90835</v>
      </c>
      <c r="FA190" s="0" t="n">
        <f aca="false">((EY190*$FA$2)+$FA$3)*100</f>
        <v>72.04325</v>
      </c>
    </row>
    <row r="191" customFormat="false" ht="12" hidden="false" customHeight="false" outlineLevel="0" collapsed="false">
      <c r="A191" s="140" t="n">
        <f aca="false">EOMONTH(A190,0)+1</f>
        <v>42522</v>
      </c>
      <c r="C191" s="125"/>
      <c r="E191" s="124"/>
      <c r="F191" s="124"/>
      <c r="G191" s="124"/>
      <c r="J191" s="118"/>
      <c r="O191" s="124"/>
      <c r="P191" s="124"/>
      <c r="Q191" s="124"/>
      <c r="S191" s="118"/>
      <c r="T191" s="118"/>
      <c r="U191" s="124"/>
      <c r="V191" s="124"/>
      <c r="W191" s="124"/>
      <c r="AE191" s="124"/>
      <c r="AF191" s="124"/>
      <c r="AG191" s="124"/>
      <c r="AI191" s="118"/>
      <c r="AJ191" s="118"/>
      <c r="AM191" s="124"/>
      <c r="AN191" s="124"/>
      <c r="AO191" s="124"/>
      <c r="AQ191" s="124"/>
      <c r="AR191" s="124"/>
      <c r="AS191" s="124"/>
      <c r="AT191" s="124"/>
      <c r="AU191" s="124"/>
      <c r="AV191" s="124"/>
      <c r="BK191" s="124"/>
      <c r="BM191" s="124"/>
      <c r="BN191" s="147"/>
      <c r="BO191" s="124"/>
      <c r="BR191" s="124"/>
      <c r="BS191" s="96" t="n">
        <f aca="false">BR191-2.5</f>
        <v>-2.5</v>
      </c>
      <c r="BT191" s="124"/>
      <c r="BU191" s="122" t="str">
        <f aca="false">VLOOKUP(A191,'[2]Price Curves'!$C$8:$IV$367,'[2]Price Curves'!$AW$1)</f>
        <v/>
      </c>
      <c r="BV191" s="96"/>
      <c r="BW191" s="96"/>
      <c r="BX191" s="96"/>
      <c r="BY191" s="96"/>
      <c r="BZ191" s="96" t="n">
        <f aca="false">IF(Monomers_Data!F191=1,0.5*BY191+0.5*BX191,IF(Monomers_Data!F191=2,0.7*BY191+0.3*BX191,IF(Monomers_Data!F191=3,MAXA(MINA(BX191,BY191),BW191),IF(Monomers_Data!F191=4,0.7*BY191+0.3*BW191,IF(Monomers_Data!F191=5,0.5*BY191+0.5*BW191,"ERR")))))</f>
        <v>0</v>
      </c>
      <c r="CA191" s="96"/>
      <c r="CB191" s="115"/>
      <c r="CC191" s="96"/>
      <c r="CD191" s="6"/>
      <c r="CE191" s="5"/>
      <c r="CG191" s="105"/>
      <c r="CH191" s="124"/>
      <c r="CI191" s="124"/>
      <c r="CJ191" s="124"/>
      <c r="CK191" s="124"/>
      <c r="CO191" s="118"/>
      <c r="CP191" s="118"/>
      <c r="CZ191" s="105" t="n">
        <v>0</v>
      </c>
      <c r="DA191" s="124"/>
      <c r="DB191" s="123"/>
      <c r="DJ191" s="124"/>
      <c r="DK191" s="123"/>
      <c r="DQ191" s="124"/>
      <c r="DR191" s="123"/>
      <c r="DS191" s="96"/>
      <c r="DT191" s="124"/>
      <c r="DU191" s="124"/>
      <c r="EJ191" s="134" t="n">
        <f aca="false">BV191</f>
        <v>0</v>
      </c>
      <c r="EK191" s="134" t="n">
        <f aca="false">EJ191+5.22</f>
        <v>5.22</v>
      </c>
      <c r="EL191" s="134" t="n">
        <f aca="false">EJ191+18.2</f>
        <v>18.2</v>
      </c>
      <c r="EM191" s="134" t="n">
        <f aca="false">EJ191+$EM$3</f>
        <v>11.4</v>
      </c>
      <c r="EN191" s="135" t="n">
        <f aca="false">IF(Monomers_Data!K191=1,0.5*EM191+0.5*EL191,IF(Monomers_Data!K191=2,0.7*EM191+0.3*EL191,IF(Monomers_Data!K191=3,MAXA(MINA(EL191,EM191),EK191),IF(Monomers_Data!K191=4,0.7*EM191+0.3*EK191,IF(Monomers_Data!K191=5,0.5*EM191+0.5*EK191,"ERR")))))</f>
        <v>11.4</v>
      </c>
      <c r="EP191" s="142" t="n">
        <f aca="false">EN191+EO191</f>
        <v>11.4</v>
      </c>
      <c r="EQ191" s="134" t="str">
        <f aca="false">VLOOKUP(A191,'[2]Price Curves'!$C$8:$BH$367,'[2]Price Curves'!$BH$1)</f>
        <v/>
      </c>
      <c r="ER191" s="134" t="str">
        <f aca="false">VLOOKUP(A191,'[2]Price Curves'!$C$8:$BH$367,'[2]Price Curves'!$BA$1)</f>
        <v/>
      </c>
      <c r="ES191" s="137" t="e">
        <f aca="false">MIN(((EQ191+$ET$1-ER191*0.7133-$ET$3)/5.69*2.4313)+1.5,CQ191-$ET$2)</f>
        <v>#VALUE!</v>
      </c>
      <c r="ET191" s="134" t="e">
        <f aca="false">MAX(($EQ191+$ET$1-$ER191*0.7133-$ET$3)/5.69*2.4313+1.5,$CQ191-$ET$2)</f>
        <v>#VALUE!</v>
      </c>
      <c r="EU191" s="138" t="e">
        <f aca="false">AVERAGE(ET191,ES191)</f>
        <v>#VALUE!</v>
      </c>
      <c r="EV191" s="134" t="n">
        <f aca="false">CB191*$EV$2+$EV$3</f>
        <v>-3</v>
      </c>
      <c r="EW191" s="134" t="e">
        <f aca="false">IF(Monomers_Data!U191=1,0.5*EU191+0.5*ET191,IF(Monomers_Data!U191=2,0.7*EU191+0.3*ET191,IF(Monomers_Data!U191=3,MAXA(MINA(ET191,EU191),ES191),IF(Monomers_Data!U191=4,0.7*EU191+0.3*ES191,IF(Monomers_Data!U191=5,0.5*EU191+0.5*ES191,"ERR")))))</f>
        <v>#VALUE!</v>
      </c>
      <c r="EX191" s="96" t="e">
        <f aca="false">EW191</f>
        <v>#VALUE!</v>
      </c>
      <c r="EY191" s="139" t="n">
        <f aca="false">VLOOKUP(A191,'[2]Price Curves'!$C$8:$BH$367,'[2]Price Curves'!$BE$1)</f>
        <v>4.9895</v>
      </c>
      <c r="EZ191" s="134" t="n">
        <f aca="false">EY191*$EZ$2+$EZ$3</f>
        <v>76.43305</v>
      </c>
      <c r="FA191" s="0" t="n">
        <f aca="false">((EY191*$FA$2)+$FA$3)*100</f>
        <v>72.38975</v>
      </c>
    </row>
    <row r="192" customFormat="false" ht="12" hidden="false" customHeight="false" outlineLevel="0" collapsed="false">
      <c r="A192" s="140" t="n">
        <f aca="false">EOMONTH(A191,0)+1</f>
        <v>42552</v>
      </c>
      <c r="C192" s="125"/>
      <c r="E192" s="124"/>
      <c r="F192" s="124"/>
      <c r="G192" s="124"/>
      <c r="J192" s="118"/>
      <c r="O192" s="124"/>
      <c r="P192" s="124"/>
      <c r="Q192" s="124"/>
      <c r="S192" s="118"/>
      <c r="T192" s="118"/>
      <c r="U192" s="124"/>
      <c r="V192" s="124"/>
      <c r="W192" s="124"/>
      <c r="AE192" s="124"/>
      <c r="AF192" s="124"/>
      <c r="AG192" s="124"/>
      <c r="AI192" s="118"/>
      <c r="AJ192" s="118"/>
      <c r="AM192" s="124"/>
      <c r="AN192" s="124"/>
      <c r="AO192" s="124"/>
      <c r="AQ192" s="124"/>
      <c r="AR192" s="124"/>
      <c r="AS192" s="124"/>
      <c r="AT192" s="124"/>
      <c r="AU192" s="124"/>
      <c r="AV192" s="124"/>
      <c r="BK192" s="124"/>
      <c r="BM192" s="124"/>
      <c r="BN192" s="147"/>
      <c r="BO192" s="124"/>
      <c r="BR192" s="124"/>
      <c r="BS192" s="96" t="n">
        <f aca="false">BR192-2.5</f>
        <v>-2.5</v>
      </c>
      <c r="BT192" s="124"/>
      <c r="BU192" s="122" t="str">
        <f aca="false">VLOOKUP(A192,'[2]Price Curves'!$C$8:$IV$367,'[2]Price Curves'!$AW$1)</f>
        <v/>
      </c>
      <c r="BV192" s="96"/>
      <c r="BW192" s="96"/>
      <c r="BX192" s="96"/>
      <c r="BY192" s="96"/>
      <c r="BZ192" s="96" t="n">
        <f aca="false">IF(Monomers_Data!F192=1,0.5*BY192+0.5*BX192,IF(Monomers_Data!F192=2,0.7*BY192+0.3*BX192,IF(Monomers_Data!F192=3,MAXA(MINA(BX192,BY192),BW192),IF(Monomers_Data!F192=4,0.7*BY192+0.3*BW192,IF(Monomers_Data!F192=5,0.5*BY192+0.5*BW192,"ERR")))))</f>
        <v>0</v>
      </c>
      <c r="CA192" s="96"/>
      <c r="CB192" s="115"/>
      <c r="CC192" s="96"/>
      <c r="CD192" s="6"/>
      <c r="CE192" s="5"/>
      <c r="CG192" s="105"/>
      <c r="CH192" s="124"/>
      <c r="CI192" s="124"/>
      <c r="CJ192" s="124"/>
      <c r="CK192" s="124"/>
      <c r="CO192" s="118"/>
      <c r="CP192" s="118"/>
      <c r="CZ192" s="105" t="n">
        <v>0</v>
      </c>
      <c r="DA192" s="124"/>
      <c r="DB192" s="123"/>
      <c r="DJ192" s="124"/>
      <c r="DK192" s="123"/>
      <c r="DQ192" s="124"/>
      <c r="DR192" s="123"/>
      <c r="DS192" s="96"/>
      <c r="DT192" s="124"/>
      <c r="DU192" s="124"/>
      <c r="EJ192" s="134" t="n">
        <f aca="false">BV192</f>
        <v>0</v>
      </c>
      <c r="EK192" s="134" t="n">
        <f aca="false">EJ192+5.22</f>
        <v>5.22</v>
      </c>
      <c r="EL192" s="134" t="n">
        <f aca="false">EJ192+18.2</f>
        <v>18.2</v>
      </c>
      <c r="EM192" s="134" t="n">
        <f aca="false">EJ192+$EM$3</f>
        <v>11.4</v>
      </c>
      <c r="EN192" s="135" t="n">
        <f aca="false">IF(Monomers_Data!K192=1,0.5*EM192+0.5*EL192,IF(Monomers_Data!K192=2,0.7*EM192+0.3*EL192,IF(Monomers_Data!K192=3,MAXA(MINA(EL192,EM192),EK192),IF(Monomers_Data!K192=4,0.7*EM192+0.3*EK192,IF(Monomers_Data!K192=5,0.5*EM192+0.5*EK192,"ERR")))))</f>
        <v>11.4</v>
      </c>
      <c r="EP192" s="142" t="n">
        <f aca="false">EN192+EO192</f>
        <v>11.4</v>
      </c>
      <c r="EQ192" s="134" t="str">
        <f aca="false">VLOOKUP(A192,'[2]Price Curves'!$C$8:$BH$367,'[2]Price Curves'!$BH$1)</f>
        <v/>
      </c>
      <c r="ER192" s="134" t="str">
        <f aca="false">VLOOKUP(A192,'[2]Price Curves'!$C$8:$BH$367,'[2]Price Curves'!$BA$1)</f>
        <v/>
      </c>
      <c r="ES192" s="137" t="e">
        <f aca="false">MIN(((EQ192+$ET$1-ER192*0.7133-$ET$3)/5.69*2.4313)+1.5,CQ192-$ET$2)</f>
        <v>#VALUE!</v>
      </c>
      <c r="ET192" s="134" t="e">
        <f aca="false">MAX(($EQ192+$ET$1-$ER192*0.7133-$ET$3)/5.69*2.4313+1.5,$CQ192-$ET$2)</f>
        <v>#VALUE!</v>
      </c>
      <c r="EU192" s="138" t="e">
        <f aca="false">AVERAGE(ET192,ES192)</f>
        <v>#VALUE!</v>
      </c>
      <c r="EV192" s="134" t="n">
        <f aca="false">CB192*$EV$2+$EV$3</f>
        <v>-3</v>
      </c>
      <c r="EW192" s="134" t="e">
        <f aca="false">IF(Monomers_Data!U192=1,0.5*EU192+0.5*ET192,IF(Monomers_Data!U192=2,0.7*EU192+0.3*ET192,IF(Monomers_Data!U192=3,MAXA(MINA(ET192,EU192),ES192),IF(Monomers_Data!U192=4,0.7*EU192+0.3*ES192,IF(Monomers_Data!U192=5,0.5*EU192+0.5*ES192,"ERR")))))</f>
        <v>#VALUE!</v>
      </c>
      <c r="EX192" s="96" t="e">
        <f aca="false">EW192</f>
        <v>#VALUE!</v>
      </c>
      <c r="EY192" s="139" t="n">
        <f aca="false">VLOOKUP(A192,'[2]Price Curves'!$C$8:$BH$367,'[2]Price Curves'!$BE$1)</f>
        <v>5.0345</v>
      </c>
      <c r="EZ192" s="134" t="n">
        <f aca="false">EY192*$EZ$2+$EZ$3</f>
        <v>77.14855</v>
      </c>
      <c r="FA192" s="0" t="n">
        <f aca="false">((EY192*$FA$2)+$FA$3)*100</f>
        <v>72.86225</v>
      </c>
    </row>
    <row r="193" customFormat="false" ht="12" hidden="false" customHeight="false" outlineLevel="0" collapsed="false">
      <c r="A193" s="140" t="n">
        <f aca="false">EOMONTH(A192,0)+1</f>
        <v>42583</v>
      </c>
      <c r="C193" s="125"/>
      <c r="E193" s="124"/>
      <c r="F193" s="124"/>
      <c r="G193" s="124"/>
      <c r="J193" s="118"/>
      <c r="O193" s="124"/>
      <c r="P193" s="124"/>
      <c r="Q193" s="124"/>
      <c r="S193" s="118"/>
      <c r="T193" s="118"/>
      <c r="U193" s="124"/>
      <c r="V193" s="124"/>
      <c r="W193" s="124"/>
      <c r="AE193" s="124"/>
      <c r="AF193" s="124"/>
      <c r="AG193" s="124"/>
      <c r="AI193" s="118"/>
      <c r="AJ193" s="118"/>
      <c r="AM193" s="124"/>
      <c r="AN193" s="124"/>
      <c r="AO193" s="124"/>
      <c r="AQ193" s="124"/>
      <c r="AR193" s="124"/>
      <c r="AS193" s="124"/>
      <c r="AT193" s="124"/>
      <c r="AU193" s="124"/>
      <c r="AV193" s="124"/>
      <c r="BK193" s="124"/>
      <c r="BM193" s="124"/>
      <c r="BN193" s="147"/>
      <c r="BO193" s="124"/>
      <c r="BR193" s="124"/>
      <c r="BS193" s="96" t="n">
        <f aca="false">BR193-2.5</f>
        <v>-2.5</v>
      </c>
      <c r="BT193" s="124"/>
      <c r="BU193" s="122" t="str">
        <f aca="false">VLOOKUP(A193,'[2]Price Curves'!$C$8:$IV$367,'[2]Price Curves'!$AW$1)</f>
        <v/>
      </c>
      <c r="BV193" s="96"/>
      <c r="BW193" s="96"/>
      <c r="BX193" s="96"/>
      <c r="BY193" s="96"/>
      <c r="BZ193" s="96" t="n">
        <f aca="false">IF(Monomers_Data!F193=1,0.5*BY193+0.5*BX193,IF(Monomers_Data!F193=2,0.7*BY193+0.3*BX193,IF(Monomers_Data!F193=3,MAXA(MINA(BX193,BY193),BW193),IF(Monomers_Data!F193=4,0.7*BY193+0.3*BW193,IF(Monomers_Data!F193=5,0.5*BY193+0.5*BW193,"ERR")))))</f>
        <v>0</v>
      </c>
      <c r="CA193" s="96"/>
      <c r="CB193" s="115"/>
      <c r="CC193" s="96"/>
      <c r="CD193" s="6"/>
      <c r="CE193" s="5"/>
      <c r="CG193" s="105"/>
      <c r="CH193" s="124"/>
      <c r="CI193" s="124"/>
      <c r="CJ193" s="124"/>
      <c r="CK193" s="124"/>
      <c r="CO193" s="118"/>
      <c r="CP193" s="118"/>
      <c r="CZ193" s="105" t="n">
        <v>0</v>
      </c>
      <c r="DA193" s="124"/>
      <c r="DB193" s="123"/>
      <c r="DJ193" s="124"/>
      <c r="DK193" s="123"/>
      <c r="DQ193" s="124"/>
      <c r="DR193" s="123"/>
      <c r="DS193" s="96"/>
      <c r="DT193" s="124"/>
      <c r="DU193" s="124"/>
      <c r="EJ193" s="134" t="n">
        <f aca="false">BV193</f>
        <v>0</v>
      </c>
      <c r="EK193" s="134" t="n">
        <f aca="false">EJ193+5.22</f>
        <v>5.22</v>
      </c>
      <c r="EL193" s="134" t="n">
        <f aca="false">EJ193+18.2</f>
        <v>18.2</v>
      </c>
      <c r="EM193" s="134" t="n">
        <f aca="false">EJ193+$EM$3</f>
        <v>11.4</v>
      </c>
      <c r="EN193" s="135" t="n">
        <f aca="false">IF(Monomers_Data!K193=1,0.5*EM193+0.5*EL193,IF(Monomers_Data!K193=2,0.7*EM193+0.3*EL193,IF(Monomers_Data!K193=3,MAXA(MINA(EL193,EM193),EK193),IF(Monomers_Data!K193=4,0.7*EM193+0.3*EK193,IF(Monomers_Data!K193=5,0.5*EM193+0.5*EK193,"ERR")))))</f>
        <v>11.4</v>
      </c>
      <c r="EP193" s="142" t="n">
        <f aca="false">EN193+EO193</f>
        <v>11.4</v>
      </c>
      <c r="EQ193" s="134" t="str">
        <f aca="false">VLOOKUP(A193,'[2]Price Curves'!$C$8:$BH$367,'[2]Price Curves'!$BH$1)</f>
        <v/>
      </c>
      <c r="ER193" s="134" t="str">
        <f aca="false">VLOOKUP(A193,'[2]Price Curves'!$C$8:$BH$367,'[2]Price Curves'!$BA$1)</f>
        <v/>
      </c>
      <c r="ES193" s="137" t="e">
        <f aca="false">MIN(((EQ193+$ET$1-ER193*0.7133-$ET$3)/5.69*2.4313)+1.5,CQ193-$ET$2)</f>
        <v>#VALUE!</v>
      </c>
      <c r="ET193" s="134" t="e">
        <f aca="false">MAX(($EQ193+$ET$1-$ER193*0.7133-$ET$3)/5.69*2.4313+1.5,$CQ193-$ET$2)</f>
        <v>#VALUE!</v>
      </c>
      <c r="EU193" s="138" t="e">
        <f aca="false">AVERAGE(ET193,ES193)</f>
        <v>#VALUE!</v>
      </c>
      <c r="EV193" s="134" t="n">
        <f aca="false">CB193*$EV$2+$EV$3</f>
        <v>-3</v>
      </c>
      <c r="EW193" s="134" t="e">
        <f aca="false">IF(Monomers_Data!U193=1,0.5*EU193+0.5*ET193,IF(Monomers_Data!U193=2,0.7*EU193+0.3*ET193,IF(Monomers_Data!U193=3,MAXA(MINA(ET193,EU193),ES193),IF(Monomers_Data!U193=4,0.7*EU193+0.3*ES193,IF(Monomers_Data!U193=5,0.5*EU193+0.5*ES193,"ERR")))))</f>
        <v>#VALUE!</v>
      </c>
      <c r="EX193" s="96" t="e">
        <f aca="false">EW193</f>
        <v>#VALUE!</v>
      </c>
      <c r="EY193" s="139" t="n">
        <f aca="false">VLOOKUP(A193,'[2]Price Curves'!$C$8:$BH$367,'[2]Price Curves'!$BE$1)</f>
        <v>5.0695</v>
      </c>
      <c r="EZ193" s="134" t="n">
        <f aca="false">EY193*$EZ$2+$EZ$3</f>
        <v>77.70505</v>
      </c>
      <c r="FA193" s="0" t="n">
        <f aca="false">((EY193*$FA$2)+$FA$3)*100</f>
        <v>73.22975</v>
      </c>
    </row>
    <row r="194" customFormat="false" ht="12" hidden="false" customHeight="false" outlineLevel="0" collapsed="false">
      <c r="A194" s="140" t="n">
        <f aca="false">EOMONTH(A193,0)+1</f>
        <v>42614</v>
      </c>
      <c r="C194" s="125"/>
      <c r="E194" s="124"/>
      <c r="F194" s="124"/>
      <c r="G194" s="124"/>
      <c r="J194" s="118"/>
      <c r="O194" s="124"/>
      <c r="P194" s="124"/>
      <c r="Q194" s="124"/>
      <c r="S194" s="118"/>
      <c r="T194" s="118"/>
      <c r="U194" s="124"/>
      <c r="V194" s="124"/>
      <c r="W194" s="124"/>
      <c r="AE194" s="124"/>
      <c r="AF194" s="124"/>
      <c r="AG194" s="124"/>
      <c r="AI194" s="118"/>
      <c r="AJ194" s="118"/>
      <c r="AM194" s="124"/>
      <c r="AN194" s="124"/>
      <c r="AO194" s="124"/>
      <c r="AQ194" s="124"/>
      <c r="AR194" s="124"/>
      <c r="AS194" s="124"/>
      <c r="AT194" s="124"/>
      <c r="AU194" s="124"/>
      <c r="AV194" s="124"/>
      <c r="BK194" s="124"/>
      <c r="BM194" s="124"/>
      <c r="BN194" s="147"/>
      <c r="BO194" s="124"/>
      <c r="BR194" s="124"/>
      <c r="BS194" s="96" t="n">
        <f aca="false">BR194-2.5</f>
        <v>-2.5</v>
      </c>
      <c r="BT194" s="124"/>
      <c r="BU194" s="122" t="str">
        <f aca="false">VLOOKUP(A194,'[2]Price Curves'!$C$8:$IV$367,'[2]Price Curves'!$AW$1)</f>
        <v/>
      </c>
      <c r="BV194" s="96"/>
      <c r="BW194" s="96"/>
      <c r="BX194" s="96"/>
      <c r="BY194" s="96"/>
      <c r="BZ194" s="96" t="n">
        <f aca="false">IF(Monomers_Data!F194=1,0.5*BY194+0.5*BX194,IF(Monomers_Data!F194=2,0.7*BY194+0.3*BX194,IF(Monomers_Data!F194=3,MAXA(MINA(BX194,BY194),BW194),IF(Monomers_Data!F194=4,0.7*BY194+0.3*BW194,IF(Monomers_Data!F194=5,0.5*BY194+0.5*BW194,"ERR")))))</f>
        <v>0</v>
      </c>
      <c r="CA194" s="96"/>
      <c r="CB194" s="115"/>
      <c r="CC194" s="96"/>
      <c r="CD194" s="6"/>
      <c r="CE194" s="5"/>
      <c r="CG194" s="105"/>
      <c r="CH194" s="124"/>
      <c r="CI194" s="124"/>
      <c r="CJ194" s="124"/>
      <c r="CK194" s="124"/>
      <c r="CO194" s="118"/>
      <c r="CP194" s="118"/>
      <c r="CZ194" s="105" t="n">
        <v>0</v>
      </c>
      <c r="DA194" s="124"/>
      <c r="DB194" s="123"/>
      <c r="DJ194" s="124"/>
      <c r="DK194" s="123"/>
      <c r="DQ194" s="124"/>
      <c r="DR194" s="123"/>
      <c r="DS194" s="96"/>
      <c r="DT194" s="124"/>
      <c r="DU194" s="124"/>
      <c r="EJ194" s="134" t="n">
        <f aca="false">BV194</f>
        <v>0</v>
      </c>
      <c r="EK194" s="134" t="n">
        <f aca="false">EJ194+5.22</f>
        <v>5.22</v>
      </c>
      <c r="EL194" s="134" t="n">
        <f aca="false">EJ194+18.2</f>
        <v>18.2</v>
      </c>
      <c r="EM194" s="134" t="n">
        <f aca="false">EJ194+$EM$3</f>
        <v>11.4</v>
      </c>
      <c r="EN194" s="135" t="n">
        <f aca="false">IF(Monomers_Data!K194=1,0.5*EM194+0.5*EL194,IF(Monomers_Data!K194=2,0.7*EM194+0.3*EL194,IF(Monomers_Data!K194=3,MAXA(MINA(EL194,EM194),EK194),IF(Monomers_Data!K194=4,0.7*EM194+0.3*EK194,IF(Monomers_Data!K194=5,0.5*EM194+0.5*EK194,"ERR")))))</f>
        <v>11.4</v>
      </c>
      <c r="EP194" s="142" t="n">
        <f aca="false">EN194+EO194</f>
        <v>11.4</v>
      </c>
      <c r="EQ194" s="134" t="str">
        <f aca="false">VLOOKUP(A194,'[2]Price Curves'!$C$8:$BH$367,'[2]Price Curves'!$BH$1)</f>
        <v/>
      </c>
      <c r="ER194" s="134" t="str">
        <f aca="false">VLOOKUP(A194,'[2]Price Curves'!$C$8:$BH$367,'[2]Price Curves'!$BA$1)</f>
        <v/>
      </c>
      <c r="ES194" s="137" t="e">
        <f aca="false">MIN(((EQ194+$ET$1-ER194*0.7133-$ET$3)/5.69*2.4313)+1.5,CQ194-$ET$2)</f>
        <v>#VALUE!</v>
      </c>
      <c r="ET194" s="134" t="e">
        <f aca="false">MAX(($EQ194+$ET$1-$ER194*0.7133-$ET$3)/5.69*2.4313+1.5,$CQ194-$ET$2)</f>
        <v>#VALUE!</v>
      </c>
      <c r="EU194" s="138" t="e">
        <f aca="false">AVERAGE(ET194,ES194)</f>
        <v>#VALUE!</v>
      </c>
      <c r="EV194" s="134" t="n">
        <f aca="false">CB194*$EV$2+$EV$3</f>
        <v>-3</v>
      </c>
      <c r="EW194" s="134" t="e">
        <f aca="false">IF(Monomers_Data!U194=1,0.5*EU194+0.5*ET194,IF(Monomers_Data!U194=2,0.7*EU194+0.3*ET194,IF(Monomers_Data!U194=3,MAXA(MINA(ET194,EU194),ES194),IF(Monomers_Data!U194=4,0.7*EU194+0.3*ES194,IF(Monomers_Data!U194=5,0.5*EU194+0.5*ES194,"ERR")))))</f>
        <v>#VALUE!</v>
      </c>
      <c r="EX194" s="96" t="e">
        <f aca="false">EW194</f>
        <v>#VALUE!</v>
      </c>
      <c r="EY194" s="139" t="n">
        <f aca="false">VLOOKUP(A194,'[2]Price Curves'!$C$8:$BH$367,'[2]Price Curves'!$BE$1)</f>
        <v>5.0745</v>
      </c>
      <c r="EZ194" s="134" t="n">
        <f aca="false">EY194*$EZ$2+$EZ$3</f>
        <v>77.78455</v>
      </c>
      <c r="FA194" s="0" t="n">
        <f aca="false">((EY194*$FA$2)+$FA$3)*100</f>
        <v>73.28225</v>
      </c>
    </row>
    <row r="195" customFormat="false" ht="12" hidden="false" customHeight="false" outlineLevel="0" collapsed="false">
      <c r="A195" s="140" t="n">
        <f aca="false">EOMONTH(A194,0)+1</f>
        <v>42644</v>
      </c>
      <c r="C195" s="125"/>
      <c r="E195" s="124"/>
      <c r="F195" s="124"/>
      <c r="G195" s="124"/>
      <c r="J195" s="118"/>
      <c r="O195" s="124"/>
      <c r="P195" s="124"/>
      <c r="Q195" s="124"/>
      <c r="S195" s="118"/>
      <c r="T195" s="118"/>
      <c r="U195" s="124"/>
      <c r="V195" s="124"/>
      <c r="W195" s="124"/>
      <c r="AE195" s="124"/>
      <c r="AF195" s="124"/>
      <c r="AG195" s="124"/>
      <c r="AI195" s="118"/>
      <c r="AJ195" s="118"/>
      <c r="AM195" s="124"/>
      <c r="AN195" s="124"/>
      <c r="AO195" s="124"/>
      <c r="AQ195" s="124"/>
      <c r="AR195" s="124"/>
      <c r="AS195" s="124"/>
      <c r="AT195" s="124"/>
      <c r="AU195" s="124"/>
      <c r="AV195" s="124"/>
      <c r="BK195" s="124"/>
      <c r="BM195" s="124"/>
      <c r="BN195" s="147"/>
      <c r="BO195" s="124"/>
      <c r="BR195" s="124"/>
      <c r="BS195" s="96" t="n">
        <f aca="false">BR195-2.5</f>
        <v>-2.5</v>
      </c>
      <c r="BT195" s="124"/>
      <c r="BU195" s="122" t="str">
        <f aca="false">VLOOKUP(A195,'[2]Price Curves'!$C$8:$IV$367,'[2]Price Curves'!$AW$1)</f>
        <v/>
      </c>
      <c r="BV195" s="96"/>
      <c r="BW195" s="96"/>
      <c r="BX195" s="96"/>
      <c r="BY195" s="96"/>
      <c r="BZ195" s="96" t="n">
        <f aca="false">IF(Monomers_Data!F195=1,0.5*BY195+0.5*BX195,IF(Monomers_Data!F195=2,0.7*BY195+0.3*BX195,IF(Monomers_Data!F195=3,MAXA(MINA(BX195,BY195),BW195),IF(Monomers_Data!F195=4,0.7*BY195+0.3*BW195,IF(Monomers_Data!F195=5,0.5*BY195+0.5*BW195,"ERR")))))</f>
        <v>0</v>
      </c>
      <c r="CA195" s="96"/>
      <c r="CB195" s="115"/>
      <c r="CC195" s="96"/>
      <c r="CD195" s="6"/>
      <c r="CE195" s="5"/>
      <c r="CG195" s="105"/>
      <c r="CH195" s="124"/>
      <c r="CI195" s="124"/>
      <c r="CJ195" s="124"/>
      <c r="CK195" s="124"/>
      <c r="CO195" s="118"/>
      <c r="CP195" s="118"/>
      <c r="CZ195" s="105" t="n">
        <v>0</v>
      </c>
      <c r="DA195" s="124"/>
      <c r="DB195" s="123"/>
      <c r="DJ195" s="124"/>
      <c r="DK195" s="123"/>
      <c r="DQ195" s="124"/>
      <c r="DR195" s="123"/>
      <c r="DS195" s="96"/>
      <c r="DT195" s="124"/>
      <c r="DU195" s="124"/>
      <c r="EJ195" s="134" t="n">
        <f aca="false">BV195</f>
        <v>0</v>
      </c>
      <c r="EK195" s="134" t="n">
        <f aca="false">EJ195+5.22</f>
        <v>5.22</v>
      </c>
      <c r="EL195" s="134" t="n">
        <f aca="false">EJ195+18.2</f>
        <v>18.2</v>
      </c>
      <c r="EM195" s="134" t="n">
        <f aca="false">EJ195+$EM$3</f>
        <v>11.4</v>
      </c>
      <c r="EN195" s="135" t="n">
        <f aca="false">IF(Monomers_Data!K195=1,0.5*EM195+0.5*EL195,IF(Monomers_Data!K195=2,0.7*EM195+0.3*EL195,IF(Monomers_Data!K195=3,MAXA(MINA(EL195,EM195),EK195),IF(Monomers_Data!K195=4,0.7*EM195+0.3*EK195,IF(Monomers_Data!K195=5,0.5*EM195+0.5*EK195,"ERR")))))</f>
        <v>11.4</v>
      </c>
      <c r="EP195" s="142" t="n">
        <f aca="false">EN195+EO195</f>
        <v>11.4</v>
      </c>
      <c r="EQ195" s="134" t="str">
        <f aca="false">VLOOKUP(A195,'[2]Price Curves'!$C$8:$BH$367,'[2]Price Curves'!$BH$1)</f>
        <v/>
      </c>
      <c r="ER195" s="134" t="str">
        <f aca="false">VLOOKUP(A195,'[2]Price Curves'!$C$8:$BH$367,'[2]Price Curves'!$BA$1)</f>
        <v/>
      </c>
      <c r="ES195" s="137" t="e">
        <f aca="false">MIN(((EQ195+$ET$1-ER195*0.7133-$ET$3)/5.69*2.4313)+1.5,CQ195-$ET$2)</f>
        <v>#VALUE!</v>
      </c>
      <c r="ET195" s="134" t="e">
        <f aca="false">MAX(($EQ195+$ET$1-$ER195*0.7133-$ET$3)/5.69*2.4313+1.5,$CQ195-$ET$2)</f>
        <v>#VALUE!</v>
      </c>
      <c r="EU195" s="138" t="e">
        <f aca="false">AVERAGE(ET195,ES195)</f>
        <v>#VALUE!</v>
      </c>
      <c r="EV195" s="134" t="n">
        <f aca="false">CB195*$EV$2+$EV$3</f>
        <v>-3</v>
      </c>
      <c r="EW195" s="134" t="e">
        <f aca="false">IF(Monomers_Data!U195=1,0.5*EU195+0.5*ET195,IF(Monomers_Data!U195=2,0.7*EU195+0.3*ET195,IF(Monomers_Data!U195=3,MAXA(MINA(ET195,EU195),ES195),IF(Monomers_Data!U195=4,0.7*EU195+0.3*ES195,IF(Monomers_Data!U195=5,0.5*EU195+0.5*ES195,"ERR")))))</f>
        <v>#VALUE!</v>
      </c>
      <c r="EX195" s="96" t="e">
        <f aca="false">EW195</f>
        <v>#VALUE!</v>
      </c>
      <c r="EY195" s="139" t="n">
        <f aca="false">VLOOKUP(A195,'[2]Price Curves'!$C$8:$BH$367,'[2]Price Curves'!$BE$1)</f>
        <v>5.0995</v>
      </c>
      <c r="EZ195" s="134" t="n">
        <f aca="false">EY195*$EZ$2+$EZ$3</f>
        <v>78.18205</v>
      </c>
      <c r="FA195" s="0" t="n">
        <f aca="false">((EY195*$FA$2)+$FA$3)*100</f>
        <v>73.54475</v>
      </c>
    </row>
    <row r="196" customFormat="false" ht="12" hidden="false" customHeight="false" outlineLevel="0" collapsed="false">
      <c r="A196" s="140" t="n">
        <f aca="false">EOMONTH(A195,0)+1</f>
        <v>42675</v>
      </c>
      <c r="C196" s="125"/>
      <c r="E196" s="124"/>
      <c r="F196" s="124"/>
      <c r="G196" s="124"/>
      <c r="J196" s="118"/>
      <c r="O196" s="124"/>
      <c r="P196" s="124"/>
      <c r="Q196" s="124"/>
      <c r="S196" s="118"/>
      <c r="T196" s="118"/>
      <c r="U196" s="124"/>
      <c r="V196" s="124"/>
      <c r="W196" s="124"/>
      <c r="AE196" s="124"/>
      <c r="AF196" s="124"/>
      <c r="AG196" s="124"/>
      <c r="AI196" s="118"/>
      <c r="AJ196" s="118"/>
      <c r="AM196" s="124"/>
      <c r="AN196" s="124"/>
      <c r="AO196" s="124"/>
      <c r="AQ196" s="124"/>
      <c r="AR196" s="124"/>
      <c r="AS196" s="124"/>
      <c r="AT196" s="124"/>
      <c r="AU196" s="124"/>
      <c r="AV196" s="124"/>
      <c r="BK196" s="124"/>
      <c r="BM196" s="124"/>
      <c r="BN196" s="147"/>
      <c r="BO196" s="124"/>
      <c r="BR196" s="124"/>
      <c r="BS196" s="96" t="n">
        <f aca="false">BR196-2.5</f>
        <v>-2.5</v>
      </c>
      <c r="BT196" s="124"/>
      <c r="BU196" s="122" t="str">
        <f aca="false">VLOOKUP(A196,'[2]Price Curves'!$C$8:$IV$367,'[2]Price Curves'!$AW$1)</f>
        <v/>
      </c>
      <c r="BV196" s="96"/>
      <c r="BW196" s="96"/>
      <c r="BX196" s="96"/>
      <c r="BY196" s="96"/>
      <c r="BZ196" s="96" t="n">
        <f aca="false">IF(Monomers_Data!F196=1,0.5*BY196+0.5*BX196,IF(Monomers_Data!F196=2,0.7*BY196+0.3*BX196,IF(Monomers_Data!F196=3,MAXA(MINA(BX196,BY196),BW196),IF(Monomers_Data!F196=4,0.7*BY196+0.3*BW196,IF(Monomers_Data!F196=5,0.5*BY196+0.5*BW196,"ERR")))))</f>
        <v>0</v>
      </c>
      <c r="CA196" s="96"/>
      <c r="CB196" s="115"/>
      <c r="CC196" s="96"/>
      <c r="CD196" s="6"/>
      <c r="CE196" s="5"/>
      <c r="CG196" s="105"/>
      <c r="CH196" s="124"/>
      <c r="CI196" s="124"/>
      <c r="CJ196" s="124"/>
      <c r="CK196" s="124"/>
      <c r="CO196" s="118"/>
      <c r="CP196" s="118"/>
      <c r="CZ196" s="105" t="n">
        <v>0</v>
      </c>
      <c r="DA196" s="124"/>
      <c r="DB196" s="123"/>
      <c r="DJ196" s="124"/>
      <c r="DK196" s="123"/>
      <c r="DQ196" s="124"/>
      <c r="DR196" s="123"/>
      <c r="DS196" s="96"/>
      <c r="DT196" s="124"/>
      <c r="DU196" s="124"/>
      <c r="EJ196" s="134" t="n">
        <f aca="false">BV196</f>
        <v>0</v>
      </c>
      <c r="EK196" s="134" t="n">
        <f aca="false">EJ196+5.22</f>
        <v>5.22</v>
      </c>
      <c r="EL196" s="134" t="n">
        <f aca="false">EJ196+18.2</f>
        <v>18.2</v>
      </c>
      <c r="EM196" s="134" t="n">
        <f aca="false">EJ196+$EM$3</f>
        <v>11.4</v>
      </c>
      <c r="EN196" s="135" t="n">
        <f aca="false">IF(Monomers_Data!K196=1,0.5*EM196+0.5*EL196,IF(Monomers_Data!K196=2,0.7*EM196+0.3*EL196,IF(Monomers_Data!K196=3,MAXA(MINA(EL196,EM196),EK196),IF(Monomers_Data!K196=4,0.7*EM196+0.3*EK196,IF(Monomers_Data!K196=5,0.5*EM196+0.5*EK196,"ERR")))))</f>
        <v>11.4</v>
      </c>
      <c r="EP196" s="142" t="n">
        <f aca="false">EN196+EO196</f>
        <v>11.4</v>
      </c>
      <c r="EQ196" s="134" t="str">
        <f aca="false">VLOOKUP(A196,'[2]Price Curves'!$C$8:$BH$367,'[2]Price Curves'!$BH$1)</f>
        <v/>
      </c>
      <c r="ER196" s="134" t="str">
        <f aca="false">VLOOKUP(A196,'[2]Price Curves'!$C$8:$BH$367,'[2]Price Curves'!$BA$1)</f>
        <v/>
      </c>
      <c r="ES196" s="137" t="e">
        <f aca="false">MIN(((EQ196+$ET$1-ER196*0.7133-$ET$3)/5.69*2.4313)+1.5,CQ196-$ET$2)</f>
        <v>#VALUE!</v>
      </c>
      <c r="ET196" s="134" t="e">
        <f aca="false">MAX(($EQ196+$ET$1-$ER196*0.7133-$ET$3)/5.69*2.4313+1.5,$CQ196-$ET$2)</f>
        <v>#VALUE!</v>
      </c>
      <c r="EU196" s="138" t="e">
        <f aca="false">AVERAGE(ET196,ES196)</f>
        <v>#VALUE!</v>
      </c>
      <c r="EV196" s="134" t="n">
        <f aca="false">CB196*$EV$2+$EV$3</f>
        <v>-3</v>
      </c>
      <c r="EW196" s="134" t="e">
        <f aca="false">IF(Monomers_Data!U196=1,0.5*EU196+0.5*ET196,IF(Monomers_Data!U196=2,0.7*EU196+0.3*ET196,IF(Monomers_Data!U196=3,MAXA(MINA(ET196,EU196),ES196),IF(Monomers_Data!U196=4,0.7*EU196+0.3*ES196,IF(Monomers_Data!U196=5,0.5*EU196+0.5*ES196,"ERR")))))</f>
        <v>#VALUE!</v>
      </c>
      <c r="EX196" s="96" t="e">
        <f aca="false">EW196</f>
        <v>#VALUE!</v>
      </c>
      <c r="EY196" s="139" t="n">
        <f aca="false">VLOOKUP(A196,'[2]Price Curves'!$C$8:$BH$367,'[2]Price Curves'!$BE$1)</f>
        <v>5.2095</v>
      </c>
      <c r="EZ196" s="134" t="n">
        <f aca="false">EY196*$EZ$2+$EZ$3</f>
        <v>79.93105</v>
      </c>
      <c r="FA196" s="0" t="n">
        <f aca="false">((EY196*$FA$2)+$FA$3)*100</f>
        <v>74.69975</v>
      </c>
    </row>
    <row r="197" customFormat="false" ht="12" hidden="false" customHeight="false" outlineLevel="0" collapsed="false">
      <c r="A197" s="140" t="n">
        <f aca="false">EOMONTH(A196,0)+1</f>
        <v>42705</v>
      </c>
      <c r="C197" s="125"/>
      <c r="E197" s="124"/>
      <c r="F197" s="124"/>
      <c r="G197" s="124"/>
      <c r="J197" s="118"/>
      <c r="O197" s="124"/>
      <c r="P197" s="124"/>
      <c r="Q197" s="124"/>
      <c r="S197" s="118"/>
      <c r="T197" s="118"/>
      <c r="U197" s="124"/>
      <c r="V197" s="124"/>
      <c r="W197" s="124"/>
      <c r="AE197" s="124"/>
      <c r="AF197" s="124"/>
      <c r="AG197" s="124"/>
      <c r="AI197" s="118"/>
      <c r="AJ197" s="118"/>
      <c r="AM197" s="124"/>
      <c r="AN197" s="124"/>
      <c r="AO197" s="124"/>
      <c r="AQ197" s="124"/>
      <c r="AR197" s="124"/>
      <c r="AS197" s="124"/>
      <c r="AT197" s="124"/>
      <c r="AU197" s="124"/>
      <c r="AV197" s="124"/>
      <c r="BK197" s="124"/>
      <c r="BM197" s="124"/>
      <c r="BN197" s="147"/>
      <c r="BO197" s="124"/>
      <c r="BR197" s="124"/>
      <c r="BS197" s="96" t="n">
        <f aca="false">BR197-2.5</f>
        <v>-2.5</v>
      </c>
      <c r="BT197" s="124"/>
      <c r="BU197" s="122" t="str">
        <f aca="false">VLOOKUP(A197,'[2]Price Curves'!$C$8:$IV$367,'[2]Price Curves'!$AW$1)</f>
        <v/>
      </c>
      <c r="BV197" s="96"/>
      <c r="BW197" s="96"/>
      <c r="BX197" s="96"/>
      <c r="BY197" s="96"/>
      <c r="BZ197" s="96" t="n">
        <f aca="false">IF(Monomers_Data!F197=1,0.5*BY197+0.5*BX197,IF(Monomers_Data!F197=2,0.7*BY197+0.3*BX197,IF(Monomers_Data!F197=3,MAXA(MINA(BX197,BY197),BW197),IF(Monomers_Data!F197=4,0.7*BY197+0.3*BW197,IF(Monomers_Data!F197=5,0.5*BY197+0.5*BW197,"ERR")))))</f>
        <v>0</v>
      </c>
      <c r="CA197" s="96"/>
      <c r="CB197" s="115"/>
      <c r="CC197" s="96"/>
      <c r="CD197" s="6"/>
      <c r="CE197" s="5"/>
      <c r="CG197" s="105"/>
      <c r="CH197" s="124"/>
      <c r="CI197" s="124"/>
      <c r="CJ197" s="124"/>
      <c r="CK197" s="124"/>
      <c r="CO197" s="118"/>
      <c r="CP197" s="118"/>
      <c r="CZ197" s="105" t="n">
        <v>0</v>
      </c>
      <c r="DA197" s="124"/>
      <c r="DB197" s="123"/>
      <c r="DJ197" s="124"/>
      <c r="DK197" s="123"/>
      <c r="DQ197" s="124"/>
      <c r="DR197" s="123"/>
      <c r="DS197" s="96"/>
      <c r="DT197" s="124"/>
      <c r="DU197" s="124"/>
      <c r="EJ197" s="134" t="n">
        <f aca="false">BV197</f>
        <v>0</v>
      </c>
      <c r="EK197" s="134" t="n">
        <f aca="false">EJ197+5.22</f>
        <v>5.22</v>
      </c>
      <c r="EL197" s="134" t="n">
        <f aca="false">EJ197+18.2</f>
        <v>18.2</v>
      </c>
      <c r="EM197" s="134" t="n">
        <f aca="false">EJ197+$EM$3</f>
        <v>11.4</v>
      </c>
      <c r="EN197" s="135" t="n">
        <f aca="false">IF(Monomers_Data!K197=1,0.5*EM197+0.5*EL197,IF(Monomers_Data!K197=2,0.7*EM197+0.3*EL197,IF(Monomers_Data!K197=3,MAXA(MINA(EL197,EM197),EK197),IF(Monomers_Data!K197=4,0.7*EM197+0.3*EK197,IF(Monomers_Data!K197=5,0.5*EM197+0.5*EK197,"ERR")))))</f>
        <v>11.4</v>
      </c>
      <c r="EP197" s="142" t="n">
        <f aca="false">EN197+EO197</f>
        <v>11.4</v>
      </c>
      <c r="EQ197" s="134" t="str">
        <f aca="false">VLOOKUP(A197,'[2]Price Curves'!$C$8:$BH$367,'[2]Price Curves'!$BH$1)</f>
        <v/>
      </c>
      <c r="ER197" s="134" t="str">
        <f aca="false">VLOOKUP(A197,'[2]Price Curves'!$C$8:$BH$367,'[2]Price Curves'!$BA$1)</f>
        <v/>
      </c>
      <c r="ES197" s="137" t="e">
        <f aca="false">MIN(((EQ197+$ET$1-ER197*0.7133-$ET$3)/5.69*2.4313)+1.5,CQ197-$ET$2)</f>
        <v>#VALUE!</v>
      </c>
      <c r="ET197" s="134" t="e">
        <f aca="false">MAX(($EQ197+$ET$1-$ER197*0.7133-$ET$3)/5.69*2.4313+1.5,$CQ197-$ET$2)</f>
        <v>#VALUE!</v>
      </c>
      <c r="EU197" s="138" t="e">
        <f aca="false">AVERAGE(ET197,ES197)</f>
        <v>#VALUE!</v>
      </c>
      <c r="EV197" s="134" t="n">
        <f aca="false">CB197*$EV$2+$EV$3</f>
        <v>-3</v>
      </c>
      <c r="EW197" s="134" t="e">
        <f aca="false">IF(Monomers_Data!U197=1,0.5*EU197+0.5*ET197,IF(Monomers_Data!U197=2,0.7*EU197+0.3*ET197,IF(Monomers_Data!U197=3,MAXA(MINA(ET197,EU197),ES197),IF(Monomers_Data!U197=4,0.7*EU197+0.3*ES197,IF(Monomers_Data!U197=5,0.5*EU197+0.5*ES197,"ERR")))))</f>
        <v>#VALUE!</v>
      </c>
      <c r="EX197" s="96" t="e">
        <f aca="false">EW197</f>
        <v>#VALUE!</v>
      </c>
      <c r="EY197" s="139" t="n">
        <f aca="false">VLOOKUP(A197,'[2]Price Curves'!$C$8:$BH$367,'[2]Price Curves'!$BE$1)</f>
        <v>5.3295</v>
      </c>
      <c r="EZ197" s="134" t="n">
        <f aca="false">EY197*$EZ$2+$EZ$3</f>
        <v>81.83905</v>
      </c>
      <c r="FA197" s="0" t="n">
        <f aca="false">((EY197*$FA$2)+$FA$3)*100</f>
        <v>75.95975</v>
      </c>
    </row>
    <row r="198" customFormat="false" ht="12" hidden="false" customHeight="false" outlineLevel="0" collapsed="false">
      <c r="A198" s="140" t="n">
        <f aca="false">EOMONTH(A197,0)+1</f>
        <v>42736</v>
      </c>
      <c r="C198" s="125"/>
      <c r="E198" s="124"/>
      <c r="F198" s="124"/>
      <c r="G198" s="124"/>
      <c r="J198" s="118"/>
      <c r="O198" s="124"/>
      <c r="P198" s="124"/>
      <c r="Q198" s="124"/>
      <c r="S198" s="118"/>
      <c r="T198" s="118"/>
      <c r="U198" s="124"/>
      <c r="V198" s="124"/>
      <c r="W198" s="124"/>
      <c r="AE198" s="124"/>
      <c r="AF198" s="124"/>
      <c r="AG198" s="124"/>
      <c r="AI198" s="118"/>
      <c r="AJ198" s="118"/>
      <c r="AM198" s="124"/>
      <c r="AN198" s="124"/>
      <c r="AO198" s="124"/>
      <c r="AQ198" s="124"/>
      <c r="AR198" s="124"/>
      <c r="AS198" s="124"/>
      <c r="AT198" s="124"/>
      <c r="AU198" s="124"/>
      <c r="AV198" s="124"/>
      <c r="BK198" s="124"/>
      <c r="BM198" s="124"/>
      <c r="BN198" s="147"/>
      <c r="BO198" s="124"/>
      <c r="BR198" s="124"/>
      <c r="BS198" s="96" t="n">
        <f aca="false">BR198-2.5</f>
        <v>-2.5</v>
      </c>
      <c r="BT198" s="124"/>
      <c r="BU198" s="122" t="str">
        <f aca="false">VLOOKUP(A198,'[2]Price Curves'!$C$8:$IV$367,'[2]Price Curves'!$AW$1)</f>
        <v/>
      </c>
      <c r="BV198" s="96"/>
      <c r="BW198" s="96"/>
      <c r="BX198" s="96"/>
      <c r="BY198" s="96"/>
      <c r="BZ198" s="96" t="n">
        <f aca="false">IF(Monomers_Data!F198=1,0.5*BY198+0.5*BX198,IF(Monomers_Data!F198=2,0.7*BY198+0.3*BX198,IF(Monomers_Data!F198=3,MAXA(MINA(BX198,BY198),BW198),IF(Monomers_Data!F198=4,0.7*BY198+0.3*BW198,IF(Monomers_Data!F198=5,0.5*BY198+0.5*BW198,"ERR")))))</f>
        <v>0</v>
      </c>
      <c r="CA198" s="96"/>
      <c r="CB198" s="115"/>
      <c r="CC198" s="96"/>
      <c r="CD198" s="6"/>
      <c r="CE198" s="5"/>
      <c r="CG198" s="105"/>
      <c r="CH198" s="124"/>
      <c r="CI198" s="124"/>
      <c r="CJ198" s="124"/>
      <c r="CK198" s="124"/>
      <c r="CO198" s="118"/>
      <c r="CP198" s="118"/>
      <c r="CZ198" s="105" t="n">
        <v>0</v>
      </c>
      <c r="DA198" s="124"/>
      <c r="DB198" s="123"/>
      <c r="DJ198" s="124"/>
      <c r="DK198" s="123"/>
      <c r="DQ198" s="124"/>
      <c r="DR198" s="123"/>
      <c r="DS198" s="96"/>
      <c r="DT198" s="124"/>
      <c r="DU198" s="124"/>
      <c r="EJ198" s="134" t="n">
        <f aca="false">BV198</f>
        <v>0</v>
      </c>
      <c r="EK198" s="134" t="n">
        <f aca="false">EJ198+5.22</f>
        <v>5.22</v>
      </c>
      <c r="EL198" s="134" t="n">
        <f aca="false">EJ198+18.2</f>
        <v>18.2</v>
      </c>
      <c r="EM198" s="134" t="n">
        <f aca="false">EJ198+$EM$3</f>
        <v>11.4</v>
      </c>
      <c r="EN198" s="135" t="n">
        <f aca="false">IF(Monomers_Data!K198=1,0.5*EM198+0.5*EL198,IF(Monomers_Data!K198=2,0.7*EM198+0.3*EL198,IF(Monomers_Data!K198=3,MAXA(MINA(EL198,EM198),EK198),IF(Monomers_Data!K198=4,0.7*EM198+0.3*EK198,IF(Monomers_Data!K198=5,0.5*EM198+0.5*EK198,"ERR")))))</f>
        <v>11.4</v>
      </c>
      <c r="EP198" s="142" t="n">
        <f aca="false">EN198+EO198</f>
        <v>11.4</v>
      </c>
      <c r="EQ198" s="134" t="str">
        <f aca="false">VLOOKUP(A198,'[2]Price Curves'!$C$8:$BH$367,'[2]Price Curves'!$BH$1)</f>
        <v/>
      </c>
      <c r="ER198" s="134" t="str">
        <f aca="false">VLOOKUP(A198,'[2]Price Curves'!$C$8:$BH$367,'[2]Price Curves'!$BA$1)</f>
        <v/>
      </c>
      <c r="ES198" s="137" t="e">
        <f aca="false">MIN(((EQ198+$ET$1-ER198*0.7133-$ET$3)/5.69*2.4313)+1.5,CQ198-$ET$2)</f>
        <v>#VALUE!</v>
      </c>
      <c r="ET198" s="134" t="e">
        <f aca="false">MAX(($EQ198+$ET$1-$ER198*0.7133-$ET$3)/5.69*2.4313+1.5,$CQ198-$ET$2)</f>
        <v>#VALUE!</v>
      </c>
      <c r="EU198" s="138" t="e">
        <f aca="false">AVERAGE(ET198,ES198)</f>
        <v>#VALUE!</v>
      </c>
      <c r="EV198" s="134" t="n">
        <f aca="false">CB198*$EV$2+$EV$3</f>
        <v>-3</v>
      </c>
      <c r="EW198" s="134" t="e">
        <f aca="false">IF(Monomers_Data!U198=1,0.5*EU198+0.5*ET198,IF(Monomers_Data!U198=2,0.7*EU198+0.3*ET198,IF(Monomers_Data!U198=3,MAXA(MINA(ET198,EU198),ES198),IF(Monomers_Data!U198=4,0.7*EU198+0.3*ES198,IF(Monomers_Data!U198=5,0.5*EU198+0.5*ES198,"ERR")))))</f>
        <v>#VALUE!</v>
      </c>
      <c r="EX198" s="96" t="e">
        <f aca="false">EW198</f>
        <v>#VALUE!</v>
      </c>
      <c r="EY198" s="139" t="n">
        <f aca="false">VLOOKUP(A198,'[2]Price Curves'!$C$8:$BH$367,'[2]Price Curves'!$BE$1)</f>
        <v>5.432</v>
      </c>
      <c r="EZ198" s="134" t="n">
        <f aca="false">EY198*$EZ$2+$EZ$3</f>
        <v>83.4688</v>
      </c>
      <c r="FA198" s="0" t="n">
        <f aca="false">((EY198*$FA$2)+$FA$3)*100</f>
        <v>77.036</v>
      </c>
    </row>
    <row r="199" customFormat="false" ht="12" hidden="false" customHeight="false" outlineLevel="0" collapsed="false">
      <c r="A199" s="140" t="n">
        <f aca="false">EOMONTH(A198,0)+1</f>
        <v>42767</v>
      </c>
      <c r="C199" s="125"/>
      <c r="E199" s="124"/>
      <c r="F199" s="124"/>
      <c r="G199" s="124"/>
      <c r="J199" s="118"/>
      <c r="O199" s="124"/>
      <c r="P199" s="124"/>
      <c r="Q199" s="124"/>
      <c r="S199" s="118"/>
      <c r="T199" s="118"/>
      <c r="U199" s="124"/>
      <c r="V199" s="124"/>
      <c r="W199" s="124"/>
      <c r="AE199" s="124"/>
      <c r="AF199" s="124"/>
      <c r="AG199" s="124"/>
      <c r="AI199" s="118"/>
      <c r="AJ199" s="118"/>
      <c r="AM199" s="124"/>
      <c r="AN199" s="124"/>
      <c r="AO199" s="124"/>
      <c r="AQ199" s="124"/>
      <c r="AR199" s="124"/>
      <c r="AS199" s="124"/>
      <c r="AT199" s="124"/>
      <c r="AU199" s="124"/>
      <c r="AV199" s="124"/>
      <c r="BK199" s="124"/>
      <c r="BM199" s="124"/>
      <c r="BN199" s="147"/>
      <c r="BO199" s="124"/>
      <c r="BR199" s="124"/>
      <c r="BS199" s="96" t="n">
        <f aca="false">BR199-2.5</f>
        <v>-2.5</v>
      </c>
      <c r="BT199" s="124"/>
      <c r="BU199" s="122" t="str">
        <f aca="false">VLOOKUP(A199,'[2]Price Curves'!$C$8:$IV$367,'[2]Price Curves'!$AW$1)</f>
        <v/>
      </c>
      <c r="BV199" s="96"/>
      <c r="BW199" s="96"/>
      <c r="BX199" s="96"/>
      <c r="BY199" s="96"/>
      <c r="BZ199" s="96" t="n">
        <f aca="false">IF(Monomers_Data!F199=1,0.5*BY199+0.5*BX199,IF(Monomers_Data!F199=2,0.7*BY199+0.3*BX199,IF(Monomers_Data!F199=3,MAXA(MINA(BX199,BY199),BW199),IF(Monomers_Data!F199=4,0.7*BY199+0.3*BW199,IF(Monomers_Data!F199=5,0.5*BY199+0.5*BW199,"ERR")))))</f>
        <v>0</v>
      </c>
      <c r="CA199" s="96"/>
      <c r="CB199" s="115"/>
      <c r="CC199" s="96"/>
      <c r="CD199" s="6"/>
      <c r="CE199" s="5"/>
      <c r="CG199" s="105"/>
      <c r="CH199" s="124"/>
      <c r="CI199" s="124"/>
      <c r="CJ199" s="124"/>
      <c r="CK199" s="124"/>
      <c r="CO199" s="118"/>
      <c r="CP199" s="118"/>
      <c r="CZ199" s="105" t="n">
        <v>0</v>
      </c>
      <c r="DA199" s="124"/>
      <c r="DB199" s="123"/>
      <c r="DJ199" s="124"/>
      <c r="DK199" s="123"/>
      <c r="DQ199" s="124"/>
      <c r="DR199" s="123"/>
      <c r="DS199" s="96"/>
      <c r="DT199" s="124"/>
      <c r="DU199" s="124"/>
      <c r="EJ199" s="134" t="n">
        <f aca="false">BV199</f>
        <v>0</v>
      </c>
      <c r="EK199" s="134" t="n">
        <f aca="false">EJ199+5.22</f>
        <v>5.22</v>
      </c>
      <c r="EL199" s="134" t="n">
        <f aca="false">EJ199+18.2</f>
        <v>18.2</v>
      </c>
      <c r="EM199" s="134" t="n">
        <f aca="false">EJ199+$EM$3</f>
        <v>11.4</v>
      </c>
      <c r="EN199" s="135" t="n">
        <f aca="false">IF(Monomers_Data!K199=1,0.5*EM199+0.5*EL199,IF(Monomers_Data!K199=2,0.7*EM199+0.3*EL199,IF(Monomers_Data!K199=3,MAXA(MINA(EL199,EM199),EK199),IF(Monomers_Data!K199=4,0.7*EM199+0.3*EK199,IF(Monomers_Data!K199=5,0.5*EM199+0.5*EK199,"ERR")))))</f>
        <v>11.4</v>
      </c>
      <c r="EP199" s="142" t="n">
        <f aca="false">EN199+EO199</f>
        <v>11.4</v>
      </c>
      <c r="EQ199" s="134" t="str">
        <f aca="false">VLOOKUP(A199,'[2]Price Curves'!$C$8:$BH$367,'[2]Price Curves'!$BH$1)</f>
        <v/>
      </c>
      <c r="ER199" s="134" t="str">
        <f aca="false">VLOOKUP(A199,'[2]Price Curves'!$C$8:$BH$367,'[2]Price Curves'!$BA$1)</f>
        <v/>
      </c>
      <c r="ES199" s="137" t="e">
        <f aca="false">MIN(((EQ199+$ET$1-ER199*0.7133-$ET$3)/5.69*2.4313)+1.5,CQ199-$ET$2)</f>
        <v>#VALUE!</v>
      </c>
      <c r="ET199" s="134" t="e">
        <f aca="false">MAX(($EQ199+$ET$1-$ER199*0.7133-$ET$3)/5.69*2.4313+1.5,$CQ199-$ET$2)</f>
        <v>#VALUE!</v>
      </c>
      <c r="EU199" s="138" t="e">
        <f aca="false">AVERAGE(ET199,ES199)</f>
        <v>#VALUE!</v>
      </c>
      <c r="EV199" s="134" t="n">
        <f aca="false">CB199*$EV$2+$EV$3</f>
        <v>-3</v>
      </c>
      <c r="EW199" s="134" t="e">
        <f aca="false">IF(Monomers_Data!U199=1,0.5*EU199+0.5*ET199,IF(Monomers_Data!U199=2,0.7*EU199+0.3*ET199,IF(Monomers_Data!U199=3,MAXA(MINA(ET199,EU199),ES199),IF(Monomers_Data!U199=4,0.7*EU199+0.3*ES199,IF(Monomers_Data!U199=5,0.5*EU199+0.5*ES199,"ERR")))))</f>
        <v>#VALUE!</v>
      </c>
      <c r="EX199" s="96" t="e">
        <f aca="false">EW199</f>
        <v>#VALUE!</v>
      </c>
      <c r="EY199" s="139" t="n">
        <f aca="false">VLOOKUP(A199,'[2]Price Curves'!$C$8:$BH$367,'[2]Price Curves'!$BE$1)</f>
        <v>5.312</v>
      </c>
      <c r="EZ199" s="134" t="n">
        <f aca="false">EY199*$EZ$2+$EZ$3</f>
        <v>81.5608</v>
      </c>
      <c r="FA199" s="0" t="n">
        <f aca="false">((EY199*$FA$2)+$FA$3)*100</f>
        <v>75.776</v>
      </c>
    </row>
    <row r="200" customFormat="false" ht="12" hidden="false" customHeight="false" outlineLevel="0" collapsed="false">
      <c r="A200" s="140" t="n">
        <f aca="false">EOMONTH(A199,0)+1</f>
        <v>42795</v>
      </c>
      <c r="C200" s="125"/>
      <c r="E200" s="124"/>
      <c r="F200" s="124"/>
      <c r="G200" s="124"/>
      <c r="J200" s="118"/>
      <c r="O200" s="124"/>
      <c r="P200" s="124"/>
      <c r="Q200" s="124"/>
      <c r="S200" s="118"/>
      <c r="T200" s="118"/>
      <c r="U200" s="124"/>
      <c r="V200" s="124"/>
      <c r="W200" s="124"/>
      <c r="AE200" s="124"/>
      <c r="AF200" s="124"/>
      <c r="AG200" s="124"/>
      <c r="AI200" s="118"/>
      <c r="AJ200" s="118"/>
      <c r="AM200" s="124"/>
      <c r="AN200" s="124"/>
      <c r="AO200" s="124"/>
      <c r="AQ200" s="124"/>
      <c r="AR200" s="124"/>
      <c r="AS200" s="124"/>
      <c r="AT200" s="124"/>
      <c r="AU200" s="124"/>
      <c r="AV200" s="124"/>
      <c r="BK200" s="124"/>
      <c r="BM200" s="124"/>
      <c r="BN200" s="147"/>
      <c r="BO200" s="124"/>
      <c r="BR200" s="124"/>
      <c r="BS200" s="96" t="n">
        <f aca="false">BR200-2.5</f>
        <v>-2.5</v>
      </c>
      <c r="BT200" s="124"/>
      <c r="BU200" s="122" t="str">
        <f aca="false">VLOOKUP(A200,'[2]Price Curves'!$C$8:$IV$367,'[2]Price Curves'!$AW$1)</f>
        <v/>
      </c>
      <c r="BV200" s="96"/>
      <c r="BW200" s="96"/>
      <c r="BX200" s="96"/>
      <c r="BY200" s="96"/>
      <c r="BZ200" s="96" t="n">
        <f aca="false">IF(Monomers_Data!F200=1,0.5*BY200+0.5*BX200,IF(Monomers_Data!F200=2,0.7*BY200+0.3*BX200,IF(Monomers_Data!F200=3,MAXA(MINA(BX200,BY200),BW200),IF(Monomers_Data!F200=4,0.7*BY200+0.3*BW200,IF(Monomers_Data!F200=5,0.5*BY200+0.5*BW200,"ERR")))))</f>
        <v>0</v>
      </c>
      <c r="CA200" s="96"/>
      <c r="CB200" s="115"/>
      <c r="CC200" s="96"/>
      <c r="CD200" s="6"/>
      <c r="CE200" s="5"/>
      <c r="CG200" s="105"/>
      <c r="CH200" s="124"/>
      <c r="CI200" s="124"/>
      <c r="CJ200" s="124"/>
      <c r="CK200" s="124"/>
      <c r="CO200" s="118"/>
      <c r="CP200" s="118"/>
      <c r="CZ200" s="105" t="n">
        <v>0</v>
      </c>
      <c r="DA200" s="124"/>
      <c r="DB200" s="123"/>
      <c r="DJ200" s="124"/>
      <c r="DK200" s="123"/>
      <c r="DQ200" s="124"/>
      <c r="DR200" s="123"/>
      <c r="DS200" s="96"/>
      <c r="DT200" s="124"/>
      <c r="DU200" s="124"/>
      <c r="EJ200" s="134" t="n">
        <f aca="false">BV200</f>
        <v>0</v>
      </c>
      <c r="EK200" s="134" t="n">
        <f aca="false">EJ200+5.22</f>
        <v>5.22</v>
      </c>
      <c r="EL200" s="134" t="n">
        <f aca="false">EJ200+18.2</f>
        <v>18.2</v>
      </c>
      <c r="EM200" s="134" t="n">
        <f aca="false">EJ200+$EM$3</f>
        <v>11.4</v>
      </c>
      <c r="EN200" s="135" t="n">
        <f aca="false">IF(Monomers_Data!K200=1,0.5*EM200+0.5*EL200,IF(Monomers_Data!K200=2,0.7*EM200+0.3*EL200,IF(Monomers_Data!K200=3,MAXA(MINA(EL200,EM200),EK200),IF(Monomers_Data!K200=4,0.7*EM200+0.3*EK200,IF(Monomers_Data!K200=5,0.5*EM200+0.5*EK200,"ERR")))))</f>
        <v>11.4</v>
      </c>
      <c r="EP200" s="142" t="n">
        <f aca="false">EN200+EO200</f>
        <v>11.4</v>
      </c>
      <c r="EQ200" s="134" t="str">
        <f aca="false">VLOOKUP(A200,'[2]Price Curves'!$C$8:$BH$367,'[2]Price Curves'!$BH$1)</f>
        <v/>
      </c>
      <c r="ER200" s="134" t="str">
        <f aca="false">VLOOKUP(A200,'[2]Price Curves'!$C$8:$BH$367,'[2]Price Curves'!$BA$1)</f>
        <v/>
      </c>
      <c r="ES200" s="137" t="e">
        <f aca="false">MIN(((EQ200+$ET$1-ER200*0.7133-$ET$3)/5.69*2.4313)+1.5,CQ200-$ET$2)</f>
        <v>#VALUE!</v>
      </c>
      <c r="ET200" s="134" t="e">
        <f aca="false">MAX(($EQ200+$ET$1-$ER200*0.7133-$ET$3)/5.69*2.4313+1.5,$CQ200-$ET$2)</f>
        <v>#VALUE!</v>
      </c>
      <c r="EU200" s="138" t="e">
        <f aca="false">AVERAGE(ET200,ES200)</f>
        <v>#VALUE!</v>
      </c>
      <c r="EV200" s="134" t="n">
        <f aca="false">CB200*$EV$2+$EV$3</f>
        <v>-3</v>
      </c>
      <c r="EW200" s="134" t="e">
        <f aca="false">IF(Monomers_Data!U200=1,0.5*EU200+0.5*ET200,IF(Monomers_Data!U200=2,0.7*EU200+0.3*ET200,IF(Monomers_Data!U200=3,MAXA(MINA(ET200,EU200),ES200),IF(Monomers_Data!U200=4,0.7*EU200+0.3*ES200,IF(Monomers_Data!U200=5,0.5*EU200+0.5*ES200,"ERR")))))</f>
        <v>#VALUE!</v>
      </c>
      <c r="EX200" s="96" t="e">
        <f aca="false">EW200</f>
        <v>#VALUE!</v>
      </c>
      <c r="EY200" s="139" t="n">
        <f aca="false">VLOOKUP(A200,'[2]Price Curves'!$C$8:$BH$367,'[2]Price Curves'!$BE$1)</f>
        <v>5.172</v>
      </c>
      <c r="EZ200" s="134" t="n">
        <f aca="false">EY200*$EZ$2+$EZ$3</f>
        <v>79.3348</v>
      </c>
      <c r="FA200" s="0" t="n">
        <f aca="false">((EY200*$FA$2)+$FA$3)*100</f>
        <v>74.306</v>
      </c>
    </row>
    <row r="201" customFormat="false" ht="12" hidden="false" customHeight="false" outlineLevel="0" collapsed="false">
      <c r="A201" s="140" t="n">
        <f aca="false">EOMONTH(A200,0)+1</f>
        <v>42826</v>
      </c>
      <c r="C201" s="125"/>
      <c r="E201" s="124"/>
      <c r="F201" s="124"/>
      <c r="G201" s="124"/>
      <c r="J201" s="118"/>
      <c r="O201" s="124"/>
      <c r="P201" s="124"/>
      <c r="Q201" s="124"/>
      <c r="S201" s="118"/>
      <c r="T201" s="118"/>
      <c r="U201" s="124"/>
      <c r="V201" s="124"/>
      <c r="W201" s="124"/>
      <c r="AE201" s="124"/>
      <c r="AF201" s="124"/>
      <c r="AG201" s="124"/>
      <c r="AI201" s="118"/>
      <c r="AJ201" s="118"/>
      <c r="AM201" s="124"/>
      <c r="AN201" s="124"/>
      <c r="AO201" s="124"/>
      <c r="AQ201" s="124"/>
      <c r="AR201" s="124"/>
      <c r="AS201" s="124"/>
      <c r="AT201" s="124"/>
      <c r="AU201" s="124"/>
      <c r="AV201" s="124"/>
      <c r="BK201" s="124"/>
      <c r="BM201" s="124"/>
      <c r="BN201" s="147"/>
      <c r="BO201" s="124"/>
      <c r="BR201" s="124"/>
      <c r="BS201" s="96" t="n">
        <f aca="false">BR201-2.5</f>
        <v>-2.5</v>
      </c>
      <c r="BT201" s="124"/>
      <c r="BU201" s="122" t="str">
        <f aca="false">VLOOKUP(A201,'[2]Price Curves'!$C$8:$IV$367,'[2]Price Curves'!$AW$1)</f>
        <v/>
      </c>
      <c r="BV201" s="96"/>
      <c r="BW201" s="96"/>
      <c r="BX201" s="96"/>
      <c r="BY201" s="96"/>
      <c r="BZ201" s="96" t="n">
        <f aca="false">IF(Monomers_Data!F201=1,0.5*BY201+0.5*BX201,IF(Monomers_Data!F201=2,0.7*BY201+0.3*BX201,IF(Monomers_Data!F201=3,MAXA(MINA(BX201,BY201),BW201),IF(Monomers_Data!F201=4,0.7*BY201+0.3*BW201,IF(Monomers_Data!F201=5,0.5*BY201+0.5*BW201,"ERR")))))</f>
        <v>0</v>
      </c>
      <c r="CA201" s="96"/>
      <c r="CB201" s="115"/>
      <c r="CC201" s="96"/>
      <c r="CD201" s="6"/>
      <c r="CE201" s="5"/>
      <c r="CG201" s="105"/>
      <c r="CH201" s="124"/>
      <c r="CI201" s="124"/>
      <c r="CJ201" s="124"/>
      <c r="CK201" s="124"/>
      <c r="CO201" s="118"/>
      <c r="CP201" s="118"/>
      <c r="CZ201" s="105" t="n">
        <v>0</v>
      </c>
      <c r="DA201" s="124"/>
      <c r="DB201" s="123"/>
      <c r="DJ201" s="124"/>
      <c r="DK201" s="123"/>
      <c r="DQ201" s="124"/>
      <c r="DR201" s="123"/>
      <c r="DS201" s="96"/>
      <c r="DT201" s="124"/>
      <c r="DU201" s="124"/>
      <c r="EJ201" s="134" t="n">
        <f aca="false">BV201</f>
        <v>0</v>
      </c>
      <c r="EK201" s="134" t="n">
        <f aca="false">EJ201+5.22</f>
        <v>5.22</v>
      </c>
      <c r="EL201" s="134" t="n">
        <f aca="false">EJ201+18.2</f>
        <v>18.2</v>
      </c>
      <c r="EM201" s="134" t="n">
        <f aca="false">EJ201+$EM$3</f>
        <v>11.4</v>
      </c>
      <c r="EN201" s="135" t="n">
        <f aca="false">IF(Monomers_Data!K201=1,0.5*EM201+0.5*EL201,IF(Monomers_Data!K201=2,0.7*EM201+0.3*EL201,IF(Monomers_Data!K201=3,MAXA(MINA(EL201,EM201),EK201),IF(Monomers_Data!K201=4,0.7*EM201+0.3*EK201,IF(Monomers_Data!K201=5,0.5*EM201+0.5*EK201,"ERR")))))</f>
        <v>11.4</v>
      </c>
      <c r="EP201" s="142" t="n">
        <f aca="false">EN201+EO201</f>
        <v>11.4</v>
      </c>
      <c r="EQ201" s="134" t="str">
        <f aca="false">VLOOKUP(A201,'[2]Price Curves'!$C$8:$BH$367,'[2]Price Curves'!$BH$1)</f>
        <v/>
      </c>
      <c r="ER201" s="134" t="str">
        <f aca="false">VLOOKUP(A201,'[2]Price Curves'!$C$8:$BH$367,'[2]Price Curves'!$BA$1)</f>
        <v/>
      </c>
      <c r="ES201" s="137" t="e">
        <f aca="false">MIN(((EQ201+$ET$1-ER201*0.7133-$ET$3)/5.69*2.4313)+1.5,CQ201-$ET$2)</f>
        <v>#VALUE!</v>
      </c>
      <c r="ET201" s="134" t="e">
        <f aca="false">MAX(($EQ201+$ET$1-$ER201*0.7133-$ET$3)/5.69*2.4313+1.5,$CQ201-$ET$2)</f>
        <v>#VALUE!</v>
      </c>
      <c r="EU201" s="138" t="e">
        <f aca="false">AVERAGE(ET201,ES201)</f>
        <v>#VALUE!</v>
      </c>
      <c r="EV201" s="134" t="n">
        <f aca="false">CB201*$EV$2+$EV$3</f>
        <v>-3</v>
      </c>
      <c r="EW201" s="134" t="e">
        <f aca="false">IF(Monomers_Data!U201=1,0.5*EU201+0.5*ET201,IF(Monomers_Data!U201=2,0.7*EU201+0.3*ET201,IF(Monomers_Data!U201=3,MAXA(MINA(ET201,EU201),ES201),IF(Monomers_Data!U201=4,0.7*EU201+0.3*ES201,IF(Monomers_Data!U201=5,0.5*EU201+0.5*ES201,"ERR")))))</f>
        <v>#VALUE!</v>
      </c>
      <c r="EX201" s="96" t="e">
        <f aca="false">EW201</f>
        <v>#VALUE!</v>
      </c>
      <c r="EY201" s="139" t="n">
        <f aca="false">VLOOKUP(A201,'[2]Price Curves'!$C$8:$BH$367,'[2]Price Curves'!$BE$1)</f>
        <v>5.03</v>
      </c>
      <c r="EZ201" s="134" t="n">
        <f aca="false">EY201*$EZ$2+$EZ$3</f>
        <v>77.077</v>
      </c>
      <c r="FA201" s="0" t="n">
        <f aca="false">((EY201*$FA$2)+$FA$3)*100</f>
        <v>72.815</v>
      </c>
    </row>
    <row r="202" customFormat="false" ht="12" hidden="false" customHeight="false" outlineLevel="0" collapsed="false">
      <c r="A202" s="140" t="n">
        <f aca="false">EOMONTH(A201,0)+1</f>
        <v>42856</v>
      </c>
      <c r="C202" s="125"/>
      <c r="E202" s="124"/>
      <c r="F202" s="124"/>
      <c r="G202" s="124"/>
      <c r="J202" s="118"/>
      <c r="O202" s="124"/>
      <c r="P202" s="124"/>
      <c r="Q202" s="124"/>
      <c r="S202" s="118"/>
      <c r="T202" s="118"/>
      <c r="U202" s="124"/>
      <c r="V202" s="124"/>
      <c r="W202" s="124"/>
      <c r="AE202" s="124"/>
      <c r="AF202" s="124"/>
      <c r="AG202" s="124"/>
      <c r="AI202" s="118"/>
      <c r="AJ202" s="118"/>
      <c r="AM202" s="124"/>
      <c r="AN202" s="124"/>
      <c r="AO202" s="124"/>
      <c r="AQ202" s="124"/>
      <c r="AR202" s="124"/>
      <c r="AS202" s="124"/>
      <c r="AT202" s="124"/>
      <c r="AU202" s="124"/>
      <c r="AV202" s="124"/>
      <c r="BK202" s="124"/>
      <c r="BM202" s="124"/>
      <c r="BN202" s="147"/>
      <c r="BO202" s="124"/>
      <c r="BR202" s="124"/>
      <c r="BS202" s="96" t="n">
        <f aca="false">BR202-2.5</f>
        <v>-2.5</v>
      </c>
      <c r="BT202" s="124"/>
      <c r="BU202" s="122" t="str">
        <f aca="false">VLOOKUP(A202,'[2]Price Curves'!$C$8:$IV$367,'[2]Price Curves'!$AW$1)</f>
        <v/>
      </c>
      <c r="BV202" s="96"/>
      <c r="BW202" s="96"/>
      <c r="BX202" s="96"/>
      <c r="BY202" s="96"/>
      <c r="BZ202" s="96" t="n">
        <f aca="false">IF(Monomers_Data!F202=1,0.5*BY202+0.5*BX202,IF(Monomers_Data!F202=2,0.7*BY202+0.3*BX202,IF(Monomers_Data!F202=3,MAXA(MINA(BX202,BY202),BW202),IF(Monomers_Data!F202=4,0.7*BY202+0.3*BW202,IF(Monomers_Data!F202=5,0.5*BY202+0.5*BW202,"ERR")))))</f>
        <v>0</v>
      </c>
      <c r="CA202" s="96"/>
      <c r="CB202" s="115"/>
      <c r="CC202" s="96"/>
      <c r="CD202" s="6"/>
      <c r="CE202" s="5"/>
      <c r="CG202" s="105"/>
      <c r="CH202" s="124"/>
      <c r="CI202" s="124"/>
      <c r="CJ202" s="124"/>
      <c r="CK202" s="124"/>
      <c r="CO202" s="118"/>
      <c r="CP202" s="118"/>
      <c r="CZ202" s="105" t="n">
        <v>0</v>
      </c>
      <c r="DA202" s="124"/>
      <c r="DB202" s="123"/>
      <c r="DJ202" s="124"/>
      <c r="DK202" s="123"/>
      <c r="DQ202" s="124"/>
      <c r="DR202" s="123"/>
      <c r="DS202" s="96"/>
      <c r="DT202" s="124"/>
      <c r="DU202" s="124"/>
      <c r="EJ202" s="134" t="n">
        <f aca="false">BV202</f>
        <v>0</v>
      </c>
      <c r="EK202" s="134" t="n">
        <f aca="false">EJ202+5.22</f>
        <v>5.22</v>
      </c>
      <c r="EL202" s="134" t="n">
        <f aca="false">EJ202+18.2</f>
        <v>18.2</v>
      </c>
      <c r="EM202" s="134" t="n">
        <f aca="false">EJ202+$EM$3</f>
        <v>11.4</v>
      </c>
      <c r="EN202" s="135" t="n">
        <f aca="false">IF(Monomers_Data!K202=1,0.5*EM202+0.5*EL202,IF(Monomers_Data!K202=2,0.7*EM202+0.3*EL202,IF(Monomers_Data!K202=3,MAXA(MINA(EL202,EM202),EK202),IF(Monomers_Data!K202=4,0.7*EM202+0.3*EK202,IF(Monomers_Data!K202=5,0.5*EM202+0.5*EK202,"ERR")))))</f>
        <v>11.4</v>
      </c>
      <c r="EP202" s="142" t="n">
        <f aca="false">EN202+EO202</f>
        <v>11.4</v>
      </c>
      <c r="EQ202" s="134" t="str">
        <f aca="false">VLOOKUP(A202,'[2]Price Curves'!$C$8:$BH$367,'[2]Price Curves'!$BH$1)</f>
        <v/>
      </c>
      <c r="ER202" s="134" t="str">
        <f aca="false">VLOOKUP(A202,'[2]Price Curves'!$C$8:$BH$367,'[2]Price Curves'!$BA$1)</f>
        <v/>
      </c>
      <c r="ES202" s="137" t="e">
        <f aca="false">MIN(((EQ202+$ET$1-ER202*0.7133-$ET$3)/5.69*2.4313)+1.5,CQ202-$ET$2)</f>
        <v>#VALUE!</v>
      </c>
      <c r="ET202" s="134" t="e">
        <f aca="false">MAX(($EQ202+$ET$1-$ER202*0.7133-$ET$3)/5.69*2.4313+1.5,$CQ202-$ET$2)</f>
        <v>#VALUE!</v>
      </c>
      <c r="EU202" s="138" t="e">
        <f aca="false">AVERAGE(ET202,ES202)</f>
        <v>#VALUE!</v>
      </c>
      <c r="EV202" s="134" t="n">
        <f aca="false">CB202*$EV$2+$EV$3</f>
        <v>-3</v>
      </c>
      <c r="EW202" s="134" t="e">
        <f aca="false">IF(Monomers_Data!U202=1,0.5*EU202+0.5*ET202,IF(Monomers_Data!U202=2,0.7*EU202+0.3*ET202,IF(Monomers_Data!U202=3,MAXA(MINA(ET202,EU202),ES202),IF(Monomers_Data!U202=4,0.7*EU202+0.3*ES202,IF(Monomers_Data!U202=5,0.5*EU202+0.5*ES202,"ERR")))))</f>
        <v>#VALUE!</v>
      </c>
      <c r="EX202" s="96" t="e">
        <f aca="false">EW202</f>
        <v>#VALUE!</v>
      </c>
      <c r="EY202" s="139" t="n">
        <f aca="false">VLOOKUP(A202,'[2]Price Curves'!$C$8:$BH$367,'[2]Price Curves'!$BE$1)</f>
        <v>5.064</v>
      </c>
      <c r="EZ202" s="134" t="n">
        <f aca="false">EY202*$EZ$2+$EZ$3</f>
        <v>77.6176</v>
      </c>
      <c r="FA202" s="0" t="n">
        <f aca="false">((EY202*$FA$2)+$FA$3)*100</f>
        <v>73.172</v>
      </c>
    </row>
    <row r="203" customFormat="false" ht="12" hidden="false" customHeight="false" outlineLevel="0" collapsed="false">
      <c r="A203" s="140" t="n">
        <f aca="false">EOMONTH(A202,0)+1</f>
        <v>42887</v>
      </c>
      <c r="C203" s="125"/>
      <c r="E203" s="124"/>
      <c r="F203" s="124"/>
      <c r="G203" s="124"/>
      <c r="J203" s="118"/>
      <c r="O203" s="124"/>
      <c r="P203" s="124"/>
      <c r="Q203" s="124"/>
      <c r="S203" s="118"/>
      <c r="T203" s="118"/>
      <c r="U203" s="124"/>
      <c r="V203" s="124"/>
      <c r="W203" s="124"/>
      <c r="AE203" s="124"/>
      <c r="AF203" s="124"/>
      <c r="AG203" s="124"/>
      <c r="AI203" s="118"/>
      <c r="AJ203" s="118"/>
      <c r="AM203" s="124"/>
      <c r="AN203" s="124"/>
      <c r="AO203" s="124"/>
      <c r="AQ203" s="124"/>
      <c r="AR203" s="124"/>
      <c r="AS203" s="124"/>
      <c r="AT203" s="124"/>
      <c r="AU203" s="124"/>
      <c r="AV203" s="124"/>
      <c r="BK203" s="124"/>
      <c r="BM203" s="124"/>
      <c r="BN203" s="147"/>
      <c r="BO203" s="124"/>
      <c r="BR203" s="124"/>
      <c r="BS203" s="96" t="n">
        <f aca="false">BR203-2.5</f>
        <v>-2.5</v>
      </c>
      <c r="BT203" s="124"/>
      <c r="BU203" s="122" t="str">
        <f aca="false">VLOOKUP(A203,'[2]Price Curves'!$C$8:$IV$367,'[2]Price Curves'!$AW$1)</f>
        <v/>
      </c>
      <c r="BV203" s="96"/>
      <c r="BW203" s="96"/>
      <c r="BX203" s="96"/>
      <c r="BY203" s="96"/>
      <c r="BZ203" s="96" t="n">
        <f aca="false">IF(Monomers_Data!F203=1,0.5*BY203+0.5*BX203,IF(Monomers_Data!F203=2,0.7*BY203+0.3*BX203,IF(Monomers_Data!F203=3,MAXA(MINA(BX203,BY203),BW203),IF(Monomers_Data!F203=4,0.7*BY203+0.3*BW203,IF(Monomers_Data!F203=5,0.5*BY203+0.5*BW203,"ERR")))))</f>
        <v>0</v>
      </c>
      <c r="CA203" s="96"/>
      <c r="CB203" s="115"/>
      <c r="CC203" s="96"/>
      <c r="CD203" s="6"/>
      <c r="CE203" s="5"/>
      <c r="CG203" s="105"/>
      <c r="CH203" s="124"/>
      <c r="CI203" s="124"/>
      <c r="CJ203" s="124"/>
      <c r="CK203" s="124"/>
      <c r="CO203" s="118"/>
      <c r="CP203" s="118"/>
      <c r="CZ203" s="105" t="n">
        <v>0</v>
      </c>
      <c r="DA203" s="124"/>
      <c r="DB203" s="123"/>
      <c r="DJ203" s="124"/>
      <c r="DK203" s="123"/>
      <c r="DQ203" s="124"/>
      <c r="DR203" s="123"/>
      <c r="DS203" s="96"/>
      <c r="DT203" s="124"/>
      <c r="DU203" s="124"/>
      <c r="EJ203" s="134" t="n">
        <f aca="false">BV203</f>
        <v>0</v>
      </c>
      <c r="EK203" s="134" t="n">
        <f aca="false">EJ203+5.22</f>
        <v>5.22</v>
      </c>
      <c r="EL203" s="134" t="n">
        <f aca="false">EJ203+18.2</f>
        <v>18.2</v>
      </c>
      <c r="EM203" s="134" t="n">
        <f aca="false">EJ203+$EM$3</f>
        <v>11.4</v>
      </c>
      <c r="EN203" s="135" t="n">
        <f aca="false">IF(Monomers_Data!K203=1,0.5*EM203+0.5*EL203,IF(Monomers_Data!K203=2,0.7*EM203+0.3*EL203,IF(Monomers_Data!K203=3,MAXA(MINA(EL203,EM203),EK203),IF(Monomers_Data!K203=4,0.7*EM203+0.3*EK203,IF(Monomers_Data!K203=5,0.5*EM203+0.5*EK203,"ERR")))))</f>
        <v>11.4</v>
      </c>
      <c r="EP203" s="142" t="n">
        <f aca="false">EN203+EO203</f>
        <v>11.4</v>
      </c>
      <c r="EQ203" s="134" t="str">
        <f aca="false">VLOOKUP(A203,'[2]Price Curves'!$C$8:$BH$367,'[2]Price Curves'!$BH$1)</f>
        <v/>
      </c>
      <c r="ER203" s="134" t="str">
        <f aca="false">VLOOKUP(A203,'[2]Price Curves'!$C$8:$BH$367,'[2]Price Curves'!$BA$1)</f>
        <v/>
      </c>
      <c r="ES203" s="137" t="e">
        <f aca="false">MIN(((EQ203+$ET$1-ER203*0.7133-$ET$3)/5.69*2.4313)+1.5,CQ203-$ET$2)</f>
        <v>#VALUE!</v>
      </c>
      <c r="ET203" s="134" t="e">
        <f aca="false">MAX(($EQ203+$ET$1-$ER203*0.7133-$ET$3)/5.69*2.4313+1.5,$CQ203-$ET$2)</f>
        <v>#VALUE!</v>
      </c>
      <c r="EU203" s="138" t="e">
        <f aca="false">AVERAGE(ET203,ES203)</f>
        <v>#VALUE!</v>
      </c>
      <c r="EV203" s="134" t="n">
        <f aca="false">CB203*$EV$2+$EV$3</f>
        <v>-3</v>
      </c>
      <c r="EW203" s="134" t="e">
        <f aca="false">IF(Monomers_Data!U203=1,0.5*EU203+0.5*ET203,IF(Monomers_Data!U203=2,0.7*EU203+0.3*ET203,IF(Monomers_Data!U203=3,MAXA(MINA(ET203,EU203),ES203),IF(Monomers_Data!U203=4,0.7*EU203+0.3*ES203,IF(Monomers_Data!U203=5,0.5*EU203+0.5*ES203,"ERR")))))</f>
        <v>#VALUE!</v>
      </c>
      <c r="EX203" s="96" t="e">
        <f aca="false">EW203</f>
        <v>#VALUE!</v>
      </c>
      <c r="EY203" s="139" t="n">
        <f aca="false">VLOOKUP(A203,'[2]Price Curves'!$C$8:$BH$367,'[2]Price Curves'!$BE$1)</f>
        <v>5.097</v>
      </c>
      <c r="EZ203" s="134" t="n">
        <f aca="false">EY203*$EZ$2+$EZ$3</f>
        <v>78.1423</v>
      </c>
      <c r="FA203" s="0" t="n">
        <f aca="false">((EY203*$FA$2)+$FA$3)*100</f>
        <v>73.5185</v>
      </c>
    </row>
    <row r="204" customFormat="false" ht="12.75" hidden="false" customHeight="false" outlineLevel="0" collapsed="false">
      <c r="A204" s="140" t="n">
        <f aca="false">EOMONTH(A203,0)+1</f>
        <v>42917</v>
      </c>
      <c r="C204" s="125"/>
      <c r="E204" s="124"/>
      <c r="F204" s="124"/>
      <c r="G204" s="124"/>
      <c r="J204" s="118"/>
      <c r="O204" s="124"/>
      <c r="P204" s="124"/>
      <c r="Q204" s="124"/>
      <c r="S204" s="118"/>
      <c r="T204" s="118"/>
      <c r="U204" s="124"/>
      <c r="V204" s="124"/>
      <c r="W204" s="124"/>
      <c r="AE204" s="124"/>
      <c r="AF204" s="124"/>
      <c r="AG204" s="124"/>
      <c r="AI204" s="118"/>
      <c r="AJ204" s="118"/>
      <c r="AM204" s="124"/>
      <c r="AN204" s="124"/>
      <c r="AO204" s="124"/>
      <c r="AQ204" s="124"/>
      <c r="AR204" s="124"/>
      <c r="AS204" s="124"/>
      <c r="AT204" s="124"/>
      <c r="AU204" s="124"/>
      <c r="AV204" s="124"/>
      <c r="BK204" s="124"/>
      <c r="BM204" s="124"/>
      <c r="BN204" s="147"/>
      <c r="BO204" s="124"/>
      <c r="BR204" s="124"/>
      <c r="BS204" s="96" t="n">
        <f aca="false">BR204-2.5</f>
        <v>-2.5</v>
      </c>
      <c r="BT204" s="124"/>
      <c r="BU204" s="122" t="str">
        <f aca="false">VLOOKUP(A204,'[2]Price Curves'!$C$8:$IV$367,'[2]Price Curves'!$AW$1)</f>
        <v/>
      </c>
      <c r="BV204" s="145"/>
      <c r="BW204" s="145"/>
      <c r="BX204" s="145"/>
      <c r="BY204" s="145"/>
      <c r="BZ204" s="96" t="n">
        <f aca="false">IF(Monomers_Data!F204=1,0.5*BY204+0.5*BX204,IF(Monomers_Data!F204=2,0.7*BY204+0.3*BX204,IF(Monomers_Data!F204=3,MAXA(MINA(BX204,BY204),BW204),IF(Monomers_Data!F204=4,0.7*BY204+0.3*BW204,IF(Monomers_Data!F204=5,0.5*BY204+0.5*BW204,"ERR")))))</f>
        <v>0</v>
      </c>
      <c r="CA204" s="96"/>
      <c r="CB204" s="148"/>
      <c r="CC204" s="145"/>
      <c r="CD204" s="143"/>
      <c r="CE204" s="146"/>
      <c r="CG204" s="105"/>
      <c r="CH204" s="124"/>
      <c r="CI204" s="124"/>
      <c r="CJ204" s="124"/>
      <c r="CK204" s="124"/>
      <c r="CO204" s="118"/>
      <c r="CP204" s="118"/>
      <c r="CZ204" s="105" t="n">
        <v>0</v>
      </c>
      <c r="DA204" s="124"/>
      <c r="DB204" s="123"/>
      <c r="DJ204" s="124"/>
      <c r="DK204" s="123"/>
      <c r="DQ204" s="124"/>
      <c r="DR204" s="123"/>
      <c r="DS204" s="96"/>
      <c r="DT204" s="124"/>
      <c r="DU204" s="124"/>
      <c r="EJ204" s="134" t="n">
        <f aca="false">BV204</f>
        <v>0</v>
      </c>
      <c r="EK204" s="134" t="n">
        <f aca="false">EJ204+5.22</f>
        <v>5.22</v>
      </c>
      <c r="EL204" s="134" t="n">
        <f aca="false">EJ204+18.2</f>
        <v>18.2</v>
      </c>
      <c r="EM204" s="134" t="n">
        <f aca="false">EJ204+$EM$3</f>
        <v>11.4</v>
      </c>
      <c r="EN204" s="135" t="n">
        <f aca="false">IF(Monomers_Data!K204=1,0.5*EM204+0.5*EL204,IF(Monomers_Data!K204=2,0.7*EM204+0.3*EL204,IF(Monomers_Data!K204=3,MAXA(MINA(EL204,EM204),EK204),IF(Monomers_Data!K204=4,0.7*EM204+0.3*EK204,IF(Monomers_Data!K204=5,0.5*EM204+0.5*EK204,"ERR")))))</f>
        <v>11.4</v>
      </c>
      <c r="EP204" s="142" t="n">
        <f aca="false">EN204+EO204</f>
        <v>11.4</v>
      </c>
      <c r="EQ204" s="134" t="str">
        <f aca="false">VLOOKUP(A204,'[2]Price Curves'!$C$8:$BH$367,'[2]Price Curves'!$BH$1)</f>
        <v/>
      </c>
      <c r="ER204" s="134" t="str">
        <f aca="false">VLOOKUP(A204,'[2]Price Curves'!$C$8:$BH$367,'[2]Price Curves'!$BA$1)</f>
        <v/>
      </c>
      <c r="ES204" s="137" t="e">
        <f aca="false">MIN(((EQ204+$ET$1-ER204*0.7133-$ET$3)/5.69*2.4313)+1.5,CQ204-$ET$2)</f>
        <v>#VALUE!</v>
      </c>
      <c r="ET204" s="134" t="e">
        <f aca="false">MAX(($EQ204+$ET$1-$ER204*0.7133-$ET$3)/5.69*2.4313+1.5,$CQ204-$ET$2)</f>
        <v>#VALUE!</v>
      </c>
      <c r="EU204" s="138" t="e">
        <f aca="false">AVERAGE(ET204,ES204)</f>
        <v>#VALUE!</v>
      </c>
      <c r="EV204" s="134" t="n">
        <f aca="false">CB204*$EV$2+$EV$3</f>
        <v>-3</v>
      </c>
      <c r="EW204" s="134" t="e">
        <f aca="false">IF(Monomers_Data!U204=1,0.5*EU204+0.5*ET204,IF(Monomers_Data!U204=2,0.7*EU204+0.3*ET204,IF(Monomers_Data!U204=3,MAXA(MINA(ET204,EU204),ES204),IF(Monomers_Data!U204=4,0.7*EU204+0.3*ES204,IF(Monomers_Data!U204=5,0.5*EU204+0.5*ES204,"ERR")))))</f>
        <v>#VALUE!</v>
      </c>
      <c r="EX204" s="96" t="e">
        <f aca="false">EW204</f>
        <v>#VALUE!</v>
      </c>
      <c r="EY204" s="139" t="n">
        <f aca="false">VLOOKUP(A204,'[2]Price Curves'!$C$8:$BH$367,'[2]Price Curves'!$BE$1)</f>
        <v>5.142</v>
      </c>
      <c r="EZ204" s="134" t="n">
        <f aca="false">EY204*$EZ$2+$EZ$3</f>
        <v>78.8578</v>
      </c>
      <c r="FA204" s="0" t="n">
        <f aca="false">((EY204*$FA$2)+$FA$3)*100</f>
        <v>73.991</v>
      </c>
    </row>
    <row r="205" customFormat="false" ht="12" hidden="false" customHeight="false" outlineLevel="0" collapsed="false">
      <c r="A205" s="140" t="n">
        <f aca="false">EOMONTH(A204,0)+1</f>
        <v>42948</v>
      </c>
      <c r="C205" s="125"/>
      <c r="E205" s="124"/>
      <c r="F205" s="124"/>
      <c r="G205" s="124"/>
      <c r="J205" s="118"/>
      <c r="O205" s="124"/>
      <c r="P205" s="124"/>
      <c r="Q205" s="124"/>
      <c r="S205" s="118"/>
      <c r="T205" s="118"/>
      <c r="U205" s="124"/>
      <c r="V205" s="124"/>
      <c r="W205" s="124"/>
      <c r="AE205" s="124"/>
      <c r="AF205" s="124"/>
      <c r="AG205" s="124"/>
      <c r="AI205" s="118"/>
      <c r="AJ205" s="118"/>
      <c r="AM205" s="124"/>
      <c r="AN205" s="124"/>
      <c r="AO205" s="124"/>
      <c r="AQ205" s="124"/>
      <c r="AR205" s="124"/>
      <c r="AS205" s="124"/>
      <c r="AT205" s="124"/>
      <c r="AU205" s="124"/>
      <c r="AV205" s="124"/>
      <c r="BK205" s="124"/>
      <c r="BM205" s="124"/>
      <c r="BN205" s="147"/>
      <c r="BO205" s="124"/>
      <c r="BR205" s="124"/>
      <c r="BS205" s="96" t="n">
        <f aca="false">BR205-2.5</f>
        <v>-2.5</v>
      </c>
      <c r="BT205" s="124"/>
      <c r="BU205" s="124"/>
      <c r="BV205" s="124"/>
      <c r="BW205" s="124"/>
      <c r="BX205" s="124"/>
      <c r="BY205" s="124"/>
      <c r="CB205" s="149"/>
      <c r="CC205" s="124"/>
      <c r="CG205" s="124"/>
      <c r="CH205" s="124"/>
      <c r="CI205" s="124"/>
      <c r="CJ205" s="124"/>
      <c r="CK205" s="124"/>
      <c r="CO205" s="118"/>
      <c r="CP205" s="118"/>
      <c r="CZ205" s="150"/>
      <c r="DA205" s="124"/>
      <c r="DB205" s="123"/>
      <c r="DJ205" s="124"/>
      <c r="DK205" s="123"/>
      <c r="DQ205" s="124"/>
      <c r="DR205" s="123"/>
      <c r="DS205" s="96"/>
      <c r="DT205" s="124"/>
      <c r="DU205" s="124"/>
      <c r="EJ205" s="134" t="n">
        <f aca="false">BV205</f>
        <v>0</v>
      </c>
      <c r="EK205" s="134" t="n">
        <f aca="false">EJ205+5.22</f>
        <v>5.22</v>
      </c>
      <c r="EL205" s="134" t="n">
        <f aca="false">EJ205+18.2</f>
        <v>18.2</v>
      </c>
      <c r="EM205" s="134" t="n">
        <f aca="false">EJ205+$EM$3</f>
        <v>11.4</v>
      </c>
      <c r="EN205" s="135" t="n">
        <f aca="false">IF(Monomers_Data!K205=1,0.5*EM205+0.5*EL205,IF(Monomers_Data!K205=2,0.7*EM205+0.3*EL205,IF(Monomers_Data!K205=3,MAXA(MINA(EL205,EM205),EK205),IF(Monomers_Data!K205=4,0.7*EM205+0.3*EK205,IF(Monomers_Data!K205=5,0.5*EM205+0.5*EK205,"ERR")))))</f>
        <v>11.4</v>
      </c>
      <c r="EP205" s="142" t="n">
        <f aca="false">EN205+EO205</f>
        <v>11.4</v>
      </c>
      <c r="EQ205" s="134" t="str">
        <f aca="false">VLOOKUP(A205,'[2]Price Curves'!$C$8:$BH$367,'[2]Price Curves'!$BH$1)</f>
        <v/>
      </c>
      <c r="ER205" s="134" t="str">
        <f aca="false">VLOOKUP(A205,'[2]Price Curves'!$C$8:$BH$367,'[2]Price Curves'!$BA$1)</f>
        <v/>
      </c>
      <c r="ES205" s="137" t="e">
        <f aca="false">MIN(((EQ205+$ET$1-ER205*0.7133-$ET$3)/5.69*2.4313)+1.5,CQ205-$ET$2)</f>
        <v>#VALUE!</v>
      </c>
      <c r="ET205" s="134" t="e">
        <f aca="false">MAX(($EQ205+$ET$1-$ER205*0.7133-$ET$3)/5.69*2.4313+1.5,$CQ205-$ET$2)</f>
        <v>#VALUE!</v>
      </c>
      <c r="EU205" s="138" t="e">
        <f aca="false">AVERAGE(ET205,ES205)</f>
        <v>#VALUE!</v>
      </c>
      <c r="EV205" s="134" t="n">
        <f aca="false">CB205*$EV$2+$EV$3</f>
        <v>-3</v>
      </c>
      <c r="EW205" s="134" t="e">
        <f aca="false">IF(Monomers_Data!U205=1,0.5*EU205+0.5*ET205,IF(Monomers_Data!U205=2,0.7*EU205+0.3*ET205,IF(Monomers_Data!U205=3,MAXA(MINA(ET205,EU205),ES205),IF(Monomers_Data!U205=4,0.7*EU205+0.3*ES205,IF(Monomers_Data!U205=5,0.5*EU205+0.5*ES205,"ERR")))))</f>
        <v>#VALUE!</v>
      </c>
      <c r="EX205" s="96" t="e">
        <f aca="false">EW205</f>
        <v>#VALUE!</v>
      </c>
      <c r="EY205" s="139" t="n">
        <f aca="false">VLOOKUP(A205,'[2]Price Curves'!$C$8:$BH$367,'[2]Price Curves'!$BE$1)</f>
        <v>5.177</v>
      </c>
      <c r="EZ205" s="134" t="n">
        <f aca="false">EY205*$EZ$2+$EZ$3</f>
        <v>79.4143</v>
      </c>
      <c r="FA205" s="0" t="n">
        <f aca="false">((EY205*$FA$2)+$FA$3)*100</f>
        <v>74.3585</v>
      </c>
    </row>
    <row r="206" customFormat="false" ht="12" hidden="false" customHeight="false" outlineLevel="0" collapsed="false">
      <c r="A206" s="140" t="n">
        <f aca="false">EOMONTH(A205,0)+1</f>
        <v>42979</v>
      </c>
      <c r="C206" s="125"/>
      <c r="E206" s="124"/>
      <c r="F206" s="124"/>
      <c r="G206" s="124"/>
      <c r="J206" s="118"/>
      <c r="O206" s="124"/>
      <c r="P206" s="124"/>
      <c r="Q206" s="124"/>
      <c r="S206" s="118"/>
      <c r="T206" s="118"/>
      <c r="U206" s="124"/>
      <c r="V206" s="124"/>
      <c r="W206" s="124"/>
      <c r="AE206" s="124"/>
      <c r="AF206" s="124"/>
      <c r="AG206" s="124"/>
      <c r="AI206" s="118"/>
      <c r="AJ206" s="118"/>
      <c r="AM206" s="124"/>
      <c r="AN206" s="124"/>
      <c r="AO206" s="124"/>
      <c r="AQ206" s="124"/>
      <c r="AR206" s="124"/>
      <c r="AS206" s="124"/>
      <c r="AT206" s="124"/>
      <c r="AU206" s="124"/>
      <c r="AV206" s="124"/>
      <c r="BK206" s="124"/>
      <c r="BM206" s="124"/>
      <c r="BN206" s="147"/>
      <c r="BO206" s="124"/>
      <c r="BR206" s="124"/>
      <c r="BS206" s="96" t="n">
        <f aca="false">BR206-2.5</f>
        <v>-2.5</v>
      </c>
      <c r="BT206" s="124"/>
      <c r="BU206" s="124"/>
      <c r="BV206" s="124"/>
      <c r="BW206" s="124"/>
      <c r="BX206" s="124"/>
      <c r="BY206" s="124"/>
      <c r="CB206" s="149"/>
      <c r="CC206" s="124"/>
      <c r="CG206" s="124"/>
      <c r="CH206" s="124"/>
      <c r="CI206" s="124"/>
      <c r="CJ206" s="124"/>
      <c r="CK206" s="124"/>
      <c r="CO206" s="118"/>
      <c r="CP206" s="118"/>
      <c r="CZ206" s="150"/>
      <c r="DA206" s="124"/>
      <c r="DB206" s="123"/>
      <c r="DJ206" s="124"/>
      <c r="DK206" s="123"/>
      <c r="DQ206" s="124"/>
      <c r="DR206" s="123"/>
      <c r="DS206" s="96"/>
      <c r="DT206" s="124"/>
      <c r="DU206" s="124"/>
      <c r="EJ206" s="134" t="n">
        <f aca="false">BV206</f>
        <v>0</v>
      </c>
      <c r="EK206" s="134" t="n">
        <f aca="false">EJ206+5.22</f>
        <v>5.22</v>
      </c>
      <c r="EL206" s="134" t="n">
        <f aca="false">EJ206+18.2</f>
        <v>18.2</v>
      </c>
      <c r="EM206" s="134" t="n">
        <f aca="false">EJ206+$EM$3</f>
        <v>11.4</v>
      </c>
      <c r="EN206" s="135" t="n">
        <f aca="false">IF(Monomers_Data!K206=1,0.5*EM206+0.5*EL206,IF(Monomers_Data!K206=2,0.7*EM206+0.3*EL206,IF(Monomers_Data!K206=3,MAXA(MINA(EL206,EM206),EK206),IF(Monomers_Data!K206=4,0.7*EM206+0.3*EK206,IF(Monomers_Data!K206=5,0.5*EM206+0.5*EK206,"ERR")))))</f>
        <v>11.4</v>
      </c>
      <c r="EP206" s="142" t="n">
        <f aca="false">EN206+EO206</f>
        <v>11.4</v>
      </c>
      <c r="EQ206" s="134" t="str">
        <f aca="false">VLOOKUP(A206,'[2]Price Curves'!$C$8:$BH$367,'[2]Price Curves'!$BH$1)</f>
        <v/>
      </c>
      <c r="ER206" s="134" t="str">
        <f aca="false">VLOOKUP(A206,'[2]Price Curves'!$C$8:$BH$367,'[2]Price Curves'!$BA$1)</f>
        <v/>
      </c>
      <c r="ES206" s="137" t="e">
        <f aca="false">MIN(((EQ206+$ET$1-ER206*0.7133-$ET$3)/5.69*2.4313)+1.5,CQ206-$ET$2)</f>
        <v>#VALUE!</v>
      </c>
      <c r="ET206" s="134" t="e">
        <f aca="false">MAX(($EQ206+$ET$1-$ER206*0.7133-$ET$3)/5.69*2.4313+1.5,$CQ206-$ET$2)</f>
        <v>#VALUE!</v>
      </c>
      <c r="EU206" s="138" t="e">
        <f aca="false">AVERAGE(ET206,ES206)</f>
        <v>#VALUE!</v>
      </c>
      <c r="EV206" s="134" t="n">
        <f aca="false">CB206*$EV$2+$EV$3</f>
        <v>-3</v>
      </c>
      <c r="EW206" s="134" t="e">
        <f aca="false">IF(Monomers_Data!U206=1,0.5*EU206+0.5*ET206,IF(Monomers_Data!U206=2,0.7*EU206+0.3*ET206,IF(Monomers_Data!U206=3,MAXA(MINA(ET206,EU206),ES206),IF(Monomers_Data!U206=4,0.7*EU206+0.3*ES206,IF(Monomers_Data!U206=5,0.5*EU206+0.5*ES206,"ERR")))))</f>
        <v>#VALUE!</v>
      </c>
      <c r="EX206" s="96" t="e">
        <f aca="false">EW206</f>
        <v>#VALUE!</v>
      </c>
      <c r="EY206" s="139" t="n">
        <f aca="false">VLOOKUP(A206,'[2]Price Curves'!$C$8:$BH$367,'[2]Price Curves'!$BE$1)</f>
        <v>5.182</v>
      </c>
      <c r="EZ206" s="134" t="n">
        <f aca="false">EY206*$EZ$2+$EZ$3</f>
        <v>79.4938</v>
      </c>
      <c r="FA206" s="0" t="n">
        <f aca="false">((EY206*$FA$2)+$FA$3)*100</f>
        <v>74.411</v>
      </c>
    </row>
    <row r="207" customFormat="false" ht="12" hidden="false" customHeight="false" outlineLevel="0" collapsed="false">
      <c r="A207" s="140" t="n">
        <f aca="false">EOMONTH(A206,0)+1</f>
        <v>43009</v>
      </c>
      <c r="C207" s="125"/>
      <c r="E207" s="124"/>
      <c r="F207" s="124"/>
      <c r="G207" s="124"/>
      <c r="J207" s="118"/>
      <c r="O207" s="124"/>
      <c r="P207" s="124"/>
      <c r="Q207" s="124"/>
      <c r="S207" s="118"/>
      <c r="T207" s="118"/>
      <c r="U207" s="124"/>
      <c r="V207" s="124"/>
      <c r="W207" s="124"/>
      <c r="AE207" s="124"/>
      <c r="AF207" s="124"/>
      <c r="AG207" s="124"/>
      <c r="AI207" s="118"/>
      <c r="AJ207" s="118"/>
      <c r="AM207" s="124"/>
      <c r="AN207" s="124"/>
      <c r="AO207" s="124"/>
      <c r="AQ207" s="124"/>
      <c r="AR207" s="124"/>
      <c r="AS207" s="124"/>
      <c r="AT207" s="124"/>
      <c r="AU207" s="124"/>
      <c r="AV207" s="124"/>
      <c r="BK207" s="124"/>
      <c r="BM207" s="124"/>
      <c r="BN207" s="147"/>
      <c r="BO207" s="124"/>
      <c r="BR207" s="124"/>
      <c r="BS207" s="96" t="n">
        <f aca="false">BR207-2.5</f>
        <v>-2.5</v>
      </c>
      <c r="BT207" s="124"/>
      <c r="BU207" s="124"/>
      <c r="BV207" s="124"/>
      <c r="BW207" s="124"/>
      <c r="BX207" s="124"/>
      <c r="BY207" s="124"/>
      <c r="CB207" s="149"/>
      <c r="CC207" s="124"/>
      <c r="CG207" s="124"/>
      <c r="CH207" s="124"/>
      <c r="CI207" s="124"/>
      <c r="CJ207" s="124"/>
      <c r="CK207" s="124"/>
      <c r="CO207" s="118"/>
      <c r="CP207" s="118"/>
      <c r="CZ207" s="150"/>
      <c r="DA207" s="124"/>
      <c r="DB207" s="123"/>
      <c r="DJ207" s="124"/>
      <c r="DK207" s="123"/>
      <c r="DQ207" s="124"/>
      <c r="DR207" s="123"/>
      <c r="DS207" s="96"/>
      <c r="DT207" s="124"/>
      <c r="DU207" s="124"/>
      <c r="EJ207" s="134" t="n">
        <f aca="false">BV207</f>
        <v>0</v>
      </c>
      <c r="EK207" s="134" t="n">
        <f aca="false">EJ207+5.22</f>
        <v>5.22</v>
      </c>
      <c r="EL207" s="134" t="n">
        <f aca="false">EJ207+18.2</f>
        <v>18.2</v>
      </c>
      <c r="EM207" s="134" t="n">
        <f aca="false">EJ207+$EM$3</f>
        <v>11.4</v>
      </c>
      <c r="EN207" s="135" t="n">
        <f aca="false">IF(Monomers_Data!K207=1,0.5*EM207+0.5*EL207,IF(Monomers_Data!K207=2,0.7*EM207+0.3*EL207,IF(Monomers_Data!K207=3,MAXA(MINA(EL207,EM207),EK207),IF(Monomers_Data!K207=4,0.7*EM207+0.3*EK207,IF(Monomers_Data!K207=5,0.5*EM207+0.5*EK207,"ERR")))))</f>
        <v>11.4</v>
      </c>
      <c r="EP207" s="142" t="n">
        <f aca="false">EN207+EO207</f>
        <v>11.4</v>
      </c>
      <c r="EQ207" s="134" t="str">
        <f aca="false">VLOOKUP(A207,'[2]Price Curves'!$C$8:$BH$367,'[2]Price Curves'!$BH$1)</f>
        <v/>
      </c>
      <c r="ER207" s="134" t="str">
        <f aca="false">VLOOKUP(A207,'[2]Price Curves'!$C$8:$BH$367,'[2]Price Curves'!$BA$1)</f>
        <v/>
      </c>
      <c r="ES207" s="137" t="e">
        <f aca="false">MIN(((EQ207+$ET$1-ER207*0.7133-$ET$3)/5.69*2.4313)+1.5,CQ207-$ET$2)</f>
        <v>#VALUE!</v>
      </c>
      <c r="ET207" s="134" t="e">
        <f aca="false">MAX(($EQ207+$ET$1-$ER207*0.7133-$ET$3)/5.69*2.4313+1.5,$CQ207-$ET$2)</f>
        <v>#VALUE!</v>
      </c>
      <c r="EU207" s="138" t="e">
        <f aca="false">AVERAGE(ET207,ES207)</f>
        <v>#VALUE!</v>
      </c>
      <c r="EV207" s="134" t="n">
        <f aca="false">CB207*$EV$2+$EV$3</f>
        <v>-3</v>
      </c>
      <c r="EW207" s="134" t="e">
        <f aca="false">IF(Monomers_Data!U207=1,0.5*EU207+0.5*ET207,IF(Monomers_Data!U207=2,0.7*EU207+0.3*ET207,IF(Monomers_Data!U207=3,MAXA(MINA(ET207,EU207),ES207),IF(Monomers_Data!U207=4,0.7*EU207+0.3*ES207,IF(Monomers_Data!U207=5,0.5*EU207+0.5*ES207,"ERR")))))</f>
        <v>#VALUE!</v>
      </c>
      <c r="EX207" s="96" t="e">
        <f aca="false">EW207</f>
        <v>#VALUE!</v>
      </c>
      <c r="EY207" s="139" t="n">
        <f aca="false">VLOOKUP(A207,'[2]Price Curves'!$C$8:$BH$367,'[2]Price Curves'!$BE$1)</f>
        <v>5.207</v>
      </c>
      <c r="EZ207" s="134" t="n">
        <f aca="false">EY207*$EZ$2+$EZ$3</f>
        <v>79.8913</v>
      </c>
      <c r="FA207" s="0" t="n">
        <f aca="false">((EY207*$FA$2)+$FA$3)*100</f>
        <v>74.6735</v>
      </c>
    </row>
    <row r="208" customFormat="false" ht="12" hidden="false" customHeight="false" outlineLevel="0" collapsed="false">
      <c r="A208" s="140" t="n">
        <f aca="false">EOMONTH(A207,0)+1</f>
        <v>43040</v>
      </c>
      <c r="C208" s="125"/>
      <c r="E208" s="124"/>
      <c r="F208" s="124"/>
      <c r="G208" s="124"/>
      <c r="J208" s="118"/>
      <c r="O208" s="124"/>
      <c r="P208" s="124"/>
      <c r="Q208" s="124"/>
      <c r="S208" s="118"/>
      <c r="T208" s="118"/>
      <c r="U208" s="124"/>
      <c r="V208" s="124"/>
      <c r="W208" s="124"/>
      <c r="AE208" s="124"/>
      <c r="AF208" s="124"/>
      <c r="AG208" s="124"/>
      <c r="AI208" s="118"/>
      <c r="AJ208" s="118"/>
      <c r="AM208" s="124"/>
      <c r="AN208" s="124"/>
      <c r="AO208" s="124"/>
      <c r="AQ208" s="124"/>
      <c r="AR208" s="124"/>
      <c r="AS208" s="124"/>
      <c r="AT208" s="124"/>
      <c r="AU208" s="124"/>
      <c r="AV208" s="124"/>
      <c r="BK208" s="124"/>
      <c r="BM208" s="124"/>
      <c r="BN208" s="147"/>
      <c r="BO208" s="124"/>
      <c r="BR208" s="124"/>
      <c r="BS208" s="96" t="n">
        <f aca="false">BR208-2.5</f>
        <v>-2.5</v>
      </c>
      <c r="BT208" s="124"/>
      <c r="BU208" s="124"/>
      <c r="BV208" s="124"/>
      <c r="BW208" s="124"/>
      <c r="BX208" s="124"/>
      <c r="BY208" s="124"/>
      <c r="CB208" s="149"/>
      <c r="CC208" s="124"/>
      <c r="CG208" s="124"/>
      <c r="CH208" s="124"/>
      <c r="CI208" s="124"/>
      <c r="CJ208" s="124"/>
      <c r="CK208" s="124"/>
      <c r="CO208" s="118"/>
      <c r="CP208" s="118"/>
      <c r="CZ208" s="150"/>
      <c r="DA208" s="124"/>
      <c r="DB208" s="123"/>
      <c r="DJ208" s="124"/>
      <c r="DK208" s="123"/>
      <c r="DQ208" s="124"/>
      <c r="DR208" s="123"/>
      <c r="DS208" s="96"/>
      <c r="DT208" s="124"/>
      <c r="DU208" s="124"/>
      <c r="EJ208" s="134" t="n">
        <f aca="false">BV208</f>
        <v>0</v>
      </c>
      <c r="EK208" s="134" t="n">
        <f aca="false">EJ208+5.22</f>
        <v>5.22</v>
      </c>
      <c r="EL208" s="134" t="n">
        <f aca="false">EJ208+18.2</f>
        <v>18.2</v>
      </c>
      <c r="EM208" s="134" t="n">
        <f aca="false">EJ208+$EM$3</f>
        <v>11.4</v>
      </c>
      <c r="EN208" s="135" t="n">
        <f aca="false">IF(Monomers_Data!K208=1,0.5*EM208+0.5*EL208,IF(Monomers_Data!K208=2,0.7*EM208+0.3*EL208,IF(Monomers_Data!K208=3,MAXA(MINA(EL208,EM208),EK208),IF(Monomers_Data!K208=4,0.7*EM208+0.3*EK208,IF(Monomers_Data!K208=5,0.5*EM208+0.5*EK208,"ERR")))))</f>
        <v>11.4</v>
      </c>
      <c r="EP208" s="142" t="n">
        <f aca="false">EN208+EO208</f>
        <v>11.4</v>
      </c>
      <c r="EQ208" s="134" t="str">
        <f aca="false">VLOOKUP(A208,'[2]Price Curves'!$C$8:$BH$367,'[2]Price Curves'!$BH$1)</f>
        <v/>
      </c>
      <c r="ER208" s="134" t="str">
        <f aca="false">VLOOKUP(A208,'[2]Price Curves'!$C$8:$BH$367,'[2]Price Curves'!$BA$1)</f>
        <v/>
      </c>
      <c r="ES208" s="137" t="e">
        <f aca="false">MIN(((EQ208+$ET$1-ER208*0.7133-$ET$3)/5.69*2.4313)+1.5,CQ208-$ET$2)</f>
        <v>#VALUE!</v>
      </c>
      <c r="ET208" s="134" t="e">
        <f aca="false">MAX(($EQ208+$ET$1-$ER208*0.7133-$ET$3)/5.69*2.4313+1.5,$CQ208-$ET$2)</f>
        <v>#VALUE!</v>
      </c>
      <c r="EU208" s="138" t="e">
        <f aca="false">AVERAGE(ET208,ES208)</f>
        <v>#VALUE!</v>
      </c>
      <c r="EV208" s="134" t="n">
        <f aca="false">CB208*$EV$2+$EV$3</f>
        <v>-3</v>
      </c>
      <c r="EW208" s="134" t="e">
        <f aca="false">IF(Monomers_Data!U208=1,0.5*EU208+0.5*ET208,IF(Monomers_Data!U208=2,0.7*EU208+0.3*ET208,IF(Monomers_Data!U208=3,MAXA(MINA(ET208,EU208),ES208),IF(Monomers_Data!U208=4,0.7*EU208+0.3*ES208,IF(Monomers_Data!U208=5,0.5*EU208+0.5*ES208,"ERR")))))</f>
        <v>#VALUE!</v>
      </c>
      <c r="EX208" s="96" t="e">
        <f aca="false">EW208</f>
        <v>#VALUE!</v>
      </c>
      <c r="EY208" s="139" t="n">
        <f aca="false">VLOOKUP(A208,'[2]Price Curves'!$C$8:$BH$367,'[2]Price Curves'!$BE$1)</f>
        <v>5.317</v>
      </c>
      <c r="EZ208" s="134" t="n">
        <f aca="false">EY208*$EZ$2+$EZ$3</f>
        <v>81.6403</v>
      </c>
      <c r="FA208" s="0" t="n">
        <f aca="false">((EY208*$FA$2)+$FA$3)*100</f>
        <v>75.8285</v>
      </c>
    </row>
    <row r="209" customFormat="false" ht="12" hidden="false" customHeight="false" outlineLevel="0" collapsed="false">
      <c r="A209" s="140" t="n">
        <f aca="false">EOMONTH(A208,0)+1</f>
        <v>43070</v>
      </c>
      <c r="C209" s="125"/>
      <c r="E209" s="124"/>
      <c r="F209" s="124"/>
      <c r="G209" s="124"/>
      <c r="J209" s="118"/>
      <c r="O209" s="124"/>
      <c r="P209" s="124"/>
      <c r="Q209" s="124"/>
      <c r="S209" s="118"/>
      <c r="T209" s="118"/>
      <c r="U209" s="124"/>
      <c r="V209" s="124"/>
      <c r="W209" s="124"/>
      <c r="AE209" s="124"/>
      <c r="AF209" s="124"/>
      <c r="AG209" s="124"/>
      <c r="AI209" s="118"/>
      <c r="AJ209" s="118"/>
      <c r="AM209" s="124"/>
      <c r="AN209" s="124"/>
      <c r="AO209" s="124"/>
      <c r="AQ209" s="124"/>
      <c r="AR209" s="124"/>
      <c r="AS209" s="124"/>
      <c r="AT209" s="124"/>
      <c r="AU209" s="124"/>
      <c r="AV209" s="124"/>
      <c r="BK209" s="124"/>
      <c r="BM209" s="124"/>
      <c r="BN209" s="147"/>
      <c r="BO209" s="124"/>
      <c r="BR209" s="124"/>
      <c r="BS209" s="96" t="n">
        <f aca="false">BR209-2.5</f>
        <v>-2.5</v>
      </c>
      <c r="BT209" s="124"/>
      <c r="BU209" s="124"/>
      <c r="BV209" s="124"/>
      <c r="BW209" s="124"/>
      <c r="BX209" s="124"/>
      <c r="BY209" s="124"/>
      <c r="CB209" s="149"/>
      <c r="CC209" s="124"/>
      <c r="CG209" s="124"/>
      <c r="CH209" s="124"/>
      <c r="CI209" s="124"/>
      <c r="CJ209" s="124"/>
      <c r="CK209" s="124"/>
      <c r="CO209" s="118"/>
      <c r="CP209" s="118"/>
      <c r="CZ209" s="150"/>
      <c r="DA209" s="124"/>
      <c r="DB209" s="123"/>
      <c r="DJ209" s="124"/>
      <c r="DK209" s="123"/>
      <c r="DQ209" s="124"/>
      <c r="DR209" s="123"/>
      <c r="DS209" s="96"/>
      <c r="DT209" s="124"/>
      <c r="DU209" s="124"/>
      <c r="EJ209" s="134" t="n">
        <f aca="false">BV209</f>
        <v>0</v>
      </c>
      <c r="EK209" s="134" t="n">
        <f aca="false">EJ209+5.22</f>
        <v>5.22</v>
      </c>
      <c r="EL209" s="134" t="n">
        <f aca="false">EJ209+18.2</f>
        <v>18.2</v>
      </c>
      <c r="EM209" s="134" t="n">
        <f aca="false">EJ209+$EM$3</f>
        <v>11.4</v>
      </c>
      <c r="EN209" s="135" t="n">
        <f aca="false">IF(Monomers_Data!K209=1,0.5*EM209+0.5*EL209,IF(Monomers_Data!K209=2,0.7*EM209+0.3*EL209,IF(Monomers_Data!K209=3,MAXA(MINA(EL209,EM209),EK209),IF(Monomers_Data!K209=4,0.7*EM209+0.3*EK209,IF(Monomers_Data!K209=5,0.5*EM209+0.5*EK209,"ERR")))))</f>
        <v>11.4</v>
      </c>
      <c r="EP209" s="142" t="n">
        <f aca="false">EN209+EO209</f>
        <v>11.4</v>
      </c>
      <c r="EQ209" s="134" t="str">
        <f aca="false">VLOOKUP(A209,'[2]Price Curves'!$C$8:$BH$367,'[2]Price Curves'!$BH$1)</f>
        <v/>
      </c>
      <c r="ER209" s="134" t="str">
        <f aca="false">VLOOKUP(A209,'[2]Price Curves'!$C$8:$BH$367,'[2]Price Curves'!$BA$1)</f>
        <v/>
      </c>
      <c r="ES209" s="137" t="e">
        <f aca="false">MIN(((EQ209+$ET$1-ER209*0.7133-$ET$3)/5.69*2.4313)+1.5,CQ209-$ET$2)</f>
        <v>#VALUE!</v>
      </c>
      <c r="ET209" s="134" t="e">
        <f aca="false">MAX(($EQ209+$ET$1-$ER209*0.7133-$ET$3)/5.69*2.4313+1.5,$CQ209-$ET$2)</f>
        <v>#VALUE!</v>
      </c>
      <c r="EU209" s="138" t="e">
        <f aca="false">AVERAGE(ET209,ES209)</f>
        <v>#VALUE!</v>
      </c>
      <c r="EV209" s="134" t="n">
        <f aca="false">CB209*$EV$2+$EV$3</f>
        <v>-3</v>
      </c>
      <c r="EW209" s="134" t="e">
        <f aca="false">IF(Monomers_Data!U209=1,0.5*EU209+0.5*ET209,IF(Monomers_Data!U209=2,0.7*EU209+0.3*ET209,IF(Monomers_Data!U209=3,MAXA(MINA(ET209,EU209),ES209),IF(Monomers_Data!U209=4,0.7*EU209+0.3*ES209,IF(Monomers_Data!U209=5,0.5*EU209+0.5*ES209,"ERR")))))</f>
        <v>#VALUE!</v>
      </c>
      <c r="EX209" s="96" t="e">
        <f aca="false">EW209</f>
        <v>#VALUE!</v>
      </c>
      <c r="EY209" s="139" t="n">
        <f aca="false">VLOOKUP(A209,'[2]Price Curves'!$C$8:$BH$367,'[2]Price Curves'!$BE$1)</f>
        <v>5.437</v>
      </c>
      <c r="EZ209" s="134" t="n">
        <f aca="false">EY209*$EZ$2+$EZ$3</f>
        <v>83.5483</v>
      </c>
      <c r="FA209" s="0" t="n">
        <f aca="false">((EY209*$FA$2)+$FA$3)*100</f>
        <v>77.0885</v>
      </c>
    </row>
    <row r="210" customFormat="false" ht="12" hidden="false" customHeight="false" outlineLevel="0" collapsed="false">
      <c r="A210" s="140" t="n">
        <f aca="false">EOMONTH(A209,0)+1</f>
        <v>43101</v>
      </c>
      <c r="C210" s="125"/>
      <c r="E210" s="124"/>
      <c r="F210" s="124"/>
      <c r="G210" s="124"/>
      <c r="J210" s="118"/>
      <c r="O210" s="124"/>
      <c r="P210" s="124"/>
      <c r="Q210" s="124"/>
      <c r="S210" s="118"/>
      <c r="T210" s="118"/>
      <c r="U210" s="124"/>
      <c r="V210" s="124"/>
      <c r="W210" s="124"/>
      <c r="AE210" s="124"/>
      <c r="AF210" s="124"/>
      <c r="AG210" s="124"/>
      <c r="AI210" s="118"/>
      <c r="AJ210" s="118"/>
      <c r="AM210" s="124"/>
      <c r="AN210" s="124"/>
      <c r="AO210" s="124"/>
      <c r="AQ210" s="124"/>
      <c r="AR210" s="124"/>
      <c r="AS210" s="124"/>
      <c r="AT210" s="124"/>
      <c r="AU210" s="124"/>
      <c r="AV210" s="124"/>
      <c r="BK210" s="124"/>
      <c r="BM210" s="124"/>
      <c r="BN210" s="147"/>
      <c r="BO210" s="124"/>
      <c r="BR210" s="124"/>
      <c r="BS210" s="96" t="n">
        <f aca="false">BR210-2.5</f>
        <v>-2.5</v>
      </c>
      <c r="BT210" s="124"/>
      <c r="BU210" s="124"/>
      <c r="BV210" s="124"/>
      <c r="BW210" s="124"/>
      <c r="BX210" s="124"/>
      <c r="BY210" s="124"/>
      <c r="CB210" s="149"/>
      <c r="CC210" s="124"/>
      <c r="CG210" s="124"/>
      <c r="CH210" s="124"/>
      <c r="CI210" s="124"/>
      <c r="CJ210" s="124"/>
      <c r="CK210" s="124"/>
      <c r="CO210" s="118"/>
      <c r="CP210" s="118"/>
      <c r="CZ210" s="150"/>
      <c r="DA210" s="124"/>
      <c r="DB210" s="123"/>
      <c r="DJ210" s="124"/>
      <c r="DK210" s="123"/>
      <c r="DQ210" s="124"/>
      <c r="DR210" s="123"/>
      <c r="DS210" s="96"/>
      <c r="DT210" s="124"/>
      <c r="DU210" s="124"/>
      <c r="EJ210" s="134" t="n">
        <f aca="false">BV210</f>
        <v>0</v>
      </c>
      <c r="EK210" s="134" t="n">
        <f aca="false">EJ210+5.22</f>
        <v>5.22</v>
      </c>
      <c r="EL210" s="134" t="n">
        <f aca="false">EJ210+18.2</f>
        <v>18.2</v>
      </c>
      <c r="EM210" s="134" t="n">
        <f aca="false">EJ210+$EM$3</f>
        <v>11.4</v>
      </c>
      <c r="EN210" s="135" t="n">
        <f aca="false">IF(Monomers_Data!K210=1,0.5*EM210+0.5*EL210,IF(Monomers_Data!K210=2,0.7*EM210+0.3*EL210,IF(Monomers_Data!K210=3,MAXA(MINA(EL210,EM210),EK210),IF(Monomers_Data!K210=4,0.7*EM210+0.3*EK210,IF(Monomers_Data!K210=5,0.5*EM210+0.5*EK210,"ERR")))))</f>
        <v>11.4</v>
      </c>
      <c r="EP210" s="142" t="n">
        <f aca="false">EN210+EO210</f>
        <v>11.4</v>
      </c>
      <c r="EQ210" s="134" t="str">
        <f aca="false">VLOOKUP(A210,'[2]Price Curves'!$C$8:$BH$367,'[2]Price Curves'!$BH$1)</f>
        <v/>
      </c>
      <c r="ER210" s="134" t="str">
        <f aca="false">VLOOKUP(A210,'[2]Price Curves'!$C$8:$BH$367,'[2]Price Curves'!$BA$1)</f>
        <v/>
      </c>
      <c r="ES210" s="137" t="e">
        <f aca="false">MIN(((EQ210+$ET$1-ER210*0.7133-$ET$3)/5.69*2.4313)+1.5,CQ210-$ET$2)</f>
        <v>#VALUE!</v>
      </c>
      <c r="ET210" s="134" t="e">
        <f aca="false">MAX(($EQ210+$ET$1-$ER210*0.7133-$ET$3)/5.69*2.4313+1.5,$CQ210-$ET$2)</f>
        <v>#VALUE!</v>
      </c>
      <c r="EU210" s="138" t="e">
        <f aca="false">AVERAGE(ET210,ES210)</f>
        <v>#VALUE!</v>
      </c>
      <c r="EV210" s="134" t="n">
        <f aca="false">CB210*$EV$2+$EV$3</f>
        <v>-3</v>
      </c>
      <c r="EW210" s="134" t="e">
        <f aca="false">IF(Monomers_Data!U210=1,0.5*EU210+0.5*ET210,IF(Monomers_Data!U210=2,0.7*EU210+0.3*ET210,IF(Monomers_Data!U210=3,MAXA(MINA(ET210,EU210),ES210),IF(Monomers_Data!U210=4,0.7*EU210+0.3*ES210,IF(Monomers_Data!U210=5,0.5*EU210+0.5*ES210,"ERR")))))</f>
        <v>#VALUE!</v>
      </c>
      <c r="EX210" s="96" t="e">
        <f aca="false">EW210</f>
        <v>#VALUE!</v>
      </c>
      <c r="EY210" s="139" t="n">
        <f aca="false">VLOOKUP(A210,'[2]Price Curves'!$C$8:$BH$367,'[2]Price Curves'!$BE$1)</f>
        <v>5.542</v>
      </c>
      <c r="EZ210" s="134" t="n">
        <f aca="false">EY210*$EZ$2+$EZ$3</f>
        <v>85.2178</v>
      </c>
      <c r="FA210" s="0" t="n">
        <f aca="false">((EY210*$FA$2)+$FA$3)*100</f>
        <v>78.191</v>
      </c>
    </row>
    <row r="211" customFormat="false" ht="12" hidden="false" customHeight="false" outlineLevel="0" collapsed="false">
      <c r="A211" s="140" t="n">
        <f aca="false">EOMONTH(A210,0)+1</f>
        <v>43132</v>
      </c>
      <c r="C211" s="125"/>
      <c r="E211" s="124"/>
      <c r="F211" s="124"/>
      <c r="G211" s="124"/>
      <c r="J211" s="118"/>
      <c r="O211" s="124"/>
      <c r="P211" s="124"/>
      <c r="Q211" s="124"/>
      <c r="S211" s="118"/>
      <c r="T211" s="118"/>
      <c r="U211" s="124"/>
      <c r="V211" s="124"/>
      <c r="W211" s="124"/>
      <c r="AE211" s="124"/>
      <c r="AF211" s="124"/>
      <c r="AG211" s="124"/>
      <c r="AI211" s="118"/>
      <c r="AJ211" s="118"/>
      <c r="AM211" s="124"/>
      <c r="AN211" s="124"/>
      <c r="AO211" s="124"/>
      <c r="AQ211" s="124"/>
      <c r="AR211" s="124"/>
      <c r="AS211" s="124"/>
      <c r="AT211" s="124"/>
      <c r="AU211" s="124"/>
      <c r="AV211" s="124"/>
      <c r="BK211" s="124"/>
      <c r="BM211" s="124"/>
      <c r="BN211" s="147"/>
      <c r="BO211" s="124"/>
      <c r="BR211" s="124"/>
      <c r="BS211" s="96" t="n">
        <f aca="false">BR211-2.5</f>
        <v>-2.5</v>
      </c>
      <c r="BT211" s="124"/>
      <c r="BU211" s="124"/>
      <c r="BV211" s="124"/>
      <c r="BW211" s="124"/>
      <c r="BX211" s="124"/>
      <c r="BY211" s="124"/>
      <c r="CB211" s="149"/>
      <c r="CC211" s="124"/>
      <c r="CG211" s="124"/>
      <c r="CH211" s="124"/>
      <c r="CI211" s="124"/>
      <c r="CJ211" s="124"/>
      <c r="CK211" s="124"/>
      <c r="CO211" s="118"/>
      <c r="CP211" s="118"/>
      <c r="CZ211" s="150"/>
      <c r="DA211" s="124"/>
      <c r="DB211" s="123"/>
      <c r="DJ211" s="124"/>
      <c r="DK211" s="123"/>
      <c r="DQ211" s="124"/>
      <c r="DR211" s="123"/>
      <c r="DS211" s="96"/>
      <c r="DT211" s="124"/>
      <c r="DU211" s="124"/>
      <c r="EJ211" s="134" t="n">
        <f aca="false">BV211</f>
        <v>0</v>
      </c>
      <c r="EK211" s="134" t="n">
        <f aca="false">EJ211+5.22</f>
        <v>5.22</v>
      </c>
      <c r="EL211" s="134" t="n">
        <f aca="false">EJ211+18.2</f>
        <v>18.2</v>
      </c>
      <c r="EM211" s="134" t="n">
        <f aca="false">EJ211+$EM$3</f>
        <v>11.4</v>
      </c>
      <c r="EN211" s="135" t="n">
        <f aca="false">IF(Monomers_Data!K211=1,0.5*EM211+0.5*EL211,IF(Monomers_Data!K211=2,0.7*EM211+0.3*EL211,IF(Monomers_Data!K211=3,MAXA(MINA(EL211,EM211),EK211),IF(Monomers_Data!K211=4,0.7*EM211+0.3*EK211,IF(Monomers_Data!K211=5,0.5*EM211+0.5*EK211,"ERR")))))</f>
        <v>11.4</v>
      </c>
      <c r="EP211" s="142" t="n">
        <f aca="false">EN211+EO211</f>
        <v>11.4</v>
      </c>
      <c r="EQ211" s="134" t="str">
        <f aca="false">VLOOKUP(A211,'[2]Price Curves'!$C$8:$BH$367,'[2]Price Curves'!$BH$1)</f>
        <v/>
      </c>
      <c r="ER211" s="134" t="str">
        <f aca="false">VLOOKUP(A211,'[2]Price Curves'!$C$8:$BH$367,'[2]Price Curves'!$BA$1)</f>
        <v/>
      </c>
      <c r="ES211" s="137" t="e">
        <f aca="false">MIN(((EQ211+$ET$1-ER211*0.7133-$ET$3)/5.69*2.4313)+1.5,CQ211-$ET$2)</f>
        <v>#VALUE!</v>
      </c>
      <c r="ET211" s="134" t="e">
        <f aca="false">MAX(($EQ211+$ET$1-$ER211*0.7133-$ET$3)/5.69*2.4313+1.5,$CQ211-$ET$2)</f>
        <v>#VALUE!</v>
      </c>
      <c r="EU211" s="138" t="e">
        <f aca="false">AVERAGE(ET211,ES211)</f>
        <v>#VALUE!</v>
      </c>
      <c r="EV211" s="134" t="n">
        <f aca="false">CB211*$EV$2+$EV$3</f>
        <v>-3</v>
      </c>
      <c r="EW211" s="134" t="e">
        <f aca="false">IF(Monomers_Data!U211=1,0.5*EU211+0.5*ET211,IF(Monomers_Data!U211=2,0.7*EU211+0.3*ET211,IF(Monomers_Data!U211=3,MAXA(MINA(ET211,EU211),ES211),IF(Monomers_Data!U211=4,0.7*EU211+0.3*ES211,IF(Monomers_Data!U211=5,0.5*EU211+0.5*ES211,"ERR")))))</f>
        <v>#VALUE!</v>
      </c>
      <c r="EX211" s="96" t="e">
        <f aca="false">EW211</f>
        <v>#VALUE!</v>
      </c>
      <c r="EY211" s="139" t="n">
        <f aca="false">VLOOKUP(A211,'[2]Price Curves'!$C$8:$BH$367,'[2]Price Curves'!$BE$1)</f>
        <v>5.422</v>
      </c>
      <c r="EZ211" s="134" t="n">
        <f aca="false">EY211*$EZ$2+$EZ$3</f>
        <v>83.3098</v>
      </c>
      <c r="FA211" s="0" t="n">
        <f aca="false">((EY211*$FA$2)+$FA$3)*100</f>
        <v>76.931</v>
      </c>
    </row>
    <row r="212" customFormat="false" ht="12" hidden="false" customHeight="false" outlineLevel="0" collapsed="false">
      <c r="A212" s="140" t="n">
        <f aca="false">EOMONTH(A211,0)+1</f>
        <v>43160</v>
      </c>
      <c r="C212" s="125"/>
      <c r="E212" s="124"/>
      <c r="F212" s="124"/>
      <c r="G212" s="124"/>
      <c r="J212" s="118"/>
      <c r="O212" s="124"/>
      <c r="P212" s="124"/>
      <c r="Q212" s="124"/>
      <c r="S212" s="118"/>
      <c r="T212" s="118"/>
      <c r="U212" s="124"/>
      <c r="V212" s="124"/>
      <c r="W212" s="124"/>
      <c r="AE212" s="124"/>
      <c r="AF212" s="124"/>
      <c r="AG212" s="124"/>
      <c r="AI212" s="118"/>
      <c r="AJ212" s="118"/>
      <c r="AM212" s="124"/>
      <c r="AN212" s="124"/>
      <c r="AO212" s="124"/>
      <c r="AQ212" s="124"/>
      <c r="AR212" s="124"/>
      <c r="AS212" s="124"/>
      <c r="AT212" s="124"/>
      <c r="AU212" s="124"/>
      <c r="AV212" s="124"/>
      <c r="BK212" s="124"/>
      <c r="BM212" s="124"/>
      <c r="BN212" s="147"/>
      <c r="BO212" s="124"/>
      <c r="BR212" s="124"/>
      <c r="BS212" s="96" t="n">
        <f aca="false">BR212-2.5</f>
        <v>-2.5</v>
      </c>
      <c r="BT212" s="124"/>
      <c r="BU212" s="124"/>
      <c r="BV212" s="124"/>
      <c r="BW212" s="124"/>
      <c r="BX212" s="124"/>
      <c r="BY212" s="124"/>
      <c r="CB212" s="149"/>
      <c r="CC212" s="124"/>
      <c r="CG212" s="124"/>
      <c r="CH212" s="124"/>
      <c r="CI212" s="124"/>
      <c r="CJ212" s="124"/>
      <c r="CK212" s="124"/>
      <c r="CO212" s="118"/>
      <c r="CP212" s="118"/>
      <c r="CZ212" s="150"/>
      <c r="DA212" s="124"/>
      <c r="DB212" s="123"/>
      <c r="DJ212" s="124"/>
      <c r="DK212" s="123"/>
      <c r="DQ212" s="124"/>
      <c r="DR212" s="123"/>
      <c r="DS212" s="96"/>
      <c r="DT212" s="124"/>
      <c r="DU212" s="124"/>
      <c r="EJ212" s="134" t="n">
        <f aca="false">BV212</f>
        <v>0</v>
      </c>
      <c r="EK212" s="134" t="n">
        <f aca="false">EJ212+5.22</f>
        <v>5.22</v>
      </c>
      <c r="EL212" s="134" t="n">
        <f aca="false">EJ212+18.2</f>
        <v>18.2</v>
      </c>
      <c r="EM212" s="134" t="n">
        <f aca="false">EJ212+$EM$3</f>
        <v>11.4</v>
      </c>
      <c r="EN212" s="135" t="n">
        <f aca="false">IF(Monomers_Data!K212=1,0.5*EM212+0.5*EL212,IF(Monomers_Data!K212=2,0.7*EM212+0.3*EL212,IF(Monomers_Data!K212=3,MAXA(MINA(EL212,EM212),EK212),IF(Monomers_Data!K212=4,0.7*EM212+0.3*EK212,IF(Monomers_Data!K212=5,0.5*EM212+0.5*EK212,"ERR")))))</f>
        <v>11.4</v>
      </c>
      <c r="EP212" s="142" t="n">
        <f aca="false">EN212+EO212</f>
        <v>11.4</v>
      </c>
      <c r="EQ212" s="134" t="str">
        <f aca="false">VLOOKUP(A212,'[2]Price Curves'!$C$8:$BH$367,'[2]Price Curves'!$BH$1)</f>
        <v/>
      </c>
      <c r="ER212" s="134" t="str">
        <f aca="false">VLOOKUP(A212,'[2]Price Curves'!$C$8:$BH$367,'[2]Price Curves'!$BA$1)</f>
        <v/>
      </c>
      <c r="ES212" s="137" t="e">
        <f aca="false">MIN(((EQ212+$ET$1-ER212*0.7133-$ET$3)/5.69*2.4313)+1.5,CQ212-$ET$2)</f>
        <v>#VALUE!</v>
      </c>
      <c r="ET212" s="134" t="e">
        <f aca="false">MAX(($EQ212+$ET$1-$ER212*0.7133-$ET$3)/5.69*2.4313+1.5,$CQ212-$ET$2)</f>
        <v>#VALUE!</v>
      </c>
      <c r="EU212" s="138" t="e">
        <f aca="false">AVERAGE(ET212,ES212)</f>
        <v>#VALUE!</v>
      </c>
      <c r="EV212" s="134" t="n">
        <f aca="false">CB212*$EV$2+$EV$3</f>
        <v>-3</v>
      </c>
      <c r="EW212" s="134" t="e">
        <f aca="false">IF(Monomers_Data!U212=1,0.5*EU212+0.5*ET212,IF(Monomers_Data!U212=2,0.7*EU212+0.3*ET212,IF(Monomers_Data!U212=3,MAXA(MINA(ET212,EU212),ES212),IF(Monomers_Data!U212=4,0.7*EU212+0.3*ES212,IF(Monomers_Data!U212=5,0.5*EU212+0.5*ES212,"ERR")))))</f>
        <v>#VALUE!</v>
      </c>
      <c r="EX212" s="96" t="e">
        <f aca="false">EW212</f>
        <v>#VALUE!</v>
      </c>
      <c r="EY212" s="139" t="n">
        <f aca="false">VLOOKUP(A212,'[2]Price Curves'!$C$8:$BH$367,'[2]Price Curves'!$BE$1)</f>
        <v>5.282</v>
      </c>
      <c r="EZ212" s="134" t="n">
        <f aca="false">EY212*$EZ$2+$EZ$3</f>
        <v>81.0838</v>
      </c>
      <c r="FA212" s="0" t="n">
        <f aca="false">((EY212*$FA$2)+$FA$3)*100</f>
        <v>75.461</v>
      </c>
    </row>
    <row r="213" customFormat="false" ht="12" hidden="false" customHeight="false" outlineLevel="0" collapsed="false">
      <c r="A213" s="140" t="n">
        <f aca="false">EOMONTH(A212,0)+1</f>
        <v>43191</v>
      </c>
      <c r="C213" s="125"/>
      <c r="E213" s="124"/>
      <c r="F213" s="124"/>
      <c r="G213" s="124"/>
      <c r="J213" s="118"/>
      <c r="O213" s="124"/>
      <c r="P213" s="124"/>
      <c r="Q213" s="124"/>
      <c r="S213" s="118"/>
      <c r="T213" s="118"/>
      <c r="U213" s="124"/>
      <c r="V213" s="124"/>
      <c r="W213" s="124"/>
      <c r="AE213" s="124"/>
      <c r="AF213" s="124"/>
      <c r="AG213" s="124"/>
      <c r="AI213" s="118"/>
      <c r="AJ213" s="118"/>
      <c r="AM213" s="124"/>
      <c r="AN213" s="124"/>
      <c r="AO213" s="124"/>
      <c r="AQ213" s="124"/>
      <c r="AR213" s="124"/>
      <c r="AS213" s="124"/>
      <c r="AT213" s="124"/>
      <c r="AU213" s="124"/>
      <c r="AV213" s="124"/>
      <c r="BK213" s="124"/>
      <c r="BM213" s="124"/>
      <c r="BN213" s="147"/>
      <c r="BO213" s="124"/>
      <c r="BR213" s="124"/>
      <c r="BS213" s="96" t="n">
        <f aca="false">BR213-2.5</f>
        <v>-2.5</v>
      </c>
      <c r="BT213" s="124"/>
      <c r="BU213" s="124"/>
      <c r="BV213" s="124"/>
      <c r="BW213" s="124"/>
      <c r="BX213" s="124"/>
      <c r="BY213" s="124"/>
      <c r="CB213" s="149"/>
      <c r="CC213" s="124"/>
      <c r="CG213" s="124"/>
      <c r="CH213" s="124"/>
      <c r="CI213" s="124"/>
      <c r="CJ213" s="124"/>
      <c r="CK213" s="124"/>
      <c r="CO213" s="118"/>
      <c r="CP213" s="118"/>
      <c r="CZ213" s="150"/>
      <c r="DA213" s="124"/>
      <c r="DB213" s="123"/>
      <c r="DJ213" s="124"/>
      <c r="DK213" s="123"/>
      <c r="DQ213" s="124"/>
      <c r="DR213" s="123"/>
      <c r="DS213" s="96"/>
      <c r="DT213" s="124"/>
      <c r="DU213" s="124"/>
      <c r="EJ213" s="134" t="n">
        <f aca="false">BV213</f>
        <v>0</v>
      </c>
      <c r="EK213" s="134" t="n">
        <f aca="false">EJ213+5.22</f>
        <v>5.22</v>
      </c>
      <c r="EL213" s="134" t="n">
        <f aca="false">EJ213+18.2</f>
        <v>18.2</v>
      </c>
      <c r="EM213" s="134" t="n">
        <f aca="false">EJ213+$EM$3</f>
        <v>11.4</v>
      </c>
      <c r="EN213" s="135" t="n">
        <f aca="false">IF(Monomers_Data!K213=1,0.5*EM213+0.5*EL213,IF(Monomers_Data!K213=2,0.7*EM213+0.3*EL213,IF(Monomers_Data!K213=3,MAXA(MINA(EL213,EM213),EK213),IF(Monomers_Data!K213=4,0.7*EM213+0.3*EK213,IF(Monomers_Data!K213=5,0.5*EM213+0.5*EK213,"ERR")))))</f>
        <v>11.4</v>
      </c>
      <c r="EP213" s="142" t="n">
        <f aca="false">EN213+EO213</f>
        <v>11.4</v>
      </c>
      <c r="EQ213" s="134" t="str">
        <f aca="false">VLOOKUP(A213,'[2]Price Curves'!$C$8:$BH$367,'[2]Price Curves'!$BH$1)</f>
        <v/>
      </c>
      <c r="ER213" s="134" t="str">
        <f aca="false">VLOOKUP(A213,'[2]Price Curves'!$C$8:$BH$367,'[2]Price Curves'!$BA$1)</f>
        <v/>
      </c>
      <c r="ES213" s="137" t="e">
        <f aca="false">MIN(((EQ213+$ET$1-ER213*0.7133-$ET$3)/5.69*2.4313)+1.5,CQ213-$ET$2)</f>
        <v>#VALUE!</v>
      </c>
      <c r="ET213" s="134" t="e">
        <f aca="false">MAX(($EQ213+$ET$1-$ER213*0.7133-$ET$3)/5.69*2.4313+1.5,$CQ213-$ET$2)</f>
        <v>#VALUE!</v>
      </c>
      <c r="EU213" s="138" t="e">
        <f aca="false">AVERAGE(ET213,ES213)</f>
        <v>#VALUE!</v>
      </c>
      <c r="EV213" s="134" t="n">
        <f aca="false">CB213*$EV$2+$EV$3</f>
        <v>-3</v>
      </c>
      <c r="EW213" s="134" t="e">
        <f aca="false">IF(Monomers_Data!U213=1,0.5*EU213+0.5*ET213,IF(Monomers_Data!U213=2,0.7*EU213+0.3*ET213,IF(Monomers_Data!U213=3,MAXA(MINA(ET213,EU213),ES213),IF(Monomers_Data!U213=4,0.7*EU213+0.3*ES213,IF(Monomers_Data!U213=5,0.5*EU213+0.5*ES213,"ERR")))))</f>
        <v>#VALUE!</v>
      </c>
      <c r="EX213" s="96" t="e">
        <f aca="false">EW213</f>
        <v>#VALUE!</v>
      </c>
      <c r="EY213" s="139" t="n">
        <f aca="false">VLOOKUP(A213,'[2]Price Curves'!$C$8:$BH$367,'[2]Price Curves'!$BE$1)</f>
        <v>5.14</v>
      </c>
      <c r="EZ213" s="134" t="n">
        <f aca="false">EY213*$EZ$2+$EZ$3</f>
        <v>78.826</v>
      </c>
      <c r="FA213" s="0" t="n">
        <f aca="false">((EY213*$FA$2)+$FA$3)*100</f>
        <v>73.97</v>
      </c>
    </row>
    <row r="214" customFormat="false" ht="12" hidden="false" customHeight="false" outlineLevel="0" collapsed="false">
      <c r="A214" s="140" t="n">
        <f aca="false">EOMONTH(A213,0)+1</f>
        <v>43221</v>
      </c>
      <c r="C214" s="125"/>
      <c r="E214" s="124"/>
      <c r="F214" s="124"/>
      <c r="G214" s="124"/>
      <c r="J214" s="118"/>
      <c r="O214" s="124"/>
      <c r="P214" s="124"/>
      <c r="Q214" s="124"/>
      <c r="S214" s="118"/>
      <c r="T214" s="118"/>
      <c r="U214" s="124"/>
      <c r="V214" s="124"/>
      <c r="W214" s="124"/>
      <c r="AE214" s="124"/>
      <c r="AF214" s="124"/>
      <c r="AG214" s="124"/>
      <c r="AI214" s="118"/>
      <c r="AJ214" s="118"/>
      <c r="AM214" s="124"/>
      <c r="AN214" s="124"/>
      <c r="AO214" s="124"/>
      <c r="AQ214" s="124"/>
      <c r="AR214" s="124"/>
      <c r="AS214" s="124"/>
      <c r="AT214" s="124"/>
      <c r="AU214" s="124"/>
      <c r="AV214" s="124"/>
      <c r="BK214" s="124"/>
      <c r="BM214" s="124"/>
      <c r="BN214" s="147"/>
      <c r="BO214" s="124"/>
      <c r="BR214" s="124"/>
      <c r="BS214" s="96" t="n">
        <f aca="false">BR214-2.5</f>
        <v>-2.5</v>
      </c>
      <c r="BT214" s="124"/>
      <c r="BU214" s="124"/>
      <c r="BV214" s="124"/>
      <c r="BW214" s="124"/>
      <c r="BX214" s="124"/>
      <c r="BY214" s="124"/>
      <c r="CB214" s="149"/>
      <c r="CC214" s="124"/>
      <c r="CG214" s="124"/>
      <c r="CH214" s="124"/>
      <c r="CI214" s="124"/>
      <c r="CJ214" s="124"/>
      <c r="CK214" s="124"/>
      <c r="CO214" s="118"/>
      <c r="CP214" s="118"/>
      <c r="CZ214" s="150"/>
      <c r="DA214" s="124"/>
      <c r="DB214" s="123"/>
      <c r="DJ214" s="124"/>
      <c r="DK214" s="123"/>
      <c r="DQ214" s="124"/>
      <c r="DR214" s="123"/>
      <c r="DS214" s="96"/>
      <c r="DT214" s="124"/>
      <c r="DU214" s="124"/>
      <c r="EJ214" s="134" t="n">
        <f aca="false">BV214</f>
        <v>0</v>
      </c>
      <c r="EK214" s="134" t="n">
        <f aca="false">EJ214+5.22</f>
        <v>5.22</v>
      </c>
      <c r="EL214" s="134" t="n">
        <f aca="false">EJ214+18.2</f>
        <v>18.2</v>
      </c>
      <c r="EM214" s="134" t="n">
        <f aca="false">EJ214+$EM$3</f>
        <v>11.4</v>
      </c>
      <c r="EN214" s="135" t="n">
        <f aca="false">IF(Monomers_Data!K214=1,0.5*EM214+0.5*EL214,IF(Monomers_Data!K214=2,0.7*EM214+0.3*EL214,IF(Monomers_Data!K214=3,MAXA(MINA(EL214,EM214),EK214),IF(Monomers_Data!K214=4,0.7*EM214+0.3*EK214,IF(Monomers_Data!K214=5,0.5*EM214+0.5*EK214,"ERR")))))</f>
        <v>11.4</v>
      </c>
      <c r="EP214" s="142" t="n">
        <f aca="false">EN214+EO214</f>
        <v>11.4</v>
      </c>
      <c r="EQ214" s="134" t="str">
        <f aca="false">VLOOKUP(A214,'[2]Price Curves'!$C$8:$BH$367,'[2]Price Curves'!$BH$1)</f>
        <v/>
      </c>
      <c r="ER214" s="134" t="str">
        <f aca="false">VLOOKUP(A214,'[2]Price Curves'!$C$8:$BH$367,'[2]Price Curves'!$BA$1)</f>
        <v/>
      </c>
      <c r="ES214" s="137" t="e">
        <f aca="false">MIN(((EQ214+$ET$1-ER214*0.7133-$ET$3)/5.69*2.4313)+1.5,CQ214-$ET$2)</f>
        <v>#VALUE!</v>
      </c>
      <c r="ET214" s="134" t="e">
        <f aca="false">MAX(($EQ214+$ET$1-$ER214*0.7133-$ET$3)/5.69*2.4313+1.5,$CQ214-$ET$2)</f>
        <v>#VALUE!</v>
      </c>
      <c r="EU214" s="138" t="e">
        <f aca="false">AVERAGE(ET214,ES214)</f>
        <v>#VALUE!</v>
      </c>
      <c r="EV214" s="134" t="n">
        <f aca="false">CB214*$EV$2+$EV$3</f>
        <v>-3</v>
      </c>
      <c r="EW214" s="134" t="e">
        <f aca="false">IF(Monomers_Data!U214=1,0.5*EU214+0.5*ET214,IF(Monomers_Data!U214=2,0.7*EU214+0.3*ET214,IF(Monomers_Data!U214=3,MAXA(MINA(ET214,EU214),ES214),IF(Monomers_Data!U214=4,0.7*EU214+0.3*ES214,IF(Monomers_Data!U214=5,0.5*EU214+0.5*ES214,"ERR")))))</f>
        <v>#VALUE!</v>
      </c>
      <c r="EX214" s="96" t="e">
        <f aca="false">EW214</f>
        <v>#VALUE!</v>
      </c>
      <c r="EY214" s="139" t="n">
        <f aca="false">VLOOKUP(A214,'[2]Price Curves'!$C$8:$BH$367,'[2]Price Curves'!$BE$1)</f>
        <v>5.174</v>
      </c>
      <c r="EZ214" s="134" t="n">
        <f aca="false">EY214*$EZ$2+$EZ$3</f>
        <v>79.3666</v>
      </c>
      <c r="FA214" s="0" t="n">
        <f aca="false">((EY214*$FA$2)+$FA$3)*100</f>
        <v>74.327</v>
      </c>
    </row>
    <row r="215" customFormat="false" ht="12" hidden="false" customHeight="false" outlineLevel="0" collapsed="false">
      <c r="A215" s="140" t="n">
        <f aca="false">EOMONTH(A214,0)+1</f>
        <v>43252</v>
      </c>
      <c r="C215" s="125"/>
      <c r="E215" s="124"/>
      <c r="F215" s="124"/>
      <c r="G215" s="124"/>
      <c r="J215" s="118"/>
      <c r="O215" s="124"/>
      <c r="P215" s="124"/>
      <c r="Q215" s="124"/>
      <c r="S215" s="118"/>
      <c r="T215" s="118"/>
      <c r="U215" s="124"/>
      <c r="V215" s="124"/>
      <c r="W215" s="124"/>
      <c r="AE215" s="124"/>
      <c r="AF215" s="124"/>
      <c r="AG215" s="124"/>
      <c r="AI215" s="118"/>
      <c r="AJ215" s="118"/>
      <c r="AM215" s="124"/>
      <c r="AN215" s="124"/>
      <c r="AO215" s="124"/>
      <c r="AQ215" s="124"/>
      <c r="AR215" s="124"/>
      <c r="AS215" s="124"/>
      <c r="AT215" s="124"/>
      <c r="AU215" s="124"/>
      <c r="AV215" s="124"/>
      <c r="BK215" s="124"/>
      <c r="BM215" s="124"/>
      <c r="BN215" s="147"/>
      <c r="BO215" s="124"/>
      <c r="BR215" s="124"/>
      <c r="BS215" s="96" t="n">
        <f aca="false">BR215-2.5</f>
        <v>-2.5</v>
      </c>
      <c r="BT215" s="124"/>
      <c r="BU215" s="124"/>
      <c r="BV215" s="124"/>
      <c r="BW215" s="124"/>
      <c r="BX215" s="124"/>
      <c r="BY215" s="124"/>
      <c r="CB215" s="149"/>
      <c r="CC215" s="124"/>
      <c r="CG215" s="124"/>
      <c r="CH215" s="124"/>
      <c r="CI215" s="124"/>
      <c r="CJ215" s="124"/>
      <c r="CK215" s="124"/>
      <c r="CO215" s="118"/>
      <c r="CP215" s="118"/>
      <c r="CZ215" s="150"/>
      <c r="DA215" s="124"/>
      <c r="DB215" s="123"/>
      <c r="DJ215" s="124"/>
      <c r="DK215" s="123"/>
      <c r="DQ215" s="124"/>
      <c r="DR215" s="123"/>
      <c r="DS215" s="96"/>
      <c r="DT215" s="124"/>
      <c r="DU215" s="124"/>
      <c r="EJ215" s="134" t="n">
        <f aca="false">BV215</f>
        <v>0</v>
      </c>
      <c r="EK215" s="134" t="n">
        <f aca="false">EJ215+5.22</f>
        <v>5.22</v>
      </c>
      <c r="EL215" s="134" t="n">
        <f aca="false">EJ215+18.2</f>
        <v>18.2</v>
      </c>
      <c r="EM215" s="134" t="n">
        <f aca="false">EJ215+$EM$3</f>
        <v>11.4</v>
      </c>
      <c r="EN215" s="135" t="n">
        <f aca="false">IF(Monomers_Data!K215=1,0.5*EM215+0.5*EL215,IF(Monomers_Data!K215=2,0.7*EM215+0.3*EL215,IF(Monomers_Data!K215=3,MAXA(MINA(EL215,EM215),EK215),IF(Monomers_Data!K215=4,0.7*EM215+0.3*EK215,IF(Monomers_Data!K215=5,0.5*EM215+0.5*EK215,"ERR")))))</f>
        <v>11.4</v>
      </c>
      <c r="EP215" s="142" t="n">
        <f aca="false">EN215+EO215</f>
        <v>11.4</v>
      </c>
      <c r="EQ215" s="134" t="str">
        <f aca="false">VLOOKUP(A215,'[2]Price Curves'!$C$8:$BH$367,'[2]Price Curves'!$BH$1)</f>
        <v/>
      </c>
      <c r="ER215" s="134" t="str">
        <f aca="false">VLOOKUP(A215,'[2]Price Curves'!$C$8:$BH$367,'[2]Price Curves'!$BA$1)</f>
        <v/>
      </c>
      <c r="ES215" s="137" t="e">
        <f aca="false">MIN(((EQ215+$ET$1-ER215*0.7133-$ET$3)/5.69*2.4313)+1.5,CQ215-$ET$2)</f>
        <v>#VALUE!</v>
      </c>
      <c r="ET215" s="134" t="e">
        <f aca="false">MAX(($EQ215+$ET$1-$ER215*0.7133-$ET$3)/5.69*2.4313+1.5,$CQ215-$ET$2)</f>
        <v>#VALUE!</v>
      </c>
      <c r="EU215" s="138" t="e">
        <f aca="false">AVERAGE(ET215,ES215)</f>
        <v>#VALUE!</v>
      </c>
      <c r="EV215" s="134" t="n">
        <f aca="false">CB215*$EV$2+$EV$3</f>
        <v>-3</v>
      </c>
      <c r="EW215" s="134" t="e">
        <f aca="false">IF(Monomers_Data!U215=1,0.5*EU215+0.5*ET215,IF(Monomers_Data!U215=2,0.7*EU215+0.3*ET215,IF(Monomers_Data!U215=3,MAXA(MINA(ET215,EU215),ES215),IF(Monomers_Data!U215=4,0.7*EU215+0.3*ES215,IF(Monomers_Data!U215=5,0.5*EU215+0.5*ES215,"ERR")))))</f>
        <v>#VALUE!</v>
      </c>
      <c r="EX215" s="96" t="e">
        <f aca="false">EW215</f>
        <v>#VALUE!</v>
      </c>
      <c r="EY215" s="139" t="n">
        <f aca="false">VLOOKUP(A215,'[2]Price Curves'!$C$8:$BH$367,'[2]Price Curves'!$BE$1)</f>
        <v>5.207</v>
      </c>
      <c r="EZ215" s="134" t="n">
        <f aca="false">EY215*$EZ$2+$EZ$3</f>
        <v>79.8913</v>
      </c>
      <c r="FA215" s="0" t="n">
        <f aca="false">((EY215*$FA$2)+$FA$3)*100</f>
        <v>74.6735</v>
      </c>
    </row>
    <row r="216" customFormat="false" ht="12" hidden="false" customHeight="false" outlineLevel="0" collapsed="false">
      <c r="A216" s="140" t="n">
        <f aca="false">EOMONTH(A215,0)+1</f>
        <v>43282</v>
      </c>
      <c r="C216" s="125"/>
      <c r="E216" s="124"/>
      <c r="F216" s="124"/>
      <c r="G216" s="124"/>
      <c r="J216" s="118"/>
      <c r="O216" s="124"/>
      <c r="P216" s="124"/>
      <c r="Q216" s="124"/>
      <c r="S216" s="118"/>
      <c r="T216" s="118"/>
      <c r="U216" s="124"/>
      <c r="V216" s="124"/>
      <c r="W216" s="124"/>
      <c r="AE216" s="124"/>
      <c r="AF216" s="124"/>
      <c r="AG216" s="124"/>
      <c r="AI216" s="118"/>
      <c r="AJ216" s="118"/>
      <c r="AM216" s="124"/>
      <c r="AN216" s="124"/>
      <c r="AO216" s="124"/>
      <c r="AQ216" s="124"/>
      <c r="AR216" s="124"/>
      <c r="AS216" s="124"/>
      <c r="AT216" s="124"/>
      <c r="AU216" s="124"/>
      <c r="AV216" s="124"/>
      <c r="BK216" s="124"/>
      <c r="BM216" s="124"/>
      <c r="BN216" s="147"/>
      <c r="BO216" s="124"/>
      <c r="BR216" s="124"/>
      <c r="BS216" s="96" t="n">
        <f aca="false">BR216-2.5</f>
        <v>-2.5</v>
      </c>
      <c r="BT216" s="124"/>
      <c r="BU216" s="124"/>
      <c r="BV216" s="124"/>
      <c r="BW216" s="124"/>
      <c r="BX216" s="124"/>
      <c r="BY216" s="124"/>
      <c r="CB216" s="149"/>
      <c r="CC216" s="124"/>
      <c r="CG216" s="124"/>
      <c r="CH216" s="124"/>
      <c r="CI216" s="124"/>
      <c r="CJ216" s="124"/>
      <c r="CK216" s="124"/>
      <c r="CO216" s="118"/>
      <c r="CP216" s="118"/>
      <c r="CZ216" s="150"/>
      <c r="DA216" s="124"/>
      <c r="DB216" s="123"/>
      <c r="DJ216" s="124"/>
      <c r="DK216" s="123"/>
      <c r="DQ216" s="124"/>
      <c r="DR216" s="123"/>
      <c r="DS216" s="96"/>
      <c r="DT216" s="124"/>
      <c r="DU216" s="124"/>
      <c r="EJ216" s="134" t="n">
        <f aca="false">BV216</f>
        <v>0</v>
      </c>
      <c r="EK216" s="134" t="n">
        <f aca="false">EJ216+5.22</f>
        <v>5.22</v>
      </c>
      <c r="EL216" s="134" t="n">
        <f aca="false">EJ216+18.2</f>
        <v>18.2</v>
      </c>
      <c r="EM216" s="134" t="n">
        <f aca="false">EJ216+$EM$3</f>
        <v>11.4</v>
      </c>
      <c r="EN216" s="135" t="n">
        <f aca="false">IF(Monomers_Data!K216=1,0.5*EM216+0.5*EL216,IF(Monomers_Data!K216=2,0.7*EM216+0.3*EL216,IF(Monomers_Data!K216=3,MAXA(MINA(EL216,EM216),EK216),IF(Monomers_Data!K216=4,0.7*EM216+0.3*EK216,IF(Monomers_Data!K216=5,0.5*EM216+0.5*EK216,"ERR")))))</f>
        <v>11.4</v>
      </c>
      <c r="EP216" s="142" t="n">
        <f aca="false">EN216+EO216</f>
        <v>11.4</v>
      </c>
      <c r="EQ216" s="134" t="str">
        <f aca="false">VLOOKUP(A216,'[2]Price Curves'!$C$8:$BH$367,'[2]Price Curves'!$BH$1)</f>
        <v/>
      </c>
      <c r="ER216" s="134" t="str">
        <f aca="false">VLOOKUP(A216,'[2]Price Curves'!$C$8:$BH$367,'[2]Price Curves'!$BA$1)</f>
        <v/>
      </c>
      <c r="ES216" s="137" t="e">
        <f aca="false">MIN(((EQ216+$ET$1-ER216*0.7133-$ET$3)/5.69*2.4313)+1.5,CQ216-$ET$2)</f>
        <v>#VALUE!</v>
      </c>
      <c r="ET216" s="134" t="e">
        <f aca="false">MAX(($EQ216+$ET$1-$ER216*0.7133-$ET$3)/5.69*2.4313+1.5,$CQ216-$ET$2)</f>
        <v>#VALUE!</v>
      </c>
      <c r="EU216" s="138" t="e">
        <f aca="false">AVERAGE(ET216,ES216)</f>
        <v>#VALUE!</v>
      </c>
      <c r="EV216" s="134" t="n">
        <f aca="false">CB216*$EV$2+$EV$3</f>
        <v>-3</v>
      </c>
      <c r="EW216" s="134" t="e">
        <f aca="false">IF(Monomers_Data!U216=1,0.5*EU216+0.5*ET216,IF(Monomers_Data!U216=2,0.7*EU216+0.3*ET216,IF(Monomers_Data!U216=3,MAXA(MINA(ET216,EU216),ES216),IF(Monomers_Data!U216=4,0.7*EU216+0.3*ES216,IF(Monomers_Data!U216=5,0.5*EU216+0.5*ES216,"ERR")))))</f>
        <v>#VALUE!</v>
      </c>
      <c r="EX216" s="96" t="e">
        <f aca="false">EW216</f>
        <v>#VALUE!</v>
      </c>
      <c r="EY216" s="139" t="n">
        <f aca="false">VLOOKUP(A216,'[2]Price Curves'!$C$8:$BH$367,'[2]Price Curves'!$BE$1)</f>
        <v>5.252</v>
      </c>
      <c r="EZ216" s="134" t="n">
        <f aca="false">EY216*$EZ$2+$EZ$3</f>
        <v>80.6068</v>
      </c>
      <c r="FA216" s="0" t="n">
        <f aca="false">((EY216*$FA$2)+$FA$3)*100</f>
        <v>75.146</v>
      </c>
    </row>
    <row r="217" customFormat="false" ht="12" hidden="false" customHeight="false" outlineLevel="0" collapsed="false">
      <c r="A217" s="140" t="n">
        <f aca="false">EOMONTH(A216,0)+1</f>
        <v>43313</v>
      </c>
      <c r="C217" s="125"/>
      <c r="E217" s="124"/>
      <c r="F217" s="124"/>
      <c r="G217" s="124"/>
      <c r="J217" s="118"/>
      <c r="O217" s="124"/>
      <c r="P217" s="124"/>
      <c r="Q217" s="124"/>
      <c r="S217" s="118"/>
      <c r="T217" s="118"/>
      <c r="U217" s="124"/>
      <c r="V217" s="124"/>
      <c r="W217" s="124"/>
      <c r="AE217" s="124"/>
      <c r="AF217" s="124"/>
      <c r="AG217" s="124"/>
      <c r="AI217" s="118"/>
      <c r="AJ217" s="118"/>
      <c r="AM217" s="124"/>
      <c r="AN217" s="124"/>
      <c r="AO217" s="124"/>
      <c r="AQ217" s="124"/>
      <c r="AR217" s="124"/>
      <c r="AS217" s="124"/>
      <c r="AT217" s="124"/>
      <c r="AU217" s="124"/>
      <c r="AV217" s="124"/>
      <c r="BK217" s="124"/>
      <c r="BM217" s="124"/>
      <c r="BN217" s="147"/>
      <c r="BO217" s="124"/>
      <c r="BR217" s="124"/>
      <c r="BS217" s="96" t="n">
        <f aca="false">BR217-2.5</f>
        <v>-2.5</v>
      </c>
      <c r="BT217" s="124"/>
      <c r="BU217" s="124"/>
      <c r="BV217" s="124"/>
      <c r="BW217" s="124"/>
      <c r="BX217" s="124"/>
      <c r="BY217" s="124"/>
      <c r="CB217" s="149"/>
      <c r="CC217" s="124"/>
      <c r="CG217" s="124"/>
      <c r="CH217" s="124"/>
      <c r="CI217" s="124"/>
      <c r="CJ217" s="124"/>
      <c r="CK217" s="124"/>
      <c r="CO217" s="118"/>
      <c r="CP217" s="118"/>
      <c r="CZ217" s="150"/>
      <c r="DA217" s="124"/>
      <c r="DB217" s="123"/>
      <c r="DJ217" s="124"/>
      <c r="DK217" s="123"/>
      <c r="DQ217" s="124"/>
      <c r="DR217" s="123"/>
      <c r="DS217" s="96"/>
      <c r="DT217" s="124"/>
      <c r="DU217" s="124"/>
      <c r="EJ217" s="134" t="n">
        <f aca="false">BV217</f>
        <v>0</v>
      </c>
      <c r="EK217" s="134" t="n">
        <f aca="false">EJ217+5.22</f>
        <v>5.22</v>
      </c>
      <c r="EL217" s="134" t="n">
        <f aca="false">EJ217+18.2</f>
        <v>18.2</v>
      </c>
      <c r="EM217" s="134" t="n">
        <f aca="false">EJ217+$EM$3</f>
        <v>11.4</v>
      </c>
      <c r="EN217" s="135" t="n">
        <f aca="false">IF(Monomers_Data!K217=1,0.5*EM217+0.5*EL217,IF(Monomers_Data!K217=2,0.7*EM217+0.3*EL217,IF(Monomers_Data!K217=3,MAXA(MINA(EL217,EM217),EK217),IF(Monomers_Data!K217=4,0.7*EM217+0.3*EK217,IF(Monomers_Data!K217=5,0.5*EM217+0.5*EK217,"ERR")))))</f>
        <v>11.4</v>
      </c>
      <c r="EP217" s="142" t="n">
        <f aca="false">EN217+EO217</f>
        <v>11.4</v>
      </c>
      <c r="EQ217" s="134" t="str">
        <f aca="false">VLOOKUP(A217,'[2]Price Curves'!$C$8:$BH$367,'[2]Price Curves'!$BH$1)</f>
        <v/>
      </c>
      <c r="ER217" s="134" t="str">
        <f aca="false">VLOOKUP(A217,'[2]Price Curves'!$C$8:$BH$367,'[2]Price Curves'!$BA$1)</f>
        <v/>
      </c>
      <c r="ES217" s="137" t="e">
        <f aca="false">MIN(((EQ217+$ET$1-ER217*0.7133-$ET$3)/5.69*2.4313)+1.5,CQ217-$ET$2)</f>
        <v>#VALUE!</v>
      </c>
      <c r="ET217" s="134" t="e">
        <f aca="false">MAX(($EQ217+$ET$1-$ER217*0.7133-$ET$3)/5.69*2.4313+1.5,$CQ217-$ET$2)</f>
        <v>#VALUE!</v>
      </c>
      <c r="EU217" s="138" t="e">
        <f aca="false">AVERAGE(ET217,ES217)</f>
        <v>#VALUE!</v>
      </c>
      <c r="EV217" s="134" t="n">
        <f aca="false">CB217*$EV$2+$EV$3</f>
        <v>-3</v>
      </c>
      <c r="EW217" s="134" t="e">
        <f aca="false">IF(Monomers_Data!U217=1,0.5*EU217+0.5*ET217,IF(Monomers_Data!U217=2,0.7*EU217+0.3*ET217,IF(Monomers_Data!U217=3,MAXA(MINA(ET217,EU217),ES217),IF(Monomers_Data!U217=4,0.7*EU217+0.3*ES217,IF(Monomers_Data!U217=5,0.5*EU217+0.5*ES217,"ERR")))))</f>
        <v>#VALUE!</v>
      </c>
      <c r="EX217" s="96" t="e">
        <f aca="false">EW217</f>
        <v>#VALUE!</v>
      </c>
      <c r="EY217" s="139" t="n">
        <f aca="false">VLOOKUP(A217,'[2]Price Curves'!$C$8:$BH$367,'[2]Price Curves'!$BE$1)</f>
        <v>5.287</v>
      </c>
      <c r="EZ217" s="134" t="n">
        <f aca="false">EY217*$EZ$2+$EZ$3</f>
        <v>81.1633</v>
      </c>
      <c r="FA217" s="0" t="n">
        <f aca="false">((EY217*$FA$2)+$FA$3)*100</f>
        <v>75.5135</v>
      </c>
    </row>
    <row r="218" customFormat="false" ht="12" hidden="false" customHeight="false" outlineLevel="0" collapsed="false">
      <c r="A218" s="140" t="n">
        <f aca="false">EOMONTH(A217,0)+1</f>
        <v>43344</v>
      </c>
      <c r="C218" s="125"/>
      <c r="E218" s="124"/>
      <c r="F218" s="124"/>
      <c r="G218" s="124"/>
      <c r="J218" s="118"/>
      <c r="O218" s="124"/>
      <c r="P218" s="124"/>
      <c r="Q218" s="124"/>
      <c r="S218" s="118"/>
      <c r="T218" s="118"/>
      <c r="U218" s="124"/>
      <c r="V218" s="124"/>
      <c r="W218" s="124"/>
      <c r="AE218" s="124"/>
      <c r="AF218" s="124"/>
      <c r="AG218" s="124"/>
      <c r="AI218" s="118"/>
      <c r="AJ218" s="118"/>
      <c r="AM218" s="124"/>
      <c r="AN218" s="124"/>
      <c r="AO218" s="124"/>
      <c r="AQ218" s="124"/>
      <c r="AR218" s="124"/>
      <c r="AS218" s="124"/>
      <c r="AT218" s="124"/>
      <c r="AU218" s="124"/>
      <c r="AV218" s="124"/>
      <c r="BK218" s="124"/>
      <c r="BM218" s="124"/>
      <c r="BN218" s="147"/>
      <c r="BO218" s="124"/>
      <c r="BR218" s="124"/>
      <c r="BS218" s="96" t="n">
        <f aca="false">BR218-2.5</f>
        <v>-2.5</v>
      </c>
      <c r="BT218" s="124"/>
      <c r="BU218" s="124"/>
      <c r="BV218" s="124"/>
      <c r="BW218" s="124"/>
      <c r="BX218" s="124"/>
      <c r="BY218" s="124"/>
      <c r="CB218" s="149"/>
      <c r="CC218" s="124"/>
      <c r="CG218" s="124"/>
      <c r="CH218" s="124"/>
      <c r="CI218" s="124"/>
      <c r="CJ218" s="124"/>
      <c r="CK218" s="124"/>
      <c r="CO218" s="118"/>
      <c r="CP218" s="118"/>
      <c r="CZ218" s="150"/>
      <c r="DA218" s="124"/>
      <c r="DB218" s="123"/>
      <c r="DJ218" s="124"/>
      <c r="DK218" s="123"/>
      <c r="DQ218" s="124"/>
      <c r="DR218" s="123"/>
      <c r="DS218" s="96"/>
      <c r="DT218" s="124"/>
      <c r="DU218" s="124"/>
      <c r="EJ218" s="134" t="n">
        <f aca="false">BV218</f>
        <v>0</v>
      </c>
      <c r="EK218" s="134" t="n">
        <f aca="false">EJ218+5.22</f>
        <v>5.22</v>
      </c>
      <c r="EL218" s="134" t="n">
        <f aca="false">EJ218+18.2</f>
        <v>18.2</v>
      </c>
      <c r="EM218" s="134" t="n">
        <f aca="false">EJ218+$EM$3</f>
        <v>11.4</v>
      </c>
      <c r="EN218" s="135" t="n">
        <f aca="false">IF(Monomers_Data!K218=1,0.5*EM218+0.5*EL218,IF(Monomers_Data!K218=2,0.7*EM218+0.3*EL218,IF(Monomers_Data!K218=3,MAXA(MINA(EL218,EM218),EK218),IF(Monomers_Data!K218=4,0.7*EM218+0.3*EK218,IF(Monomers_Data!K218=5,0.5*EM218+0.5*EK218,"ERR")))))</f>
        <v>11.4</v>
      </c>
      <c r="EP218" s="142" t="n">
        <f aca="false">EN218+EO218</f>
        <v>11.4</v>
      </c>
      <c r="EQ218" s="134" t="str">
        <f aca="false">VLOOKUP(A218,'[2]Price Curves'!$C$8:$BH$367,'[2]Price Curves'!$BH$1)</f>
        <v/>
      </c>
      <c r="ER218" s="134" t="str">
        <f aca="false">VLOOKUP(A218,'[2]Price Curves'!$C$8:$BH$367,'[2]Price Curves'!$BA$1)</f>
        <v/>
      </c>
      <c r="ES218" s="137" t="e">
        <f aca="false">MIN(((EQ218+$ET$1-ER218*0.7133-$ET$3)/5.69*2.4313)+1.5,CQ218-$ET$2)</f>
        <v>#VALUE!</v>
      </c>
      <c r="ET218" s="134" t="e">
        <f aca="false">MAX(($EQ218+$ET$1-$ER218*0.7133-$ET$3)/5.69*2.4313+1.5,$CQ218-$ET$2)</f>
        <v>#VALUE!</v>
      </c>
      <c r="EU218" s="138" t="e">
        <f aca="false">AVERAGE(ET218,ES218)</f>
        <v>#VALUE!</v>
      </c>
      <c r="EV218" s="134" t="n">
        <f aca="false">CB218*$EV$2+$EV$3</f>
        <v>-3</v>
      </c>
      <c r="EW218" s="134" t="e">
        <f aca="false">IF(Monomers_Data!U218=1,0.5*EU218+0.5*ET218,IF(Monomers_Data!U218=2,0.7*EU218+0.3*ET218,IF(Monomers_Data!U218=3,MAXA(MINA(ET218,EU218),ES218),IF(Monomers_Data!U218=4,0.7*EU218+0.3*ES218,IF(Monomers_Data!U218=5,0.5*EU218+0.5*ES218,"ERR")))))</f>
        <v>#VALUE!</v>
      </c>
      <c r="EX218" s="96" t="e">
        <f aca="false">EW218</f>
        <v>#VALUE!</v>
      </c>
      <c r="EY218" s="139" t="n">
        <f aca="false">VLOOKUP(A218,'[2]Price Curves'!$C$8:$BH$367,'[2]Price Curves'!$BE$1)</f>
        <v>5.292</v>
      </c>
      <c r="EZ218" s="134" t="n">
        <f aca="false">EY218*$EZ$2+$EZ$3</f>
        <v>81.2428</v>
      </c>
      <c r="FA218" s="0" t="n">
        <f aca="false">((EY218*$FA$2)+$FA$3)*100</f>
        <v>75.566</v>
      </c>
    </row>
    <row r="219" customFormat="false" ht="12" hidden="false" customHeight="false" outlineLevel="0" collapsed="false">
      <c r="A219" s="140" t="n">
        <f aca="false">EOMONTH(A218,0)+1</f>
        <v>43374</v>
      </c>
      <c r="C219" s="125"/>
      <c r="E219" s="124"/>
      <c r="F219" s="124"/>
      <c r="G219" s="124"/>
      <c r="J219" s="118"/>
      <c r="O219" s="124"/>
      <c r="P219" s="124"/>
      <c r="Q219" s="124"/>
      <c r="S219" s="118"/>
      <c r="T219" s="118"/>
      <c r="U219" s="124"/>
      <c r="V219" s="124"/>
      <c r="W219" s="124"/>
      <c r="AE219" s="124"/>
      <c r="AF219" s="124"/>
      <c r="AG219" s="124"/>
      <c r="AI219" s="118"/>
      <c r="AJ219" s="118"/>
      <c r="AM219" s="124"/>
      <c r="AN219" s="124"/>
      <c r="AO219" s="124"/>
      <c r="AQ219" s="124"/>
      <c r="AR219" s="124"/>
      <c r="AS219" s="124"/>
      <c r="AT219" s="124"/>
      <c r="AU219" s="124"/>
      <c r="AV219" s="124"/>
      <c r="BK219" s="124"/>
      <c r="BM219" s="124"/>
      <c r="BN219" s="147"/>
      <c r="BO219" s="124"/>
      <c r="BR219" s="124"/>
      <c r="BS219" s="96" t="n">
        <f aca="false">BR219-2.5</f>
        <v>-2.5</v>
      </c>
      <c r="BT219" s="124"/>
      <c r="BU219" s="124"/>
      <c r="BV219" s="124"/>
      <c r="BW219" s="124"/>
      <c r="BX219" s="124"/>
      <c r="BY219" s="124"/>
      <c r="CB219" s="149"/>
      <c r="CC219" s="124"/>
      <c r="CG219" s="124"/>
      <c r="CH219" s="124"/>
      <c r="CI219" s="124"/>
      <c r="CJ219" s="124"/>
      <c r="CK219" s="124"/>
      <c r="CO219" s="118"/>
      <c r="CP219" s="118"/>
      <c r="CZ219" s="150"/>
      <c r="DA219" s="124"/>
      <c r="DB219" s="123"/>
      <c r="DJ219" s="124"/>
      <c r="DK219" s="123"/>
      <c r="DQ219" s="124"/>
      <c r="DR219" s="123"/>
      <c r="DS219" s="96"/>
      <c r="DT219" s="124"/>
      <c r="DU219" s="124"/>
      <c r="EJ219" s="134" t="n">
        <f aca="false">BV219</f>
        <v>0</v>
      </c>
      <c r="EK219" s="134" t="n">
        <f aca="false">EJ219+5.22</f>
        <v>5.22</v>
      </c>
      <c r="EL219" s="134" t="n">
        <f aca="false">EJ219+18.2</f>
        <v>18.2</v>
      </c>
      <c r="EM219" s="134" t="n">
        <f aca="false">EJ219+$EM$3</f>
        <v>11.4</v>
      </c>
      <c r="EN219" s="135" t="n">
        <f aca="false">IF(Monomers_Data!K219=1,0.5*EM219+0.5*EL219,IF(Monomers_Data!K219=2,0.7*EM219+0.3*EL219,IF(Monomers_Data!K219=3,MAXA(MINA(EL219,EM219),EK219),IF(Monomers_Data!K219=4,0.7*EM219+0.3*EK219,IF(Monomers_Data!K219=5,0.5*EM219+0.5*EK219,"ERR")))))</f>
        <v>11.4</v>
      </c>
      <c r="EP219" s="142" t="n">
        <f aca="false">EN219+EO219</f>
        <v>11.4</v>
      </c>
      <c r="EQ219" s="134" t="str">
        <f aca="false">VLOOKUP(A219,'[2]Price Curves'!$C$8:$BH$367,'[2]Price Curves'!$BH$1)</f>
        <v/>
      </c>
      <c r="ER219" s="134" t="str">
        <f aca="false">VLOOKUP(A219,'[2]Price Curves'!$C$8:$BH$367,'[2]Price Curves'!$BA$1)</f>
        <v/>
      </c>
      <c r="ES219" s="137" t="e">
        <f aca="false">MIN(((EQ219+$ET$1-ER219*0.7133-$ET$3)/5.69*2.4313)+1.5,CQ219-$ET$2)</f>
        <v>#VALUE!</v>
      </c>
      <c r="ET219" s="134" t="e">
        <f aca="false">MAX(($EQ219+$ET$1-$ER219*0.7133-$ET$3)/5.69*2.4313+1.5,$CQ219-$ET$2)</f>
        <v>#VALUE!</v>
      </c>
      <c r="EU219" s="138" t="e">
        <f aca="false">AVERAGE(ET219,ES219)</f>
        <v>#VALUE!</v>
      </c>
      <c r="EV219" s="134" t="n">
        <f aca="false">CB219*$EV$2+$EV$3</f>
        <v>-3</v>
      </c>
      <c r="EW219" s="134" t="e">
        <f aca="false">IF(Monomers_Data!U219=1,0.5*EU219+0.5*ET219,IF(Monomers_Data!U219=2,0.7*EU219+0.3*ET219,IF(Monomers_Data!U219=3,MAXA(MINA(ET219,EU219),ES219),IF(Monomers_Data!U219=4,0.7*EU219+0.3*ES219,IF(Monomers_Data!U219=5,0.5*EU219+0.5*ES219,"ERR")))))</f>
        <v>#VALUE!</v>
      </c>
      <c r="EX219" s="96" t="e">
        <f aca="false">EW219</f>
        <v>#VALUE!</v>
      </c>
      <c r="EY219" s="139" t="n">
        <f aca="false">VLOOKUP(A219,'[2]Price Curves'!$C$8:$BH$367,'[2]Price Curves'!$BE$1)</f>
        <v>5.317</v>
      </c>
      <c r="EZ219" s="134" t="n">
        <f aca="false">EY219*$EZ$2+$EZ$3</f>
        <v>81.6403</v>
      </c>
      <c r="FA219" s="0" t="n">
        <f aca="false">((EY219*$FA$2)+$FA$3)*100</f>
        <v>75.8285</v>
      </c>
    </row>
    <row r="220" customFormat="false" ht="12" hidden="false" customHeight="false" outlineLevel="0" collapsed="false">
      <c r="A220" s="140" t="n">
        <f aca="false">EOMONTH(A219,0)+1</f>
        <v>43405</v>
      </c>
      <c r="C220" s="125"/>
      <c r="E220" s="124"/>
      <c r="F220" s="124"/>
      <c r="G220" s="124"/>
      <c r="J220" s="118"/>
      <c r="O220" s="124"/>
      <c r="P220" s="124"/>
      <c r="Q220" s="124"/>
      <c r="S220" s="118"/>
      <c r="T220" s="118"/>
      <c r="U220" s="124"/>
      <c r="V220" s="124"/>
      <c r="W220" s="124"/>
      <c r="AE220" s="124"/>
      <c r="AF220" s="124"/>
      <c r="AG220" s="124"/>
      <c r="AI220" s="118"/>
      <c r="AJ220" s="118"/>
      <c r="AM220" s="124"/>
      <c r="AN220" s="124"/>
      <c r="AO220" s="124"/>
      <c r="AQ220" s="124"/>
      <c r="AR220" s="124"/>
      <c r="AS220" s="124"/>
      <c r="AT220" s="124"/>
      <c r="AU220" s="124"/>
      <c r="AV220" s="124"/>
      <c r="BK220" s="124"/>
      <c r="BM220" s="124"/>
      <c r="BN220" s="124"/>
      <c r="BO220" s="124"/>
      <c r="BR220" s="124"/>
      <c r="BS220" s="96" t="n">
        <f aca="false">BR220-2.5</f>
        <v>-2.5</v>
      </c>
      <c r="BT220" s="124"/>
      <c r="BU220" s="124"/>
      <c r="BV220" s="124"/>
      <c r="BW220" s="124"/>
      <c r="BX220" s="124"/>
      <c r="BY220" s="124"/>
      <c r="CB220" s="149"/>
      <c r="CC220" s="124"/>
      <c r="CG220" s="124"/>
      <c r="CH220" s="124"/>
      <c r="CI220" s="124"/>
      <c r="CJ220" s="124"/>
      <c r="CK220" s="124"/>
      <c r="CO220" s="118"/>
      <c r="CP220" s="118"/>
      <c r="CZ220" s="150"/>
      <c r="DA220" s="124"/>
      <c r="DB220" s="123"/>
      <c r="DJ220" s="124"/>
      <c r="DK220" s="123"/>
      <c r="DQ220" s="124"/>
      <c r="DR220" s="123"/>
      <c r="DS220" s="96"/>
      <c r="DT220" s="124"/>
      <c r="DU220" s="124"/>
      <c r="EJ220" s="134" t="n">
        <f aca="false">BV220</f>
        <v>0</v>
      </c>
      <c r="EK220" s="134" t="n">
        <f aca="false">EJ220+5.22</f>
        <v>5.22</v>
      </c>
      <c r="EL220" s="134" t="n">
        <f aca="false">EJ220+18.2</f>
        <v>18.2</v>
      </c>
      <c r="EM220" s="134" t="n">
        <f aca="false">EJ220+$EM$3</f>
        <v>11.4</v>
      </c>
      <c r="EN220" s="135" t="n">
        <f aca="false">IF(Monomers_Data!K220=1,0.5*EM220+0.5*EL220,IF(Monomers_Data!K220=2,0.7*EM220+0.3*EL220,IF(Monomers_Data!K220=3,MAXA(MINA(EL220,EM220),EK220),IF(Monomers_Data!K220=4,0.7*EM220+0.3*EK220,IF(Monomers_Data!K220=5,0.5*EM220+0.5*EK220,"ERR")))))</f>
        <v>11.4</v>
      </c>
      <c r="EP220" s="142" t="n">
        <f aca="false">EN220+EO220</f>
        <v>11.4</v>
      </c>
      <c r="EQ220" s="134" t="str">
        <f aca="false">VLOOKUP(A220,'[2]Price Curves'!$C$8:$BH$367,'[2]Price Curves'!$BH$1)</f>
        <v/>
      </c>
      <c r="ER220" s="134" t="str">
        <f aca="false">VLOOKUP(A220,'[2]Price Curves'!$C$8:$BH$367,'[2]Price Curves'!$BA$1)</f>
        <v/>
      </c>
      <c r="ES220" s="137" t="e">
        <f aca="false">MIN(((EQ220+$ET$1-ER220*0.7133-$ET$3)/5.69*2.4313)+1.5,CQ220-$ET$2)</f>
        <v>#VALUE!</v>
      </c>
      <c r="ET220" s="134" t="e">
        <f aca="false">MAX(($EQ220+$ET$1-$ER220*0.7133-$ET$3)/5.69*2.4313+1.5,$CQ220-$ET$2)</f>
        <v>#VALUE!</v>
      </c>
      <c r="EU220" s="138" t="e">
        <f aca="false">AVERAGE(ET220,ES220)</f>
        <v>#VALUE!</v>
      </c>
      <c r="EV220" s="134" t="n">
        <f aca="false">CB220*$EV$2+$EV$3</f>
        <v>-3</v>
      </c>
      <c r="EW220" s="134" t="e">
        <f aca="false">IF(Monomers_Data!U220=1,0.5*EU220+0.5*ET220,IF(Monomers_Data!U220=2,0.7*EU220+0.3*ET220,IF(Monomers_Data!U220=3,MAXA(MINA(ET220,EU220),ES220),IF(Monomers_Data!U220=4,0.7*EU220+0.3*ES220,IF(Monomers_Data!U220=5,0.5*EU220+0.5*ES220,"ERR")))))</f>
        <v>#VALUE!</v>
      </c>
      <c r="EX220" s="96" t="e">
        <f aca="false">EW220</f>
        <v>#VALUE!</v>
      </c>
      <c r="EY220" s="139" t="n">
        <f aca="false">VLOOKUP(A220,'[2]Price Curves'!$C$8:$BH$367,'[2]Price Curves'!$BE$1)</f>
        <v>5.427</v>
      </c>
      <c r="EZ220" s="134" t="n">
        <f aca="false">EY220*$EZ$2+$EZ$3</f>
        <v>83.3893</v>
      </c>
      <c r="FA220" s="0" t="n">
        <f aca="false">((EY220*$FA$2)+$FA$3)*100</f>
        <v>76.9835</v>
      </c>
    </row>
    <row r="221" customFormat="false" ht="12" hidden="false" customHeight="false" outlineLevel="0" collapsed="false">
      <c r="A221" s="140" t="n">
        <f aca="false">EOMONTH(A220,0)+1</f>
        <v>43435</v>
      </c>
      <c r="C221" s="125"/>
      <c r="E221" s="124"/>
      <c r="F221" s="124"/>
      <c r="G221" s="124"/>
      <c r="J221" s="118"/>
      <c r="O221" s="124"/>
      <c r="P221" s="124"/>
      <c r="Q221" s="124"/>
      <c r="S221" s="118"/>
      <c r="T221" s="118"/>
      <c r="U221" s="124"/>
      <c r="V221" s="124"/>
      <c r="W221" s="124"/>
      <c r="AE221" s="124"/>
      <c r="AF221" s="124"/>
      <c r="AG221" s="124"/>
      <c r="AI221" s="118"/>
      <c r="AJ221" s="118"/>
      <c r="AM221" s="124"/>
      <c r="AN221" s="124"/>
      <c r="AO221" s="124"/>
      <c r="AQ221" s="124"/>
      <c r="AR221" s="124"/>
      <c r="AS221" s="124"/>
      <c r="AT221" s="124"/>
      <c r="AU221" s="124"/>
      <c r="AV221" s="124"/>
      <c r="BK221" s="124"/>
      <c r="BM221" s="124"/>
      <c r="BN221" s="124"/>
      <c r="BO221" s="124"/>
      <c r="BR221" s="124"/>
      <c r="BS221" s="96" t="n">
        <f aca="false">BR221-2.5</f>
        <v>-2.5</v>
      </c>
      <c r="BT221" s="124"/>
      <c r="BU221" s="124"/>
      <c r="BV221" s="124"/>
      <c r="BW221" s="124"/>
      <c r="BX221" s="124"/>
      <c r="BY221" s="124"/>
      <c r="CB221" s="149"/>
      <c r="CC221" s="124"/>
      <c r="CG221" s="124"/>
      <c r="CH221" s="124"/>
      <c r="CI221" s="124"/>
      <c r="CJ221" s="124"/>
      <c r="CK221" s="124"/>
      <c r="CO221" s="118"/>
      <c r="CP221" s="118"/>
      <c r="CZ221" s="150"/>
      <c r="DA221" s="124"/>
      <c r="DB221" s="123"/>
      <c r="DJ221" s="124"/>
      <c r="DK221" s="123"/>
      <c r="DQ221" s="124"/>
      <c r="DR221" s="123"/>
      <c r="DS221" s="96"/>
      <c r="DT221" s="124"/>
      <c r="DU221" s="124"/>
      <c r="EJ221" s="134" t="n">
        <f aca="false">BV221</f>
        <v>0</v>
      </c>
      <c r="EK221" s="134" t="n">
        <f aca="false">EJ221+5.22</f>
        <v>5.22</v>
      </c>
      <c r="EL221" s="134" t="n">
        <f aca="false">EJ221+18.2</f>
        <v>18.2</v>
      </c>
      <c r="EM221" s="134" t="n">
        <f aca="false">EJ221+$EM$3</f>
        <v>11.4</v>
      </c>
      <c r="EN221" s="135" t="n">
        <f aca="false">IF(Monomers_Data!K221=1,0.5*EM221+0.5*EL221,IF(Monomers_Data!K221=2,0.7*EM221+0.3*EL221,IF(Monomers_Data!K221=3,MAXA(MINA(EL221,EM221),EK221),IF(Monomers_Data!K221=4,0.7*EM221+0.3*EK221,IF(Monomers_Data!K221=5,0.5*EM221+0.5*EK221,"ERR")))))</f>
        <v>11.4</v>
      </c>
      <c r="EP221" s="142" t="n">
        <f aca="false">EN221+EO221</f>
        <v>11.4</v>
      </c>
      <c r="EQ221" s="134" t="str">
        <f aca="false">VLOOKUP(A221,'[2]Price Curves'!$C$8:$BH$367,'[2]Price Curves'!$BH$1)</f>
        <v/>
      </c>
      <c r="ER221" s="134" t="str">
        <f aca="false">VLOOKUP(A221,'[2]Price Curves'!$C$8:$BH$367,'[2]Price Curves'!$BA$1)</f>
        <v/>
      </c>
      <c r="ES221" s="137" t="e">
        <f aca="false">MIN(((EQ221+$ET$1-ER221*0.7133-$ET$3)/5.69*2.4313)+1.5,CQ221-$ET$2)</f>
        <v>#VALUE!</v>
      </c>
      <c r="ET221" s="134" t="e">
        <f aca="false">MAX(($EQ221+$ET$1-$ER221*0.7133-$ET$3)/5.69*2.4313+1.5,$CQ221-$ET$2)</f>
        <v>#VALUE!</v>
      </c>
      <c r="EU221" s="138" t="e">
        <f aca="false">AVERAGE(ET221,ES221)</f>
        <v>#VALUE!</v>
      </c>
      <c r="EV221" s="134" t="n">
        <f aca="false">CB221*$EV$2+$EV$3</f>
        <v>-3</v>
      </c>
      <c r="EW221" s="134" t="e">
        <f aca="false">IF(Monomers_Data!U221=1,0.5*EU221+0.5*ET221,IF(Monomers_Data!U221=2,0.7*EU221+0.3*ET221,IF(Monomers_Data!U221=3,MAXA(MINA(ET221,EU221),ES221),IF(Monomers_Data!U221=4,0.7*EU221+0.3*ES221,IF(Monomers_Data!U221=5,0.5*EU221+0.5*ES221,"ERR")))))</f>
        <v>#VALUE!</v>
      </c>
      <c r="EX221" s="96" t="e">
        <f aca="false">EW221</f>
        <v>#VALUE!</v>
      </c>
      <c r="EY221" s="139" t="n">
        <f aca="false">VLOOKUP(A221,'[2]Price Curves'!$C$8:$BH$367,'[2]Price Curves'!$BE$1)</f>
        <v>5.547</v>
      </c>
      <c r="EZ221" s="134" t="n">
        <f aca="false">EY221*$EZ$2+$EZ$3</f>
        <v>85.2973</v>
      </c>
      <c r="FA221" s="0" t="n">
        <f aca="false">((EY221*$FA$2)+$FA$3)*100</f>
        <v>78.2435</v>
      </c>
    </row>
    <row r="222" customFormat="false" ht="12" hidden="false" customHeight="false" outlineLevel="0" collapsed="false">
      <c r="A222" s="140" t="n">
        <f aca="false">EOMONTH(A221,0)+1</f>
        <v>43466</v>
      </c>
      <c r="C222" s="125"/>
      <c r="E222" s="124"/>
      <c r="F222" s="124"/>
      <c r="G222" s="124"/>
      <c r="J222" s="118"/>
      <c r="O222" s="124"/>
      <c r="P222" s="124"/>
      <c r="Q222" s="124"/>
      <c r="S222" s="118"/>
      <c r="T222" s="118"/>
      <c r="U222" s="124"/>
      <c r="V222" s="124"/>
      <c r="W222" s="124"/>
      <c r="AE222" s="124"/>
      <c r="AF222" s="124"/>
      <c r="AG222" s="124"/>
      <c r="AI222" s="118"/>
      <c r="AJ222" s="118"/>
      <c r="AM222" s="124"/>
      <c r="AN222" s="124"/>
      <c r="AO222" s="124"/>
      <c r="AQ222" s="124"/>
      <c r="AR222" s="124"/>
      <c r="AS222" s="124"/>
      <c r="AT222" s="124"/>
      <c r="AU222" s="124"/>
      <c r="AV222" s="124"/>
      <c r="BK222" s="124"/>
      <c r="BM222" s="124"/>
      <c r="BN222" s="124"/>
      <c r="BO222" s="124"/>
      <c r="BR222" s="124"/>
      <c r="BS222" s="96" t="n">
        <f aca="false">BR222-2.5</f>
        <v>-2.5</v>
      </c>
      <c r="BT222" s="124"/>
      <c r="BU222" s="124"/>
      <c r="BV222" s="124"/>
      <c r="BW222" s="124"/>
      <c r="BX222" s="124"/>
      <c r="BY222" s="124"/>
      <c r="CB222" s="149"/>
      <c r="CC222" s="124"/>
      <c r="CG222" s="124"/>
      <c r="CH222" s="124"/>
      <c r="CI222" s="124"/>
      <c r="CJ222" s="124"/>
      <c r="CK222" s="124"/>
      <c r="CO222" s="118"/>
      <c r="CP222" s="118"/>
      <c r="CZ222" s="150"/>
      <c r="DA222" s="124"/>
      <c r="DB222" s="123"/>
      <c r="DJ222" s="124"/>
      <c r="DK222" s="123"/>
      <c r="DQ222" s="124"/>
      <c r="DR222" s="123"/>
      <c r="DS222" s="96"/>
      <c r="DT222" s="124"/>
      <c r="DU222" s="124"/>
      <c r="EJ222" s="134" t="n">
        <f aca="false">BV222</f>
        <v>0</v>
      </c>
      <c r="EK222" s="134" t="n">
        <f aca="false">EJ222+5.22</f>
        <v>5.22</v>
      </c>
      <c r="EL222" s="134" t="n">
        <f aca="false">EJ222+18.2</f>
        <v>18.2</v>
      </c>
      <c r="EM222" s="134" t="n">
        <f aca="false">EJ222+$EM$3</f>
        <v>11.4</v>
      </c>
      <c r="EN222" s="135" t="n">
        <f aca="false">IF(Monomers_Data!K222=1,0.5*EM222+0.5*EL222,IF(Monomers_Data!K222=2,0.7*EM222+0.3*EL222,IF(Monomers_Data!K222=3,MAXA(MINA(EL222,EM222),EK222),IF(Monomers_Data!K222=4,0.7*EM222+0.3*EK222,IF(Monomers_Data!K222=5,0.5*EM222+0.5*EK222,"ERR")))))</f>
        <v>11.4</v>
      </c>
      <c r="EP222" s="142" t="n">
        <f aca="false">EN222+EO222</f>
        <v>11.4</v>
      </c>
      <c r="EQ222" s="134" t="str">
        <f aca="false">VLOOKUP(A222,'[2]Price Curves'!$C$8:$BH$367,'[2]Price Curves'!$BH$1)</f>
        <v/>
      </c>
      <c r="ER222" s="134" t="str">
        <f aca="false">VLOOKUP(A222,'[2]Price Curves'!$C$8:$BH$367,'[2]Price Curves'!$BA$1)</f>
        <v/>
      </c>
      <c r="ES222" s="137" t="e">
        <f aca="false">MIN(((EQ222+$ET$1-ER222*0.7133-$ET$3)/5.69*2.4313)+1.5,CQ222-$ET$2)</f>
        <v>#VALUE!</v>
      </c>
      <c r="ET222" s="134" t="e">
        <f aca="false">MAX(($EQ222+$ET$1-$ER222*0.7133-$ET$3)/5.69*2.4313+1.5,$CQ222-$ET$2)</f>
        <v>#VALUE!</v>
      </c>
      <c r="EU222" s="138" t="e">
        <f aca="false">AVERAGE(ET222,ES222)</f>
        <v>#VALUE!</v>
      </c>
      <c r="EV222" s="134" t="n">
        <f aca="false">CB222*$EV$2+$EV$3</f>
        <v>-3</v>
      </c>
      <c r="EW222" s="134" t="e">
        <f aca="false">IF(Monomers_Data!U222=1,0.5*EU222+0.5*ET222,IF(Monomers_Data!U222=2,0.7*EU222+0.3*ET222,IF(Monomers_Data!U222=3,MAXA(MINA(ET222,EU222),ES222),IF(Monomers_Data!U222=4,0.7*EU222+0.3*ES222,IF(Monomers_Data!U222=5,0.5*EU222+0.5*ES222,"ERR")))))</f>
        <v>#VALUE!</v>
      </c>
      <c r="EX222" s="96" t="e">
        <f aca="false">EW222</f>
        <v>#VALUE!</v>
      </c>
      <c r="EY222" s="139" t="n">
        <f aca="false">VLOOKUP(A222,'[2]Price Curves'!$C$8:$BH$367,'[2]Price Curves'!$BE$1)</f>
        <v>5.652</v>
      </c>
      <c r="EZ222" s="134" t="n">
        <f aca="false">EY222*$EZ$2+$EZ$3</f>
        <v>86.9668</v>
      </c>
      <c r="FA222" s="0" t="n">
        <f aca="false">((EY222*$FA$2)+$FA$3)*100</f>
        <v>79.346</v>
      </c>
    </row>
    <row r="223" customFormat="false" ht="12" hidden="false" customHeight="false" outlineLevel="0" collapsed="false">
      <c r="A223" s="140" t="n">
        <f aca="false">EOMONTH(A222,0)+1</f>
        <v>43497</v>
      </c>
      <c r="C223" s="125"/>
      <c r="E223" s="124"/>
      <c r="F223" s="124"/>
      <c r="G223" s="124"/>
      <c r="J223" s="118"/>
      <c r="O223" s="124"/>
      <c r="P223" s="124"/>
      <c r="Q223" s="124"/>
      <c r="S223" s="118"/>
      <c r="T223" s="118"/>
      <c r="U223" s="124"/>
      <c r="V223" s="124"/>
      <c r="W223" s="124"/>
      <c r="AE223" s="124"/>
      <c r="AF223" s="124"/>
      <c r="AG223" s="124"/>
      <c r="AI223" s="118"/>
      <c r="AJ223" s="118"/>
      <c r="AM223" s="124"/>
      <c r="AN223" s="124"/>
      <c r="AO223" s="124"/>
      <c r="AQ223" s="124"/>
      <c r="AR223" s="124"/>
      <c r="AS223" s="124"/>
      <c r="AT223" s="124"/>
      <c r="AU223" s="124"/>
      <c r="AV223" s="124"/>
      <c r="BK223" s="124"/>
      <c r="BM223" s="124"/>
      <c r="BN223" s="124"/>
      <c r="BO223" s="124"/>
      <c r="BR223" s="124"/>
      <c r="BS223" s="96" t="n">
        <f aca="false">BR223-2.5</f>
        <v>-2.5</v>
      </c>
      <c r="BT223" s="124"/>
      <c r="BU223" s="124"/>
      <c r="BV223" s="124"/>
      <c r="BW223" s="124"/>
      <c r="BX223" s="124"/>
      <c r="BY223" s="124"/>
      <c r="CB223" s="149"/>
      <c r="CC223" s="124"/>
      <c r="CG223" s="124"/>
      <c r="CH223" s="124"/>
      <c r="CI223" s="124"/>
      <c r="CJ223" s="124"/>
      <c r="CK223" s="124"/>
      <c r="CO223" s="118"/>
      <c r="CP223" s="118"/>
      <c r="CZ223" s="150"/>
      <c r="DA223" s="124"/>
      <c r="DB223" s="123"/>
      <c r="DJ223" s="124"/>
      <c r="DK223" s="123"/>
      <c r="DQ223" s="124"/>
      <c r="DR223" s="123"/>
      <c r="DS223" s="96"/>
      <c r="DT223" s="124"/>
      <c r="DU223" s="124"/>
      <c r="EJ223" s="134" t="n">
        <f aca="false">BV223</f>
        <v>0</v>
      </c>
      <c r="EK223" s="134" t="n">
        <f aca="false">EJ223+5.22</f>
        <v>5.22</v>
      </c>
      <c r="EL223" s="134" t="n">
        <f aca="false">EJ223+18.2</f>
        <v>18.2</v>
      </c>
      <c r="EM223" s="134" t="n">
        <f aca="false">EJ223+$EM$3</f>
        <v>11.4</v>
      </c>
      <c r="EN223" s="135" t="n">
        <f aca="false">IF(Monomers_Data!K223=1,0.5*EM223+0.5*EL223,IF(Monomers_Data!K223=2,0.7*EM223+0.3*EL223,IF(Monomers_Data!K223=3,MAXA(MINA(EL223,EM223),EK223),IF(Monomers_Data!K223=4,0.7*EM223+0.3*EK223,IF(Monomers_Data!K223=5,0.5*EM223+0.5*EK223,"ERR")))))</f>
        <v>11.4</v>
      </c>
      <c r="EP223" s="142" t="n">
        <f aca="false">EN223+EO223</f>
        <v>11.4</v>
      </c>
      <c r="EQ223" s="134" t="str">
        <f aca="false">VLOOKUP(A223,'[2]Price Curves'!$C$8:$BH$367,'[2]Price Curves'!$BH$1)</f>
        <v/>
      </c>
      <c r="ER223" s="134" t="str">
        <f aca="false">VLOOKUP(A223,'[2]Price Curves'!$C$8:$BH$367,'[2]Price Curves'!$BA$1)</f>
        <v/>
      </c>
      <c r="ES223" s="137" t="e">
        <f aca="false">MIN(((EQ223+$ET$1-ER223*0.7133-$ET$3)/5.69*2.4313)+1.5,CQ223-$ET$2)</f>
        <v>#VALUE!</v>
      </c>
      <c r="ET223" s="134" t="e">
        <f aca="false">MAX(($EQ223+$ET$1-$ER223*0.7133-$ET$3)/5.69*2.4313+1.5,$CQ223-$ET$2)</f>
        <v>#VALUE!</v>
      </c>
      <c r="EU223" s="138" t="e">
        <f aca="false">AVERAGE(ET223,ES223)</f>
        <v>#VALUE!</v>
      </c>
      <c r="EV223" s="134" t="n">
        <f aca="false">CB223*$EV$2+$EV$3</f>
        <v>-3</v>
      </c>
      <c r="EW223" s="134" t="e">
        <f aca="false">IF(Monomers_Data!U223=1,0.5*EU223+0.5*ET223,IF(Monomers_Data!U223=2,0.7*EU223+0.3*ET223,IF(Monomers_Data!U223=3,MAXA(MINA(ET223,EU223),ES223),IF(Monomers_Data!U223=4,0.7*EU223+0.3*ES223,IF(Monomers_Data!U223=5,0.5*EU223+0.5*ES223,"ERR")))))</f>
        <v>#VALUE!</v>
      </c>
      <c r="EX223" s="96" t="e">
        <f aca="false">EW223</f>
        <v>#VALUE!</v>
      </c>
      <c r="EY223" s="139" t="n">
        <f aca="false">VLOOKUP(A223,'[2]Price Curves'!$C$8:$BH$367,'[2]Price Curves'!$BE$1)</f>
        <v>5.532</v>
      </c>
      <c r="EZ223" s="134" t="n">
        <f aca="false">EY223*$EZ$2+$EZ$3</f>
        <v>85.0588</v>
      </c>
      <c r="FA223" s="0" t="n">
        <f aca="false">((EY223*$FA$2)+$FA$3)*100</f>
        <v>78.086</v>
      </c>
    </row>
    <row r="224" customFormat="false" ht="12" hidden="false" customHeight="false" outlineLevel="0" collapsed="false">
      <c r="A224" s="140" t="n">
        <f aca="false">EOMONTH(A223,0)+1</f>
        <v>43525</v>
      </c>
      <c r="C224" s="125"/>
      <c r="E224" s="124"/>
      <c r="F224" s="124"/>
      <c r="G224" s="124"/>
      <c r="J224" s="118"/>
      <c r="O224" s="124"/>
      <c r="P224" s="124"/>
      <c r="Q224" s="124"/>
      <c r="S224" s="118"/>
      <c r="T224" s="118"/>
      <c r="U224" s="124"/>
      <c r="V224" s="124"/>
      <c r="W224" s="124"/>
      <c r="AE224" s="124"/>
      <c r="AF224" s="124"/>
      <c r="AG224" s="124"/>
      <c r="AI224" s="118"/>
      <c r="AJ224" s="118"/>
      <c r="AM224" s="124"/>
      <c r="AN224" s="124"/>
      <c r="AO224" s="124"/>
      <c r="AQ224" s="124"/>
      <c r="AR224" s="124"/>
      <c r="AS224" s="124"/>
      <c r="AT224" s="124"/>
      <c r="AU224" s="124"/>
      <c r="AV224" s="124"/>
      <c r="BK224" s="124"/>
      <c r="BM224" s="124"/>
      <c r="BN224" s="124"/>
      <c r="BO224" s="124"/>
      <c r="BR224" s="124"/>
      <c r="BS224" s="96" t="n">
        <f aca="false">BR224-2.5</f>
        <v>-2.5</v>
      </c>
      <c r="BT224" s="124"/>
      <c r="BU224" s="124"/>
      <c r="BV224" s="124"/>
      <c r="BW224" s="124"/>
      <c r="BX224" s="124"/>
      <c r="BY224" s="124"/>
      <c r="CB224" s="149"/>
      <c r="CC224" s="124"/>
      <c r="CG224" s="124"/>
      <c r="CH224" s="124"/>
      <c r="CI224" s="124"/>
      <c r="CJ224" s="124"/>
      <c r="CK224" s="124"/>
      <c r="CO224" s="118"/>
      <c r="CP224" s="118"/>
      <c r="CZ224" s="150"/>
      <c r="DA224" s="124"/>
      <c r="DB224" s="123"/>
      <c r="DJ224" s="124"/>
      <c r="DK224" s="123"/>
      <c r="DQ224" s="124"/>
      <c r="DR224" s="123"/>
      <c r="DS224" s="96"/>
      <c r="DT224" s="124"/>
      <c r="DU224" s="124"/>
      <c r="EJ224" s="134" t="n">
        <f aca="false">BV224</f>
        <v>0</v>
      </c>
      <c r="EK224" s="134" t="n">
        <f aca="false">EJ224+5.22</f>
        <v>5.22</v>
      </c>
      <c r="EL224" s="134" t="n">
        <f aca="false">EJ224+18.2</f>
        <v>18.2</v>
      </c>
      <c r="EM224" s="134" t="n">
        <f aca="false">EJ224+$EM$3</f>
        <v>11.4</v>
      </c>
      <c r="EN224" s="135" t="n">
        <f aca="false">IF(Monomers_Data!K224=1,0.5*EM224+0.5*EL224,IF(Monomers_Data!K224=2,0.7*EM224+0.3*EL224,IF(Monomers_Data!K224=3,MAXA(MINA(EL224,EM224),EK224),IF(Monomers_Data!K224=4,0.7*EM224+0.3*EK224,IF(Monomers_Data!K224=5,0.5*EM224+0.5*EK224,"ERR")))))</f>
        <v>11.4</v>
      </c>
      <c r="EP224" s="142" t="n">
        <f aca="false">EN224+EO224</f>
        <v>11.4</v>
      </c>
      <c r="EQ224" s="134" t="str">
        <f aca="false">VLOOKUP(A224,'[2]Price Curves'!$C$8:$BH$367,'[2]Price Curves'!$BH$1)</f>
        <v/>
      </c>
      <c r="ER224" s="134" t="str">
        <f aca="false">VLOOKUP(A224,'[2]Price Curves'!$C$8:$BH$367,'[2]Price Curves'!$BA$1)</f>
        <v/>
      </c>
      <c r="ES224" s="137" t="e">
        <f aca="false">MIN(((EQ224+$ET$1-ER224*0.7133-$ET$3)/5.69*2.4313)+1.5,CQ224-$ET$2)</f>
        <v>#VALUE!</v>
      </c>
      <c r="ET224" s="134" t="e">
        <f aca="false">MAX(($EQ224+$ET$1-$ER224*0.7133-$ET$3)/5.69*2.4313+1.5,$CQ224-$ET$2)</f>
        <v>#VALUE!</v>
      </c>
      <c r="EU224" s="138" t="e">
        <f aca="false">AVERAGE(ET224,ES224)</f>
        <v>#VALUE!</v>
      </c>
      <c r="EV224" s="134" t="n">
        <f aca="false">CB224*$EV$2+$EV$3</f>
        <v>-3</v>
      </c>
      <c r="EW224" s="134" t="e">
        <f aca="false">IF(Monomers_Data!U224=1,0.5*EU224+0.5*ET224,IF(Monomers_Data!U224=2,0.7*EU224+0.3*ET224,IF(Monomers_Data!U224=3,MAXA(MINA(ET224,EU224),ES224),IF(Monomers_Data!U224=4,0.7*EU224+0.3*ES224,IF(Monomers_Data!U224=5,0.5*EU224+0.5*ES224,"ERR")))))</f>
        <v>#VALUE!</v>
      </c>
      <c r="EX224" s="96" t="e">
        <f aca="false">EW224</f>
        <v>#VALUE!</v>
      </c>
      <c r="EY224" s="139" t="n">
        <f aca="false">VLOOKUP(A224,'[2]Price Curves'!$C$8:$BH$367,'[2]Price Curves'!$BE$1)</f>
        <v>5.392</v>
      </c>
      <c r="EZ224" s="134" t="n">
        <f aca="false">EY224*$EZ$2+$EZ$3</f>
        <v>82.8328</v>
      </c>
      <c r="FA224" s="0" t="n">
        <f aca="false">((EY224*$FA$2)+$FA$3)*100</f>
        <v>76.616</v>
      </c>
    </row>
    <row r="225" customFormat="false" ht="12" hidden="false" customHeight="false" outlineLevel="0" collapsed="false">
      <c r="A225" s="140" t="n">
        <f aca="false">EOMONTH(A224,0)+1</f>
        <v>43556</v>
      </c>
      <c r="C225" s="125"/>
      <c r="E225" s="124"/>
      <c r="F225" s="124"/>
      <c r="G225" s="124"/>
      <c r="J225" s="118"/>
      <c r="O225" s="124"/>
      <c r="P225" s="124"/>
      <c r="Q225" s="124"/>
      <c r="S225" s="118"/>
      <c r="T225" s="118"/>
      <c r="U225" s="124"/>
      <c r="V225" s="124"/>
      <c r="W225" s="124"/>
      <c r="AE225" s="124"/>
      <c r="AF225" s="124"/>
      <c r="AG225" s="124"/>
      <c r="AI225" s="118"/>
      <c r="AJ225" s="118"/>
      <c r="AM225" s="124"/>
      <c r="AN225" s="124"/>
      <c r="AO225" s="124"/>
      <c r="AQ225" s="124"/>
      <c r="AR225" s="124"/>
      <c r="AS225" s="124"/>
      <c r="AT225" s="124"/>
      <c r="AU225" s="124"/>
      <c r="AV225" s="124"/>
      <c r="BK225" s="124"/>
      <c r="BM225" s="124"/>
      <c r="BN225" s="124"/>
      <c r="BO225" s="124"/>
      <c r="BR225" s="124"/>
      <c r="BS225" s="96" t="n">
        <f aca="false">BR225-2.5</f>
        <v>-2.5</v>
      </c>
      <c r="BT225" s="124"/>
      <c r="BU225" s="124"/>
      <c r="BV225" s="124"/>
      <c r="BW225" s="124"/>
      <c r="BX225" s="124"/>
      <c r="BY225" s="124"/>
      <c r="CB225" s="149"/>
      <c r="CC225" s="124"/>
      <c r="CG225" s="124"/>
      <c r="CH225" s="124"/>
      <c r="CI225" s="124"/>
      <c r="CJ225" s="124"/>
      <c r="CK225" s="124"/>
      <c r="CO225" s="118"/>
      <c r="CP225" s="118"/>
      <c r="CZ225" s="150"/>
      <c r="DA225" s="124"/>
      <c r="DB225" s="123"/>
      <c r="DJ225" s="124"/>
      <c r="DK225" s="123"/>
      <c r="DQ225" s="124"/>
      <c r="DR225" s="123"/>
      <c r="DS225" s="96"/>
      <c r="DT225" s="124"/>
      <c r="DU225" s="124"/>
      <c r="EJ225" s="134" t="n">
        <f aca="false">BV225</f>
        <v>0</v>
      </c>
      <c r="EK225" s="134" t="n">
        <f aca="false">EJ225+5.22</f>
        <v>5.22</v>
      </c>
      <c r="EL225" s="134" t="n">
        <f aca="false">EJ225+18.2</f>
        <v>18.2</v>
      </c>
      <c r="EM225" s="134" t="n">
        <f aca="false">EJ225+$EM$3</f>
        <v>11.4</v>
      </c>
      <c r="EN225" s="135" t="n">
        <f aca="false">IF(Monomers_Data!K225=1,0.5*EM225+0.5*EL225,IF(Monomers_Data!K225=2,0.7*EM225+0.3*EL225,IF(Monomers_Data!K225=3,MAXA(MINA(EL225,EM225),EK225),IF(Monomers_Data!K225=4,0.7*EM225+0.3*EK225,IF(Monomers_Data!K225=5,0.5*EM225+0.5*EK225,"ERR")))))</f>
        <v>11.4</v>
      </c>
      <c r="EP225" s="142" t="n">
        <f aca="false">EN225+EO225</f>
        <v>11.4</v>
      </c>
      <c r="EQ225" s="134" t="str">
        <f aca="false">VLOOKUP(A225,'[2]Price Curves'!$C$8:$BH$367,'[2]Price Curves'!$BH$1)</f>
        <v/>
      </c>
      <c r="ER225" s="134" t="str">
        <f aca="false">VLOOKUP(A225,'[2]Price Curves'!$C$8:$BH$367,'[2]Price Curves'!$BA$1)</f>
        <v/>
      </c>
      <c r="ES225" s="137" t="e">
        <f aca="false">MIN(((EQ225+$ET$1-ER225*0.7133-$ET$3)/5.69*2.4313)+1.5,CQ225-$ET$2)</f>
        <v>#VALUE!</v>
      </c>
      <c r="ET225" s="134" t="e">
        <f aca="false">MAX(($EQ225+$ET$1-$ER225*0.7133-$ET$3)/5.69*2.4313+1.5,$CQ225-$ET$2)</f>
        <v>#VALUE!</v>
      </c>
      <c r="EU225" s="138" t="e">
        <f aca="false">AVERAGE(ET225,ES225)</f>
        <v>#VALUE!</v>
      </c>
      <c r="EV225" s="134" t="n">
        <f aca="false">CB225*$EV$2+$EV$3</f>
        <v>-3</v>
      </c>
      <c r="EW225" s="134" t="e">
        <f aca="false">IF(Monomers_Data!U225=1,0.5*EU225+0.5*ET225,IF(Monomers_Data!U225=2,0.7*EU225+0.3*ET225,IF(Monomers_Data!U225=3,MAXA(MINA(ET225,EU225),ES225),IF(Monomers_Data!U225=4,0.7*EU225+0.3*ES225,IF(Monomers_Data!U225=5,0.5*EU225+0.5*ES225,"ERR")))))</f>
        <v>#VALUE!</v>
      </c>
      <c r="EX225" s="96" t="e">
        <f aca="false">EW225</f>
        <v>#VALUE!</v>
      </c>
      <c r="EY225" s="139" t="n">
        <f aca="false">VLOOKUP(A225,'[2]Price Curves'!$C$8:$BH$367,'[2]Price Curves'!$BE$1)</f>
        <v>5.25</v>
      </c>
      <c r="EZ225" s="134" t="n">
        <f aca="false">EY225*$EZ$2+$EZ$3</f>
        <v>80.575</v>
      </c>
      <c r="FA225" s="0" t="n">
        <f aca="false">((EY225*$FA$2)+$FA$3)*100</f>
        <v>75.125</v>
      </c>
    </row>
    <row r="226" customFormat="false" ht="12" hidden="false" customHeight="false" outlineLevel="0" collapsed="false">
      <c r="A226" s="140" t="n">
        <f aca="false">EOMONTH(A225,0)+1</f>
        <v>43586</v>
      </c>
      <c r="C226" s="125"/>
      <c r="E226" s="124"/>
      <c r="F226" s="124"/>
      <c r="G226" s="124"/>
      <c r="J226" s="118"/>
      <c r="O226" s="124"/>
      <c r="P226" s="124"/>
      <c r="Q226" s="124"/>
      <c r="S226" s="118"/>
      <c r="T226" s="118"/>
      <c r="U226" s="124"/>
      <c r="V226" s="124"/>
      <c r="W226" s="124"/>
      <c r="AE226" s="124"/>
      <c r="AF226" s="124"/>
      <c r="AG226" s="124"/>
      <c r="AI226" s="118"/>
      <c r="AJ226" s="118"/>
      <c r="AM226" s="124"/>
      <c r="AN226" s="124"/>
      <c r="AO226" s="124"/>
      <c r="AQ226" s="124"/>
      <c r="AR226" s="124"/>
      <c r="AS226" s="124"/>
      <c r="AT226" s="124"/>
      <c r="AU226" s="124"/>
      <c r="AV226" s="124"/>
      <c r="BK226" s="124"/>
      <c r="BM226" s="124"/>
      <c r="BN226" s="124"/>
      <c r="BO226" s="124"/>
      <c r="BR226" s="124"/>
      <c r="BS226" s="96" t="n">
        <f aca="false">BR226-2.5</f>
        <v>-2.5</v>
      </c>
      <c r="BT226" s="124"/>
      <c r="BU226" s="124"/>
      <c r="BV226" s="124"/>
      <c r="BW226" s="124"/>
      <c r="BX226" s="124"/>
      <c r="BY226" s="124"/>
      <c r="CB226" s="149"/>
      <c r="CC226" s="124"/>
      <c r="CG226" s="124"/>
      <c r="CH226" s="124"/>
      <c r="CI226" s="124"/>
      <c r="CJ226" s="124"/>
      <c r="CK226" s="124"/>
      <c r="CO226" s="118"/>
      <c r="CP226" s="118"/>
      <c r="CZ226" s="150"/>
      <c r="DA226" s="124"/>
      <c r="DB226" s="123"/>
      <c r="DJ226" s="124"/>
      <c r="DK226" s="123"/>
      <c r="DQ226" s="124"/>
      <c r="DR226" s="123"/>
      <c r="DS226" s="96"/>
      <c r="DT226" s="124"/>
      <c r="DU226" s="124"/>
      <c r="EJ226" s="134" t="n">
        <f aca="false">BV226</f>
        <v>0</v>
      </c>
      <c r="EK226" s="134" t="n">
        <f aca="false">EJ226+5.22</f>
        <v>5.22</v>
      </c>
      <c r="EL226" s="134" t="n">
        <f aca="false">EJ226+18.2</f>
        <v>18.2</v>
      </c>
      <c r="EM226" s="134" t="n">
        <f aca="false">EJ226+$EM$3</f>
        <v>11.4</v>
      </c>
      <c r="EN226" s="135" t="n">
        <f aca="false">IF(Monomers_Data!K226=1,0.5*EM226+0.5*EL226,IF(Monomers_Data!K226=2,0.7*EM226+0.3*EL226,IF(Monomers_Data!K226=3,MAXA(MINA(EL226,EM226),EK226),IF(Monomers_Data!K226=4,0.7*EM226+0.3*EK226,IF(Monomers_Data!K226=5,0.5*EM226+0.5*EK226,"ERR")))))</f>
        <v>11.4</v>
      </c>
      <c r="EP226" s="142" t="n">
        <f aca="false">EN226+EO226</f>
        <v>11.4</v>
      </c>
      <c r="EQ226" s="134" t="str">
        <f aca="false">VLOOKUP(A226,'[2]Price Curves'!$C$8:$BH$367,'[2]Price Curves'!$BH$1)</f>
        <v/>
      </c>
      <c r="ER226" s="134" t="str">
        <f aca="false">VLOOKUP(A226,'[2]Price Curves'!$C$8:$BH$367,'[2]Price Curves'!$BA$1)</f>
        <v/>
      </c>
      <c r="ES226" s="137" t="e">
        <f aca="false">MIN(((EQ226+$ET$1-ER226*0.7133-$ET$3)/5.69*2.4313)+1.5,CQ226-$ET$2)</f>
        <v>#VALUE!</v>
      </c>
      <c r="ET226" s="134" t="e">
        <f aca="false">MAX(($EQ226+$ET$1-$ER226*0.7133-$ET$3)/5.69*2.4313+1.5,$CQ226-$ET$2)</f>
        <v>#VALUE!</v>
      </c>
      <c r="EU226" s="138" t="e">
        <f aca="false">AVERAGE(ET226,ES226)</f>
        <v>#VALUE!</v>
      </c>
      <c r="EV226" s="134" t="n">
        <f aca="false">CB226*$EV$2+$EV$3</f>
        <v>-3</v>
      </c>
      <c r="EW226" s="134" t="e">
        <f aca="false">IF(Monomers_Data!U226=1,0.5*EU226+0.5*ET226,IF(Monomers_Data!U226=2,0.7*EU226+0.3*ET226,IF(Monomers_Data!U226=3,MAXA(MINA(ET226,EU226),ES226),IF(Monomers_Data!U226=4,0.7*EU226+0.3*ES226,IF(Monomers_Data!U226=5,0.5*EU226+0.5*ES226,"ERR")))))</f>
        <v>#VALUE!</v>
      </c>
      <c r="EX226" s="96" t="e">
        <f aca="false">EW226</f>
        <v>#VALUE!</v>
      </c>
      <c r="EY226" s="139" t="n">
        <f aca="false">VLOOKUP(A226,'[2]Price Curves'!$C$8:$BH$367,'[2]Price Curves'!$BE$1)</f>
        <v>5.284</v>
      </c>
      <c r="EZ226" s="134" t="n">
        <f aca="false">EY226*$EZ$2+$EZ$3</f>
        <v>81.1156</v>
      </c>
      <c r="FA226" s="0" t="n">
        <f aca="false">((EY226*$FA$2)+$FA$3)*100</f>
        <v>75.482</v>
      </c>
    </row>
    <row r="227" customFormat="false" ht="12" hidden="false" customHeight="false" outlineLevel="0" collapsed="false">
      <c r="A227" s="140" t="n">
        <f aca="false">EOMONTH(A226,0)+1</f>
        <v>43617</v>
      </c>
      <c r="C227" s="125"/>
      <c r="E227" s="124"/>
      <c r="F227" s="124"/>
      <c r="G227" s="124"/>
      <c r="J227" s="118"/>
      <c r="O227" s="124"/>
      <c r="P227" s="124"/>
      <c r="Q227" s="124"/>
      <c r="S227" s="118"/>
      <c r="T227" s="118"/>
      <c r="U227" s="124"/>
      <c r="V227" s="124"/>
      <c r="W227" s="124"/>
      <c r="AE227" s="124"/>
      <c r="AF227" s="124"/>
      <c r="AG227" s="124"/>
      <c r="AI227" s="118"/>
      <c r="AJ227" s="118"/>
      <c r="AM227" s="124"/>
      <c r="AN227" s="124"/>
      <c r="AO227" s="124"/>
      <c r="AQ227" s="124"/>
      <c r="AR227" s="124"/>
      <c r="AS227" s="124"/>
      <c r="AT227" s="124"/>
      <c r="AU227" s="124"/>
      <c r="AV227" s="124"/>
      <c r="BK227" s="124"/>
      <c r="BM227" s="124"/>
      <c r="BN227" s="124"/>
      <c r="BO227" s="124"/>
      <c r="BR227" s="124"/>
      <c r="BS227" s="96" t="n">
        <f aca="false">BR227-2.5</f>
        <v>-2.5</v>
      </c>
      <c r="BT227" s="124"/>
      <c r="BU227" s="124"/>
      <c r="BV227" s="124"/>
      <c r="BW227" s="124"/>
      <c r="BX227" s="124"/>
      <c r="BY227" s="124"/>
      <c r="CB227" s="149"/>
      <c r="CC227" s="124"/>
      <c r="CG227" s="124"/>
      <c r="CH227" s="124"/>
      <c r="CI227" s="124"/>
      <c r="CJ227" s="124"/>
      <c r="CK227" s="124"/>
      <c r="CO227" s="118"/>
      <c r="CP227" s="118"/>
      <c r="CZ227" s="150"/>
      <c r="DA227" s="124"/>
      <c r="DB227" s="123"/>
      <c r="DJ227" s="124"/>
      <c r="DK227" s="123"/>
      <c r="DQ227" s="124"/>
      <c r="DR227" s="123"/>
      <c r="DS227" s="96"/>
      <c r="DT227" s="124"/>
      <c r="DU227" s="124"/>
      <c r="EJ227" s="134" t="n">
        <f aca="false">BV227</f>
        <v>0</v>
      </c>
      <c r="EK227" s="134" t="n">
        <f aca="false">EJ227+5.22</f>
        <v>5.22</v>
      </c>
      <c r="EL227" s="134" t="n">
        <f aca="false">EJ227+18.2</f>
        <v>18.2</v>
      </c>
      <c r="EM227" s="134" t="n">
        <f aca="false">EJ227+$EM$3</f>
        <v>11.4</v>
      </c>
      <c r="EN227" s="135" t="n">
        <f aca="false">IF(Monomers_Data!K227=1,0.5*EM227+0.5*EL227,IF(Monomers_Data!K227=2,0.7*EM227+0.3*EL227,IF(Monomers_Data!K227=3,MAXA(MINA(EL227,EM227),EK227),IF(Monomers_Data!K227=4,0.7*EM227+0.3*EK227,IF(Monomers_Data!K227=5,0.5*EM227+0.5*EK227,"ERR")))))</f>
        <v>11.4</v>
      </c>
      <c r="EP227" s="142" t="n">
        <f aca="false">EN227+EO227</f>
        <v>11.4</v>
      </c>
      <c r="EQ227" s="134" t="str">
        <f aca="false">VLOOKUP(A227,'[2]Price Curves'!$C$8:$BH$367,'[2]Price Curves'!$BH$1)</f>
        <v/>
      </c>
      <c r="ER227" s="134" t="str">
        <f aca="false">VLOOKUP(A227,'[2]Price Curves'!$C$8:$BH$367,'[2]Price Curves'!$BA$1)</f>
        <v/>
      </c>
      <c r="ES227" s="137" t="e">
        <f aca="false">MIN(((EQ227+$ET$1-ER227*0.7133-$ET$3)/5.69*2.4313)+1.5,CQ227-$ET$2)</f>
        <v>#VALUE!</v>
      </c>
      <c r="ET227" s="134" t="e">
        <f aca="false">MAX(($EQ227+$ET$1-$ER227*0.7133-$ET$3)/5.69*2.4313+1.5,$CQ227-$ET$2)</f>
        <v>#VALUE!</v>
      </c>
      <c r="EU227" s="138" t="e">
        <f aca="false">AVERAGE(ET227,ES227)</f>
        <v>#VALUE!</v>
      </c>
      <c r="EV227" s="134" t="n">
        <f aca="false">CB227*$EV$2+$EV$3</f>
        <v>-3</v>
      </c>
      <c r="EW227" s="134" t="e">
        <f aca="false">IF(Monomers_Data!U227=1,0.5*EU227+0.5*ET227,IF(Monomers_Data!U227=2,0.7*EU227+0.3*ET227,IF(Monomers_Data!U227=3,MAXA(MINA(ET227,EU227),ES227),IF(Monomers_Data!U227=4,0.7*EU227+0.3*ES227,IF(Monomers_Data!U227=5,0.5*EU227+0.5*ES227,"ERR")))))</f>
        <v>#VALUE!</v>
      </c>
      <c r="EX227" s="96" t="e">
        <f aca="false">EW227</f>
        <v>#VALUE!</v>
      </c>
      <c r="EY227" s="139" t="n">
        <f aca="false">VLOOKUP(A227,'[2]Price Curves'!$C$8:$BH$367,'[2]Price Curves'!$BE$1)</f>
        <v>5.317</v>
      </c>
      <c r="EZ227" s="134" t="n">
        <f aca="false">EY227*$EZ$2+$EZ$3</f>
        <v>81.6403</v>
      </c>
      <c r="FA227" s="0" t="n">
        <f aca="false">((EY227*$FA$2)+$FA$3)*100</f>
        <v>75.8285</v>
      </c>
    </row>
    <row r="228" customFormat="false" ht="12" hidden="false" customHeight="false" outlineLevel="0" collapsed="false">
      <c r="A228" s="140" t="n">
        <f aca="false">EOMONTH(A227,0)+1</f>
        <v>43647</v>
      </c>
      <c r="C228" s="125"/>
      <c r="E228" s="124"/>
      <c r="F228" s="124"/>
      <c r="G228" s="124"/>
      <c r="J228" s="118"/>
      <c r="O228" s="124"/>
      <c r="P228" s="124"/>
      <c r="Q228" s="124"/>
      <c r="S228" s="118"/>
      <c r="T228" s="118"/>
      <c r="U228" s="124"/>
      <c r="V228" s="124"/>
      <c r="W228" s="124"/>
      <c r="AE228" s="124"/>
      <c r="AF228" s="124"/>
      <c r="AG228" s="124"/>
      <c r="AI228" s="118"/>
      <c r="AJ228" s="118"/>
      <c r="AM228" s="124"/>
      <c r="AN228" s="124"/>
      <c r="AO228" s="124"/>
      <c r="AQ228" s="124"/>
      <c r="AR228" s="124"/>
      <c r="AS228" s="124"/>
      <c r="AT228" s="124"/>
      <c r="AU228" s="124"/>
      <c r="AV228" s="124"/>
      <c r="BK228" s="124"/>
      <c r="BM228" s="124"/>
      <c r="BN228" s="124"/>
      <c r="BO228" s="124"/>
      <c r="BR228" s="124"/>
      <c r="BS228" s="96" t="n">
        <f aca="false">BR228-2.5</f>
        <v>-2.5</v>
      </c>
      <c r="BT228" s="124"/>
      <c r="BU228" s="124"/>
      <c r="BV228" s="124"/>
      <c r="BW228" s="124"/>
      <c r="BX228" s="124"/>
      <c r="BY228" s="124"/>
      <c r="CB228" s="149"/>
      <c r="CC228" s="124"/>
      <c r="CG228" s="124"/>
      <c r="CH228" s="124"/>
      <c r="CI228" s="124"/>
      <c r="CJ228" s="124"/>
      <c r="CK228" s="124"/>
      <c r="CO228" s="118"/>
      <c r="CP228" s="118"/>
      <c r="CZ228" s="150"/>
      <c r="DA228" s="124"/>
      <c r="DB228" s="123"/>
      <c r="DJ228" s="124"/>
      <c r="DK228" s="123"/>
      <c r="DQ228" s="124"/>
      <c r="DR228" s="123"/>
      <c r="DS228" s="96"/>
      <c r="DT228" s="124"/>
      <c r="DU228" s="124"/>
      <c r="EJ228" s="134" t="n">
        <f aca="false">BV228</f>
        <v>0</v>
      </c>
      <c r="EK228" s="134" t="n">
        <f aca="false">EJ228+5.22</f>
        <v>5.22</v>
      </c>
      <c r="EL228" s="134" t="n">
        <f aca="false">EJ228+18.2</f>
        <v>18.2</v>
      </c>
      <c r="EM228" s="134" t="n">
        <f aca="false">EJ228+$EM$3</f>
        <v>11.4</v>
      </c>
      <c r="EN228" s="135" t="n">
        <f aca="false">IF(Monomers_Data!K228=1,0.5*EM228+0.5*EL228,IF(Monomers_Data!K228=2,0.7*EM228+0.3*EL228,IF(Monomers_Data!K228=3,MAXA(MINA(EL228,EM228),EK228),IF(Monomers_Data!K228=4,0.7*EM228+0.3*EK228,IF(Monomers_Data!K228=5,0.5*EM228+0.5*EK228,"ERR")))))</f>
        <v>11.4</v>
      </c>
      <c r="EP228" s="142" t="n">
        <f aca="false">EN228+EO228</f>
        <v>11.4</v>
      </c>
      <c r="EQ228" s="134" t="str">
        <f aca="false">VLOOKUP(A228,'[2]Price Curves'!$C$8:$BH$367,'[2]Price Curves'!$BH$1)</f>
        <v/>
      </c>
      <c r="ER228" s="134" t="str">
        <f aca="false">VLOOKUP(A228,'[2]Price Curves'!$C$8:$BH$367,'[2]Price Curves'!$BA$1)</f>
        <v/>
      </c>
      <c r="ES228" s="137" t="e">
        <f aca="false">MIN(((EQ228+$ET$1-ER228*0.7133-$ET$3)/5.69*2.4313)+1.5,CQ228-$ET$2)</f>
        <v>#VALUE!</v>
      </c>
      <c r="ET228" s="134" t="e">
        <f aca="false">MAX(($EQ228+$ET$1-$ER228*0.7133-$ET$3)/5.69*2.4313+1.5,$CQ228-$ET$2)</f>
        <v>#VALUE!</v>
      </c>
      <c r="EU228" s="138" t="e">
        <f aca="false">AVERAGE(ET228,ES228)</f>
        <v>#VALUE!</v>
      </c>
      <c r="EV228" s="134" t="n">
        <f aca="false">CB228*$EV$2+$EV$3</f>
        <v>-3</v>
      </c>
      <c r="EW228" s="134" t="e">
        <f aca="false">IF(Monomers_Data!U228=1,0.5*EU228+0.5*ET228,IF(Monomers_Data!U228=2,0.7*EU228+0.3*ET228,IF(Monomers_Data!U228=3,MAXA(MINA(ET228,EU228),ES228),IF(Monomers_Data!U228=4,0.7*EU228+0.3*ES228,IF(Monomers_Data!U228=5,0.5*EU228+0.5*ES228,"ERR")))))</f>
        <v>#VALUE!</v>
      </c>
      <c r="EX228" s="96" t="e">
        <f aca="false">EW228</f>
        <v>#VALUE!</v>
      </c>
      <c r="EY228" s="139" t="n">
        <f aca="false">VLOOKUP(A228,'[2]Price Curves'!$C$8:$BH$367,'[2]Price Curves'!$BE$1)</f>
        <v>5.362</v>
      </c>
      <c r="EZ228" s="134" t="n">
        <f aca="false">EY228*$EZ$2+$EZ$3</f>
        <v>82.3558</v>
      </c>
      <c r="FA228" s="0" t="n">
        <f aca="false">((EY228*$FA$2)+$FA$3)*100</f>
        <v>76.301</v>
      </c>
    </row>
    <row r="229" customFormat="false" ht="12" hidden="false" customHeight="false" outlineLevel="0" collapsed="false">
      <c r="A229" s="140" t="n">
        <f aca="false">EOMONTH(A228,0)+1</f>
        <v>43678</v>
      </c>
      <c r="C229" s="125"/>
      <c r="E229" s="124"/>
      <c r="F229" s="124"/>
      <c r="G229" s="124"/>
      <c r="J229" s="118"/>
      <c r="O229" s="124"/>
      <c r="P229" s="124"/>
      <c r="Q229" s="124"/>
      <c r="S229" s="118"/>
      <c r="T229" s="118"/>
      <c r="U229" s="124"/>
      <c r="V229" s="124"/>
      <c r="W229" s="124"/>
      <c r="AE229" s="124"/>
      <c r="AF229" s="124"/>
      <c r="AG229" s="124"/>
      <c r="AI229" s="118"/>
      <c r="AJ229" s="118"/>
      <c r="AM229" s="124"/>
      <c r="AN229" s="124"/>
      <c r="AO229" s="124"/>
      <c r="AQ229" s="124"/>
      <c r="AR229" s="124"/>
      <c r="AS229" s="124"/>
      <c r="AT229" s="124"/>
      <c r="AU229" s="124"/>
      <c r="AV229" s="124"/>
      <c r="BK229" s="124"/>
      <c r="BM229" s="124"/>
      <c r="BN229" s="124"/>
      <c r="BO229" s="124"/>
      <c r="BR229" s="124"/>
      <c r="BS229" s="96" t="n">
        <f aca="false">BR229-2.5</f>
        <v>-2.5</v>
      </c>
      <c r="BT229" s="124"/>
      <c r="BU229" s="124"/>
      <c r="BV229" s="124"/>
      <c r="BW229" s="124"/>
      <c r="BX229" s="124"/>
      <c r="BY229" s="124"/>
      <c r="CB229" s="149"/>
      <c r="CC229" s="124"/>
      <c r="CG229" s="124"/>
      <c r="CH229" s="124"/>
      <c r="CI229" s="124"/>
      <c r="CJ229" s="124"/>
      <c r="CK229" s="124"/>
      <c r="CO229" s="118"/>
      <c r="CP229" s="118"/>
      <c r="CZ229" s="150"/>
      <c r="DA229" s="124"/>
      <c r="DB229" s="123"/>
      <c r="DJ229" s="124"/>
      <c r="DK229" s="123"/>
      <c r="DQ229" s="124"/>
      <c r="DR229" s="123"/>
      <c r="DS229" s="96"/>
      <c r="DT229" s="124"/>
      <c r="DU229" s="124"/>
      <c r="EJ229" s="134" t="n">
        <f aca="false">BV229</f>
        <v>0</v>
      </c>
      <c r="EK229" s="134" t="n">
        <f aca="false">EJ229+5.22</f>
        <v>5.22</v>
      </c>
      <c r="EL229" s="134" t="n">
        <f aca="false">EJ229+18.2</f>
        <v>18.2</v>
      </c>
      <c r="EM229" s="134" t="n">
        <f aca="false">EJ229+$EM$3</f>
        <v>11.4</v>
      </c>
      <c r="EN229" s="135" t="n">
        <f aca="false">IF(Monomers_Data!K229=1,0.5*EM229+0.5*EL229,IF(Monomers_Data!K229=2,0.7*EM229+0.3*EL229,IF(Monomers_Data!K229=3,MAXA(MINA(EL229,EM229),EK229),IF(Monomers_Data!K229=4,0.7*EM229+0.3*EK229,IF(Monomers_Data!K229=5,0.5*EM229+0.5*EK229,"ERR")))))</f>
        <v>11.4</v>
      </c>
      <c r="EP229" s="142" t="n">
        <f aca="false">EN229+EO229</f>
        <v>11.4</v>
      </c>
      <c r="EQ229" s="134" t="str">
        <f aca="false">VLOOKUP(A229,'[2]Price Curves'!$C$8:$BH$367,'[2]Price Curves'!$BH$1)</f>
        <v/>
      </c>
      <c r="ER229" s="134" t="str">
        <f aca="false">VLOOKUP(A229,'[2]Price Curves'!$C$8:$BH$367,'[2]Price Curves'!$BA$1)</f>
        <v/>
      </c>
      <c r="ES229" s="137" t="e">
        <f aca="false">MIN(((EQ229+$ET$1-ER229*0.7133-$ET$3)/5.69*2.4313)+1.5,CQ229-$ET$2)</f>
        <v>#VALUE!</v>
      </c>
      <c r="ET229" s="134" t="e">
        <f aca="false">MAX(($EQ229+$ET$1-$ER229*0.7133-$ET$3)/5.69*2.4313+1.5,$CQ229-$ET$2)</f>
        <v>#VALUE!</v>
      </c>
      <c r="EU229" s="138" t="e">
        <f aca="false">AVERAGE(ET229,ES229)</f>
        <v>#VALUE!</v>
      </c>
      <c r="EV229" s="134" t="n">
        <f aca="false">CB229*$EV$2+$EV$3</f>
        <v>-3</v>
      </c>
      <c r="EW229" s="134" t="e">
        <f aca="false">IF(Monomers_Data!U229=1,0.5*EU229+0.5*ET229,IF(Monomers_Data!U229=2,0.7*EU229+0.3*ET229,IF(Monomers_Data!U229=3,MAXA(MINA(ET229,EU229),ES229),IF(Monomers_Data!U229=4,0.7*EU229+0.3*ES229,IF(Monomers_Data!U229=5,0.5*EU229+0.5*ES229,"ERR")))))</f>
        <v>#VALUE!</v>
      </c>
      <c r="EX229" s="96" t="e">
        <f aca="false">EW229</f>
        <v>#VALUE!</v>
      </c>
      <c r="EY229" s="139" t="n">
        <f aca="false">VLOOKUP(A229,'[2]Price Curves'!$C$8:$BH$367,'[2]Price Curves'!$BE$1)</f>
        <v>5.397</v>
      </c>
      <c r="EZ229" s="134" t="n">
        <f aca="false">EY229*$EZ$2+$EZ$3</f>
        <v>82.9123</v>
      </c>
      <c r="FA229" s="0" t="n">
        <f aca="false">((EY229*$FA$2)+$FA$3)*100</f>
        <v>76.6685</v>
      </c>
    </row>
    <row r="230" customFormat="false" ht="12" hidden="false" customHeight="false" outlineLevel="0" collapsed="false">
      <c r="A230" s="140" t="n">
        <f aca="false">EOMONTH(A229,0)+1</f>
        <v>43709</v>
      </c>
      <c r="C230" s="125"/>
      <c r="E230" s="124"/>
      <c r="F230" s="124"/>
      <c r="G230" s="124"/>
      <c r="J230" s="118"/>
      <c r="O230" s="124"/>
      <c r="P230" s="124"/>
      <c r="Q230" s="124"/>
      <c r="S230" s="118"/>
      <c r="T230" s="118"/>
      <c r="U230" s="124"/>
      <c r="V230" s="124"/>
      <c r="W230" s="124"/>
      <c r="AE230" s="124"/>
      <c r="AF230" s="124"/>
      <c r="AG230" s="124"/>
      <c r="AI230" s="118"/>
      <c r="AJ230" s="118"/>
      <c r="AM230" s="124"/>
      <c r="AN230" s="124"/>
      <c r="AO230" s="124"/>
      <c r="AQ230" s="124"/>
      <c r="AR230" s="124"/>
      <c r="AS230" s="124"/>
      <c r="AT230" s="124"/>
      <c r="AU230" s="124"/>
      <c r="AV230" s="124"/>
      <c r="BK230" s="124"/>
      <c r="BM230" s="124"/>
      <c r="BN230" s="124"/>
      <c r="BO230" s="124"/>
      <c r="BR230" s="124"/>
      <c r="BS230" s="96" t="n">
        <f aca="false">BR230-2.5</f>
        <v>-2.5</v>
      </c>
      <c r="BT230" s="124"/>
      <c r="BU230" s="124"/>
      <c r="BV230" s="124"/>
      <c r="BW230" s="124"/>
      <c r="BX230" s="124"/>
      <c r="BY230" s="124"/>
      <c r="CB230" s="149"/>
      <c r="CC230" s="124"/>
      <c r="CG230" s="124"/>
      <c r="CH230" s="124"/>
      <c r="CI230" s="124"/>
      <c r="CJ230" s="124"/>
      <c r="CK230" s="124"/>
      <c r="CO230" s="118"/>
      <c r="CP230" s="118"/>
      <c r="CZ230" s="150"/>
      <c r="DA230" s="124"/>
      <c r="DB230" s="123"/>
      <c r="DJ230" s="124"/>
      <c r="DK230" s="123"/>
      <c r="DQ230" s="124"/>
      <c r="DR230" s="123"/>
      <c r="DS230" s="96"/>
      <c r="DT230" s="124"/>
      <c r="DU230" s="124"/>
      <c r="EJ230" s="134" t="n">
        <f aca="false">BV230</f>
        <v>0</v>
      </c>
      <c r="EK230" s="134" t="n">
        <f aca="false">EJ230+5.22</f>
        <v>5.22</v>
      </c>
      <c r="EL230" s="134" t="n">
        <f aca="false">EJ230+18.2</f>
        <v>18.2</v>
      </c>
      <c r="EM230" s="134" t="n">
        <f aca="false">EJ230+$EM$3</f>
        <v>11.4</v>
      </c>
      <c r="EN230" s="135" t="n">
        <f aca="false">IF(Monomers_Data!K230=1,0.5*EM230+0.5*EL230,IF(Monomers_Data!K230=2,0.7*EM230+0.3*EL230,IF(Monomers_Data!K230=3,MAXA(MINA(EL230,EM230),EK230),IF(Monomers_Data!K230=4,0.7*EM230+0.3*EK230,IF(Monomers_Data!K230=5,0.5*EM230+0.5*EK230,"ERR")))))</f>
        <v>11.4</v>
      </c>
      <c r="EP230" s="142" t="n">
        <f aca="false">EN230+EO230</f>
        <v>11.4</v>
      </c>
      <c r="EQ230" s="134" t="str">
        <f aca="false">VLOOKUP(A230,'[2]Price Curves'!$C$8:$BH$367,'[2]Price Curves'!$BH$1)</f>
        <v/>
      </c>
      <c r="ER230" s="134" t="str">
        <f aca="false">VLOOKUP(A230,'[2]Price Curves'!$C$8:$BH$367,'[2]Price Curves'!$BA$1)</f>
        <v/>
      </c>
      <c r="ES230" s="137" t="e">
        <f aca="false">MIN(((EQ230+$ET$1-ER230*0.7133-$ET$3)/5.69*2.4313)+1.5,CQ230-$ET$2)</f>
        <v>#VALUE!</v>
      </c>
      <c r="ET230" s="134" t="e">
        <f aca="false">MAX(($EQ230+$ET$1-$ER230*0.7133-$ET$3)/5.69*2.4313+1.5,$CQ230-$ET$2)</f>
        <v>#VALUE!</v>
      </c>
      <c r="EU230" s="138" t="e">
        <f aca="false">AVERAGE(ET230,ES230)</f>
        <v>#VALUE!</v>
      </c>
      <c r="EV230" s="134" t="n">
        <f aca="false">CB230*$EV$2+$EV$3</f>
        <v>-3</v>
      </c>
      <c r="EW230" s="134" t="e">
        <f aca="false">IF(Monomers_Data!U230=1,0.5*EU230+0.5*ET230,IF(Monomers_Data!U230=2,0.7*EU230+0.3*ET230,IF(Monomers_Data!U230=3,MAXA(MINA(ET230,EU230),ES230),IF(Monomers_Data!U230=4,0.7*EU230+0.3*ES230,IF(Monomers_Data!U230=5,0.5*EU230+0.5*ES230,"ERR")))))</f>
        <v>#VALUE!</v>
      </c>
      <c r="EX230" s="96" t="e">
        <f aca="false">EW230</f>
        <v>#VALUE!</v>
      </c>
      <c r="EY230" s="139" t="n">
        <f aca="false">VLOOKUP(A230,'[2]Price Curves'!$C$8:$BH$367,'[2]Price Curves'!$BE$1)</f>
        <v>5.402</v>
      </c>
      <c r="EZ230" s="134" t="n">
        <f aca="false">EY230*$EZ$2+$EZ$3</f>
        <v>82.9918</v>
      </c>
      <c r="FA230" s="0" t="n">
        <f aca="false">((EY230*$FA$2)+$FA$3)*100</f>
        <v>76.721</v>
      </c>
    </row>
    <row r="231" customFormat="false" ht="12" hidden="false" customHeight="false" outlineLevel="0" collapsed="false">
      <c r="A231" s="140" t="n">
        <f aca="false">EOMONTH(A230,0)+1</f>
        <v>43739</v>
      </c>
      <c r="C231" s="125"/>
      <c r="E231" s="124"/>
      <c r="F231" s="124"/>
      <c r="G231" s="124"/>
      <c r="J231" s="118"/>
      <c r="O231" s="124"/>
      <c r="P231" s="124"/>
      <c r="Q231" s="124"/>
      <c r="S231" s="118"/>
      <c r="T231" s="118"/>
      <c r="U231" s="124"/>
      <c r="V231" s="124"/>
      <c r="W231" s="124"/>
      <c r="AE231" s="124"/>
      <c r="AF231" s="124"/>
      <c r="AG231" s="124"/>
      <c r="AI231" s="118"/>
      <c r="AJ231" s="118"/>
      <c r="AM231" s="124"/>
      <c r="AN231" s="124"/>
      <c r="AO231" s="124"/>
      <c r="AQ231" s="124"/>
      <c r="AR231" s="124"/>
      <c r="AS231" s="124"/>
      <c r="AT231" s="124"/>
      <c r="AU231" s="124"/>
      <c r="AV231" s="124"/>
      <c r="BK231" s="124"/>
      <c r="BM231" s="124"/>
      <c r="BN231" s="124"/>
      <c r="BO231" s="124"/>
      <c r="BR231" s="124"/>
      <c r="BS231" s="96" t="n">
        <f aca="false">BR231-2.5</f>
        <v>-2.5</v>
      </c>
      <c r="BT231" s="124"/>
      <c r="BU231" s="124"/>
      <c r="BV231" s="124"/>
      <c r="BW231" s="124"/>
      <c r="BX231" s="124"/>
      <c r="BY231" s="124"/>
      <c r="CB231" s="149"/>
      <c r="CC231" s="124"/>
      <c r="CG231" s="124"/>
      <c r="CH231" s="124"/>
      <c r="CI231" s="124"/>
      <c r="CJ231" s="124"/>
      <c r="CK231" s="124"/>
      <c r="CO231" s="118"/>
      <c r="CP231" s="118"/>
      <c r="CZ231" s="150"/>
      <c r="DA231" s="124"/>
      <c r="DB231" s="123"/>
      <c r="DJ231" s="124"/>
      <c r="DK231" s="123"/>
      <c r="DQ231" s="124"/>
      <c r="DR231" s="123"/>
      <c r="DS231" s="96"/>
      <c r="DT231" s="124"/>
      <c r="DU231" s="124"/>
      <c r="EJ231" s="134" t="n">
        <f aca="false">BV231</f>
        <v>0</v>
      </c>
      <c r="EK231" s="134" t="n">
        <f aca="false">EJ231+5.22</f>
        <v>5.22</v>
      </c>
      <c r="EL231" s="134" t="n">
        <f aca="false">EJ231+18.2</f>
        <v>18.2</v>
      </c>
      <c r="EM231" s="134" t="n">
        <f aca="false">EJ231+$EM$3</f>
        <v>11.4</v>
      </c>
      <c r="EN231" s="135" t="n">
        <f aca="false">IF(Monomers_Data!K231=1,0.5*EM231+0.5*EL231,IF(Monomers_Data!K231=2,0.7*EM231+0.3*EL231,IF(Monomers_Data!K231=3,MAXA(MINA(EL231,EM231),EK231),IF(Monomers_Data!K231=4,0.7*EM231+0.3*EK231,IF(Monomers_Data!K231=5,0.5*EM231+0.5*EK231,"ERR")))))</f>
        <v>11.4</v>
      </c>
      <c r="EP231" s="142" t="n">
        <f aca="false">EN231+EO231</f>
        <v>11.4</v>
      </c>
      <c r="EQ231" s="134" t="str">
        <f aca="false">VLOOKUP(A231,'[2]Price Curves'!$C$8:$BH$367,'[2]Price Curves'!$BH$1)</f>
        <v/>
      </c>
      <c r="ER231" s="134" t="str">
        <f aca="false">VLOOKUP(A231,'[2]Price Curves'!$C$8:$BH$367,'[2]Price Curves'!$BA$1)</f>
        <v/>
      </c>
      <c r="ES231" s="137" t="e">
        <f aca="false">MIN(((EQ231+$ET$1-ER231*0.7133-$ET$3)/5.69*2.4313)+1.5,CQ231-$ET$2)</f>
        <v>#VALUE!</v>
      </c>
      <c r="ET231" s="134" t="e">
        <f aca="false">MAX(($EQ231+$ET$1-$ER231*0.7133-$ET$3)/5.69*2.4313+1.5,$CQ231-$ET$2)</f>
        <v>#VALUE!</v>
      </c>
      <c r="EU231" s="138" t="e">
        <f aca="false">AVERAGE(ET231,ES231)</f>
        <v>#VALUE!</v>
      </c>
      <c r="EV231" s="134" t="n">
        <f aca="false">CB231*$EV$2+$EV$3</f>
        <v>-3</v>
      </c>
      <c r="EW231" s="134" t="e">
        <f aca="false">IF(Monomers_Data!U231=1,0.5*EU231+0.5*ET231,IF(Monomers_Data!U231=2,0.7*EU231+0.3*ET231,IF(Monomers_Data!U231=3,MAXA(MINA(ET231,EU231),ES231),IF(Monomers_Data!U231=4,0.7*EU231+0.3*ES231,IF(Monomers_Data!U231=5,0.5*EU231+0.5*ES231,"ERR")))))</f>
        <v>#VALUE!</v>
      </c>
      <c r="EX231" s="96" t="e">
        <f aca="false">EW231</f>
        <v>#VALUE!</v>
      </c>
      <c r="EY231" s="139" t="n">
        <f aca="false">VLOOKUP(A231,'[2]Price Curves'!$C$8:$BH$367,'[2]Price Curves'!$BE$1)</f>
        <v>5.427</v>
      </c>
      <c r="EZ231" s="134" t="n">
        <f aca="false">EY231*$EZ$2+$EZ$3</f>
        <v>83.3893</v>
      </c>
      <c r="FA231" s="0" t="n">
        <f aca="false">((EY231*$FA$2)+$FA$3)*100</f>
        <v>76.9835</v>
      </c>
    </row>
    <row r="232" customFormat="false" ht="12" hidden="false" customHeight="false" outlineLevel="0" collapsed="false">
      <c r="A232" s="140" t="n">
        <f aca="false">EOMONTH(A231,0)+1</f>
        <v>43770</v>
      </c>
      <c r="C232" s="125"/>
      <c r="E232" s="124"/>
      <c r="F232" s="124"/>
      <c r="G232" s="124"/>
      <c r="J232" s="118"/>
      <c r="O232" s="124"/>
      <c r="P232" s="124"/>
      <c r="Q232" s="124"/>
      <c r="S232" s="118"/>
      <c r="T232" s="118"/>
      <c r="U232" s="124"/>
      <c r="V232" s="124"/>
      <c r="W232" s="124"/>
      <c r="AE232" s="124"/>
      <c r="AF232" s="124"/>
      <c r="AG232" s="124"/>
      <c r="AI232" s="118"/>
      <c r="AJ232" s="118"/>
      <c r="AM232" s="124"/>
      <c r="AN232" s="124"/>
      <c r="AO232" s="124"/>
      <c r="AQ232" s="124"/>
      <c r="AR232" s="124"/>
      <c r="AS232" s="124"/>
      <c r="AT232" s="124"/>
      <c r="AU232" s="124"/>
      <c r="AV232" s="124"/>
      <c r="BK232" s="124"/>
      <c r="BM232" s="124"/>
      <c r="BN232" s="124"/>
      <c r="BO232" s="124"/>
      <c r="BR232" s="124"/>
      <c r="BS232" s="96" t="n">
        <f aca="false">BR232-2.5</f>
        <v>-2.5</v>
      </c>
      <c r="BT232" s="124"/>
      <c r="BU232" s="124"/>
      <c r="BV232" s="124"/>
      <c r="BW232" s="124"/>
      <c r="BX232" s="124"/>
      <c r="BY232" s="124"/>
      <c r="CB232" s="149"/>
      <c r="CC232" s="124"/>
      <c r="CG232" s="124"/>
      <c r="CH232" s="124"/>
      <c r="CI232" s="124"/>
      <c r="CJ232" s="124"/>
      <c r="CK232" s="124"/>
      <c r="CO232" s="118"/>
      <c r="CP232" s="118"/>
      <c r="CZ232" s="150"/>
      <c r="DA232" s="124"/>
      <c r="DB232" s="123"/>
      <c r="DJ232" s="124"/>
      <c r="DK232" s="123"/>
      <c r="DQ232" s="124"/>
      <c r="DR232" s="123"/>
      <c r="DS232" s="96"/>
      <c r="DT232" s="124"/>
      <c r="DU232" s="124"/>
      <c r="EJ232" s="134" t="n">
        <f aca="false">BV232</f>
        <v>0</v>
      </c>
      <c r="EK232" s="134" t="n">
        <f aca="false">EJ232+5.22</f>
        <v>5.22</v>
      </c>
      <c r="EL232" s="134" t="n">
        <f aca="false">EJ232+18.2</f>
        <v>18.2</v>
      </c>
      <c r="EM232" s="134" t="n">
        <f aca="false">EJ232+$EM$3</f>
        <v>11.4</v>
      </c>
      <c r="EN232" s="135" t="n">
        <f aca="false">IF(Monomers_Data!K232=1,0.5*EM232+0.5*EL232,IF(Monomers_Data!K232=2,0.7*EM232+0.3*EL232,IF(Monomers_Data!K232=3,MAXA(MINA(EL232,EM232),EK232),IF(Monomers_Data!K232=4,0.7*EM232+0.3*EK232,IF(Monomers_Data!K232=5,0.5*EM232+0.5*EK232,"ERR")))))</f>
        <v>11.4</v>
      </c>
      <c r="EP232" s="142" t="n">
        <f aca="false">EN232+EO232</f>
        <v>11.4</v>
      </c>
      <c r="EQ232" s="134" t="str">
        <f aca="false">VLOOKUP(A232,'[2]Price Curves'!$C$8:$BH$367,'[2]Price Curves'!$BH$1)</f>
        <v/>
      </c>
      <c r="ER232" s="134" t="str">
        <f aca="false">VLOOKUP(A232,'[2]Price Curves'!$C$8:$BH$367,'[2]Price Curves'!$BA$1)</f>
        <v/>
      </c>
      <c r="ES232" s="137" t="e">
        <f aca="false">MIN(((EQ232+$ET$1-ER232*0.7133-$ET$3)/5.69*2.4313)+1.5,CQ232-$ET$2)</f>
        <v>#VALUE!</v>
      </c>
      <c r="ET232" s="134" t="e">
        <f aca="false">MAX(($EQ232+$ET$1-$ER232*0.7133-$ET$3)/5.69*2.4313+1.5,$CQ232-$ET$2)</f>
        <v>#VALUE!</v>
      </c>
      <c r="EU232" s="138" t="e">
        <f aca="false">AVERAGE(ET232,ES232)</f>
        <v>#VALUE!</v>
      </c>
      <c r="EV232" s="134" t="n">
        <f aca="false">CB232*$EV$2+$EV$3</f>
        <v>-3</v>
      </c>
      <c r="EW232" s="134" t="e">
        <f aca="false">IF(Monomers_Data!U232=1,0.5*EU232+0.5*ET232,IF(Monomers_Data!U232=2,0.7*EU232+0.3*ET232,IF(Monomers_Data!U232=3,MAXA(MINA(ET232,EU232),ES232),IF(Monomers_Data!U232=4,0.7*EU232+0.3*ES232,IF(Monomers_Data!U232=5,0.5*EU232+0.5*ES232,"ERR")))))</f>
        <v>#VALUE!</v>
      </c>
      <c r="EX232" s="96" t="e">
        <f aca="false">EW232</f>
        <v>#VALUE!</v>
      </c>
      <c r="EY232" s="139" t="n">
        <f aca="false">VLOOKUP(A232,'[2]Price Curves'!$C$8:$BH$367,'[2]Price Curves'!$BE$1)</f>
        <v>5.537</v>
      </c>
      <c r="EZ232" s="134" t="n">
        <f aca="false">EY232*$EZ$2+$EZ$3</f>
        <v>85.1383</v>
      </c>
      <c r="FA232" s="0" t="n">
        <f aca="false">((EY232*$FA$2)+$FA$3)*100</f>
        <v>78.1385</v>
      </c>
    </row>
    <row r="233" customFormat="false" ht="12" hidden="false" customHeight="false" outlineLevel="0" collapsed="false">
      <c r="A233" s="140" t="n">
        <f aca="false">EOMONTH(A232,0)+1</f>
        <v>43800</v>
      </c>
      <c r="C233" s="125"/>
      <c r="E233" s="124"/>
      <c r="F233" s="124"/>
      <c r="G233" s="124"/>
      <c r="J233" s="118"/>
      <c r="O233" s="124"/>
      <c r="P233" s="124"/>
      <c r="Q233" s="124"/>
      <c r="S233" s="118"/>
      <c r="T233" s="118"/>
      <c r="U233" s="124"/>
      <c r="V233" s="124"/>
      <c r="W233" s="124"/>
      <c r="AE233" s="124"/>
      <c r="AF233" s="124"/>
      <c r="AG233" s="124"/>
      <c r="AI233" s="118"/>
      <c r="AJ233" s="118"/>
      <c r="AM233" s="124"/>
      <c r="AN233" s="124"/>
      <c r="AO233" s="124"/>
      <c r="AQ233" s="124"/>
      <c r="AR233" s="124"/>
      <c r="AS233" s="124"/>
      <c r="AT233" s="124"/>
      <c r="AU233" s="124"/>
      <c r="AV233" s="124"/>
      <c r="BK233" s="124"/>
      <c r="BM233" s="124"/>
      <c r="BN233" s="124"/>
      <c r="BO233" s="124"/>
      <c r="BR233" s="124"/>
      <c r="BS233" s="96" t="n">
        <f aca="false">BR233-2.5</f>
        <v>-2.5</v>
      </c>
      <c r="BT233" s="124"/>
      <c r="BU233" s="124"/>
      <c r="BV233" s="124"/>
      <c r="BW233" s="124"/>
      <c r="BX233" s="124"/>
      <c r="BY233" s="124"/>
      <c r="CB233" s="149"/>
      <c r="CC233" s="124"/>
      <c r="CG233" s="124"/>
      <c r="CH233" s="124"/>
      <c r="CI233" s="124"/>
      <c r="CJ233" s="124"/>
      <c r="CK233" s="124"/>
      <c r="CO233" s="118"/>
      <c r="CP233" s="118"/>
      <c r="CZ233" s="150"/>
      <c r="DA233" s="124"/>
      <c r="DB233" s="123"/>
      <c r="DJ233" s="124"/>
      <c r="DK233" s="123"/>
      <c r="DQ233" s="124"/>
      <c r="DR233" s="123"/>
      <c r="DS233" s="96"/>
      <c r="DT233" s="124"/>
      <c r="DU233" s="124"/>
      <c r="EJ233" s="134" t="n">
        <f aca="false">BV233</f>
        <v>0</v>
      </c>
      <c r="EK233" s="134" t="n">
        <f aca="false">EJ233+5.22</f>
        <v>5.22</v>
      </c>
      <c r="EL233" s="134" t="n">
        <f aca="false">EJ233+18.2</f>
        <v>18.2</v>
      </c>
      <c r="EM233" s="134" t="n">
        <f aca="false">EJ233+$EM$3</f>
        <v>11.4</v>
      </c>
      <c r="EN233" s="135" t="n">
        <f aca="false">IF(Monomers_Data!K233=1,0.5*EM233+0.5*EL233,IF(Monomers_Data!K233=2,0.7*EM233+0.3*EL233,IF(Monomers_Data!K233=3,MAXA(MINA(EL233,EM233),EK233),IF(Monomers_Data!K233=4,0.7*EM233+0.3*EK233,IF(Monomers_Data!K233=5,0.5*EM233+0.5*EK233,"ERR")))))</f>
        <v>11.4</v>
      </c>
      <c r="EP233" s="142" t="n">
        <f aca="false">EN233+EO233</f>
        <v>11.4</v>
      </c>
      <c r="EQ233" s="134" t="str">
        <f aca="false">VLOOKUP(A233,'[2]Price Curves'!$C$8:$BH$367,'[2]Price Curves'!$BH$1)</f>
        <v/>
      </c>
      <c r="ER233" s="134" t="str">
        <f aca="false">VLOOKUP(A233,'[2]Price Curves'!$C$8:$BH$367,'[2]Price Curves'!$BA$1)</f>
        <v/>
      </c>
      <c r="ES233" s="137" t="e">
        <f aca="false">MIN(((EQ233+$ET$1-ER233*0.7133-$ET$3)/5.69*2.4313)+1.5,CQ233-$ET$2)</f>
        <v>#VALUE!</v>
      </c>
      <c r="ET233" s="134" t="e">
        <f aca="false">MAX(($EQ233+$ET$1-$ER233*0.7133-$ET$3)/5.69*2.4313+1.5,$CQ233-$ET$2)</f>
        <v>#VALUE!</v>
      </c>
      <c r="EU233" s="138" t="e">
        <f aca="false">AVERAGE(ET233,ES233)</f>
        <v>#VALUE!</v>
      </c>
      <c r="EV233" s="134" t="n">
        <f aca="false">CB233*$EV$2+$EV$3</f>
        <v>-3</v>
      </c>
      <c r="EW233" s="134" t="e">
        <f aca="false">IF(Monomers_Data!U233=1,0.5*EU233+0.5*ET233,IF(Monomers_Data!U233=2,0.7*EU233+0.3*ET233,IF(Monomers_Data!U233=3,MAXA(MINA(ET233,EU233),ES233),IF(Monomers_Data!U233=4,0.7*EU233+0.3*ES233,IF(Monomers_Data!U233=5,0.5*EU233+0.5*ES233,"ERR")))))</f>
        <v>#VALUE!</v>
      </c>
      <c r="EX233" s="96" t="e">
        <f aca="false">EW233</f>
        <v>#VALUE!</v>
      </c>
      <c r="EY233" s="139" t="n">
        <f aca="false">VLOOKUP(A233,'[2]Price Curves'!$C$8:$BH$367,'[2]Price Curves'!$BE$1)</f>
        <v>5.657</v>
      </c>
      <c r="EZ233" s="134" t="n">
        <f aca="false">EY233*$EZ$2+$EZ$3</f>
        <v>87.0463</v>
      </c>
      <c r="FA233" s="0" t="n">
        <f aca="false">((EY233*$FA$2)+$FA$3)*100</f>
        <v>79.3985</v>
      </c>
    </row>
    <row r="234" customFormat="false" ht="12" hidden="false" customHeight="false" outlineLevel="0" collapsed="false">
      <c r="A234" s="140" t="n">
        <f aca="false">EOMONTH(A233,0)+1</f>
        <v>43831</v>
      </c>
      <c r="C234" s="125"/>
      <c r="E234" s="124"/>
      <c r="F234" s="124"/>
      <c r="G234" s="124"/>
      <c r="J234" s="118"/>
      <c r="O234" s="124"/>
      <c r="P234" s="124"/>
      <c r="Q234" s="124"/>
      <c r="S234" s="118"/>
      <c r="T234" s="118"/>
      <c r="U234" s="124"/>
      <c r="V234" s="124"/>
      <c r="W234" s="124"/>
      <c r="AE234" s="124"/>
      <c r="AF234" s="124"/>
      <c r="AG234" s="124"/>
      <c r="AI234" s="118"/>
      <c r="AJ234" s="118"/>
      <c r="AM234" s="124"/>
      <c r="AN234" s="124"/>
      <c r="AO234" s="124"/>
      <c r="AQ234" s="124"/>
      <c r="AR234" s="124"/>
      <c r="AS234" s="124"/>
      <c r="AT234" s="124"/>
      <c r="AU234" s="124"/>
      <c r="AV234" s="124"/>
      <c r="BK234" s="124"/>
      <c r="BM234" s="124"/>
      <c r="BN234" s="124"/>
      <c r="BO234" s="124"/>
      <c r="BR234" s="124"/>
      <c r="BS234" s="96" t="n">
        <f aca="false">BR234-2.5</f>
        <v>-2.5</v>
      </c>
      <c r="BT234" s="124"/>
      <c r="BU234" s="124"/>
      <c r="BV234" s="124"/>
      <c r="BW234" s="124"/>
      <c r="BX234" s="124"/>
      <c r="BY234" s="124"/>
      <c r="CB234" s="149"/>
      <c r="CC234" s="124"/>
      <c r="CG234" s="124"/>
      <c r="CH234" s="124"/>
      <c r="CI234" s="124"/>
      <c r="CJ234" s="124"/>
      <c r="CK234" s="124"/>
      <c r="CO234" s="118"/>
      <c r="CP234" s="118"/>
      <c r="CZ234" s="150"/>
      <c r="DA234" s="124"/>
      <c r="DB234" s="123"/>
      <c r="DJ234" s="124"/>
      <c r="DK234" s="123"/>
      <c r="DQ234" s="124"/>
      <c r="DR234" s="123"/>
      <c r="DS234" s="96"/>
      <c r="DT234" s="124"/>
      <c r="DU234" s="124"/>
      <c r="EJ234" s="134" t="n">
        <f aca="false">BV234</f>
        <v>0</v>
      </c>
      <c r="EK234" s="134" t="n">
        <f aca="false">EJ234+5.22</f>
        <v>5.22</v>
      </c>
      <c r="EL234" s="134" t="n">
        <f aca="false">EJ234+18.2</f>
        <v>18.2</v>
      </c>
      <c r="EM234" s="134" t="n">
        <f aca="false">EJ234+$EM$3</f>
        <v>11.4</v>
      </c>
      <c r="EN234" s="135" t="n">
        <f aca="false">IF(Monomers_Data!K234=1,0.5*EM234+0.5*EL234,IF(Monomers_Data!K234=2,0.7*EM234+0.3*EL234,IF(Monomers_Data!K234=3,MAXA(MINA(EL234,EM234),EK234),IF(Monomers_Data!K234=4,0.7*EM234+0.3*EK234,IF(Monomers_Data!K234=5,0.5*EM234+0.5*EK234,"ERR")))))</f>
        <v>11.4</v>
      </c>
      <c r="EP234" s="142" t="n">
        <f aca="false">EN234+EO234</f>
        <v>11.4</v>
      </c>
      <c r="EQ234" s="134" t="str">
        <f aca="false">VLOOKUP(A234,'[2]Price Curves'!$C$8:$BH$367,'[2]Price Curves'!$BH$1)</f>
        <v/>
      </c>
      <c r="ER234" s="134" t="str">
        <f aca="false">VLOOKUP(A234,'[2]Price Curves'!$C$8:$BH$367,'[2]Price Curves'!$BA$1)</f>
        <v/>
      </c>
      <c r="ES234" s="137" t="e">
        <f aca="false">MIN(((EQ234+$ET$1-ER234*0.7133-$ET$3)/5.69*2.4313)+1.5,CQ234-$ET$2)</f>
        <v>#VALUE!</v>
      </c>
      <c r="ET234" s="134" t="e">
        <f aca="false">MAX(($EQ234+$ET$1-$ER234*0.7133-$ET$3)/5.69*2.4313+1.5,$CQ234-$ET$2)</f>
        <v>#VALUE!</v>
      </c>
      <c r="EU234" s="138" t="e">
        <f aca="false">AVERAGE(ET234,ES234)</f>
        <v>#VALUE!</v>
      </c>
      <c r="EV234" s="134" t="n">
        <f aca="false">CB234*$EV$2+$EV$3</f>
        <v>-3</v>
      </c>
      <c r="EW234" s="134" t="e">
        <f aca="false">IF(Monomers_Data!U234=1,0.5*EU234+0.5*ET234,IF(Monomers_Data!U234=2,0.7*EU234+0.3*ET234,IF(Monomers_Data!U234=3,MAXA(MINA(ET234,EU234),ES234),IF(Monomers_Data!U234=4,0.7*EU234+0.3*ES234,IF(Monomers_Data!U234=5,0.5*EU234+0.5*ES234,"ERR")))))</f>
        <v>#VALUE!</v>
      </c>
      <c r="EX234" s="96" t="e">
        <f aca="false">EW234</f>
        <v>#VALUE!</v>
      </c>
      <c r="EY234" s="139" t="n">
        <f aca="false">VLOOKUP(A234,'[2]Price Curves'!$C$8:$BH$367,'[2]Price Curves'!$BE$1)</f>
        <v>5.762</v>
      </c>
      <c r="EZ234" s="134" t="n">
        <f aca="false">EY234*$EZ$2+$EZ$3</f>
        <v>88.7158</v>
      </c>
      <c r="FA234" s="0" t="n">
        <f aca="false">((EY234*$FA$2)+$FA$3)*100</f>
        <v>80.501</v>
      </c>
    </row>
    <row r="235" customFormat="false" ht="12" hidden="false" customHeight="false" outlineLevel="0" collapsed="false">
      <c r="A235" s="140" t="n">
        <f aca="false">EOMONTH(A234,0)+1</f>
        <v>43862</v>
      </c>
      <c r="C235" s="125"/>
      <c r="E235" s="124"/>
      <c r="F235" s="124"/>
      <c r="G235" s="124"/>
      <c r="J235" s="118"/>
      <c r="O235" s="124"/>
      <c r="P235" s="124"/>
      <c r="Q235" s="124"/>
      <c r="S235" s="118"/>
      <c r="T235" s="118"/>
      <c r="U235" s="124"/>
      <c r="V235" s="124"/>
      <c r="W235" s="124"/>
      <c r="AE235" s="124"/>
      <c r="AF235" s="124"/>
      <c r="AG235" s="124"/>
      <c r="AI235" s="118"/>
      <c r="AJ235" s="118"/>
      <c r="AM235" s="124"/>
      <c r="AN235" s="124"/>
      <c r="AO235" s="124"/>
      <c r="AQ235" s="124"/>
      <c r="AR235" s="124"/>
      <c r="AS235" s="124"/>
      <c r="AT235" s="124"/>
      <c r="AU235" s="124"/>
      <c r="AV235" s="124"/>
      <c r="BK235" s="124"/>
      <c r="BM235" s="124"/>
      <c r="BN235" s="124"/>
      <c r="BO235" s="124"/>
      <c r="BR235" s="124"/>
      <c r="BS235" s="96" t="n">
        <f aca="false">BR235-2.5</f>
        <v>-2.5</v>
      </c>
      <c r="BT235" s="124"/>
      <c r="BU235" s="124"/>
      <c r="BV235" s="124"/>
      <c r="BW235" s="124"/>
      <c r="BX235" s="124"/>
      <c r="BY235" s="124"/>
      <c r="CB235" s="149"/>
      <c r="CC235" s="124"/>
      <c r="CG235" s="124"/>
      <c r="CH235" s="124"/>
      <c r="CI235" s="124"/>
      <c r="CJ235" s="124"/>
      <c r="CK235" s="124"/>
      <c r="CO235" s="118"/>
      <c r="CP235" s="118"/>
      <c r="CZ235" s="150"/>
      <c r="DA235" s="124"/>
      <c r="DB235" s="123"/>
      <c r="DJ235" s="124"/>
      <c r="DK235" s="123"/>
      <c r="DQ235" s="124"/>
      <c r="DR235" s="123"/>
      <c r="DS235" s="96"/>
      <c r="DT235" s="124"/>
      <c r="DU235" s="124"/>
      <c r="EJ235" s="134" t="n">
        <f aca="false">BV235</f>
        <v>0</v>
      </c>
      <c r="EK235" s="134" t="n">
        <f aca="false">EJ235+5.22</f>
        <v>5.22</v>
      </c>
      <c r="EL235" s="134" t="n">
        <f aca="false">EJ235+18.2</f>
        <v>18.2</v>
      </c>
      <c r="EM235" s="134" t="n">
        <f aca="false">EJ235+$EM$3</f>
        <v>11.4</v>
      </c>
      <c r="EN235" s="135" t="n">
        <f aca="false">IF(Monomers_Data!K235=1,0.5*EM235+0.5*EL235,IF(Monomers_Data!K235=2,0.7*EM235+0.3*EL235,IF(Monomers_Data!K235=3,MAXA(MINA(EL235,EM235),EK235),IF(Monomers_Data!K235=4,0.7*EM235+0.3*EK235,IF(Monomers_Data!K235=5,0.5*EM235+0.5*EK235,"ERR")))))</f>
        <v>11.4</v>
      </c>
      <c r="EP235" s="142" t="n">
        <f aca="false">EN235+EO235</f>
        <v>11.4</v>
      </c>
      <c r="EQ235" s="134" t="str">
        <f aca="false">VLOOKUP(A235,'[2]Price Curves'!$C$8:$BH$367,'[2]Price Curves'!$BH$1)</f>
        <v/>
      </c>
      <c r="ER235" s="134" t="str">
        <f aca="false">VLOOKUP(A235,'[2]Price Curves'!$C$8:$BH$367,'[2]Price Curves'!$BA$1)</f>
        <v/>
      </c>
      <c r="ES235" s="137" t="e">
        <f aca="false">MIN(((EQ235+$ET$1-ER235*0.7133-$ET$3)/5.69*2.4313)+1.5,CQ235-$ET$2)</f>
        <v>#VALUE!</v>
      </c>
      <c r="ET235" s="134" t="e">
        <f aca="false">MAX(($EQ235+$ET$1-$ER235*0.7133-$ET$3)/5.69*2.4313+1.5,$CQ235-$ET$2)</f>
        <v>#VALUE!</v>
      </c>
      <c r="EU235" s="138" t="e">
        <f aca="false">AVERAGE(ET235,ES235)</f>
        <v>#VALUE!</v>
      </c>
      <c r="EV235" s="134" t="n">
        <f aca="false">CB235*$EV$2+$EV$3</f>
        <v>-3</v>
      </c>
      <c r="EW235" s="134" t="e">
        <f aca="false">IF(Monomers_Data!U235=1,0.5*EU235+0.5*ET235,IF(Monomers_Data!U235=2,0.7*EU235+0.3*ET235,IF(Monomers_Data!U235=3,MAXA(MINA(ET235,EU235),ES235),IF(Monomers_Data!U235=4,0.7*EU235+0.3*ES235,IF(Monomers_Data!U235=5,0.5*EU235+0.5*ES235,"ERR")))))</f>
        <v>#VALUE!</v>
      </c>
      <c r="EX235" s="96" t="e">
        <f aca="false">EW235</f>
        <v>#VALUE!</v>
      </c>
      <c r="EY235" s="139" t="n">
        <f aca="false">VLOOKUP(A235,'[2]Price Curves'!$C$8:$BH$367,'[2]Price Curves'!$BE$1)</f>
        <v>5.642</v>
      </c>
      <c r="EZ235" s="134" t="n">
        <f aca="false">EY235*$EZ$2+$EZ$3</f>
        <v>86.8078</v>
      </c>
      <c r="FA235" s="0" t="n">
        <f aca="false">((EY235*$FA$2)+$FA$3)*100</f>
        <v>79.241</v>
      </c>
    </row>
    <row r="236" customFormat="false" ht="12" hidden="false" customHeight="false" outlineLevel="0" collapsed="false">
      <c r="A236" s="140" t="n">
        <f aca="false">EOMONTH(A235,0)+1</f>
        <v>43891</v>
      </c>
      <c r="C236" s="125"/>
      <c r="E236" s="124"/>
      <c r="F236" s="124"/>
      <c r="G236" s="124"/>
      <c r="J236" s="118"/>
      <c r="O236" s="124"/>
      <c r="P236" s="124"/>
      <c r="Q236" s="124"/>
      <c r="S236" s="118"/>
      <c r="T236" s="118"/>
      <c r="U236" s="124"/>
      <c r="V236" s="124"/>
      <c r="W236" s="124"/>
      <c r="AE236" s="124"/>
      <c r="AF236" s="124"/>
      <c r="AG236" s="124"/>
      <c r="AI236" s="118"/>
      <c r="AJ236" s="118"/>
      <c r="AM236" s="124"/>
      <c r="AN236" s="124"/>
      <c r="AO236" s="124"/>
      <c r="AQ236" s="124"/>
      <c r="AR236" s="124"/>
      <c r="AS236" s="124"/>
      <c r="AT236" s="124"/>
      <c r="AU236" s="124"/>
      <c r="AV236" s="124"/>
      <c r="BK236" s="124"/>
      <c r="BM236" s="124"/>
      <c r="BN236" s="124"/>
      <c r="BO236" s="124"/>
      <c r="BR236" s="124"/>
      <c r="BS236" s="96" t="n">
        <f aca="false">BR236-2.5</f>
        <v>-2.5</v>
      </c>
      <c r="BT236" s="124"/>
      <c r="BU236" s="124"/>
      <c r="BV236" s="124"/>
      <c r="BW236" s="124"/>
      <c r="BX236" s="124"/>
      <c r="BY236" s="124"/>
      <c r="CB236" s="149"/>
      <c r="CC236" s="124"/>
      <c r="CG236" s="124"/>
      <c r="CH236" s="124"/>
      <c r="CI236" s="124"/>
      <c r="CJ236" s="124"/>
      <c r="CK236" s="124"/>
      <c r="CO236" s="118"/>
      <c r="CP236" s="118"/>
      <c r="CZ236" s="150"/>
      <c r="DA236" s="124"/>
      <c r="DB236" s="123"/>
      <c r="DJ236" s="124"/>
      <c r="DK236" s="123"/>
      <c r="DQ236" s="124"/>
      <c r="DR236" s="123"/>
      <c r="DS236" s="96"/>
      <c r="DT236" s="124"/>
      <c r="DU236" s="124"/>
      <c r="EJ236" s="134" t="n">
        <f aca="false">BV236</f>
        <v>0</v>
      </c>
      <c r="EK236" s="134" t="n">
        <f aca="false">EJ236+5.22</f>
        <v>5.22</v>
      </c>
      <c r="EL236" s="134" t="n">
        <f aca="false">EJ236+18.2</f>
        <v>18.2</v>
      </c>
      <c r="EM236" s="134" t="n">
        <f aca="false">EJ236+$EM$3</f>
        <v>11.4</v>
      </c>
      <c r="EN236" s="135" t="n">
        <f aca="false">IF(Monomers_Data!K236=1,0.5*EM236+0.5*EL236,IF(Monomers_Data!K236=2,0.7*EM236+0.3*EL236,IF(Monomers_Data!K236=3,MAXA(MINA(EL236,EM236),EK236),IF(Monomers_Data!K236=4,0.7*EM236+0.3*EK236,IF(Monomers_Data!K236=5,0.5*EM236+0.5*EK236,"ERR")))))</f>
        <v>11.4</v>
      </c>
      <c r="EP236" s="142" t="n">
        <f aca="false">EN236+EO236</f>
        <v>11.4</v>
      </c>
      <c r="EQ236" s="134" t="str">
        <f aca="false">VLOOKUP(A236,'[2]Price Curves'!$C$8:$BH$367,'[2]Price Curves'!$BH$1)</f>
        <v/>
      </c>
      <c r="ER236" s="134" t="str">
        <f aca="false">VLOOKUP(A236,'[2]Price Curves'!$C$8:$BH$367,'[2]Price Curves'!$BA$1)</f>
        <v/>
      </c>
      <c r="ES236" s="137" t="e">
        <f aca="false">MIN(((EQ236+$ET$1-ER236*0.7133-$ET$3)/5.69*2.4313)+1.5,CQ236-$ET$2)</f>
        <v>#VALUE!</v>
      </c>
      <c r="ET236" s="134" t="e">
        <f aca="false">MAX(($EQ236+$ET$1-$ER236*0.7133-$ET$3)/5.69*2.4313+1.5,$CQ236-$ET$2)</f>
        <v>#VALUE!</v>
      </c>
      <c r="EU236" s="138" t="e">
        <f aca="false">AVERAGE(ET236,ES236)</f>
        <v>#VALUE!</v>
      </c>
      <c r="EV236" s="134" t="n">
        <f aca="false">CB236*$EV$2+$EV$3</f>
        <v>-3</v>
      </c>
      <c r="EW236" s="134" t="e">
        <f aca="false">IF(Monomers_Data!U236=1,0.5*EU236+0.5*ET236,IF(Monomers_Data!U236=2,0.7*EU236+0.3*ET236,IF(Monomers_Data!U236=3,MAXA(MINA(ET236,EU236),ES236),IF(Monomers_Data!U236=4,0.7*EU236+0.3*ES236,IF(Monomers_Data!U236=5,0.5*EU236+0.5*ES236,"ERR")))))</f>
        <v>#VALUE!</v>
      </c>
      <c r="EX236" s="96" t="e">
        <f aca="false">EW236</f>
        <v>#VALUE!</v>
      </c>
      <c r="EY236" s="139" t="n">
        <f aca="false">VLOOKUP(A236,'[2]Price Curves'!$C$8:$BH$367,'[2]Price Curves'!$BE$1)</f>
        <v>5.502</v>
      </c>
      <c r="EZ236" s="134" t="n">
        <f aca="false">EY236*$EZ$2+$EZ$3</f>
        <v>84.5818</v>
      </c>
      <c r="FA236" s="0" t="n">
        <f aca="false">((EY236*$FA$2)+$FA$3)*100</f>
        <v>77.771</v>
      </c>
    </row>
    <row r="237" customFormat="false" ht="12" hidden="false" customHeight="false" outlineLevel="0" collapsed="false">
      <c r="A237" s="140" t="n">
        <f aca="false">EOMONTH(A236,0)+1</f>
        <v>43922</v>
      </c>
      <c r="C237" s="125"/>
      <c r="E237" s="124"/>
      <c r="F237" s="124"/>
      <c r="G237" s="124"/>
      <c r="J237" s="118"/>
      <c r="O237" s="124"/>
      <c r="P237" s="124"/>
      <c r="Q237" s="124"/>
      <c r="S237" s="118"/>
      <c r="T237" s="118"/>
      <c r="U237" s="124"/>
      <c r="V237" s="124"/>
      <c r="W237" s="124"/>
      <c r="AE237" s="124"/>
      <c r="AF237" s="124"/>
      <c r="AG237" s="124"/>
      <c r="AI237" s="118"/>
      <c r="AJ237" s="118"/>
      <c r="AM237" s="124"/>
      <c r="AN237" s="124"/>
      <c r="AO237" s="124"/>
      <c r="AQ237" s="124"/>
      <c r="AR237" s="124"/>
      <c r="AS237" s="124"/>
      <c r="AT237" s="124"/>
      <c r="AU237" s="124"/>
      <c r="AV237" s="124"/>
      <c r="BK237" s="124"/>
      <c r="BM237" s="124"/>
      <c r="BN237" s="124"/>
      <c r="BO237" s="124"/>
      <c r="BR237" s="124"/>
      <c r="BS237" s="96" t="n">
        <f aca="false">BR237-2.5</f>
        <v>-2.5</v>
      </c>
      <c r="BT237" s="124"/>
      <c r="BU237" s="124"/>
      <c r="BV237" s="124"/>
      <c r="BW237" s="124"/>
      <c r="BX237" s="124"/>
      <c r="BY237" s="124"/>
      <c r="CB237" s="149"/>
      <c r="CC237" s="124"/>
      <c r="CG237" s="124"/>
      <c r="CH237" s="124"/>
      <c r="CI237" s="124"/>
      <c r="CJ237" s="124"/>
      <c r="CK237" s="124"/>
      <c r="CO237" s="118"/>
      <c r="CP237" s="118"/>
      <c r="CZ237" s="150"/>
      <c r="DA237" s="124"/>
      <c r="DB237" s="123"/>
      <c r="DJ237" s="124"/>
      <c r="DK237" s="123"/>
      <c r="DQ237" s="124"/>
      <c r="DR237" s="123"/>
      <c r="DS237" s="96"/>
      <c r="DT237" s="124"/>
      <c r="DU237" s="124"/>
      <c r="EJ237" s="134" t="n">
        <f aca="false">BV237</f>
        <v>0</v>
      </c>
      <c r="EK237" s="134" t="n">
        <f aca="false">EJ237+5.22</f>
        <v>5.22</v>
      </c>
      <c r="EL237" s="134" t="n">
        <f aca="false">EJ237+18.2</f>
        <v>18.2</v>
      </c>
      <c r="EM237" s="134" t="n">
        <f aca="false">EJ237+$EM$3</f>
        <v>11.4</v>
      </c>
      <c r="EN237" s="135" t="n">
        <f aca="false">IF(Monomers_Data!K237=1,0.5*EM237+0.5*EL237,IF(Monomers_Data!K237=2,0.7*EM237+0.3*EL237,IF(Monomers_Data!K237=3,MAXA(MINA(EL237,EM237),EK237),IF(Monomers_Data!K237=4,0.7*EM237+0.3*EK237,IF(Monomers_Data!K237=5,0.5*EM237+0.5*EK237,"ERR")))))</f>
        <v>11.4</v>
      </c>
      <c r="EP237" s="142" t="n">
        <f aca="false">EN237+EO237</f>
        <v>11.4</v>
      </c>
      <c r="EQ237" s="134" t="str">
        <f aca="false">VLOOKUP(A237,'[2]Price Curves'!$C$8:$BH$367,'[2]Price Curves'!$BH$1)</f>
        <v/>
      </c>
      <c r="ER237" s="134" t="str">
        <f aca="false">VLOOKUP(A237,'[2]Price Curves'!$C$8:$BH$367,'[2]Price Curves'!$BA$1)</f>
        <v/>
      </c>
      <c r="ES237" s="137" t="e">
        <f aca="false">MIN(((EQ237+$ET$1-ER237*0.7133-$ET$3)/5.69*2.4313)+1.5,CQ237-$ET$2)</f>
        <v>#VALUE!</v>
      </c>
      <c r="ET237" s="134" t="e">
        <f aca="false">MAX(($EQ237+$ET$1-$ER237*0.7133-$ET$3)/5.69*2.4313+1.5,$CQ237-$ET$2)</f>
        <v>#VALUE!</v>
      </c>
      <c r="EU237" s="138" t="e">
        <f aca="false">AVERAGE(ET237,ES237)</f>
        <v>#VALUE!</v>
      </c>
      <c r="EV237" s="134" t="n">
        <f aca="false">CB237*$EV$2+$EV$3</f>
        <v>-3</v>
      </c>
      <c r="EW237" s="134" t="e">
        <f aca="false">IF(Monomers_Data!U237=1,0.5*EU237+0.5*ET237,IF(Monomers_Data!U237=2,0.7*EU237+0.3*ET237,IF(Monomers_Data!U237=3,MAXA(MINA(ET237,EU237),ES237),IF(Monomers_Data!U237=4,0.7*EU237+0.3*ES237,IF(Monomers_Data!U237=5,0.5*EU237+0.5*ES237,"ERR")))))</f>
        <v>#VALUE!</v>
      </c>
      <c r="EX237" s="96" t="e">
        <f aca="false">EW237</f>
        <v>#VALUE!</v>
      </c>
      <c r="EY237" s="139" t="n">
        <f aca="false">VLOOKUP(A237,'[2]Price Curves'!$C$8:$BH$367,'[2]Price Curves'!$BE$1)</f>
        <v>5.36</v>
      </c>
      <c r="EZ237" s="134" t="n">
        <f aca="false">EY237*$EZ$2+$EZ$3</f>
        <v>82.324</v>
      </c>
      <c r="FA237" s="0" t="n">
        <f aca="false">((EY237*$FA$2)+$FA$3)*100</f>
        <v>76.28</v>
      </c>
    </row>
    <row r="238" customFormat="false" ht="12" hidden="false" customHeight="false" outlineLevel="0" collapsed="false">
      <c r="A238" s="140" t="n">
        <f aca="false">EOMONTH(A237,0)+1</f>
        <v>43952</v>
      </c>
      <c r="C238" s="125"/>
      <c r="E238" s="124"/>
      <c r="F238" s="124"/>
      <c r="G238" s="124"/>
      <c r="J238" s="118"/>
      <c r="O238" s="124"/>
      <c r="P238" s="124"/>
      <c r="Q238" s="124"/>
      <c r="S238" s="118"/>
      <c r="T238" s="118"/>
      <c r="U238" s="124"/>
      <c r="V238" s="124"/>
      <c r="W238" s="124"/>
      <c r="AE238" s="124"/>
      <c r="AF238" s="124"/>
      <c r="AG238" s="124"/>
      <c r="AI238" s="118"/>
      <c r="AJ238" s="118"/>
      <c r="AM238" s="124"/>
      <c r="AN238" s="124"/>
      <c r="AO238" s="124"/>
      <c r="AQ238" s="124"/>
      <c r="AR238" s="124"/>
      <c r="AS238" s="124"/>
      <c r="AT238" s="124"/>
      <c r="AU238" s="124"/>
      <c r="AV238" s="124"/>
      <c r="BK238" s="124"/>
      <c r="BM238" s="124"/>
      <c r="BN238" s="124"/>
      <c r="BO238" s="124"/>
      <c r="BR238" s="124"/>
      <c r="BS238" s="96" t="n">
        <f aca="false">BR238-2.5</f>
        <v>-2.5</v>
      </c>
      <c r="BT238" s="124"/>
      <c r="BU238" s="124"/>
      <c r="BV238" s="124"/>
      <c r="BW238" s="124"/>
      <c r="BX238" s="124"/>
      <c r="BY238" s="124"/>
      <c r="CB238" s="149"/>
      <c r="CC238" s="124"/>
      <c r="CG238" s="124"/>
      <c r="CH238" s="124"/>
      <c r="CI238" s="124"/>
      <c r="CJ238" s="124"/>
      <c r="CK238" s="124"/>
      <c r="CO238" s="118"/>
      <c r="CP238" s="118"/>
      <c r="CZ238" s="150"/>
      <c r="DA238" s="124"/>
      <c r="DB238" s="123"/>
      <c r="DJ238" s="124"/>
      <c r="DK238" s="123"/>
      <c r="DQ238" s="124"/>
      <c r="DR238" s="123"/>
      <c r="DS238" s="96"/>
      <c r="DT238" s="124"/>
      <c r="DU238" s="124"/>
      <c r="EJ238" s="134" t="n">
        <f aca="false">BV238</f>
        <v>0</v>
      </c>
      <c r="EK238" s="134" t="n">
        <f aca="false">EJ238+5.22</f>
        <v>5.22</v>
      </c>
      <c r="EL238" s="134" t="n">
        <f aca="false">EJ238+18.2</f>
        <v>18.2</v>
      </c>
      <c r="EM238" s="134" t="n">
        <f aca="false">EJ238+$EM$3</f>
        <v>11.4</v>
      </c>
      <c r="EN238" s="135" t="n">
        <f aca="false">IF(Monomers_Data!K238=1,0.5*EM238+0.5*EL238,IF(Monomers_Data!K238=2,0.7*EM238+0.3*EL238,IF(Monomers_Data!K238=3,MAXA(MINA(EL238,EM238),EK238),IF(Monomers_Data!K238=4,0.7*EM238+0.3*EK238,IF(Monomers_Data!K238=5,0.5*EM238+0.5*EK238,"ERR")))))</f>
        <v>11.4</v>
      </c>
      <c r="EP238" s="142" t="n">
        <f aca="false">EN238+EO238</f>
        <v>11.4</v>
      </c>
      <c r="EQ238" s="134" t="str">
        <f aca="false">VLOOKUP(A238,'[2]Price Curves'!$C$8:$BH$367,'[2]Price Curves'!$BH$1)</f>
        <v/>
      </c>
      <c r="ER238" s="134" t="str">
        <f aca="false">VLOOKUP(A238,'[2]Price Curves'!$C$8:$BH$367,'[2]Price Curves'!$BA$1)</f>
        <v/>
      </c>
      <c r="ES238" s="137" t="e">
        <f aca="false">MIN(((EQ238+$ET$1-ER238*0.7133-$ET$3)/5.69*2.4313)+1.5,CQ238-$ET$2)</f>
        <v>#VALUE!</v>
      </c>
      <c r="ET238" s="134" t="e">
        <f aca="false">MAX(($EQ238+$ET$1-$ER238*0.7133-$ET$3)/5.69*2.4313+1.5,$CQ238-$ET$2)</f>
        <v>#VALUE!</v>
      </c>
      <c r="EU238" s="138" t="e">
        <f aca="false">AVERAGE(ET238,ES238)</f>
        <v>#VALUE!</v>
      </c>
      <c r="EV238" s="134" t="n">
        <f aca="false">CB238*$EV$2+$EV$3</f>
        <v>-3</v>
      </c>
      <c r="EW238" s="134" t="e">
        <f aca="false">IF(Monomers_Data!U238=1,0.5*EU238+0.5*ET238,IF(Monomers_Data!U238=2,0.7*EU238+0.3*ET238,IF(Monomers_Data!U238=3,MAXA(MINA(ET238,EU238),ES238),IF(Monomers_Data!U238=4,0.7*EU238+0.3*ES238,IF(Monomers_Data!U238=5,0.5*EU238+0.5*ES238,"ERR")))))</f>
        <v>#VALUE!</v>
      </c>
      <c r="EX238" s="96" t="e">
        <f aca="false">EW238</f>
        <v>#VALUE!</v>
      </c>
      <c r="EY238" s="139" t="n">
        <f aca="false">VLOOKUP(A238,'[2]Price Curves'!$C$8:$BH$367,'[2]Price Curves'!$BE$1)</f>
        <v>5.394</v>
      </c>
      <c r="EZ238" s="134" t="n">
        <f aca="false">EY238*$EZ$2+$EZ$3</f>
        <v>82.8646</v>
      </c>
      <c r="FA238" s="0" t="n">
        <f aca="false">((EY238*$FA$2)+$FA$3)*100</f>
        <v>76.637</v>
      </c>
    </row>
    <row r="239" customFormat="false" ht="12" hidden="false" customHeight="false" outlineLevel="0" collapsed="false">
      <c r="A239" s="140" t="n">
        <f aca="false">EOMONTH(A238,0)+1</f>
        <v>43983</v>
      </c>
      <c r="C239" s="125"/>
      <c r="E239" s="124"/>
      <c r="F239" s="124"/>
      <c r="G239" s="124"/>
      <c r="J239" s="118"/>
      <c r="O239" s="124"/>
      <c r="P239" s="124"/>
      <c r="Q239" s="124"/>
      <c r="S239" s="118"/>
      <c r="T239" s="118"/>
      <c r="U239" s="124"/>
      <c r="V239" s="124"/>
      <c r="W239" s="124"/>
      <c r="AE239" s="124"/>
      <c r="AF239" s="124"/>
      <c r="AG239" s="124"/>
      <c r="AI239" s="118"/>
      <c r="AJ239" s="118"/>
      <c r="AM239" s="124"/>
      <c r="AN239" s="124"/>
      <c r="AO239" s="124"/>
      <c r="AQ239" s="124"/>
      <c r="AR239" s="124"/>
      <c r="AS239" s="124"/>
      <c r="AT239" s="124"/>
      <c r="AU239" s="124"/>
      <c r="AV239" s="124"/>
      <c r="BK239" s="124"/>
      <c r="BM239" s="124"/>
      <c r="BN239" s="124"/>
      <c r="BO239" s="124"/>
      <c r="BR239" s="124"/>
      <c r="BS239" s="96" t="n">
        <f aca="false">BR239-2.5</f>
        <v>-2.5</v>
      </c>
      <c r="BT239" s="124"/>
      <c r="BU239" s="124"/>
      <c r="BV239" s="124"/>
      <c r="BW239" s="124"/>
      <c r="BX239" s="124"/>
      <c r="BY239" s="124"/>
      <c r="CB239" s="149"/>
      <c r="CC239" s="124"/>
      <c r="CG239" s="124"/>
      <c r="CH239" s="124"/>
      <c r="CI239" s="124"/>
      <c r="CJ239" s="124"/>
      <c r="CK239" s="124"/>
      <c r="CO239" s="118"/>
      <c r="CP239" s="118"/>
      <c r="CZ239" s="150"/>
      <c r="DA239" s="124"/>
      <c r="DB239" s="123"/>
      <c r="DJ239" s="124"/>
      <c r="DK239" s="123"/>
      <c r="DQ239" s="124"/>
      <c r="DR239" s="123"/>
      <c r="DS239" s="96"/>
      <c r="DT239" s="124"/>
      <c r="DU239" s="124"/>
      <c r="EJ239" s="134" t="n">
        <f aca="false">BV239</f>
        <v>0</v>
      </c>
      <c r="EK239" s="134" t="n">
        <f aca="false">EJ239+5.22</f>
        <v>5.22</v>
      </c>
      <c r="EL239" s="134" t="n">
        <f aca="false">EJ239+18.2</f>
        <v>18.2</v>
      </c>
      <c r="EM239" s="134" t="n">
        <f aca="false">EJ239+$EM$3</f>
        <v>11.4</v>
      </c>
      <c r="EN239" s="135" t="n">
        <f aca="false">IF(Monomers_Data!K239=1,0.5*EM239+0.5*EL239,IF(Monomers_Data!K239=2,0.7*EM239+0.3*EL239,IF(Monomers_Data!K239=3,MAXA(MINA(EL239,EM239),EK239),IF(Monomers_Data!K239=4,0.7*EM239+0.3*EK239,IF(Monomers_Data!K239=5,0.5*EM239+0.5*EK239,"ERR")))))</f>
        <v>11.4</v>
      </c>
      <c r="EP239" s="142" t="n">
        <f aca="false">EN239+EO239</f>
        <v>11.4</v>
      </c>
      <c r="EQ239" s="134" t="str">
        <f aca="false">VLOOKUP(A239,'[2]Price Curves'!$C$8:$BH$367,'[2]Price Curves'!$BH$1)</f>
        <v/>
      </c>
      <c r="ER239" s="134" t="str">
        <f aca="false">VLOOKUP(A239,'[2]Price Curves'!$C$8:$BH$367,'[2]Price Curves'!$BA$1)</f>
        <v/>
      </c>
      <c r="ES239" s="137" t="e">
        <f aca="false">MIN(((EQ239+$ET$1-ER239*0.7133-$ET$3)/5.69*2.4313)+1.5,CQ239-$ET$2)</f>
        <v>#VALUE!</v>
      </c>
      <c r="ET239" s="134" t="e">
        <f aca="false">MAX(($EQ239+$ET$1-$ER239*0.7133-$ET$3)/5.69*2.4313+1.5,$CQ239-$ET$2)</f>
        <v>#VALUE!</v>
      </c>
      <c r="EU239" s="138" t="e">
        <f aca="false">AVERAGE(ET239,ES239)</f>
        <v>#VALUE!</v>
      </c>
      <c r="EV239" s="134" t="n">
        <f aca="false">CB239*$EV$2+$EV$3</f>
        <v>-3</v>
      </c>
      <c r="EW239" s="134" t="e">
        <f aca="false">IF(Monomers_Data!U239=1,0.5*EU239+0.5*ET239,IF(Monomers_Data!U239=2,0.7*EU239+0.3*ET239,IF(Monomers_Data!U239=3,MAXA(MINA(ET239,EU239),ES239),IF(Monomers_Data!U239=4,0.7*EU239+0.3*ES239,IF(Monomers_Data!U239=5,0.5*EU239+0.5*ES239,"ERR")))))</f>
        <v>#VALUE!</v>
      </c>
      <c r="EX239" s="96" t="e">
        <f aca="false">EW239</f>
        <v>#VALUE!</v>
      </c>
      <c r="EY239" s="139" t="n">
        <f aca="false">VLOOKUP(A239,'[2]Price Curves'!$C$8:$BH$367,'[2]Price Curves'!$BE$1)</f>
        <v>5.427</v>
      </c>
      <c r="EZ239" s="134" t="n">
        <f aca="false">EY239*$EZ$2+$EZ$3</f>
        <v>83.3893</v>
      </c>
      <c r="FA239" s="0" t="n">
        <f aca="false">((EY239*$FA$2)+$FA$3)*100</f>
        <v>76.9835</v>
      </c>
    </row>
    <row r="240" customFormat="false" ht="12" hidden="false" customHeight="false" outlineLevel="0" collapsed="false">
      <c r="A240" s="140" t="n">
        <f aca="false">EOMONTH(A239,0)+1</f>
        <v>44013</v>
      </c>
      <c r="C240" s="125"/>
      <c r="E240" s="124"/>
      <c r="F240" s="124"/>
      <c r="G240" s="124"/>
      <c r="J240" s="118"/>
      <c r="O240" s="124"/>
      <c r="P240" s="124"/>
      <c r="Q240" s="124"/>
      <c r="S240" s="118"/>
      <c r="T240" s="118"/>
      <c r="U240" s="124"/>
      <c r="V240" s="124"/>
      <c r="W240" s="124"/>
      <c r="AE240" s="124"/>
      <c r="AF240" s="124"/>
      <c r="AG240" s="124"/>
      <c r="AI240" s="118"/>
      <c r="AJ240" s="118"/>
      <c r="AM240" s="124"/>
      <c r="AN240" s="124"/>
      <c r="AO240" s="124"/>
      <c r="AQ240" s="124"/>
      <c r="AR240" s="124"/>
      <c r="AS240" s="124"/>
      <c r="AT240" s="124"/>
      <c r="AU240" s="124"/>
      <c r="AV240" s="124"/>
      <c r="BK240" s="124"/>
      <c r="BM240" s="124"/>
      <c r="BN240" s="124"/>
      <c r="BO240" s="124"/>
      <c r="BR240" s="124"/>
      <c r="BS240" s="96" t="n">
        <f aca="false">BR240-2.5</f>
        <v>-2.5</v>
      </c>
      <c r="BT240" s="124"/>
      <c r="BU240" s="124"/>
      <c r="BV240" s="124"/>
      <c r="BW240" s="124"/>
      <c r="BX240" s="124"/>
      <c r="BY240" s="124"/>
      <c r="CB240" s="149"/>
      <c r="CC240" s="124"/>
      <c r="CG240" s="124"/>
      <c r="CH240" s="124"/>
      <c r="CI240" s="124"/>
      <c r="CJ240" s="124"/>
      <c r="CK240" s="124"/>
      <c r="CO240" s="118"/>
      <c r="CP240" s="118"/>
      <c r="CZ240" s="150"/>
      <c r="DA240" s="124"/>
      <c r="DB240" s="123"/>
      <c r="DJ240" s="124"/>
      <c r="DK240" s="123"/>
      <c r="DQ240" s="124"/>
      <c r="DR240" s="123"/>
      <c r="DS240" s="96"/>
      <c r="DT240" s="124"/>
      <c r="DU240" s="124"/>
      <c r="EJ240" s="134" t="n">
        <f aca="false">BV240</f>
        <v>0</v>
      </c>
      <c r="EK240" s="134" t="n">
        <f aca="false">EJ240+5.22</f>
        <v>5.22</v>
      </c>
      <c r="EL240" s="134" t="n">
        <f aca="false">EJ240+18.2</f>
        <v>18.2</v>
      </c>
      <c r="EM240" s="134" t="n">
        <f aca="false">EJ240+$EM$3</f>
        <v>11.4</v>
      </c>
      <c r="EN240" s="135" t="n">
        <f aca="false">IF(Monomers_Data!K240=1,0.5*EM240+0.5*EL240,IF(Monomers_Data!K240=2,0.7*EM240+0.3*EL240,IF(Monomers_Data!K240=3,MAXA(MINA(EL240,EM240),EK240),IF(Monomers_Data!K240=4,0.7*EM240+0.3*EK240,IF(Monomers_Data!K240=5,0.5*EM240+0.5*EK240,"ERR")))))</f>
        <v>11.4</v>
      </c>
      <c r="EP240" s="142" t="n">
        <f aca="false">EN240+EO240</f>
        <v>11.4</v>
      </c>
      <c r="EQ240" s="134" t="str">
        <f aca="false">VLOOKUP(A240,'[2]Price Curves'!$C$8:$BH$367,'[2]Price Curves'!$BH$1)</f>
        <v/>
      </c>
      <c r="ER240" s="134" t="str">
        <f aca="false">VLOOKUP(A240,'[2]Price Curves'!$C$8:$BH$367,'[2]Price Curves'!$BA$1)</f>
        <v/>
      </c>
      <c r="ES240" s="137" t="e">
        <f aca="false">MIN(((EQ240+$ET$1-ER240*0.7133-$ET$3)/5.69*2.4313)+1.5,CQ240-$ET$2)</f>
        <v>#VALUE!</v>
      </c>
      <c r="ET240" s="134" t="e">
        <f aca="false">MAX(($EQ240+$ET$1-$ER240*0.7133-$ET$3)/5.69*2.4313+1.5,$CQ240-$ET$2)</f>
        <v>#VALUE!</v>
      </c>
      <c r="EU240" s="138" t="e">
        <f aca="false">AVERAGE(ET240,ES240)</f>
        <v>#VALUE!</v>
      </c>
      <c r="EV240" s="134" t="n">
        <f aca="false">CB240*$EV$2+$EV$3</f>
        <v>-3</v>
      </c>
      <c r="EW240" s="134" t="e">
        <f aca="false">IF(Monomers_Data!U240=1,0.5*EU240+0.5*ET240,IF(Monomers_Data!U240=2,0.7*EU240+0.3*ET240,IF(Monomers_Data!U240=3,MAXA(MINA(ET240,EU240),ES240),IF(Monomers_Data!U240=4,0.7*EU240+0.3*ES240,IF(Monomers_Data!U240=5,0.5*EU240+0.5*ES240,"ERR")))))</f>
        <v>#VALUE!</v>
      </c>
      <c r="EX240" s="96" t="e">
        <f aca="false">EW240</f>
        <v>#VALUE!</v>
      </c>
      <c r="EY240" s="139" t="n">
        <f aca="false">VLOOKUP(A240,'[2]Price Curves'!$C$8:$BH$367,'[2]Price Curves'!$BE$1)</f>
        <v>5.472</v>
      </c>
      <c r="EZ240" s="134" t="n">
        <f aca="false">EY240*$EZ$2+$EZ$3</f>
        <v>84.1048</v>
      </c>
      <c r="FA240" s="0" t="n">
        <f aca="false">((EY240*$FA$2)+$FA$3)*100</f>
        <v>77.456</v>
      </c>
    </row>
    <row r="241" customFormat="false" ht="12" hidden="false" customHeight="false" outlineLevel="0" collapsed="false">
      <c r="A241" s="140" t="n">
        <f aca="false">EOMONTH(A240,0)+1</f>
        <v>44044</v>
      </c>
      <c r="C241" s="125"/>
      <c r="E241" s="124"/>
      <c r="F241" s="124"/>
      <c r="G241" s="124"/>
      <c r="J241" s="118"/>
      <c r="O241" s="124"/>
      <c r="P241" s="124"/>
      <c r="Q241" s="124"/>
      <c r="S241" s="118"/>
      <c r="T241" s="118"/>
      <c r="U241" s="124"/>
      <c r="V241" s="124"/>
      <c r="W241" s="124"/>
      <c r="AE241" s="124"/>
      <c r="AF241" s="124"/>
      <c r="AG241" s="124"/>
      <c r="AI241" s="118"/>
      <c r="AJ241" s="118"/>
      <c r="AM241" s="124"/>
      <c r="AN241" s="124"/>
      <c r="AO241" s="124"/>
      <c r="AQ241" s="124"/>
      <c r="AR241" s="124"/>
      <c r="AS241" s="124"/>
      <c r="AT241" s="124"/>
      <c r="AU241" s="124"/>
      <c r="AV241" s="124"/>
      <c r="BK241" s="124"/>
      <c r="BM241" s="124"/>
      <c r="BN241" s="124"/>
      <c r="BO241" s="124"/>
      <c r="BR241" s="124"/>
      <c r="BS241" s="96" t="n">
        <f aca="false">BR241-2.5</f>
        <v>-2.5</v>
      </c>
      <c r="BT241" s="124"/>
      <c r="BU241" s="124"/>
      <c r="BV241" s="124"/>
      <c r="BW241" s="124"/>
      <c r="BX241" s="124"/>
      <c r="BY241" s="124"/>
      <c r="CB241" s="149"/>
      <c r="CC241" s="124"/>
      <c r="CG241" s="124"/>
      <c r="CH241" s="124"/>
      <c r="CI241" s="124"/>
      <c r="CJ241" s="124"/>
      <c r="CK241" s="124"/>
      <c r="CO241" s="118"/>
      <c r="CP241" s="118"/>
      <c r="CZ241" s="150"/>
      <c r="DA241" s="124"/>
      <c r="DB241" s="123"/>
      <c r="DJ241" s="124"/>
      <c r="DK241" s="123"/>
      <c r="DQ241" s="124"/>
      <c r="DR241" s="123"/>
      <c r="DS241" s="96"/>
      <c r="DT241" s="124"/>
      <c r="DU241" s="124"/>
      <c r="EJ241" s="134" t="n">
        <f aca="false">BV241</f>
        <v>0</v>
      </c>
      <c r="EK241" s="134" t="n">
        <f aca="false">EJ241+5.22</f>
        <v>5.22</v>
      </c>
      <c r="EL241" s="134" t="n">
        <f aca="false">EJ241+18.2</f>
        <v>18.2</v>
      </c>
      <c r="EM241" s="134" t="n">
        <f aca="false">EJ241+$EM$3</f>
        <v>11.4</v>
      </c>
      <c r="EN241" s="135" t="n">
        <f aca="false">IF(Monomers_Data!K241=1,0.5*EM241+0.5*EL241,IF(Monomers_Data!K241=2,0.7*EM241+0.3*EL241,IF(Monomers_Data!K241=3,MAXA(MINA(EL241,EM241),EK241),IF(Monomers_Data!K241=4,0.7*EM241+0.3*EK241,IF(Monomers_Data!K241=5,0.5*EM241+0.5*EK241,"ERR")))))</f>
        <v>11.4</v>
      </c>
      <c r="EP241" s="142" t="n">
        <f aca="false">EN241+EO241</f>
        <v>11.4</v>
      </c>
      <c r="EQ241" s="134" t="str">
        <f aca="false">VLOOKUP(A241,'[2]Price Curves'!$C$8:$BH$367,'[2]Price Curves'!$BH$1)</f>
        <v/>
      </c>
      <c r="ER241" s="134" t="str">
        <f aca="false">VLOOKUP(A241,'[2]Price Curves'!$C$8:$BH$367,'[2]Price Curves'!$BA$1)</f>
        <v/>
      </c>
      <c r="ES241" s="137" t="e">
        <f aca="false">MIN(((EQ241+$ET$1-ER241*0.7133-$ET$3)/5.69*2.4313)+1.5,CQ241-$ET$2)</f>
        <v>#VALUE!</v>
      </c>
      <c r="ET241" s="134" t="e">
        <f aca="false">MAX(($EQ241+$ET$1-$ER241*0.7133-$ET$3)/5.69*2.4313+1.5,$CQ241-$ET$2)</f>
        <v>#VALUE!</v>
      </c>
      <c r="EU241" s="138" t="e">
        <f aca="false">AVERAGE(ET241,ES241)</f>
        <v>#VALUE!</v>
      </c>
      <c r="EV241" s="134" t="n">
        <f aca="false">CB241*$EV$2+$EV$3</f>
        <v>-3</v>
      </c>
      <c r="EW241" s="134" t="e">
        <f aca="false">IF(Monomers_Data!U241=1,0.5*EU241+0.5*ET241,IF(Monomers_Data!U241=2,0.7*EU241+0.3*ET241,IF(Monomers_Data!U241=3,MAXA(MINA(ET241,EU241),ES241),IF(Monomers_Data!U241=4,0.7*EU241+0.3*ES241,IF(Monomers_Data!U241=5,0.5*EU241+0.5*ES241,"ERR")))))</f>
        <v>#VALUE!</v>
      </c>
      <c r="EX241" s="96" t="e">
        <f aca="false">EW241</f>
        <v>#VALUE!</v>
      </c>
      <c r="EY241" s="139" t="n">
        <f aca="false">VLOOKUP(A241,'[2]Price Curves'!$C$8:$BH$367,'[2]Price Curves'!$BE$1)</f>
        <v>5.507</v>
      </c>
      <c r="EZ241" s="134" t="n">
        <f aca="false">EY241*$EZ$2+$EZ$3</f>
        <v>84.6613</v>
      </c>
      <c r="FA241" s="0" t="n">
        <f aca="false">((EY241*$FA$2)+$FA$3)*100</f>
        <v>77.8235</v>
      </c>
    </row>
    <row r="242" customFormat="false" ht="12" hidden="false" customHeight="false" outlineLevel="0" collapsed="false">
      <c r="A242" s="140" t="n">
        <f aca="false">EOMONTH(A241,0)+1</f>
        <v>44075</v>
      </c>
      <c r="C242" s="125"/>
      <c r="E242" s="124"/>
      <c r="F242" s="124"/>
      <c r="G242" s="124"/>
      <c r="J242" s="118"/>
      <c r="O242" s="124"/>
      <c r="P242" s="124"/>
      <c r="Q242" s="124"/>
      <c r="S242" s="118"/>
      <c r="T242" s="118"/>
      <c r="U242" s="124"/>
      <c r="V242" s="124"/>
      <c r="W242" s="124"/>
      <c r="AE242" s="124"/>
      <c r="AF242" s="124"/>
      <c r="AG242" s="124"/>
      <c r="AI242" s="118"/>
      <c r="AJ242" s="118"/>
      <c r="AM242" s="124"/>
      <c r="AN242" s="124"/>
      <c r="AO242" s="124"/>
      <c r="AQ242" s="124"/>
      <c r="AR242" s="124"/>
      <c r="AS242" s="124"/>
      <c r="AT242" s="124"/>
      <c r="AU242" s="124"/>
      <c r="AV242" s="124"/>
      <c r="BK242" s="124"/>
      <c r="BM242" s="124"/>
      <c r="BN242" s="124"/>
      <c r="BO242" s="124"/>
      <c r="BR242" s="124"/>
      <c r="BS242" s="96" t="n">
        <f aca="false">BR242-2.5</f>
        <v>-2.5</v>
      </c>
      <c r="BT242" s="124"/>
      <c r="BU242" s="124"/>
      <c r="BV242" s="124"/>
      <c r="BW242" s="124"/>
      <c r="BX242" s="124"/>
      <c r="BY242" s="124"/>
      <c r="CB242" s="149"/>
      <c r="CC242" s="124"/>
      <c r="CG242" s="124"/>
      <c r="CH242" s="124"/>
      <c r="CI242" s="124"/>
      <c r="CJ242" s="124"/>
      <c r="CK242" s="124"/>
      <c r="CO242" s="118"/>
      <c r="CP242" s="118"/>
      <c r="CZ242" s="150"/>
      <c r="DA242" s="124"/>
      <c r="DB242" s="123"/>
      <c r="DJ242" s="124"/>
      <c r="DK242" s="123"/>
      <c r="DQ242" s="124"/>
      <c r="DR242" s="123"/>
      <c r="DS242" s="96"/>
      <c r="DT242" s="124"/>
      <c r="DU242" s="124"/>
      <c r="EJ242" s="134" t="n">
        <f aca="false">BV242</f>
        <v>0</v>
      </c>
      <c r="EK242" s="134" t="n">
        <f aca="false">EJ242+5.22</f>
        <v>5.22</v>
      </c>
      <c r="EL242" s="134" t="n">
        <f aca="false">EJ242+18.2</f>
        <v>18.2</v>
      </c>
      <c r="EM242" s="134" t="n">
        <f aca="false">EJ242+$EM$3</f>
        <v>11.4</v>
      </c>
      <c r="EN242" s="135" t="n">
        <f aca="false">IF(Monomers_Data!K242=1,0.5*EM242+0.5*EL242,IF(Monomers_Data!K242=2,0.7*EM242+0.3*EL242,IF(Monomers_Data!K242=3,MAXA(MINA(EL242,EM242),EK242),IF(Monomers_Data!K242=4,0.7*EM242+0.3*EK242,IF(Monomers_Data!K242=5,0.5*EM242+0.5*EK242,"ERR")))))</f>
        <v>11.4</v>
      </c>
      <c r="EP242" s="142" t="n">
        <f aca="false">EN242+EO242</f>
        <v>11.4</v>
      </c>
      <c r="EQ242" s="134" t="str">
        <f aca="false">VLOOKUP(A242,'[2]Price Curves'!$C$8:$BH$367,'[2]Price Curves'!$BH$1)</f>
        <v/>
      </c>
      <c r="ER242" s="134" t="str">
        <f aca="false">VLOOKUP(A242,'[2]Price Curves'!$C$8:$BH$367,'[2]Price Curves'!$BA$1)</f>
        <v/>
      </c>
      <c r="ES242" s="137" t="e">
        <f aca="false">MIN(((EQ242+$ET$1-ER242*0.7133-$ET$3)/5.69*2.4313)+1.5,CQ242-$ET$2)</f>
        <v>#VALUE!</v>
      </c>
      <c r="ET242" s="134" t="e">
        <f aca="false">MAX(($EQ242+$ET$1-$ER242*0.7133-$ET$3)/5.69*2.4313+1.5,$CQ242-$ET$2)</f>
        <v>#VALUE!</v>
      </c>
      <c r="EU242" s="138" t="e">
        <f aca="false">AVERAGE(ET242,ES242)</f>
        <v>#VALUE!</v>
      </c>
      <c r="EV242" s="134" t="n">
        <f aca="false">CB242*$EV$2+$EV$3</f>
        <v>-3</v>
      </c>
      <c r="EW242" s="134" t="e">
        <f aca="false">IF(Monomers_Data!U242=1,0.5*EU242+0.5*ET242,IF(Monomers_Data!U242=2,0.7*EU242+0.3*ET242,IF(Monomers_Data!U242=3,MAXA(MINA(ET242,EU242),ES242),IF(Monomers_Data!U242=4,0.7*EU242+0.3*ES242,IF(Monomers_Data!U242=5,0.5*EU242+0.5*ES242,"ERR")))))</f>
        <v>#VALUE!</v>
      </c>
      <c r="EX242" s="96" t="e">
        <f aca="false">EW242</f>
        <v>#VALUE!</v>
      </c>
      <c r="EY242" s="139" t="n">
        <f aca="false">VLOOKUP(A242,'[2]Price Curves'!$C$8:$BH$367,'[2]Price Curves'!$BE$1)</f>
        <v>5.512</v>
      </c>
      <c r="EZ242" s="134" t="n">
        <f aca="false">EY242*$EZ$2+$EZ$3</f>
        <v>84.7408</v>
      </c>
      <c r="FA242" s="0" t="n">
        <f aca="false">((EY242*$FA$2)+$FA$3)*100</f>
        <v>77.876</v>
      </c>
    </row>
    <row r="243" customFormat="false" ht="12" hidden="false" customHeight="false" outlineLevel="0" collapsed="false">
      <c r="A243" s="140" t="n">
        <f aca="false">EOMONTH(A242,0)+1</f>
        <v>44105</v>
      </c>
      <c r="C243" s="125"/>
      <c r="E243" s="124"/>
      <c r="F243" s="124"/>
      <c r="G243" s="124"/>
      <c r="J243" s="118"/>
      <c r="O243" s="124"/>
      <c r="P243" s="124"/>
      <c r="Q243" s="124"/>
      <c r="S243" s="118"/>
      <c r="T243" s="118"/>
      <c r="U243" s="124"/>
      <c r="V243" s="124"/>
      <c r="W243" s="124"/>
      <c r="AE243" s="124"/>
      <c r="AF243" s="124"/>
      <c r="AG243" s="124"/>
      <c r="AI243" s="118"/>
      <c r="AJ243" s="118"/>
      <c r="AM243" s="124"/>
      <c r="AN243" s="124"/>
      <c r="AO243" s="124"/>
      <c r="AQ243" s="124"/>
      <c r="AR243" s="124"/>
      <c r="AS243" s="124"/>
      <c r="AT243" s="124"/>
      <c r="AU243" s="124"/>
      <c r="AV243" s="124"/>
      <c r="BK243" s="124"/>
      <c r="BM243" s="124"/>
      <c r="BN243" s="124"/>
      <c r="BO243" s="124"/>
      <c r="BR243" s="124"/>
      <c r="BS243" s="96" t="n">
        <f aca="false">BR243-2.5</f>
        <v>-2.5</v>
      </c>
      <c r="BT243" s="124"/>
      <c r="BU243" s="124"/>
      <c r="BV243" s="124"/>
      <c r="BW243" s="124"/>
      <c r="BX243" s="124"/>
      <c r="BY243" s="124"/>
      <c r="CB243" s="149"/>
      <c r="CC243" s="124"/>
      <c r="CG243" s="124"/>
      <c r="CH243" s="124"/>
      <c r="CI243" s="124"/>
      <c r="CJ243" s="124"/>
      <c r="CK243" s="124"/>
      <c r="CO243" s="118"/>
      <c r="CP243" s="118"/>
      <c r="CZ243" s="150"/>
      <c r="DA243" s="124"/>
      <c r="DB243" s="123"/>
      <c r="DJ243" s="124"/>
      <c r="DK243" s="123"/>
      <c r="DQ243" s="124"/>
      <c r="DR243" s="123"/>
      <c r="DS243" s="96"/>
      <c r="DT243" s="124"/>
      <c r="DU243" s="124"/>
      <c r="EJ243" s="134" t="n">
        <f aca="false">BV243</f>
        <v>0</v>
      </c>
      <c r="EK243" s="134" t="n">
        <f aca="false">EJ243+5.22</f>
        <v>5.22</v>
      </c>
      <c r="EL243" s="134" t="n">
        <f aca="false">EJ243+18.2</f>
        <v>18.2</v>
      </c>
      <c r="EM243" s="134" t="n">
        <f aca="false">EJ243+$EM$3</f>
        <v>11.4</v>
      </c>
      <c r="EN243" s="135" t="n">
        <f aca="false">IF(Monomers_Data!K243=1,0.5*EM243+0.5*EL243,IF(Monomers_Data!K243=2,0.7*EM243+0.3*EL243,IF(Monomers_Data!K243=3,MAXA(MINA(EL243,EM243),EK243),IF(Monomers_Data!K243=4,0.7*EM243+0.3*EK243,IF(Monomers_Data!K243=5,0.5*EM243+0.5*EK243,"ERR")))))</f>
        <v>11.4</v>
      </c>
      <c r="EP243" s="142" t="n">
        <f aca="false">EN243+EO243</f>
        <v>11.4</v>
      </c>
      <c r="EQ243" s="134" t="str">
        <f aca="false">VLOOKUP(A243,'[2]Price Curves'!$C$8:$BH$367,'[2]Price Curves'!$BH$1)</f>
        <v/>
      </c>
      <c r="ER243" s="134" t="str">
        <f aca="false">VLOOKUP(A243,'[2]Price Curves'!$C$8:$BH$367,'[2]Price Curves'!$BA$1)</f>
        <v/>
      </c>
      <c r="ES243" s="137" t="e">
        <f aca="false">MIN(((EQ243+$ET$1-ER243*0.7133-$ET$3)/5.69*2.4313)+1.5,CQ243-$ET$2)</f>
        <v>#VALUE!</v>
      </c>
      <c r="ET243" s="134" t="e">
        <f aca="false">MAX(($EQ243+$ET$1-$ER243*0.7133-$ET$3)/5.69*2.4313+1.5,$CQ243-$ET$2)</f>
        <v>#VALUE!</v>
      </c>
      <c r="EU243" s="138" t="e">
        <f aca="false">AVERAGE(ET243,ES243)</f>
        <v>#VALUE!</v>
      </c>
      <c r="EV243" s="134" t="n">
        <f aca="false">CB243*$EV$2+$EV$3</f>
        <v>-3</v>
      </c>
      <c r="EW243" s="134" t="e">
        <f aca="false">IF(Monomers_Data!U243=1,0.5*EU243+0.5*ET243,IF(Monomers_Data!U243=2,0.7*EU243+0.3*ET243,IF(Monomers_Data!U243=3,MAXA(MINA(ET243,EU243),ES243),IF(Monomers_Data!U243=4,0.7*EU243+0.3*ES243,IF(Monomers_Data!U243=5,0.5*EU243+0.5*ES243,"ERR")))))</f>
        <v>#VALUE!</v>
      </c>
      <c r="EX243" s="96" t="e">
        <f aca="false">EW243</f>
        <v>#VALUE!</v>
      </c>
      <c r="EY243" s="139" t="n">
        <f aca="false">VLOOKUP(A243,'[2]Price Curves'!$C$8:$BH$367,'[2]Price Curves'!$BE$1)</f>
        <v>5.537</v>
      </c>
      <c r="EZ243" s="134" t="n">
        <f aca="false">EY243*$EZ$2+$EZ$3</f>
        <v>85.1383</v>
      </c>
      <c r="FA243" s="0" t="n">
        <f aca="false">((EY243*$FA$2)+$FA$3)*100</f>
        <v>78.1385</v>
      </c>
    </row>
    <row r="244" customFormat="false" ht="12" hidden="false" customHeight="false" outlineLevel="0" collapsed="false">
      <c r="A244" s="140" t="n">
        <f aca="false">EOMONTH(A243,0)+1</f>
        <v>44136</v>
      </c>
      <c r="C244" s="125"/>
      <c r="E244" s="124"/>
      <c r="F244" s="124"/>
      <c r="G244" s="124"/>
      <c r="J244" s="118"/>
      <c r="O244" s="124"/>
      <c r="P244" s="124"/>
      <c r="Q244" s="124"/>
      <c r="S244" s="118"/>
      <c r="T244" s="118"/>
      <c r="U244" s="124"/>
      <c r="V244" s="124"/>
      <c r="W244" s="124"/>
      <c r="AE244" s="124"/>
      <c r="AF244" s="124"/>
      <c r="AG244" s="124"/>
      <c r="AI244" s="118"/>
      <c r="AJ244" s="118"/>
      <c r="AM244" s="124"/>
      <c r="AN244" s="124"/>
      <c r="AO244" s="124"/>
      <c r="AQ244" s="124"/>
      <c r="AR244" s="124"/>
      <c r="AS244" s="124"/>
      <c r="AT244" s="124"/>
      <c r="AU244" s="124"/>
      <c r="AV244" s="124"/>
      <c r="BK244" s="124"/>
      <c r="BM244" s="124"/>
      <c r="BN244" s="124"/>
      <c r="BO244" s="124"/>
      <c r="BR244" s="124"/>
      <c r="BS244" s="96" t="n">
        <f aca="false">BR244-2.5</f>
        <v>-2.5</v>
      </c>
      <c r="BT244" s="124"/>
      <c r="BU244" s="124"/>
      <c r="BV244" s="124"/>
      <c r="BW244" s="124"/>
      <c r="BX244" s="124"/>
      <c r="BY244" s="124"/>
      <c r="CB244" s="149"/>
      <c r="CC244" s="124"/>
      <c r="CG244" s="124"/>
      <c r="CH244" s="124"/>
      <c r="CI244" s="124"/>
      <c r="CJ244" s="124"/>
      <c r="CK244" s="124"/>
      <c r="CO244" s="118"/>
      <c r="CP244" s="118"/>
      <c r="CZ244" s="150"/>
      <c r="DA244" s="124"/>
      <c r="DB244" s="123"/>
      <c r="DJ244" s="124"/>
      <c r="DK244" s="123"/>
      <c r="DQ244" s="124"/>
      <c r="DR244" s="123"/>
      <c r="DS244" s="96"/>
      <c r="DT244" s="124"/>
      <c r="DU244" s="124"/>
      <c r="EJ244" s="134" t="n">
        <f aca="false">BV244</f>
        <v>0</v>
      </c>
      <c r="EK244" s="134" t="n">
        <f aca="false">EJ244+5.22</f>
        <v>5.22</v>
      </c>
      <c r="EL244" s="134" t="n">
        <f aca="false">EJ244+18.2</f>
        <v>18.2</v>
      </c>
      <c r="EM244" s="134" t="n">
        <f aca="false">EJ244+$EM$3</f>
        <v>11.4</v>
      </c>
      <c r="EN244" s="135" t="n">
        <f aca="false">IF(Monomers_Data!K244=1,0.5*EM244+0.5*EL244,IF(Monomers_Data!K244=2,0.7*EM244+0.3*EL244,IF(Monomers_Data!K244=3,MAXA(MINA(EL244,EM244),EK244),IF(Monomers_Data!K244=4,0.7*EM244+0.3*EK244,IF(Monomers_Data!K244=5,0.5*EM244+0.5*EK244,"ERR")))))</f>
        <v>11.4</v>
      </c>
      <c r="EP244" s="142" t="n">
        <f aca="false">EN244+EO244</f>
        <v>11.4</v>
      </c>
      <c r="EQ244" s="134" t="str">
        <f aca="false">VLOOKUP(A244,'[2]Price Curves'!$C$8:$BH$367,'[2]Price Curves'!$BH$1)</f>
        <v/>
      </c>
      <c r="ER244" s="134" t="str">
        <f aca="false">VLOOKUP(A244,'[2]Price Curves'!$C$8:$BH$367,'[2]Price Curves'!$BA$1)</f>
        <v/>
      </c>
      <c r="ES244" s="137" t="e">
        <f aca="false">MIN(((EQ244+$ET$1-ER244*0.7133-$ET$3)/5.69*2.4313)+1.5,CQ244-$ET$2)</f>
        <v>#VALUE!</v>
      </c>
      <c r="ET244" s="134" t="e">
        <f aca="false">MAX(($EQ244+$ET$1-$ER244*0.7133-$ET$3)/5.69*2.4313+1.5,$CQ244-$ET$2)</f>
        <v>#VALUE!</v>
      </c>
      <c r="EU244" s="138" t="e">
        <f aca="false">AVERAGE(ET244,ES244)</f>
        <v>#VALUE!</v>
      </c>
      <c r="EV244" s="134" t="n">
        <f aca="false">CB244*$EV$2+$EV$3</f>
        <v>-3</v>
      </c>
      <c r="EW244" s="134" t="e">
        <f aca="false">IF(Monomers_Data!U244=1,0.5*EU244+0.5*ET244,IF(Monomers_Data!U244=2,0.7*EU244+0.3*ET244,IF(Monomers_Data!U244=3,MAXA(MINA(ET244,EU244),ES244),IF(Monomers_Data!U244=4,0.7*EU244+0.3*ES244,IF(Monomers_Data!U244=5,0.5*EU244+0.5*ES244,"ERR")))))</f>
        <v>#VALUE!</v>
      </c>
      <c r="EX244" s="96" t="e">
        <f aca="false">EW244</f>
        <v>#VALUE!</v>
      </c>
      <c r="EY244" s="139" t="n">
        <f aca="false">VLOOKUP(A244,'[2]Price Curves'!$C$8:$BH$367,'[2]Price Curves'!$BE$1)</f>
        <v>5.647</v>
      </c>
      <c r="EZ244" s="134" t="n">
        <f aca="false">EY244*$EZ$2+$EZ$3</f>
        <v>86.8873</v>
      </c>
      <c r="FA244" s="0" t="n">
        <f aca="false">((EY244*$FA$2)+$FA$3)*100</f>
        <v>79.2935</v>
      </c>
    </row>
    <row r="245" customFormat="false" ht="12" hidden="false" customHeight="false" outlineLevel="0" collapsed="false">
      <c r="A245" s="140" t="n">
        <f aca="false">EOMONTH(A244,0)+1</f>
        <v>44166</v>
      </c>
      <c r="C245" s="125"/>
      <c r="E245" s="124"/>
      <c r="F245" s="124"/>
      <c r="G245" s="124"/>
      <c r="J245" s="118"/>
      <c r="O245" s="124"/>
      <c r="P245" s="124"/>
      <c r="Q245" s="124"/>
      <c r="S245" s="118"/>
      <c r="T245" s="118"/>
      <c r="U245" s="124"/>
      <c r="V245" s="124"/>
      <c r="W245" s="124"/>
      <c r="AE245" s="124"/>
      <c r="AF245" s="124"/>
      <c r="AG245" s="124"/>
      <c r="AI245" s="118"/>
      <c r="AJ245" s="118"/>
      <c r="AM245" s="124"/>
      <c r="AN245" s="124"/>
      <c r="AO245" s="124"/>
      <c r="AQ245" s="124"/>
      <c r="AR245" s="124"/>
      <c r="AS245" s="124"/>
      <c r="AT245" s="124"/>
      <c r="AU245" s="124"/>
      <c r="AV245" s="124"/>
      <c r="BK245" s="124"/>
      <c r="BM245" s="124"/>
      <c r="BN245" s="124"/>
      <c r="BO245" s="124"/>
      <c r="BR245" s="124"/>
      <c r="BS245" s="96" t="n">
        <f aca="false">BR245-2.5</f>
        <v>-2.5</v>
      </c>
      <c r="BT245" s="124"/>
      <c r="BU245" s="124"/>
      <c r="BV245" s="124"/>
      <c r="BW245" s="124"/>
      <c r="BX245" s="124"/>
      <c r="BY245" s="124"/>
      <c r="CB245" s="149"/>
      <c r="CC245" s="124"/>
      <c r="CG245" s="124"/>
      <c r="CH245" s="124"/>
      <c r="CI245" s="124"/>
      <c r="CJ245" s="124"/>
      <c r="CK245" s="124"/>
      <c r="CO245" s="118"/>
      <c r="CP245" s="118"/>
      <c r="CZ245" s="150"/>
      <c r="DA245" s="124"/>
      <c r="DB245" s="123"/>
      <c r="DJ245" s="124"/>
      <c r="DK245" s="123"/>
      <c r="DQ245" s="124"/>
      <c r="DR245" s="123"/>
      <c r="DS245" s="96"/>
      <c r="DT245" s="124"/>
      <c r="DU245" s="124"/>
      <c r="EJ245" s="134" t="n">
        <f aca="false">BV245</f>
        <v>0</v>
      </c>
      <c r="EK245" s="134" t="n">
        <f aca="false">EJ245+5.22</f>
        <v>5.22</v>
      </c>
      <c r="EL245" s="134" t="n">
        <f aca="false">EJ245+18.2</f>
        <v>18.2</v>
      </c>
      <c r="EM245" s="134" t="n">
        <f aca="false">EJ245+$EM$3</f>
        <v>11.4</v>
      </c>
      <c r="EN245" s="135" t="n">
        <f aca="false">IF(Monomers_Data!K245=1,0.5*EM245+0.5*EL245,IF(Monomers_Data!K245=2,0.7*EM245+0.3*EL245,IF(Monomers_Data!K245=3,MAXA(MINA(EL245,EM245),EK245),IF(Monomers_Data!K245=4,0.7*EM245+0.3*EK245,IF(Monomers_Data!K245=5,0.5*EM245+0.5*EK245,"ERR")))))</f>
        <v>11.4</v>
      </c>
      <c r="EP245" s="142" t="n">
        <f aca="false">EN245+EO245</f>
        <v>11.4</v>
      </c>
      <c r="EQ245" s="134" t="str">
        <f aca="false">VLOOKUP(A245,'[2]Price Curves'!$C$8:$BH$367,'[2]Price Curves'!$BH$1)</f>
        <v/>
      </c>
      <c r="ER245" s="134" t="str">
        <f aca="false">VLOOKUP(A245,'[2]Price Curves'!$C$8:$BH$367,'[2]Price Curves'!$BA$1)</f>
        <v/>
      </c>
      <c r="ES245" s="137" t="e">
        <f aca="false">MIN(((EQ245+$ET$1-ER245*0.7133-$ET$3)/5.69*2.4313)+1.5,CQ245-$ET$2)</f>
        <v>#VALUE!</v>
      </c>
      <c r="ET245" s="134" t="e">
        <f aca="false">MAX(($EQ245+$ET$1-$ER245*0.7133-$ET$3)/5.69*2.4313+1.5,$CQ245-$ET$2)</f>
        <v>#VALUE!</v>
      </c>
      <c r="EU245" s="138" t="e">
        <f aca="false">AVERAGE(ET245,ES245)</f>
        <v>#VALUE!</v>
      </c>
      <c r="EV245" s="134" t="n">
        <f aca="false">CB245*$EV$2+$EV$3</f>
        <v>-3</v>
      </c>
      <c r="EW245" s="134" t="e">
        <f aca="false">IF(Monomers_Data!U245=1,0.5*EU245+0.5*ET245,IF(Monomers_Data!U245=2,0.7*EU245+0.3*ET245,IF(Monomers_Data!U245=3,MAXA(MINA(ET245,EU245),ES245),IF(Monomers_Data!U245=4,0.7*EU245+0.3*ES245,IF(Monomers_Data!U245=5,0.5*EU245+0.5*ES245,"ERR")))))</f>
        <v>#VALUE!</v>
      </c>
      <c r="EX245" s="96" t="e">
        <f aca="false">EW245</f>
        <v>#VALUE!</v>
      </c>
      <c r="EY245" s="139" t="n">
        <f aca="false">VLOOKUP(A245,'[2]Price Curves'!$C$8:$BH$367,'[2]Price Curves'!$BE$1)</f>
        <v>5.767</v>
      </c>
      <c r="EZ245" s="134" t="n">
        <f aca="false">EY245*$EZ$2+$EZ$3</f>
        <v>88.7953</v>
      </c>
      <c r="FA245" s="0" t="n">
        <f aca="false">((EY245*$FA$2)+$FA$3)*100</f>
        <v>80.5535</v>
      </c>
    </row>
    <row r="246" customFormat="false" ht="12" hidden="false" customHeight="false" outlineLevel="0" collapsed="false">
      <c r="A246" s="140" t="n">
        <f aca="false">EOMONTH(A245,0)+1</f>
        <v>44197</v>
      </c>
      <c r="C246" s="125"/>
      <c r="E246" s="124"/>
      <c r="F246" s="124"/>
      <c r="G246" s="124"/>
      <c r="J246" s="118"/>
      <c r="O246" s="124"/>
      <c r="P246" s="124"/>
      <c r="Q246" s="124"/>
      <c r="S246" s="118"/>
      <c r="T246" s="118"/>
      <c r="U246" s="124"/>
      <c r="V246" s="124"/>
      <c r="W246" s="124"/>
      <c r="AE246" s="124"/>
      <c r="AF246" s="124"/>
      <c r="AG246" s="124"/>
      <c r="AI246" s="118"/>
      <c r="AJ246" s="118"/>
      <c r="AM246" s="124"/>
      <c r="AN246" s="124"/>
      <c r="AO246" s="124"/>
      <c r="AQ246" s="124"/>
      <c r="AR246" s="124"/>
      <c r="AS246" s="124"/>
      <c r="AT246" s="124"/>
      <c r="AU246" s="124"/>
      <c r="AV246" s="124"/>
      <c r="BK246" s="124"/>
      <c r="BM246" s="124"/>
      <c r="BN246" s="124"/>
      <c r="BO246" s="124"/>
      <c r="BR246" s="124"/>
      <c r="BS246" s="96" t="n">
        <f aca="false">BR246-2.5</f>
        <v>-2.5</v>
      </c>
      <c r="BT246" s="124"/>
      <c r="BU246" s="124"/>
      <c r="BV246" s="124"/>
      <c r="BW246" s="124"/>
      <c r="BX246" s="124"/>
      <c r="BY246" s="124"/>
      <c r="CB246" s="149"/>
      <c r="CC246" s="124"/>
      <c r="CG246" s="124"/>
      <c r="CH246" s="124"/>
      <c r="CI246" s="124"/>
      <c r="CJ246" s="124"/>
      <c r="CK246" s="124"/>
      <c r="CO246" s="118"/>
      <c r="CP246" s="118"/>
      <c r="CZ246" s="150"/>
      <c r="DA246" s="124"/>
      <c r="DB246" s="123"/>
      <c r="DJ246" s="124"/>
      <c r="DK246" s="123"/>
      <c r="DQ246" s="124"/>
      <c r="DR246" s="123"/>
      <c r="DS246" s="96"/>
      <c r="DT246" s="124"/>
      <c r="DU246" s="124"/>
      <c r="EJ246" s="134" t="n">
        <f aca="false">BV246</f>
        <v>0</v>
      </c>
      <c r="EK246" s="134" t="n">
        <f aca="false">EJ246+5.22</f>
        <v>5.22</v>
      </c>
      <c r="EL246" s="134" t="n">
        <f aca="false">EJ246+18.2</f>
        <v>18.2</v>
      </c>
      <c r="EM246" s="134" t="n">
        <f aca="false">EJ246+$EM$3</f>
        <v>11.4</v>
      </c>
      <c r="EN246" s="135" t="n">
        <f aca="false">IF(Monomers_Data!K246=1,0.5*EM246+0.5*EL246,IF(Monomers_Data!K246=2,0.7*EM246+0.3*EL246,IF(Monomers_Data!K246=3,MAXA(MINA(EL246,EM246),EK246),IF(Monomers_Data!K246=4,0.7*EM246+0.3*EK246,IF(Monomers_Data!K246=5,0.5*EM246+0.5*EK246,"ERR")))))</f>
        <v>11.4</v>
      </c>
      <c r="EP246" s="142" t="n">
        <f aca="false">EN246+EO246</f>
        <v>11.4</v>
      </c>
      <c r="EQ246" s="134" t="str">
        <f aca="false">VLOOKUP(A246,'[2]Price Curves'!$C$8:$BH$367,'[2]Price Curves'!$BH$1)</f>
        <v/>
      </c>
      <c r="ER246" s="134" t="str">
        <f aca="false">VLOOKUP(A246,'[2]Price Curves'!$C$8:$BH$367,'[2]Price Curves'!$BA$1)</f>
        <v/>
      </c>
      <c r="ES246" s="137" t="e">
        <f aca="false">MIN(((EQ246+$ET$1-ER246*0.7133-$ET$3)/5.69*2.4313)+1.5,CQ246-$ET$2)</f>
        <v>#VALUE!</v>
      </c>
      <c r="ET246" s="134" t="e">
        <f aca="false">MAX(($EQ246+$ET$1-$ER246*0.7133-$ET$3)/5.69*2.4313+1.5,$CQ246-$ET$2)</f>
        <v>#VALUE!</v>
      </c>
      <c r="EU246" s="138" t="e">
        <f aca="false">AVERAGE(ET246,ES246)</f>
        <v>#VALUE!</v>
      </c>
      <c r="EV246" s="134" t="n">
        <f aca="false">CB246*$EV$2+$EV$3</f>
        <v>-3</v>
      </c>
      <c r="EW246" s="134" t="e">
        <f aca="false">IF(Monomers_Data!U246=1,0.5*EU246+0.5*ET246,IF(Monomers_Data!U246=2,0.7*EU246+0.3*ET246,IF(Monomers_Data!U246=3,MAXA(MINA(ET246,EU246),ES246),IF(Monomers_Data!U246=4,0.7*EU246+0.3*ES246,IF(Monomers_Data!U246=5,0.5*EU246+0.5*ES246,"ERR")))))</f>
        <v>#VALUE!</v>
      </c>
      <c r="EX246" s="96" t="e">
        <f aca="false">EW246</f>
        <v>#VALUE!</v>
      </c>
      <c r="EY246" s="139" t="n">
        <f aca="false">VLOOKUP(A246,'[2]Price Curves'!$C$8:$BH$367,'[2]Price Curves'!$BE$1)</f>
        <v>5.872</v>
      </c>
      <c r="EZ246" s="134" t="n">
        <f aca="false">EY246*$EZ$2+$EZ$3</f>
        <v>90.4648</v>
      </c>
      <c r="FA246" s="0" t="n">
        <f aca="false">((EY246*$FA$2)+$FA$3)*100</f>
        <v>81.656</v>
      </c>
    </row>
    <row r="247" customFormat="false" ht="12" hidden="false" customHeight="false" outlineLevel="0" collapsed="false">
      <c r="A247" s="140" t="n">
        <f aca="false">EOMONTH(A246,0)+1</f>
        <v>44228</v>
      </c>
      <c r="C247" s="125"/>
      <c r="E247" s="124"/>
      <c r="F247" s="124"/>
      <c r="G247" s="124"/>
      <c r="J247" s="118"/>
      <c r="O247" s="124"/>
      <c r="P247" s="124"/>
      <c r="Q247" s="124"/>
      <c r="S247" s="118"/>
      <c r="T247" s="118"/>
      <c r="U247" s="124"/>
      <c r="V247" s="124"/>
      <c r="W247" s="124"/>
      <c r="AE247" s="124"/>
      <c r="AF247" s="124"/>
      <c r="AG247" s="124"/>
      <c r="AI247" s="118"/>
      <c r="AJ247" s="118"/>
      <c r="AM247" s="124"/>
      <c r="AN247" s="124"/>
      <c r="AO247" s="124"/>
      <c r="AQ247" s="124"/>
      <c r="AR247" s="124"/>
      <c r="AS247" s="124"/>
      <c r="AT247" s="124"/>
      <c r="AU247" s="124"/>
      <c r="AV247" s="124"/>
      <c r="BK247" s="124"/>
      <c r="BM247" s="124"/>
      <c r="BN247" s="124"/>
      <c r="BO247" s="124"/>
      <c r="BR247" s="124"/>
      <c r="BS247" s="96" t="n">
        <f aca="false">BR247-2.5</f>
        <v>-2.5</v>
      </c>
      <c r="BT247" s="124"/>
      <c r="BU247" s="124"/>
      <c r="BV247" s="124"/>
      <c r="BW247" s="124"/>
      <c r="BX247" s="124"/>
      <c r="BY247" s="124"/>
      <c r="CB247" s="149"/>
      <c r="CC247" s="124"/>
      <c r="CG247" s="124"/>
      <c r="CH247" s="124"/>
      <c r="CI247" s="124"/>
      <c r="CJ247" s="124"/>
      <c r="CK247" s="124"/>
      <c r="CO247" s="118"/>
      <c r="CP247" s="118"/>
      <c r="CZ247" s="150"/>
      <c r="DA247" s="124"/>
      <c r="DB247" s="123"/>
      <c r="DJ247" s="124"/>
      <c r="DK247" s="123"/>
      <c r="DQ247" s="124"/>
      <c r="DR247" s="123"/>
      <c r="DS247" s="96"/>
      <c r="DT247" s="124"/>
      <c r="DU247" s="124"/>
      <c r="EJ247" s="134" t="n">
        <f aca="false">BV247</f>
        <v>0</v>
      </c>
      <c r="EK247" s="134" t="n">
        <f aca="false">EJ247+5.22</f>
        <v>5.22</v>
      </c>
      <c r="EL247" s="134" t="n">
        <f aca="false">EJ247+18.2</f>
        <v>18.2</v>
      </c>
      <c r="EM247" s="134" t="n">
        <f aca="false">EJ247+$EM$3</f>
        <v>11.4</v>
      </c>
      <c r="EN247" s="135" t="n">
        <f aca="false">IF(Monomers_Data!K247=1,0.5*EM247+0.5*EL247,IF(Monomers_Data!K247=2,0.7*EM247+0.3*EL247,IF(Monomers_Data!K247=3,MAXA(MINA(EL247,EM247),EK247),IF(Monomers_Data!K247=4,0.7*EM247+0.3*EK247,IF(Monomers_Data!K247=5,0.5*EM247+0.5*EK247,"ERR")))))</f>
        <v>11.4</v>
      </c>
      <c r="EP247" s="142" t="n">
        <f aca="false">EN247+EO247</f>
        <v>11.4</v>
      </c>
      <c r="EQ247" s="134" t="str">
        <f aca="false">VLOOKUP(A247,'[2]Price Curves'!$C$8:$BH$367,'[2]Price Curves'!$BH$1)</f>
        <v/>
      </c>
      <c r="ER247" s="134" t="str">
        <f aca="false">VLOOKUP(A247,'[2]Price Curves'!$C$8:$BH$367,'[2]Price Curves'!$BA$1)</f>
        <v/>
      </c>
      <c r="ES247" s="137" t="e">
        <f aca="false">MIN(((EQ247+$ET$1-ER247*0.7133-$ET$3)/5.69*2.4313)+1.5,CQ247-$ET$2)</f>
        <v>#VALUE!</v>
      </c>
      <c r="ET247" s="134" t="e">
        <f aca="false">MAX(($EQ247+$ET$1-$ER247*0.7133-$ET$3)/5.69*2.4313+1.5,$CQ247-$ET$2)</f>
        <v>#VALUE!</v>
      </c>
      <c r="EU247" s="138" t="e">
        <f aca="false">AVERAGE(ET247,ES247)</f>
        <v>#VALUE!</v>
      </c>
      <c r="EV247" s="134" t="n">
        <f aca="false">CB247*$EV$2+$EV$3</f>
        <v>-3</v>
      </c>
      <c r="EW247" s="134" t="e">
        <f aca="false">IF(Monomers_Data!U247=1,0.5*EU247+0.5*ET247,IF(Monomers_Data!U247=2,0.7*EU247+0.3*ET247,IF(Monomers_Data!U247=3,MAXA(MINA(ET247,EU247),ES247),IF(Monomers_Data!U247=4,0.7*EU247+0.3*ES247,IF(Monomers_Data!U247=5,0.5*EU247+0.5*ES247,"ERR")))))</f>
        <v>#VALUE!</v>
      </c>
      <c r="EX247" s="96" t="e">
        <f aca="false">EW247</f>
        <v>#VALUE!</v>
      </c>
      <c r="EY247" s="139" t="n">
        <f aca="false">VLOOKUP(A247,'[2]Price Curves'!$C$8:$BH$367,'[2]Price Curves'!$BE$1)</f>
        <v>5.752</v>
      </c>
      <c r="EZ247" s="134" t="n">
        <f aca="false">EY247*$EZ$2+$EZ$3</f>
        <v>88.5568</v>
      </c>
      <c r="FA247" s="0" t="n">
        <f aca="false">((EY247*$FA$2)+$FA$3)*100</f>
        <v>80.396</v>
      </c>
    </row>
    <row r="248" customFormat="false" ht="12" hidden="false" customHeight="false" outlineLevel="0" collapsed="false">
      <c r="A248" s="140" t="n">
        <f aca="false">EOMONTH(A247,0)+1</f>
        <v>44256</v>
      </c>
      <c r="C248" s="125"/>
      <c r="E248" s="124"/>
      <c r="F248" s="124"/>
      <c r="G248" s="124"/>
      <c r="J248" s="118"/>
      <c r="O248" s="124"/>
      <c r="P248" s="124"/>
      <c r="Q248" s="124"/>
      <c r="S248" s="118"/>
      <c r="T248" s="118"/>
      <c r="U248" s="124"/>
      <c r="V248" s="124"/>
      <c r="W248" s="124"/>
      <c r="AE248" s="124"/>
      <c r="AF248" s="124"/>
      <c r="AG248" s="124"/>
      <c r="AI248" s="118"/>
      <c r="AJ248" s="118"/>
      <c r="AM248" s="124"/>
      <c r="AN248" s="124"/>
      <c r="AO248" s="124"/>
      <c r="AQ248" s="124"/>
      <c r="AR248" s="124"/>
      <c r="AS248" s="124"/>
      <c r="AT248" s="124"/>
      <c r="AU248" s="124"/>
      <c r="AV248" s="124"/>
      <c r="BK248" s="124"/>
      <c r="BM248" s="124"/>
      <c r="BN248" s="124"/>
      <c r="BO248" s="124"/>
      <c r="BR248" s="124"/>
      <c r="BS248" s="96" t="n">
        <f aca="false">BR248-2.5</f>
        <v>-2.5</v>
      </c>
      <c r="BT248" s="124"/>
      <c r="BU248" s="124"/>
      <c r="BV248" s="124"/>
      <c r="BW248" s="124"/>
      <c r="BX248" s="124"/>
      <c r="BY248" s="124"/>
      <c r="CB248" s="149"/>
      <c r="CC248" s="124"/>
      <c r="CG248" s="124"/>
      <c r="CH248" s="124"/>
      <c r="CI248" s="124"/>
      <c r="CJ248" s="124"/>
      <c r="CK248" s="124"/>
      <c r="CO248" s="118"/>
      <c r="CP248" s="118"/>
      <c r="CZ248" s="150"/>
      <c r="DA248" s="124"/>
      <c r="DB248" s="123"/>
      <c r="DJ248" s="124"/>
      <c r="DK248" s="123"/>
      <c r="DQ248" s="124"/>
      <c r="DR248" s="123"/>
      <c r="DS248" s="96"/>
      <c r="DT248" s="124"/>
      <c r="DU248" s="124"/>
      <c r="EJ248" s="134" t="n">
        <f aca="false">BV248</f>
        <v>0</v>
      </c>
      <c r="EK248" s="134" t="n">
        <f aca="false">EJ248+5.22</f>
        <v>5.22</v>
      </c>
      <c r="EL248" s="134" t="n">
        <f aca="false">EJ248+18.2</f>
        <v>18.2</v>
      </c>
      <c r="EM248" s="134" t="n">
        <f aca="false">EJ248+$EM$3</f>
        <v>11.4</v>
      </c>
      <c r="EN248" s="135" t="n">
        <f aca="false">IF(Monomers_Data!K248=1,0.5*EM248+0.5*EL248,IF(Monomers_Data!K248=2,0.7*EM248+0.3*EL248,IF(Monomers_Data!K248=3,MAXA(MINA(EL248,EM248),EK248),IF(Monomers_Data!K248=4,0.7*EM248+0.3*EK248,IF(Monomers_Data!K248=5,0.5*EM248+0.5*EK248,"ERR")))))</f>
        <v>11.4</v>
      </c>
      <c r="EP248" s="142" t="n">
        <f aca="false">EN248+EO248</f>
        <v>11.4</v>
      </c>
      <c r="EQ248" s="134" t="str">
        <f aca="false">VLOOKUP(A248,'[2]Price Curves'!$C$8:$BH$367,'[2]Price Curves'!$BH$1)</f>
        <v/>
      </c>
      <c r="ER248" s="134" t="str">
        <f aca="false">VLOOKUP(A248,'[2]Price Curves'!$C$8:$BH$367,'[2]Price Curves'!$BA$1)</f>
        <v/>
      </c>
      <c r="ES248" s="137" t="e">
        <f aca="false">MIN(((EQ248+$ET$1-ER248*0.7133-$ET$3)/5.69*2.4313)+1.5,CQ248-$ET$2)</f>
        <v>#VALUE!</v>
      </c>
      <c r="ET248" s="134" t="e">
        <f aca="false">MAX(($EQ248+$ET$1-$ER248*0.7133-$ET$3)/5.69*2.4313+1.5,$CQ248-$ET$2)</f>
        <v>#VALUE!</v>
      </c>
      <c r="EU248" s="138" t="e">
        <f aca="false">AVERAGE(ET248,ES248)</f>
        <v>#VALUE!</v>
      </c>
      <c r="EV248" s="134" t="n">
        <f aca="false">CB248*$EV$2+$EV$3</f>
        <v>-3</v>
      </c>
      <c r="EW248" s="134" t="e">
        <f aca="false">IF(Monomers_Data!U248=1,0.5*EU248+0.5*ET248,IF(Monomers_Data!U248=2,0.7*EU248+0.3*ET248,IF(Monomers_Data!U248=3,MAXA(MINA(ET248,EU248),ES248),IF(Monomers_Data!U248=4,0.7*EU248+0.3*ES248,IF(Monomers_Data!U248=5,0.5*EU248+0.5*ES248,"ERR")))))</f>
        <v>#VALUE!</v>
      </c>
      <c r="EX248" s="96" t="e">
        <f aca="false">EW248</f>
        <v>#VALUE!</v>
      </c>
      <c r="EY248" s="139" t="n">
        <f aca="false">VLOOKUP(A248,'[2]Price Curves'!$C$8:$BH$367,'[2]Price Curves'!$BE$1)</f>
        <v>5.612</v>
      </c>
      <c r="EZ248" s="134" t="n">
        <f aca="false">EY248*$EZ$2+$EZ$3</f>
        <v>86.3308</v>
      </c>
      <c r="FA248" s="0" t="n">
        <f aca="false">((EY248*$FA$2)+$FA$3)*100</f>
        <v>78.926</v>
      </c>
    </row>
    <row r="249" customFormat="false" ht="12" hidden="false" customHeight="false" outlineLevel="0" collapsed="false">
      <c r="A249" s="140" t="n">
        <f aca="false">EOMONTH(A248,0)+1</f>
        <v>44287</v>
      </c>
      <c r="C249" s="125"/>
      <c r="E249" s="124"/>
      <c r="F249" s="124"/>
      <c r="G249" s="124"/>
      <c r="J249" s="118"/>
      <c r="O249" s="124"/>
      <c r="P249" s="124"/>
      <c r="Q249" s="124"/>
      <c r="S249" s="118"/>
      <c r="T249" s="118"/>
      <c r="U249" s="124"/>
      <c r="V249" s="124"/>
      <c r="W249" s="124"/>
      <c r="AE249" s="124"/>
      <c r="AF249" s="124"/>
      <c r="AG249" s="124"/>
      <c r="AI249" s="118"/>
      <c r="AJ249" s="118"/>
      <c r="AM249" s="124"/>
      <c r="AN249" s="124"/>
      <c r="AO249" s="124"/>
      <c r="AQ249" s="124"/>
      <c r="AR249" s="124"/>
      <c r="AS249" s="124"/>
      <c r="AT249" s="124"/>
      <c r="AU249" s="124"/>
      <c r="AV249" s="124"/>
      <c r="BK249" s="124"/>
      <c r="BM249" s="124"/>
      <c r="BN249" s="124"/>
      <c r="BO249" s="124"/>
      <c r="BR249" s="124"/>
      <c r="BS249" s="96" t="n">
        <f aca="false">BR249-2.5</f>
        <v>-2.5</v>
      </c>
      <c r="BT249" s="124"/>
      <c r="BU249" s="124"/>
      <c r="BV249" s="124"/>
      <c r="BW249" s="124"/>
      <c r="BX249" s="124"/>
      <c r="BY249" s="124"/>
      <c r="CB249" s="149"/>
      <c r="CC249" s="124"/>
      <c r="CG249" s="124"/>
      <c r="CH249" s="124"/>
      <c r="CI249" s="124"/>
      <c r="CJ249" s="124"/>
      <c r="CK249" s="124"/>
      <c r="CO249" s="118"/>
      <c r="CP249" s="118"/>
      <c r="CZ249" s="150"/>
      <c r="DA249" s="124"/>
      <c r="DB249" s="123"/>
      <c r="DJ249" s="124"/>
      <c r="DK249" s="123"/>
      <c r="DQ249" s="124"/>
      <c r="DR249" s="123"/>
      <c r="DS249" s="96"/>
      <c r="DT249" s="124"/>
      <c r="DU249" s="124"/>
      <c r="EJ249" s="134" t="n">
        <f aca="false">BV249</f>
        <v>0</v>
      </c>
      <c r="EK249" s="134" t="n">
        <f aca="false">EJ249+5.22</f>
        <v>5.22</v>
      </c>
      <c r="EL249" s="134" t="n">
        <f aca="false">EJ249+18.2</f>
        <v>18.2</v>
      </c>
      <c r="EM249" s="134" t="n">
        <f aca="false">EJ249+$EM$3</f>
        <v>11.4</v>
      </c>
      <c r="EN249" s="135" t="n">
        <f aca="false">IF(Monomers_Data!K249=1,0.5*EM249+0.5*EL249,IF(Monomers_Data!K249=2,0.7*EM249+0.3*EL249,IF(Monomers_Data!K249=3,MAXA(MINA(EL249,EM249),EK249),IF(Monomers_Data!K249=4,0.7*EM249+0.3*EK249,IF(Monomers_Data!K249=5,0.5*EM249+0.5*EK249,"ERR")))))</f>
        <v>11.4</v>
      </c>
      <c r="EP249" s="142" t="n">
        <f aca="false">EN249+EO249</f>
        <v>11.4</v>
      </c>
      <c r="EQ249" s="134" t="str">
        <f aca="false">VLOOKUP(A249,'[2]Price Curves'!$C$8:$BH$367,'[2]Price Curves'!$BH$1)</f>
        <v/>
      </c>
      <c r="ER249" s="134" t="str">
        <f aca="false">VLOOKUP(A249,'[2]Price Curves'!$C$8:$BH$367,'[2]Price Curves'!$BA$1)</f>
        <v/>
      </c>
      <c r="ES249" s="137" t="e">
        <f aca="false">MIN(((EQ249+$ET$1-ER249*0.7133-$ET$3)/5.69*2.4313)+1.5,CQ249-$ET$2)</f>
        <v>#VALUE!</v>
      </c>
      <c r="ET249" s="134" t="e">
        <f aca="false">MAX(($EQ249+$ET$1-$ER249*0.7133-$ET$3)/5.69*2.4313+1.5,$CQ249-$ET$2)</f>
        <v>#VALUE!</v>
      </c>
      <c r="EU249" s="138" t="e">
        <f aca="false">AVERAGE(ET249,ES249)</f>
        <v>#VALUE!</v>
      </c>
      <c r="EV249" s="134" t="n">
        <f aca="false">CB249*$EV$2+$EV$3</f>
        <v>-3</v>
      </c>
      <c r="EW249" s="134" t="e">
        <f aca="false">IF(Monomers_Data!U249=1,0.5*EU249+0.5*ET249,IF(Monomers_Data!U249=2,0.7*EU249+0.3*ET249,IF(Monomers_Data!U249=3,MAXA(MINA(ET249,EU249),ES249),IF(Monomers_Data!U249=4,0.7*EU249+0.3*ES249,IF(Monomers_Data!U249=5,0.5*EU249+0.5*ES249,"ERR")))))</f>
        <v>#VALUE!</v>
      </c>
      <c r="EX249" s="96" t="e">
        <f aca="false">EW249</f>
        <v>#VALUE!</v>
      </c>
      <c r="EY249" s="139" t="n">
        <f aca="false">VLOOKUP(A249,'[2]Price Curves'!$C$8:$BH$367,'[2]Price Curves'!$BE$1)</f>
        <v>5.47</v>
      </c>
      <c r="EZ249" s="134" t="n">
        <f aca="false">EY249*$EZ$2+$EZ$3</f>
        <v>84.073</v>
      </c>
      <c r="FA249" s="0" t="n">
        <f aca="false">((EY249*$FA$2)+$FA$3)*100</f>
        <v>77.435</v>
      </c>
    </row>
    <row r="250" customFormat="false" ht="12" hidden="false" customHeight="false" outlineLevel="0" collapsed="false">
      <c r="A250" s="140" t="n">
        <f aca="false">EOMONTH(A249,0)+1</f>
        <v>44317</v>
      </c>
      <c r="C250" s="125"/>
      <c r="E250" s="124"/>
      <c r="F250" s="124"/>
      <c r="G250" s="124"/>
      <c r="J250" s="118"/>
      <c r="O250" s="124"/>
      <c r="P250" s="124"/>
      <c r="Q250" s="124"/>
      <c r="S250" s="118"/>
      <c r="T250" s="118"/>
      <c r="U250" s="124"/>
      <c r="V250" s="124"/>
      <c r="W250" s="124"/>
      <c r="AE250" s="124"/>
      <c r="AF250" s="124"/>
      <c r="AG250" s="124"/>
      <c r="AI250" s="118"/>
      <c r="AJ250" s="118"/>
      <c r="AM250" s="124"/>
      <c r="AN250" s="124"/>
      <c r="AO250" s="124"/>
      <c r="AQ250" s="124"/>
      <c r="AR250" s="124"/>
      <c r="AS250" s="124"/>
      <c r="AT250" s="124"/>
      <c r="AU250" s="124"/>
      <c r="AV250" s="124"/>
      <c r="BK250" s="124"/>
      <c r="BM250" s="124"/>
      <c r="BN250" s="124"/>
      <c r="BO250" s="124"/>
      <c r="BR250" s="124"/>
      <c r="BS250" s="96" t="n">
        <f aca="false">BR250-2.5</f>
        <v>-2.5</v>
      </c>
      <c r="BT250" s="124"/>
      <c r="BU250" s="124"/>
      <c r="BV250" s="124"/>
      <c r="BW250" s="124"/>
      <c r="BX250" s="124"/>
      <c r="BY250" s="124"/>
      <c r="CB250" s="149"/>
      <c r="CC250" s="124"/>
      <c r="CG250" s="124"/>
      <c r="CH250" s="124"/>
      <c r="CI250" s="124"/>
      <c r="CJ250" s="124"/>
      <c r="CK250" s="124"/>
      <c r="CO250" s="118"/>
      <c r="CP250" s="118"/>
      <c r="CZ250" s="150"/>
      <c r="DA250" s="124"/>
      <c r="DB250" s="123"/>
      <c r="DJ250" s="124"/>
      <c r="DK250" s="123"/>
      <c r="DQ250" s="124"/>
      <c r="DR250" s="123"/>
      <c r="DS250" s="96"/>
      <c r="DT250" s="124"/>
      <c r="DU250" s="124"/>
      <c r="EJ250" s="134" t="n">
        <f aca="false">BV250</f>
        <v>0</v>
      </c>
      <c r="EK250" s="134" t="n">
        <f aca="false">EJ250+5.22</f>
        <v>5.22</v>
      </c>
      <c r="EL250" s="134" t="n">
        <f aca="false">EJ250+18.2</f>
        <v>18.2</v>
      </c>
      <c r="EM250" s="134" t="n">
        <f aca="false">EJ250+$EM$3</f>
        <v>11.4</v>
      </c>
      <c r="EN250" s="135" t="n">
        <f aca="false">IF(Monomers_Data!K250=1,0.5*EM250+0.5*EL250,IF(Monomers_Data!K250=2,0.7*EM250+0.3*EL250,IF(Monomers_Data!K250=3,MAXA(MINA(EL250,EM250),EK250),IF(Monomers_Data!K250=4,0.7*EM250+0.3*EK250,IF(Monomers_Data!K250=5,0.5*EM250+0.5*EK250,"ERR")))))</f>
        <v>11.4</v>
      </c>
      <c r="EP250" s="142" t="n">
        <f aca="false">EN250+EO250</f>
        <v>11.4</v>
      </c>
      <c r="EQ250" s="134" t="str">
        <f aca="false">VLOOKUP(A250,'[2]Price Curves'!$C$8:$BH$367,'[2]Price Curves'!$BH$1)</f>
        <v/>
      </c>
      <c r="ER250" s="134" t="str">
        <f aca="false">VLOOKUP(A250,'[2]Price Curves'!$C$8:$BH$367,'[2]Price Curves'!$BA$1)</f>
        <v/>
      </c>
      <c r="ES250" s="137" t="e">
        <f aca="false">MIN(((EQ250+$ET$1-ER250*0.7133-$ET$3)/5.69*2.4313)+1.5,CQ250-$ET$2)</f>
        <v>#VALUE!</v>
      </c>
      <c r="ET250" s="134" t="e">
        <f aca="false">MAX(($EQ250+$ET$1-$ER250*0.7133-$ET$3)/5.69*2.4313+1.5,$CQ250-$ET$2)</f>
        <v>#VALUE!</v>
      </c>
      <c r="EU250" s="138" t="e">
        <f aca="false">AVERAGE(ET250,ES250)</f>
        <v>#VALUE!</v>
      </c>
      <c r="EV250" s="134" t="n">
        <f aca="false">CB250*$EV$2+$EV$3</f>
        <v>-3</v>
      </c>
      <c r="EW250" s="134" t="e">
        <f aca="false">IF(Monomers_Data!U250=1,0.5*EU250+0.5*ET250,IF(Monomers_Data!U250=2,0.7*EU250+0.3*ET250,IF(Monomers_Data!U250=3,MAXA(MINA(ET250,EU250),ES250),IF(Monomers_Data!U250=4,0.7*EU250+0.3*ES250,IF(Monomers_Data!U250=5,0.5*EU250+0.5*ES250,"ERR")))))</f>
        <v>#VALUE!</v>
      </c>
      <c r="EX250" s="96" t="e">
        <f aca="false">EW250</f>
        <v>#VALUE!</v>
      </c>
      <c r="EY250" s="139" t="n">
        <f aca="false">VLOOKUP(A250,'[2]Price Curves'!$C$8:$BH$367,'[2]Price Curves'!$BE$1)</f>
        <v>5.504</v>
      </c>
      <c r="EZ250" s="134" t="n">
        <f aca="false">EY250*$EZ$2+$EZ$3</f>
        <v>84.6136</v>
      </c>
      <c r="FA250" s="0" t="n">
        <f aca="false">((EY250*$FA$2)+$FA$3)*100</f>
        <v>77.792</v>
      </c>
    </row>
    <row r="251" customFormat="false" ht="12" hidden="false" customHeight="false" outlineLevel="0" collapsed="false">
      <c r="A251" s="140" t="n">
        <f aca="false">EOMONTH(A250,0)+1</f>
        <v>44348</v>
      </c>
      <c r="C251" s="125"/>
      <c r="E251" s="124"/>
      <c r="F251" s="124"/>
      <c r="G251" s="124"/>
      <c r="J251" s="118"/>
      <c r="O251" s="124"/>
      <c r="P251" s="124"/>
      <c r="Q251" s="124"/>
      <c r="S251" s="118"/>
      <c r="T251" s="118"/>
      <c r="U251" s="124"/>
      <c r="V251" s="124"/>
      <c r="W251" s="124"/>
      <c r="AE251" s="124"/>
      <c r="AF251" s="124"/>
      <c r="AG251" s="124"/>
      <c r="AI251" s="118"/>
      <c r="AJ251" s="118"/>
      <c r="AM251" s="124"/>
      <c r="AN251" s="124"/>
      <c r="AO251" s="124"/>
      <c r="AQ251" s="124"/>
      <c r="AR251" s="124"/>
      <c r="AS251" s="124"/>
      <c r="AT251" s="124"/>
      <c r="AU251" s="124"/>
      <c r="AV251" s="124"/>
      <c r="BK251" s="124"/>
      <c r="BM251" s="124"/>
      <c r="BN251" s="124"/>
      <c r="BO251" s="124"/>
      <c r="BR251" s="124"/>
      <c r="BS251" s="96" t="n">
        <f aca="false">BR251-2.5</f>
        <v>-2.5</v>
      </c>
      <c r="BT251" s="124"/>
      <c r="BU251" s="124"/>
      <c r="BV251" s="124"/>
      <c r="BW251" s="124"/>
      <c r="BX251" s="124"/>
      <c r="BY251" s="124"/>
      <c r="CB251" s="149"/>
      <c r="CC251" s="124"/>
      <c r="CG251" s="124"/>
      <c r="CH251" s="124"/>
      <c r="CI251" s="124"/>
      <c r="CJ251" s="124"/>
      <c r="CK251" s="124"/>
      <c r="CO251" s="118"/>
      <c r="CP251" s="118"/>
      <c r="CZ251" s="150"/>
      <c r="DA251" s="124"/>
      <c r="DB251" s="123"/>
      <c r="DJ251" s="124"/>
      <c r="DK251" s="123"/>
      <c r="DQ251" s="124"/>
      <c r="DR251" s="123"/>
      <c r="DS251" s="96"/>
      <c r="DT251" s="124"/>
      <c r="DU251" s="124"/>
      <c r="EJ251" s="134" t="n">
        <f aca="false">BV251</f>
        <v>0</v>
      </c>
      <c r="EK251" s="134" t="n">
        <f aca="false">EJ251+5.22</f>
        <v>5.22</v>
      </c>
      <c r="EL251" s="134" t="n">
        <f aca="false">EJ251+18.2</f>
        <v>18.2</v>
      </c>
      <c r="EM251" s="134" t="n">
        <f aca="false">EJ251+$EM$3</f>
        <v>11.4</v>
      </c>
      <c r="EN251" s="135" t="n">
        <f aca="false">IF(Monomers_Data!K251=1,0.5*EM251+0.5*EL251,IF(Monomers_Data!K251=2,0.7*EM251+0.3*EL251,IF(Monomers_Data!K251=3,MAXA(MINA(EL251,EM251),EK251),IF(Monomers_Data!K251=4,0.7*EM251+0.3*EK251,IF(Monomers_Data!K251=5,0.5*EM251+0.5*EK251,"ERR")))))</f>
        <v>11.4</v>
      </c>
      <c r="EP251" s="142" t="n">
        <f aca="false">EN251+EO251</f>
        <v>11.4</v>
      </c>
      <c r="EQ251" s="134" t="str">
        <f aca="false">VLOOKUP(A251,'[2]Price Curves'!$C$8:$BH$367,'[2]Price Curves'!$BH$1)</f>
        <v/>
      </c>
      <c r="ER251" s="134" t="str">
        <f aca="false">VLOOKUP(A251,'[2]Price Curves'!$C$8:$BH$367,'[2]Price Curves'!$BA$1)</f>
        <v/>
      </c>
      <c r="ES251" s="137" t="e">
        <f aca="false">MIN(((EQ251+$ET$1-ER251*0.7133-$ET$3)/5.69*2.4313)+1.5,CQ251-$ET$2)</f>
        <v>#VALUE!</v>
      </c>
      <c r="ET251" s="134" t="e">
        <f aca="false">MAX(($EQ251+$ET$1-$ER251*0.7133-$ET$3)/5.69*2.4313+1.5,$CQ251-$ET$2)</f>
        <v>#VALUE!</v>
      </c>
      <c r="EU251" s="138" t="e">
        <f aca="false">AVERAGE(ET251,ES251)</f>
        <v>#VALUE!</v>
      </c>
      <c r="EV251" s="134" t="n">
        <f aca="false">CB251*$EV$2+$EV$3</f>
        <v>-3</v>
      </c>
      <c r="EW251" s="134" t="e">
        <f aca="false">IF(Monomers_Data!U251=1,0.5*EU251+0.5*ET251,IF(Monomers_Data!U251=2,0.7*EU251+0.3*ET251,IF(Monomers_Data!U251=3,MAXA(MINA(ET251,EU251),ES251),IF(Monomers_Data!U251=4,0.7*EU251+0.3*ES251,IF(Monomers_Data!U251=5,0.5*EU251+0.5*ES251,"ERR")))))</f>
        <v>#VALUE!</v>
      </c>
      <c r="EX251" s="96" t="e">
        <f aca="false">EW251</f>
        <v>#VALUE!</v>
      </c>
      <c r="EY251" s="139" t="n">
        <f aca="false">VLOOKUP(A251,'[2]Price Curves'!$C$8:$BH$367,'[2]Price Curves'!$BE$1)</f>
        <v>5.537</v>
      </c>
      <c r="EZ251" s="134" t="n">
        <f aca="false">EY251*$EZ$2+$EZ$3</f>
        <v>85.1383</v>
      </c>
      <c r="FA251" s="0" t="n">
        <f aca="false">((EY251*$FA$2)+$FA$3)*100</f>
        <v>78.1385</v>
      </c>
    </row>
    <row r="252" customFormat="false" ht="12" hidden="false" customHeight="false" outlineLevel="0" collapsed="false">
      <c r="A252" s="140" t="n">
        <f aca="false">EOMONTH(A251,0)+1</f>
        <v>44378</v>
      </c>
      <c r="C252" s="125"/>
      <c r="E252" s="124"/>
      <c r="F252" s="124"/>
      <c r="G252" s="124"/>
      <c r="J252" s="118"/>
      <c r="O252" s="124"/>
      <c r="P252" s="124"/>
      <c r="Q252" s="124"/>
      <c r="S252" s="118"/>
      <c r="T252" s="118"/>
      <c r="U252" s="124"/>
      <c r="V252" s="124"/>
      <c r="W252" s="124"/>
      <c r="AE252" s="124"/>
      <c r="AF252" s="124"/>
      <c r="AG252" s="124"/>
      <c r="AI252" s="118"/>
      <c r="AJ252" s="118"/>
      <c r="AM252" s="124"/>
      <c r="AN252" s="124"/>
      <c r="AO252" s="124"/>
      <c r="AQ252" s="124"/>
      <c r="AR252" s="124"/>
      <c r="AS252" s="124"/>
      <c r="AT252" s="124"/>
      <c r="AU252" s="124"/>
      <c r="AV252" s="124"/>
      <c r="BK252" s="124"/>
      <c r="BM252" s="124"/>
      <c r="BN252" s="124"/>
      <c r="BO252" s="124"/>
      <c r="BR252" s="124"/>
      <c r="BS252" s="96" t="n">
        <f aca="false">BR252-2.5</f>
        <v>-2.5</v>
      </c>
      <c r="BT252" s="124"/>
      <c r="BU252" s="124"/>
      <c r="BV252" s="124"/>
      <c r="BW252" s="124"/>
      <c r="BX252" s="124"/>
      <c r="BY252" s="124"/>
      <c r="CB252" s="149"/>
      <c r="CC252" s="124"/>
      <c r="CG252" s="124"/>
      <c r="CH252" s="124"/>
      <c r="CI252" s="124"/>
      <c r="CJ252" s="124"/>
      <c r="CK252" s="124"/>
      <c r="CO252" s="118"/>
      <c r="CP252" s="118"/>
      <c r="CZ252" s="150"/>
      <c r="DA252" s="124"/>
      <c r="DB252" s="123"/>
      <c r="DJ252" s="124"/>
      <c r="DK252" s="123"/>
      <c r="DQ252" s="124"/>
      <c r="DR252" s="123"/>
      <c r="DS252" s="96"/>
      <c r="DT252" s="124"/>
      <c r="DU252" s="124"/>
      <c r="EJ252" s="134" t="n">
        <f aca="false">BV252</f>
        <v>0</v>
      </c>
      <c r="EK252" s="134" t="n">
        <f aca="false">EJ252+5.22</f>
        <v>5.22</v>
      </c>
      <c r="EL252" s="134" t="n">
        <f aca="false">EJ252+18.2</f>
        <v>18.2</v>
      </c>
      <c r="EM252" s="134" t="n">
        <f aca="false">EJ252+$EM$3</f>
        <v>11.4</v>
      </c>
      <c r="EN252" s="135" t="n">
        <f aca="false">IF(Monomers_Data!K252=1,0.5*EM252+0.5*EL252,IF(Monomers_Data!K252=2,0.7*EM252+0.3*EL252,IF(Monomers_Data!K252=3,MAXA(MINA(EL252,EM252),EK252),IF(Monomers_Data!K252=4,0.7*EM252+0.3*EK252,IF(Monomers_Data!K252=5,0.5*EM252+0.5*EK252,"ERR")))))</f>
        <v>11.4</v>
      </c>
      <c r="EP252" s="142" t="n">
        <f aca="false">EN252+EO252</f>
        <v>11.4</v>
      </c>
      <c r="EQ252" s="134" t="str">
        <f aca="false">VLOOKUP(A252,'[2]Price Curves'!$C$8:$BH$367,'[2]Price Curves'!$BH$1)</f>
        <v/>
      </c>
      <c r="ER252" s="134" t="str">
        <f aca="false">VLOOKUP(A252,'[2]Price Curves'!$C$8:$BH$367,'[2]Price Curves'!$BA$1)</f>
        <v/>
      </c>
      <c r="ES252" s="137" t="e">
        <f aca="false">MIN(((EQ252+$ET$1-ER252*0.7133-$ET$3)/5.69*2.4313)+1.5,CQ252-$ET$2)</f>
        <v>#VALUE!</v>
      </c>
      <c r="ET252" s="134" t="e">
        <f aca="false">MAX(($EQ252+$ET$1-$ER252*0.7133-$ET$3)/5.69*2.4313+1.5,$CQ252-$ET$2)</f>
        <v>#VALUE!</v>
      </c>
      <c r="EU252" s="138" t="e">
        <f aca="false">AVERAGE(ET252,ES252)</f>
        <v>#VALUE!</v>
      </c>
      <c r="EV252" s="134" t="n">
        <f aca="false">CB252*$EV$2+$EV$3</f>
        <v>-3</v>
      </c>
      <c r="EW252" s="134" t="e">
        <f aca="false">IF(Monomers_Data!U252=1,0.5*EU252+0.5*ET252,IF(Monomers_Data!U252=2,0.7*EU252+0.3*ET252,IF(Monomers_Data!U252=3,MAXA(MINA(ET252,EU252),ES252),IF(Monomers_Data!U252=4,0.7*EU252+0.3*ES252,IF(Monomers_Data!U252=5,0.5*EU252+0.5*ES252,"ERR")))))</f>
        <v>#VALUE!</v>
      </c>
      <c r="EX252" s="96" t="e">
        <f aca="false">EW252</f>
        <v>#VALUE!</v>
      </c>
      <c r="EY252" s="139" t="n">
        <f aca="false">VLOOKUP(A252,'[2]Price Curves'!$C$8:$BH$367,'[2]Price Curves'!$BE$1)</f>
        <v>5.582</v>
      </c>
      <c r="EZ252" s="134" t="n">
        <f aca="false">EY252*$EZ$2+$EZ$3</f>
        <v>85.8538</v>
      </c>
      <c r="FA252" s="0" t="n">
        <f aca="false">((EY252*$FA$2)+$FA$3)*100</f>
        <v>78.611</v>
      </c>
    </row>
    <row r="253" customFormat="false" ht="12" hidden="false" customHeight="false" outlineLevel="0" collapsed="false">
      <c r="A253" s="140" t="n">
        <f aca="false">EOMONTH(A252,0)+1</f>
        <v>44409</v>
      </c>
      <c r="C253" s="125"/>
      <c r="E253" s="124"/>
      <c r="F253" s="124"/>
      <c r="G253" s="124"/>
      <c r="J253" s="118"/>
      <c r="O253" s="124"/>
      <c r="P253" s="124"/>
      <c r="Q253" s="124"/>
      <c r="S253" s="118"/>
      <c r="T253" s="118"/>
      <c r="U253" s="124"/>
      <c r="V253" s="124"/>
      <c r="W253" s="124"/>
      <c r="AE253" s="124"/>
      <c r="AF253" s="124"/>
      <c r="AG253" s="124"/>
      <c r="AI253" s="118"/>
      <c r="AJ253" s="118"/>
      <c r="AM253" s="124"/>
      <c r="AN253" s="124"/>
      <c r="AO253" s="124"/>
      <c r="AQ253" s="124"/>
      <c r="AR253" s="124"/>
      <c r="AS253" s="124"/>
      <c r="AT253" s="124"/>
      <c r="AU253" s="124"/>
      <c r="AV253" s="124"/>
      <c r="BK253" s="124"/>
      <c r="BM253" s="124"/>
      <c r="BN253" s="124"/>
      <c r="BO253" s="124"/>
      <c r="BR253" s="124"/>
      <c r="BS253" s="96" t="n">
        <f aca="false">BR253-2.5</f>
        <v>-2.5</v>
      </c>
      <c r="BT253" s="124"/>
      <c r="BU253" s="124"/>
      <c r="BV253" s="124"/>
      <c r="BW253" s="124"/>
      <c r="BX253" s="124"/>
      <c r="BY253" s="124"/>
      <c r="CB253" s="149"/>
      <c r="CC253" s="124"/>
      <c r="CG253" s="124"/>
      <c r="CH253" s="124"/>
      <c r="CI253" s="124"/>
      <c r="CJ253" s="124"/>
      <c r="CK253" s="124"/>
      <c r="CO253" s="118"/>
      <c r="CP253" s="118"/>
      <c r="CZ253" s="150"/>
      <c r="DA253" s="124"/>
      <c r="DB253" s="123"/>
      <c r="DJ253" s="124"/>
      <c r="DK253" s="123"/>
      <c r="DQ253" s="124"/>
      <c r="DR253" s="123"/>
      <c r="DS253" s="96"/>
      <c r="DT253" s="124"/>
      <c r="DU253" s="124"/>
      <c r="EJ253" s="134" t="n">
        <f aca="false">BV253</f>
        <v>0</v>
      </c>
      <c r="EK253" s="134" t="n">
        <f aca="false">EJ253+5.22</f>
        <v>5.22</v>
      </c>
      <c r="EL253" s="134" t="n">
        <f aca="false">EJ253+18.2</f>
        <v>18.2</v>
      </c>
      <c r="EM253" s="134" t="n">
        <f aca="false">EJ253+$EM$3</f>
        <v>11.4</v>
      </c>
      <c r="EN253" s="135" t="n">
        <f aca="false">IF(Monomers_Data!K253=1,0.5*EM253+0.5*EL253,IF(Monomers_Data!K253=2,0.7*EM253+0.3*EL253,IF(Monomers_Data!K253=3,MAXA(MINA(EL253,EM253),EK253),IF(Monomers_Data!K253=4,0.7*EM253+0.3*EK253,IF(Monomers_Data!K253=5,0.5*EM253+0.5*EK253,"ERR")))))</f>
        <v>11.4</v>
      </c>
      <c r="EP253" s="142" t="n">
        <f aca="false">EN253+EO253</f>
        <v>11.4</v>
      </c>
      <c r="EQ253" s="134" t="str">
        <f aca="false">VLOOKUP(A253,'[2]Price Curves'!$C$8:$BH$367,'[2]Price Curves'!$BH$1)</f>
        <v/>
      </c>
      <c r="ER253" s="134" t="str">
        <f aca="false">VLOOKUP(A253,'[2]Price Curves'!$C$8:$BH$367,'[2]Price Curves'!$BA$1)</f>
        <v/>
      </c>
      <c r="ES253" s="137" t="e">
        <f aca="false">MIN(((EQ253+$ET$1-ER253*0.7133-$ET$3)/5.69*2.4313)+1.5,CQ253-$ET$2)</f>
        <v>#VALUE!</v>
      </c>
      <c r="ET253" s="134" t="e">
        <f aca="false">MAX(($EQ253+$ET$1-$ER253*0.7133-$ET$3)/5.69*2.4313+1.5,$CQ253-$ET$2)</f>
        <v>#VALUE!</v>
      </c>
      <c r="EU253" s="138" t="e">
        <f aca="false">AVERAGE(ET253,ES253)</f>
        <v>#VALUE!</v>
      </c>
      <c r="EV253" s="134" t="n">
        <f aca="false">CB253*$EV$2+$EV$3</f>
        <v>-3</v>
      </c>
      <c r="EW253" s="134" t="e">
        <f aca="false">IF(Monomers_Data!U253=1,0.5*EU253+0.5*ET253,IF(Monomers_Data!U253=2,0.7*EU253+0.3*ET253,IF(Monomers_Data!U253=3,MAXA(MINA(ET253,EU253),ES253),IF(Monomers_Data!U253=4,0.7*EU253+0.3*ES253,IF(Monomers_Data!U253=5,0.5*EU253+0.5*ES253,"ERR")))))</f>
        <v>#VALUE!</v>
      </c>
      <c r="EX253" s="96" t="e">
        <f aca="false">EW253</f>
        <v>#VALUE!</v>
      </c>
      <c r="EY253" s="139" t="n">
        <f aca="false">VLOOKUP(A253,'[2]Price Curves'!$C$8:$BH$367,'[2]Price Curves'!$BE$1)</f>
        <v>5.617</v>
      </c>
      <c r="EZ253" s="134" t="n">
        <f aca="false">EY253*$EZ$2+$EZ$3</f>
        <v>86.4103</v>
      </c>
      <c r="FA253" s="0" t="n">
        <f aca="false">((EY253*$FA$2)+$FA$3)*100</f>
        <v>78.9785</v>
      </c>
    </row>
    <row r="254" customFormat="false" ht="12" hidden="false" customHeight="false" outlineLevel="0" collapsed="false">
      <c r="A254" s="140" t="n">
        <f aca="false">EOMONTH(A253,0)+1</f>
        <v>44440</v>
      </c>
      <c r="C254" s="125"/>
      <c r="E254" s="124"/>
      <c r="F254" s="124"/>
      <c r="G254" s="124"/>
      <c r="J254" s="118"/>
      <c r="O254" s="124"/>
      <c r="P254" s="124"/>
      <c r="Q254" s="124"/>
      <c r="S254" s="118"/>
      <c r="T254" s="118"/>
      <c r="U254" s="124"/>
      <c r="V254" s="124"/>
      <c r="W254" s="124"/>
      <c r="AE254" s="124"/>
      <c r="AF254" s="124"/>
      <c r="AG254" s="124"/>
      <c r="AI254" s="118"/>
      <c r="AJ254" s="118"/>
      <c r="AM254" s="124"/>
      <c r="AN254" s="124"/>
      <c r="AO254" s="124"/>
      <c r="AQ254" s="124"/>
      <c r="AR254" s="124"/>
      <c r="AS254" s="124"/>
      <c r="AT254" s="124"/>
      <c r="AU254" s="124"/>
      <c r="AV254" s="124"/>
      <c r="BK254" s="124"/>
      <c r="BM254" s="124"/>
      <c r="BN254" s="124"/>
      <c r="BO254" s="124"/>
      <c r="BR254" s="124"/>
      <c r="BS254" s="96" t="n">
        <f aca="false">BR254-2.5</f>
        <v>-2.5</v>
      </c>
      <c r="BT254" s="124"/>
      <c r="BU254" s="124"/>
      <c r="BV254" s="124"/>
      <c r="BW254" s="124"/>
      <c r="BX254" s="124"/>
      <c r="BY254" s="124"/>
      <c r="CB254" s="149"/>
      <c r="CC254" s="124"/>
      <c r="CG254" s="124"/>
      <c r="CH254" s="124"/>
      <c r="CI254" s="124"/>
      <c r="CJ254" s="124"/>
      <c r="CK254" s="124"/>
      <c r="CO254" s="118"/>
      <c r="CP254" s="118"/>
      <c r="CZ254" s="150"/>
      <c r="DA254" s="124"/>
      <c r="DB254" s="123"/>
      <c r="DJ254" s="124"/>
      <c r="DK254" s="123"/>
      <c r="DQ254" s="124"/>
      <c r="DR254" s="123"/>
      <c r="DS254" s="96"/>
      <c r="DT254" s="124"/>
      <c r="DU254" s="124"/>
      <c r="EJ254" s="134" t="n">
        <f aca="false">BV254</f>
        <v>0</v>
      </c>
      <c r="EK254" s="134" t="n">
        <f aca="false">EJ254+5.22</f>
        <v>5.22</v>
      </c>
      <c r="EL254" s="134" t="n">
        <f aca="false">EJ254+18.2</f>
        <v>18.2</v>
      </c>
      <c r="EM254" s="134" t="n">
        <f aca="false">EJ254+$EM$3</f>
        <v>11.4</v>
      </c>
      <c r="EN254" s="135" t="n">
        <f aca="false">IF(Monomers_Data!K254=1,0.5*EM254+0.5*EL254,IF(Monomers_Data!K254=2,0.7*EM254+0.3*EL254,IF(Monomers_Data!K254=3,MAXA(MINA(EL254,EM254),EK254),IF(Monomers_Data!K254=4,0.7*EM254+0.3*EK254,IF(Monomers_Data!K254=5,0.5*EM254+0.5*EK254,"ERR")))))</f>
        <v>11.4</v>
      </c>
      <c r="EP254" s="142" t="n">
        <f aca="false">EN254+EO254</f>
        <v>11.4</v>
      </c>
      <c r="EQ254" s="134" t="str">
        <f aca="false">VLOOKUP(A254,'[2]Price Curves'!$C$8:$BH$367,'[2]Price Curves'!$BH$1)</f>
        <v/>
      </c>
      <c r="ER254" s="134" t="str">
        <f aca="false">VLOOKUP(A254,'[2]Price Curves'!$C$8:$BH$367,'[2]Price Curves'!$BA$1)</f>
        <v/>
      </c>
      <c r="ES254" s="137" t="e">
        <f aca="false">MIN(((EQ254+$ET$1-ER254*0.7133-$ET$3)/5.69*2.4313)+1.5,CQ254-$ET$2)</f>
        <v>#VALUE!</v>
      </c>
      <c r="ET254" s="134" t="e">
        <f aca="false">MAX(($EQ254+$ET$1-$ER254*0.7133-$ET$3)/5.69*2.4313+1.5,$CQ254-$ET$2)</f>
        <v>#VALUE!</v>
      </c>
      <c r="EU254" s="138" t="e">
        <f aca="false">AVERAGE(ET254,ES254)</f>
        <v>#VALUE!</v>
      </c>
      <c r="EV254" s="134" t="n">
        <f aca="false">CB254*$EV$2+$EV$3</f>
        <v>-3</v>
      </c>
      <c r="EW254" s="134" t="e">
        <f aca="false">IF(Monomers_Data!U254=1,0.5*EU254+0.5*ET254,IF(Monomers_Data!U254=2,0.7*EU254+0.3*ET254,IF(Monomers_Data!U254=3,MAXA(MINA(ET254,EU254),ES254),IF(Monomers_Data!U254=4,0.7*EU254+0.3*ES254,IF(Monomers_Data!U254=5,0.5*EU254+0.5*ES254,"ERR")))))</f>
        <v>#VALUE!</v>
      </c>
      <c r="EX254" s="96" t="e">
        <f aca="false">EW254</f>
        <v>#VALUE!</v>
      </c>
      <c r="EY254" s="139" t="n">
        <f aca="false">VLOOKUP(A254,'[2]Price Curves'!$C$8:$BH$367,'[2]Price Curves'!$BE$1)</f>
        <v>5.622</v>
      </c>
      <c r="EZ254" s="134" t="n">
        <f aca="false">EY254*$EZ$2+$EZ$3</f>
        <v>86.4898</v>
      </c>
      <c r="FA254" s="0" t="n">
        <f aca="false">((EY254*$FA$2)+$FA$3)*100</f>
        <v>79.031</v>
      </c>
    </row>
    <row r="255" customFormat="false" ht="12" hidden="false" customHeight="false" outlineLevel="0" collapsed="false">
      <c r="A255" s="140" t="n">
        <f aca="false">EOMONTH(A254,0)+1</f>
        <v>44470</v>
      </c>
      <c r="C255" s="125"/>
      <c r="E255" s="124"/>
      <c r="F255" s="124"/>
      <c r="G255" s="124"/>
      <c r="J255" s="118"/>
      <c r="O255" s="124"/>
      <c r="P255" s="124"/>
      <c r="Q255" s="124"/>
      <c r="S255" s="118"/>
      <c r="T255" s="118"/>
      <c r="U255" s="124"/>
      <c r="V255" s="124"/>
      <c r="W255" s="124"/>
      <c r="AE255" s="124"/>
      <c r="AF255" s="124"/>
      <c r="AG255" s="124"/>
      <c r="AI255" s="118"/>
      <c r="AJ255" s="118"/>
      <c r="AM255" s="124"/>
      <c r="AN255" s="124"/>
      <c r="AO255" s="124"/>
      <c r="AQ255" s="124"/>
      <c r="AR255" s="124"/>
      <c r="AS255" s="124"/>
      <c r="AT255" s="124"/>
      <c r="AU255" s="124"/>
      <c r="AV255" s="124"/>
      <c r="BK255" s="124"/>
      <c r="BM255" s="124"/>
      <c r="BN255" s="124"/>
      <c r="BO255" s="124"/>
      <c r="BR255" s="124"/>
      <c r="BS255" s="96" t="n">
        <f aca="false">BR255-2.5</f>
        <v>-2.5</v>
      </c>
      <c r="BT255" s="124"/>
      <c r="BU255" s="124"/>
      <c r="BV255" s="124"/>
      <c r="BW255" s="124"/>
      <c r="BX255" s="124"/>
      <c r="BY255" s="124"/>
      <c r="CB255" s="149"/>
      <c r="CC255" s="124"/>
      <c r="CG255" s="124"/>
      <c r="CH255" s="124"/>
      <c r="CI255" s="124"/>
      <c r="CJ255" s="124"/>
      <c r="CK255" s="124"/>
      <c r="CO255" s="118"/>
      <c r="CP255" s="118"/>
      <c r="CZ255" s="150"/>
      <c r="DA255" s="124"/>
      <c r="DB255" s="123"/>
      <c r="DJ255" s="124"/>
      <c r="DK255" s="123"/>
      <c r="DQ255" s="124"/>
      <c r="DR255" s="123"/>
      <c r="DS255" s="96"/>
      <c r="DT255" s="124"/>
      <c r="DU255" s="124"/>
      <c r="EJ255" s="134" t="n">
        <f aca="false">BV255</f>
        <v>0</v>
      </c>
      <c r="EK255" s="134" t="n">
        <f aca="false">EJ255+5.22</f>
        <v>5.22</v>
      </c>
      <c r="EL255" s="134" t="n">
        <f aca="false">EJ255+18.2</f>
        <v>18.2</v>
      </c>
      <c r="EM255" s="134" t="n">
        <f aca="false">EJ255+$EM$3</f>
        <v>11.4</v>
      </c>
      <c r="EN255" s="135" t="n">
        <f aca="false">IF(Monomers_Data!K255=1,0.5*EM255+0.5*EL255,IF(Monomers_Data!K255=2,0.7*EM255+0.3*EL255,IF(Monomers_Data!K255=3,MAXA(MINA(EL255,EM255),EK255),IF(Monomers_Data!K255=4,0.7*EM255+0.3*EK255,IF(Monomers_Data!K255=5,0.5*EM255+0.5*EK255,"ERR")))))</f>
        <v>11.4</v>
      </c>
      <c r="EP255" s="142" t="n">
        <f aca="false">EN255+EO255</f>
        <v>11.4</v>
      </c>
      <c r="EQ255" s="134" t="str">
        <f aca="false">VLOOKUP(A255,'[2]Price Curves'!$C$8:$BH$367,'[2]Price Curves'!$BH$1)</f>
        <v/>
      </c>
      <c r="ER255" s="134" t="str">
        <f aca="false">VLOOKUP(A255,'[2]Price Curves'!$C$8:$BH$367,'[2]Price Curves'!$BA$1)</f>
        <v/>
      </c>
      <c r="ES255" s="137" t="e">
        <f aca="false">MIN(((EQ255+$ET$1-ER255*0.7133-$ET$3)/5.69*2.4313)+1.5,CQ255-$ET$2)</f>
        <v>#VALUE!</v>
      </c>
      <c r="ET255" s="134" t="e">
        <f aca="false">MAX(($EQ255+$ET$1-$ER255*0.7133-$ET$3)/5.69*2.4313+1.5,$CQ255-$ET$2)</f>
        <v>#VALUE!</v>
      </c>
      <c r="EU255" s="138" t="e">
        <f aca="false">AVERAGE(ET255,ES255)</f>
        <v>#VALUE!</v>
      </c>
      <c r="EV255" s="134" t="n">
        <f aca="false">CB255*$EV$2+$EV$3</f>
        <v>-3</v>
      </c>
      <c r="EW255" s="134" t="e">
        <f aca="false">IF(Monomers_Data!U255=1,0.5*EU255+0.5*ET255,IF(Monomers_Data!U255=2,0.7*EU255+0.3*ET255,IF(Monomers_Data!U255=3,MAXA(MINA(ET255,EU255),ES255),IF(Monomers_Data!U255=4,0.7*EU255+0.3*ES255,IF(Monomers_Data!U255=5,0.5*EU255+0.5*ES255,"ERR")))))</f>
        <v>#VALUE!</v>
      </c>
      <c r="EX255" s="96" t="e">
        <f aca="false">EW255</f>
        <v>#VALUE!</v>
      </c>
      <c r="EY255" s="139" t="n">
        <f aca="false">VLOOKUP(A255,'[2]Price Curves'!$C$8:$BH$367,'[2]Price Curves'!$BE$1)</f>
        <v>5.647</v>
      </c>
      <c r="EZ255" s="134" t="n">
        <f aca="false">EY255*$EZ$2+$EZ$3</f>
        <v>86.8873</v>
      </c>
      <c r="FA255" s="0" t="n">
        <f aca="false">((EY255*$FA$2)+$FA$3)*100</f>
        <v>79.2935</v>
      </c>
    </row>
    <row r="256" customFormat="false" ht="12" hidden="false" customHeight="false" outlineLevel="0" collapsed="false">
      <c r="A256" s="140" t="n">
        <f aca="false">EOMONTH(A255,0)+1</f>
        <v>44501</v>
      </c>
      <c r="C256" s="125"/>
      <c r="E256" s="124"/>
      <c r="F256" s="124"/>
      <c r="G256" s="124"/>
      <c r="J256" s="118"/>
      <c r="O256" s="124"/>
      <c r="P256" s="124"/>
      <c r="Q256" s="124"/>
      <c r="S256" s="118"/>
      <c r="T256" s="118"/>
      <c r="U256" s="124"/>
      <c r="V256" s="124"/>
      <c r="W256" s="124"/>
      <c r="AE256" s="124"/>
      <c r="AF256" s="124"/>
      <c r="AG256" s="124"/>
      <c r="AI256" s="118"/>
      <c r="AJ256" s="118"/>
      <c r="AM256" s="124"/>
      <c r="AN256" s="124"/>
      <c r="AO256" s="124"/>
      <c r="AQ256" s="124"/>
      <c r="AR256" s="124"/>
      <c r="AS256" s="124"/>
      <c r="AT256" s="124"/>
      <c r="AU256" s="124"/>
      <c r="AV256" s="124"/>
      <c r="BK256" s="124"/>
      <c r="BM256" s="124"/>
      <c r="BN256" s="124"/>
      <c r="BO256" s="124"/>
      <c r="BR256" s="124"/>
      <c r="BS256" s="96" t="n">
        <f aca="false">BR256-2.5</f>
        <v>-2.5</v>
      </c>
      <c r="BT256" s="124"/>
      <c r="BU256" s="124"/>
      <c r="BV256" s="124"/>
      <c r="BW256" s="124"/>
      <c r="BX256" s="124"/>
      <c r="BY256" s="124"/>
      <c r="CB256" s="149"/>
      <c r="CC256" s="124"/>
      <c r="CG256" s="124"/>
      <c r="CH256" s="124"/>
      <c r="CI256" s="124"/>
      <c r="CJ256" s="124"/>
      <c r="CK256" s="124"/>
      <c r="CO256" s="118"/>
      <c r="CP256" s="118"/>
      <c r="CZ256" s="150"/>
      <c r="DA256" s="124"/>
      <c r="DB256" s="123"/>
      <c r="DJ256" s="124"/>
      <c r="DK256" s="123"/>
      <c r="DQ256" s="124"/>
      <c r="DR256" s="123"/>
      <c r="DS256" s="96"/>
      <c r="DT256" s="124"/>
      <c r="DU256" s="124"/>
      <c r="EJ256" s="134" t="n">
        <f aca="false">BV256</f>
        <v>0</v>
      </c>
      <c r="EK256" s="134" t="n">
        <f aca="false">EJ256+5.22</f>
        <v>5.22</v>
      </c>
      <c r="EL256" s="134" t="n">
        <f aca="false">EJ256+18.2</f>
        <v>18.2</v>
      </c>
      <c r="EM256" s="134" t="n">
        <f aca="false">EJ256+$EM$3</f>
        <v>11.4</v>
      </c>
      <c r="EN256" s="135" t="n">
        <f aca="false">IF(Monomers_Data!K256=1,0.5*EM256+0.5*EL256,IF(Monomers_Data!K256=2,0.7*EM256+0.3*EL256,IF(Monomers_Data!K256=3,MAXA(MINA(EL256,EM256),EK256),IF(Monomers_Data!K256=4,0.7*EM256+0.3*EK256,IF(Monomers_Data!K256=5,0.5*EM256+0.5*EK256,"ERR")))))</f>
        <v>11.4</v>
      </c>
      <c r="EP256" s="142" t="n">
        <f aca="false">EN256+EO256</f>
        <v>11.4</v>
      </c>
      <c r="EQ256" s="134" t="str">
        <f aca="false">VLOOKUP(A256,'[2]Price Curves'!$C$8:$BH$367,'[2]Price Curves'!$BH$1)</f>
        <v/>
      </c>
      <c r="ER256" s="134" t="str">
        <f aca="false">VLOOKUP(A256,'[2]Price Curves'!$C$8:$BH$367,'[2]Price Curves'!$BA$1)</f>
        <v/>
      </c>
      <c r="ES256" s="137" t="e">
        <f aca="false">MIN(((EQ256+$ET$1-ER256*0.7133-$ET$3)/5.69*2.4313)+1.5,CQ256-$ET$2)</f>
        <v>#VALUE!</v>
      </c>
      <c r="ET256" s="134" t="e">
        <f aca="false">MAX(($EQ256+$ET$1-$ER256*0.7133-$ET$3)/5.69*2.4313+1.5,$CQ256-$ET$2)</f>
        <v>#VALUE!</v>
      </c>
      <c r="EU256" s="138" t="e">
        <f aca="false">AVERAGE(ET256,ES256)</f>
        <v>#VALUE!</v>
      </c>
      <c r="EV256" s="134" t="n">
        <f aca="false">CB256*$EV$2+$EV$3</f>
        <v>-3</v>
      </c>
      <c r="EW256" s="134" t="e">
        <f aca="false">IF(Monomers_Data!U256=1,0.5*EU256+0.5*ET256,IF(Monomers_Data!U256=2,0.7*EU256+0.3*ET256,IF(Monomers_Data!U256=3,MAXA(MINA(ET256,EU256),ES256),IF(Monomers_Data!U256=4,0.7*EU256+0.3*ES256,IF(Monomers_Data!U256=5,0.5*EU256+0.5*ES256,"ERR")))))</f>
        <v>#VALUE!</v>
      </c>
      <c r="EX256" s="96" t="e">
        <f aca="false">EW256</f>
        <v>#VALUE!</v>
      </c>
      <c r="EY256" s="139" t="n">
        <f aca="false">VLOOKUP(A256,'[2]Price Curves'!$C$8:$BH$367,'[2]Price Curves'!$BE$1)</f>
        <v>5.757</v>
      </c>
      <c r="EZ256" s="134" t="n">
        <f aca="false">EY256*$EZ$2+$EZ$3</f>
        <v>88.6363</v>
      </c>
      <c r="FA256" s="0" t="n">
        <f aca="false">((EY256*$FA$2)+$FA$3)*100</f>
        <v>80.4485</v>
      </c>
    </row>
    <row r="257" customFormat="false" ht="12" hidden="false" customHeight="false" outlineLevel="0" collapsed="false">
      <c r="A257" s="140" t="n">
        <f aca="false">EOMONTH(A256,0)+1</f>
        <v>44531</v>
      </c>
      <c r="C257" s="125"/>
      <c r="E257" s="124"/>
      <c r="F257" s="124"/>
      <c r="G257" s="124"/>
      <c r="J257" s="118"/>
      <c r="O257" s="124"/>
      <c r="P257" s="124"/>
      <c r="Q257" s="124"/>
      <c r="S257" s="118"/>
      <c r="T257" s="118"/>
      <c r="U257" s="124"/>
      <c r="V257" s="124"/>
      <c r="W257" s="124"/>
      <c r="AE257" s="124"/>
      <c r="AF257" s="124"/>
      <c r="AG257" s="124"/>
      <c r="AI257" s="118"/>
      <c r="AJ257" s="118"/>
      <c r="AM257" s="124"/>
      <c r="AN257" s="124"/>
      <c r="AO257" s="124"/>
      <c r="AQ257" s="124"/>
      <c r="AR257" s="124"/>
      <c r="AS257" s="124"/>
      <c r="AT257" s="124"/>
      <c r="AU257" s="124"/>
      <c r="AV257" s="124"/>
      <c r="BK257" s="124"/>
      <c r="BM257" s="124"/>
      <c r="BN257" s="124"/>
      <c r="BO257" s="124"/>
      <c r="BR257" s="124"/>
      <c r="BS257" s="96" t="n">
        <f aca="false">BR257-2.5</f>
        <v>-2.5</v>
      </c>
      <c r="BT257" s="124"/>
      <c r="BU257" s="124"/>
      <c r="BV257" s="124"/>
      <c r="BW257" s="124"/>
      <c r="BX257" s="124"/>
      <c r="BY257" s="124"/>
      <c r="CB257" s="149"/>
      <c r="CC257" s="124"/>
      <c r="CG257" s="124"/>
      <c r="CH257" s="124"/>
      <c r="CI257" s="124"/>
      <c r="CJ257" s="124"/>
      <c r="CK257" s="124"/>
      <c r="CO257" s="118"/>
      <c r="CP257" s="118"/>
      <c r="CZ257" s="150"/>
      <c r="DA257" s="124"/>
      <c r="DB257" s="123"/>
      <c r="DJ257" s="124"/>
      <c r="DK257" s="123"/>
      <c r="DQ257" s="124"/>
      <c r="DR257" s="123"/>
      <c r="DS257" s="96"/>
      <c r="DT257" s="124"/>
      <c r="DU257" s="124"/>
      <c r="EJ257" s="134" t="n">
        <f aca="false">BV257</f>
        <v>0</v>
      </c>
      <c r="EK257" s="134" t="n">
        <f aca="false">EJ257+5.22</f>
        <v>5.22</v>
      </c>
      <c r="EL257" s="134" t="n">
        <f aca="false">EJ257+18.2</f>
        <v>18.2</v>
      </c>
      <c r="EM257" s="134" t="n">
        <f aca="false">EJ257+$EM$3</f>
        <v>11.4</v>
      </c>
      <c r="EN257" s="135" t="n">
        <f aca="false">IF(Monomers_Data!K257=1,0.5*EM257+0.5*EL257,IF(Monomers_Data!K257=2,0.7*EM257+0.3*EL257,IF(Monomers_Data!K257=3,MAXA(MINA(EL257,EM257),EK257),IF(Monomers_Data!K257=4,0.7*EM257+0.3*EK257,IF(Monomers_Data!K257=5,0.5*EM257+0.5*EK257,"ERR")))))</f>
        <v>11.4</v>
      </c>
      <c r="EP257" s="142" t="n">
        <f aca="false">EN257+EO257</f>
        <v>11.4</v>
      </c>
      <c r="EQ257" s="134" t="str">
        <f aca="false">VLOOKUP(A257,'[2]Price Curves'!$C$8:$BH$367,'[2]Price Curves'!$BH$1)</f>
        <v/>
      </c>
      <c r="ER257" s="134" t="str">
        <f aca="false">VLOOKUP(A257,'[2]Price Curves'!$C$8:$BH$367,'[2]Price Curves'!$BA$1)</f>
        <v/>
      </c>
      <c r="ES257" s="137" t="e">
        <f aca="false">MIN(((EQ257+$ET$1-ER257*0.7133-$ET$3)/5.69*2.4313)+1.5,CQ257-$ET$2)</f>
        <v>#VALUE!</v>
      </c>
      <c r="ET257" s="134" t="e">
        <f aca="false">MAX(($EQ257+$ET$1-$ER257*0.7133-$ET$3)/5.69*2.4313+1.5,$CQ257-$ET$2)</f>
        <v>#VALUE!</v>
      </c>
      <c r="EU257" s="138" t="e">
        <f aca="false">AVERAGE(ET257,ES257)</f>
        <v>#VALUE!</v>
      </c>
      <c r="EV257" s="134" t="n">
        <f aca="false">CB257*$EV$2+$EV$3</f>
        <v>-3</v>
      </c>
      <c r="EW257" s="134" t="e">
        <f aca="false">IF(Monomers_Data!U257=1,0.5*EU257+0.5*ET257,IF(Monomers_Data!U257=2,0.7*EU257+0.3*ET257,IF(Monomers_Data!U257=3,MAXA(MINA(ET257,EU257),ES257),IF(Monomers_Data!U257=4,0.7*EU257+0.3*ES257,IF(Monomers_Data!U257=5,0.5*EU257+0.5*ES257,"ERR")))))</f>
        <v>#VALUE!</v>
      </c>
      <c r="EX257" s="96" t="e">
        <f aca="false">EW257</f>
        <v>#VALUE!</v>
      </c>
      <c r="EY257" s="139" t="n">
        <f aca="false">VLOOKUP(A257,'[2]Price Curves'!$C$8:$BH$367,'[2]Price Curves'!$BE$1)</f>
        <v>5.877</v>
      </c>
      <c r="EZ257" s="134" t="n">
        <f aca="false">EY257*$EZ$2+$EZ$3</f>
        <v>90.5443</v>
      </c>
      <c r="FA257" s="0" t="n">
        <f aca="false">((EY257*$FA$2)+$FA$3)*100</f>
        <v>81.7085</v>
      </c>
    </row>
    <row r="258" customFormat="false" ht="12" hidden="false" customHeight="false" outlineLevel="0" collapsed="false">
      <c r="A258" s="140" t="n">
        <f aca="false">EOMONTH(A257,0)+1</f>
        <v>44562</v>
      </c>
      <c r="C258" s="125"/>
      <c r="E258" s="124"/>
      <c r="F258" s="124"/>
      <c r="G258" s="124"/>
      <c r="J258" s="118"/>
      <c r="O258" s="124"/>
      <c r="P258" s="124"/>
      <c r="Q258" s="124"/>
      <c r="S258" s="118"/>
      <c r="T258" s="118"/>
      <c r="U258" s="124"/>
      <c r="V258" s="124"/>
      <c r="W258" s="124"/>
      <c r="AE258" s="124"/>
      <c r="AF258" s="124"/>
      <c r="AG258" s="124"/>
      <c r="AI258" s="118"/>
      <c r="AJ258" s="118"/>
      <c r="AM258" s="124"/>
      <c r="AN258" s="124"/>
      <c r="AO258" s="124"/>
      <c r="AQ258" s="124"/>
      <c r="AR258" s="124"/>
      <c r="AS258" s="124"/>
      <c r="AT258" s="124"/>
      <c r="AU258" s="124"/>
      <c r="AV258" s="124"/>
      <c r="BK258" s="124"/>
      <c r="BM258" s="124"/>
      <c r="BN258" s="124"/>
      <c r="BO258" s="124"/>
      <c r="BR258" s="124"/>
      <c r="BS258" s="96" t="n">
        <f aca="false">BR258-2.5</f>
        <v>-2.5</v>
      </c>
      <c r="BT258" s="124"/>
      <c r="BU258" s="124"/>
      <c r="BV258" s="124"/>
      <c r="BW258" s="124"/>
      <c r="BX258" s="124"/>
      <c r="BY258" s="124"/>
      <c r="CB258" s="149"/>
      <c r="CC258" s="124"/>
      <c r="CG258" s="124"/>
      <c r="CH258" s="124"/>
      <c r="CI258" s="124"/>
      <c r="CJ258" s="124"/>
      <c r="CK258" s="124"/>
      <c r="CO258" s="118"/>
      <c r="CP258" s="118"/>
      <c r="CZ258" s="150"/>
      <c r="DA258" s="124"/>
      <c r="DB258" s="123"/>
      <c r="DJ258" s="124"/>
      <c r="DK258" s="123"/>
      <c r="DQ258" s="124"/>
      <c r="DR258" s="123"/>
      <c r="DS258" s="96"/>
      <c r="DT258" s="124"/>
      <c r="DU258" s="124"/>
      <c r="EJ258" s="134" t="n">
        <f aca="false">BV258</f>
        <v>0</v>
      </c>
      <c r="EK258" s="134" t="n">
        <f aca="false">EJ258+5.22</f>
        <v>5.22</v>
      </c>
      <c r="EL258" s="134" t="n">
        <f aca="false">EJ258+18.2</f>
        <v>18.2</v>
      </c>
      <c r="EM258" s="134" t="n">
        <f aca="false">EJ258+$EM$3</f>
        <v>11.4</v>
      </c>
      <c r="EN258" s="135" t="n">
        <f aca="false">IF(Monomers_Data!K258=1,0.5*EM258+0.5*EL258,IF(Monomers_Data!K258=2,0.7*EM258+0.3*EL258,IF(Monomers_Data!K258=3,MAXA(MINA(EL258,EM258),EK258),IF(Monomers_Data!K258=4,0.7*EM258+0.3*EK258,IF(Monomers_Data!K258=5,0.5*EM258+0.5*EK258,"ERR")))))</f>
        <v>11.4</v>
      </c>
      <c r="EP258" s="142" t="n">
        <f aca="false">EN258+EO258</f>
        <v>11.4</v>
      </c>
      <c r="EQ258" s="134" t="str">
        <f aca="false">VLOOKUP(A258,'[2]Price Curves'!$C$8:$BH$367,'[2]Price Curves'!$BH$1)</f>
        <v/>
      </c>
      <c r="ER258" s="134" t="str">
        <f aca="false">VLOOKUP(A258,'[2]Price Curves'!$C$8:$BH$367,'[2]Price Curves'!$BA$1)</f>
        <v/>
      </c>
      <c r="ES258" s="137" t="e">
        <f aca="false">MIN(((EQ258+$ET$1-ER258*0.7133-$ET$3)/5.69*2.4313)+1.5,CQ258-$ET$2)</f>
        <v>#VALUE!</v>
      </c>
      <c r="ET258" s="134" t="e">
        <f aca="false">MAX(($EQ258+$ET$1-$ER258*0.7133-$ET$3)/5.69*2.4313+1.5,$CQ258-$ET$2)</f>
        <v>#VALUE!</v>
      </c>
      <c r="EU258" s="138" t="e">
        <f aca="false">AVERAGE(ET258,ES258)</f>
        <v>#VALUE!</v>
      </c>
      <c r="EV258" s="134" t="n">
        <f aca="false">CB258*$EV$2+$EV$3</f>
        <v>-3</v>
      </c>
      <c r="EW258" s="134" t="e">
        <f aca="false">IF(Monomers_Data!U258=1,0.5*EU258+0.5*ET258,IF(Monomers_Data!U258=2,0.7*EU258+0.3*ET258,IF(Monomers_Data!U258=3,MAXA(MINA(ET258,EU258),ES258),IF(Monomers_Data!U258=4,0.7*EU258+0.3*ES258,IF(Monomers_Data!U258=5,0.5*EU258+0.5*ES258,"ERR")))))</f>
        <v>#VALUE!</v>
      </c>
      <c r="EX258" s="96" t="e">
        <f aca="false">EW258</f>
        <v>#VALUE!</v>
      </c>
      <c r="EY258" s="139" t="n">
        <f aca="false">VLOOKUP(A258,'[2]Price Curves'!$C$8:$BH$367,'[2]Price Curves'!$BE$1)</f>
        <v>5.982</v>
      </c>
      <c r="EZ258" s="134" t="n">
        <f aca="false">EY258*$EZ$2+$EZ$3</f>
        <v>92.2138</v>
      </c>
      <c r="FA258" s="0" t="n">
        <f aca="false">((EY258*$FA$2)+$FA$3)*100</f>
        <v>82.811</v>
      </c>
    </row>
    <row r="259" customFormat="false" ht="12" hidden="false" customHeight="false" outlineLevel="0" collapsed="false">
      <c r="A259" s="140" t="n">
        <f aca="false">EOMONTH(A258,0)+1</f>
        <v>44593</v>
      </c>
      <c r="C259" s="125"/>
      <c r="E259" s="124"/>
      <c r="F259" s="124"/>
      <c r="G259" s="124"/>
      <c r="J259" s="118"/>
      <c r="O259" s="124"/>
      <c r="P259" s="124"/>
      <c r="Q259" s="124"/>
      <c r="S259" s="118"/>
      <c r="T259" s="118"/>
      <c r="U259" s="124"/>
      <c r="V259" s="124"/>
      <c r="W259" s="124"/>
      <c r="AE259" s="124"/>
      <c r="AF259" s="124"/>
      <c r="AG259" s="124"/>
      <c r="AI259" s="118"/>
      <c r="AJ259" s="118"/>
      <c r="AM259" s="124"/>
      <c r="AN259" s="124"/>
      <c r="AO259" s="124"/>
      <c r="AQ259" s="124"/>
      <c r="AR259" s="124"/>
      <c r="AS259" s="124"/>
      <c r="AT259" s="124"/>
      <c r="AU259" s="124"/>
      <c r="AV259" s="124"/>
      <c r="BK259" s="124"/>
      <c r="BM259" s="124"/>
      <c r="BN259" s="124"/>
      <c r="BO259" s="124"/>
      <c r="BR259" s="124"/>
      <c r="BS259" s="96" t="n">
        <f aca="false">BR259-2.5</f>
        <v>-2.5</v>
      </c>
      <c r="BT259" s="124"/>
      <c r="BU259" s="124"/>
      <c r="BV259" s="124"/>
      <c r="BW259" s="124"/>
      <c r="BX259" s="124"/>
      <c r="BY259" s="124"/>
      <c r="CB259" s="149"/>
      <c r="CC259" s="124"/>
      <c r="CG259" s="124"/>
      <c r="CH259" s="124"/>
      <c r="CI259" s="124"/>
      <c r="CJ259" s="124"/>
      <c r="CK259" s="124"/>
      <c r="CO259" s="118"/>
      <c r="CP259" s="118"/>
      <c r="CZ259" s="150"/>
      <c r="DA259" s="124"/>
      <c r="DB259" s="123"/>
      <c r="DJ259" s="124"/>
      <c r="DK259" s="123"/>
      <c r="DQ259" s="124"/>
      <c r="DR259" s="123"/>
      <c r="DS259" s="96"/>
      <c r="DT259" s="124"/>
      <c r="DU259" s="124"/>
      <c r="EJ259" s="134" t="n">
        <f aca="false">BV259</f>
        <v>0</v>
      </c>
      <c r="EK259" s="134" t="n">
        <f aca="false">EJ259+5.22</f>
        <v>5.22</v>
      </c>
      <c r="EL259" s="134" t="n">
        <f aca="false">EJ259+18.2</f>
        <v>18.2</v>
      </c>
      <c r="EM259" s="134" t="n">
        <f aca="false">EJ259+$EM$3</f>
        <v>11.4</v>
      </c>
      <c r="EN259" s="135" t="n">
        <f aca="false">IF(Monomers_Data!K259=1,0.5*EM259+0.5*EL259,IF(Monomers_Data!K259=2,0.7*EM259+0.3*EL259,IF(Monomers_Data!K259=3,MAXA(MINA(EL259,EM259),EK259),IF(Monomers_Data!K259=4,0.7*EM259+0.3*EK259,IF(Monomers_Data!K259=5,0.5*EM259+0.5*EK259,"ERR")))))</f>
        <v>11.4</v>
      </c>
      <c r="EP259" s="142" t="n">
        <f aca="false">EN259+EO259</f>
        <v>11.4</v>
      </c>
      <c r="EQ259" s="134" t="str">
        <f aca="false">VLOOKUP(A259,'[2]Price Curves'!$C$8:$BH$367,'[2]Price Curves'!$BH$1)</f>
        <v/>
      </c>
      <c r="ER259" s="134" t="str">
        <f aca="false">VLOOKUP(A259,'[2]Price Curves'!$C$8:$BH$367,'[2]Price Curves'!$BA$1)</f>
        <v/>
      </c>
      <c r="ES259" s="137" t="e">
        <f aca="false">MIN(((EQ259+$ET$1-ER259*0.7133-$ET$3)/5.69*2.4313)+1.5,CQ259-$ET$2)</f>
        <v>#VALUE!</v>
      </c>
      <c r="ET259" s="134" t="e">
        <f aca="false">MAX(($EQ259+$ET$1-$ER259*0.7133-$ET$3)/5.69*2.4313+1.5,$CQ259-$ET$2)</f>
        <v>#VALUE!</v>
      </c>
      <c r="EU259" s="138" t="e">
        <f aca="false">AVERAGE(ET259,ES259)</f>
        <v>#VALUE!</v>
      </c>
      <c r="EV259" s="134" t="n">
        <f aca="false">CB259*$EV$2+$EV$3</f>
        <v>-3</v>
      </c>
      <c r="EW259" s="134" t="e">
        <f aca="false">IF(Monomers_Data!U259=1,0.5*EU259+0.5*ET259,IF(Monomers_Data!U259=2,0.7*EU259+0.3*ET259,IF(Monomers_Data!U259=3,MAXA(MINA(ET259,EU259),ES259),IF(Monomers_Data!U259=4,0.7*EU259+0.3*ES259,IF(Monomers_Data!U259=5,0.5*EU259+0.5*ES259,"ERR")))))</f>
        <v>#VALUE!</v>
      </c>
      <c r="EX259" s="96" t="e">
        <f aca="false">EW259</f>
        <v>#VALUE!</v>
      </c>
      <c r="EY259" s="139" t="n">
        <f aca="false">VLOOKUP(A259,'[2]Price Curves'!$C$8:$BH$367,'[2]Price Curves'!$BE$1)</f>
        <v>5.862</v>
      </c>
      <c r="EZ259" s="134" t="n">
        <f aca="false">EY259*$EZ$2+$EZ$3</f>
        <v>90.3058</v>
      </c>
      <c r="FA259" s="0" t="n">
        <f aca="false">((EY259*$FA$2)+$FA$3)*100</f>
        <v>81.551</v>
      </c>
    </row>
    <row r="260" customFormat="false" ht="12" hidden="false" customHeight="false" outlineLevel="0" collapsed="false">
      <c r="A260" s="140" t="n">
        <f aca="false">EOMONTH(A259,0)+1</f>
        <v>44621</v>
      </c>
      <c r="C260" s="125"/>
      <c r="E260" s="124"/>
      <c r="F260" s="124"/>
      <c r="G260" s="124"/>
      <c r="J260" s="118"/>
      <c r="O260" s="124"/>
      <c r="P260" s="124"/>
      <c r="Q260" s="124"/>
      <c r="S260" s="118"/>
      <c r="T260" s="118"/>
      <c r="U260" s="124"/>
      <c r="V260" s="124"/>
      <c r="W260" s="124"/>
      <c r="AE260" s="124"/>
      <c r="AF260" s="124"/>
      <c r="AG260" s="124"/>
      <c r="AI260" s="118"/>
      <c r="AJ260" s="118"/>
      <c r="AM260" s="124"/>
      <c r="AN260" s="124"/>
      <c r="AO260" s="124"/>
      <c r="AQ260" s="124"/>
      <c r="AR260" s="124"/>
      <c r="AS260" s="124"/>
      <c r="AT260" s="124"/>
      <c r="AU260" s="124"/>
      <c r="AV260" s="124"/>
      <c r="BK260" s="124"/>
      <c r="BM260" s="124"/>
      <c r="BN260" s="124"/>
      <c r="BO260" s="124"/>
      <c r="BR260" s="124"/>
      <c r="BS260" s="96" t="n">
        <f aca="false">BR260-2.5</f>
        <v>-2.5</v>
      </c>
      <c r="BT260" s="124"/>
      <c r="BU260" s="124"/>
      <c r="BV260" s="124"/>
      <c r="BW260" s="124"/>
      <c r="BX260" s="124"/>
      <c r="BY260" s="124"/>
      <c r="CB260" s="149"/>
      <c r="CC260" s="124"/>
      <c r="CG260" s="124"/>
      <c r="CH260" s="124"/>
      <c r="CI260" s="124"/>
      <c r="CJ260" s="124"/>
      <c r="CK260" s="124"/>
      <c r="CO260" s="118"/>
      <c r="CP260" s="118"/>
      <c r="CZ260" s="150"/>
      <c r="DA260" s="124"/>
      <c r="DB260" s="123"/>
      <c r="DJ260" s="124"/>
      <c r="DK260" s="123"/>
      <c r="DQ260" s="124"/>
      <c r="DR260" s="123"/>
      <c r="DS260" s="96"/>
      <c r="DT260" s="124"/>
      <c r="DU260" s="124"/>
      <c r="EJ260" s="134" t="n">
        <f aca="false">BV260</f>
        <v>0</v>
      </c>
      <c r="EK260" s="134" t="n">
        <f aca="false">EJ260+5.22</f>
        <v>5.22</v>
      </c>
      <c r="EL260" s="134" t="n">
        <f aca="false">EJ260+18.2</f>
        <v>18.2</v>
      </c>
      <c r="EM260" s="134" t="n">
        <f aca="false">EJ260+$EM$3</f>
        <v>11.4</v>
      </c>
      <c r="EN260" s="135" t="n">
        <f aca="false">IF(Monomers_Data!K260=1,0.5*EM260+0.5*EL260,IF(Monomers_Data!K260=2,0.7*EM260+0.3*EL260,IF(Monomers_Data!K260=3,MAXA(MINA(EL260,EM260),EK260),IF(Monomers_Data!K260=4,0.7*EM260+0.3*EK260,IF(Monomers_Data!K260=5,0.5*EM260+0.5*EK260,"ERR")))))</f>
        <v>11.4</v>
      </c>
      <c r="EP260" s="142" t="n">
        <f aca="false">EN260+EO260</f>
        <v>11.4</v>
      </c>
      <c r="EQ260" s="134" t="str">
        <f aca="false">VLOOKUP(A260,'[2]Price Curves'!$C$8:$BH$367,'[2]Price Curves'!$BH$1)</f>
        <v/>
      </c>
      <c r="ER260" s="134" t="str">
        <f aca="false">VLOOKUP(A260,'[2]Price Curves'!$C$8:$BH$367,'[2]Price Curves'!$BA$1)</f>
        <v/>
      </c>
      <c r="ES260" s="137" t="e">
        <f aca="false">MIN(((EQ260+$ET$1-ER260*0.7133-$ET$3)/5.69*2.4313)+1.5,CQ260-$ET$2)</f>
        <v>#VALUE!</v>
      </c>
      <c r="ET260" s="134" t="e">
        <f aca="false">MAX(($EQ260+$ET$1-$ER260*0.7133-$ET$3)/5.69*2.4313+1.5,$CQ260-$ET$2)</f>
        <v>#VALUE!</v>
      </c>
      <c r="EU260" s="138" t="e">
        <f aca="false">AVERAGE(ET260,ES260)</f>
        <v>#VALUE!</v>
      </c>
      <c r="EV260" s="134" t="n">
        <f aca="false">CB260*$EV$2+$EV$3</f>
        <v>-3</v>
      </c>
      <c r="EW260" s="134" t="e">
        <f aca="false">IF(Monomers_Data!U260=1,0.5*EU260+0.5*ET260,IF(Monomers_Data!U260=2,0.7*EU260+0.3*ET260,IF(Monomers_Data!U260=3,MAXA(MINA(ET260,EU260),ES260),IF(Monomers_Data!U260=4,0.7*EU260+0.3*ES260,IF(Monomers_Data!U260=5,0.5*EU260+0.5*ES260,"ERR")))))</f>
        <v>#VALUE!</v>
      </c>
      <c r="EX260" s="96" t="e">
        <f aca="false">EW260</f>
        <v>#VALUE!</v>
      </c>
      <c r="EY260" s="139" t="n">
        <f aca="false">VLOOKUP(A260,'[2]Price Curves'!$C$8:$BH$367,'[2]Price Curves'!$BE$1)</f>
        <v>5.722</v>
      </c>
      <c r="EZ260" s="134" t="n">
        <f aca="false">EY260*$EZ$2+$EZ$3</f>
        <v>88.0798</v>
      </c>
      <c r="FA260" s="0" t="n">
        <f aca="false">((EY260*$FA$2)+$FA$3)*100</f>
        <v>80.081</v>
      </c>
    </row>
    <row r="261" customFormat="false" ht="12" hidden="false" customHeight="false" outlineLevel="0" collapsed="false">
      <c r="A261" s="140" t="n">
        <f aca="false">EOMONTH(A260,0)+1</f>
        <v>44652</v>
      </c>
      <c r="C261" s="125"/>
      <c r="E261" s="124"/>
      <c r="F261" s="124"/>
      <c r="G261" s="124"/>
      <c r="J261" s="118"/>
      <c r="O261" s="124"/>
      <c r="P261" s="124"/>
      <c r="Q261" s="124"/>
      <c r="S261" s="118"/>
      <c r="T261" s="118"/>
      <c r="U261" s="124"/>
      <c r="V261" s="124"/>
      <c r="W261" s="124"/>
      <c r="AE261" s="124"/>
      <c r="AF261" s="124"/>
      <c r="AG261" s="124"/>
      <c r="AI261" s="118"/>
      <c r="AJ261" s="118"/>
      <c r="AM261" s="124"/>
      <c r="AN261" s="124"/>
      <c r="AO261" s="124"/>
      <c r="AQ261" s="124"/>
      <c r="AR261" s="124"/>
      <c r="AS261" s="124"/>
      <c r="AT261" s="124"/>
      <c r="AU261" s="124"/>
      <c r="AV261" s="124"/>
      <c r="BK261" s="124"/>
      <c r="BM261" s="124"/>
      <c r="BN261" s="124"/>
      <c r="BO261" s="124"/>
      <c r="BR261" s="124"/>
      <c r="BS261" s="96" t="n">
        <f aca="false">BR261-2.5</f>
        <v>-2.5</v>
      </c>
      <c r="BT261" s="124"/>
      <c r="BU261" s="124"/>
      <c r="BV261" s="124"/>
      <c r="BW261" s="124"/>
      <c r="BX261" s="124"/>
      <c r="BY261" s="124"/>
      <c r="CB261" s="149"/>
      <c r="CC261" s="124"/>
      <c r="CG261" s="124"/>
      <c r="CH261" s="124"/>
      <c r="CI261" s="124"/>
      <c r="CJ261" s="124"/>
      <c r="CK261" s="124"/>
      <c r="CO261" s="118"/>
      <c r="CP261" s="118"/>
      <c r="CZ261" s="150"/>
      <c r="DA261" s="124"/>
      <c r="DB261" s="123"/>
      <c r="DJ261" s="124"/>
      <c r="DK261" s="123"/>
      <c r="DQ261" s="124"/>
      <c r="DR261" s="123"/>
      <c r="DS261" s="96"/>
      <c r="DT261" s="124"/>
      <c r="DU261" s="124"/>
      <c r="EJ261" s="134" t="n">
        <f aca="false">BV261</f>
        <v>0</v>
      </c>
      <c r="EK261" s="134" t="n">
        <f aca="false">EJ261+5.22</f>
        <v>5.22</v>
      </c>
      <c r="EL261" s="134" t="n">
        <f aca="false">EJ261+18.2</f>
        <v>18.2</v>
      </c>
      <c r="EM261" s="134" t="n">
        <f aca="false">EJ261+$EM$3</f>
        <v>11.4</v>
      </c>
      <c r="EN261" s="135" t="n">
        <f aca="false">IF(Monomers_Data!K261=1,0.5*EM261+0.5*EL261,IF(Monomers_Data!K261=2,0.7*EM261+0.3*EL261,IF(Monomers_Data!K261=3,MAXA(MINA(EL261,EM261),EK261),IF(Monomers_Data!K261=4,0.7*EM261+0.3*EK261,IF(Monomers_Data!K261=5,0.5*EM261+0.5*EK261,"ERR")))))</f>
        <v>11.4</v>
      </c>
      <c r="EP261" s="142" t="n">
        <f aca="false">EN261+EO261</f>
        <v>11.4</v>
      </c>
      <c r="EQ261" s="134" t="str">
        <f aca="false">VLOOKUP(A261,'[2]Price Curves'!$C$8:$BH$367,'[2]Price Curves'!$BH$1)</f>
        <v/>
      </c>
      <c r="ER261" s="134" t="str">
        <f aca="false">VLOOKUP(A261,'[2]Price Curves'!$C$8:$BH$367,'[2]Price Curves'!$BA$1)</f>
        <v/>
      </c>
      <c r="ES261" s="137" t="e">
        <f aca="false">MIN(((EQ261+$ET$1-ER261*0.7133-$ET$3)/5.69*2.4313)+1.5,CQ261-$ET$2)</f>
        <v>#VALUE!</v>
      </c>
      <c r="ET261" s="134" t="e">
        <f aca="false">MAX(($EQ261+$ET$1-$ER261*0.7133-$ET$3)/5.69*2.4313+1.5,$CQ261-$ET$2)</f>
        <v>#VALUE!</v>
      </c>
      <c r="EU261" s="138" t="e">
        <f aca="false">AVERAGE(ET261,ES261)</f>
        <v>#VALUE!</v>
      </c>
      <c r="EV261" s="134" t="n">
        <f aca="false">CB261*$EV$2+$EV$3</f>
        <v>-3</v>
      </c>
      <c r="EW261" s="134" t="e">
        <f aca="false">IF(Monomers_Data!U261=1,0.5*EU261+0.5*ET261,IF(Monomers_Data!U261=2,0.7*EU261+0.3*ET261,IF(Monomers_Data!U261=3,MAXA(MINA(ET261,EU261),ES261),IF(Monomers_Data!U261=4,0.7*EU261+0.3*ES261,IF(Monomers_Data!U261=5,0.5*EU261+0.5*ES261,"ERR")))))</f>
        <v>#VALUE!</v>
      </c>
      <c r="EX261" s="96" t="e">
        <f aca="false">EW261</f>
        <v>#VALUE!</v>
      </c>
      <c r="EY261" s="139" t="n">
        <f aca="false">VLOOKUP(A261,'[2]Price Curves'!$C$8:$BH$367,'[2]Price Curves'!$BE$1)</f>
        <v>5.58</v>
      </c>
      <c r="EZ261" s="134" t="n">
        <f aca="false">EY261*$EZ$2+$EZ$3</f>
        <v>85.822</v>
      </c>
      <c r="FA261" s="0" t="n">
        <f aca="false">((EY261*$FA$2)+$FA$3)*100</f>
        <v>78.59</v>
      </c>
    </row>
    <row r="262" customFormat="false" ht="12" hidden="false" customHeight="false" outlineLevel="0" collapsed="false">
      <c r="A262" s="140" t="n">
        <f aca="false">EOMONTH(A261,0)+1</f>
        <v>44682</v>
      </c>
      <c r="C262" s="125"/>
      <c r="E262" s="124"/>
      <c r="F262" s="124"/>
      <c r="G262" s="124"/>
      <c r="J262" s="118"/>
      <c r="O262" s="124"/>
      <c r="P262" s="124"/>
      <c r="Q262" s="124"/>
      <c r="S262" s="118"/>
      <c r="T262" s="118"/>
      <c r="U262" s="124"/>
      <c r="V262" s="124"/>
      <c r="W262" s="124"/>
      <c r="AE262" s="124"/>
      <c r="AF262" s="124"/>
      <c r="AG262" s="124"/>
      <c r="AI262" s="118"/>
      <c r="AJ262" s="118"/>
      <c r="AM262" s="124"/>
      <c r="AN262" s="124"/>
      <c r="AO262" s="124"/>
      <c r="AQ262" s="124"/>
      <c r="AR262" s="124"/>
      <c r="AS262" s="124"/>
      <c r="AT262" s="124"/>
      <c r="AU262" s="124"/>
      <c r="AV262" s="124"/>
      <c r="BK262" s="124"/>
      <c r="BM262" s="124"/>
      <c r="BN262" s="124"/>
      <c r="BO262" s="124"/>
      <c r="BR262" s="124"/>
      <c r="BS262" s="96" t="n">
        <f aca="false">BR262-2.5</f>
        <v>-2.5</v>
      </c>
      <c r="BT262" s="124"/>
      <c r="BU262" s="124"/>
      <c r="BV262" s="124"/>
      <c r="BW262" s="124"/>
      <c r="BX262" s="124"/>
      <c r="BY262" s="124"/>
      <c r="CB262" s="149"/>
      <c r="CC262" s="124"/>
      <c r="CG262" s="124"/>
      <c r="CH262" s="124"/>
      <c r="CI262" s="124"/>
      <c r="CJ262" s="124"/>
      <c r="CK262" s="124"/>
      <c r="CO262" s="118"/>
      <c r="CP262" s="118"/>
      <c r="CZ262" s="150"/>
      <c r="DA262" s="124"/>
      <c r="DB262" s="123"/>
      <c r="DJ262" s="124"/>
      <c r="DK262" s="123"/>
      <c r="DQ262" s="124"/>
      <c r="DR262" s="123"/>
      <c r="DS262" s="96"/>
      <c r="DT262" s="124"/>
      <c r="DU262" s="124"/>
      <c r="EJ262" s="134" t="n">
        <f aca="false">BV262</f>
        <v>0</v>
      </c>
      <c r="EK262" s="134" t="n">
        <f aca="false">EJ262+5.22</f>
        <v>5.22</v>
      </c>
      <c r="EL262" s="134" t="n">
        <f aca="false">EJ262+18.2</f>
        <v>18.2</v>
      </c>
      <c r="EM262" s="134" t="n">
        <f aca="false">EJ262+$EM$3</f>
        <v>11.4</v>
      </c>
      <c r="EN262" s="135" t="n">
        <f aca="false">IF(Monomers_Data!K262=1,0.5*EM262+0.5*EL262,IF(Monomers_Data!K262=2,0.7*EM262+0.3*EL262,IF(Monomers_Data!K262=3,MAXA(MINA(EL262,EM262),EK262),IF(Monomers_Data!K262=4,0.7*EM262+0.3*EK262,IF(Monomers_Data!K262=5,0.5*EM262+0.5*EK262,"ERR")))))</f>
        <v>11.4</v>
      </c>
      <c r="EP262" s="142" t="n">
        <f aca="false">EN262+EO262</f>
        <v>11.4</v>
      </c>
      <c r="EQ262" s="134" t="str">
        <f aca="false">VLOOKUP(A262,'[2]Price Curves'!$C$8:$BH$367,'[2]Price Curves'!$BH$1)</f>
        <v/>
      </c>
      <c r="ER262" s="134" t="str">
        <f aca="false">VLOOKUP(A262,'[2]Price Curves'!$C$8:$BH$367,'[2]Price Curves'!$BA$1)</f>
        <v/>
      </c>
      <c r="ES262" s="137" t="e">
        <f aca="false">MIN(((EQ262+$ET$1-ER262*0.7133-$ET$3)/5.69*2.4313)+1.5,CQ262-$ET$2)</f>
        <v>#VALUE!</v>
      </c>
      <c r="ET262" s="134" t="e">
        <f aca="false">MAX(($EQ262+$ET$1-$ER262*0.7133-$ET$3)/5.69*2.4313+1.5,$CQ262-$ET$2)</f>
        <v>#VALUE!</v>
      </c>
      <c r="EU262" s="138" t="e">
        <f aca="false">AVERAGE(ET262,ES262)</f>
        <v>#VALUE!</v>
      </c>
      <c r="EV262" s="134" t="n">
        <f aca="false">CB262*$EV$2+$EV$3</f>
        <v>-3</v>
      </c>
      <c r="EW262" s="134" t="e">
        <f aca="false">IF(Monomers_Data!U262=1,0.5*EU262+0.5*ET262,IF(Monomers_Data!U262=2,0.7*EU262+0.3*ET262,IF(Monomers_Data!U262=3,MAXA(MINA(ET262,EU262),ES262),IF(Monomers_Data!U262=4,0.7*EU262+0.3*ES262,IF(Monomers_Data!U262=5,0.5*EU262+0.5*ES262,"ERR")))))</f>
        <v>#VALUE!</v>
      </c>
      <c r="EX262" s="96" t="e">
        <f aca="false">EW262</f>
        <v>#VALUE!</v>
      </c>
      <c r="EY262" s="139" t="n">
        <f aca="false">VLOOKUP(A262,'[2]Price Curves'!$C$8:$BH$367,'[2]Price Curves'!$BE$1)</f>
        <v>5.614</v>
      </c>
      <c r="EZ262" s="134" t="n">
        <f aca="false">EY262*$EZ$2+$EZ$3</f>
        <v>86.3626</v>
      </c>
      <c r="FA262" s="0" t="n">
        <f aca="false">((EY262*$FA$2)+$FA$3)*100</f>
        <v>78.947</v>
      </c>
    </row>
    <row r="263" customFormat="false" ht="12" hidden="false" customHeight="false" outlineLevel="0" collapsed="false">
      <c r="A263" s="140" t="n">
        <f aca="false">EOMONTH(A262,0)+1</f>
        <v>44713</v>
      </c>
      <c r="C263" s="125"/>
      <c r="E263" s="124"/>
      <c r="F263" s="124"/>
      <c r="G263" s="124"/>
      <c r="J263" s="118"/>
      <c r="O263" s="124"/>
      <c r="P263" s="124"/>
      <c r="Q263" s="124"/>
      <c r="S263" s="118"/>
      <c r="T263" s="118"/>
      <c r="U263" s="124"/>
      <c r="V263" s="124"/>
      <c r="W263" s="124"/>
      <c r="AE263" s="124"/>
      <c r="AF263" s="124"/>
      <c r="AG263" s="124"/>
      <c r="AI263" s="118"/>
      <c r="AJ263" s="118"/>
      <c r="AM263" s="124"/>
      <c r="AN263" s="124"/>
      <c r="AO263" s="124"/>
      <c r="AQ263" s="124"/>
      <c r="AR263" s="124"/>
      <c r="AS263" s="124"/>
      <c r="AT263" s="124"/>
      <c r="AU263" s="124"/>
      <c r="AV263" s="124"/>
      <c r="BK263" s="124"/>
      <c r="BM263" s="124"/>
      <c r="BN263" s="124"/>
      <c r="BO263" s="124"/>
      <c r="BR263" s="124"/>
      <c r="BS263" s="96" t="n">
        <f aca="false">BR263-2.5</f>
        <v>-2.5</v>
      </c>
      <c r="BT263" s="124"/>
      <c r="BU263" s="124"/>
      <c r="BV263" s="124"/>
      <c r="BW263" s="124"/>
      <c r="BX263" s="124"/>
      <c r="BY263" s="124"/>
      <c r="CB263" s="149"/>
      <c r="CC263" s="124"/>
      <c r="CG263" s="124"/>
      <c r="CH263" s="124"/>
      <c r="CI263" s="124"/>
      <c r="CJ263" s="124"/>
      <c r="CK263" s="124"/>
      <c r="CO263" s="118"/>
      <c r="CP263" s="118"/>
      <c r="CZ263" s="150"/>
      <c r="DA263" s="124"/>
      <c r="DB263" s="123"/>
      <c r="DJ263" s="124"/>
      <c r="DK263" s="123"/>
      <c r="DQ263" s="124"/>
      <c r="DR263" s="123"/>
      <c r="DS263" s="96"/>
      <c r="DT263" s="124"/>
      <c r="DU263" s="124"/>
      <c r="EJ263" s="134" t="n">
        <f aca="false">BV263</f>
        <v>0</v>
      </c>
      <c r="EK263" s="134" t="n">
        <f aca="false">EJ263+5.22</f>
        <v>5.22</v>
      </c>
      <c r="EL263" s="134" t="n">
        <f aca="false">EJ263+18.2</f>
        <v>18.2</v>
      </c>
      <c r="EM263" s="134" t="n">
        <f aca="false">EJ263+$EM$3</f>
        <v>11.4</v>
      </c>
      <c r="EN263" s="135" t="n">
        <f aca="false">IF(Monomers_Data!K263=1,0.5*EM263+0.5*EL263,IF(Monomers_Data!K263=2,0.7*EM263+0.3*EL263,IF(Monomers_Data!K263=3,MAXA(MINA(EL263,EM263),EK263),IF(Monomers_Data!K263=4,0.7*EM263+0.3*EK263,IF(Monomers_Data!K263=5,0.5*EM263+0.5*EK263,"ERR")))))</f>
        <v>11.4</v>
      </c>
      <c r="EP263" s="142" t="n">
        <f aca="false">EN263+EO263</f>
        <v>11.4</v>
      </c>
      <c r="EQ263" s="134" t="str">
        <f aca="false">VLOOKUP(A263,'[2]Price Curves'!$C$8:$BH$367,'[2]Price Curves'!$BH$1)</f>
        <v/>
      </c>
      <c r="ER263" s="134" t="str">
        <f aca="false">VLOOKUP(A263,'[2]Price Curves'!$C$8:$BH$367,'[2]Price Curves'!$BA$1)</f>
        <v/>
      </c>
      <c r="ES263" s="137" t="e">
        <f aca="false">MIN(((EQ263+$ET$1-ER263*0.7133-$ET$3)/5.69*2.4313)+1.5,CQ263-$ET$2)</f>
        <v>#VALUE!</v>
      </c>
      <c r="ET263" s="134" t="e">
        <f aca="false">MAX(($EQ263+$ET$1-$ER263*0.7133-$ET$3)/5.69*2.4313+1.5,$CQ263-$ET$2)</f>
        <v>#VALUE!</v>
      </c>
      <c r="EU263" s="138" t="e">
        <f aca="false">AVERAGE(ET263,ES263)</f>
        <v>#VALUE!</v>
      </c>
      <c r="EV263" s="134" t="n">
        <f aca="false">CB263*$EV$2+$EV$3</f>
        <v>-3</v>
      </c>
      <c r="EW263" s="134" t="e">
        <f aca="false">IF(Monomers_Data!U263=1,0.5*EU263+0.5*ET263,IF(Monomers_Data!U263=2,0.7*EU263+0.3*ET263,IF(Monomers_Data!U263=3,MAXA(MINA(ET263,EU263),ES263),IF(Monomers_Data!U263=4,0.7*EU263+0.3*ES263,IF(Monomers_Data!U263=5,0.5*EU263+0.5*ES263,"ERR")))))</f>
        <v>#VALUE!</v>
      </c>
      <c r="EX263" s="96" t="e">
        <f aca="false">EW263</f>
        <v>#VALUE!</v>
      </c>
      <c r="EY263" s="139" t="n">
        <f aca="false">VLOOKUP(A263,'[2]Price Curves'!$C$8:$BH$367,'[2]Price Curves'!$BE$1)</f>
        <v>5.647</v>
      </c>
      <c r="EZ263" s="134" t="n">
        <f aca="false">EY263*$EZ$2+$EZ$3</f>
        <v>86.8873</v>
      </c>
      <c r="FA263" s="0" t="n">
        <f aca="false">((EY263*$FA$2)+$FA$3)*100</f>
        <v>79.2935</v>
      </c>
    </row>
    <row r="264" customFormat="false" ht="12" hidden="false" customHeight="false" outlineLevel="0" collapsed="false">
      <c r="A264" s="140" t="n">
        <f aca="false">EOMONTH(A263,0)+1</f>
        <v>44743</v>
      </c>
      <c r="C264" s="125"/>
      <c r="E264" s="124"/>
      <c r="F264" s="124"/>
      <c r="G264" s="124"/>
      <c r="J264" s="118"/>
      <c r="O264" s="124"/>
      <c r="P264" s="124"/>
      <c r="Q264" s="124"/>
      <c r="S264" s="118"/>
      <c r="T264" s="118"/>
      <c r="U264" s="124"/>
      <c r="V264" s="124"/>
      <c r="W264" s="124"/>
      <c r="AE264" s="124"/>
      <c r="AF264" s="124"/>
      <c r="AG264" s="124"/>
      <c r="AI264" s="118"/>
      <c r="AJ264" s="118"/>
      <c r="AM264" s="124"/>
      <c r="AN264" s="124"/>
      <c r="AO264" s="124"/>
      <c r="AQ264" s="124"/>
      <c r="AR264" s="124"/>
      <c r="AS264" s="124"/>
      <c r="AT264" s="124"/>
      <c r="AU264" s="124"/>
      <c r="AV264" s="124"/>
      <c r="BK264" s="124"/>
      <c r="BM264" s="124"/>
      <c r="BN264" s="124"/>
      <c r="BO264" s="124"/>
      <c r="BR264" s="124"/>
      <c r="BS264" s="96" t="n">
        <f aca="false">BR264-2.5</f>
        <v>-2.5</v>
      </c>
      <c r="BT264" s="124"/>
      <c r="BU264" s="124"/>
      <c r="BV264" s="124"/>
      <c r="BW264" s="124"/>
      <c r="BX264" s="124"/>
      <c r="BY264" s="124"/>
      <c r="CB264" s="149"/>
      <c r="CC264" s="124"/>
      <c r="CG264" s="124"/>
      <c r="CH264" s="124"/>
      <c r="CI264" s="124"/>
      <c r="CJ264" s="124"/>
      <c r="CK264" s="124"/>
      <c r="CO264" s="118"/>
      <c r="CP264" s="118"/>
      <c r="CZ264" s="150"/>
      <c r="DA264" s="124"/>
      <c r="DB264" s="123"/>
      <c r="DJ264" s="124"/>
      <c r="DK264" s="123"/>
      <c r="DQ264" s="124"/>
      <c r="DR264" s="123"/>
      <c r="DS264" s="96"/>
      <c r="DT264" s="124"/>
      <c r="DU264" s="124"/>
      <c r="EJ264" s="134" t="n">
        <f aca="false">BV264</f>
        <v>0</v>
      </c>
      <c r="EK264" s="134" t="n">
        <f aca="false">EJ264+5.22</f>
        <v>5.22</v>
      </c>
      <c r="EL264" s="134" t="n">
        <f aca="false">EJ264+18.2</f>
        <v>18.2</v>
      </c>
      <c r="EM264" s="134" t="n">
        <f aca="false">EJ264+$EM$3</f>
        <v>11.4</v>
      </c>
      <c r="EN264" s="135" t="n">
        <f aca="false">IF(Monomers_Data!K264=1,0.5*EM264+0.5*EL264,IF(Monomers_Data!K264=2,0.7*EM264+0.3*EL264,IF(Monomers_Data!K264=3,MAXA(MINA(EL264,EM264),EK264),IF(Monomers_Data!K264=4,0.7*EM264+0.3*EK264,IF(Monomers_Data!K264=5,0.5*EM264+0.5*EK264,"ERR")))))</f>
        <v>11.4</v>
      </c>
      <c r="EP264" s="142" t="n">
        <f aca="false">EN264+EO264</f>
        <v>11.4</v>
      </c>
      <c r="EQ264" s="134" t="str">
        <f aca="false">VLOOKUP(A264,'[2]Price Curves'!$C$8:$BH$367,'[2]Price Curves'!$BH$1)</f>
        <v/>
      </c>
      <c r="ER264" s="134" t="str">
        <f aca="false">VLOOKUP(A264,'[2]Price Curves'!$C$8:$BH$367,'[2]Price Curves'!$BA$1)</f>
        <v/>
      </c>
      <c r="ES264" s="137" t="e">
        <f aca="false">MIN(((EQ264+$ET$1-ER264*0.7133-$ET$3)/5.69*2.4313)+1.5,CQ264-$ET$2)</f>
        <v>#VALUE!</v>
      </c>
      <c r="ET264" s="134" t="e">
        <f aca="false">MAX(($EQ264+$ET$1-$ER264*0.7133-$ET$3)/5.69*2.4313+1.5,$CQ264-$ET$2)</f>
        <v>#VALUE!</v>
      </c>
      <c r="EU264" s="138" t="e">
        <f aca="false">AVERAGE(ET264,ES264)</f>
        <v>#VALUE!</v>
      </c>
      <c r="EV264" s="134" t="n">
        <f aca="false">CB264*$EV$2+$EV$3</f>
        <v>-3</v>
      </c>
      <c r="EW264" s="134" t="e">
        <f aca="false">IF(Monomers_Data!U264=1,0.5*EU264+0.5*ET264,IF(Monomers_Data!U264=2,0.7*EU264+0.3*ET264,IF(Monomers_Data!U264=3,MAXA(MINA(ET264,EU264),ES264),IF(Monomers_Data!U264=4,0.7*EU264+0.3*ES264,IF(Monomers_Data!U264=5,0.5*EU264+0.5*ES264,"ERR")))))</f>
        <v>#VALUE!</v>
      </c>
      <c r="EX264" s="96" t="e">
        <f aca="false">EW264</f>
        <v>#VALUE!</v>
      </c>
      <c r="EY264" s="139" t="n">
        <f aca="false">VLOOKUP(A264,'[2]Price Curves'!$C$8:$BH$367,'[2]Price Curves'!$BE$1)</f>
        <v>5.692</v>
      </c>
      <c r="EZ264" s="134" t="n">
        <f aca="false">EY264*$EZ$2+$EZ$3</f>
        <v>87.6028</v>
      </c>
      <c r="FA264" s="0" t="n">
        <f aca="false">((EY264*$FA$2)+$FA$3)*100</f>
        <v>79.766</v>
      </c>
    </row>
    <row r="265" customFormat="false" ht="12" hidden="false" customHeight="false" outlineLevel="0" collapsed="false">
      <c r="A265" s="140" t="n">
        <f aca="false">EOMONTH(A264,0)+1</f>
        <v>44774</v>
      </c>
      <c r="C265" s="125"/>
      <c r="E265" s="124"/>
      <c r="F265" s="124"/>
      <c r="G265" s="147"/>
      <c r="J265" s="151"/>
      <c r="O265" s="124"/>
      <c r="P265" s="124"/>
      <c r="Q265" s="124"/>
      <c r="S265" s="118"/>
      <c r="T265" s="118"/>
      <c r="U265" s="124"/>
      <c r="V265" s="124"/>
      <c r="W265" s="124"/>
      <c r="AE265" s="124"/>
      <c r="AF265" s="124"/>
      <c r="AG265" s="124"/>
      <c r="AI265" s="118"/>
      <c r="AJ265" s="118"/>
      <c r="AM265" s="124"/>
      <c r="AN265" s="124"/>
      <c r="AO265" s="124"/>
      <c r="AQ265" s="124"/>
      <c r="AR265" s="124"/>
      <c r="AS265" s="124"/>
      <c r="AT265" s="124"/>
      <c r="AU265" s="124"/>
      <c r="AV265" s="124"/>
      <c r="BK265" s="124"/>
      <c r="BM265" s="124"/>
      <c r="BN265" s="124"/>
      <c r="BO265" s="124"/>
      <c r="BR265" s="124"/>
      <c r="BS265" s="96" t="n">
        <f aca="false">BR265-2.5</f>
        <v>-2.5</v>
      </c>
      <c r="BT265" s="124"/>
      <c r="BU265" s="124"/>
      <c r="BV265" s="124"/>
      <c r="BW265" s="124"/>
      <c r="BX265" s="124"/>
      <c r="BY265" s="124"/>
      <c r="CB265" s="149"/>
      <c r="CC265" s="124"/>
      <c r="CG265" s="124"/>
      <c r="CH265" s="124"/>
      <c r="CI265" s="124"/>
      <c r="CJ265" s="124"/>
      <c r="CK265" s="124"/>
      <c r="CO265" s="118"/>
      <c r="CP265" s="118"/>
      <c r="CZ265" s="150"/>
      <c r="DA265" s="124"/>
      <c r="DB265" s="123"/>
      <c r="DJ265" s="124"/>
      <c r="DK265" s="123"/>
      <c r="DQ265" s="124"/>
      <c r="DR265" s="123"/>
      <c r="DS265" s="96"/>
      <c r="DT265" s="124"/>
      <c r="DU265" s="124"/>
      <c r="ER265" s="134" t="str">
        <f aca="false">VLOOKUP(A265,'[2]Price Curves'!$C$8:$BH$367,'[2]Price Curves'!$BA$1)</f>
        <v/>
      </c>
      <c r="ES265" s="137" t="e">
        <f aca="false">MIN(((EQ265+$ET$1-ER265*0.7133-$ET$3)/5.69*2.4313)+1.5,CQ265-$ET$2)</f>
        <v>#VALUE!</v>
      </c>
      <c r="ET265" s="134" t="e">
        <f aca="false">MAX(($EQ265+$ET$1-$ER265*0.7133-$ET$3)/5.69*2.4313+1.5,$CQ265-$ET$2)</f>
        <v>#VALUE!</v>
      </c>
      <c r="EU265" s="138" t="e">
        <f aca="false">AVERAGE(ET265,ES265)</f>
        <v>#VALUE!</v>
      </c>
      <c r="EV265" s="134" t="n">
        <f aca="false">CB265*$EV$2+$EV$3</f>
        <v>-3</v>
      </c>
      <c r="EW265" s="134" t="e">
        <f aca="false">IF(Monomers_Data!U265=1,0.5*EU265+0.5*ET265,IF(Monomers_Data!U265=2,0.7*EU265+0.3*ET265,IF(Monomers_Data!U265=3,MAXA(MINA(ET265,EU265),ES265),IF(Monomers_Data!U265=4,0.7*EU265+0.3*ES265,IF(Monomers_Data!U265=5,0.5*EU265+0.5*ES265,"ERR")))))</f>
        <v>#VALUE!</v>
      </c>
      <c r="EX265" s="96" t="e">
        <f aca="false">EW265</f>
        <v>#VALUE!</v>
      </c>
      <c r="EY265" s="139" t="n">
        <f aca="false">VLOOKUP(A265,'[2]Price Curves'!$C$8:$BH$367,'[2]Price Curves'!$BE$1)</f>
        <v>5.727</v>
      </c>
      <c r="EZ265" s="134" t="n">
        <f aca="false">EY265*$EZ$2+$EZ$3</f>
        <v>88.1593</v>
      </c>
      <c r="FA265" s="0" t="n">
        <f aca="false">((EY265*$FA$2)+$FA$3)*100</f>
        <v>80.1335</v>
      </c>
    </row>
    <row r="266" customFormat="false" ht="12" hidden="false" customHeight="false" outlineLevel="0" collapsed="false">
      <c r="A266" s="140" t="n">
        <f aca="false">EOMONTH(A265,0)+1</f>
        <v>44805</v>
      </c>
      <c r="C266" s="125"/>
      <c r="E266" s="124"/>
      <c r="F266" s="124"/>
      <c r="G266" s="147"/>
      <c r="J266" s="151"/>
      <c r="O266" s="124"/>
      <c r="P266" s="124"/>
      <c r="Q266" s="124"/>
      <c r="S266" s="118"/>
      <c r="T266" s="118"/>
      <c r="U266" s="124"/>
      <c r="V266" s="124"/>
      <c r="W266" s="124"/>
      <c r="AE266" s="124"/>
      <c r="AF266" s="124"/>
      <c r="AG266" s="124"/>
      <c r="AI266" s="118"/>
      <c r="AJ266" s="118"/>
      <c r="AM266" s="124"/>
      <c r="AN266" s="124"/>
      <c r="AO266" s="124"/>
      <c r="AQ266" s="124"/>
      <c r="AR266" s="124"/>
      <c r="AS266" s="124"/>
      <c r="AT266" s="124"/>
      <c r="AU266" s="124"/>
      <c r="AV266" s="124"/>
      <c r="BK266" s="124"/>
      <c r="BM266" s="124"/>
      <c r="BN266" s="124"/>
      <c r="BO266" s="124"/>
      <c r="BR266" s="124"/>
      <c r="BS266" s="96" t="n">
        <f aca="false">BR266-2.5</f>
        <v>-2.5</v>
      </c>
      <c r="BT266" s="124"/>
      <c r="BU266" s="124"/>
      <c r="BV266" s="124"/>
      <c r="BW266" s="124"/>
      <c r="BX266" s="124"/>
      <c r="BY266" s="124"/>
      <c r="CB266" s="149"/>
      <c r="CC266" s="124"/>
      <c r="CG266" s="124"/>
      <c r="CH266" s="124"/>
      <c r="CI266" s="124"/>
      <c r="CJ266" s="124"/>
      <c r="CK266" s="124"/>
      <c r="CO266" s="118"/>
      <c r="CP266" s="118"/>
      <c r="CZ266" s="150"/>
      <c r="DA266" s="124"/>
      <c r="DB266" s="123"/>
      <c r="DJ266" s="124"/>
      <c r="DK266" s="123"/>
      <c r="DQ266" s="124"/>
      <c r="DR266" s="123"/>
      <c r="DS266" s="96"/>
      <c r="DT266" s="124"/>
      <c r="DU266" s="124"/>
      <c r="ER266" s="134" t="str">
        <f aca="false">VLOOKUP(A266,'[2]Price Curves'!$C$8:$BH$367,'[2]Price Curves'!$BA$1)</f>
        <v/>
      </c>
      <c r="ES266" s="137" t="e">
        <f aca="false">MIN(((EQ266+$ET$1-ER266*0.7133-$ET$3)/5.69*2.4313)+1.5,CQ266-$ET$2)</f>
        <v>#VALUE!</v>
      </c>
      <c r="ET266" s="134" t="e">
        <f aca="false">MAX(($EQ266+$ET$1-$ER266*0.7133-$ET$3)/5.69*2.4313+1.5,$CQ266-$ET$2)</f>
        <v>#VALUE!</v>
      </c>
      <c r="EU266" s="138" t="e">
        <f aca="false">AVERAGE(ET266,ES266)</f>
        <v>#VALUE!</v>
      </c>
      <c r="EV266" s="134" t="n">
        <f aca="false">CB266*$EV$2+$EV$3</f>
        <v>-3</v>
      </c>
      <c r="EW266" s="134" t="e">
        <f aca="false">IF(Monomers_Data!U266=1,0.5*EU266+0.5*ET266,IF(Monomers_Data!U266=2,0.7*EU266+0.3*ET266,IF(Monomers_Data!U266=3,MAXA(MINA(ET266,EU266),ES266),IF(Monomers_Data!U266=4,0.7*EU266+0.3*ES266,IF(Monomers_Data!U266=5,0.5*EU266+0.5*ES266,"ERR")))))</f>
        <v>#VALUE!</v>
      </c>
      <c r="EX266" s="96" t="e">
        <f aca="false">EW266</f>
        <v>#VALUE!</v>
      </c>
      <c r="EY266" s="139" t="n">
        <f aca="false">VLOOKUP(A266,'[2]Price Curves'!$C$8:$BH$367,'[2]Price Curves'!$BE$1)</f>
        <v>5.732</v>
      </c>
      <c r="EZ266" s="134" t="n">
        <f aca="false">EY266*$EZ$2+$EZ$3</f>
        <v>88.2388</v>
      </c>
      <c r="FA266" s="0" t="n">
        <f aca="false">((EY266*$FA$2)+$FA$3)*100</f>
        <v>80.186</v>
      </c>
    </row>
    <row r="267" customFormat="false" ht="12" hidden="false" customHeight="false" outlineLevel="0" collapsed="false">
      <c r="A267" s="140" t="n">
        <f aca="false">EOMONTH(A266,0)+1</f>
        <v>44835</v>
      </c>
      <c r="C267" s="125"/>
      <c r="E267" s="124"/>
      <c r="F267" s="124"/>
      <c r="G267" s="124"/>
      <c r="J267" s="118"/>
      <c r="O267" s="124"/>
      <c r="P267" s="124"/>
      <c r="Q267" s="124"/>
      <c r="S267" s="118"/>
      <c r="T267" s="118"/>
      <c r="U267" s="124"/>
      <c r="V267" s="124"/>
      <c r="W267" s="124"/>
      <c r="AE267" s="124"/>
      <c r="AF267" s="124"/>
      <c r="AG267" s="124"/>
      <c r="AI267" s="118"/>
      <c r="AJ267" s="118"/>
      <c r="AM267" s="124"/>
      <c r="AN267" s="124"/>
      <c r="AO267" s="124"/>
      <c r="AQ267" s="124"/>
      <c r="AR267" s="124"/>
      <c r="AS267" s="124"/>
      <c r="AT267" s="124"/>
      <c r="AU267" s="124"/>
      <c r="AV267" s="124"/>
      <c r="BK267" s="124"/>
      <c r="BM267" s="124"/>
      <c r="BN267" s="124"/>
      <c r="BO267" s="124"/>
      <c r="BR267" s="124"/>
      <c r="BS267" s="96" t="n">
        <f aca="false">BR267-2.5</f>
        <v>-2.5</v>
      </c>
      <c r="BT267" s="124"/>
      <c r="BU267" s="124"/>
      <c r="BV267" s="124"/>
      <c r="BW267" s="124"/>
      <c r="BX267" s="124"/>
      <c r="BY267" s="124"/>
      <c r="CB267" s="149"/>
      <c r="CC267" s="124"/>
      <c r="CG267" s="124"/>
      <c r="CH267" s="124"/>
      <c r="CI267" s="124"/>
      <c r="CJ267" s="124"/>
      <c r="CK267" s="124"/>
      <c r="CO267" s="118"/>
      <c r="CP267" s="118"/>
      <c r="CZ267" s="150"/>
      <c r="DA267" s="124"/>
      <c r="DB267" s="123"/>
      <c r="DJ267" s="124"/>
      <c r="DK267" s="123"/>
      <c r="DQ267" s="124"/>
      <c r="DR267" s="123"/>
      <c r="DS267" s="96"/>
      <c r="DT267" s="124"/>
      <c r="DU267" s="124"/>
      <c r="ER267" s="134" t="str">
        <f aca="false">VLOOKUP(A267,'[2]Price Curves'!$C$8:$BH$367,'[2]Price Curves'!$BA$1)</f>
        <v/>
      </c>
      <c r="ES267" s="137" t="e">
        <f aca="false">MIN(((EQ267+$ET$1-ER267*0.7133-$ET$3)/5.69*2.4313)+1.5,CQ267-$ET$2)</f>
        <v>#VALUE!</v>
      </c>
      <c r="ET267" s="134" t="e">
        <f aca="false">MAX(($EQ267+$ET$1-$ER267*0.7133-$ET$3)/5.69*2.4313+1.5,$CQ267-$ET$2)</f>
        <v>#VALUE!</v>
      </c>
      <c r="EU267" s="138" t="e">
        <f aca="false">AVERAGE(ET267,ES267)</f>
        <v>#VALUE!</v>
      </c>
      <c r="EV267" s="134" t="n">
        <f aca="false">CB267*$EV$2+$EV$3</f>
        <v>-3</v>
      </c>
      <c r="EW267" s="134" t="e">
        <f aca="false">IF(Monomers_Data!U267=1,0.5*EU267+0.5*ET267,IF(Monomers_Data!U267=2,0.7*EU267+0.3*ET267,IF(Monomers_Data!U267=3,MAXA(MINA(ET267,EU267),ES267),IF(Monomers_Data!U267=4,0.7*EU267+0.3*ES267,IF(Monomers_Data!U267=5,0.5*EU267+0.5*ES267,"ERR")))))</f>
        <v>#VALUE!</v>
      </c>
      <c r="EX267" s="96" t="e">
        <f aca="false">EW267</f>
        <v>#VALUE!</v>
      </c>
      <c r="EY267" s="139" t="n">
        <f aca="false">VLOOKUP(A267,'[2]Price Curves'!$C$8:$BH$367,'[2]Price Curves'!$BE$1)</f>
        <v>5.757</v>
      </c>
      <c r="EZ267" s="134" t="n">
        <f aca="false">EY267*$EZ$2+$EZ$3</f>
        <v>88.6363</v>
      </c>
      <c r="FA267" s="0" t="n">
        <f aca="false">((EY267*$FA$2)+$FA$3)*100</f>
        <v>80.4485</v>
      </c>
    </row>
    <row r="268" customFormat="false" ht="12" hidden="false" customHeight="false" outlineLevel="0" collapsed="false">
      <c r="A268" s="140" t="n">
        <f aca="false">EOMONTH(A267,0)+1</f>
        <v>44866</v>
      </c>
      <c r="C268" s="125"/>
      <c r="E268" s="124"/>
      <c r="F268" s="124"/>
      <c r="G268" s="124"/>
      <c r="J268" s="118"/>
      <c r="O268" s="124"/>
      <c r="P268" s="124"/>
      <c r="Q268" s="124"/>
      <c r="S268" s="118"/>
      <c r="T268" s="118"/>
      <c r="U268" s="124"/>
      <c r="V268" s="124"/>
      <c r="W268" s="124"/>
      <c r="AE268" s="124"/>
      <c r="AF268" s="124"/>
      <c r="AG268" s="124"/>
      <c r="AI268" s="118"/>
      <c r="AJ268" s="118"/>
      <c r="AM268" s="124"/>
      <c r="AN268" s="124"/>
      <c r="AO268" s="124"/>
      <c r="AQ268" s="124"/>
      <c r="AR268" s="124"/>
      <c r="AS268" s="124"/>
      <c r="AT268" s="124"/>
      <c r="AU268" s="124"/>
      <c r="AV268" s="124"/>
      <c r="BK268" s="124"/>
      <c r="BM268" s="124"/>
      <c r="BN268" s="124"/>
      <c r="BO268" s="124"/>
      <c r="BR268" s="124"/>
      <c r="BS268" s="96" t="n">
        <f aca="false">BR268-2.5</f>
        <v>-2.5</v>
      </c>
      <c r="BT268" s="124"/>
      <c r="BU268" s="124"/>
      <c r="BV268" s="124"/>
      <c r="BW268" s="124"/>
      <c r="BX268" s="124"/>
      <c r="BY268" s="124"/>
      <c r="CB268" s="149"/>
      <c r="CC268" s="124"/>
      <c r="CG268" s="124"/>
      <c r="CH268" s="124"/>
      <c r="CI268" s="124"/>
      <c r="CJ268" s="124"/>
      <c r="CK268" s="124"/>
      <c r="CO268" s="118"/>
      <c r="CP268" s="118"/>
      <c r="CZ268" s="150"/>
      <c r="DA268" s="124"/>
      <c r="DB268" s="123"/>
      <c r="DJ268" s="124"/>
      <c r="DK268" s="123"/>
      <c r="DQ268" s="124"/>
      <c r="DR268" s="123"/>
      <c r="DS268" s="96"/>
      <c r="DT268" s="124"/>
      <c r="DU268" s="124"/>
      <c r="ER268" s="134" t="str">
        <f aca="false">VLOOKUP(A268,'[2]Price Curves'!$C$8:$BH$367,'[2]Price Curves'!$BA$1)</f>
        <v/>
      </c>
      <c r="ES268" s="137" t="e">
        <f aca="false">MIN(((EQ268+$ET$1-ER268*0.7133-$ET$3)/5.69*2.4313)+1.5,CQ268-$ET$2)</f>
        <v>#VALUE!</v>
      </c>
      <c r="ET268" s="134" t="e">
        <f aca="false">MAX(($EQ268+$ET$1-$ER268*0.7133-$ET$3)/5.69*2.4313+1.5,$CQ268-$ET$2)</f>
        <v>#VALUE!</v>
      </c>
      <c r="EU268" s="138" t="e">
        <f aca="false">AVERAGE(ET268,ES268)</f>
        <v>#VALUE!</v>
      </c>
      <c r="EV268" s="134" t="n">
        <f aca="false">CB268*$EV$2+$EV$3</f>
        <v>-3</v>
      </c>
      <c r="EW268" s="134" t="e">
        <f aca="false">IF(Monomers_Data!U268=1,0.5*EU268+0.5*ET268,IF(Monomers_Data!U268=2,0.7*EU268+0.3*ET268,IF(Monomers_Data!U268=3,MAXA(MINA(ET268,EU268),ES268),IF(Monomers_Data!U268=4,0.7*EU268+0.3*ES268,IF(Monomers_Data!U268=5,0.5*EU268+0.5*ES268,"ERR")))))</f>
        <v>#VALUE!</v>
      </c>
      <c r="EX268" s="96" t="e">
        <f aca="false">EW268</f>
        <v>#VALUE!</v>
      </c>
      <c r="EY268" s="139" t="n">
        <f aca="false">VLOOKUP(A268,'[2]Price Curves'!$C$8:$BH$367,'[2]Price Curves'!$BE$1)</f>
        <v>5.867</v>
      </c>
      <c r="EZ268" s="134" t="n">
        <f aca="false">EY268*$EZ$2+$EZ$3</f>
        <v>90.3853</v>
      </c>
      <c r="FA268" s="0" t="n">
        <f aca="false">((EY268*$FA$2)+$FA$3)*100</f>
        <v>81.6035</v>
      </c>
    </row>
    <row r="269" customFormat="false" ht="12" hidden="false" customHeight="false" outlineLevel="0" collapsed="false">
      <c r="A269" s="140" t="n">
        <f aca="false">EOMONTH(A268,0)+1</f>
        <v>44896</v>
      </c>
      <c r="C269" s="125"/>
      <c r="E269" s="124"/>
      <c r="F269" s="124"/>
      <c r="G269" s="124"/>
      <c r="J269" s="118"/>
      <c r="O269" s="124"/>
      <c r="P269" s="124"/>
      <c r="Q269" s="124"/>
      <c r="S269" s="118"/>
      <c r="T269" s="118"/>
      <c r="U269" s="124"/>
      <c r="V269" s="124"/>
      <c r="W269" s="124"/>
      <c r="AE269" s="124"/>
      <c r="AF269" s="124"/>
      <c r="AG269" s="124"/>
      <c r="AI269" s="118"/>
      <c r="AJ269" s="118"/>
      <c r="AM269" s="124"/>
      <c r="AN269" s="124"/>
      <c r="AO269" s="124"/>
      <c r="AQ269" s="124"/>
      <c r="AR269" s="124"/>
      <c r="AS269" s="124"/>
      <c r="AT269" s="124"/>
      <c r="AU269" s="124"/>
      <c r="AV269" s="124"/>
      <c r="BK269" s="124"/>
      <c r="BM269" s="124"/>
      <c r="BN269" s="124"/>
      <c r="BO269" s="124"/>
      <c r="BR269" s="124"/>
      <c r="BS269" s="96" t="n">
        <f aca="false">BR269-2.5</f>
        <v>-2.5</v>
      </c>
      <c r="BT269" s="124"/>
      <c r="BU269" s="124"/>
      <c r="BV269" s="124"/>
      <c r="BW269" s="124"/>
      <c r="BX269" s="124"/>
      <c r="BY269" s="124"/>
      <c r="CB269" s="149"/>
      <c r="CC269" s="124"/>
      <c r="CG269" s="124"/>
      <c r="CH269" s="124"/>
      <c r="CI269" s="124"/>
      <c r="CJ269" s="124"/>
      <c r="CK269" s="124"/>
      <c r="CO269" s="118"/>
      <c r="CP269" s="118"/>
      <c r="CZ269" s="150"/>
      <c r="DA269" s="124"/>
      <c r="DB269" s="123"/>
      <c r="DJ269" s="124"/>
      <c r="DK269" s="123"/>
      <c r="DQ269" s="124"/>
      <c r="DR269" s="123"/>
      <c r="DS269" s="96"/>
      <c r="DT269" s="124"/>
      <c r="DU269" s="124"/>
      <c r="ER269" s="134" t="str">
        <f aca="false">VLOOKUP(A269,'[2]Price Curves'!$C$8:$BH$367,'[2]Price Curves'!$BA$1)</f>
        <v/>
      </c>
      <c r="ES269" s="137" t="e">
        <f aca="false">MIN(((EQ269+$ET$1-ER269*0.7133-$ET$3)/5.69*2.4313)+1.5,CQ269-$ET$2)</f>
        <v>#VALUE!</v>
      </c>
      <c r="ET269" s="134" t="e">
        <f aca="false">MAX(($EQ269+$ET$1-$ER269*0.7133-$ET$3)/5.69*2.4313+1.5,$CQ269-$ET$2)</f>
        <v>#VALUE!</v>
      </c>
      <c r="EU269" s="138" t="e">
        <f aca="false">AVERAGE(ET269,ES269)</f>
        <v>#VALUE!</v>
      </c>
      <c r="EV269" s="134" t="n">
        <f aca="false">CB269*$EV$2+$EV$3</f>
        <v>-3</v>
      </c>
      <c r="EW269" s="134" t="e">
        <f aca="false">IF(Monomers_Data!U269=1,0.5*EU269+0.5*ET269,IF(Monomers_Data!U269=2,0.7*EU269+0.3*ET269,IF(Monomers_Data!U269=3,MAXA(MINA(ET269,EU269),ES269),IF(Monomers_Data!U269=4,0.7*EU269+0.3*ES269,IF(Monomers_Data!U269=5,0.5*EU269+0.5*ES269,"ERR")))))</f>
        <v>#VALUE!</v>
      </c>
      <c r="EX269" s="96" t="e">
        <f aca="false">EW269</f>
        <v>#VALUE!</v>
      </c>
      <c r="EY269" s="139" t="n">
        <f aca="false">VLOOKUP(A269,'[2]Price Curves'!$C$8:$BH$367,'[2]Price Curves'!$BE$1)</f>
        <v>5.987</v>
      </c>
      <c r="EZ269" s="134" t="n">
        <f aca="false">EY269*$EZ$2+$EZ$3</f>
        <v>92.2933</v>
      </c>
      <c r="FA269" s="0" t="n">
        <f aca="false">((EY269*$FA$2)+$FA$3)*100</f>
        <v>82.8635</v>
      </c>
    </row>
    <row r="270" customFormat="false" ht="12" hidden="false" customHeight="false" outlineLevel="0" collapsed="false">
      <c r="A270" s="140" t="n">
        <f aca="false">EOMONTH(A269,0)+1</f>
        <v>44927</v>
      </c>
      <c r="C270" s="125"/>
      <c r="E270" s="124"/>
      <c r="F270" s="124"/>
      <c r="G270" s="124"/>
      <c r="J270" s="118"/>
      <c r="O270" s="124"/>
      <c r="P270" s="124"/>
      <c r="Q270" s="124"/>
      <c r="S270" s="118"/>
      <c r="T270" s="118"/>
      <c r="U270" s="124"/>
      <c r="V270" s="124"/>
      <c r="W270" s="124"/>
      <c r="AE270" s="124"/>
      <c r="AF270" s="124"/>
      <c r="AG270" s="124"/>
      <c r="AI270" s="118"/>
      <c r="AJ270" s="118"/>
      <c r="AM270" s="124"/>
      <c r="AN270" s="124"/>
      <c r="AO270" s="124"/>
      <c r="AQ270" s="124"/>
      <c r="AR270" s="124"/>
      <c r="AS270" s="124"/>
      <c r="AT270" s="124"/>
      <c r="AU270" s="124"/>
      <c r="AV270" s="124"/>
      <c r="BK270" s="124"/>
      <c r="BM270" s="124"/>
      <c r="BN270" s="124"/>
      <c r="BO270" s="124"/>
      <c r="BR270" s="124"/>
      <c r="BS270" s="96" t="n">
        <f aca="false">BR270-2.5</f>
        <v>-2.5</v>
      </c>
      <c r="BT270" s="124"/>
      <c r="BU270" s="124"/>
      <c r="BV270" s="124"/>
      <c r="BW270" s="124"/>
      <c r="BX270" s="124"/>
      <c r="BY270" s="124"/>
      <c r="CB270" s="149"/>
      <c r="CC270" s="124"/>
      <c r="CG270" s="124"/>
      <c r="CH270" s="124"/>
      <c r="CI270" s="124"/>
      <c r="CJ270" s="124"/>
      <c r="CK270" s="124"/>
      <c r="CO270" s="118"/>
      <c r="CP270" s="118"/>
      <c r="CZ270" s="150"/>
      <c r="DA270" s="124"/>
      <c r="DB270" s="123"/>
      <c r="DJ270" s="124"/>
      <c r="DK270" s="123"/>
      <c r="DQ270" s="124"/>
      <c r="DR270" s="123"/>
      <c r="DS270" s="96"/>
      <c r="DT270" s="124"/>
      <c r="DU270" s="124"/>
      <c r="ER270" s="134" t="str">
        <f aca="false">VLOOKUP(A270,'[2]Price Curves'!$C$8:$BH$367,'[2]Price Curves'!$BA$1)</f>
        <v/>
      </c>
      <c r="ES270" s="137" t="e">
        <f aca="false">MIN(((EQ270+$ET$1-ER270*0.7133-$ET$3)/5.69*2.4313)+1.5,CQ270-$ET$2)</f>
        <v>#VALUE!</v>
      </c>
      <c r="ET270" s="134" t="e">
        <f aca="false">MAX(($EQ270+$ET$1-$ER270*0.7133-$ET$3)/5.69*2.4313+1.5,$CQ270-$ET$2)</f>
        <v>#VALUE!</v>
      </c>
      <c r="EU270" s="138" t="e">
        <f aca="false">AVERAGE(ET270,ES270)</f>
        <v>#VALUE!</v>
      </c>
      <c r="EV270" s="134" t="n">
        <f aca="false">CB270*$EV$2+$EV$3</f>
        <v>-3</v>
      </c>
      <c r="EW270" s="134" t="e">
        <f aca="false">IF(Monomers_Data!U270=1,0.5*EU270+0.5*ET270,IF(Monomers_Data!U270=2,0.7*EU270+0.3*ET270,IF(Monomers_Data!U270=3,MAXA(MINA(ET270,EU270),ES270),IF(Monomers_Data!U270=4,0.7*EU270+0.3*ES270,IF(Monomers_Data!U270=5,0.5*EU270+0.5*ES270,"ERR")))))</f>
        <v>#VALUE!</v>
      </c>
      <c r="EX270" s="96" t="e">
        <f aca="false">EW270</f>
        <v>#VALUE!</v>
      </c>
      <c r="EY270" s="139" t="n">
        <f aca="false">VLOOKUP(A270,'[2]Price Curves'!$C$8:$BH$367,'[2]Price Curves'!$BE$1)</f>
        <v>6.092</v>
      </c>
      <c r="EZ270" s="134" t="n">
        <f aca="false">EY270*$EZ$2+$EZ$3</f>
        <v>93.9628</v>
      </c>
      <c r="FA270" s="0" t="n">
        <f aca="false">((EY270*$FA$2)+$FA$3)*100</f>
        <v>83.966</v>
      </c>
    </row>
    <row r="271" customFormat="false" ht="12" hidden="false" customHeight="false" outlineLevel="0" collapsed="false">
      <c r="A271" s="140" t="n">
        <f aca="false">EOMONTH(A270,0)+1</f>
        <v>44958</v>
      </c>
      <c r="C271" s="125"/>
      <c r="E271" s="124"/>
      <c r="F271" s="124"/>
      <c r="G271" s="124"/>
      <c r="J271" s="118"/>
      <c r="O271" s="124"/>
      <c r="P271" s="124"/>
      <c r="Q271" s="124"/>
      <c r="S271" s="118"/>
      <c r="T271" s="118"/>
      <c r="U271" s="124"/>
      <c r="V271" s="124"/>
      <c r="W271" s="124"/>
      <c r="AE271" s="124"/>
      <c r="AF271" s="124"/>
      <c r="AG271" s="124"/>
      <c r="AI271" s="118"/>
      <c r="AJ271" s="118"/>
      <c r="AM271" s="124"/>
      <c r="AN271" s="124"/>
      <c r="AO271" s="124"/>
      <c r="AQ271" s="124"/>
      <c r="AR271" s="124"/>
      <c r="AS271" s="124"/>
      <c r="AT271" s="124"/>
      <c r="AU271" s="124"/>
      <c r="AV271" s="124"/>
      <c r="BK271" s="124"/>
      <c r="BM271" s="124"/>
      <c r="BN271" s="124"/>
      <c r="BO271" s="124"/>
      <c r="BR271" s="124"/>
      <c r="BS271" s="96" t="n">
        <f aca="false">BR271-2.5</f>
        <v>-2.5</v>
      </c>
      <c r="BT271" s="124"/>
      <c r="BU271" s="124"/>
      <c r="BV271" s="124"/>
      <c r="BW271" s="124"/>
      <c r="BX271" s="124"/>
      <c r="BY271" s="124"/>
      <c r="CB271" s="149"/>
      <c r="CC271" s="124"/>
      <c r="CG271" s="124"/>
      <c r="CH271" s="124"/>
      <c r="CI271" s="124"/>
      <c r="CJ271" s="124"/>
      <c r="CK271" s="124"/>
      <c r="CO271" s="118"/>
      <c r="CP271" s="118"/>
      <c r="CZ271" s="150"/>
      <c r="DA271" s="124"/>
      <c r="DB271" s="123"/>
      <c r="DJ271" s="124"/>
      <c r="DK271" s="123"/>
      <c r="DQ271" s="124"/>
      <c r="DR271" s="123"/>
      <c r="DS271" s="96"/>
      <c r="DT271" s="124"/>
      <c r="DU271" s="124"/>
      <c r="ER271" s="134" t="str">
        <f aca="false">VLOOKUP(A271,'[2]Price Curves'!$C$8:$BH$367,'[2]Price Curves'!$BA$1)</f>
        <v/>
      </c>
      <c r="ES271" s="137" t="e">
        <f aca="false">MIN(((EQ271+$ET$1-ER271*0.7133-$ET$3)/5.69*2.4313)+1.5,CQ271-$ET$2)</f>
        <v>#VALUE!</v>
      </c>
      <c r="ET271" s="134" t="e">
        <f aca="false">MAX(($EQ271+$ET$1-$ER271*0.7133-$ET$3)/5.69*2.4313+1.5,$CQ271-$ET$2)</f>
        <v>#VALUE!</v>
      </c>
      <c r="EU271" s="138" t="e">
        <f aca="false">AVERAGE(ET271,ES271)</f>
        <v>#VALUE!</v>
      </c>
      <c r="EV271" s="134" t="n">
        <f aca="false">CB271*$EV$2+$EV$3</f>
        <v>-3</v>
      </c>
      <c r="EW271" s="134" t="e">
        <f aca="false">IF(Monomers_Data!U271=1,0.5*EU271+0.5*ET271,IF(Monomers_Data!U271=2,0.7*EU271+0.3*ET271,IF(Monomers_Data!U271=3,MAXA(MINA(ET271,EU271),ES271),IF(Monomers_Data!U271=4,0.7*EU271+0.3*ES271,IF(Monomers_Data!U271=5,0.5*EU271+0.5*ES271,"ERR")))))</f>
        <v>#VALUE!</v>
      </c>
      <c r="EX271" s="96" t="e">
        <f aca="false">EW271</f>
        <v>#VALUE!</v>
      </c>
      <c r="EY271" s="139" t="n">
        <f aca="false">VLOOKUP(A271,'[2]Price Curves'!$C$8:$BH$367,'[2]Price Curves'!$BE$1)</f>
        <v>5.972</v>
      </c>
      <c r="EZ271" s="134" t="n">
        <f aca="false">EY271*$EZ$2+$EZ$3</f>
        <v>92.0548</v>
      </c>
      <c r="FA271" s="0" t="n">
        <f aca="false">((EY271*$FA$2)+$FA$3)*100</f>
        <v>82.706</v>
      </c>
    </row>
    <row r="272" customFormat="false" ht="12" hidden="false" customHeight="false" outlineLevel="0" collapsed="false">
      <c r="A272" s="140" t="n">
        <f aca="false">EOMONTH(A271,0)+1</f>
        <v>44986</v>
      </c>
      <c r="C272" s="125"/>
      <c r="E272" s="124"/>
      <c r="F272" s="124"/>
      <c r="G272" s="124"/>
      <c r="J272" s="118"/>
      <c r="O272" s="124"/>
      <c r="P272" s="124"/>
      <c r="Q272" s="124"/>
      <c r="S272" s="118"/>
      <c r="T272" s="118"/>
      <c r="U272" s="124"/>
      <c r="V272" s="124"/>
      <c r="W272" s="124"/>
      <c r="AE272" s="124"/>
      <c r="AF272" s="124"/>
      <c r="AG272" s="124"/>
      <c r="AI272" s="118"/>
      <c r="AJ272" s="118"/>
      <c r="AM272" s="124"/>
      <c r="AN272" s="124"/>
      <c r="AO272" s="124"/>
      <c r="AQ272" s="124"/>
      <c r="AR272" s="124"/>
      <c r="AS272" s="124"/>
      <c r="AT272" s="124"/>
      <c r="AU272" s="124"/>
      <c r="AV272" s="124"/>
      <c r="BK272" s="124"/>
      <c r="BM272" s="124"/>
      <c r="BN272" s="124"/>
      <c r="BO272" s="124"/>
      <c r="BR272" s="124"/>
      <c r="BS272" s="96" t="n">
        <f aca="false">BR272-2.5</f>
        <v>-2.5</v>
      </c>
      <c r="BT272" s="124"/>
      <c r="BU272" s="124"/>
      <c r="BV272" s="124"/>
      <c r="BW272" s="124"/>
      <c r="BX272" s="124"/>
      <c r="BY272" s="124"/>
      <c r="CB272" s="149"/>
      <c r="CC272" s="124"/>
      <c r="CG272" s="124"/>
      <c r="CH272" s="124"/>
      <c r="CI272" s="124"/>
      <c r="CJ272" s="124"/>
      <c r="CK272" s="124"/>
      <c r="CO272" s="118"/>
      <c r="CP272" s="118"/>
      <c r="CZ272" s="150"/>
      <c r="DA272" s="124"/>
      <c r="DB272" s="123"/>
      <c r="DJ272" s="124"/>
      <c r="DK272" s="123"/>
      <c r="DQ272" s="124"/>
      <c r="DR272" s="123"/>
      <c r="DS272" s="96"/>
      <c r="DT272" s="124"/>
      <c r="DU272" s="124"/>
      <c r="ER272" s="134" t="str">
        <f aca="false">VLOOKUP(A272,'[2]Price Curves'!$C$8:$BH$367,'[2]Price Curves'!$BA$1)</f>
        <v/>
      </c>
      <c r="ES272" s="137" t="e">
        <f aca="false">MIN(((EQ272+$ET$1-ER272*0.7133-$ET$3)/5.69*2.4313)+1.5,CQ272-$ET$2)</f>
        <v>#VALUE!</v>
      </c>
      <c r="ET272" s="134" t="e">
        <f aca="false">MAX(($EQ272+$ET$1-$ER272*0.7133-$ET$3)/5.69*2.4313+1.5,$CQ272-$ET$2)</f>
        <v>#VALUE!</v>
      </c>
      <c r="EU272" s="138" t="e">
        <f aca="false">AVERAGE(ET272,ES272)</f>
        <v>#VALUE!</v>
      </c>
      <c r="EV272" s="134" t="n">
        <f aca="false">CB272*$EV$2+$EV$3</f>
        <v>-3</v>
      </c>
      <c r="EW272" s="134" t="e">
        <f aca="false">IF(Monomers_Data!U272=1,0.5*EU272+0.5*ET272,IF(Monomers_Data!U272=2,0.7*EU272+0.3*ET272,IF(Monomers_Data!U272=3,MAXA(MINA(ET272,EU272),ES272),IF(Monomers_Data!U272=4,0.7*EU272+0.3*ES272,IF(Monomers_Data!U272=5,0.5*EU272+0.5*ES272,"ERR")))))</f>
        <v>#VALUE!</v>
      </c>
      <c r="EX272" s="96" t="e">
        <f aca="false">EW272</f>
        <v>#VALUE!</v>
      </c>
      <c r="EY272" s="139" t="n">
        <f aca="false">VLOOKUP(A272,'[2]Price Curves'!$C$8:$BH$367,'[2]Price Curves'!$BE$1)</f>
        <v>5.832</v>
      </c>
      <c r="EZ272" s="134" t="n">
        <f aca="false">EY272*$EZ$2+$EZ$3</f>
        <v>89.8288</v>
      </c>
      <c r="FA272" s="0" t="n">
        <f aca="false">((EY272*$FA$2)+$FA$3)*100</f>
        <v>81.236</v>
      </c>
    </row>
    <row r="273" customFormat="false" ht="12" hidden="false" customHeight="false" outlineLevel="0" collapsed="false">
      <c r="A273" s="140" t="n">
        <f aca="false">EOMONTH(A272,0)+1</f>
        <v>45017</v>
      </c>
      <c r="C273" s="125"/>
      <c r="E273" s="124"/>
      <c r="F273" s="124"/>
      <c r="G273" s="124"/>
      <c r="J273" s="118"/>
      <c r="O273" s="124"/>
      <c r="P273" s="124"/>
      <c r="Q273" s="124"/>
      <c r="S273" s="118"/>
      <c r="T273" s="118"/>
      <c r="U273" s="124"/>
      <c r="V273" s="124"/>
      <c r="W273" s="124"/>
      <c r="AE273" s="124"/>
      <c r="AF273" s="124"/>
      <c r="AG273" s="124"/>
      <c r="AI273" s="118"/>
      <c r="AJ273" s="118"/>
      <c r="AM273" s="124"/>
      <c r="AN273" s="124"/>
      <c r="AO273" s="124"/>
      <c r="AQ273" s="124"/>
      <c r="AR273" s="124"/>
      <c r="AS273" s="124"/>
      <c r="AT273" s="124"/>
      <c r="AU273" s="124"/>
      <c r="AV273" s="124"/>
      <c r="BK273" s="124"/>
      <c r="BM273" s="124"/>
      <c r="BN273" s="124"/>
      <c r="BO273" s="124"/>
      <c r="BR273" s="124"/>
      <c r="BS273" s="96" t="n">
        <f aca="false">BR273-2.5</f>
        <v>-2.5</v>
      </c>
      <c r="BT273" s="124"/>
      <c r="BU273" s="124"/>
      <c r="BV273" s="124"/>
      <c r="BW273" s="124"/>
      <c r="BX273" s="124"/>
      <c r="BY273" s="124"/>
      <c r="CB273" s="149"/>
      <c r="CC273" s="124"/>
      <c r="CG273" s="124"/>
      <c r="CH273" s="124"/>
      <c r="CI273" s="124"/>
      <c r="CJ273" s="124"/>
      <c r="CK273" s="124"/>
      <c r="CO273" s="118"/>
      <c r="CP273" s="118"/>
      <c r="CZ273" s="150"/>
      <c r="DA273" s="124"/>
      <c r="DB273" s="123"/>
      <c r="DJ273" s="124"/>
      <c r="DK273" s="123"/>
      <c r="DQ273" s="124"/>
      <c r="DR273" s="123"/>
      <c r="DS273" s="96"/>
      <c r="DT273" s="124"/>
      <c r="DU273" s="124"/>
      <c r="ER273" s="134" t="str">
        <f aca="false">VLOOKUP(A273,'[2]Price Curves'!$C$8:$BH$367,'[2]Price Curves'!$BA$1)</f>
        <v/>
      </c>
      <c r="ES273" s="137" t="e">
        <f aca="false">MIN(((EQ273+$ET$1-ER273*0.7133-$ET$3)/5.69*2.4313)+1.5,CQ273-$ET$2)</f>
        <v>#VALUE!</v>
      </c>
      <c r="ET273" s="134" t="e">
        <f aca="false">MAX(($EQ273+$ET$1-$ER273*0.7133-$ET$3)/5.69*2.4313+1.5,$CQ273-$ET$2)</f>
        <v>#VALUE!</v>
      </c>
      <c r="EU273" s="138" t="e">
        <f aca="false">AVERAGE(ET273,ES273)</f>
        <v>#VALUE!</v>
      </c>
      <c r="EV273" s="134" t="n">
        <f aca="false">CB273*$EV$2+$EV$3</f>
        <v>-3</v>
      </c>
      <c r="EW273" s="134" t="e">
        <f aca="false">IF(Monomers_Data!U273=1,0.5*EU273+0.5*ET273,IF(Monomers_Data!U273=2,0.7*EU273+0.3*ET273,IF(Monomers_Data!U273=3,MAXA(MINA(ET273,EU273),ES273),IF(Monomers_Data!U273=4,0.7*EU273+0.3*ES273,IF(Monomers_Data!U273=5,0.5*EU273+0.5*ES273,"ERR")))))</f>
        <v>#VALUE!</v>
      </c>
      <c r="EX273" s="96" t="e">
        <f aca="false">EW273</f>
        <v>#VALUE!</v>
      </c>
      <c r="EY273" s="139" t="n">
        <f aca="false">VLOOKUP(A273,'[2]Price Curves'!$C$8:$BH$367,'[2]Price Curves'!$BE$1)</f>
        <v>5.69</v>
      </c>
      <c r="EZ273" s="134" t="n">
        <f aca="false">EY273*$EZ$2+$EZ$3</f>
        <v>87.571</v>
      </c>
      <c r="FA273" s="0" t="n">
        <f aca="false">((EY273*$FA$2)+$FA$3)*100</f>
        <v>79.745</v>
      </c>
    </row>
    <row r="274" customFormat="false" ht="12" hidden="false" customHeight="false" outlineLevel="0" collapsed="false">
      <c r="A274" s="140" t="n">
        <f aca="false">EOMONTH(A273,0)+1</f>
        <v>45047</v>
      </c>
      <c r="C274" s="125"/>
      <c r="E274" s="124"/>
      <c r="F274" s="124"/>
      <c r="G274" s="147" t="s">
        <v>124</v>
      </c>
      <c r="J274" s="151"/>
      <c r="O274" s="124"/>
      <c r="P274" s="124"/>
      <c r="Q274" s="124"/>
      <c r="S274" s="118"/>
      <c r="T274" s="118"/>
      <c r="U274" s="124"/>
      <c r="V274" s="124"/>
      <c r="W274" s="124"/>
      <c r="AE274" s="124"/>
      <c r="AF274" s="124"/>
      <c r="AG274" s="124"/>
      <c r="AI274" s="118"/>
      <c r="AJ274" s="118"/>
      <c r="AM274" s="124"/>
      <c r="AN274" s="124"/>
      <c r="AO274" s="124"/>
      <c r="AQ274" s="124"/>
      <c r="AR274" s="124"/>
      <c r="AS274" s="124"/>
      <c r="AT274" s="124"/>
      <c r="AU274" s="124"/>
      <c r="AV274" s="124"/>
      <c r="BK274" s="124"/>
      <c r="BM274" s="124"/>
      <c r="BN274" s="124"/>
      <c r="BO274" s="124"/>
      <c r="BR274" s="124"/>
      <c r="BS274" s="96" t="n">
        <f aca="false">BR274-2.5</f>
        <v>-2.5</v>
      </c>
      <c r="BT274" s="124"/>
      <c r="BU274" s="124"/>
      <c r="BV274" s="124"/>
      <c r="BW274" s="124"/>
      <c r="BX274" s="124"/>
      <c r="BY274" s="124"/>
      <c r="CB274" s="149"/>
      <c r="CC274" s="124"/>
      <c r="CG274" s="124"/>
      <c r="CH274" s="124"/>
      <c r="CI274" s="124"/>
      <c r="CJ274" s="124"/>
      <c r="CK274" s="124"/>
      <c r="CO274" s="118"/>
      <c r="CP274" s="118"/>
      <c r="CZ274" s="150"/>
      <c r="DA274" s="124"/>
      <c r="DB274" s="123"/>
      <c r="DJ274" s="124"/>
      <c r="DK274" s="123"/>
      <c r="DQ274" s="124"/>
      <c r="DR274" s="123"/>
      <c r="DS274" s="96"/>
      <c r="DT274" s="124"/>
      <c r="DU274" s="124"/>
      <c r="ER274" s="134" t="str">
        <f aca="false">VLOOKUP(A274,'[2]Price Curves'!$C$8:$BH$367,'[2]Price Curves'!$BA$1)</f>
        <v/>
      </c>
      <c r="ES274" s="137" t="e">
        <f aca="false">MIN(((EQ274+$ET$1-ER274*0.7133-$ET$3)/5.69*2.4313)+1.5,CQ274-$ET$2)</f>
        <v>#VALUE!</v>
      </c>
      <c r="ET274" s="134" t="e">
        <f aca="false">MAX(($EQ274+$ET$1-$ER274*0.7133-$ET$3)/5.69*2.4313+1.5,$CQ274-$ET$2)</f>
        <v>#VALUE!</v>
      </c>
      <c r="EU274" s="138" t="e">
        <f aca="false">AVERAGE(ET274,ES274)</f>
        <v>#VALUE!</v>
      </c>
      <c r="EV274" s="134" t="n">
        <f aca="false">CB274*$EV$2+$EV$3</f>
        <v>-3</v>
      </c>
      <c r="EW274" s="134" t="e">
        <f aca="false">IF(Monomers_Data!U274=1,0.5*EU274+0.5*ET274,IF(Monomers_Data!U274=2,0.7*EU274+0.3*ET274,IF(Monomers_Data!U274=3,MAXA(MINA(ET274,EU274),ES274),IF(Monomers_Data!U274=4,0.7*EU274+0.3*ES274,IF(Monomers_Data!U274=5,0.5*EU274+0.5*ES274,"ERR")))))</f>
        <v>#VALUE!</v>
      </c>
      <c r="EX274" s="96" t="e">
        <f aca="false">EW274</f>
        <v>#VALUE!</v>
      </c>
      <c r="EY274" s="139" t="n">
        <f aca="false">VLOOKUP(A274,'[2]Price Curves'!$C$8:$BH$367,'[2]Price Curves'!$BE$1)</f>
        <v>5.724</v>
      </c>
      <c r="EZ274" s="134" t="n">
        <f aca="false">EY274*$EZ$2+$EZ$3</f>
        <v>88.1116</v>
      </c>
      <c r="FA274" s="0" t="n">
        <f aca="false">((EY274*$FA$2)+$FA$3)*100</f>
        <v>80.102</v>
      </c>
    </row>
    <row r="275" customFormat="false" ht="12" hidden="false" customHeight="false" outlineLevel="0" collapsed="false">
      <c r="A275" s="140" t="n">
        <f aca="false">EOMONTH(A274,0)+1</f>
        <v>45078</v>
      </c>
      <c r="C275" s="125"/>
      <c r="E275" s="124"/>
      <c r="F275" s="124"/>
      <c r="G275" s="152" t="s">
        <v>125</v>
      </c>
      <c r="J275" s="153" t="s">
        <v>126</v>
      </c>
      <c r="O275" s="124"/>
      <c r="P275" s="124"/>
      <c r="Q275" s="124"/>
      <c r="S275" s="118"/>
      <c r="T275" s="118"/>
      <c r="U275" s="124"/>
      <c r="V275" s="124"/>
      <c r="W275" s="124"/>
      <c r="AE275" s="124"/>
      <c r="AF275" s="124"/>
      <c r="AG275" s="124"/>
      <c r="AI275" s="118"/>
      <c r="AJ275" s="118"/>
      <c r="AM275" s="124"/>
      <c r="AN275" s="124"/>
      <c r="AO275" s="124"/>
      <c r="AQ275" s="124"/>
      <c r="AR275" s="124"/>
      <c r="AS275" s="124"/>
      <c r="AT275" s="124"/>
      <c r="AU275" s="124"/>
      <c r="AV275" s="124"/>
      <c r="BK275" s="124"/>
      <c r="BM275" s="124"/>
      <c r="BN275" s="124"/>
      <c r="BO275" s="124"/>
      <c r="BR275" s="124"/>
      <c r="BS275" s="96" t="n">
        <f aca="false">BR275-2.5</f>
        <v>-2.5</v>
      </c>
      <c r="BT275" s="124"/>
      <c r="BU275" s="124"/>
      <c r="BV275" s="124"/>
      <c r="BW275" s="124"/>
      <c r="BX275" s="124"/>
      <c r="BY275" s="124"/>
      <c r="CB275" s="149"/>
      <c r="CC275" s="124"/>
      <c r="CG275" s="124"/>
      <c r="CH275" s="124"/>
      <c r="CI275" s="124"/>
      <c r="CJ275" s="124"/>
      <c r="CK275" s="124"/>
      <c r="CO275" s="118"/>
      <c r="CP275" s="118"/>
      <c r="CZ275" s="150"/>
      <c r="DA275" s="124"/>
      <c r="DB275" s="123"/>
      <c r="DJ275" s="124"/>
      <c r="DK275" s="123"/>
      <c r="DQ275" s="124"/>
      <c r="DR275" s="123"/>
      <c r="DS275" s="96"/>
      <c r="DT275" s="124"/>
      <c r="DU275" s="124"/>
      <c r="ER275" s="134" t="str">
        <f aca="false">VLOOKUP(A275,'[2]Price Curves'!$C$8:$BH$367,'[2]Price Curves'!$BA$1)</f>
        <v/>
      </c>
      <c r="ES275" s="137" t="e">
        <f aca="false">MIN(((EQ275+$ET$1-ER275*0.7133-$ET$3)/5.69*2.4313)+1.5,CQ275-$ET$2)</f>
        <v>#VALUE!</v>
      </c>
      <c r="ET275" s="134" t="e">
        <f aca="false">MAX(($EQ275+$ET$1-$ER275*0.7133-$ET$3)/5.69*2.4313+1.5,$CQ275-$ET$2)</f>
        <v>#VALUE!</v>
      </c>
      <c r="EU275" s="138" t="e">
        <f aca="false">AVERAGE(ET275,ES275)</f>
        <v>#VALUE!</v>
      </c>
      <c r="EV275" s="134" t="n">
        <f aca="false">CB275*$EV$2+$EV$3</f>
        <v>-3</v>
      </c>
      <c r="EW275" s="134" t="e">
        <f aca="false">IF(Monomers_Data!U275=1,0.5*EU275+0.5*ET275,IF(Monomers_Data!U275=2,0.7*EU275+0.3*ET275,IF(Monomers_Data!U275=3,MAXA(MINA(ET275,EU275),ES275),IF(Monomers_Data!U275=4,0.7*EU275+0.3*ES275,IF(Monomers_Data!U275=5,0.5*EU275+0.5*ES275,"ERR")))))</f>
        <v>#VALUE!</v>
      </c>
      <c r="EX275" s="96" t="e">
        <f aca="false">EW275</f>
        <v>#VALUE!</v>
      </c>
      <c r="EY275" s="139" t="n">
        <f aca="false">VLOOKUP(A275,'[2]Price Curves'!$C$8:$BH$367,'[2]Price Curves'!$BE$1)</f>
        <v>5.757</v>
      </c>
      <c r="EZ275" s="134" t="n">
        <f aca="false">EY275*$EZ$2+$EZ$3</f>
        <v>88.6363</v>
      </c>
      <c r="FA275" s="0" t="n">
        <f aca="false">((EY275*$FA$2)+$FA$3)*100</f>
        <v>80.4485</v>
      </c>
    </row>
    <row r="276" customFormat="false" ht="12" hidden="false" customHeight="false" outlineLevel="0" collapsed="false">
      <c r="A276" s="140" t="n">
        <f aca="false">EOMONTH(A275,0)+1</f>
        <v>45108</v>
      </c>
      <c r="C276" s="125" t="s">
        <v>127</v>
      </c>
      <c r="E276" s="124"/>
      <c r="F276" s="124"/>
      <c r="G276" s="124"/>
      <c r="J276" s="118"/>
      <c r="O276" s="124"/>
      <c r="P276" s="124"/>
      <c r="Q276" s="124"/>
      <c r="S276" s="118"/>
      <c r="T276" s="118"/>
      <c r="U276" s="124"/>
      <c r="V276" s="124"/>
      <c r="W276" s="124"/>
      <c r="AE276" s="124"/>
      <c r="AF276" s="124"/>
      <c r="AG276" s="124"/>
      <c r="AI276" s="118"/>
      <c r="AJ276" s="118"/>
      <c r="AM276" s="124"/>
      <c r="AN276" s="124"/>
      <c r="AO276" s="124"/>
      <c r="AQ276" s="124"/>
      <c r="AR276" s="124"/>
      <c r="AS276" s="124"/>
      <c r="AT276" s="124"/>
      <c r="AU276" s="124"/>
      <c r="AV276" s="124"/>
      <c r="BK276" s="124"/>
      <c r="BM276" s="124"/>
      <c r="BN276" s="124"/>
      <c r="BO276" s="124"/>
      <c r="BR276" s="124"/>
      <c r="BS276" s="96" t="n">
        <f aca="false">BR276-2.5</f>
        <v>-2.5</v>
      </c>
      <c r="BT276" s="124"/>
      <c r="BU276" s="124"/>
      <c r="BV276" s="124"/>
      <c r="BW276" s="124"/>
      <c r="BX276" s="124"/>
      <c r="BY276" s="124"/>
      <c r="CB276" s="149"/>
      <c r="CC276" s="124"/>
      <c r="CG276" s="124"/>
      <c r="CH276" s="124"/>
      <c r="CI276" s="124"/>
      <c r="CJ276" s="124"/>
      <c r="CK276" s="124"/>
      <c r="CO276" s="118"/>
      <c r="CP276" s="118"/>
      <c r="CZ276" s="150"/>
      <c r="DA276" s="124"/>
      <c r="DB276" s="123"/>
      <c r="DJ276" s="124"/>
      <c r="DK276" s="123"/>
      <c r="DQ276" s="124"/>
      <c r="DR276" s="123"/>
      <c r="DS276" s="96"/>
      <c r="DT276" s="124"/>
      <c r="DU276" s="124"/>
      <c r="ER276" s="134" t="str">
        <f aca="false">VLOOKUP(A276,'[2]Price Curves'!$C$8:$BH$367,'[2]Price Curves'!$BA$1)</f>
        <v/>
      </c>
      <c r="ES276" s="137" t="e">
        <f aca="false">MIN(((EQ276+$ET$1-ER276*0.7133-$ET$3)/5.69*2.4313)+1.5,CQ276-$ET$2)</f>
        <v>#VALUE!</v>
      </c>
      <c r="ET276" s="134" t="e">
        <f aca="false">MAX(($EQ276+$ET$1-$ER276*0.7133-$ET$3)/5.69*2.4313+1.5,$CQ276-$ET$2)</f>
        <v>#VALUE!</v>
      </c>
      <c r="EU276" s="138" t="e">
        <f aca="false">AVERAGE(ET276,ES276)</f>
        <v>#VALUE!</v>
      </c>
      <c r="EV276" s="134" t="n">
        <f aca="false">CB276*$EV$2+$EV$3</f>
        <v>-3</v>
      </c>
      <c r="EW276" s="134" t="e">
        <f aca="false">IF(Monomers_Data!U276=1,0.5*EU276+0.5*ET276,IF(Monomers_Data!U276=2,0.7*EU276+0.3*ET276,IF(Monomers_Data!U276=3,MAXA(MINA(ET276,EU276),ES276),IF(Monomers_Data!U276=4,0.7*EU276+0.3*ES276,IF(Monomers_Data!U276=5,0.5*EU276+0.5*ES276,"ERR")))))</f>
        <v>#VALUE!</v>
      </c>
      <c r="EX276" s="96" t="e">
        <f aca="false">EW276</f>
        <v>#VALUE!</v>
      </c>
      <c r="EY276" s="139" t="n">
        <f aca="false">VLOOKUP(A276,'[2]Price Curves'!$C$8:$BH$367,'[2]Price Curves'!$BE$1)</f>
        <v>5.802</v>
      </c>
      <c r="EZ276" s="134" t="n">
        <f aca="false">EY276*$EZ$2+$EZ$3</f>
        <v>89.3518</v>
      </c>
      <c r="FA276" s="0" t="n">
        <f aca="false">((EY276*$FA$2)+$FA$3)*100</f>
        <v>80.921</v>
      </c>
    </row>
    <row r="277" customFormat="false" ht="12" hidden="false" customHeight="false" outlineLevel="0" collapsed="false">
      <c r="A277" s="140" t="n">
        <f aca="false">EOMONTH(A276,0)+1</f>
        <v>45139</v>
      </c>
      <c r="C277" s="125" t="s">
        <v>127</v>
      </c>
      <c r="E277" s="124"/>
      <c r="F277" s="124"/>
      <c r="G277" s="124"/>
      <c r="J277" s="118"/>
      <c r="O277" s="124"/>
      <c r="P277" s="124"/>
      <c r="Q277" s="124"/>
      <c r="S277" s="118"/>
      <c r="T277" s="118"/>
      <c r="U277" s="124"/>
      <c r="V277" s="124"/>
      <c r="W277" s="124"/>
      <c r="AE277" s="124"/>
      <c r="AF277" s="124"/>
      <c r="AG277" s="124"/>
      <c r="AI277" s="118"/>
      <c r="AJ277" s="118"/>
      <c r="AM277" s="124"/>
      <c r="AN277" s="124"/>
      <c r="AO277" s="124"/>
      <c r="AQ277" s="124"/>
      <c r="AR277" s="124"/>
      <c r="AS277" s="124"/>
      <c r="AT277" s="124"/>
      <c r="AU277" s="124"/>
      <c r="AV277" s="124"/>
      <c r="BK277" s="124"/>
      <c r="BM277" s="124"/>
      <c r="BN277" s="124"/>
      <c r="BO277" s="124"/>
      <c r="BR277" s="124"/>
      <c r="BS277" s="96" t="n">
        <f aca="false">BR277-2.5</f>
        <v>-2.5</v>
      </c>
      <c r="BT277" s="124"/>
      <c r="BU277" s="124"/>
      <c r="BV277" s="124"/>
      <c r="BW277" s="124"/>
      <c r="BX277" s="124"/>
      <c r="BY277" s="124"/>
      <c r="CB277" s="149"/>
      <c r="CC277" s="124"/>
      <c r="CG277" s="124"/>
      <c r="CH277" s="124"/>
      <c r="CI277" s="124"/>
      <c r="CJ277" s="124"/>
      <c r="CK277" s="124"/>
      <c r="CO277" s="118"/>
      <c r="CP277" s="118"/>
      <c r="CZ277" s="150"/>
      <c r="DA277" s="124"/>
      <c r="DB277" s="123"/>
      <c r="DJ277" s="124"/>
      <c r="DK277" s="123"/>
      <c r="DQ277" s="124"/>
      <c r="DR277" s="123"/>
      <c r="DS277" s="96"/>
      <c r="DT277" s="124"/>
      <c r="DU277" s="124"/>
      <c r="ER277" s="134" t="str">
        <f aca="false">VLOOKUP(A277,'[2]Price Curves'!$C$8:$BH$367,'[2]Price Curves'!$BA$1)</f>
        <v/>
      </c>
      <c r="ES277" s="137" t="e">
        <f aca="false">MIN(((EQ277+$ET$1-ER277*0.7133-$ET$3)/5.69*2.4313)+1.5,CQ277-$ET$2)</f>
        <v>#VALUE!</v>
      </c>
      <c r="ET277" s="134" t="e">
        <f aca="false">MAX(($EQ277+$ET$1-$ER277*0.7133-$ET$3)/5.69*2.4313+1.5,$CQ277-$ET$2)</f>
        <v>#VALUE!</v>
      </c>
      <c r="EU277" s="138" t="e">
        <f aca="false">AVERAGE(ET277,ES277)</f>
        <v>#VALUE!</v>
      </c>
      <c r="EV277" s="134" t="n">
        <f aca="false">CB277*$EV$2+$EV$3</f>
        <v>-3</v>
      </c>
      <c r="EW277" s="134" t="e">
        <f aca="false">IF(Monomers_Data!U277=1,0.5*EU277+0.5*ET277,IF(Monomers_Data!U277=2,0.7*EU277+0.3*ET277,IF(Monomers_Data!U277=3,MAXA(MINA(ET277,EU277),ES277),IF(Monomers_Data!U277=4,0.7*EU277+0.3*ES277,IF(Monomers_Data!U277=5,0.5*EU277+0.5*ES277,"ERR")))))</f>
        <v>#VALUE!</v>
      </c>
      <c r="EX277" s="96" t="e">
        <f aca="false">EW277</f>
        <v>#VALUE!</v>
      </c>
      <c r="EY277" s="139" t="n">
        <f aca="false">VLOOKUP(A277,'[2]Price Curves'!$C$8:$BH$367,'[2]Price Curves'!$BE$1)</f>
        <v>5.837</v>
      </c>
      <c r="EZ277" s="134" t="n">
        <f aca="false">EY277*$EZ$2+$EZ$3</f>
        <v>89.9083</v>
      </c>
      <c r="FA277" s="0" t="n">
        <f aca="false">((EY277*$FA$2)+$FA$3)*100</f>
        <v>81.2885</v>
      </c>
    </row>
    <row r="278" customFormat="false" ht="12" hidden="false" customHeight="false" outlineLevel="0" collapsed="false">
      <c r="A278" s="140" t="n">
        <f aca="false">EOMONTH(A277,0)+1</f>
        <v>45170</v>
      </c>
      <c r="C278" s="125" t="s">
        <v>128</v>
      </c>
      <c r="E278" s="124"/>
      <c r="F278" s="124"/>
      <c r="G278" s="147" t="n">
        <v>36</v>
      </c>
      <c r="J278" s="151" t="n">
        <v>36.375</v>
      </c>
      <c r="O278" s="124"/>
      <c r="P278" s="124"/>
      <c r="Q278" s="124"/>
      <c r="S278" s="118"/>
      <c r="T278" s="118"/>
      <c r="U278" s="124"/>
      <c r="V278" s="124"/>
      <c r="W278" s="124"/>
      <c r="AE278" s="124"/>
      <c r="AF278" s="124"/>
      <c r="AG278" s="124"/>
      <c r="AI278" s="118"/>
      <c r="AJ278" s="118"/>
      <c r="AM278" s="124"/>
      <c r="AN278" s="124"/>
      <c r="AO278" s="124"/>
      <c r="AQ278" s="124"/>
      <c r="AR278" s="124"/>
      <c r="AS278" s="124"/>
      <c r="AT278" s="124"/>
      <c r="AU278" s="124"/>
      <c r="AV278" s="124"/>
      <c r="BK278" s="124"/>
      <c r="BM278" s="124"/>
      <c r="BN278" s="124"/>
      <c r="BO278" s="124"/>
      <c r="BR278" s="124"/>
      <c r="BS278" s="96" t="n">
        <f aca="false">BR278-2.5</f>
        <v>-2.5</v>
      </c>
      <c r="BT278" s="124"/>
      <c r="BU278" s="124"/>
      <c r="BV278" s="124"/>
      <c r="BW278" s="124"/>
      <c r="BX278" s="124"/>
      <c r="BY278" s="124"/>
      <c r="CB278" s="149"/>
      <c r="CC278" s="124"/>
      <c r="CG278" s="124"/>
      <c r="CH278" s="124"/>
      <c r="CI278" s="124"/>
      <c r="CJ278" s="124"/>
      <c r="CK278" s="124"/>
      <c r="CO278" s="118"/>
      <c r="CP278" s="118"/>
      <c r="CZ278" s="150"/>
      <c r="DA278" s="124"/>
      <c r="DB278" s="123"/>
      <c r="DJ278" s="124"/>
      <c r="DK278" s="123"/>
      <c r="DQ278" s="124"/>
      <c r="DR278" s="123"/>
      <c r="DS278" s="96"/>
      <c r="DT278" s="124"/>
      <c r="DU278" s="124"/>
      <c r="ER278" s="134" t="str">
        <f aca="false">VLOOKUP(A278,'[2]Price Curves'!$C$8:$BH$367,'[2]Price Curves'!$BA$1)</f>
        <v/>
      </c>
      <c r="ES278" s="137" t="e">
        <f aca="false">MIN(((EQ278+$ET$1-ER278*0.7133-$ET$3)/5.69*2.4313)+1.5,CQ278-$ET$2)</f>
        <v>#VALUE!</v>
      </c>
      <c r="ET278" s="134" t="e">
        <f aca="false">MAX(($EQ278+$ET$1-$ER278*0.7133-$ET$3)/5.69*2.4313+1.5,$CQ278-$ET$2)</f>
        <v>#VALUE!</v>
      </c>
      <c r="EU278" s="138" t="e">
        <f aca="false">AVERAGE(ET278,ES278)</f>
        <v>#VALUE!</v>
      </c>
      <c r="EV278" s="134" t="n">
        <f aca="false">CB278*$EV$2+$EV$3</f>
        <v>-3</v>
      </c>
      <c r="EW278" s="134" t="e">
        <f aca="false">IF(Monomers_Data!U278=1,0.5*EU278+0.5*ET278,IF(Monomers_Data!U278=2,0.7*EU278+0.3*ET278,IF(Monomers_Data!U278=3,MAXA(MINA(ET278,EU278),ES278),IF(Monomers_Data!U278=4,0.7*EU278+0.3*ES278,IF(Monomers_Data!U278=5,0.5*EU278+0.5*ES278,"ERR")))))</f>
        <v>#VALUE!</v>
      </c>
      <c r="EX278" s="96" t="e">
        <f aca="false">EW278</f>
        <v>#VALUE!</v>
      </c>
      <c r="EY278" s="139" t="n">
        <f aca="false">VLOOKUP(A278,'[2]Price Curves'!$C$8:$BH$367,'[2]Price Curves'!$BE$1)</f>
        <v>5.842</v>
      </c>
      <c r="EZ278" s="134" t="n">
        <f aca="false">EY278*$EZ$2+$EZ$3</f>
        <v>89.9878</v>
      </c>
      <c r="FA278" s="0" t="n">
        <f aca="false">((EY278*$FA$2)+$FA$3)*100</f>
        <v>81.341</v>
      </c>
    </row>
    <row r="279" customFormat="false" ht="12" hidden="false" customHeight="false" outlineLevel="0" collapsed="false">
      <c r="A279" s="140" t="n">
        <f aca="false">EOMONTH(A278,0)+1</f>
        <v>45200</v>
      </c>
      <c r="C279" s="125" t="s">
        <v>129</v>
      </c>
      <c r="E279" s="124"/>
      <c r="F279" s="124"/>
      <c r="G279" s="147" t="n">
        <v>38.5</v>
      </c>
      <c r="J279" s="151" t="n">
        <v>38.75</v>
      </c>
      <c r="O279" s="124"/>
      <c r="P279" s="124"/>
      <c r="Q279" s="124"/>
      <c r="S279" s="118"/>
      <c r="T279" s="118"/>
      <c r="U279" s="124"/>
      <c r="V279" s="124"/>
      <c r="W279" s="124"/>
      <c r="AE279" s="124"/>
      <c r="AF279" s="124"/>
      <c r="AG279" s="124"/>
      <c r="AI279" s="118"/>
      <c r="AJ279" s="118"/>
      <c r="AM279" s="124"/>
      <c r="AN279" s="124"/>
      <c r="AO279" s="124"/>
      <c r="AQ279" s="124"/>
      <c r="AR279" s="124"/>
      <c r="AS279" s="124"/>
      <c r="AT279" s="124"/>
      <c r="AU279" s="124"/>
      <c r="AV279" s="124"/>
      <c r="BK279" s="124"/>
      <c r="BM279" s="124"/>
      <c r="BN279" s="124"/>
      <c r="BO279" s="124"/>
      <c r="BR279" s="124"/>
      <c r="BS279" s="96" t="n">
        <f aca="false">BR279-2.5</f>
        <v>-2.5</v>
      </c>
      <c r="BT279" s="124"/>
      <c r="BU279" s="124"/>
      <c r="BV279" s="124"/>
      <c r="BW279" s="124"/>
      <c r="BX279" s="124"/>
      <c r="BY279" s="124"/>
      <c r="CB279" s="149"/>
      <c r="CC279" s="124"/>
      <c r="CG279" s="124"/>
      <c r="CH279" s="124"/>
      <c r="CI279" s="124"/>
      <c r="CJ279" s="124"/>
      <c r="CK279" s="124"/>
      <c r="CO279" s="118"/>
      <c r="CP279" s="118"/>
      <c r="CZ279" s="150"/>
      <c r="DA279" s="124"/>
      <c r="DB279" s="123"/>
      <c r="DJ279" s="124"/>
      <c r="DK279" s="123"/>
      <c r="DQ279" s="124"/>
      <c r="DR279" s="123"/>
      <c r="DS279" s="96"/>
      <c r="DT279" s="124"/>
      <c r="DU279" s="124"/>
    </row>
    <row r="280" customFormat="false" ht="12" hidden="false" customHeight="false" outlineLevel="0" collapsed="false">
      <c r="C280" s="125" t="s">
        <v>130</v>
      </c>
      <c r="E280" s="124"/>
      <c r="F280" s="124"/>
      <c r="G280" s="147" t="n">
        <v>45</v>
      </c>
      <c r="J280" s="151" t="n">
        <v>45.25</v>
      </c>
      <c r="O280" s="124"/>
      <c r="P280" s="124"/>
      <c r="Q280" s="124"/>
      <c r="S280" s="118"/>
      <c r="T280" s="118"/>
      <c r="U280" s="124"/>
      <c r="V280" s="124"/>
      <c r="W280" s="124"/>
      <c r="AE280" s="124"/>
      <c r="AF280" s="124"/>
      <c r="AG280" s="124"/>
      <c r="AI280" s="118"/>
      <c r="AJ280" s="118"/>
      <c r="AM280" s="124"/>
      <c r="AN280" s="124"/>
      <c r="AO280" s="124"/>
      <c r="AQ280" s="124"/>
      <c r="AR280" s="124"/>
      <c r="AS280" s="124"/>
      <c r="AT280" s="124"/>
      <c r="AU280" s="124"/>
      <c r="AV280" s="124"/>
      <c r="BK280" s="124"/>
      <c r="BM280" s="124"/>
      <c r="BN280" s="124"/>
      <c r="BO280" s="124"/>
      <c r="BR280" s="124"/>
      <c r="BS280" s="96" t="n">
        <f aca="false">BR280-2.5</f>
        <v>-2.5</v>
      </c>
      <c r="BT280" s="124"/>
      <c r="BU280" s="124"/>
      <c r="BV280" s="124"/>
      <c r="BW280" s="124"/>
      <c r="BX280" s="124"/>
      <c r="BY280" s="124"/>
      <c r="CB280" s="149"/>
      <c r="CC280" s="124"/>
      <c r="CG280" s="124"/>
      <c r="CH280" s="124"/>
      <c r="CI280" s="124"/>
      <c r="CJ280" s="124"/>
      <c r="CK280" s="124"/>
      <c r="CO280" s="118"/>
      <c r="CP280" s="118"/>
      <c r="CZ280" s="150"/>
      <c r="DA280" s="124"/>
      <c r="DB280" s="123"/>
      <c r="DJ280" s="124"/>
      <c r="DK280" s="123"/>
      <c r="DQ280" s="124"/>
      <c r="DR280" s="123"/>
      <c r="DS280" s="96"/>
      <c r="DT280" s="124"/>
      <c r="DU280" s="124"/>
    </row>
    <row r="281" customFormat="false" ht="12" hidden="false" customHeight="false" outlineLevel="0" collapsed="false">
      <c r="C281" s="125" t="s">
        <v>131</v>
      </c>
      <c r="E281" s="124"/>
      <c r="F281" s="124"/>
      <c r="G281" s="147" t="n">
        <f aca="false">G286</f>
        <v>50.25</v>
      </c>
      <c r="J281" s="151" t="n">
        <f aca="false">J286</f>
        <v>51.5</v>
      </c>
      <c r="O281" s="124"/>
      <c r="P281" s="124"/>
      <c r="Q281" s="124"/>
      <c r="S281" s="118"/>
      <c r="T281" s="118"/>
      <c r="U281" s="124"/>
      <c r="V281" s="124"/>
      <c r="W281" s="124"/>
      <c r="AE281" s="124"/>
      <c r="AF281" s="124"/>
      <c r="AG281" s="124"/>
      <c r="AI281" s="118"/>
      <c r="AJ281" s="118"/>
      <c r="AM281" s="124"/>
      <c r="AN281" s="124"/>
      <c r="AO281" s="124"/>
      <c r="AQ281" s="124"/>
      <c r="AR281" s="124"/>
      <c r="AS281" s="124"/>
      <c r="AT281" s="124"/>
      <c r="AU281" s="124"/>
      <c r="AV281" s="124"/>
      <c r="BK281" s="124"/>
      <c r="BM281" s="124"/>
      <c r="BN281" s="124"/>
      <c r="BO281" s="124"/>
      <c r="BR281" s="124"/>
      <c r="BS281" s="96" t="n">
        <f aca="false">BR281-2.5</f>
        <v>-2.5</v>
      </c>
      <c r="BT281" s="124"/>
      <c r="BU281" s="124"/>
      <c r="BV281" s="124"/>
      <c r="BW281" s="124"/>
      <c r="BX281" s="124"/>
      <c r="BY281" s="124"/>
      <c r="CB281" s="149"/>
      <c r="CC281" s="124"/>
      <c r="CG281" s="124"/>
      <c r="CH281" s="124"/>
      <c r="CI281" s="124"/>
      <c r="CJ281" s="124"/>
      <c r="CK281" s="124"/>
      <c r="CO281" s="118"/>
      <c r="CP281" s="118"/>
      <c r="CZ281" s="150"/>
      <c r="DA281" s="124"/>
      <c r="DB281" s="123"/>
      <c r="DJ281" s="124"/>
      <c r="DK281" s="123"/>
      <c r="DQ281" s="124"/>
      <c r="DR281" s="123"/>
      <c r="DS281" s="96"/>
      <c r="DT281" s="124"/>
      <c r="DU281" s="124"/>
    </row>
    <row r="282" customFormat="false" ht="12" hidden="false" customHeight="false" outlineLevel="0" collapsed="false">
      <c r="C282" s="125" t="s">
        <v>132</v>
      </c>
      <c r="E282" s="124"/>
      <c r="F282" s="124"/>
      <c r="G282" s="124"/>
      <c r="J282" s="118"/>
      <c r="O282" s="124"/>
      <c r="P282" s="124"/>
      <c r="Q282" s="124"/>
      <c r="S282" s="118"/>
      <c r="T282" s="118"/>
      <c r="U282" s="124"/>
      <c r="V282" s="124"/>
      <c r="W282" s="124"/>
      <c r="AE282" s="124"/>
      <c r="AF282" s="124"/>
      <c r="AG282" s="124"/>
      <c r="AI282" s="118"/>
      <c r="AJ282" s="118"/>
      <c r="AM282" s="124"/>
      <c r="AN282" s="124"/>
      <c r="AO282" s="124"/>
      <c r="AQ282" s="124"/>
      <c r="AR282" s="124"/>
      <c r="AS282" s="124"/>
      <c r="AT282" s="124"/>
      <c r="AU282" s="124"/>
      <c r="AV282" s="124"/>
      <c r="BK282" s="124"/>
      <c r="BM282" s="124"/>
      <c r="BN282" s="124"/>
      <c r="BO282" s="124"/>
      <c r="BR282" s="124"/>
      <c r="BS282" s="96" t="n">
        <f aca="false">BR282-2.5</f>
        <v>-2.5</v>
      </c>
      <c r="BT282" s="124"/>
      <c r="BU282" s="124"/>
      <c r="BV282" s="124"/>
      <c r="BW282" s="124"/>
      <c r="BX282" s="124"/>
      <c r="BY282" s="124"/>
      <c r="CB282" s="149"/>
      <c r="CC282" s="124"/>
      <c r="CG282" s="124"/>
      <c r="CH282" s="124"/>
      <c r="CI282" s="124"/>
      <c r="CJ282" s="124"/>
      <c r="CK282" s="124"/>
      <c r="CO282" s="118"/>
      <c r="CP282" s="118"/>
      <c r="CZ282" s="150"/>
      <c r="DA282" s="124"/>
      <c r="DB282" s="123"/>
      <c r="DJ282" s="124"/>
      <c r="DK282" s="123"/>
      <c r="DQ282" s="124"/>
      <c r="DR282" s="123"/>
      <c r="DS282" s="96"/>
      <c r="DT282" s="124"/>
      <c r="DU282" s="124"/>
    </row>
    <row r="283" customFormat="false" ht="12" hidden="false" customHeight="false" outlineLevel="0" collapsed="false">
      <c r="C283" s="125" t="s">
        <v>128</v>
      </c>
      <c r="E283" s="124"/>
      <c r="F283" s="124"/>
      <c r="G283" s="147" t="n">
        <v>36</v>
      </c>
      <c r="J283" s="151" t="n">
        <v>36.25</v>
      </c>
      <c r="O283" s="124"/>
      <c r="P283" s="124"/>
      <c r="Q283" s="124"/>
      <c r="S283" s="118"/>
      <c r="T283" s="118"/>
      <c r="U283" s="124"/>
      <c r="V283" s="124"/>
      <c r="W283" s="124"/>
      <c r="AE283" s="124"/>
      <c r="AF283" s="124"/>
      <c r="AG283" s="124"/>
      <c r="AI283" s="118"/>
      <c r="AJ283" s="118"/>
      <c r="AM283" s="124"/>
      <c r="AN283" s="124"/>
      <c r="AO283" s="124"/>
      <c r="AQ283" s="124"/>
      <c r="AR283" s="124"/>
      <c r="AS283" s="124"/>
      <c r="AT283" s="124"/>
      <c r="AU283" s="124"/>
      <c r="AV283" s="124"/>
      <c r="BK283" s="124"/>
      <c r="BM283" s="124"/>
      <c r="BN283" s="124"/>
      <c r="BO283" s="124"/>
      <c r="BR283" s="124"/>
      <c r="BS283" s="96" t="n">
        <f aca="false">BR283-2.5</f>
        <v>-2.5</v>
      </c>
      <c r="BT283" s="124"/>
      <c r="BU283" s="124"/>
      <c r="BV283" s="124"/>
      <c r="BW283" s="124"/>
      <c r="BX283" s="124"/>
      <c r="BY283" s="124"/>
      <c r="CB283" s="149"/>
      <c r="CC283" s="124"/>
      <c r="CG283" s="124"/>
      <c r="CH283" s="124"/>
      <c r="CI283" s="124"/>
      <c r="CJ283" s="124"/>
      <c r="CK283" s="124"/>
      <c r="CO283" s="118"/>
      <c r="CP283" s="118"/>
      <c r="CZ283" s="150"/>
      <c r="DA283" s="124"/>
      <c r="DB283" s="123"/>
      <c r="DJ283" s="124"/>
      <c r="DK283" s="123"/>
      <c r="DQ283" s="124"/>
      <c r="DR283" s="123"/>
      <c r="DS283" s="96"/>
      <c r="DT283" s="124"/>
      <c r="DU283" s="124"/>
    </row>
    <row r="284" customFormat="false" ht="12" hidden="false" customHeight="false" outlineLevel="0" collapsed="false">
      <c r="C284" s="125" t="s">
        <v>129</v>
      </c>
      <c r="E284" s="124"/>
      <c r="F284" s="124"/>
      <c r="G284" s="147" t="n">
        <v>42.125</v>
      </c>
      <c r="J284" s="151" t="n">
        <v>42.5</v>
      </c>
      <c r="O284" s="124"/>
      <c r="P284" s="124"/>
      <c r="Q284" s="124"/>
      <c r="S284" s="118"/>
      <c r="T284" s="118"/>
      <c r="U284" s="124"/>
      <c r="V284" s="124"/>
      <c r="W284" s="124"/>
      <c r="AE284" s="124"/>
      <c r="AF284" s="124"/>
      <c r="AG284" s="124"/>
      <c r="AI284" s="118"/>
      <c r="AJ284" s="118"/>
      <c r="AM284" s="124"/>
      <c r="AN284" s="124"/>
      <c r="AO284" s="124"/>
      <c r="AQ284" s="124"/>
      <c r="AR284" s="124"/>
      <c r="AS284" s="124"/>
      <c r="AT284" s="124"/>
      <c r="AU284" s="124"/>
      <c r="AV284" s="124"/>
      <c r="BK284" s="124"/>
      <c r="BM284" s="124"/>
      <c r="BN284" s="124"/>
      <c r="BO284" s="124"/>
      <c r="BR284" s="124"/>
      <c r="BS284" s="96" t="n">
        <f aca="false">BR284-2.5</f>
        <v>-2.5</v>
      </c>
      <c r="BT284" s="124"/>
      <c r="BU284" s="124"/>
      <c r="BV284" s="124"/>
      <c r="BW284" s="124"/>
      <c r="BX284" s="124"/>
      <c r="BY284" s="124"/>
      <c r="CB284" s="149"/>
      <c r="CC284" s="124"/>
      <c r="CG284" s="124"/>
      <c r="CH284" s="124"/>
      <c r="CI284" s="124"/>
      <c r="CJ284" s="124"/>
      <c r="CK284" s="124"/>
      <c r="CO284" s="118"/>
      <c r="CP284" s="118"/>
      <c r="CZ284" s="150"/>
      <c r="DA284" s="124"/>
      <c r="DB284" s="123"/>
      <c r="DJ284" s="124"/>
      <c r="DK284" s="123"/>
      <c r="DQ284" s="124"/>
      <c r="DR284" s="123"/>
      <c r="DS284" s="96"/>
      <c r="DT284" s="124"/>
      <c r="DU284" s="124"/>
    </row>
    <row r="285" customFormat="false" ht="12" hidden="false" customHeight="false" outlineLevel="0" collapsed="false">
      <c r="C285" s="125" t="s">
        <v>130</v>
      </c>
      <c r="E285" s="124"/>
      <c r="F285" s="124"/>
      <c r="G285" s="147" t="n">
        <v>45</v>
      </c>
      <c r="J285" s="151" t="n">
        <v>45.25</v>
      </c>
      <c r="O285" s="124"/>
      <c r="P285" s="124"/>
      <c r="Q285" s="124"/>
      <c r="S285" s="118"/>
      <c r="T285" s="118"/>
      <c r="U285" s="124"/>
      <c r="V285" s="124"/>
      <c r="W285" s="124"/>
      <c r="AE285" s="124"/>
      <c r="AF285" s="124"/>
      <c r="AG285" s="124"/>
      <c r="AI285" s="118"/>
      <c r="AJ285" s="118"/>
      <c r="AM285" s="124"/>
      <c r="AN285" s="124"/>
      <c r="AO285" s="124"/>
      <c r="AQ285" s="124"/>
      <c r="AR285" s="124"/>
      <c r="AS285" s="124"/>
      <c r="AT285" s="124"/>
      <c r="AU285" s="124"/>
      <c r="AV285" s="124"/>
      <c r="BK285" s="124"/>
      <c r="BM285" s="124"/>
      <c r="BN285" s="124"/>
      <c r="BO285" s="124"/>
      <c r="BR285" s="124"/>
      <c r="BS285" s="96" t="n">
        <f aca="false">BR285-2.5</f>
        <v>-2.5</v>
      </c>
      <c r="BT285" s="124"/>
      <c r="BU285" s="124"/>
      <c r="BV285" s="124"/>
      <c r="BW285" s="124"/>
      <c r="BX285" s="124"/>
      <c r="BY285" s="124"/>
      <c r="CB285" s="149"/>
      <c r="CC285" s="124"/>
      <c r="CG285" s="124"/>
      <c r="CH285" s="124"/>
      <c r="CI285" s="124"/>
      <c r="CJ285" s="124"/>
      <c r="CK285" s="124"/>
      <c r="CO285" s="118"/>
      <c r="CP285" s="118"/>
      <c r="CZ285" s="150"/>
      <c r="DA285" s="124"/>
      <c r="DB285" s="123"/>
      <c r="DJ285" s="124"/>
      <c r="DK285" s="123"/>
      <c r="DQ285" s="124"/>
      <c r="DR285" s="123"/>
      <c r="DS285" s="96"/>
      <c r="DT285" s="124"/>
      <c r="DU285" s="124"/>
    </row>
    <row r="286" customFormat="false" ht="12" hidden="false" customHeight="false" outlineLevel="0" collapsed="false">
      <c r="C286" s="125" t="s">
        <v>131</v>
      </c>
      <c r="E286" s="124"/>
      <c r="F286" s="124"/>
      <c r="G286" s="147" t="n">
        <v>50.25</v>
      </c>
      <c r="J286" s="151" t="n">
        <v>51.5</v>
      </c>
      <c r="O286" s="124"/>
      <c r="P286" s="124"/>
      <c r="Q286" s="124"/>
      <c r="S286" s="118"/>
      <c r="T286" s="118"/>
      <c r="U286" s="124"/>
      <c r="V286" s="124"/>
      <c r="W286" s="124"/>
      <c r="AE286" s="124"/>
      <c r="AF286" s="124"/>
      <c r="AG286" s="124"/>
      <c r="AI286" s="118"/>
      <c r="AJ286" s="118"/>
      <c r="AM286" s="124"/>
      <c r="AN286" s="124"/>
      <c r="AO286" s="124"/>
      <c r="AQ286" s="124"/>
      <c r="AR286" s="124"/>
      <c r="AS286" s="124"/>
      <c r="AT286" s="124"/>
      <c r="AU286" s="124"/>
      <c r="AV286" s="124"/>
      <c r="BK286" s="124"/>
      <c r="BM286" s="124"/>
      <c r="BN286" s="124"/>
      <c r="BO286" s="124"/>
      <c r="BR286" s="124"/>
      <c r="BS286" s="96" t="n">
        <f aca="false">BR286-2.5</f>
        <v>-2.5</v>
      </c>
      <c r="BT286" s="124"/>
      <c r="BU286" s="124"/>
      <c r="BV286" s="124"/>
      <c r="BW286" s="124"/>
      <c r="BX286" s="124"/>
      <c r="BY286" s="124"/>
      <c r="CB286" s="149"/>
      <c r="CC286" s="124"/>
      <c r="CG286" s="124"/>
      <c r="CH286" s="124"/>
      <c r="CI286" s="124"/>
      <c r="CJ286" s="124"/>
      <c r="CK286" s="124"/>
      <c r="CO286" s="118"/>
      <c r="CP286" s="118"/>
      <c r="CZ286" s="150"/>
      <c r="DA286" s="124"/>
      <c r="DB286" s="123"/>
      <c r="DJ286" s="124"/>
      <c r="DK286" s="123"/>
      <c r="DQ286" s="124"/>
      <c r="DR286" s="123"/>
      <c r="DS286" s="96"/>
      <c r="DT286" s="124"/>
      <c r="DU286" s="124"/>
    </row>
    <row r="287" customFormat="false" ht="12" hidden="false" customHeight="false" outlineLevel="0" collapsed="false">
      <c r="C287" s="125"/>
      <c r="E287" s="124"/>
      <c r="F287" s="124"/>
      <c r="G287" s="147"/>
      <c r="J287" s="151"/>
      <c r="O287" s="124"/>
      <c r="P287" s="124"/>
      <c r="Q287" s="124"/>
      <c r="S287" s="118"/>
      <c r="T287" s="118"/>
      <c r="U287" s="124"/>
      <c r="V287" s="124"/>
      <c r="W287" s="124"/>
      <c r="AE287" s="124"/>
      <c r="AF287" s="124"/>
      <c r="AG287" s="124"/>
      <c r="AI287" s="118"/>
      <c r="AJ287" s="118"/>
      <c r="AM287" s="124"/>
      <c r="AN287" s="124"/>
      <c r="AO287" s="124"/>
      <c r="AQ287" s="124"/>
      <c r="AR287" s="124"/>
      <c r="AS287" s="124"/>
      <c r="AT287" s="124"/>
      <c r="AU287" s="124"/>
      <c r="AV287" s="124"/>
      <c r="BK287" s="124"/>
      <c r="BM287" s="124"/>
      <c r="BN287" s="124"/>
      <c r="BO287" s="124"/>
      <c r="BR287" s="124"/>
      <c r="BS287" s="96" t="n">
        <f aca="false">BR287-2.5</f>
        <v>-2.5</v>
      </c>
      <c r="BT287" s="124"/>
      <c r="BU287" s="124"/>
      <c r="BV287" s="124"/>
      <c r="BW287" s="124"/>
      <c r="BX287" s="124"/>
      <c r="BY287" s="124"/>
      <c r="CB287" s="149"/>
      <c r="CC287" s="124"/>
      <c r="CG287" s="124"/>
      <c r="CH287" s="124"/>
      <c r="CI287" s="124"/>
      <c r="CJ287" s="124"/>
      <c r="CK287" s="124"/>
      <c r="CO287" s="118"/>
      <c r="CP287" s="118"/>
      <c r="CZ287" s="150"/>
      <c r="DA287" s="124"/>
      <c r="DB287" s="123"/>
      <c r="DJ287" s="124"/>
      <c r="DK287" s="123"/>
      <c r="DQ287" s="124"/>
      <c r="DR287" s="123"/>
      <c r="DS287" s="96"/>
      <c r="DT287" s="124"/>
      <c r="DU287" s="124"/>
    </row>
    <row r="288" customFormat="false" ht="12" hidden="false" customHeight="false" outlineLevel="0" collapsed="false">
      <c r="C288" s="125" t="s">
        <v>133</v>
      </c>
      <c r="E288" s="124"/>
      <c r="F288" s="124"/>
      <c r="G288" s="147" t="n">
        <v>23</v>
      </c>
      <c r="J288" s="151" t="n">
        <v>23.25</v>
      </c>
      <c r="O288" s="124"/>
      <c r="P288" s="124"/>
      <c r="Q288" s="124"/>
      <c r="S288" s="118"/>
      <c r="T288" s="118"/>
      <c r="U288" s="124"/>
      <c r="V288" s="124"/>
      <c r="W288" s="124"/>
      <c r="AE288" s="124"/>
      <c r="AF288" s="124"/>
      <c r="AG288" s="124"/>
      <c r="AI288" s="118"/>
      <c r="AJ288" s="118"/>
      <c r="AM288" s="124"/>
      <c r="AN288" s="124"/>
      <c r="AO288" s="124"/>
      <c r="AQ288" s="124"/>
      <c r="AR288" s="124"/>
      <c r="AS288" s="124"/>
      <c r="AT288" s="124"/>
      <c r="AU288" s="124"/>
      <c r="AV288" s="124"/>
      <c r="BK288" s="124"/>
      <c r="BM288" s="124"/>
      <c r="BN288" s="124"/>
      <c r="BO288" s="124"/>
      <c r="BR288" s="124"/>
      <c r="BS288" s="96" t="n">
        <f aca="false">BR288-2.5</f>
        <v>-2.5</v>
      </c>
      <c r="BT288" s="124"/>
      <c r="BU288" s="124"/>
      <c r="BV288" s="124"/>
      <c r="BW288" s="124"/>
      <c r="BX288" s="124"/>
      <c r="BY288" s="124"/>
      <c r="CB288" s="149"/>
      <c r="CC288" s="124"/>
      <c r="CG288" s="124"/>
      <c r="CH288" s="124"/>
      <c r="CI288" s="124"/>
      <c r="CJ288" s="124"/>
      <c r="CK288" s="124"/>
      <c r="CO288" s="118"/>
      <c r="CP288" s="118"/>
      <c r="CZ288" s="150"/>
      <c r="DA288" s="124"/>
      <c r="DB288" s="123"/>
      <c r="DJ288" s="124"/>
      <c r="DK288" s="123"/>
      <c r="DQ288" s="124"/>
      <c r="DR288" s="123"/>
      <c r="DS288" s="96"/>
      <c r="DT288" s="124"/>
      <c r="DU288" s="124"/>
    </row>
    <row r="289" customFormat="false" ht="12" hidden="false" customHeight="false" outlineLevel="0" collapsed="false">
      <c r="C289" s="125" t="s">
        <v>134</v>
      </c>
      <c r="E289" s="124"/>
      <c r="F289" s="124"/>
      <c r="G289" s="147" t="n">
        <v>23</v>
      </c>
      <c r="J289" s="151" t="n">
        <v>23.25</v>
      </c>
      <c r="O289" s="124"/>
      <c r="P289" s="124"/>
      <c r="Q289" s="124"/>
      <c r="S289" s="118"/>
      <c r="T289" s="118"/>
      <c r="U289" s="124"/>
      <c r="V289" s="124"/>
      <c r="W289" s="124"/>
      <c r="AE289" s="124"/>
      <c r="AF289" s="124"/>
      <c r="AG289" s="124"/>
      <c r="AI289" s="118"/>
      <c r="AJ289" s="118"/>
      <c r="AM289" s="124"/>
      <c r="AN289" s="124"/>
      <c r="AO289" s="124"/>
      <c r="AQ289" s="124"/>
      <c r="AR289" s="124"/>
      <c r="AS289" s="124"/>
      <c r="AT289" s="124"/>
      <c r="AU289" s="124"/>
      <c r="AV289" s="124"/>
      <c r="BK289" s="124"/>
      <c r="BM289" s="124"/>
      <c r="BN289" s="124"/>
      <c r="BO289" s="124"/>
      <c r="BR289" s="124"/>
      <c r="BS289" s="96" t="n">
        <f aca="false">BR289-2.5</f>
        <v>-2.5</v>
      </c>
      <c r="BT289" s="124"/>
      <c r="BU289" s="124"/>
      <c r="BV289" s="124"/>
      <c r="BW289" s="124"/>
      <c r="BX289" s="124"/>
      <c r="BY289" s="124"/>
      <c r="CB289" s="149"/>
      <c r="CC289" s="124"/>
      <c r="CG289" s="124"/>
      <c r="CH289" s="124"/>
      <c r="CI289" s="124"/>
      <c r="CJ289" s="124"/>
      <c r="CK289" s="124"/>
      <c r="CO289" s="118"/>
      <c r="CP289" s="118"/>
      <c r="CZ289" s="150"/>
      <c r="DA289" s="124"/>
      <c r="DB289" s="123"/>
      <c r="DJ289" s="124"/>
      <c r="DK289" s="123"/>
      <c r="DQ289" s="124"/>
      <c r="DR289" s="123"/>
      <c r="DS289" s="96"/>
      <c r="DT289" s="124"/>
      <c r="DU289" s="124"/>
    </row>
    <row r="290" customFormat="false" ht="12" hidden="false" customHeight="false" outlineLevel="0" collapsed="false">
      <c r="C290" s="125" t="s">
        <v>135</v>
      </c>
      <c r="E290" s="124"/>
      <c r="F290" s="124"/>
      <c r="G290" s="147" t="n">
        <v>50</v>
      </c>
      <c r="J290" s="151" t="n">
        <v>50.5</v>
      </c>
      <c r="O290" s="124"/>
      <c r="P290" s="124"/>
      <c r="Q290" s="124"/>
      <c r="S290" s="118"/>
      <c r="T290" s="118"/>
      <c r="U290" s="124"/>
      <c r="V290" s="124"/>
      <c r="W290" s="124"/>
      <c r="AE290" s="124"/>
      <c r="AF290" s="124"/>
      <c r="AG290" s="124"/>
      <c r="AI290" s="118"/>
      <c r="AJ290" s="118"/>
      <c r="AM290" s="124"/>
      <c r="AN290" s="124"/>
      <c r="AO290" s="124"/>
      <c r="AQ290" s="124"/>
      <c r="AR290" s="124"/>
      <c r="AS290" s="124"/>
      <c r="AT290" s="124"/>
      <c r="AU290" s="124"/>
      <c r="AV290" s="124"/>
      <c r="BK290" s="124"/>
      <c r="BM290" s="124"/>
      <c r="BN290" s="124"/>
      <c r="BO290" s="124"/>
      <c r="BR290" s="124"/>
      <c r="BS290" s="96" t="n">
        <f aca="false">BR290-2.5</f>
        <v>-2.5</v>
      </c>
      <c r="BT290" s="124"/>
      <c r="BU290" s="124"/>
      <c r="BV290" s="124"/>
      <c r="BW290" s="124"/>
      <c r="BX290" s="124"/>
      <c r="BY290" s="124"/>
      <c r="CB290" s="149"/>
      <c r="CC290" s="124"/>
      <c r="CG290" s="124"/>
      <c r="CH290" s="124"/>
      <c r="CI290" s="124"/>
      <c r="CJ290" s="124"/>
      <c r="CK290" s="124"/>
      <c r="CO290" s="118"/>
      <c r="CP290" s="118"/>
      <c r="CZ290" s="150"/>
      <c r="DA290" s="124"/>
      <c r="DB290" s="123"/>
      <c r="DJ290" s="124"/>
      <c r="DK290" s="123"/>
      <c r="DQ290" s="124"/>
      <c r="DR290" s="123"/>
      <c r="DS290" s="96"/>
      <c r="DT290" s="124"/>
      <c r="DU290" s="124"/>
    </row>
    <row r="291" customFormat="false" ht="12" hidden="false" customHeight="false" outlineLevel="0" collapsed="false">
      <c r="C291" s="125" t="s">
        <v>136</v>
      </c>
      <c r="E291" s="124"/>
      <c r="F291" s="124"/>
      <c r="G291" s="124"/>
      <c r="J291" s="118"/>
      <c r="O291" s="124"/>
      <c r="P291" s="124"/>
      <c r="Q291" s="124"/>
      <c r="S291" s="118"/>
      <c r="T291" s="118"/>
      <c r="U291" s="124"/>
      <c r="V291" s="124"/>
      <c r="W291" s="124"/>
      <c r="AE291" s="124"/>
      <c r="AF291" s="124"/>
      <c r="AG291" s="124"/>
      <c r="AI291" s="118"/>
      <c r="AJ291" s="118"/>
      <c r="AM291" s="124"/>
      <c r="AN291" s="124"/>
      <c r="AO291" s="124"/>
      <c r="AQ291" s="124"/>
      <c r="AR291" s="124"/>
      <c r="AS291" s="124"/>
      <c r="AT291" s="124"/>
      <c r="AU291" s="124"/>
      <c r="AV291" s="124"/>
      <c r="BK291" s="124"/>
      <c r="BM291" s="124"/>
      <c r="BN291" s="124"/>
      <c r="BO291" s="124"/>
      <c r="BR291" s="124"/>
      <c r="BS291" s="96" t="n">
        <f aca="false">BR291-2.5</f>
        <v>-2.5</v>
      </c>
      <c r="BT291" s="124"/>
      <c r="BU291" s="124"/>
      <c r="BV291" s="124"/>
      <c r="BW291" s="124"/>
      <c r="BX291" s="124"/>
      <c r="BY291" s="124"/>
      <c r="CB291" s="149"/>
      <c r="CC291" s="124"/>
      <c r="CG291" s="124"/>
      <c r="CH291" s="124"/>
      <c r="CI291" s="124"/>
      <c r="CJ291" s="124"/>
      <c r="CK291" s="124"/>
      <c r="CO291" s="118"/>
      <c r="CP291" s="118"/>
      <c r="CZ291" s="150"/>
      <c r="DA291" s="124"/>
      <c r="DB291" s="123"/>
      <c r="DJ291" s="124"/>
      <c r="DK291" s="123"/>
      <c r="DQ291" s="124"/>
      <c r="DR291" s="123"/>
      <c r="DS291" s="96"/>
      <c r="DT291" s="124"/>
      <c r="DU291" s="124"/>
    </row>
    <row r="292" customFormat="false" ht="12" hidden="false" customHeight="false" outlineLevel="0" collapsed="false">
      <c r="C292" s="1" t="s">
        <v>128</v>
      </c>
      <c r="G292" s="147" t="n">
        <v>34</v>
      </c>
      <c r="J292" s="151" t="n">
        <v>34.375</v>
      </c>
      <c r="BK292" s="124"/>
      <c r="BS292" s="96" t="n">
        <f aca="false">BR292-2.5</f>
        <v>-2.5</v>
      </c>
      <c r="CZ292" s="150"/>
      <c r="DA292" s="124"/>
      <c r="DB292" s="123"/>
      <c r="DJ292" s="124"/>
      <c r="DK292" s="123"/>
      <c r="DQ292" s="124"/>
      <c r="DR292" s="123"/>
      <c r="DS292" s="96"/>
      <c r="DT292" s="124"/>
      <c r="DU292" s="124"/>
    </row>
    <row r="293" customFormat="false" ht="12" hidden="false" customHeight="false" outlineLevel="0" collapsed="false">
      <c r="C293" s="1" t="s">
        <v>129</v>
      </c>
      <c r="G293" s="147" t="n">
        <v>35.5</v>
      </c>
      <c r="J293" s="151" t="n">
        <v>36</v>
      </c>
      <c r="BK293" s="124"/>
      <c r="BS293" s="96" t="n">
        <f aca="false">BR293-2.5</f>
        <v>-2.5</v>
      </c>
      <c r="CZ293" s="150"/>
      <c r="DA293" s="124"/>
      <c r="DB293" s="123"/>
      <c r="DJ293" s="124"/>
      <c r="DK293" s="123"/>
      <c r="DQ293" s="124"/>
      <c r="DR293" s="123"/>
      <c r="DS293" s="96"/>
      <c r="DT293" s="124"/>
      <c r="DU293" s="124"/>
    </row>
    <row r="294" customFormat="false" ht="12" hidden="false" customHeight="false" outlineLevel="0" collapsed="false">
      <c r="C294" s="1" t="s">
        <v>130</v>
      </c>
      <c r="G294" s="147" t="n">
        <v>44.25</v>
      </c>
      <c r="J294" s="151" t="n">
        <v>44.5</v>
      </c>
      <c r="BK294" s="124"/>
      <c r="BS294" s="96" t="n">
        <f aca="false">BR294-2.5</f>
        <v>-2.5</v>
      </c>
      <c r="CZ294" s="150"/>
      <c r="DA294" s="124"/>
      <c r="DB294" s="123"/>
      <c r="DJ294" s="124"/>
      <c r="DK294" s="123"/>
      <c r="DQ294" s="124"/>
      <c r="DR294" s="123"/>
      <c r="DS294" s="96"/>
      <c r="DT294" s="124"/>
      <c r="DU294" s="124"/>
    </row>
    <row r="295" customFormat="false" ht="12" hidden="false" customHeight="false" outlineLevel="0" collapsed="false">
      <c r="C295" s="1" t="s">
        <v>131</v>
      </c>
      <c r="G295" s="147" t="n">
        <v>49.5</v>
      </c>
      <c r="J295" s="151" t="n">
        <v>49.75</v>
      </c>
      <c r="BK295" s="124"/>
      <c r="BS295" s="96" t="n">
        <f aca="false">BR295-2.5</f>
        <v>-2.5</v>
      </c>
      <c r="CZ295" s="150"/>
      <c r="DA295" s="124"/>
      <c r="DB295" s="123"/>
      <c r="DJ295" s="124"/>
      <c r="DK295" s="123"/>
      <c r="DQ295" s="124"/>
      <c r="DR295" s="123"/>
      <c r="DS295" s="96"/>
      <c r="DT295" s="124"/>
      <c r="DU295" s="124"/>
    </row>
    <row r="296" customFormat="false" ht="12" hidden="false" customHeight="false" outlineLevel="0" collapsed="false">
      <c r="C296" s="1" t="s">
        <v>137</v>
      </c>
      <c r="G296" s="147" t="n">
        <v>20.5</v>
      </c>
      <c r="J296" s="151" t="n">
        <v>21.5</v>
      </c>
      <c r="BK296" s="124"/>
      <c r="BS296" s="96" t="n">
        <f aca="false">BR296-2.5</f>
        <v>-2.5</v>
      </c>
      <c r="CZ296" s="150"/>
      <c r="DA296" s="124"/>
      <c r="DB296" s="123"/>
      <c r="DJ296" s="124"/>
      <c r="DK296" s="123"/>
      <c r="DQ296" s="124"/>
      <c r="DR296" s="123"/>
      <c r="DS296" s="96"/>
      <c r="DT296" s="124"/>
      <c r="DU296" s="124"/>
    </row>
    <row r="297" customFormat="false" ht="12" hidden="false" customHeight="false" outlineLevel="0" collapsed="false">
      <c r="BK297" s="124"/>
      <c r="BS297" s="96" t="n">
        <f aca="false">BR297-2.5</f>
        <v>-2.5</v>
      </c>
      <c r="CZ297" s="150"/>
      <c r="DA297" s="124"/>
      <c r="DB297" s="123"/>
      <c r="DJ297" s="124"/>
      <c r="DK297" s="123"/>
      <c r="DQ297" s="124"/>
      <c r="DR297" s="123"/>
      <c r="DS297" s="96"/>
      <c r="DT297" s="124"/>
      <c r="DU297" s="124"/>
    </row>
    <row r="298" customFormat="false" ht="12" hidden="false" customHeight="false" outlineLevel="0" collapsed="false">
      <c r="BK298" s="124"/>
      <c r="BS298" s="96" t="n">
        <f aca="false">BR298-2.5</f>
        <v>-2.5</v>
      </c>
      <c r="CZ298" s="150"/>
      <c r="DA298" s="124"/>
      <c r="DB298" s="123"/>
      <c r="DJ298" s="124"/>
      <c r="DK298" s="123"/>
      <c r="DQ298" s="124"/>
      <c r="DR298" s="123"/>
      <c r="DS298" s="96"/>
      <c r="DT298" s="124"/>
      <c r="DU298" s="124"/>
    </row>
    <row r="299" customFormat="false" ht="12" hidden="false" customHeight="false" outlineLevel="0" collapsed="false">
      <c r="G299" s="28"/>
      <c r="BK299" s="124"/>
      <c r="BS299" s="96" t="n">
        <f aca="false">BR299-2.5</f>
        <v>-2.5</v>
      </c>
      <c r="CZ299" s="150"/>
      <c r="DA299" s="124"/>
      <c r="DB299" s="123"/>
      <c r="DJ299" s="124"/>
      <c r="DK299" s="123"/>
      <c r="DQ299" s="124"/>
      <c r="DR299" s="123"/>
      <c r="DS299" s="96"/>
      <c r="DT299" s="124"/>
      <c r="DU299" s="124"/>
    </row>
    <row r="300" customFormat="false" ht="12" hidden="false" customHeight="false" outlineLevel="0" collapsed="false">
      <c r="G300" s="28"/>
      <c r="J300" s="151" t="s">
        <v>138</v>
      </c>
      <c r="BK300" s="124"/>
      <c r="BS300" s="96" t="n">
        <f aca="false">BR300-2.5</f>
        <v>-2.5</v>
      </c>
      <c r="CZ300" s="150"/>
      <c r="DA300" s="124"/>
      <c r="DB300" s="123"/>
      <c r="DJ300" s="124"/>
      <c r="DK300" s="123"/>
      <c r="DQ300" s="124"/>
      <c r="DR300" s="123"/>
      <c r="DS300" s="96"/>
      <c r="DT300" s="124"/>
      <c r="DU300" s="124"/>
    </row>
    <row r="301" customFormat="false" ht="12" hidden="false" customHeight="false" outlineLevel="0" collapsed="false">
      <c r="BK301" s="124"/>
      <c r="BS301" s="96" t="n">
        <f aca="false">BR301-2.5</f>
        <v>-2.5</v>
      </c>
      <c r="CZ301" s="150"/>
      <c r="DA301" s="124"/>
      <c r="DB301" s="123"/>
      <c r="DJ301" s="124"/>
      <c r="DK301" s="123"/>
      <c r="DQ301" s="124"/>
      <c r="DR301" s="123"/>
      <c r="DS301" s="96"/>
      <c r="DT301" s="124"/>
      <c r="DU301" s="124"/>
    </row>
    <row r="302" customFormat="false" ht="12" hidden="false" customHeight="false" outlineLevel="0" collapsed="false">
      <c r="BK302" s="124"/>
      <c r="BS302" s="96" t="n">
        <f aca="false">BR302-2.5</f>
        <v>-2.5</v>
      </c>
      <c r="CZ302" s="150"/>
      <c r="DA302" s="124"/>
      <c r="DB302" s="123"/>
      <c r="DJ302" s="124"/>
      <c r="DK302" s="123"/>
      <c r="DQ302" s="124"/>
      <c r="DR302" s="123"/>
      <c r="DS302" s="96"/>
      <c r="DT302" s="124"/>
      <c r="DU302" s="124"/>
    </row>
    <row r="303" customFormat="false" ht="12" hidden="false" customHeight="false" outlineLevel="0" collapsed="false">
      <c r="BK303" s="124"/>
      <c r="BS303" s="96" t="n">
        <f aca="false">BR303-2.5</f>
        <v>-2.5</v>
      </c>
      <c r="CZ303" s="150"/>
      <c r="DA303" s="124"/>
      <c r="DB303" s="123"/>
      <c r="DJ303" s="124"/>
      <c r="DK303" s="123"/>
      <c r="DQ303" s="124"/>
      <c r="DR303" s="123"/>
      <c r="DS303" s="96"/>
      <c r="DT303" s="124"/>
      <c r="DU303" s="124"/>
    </row>
    <row r="304" customFormat="false" ht="12" hidden="false" customHeight="false" outlineLevel="0" collapsed="false">
      <c r="BK304" s="124"/>
      <c r="BS304" s="96" t="n">
        <f aca="false">BR304-2.5</f>
        <v>-2.5</v>
      </c>
      <c r="CZ304" s="150"/>
      <c r="DA304" s="124"/>
      <c r="DB304" s="123"/>
      <c r="DJ304" s="124"/>
      <c r="DK304" s="123"/>
      <c r="DQ304" s="124"/>
      <c r="DR304" s="123"/>
      <c r="DS304" s="96"/>
      <c r="DT304" s="124"/>
      <c r="DU304" s="124"/>
    </row>
    <row r="305" customFormat="false" ht="12" hidden="false" customHeight="false" outlineLevel="0" collapsed="false">
      <c r="O305" s="28"/>
      <c r="S305" s="65"/>
      <c r="T305" s="65"/>
      <c r="U305" s="28"/>
      <c r="BK305" s="124"/>
      <c r="BS305" s="96" t="n">
        <f aca="false">BR305-2.5</f>
        <v>-2.5</v>
      </c>
      <c r="CZ305" s="150"/>
      <c r="DA305" s="124"/>
      <c r="DB305" s="123"/>
      <c r="DJ305" s="124"/>
      <c r="DK305" s="123"/>
      <c r="DQ305" s="124"/>
      <c r="DR305" s="123"/>
      <c r="DS305" s="96"/>
      <c r="DT305" s="124"/>
      <c r="DU305" s="124"/>
    </row>
    <row r="306" customFormat="false" ht="12" hidden="false" customHeight="false" outlineLevel="0" collapsed="false">
      <c r="O306" s="28"/>
      <c r="S306" s="65"/>
      <c r="T306" s="65"/>
      <c r="U306" s="28"/>
      <c r="BK306" s="124"/>
      <c r="BS306" s="96" t="n">
        <f aca="false">BR306-2.5</f>
        <v>-2.5</v>
      </c>
      <c r="CZ306" s="150"/>
      <c r="DA306" s="124"/>
      <c r="DB306" s="123"/>
      <c r="DJ306" s="124"/>
      <c r="DK306" s="123"/>
      <c r="DQ306" s="124"/>
      <c r="DR306" s="123"/>
      <c r="DS306" s="96"/>
      <c r="DT306" s="124"/>
      <c r="DU306" s="124"/>
    </row>
    <row r="307" customFormat="false" ht="12" hidden="false" customHeight="false" outlineLevel="0" collapsed="false">
      <c r="O307" s="28"/>
      <c r="S307" s="65"/>
      <c r="T307" s="65"/>
      <c r="U307" s="28"/>
      <c r="BK307" s="124"/>
      <c r="BS307" s="96" t="n">
        <f aca="false">BR307-2.5</f>
        <v>-2.5</v>
      </c>
      <c r="CZ307" s="150"/>
      <c r="DA307" s="124"/>
      <c r="DB307" s="123"/>
      <c r="DJ307" s="124"/>
      <c r="DK307" s="123"/>
      <c r="DQ307" s="124"/>
      <c r="DR307" s="123"/>
      <c r="DS307" s="96"/>
      <c r="DT307" s="124"/>
      <c r="DU307" s="124"/>
    </row>
    <row r="308" customFormat="false" ht="12" hidden="false" customHeight="false" outlineLevel="0" collapsed="false">
      <c r="BK308" s="124"/>
      <c r="BS308" s="96" t="n">
        <f aca="false">BR308-2.5</f>
        <v>-2.5</v>
      </c>
      <c r="CZ308" s="150"/>
      <c r="DA308" s="124"/>
      <c r="DB308" s="123"/>
      <c r="DJ308" s="124"/>
      <c r="DK308" s="123"/>
      <c r="DQ308" s="124"/>
      <c r="DR308" s="123"/>
      <c r="DS308" s="96"/>
      <c r="DT308" s="124"/>
      <c r="DU308" s="124"/>
    </row>
    <row r="309" customFormat="false" ht="12" hidden="false" customHeight="false" outlineLevel="0" collapsed="false">
      <c r="BK309" s="124"/>
      <c r="BS309" s="96" t="n">
        <f aca="false">BR309-2.5</f>
        <v>-2.5</v>
      </c>
      <c r="CZ309" s="150"/>
      <c r="DA309" s="124"/>
      <c r="DB309" s="123"/>
      <c r="DJ309" s="124"/>
      <c r="DK309" s="123"/>
      <c r="DQ309" s="124"/>
      <c r="DR309" s="123"/>
      <c r="DS309" s="96"/>
      <c r="DT309" s="124"/>
      <c r="DU309" s="124"/>
    </row>
    <row r="310" customFormat="false" ht="12" hidden="false" customHeight="false" outlineLevel="0" collapsed="false">
      <c r="BK310" s="124"/>
      <c r="BS310" s="96" t="n">
        <f aca="false">BR310-2.5</f>
        <v>-2.5</v>
      </c>
      <c r="CZ310" s="150"/>
      <c r="DA310" s="124"/>
      <c r="DB310" s="123"/>
      <c r="DJ310" s="124"/>
      <c r="DK310" s="123"/>
      <c r="DQ310" s="124"/>
      <c r="DR310" s="123"/>
      <c r="DS310" s="96"/>
      <c r="DT310" s="124"/>
      <c r="DU310" s="124"/>
    </row>
    <row r="311" customFormat="false" ht="12" hidden="false" customHeight="false" outlineLevel="0" collapsed="false">
      <c r="O311" s="124"/>
      <c r="S311" s="118"/>
      <c r="T311" s="118"/>
      <c r="U311" s="124"/>
      <c r="AF311" s="124"/>
      <c r="AI311" s="118"/>
      <c r="BK311" s="124"/>
      <c r="BS311" s="96" t="n">
        <f aca="false">BR311-2.5</f>
        <v>-2.5</v>
      </c>
      <c r="CZ311" s="150"/>
      <c r="DA311" s="124"/>
      <c r="DB311" s="123"/>
      <c r="DJ311" s="124"/>
      <c r="DK311" s="123"/>
      <c r="DQ311" s="124"/>
      <c r="DR311" s="123"/>
      <c r="DS311" s="96"/>
      <c r="DT311" s="124"/>
      <c r="DU311" s="124"/>
    </row>
    <row r="312" customFormat="false" ht="12" hidden="false" customHeight="false" outlineLevel="0" collapsed="false">
      <c r="S312" s="118"/>
      <c r="T312" s="118"/>
      <c r="AF312" s="124"/>
      <c r="AI312" s="118"/>
      <c r="BK312" s="124"/>
      <c r="BS312" s="96" t="n">
        <f aca="false">BR312-2.5</f>
        <v>-2.5</v>
      </c>
      <c r="CZ312" s="150"/>
      <c r="DA312" s="124"/>
      <c r="DB312" s="123"/>
      <c r="DJ312" s="124"/>
      <c r="DK312" s="123"/>
      <c r="DQ312" s="124"/>
      <c r="DR312" s="123"/>
      <c r="DS312" s="96"/>
      <c r="DT312" s="124"/>
      <c r="DU312" s="124"/>
    </row>
    <row r="313" customFormat="false" ht="12" hidden="false" customHeight="false" outlineLevel="0" collapsed="false">
      <c r="S313" s="118"/>
      <c r="T313" s="118"/>
      <c r="AF313" s="124"/>
      <c r="AI313" s="118"/>
      <c r="BK313" s="124"/>
      <c r="BS313" s="96" t="n">
        <f aca="false">BR313-2.5</f>
        <v>-2.5</v>
      </c>
      <c r="CZ313" s="150"/>
      <c r="DA313" s="124"/>
      <c r="DB313" s="123"/>
      <c r="DJ313" s="124"/>
      <c r="DK313" s="123"/>
      <c r="DQ313" s="124"/>
      <c r="DR313" s="123"/>
      <c r="DS313" s="96"/>
      <c r="DT313" s="124"/>
      <c r="DU313" s="124"/>
    </row>
    <row r="314" customFormat="false" ht="12" hidden="false" customHeight="false" outlineLevel="0" collapsed="false">
      <c r="S314" s="118"/>
      <c r="T314" s="118"/>
      <c r="AF314" s="124"/>
      <c r="AI314" s="118"/>
      <c r="BK314" s="124"/>
      <c r="BS314" s="96" t="n">
        <f aca="false">BR314-2.5</f>
        <v>-2.5</v>
      </c>
      <c r="CZ314" s="150"/>
      <c r="DA314" s="124"/>
      <c r="DB314" s="123"/>
      <c r="DJ314" s="124"/>
      <c r="DK314" s="123"/>
      <c r="DQ314" s="124"/>
      <c r="DR314" s="123"/>
      <c r="DS314" s="96"/>
      <c r="DT314" s="124"/>
      <c r="DU314" s="124"/>
    </row>
    <row r="315" customFormat="false" ht="12" hidden="false" customHeight="false" outlineLevel="0" collapsed="false">
      <c r="S315" s="118"/>
      <c r="T315" s="118"/>
      <c r="AF315" s="124"/>
      <c r="AI315" s="118"/>
      <c r="BK315" s="124"/>
      <c r="BS315" s="96" t="n">
        <f aca="false">BR315-2.5</f>
        <v>-2.5</v>
      </c>
      <c r="CZ315" s="150"/>
      <c r="DA315" s="124"/>
      <c r="DB315" s="123"/>
      <c r="DJ315" s="124"/>
      <c r="DK315" s="123"/>
      <c r="DQ315" s="124"/>
      <c r="DR315" s="123"/>
      <c r="DS315" s="96"/>
      <c r="DT315" s="124"/>
      <c r="DU315" s="124"/>
    </row>
    <row r="316" customFormat="false" ht="12" hidden="false" customHeight="false" outlineLevel="0" collapsed="false">
      <c r="S316" s="118"/>
      <c r="T316" s="118"/>
      <c r="AF316" s="124"/>
      <c r="AI316" s="118"/>
      <c r="BK316" s="124"/>
      <c r="BS316" s="96" t="n">
        <f aca="false">BR316-2.5</f>
        <v>-2.5</v>
      </c>
      <c r="CZ316" s="150"/>
      <c r="DA316" s="124"/>
      <c r="DB316" s="123"/>
      <c r="DJ316" s="124"/>
      <c r="DK316" s="123"/>
      <c r="DQ316" s="124"/>
      <c r="DR316" s="123"/>
      <c r="DS316" s="96"/>
      <c r="DT316" s="124"/>
      <c r="DU316" s="124"/>
    </row>
    <row r="317" customFormat="false" ht="12" hidden="false" customHeight="false" outlineLevel="0" collapsed="false">
      <c r="S317" s="118"/>
      <c r="T317" s="118"/>
      <c r="AF317" s="124"/>
      <c r="AI317" s="118"/>
      <c r="BK317" s="124"/>
      <c r="BS317" s="96" t="n">
        <f aca="false">BR317-2.5</f>
        <v>-2.5</v>
      </c>
      <c r="CZ317" s="150"/>
      <c r="DA317" s="124"/>
      <c r="DB317" s="123"/>
      <c r="DJ317" s="124"/>
      <c r="DK317" s="123"/>
      <c r="DQ317" s="124"/>
      <c r="DR317" s="123"/>
      <c r="DS317" s="96"/>
      <c r="DT317" s="124"/>
      <c r="DU317" s="124"/>
    </row>
    <row r="318" customFormat="false" ht="12" hidden="false" customHeight="false" outlineLevel="0" collapsed="false">
      <c r="O318" s="124"/>
      <c r="S318" s="118"/>
      <c r="T318" s="118"/>
      <c r="U318" s="124"/>
      <c r="AF318" s="124"/>
      <c r="AI318" s="118"/>
      <c r="BK318" s="124"/>
      <c r="BS318" s="96" t="n">
        <f aca="false">BR318-2.5</f>
        <v>-2.5</v>
      </c>
      <c r="CZ318" s="150"/>
      <c r="DA318" s="124"/>
      <c r="DB318" s="123"/>
      <c r="DJ318" s="124"/>
      <c r="DK318" s="123"/>
      <c r="DQ318" s="124"/>
      <c r="DR318" s="123"/>
      <c r="DS318" s="96"/>
      <c r="DT318" s="124"/>
      <c r="DU318" s="124"/>
    </row>
    <row r="319" customFormat="false" ht="12" hidden="false" customHeight="false" outlineLevel="0" collapsed="false">
      <c r="S319" s="118"/>
      <c r="T319" s="118"/>
      <c r="AF319" s="124"/>
      <c r="AI319" s="118"/>
      <c r="BK319" s="124"/>
      <c r="BS319" s="96" t="n">
        <f aca="false">BR319-2.5</f>
        <v>-2.5</v>
      </c>
      <c r="CZ319" s="150"/>
      <c r="DA319" s="124"/>
      <c r="DB319" s="123"/>
      <c r="DJ319" s="124"/>
      <c r="DK319" s="123"/>
      <c r="DQ319" s="124"/>
      <c r="DR319" s="123"/>
      <c r="DS319" s="96"/>
      <c r="DT319" s="124"/>
      <c r="DU319" s="124"/>
    </row>
    <row r="320" customFormat="false" ht="12" hidden="false" customHeight="false" outlineLevel="0" collapsed="false">
      <c r="BK320" s="124"/>
      <c r="BS320" s="96" t="n">
        <f aca="false">BR320-2.5</f>
        <v>-2.5</v>
      </c>
      <c r="CZ320" s="150"/>
      <c r="DA320" s="124"/>
      <c r="DB320" s="123"/>
      <c r="DJ320" s="124"/>
      <c r="DK320" s="123"/>
      <c r="DQ320" s="124"/>
      <c r="DR320" s="123"/>
      <c r="DS320" s="96"/>
      <c r="DT320" s="124"/>
      <c r="DU320" s="124"/>
    </row>
    <row r="321" customFormat="false" ht="12" hidden="false" customHeight="false" outlineLevel="0" collapsed="false">
      <c r="BK321" s="124"/>
      <c r="BS321" s="96" t="n">
        <f aca="false">BR321-2.5</f>
        <v>-2.5</v>
      </c>
      <c r="CZ321" s="150"/>
      <c r="DA321" s="124"/>
      <c r="DB321" s="123"/>
      <c r="DJ321" s="124"/>
      <c r="DK321" s="123"/>
      <c r="DQ321" s="124"/>
      <c r="DR321" s="123"/>
      <c r="DS321" s="96"/>
      <c r="DT321" s="124"/>
      <c r="DU321" s="124"/>
    </row>
    <row r="322" customFormat="false" ht="12" hidden="false" customHeight="false" outlineLevel="0" collapsed="false">
      <c r="BK322" s="124"/>
      <c r="BS322" s="96" t="n">
        <f aca="false">BR322-2.5</f>
        <v>-2.5</v>
      </c>
      <c r="CZ322" s="150"/>
      <c r="DA322" s="124"/>
      <c r="DB322" s="123"/>
      <c r="DJ322" s="124"/>
      <c r="DK322" s="123"/>
      <c r="DQ322" s="124"/>
      <c r="DR322" s="123"/>
      <c r="DS322" s="96"/>
      <c r="DT322" s="124"/>
      <c r="DU322" s="124"/>
    </row>
    <row r="323" customFormat="false" ht="12" hidden="false" customHeight="false" outlineLevel="0" collapsed="false">
      <c r="BK323" s="124"/>
      <c r="BS323" s="96" t="n">
        <f aca="false">BR323-2.5</f>
        <v>-2.5</v>
      </c>
      <c r="CZ323" s="150"/>
      <c r="DA323" s="124"/>
      <c r="DB323" s="123"/>
      <c r="DJ323" s="124"/>
      <c r="DK323" s="123"/>
      <c r="DQ323" s="124"/>
      <c r="DR323" s="123"/>
      <c r="DS323" s="96"/>
      <c r="DT323" s="124"/>
      <c r="DU323" s="124"/>
    </row>
    <row r="324" customFormat="false" ht="12" hidden="false" customHeight="false" outlineLevel="0" collapsed="false">
      <c r="BK324" s="124"/>
      <c r="BS324" s="96" t="n">
        <f aca="false">BR324-2.5</f>
        <v>-2.5</v>
      </c>
      <c r="CZ324" s="150"/>
      <c r="DA324" s="124"/>
      <c r="DB324" s="123"/>
      <c r="DJ324" s="124"/>
      <c r="DK324" s="123"/>
      <c r="DQ324" s="124"/>
      <c r="DR324" s="123"/>
      <c r="DS324" s="96"/>
      <c r="DT324" s="124"/>
      <c r="DU324" s="124"/>
    </row>
    <row r="325" customFormat="false" ht="12" hidden="false" customHeight="false" outlineLevel="0" collapsed="false">
      <c r="BK325" s="124"/>
      <c r="BS325" s="96" t="n">
        <f aca="false">BR325-2.5</f>
        <v>-2.5</v>
      </c>
      <c r="CZ325" s="150"/>
      <c r="DA325" s="124"/>
      <c r="DB325" s="123"/>
      <c r="DJ325" s="124"/>
      <c r="DK325" s="123"/>
      <c r="DQ325" s="124"/>
      <c r="DR325" s="123"/>
      <c r="DS325" s="96"/>
      <c r="DT325" s="124"/>
      <c r="DU325" s="124"/>
    </row>
    <row r="326" customFormat="false" ht="12" hidden="false" customHeight="false" outlineLevel="0" collapsed="false">
      <c r="BK326" s="124"/>
      <c r="BS326" s="96" t="n">
        <f aca="false">BR326-2.5</f>
        <v>-2.5</v>
      </c>
      <c r="CZ326" s="150"/>
      <c r="DA326" s="124"/>
      <c r="DB326" s="123"/>
      <c r="DJ326" s="124"/>
      <c r="DK326" s="123"/>
      <c r="DQ326" s="124"/>
      <c r="DR326" s="123"/>
      <c r="DS326" s="96"/>
      <c r="DT326" s="124"/>
      <c r="DU326" s="124"/>
    </row>
    <row r="327" customFormat="false" ht="12" hidden="false" customHeight="false" outlineLevel="0" collapsed="false">
      <c r="BK327" s="124"/>
      <c r="BS327" s="96" t="n">
        <f aca="false">BR327-2.5</f>
        <v>-2.5</v>
      </c>
      <c r="CZ327" s="150"/>
      <c r="DA327" s="124"/>
      <c r="DB327" s="123"/>
      <c r="DJ327" s="124"/>
      <c r="DK327" s="123"/>
      <c r="DQ327" s="124"/>
      <c r="DR327" s="123"/>
      <c r="DS327" s="96"/>
      <c r="DT327" s="124"/>
      <c r="DU327" s="124"/>
    </row>
    <row r="328" customFormat="false" ht="12" hidden="false" customHeight="false" outlineLevel="0" collapsed="false">
      <c r="BK328" s="124"/>
      <c r="BS328" s="96" t="n">
        <f aca="false">BR328-2.5</f>
        <v>-2.5</v>
      </c>
      <c r="CZ328" s="150"/>
      <c r="DA328" s="124"/>
      <c r="DB328" s="123"/>
      <c r="DJ328" s="124"/>
      <c r="DK328" s="123"/>
      <c r="DQ328" s="124"/>
      <c r="DR328" s="123"/>
      <c r="DS328" s="96"/>
      <c r="DT328" s="124"/>
      <c r="DU328" s="124"/>
    </row>
    <row r="329" customFormat="false" ht="12" hidden="false" customHeight="false" outlineLevel="0" collapsed="false">
      <c r="BK329" s="124"/>
      <c r="BS329" s="96" t="n">
        <f aca="false">BR329-2.5</f>
        <v>-2.5</v>
      </c>
      <c r="CZ329" s="150"/>
      <c r="DA329" s="124"/>
      <c r="DB329" s="123"/>
      <c r="DJ329" s="124"/>
      <c r="DK329" s="123"/>
      <c r="DQ329" s="124"/>
      <c r="DR329" s="123"/>
      <c r="DS329" s="96"/>
      <c r="DT329" s="124"/>
      <c r="DU329" s="124"/>
    </row>
    <row r="330" customFormat="false" ht="12" hidden="false" customHeight="false" outlineLevel="0" collapsed="false">
      <c r="BK330" s="124"/>
      <c r="BS330" s="96" t="n">
        <f aca="false">BR330-2.5</f>
        <v>-2.5</v>
      </c>
      <c r="CZ330" s="150"/>
      <c r="DA330" s="124"/>
      <c r="DB330" s="123"/>
      <c r="DJ330" s="124"/>
      <c r="DK330" s="123"/>
      <c r="DQ330" s="124"/>
      <c r="DR330" s="123"/>
      <c r="DS330" s="96"/>
      <c r="DT330" s="124"/>
      <c r="DU330" s="124"/>
    </row>
    <row r="331" customFormat="false" ht="12" hidden="false" customHeight="false" outlineLevel="0" collapsed="false">
      <c r="BK331" s="124"/>
      <c r="BS331" s="96" t="n">
        <f aca="false">BR331-2.5</f>
        <v>-2.5</v>
      </c>
      <c r="CZ331" s="150"/>
      <c r="DA331" s="124"/>
      <c r="DB331" s="123"/>
      <c r="DJ331" s="124"/>
      <c r="DK331" s="123"/>
      <c r="DQ331" s="124"/>
      <c r="DR331" s="123"/>
      <c r="DS331" s="96"/>
      <c r="DT331" s="124"/>
      <c r="DU331" s="124"/>
    </row>
    <row r="332" customFormat="false" ht="12" hidden="false" customHeight="false" outlineLevel="0" collapsed="false">
      <c r="BS332" s="96" t="n">
        <f aca="false">BR332-2.5</f>
        <v>-2.5</v>
      </c>
      <c r="CZ332" s="150"/>
      <c r="DA332" s="124"/>
      <c r="DB332" s="123"/>
      <c r="DJ332" s="124"/>
      <c r="DK332" s="123"/>
      <c r="DQ332" s="124"/>
      <c r="DR332" s="123"/>
      <c r="DS332" s="96"/>
      <c r="DT332" s="124"/>
      <c r="DU332" s="124"/>
    </row>
    <row r="333" customFormat="false" ht="12" hidden="false" customHeight="false" outlineLevel="0" collapsed="false">
      <c r="BS333" s="96" t="n">
        <f aca="false">BR333-2.5</f>
        <v>-2.5</v>
      </c>
      <c r="CZ333" s="150"/>
      <c r="DA333" s="124"/>
      <c r="DB333" s="123"/>
      <c r="DJ333" s="124"/>
      <c r="DK333" s="123"/>
      <c r="DQ333" s="124"/>
      <c r="DR333" s="123"/>
      <c r="DS333" s="96"/>
      <c r="DT333" s="124"/>
      <c r="DU333" s="124"/>
    </row>
    <row r="334" customFormat="false" ht="12" hidden="false" customHeight="false" outlineLevel="0" collapsed="false">
      <c r="BS334" s="96" t="n">
        <f aca="false">BR334-2.5</f>
        <v>-2.5</v>
      </c>
      <c r="CZ334" s="124"/>
      <c r="DA334" s="124"/>
      <c r="DB334" s="123"/>
      <c r="DJ334" s="124"/>
      <c r="DK334" s="123"/>
      <c r="DQ334" s="124"/>
      <c r="DR334" s="123"/>
      <c r="DS334" s="96"/>
      <c r="DT334" s="124"/>
      <c r="DU334" s="124"/>
    </row>
    <row r="335" customFormat="false" ht="12" hidden="false" customHeight="false" outlineLevel="0" collapsed="false">
      <c r="BS335" s="96" t="n">
        <f aca="false">BR335-2.5</f>
        <v>-2.5</v>
      </c>
      <c r="CZ335" s="124"/>
      <c r="DA335" s="124"/>
      <c r="DB335" s="123"/>
      <c r="DJ335" s="124"/>
      <c r="DK335" s="123"/>
      <c r="DQ335" s="124"/>
      <c r="DR335" s="123"/>
      <c r="DS335" s="96"/>
      <c r="DT335" s="124"/>
      <c r="DU335" s="124"/>
    </row>
    <row r="336" customFormat="false" ht="12" hidden="false" customHeight="false" outlineLevel="0" collapsed="false">
      <c r="BS336" s="96" t="n">
        <f aca="false">BR336-2.5</f>
        <v>-2.5</v>
      </c>
      <c r="CZ336" s="124"/>
      <c r="DA336" s="124"/>
      <c r="DB336" s="123"/>
      <c r="DJ336" s="124"/>
      <c r="DK336" s="123"/>
      <c r="DQ336" s="124"/>
      <c r="DR336" s="123"/>
      <c r="DS336" s="96"/>
      <c r="DT336" s="124"/>
      <c r="DU336" s="124"/>
    </row>
    <row r="337" customFormat="false" ht="12" hidden="false" customHeight="false" outlineLevel="0" collapsed="false">
      <c r="BS337" s="96" t="n">
        <f aca="false">BR337-2.5</f>
        <v>-2.5</v>
      </c>
      <c r="CZ337" s="124"/>
      <c r="DA337" s="124"/>
      <c r="DB337" s="123"/>
      <c r="DJ337" s="124"/>
      <c r="DK337" s="123"/>
      <c r="DQ337" s="124"/>
      <c r="DR337" s="123"/>
      <c r="DS337" s="96"/>
      <c r="DT337" s="124"/>
      <c r="DU337" s="124"/>
    </row>
    <row r="338" customFormat="false" ht="12" hidden="false" customHeight="false" outlineLevel="0" collapsed="false">
      <c r="BS338" s="96" t="n">
        <f aca="false">BR338-2.5</f>
        <v>-2.5</v>
      </c>
      <c r="CZ338" s="124"/>
      <c r="DA338" s="124"/>
      <c r="DB338" s="123"/>
      <c r="DJ338" s="124"/>
      <c r="DK338" s="123"/>
      <c r="DQ338" s="124"/>
      <c r="DR338" s="123"/>
      <c r="DS338" s="96"/>
      <c r="DT338" s="124"/>
      <c r="DU338" s="124"/>
    </row>
    <row r="339" customFormat="false" ht="12" hidden="false" customHeight="false" outlineLevel="0" collapsed="false">
      <c r="BS339" s="96" t="n">
        <f aca="false">BR339-2.5</f>
        <v>-2.5</v>
      </c>
      <c r="CZ339" s="124"/>
      <c r="DA339" s="124"/>
      <c r="DB339" s="123"/>
      <c r="DJ339" s="124"/>
      <c r="DK339" s="123"/>
      <c r="DQ339" s="124"/>
      <c r="DR339" s="123"/>
      <c r="DS339" s="96"/>
      <c r="DT339" s="124"/>
      <c r="DU339" s="124"/>
    </row>
    <row r="340" customFormat="false" ht="12" hidden="false" customHeight="false" outlineLevel="0" collapsed="false">
      <c r="BS340" s="96" t="n">
        <f aca="false">BR340-2.5</f>
        <v>-2.5</v>
      </c>
      <c r="CZ340" s="124"/>
      <c r="DA340" s="124"/>
      <c r="DB340" s="123"/>
      <c r="DJ340" s="124"/>
      <c r="DK340" s="123"/>
      <c r="DQ340" s="124"/>
      <c r="DR340" s="123"/>
      <c r="DS340" s="96"/>
      <c r="DT340" s="124"/>
      <c r="DU340" s="124"/>
    </row>
    <row r="341" customFormat="false" ht="12" hidden="false" customHeight="false" outlineLevel="0" collapsed="false">
      <c r="BS341" s="96" t="n">
        <f aca="false">BR341-2.5</f>
        <v>-2.5</v>
      </c>
      <c r="CZ341" s="124"/>
      <c r="DA341" s="124"/>
      <c r="DB341" s="123"/>
      <c r="DJ341" s="124"/>
      <c r="DK341" s="123"/>
      <c r="DQ341" s="124"/>
      <c r="DR341" s="123"/>
      <c r="DS341" s="96"/>
      <c r="DT341" s="124"/>
      <c r="DU341" s="124"/>
    </row>
    <row r="342" customFormat="false" ht="12" hidden="false" customHeight="false" outlineLevel="0" collapsed="false">
      <c r="BS342" s="96" t="n">
        <f aca="false">BR342-2.5</f>
        <v>-2.5</v>
      </c>
      <c r="CZ342" s="124"/>
      <c r="DA342" s="124"/>
      <c r="DB342" s="123"/>
      <c r="DJ342" s="124"/>
      <c r="DK342" s="123"/>
      <c r="DQ342" s="124"/>
      <c r="DR342" s="123"/>
      <c r="DS342" s="96"/>
      <c r="DT342" s="124"/>
      <c r="DU342" s="124"/>
    </row>
    <row r="343" customFormat="false" ht="12" hidden="false" customHeight="false" outlineLevel="0" collapsed="false">
      <c r="BS343" s="96" t="n">
        <f aca="false">BR343-2.5</f>
        <v>-2.5</v>
      </c>
      <c r="CZ343" s="124"/>
      <c r="DA343" s="124"/>
      <c r="DB343" s="123"/>
      <c r="DJ343" s="124"/>
      <c r="DK343" s="123"/>
      <c r="DQ343" s="124"/>
      <c r="DR343" s="123"/>
      <c r="DS343" s="96"/>
      <c r="DT343" s="124"/>
      <c r="DU343" s="124"/>
    </row>
    <row r="344" customFormat="false" ht="12" hidden="false" customHeight="false" outlineLevel="0" collapsed="false">
      <c r="BS344" s="96" t="n">
        <f aca="false">BR344-2.5</f>
        <v>-2.5</v>
      </c>
      <c r="CZ344" s="124"/>
      <c r="DA344" s="124"/>
      <c r="DB344" s="123"/>
      <c r="DJ344" s="124"/>
      <c r="DK344" s="123"/>
      <c r="DQ344" s="124"/>
      <c r="DR344" s="123"/>
      <c r="DS344" s="96"/>
      <c r="DT344" s="124"/>
      <c r="DU344" s="124"/>
    </row>
    <row r="345" customFormat="false" ht="12" hidden="false" customHeight="false" outlineLevel="0" collapsed="false">
      <c r="BS345" s="96" t="n">
        <f aca="false">BR345-2.5</f>
        <v>-2.5</v>
      </c>
      <c r="CZ345" s="124"/>
      <c r="DA345" s="124"/>
      <c r="DB345" s="123"/>
      <c r="DJ345" s="124"/>
      <c r="DK345" s="123"/>
      <c r="DQ345" s="124"/>
      <c r="DR345" s="123"/>
      <c r="DS345" s="96"/>
      <c r="DT345" s="124"/>
      <c r="DU345" s="124"/>
    </row>
    <row r="346" customFormat="false" ht="12" hidden="false" customHeight="false" outlineLevel="0" collapsed="false">
      <c r="BS346" s="96" t="n">
        <f aca="false">BR346-2.5</f>
        <v>-2.5</v>
      </c>
      <c r="CZ346" s="124"/>
      <c r="DA346" s="124"/>
      <c r="DB346" s="123"/>
      <c r="DJ346" s="124"/>
      <c r="DK346" s="123"/>
      <c r="DQ346" s="124"/>
      <c r="DR346" s="123"/>
      <c r="DS346" s="96"/>
      <c r="DT346" s="124"/>
      <c r="DU346" s="124"/>
    </row>
    <row r="347" customFormat="false" ht="12" hidden="false" customHeight="false" outlineLevel="0" collapsed="false">
      <c r="BS347" s="96" t="n">
        <f aca="false">BR347-2.5</f>
        <v>-2.5</v>
      </c>
      <c r="CZ347" s="124"/>
      <c r="DA347" s="124"/>
      <c r="DB347" s="123"/>
      <c r="DJ347" s="124"/>
      <c r="DK347" s="123"/>
      <c r="DQ347" s="124"/>
      <c r="DR347" s="123"/>
      <c r="DS347" s="96"/>
      <c r="DT347" s="124"/>
      <c r="DU347" s="124"/>
    </row>
    <row r="348" customFormat="false" ht="12" hidden="false" customHeight="false" outlineLevel="0" collapsed="false">
      <c r="BS348" s="96" t="n">
        <f aca="false">BR348-2.5</f>
        <v>-2.5</v>
      </c>
      <c r="CZ348" s="124"/>
      <c r="DA348" s="124"/>
      <c r="DB348" s="123"/>
      <c r="DJ348" s="124"/>
      <c r="DK348" s="123"/>
      <c r="DQ348" s="124"/>
      <c r="DR348" s="123"/>
      <c r="DS348" s="96"/>
      <c r="DT348" s="124"/>
      <c r="DU348" s="124"/>
    </row>
    <row r="349" customFormat="false" ht="12" hidden="false" customHeight="false" outlineLevel="0" collapsed="false">
      <c r="BS349" s="96" t="n">
        <f aca="false">BR349-2.5</f>
        <v>-2.5</v>
      </c>
      <c r="CZ349" s="124"/>
      <c r="DA349" s="124"/>
      <c r="DB349" s="123"/>
      <c r="DJ349" s="124"/>
      <c r="DK349" s="123"/>
      <c r="DQ349" s="124"/>
      <c r="DR349" s="123"/>
      <c r="DS349" s="96"/>
      <c r="DT349" s="124"/>
      <c r="DU349" s="124"/>
    </row>
    <row r="350" customFormat="false" ht="12" hidden="false" customHeight="false" outlineLevel="0" collapsed="false">
      <c r="BS350" s="96" t="n">
        <f aca="false">BR350-2.5</f>
        <v>-2.5</v>
      </c>
      <c r="CZ350" s="124"/>
      <c r="DA350" s="124"/>
      <c r="DB350" s="123"/>
      <c r="DJ350" s="124"/>
      <c r="DK350" s="123"/>
      <c r="DQ350" s="124"/>
      <c r="DR350" s="123"/>
      <c r="DS350" s="96"/>
      <c r="DT350" s="124"/>
      <c r="DU350" s="124"/>
    </row>
    <row r="351" customFormat="false" ht="12" hidden="false" customHeight="false" outlineLevel="0" collapsed="false">
      <c r="BS351" s="96" t="n">
        <f aca="false">BR351-2.5</f>
        <v>-2.5</v>
      </c>
      <c r="CZ351" s="124"/>
      <c r="DA351" s="124"/>
      <c r="DB351" s="123"/>
      <c r="DJ351" s="124"/>
      <c r="DK351" s="123"/>
      <c r="DQ351" s="124"/>
      <c r="DR351" s="123"/>
      <c r="DS351" s="96"/>
      <c r="DT351" s="124"/>
      <c r="DU351" s="124"/>
    </row>
    <row r="352" customFormat="false" ht="12" hidden="false" customHeight="false" outlineLevel="0" collapsed="false">
      <c r="BS352" s="96" t="n">
        <f aca="false">BR352-2.5</f>
        <v>-2.5</v>
      </c>
      <c r="CZ352" s="124"/>
      <c r="DA352" s="124"/>
      <c r="DB352" s="123"/>
      <c r="DJ352" s="124"/>
      <c r="DK352" s="123"/>
      <c r="DQ352" s="124"/>
      <c r="DR352" s="123"/>
      <c r="DS352" s="96"/>
      <c r="DT352" s="124"/>
      <c r="DU352" s="124"/>
    </row>
    <row r="353" customFormat="false" ht="12" hidden="false" customHeight="false" outlineLevel="0" collapsed="false">
      <c r="BS353" s="96" t="n">
        <f aca="false">BR353-2.5</f>
        <v>-2.5</v>
      </c>
      <c r="CZ353" s="124"/>
      <c r="DA353" s="124"/>
      <c r="DB353" s="123"/>
      <c r="DJ353" s="124"/>
      <c r="DK353" s="123"/>
      <c r="DQ353" s="124"/>
      <c r="DR353" s="123"/>
      <c r="DS353" s="96"/>
      <c r="DT353" s="124"/>
      <c r="DU353" s="124"/>
    </row>
    <row r="354" customFormat="false" ht="12" hidden="false" customHeight="false" outlineLevel="0" collapsed="false">
      <c r="BS354" s="96" t="n">
        <f aca="false">BR354-2.5</f>
        <v>-2.5</v>
      </c>
      <c r="CZ354" s="124"/>
      <c r="DA354" s="124"/>
      <c r="DB354" s="123"/>
      <c r="DJ354" s="124"/>
      <c r="DK354" s="123"/>
      <c r="DQ354" s="124"/>
      <c r="DR354" s="123"/>
      <c r="DS354" s="96"/>
      <c r="DT354" s="124"/>
      <c r="DU354" s="124"/>
    </row>
    <row r="355" customFormat="false" ht="12" hidden="false" customHeight="false" outlineLevel="0" collapsed="false">
      <c r="BS355" s="96" t="n">
        <f aca="false">BR355-2.5</f>
        <v>-2.5</v>
      </c>
      <c r="CZ355" s="124"/>
      <c r="DA355" s="124"/>
      <c r="DB355" s="123"/>
      <c r="DJ355" s="124"/>
      <c r="DK355" s="123"/>
      <c r="DQ355" s="124"/>
      <c r="DR355" s="123"/>
      <c r="DS355" s="96"/>
      <c r="DT355" s="124"/>
      <c r="DU355" s="124"/>
    </row>
    <row r="356" customFormat="false" ht="12" hidden="false" customHeight="false" outlineLevel="0" collapsed="false">
      <c r="BS356" s="96" t="n">
        <f aca="false">BR356-2.5</f>
        <v>-2.5</v>
      </c>
      <c r="CZ356" s="124"/>
      <c r="DA356" s="124"/>
      <c r="DB356" s="123"/>
      <c r="DJ356" s="124"/>
      <c r="DK356" s="123"/>
      <c r="DQ356" s="124"/>
      <c r="DR356" s="123"/>
      <c r="DS356" s="96"/>
      <c r="DT356" s="124"/>
      <c r="DU356" s="124"/>
    </row>
    <row r="357" customFormat="false" ht="12" hidden="false" customHeight="false" outlineLevel="0" collapsed="false">
      <c r="BS357" s="96" t="n">
        <f aca="false">BR357-2.5</f>
        <v>-2.5</v>
      </c>
      <c r="CZ357" s="124"/>
      <c r="DA357" s="124"/>
      <c r="DB357" s="123"/>
      <c r="DJ357" s="124"/>
      <c r="DK357" s="123"/>
      <c r="DQ357" s="124"/>
      <c r="DR357" s="123"/>
      <c r="DS357" s="96"/>
      <c r="DT357" s="124"/>
      <c r="DU357" s="124"/>
    </row>
    <row r="358" customFormat="false" ht="12" hidden="false" customHeight="false" outlineLevel="0" collapsed="false">
      <c r="BS358" s="96" t="n">
        <f aca="false">BR358-2.5</f>
        <v>-2.5</v>
      </c>
      <c r="CZ358" s="124"/>
      <c r="DA358" s="124"/>
      <c r="DB358" s="123"/>
      <c r="DJ358" s="124"/>
      <c r="DK358" s="123"/>
      <c r="DQ358" s="124"/>
      <c r="DR358" s="123"/>
      <c r="DS358" s="96"/>
      <c r="DT358" s="124"/>
      <c r="DU358" s="124"/>
    </row>
    <row r="359" customFormat="false" ht="12" hidden="false" customHeight="false" outlineLevel="0" collapsed="false">
      <c r="BS359" s="96" t="n">
        <f aca="false">BR359-2.5</f>
        <v>-2.5</v>
      </c>
      <c r="CZ359" s="124"/>
      <c r="DA359" s="124"/>
      <c r="DB359" s="123"/>
      <c r="DJ359" s="124"/>
      <c r="DK359" s="123"/>
      <c r="DQ359" s="124"/>
      <c r="DR359" s="123"/>
      <c r="DS359" s="96"/>
      <c r="DT359" s="124"/>
      <c r="DU359" s="124"/>
    </row>
    <row r="360" customFormat="false" ht="12" hidden="false" customHeight="false" outlineLevel="0" collapsed="false">
      <c r="BS360" s="96" t="n">
        <f aca="false">BR360-2.5</f>
        <v>-2.5</v>
      </c>
      <c r="CZ360" s="124"/>
      <c r="DA360" s="124"/>
      <c r="DB360" s="123"/>
      <c r="DJ360" s="124"/>
      <c r="DK360" s="123"/>
      <c r="DQ360" s="124"/>
      <c r="DR360" s="123"/>
      <c r="DS360" s="96"/>
      <c r="DT360" s="124"/>
      <c r="DU360" s="124"/>
    </row>
    <row r="361" customFormat="false" ht="12" hidden="false" customHeight="false" outlineLevel="0" collapsed="false">
      <c r="BS361" s="96" t="n">
        <f aca="false">BR361-2.5</f>
        <v>-2.5</v>
      </c>
      <c r="CZ361" s="124"/>
      <c r="DA361" s="124"/>
      <c r="DB361" s="123"/>
      <c r="DJ361" s="124"/>
      <c r="DK361" s="123"/>
      <c r="DQ361" s="124"/>
      <c r="DR361" s="123"/>
      <c r="DS361" s="96"/>
      <c r="DT361" s="124"/>
      <c r="DU361" s="124"/>
    </row>
    <row r="362" customFormat="false" ht="12" hidden="false" customHeight="false" outlineLevel="0" collapsed="false">
      <c r="BS362" s="96" t="n">
        <f aca="false">BR362-2.5</f>
        <v>-2.5</v>
      </c>
      <c r="CZ362" s="124"/>
      <c r="DA362" s="124"/>
      <c r="DB362" s="123"/>
      <c r="DJ362" s="124"/>
      <c r="DK362" s="123"/>
      <c r="DQ362" s="124"/>
      <c r="DR362" s="123"/>
      <c r="DS362" s="96"/>
      <c r="DT362" s="124"/>
      <c r="DU362" s="124"/>
    </row>
    <row r="363" customFormat="false" ht="12" hidden="false" customHeight="false" outlineLevel="0" collapsed="false">
      <c r="BS363" s="96" t="n">
        <f aca="false">BR363-2.5</f>
        <v>-2.5</v>
      </c>
      <c r="CZ363" s="124"/>
      <c r="DA363" s="124"/>
      <c r="DB363" s="123"/>
      <c r="DJ363" s="124"/>
      <c r="DK363" s="123"/>
      <c r="DQ363" s="124"/>
      <c r="DR363" s="123"/>
      <c r="DS363" s="96"/>
      <c r="DT363" s="124"/>
      <c r="DU363" s="124"/>
    </row>
    <row r="364" customFormat="false" ht="12" hidden="false" customHeight="false" outlineLevel="0" collapsed="false">
      <c r="BS364" s="96" t="n">
        <f aca="false">BR364-2.5</f>
        <v>-2.5</v>
      </c>
      <c r="CZ364" s="124"/>
      <c r="DA364" s="124"/>
      <c r="DB364" s="123"/>
      <c r="DJ364" s="124"/>
      <c r="DK364" s="123"/>
      <c r="DQ364" s="124"/>
      <c r="DR364" s="123"/>
      <c r="DS364" s="96"/>
      <c r="DT364" s="124"/>
      <c r="DU364" s="124"/>
    </row>
    <row r="365" customFormat="false" ht="12" hidden="false" customHeight="false" outlineLevel="0" collapsed="false">
      <c r="BS365" s="96" t="n">
        <f aca="false">BR365-2.5</f>
        <v>-2.5</v>
      </c>
      <c r="CZ365" s="124"/>
      <c r="DA365" s="124"/>
      <c r="DB365" s="123"/>
      <c r="DJ365" s="124"/>
      <c r="DK365" s="123"/>
      <c r="DQ365" s="124"/>
      <c r="DR365" s="123"/>
      <c r="DS365" s="96"/>
      <c r="DT365" s="124"/>
      <c r="DU365" s="124"/>
    </row>
    <row r="366" customFormat="false" ht="12" hidden="false" customHeight="false" outlineLevel="0" collapsed="false">
      <c r="BS366" s="96" t="n">
        <f aca="false">BR366-2.5</f>
        <v>-2.5</v>
      </c>
      <c r="CZ366" s="124"/>
      <c r="DA366" s="124"/>
      <c r="DB366" s="123"/>
      <c r="DJ366" s="124"/>
      <c r="DK366" s="123"/>
      <c r="DQ366" s="124"/>
      <c r="DR366" s="123"/>
      <c r="DS366" s="96"/>
      <c r="DT366" s="124"/>
      <c r="DU366" s="124"/>
    </row>
    <row r="367" customFormat="false" ht="12" hidden="false" customHeight="false" outlineLevel="0" collapsed="false">
      <c r="BS367" s="96" t="n">
        <f aca="false">BR367-2.5</f>
        <v>-2.5</v>
      </c>
      <c r="CZ367" s="124"/>
      <c r="DA367" s="124"/>
      <c r="DB367" s="123"/>
      <c r="DJ367" s="124"/>
      <c r="DK367" s="123"/>
      <c r="DQ367" s="124"/>
      <c r="DR367" s="123"/>
      <c r="DS367" s="96"/>
      <c r="DT367" s="124"/>
      <c r="DU367" s="124"/>
    </row>
    <row r="368" customFormat="false" ht="12" hidden="false" customHeight="false" outlineLevel="0" collapsed="false">
      <c r="BS368" s="96" t="n">
        <f aca="false">BR368-2.5</f>
        <v>-2.5</v>
      </c>
      <c r="CZ368" s="124"/>
      <c r="DA368" s="124"/>
      <c r="DB368" s="123"/>
      <c r="DJ368" s="124"/>
      <c r="DK368" s="123"/>
      <c r="DQ368" s="124"/>
      <c r="DR368" s="123"/>
      <c r="DS368" s="96"/>
      <c r="DT368" s="124"/>
      <c r="DU368" s="124"/>
    </row>
    <row r="369" customFormat="false" ht="12" hidden="false" customHeight="false" outlineLevel="0" collapsed="false">
      <c r="BS369" s="96" t="n">
        <f aca="false">BR369-2.5</f>
        <v>-2.5</v>
      </c>
      <c r="CZ369" s="124"/>
      <c r="DA369" s="124"/>
      <c r="DB369" s="123"/>
      <c r="DJ369" s="124"/>
      <c r="DK369" s="123"/>
      <c r="DQ369" s="124"/>
      <c r="DR369" s="123"/>
      <c r="DS369" s="96"/>
      <c r="DT369" s="124"/>
      <c r="DU369" s="124"/>
    </row>
    <row r="370" customFormat="false" ht="12" hidden="false" customHeight="false" outlineLevel="0" collapsed="false">
      <c r="BS370" s="96" t="n">
        <f aca="false">BR370-2.5</f>
        <v>-2.5</v>
      </c>
      <c r="CZ370" s="124"/>
      <c r="DA370" s="124"/>
      <c r="DB370" s="123"/>
      <c r="DJ370" s="124"/>
      <c r="DK370" s="123"/>
      <c r="DQ370" s="124"/>
      <c r="DR370" s="123"/>
      <c r="DS370" s="96"/>
      <c r="DT370" s="124"/>
      <c r="DU370" s="124"/>
    </row>
    <row r="371" customFormat="false" ht="12" hidden="false" customHeight="false" outlineLevel="0" collapsed="false">
      <c r="BS371" s="96" t="n">
        <f aca="false">BR371-2.5</f>
        <v>-2.5</v>
      </c>
      <c r="CZ371" s="124"/>
      <c r="DA371" s="124"/>
      <c r="DB371" s="123"/>
      <c r="DJ371" s="124"/>
      <c r="DK371" s="123"/>
      <c r="DQ371" s="124"/>
      <c r="DR371" s="123"/>
      <c r="DS371" s="96"/>
      <c r="DT371" s="124"/>
      <c r="DU371" s="124"/>
    </row>
    <row r="372" customFormat="false" ht="12" hidden="false" customHeight="false" outlineLevel="0" collapsed="false">
      <c r="BS372" s="96" t="n">
        <f aca="false">BR372-2.5</f>
        <v>-2.5</v>
      </c>
      <c r="CZ372" s="124"/>
      <c r="DA372" s="124"/>
      <c r="DB372" s="123"/>
      <c r="DJ372" s="124"/>
      <c r="DK372" s="123"/>
      <c r="DQ372" s="124"/>
      <c r="DR372" s="123"/>
      <c r="DS372" s="96"/>
      <c r="DT372" s="124"/>
      <c r="DU372" s="124"/>
    </row>
    <row r="373" customFormat="false" ht="12" hidden="false" customHeight="false" outlineLevel="0" collapsed="false">
      <c r="BS373" s="96" t="n">
        <f aca="false">BR373-2.5</f>
        <v>-2.5</v>
      </c>
      <c r="CZ373" s="124"/>
      <c r="DA373" s="124"/>
      <c r="DB373" s="123"/>
      <c r="DJ373" s="124"/>
      <c r="DK373" s="123"/>
      <c r="DQ373" s="124"/>
      <c r="DR373" s="123"/>
      <c r="DS373" s="96"/>
      <c r="DT373" s="124"/>
      <c r="DU373" s="124"/>
    </row>
    <row r="374" customFormat="false" ht="12" hidden="false" customHeight="false" outlineLevel="0" collapsed="false">
      <c r="BS374" s="96" t="n">
        <f aca="false">BR374-2.5</f>
        <v>-2.5</v>
      </c>
      <c r="CZ374" s="124"/>
      <c r="DA374" s="124"/>
      <c r="DB374" s="123"/>
      <c r="DJ374" s="124"/>
      <c r="DK374" s="123"/>
      <c r="DQ374" s="124"/>
      <c r="DR374" s="123"/>
      <c r="DS374" s="96"/>
      <c r="DT374" s="124"/>
      <c r="DU374" s="124"/>
    </row>
    <row r="375" customFormat="false" ht="12" hidden="false" customHeight="false" outlineLevel="0" collapsed="false">
      <c r="BS375" s="96" t="n">
        <f aca="false">BR375-2.5</f>
        <v>-2.5</v>
      </c>
      <c r="CZ375" s="124"/>
      <c r="DA375" s="124"/>
      <c r="DB375" s="123"/>
      <c r="DJ375" s="124"/>
      <c r="DK375" s="123"/>
      <c r="DQ375" s="124"/>
      <c r="DR375" s="123"/>
      <c r="DS375" s="96"/>
      <c r="DT375" s="124"/>
      <c r="DU375" s="124"/>
    </row>
    <row r="376" customFormat="false" ht="12" hidden="false" customHeight="false" outlineLevel="0" collapsed="false">
      <c r="BS376" s="96" t="n">
        <f aca="false">BR376-2.5</f>
        <v>-2.5</v>
      </c>
      <c r="CZ376" s="124"/>
      <c r="DA376" s="124"/>
      <c r="DB376" s="123"/>
      <c r="DJ376" s="124"/>
      <c r="DK376" s="123"/>
      <c r="DQ376" s="124"/>
      <c r="DR376" s="123"/>
      <c r="DS376" s="96"/>
      <c r="DT376" s="124"/>
      <c r="DU376" s="124"/>
    </row>
    <row r="377" customFormat="false" ht="12" hidden="false" customHeight="false" outlineLevel="0" collapsed="false">
      <c r="BS377" s="96" t="n">
        <f aca="false">BR377-2.5</f>
        <v>-2.5</v>
      </c>
      <c r="CZ377" s="124"/>
      <c r="DA377" s="124"/>
      <c r="DB377" s="123"/>
      <c r="DJ377" s="124"/>
      <c r="DK377" s="123"/>
      <c r="DQ377" s="124"/>
      <c r="DR377" s="123"/>
      <c r="DS377" s="96"/>
      <c r="DT377" s="124"/>
      <c r="DU377" s="124"/>
    </row>
    <row r="378" customFormat="false" ht="12" hidden="false" customHeight="false" outlineLevel="0" collapsed="false">
      <c r="BS378" s="96" t="n">
        <f aca="false">BR378-2.5</f>
        <v>-2.5</v>
      </c>
      <c r="CZ378" s="124"/>
      <c r="DA378" s="124"/>
      <c r="DB378" s="123"/>
      <c r="DJ378" s="124"/>
      <c r="DK378" s="123"/>
      <c r="DQ378" s="124"/>
      <c r="DR378" s="123"/>
      <c r="DS378" s="96"/>
      <c r="DT378" s="124"/>
      <c r="DU378" s="124"/>
    </row>
    <row r="379" customFormat="false" ht="12" hidden="false" customHeight="false" outlineLevel="0" collapsed="false">
      <c r="BS379" s="96" t="n">
        <f aca="false">BR379-2.5</f>
        <v>-2.5</v>
      </c>
      <c r="CZ379" s="124"/>
      <c r="DA379" s="124"/>
      <c r="DB379" s="123"/>
      <c r="DJ379" s="124"/>
      <c r="DK379" s="123"/>
      <c r="DQ379" s="124"/>
      <c r="DR379" s="123"/>
      <c r="DS379" s="96"/>
      <c r="DT379" s="124"/>
      <c r="DU379" s="124"/>
    </row>
    <row r="380" customFormat="false" ht="12" hidden="false" customHeight="false" outlineLevel="0" collapsed="false">
      <c r="BS380" s="96" t="n">
        <f aca="false">BR380-2.5</f>
        <v>-2.5</v>
      </c>
      <c r="CZ380" s="124"/>
      <c r="DA380" s="124"/>
      <c r="DB380" s="123"/>
      <c r="DJ380" s="124"/>
      <c r="DK380" s="123"/>
      <c r="DQ380" s="124"/>
      <c r="DR380" s="123"/>
      <c r="DS380" s="96"/>
      <c r="DT380" s="124"/>
      <c r="DU380" s="124"/>
    </row>
    <row r="381" customFormat="false" ht="12" hidden="false" customHeight="false" outlineLevel="0" collapsed="false">
      <c r="BS381" s="96" t="n">
        <f aca="false">BR381-2.5</f>
        <v>-2.5</v>
      </c>
      <c r="CZ381" s="124"/>
      <c r="DA381" s="124"/>
      <c r="DB381" s="123"/>
      <c r="DJ381" s="124"/>
      <c r="DK381" s="123"/>
      <c r="DQ381" s="124"/>
      <c r="DR381" s="123"/>
      <c r="DS381" s="96"/>
      <c r="DT381" s="124"/>
      <c r="DU381" s="124"/>
    </row>
    <row r="382" customFormat="false" ht="12" hidden="false" customHeight="false" outlineLevel="0" collapsed="false">
      <c r="BS382" s="96" t="n">
        <f aca="false">BR382-2.5</f>
        <v>-2.5</v>
      </c>
      <c r="CZ382" s="124"/>
      <c r="DA382" s="124"/>
      <c r="DB382" s="123"/>
      <c r="DJ382" s="124"/>
      <c r="DK382" s="123"/>
      <c r="DQ382" s="124"/>
      <c r="DR382" s="123"/>
      <c r="DS382" s="96"/>
      <c r="DT382" s="124"/>
      <c r="DU382" s="124"/>
    </row>
    <row r="383" customFormat="false" ht="12" hidden="false" customHeight="false" outlineLevel="0" collapsed="false">
      <c r="BS383" s="96" t="n">
        <f aca="false">BR383-2.5</f>
        <v>-2.5</v>
      </c>
      <c r="CZ383" s="124"/>
      <c r="DA383" s="124"/>
      <c r="DB383" s="123"/>
      <c r="DJ383" s="124"/>
      <c r="DK383" s="123"/>
      <c r="DQ383" s="124"/>
      <c r="DR383" s="123"/>
      <c r="DS383" s="96"/>
      <c r="DT383" s="124"/>
      <c r="DU383" s="124"/>
    </row>
    <row r="384" customFormat="false" ht="12" hidden="false" customHeight="false" outlineLevel="0" collapsed="false">
      <c r="BS384" s="96" t="n">
        <f aca="false">BR384-2.5</f>
        <v>-2.5</v>
      </c>
      <c r="CZ384" s="124"/>
      <c r="DA384" s="124"/>
      <c r="DB384" s="123"/>
      <c r="DJ384" s="124"/>
      <c r="DK384" s="123"/>
      <c r="DQ384" s="124"/>
      <c r="DR384" s="123"/>
      <c r="DS384" s="96"/>
      <c r="DT384" s="124"/>
      <c r="DU384" s="124"/>
    </row>
    <row r="385" customFormat="false" ht="12" hidden="false" customHeight="false" outlineLevel="0" collapsed="false">
      <c r="BS385" s="96" t="n">
        <f aca="false">BR385-2.5</f>
        <v>-2.5</v>
      </c>
      <c r="CZ385" s="124"/>
      <c r="DA385" s="124"/>
      <c r="DB385" s="123"/>
      <c r="DJ385" s="124"/>
      <c r="DK385" s="123"/>
      <c r="DQ385" s="124"/>
      <c r="DR385" s="123"/>
      <c r="DS385" s="96"/>
      <c r="DT385" s="124"/>
      <c r="DU385" s="124"/>
    </row>
    <row r="386" customFormat="false" ht="12" hidden="false" customHeight="false" outlineLevel="0" collapsed="false">
      <c r="BS386" s="96" t="n">
        <f aca="false">BR386-2.5</f>
        <v>-2.5</v>
      </c>
      <c r="CZ386" s="124"/>
      <c r="DA386" s="124"/>
      <c r="DB386" s="123"/>
      <c r="DJ386" s="124"/>
      <c r="DK386" s="123"/>
      <c r="DQ386" s="124"/>
      <c r="DR386" s="123"/>
      <c r="DS386" s="96"/>
      <c r="DT386" s="124"/>
      <c r="DU386" s="124"/>
    </row>
    <row r="387" customFormat="false" ht="12" hidden="false" customHeight="false" outlineLevel="0" collapsed="false">
      <c r="BS387" s="96" t="n">
        <f aca="false">BR387-2.5</f>
        <v>-2.5</v>
      </c>
      <c r="CZ387" s="124"/>
      <c r="DA387" s="124"/>
      <c r="DB387" s="123"/>
      <c r="DJ387" s="124"/>
      <c r="DK387" s="123"/>
      <c r="DQ387" s="124"/>
      <c r="DR387" s="123"/>
      <c r="DS387" s="96"/>
      <c r="DT387" s="124"/>
      <c r="DU387" s="124"/>
    </row>
    <row r="388" customFormat="false" ht="12" hidden="false" customHeight="false" outlineLevel="0" collapsed="false">
      <c r="BS388" s="96" t="n">
        <f aca="false">BR388-2.5</f>
        <v>-2.5</v>
      </c>
      <c r="CZ388" s="124"/>
      <c r="DA388" s="124"/>
      <c r="DB388" s="123"/>
      <c r="DJ388" s="124"/>
      <c r="DK388" s="123"/>
      <c r="DQ388" s="124"/>
      <c r="DR388" s="123"/>
      <c r="DS388" s="96"/>
      <c r="DT388" s="124"/>
      <c r="DU388" s="124"/>
    </row>
    <row r="389" customFormat="false" ht="12" hidden="false" customHeight="false" outlineLevel="0" collapsed="false">
      <c r="BS389" s="96" t="n">
        <f aca="false">BR389-2.5</f>
        <v>-2.5</v>
      </c>
      <c r="CZ389" s="124"/>
      <c r="DA389" s="124"/>
      <c r="DB389" s="123"/>
      <c r="DJ389" s="124"/>
      <c r="DK389" s="123"/>
      <c r="DQ389" s="124"/>
      <c r="DR389" s="123"/>
      <c r="DS389" s="96"/>
      <c r="DT389" s="124"/>
      <c r="DU389" s="124"/>
    </row>
    <row r="390" customFormat="false" ht="12" hidden="false" customHeight="false" outlineLevel="0" collapsed="false">
      <c r="BS390" s="96" t="n">
        <f aca="false">BR390-2.5</f>
        <v>-2.5</v>
      </c>
      <c r="CZ390" s="124"/>
      <c r="DA390" s="124"/>
      <c r="DB390" s="123"/>
      <c r="DJ390" s="124"/>
      <c r="DK390" s="123"/>
      <c r="DQ390" s="124"/>
      <c r="DR390" s="123"/>
      <c r="DS390" s="96"/>
      <c r="DT390" s="124"/>
      <c r="DU390" s="124"/>
    </row>
    <row r="391" customFormat="false" ht="12" hidden="false" customHeight="false" outlineLevel="0" collapsed="false">
      <c r="BS391" s="96" t="n">
        <f aca="false">BR391-2.5</f>
        <v>-2.5</v>
      </c>
      <c r="CZ391" s="124"/>
      <c r="DA391" s="124"/>
      <c r="DB391" s="123"/>
      <c r="DJ391" s="124"/>
      <c r="DK391" s="123"/>
      <c r="DQ391" s="124"/>
      <c r="DR391" s="123"/>
      <c r="DS391" s="96"/>
      <c r="DT391" s="124"/>
      <c r="DU391" s="124"/>
    </row>
    <row r="392" customFormat="false" ht="12" hidden="false" customHeight="false" outlineLevel="0" collapsed="false">
      <c r="BS392" s="96" t="n">
        <f aca="false">BR392-2.5</f>
        <v>-2.5</v>
      </c>
      <c r="CZ392" s="124"/>
      <c r="DA392" s="124"/>
      <c r="DB392" s="123"/>
      <c r="DJ392" s="124"/>
      <c r="DK392" s="123"/>
      <c r="DQ392" s="124"/>
      <c r="DR392" s="123"/>
      <c r="DS392" s="96"/>
      <c r="DT392" s="124"/>
      <c r="DU392" s="124"/>
    </row>
    <row r="393" customFormat="false" ht="12" hidden="false" customHeight="false" outlineLevel="0" collapsed="false">
      <c r="BS393" s="96" t="n">
        <f aca="false">BR393-2.5</f>
        <v>-2.5</v>
      </c>
      <c r="CZ393" s="124"/>
      <c r="DA393" s="124"/>
      <c r="DB393" s="123"/>
      <c r="DJ393" s="124"/>
      <c r="DK393" s="123"/>
      <c r="DQ393" s="124"/>
      <c r="DR393" s="123"/>
      <c r="DS393" s="96"/>
      <c r="DT393" s="124"/>
      <c r="DU393" s="124"/>
    </row>
    <row r="394" customFormat="false" ht="12" hidden="false" customHeight="false" outlineLevel="0" collapsed="false">
      <c r="BS394" s="96" t="n">
        <f aca="false">BR394-2.5</f>
        <v>-2.5</v>
      </c>
      <c r="CZ394" s="124"/>
      <c r="DA394" s="124"/>
      <c r="DB394" s="123"/>
      <c r="DJ394" s="124"/>
      <c r="DK394" s="123"/>
      <c r="DQ394" s="124"/>
      <c r="DR394" s="123"/>
      <c r="DS394" s="96"/>
      <c r="DT394" s="124"/>
      <c r="DU394" s="124"/>
    </row>
    <row r="395" customFormat="false" ht="12" hidden="false" customHeight="false" outlineLevel="0" collapsed="false">
      <c r="BS395" s="96" t="n">
        <f aca="false">BR395-2.5</f>
        <v>-2.5</v>
      </c>
      <c r="CZ395" s="124"/>
      <c r="DA395" s="124"/>
      <c r="DB395" s="123"/>
      <c r="DJ395" s="124"/>
      <c r="DK395" s="123"/>
      <c r="DQ395" s="124"/>
      <c r="DR395" s="123"/>
      <c r="DS395" s="96"/>
      <c r="DT395" s="124"/>
      <c r="DU395" s="124"/>
    </row>
    <row r="396" customFormat="false" ht="12" hidden="false" customHeight="false" outlineLevel="0" collapsed="false">
      <c r="BS396" s="96" t="n">
        <f aca="false">BR396-2.5</f>
        <v>-2.5</v>
      </c>
      <c r="CZ396" s="124"/>
      <c r="DA396" s="124"/>
      <c r="DB396" s="123"/>
      <c r="DJ396" s="124"/>
      <c r="DK396" s="123"/>
      <c r="DQ396" s="124"/>
      <c r="DR396" s="123"/>
      <c r="DS396" s="96"/>
      <c r="DT396" s="124"/>
      <c r="DU396" s="124"/>
    </row>
    <row r="397" customFormat="false" ht="12" hidden="false" customHeight="false" outlineLevel="0" collapsed="false">
      <c r="BS397" s="96" t="n">
        <f aca="false">BR397-2.5</f>
        <v>-2.5</v>
      </c>
      <c r="CZ397" s="124"/>
      <c r="DA397" s="124"/>
      <c r="DB397" s="123"/>
      <c r="DJ397" s="124"/>
      <c r="DK397" s="123"/>
      <c r="DQ397" s="124"/>
      <c r="DR397" s="123"/>
      <c r="DS397" s="96"/>
      <c r="DT397" s="124"/>
      <c r="DU397" s="124"/>
    </row>
    <row r="398" customFormat="false" ht="12" hidden="false" customHeight="false" outlineLevel="0" collapsed="false">
      <c r="BS398" s="96" t="n">
        <f aca="false">BR398-2.5</f>
        <v>-2.5</v>
      </c>
      <c r="CZ398" s="124"/>
      <c r="DA398" s="124"/>
      <c r="DB398" s="123"/>
      <c r="DJ398" s="124"/>
      <c r="DK398" s="123"/>
      <c r="DQ398" s="124"/>
      <c r="DR398" s="123"/>
      <c r="DS398" s="96"/>
      <c r="DT398" s="124"/>
      <c r="DU398" s="124"/>
    </row>
    <row r="399" customFormat="false" ht="12" hidden="false" customHeight="false" outlineLevel="0" collapsed="false">
      <c r="BS399" s="96" t="n">
        <f aca="false">BR399-2.5</f>
        <v>-2.5</v>
      </c>
      <c r="CZ399" s="124"/>
      <c r="DA399" s="124"/>
      <c r="DB399" s="123"/>
      <c r="DJ399" s="124"/>
      <c r="DK399" s="123"/>
      <c r="DQ399" s="124"/>
      <c r="DR399" s="123"/>
      <c r="DS399" s="96"/>
      <c r="DT399" s="124"/>
      <c r="DU399" s="124"/>
    </row>
    <row r="400" customFormat="false" ht="12" hidden="false" customHeight="false" outlineLevel="0" collapsed="false">
      <c r="BS400" s="96" t="n">
        <f aca="false">BR400-2.5</f>
        <v>-2.5</v>
      </c>
      <c r="CZ400" s="124"/>
      <c r="DA400" s="124"/>
      <c r="DB400" s="123"/>
      <c r="DJ400" s="124"/>
      <c r="DK400" s="123"/>
      <c r="DQ400" s="124"/>
      <c r="DR400" s="123"/>
      <c r="DS400" s="96"/>
      <c r="DT400" s="124"/>
      <c r="DU400" s="124"/>
    </row>
    <row r="401" customFormat="false" ht="12" hidden="false" customHeight="false" outlineLevel="0" collapsed="false">
      <c r="BS401" s="96" t="n">
        <f aca="false">BR401-2.5</f>
        <v>-2.5</v>
      </c>
      <c r="CZ401" s="124"/>
      <c r="DA401" s="124"/>
      <c r="DB401" s="123"/>
      <c r="DJ401" s="124"/>
      <c r="DK401" s="123"/>
      <c r="DQ401" s="124"/>
      <c r="DR401" s="123"/>
      <c r="DS401" s="96"/>
      <c r="DT401" s="124"/>
      <c r="DU401" s="124"/>
    </row>
    <row r="402" customFormat="false" ht="12" hidden="false" customHeight="false" outlineLevel="0" collapsed="false">
      <c r="BS402" s="96" t="n">
        <f aca="false">BR402-2.5</f>
        <v>-2.5</v>
      </c>
      <c r="CZ402" s="124"/>
      <c r="DA402" s="124"/>
      <c r="DB402" s="123"/>
      <c r="DJ402" s="124"/>
      <c r="DK402" s="123"/>
      <c r="DQ402" s="124"/>
      <c r="DR402" s="123"/>
      <c r="DS402" s="96"/>
      <c r="DT402" s="124"/>
      <c r="DU402" s="124"/>
    </row>
    <row r="403" customFormat="false" ht="12" hidden="false" customHeight="false" outlineLevel="0" collapsed="false">
      <c r="BS403" s="96" t="n">
        <f aca="false">BR403-2.5</f>
        <v>-2.5</v>
      </c>
      <c r="CZ403" s="124"/>
      <c r="DA403" s="124"/>
      <c r="DB403" s="123"/>
      <c r="DJ403" s="124"/>
      <c r="DK403" s="123"/>
      <c r="DQ403" s="124"/>
      <c r="DR403" s="123"/>
      <c r="DS403" s="96"/>
      <c r="DT403" s="124"/>
      <c r="DU403" s="124"/>
    </row>
    <row r="404" customFormat="false" ht="12" hidden="false" customHeight="false" outlineLevel="0" collapsed="false">
      <c r="BS404" s="96" t="n">
        <f aca="false">BR404-2.5</f>
        <v>-2.5</v>
      </c>
      <c r="CZ404" s="124"/>
      <c r="DA404" s="124"/>
      <c r="DB404" s="123"/>
      <c r="DJ404" s="124"/>
      <c r="DK404" s="123"/>
      <c r="DQ404" s="124"/>
      <c r="DR404" s="123"/>
      <c r="DS404" s="96"/>
      <c r="DT404" s="124"/>
      <c r="DU404" s="124"/>
    </row>
    <row r="405" customFormat="false" ht="12" hidden="false" customHeight="false" outlineLevel="0" collapsed="false">
      <c r="BS405" s="96" t="n">
        <f aca="false">BR405-2.5</f>
        <v>-2.5</v>
      </c>
      <c r="CZ405" s="124"/>
      <c r="DA405" s="124"/>
      <c r="DB405" s="123"/>
      <c r="DJ405" s="124"/>
      <c r="DK405" s="123"/>
      <c r="DQ405" s="124"/>
      <c r="DR405" s="123"/>
      <c r="DS405" s="96"/>
      <c r="DT405" s="124"/>
      <c r="DU405" s="124"/>
    </row>
    <row r="406" customFormat="false" ht="12" hidden="false" customHeight="false" outlineLevel="0" collapsed="false">
      <c r="BS406" s="96" t="n">
        <f aca="false">BR406-2.5</f>
        <v>-2.5</v>
      </c>
      <c r="CZ406" s="124"/>
      <c r="DA406" s="124"/>
      <c r="DB406" s="123"/>
      <c r="DJ406" s="124"/>
      <c r="DK406" s="123"/>
      <c r="DQ406" s="124"/>
      <c r="DR406" s="123"/>
      <c r="DS406" s="96"/>
      <c r="DT406" s="124"/>
      <c r="DU406" s="124"/>
    </row>
    <row r="407" customFormat="false" ht="12" hidden="false" customHeight="false" outlineLevel="0" collapsed="false">
      <c r="BS407" s="96" t="n">
        <f aca="false">BR407-2.5</f>
        <v>-2.5</v>
      </c>
      <c r="CZ407" s="124"/>
      <c r="DA407" s="124"/>
      <c r="DB407" s="123"/>
      <c r="DJ407" s="124"/>
      <c r="DK407" s="123"/>
      <c r="DQ407" s="124"/>
      <c r="DR407" s="123"/>
      <c r="DS407" s="96"/>
      <c r="DT407" s="124"/>
      <c r="DU407" s="124"/>
    </row>
    <row r="408" customFormat="false" ht="12" hidden="false" customHeight="false" outlineLevel="0" collapsed="false">
      <c r="BS408" s="96" t="n">
        <f aca="false">BR408-2.5</f>
        <v>-2.5</v>
      </c>
      <c r="CZ408" s="124"/>
      <c r="DA408" s="124"/>
      <c r="DB408" s="123"/>
      <c r="DJ408" s="124"/>
      <c r="DK408" s="123"/>
      <c r="DQ408" s="124"/>
      <c r="DR408" s="123"/>
      <c r="DS408" s="96"/>
      <c r="DT408" s="124"/>
      <c r="DU408" s="124"/>
    </row>
    <row r="409" customFormat="false" ht="12" hidden="false" customHeight="false" outlineLevel="0" collapsed="false">
      <c r="BS409" s="96" t="n">
        <f aca="false">BR409-2.5</f>
        <v>-2.5</v>
      </c>
      <c r="CZ409" s="124"/>
      <c r="DA409" s="124"/>
      <c r="DB409" s="123"/>
      <c r="DJ409" s="124"/>
      <c r="DK409" s="123"/>
      <c r="DQ409" s="124"/>
      <c r="DR409" s="123"/>
      <c r="DS409" s="96"/>
      <c r="DT409" s="124"/>
      <c r="DU409" s="124"/>
    </row>
    <row r="410" customFormat="false" ht="12" hidden="false" customHeight="false" outlineLevel="0" collapsed="false">
      <c r="BS410" s="96" t="n">
        <f aca="false">BR410-2.5</f>
        <v>-2.5</v>
      </c>
      <c r="CZ410" s="124"/>
      <c r="DA410" s="124"/>
      <c r="DB410" s="123"/>
      <c r="DJ410" s="124"/>
      <c r="DK410" s="123"/>
      <c r="DQ410" s="124"/>
      <c r="DR410" s="123"/>
      <c r="DS410" s="96"/>
      <c r="DT410" s="124"/>
      <c r="DU410" s="124"/>
    </row>
    <row r="411" customFormat="false" ht="12" hidden="false" customHeight="false" outlineLevel="0" collapsed="false">
      <c r="BS411" s="96" t="n">
        <f aca="false">BR411-2.5</f>
        <v>-2.5</v>
      </c>
      <c r="CZ411" s="124"/>
      <c r="DA411" s="124"/>
      <c r="DB411" s="123"/>
      <c r="DJ411" s="124"/>
      <c r="DK411" s="123"/>
      <c r="DQ411" s="124"/>
      <c r="DR411" s="123"/>
      <c r="DS411" s="96"/>
      <c r="DT411" s="124"/>
      <c r="DU411" s="124"/>
    </row>
    <row r="412" customFormat="false" ht="12" hidden="false" customHeight="false" outlineLevel="0" collapsed="false">
      <c r="BS412" s="96" t="n">
        <f aca="false">BR412-2.5</f>
        <v>-2.5</v>
      </c>
      <c r="CZ412" s="124"/>
      <c r="DA412" s="124"/>
      <c r="DB412" s="123"/>
      <c r="DJ412" s="124"/>
      <c r="DK412" s="123"/>
      <c r="DQ412" s="124"/>
      <c r="DR412" s="123"/>
      <c r="DS412" s="96"/>
      <c r="DT412" s="124"/>
      <c r="DU412" s="124"/>
    </row>
    <row r="413" customFormat="false" ht="12" hidden="false" customHeight="false" outlineLevel="0" collapsed="false">
      <c r="BS413" s="96" t="n">
        <f aca="false">BR413-2.5</f>
        <v>-2.5</v>
      </c>
      <c r="CZ413" s="124"/>
      <c r="DA413" s="124"/>
      <c r="DB413" s="123"/>
      <c r="DJ413" s="124"/>
      <c r="DK413" s="123"/>
      <c r="DQ413" s="124"/>
      <c r="DR413" s="123"/>
      <c r="DS413" s="96"/>
      <c r="DT413" s="124"/>
      <c r="DU413" s="124"/>
    </row>
    <row r="414" customFormat="false" ht="12" hidden="false" customHeight="false" outlineLevel="0" collapsed="false">
      <c r="BS414" s="96" t="n">
        <f aca="false">BR414-2.5</f>
        <v>-2.5</v>
      </c>
      <c r="CZ414" s="124"/>
      <c r="DA414" s="124"/>
      <c r="DB414" s="123"/>
      <c r="DJ414" s="124"/>
      <c r="DK414" s="123"/>
      <c r="DQ414" s="124"/>
      <c r="DR414" s="123"/>
      <c r="DS414" s="96"/>
      <c r="DT414" s="124"/>
      <c r="DU414" s="124"/>
    </row>
    <row r="415" customFormat="false" ht="12" hidden="false" customHeight="false" outlineLevel="0" collapsed="false">
      <c r="BS415" s="96" t="n">
        <f aca="false">BR415-2.5</f>
        <v>-2.5</v>
      </c>
      <c r="CZ415" s="124"/>
      <c r="DA415" s="124"/>
      <c r="DB415" s="123"/>
      <c r="DJ415" s="124"/>
      <c r="DK415" s="123"/>
      <c r="DQ415" s="124"/>
      <c r="DR415" s="123"/>
      <c r="DS415" s="96"/>
      <c r="DT415" s="124"/>
      <c r="DU415" s="124"/>
    </row>
    <row r="416" customFormat="false" ht="12" hidden="false" customHeight="false" outlineLevel="0" collapsed="false">
      <c r="BS416" s="96" t="n">
        <f aca="false">BR416-2.5</f>
        <v>-2.5</v>
      </c>
      <c r="CZ416" s="124"/>
      <c r="DA416" s="124"/>
      <c r="DB416" s="123"/>
      <c r="DJ416" s="124"/>
      <c r="DK416" s="123"/>
      <c r="DQ416" s="124"/>
      <c r="DR416" s="123"/>
      <c r="DS416" s="96"/>
      <c r="DT416" s="124"/>
      <c r="DU416" s="124"/>
    </row>
    <row r="417" customFormat="false" ht="12" hidden="false" customHeight="false" outlineLevel="0" collapsed="false">
      <c r="BS417" s="96" t="n">
        <f aca="false">BR417-2.5</f>
        <v>-2.5</v>
      </c>
      <c r="CZ417" s="124"/>
      <c r="DA417" s="124"/>
      <c r="DB417" s="123"/>
      <c r="DJ417" s="124"/>
      <c r="DK417" s="123"/>
      <c r="DQ417" s="124"/>
      <c r="DR417" s="123"/>
      <c r="DS417" s="96"/>
      <c r="DT417" s="124"/>
      <c r="DU417" s="124"/>
    </row>
    <row r="418" customFormat="false" ht="12" hidden="false" customHeight="false" outlineLevel="0" collapsed="false">
      <c r="BS418" s="96" t="n">
        <f aca="false">BR418-2.5</f>
        <v>-2.5</v>
      </c>
      <c r="CZ418" s="124"/>
      <c r="DA418" s="124"/>
      <c r="DB418" s="123"/>
      <c r="DJ418" s="124"/>
      <c r="DK418" s="123"/>
      <c r="DQ418" s="124"/>
      <c r="DR418" s="123"/>
      <c r="DS418" s="96"/>
      <c r="DT418" s="124"/>
      <c r="DU418" s="124"/>
    </row>
    <row r="419" customFormat="false" ht="12" hidden="false" customHeight="false" outlineLevel="0" collapsed="false">
      <c r="BS419" s="96" t="n">
        <f aca="false">BR419-2.5</f>
        <v>-2.5</v>
      </c>
      <c r="CZ419" s="124"/>
      <c r="DA419" s="124"/>
      <c r="DB419" s="123"/>
      <c r="DJ419" s="124"/>
      <c r="DK419" s="123"/>
      <c r="DQ419" s="124"/>
      <c r="DR419" s="123"/>
      <c r="DS419" s="96"/>
      <c r="DT419" s="124"/>
      <c r="DU419" s="124"/>
    </row>
    <row r="420" customFormat="false" ht="12" hidden="false" customHeight="false" outlineLevel="0" collapsed="false">
      <c r="BS420" s="96" t="n">
        <f aca="false">BR420-2.5</f>
        <v>-2.5</v>
      </c>
      <c r="CZ420" s="124"/>
      <c r="DA420" s="124"/>
      <c r="DB420" s="123"/>
      <c r="DJ420" s="124"/>
      <c r="DK420" s="123"/>
      <c r="DQ420" s="124"/>
      <c r="DR420" s="123"/>
      <c r="DS420" s="96"/>
      <c r="DT420" s="124"/>
      <c r="DU420" s="124"/>
    </row>
    <row r="421" customFormat="false" ht="12" hidden="false" customHeight="false" outlineLevel="0" collapsed="false">
      <c r="BS421" s="96" t="n">
        <f aca="false">BR421-2.5</f>
        <v>-2.5</v>
      </c>
      <c r="CZ421" s="124"/>
      <c r="DA421" s="124"/>
      <c r="DB421" s="123"/>
      <c r="DJ421" s="124"/>
      <c r="DK421" s="123"/>
      <c r="DQ421" s="124"/>
      <c r="DR421" s="123"/>
      <c r="DS421" s="96"/>
      <c r="DT421" s="124"/>
      <c r="DU421" s="124"/>
    </row>
    <row r="422" customFormat="false" ht="12" hidden="false" customHeight="false" outlineLevel="0" collapsed="false">
      <c r="BS422" s="96" t="n">
        <f aca="false">BR422-2.5</f>
        <v>-2.5</v>
      </c>
      <c r="CZ422" s="124"/>
      <c r="DA422" s="124"/>
      <c r="DB422" s="123"/>
      <c r="DJ422" s="124"/>
      <c r="DK422" s="123"/>
      <c r="DQ422" s="124"/>
      <c r="DR422" s="123"/>
      <c r="DS422" s="96"/>
      <c r="DT422" s="124"/>
      <c r="DU422" s="124"/>
    </row>
    <row r="423" customFormat="false" ht="12" hidden="false" customHeight="false" outlineLevel="0" collapsed="false">
      <c r="BS423" s="96" t="n">
        <f aca="false">BR423-2.5</f>
        <v>-2.5</v>
      </c>
      <c r="CZ423" s="124"/>
      <c r="DA423" s="124"/>
      <c r="DB423" s="123"/>
      <c r="DJ423" s="124"/>
      <c r="DK423" s="123"/>
      <c r="DQ423" s="124"/>
      <c r="DR423" s="123"/>
      <c r="DS423" s="96"/>
      <c r="DT423" s="124"/>
      <c r="DU423" s="124"/>
    </row>
    <row r="424" customFormat="false" ht="12" hidden="false" customHeight="false" outlineLevel="0" collapsed="false">
      <c r="BS424" s="96" t="n">
        <f aca="false">BR424-2.5</f>
        <v>-2.5</v>
      </c>
      <c r="CZ424" s="124"/>
      <c r="DA424" s="124"/>
      <c r="DB424" s="123"/>
      <c r="DJ424" s="124"/>
      <c r="DK424" s="123"/>
      <c r="DQ424" s="124"/>
      <c r="DR424" s="123"/>
      <c r="DS424" s="96"/>
      <c r="DT424" s="124"/>
      <c r="DU424" s="124"/>
    </row>
    <row r="425" customFormat="false" ht="12" hidden="false" customHeight="false" outlineLevel="0" collapsed="false">
      <c r="BS425" s="96" t="n">
        <f aca="false">BR425-2.5</f>
        <v>-2.5</v>
      </c>
      <c r="CZ425" s="124"/>
      <c r="DA425" s="124"/>
      <c r="DB425" s="123"/>
      <c r="DJ425" s="124"/>
      <c r="DK425" s="123"/>
      <c r="DQ425" s="124"/>
      <c r="DR425" s="123"/>
      <c r="DS425" s="96"/>
      <c r="DT425" s="124"/>
      <c r="DU425" s="124"/>
    </row>
    <row r="426" customFormat="false" ht="12" hidden="false" customHeight="false" outlineLevel="0" collapsed="false">
      <c r="BS426" s="96" t="n">
        <f aca="false">BR426-2.5</f>
        <v>-2.5</v>
      </c>
      <c r="CZ426" s="124"/>
      <c r="DA426" s="124"/>
      <c r="DB426" s="123"/>
      <c r="DJ426" s="124"/>
      <c r="DK426" s="123"/>
      <c r="DQ426" s="124"/>
      <c r="DR426" s="123"/>
      <c r="DS426" s="96"/>
      <c r="DT426" s="124"/>
      <c r="DU426" s="124"/>
    </row>
    <row r="427" customFormat="false" ht="12" hidden="false" customHeight="false" outlineLevel="0" collapsed="false">
      <c r="BS427" s="96" t="n">
        <f aca="false">BR427-2.5</f>
        <v>-2.5</v>
      </c>
      <c r="CZ427" s="124"/>
      <c r="DA427" s="124"/>
      <c r="DB427" s="123"/>
      <c r="DJ427" s="124"/>
      <c r="DK427" s="123"/>
      <c r="DQ427" s="124"/>
      <c r="DR427" s="123"/>
      <c r="DS427" s="96"/>
      <c r="DT427" s="124"/>
      <c r="DU427" s="124"/>
    </row>
    <row r="428" customFormat="false" ht="12" hidden="false" customHeight="false" outlineLevel="0" collapsed="false">
      <c r="BS428" s="96" t="n">
        <f aca="false">BR428-2.5</f>
        <v>-2.5</v>
      </c>
      <c r="CZ428" s="124"/>
      <c r="DA428" s="124"/>
      <c r="DB428" s="123"/>
      <c r="DJ428" s="124"/>
      <c r="DK428" s="123"/>
      <c r="DQ428" s="124"/>
      <c r="DR428" s="123"/>
      <c r="DS428" s="96"/>
      <c r="DT428" s="124"/>
      <c r="DU428" s="124"/>
    </row>
    <row r="429" customFormat="false" ht="12" hidden="false" customHeight="false" outlineLevel="0" collapsed="false">
      <c r="BS429" s="96" t="n">
        <f aca="false">BR429-2.5</f>
        <v>-2.5</v>
      </c>
      <c r="CZ429" s="124"/>
      <c r="DA429" s="124"/>
      <c r="DB429" s="123"/>
      <c r="DJ429" s="124"/>
      <c r="DK429" s="123"/>
      <c r="DQ429" s="124"/>
      <c r="DR429" s="123"/>
      <c r="DS429" s="96"/>
      <c r="DT429" s="124"/>
      <c r="DU429" s="124"/>
    </row>
    <row r="430" customFormat="false" ht="12" hidden="false" customHeight="false" outlineLevel="0" collapsed="false">
      <c r="BS430" s="96" t="n">
        <f aca="false">BR430-2.5</f>
        <v>-2.5</v>
      </c>
      <c r="CZ430" s="124"/>
      <c r="DA430" s="124"/>
      <c r="DB430" s="123"/>
      <c r="DJ430" s="124"/>
      <c r="DK430" s="123"/>
      <c r="DQ430" s="124"/>
      <c r="DR430" s="123"/>
      <c r="DS430" s="96"/>
      <c r="DT430" s="124"/>
      <c r="DU430" s="124"/>
    </row>
    <row r="431" customFormat="false" ht="12" hidden="false" customHeight="false" outlineLevel="0" collapsed="false">
      <c r="BS431" s="96" t="n">
        <f aca="false">BR431-2.5</f>
        <v>-2.5</v>
      </c>
      <c r="CZ431" s="124"/>
      <c r="DA431" s="124"/>
      <c r="DB431" s="123"/>
      <c r="DJ431" s="124"/>
      <c r="DK431" s="123"/>
      <c r="DQ431" s="124"/>
      <c r="DR431" s="123"/>
      <c r="DS431" s="96"/>
      <c r="DT431" s="124"/>
      <c r="DU431" s="124"/>
    </row>
    <row r="432" customFormat="false" ht="12" hidden="false" customHeight="false" outlineLevel="0" collapsed="false">
      <c r="BS432" s="96" t="n">
        <f aca="false">BR432-2.5</f>
        <v>-2.5</v>
      </c>
      <c r="CZ432" s="124"/>
      <c r="DA432" s="124"/>
      <c r="DB432" s="123"/>
      <c r="DJ432" s="124"/>
      <c r="DK432" s="123"/>
      <c r="DQ432" s="124"/>
      <c r="DR432" s="123"/>
      <c r="DS432" s="96"/>
      <c r="DT432" s="124"/>
      <c r="DU432" s="124"/>
    </row>
    <row r="433" customFormat="false" ht="12" hidden="false" customHeight="false" outlineLevel="0" collapsed="false">
      <c r="BS433" s="96" t="n">
        <f aca="false">BR433-2.5</f>
        <v>-2.5</v>
      </c>
      <c r="CZ433" s="124"/>
      <c r="DA433" s="124"/>
      <c r="DB433" s="123"/>
      <c r="DJ433" s="124"/>
      <c r="DK433" s="123"/>
      <c r="DQ433" s="124"/>
      <c r="DR433" s="123"/>
      <c r="DS433" s="96"/>
      <c r="DT433" s="124"/>
      <c r="DU433" s="124"/>
    </row>
    <row r="434" customFormat="false" ht="12" hidden="false" customHeight="false" outlineLevel="0" collapsed="false">
      <c r="BS434" s="96" t="n">
        <f aca="false">BR434-2.5</f>
        <v>-2.5</v>
      </c>
      <c r="CZ434" s="124"/>
      <c r="DA434" s="124"/>
      <c r="DB434" s="123"/>
      <c r="DJ434" s="124"/>
      <c r="DK434" s="123"/>
      <c r="DQ434" s="124"/>
      <c r="DR434" s="123"/>
      <c r="DS434" s="96"/>
      <c r="DT434" s="124"/>
      <c r="DU434" s="124"/>
    </row>
    <row r="435" customFormat="false" ht="12" hidden="false" customHeight="false" outlineLevel="0" collapsed="false">
      <c r="BS435" s="96" t="n">
        <f aca="false">BR435-2.5</f>
        <v>-2.5</v>
      </c>
      <c r="CZ435" s="124"/>
      <c r="DA435" s="124"/>
      <c r="DB435" s="123"/>
      <c r="DJ435" s="124"/>
      <c r="DK435" s="123"/>
      <c r="DQ435" s="124"/>
      <c r="DR435" s="123"/>
      <c r="DS435" s="96"/>
      <c r="DT435" s="124"/>
      <c r="DU435" s="124"/>
    </row>
    <row r="436" customFormat="false" ht="12" hidden="false" customHeight="false" outlineLevel="0" collapsed="false">
      <c r="BS436" s="96" t="n">
        <f aca="false">BR436-2.5</f>
        <v>-2.5</v>
      </c>
      <c r="CZ436" s="124"/>
      <c r="DA436" s="124"/>
      <c r="DB436" s="123"/>
      <c r="DJ436" s="124"/>
      <c r="DK436" s="123"/>
      <c r="DQ436" s="124"/>
      <c r="DR436" s="123"/>
      <c r="DS436" s="96"/>
      <c r="DT436" s="124"/>
      <c r="DU436" s="124"/>
    </row>
    <row r="437" customFormat="false" ht="12" hidden="false" customHeight="false" outlineLevel="0" collapsed="false">
      <c r="BS437" s="96" t="n">
        <f aca="false">BR437-2.5</f>
        <v>-2.5</v>
      </c>
      <c r="CZ437" s="124"/>
      <c r="DA437" s="124"/>
      <c r="DB437" s="123"/>
      <c r="DJ437" s="124"/>
      <c r="DK437" s="123"/>
      <c r="DQ437" s="124"/>
      <c r="DR437" s="123"/>
      <c r="DS437" s="96"/>
      <c r="DT437" s="124"/>
      <c r="DU437" s="124"/>
    </row>
    <row r="438" customFormat="false" ht="12" hidden="false" customHeight="false" outlineLevel="0" collapsed="false">
      <c r="BS438" s="96" t="n">
        <f aca="false">BR438-2.5</f>
        <v>-2.5</v>
      </c>
      <c r="CZ438" s="124"/>
      <c r="DA438" s="124"/>
      <c r="DB438" s="123"/>
      <c r="DJ438" s="124"/>
      <c r="DK438" s="123"/>
      <c r="DQ438" s="124"/>
      <c r="DR438" s="123"/>
      <c r="DS438" s="96"/>
      <c r="DT438" s="124"/>
      <c r="DU438" s="124"/>
    </row>
    <row r="439" customFormat="false" ht="12" hidden="false" customHeight="false" outlineLevel="0" collapsed="false">
      <c r="BS439" s="96" t="n">
        <f aca="false">BR439-2.5</f>
        <v>-2.5</v>
      </c>
      <c r="CZ439" s="124"/>
      <c r="DA439" s="124"/>
      <c r="DB439" s="123"/>
      <c r="DJ439" s="124"/>
      <c r="DK439" s="123"/>
      <c r="DQ439" s="124"/>
      <c r="DR439" s="123"/>
      <c r="DS439" s="96"/>
      <c r="DT439" s="124"/>
      <c r="DU439" s="124"/>
    </row>
    <row r="440" customFormat="false" ht="12" hidden="false" customHeight="false" outlineLevel="0" collapsed="false">
      <c r="BS440" s="96" t="n">
        <f aca="false">BR440-2.5</f>
        <v>-2.5</v>
      </c>
      <c r="CZ440" s="124"/>
      <c r="DA440" s="124"/>
      <c r="DB440" s="123"/>
      <c r="DJ440" s="124"/>
      <c r="DK440" s="123"/>
      <c r="DQ440" s="124"/>
      <c r="DR440" s="123"/>
      <c r="DS440" s="96"/>
      <c r="DT440" s="124"/>
      <c r="DU440" s="124"/>
    </row>
    <row r="441" customFormat="false" ht="12" hidden="false" customHeight="false" outlineLevel="0" collapsed="false">
      <c r="BS441" s="96" t="n">
        <f aca="false">BR441-2.5</f>
        <v>-2.5</v>
      </c>
      <c r="CZ441" s="124"/>
      <c r="DA441" s="124"/>
      <c r="DB441" s="123"/>
      <c r="DJ441" s="124"/>
      <c r="DK441" s="123"/>
      <c r="DQ441" s="124"/>
      <c r="DR441" s="123"/>
      <c r="DS441" s="96"/>
      <c r="DT441" s="124"/>
      <c r="DU441" s="124"/>
    </row>
    <row r="442" customFormat="false" ht="12" hidden="false" customHeight="false" outlineLevel="0" collapsed="false">
      <c r="BS442" s="96" t="n">
        <f aca="false">BR442-2.5</f>
        <v>-2.5</v>
      </c>
      <c r="CZ442" s="124"/>
      <c r="DA442" s="124"/>
      <c r="DB442" s="123"/>
      <c r="DJ442" s="124"/>
      <c r="DK442" s="123"/>
      <c r="DQ442" s="124"/>
      <c r="DR442" s="123"/>
      <c r="DS442" s="96"/>
      <c r="DT442" s="124"/>
      <c r="DU442" s="124"/>
    </row>
    <row r="443" customFormat="false" ht="12" hidden="false" customHeight="false" outlineLevel="0" collapsed="false">
      <c r="BS443" s="96" t="n">
        <f aca="false">BR443-2.5</f>
        <v>-2.5</v>
      </c>
      <c r="CZ443" s="124"/>
      <c r="DA443" s="124"/>
      <c r="DB443" s="123"/>
      <c r="DJ443" s="124"/>
      <c r="DK443" s="123"/>
      <c r="DQ443" s="124"/>
      <c r="DR443" s="123"/>
      <c r="DS443" s="96"/>
      <c r="DT443" s="124"/>
      <c r="DU443" s="124"/>
    </row>
    <row r="444" customFormat="false" ht="12" hidden="false" customHeight="false" outlineLevel="0" collapsed="false">
      <c r="BS444" s="96" t="n">
        <f aca="false">BR444-2.5</f>
        <v>-2.5</v>
      </c>
      <c r="CZ444" s="124"/>
      <c r="DA444" s="124"/>
      <c r="DB444" s="123"/>
      <c r="DJ444" s="124"/>
      <c r="DK444" s="123"/>
      <c r="DQ444" s="124"/>
      <c r="DR444" s="123"/>
      <c r="DS444" s="96"/>
      <c r="DT444" s="124"/>
      <c r="DU444" s="124"/>
    </row>
    <row r="445" customFormat="false" ht="12" hidden="false" customHeight="false" outlineLevel="0" collapsed="false">
      <c r="BS445" s="96" t="n">
        <f aca="false">BR445-2.5</f>
        <v>-2.5</v>
      </c>
      <c r="CZ445" s="124"/>
      <c r="DA445" s="124"/>
      <c r="DB445" s="123"/>
      <c r="DJ445" s="124"/>
      <c r="DK445" s="123"/>
      <c r="DQ445" s="124"/>
      <c r="DR445" s="123"/>
      <c r="DS445" s="96"/>
      <c r="DT445" s="124"/>
      <c r="DU445" s="124"/>
    </row>
    <row r="446" customFormat="false" ht="12" hidden="false" customHeight="false" outlineLevel="0" collapsed="false">
      <c r="BS446" s="96" t="n">
        <f aca="false">BR446-2.5</f>
        <v>-2.5</v>
      </c>
      <c r="CZ446" s="124"/>
      <c r="DA446" s="124"/>
      <c r="DB446" s="123"/>
      <c r="DJ446" s="124"/>
      <c r="DK446" s="123"/>
      <c r="DQ446" s="124"/>
      <c r="DR446" s="123"/>
      <c r="DS446" s="96"/>
      <c r="DT446" s="124"/>
      <c r="DU446" s="124"/>
    </row>
    <row r="447" customFormat="false" ht="12" hidden="false" customHeight="false" outlineLevel="0" collapsed="false">
      <c r="BS447" s="96" t="n">
        <f aca="false">BR447-2.5</f>
        <v>-2.5</v>
      </c>
      <c r="CZ447" s="124"/>
      <c r="DA447" s="124"/>
      <c r="DB447" s="123"/>
      <c r="DJ447" s="124"/>
      <c r="DK447" s="123"/>
      <c r="DQ447" s="124"/>
      <c r="DR447" s="123"/>
      <c r="DS447" s="96"/>
      <c r="DT447" s="124"/>
      <c r="DU447" s="124"/>
    </row>
    <row r="448" customFormat="false" ht="12" hidden="false" customHeight="false" outlineLevel="0" collapsed="false">
      <c r="BS448" s="96" t="n">
        <f aca="false">BR448-2.5</f>
        <v>-2.5</v>
      </c>
      <c r="CZ448" s="124"/>
      <c r="DA448" s="124"/>
      <c r="DB448" s="123"/>
      <c r="DJ448" s="124"/>
      <c r="DK448" s="123"/>
      <c r="DQ448" s="124"/>
      <c r="DR448" s="123"/>
      <c r="DS448" s="96"/>
      <c r="DT448" s="124"/>
      <c r="DU448" s="124"/>
    </row>
    <row r="449" customFormat="false" ht="12" hidden="false" customHeight="false" outlineLevel="0" collapsed="false">
      <c r="BS449" s="96" t="n">
        <f aca="false">BR449-2.5</f>
        <v>-2.5</v>
      </c>
      <c r="CZ449" s="124"/>
      <c r="DA449" s="124"/>
      <c r="DB449" s="123"/>
      <c r="DJ449" s="124"/>
      <c r="DK449" s="123"/>
      <c r="DQ449" s="124"/>
      <c r="DR449" s="123"/>
      <c r="DS449" s="96"/>
      <c r="DT449" s="124"/>
      <c r="DU449" s="124"/>
    </row>
    <row r="450" customFormat="false" ht="12" hidden="false" customHeight="false" outlineLevel="0" collapsed="false">
      <c r="BS450" s="96" t="n">
        <f aca="false">BR450-2.5</f>
        <v>-2.5</v>
      </c>
      <c r="CZ450" s="124"/>
      <c r="DA450" s="124"/>
      <c r="DB450" s="123"/>
      <c r="DJ450" s="124"/>
      <c r="DK450" s="123"/>
      <c r="DQ450" s="124"/>
      <c r="DR450" s="123"/>
      <c r="DS450" s="96"/>
      <c r="DT450" s="124"/>
      <c r="DU450" s="124"/>
    </row>
    <row r="451" customFormat="false" ht="12" hidden="false" customHeight="false" outlineLevel="0" collapsed="false">
      <c r="BS451" s="96" t="n">
        <f aca="false">BR451-2.5</f>
        <v>-2.5</v>
      </c>
      <c r="CZ451" s="124"/>
      <c r="DA451" s="124"/>
      <c r="DB451" s="123"/>
      <c r="DJ451" s="124"/>
      <c r="DK451" s="123"/>
      <c r="DQ451" s="124"/>
      <c r="DR451" s="123"/>
      <c r="DS451" s="96"/>
      <c r="DT451" s="124"/>
      <c r="DU451" s="124"/>
    </row>
    <row r="452" customFormat="false" ht="12" hidden="false" customHeight="false" outlineLevel="0" collapsed="false">
      <c r="BS452" s="96" t="n">
        <f aca="false">BR452-2.5</f>
        <v>-2.5</v>
      </c>
      <c r="CZ452" s="124"/>
      <c r="DA452" s="124"/>
      <c r="DB452" s="123"/>
      <c r="DJ452" s="124"/>
      <c r="DK452" s="123"/>
      <c r="DQ452" s="124"/>
      <c r="DR452" s="123"/>
      <c r="DS452" s="96"/>
      <c r="DT452" s="124"/>
      <c r="DU452" s="124"/>
    </row>
    <row r="453" customFormat="false" ht="12" hidden="false" customHeight="false" outlineLevel="0" collapsed="false">
      <c r="BS453" s="96" t="n">
        <f aca="false">BR453-2.5</f>
        <v>-2.5</v>
      </c>
      <c r="CZ453" s="124"/>
      <c r="DA453" s="124"/>
      <c r="DB453" s="123"/>
      <c r="DJ453" s="124"/>
      <c r="DK453" s="123"/>
      <c r="DQ453" s="124"/>
      <c r="DR453" s="123"/>
      <c r="DS453" s="96"/>
      <c r="DT453" s="124"/>
      <c r="DU453" s="124"/>
    </row>
    <row r="454" customFormat="false" ht="12" hidden="false" customHeight="false" outlineLevel="0" collapsed="false">
      <c r="BS454" s="96" t="n">
        <f aca="false">BR454-2.5</f>
        <v>-2.5</v>
      </c>
      <c r="CZ454" s="124"/>
      <c r="DA454" s="124"/>
      <c r="DB454" s="123"/>
      <c r="DJ454" s="124"/>
      <c r="DK454" s="123"/>
      <c r="DQ454" s="124"/>
      <c r="DR454" s="123"/>
      <c r="DS454" s="96"/>
      <c r="DT454" s="124"/>
      <c r="DU454" s="124"/>
    </row>
    <row r="455" customFormat="false" ht="12" hidden="false" customHeight="false" outlineLevel="0" collapsed="false">
      <c r="BS455" s="96" t="n">
        <f aca="false">BR455-2.5</f>
        <v>-2.5</v>
      </c>
      <c r="CZ455" s="124"/>
      <c r="DA455" s="124"/>
      <c r="DB455" s="123"/>
      <c r="DJ455" s="124"/>
      <c r="DK455" s="123"/>
      <c r="DQ455" s="124"/>
      <c r="DR455" s="123"/>
      <c r="DS455" s="96"/>
      <c r="DT455" s="124"/>
      <c r="DU455" s="124"/>
    </row>
    <row r="456" customFormat="false" ht="12" hidden="false" customHeight="false" outlineLevel="0" collapsed="false">
      <c r="BS456" s="96" t="n">
        <f aca="false">BR456-2.5</f>
        <v>-2.5</v>
      </c>
      <c r="CZ456" s="124"/>
      <c r="DA456" s="124"/>
      <c r="DB456" s="123"/>
      <c r="DJ456" s="124"/>
      <c r="DK456" s="123"/>
      <c r="DQ456" s="124"/>
      <c r="DR456" s="123"/>
      <c r="DS456" s="96"/>
      <c r="DT456" s="124"/>
      <c r="DU456" s="124"/>
    </row>
    <row r="457" customFormat="false" ht="12" hidden="false" customHeight="false" outlineLevel="0" collapsed="false">
      <c r="BS457" s="96" t="n">
        <f aca="false">BR457-2.5</f>
        <v>-2.5</v>
      </c>
      <c r="CZ457" s="124"/>
      <c r="DA457" s="124"/>
      <c r="DB457" s="123"/>
      <c r="DJ457" s="124"/>
      <c r="DK457" s="123"/>
      <c r="DQ457" s="124"/>
      <c r="DR457" s="123"/>
      <c r="DS457" s="96"/>
      <c r="DT457" s="124"/>
      <c r="DU457" s="124"/>
    </row>
    <row r="458" customFormat="false" ht="12" hidden="false" customHeight="false" outlineLevel="0" collapsed="false">
      <c r="BS458" s="96" t="n">
        <f aca="false">BR458-2.5</f>
        <v>-2.5</v>
      </c>
      <c r="CZ458" s="124"/>
      <c r="DA458" s="124"/>
      <c r="DB458" s="123"/>
      <c r="DJ458" s="124"/>
      <c r="DK458" s="123"/>
      <c r="DQ458" s="124"/>
      <c r="DR458" s="123"/>
      <c r="DS458" s="96"/>
      <c r="DT458" s="124"/>
      <c r="DU458" s="124"/>
    </row>
    <row r="459" customFormat="false" ht="12" hidden="false" customHeight="false" outlineLevel="0" collapsed="false">
      <c r="BS459" s="96" t="n">
        <f aca="false">BR459-2.5</f>
        <v>-2.5</v>
      </c>
      <c r="CZ459" s="124"/>
      <c r="DA459" s="124"/>
      <c r="DB459" s="123"/>
      <c r="DJ459" s="124"/>
      <c r="DK459" s="123"/>
      <c r="DQ459" s="124"/>
      <c r="DR459" s="123"/>
      <c r="DS459" s="96"/>
      <c r="DT459" s="124"/>
      <c r="DU459" s="124"/>
    </row>
    <row r="460" customFormat="false" ht="12" hidden="false" customHeight="false" outlineLevel="0" collapsed="false">
      <c r="BS460" s="96" t="n">
        <f aca="false">BR460-2.5</f>
        <v>-2.5</v>
      </c>
      <c r="CZ460" s="124"/>
      <c r="DA460" s="124"/>
      <c r="DB460" s="123"/>
      <c r="DJ460" s="124"/>
      <c r="DK460" s="123"/>
      <c r="DQ460" s="124"/>
      <c r="DR460" s="123"/>
      <c r="DS460" s="96"/>
      <c r="DT460" s="124"/>
      <c r="DU460" s="124"/>
    </row>
    <row r="461" customFormat="false" ht="12" hidden="false" customHeight="false" outlineLevel="0" collapsed="false">
      <c r="BS461" s="96" t="n">
        <f aca="false">BR461-2.5</f>
        <v>-2.5</v>
      </c>
      <c r="CZ461" s="124"/>
      <c r="DA461" s="124"/>
      <c r="DB461" s="123"/>
      <c r="DJ461" s="124"/>
      <c r="DK461" s="123"/>
      <c r="DQ461" s="124"/>
      <c r="DR461" s="123"/>
      <c r="DS461" s="96"/>
      <c r="DT461" s="124"/>
      <c r="DU461" s="124"/>
    </row>
    <row r="462" customFormat="false" ht="12" hidden="false" customHeight="false" outlineLevel="0" collapsed="false">
      <c r="BS462" s="96" t="n">
        <f aca="false">BR462-2.5</f>
        <v>-2.5</v>
      </c>
      <c r="CZ462" s="124"/>
      <c r="DA462" s="124"/>
      <c r="DB462" s="123"/>
      <c r="DJ462" s="124"/>
      <c r="DK462" s="123"/>
      <c r="DQ462" s="124"/>
      <c r="DR462" s="123"/>
      <c r="DS462" s="96"/>
      <c r="DT462" s="124"/>
      <c r="DU462" s="124"/>
    </row>
    <row r="463" customFormat="false" ht="12" hidden="false" customHeight="false" outlineLevel="0" collapsed="false">
      <c r="BS463" s="96" t="n">
        <f aca="false">BR463-2.5</f>
        <v>-2.5</v>
      </c>
      <c r="CZ463" s="124"/>
      <c r="DA463" s="124"/>
      <c r="DB463" s="123"/>
      <c r="DJ463" s="124"/>
      <c r="DK463" s="123"/>
      <c r="DQ463" s="124"/>
      <c r="DR463" s="123"/>
      <c r="DS463" s="96"/>
      <c r="DT463" s="124"/>
      <c r="DU463" s="124"/>
    </row>
    <row r="464" customFormat="false" ht="12" hidden="false" customHeight="false" outlineLevel="0" collapsed="false">
      <c r="BS464" s="96" t="n">
        <f aca="false">BR464-2.5</f>
        <v>-2.5</v>
      </c>
      <c r="CZ464" s="124"/>
      <c r="DA464" s="124"/>
      <c r="DB464" s="123"/>
      <c r="DJ464" s="124"/>
      <c r="DK464" s="123"/>
      <c r="DQ464" s="124"/>
      <c r="DR464" s="123"/>
      <c r="DS464" s="96"/>
      <c r="DT464" s="124"/>
      <c r="DU464" s="124"/>
    </row>
    <row r="465" customFormat="false" ht="12" hidden="false" customHeight="false" outlineLevel="0" collapsed="false">
      <c r="BS465" s="96" t="n">
        <f aca="false">BR465-2.5</f>
        <v>-2.5</v>
      </c>
      <c r="CZ465" s="124"/>
      <c r="DA465" s="124"/>
      <c r="DB465" s="123"/>
      <c r="DJ465" s="124"/>
      <c r="DK465" s="123"/>
      <c r="DQ465" s="124"/>
      <c r="DR465" s="123"/>
      <c r="DS465" s="96"/>
      <c r="DT465" s="124"/>
      <c r="DU465" s="124"/>
    </row>
    <row r="466" customFormat="false" ht="12" hidden="false" customHeight="false" outlineLevel="0" collapsed="false">
      <c r="BS466" s="96" t="n">
        <f aca="false">BR466-2.5</f>
        <v>-2.5</v>
      </c>
      <c r="CZ466" s="124"/>
      <c r="DA466" s="124"/>
      <c r="DB466" s="123"/>
      <c r="DJ466" s="124"/>
      <c r="DK466" s="123"/>
      <c r="DQ466" s="124"/>
      <c r="DR466" s="123"/>
      <c r="DS466" s="96"/>
      <c r="DT466" s="124"/>
      <c r="DU466" s="124"/>
    </row>
    <row r="467" customFormat="false" ht="12" hidden="false" customHeight="false" outlineLevel="0" collapsed="false">
      <c r="BS467" s="96" t="n">
        <f aca="false">BR467-2.5</f>
        <v>-2.5</v>
      </c>
      <c r="CZ467" s="124"/>
      <c r="DA467" s="124"/>
      <c r="DB467" s="123"/>
      <c r="DJ467" s="124"/>
      <c r="DK467" s="123"/>
      <c r="DQ467" s="124"/>
      <c r="DR467" s="123"/>
      <c r="DS467" s="96"/>
      <c r="DT467" s="124"/>
      <c r="DU467" s="124"/>
    </row>
    <row r="468" customFormat="false" ht="12" hidden="false" customHeight="false" outlineLevel="0" collapsed="false">
      <c r="BS468" s="96" t="n">
        <f aca="false">BR468-2.5</f>
        <v>-2.5</v>
      </c>
      <c r="CZ468" s="124"/>
      <c r="DA468" s="124"/>
      <c r="DB468" s="123"/>
      <c r="DJ468" s="124"/>
      <c r="DK468" s="123"/>
      <c r="DQ468" s="124"/>
      <c r="DR468" s="123"/>
      <c r="DS468" s="96"/>
      <c r="DT468" s="124"/>
      <c r="DU468" s="124"/>
    </row>
    <row r="469" customFormat="false" ht="12" hidden="false" customHeight="false" outlineLevel="0" collapsed="false">
      <c r="BS469" s="96" t="n">
        <f aca="false">BR469-2.5</f>
        <v>-2.5</v>
      </c>
      <c r="CZ469" s="124"/>
      <c r="DA469" s="124"/>
      <c r="DB469" s="123"/>
      <c r="DJ469" s="124"/>
      <c r="DK469" s="123"/>
      <c r="DQ469" s="124"/>
      <c r="DR469" s="123"/>
      <c r="DS469" s="96"/>
      <c r="DT469" s="124"/>
      <c r="DU469" s="124"/>
    </row>
    <row r="470" customFormat="false" ht="12" hidden="false" customHeight="false" outlineLevel="0" collapsed="false">
      <c r="BS470" s="96" t="n">
        <f aca="false">BR470-2.5</f>
        <v>-2.5</v>
      </c>
      <c r="CZ470" s="124"/>
      <c r="DA470" s="124"/>
      <c r="DB470" s="123"/>
      <c r="DJ470" s="124"/>
      <c r="DK470" s="123"/>
      <c r="DQ470" s="124"/>
      <c r="DR470" s="123"/>
      <c r="DS470" s="96"/>
      <c r="DT470" s="124"/>
      <c r="DU470" s="124"/>
    </row>
    <row r="471" customFormat="false" ht="12" hidden="false" customHeight="false" outlineLevel="0" collapsed="false">
      <c r="BS471" s="96" t="n">
        <f aca="false">BR471-2.5</f>
        <v>-2.5</v>
      </c>
      <c r="CZ471" s="124"/>
      <c r="DA471" s="124"/>
      <c r="DB471" s="123"/>
      <c r="DJ471" s="124"/>
      <c r="DK471" s="123"/>
      <c r="DQ471" s="124"/>
      <c r="DR471" s="123"/>
      <c r="DS471" s="96"/>
      <c r="DT471" s="124"/>
      <c r="DU471" s="124"/>
    </row>
    <row r="472" customFormat="false" ht="12" hidden="false" customHeight="false" outlineLevel="0" collapsed="false">
      <c r="BS472" s="96" t="n">
        <f aca="false">BR472-2.5</f>
        <v>-2.5</v>
      </c>
      <c r="CZ472" s="124"/>
      <c r="DA472" s="124"/>
      <c r="DB472" s="123"/>
      <c r="DJ472" s="124"/>
      <c r="DK472" s="123"/>
      <c r="DQ472" s="124"/>
      <c r="DR472" s="123"/>
      <c r="DS472" s="96"/>
      <c r="DT472" s="124"/>
      <c r="DU472" s="124"/>
    </row>
    <row r="473" customFormat="false" ht="12" hidden="false" customHeight="false" outlineLevel="0" collapsed="false">
      <c r="BS473" s="96" t="n">
        <f aca="false">BR473-2.5</f>
        <v>-2.5</v>
      </c>
      <c r="CZ473" s="124"/>
      <c r="DA473" s="124"/>
      <c r="DB473" s="123"/>
      <c r="DJ473" s="124"/>
      <c r="DK473" s="123"/>
      <c r="DQ473" s="124"/>
      <c r="DR473" s="123"/>
      <c r="DS473" s="96"/>
      <c r="DT473" s="124"/>
      <c r="DU473" s="124"/>
    </row>
    <row r="474" customFormat="false" ht="12" hidden="false" customHeight="false" outlineLevel="0" collapsed="false">
      <c r="BS474" s="96" t="n">
        <f aca="false">BR474-2.5</f>
        <v>-2.5</v>
      </c>
      <c r="CZ474" s="124"/>
      <c r="DA474" s="124"/>
      <c r="DB474" s="123"/>
      <c r="DJ474" s="124"/>
      <c r="DK474" s="123"/>
      <c r="DQ474" s="124"/>
      <c r="DR474" s="123"/>
      <c r="DS474" s="96"/>
      <c r="DT474" s="124"/>
      <c r="DU474" s="124"/>
    </row>
    <row r="475" customFormat="false" ht="12" hidden="false" customHeight="false" outlineLevel="0" collapsed="false">
      <c r="BS475" s="96" t="n">
        <f aca="false">BR475-2.5</f>
        <v>-2.5</v>
      </c>
      <c r="CZ475" s="124"/>
      <c r="DA475" s="124"/>
      <c r="DB475" s="123"/>
      <c r="DJ475" s="124"/>
      <c r="DK475" s="123"/>
      <c r="DQ475" s="124"/>
      <c r="DR475" s="123"/>
      <c r="DS475" s="96"/>
      <c r="DT475" s="124"/>
      <c r="DU475" s="124"/>
    </row>
    <row r="476" customFormat="false" ht="12" hidden="false" customHeight="false" outlineLevel="0" collapsed="false">
      <c r="BS476" s="96" t="n">
        <f aca="false">BR476-2.5</f>
        <v>-2.5</v>
      </c>
      <c r="CZ476" s="124"/>
      <c r="DA476" s="124"/>
      <c r="DB476" s="123"/>
      <c r="DJ476" s="124"/>
      <c r="DK476" s="123"/>
      <c r="DQ476" s="124"/>
      <c r="DR476" s="123"/>
      <c r="DS476" s="96"/>
      <c r="DT476" s="124"/>
      <c r="DU476" s="124"/>
    </row>
    <row r="477" customFormat="false" ht="12" hidden="false" customHeight="false" outlineLevel="0" collapsed="false">
      <c r="BS477" s="96" t="n">
        <f aca="false">BR477-2.5</f>
        <v>-2.5</v>
      </c>
      <c r="CZ477" s="124"/>
      <c r="DA477" s="124"/>
      <c r="DB477" s="123"/>
      <c r="DJ477" s="124"/>
      <c r="DK477" s="123"/>
      <c r="DQ477" s="124"/>
      <c r="DR477" s="123"/>
      <c r="DS477" s="96"/>
      <c r="DT477" s="124"/>
      <c r="DU477" s="124"/>
    </row>
    <row r="478" customFormat="false" ht="12" hidden="false" customHeight="false" outlineLevel="0" collapsed="false">
      <c r="BS478" s="96" t="n">
        <f aca="false">BR478-2.5</f>
        <v>-2.5</v>
      </c>
      <c r="CZ478" s="124"/>
      <c r="DA478" s="124"/>
      <c r="DB478" s="123"/>
      <c r="DJ478" s="124"/>
      <c r="DK478" s="123"/>
      <c r="DQ478" s="124"/>
      <c r="DR478" s="123"/>
      <c r="DS478" s="96"/>
      <c r="DT478" s="124"/>
      <c r="DU478" s="124"/>
    </row>
    <row r="479" customFormat="false" ht="12" hidden="false" customHeight="false" outlineLevel="0" collapsed="false">
      <c r="BS479" s="96" t="n">
        <f aca="false">BR479-2.5</f>
        <v>-2.5</v>
      </c>
      <c r="CZ479" s="124"/>
      <c r="DA479" s="124"/>
      <c r="DB479" s="123"/>
      <c r="DJ479" s="124"/>
      <c r="DK479" s="123"/>
      <c r="DQ479" s="124"/>
      <c r="DR479" s="123"/>
      <c r="DS479" s="96"/>
      <c r="DT479" s="124"/>
      <c r="DU479" s="124"/>
    </row>
    <row r="480" customFormat="false" ht="12" hidden="false" customHeight="false" outlineLevel="0" collapsed="false">
      <c r="BS480" s="96" t="n">
        <f aca="false">BR480-2.5</f>
        <v>-2.5</v>
      </c>
      <c r="CZ480" s="124"/>
      <c r="DA480" s="124"/>
      <c r="DB480" s="123"/>
      <c r="DJ480" s="124"/>
      <c r="DK480" s="123"/>
      <c r="DQ480" s="124"/>
      <c r="DR480" s="123"/>
      <c r="DS480" s="96"/>
      <c r="DT480" s="124"/>
      <c r="DU480" s="124"/>
    </row>
    <row r="481" customFormat="false" ht="12" hidden="false" customHeight="false" outlineLevel="0" collapsed="false">
      <c r="BS481" s="96" t="n">
        <f aca="false">BR481-2.5</f>
        <v>-2.5</v>
      </c>
      <c r="CZ481" s="124"/>
      <c r="DA481" s="124"/>
      <c r="DB481" s="123"/>
      <c r="DJ481" s="124"/>
      <c r="DK481" s="123"/>
      <c r="DQ481" s="124"/>
      <c r="DR481" s="123"/>
      <c r="DS481" s="96"/>
      <c r="DT481" s="124"/>
      <c r="DU481" s="124"/>
    </row>
    <row r="482" customFormat="false" ht="12" hidden="false" customHeight="false" outlineLevel="0" collapsed="false">
      <c r="BS482" s="96" t="n">
        <f aca="false">BR482-2.5</f>
        <v>-2.5</v>
      </c>
      <c r="CZ482" s="124"/>
      <c r="DA482" s="124"/>
      <c r="DB482" s="123"/>
      <c r="DJ482" s="124"/>
      <c r="DK482" s="123"/>
      <c r="DQ482" s="124"/>
      <c r="DR482" s="123"/>
      <c r="DS482" s="96"/>
      <c r="DT482" s="124"/>
      <c r="DU482" s="124"/>
    </row>
    <row r="483" customFormat="false" ht="12" hidden="false" customHeight="false" outlineLevel="0" collapsed="false">
      <c r="BS483" s="96" t="n">
        <f aca="false">BR483-2.5</f>
        <v>-2.5</v>
      </c>
      <c r="CZ483" s="124"/>
      <c r="DA483" s="124"/>
      <c r="DB483" s="123"/>
      <c r="DJ483" s="124"/>
      <c r="DK483" s="123"/>
      <c r="DQ483" s="124"/>
      <c r="DR483" s="123"/>
      <c r="DS483" s="96"/>
      <c r="DT483" s="124"/>
      <c r="DU483" s="124"/>
    </row>
    <row r="484" customFormat="false" ht="12" hidden="false" customHeight="false" outlineLevel="0" collapsed="false">
      <c r="BS484" s="96" t="n">
        <f aca="false">BR484-2.5</f>
        <v>-2.5</v>
      </c>
      <c r="CZ484" s="124"/>
      <c r="DA484" s="124"/>
      <c r="DB484" s="123"/>
      <c r="DJ484" s="124"/>
      <c r="DK484" s="123"/>
      <c r="DQ484" s="124"/>
      <c r="DR484" s="123"/>
      <c r="DS484" s="96"/>
      <c r="DT484" s="124"/>
      <c r="DU484" s="124"/>
    </row>
    <row r="485" customFormat="false" ht="12" hidden="false" customHeight="false" outlineLevel="0" collapsed="false">
      <c r="BS485" s="96" t="n">
        <f aca="false">BR485-2.5</f>
        <v>-2.5</v>
      </c>
      <c r="CZ485" s="124"/>
      <c r="DA485" s="124"/>
      <c r="DB485" s="123"/>
      <c r="DJ485" s="124"/>
      <c r="DK485" s="123"/>
      <c r="DQ485" s="124"/>
      <c r="DR485" s="123"/>
      <c r="DS485" s="96"/>
      <c r="DT485" s="124"/>
      <c r="DU485" s="124"/>
    </row>
    <row r="486" customFormat="false" ht="12" hidden="false" customHeight="false" outlineLevel="0" collapsed="false">
      <c r="BS486" s="96" t="n">
        <f aca="false">BR486-2.5</f>
        <v>-2.5</v>
      </c>
      <c r="CZ486" s="124"/>
      <c r="DA486" s="124"/>
      <c r="DB486" s="123"/>
      <c r="DJ486" s="124"/>
      <c r="DK486" s="123"/>
      <c r="DQ486" s="124"/>
      <c r="DR486" s="123"/>
      <c r="DS486" s="96"/>
      <c r="DT486" s="124"/>
      <c r="DU486" s="124"/>
    </row>
    <row r="487" customFormat="false" ht="12" hidden="false" customHeight="false" outlineLevel="0" collapsed="false">
      <c r="BS487" s="96" t="n">
        <f aca="false">BR487-2.5</f>
        <v>-2.5</v>
      </c>
      <c r="CZ487" s="124"/>
      <c r="DA487" s="124"/>
      <c r="DB487" s="123"/>
      <c r="DJ487" s="124"/>
      <c r="DK487" s="123"/>
      <c r="DQ487" s="124"/>
      <c r="DR487" s="123"/>
      <c r="DS487" s="96"/>
      <c r="DT487" s="124"/>
      <c r="DU487" s="124"/>
    </row>
    <row r="488" customFormat="false" ht="12" hidden="false" customHeight="false" outlineLevel="0" collapsed="false">
      <c r="BS488" s="96" t="n">
        <f aca="false">BR488-2.5</f>
        <v>-2.5</v>
      </c>
      <c r="CZ488" s="124"/>
      <c r="DA488" s="124"/>
      <c r="DB488" s="123"/>
      <c r="DJ488" s="124"/>
      <c r="DK488" s="123"/>
      <c r="DQ488" s="124"/>
      <c r="DR488" s="123"/>
      <c r="DS488" s="96"/>
      <c r="DT488" s="124"/>
      <c r="DU488" s="124"/>
    </row>
    <row r="489" customFormat="false" ht="12" hidden="false" customHeight="false" outlineLevel="0" collapsed="false">
      <c r="BS489" s="96" t="n">
        <f aca="false">BR489-2.5</f>
        <v>-2.5</v>
      </c>
      <c r="CZ489" s="124"/>
      <c r="DA489" s="124"/>
      <c r="DB489" s="123"/>
      <c r="DJ489" s="124"/>
      <c r="DK489" s="123"/>
      <c r="DQ489" s="124"/>
      <c r="DR489" s="123"/>
      <c r="DS489" s="96"/>
      <c r="DT489" s="124"/>
      <c r="DU489" s="124"/>
    </row>
    <row r="490" customFormat="false" ht="12" hidden="false" customHeight="false" outlineLevel="0" collapsed="false">
      <c r="BS490" s="96" t="n">
        <f aca="false">BR490-2.5</f>
        <v>-2.5</v>
      </c>
      <c r="CZ490" s="124"/>
      <c r="DA490" s="124"/>
      <c r="DB490" s="123"/>
      <c r="DJ490" s="124"/>
      <c r="DK490" s="123"/>
      <c r="DQ490" s="124"/>
      <c r="DR490" s="123"/>
      <c r="DS490" s="96"/>
      <c r="DT490" s="124"/>
      <c r="DU490" s="124"/>
    </row>
    <row r="491" customFormat="false" ht="12" hidden="false" customHeight="false" outlineLevel="0" collapsed="false">
      <c r="BS491" s="96" t="n">
        <f aca="false">BR491-2.5</f>
        <v>-2.5</v>
      </c>
      <c r="CZ491" s="124"/>
      <c r="DA491" s="124"/>
      <c r="DB491" s="123"/>
      <c r="DJ491" s="124"/>
      <c r="DK491" s="123"/>
      <c r="DQ491" s="124"/>
      <c r="DR491" s="123"/>
      <c r="DS491" s="96"/>
      <c r="DT491" s="124"/>
      <c r="DU491" s="124"/>
    </row>
    <row r="492" customFormat="false" ht="12" hidden="false" customHeight="false" outlineLevel="0" collapsed="false">
      <c r="BS492" s="96" t="n">
        <f aca="false">BR492-2.5</f>
        <v>-2.5</v>
      </c>
      <c r="CZ492" s="124"/>
      <c r="DA492" s="124"/>
      <c r="DB492" s="123"/>
      <c r="DJ492" s="124"/>
      <c r="DK492" s="123"/>
      <c r="DQ492" s="124"/>
      <c r="DR492" s="123"/>
      <c r="DS492" s="96"/>
      <c r="DT492" s="124"/>
      <c r="DU492" s="124"/>
    </row>
    <row r="493" customFormat="false" ht="12" hidden="false" customHeight="false" outlineLevel="0" collapsed="false">
      <c r="BS493" s="96" t="n">
        <f aca="false">BR493-2.5</f>
        <v>-2.5</v>
      </c>
      <c r="CZ493" s="124"/>
      <c r="DA493" s="124"/>
      <c r="DB493" s="123"/>
      <c r="DJ493" s="124"/>
      <c r="DK493" s="123"/>
      <c r="DQ493" s="124"/>
      <c r="DR493" s="123"/>
      <c r="DS493" s="96"/>
      <c r="DT493" s="124"/>
      <c r="DU493" s="124"/>
    </row>
    <row r="494" customFormat="false" ht="12" hidden="false" customHeight="false" outlineLevel="0" collapsed="false">
      <c r="BS494" s="96" t="n">
        <f aca="false">BR494-2.5</f>
        <v>-2.5</v>
      </c>
      <c r="CZ494" s="124"/>
      <c r="DA494" s="124"/>
      <c r="DB494" s="123"/>
      <c r="DJ494" s="124"/>
      <c r="DK494" s="123"/>
      <c r="DQ494" s="124"/>
      <c r="DR494" s="123"/>
      <c r="DS494" s="96"/>
      <c r="DT494" s="124"/>
      <c r="DU494" s="124"/>
    </row>
    <row r="495" customFormat="false" ht="12" hidden="false" customHeight="false" outlineLevel="0" collapsed="false">
      <c r="BS495" s="96" t="n">
        <f aca="false">BR495-2.5</f>
        <v>-2.5</v>
      </c>
      <c r="CZ495" s="124"/>
      <c r="DA495" s="124"/>
      <c r="DB495" s="123"/>
      <c r="DJ495" s="124"/>
      <c r="DK495" s="123"/>
      <c r="DQ495" s="124"/>
      <c r="DR495" s="123"/>
      <c r="DS495" s="96"/>
      <c r="DT495" s="124"/>
      <c r="DU495" s="124"/>
    </row>
    <row r="496" customFormat="false" ht="12" hidden="false" customHeight="false" outlineLevel="0" collapsed="false">
      <c r="BS496" s="96" t="n">
        <f aca="false">BR496-2.5</f>
        <v>-2.5</v>
      </c>
      <c r="CZ496" s="124"/>
      <c r="DA496" s="124"/>
      <c r="DB496" s="123"/>
      <c r="DJ496" s="124"/>
      <c r="DK496" s="123"/>
      <c r="DQ496" s="124"/>
      <c r="DR496" s="123"/>
      <c r="DS496" s="96"/>
      <c r="DT496" s="124"/>
      <c r="DU496" s="124"/>
    </row>
    <row r="497" customFormat="false" ht="12" hidden="false" customHeight="false" outlineLevel="0" collapsed="false">
      <c r="BS497" s="96" t="n">
        <f aca="false">BR497-2.5</f>
        <v>-2.5</v>
      </c>
      <c r="CZ497" s="124"/>
      <c r="DA497" s="124"/>
      <c r="DB497" s="123"/>
      <c r="DJ497" s="124"/>
      <c r="DK497" s="123"/>
      <c r="DQ497" s="124"/>
      <c r="DR497" s="123"/>
      <c r="DS497" s="96"/>
      <c r="DT497" s="124"/>
      <c r="DU497" s="124"/>
    </row>
    <row r="498" customFormat="false" ht="12" hidden="false" customHeight="false" outlineLevel="0" collapsed="false">
      <c r="BS498" s="96" t="n">
        <f aca="false">BR498-2.5</f>
        <v>-2.5</v>
      </c>
      <c r="CZ498" s="124"/>
      <c r="DA498" s="124"/>
      <c r="DB498" s="123"/>
      <c r="DJ498" s="124"/>
      <c r="DK498" s="123"/>
      <c r="DQ498" s="124"/>
      <c r="DR498" s="123"/>
      <c r="DS498" s="96"/>
      <c r="DT498" s="124"/>
      <c r="DU498" s="124"/>
    </row>
    <row r="499" customFormat="false" ht="12" hidden="false" customHeight="false" outlineLevel="0" collapsed="false">
      <c r="BS499" s="96" t="n">
        <f aca="false">BR499-2.5</f>
        <v>-2.5</v>
      </c>
      <c r="CZ499" s="124"/>
      <c r="DA499" s="124"/>
      <c r="DB499" s="123"/>
      <c r="DJ499" s="124"/>
      <c r="DK499" s="123"/>
      <c r="DQ499" s="124"/>
      <c r="DR499" s="123"/>
      <c r="DS499" s="96"/>
      <c r="DT499" s="124"/>
      <c r="DU499" s="124"/>
    </row>
    <row r="500" customFormat="false" ht="12" hidden="false" customHeight="false" outlineLevel="0" collapsed="false">
      <c r="BS500" s="96" t="n">
        <f aca="false">BR500-2.5</f>
        <v>-2.5</v>
      </c>
      <c r="CZ500" s="124"/>
      <c r="DA500" s="124"/>
      <c r="DB500" s="123"/>
      <c r="DJ500" s="124"/>
      <c r="DK500" s="123"/>
      <c r="DQ500" s="124"/>
      <c r="DR500" s="123"/>
      <c r="DS500" s="96"/>
      <c r="DT500" s="124"/>
      <c r="DU500" s="124"/>
    </row>
    <row r="501" customFormat="false" ht="12" hidden="false" customHeight="false" outlineLevel="0" collapsed="false">
      <c r="BS501" s="96" t="n">
        <f aca="false">BR501-2.5</f>
        <v>-2.5</v>
      </c>
      <c r="CZ501" s="124"/>
      <c r="DA501" s="124"/>
      <c r="DB501" s="123"/>
      <c r="DJ501" s="124"/>
      <c r="DK501" s="123"/>
      <c r="DQ501" s="124"/>
      <c r="DR501" s="123"/>
      <c r="DS501" s="96"/>
      <c r="DT501" s="124"/>
      <c r="DU501" s="124"/>
    </row>
    <row r="502" customFormat="false" ht="12" hidden="false" customHeight="false" outlineLevel="0" collapsed="false">
      <c r="BS502" s="96" t="n">
        <f aca="false">BR502-2.5</f>
        <v>-2.5</v>
      </c>
      <c r="CZ502" s="124"/>
      <c r="DA502" s="124"/>
      <c r="DB502" s="123"/>
      <c r="DJ502" s="124"/>
      <c r="DK502" s="123"/>
      <c r="DQ502" s="124"/>
      <c r="DR502" s="123"/>
      <c r="DS502" s="96"/>
      <c r="DT502" s="124"/>
      <c r="DU502" s="124"/>
    </row>
    <row r="503" customFormat="false" ht="12" hidden="false" customHeight="false" outlineLevel="0" collapsed="false">
      <c r="BS503" s="96" t="n">
        <f aca="false">BR503-2.5</f>
        <v>-2.5</v>
      </c>
      <c r="CZ503" s="124"/>
      <c r="DA503" s="124"/>
      <c r="DB503" s="123"/>
      <c r="DJ503" s="124"/>
      <c r="DK503" s="123"/>
      <c r="DQ503" s="124"/>
      <c r="DR503" s="123"/>
      <c r="DS503" s="96"/>
      <c r="DT503" s="124"/>
      <c r="DU503" s="124"/>
    </row>
    <row r="504" customFormat="false" ht="12" hidden="false" customHeight="false" outlineLevel="0" collapsed="false">
      <c r="BS504" s="96" t="n">
        <f aca="false">BR504-2.5</f>
        <v>-2.5</v>
      </c>
      <c r="CZ504" s="124"/>
      <c r="DA504" s="124"/>
      <c r="DB504" s="123"/>
      <c r="DJ504" s="124"/>
      <c r="DK504" s="123"/>
      <c r="DQ504" s="124"/>
      <c r="DR504" s="123"/>
      <c r="DS504" s="96"/>
      <c r="DT504" s="124"/>
      <c r="DU504" s="124"/>
    </row>
    <row r="505" customFormat="false" ht="12" hidden="false" customHeight="false" outlineLevel="0" collapsed="false">
      <c r="BS505" s="96" t="n">
        <f aca="false">BR505-2.5</f>
        <v>-2.5</v>
      </c>
      <c r="CZ505" s="124"/>
      <c r="DA505" s="124"/>
      <c r="DB505" s="123"/>
      <c r="DJ505" s="124"/>
      <c r="DK505" s="123"/>
      <c r="DQ505" s="124"/>
      <c r="DR505" s="123"/>
      <c r="DS505" s="96"/>
      <c r="DT505" s="124"/>
      <c r="DU505" s="124"/>
    </row>
    <row r="506" customFormat="false" ht="12" hidden="false" customHeight="false" outlineLevel="0" collapsed="false">
      <c r="BS506" s="96" t="n">
        <f aca="false">BR506-2.5</f>
        <v>-2.5</v>
      </c>
      <c r="CZ506" s="124"/>
      <c r="DA506" s="124"/>
      <c r="DB506" s="123"/>
      <c r="DJ506" s="124"/>
      <c r="DK506" s="123"/>
      <c r="DQ506" s="124"/>
      <c r="DR506" s="123"/>
      <c r="DS506" s="96"/>
      <c r="DT506" s="124"/>
      <c r="DU506" s="124"/>
    </row>
    <row r="507" customFormat="false" ht="12" hidden="false" customHeight="false" outlineLevel="0" collapsed="false">
      <c r="BS507" s="96" t="n">
        <f aca="false">BR507-2.5</f>
        <v>-2.5</v>
      </c>
      <c r="CZ507" s="124"/>
      <c r="DA507" s="124"/>
      <c r="DB507" s="123"/>
      <c r="DJ507" s="124"/>
      <c r="DK507" s="123"/>
      <c r="DQ507" s="124"/>
      <c r="DR507" s="123"/>
      <c r="DS507" s="96"/>
      <c r="DT507" s="124"/>
      <c r="DU507" s="124"/>
    </row>
    <row r="508" customFormat="false" ht="12" hidden="false" customHeight="false" outlineLevel="0" collapsed="false">
      <c r="BS508" s="96" t="n">
        <f aca="false">BR508-2.5</f>
        <v>-2.5</v>
      </c>
      <c r="CZ508" s="124"/>
      <c r="DA508" s="124"/>
      <c r="DB508" s="123"/>
      <c r="DJ508" s="124"/>
      <c r="DK508" s="123"/>
      <c r="DQ508" s="124"/>
      <c r="DR508" s="123"/>
      <c r="DS508" s="96"/>
      <c r="DT508" s="124"/>
      <c r="DU508" s="124"/>
    </row>
    <row r="509" customFormat="false" ht="12" hidden="false" customHeight="false" outlineLevel="0" collapsed="false">
      <c r="BS509" s="96" t="n">
        <f aca="false">BR509-2.5</f>
        <v>-2.5</v>
      </c>
      <c r="CZ509" s="124"/>
      <c r="DA509" s="124"/>
      <c r="DB509" s="123"/>
      <c r="DJ509" s="124"/>
      <c r="DK509" s="123"/>
      <c r="DQ509" s="124"/>
      <c r="DR509" s="123"/>
      <c r="DS509" s="96"/>
      <c r="DT509" s="124"/>
      <c r="DU509" s="124"/>
    </row>
    <row r="510" customFormat="false" ht="12" hidden="false" customHeight="false" outlineLevel="0" collapsed="false">
      <c r="BS510" s="96" t="n">
        <f aca="false">BR510-2.5</f>
        <v>-2.5</v>
      </c>
      <c r="CZ510" s="124"/>
      <c r="DA510" s="124"/>
      <c r="DB510" s="123"/>
      <c r="DJ510" s="124"/>
      <c r="DK510" s="123"/>
      <c r="DQ510" s="124"/>
      <c r="DR510" s="123"/>
      <c r="DS510" s="96"/>
      <c r="DT510" s="124"/>
      <c r="DU510" s="124"/>
    </row>
    <row r="511" customFormat="false" ht="12" hidden="false" customHeight="false" outlineLevel="0" collapsed="false">
      <c r="BS511" s="96" t="n">
        <f aca="false">BR511-2.5</f>
        <v>-2.5</v>
      </c>
      <c r="CZ511" s="124"/>
      <c r="DA511" s="124"/>
      <c r="DB511" s="123"/>
      <c r="DJ511" s="124"/>
      <c r="DK511" s="123"/>
      <c r="DQ511" s="124"/>
      <c r="DR511" s="123"/>
      <c r="DS511" s="96"/>
      <c r="DT511" s="124"/>
      <c r="DU511" s="124"/>
    </row>
    <row r="512" customFormat="false" ht="12" hidden="false" customHeight="false" outlineLevel="0" collapsed="false">
      <c r="BS512" s="96" t="n">
        <f aca="false">BR512-2.5</f>
        <v>-2.5</v>
      </c>
      <c r="CZ512" s="124"/>
      <c r="DA512" s="124"/>
      <c r="DB512" s="123"/>
      <c r="DJ512" s="124"/>
      <c r="DK512" s="123"/>
      <c r="DQ512" s="124"/>
      <c r="DR512" s="123"/>
      <c r="DS512" s="96"/>
      <c r="DT512" s="124"/>
      <c r="DU512" s="124"/>
    </row>
    <row r="513" customFormat="false" ht="12" hidden="false" customHeight="false" outlineLevel="0" collapsed="false">
      <c r="BS513" s="96" t="n">
        <f aca="false">BR513-2.5</f>
        <v>-2.5</v>
      </c>
      <c r="CZ513" s="124"/>
      <c r="DA513" s="124"/>
      <c r="DB513" s="123"/>
      <c r="DJ513" s="124"/>
      <c r="DK513" s="123"/>
      <c r="DQ513" s="124"/>
      <c r="DR513" s="123"/>
      <c r="DS513" s="96"/>
      <c r="DT513" s="124"/>
      <c r="DU513" s="124"/>
    </row>
    <row r="514" customFormat="false" ht="12" hidden="false" customHeight="false" outlineLevel="0" collapsed="false">
      <c r="BS514" s="96" t="n">
        <f aca="false">BR514-2.5</f>
        <v>-2.5</v>
      </c>
      <c r="CZ514" s="124"/>
      <c r="DA514" s="124"/>
      <c r="DB514" s="123"/>
      <c r="DJ514" s="124"/>
      <c r="DK514" s="123"/>
      <c r="DQ514" s="124"/>
      <c r="DR514" s="123"/>
      <c r="DS514" s="96"/>
      <c r="DT514" s="124"/>
      <c r="DU514" s="124"/>
    </row>
    <row r="515" customFormat="false" ht="12" hidden="false" customHeight="false" outlineLevel="0" collapsed="false">
      <c r="BS515" s="96" t="n">
        <f aca="false">BR515-2.5</f>
        <v>-2.5</v>
      </c>
      <c r="CZ515" s="124"/>
      <c r="DA515" s="124"/>
      <c r="DB515" s="123"/>
      <c r="DJ515" s="124"/>
      <c r="DK515" s="123"/>
      <c r="DQ515" s="124"/>
      <c r="DR515" s="123"/>
      <c r="DS515" s="96"/>
      <c r="DT515" s="124"/>
      <c r="DU515" s="124"/>
    </row>
    <row r="516" customFormat="false" ht="12" hidden="false" customHeight="false" outlineLevel="0" collapsed="false">
      <c r="BS516" s="96" t="n">
        <f aca="false">BR516-2.5</f>
        <v>-2.5</v>
      </c>
      <c r="CZ516" s="124"/>
      <c r="DA516" s="124"/>
      <c r="DB516" s="123"/>
      <c r="DJ516" s="124"/>
      <c r="DK516" s="123"/>
      <c r="DQ516" s="124"/>
      <c r="DR516" s="123"/>
      <c r="DS516" s="96"/>
      <c r="DT516" s="124"/>
      <c r="DU516" s="124"/>
    </row>
    <row r="517" customFormat="false" ht="12" hidden="false" customHeight="false" outlineLevel="0" collapsed="false">
      <c r="BS517" s="96" t="n">
        <f aca="false">BR517-2.5</f>
        <v>-2.5</v>
      </c>
      <c r="CZ517" s="124"/>
      <c r="DA517" s="124"/>
      <c r="DB517" s="123"/>
      <c r="DJ517" s="124"/>
      <c r="DK517" s="123"/>
      <c r="DQ517" s="124"/>
      <c r="DR517" s="123"/>
      <c r="DS517" s="96"/>
      <c r="DT517" s="124"/>
      <c r="DU517" s="124"/>
    </row>
    <row r="518" customFormat="false" ht="12" hidden="false" customHeight="false" outlineLevel="0" collapsed="false">
      <c r="BS518" s="96" t="n">
        <f aca="false">BR518-2.5</f>
        <v>-2.5</v>
      </c>
      <c r="CZ518" s="124"/>
      <c r="DA518" s="124"/>
      <c r="DB518" s="123"/>
      <c r="DJ518" s="124"/>
      <c r="DK518" s="123"/>
      <c r="DQ518" s="124"/>
      <c r="DR518" s="123"/>
      <c r="DS518" s="96"/>
      <c r="DT518" s="124"/>
      <c r="DU518" s="124"/>
    </row>
    <row r="519" customFormat="false" ht="12" hidden="false" customHeight="false" outlineLevel="0" collapsed="false">
      <c r="BS519" s="96" t="n">
        <f aca="false">BR519-2.5</f>
        <v>-2.5</v>
      </c>
      <c r="CZ519" s="124"/>
      <c r="DA519" s="124"/>
      <c r="DB519" s="123"/>
      <c r="DJ519" s="124"/>
      <c r="DK519" s="123"/>
      <c r="DQ519" s="124"/>
      <c r="DR519" s="123"/>
      <c r="DS519" s="96"/>
      <c r="DT519" s="124"/>
      <c r="DU519" s="124"/>
    </row>
    <row r="520" customFormat="false" ht="12" hidden="false" customHeight="false" outlineLevel="0" collapsed="false">
      <c r="BS520" s="96" t="n">
        <f aca="false">BR520-2.5</f>
        <v>-2.5</v>
      </c>
      <c r="CZ520" s="124"/>
      <c r="DA520" s="124"/>
      <c r="DB520" s="123"/>
      <c r="DJ520" s="124"/>
      <c r="DK520" s="123"/>
      <c r="DQ520" s="124"/>
      <c r="DR520" s="123"/>
      <c r="DS520" s="96"/>
      <c r="DT520" s="124"/>
      <c r="DU520" s="124"/>
    </row>
    <row r="521" customFormat="false" ht="12" hidden="false" customHeight="false" outlineLevel="0" collapsed="false">
      <c r="BS521" s="96" t="n">
        <f aca="false">BR521-2.5</f>
        <v>-2.5</v>
      </c>
      <c r="CZ521" s="124"/>
      <c r="DA521" s="124"/>
      <c r="DB521" s="123"/>
      <c r="DJ521" s="124"/>
      <c r="DK521" s="123"/>
      <c r="DQ521" s="124"/>
      <c r="DR521" s="123"/>
      <c r="DS521" s="96"/>
      <c r="DT521" s="124"/>
      <c r="DU521" s="124"/>
    </row>
    <row r="522" customFormat="false" ht="12" hidden="false" customHeight="false" outlineLevel="0" collapsed="false">
      <c r="BS522" s="96" t="n">
        <f aca="false">BR522-2.5</f>
        <v>-2.5</v>
      </c>
      <c r="CZ522" s="124"/>
      <c r="DA522" s="124"/>
      <c r="DB522" s="123"/>
      <c r="DJ522" s="124"/>
      <c r="DK522" s="123"/>
      <c r="DQ522" s="124"/>
      <c r="DR522" s="123"/>
      <c r="DS522" s="96"/>
      <c r="DT522" s="124"/>
      <c r="DU522" s="124"/>
    </row>
    <row r="523" customFormat="false" ht="12" hidden="false" customHeight="false" outlineLevel="0" collapsed="false">
      <c r="BS523" s="96" t="n">
        <f aca="false">BR523-2.5</f>
        <v>-2.5</v>
      </c>
      <c r="CZ523" s="124"/>
      <c r="DA523" s="124"/>
      <c r="DB523" s="123"/>
      <c r="DJ523" s="124"/>
      <c r="DK523" s="123"/>
      <c r="DQ523" s="124"/>
      <c r="DR523" s="123"/>
      <c r="DS523" s="96"/>
      <c r="DT523" s="124"/>
      <c r="DU523" s="124"/>
    </row>
    <row r="524" customFormat="false" ht="12" hidden="false" customHeight="false" outlineLevel="0" collapsed="false">
      <c r="BS524" s="96" t="n">
        <f aca="false">BR524-2.5</f>
        <v>-2.5</v>
      </c>
      <c r="CZ524" s="124"/>
      <c r="DA524" s="124"/>
      <c r="DB524" s="123"/>
      <c r="DJ524" s="124"/>
      <c r="DK524" s="123"/>
      <c r="DQ524" s="124"/>
      <c r="DR524" s="123"/>
      <c r="DS524" s="96"/>
      <c r="DT524" s="124"/>
      <c r="DU524" s="124"/>
    </row>
    <row r="525" customFormat="false" ht="12" hidden="false" customHeight="false" outlineLevel="0" collapsed="false">
      <c r="BS525" s="96" t="n">
        <f aca="false">BR525-2.5</f>
        <v>-2.5</v>
      </c>
      <c r="CZ525" s="124"/>
      <c r="DA525" s="124"/>
      <c r="DB525" s="123"/>
      <c r="DJ525" s="124"/>
      <c r="DK525" s="123"/>
      <c r="DQ525" s="124"/>
      <c r="DR525" s="123"/>
      <c r="DS525" s="96"/>
      <c r="DT525" s="124"/>
      <c r="DU525" s="124"/>
    </row>
    <row r="526" customFormat="false" ht="12" hidden="false" customHeight="false" outlineLevel="0" collapsed="false">
      <c r="BS526" s="96" t="n">
        <f aca="false">BR526-2.5</f>
        <v>-2.5</v>
      </c>
      <c r="CZ526" s="124"/>
      <c r="DA526" s="124"/>
      <c r="DB526" s="123"/>
      <c r="DJ526" s="124"/>
      <c r="DK526" s="123"/>
      <c r="DQ526" s="124"/>
      <c r="DR526" s="123"/>
      <c r="DS526" s="96"/>
      <c r="DT526" s="124"/>
      <c r="DU526" s="124"/>
    </row>
    <row r="527" customFormat="false" ht="12" hidden="false" customHeight="false" outlineLevel="0" collapsed="false">
      <c r="BS527" s="96" t="n">
        <f aca="false">BR527-2.5</f>
        <v>-2.5</v>
      </c>
      <c r="CZ527" s="124"/>
      <c r="DA527" s="124"/>
      <c r="DB527" s="123"/>
      <c r="DJ527" s="124"/>
      <c r="DK527" s="123"/>
      <c r="DQ527" s="124"/>
      <c r="DR527" s="123"/>
      <c r="DS527" s="96"/>
      <c r="DT527" s="124"/>
      <c r="DU527" s="124"/>
    </row>
    <row r="528" customFormat="false" ht="12" hidden="false" customHeight="false" outlineLevel="0" collapsed="false">
      <c r="BS528" s="96" t="n">
        <f aca="false">BR528-2.5</f>
        <v>-2.5</v>
      </c>
      <c r="CZ528" s="124"/>
      <c r="DA528" s="124"/>
      <c r="DB528" s="123"/>
      <c r="DJ528" s="124"/>
      <c r="DK528" s="123"/>
      <c r="DQ528" s="124"/>
      <c r="DR528" s="123"/>
      <c r="DS528" s="96"/>
      <c r="DT528" s="124"/>
      <c r="DU528" s="124"/>
    </row>
    <row r="529" customFormat="false" ht="12" hidden="false" customHeight="false" outlineLevel="0" collapsed="false">
      <c r="BS529" s="96" t="n">
        <f aca="false">BR529-2.5</f>
        <v>-2.5</v>
      </c>
      <c r="CZ529" s="124"/>
      <c r="DA529" s="124"/>
      <c r="DB529" s="123"/>
      <c r="DJ529" s="124"/>
      <c r="DK529" s="123"/>
      <c r="DQ529" s="124"/>
      <c r="DR529" s="123"/>
      <c r="DS529" s="96"/>
      <c r="DT529" s="124"/>
      <c r="DU529" s="124"/>
    </row>
    <row r="530" customFormat="false" ht="12" hidden="false" customHeight="false" outlineLevel="0" collapsed="false">
      <c r="BS530" s="96" t="n">
        <f aca="false">BR530-2.5</f>
        <v>-2.5</v>
      </c>
      <c r="CZ530" s="124"/>
      <c r="DA530" s="124"/>
      <c r="DB530" s="123"/>
      <c r="DJ530" s="124"/>
      <c r="DK530" s="123"/>
      <c r="DQ530" s="124"/>
      <c r="DR530" s="123"/>
      <c r="DS530" s="96"/>
      <c r="DT530" s="124"/>
      <c r="DU530" s="124"/>
    </row>
    <row r="531" customFormat="false" ht="12" hidden="false" customHeight="false" outlineLevel="0" collapsed="false">
      <c r="BS531" s="96" t="n">
        <f aca="false">BR531-2.5</f>
        <v>-2.5</v>
      </c>
      <c r="CZ531" s="124"/>
      <c r="DA531" s="124"/>
      <c r="DB531" s="123"/>
      <c r="DJ531" s="124"/>
      <c r="DK531" s="123"/>
      <c r="DQ531" s="124"/>
      <c r="DR531" s="123"/>
      <c r="DS531" s="96"/>
      <c r="DT531" s="124"/>
      <c r="DU531" s="124"/>
    </row>
    <row r="532" customFormat="false" ht="12" hidden="false" customHeight="false" outlineLevel="0" collapsed="false">
      <c r="BS532" s="96" t="n">
        <f aca="false">BR532-2.5</f>
        <v>-2.5</v>
      </c>
      <c r="CZ532" s="124"/>
      <c r="DA532" s="124"/>
      <c r="DB532" s="123"/>
      <c r="DJ532" s="124"/>
      <c r="DK532" s="123"/>
      <c r="DQ532" s="124"/>
      <c r="DR532" s="123"/>
      <c r="DS532" s="96"/>
      <c r="DT532" s="124"/>
      <c r="DU532" s="124"/>
    </row>
    <row r="533" customFormat="false" ht="12" hidden="false" customHeight="false" outlineLevel="0" collapsed="false">
      <c r="BS533" s="96" t="n">
        <f aca="false">BR533-2.5</f>
        <v>-2.5</v>
      </c>
      <c r="CZ533" s="124"/>
      <c r="DA533" s="124"/>
      <c r="DB533" s="123"/>
      <c r="DJ533" s="124"/>
      <c r="DK533" s="123"/>
      <c r="DQ533" s="124"/>
      <c r="DR533" s="123"/>
      <c r="DS533" s="96"/>
      <c r="DT533" s="124"/>
      <c r="DU533" s="124"/>
    </row>
    <row r="534" customFormat="false" ht="12" hidden="false" customHeight="false" outlineLevel="0" collapsed="false">
      <c r="BS534" s="96" t="n">
        <f aca="false">BR534-2.5</f>
        <v>-2.5</v>
      </c>
      <c r="CZ534" s="124"/>
      <c r="DA534" s="124"/>
      <c r="DB534" s="123"/>
      <c r="DJ534" s="124"/>
      <c r="DK534" s="123"/>
      <c r="DQ534" s="124"/>
      <c r="DR534" s="123"/>
      <c r="DS534" s="96"/>
      <c r="DT534" s="124"/>
      <c r="DU534" s="124"/>
    </row>
    <row r="535" customFormat="false" ht="12" hidden="false" customHeight="false" outlineLevel="0" collapsed="false">
      <c r="BS535" s="96" t="n">
        <f aca="false">BR535-2.5</f>
        <v>-2.5</v>
      </c>
      <c r="CZ535" s="124"/>
      <c r="DA535" s="124"/>
      <c r="DB535" s="123"/>
      <c r="DJ535" s="124"/>
      <c r="DK535" s="123"/>
      <c r="DQ535" s="124"/>
      <c r="DR535" s="123"/>
      <c r="DS535" s="96"/>
      <c r="DT535" s="124"/>
      <c r="DU535" s="124"/>
    </row>
    <row r="536" customFormat="false" ht="12" hidden="false" customHeight="false" outlineLevel="0" collapsed="false">
      <c r="BS536" s="96" t="n">
        <f aca="false">BR536-2.5</f>
        <v>-2.5</v>
      </c>
      <c r="CZ536" s="124"/>
      <c r="DA536" s="124"/>
      <c r="DB536" s="123"/>
      <c r="DJ536" s="124"/>
      <c r="DK536" s="123"/>
      <c r="DQ536" s="124"/>
      <c r="DR536" s="123"/>
      <c r="DS536" s="96"/>
      <c r="DT536" s="124"/>
      <c r="DU536" s="124"/>
    </row>
    <row r="537" customFormat="false" ht="12" hidden="false" customHeight="false" outlineLevel="0" collapsed="false">
      <c r="BS537" s="96" t="n">
        <f aca="false">BR537-2.5</f>
        <v>-2.5</v>
      </c>
      <c r="CZ537" s="124"/>
      <c r="DA537" s="124"/>
      <c r="DB537" s="123"/>
      <c r="DJ537" s="124"/>
      <c r="DK537" s="123"/>
      <c r="DQ537" s="124"/>
      <c r="DR537" s="123"/>
      <c r="DS537" s="96"/>
      <c r="DT537" s="124"/>
      <c r="DU537" s="124"/>
    </row>
    <row r="538" customFormat="false" ht="12" hidden="false" customHeight="false" outlineLevel="0" collapsed="false">
      <c r="BS538" s="96" t="n">
        <f aca="false">BR538-2.5</f>
        <v>-2.5</v>
      </c>
      <c r="CZ538" s="124"/>
      <c r="DA538" s="124"/>
      <c r="DB538" s="123"/>
      <c r="DJ538" s="124"/>
      <c r="DK538" s="123"/>
      <c r="DQ538" s="124"/>
      <c r="DR538" s="123"/>
      <c r="DS538" s="96"/>
      <c r="DT538" s="124"/>
      <c r="DU538" s="124"/>
    </row>
    <row r="539" customFormat="false" ht="12" hidden="false" customHeight="false" outlineLevel="0" collapsed="false">
      <c r="BS539" s="96" t="n">
        <f aca="false">BR539-2.5</f>
        <v>-2.5</v>
      </c>
      <c r="CZ539" s="124"/>
      <c r="DA539" s="124"/>
      <c r="DB539" s="123"/>
      <c r="DJ539" s="124"/>
      <c r="DK539" s="123"/>
      <c r="DQ539" s="124"/>
      <c r="DR539" s="123"/>
      <c r="DS539" s="96"/>
      <c r="DT539" s="124"/>
      <c r="DU539" s="124"/>
    </row>
    <row r="540" customFormat="false" ht="12" hidden="false" customHeight="false" outlineLevel="0" collapsed="false">
      <c r="BS540" s="96" t="n">
        <f aca="false">BR540-2.5</f>
        <v>-2.5</v>
      </c>
      <c r="CZ540" s="124"/>
      <c r="DA540" s="124"/>
      <c r="DB540" s="123"/>
      <c r="DJ540" s="124"/>
      <c r="DK540" s="123"/>
      <c r="DQ540" s="124"/>
      <c r="DR540" s="123"/>
      <c r="DS540" s="96"/>
      <c r="DT540" s="124"/>
      <c r="DU540" s="124"/>
    </row>
    <row r="541" customFormat="false" ht="12" hidden="false" customHeight="false" outlineLevel="0" collapsed="false">
      <c r="BS541" s="96" t="n">
        <f aca="false">BR541-2.5</f>
        <v>-2.5</v>
      </c>
      <c r="CZ541" s="124"/>
      <c r="DA541" s="124"/>
      <c r="DB541" s="123"/>
      <c r="DJ541" s="124"/>
      <c r="DK541" s="123"/>
      <c r="DQ541" s="124"/>
      <c r="DR541" s="123"/>
      <c r="DS541" s="96"/>
      <c r="DT541" s="124"/>
      <c r="DU541" s="124"/>
    </row>
    <row r="542" customFormat="false" ht="12" hidden="false" customHeight="false" outlineLevel="0" collapsed="false">
      <c r="BS542" s="96" t="n">
        <f aca="false">BR542-2.5</f>
        <v>-2.5</v>
      </c>
      <c r="CZ542" s="124"/>
      <c r="DA542" s="124"/>
      <c r="DB542" s="123"/>
      <c r="DJ542" s="124"/>
      <c r="DK542" s="123"/>
      <c r="DQ542" s="124"/>
      <c r="DR542" s="123"/>
      <c r="DS542" s="96"/>
      <c r="DT542" s="124"/>
      <c r="DU542" s="124"/>
    </row>
    <row r="543" customFormat="false" ht="12" hidden="false" customHeight="false" outlineLevel="0" collapsed="false">
      <c r="BS543" s="96" t="n">
        <f aca="false">BR543-2.5</f>
        <v>-2.5</v>
      </c>
      <c r="CZ543" s="124"/>
      <c r="DA543" s="124"/>
      <c r="DB543" s="123"/>
      <c r="DJ543" s="124"/>
      <c r="DK543" s="123"/>
      <c r="DQ543" s="124"/>
      <c r="DR543" s="123"/>
      <c r="DS543" s="96"/>
      <c r="DT543" s="124"/>
      <c r="DU543" s="124"/>
    </row>
    <row r="544" customFormat="false" ht="12" hidden="false" customHeight="false" outlineLevel="0" collapsed="false">
      <c r="BS544" s="96" t="n">
        <f aca="false">BR544-2.5</f>
        <v>-2.5</v>
      </c>
      <c r="CZ544" s="124"/>
      <c r="DA544" s="124"/>
      <c r="DB544" s="123"/>
      <c r="DJ544" s="124"/>
      <c r="DK544" s="123"/>
      <c r="DQ544" s="124"/>
      <c r="DR544" s="123"/>
      <c r="DS544" s="96"/>
      <c r="DT544" s="124"/>
      <c r="DU544" s="124"/>
    </row>
    <row r="545" customFormat="false" ht="12" hidden="false" customHeight="false" outlineLevel="0" collapsed="false">
      <c r="BS545" s="96" t="n">
        <f aca="false">BR545-2.5</f>
        <v>-2.5</v>
      </c>
      <c r="CZ545" s="124"/>
      <c r="DA545" s="124"/>
      <c r="DB545" s="123"/>
      <c r="DJ545" s="124"/>
      <c r="DK545" s="123"/>
      <c r="DQ545" s="124"/>
      <c r="DR545" s="123"/>
      <c r="DS545" s="96"/>
      <c r="DT545" s="124"/>
      <c r="DU545" s="124"/>
    </row>
    <row r="546" customFormat="false" ht="12" hidden="false" customHeight="false" outlineLevel="0" collapsed="false">
      <c r="BS546" s="96" t="n">
        <f aca="false">BR546-2.5</f>
        <v>-2.5</v>
      </c>
      <c r="CZ546" s="124"/>
      <c r="DA546" s="124"/>
      <c r="DB546" s="123"/>
      <c r="DJ546" s="124"/>
      <c r="DK546" s="123"/>
      <c r="DQ546" s="124"/>
      <c r="DR546" s="123"/>
      <c r="DS546" s="96"/>
      <c r="DT546" s="124"/>
      <c r="DU546" s="124"/>
    </row>
    <row r="547" customFormat="false" ht="12" hidden="false" customHeight="false" outlineLevel="0" collapsed="false">
      <c r="BS547" s="96" t="n">
        <f aca="false">BR547-2.5</f>
        <v>-2.5</v>
      </c>
      <c r="CZ547" s="124"/>
      <c r="DA547" s="124"/>
      <c r="DB547" s="123"/>
      <c r="DJ547" s="124"/>
      <c r="DK547" s="123"/>
      <c r="DQ547" s="124"/>
      <c r="DR547" s="123"/>
      <c r="DS547" s="96"/>
      <c r="DT547" s="124"/>
      <c r="DU547" s="124"/>
    </row>
    <row r="548" customFormat="false" ht="12" hidden="false" customHeight="false" outlineLevel="0" collapsed="false">
      <c r="BS548" s="96" t="n">
        <f aca="false">BR548-2.5</f>
        <v>-2.5</v>
      </c>
      <c r="CZ548" s="124"/>
      <c r="DA548" s="124"/>
      <c r="DB548" s="123"/>
      <c r="DJ548" s="124"/>
      <c r="DK548" s="123"/>
      <c r="DQ548" s="124"/>
      <c r="DR548" s="123"/>
      <c r="DS548" s="96"/>
      <c r="DT548" s="124"/>
      <c r="DU548" s="124"/>
    </row>
    <row r="549" customFormat="false" ht="12" hidden="false" customHeight="false" outlineLevel="0" collapsed="false">
      <c r="BS549" s="96" t="n">
        <f aca="false">BR549-2.5</f>
        <v>-2.5</v>
      </c>
      <c r="CZ549" s="124"/>
      <c r="DA549" s="124"/>
      <c r="DB549" s="123"/>
      <c r="DJ549" s="124"/>
      <c r="DK549" s="123"/>
      <c r="DQ549" s="124"/>
      <c r="DR549" s="123"/>
      <c r="DS549" s="96"/>
      <c r="DT549" s="124"/>
      <c r="DU549" s="124"/>
    </row>
    <row r="550" customFormat="false" ht="12" hidden="false" customHeight="false" outlineLevel="0" collapsed="false">
      <c r="BS550" s="96" t="n">
        <f aca="false">BR550-2.5</f>
        <v>-2.5</v>
      </c>
      <c r="CZ550" s="124"/>
      <c r="DA550" s="124"/>
      <c r="DB550" s="123"/>
      <c r="DJ550" s="124"/>
      <c r="DK550" s="123"/>
      <c r="DQ550" s="124"/>
      <c r="DR550" s="123"/>
      <c r="DS550" s="96"/>
      <c r="DT550" s="124"/>
      <c r="DU550" s="124"/>
    </row>
    <row r="551" customFormat="false" ht="12" hidden="false" customHeight="false" outlineLevel="0" collapsed="false">
      <c r="BS551" s="96" t="n">
        <f aca="false">BR551-2.5</f>
        <v>-2.5</v>
      </c>
      <c r="CZ551" s="124"/>
      <c r="DA551" s="124"/>
      <c r="DB551" s="123"/>
      <c r="DJ551" s="124"/>
      <c r="DK551" s="123"/>
      <c r="DQ551" s="124"/>
      <c r="DR551" s="123"/>
      <c r="DS551" s="96"/>
      <c r="DT551" s="124"/>
      <c r="DU551" s="124"/>
    </row>
    <row r="552" customFormat="false" ht="12" hidden="false" customHeight="false" outlineLevel="0" collapsed="false">
      <c r="BS552" s="96" t="n">
        <f aca="false">BR552-2.5</f>
        <v>-2.5</v>
      </c>
      <c r="CZ552" s="124"/>
      <c r="DA552" s="124"/>
      <c r="DB552" s="123"/>
      <c r="DJ552" s="124"/>
      <c r="DK552" s="123"/>
      <c r="DQ552" s="124"/>
      <c r="DR552" s="123"/>
      <c r="DS552" s="96"/>
      <c r="DT552" s="124"/>
      <c r="DU552" s="124"/>
    </row>
    <row r="553" customFormat="false" ht="12" hidden="false" customHeight="false" outlineLevel="0" collapsed="false">
      <c r="BS553" s="96" t="n">
        <f aca="false">BR553-2.5</f>
        <v>-2.5</v>
      </c>
      <c r="CZ553" s="124"/>
      <c r="DA553" s="124"/>
      <c r="DB553" s="123"/>
      <c r="DJ553" s="124"/>
      <c r="DK553" s="123"/>
      <c r="DQ553" s="124"/>
      <c r="DR553" s="123"/>
      <c r="DS553" s="96"/>
      <c r="DT553" s="124"/>
      <c r="DU553" s="124"/>
    </row>
    <row r="554" customFormat="false" ht="12" hidden="false" customHeight="false" outlineLevel="0" collapsed="false">
      <c r="BS554" s="96" t="n">
        <f aca="false">BR554-2.5</f>
        <v>-2.5</v>
      </c>
      <c r="CZ554" s="124"/>
      <c r="DA554" s="124"/>
      <c r="DB554" s="123"/>
      <c r="DJ554" s="124"/>
      <c r="DK554" s="123"/>
      <c r="DQ554" s="124"/>
      <c r="DR554" s="123"/>
      <c r="DS554" s="96"/>
      <c r="DT554" s="124"/>
      <c r="DU554" s="124"/>
    </row>
    <row r="555" customFormat="false" ht="12" hidden="false" customHeight="false" outlineLevel="0" collapsed="false">
      <c r="BS555" s="96" t="n">
        <f aca="false">BR555-2.5</f>
        <v>-2.5</v>
      </c>
      <c r="CZ555" s="124"/>
      <c r="DA555" s="124"/>
      <c r="DB555" s="123"/>
      <c r="DJ555" s="124"/>
      <c r="DK555" s="123"/>
      <c r="DQ555" s="124"/>
      <c r="DR555" s="123"/>
      <c r="DS555" s="96"/>
      <c r="DT555" s="124"/>
      <c r="DU555" s="124"/>
    </row>
    <row r="556" customFormat="false" ht="12" hidden="false" customHeight="false" outlineLevel="0" collapsed="false">
      <c r="BS556" s="96" t="n">
        <f aca="false">BR556-2.5</f>
        <v>-2.5</v>
      </c>
      <c r="CZ556" s="124"/>
      <c r="DA556" s="124"/>
      <c r="DB556" s="123"/>
      <c r="DJ556" s="124"/>
      <c r="DK556" s="123"/>
      <c r="DQ556" s="124"/>
      <c r="DR556" s="123"/>
      <c r="DS556" s="96"/>
      <c r="DT556" s="124"/>
      <c r="DU556" s="124"/>
    </row>
    <row r="557" customFormat="false" ht="12" hidden="false" customHeight="false" outlineLevel="0" collapsed="false">
      <c r="BS557" s="96" t="n">
        <f aca="false">BR557-2.5</f>
        <v>-2.5</v>
      </c>
      <c r="CZ557" s="124"/>
      <c r="DA557" s="124"/>
      <c r="DB557" s="123"/>
      <c r="DJ557" s="124"/>
      <c r="DK557" s="123"/>
      <c r="DQ557" s="124"/>
      <c r="DR557" s="123"/>
      <c r="DS557" s="96"/>
      <c r="DT557" s="124"/>
      <c r="DU557" s="124"/>
    </row>
    <row r="558" customFormat="false" ht="12" hidden="false" customHeight="false" outlineLevel="0" collapsed="false">
      <c r="BS558" s="96" t="n">
        <f aca="false">BR558-2.5</f>
        <v>-2.5</v>
      </c>
      <c r="CZ558" s="124"/>
      <c r="DA558" s="124"/>
      <c r="DB558" s="123"/>
      <c r="DJ558" s="124"/>
      <c r="DK558" s="123"/>
      <c r="DQ558" s="124"/>
      <c r="DR558" s="123"/>
      <c r="DS558" s="96"/>
      <c r="DT558" s="124"/>
      <c r="DU558" s="124"/>
    </row>
    <row r="559" customFormat="false" ht="12" hidden="false" customHeight="false" outlineLevel="0" collapsed="false">
      <c r="BS559" s="96" t="n">
        <f aca="false">BR559-2.5</f>
        <v>-2.5</v>
      </c>
      <c r="CZ559" s="124"/>
      <c r="DA559" s="124"/>
      <c r="DB559" s="123"/>
      <c r="DJ559" s="124"/>
      <c r="DK559" s="123"/>
      <c r="DQ559" s="124"/>
      <c r="DR559" s="123"/>
      <c r="DS559" s="96"/>
      <c r="DT559" s="124"/>
      <c r="DU559" s="124"/>
    </row>
    <row r="560" customFormat="false" ht="12" hidden="false" customHeight="false" outlineLevel="0" collapsed="false">
      <c r="BS560" s="96" t="n">
        <f aca="false">BR560-2.5</f>
        <v>-2.5</v>
      </c>
      <c r="CZ560" s="124"/>
      <c r="DA560" s="124"/>
      <c r="DB560" s="123"/>
      <c r="DJ560" s="124"/>
      <c r="DK560" s="123"/>
      <c r="DQ560" s="124"/>
      <c r="DR560" s="123"/>
      <c r="DS560" s="96"/>
      <c r="DT560" s="124"/>
      <c r="DU560" s="124"/>
    </row>
    <row r="561" customFormat="false" ht="12" hidden="false" customHeight="false" outlineLevel="0" collapsed="false">
      <c r="BS561" s="96" t="n">
        <f aca="false">BR561-2.5</f>
        <v>-2.5</v>
      </c>
      <c r="CZ561" s="124"/>
      <c r="DA561" s="124"/>
      <c r="DB561" s="123"/>
      <c r="DJ561" s="124"/>
      <c r="DK561" s="123"/>
      <c r="DQ561" s="124"/>
      <c r="DR561" s="123"/>
      <c r="DS561" s="96"/>
      <c r="DT561" s="124"/>
      <c r="DU561" s="124"/>
    </row>
    <row r="562" customFormat="false" ht="12" hidden="false" customHeight="false" outlineLevel="0" collapsed="false">
      <c r="BS562" s="96" t="n">
        <f aca="false">BR562-2.5</f>
        <v>-2.5</v>
      </c>
      <c r="CZ562" s="124"/>
      <c r="DA562" s="124"/>
      <c r="DB562" s="123"/>
      <c r="DJ562" s="124"/>
      <c r="DK562" s="123"/>
      <c r="DQ562" s="124"/>
      <c r="DR562" s="123"/>
      <c r="DS562" s="96"/>
      <c r="DT562" s="124"/>
      <c r="DU562" s="124"/>
    </row>
    <row r="563" customFormat="false" ht="12" hidden="false" customHeight="false" outlineLevel="0" collapsed="false">
      <c r="BS563" s="96" t="n">
        <f aca="false">BR563-2.5</f>
        <v>-2.5</v>
      </c>
      <c r="CZ563" s="124"/>
      <c r="DA563" s="124"/>
      <c r="DB563" s="123"/>
      <c r="DJ563" s="124"/>
      <c r="DK563" s="123"/>
      <c r="DQ563" s="124"/>
      <c r="DR563" s="123"/>
      <c r="DS563" s="96"/>
      <c r="DT563" s="124"/>
      <c r="DU563" s="124"/>
    </row>
    <row r="564" customFormat="false" ht="12" hidden="false" customHeight="false" outlineLevel="0" collapsed="false">
      <c r="BS564" s="96" t="n">
        <f aca="false">BR564-2.5</f>
        <v>-2.5</v>
      </c>
      <c r="CZ564" s="124"/>
      <c r="DA564" s="124"/>
      <c r="DB564" s="123"/>
      <c r="DJ564" s="124"/>
      <c r="DK564" s="123"/>
      <c r="DQ564" s="124"/>
      <c r="DR564" s="123"/>
      <c r="DS564" s="96"/>
      <c r="DT564" s="124"/>
      <c r="DU564" s="124"/>
    </row>
    <row r="565" customFormat="false" ht="12" hidden="false" customHeight="false" outlineLevel="0" collapsed="false">
      <c r="BS565" s="96" t="n">
        <f aca="false">BR565-2.5</f>
        <v>-2.5</v>
      </c>
      <c r="CZ565" s="124"/>
      <c r="DA565" s="124"/>
      <c r="DB565" s="123"/>
      <c r="DJ565" s="124"/>
      <c r="DK565" s="123"/>
      <c r="DQ565" s="124"/>
      <c r="DR565" s="123"/>
      <c r="DS565" s="96"/>
      <c r="DT565" s="124"/>
      <c r="DU565" s="124"/>
    </row>
    <row r="566" customFormat="false" ht="12" hidden="false" customHeight="false" outlineLevel="0" collapsed="false">
      <c r="BS566" s="96" t="n">
        <f aca="false">BR566-2.5</f>
        <v>-2.5</v>
      </c>
      <c r="CZ566" s="124"/>
      <c r="DA566" s="124"/>
      <c r="DB566" s="123"/>
      <c r="DJ566" s="124"/>
      <c r="DK566" s="123"/>
      <c r="DQ566" s="124"/>
      <c r="DR566" s="123"/>
      <c r="DS566" s="96"/>
      <c r="DT566" s="124"/>
      <c r="DU566" s="124"/>
    </row>
    <row r="567" customFormat="false" ht="12" hidden="false" customHeight="false" outlineLevel="0" collapsed="false">
      <c r="BS567" s="96" t="n">
        <f aca="false">BR567-2.5</f>
        <v>-2.5</v>
      </c>
      <c r="CZ567" s="124"/>
      <c r="DA567" s="124"/>
      <c r="DB567" s="123"/>
      <c r="DJ567" s="124"/>
      <c r="DK567" s="123"/>
      <c r="DQ567" s="124"/>
      <c r="DR567" s="123"/>
      <c r="DS567" s="96"/>
      <c r="DT567" s="124"/>
      <c r="DU567" s="124"/>
    </row>
    <row r="568" customFormat="false" ht="12" hidden="false" customHeight="false" outlineLevel="0" collapsed="false">
      <c r="BS568" s="96" t="n">
        <f aca="false">BR568-2.5</f>
        <v>-2.5</v>
      </c>
      <c r="CZ568" s="124"/>
      <c r="DA568" s="124"/>
      <c r="DB568" s="123"/>
      <c r="DJ568" s="124"/>
      <c r="DK568" s="123"/>
      <c r="DQ568" s="124"/>
      <c r="DR568" s="123"/>
      <c r="DS568" s="96"/>
      <c r="DT568" s="124"/>
      <c r="DU568" s="124"/>
    </row>
    <row r="569" customFormat="false" ht="12" hidden="false" customHeight="false" outlineLevel="0" collapsed="false">
      <c r="BS569" s="96" t="n">
        <f aca="false">BR569-2.5</f>
        <v>-2.5</v>
      </c>
      <c r="CZ569" s="124"/>
      <c r="DA569" s="124"/>
      <c r="DB569" s="123"/>
      <c r="DJ569" s="124"/>
      <c r="DK569" s="123"/>
      <c r="DQ569" s="124"/>
      <c r="DR569" s="123"/>
      <c r="DS569" s="96"/>
      <c r="DT569" s="124"/>
      <c r="DU569" s="124"/>
    </row>
    <row r="570" customFormat="false" ht="12" hidden="false" customHeight="false" outlineLevel="0" collapsed="false">
      <c r="BS570" s="96" t="n">
        <f aca="false">BR570-2.5</f>
        <v>-2.5</v>
      </c>
      <c r="CZ570" s="124"/>
      <c r="DA570" s="124"/>
      <c r="DB570" s="123"/>
      <c r="DJ570" s="124"/>
      <c r="DK570" s="123"/>
      <c r="DQ570" s="124"/>
      <c r="DR570" s="123"/>
      <c r="DS570" s="96"/>
      <c r="DT570" s="124"/>
      <c r="DU570" s="124"/>
    </row>
    <row r="571" customFormat="false" ht="12" hidden="false" customHeight="false" outlineLevel="0" collapsed="false">
      <c r="BS571" s="96" t="n">
        <f aca="false">BR571-2.5</f>
        <v>-2.5</v>
      </c>
      <c r="CZ571" s="124"/>
      <c r="DA571" s="124"/>
      <c r="DB571" s="123"/>
      <c r="DJ571" s="124"/>
      <c r="DK571" s="123"/>
      <c r="DQ571" s="124"/>
      <c r="DR571" s="123"/>
      <c r="DS571" s="96"/>
      <c r="DT571" s="124"/>
      <c r="DU571" s="124"/>
    </row>
    <row r="572" customFormat="false" ht="12" hidden="false" customHeight="false" outlineLevel="0" collapsed="false">
      <c r="BS572" s="96" t="n">
        <f aca="false">BR572-2.5</f>
        <v>-2.5</v>
      </c>
    </row>
    <row r="573" customFormat="false" ht="12" hidden="false" customHeight="false" outlineLevel="0" collapsed="false">
      <c r="BS573" s="96" t="n">
        <f aca="false">BR573-2.5</f>
        <v>-2.5</v>
      </c>
    </row>
    <row r="574" customFormat="false" ht="12" hidden="false" customHeight="false" outlineLevel="0" collapsed="false">
      <c r="BS574" s="96" t="n">
        <f aca="false">BR574-2.5</f>
        <v>-2.5</v>
      </c>
    </row>
    <row r="575" customFormat="false" ht="12" hidden="false" customHeight="false" outlineLevel="0" collapsed="false">
      <c r="BS575" s="96" t="n">
        <f aca="false">BR575-2.5</f>
        <v>-2.5</v>
      </c>
    </row>
    <row r="576" customFormat="false" ht="12" hidden="false" customHeight="false" outlineLevel="0" collapsed="false">
      <c r="BS576" s="96" t="n">
        <f aca="false">BR576-2.5</f>
        <v>-2.5</v>
      </c>
    </row>
    <row r="577" customFormat="false" ht="12" hidden="false" customHeight="false" outlineLevel="0" collapsed="false">
      <c r="BS577" s="96" t="n">
        <f aca="false">BR577-2.5</f>
        <v>-2.5</v>
      </c>
    </row>
    <row r="578" customFormat="false" ht="12" hidden="false" customHeight="false" outlineLevel="0" collapsed="false">
      <c r="BS578" s="96" t="n">
        <f aca="false">BR578-2.5</f>
        <v>-2.5</v>
      </c>
    </row>
    <row r="579" customFormat="false" ht="12" hidden="false" customHeight="false" outlineLevel="0" collapsed="false">
      <c r="BS579" s="96" t="n">
        <f aca="false">BR579-2.5</f>
        <v>-2.5</v>
      </c>
    </row>
    <row r="580" customFormat="false" ht="12" hidden="false" customHeight="false" outlineLevel="0" collapsed="false">
      <c r="BS580" s="96" t="n">
        <f aca="false">BR580-2.5</f>
        <v>-2.5</v>
      </c>
    </row>
    <row r="581" customFormat="false" ht="12" hidden="false" customHeight="false" outlineLevel="0" collapsed="false">
      <c r="BS581" s="96" t="n">
        <f aca="false">BR581-2.5</f>
        <v>-2.5</v>
      </c>
    </row>
    <row r="582" customFormat="false" ht="12" hidden="false" customHeight="false" outlineLevel="0" collapsed="false">
      <c r="BS582" s="96" t="n">
        <f aca="false">BR582-2.5</f>
        <v>-2.5</v>
      </c>
    </row>
    <row r="583" customFormat="false" ht="12" hidden="false" customHeight="false" outlineLevel="0" collapsed="false">
      <c r="BS583" s="96" t="n">
        <f aca="false">BR583-2.5</f>
        <v>-2.5</v>
      </c>
    </row>
    <row r="584" customFormat="false" ht="12" hidden="false" customHeight="false" outlineLevel="0" collapsed="false">
      <c r="BS584" s="96" t="n">
        <f aca="false">BR584-2.5</f>
        <v>-2.5</v>
      </c>
    </row>
    <row r="585" customFormat="false" ht="12" hidden="false" customHeight="false" outlineLevel="0" collapsed="false">
      <c r="BS585" s="96" t="n">
        <f aca="false">BR585-2.5</f>
        <v>-2.5</v>
      </c>
    </row>
    <row r="586" customFormat="false" ht="12" hidden="false" customHeight="false" outlineLevel="0" collapsed="false">
      <c r="BS586" s="96" t="n">
        <f aca="false">BR586-2.5</f>
        <v>-2.5</v>
      </c>
    </row>
    <row r="587" customFormat="false" ht="12" hidden="false" customHeight="false" outlineLevel="0" collapsed="false">
      <c r="BS587" s="96" t="n">
        <f aca="false">BR587-2.5</f>
        <v>-2.5</v>
      </c>
    </row>
    <row r="588" customFormat="false" ht="12" hidden="false" customHeight="false" outlineLevel="0" collapsed="false">
      <c r="BS588" s="96" t="n">
        <f aca="false">BR588-2.5</f>
        <v>-2.5</v>
      </c>
    </row>
    <row r="589" customFormat="false" ht="12" hidden="false" customHeight="false" outlineLevel="0" collapsed="false">
      <c r="BS589" s="96" t="n">
        <f aca="false">BR589-2.5</f>
        <v>-2.5</v>
      </c>
    </row>
    <row r="590" customFormat="false" ht="12" hidden="false" customHeight="false" outlineLevel="0" collapsed="false">
      <c r="BS590" s="96" t="n">
        <f aca="false">BR590-2.5</f>
        <v>-2.5</v>
      </c>
    </row>
    <row r="591" customFormat="false" ht="12" hidden="false" customHeight="false" outlineLevel="0" collapsed="false">
      <c r="BS591" s="96" t="n">
        <f aca="false">BR591-2.5</f>
        <v>-2.5</v>
      </c>
    </row>
    <row r="592" customFormat="false" ht="12" hidden="false" customHeight="false" outlineLevel="0" collapsed="false">
      <c r="BS592" s="96" t="n">
        <f aca="false">BR592-2.5</f>
        <v>-2.5</v>
      </c>
    </row>
    <row r="593" customFormat="false" ht="12" hidden="false" customHeight="false" outlineLevel="0" collapsed="false">
      <c r="BS593" s="96" t="n">
        <f aca="false">BR593-2.5</f>
        <v>-2.5</v>
      </c>
    </row>
    <row r="594" customFormat="false" ht="12" hidden="false" customHeight="false" outlineLevel="0" collapsed="false">
      <c r="BS594" s="96" t="n">
        <f aca="false">BR594-2.5</f>
        <v>-2.5</v>
      </c>
    </row>
    <row r="595" customFormat="false" ht="12" hidden="false" customHeight="false" outlineLevel="0" collapsed="false">
      <c r="BS595" s="96" t="n">
        <f aca="false">BR595-2.5</f>
        <v>-2.5</v>
      </c>
    </row>
    <row r="596" customFormat="false" ht="12" hidden="false" customHeight="false" outlineLevel="0" collapsed="false">
      <c r="BS596" s="96" t="n">
        <f aca="false">BR596-2.5</f>
        <v>-2.5</v>
      </c>
    </row>
    <row r="597" customFormat="false" ht="12" hidden="false" customHeight="false" outlineLevel="0" collapsed="false">
      <c r="BS597" s="96" t="n">
        <f aca="false">BR597-2.5</f>
        <v>-2.5</v>
      </c>
    </row>
    <row r="598" customFormat="false" ht="12" hidden="false" customHeight="false" outlineLevel="0" collapsed="false">
      <c r="BS598" s="96" t="n">
        <f aca="false">BR598-2.5</f>
        <v>-2.5</v>
      </c>
    </row>
    <row r="599" customFormat="false" ht="12" hidden="false" customHeight="false" outlineLevel="0" collapsed="false">
      <c r="BS599" s="96" t="n">
        <f aca="false">BR599-2.5</f>
        <v>-2.5</v>
      </c>
    </row>
    <row r="600" customFormat="false" ht="12" hidden="false" customHeight="false" outlineLevel="0" collapsed="false">
      <c r="BS600" s="96" t="n">
        <f aca="false">BR600-2.5</f>
        <v>-2.5</v>
      </c>
    </row>
    <row r="601" customFormat="false" ht="12" hidden="false" customHeight="false" outlineLevel="0" collapsed="false">
      <c r="BS601" s="96" t="n">
        <f aca="false">BR601-2.5</f>
        <v>-2.5</v>
      </c>
    </row>
    <row r="602" customFormat="false" ht="12" hidden="false" customHeight="false" outlineLevel="0" collapsed="false">
      <c r="BS602" s="96" t="n">
        <f aca="false">BR602-2.5</f>
        <v>-2.5</v>
      </c>
    </row>
    <row r="603" customFormat="false" ht="12" hidden="false" customHeight="false" outlineLevel="0" collapsed="false">
      <c r="BS603" s="96" t="n">
        <f aca="false">BR603-2.5</f>
        <v>-2.5</v>
      </c>
    </row>
    <row r="604" customFormat="false" ht="12" hidden="false" customHeight="false" outlineLevel="0" collapsed="false">
      <c r="BS604" s="96" t="n">
        <f aca="false">BR604-2.5</f>
        <v>-2.5</v>
      </c>
    </row>
    <row r="605" customFormat="false" ht="12" hidden="false" customHeight="false" outlineLevel="0" collapsed="false">
      <c r="BS605" s="96" t="n">
        <f aca="false">BR605-2.5</f>
        <v>-2.5</v>
      </c>
    </row>
    <row r="606" customFormat="false" ht="12" hidden="false" customHeight="false" outlineLevel="0" collapsed="false">
      <c r="BS606" s="96" t="n">
        <f aca="false">BR606-2.5</f>
        <v>-2.5</v>
      </c>
    </row>
    <row r="607" customFormat="false" ht="12" hidden="false" customHeight="false" outlineLevel="0" collapsed="false">
      <c r="BS607" s="96" t="n">
        <f aca="false">BR607-2.5</f>
        <v>-2.5</v>
      </c>
    </row>
    <row r="608" customFormat="false" ht="12" hidden="false" customHeight="false" outlineLevel="0" collapsed="false">
      <c r="BS608" s="96" t="n">
        <f aca="false">BR608-2.5</f>
        <v>-2.5</v>
      </c>
    </row>
    <row r="609" customFormat="false" ht="12" hidden="false" customHeight="false" outlineLevel="0" collapsed="false">
      <c r="BS609" s="96" t="n">
        <f aca="false">BR609-2.5</f>
        <v>-2.5</v>
      </c>
    </row>
    <row r="610" customFormat="false" ht="12" hidden="false" customHeight="false" outlineLevel="0" collapsed="false">
      <c r="BS610" s="96" t="n">
        <f aca="false">BR610-2.5</f>
        <v>-2.5</v>
      </c>
    </row>
    <row r="611" customFormat="false" ht="12" hidden="false" customHeight="false" outlineLevel="0" collapsed="false">
      <c r="BS611" s="96" t="n">
        <f aca="false">BR611-2.5</f>
        <v>-2.5</v>
      </c>
    </row>
    <row r="612" customFormat="false" ht="12" hidden="false" customHeight="false" outlineLevel="0" collapsed="false">
      <c r="BS612" s="96" t="n">
        <f aca="false">BR612-2.5</f>
        <v>-2.5</v>
      </c>
    </row>
    <row r="613" customFormat="false" ht="12" hidden="false" customHeight="false" outlineLevel="0" collapsed="false">
      <c r="BS613" s="96" t="n">
        <f aca="false">BR613-2.5</f>
        <v>-2.5</v>
      </c>
    </row>
    <row r="614" customFormat="false" ht="12" hidden="false" customHeight="false" outlineLevel="0" collapsed="false">
      <c r="BS614" s="96" t="n">
        <f aca="false">BR614-2.5</f>
        <v>-2.5</v>
      </c>
    </row>
    <row r="615" customFormat="false" ht="12" hidden="false" customHeight="false" outlineLevel="0" collapsed="false">
      <c r="BS615" s="96" t="n">
        <f aca="false">BR615-2.5</f>
        <v>-2.5</v>
      </c>
    </row>
    <row r="616" customFormat="false" ht="12" hidden="false" customHeight="false" outlineLevel="0" collapsed="false">
      <c r="BS616" s="96" t="n">
        <f aca="false">BR616-2.5</f>
        <v>-2.5</v>
      </c>
    </row>
    <row r="617" customFormat="false" ht="12" hidden="false" customHeight="false" outlineLevel="0" collapsed="false">
      <c r="BS617" s="96" t="n">
        <f aca="false">BR617-2.5</f>
        <v>-2.5</v>
      </c>
    </row>
    <row r="618" customFormat="false" ht="12" hidden="false" customHeight="false" outlineLevel="0" collapsed="false">
      <c r="BS618" s="96" t="n">
        <f aca="false">BR618-2.5</f>
        <v>-2.5</v>
      </c>
    </row>
    <row r="619" customFormat="false" ht="12" hidden="false" customHeight="false" outlineLevel="0" collapsed="false">
      <c r="BS619" s="96" t="n">
        <f aca="false">BR619-2.5</f>
        <v>-2.5</v>
      </c>
    </row>
    <row r="620" customFormat="false" ht="12" hidden="false" customHeight="false" outlineLevel="0" collapsed="false">
      <c r="BS620" s="96" t="n">
        <f aca="false">BR620-2.5</f>
        <v>-2.5</v>
      </c>
    </row>
    <row r="621" customFormat="false" ht="12" hidden="false" customHeight="false" outlineLevel="0" collapsed="false">
      <c r="BS621" s="96" t="n">
        <f aca="false">BR621-2.5</f>
        <v>-2.5</v>
      </c>
    </row>
    <row r="622" customFormat="false" ht="12" hidden="false" customHeight="false" outlineLevel="0" collapsed="false">
      <c r="BS622" s="96" t="n">
        <f aca="false">BR622-2.5</f>
        <v>-2.5</v>
      </c>
    </row>
    <row r="623" customFormat="false" ht="12" hidden="false" customHeight="false" outlineLevel="0" collapsed="false">
      <c r="BS623" s="96" t="n">
        <f aca="false">BR623-2.5</f>
        <v>-2.5</v>
      </c>
    </row>
    <row r="624" customFormat="false" ht="12" hidden="false" customHeight="false" outlineLevel="0" collapsed="false">
      <c r="BS624" s="96" t="n">
        <f aca="false">BR624-2.5</f>
        <v>-2.5</v>
      </c>
    </row>
    <row r="625" customFormat="false" ht="12" hidden="false" customHeight="false" outlineLevel="0" collapsed="false">
      <c r="BS625" s="96" t="n">
        <f aca="false">BR625-2.5</f>
        <v>-2.5</v>
      </c>
    </row>
    <row r="626" customFormat="false" ht="12" hidden="false" customHeight="false" outlineLevel="0" collapsed="false">
      <c r="BS626" s="96" t="n">
        <f aca="false">BR626-2.5</f>
        <v>-2.5</v>
      </c>
    </row>
    <row r="627" customFormat="false" ht="12" hidden="false" customHeight="false" outlineLevel="0" collapsed="false">
      <c r="BS627" s="96" t="n">
        <f aca="false">BR627-2.5</f>
        <v>-2.5</v>
      </c>
    </row>
    <row r="628" customFormat="false" ht="12" hidden="false" customHeight="false" outlineLevel="0" collapsed="false">
      <c r="BS628" s="96" t="n">
        <f aca="false">BR628-2.5</f>
        <v>-2.5</v>
      </c>
    </row>
    <row r="629" customFormat="false" ht="12" hidden="false" customHeight="false" outlineLevel="0" collapsed="false">
      <c r="BS629" s="96" t="n">
        <f aca="false">BR629-2.5</f>
        <v>-2.5</v>
      </c>
    </row>
    <row r="630" customFormat="false" ht="12" hidden="false" customHeight="false" outlineLevel="0" collapsed="false">
      <c r="BS630" s="96" t="n">
        <f aca="false">BR630-2.5</f>
        <v>-2.5</v>
      </c>
    </row>
    <row r="631" customFormat="false" ht="12" hidden="false" customHeight="false" outlineLevel="0" collapsed="false">
      <c r="BS631" s="96" t="n">
        <f aca="false">BR631-2.5</f>
        <v>-2.5</v>
      </c>
    </row>
    <row r="632" customFormat="false" ht="12" hidden="false" customHeight="false" outlineLevel="0" collapsed="false">
      <c r="BS632" s="96" t="n">
        <f aca="false">BR632-2.5</f>
        <v>-2.5</v>
      </c>
    </row>
    <row r="633" customFormat="false" ht="12" hidden="false" customHeight="false" outlineLevel="0" collapsed="false">
      <c r="BS633" s="96" t="n">
        <f aca="false">BR633-2.5</f>
        <v>-2.5</v>
      </c>
    </row>
    <row r="634" customFormat="false" ht="12" hidden="false" customHeight="false" outlineLevel="0" collapsed="false">
      <c r="BS634" s="96" t="n">
        <f aca="false">BR634-2.5</f>
        <v>-2.5</v>
      </c>
    </row>
    <row r="635" customFormat="false" ht="12" hidden="false" customHeight="false" outlineLevel="0" collapsed="false">
      <c r="BS635" s="96" t="n">
        <f aca="false">BR635-2.5</f>
        <v>-2.5</v>
      </c>
    </row>
    <row r="636" customFormat="false" ht="12" hidden="false" customHeight="false" outlineLevel="0" collapsed="false">
      <c r="BS636" s="96" t="n">
        <f aca="false">BR636-2.5</f>
        <v>-2.5</v>
      </c>
    </row>
    <row r="637" customFormat="false" ht="12" hidden="false" customHeight="false" outlineLevel="0" collapsed="false">
      <c r="BS637" s="96" t="n">
        <f aca="false">BR637-2.5</f>
        <v>-2.5</v>
      </c>
    </row>
    <row r="638" customFormat="false" ht="12" hidden="false" customHeight="false" outlineLevel="0" collapsed="false">
      <c r="BS638" s="96" t="n">
        <f aca="false">BR638-2.5</f>
        <v>-2.5</v>
      </c>
    </row>
    <row r="639" customFormat="false" ht="12" hidden="false" customHeight="false" outlineLevel="0" collapsed="false">
      <c r="BS639" s="96" t="n">
        <f aca="false">BR639-2.5</f>
        <v>-2.5</v>
      </c>
    </row>
    <row r="640" customFormat="false" ht="12" hidden="false" customHeight="false" outlineLevel="0" collapsed="false">
      <c r="BS640" s="96" t="n">
        <f aca="false">BR640-2.5</f>
        <v>-2.5</v>
      </c>
    </row>
    <row r="641" customFormat="false" ht="12" hidden="false" customHeight="false" outlineLevel="0" collapsed="false">
      <c r="BS641" s="96" t="n">
        <f aca="false">BR641-2.5</f>
        <v>-2.5</v>
      </c>
    </row>
    <row r="642" customFormat="false" ht="12" hidden="false" customHeight="false" outlineLevel="0" collapsed="false">
      <c r="BS642" s="96" t="n">
        <f aca="false">BR642-2.5</f>
        <v>-2.5</v>
      </c>
    </row>
    <row r="643" customFormat="false" ht="12" hidden="false" customHeight="false" outlineLevel="0" collapsed="false">
      <c r="BS643" s="96" t="n">
        <f aca="false">BR643-2.5</f>
        <v>-2.5</v>
      </c>
    </row>
    <row r="644" customFormat="false" ht="12" hidden="false" customHeight="false" outlineLevel="0" collapsed="false">
      <c r="BS644" s="96" t="n">
        <f aca="false">BR644-2.5</f>
        <v>-2.5</v>
      </c>
    </row>
    <row r="645" customFormat="false" ht="12" hidden="false" customHeight="false" outlineLevel="0" collapsed="false">
      <c r="BS645" s="96" t="n">
        <f aca="false">BR645-2.5</f>
        <v>-2.5</v>
      </c>
    </row>
    <row r="646" customFormat="false" ht="12" hidden="false" customHeight="false" outlineLevel="0" collapsed="false">
      <c r="BS646" s="96" t="n">
        <f aca="false">BR646-2.5</f>
        <v>-2.5</v>
      </c>
    </row>
    <row r="647" customFormat="false" ht="12" hidden="false" customHeight="false" outlineLevel="0" collapsed="false">
      <c r="BS647" s="96" t="n">
        <f aca="false">BR647-2.5</f>
        <v>-2.5</v>
      </c>
    </row>
    <row r="648" customFormat="false" ht="12" hidden="false" customHeight="false" outlineLevel="0" collapsed="false">
      <c r="BS648" s="96" t="n">
        <f aca="false">BR648-2.5</f>
        <v>-2.5</v>
      </c>
    </row>
    <row r="649" customFormat="false" ht="12" hidden="false" customHeight="false" outlineLevel="0" collapsed="false">
      <c r="BS649" s="96" t="n">
        <f aca="false">BR649-2.5</f>
        <v>-2.5</v>
      </c>
    </row>
    <row r="650" customFormat="false" ht="12" hidden="false" customHeight="false" outlineLevel="0" collapsed="false">
      <c r="BS650" s="96" t="n">
        <f aca="false">BR650-2.5</f>
        <v>-2.5</v>
      </c>
    </row>
    <row r="651" customFormat="false" ht="12" hidden="false" customHeight="false" outlineLevel="0" collapsed="false">
      <c r="BS651" s="96" t="n">
        <f aca="false">BR651-2.5</f>
        <v>-2.5</v>
      </c>
    </row>
    <row r="652" customFormat="false" ht="12" hidden="false" customHeight="false" outlineLevel="0" collapsed="false">
      <c r="BS652" s="96" t="n">
        <f aca="false">BR652-2.5</f>
        <v>-2.5</v>
      </c>
    </row>
    <row r="653" customFormat="false" ht="12" hidden="false" customHeight="false" outlineLevel="0" collapsed="false">
      <c r="BS653" s="96" t="n">
        <f aca="false">BR653-2.5</f>
        <v>-2.5</v>
      </c>
    </row>
    <row r="654" customFormat="false" ht="12" hidden="false" customHeight="false" outlineLevel="0" collapsed="false">
      <c r="BS654" s="96" t="n">
        <f aca="false">BR654-2.5</f>
        <v>-2.5</v>
      </c>
    </row>
    <row r="655" customFormat="false" ht="12" hidden="false" customHeight="false" outlineLevel="0" collapsed="false">
      <c r="BS655" s="96" t="n">
        <f aca="false">BR655-2.5</f>
        <v>-2.5</v>
      </c>
    </row>
    <row r="656" customFormat="false" ht="12" hidden="false" customHeight="false" outlineLevel="0" collapsed="false">
      <c r="BS656" s="96" t="n">
        <f aca="false">BR656-2.5</f>
        <v>-2.5</v>
      </c>
    </row>
    <row r="657" customFormat="false" ht="12" hidden="false" customHeight="false" outlineLevel="0" collapsed="false">
      <c r="BS657" s="96" t="n">
        <f aca="false">BR657-2.5</f>
        <v>-2.5</v>
      </c>
    </row>
    <row r="658" customFormat="false" ht="12" hidden="false" customHeight="false" outlineLevel="0" collapsed="false">
      <c r="BS658" s="96" t="n">
        <f aca="false">BR658-2.5</f>
        <v>-2.5</v>
      </c>
    </row>
    <row r="659" customFormat="false" ht="12" hidden="false" customHeight="false" outlineLevel="0" collapsed="false">
      <c r="BS659" s="96" t="n">
        <f aca="false">BR659-2.5</f>
        <v>-2.5</v>
      </c>
    </row>
    <row r="660" customFormat="false" ht="12" hidden="false" customHeight="false" outlineLevel="0" collapsed="false">
      <c r="BS660" s="96" t="n">
        <f aca="false">BR660-2.5</f>
        <v>-2.5</v>
      </c>
    </row>
    <row r="661" customFormat="false" ht="12" hidden="false" customHeight="false" outlineLevel="0" collapsed="false">
      <c r="BS661" s="96" t="n">
        <f aca="false">BR661-2.5</f>
        <v>-2.5</v>
      </c>
    </row>
    <row r="662" customFormat="false" ht="12" hidden="false" customHeight="false" outlineLevel="0" collapsed="false">
      <c r="BS662" s="96" t="n">
        <f aca="false">BR662-2.5</f>
        <v>-2.5</v>
      </c>
    </row>
    <row r="663" customFormat="false" ht="12" hidden="false" customHeight="false" outlineLevel="0" collapsed="false">
      <c r="BS663" s="96" t="n">
        <f aca="false">BR663-2.5</f>
        <v>-2.5</v>
      </c>
    </row>
    <row r="664" customFormat="false" ht="12" hidden="false" customHeight="false" outlineLevel="0" collapsed="false">
      <c r="BS664" s="96" t="n">
        <f aca="false">BR664-2.5</f>
        <v>-2.5</v>
      </c>
    </row>
    <row r="665" customFormat="false" ht="12" hidden="false" customHeight="false" outlineLevel="0" collapsed="false">
      <c r="BS665" s="96" t="n">
        <f aca="false">BR665-2.5</f>
        <v>-2.5</v>
      </c>
    </row>
    <row r="666" customFormat="false" ht="12" hidden="false" customHeight="false" outlineLevel="0" collapsed="false">
      <c r="BS666" s="96" t="n">
        <f aca="false">BR666-2.5</f>
        <v>-2.5</v>
      </c>
    </row>
    <row r="667" customFormat="false" ht="12" hidden="false" customHeight="false" outlineLevel="0" collapsed="false">
      <c r="BS667" s="96" t="n">
        <f aca="false">BR667-2.5</f>
        <v>-2.5</v>
      </c>
    </row>
    <row r="668" customFormat="false" ht="12" hidden="false" customHeight="false" outlineLevel="0" collapsed="false">
      <c r="BS668" s="96" t="n">
        <f aca="false">BR668-2.5</f>
        <v>-2.5</v>
      </c>
    </row>
    <row r="669" customFormat="false" ht="12" hidden="false" customHeight="false" outlineLevel="0" collapsed="false">
      <c r="BS669" s="96" t="n">
        <f aca="false">BR669-2.5</f>
        <v>-2.5</v>
      </c>
    </row>
    <row r="670" customFormat="false" ht="12" hidden="false" customHeight="false" outlineLevel="0" collapsed="false">
      <c r="BS670" s="96" t="n">
        <f aca="false">BR670-2.5</f>
        <v>-2.5</v>
      </c>
    </row>
    <row r="671" customFormat="false" ht="12" hidden="false" customHeight="false" outlineLevel="0" collapsed="false">
      <c r="BS671" s="96" t="n">
        <f aca="false">BR671-2.5</f>
        <v>-2.5</v>
      </c>
    </row>
    <row r="672" customFormat="false" ht="12" hidden="false" customHeight="false" outlineLevel="0" collapsed="false">
      <c r="BS672" s="96" t="n">
        <f aca="false">BR672-2.5</f>
        <v>-2.5</v>
      </c>
    </row>
    <row r="673" customFormat="false" ht="12" hidden="false" customHeight="false" outlineLevel="0" collapsed="false">
      <c r="BS673" s="96" t="n">
        <f aca="false">BR673-2.5</f>
        <v>-2.5</v>
      </c>
    </row>
    <row r="674" customFormat="false" ht="12" hidden="false" customHeight="false" outlineLevel="0" collapsed="false">
      <c r="BS674" s="96" t="n">
        <f aca="false">BR674-2.5</f>
        <v>-2.5</v>
      </c>
    </row>
    <row r="675" customFormat="false" ht="12" hidden="false" customHeight="false" outlineLevel="0" collapsed="false">
      <c r="BS675" s="96" t="n">
        <f aca="false">BR675-2.5</f>
        <v>-2.5</v>
      </c>
    </row>
    <row r="676" customFormat="false" ht="12" hidden="false" customHeight="false" outlineLevel="0" collapsed="false">
      <c r="BS676" s="96" t="n">
        <f aca="false">BR676-2.5</f>
        <v>-2.5</v>
      </c>
    </row>
    <row r="677" customFormat="false" ht="12" hidden="false" customHeight="false" outlineLevel="0" collapsed="false">
      <c r="BS677" s="96" t="n">
        <f aca="false">BR677-2.5</f>
        <v>-2.5</v>
      </c>
    </row>
    <row r="678" customFormat="false" ht="12" hidden="false" customHeight="false" outlineLevel="0" collapsed="false">
      <c r="BS678" s="96" t="n">
        <f aca="false">BR678-2.5</f>
        <v>-2.5</v>
      </c>
    </row>
    <row r="679" customFormat="false" ht="12" hidden="false" customHeight="false" outlineLevel="0" collapsed="false">
      <c r="BS679" s="96" t="n">
        <f aca="false">BR679-2.5</f>
        <v>-2.5</v>
      </c>
    </row>
    <row r="680" customFormat="false" ht="12" hidden="false" customHeight="false" outlineLevel="0" collapsed="false">
      <c r="BS680" s="96" t="n">
        <f aca="false">BR680-2.5</f>
        <v>-2.5</v>
      </c>
    </row>
    <row r="681" customFormat="false" ht="12" hidden="false" customHeight="false" outlineLevel="0" collapsed="false">
      <c r="BS681" s="96" t="n">
        <f aca="false">BR681-2.5</f>
        <v>-2.5</v>
      </c>
    </row>
    <row r="682" customFormat="false" ht="12" hidden="false" customHeight="false" outlineLevel="0" collapsed="false">
      <c r="BS682" s="96" t="n">
        <f aca="false">BR682-2.5</f>
        <v>-2.5</v>
      </c>
    </row>
    <row r="683" customFormat="false" ht="12" hidden="false" customHeight="false" outlineLevel="0" collapsed="false">
      <c r="BS683" s="96" t="n">
        <f aca="false">BR683-2.5</f>
        <v>-2.5</v>
      </c>
    </row>
    <row r="684" customFormat="false" ht="12" hidden="false" customHeight="false" outlineLevel="0" collapsed="false">
      <c r="BS684" s="96" t="n">
        <f aca="false">BR684-2.5</f>
        <v>-2.5</v>
      </c>
    </row>
    <row r="685" customFormat="false" ht="12" hidden="false" customHeight="false" outlineLevel="0" collapsed="false">
      <c r="BS685" s="96" t="n">
        <f aca="false">BR685-2.5</f>
        <v>-2.5</v>
      </c>
    </row>
    <row r="686" customFormat="false" ht="12" hidden="false" customHeight="false" outlineLevel="0" collapsed="false">
      <c r="BS686" s="96" t="n">
        <f aca="false">BR686-2.5</f>
        <v>-2.5</v>
      </c>
    </row>
    <row r="687" customFormat="false" ht="12" hidden="false" customHeight="false" outlineLevel="0" collapsed="false">
      <c r="BS687" s="96" t="n">
        <f aca="false">BR687-2.5</f>
        <v>-2.5</v>
      </c>
    </row>
    <row r="688" customFormat="false" ht="12" hidden="false" customHeight="false" outlineLevel="0" collapsed="false">
      <c r="BS688" s="96" t="n">
        <f aca="false">BR688-2.5</f>
        <v>-2.5</v>
      </c>
    </row>
    <row r="689" customFormat="false" ht="12" hidden="false" customHeight="false" outlineLevel="0" collapsed="false">
      <c r="BS689" s="96" t="n">
        <f aca="false">BR689-2.5</f>
        <v>-2.5</v>
      </c>
    </row>
    <row r="690" customFormat="false" ht="12" hidden="false" customHeight="false" outlineLevel="0" collapsed="false">
      <c r="BS690" s="96" t="n">
        <f aca="false">BR690-2.5</f>
        <v>-2.5</v>
      </c>
    </row>
    <row r="691" customFormat="false" ht="12" hidden="false" customHeight="false" outlineLevel="0" collapsed="false">
      <c r="BS691" s="96" t="n">
        <f aca="false">BR691-2.5</f>
        <v>-2.5</v>
      </c>
    </row>
    <row r="692" customFormat="false" ht="12" hidden="false" customHeight="false" outlineLevel="0" collapsed="false">
      <c r="BS692" s="96" t="n">
        <f aca="false">BR692-2.5</f>
        <v>-2.5</v>
      </c>
    </row>
    <row r="693" customFormat="false" ht="12" hidden="false" customHeight="false" outlineLevel="0" collapsed="false">
      <c r="BS693" s="96" t="n">
        <f aca="false">BR693-2.5</f>
        <v>-2.5</v>
      </c>
    </row>
    <row r="694" customFormat="false" ht="12" hidden="false" customHeight="false" outlineLevel="0" collapsed="false">
      <c r="BS694" s="96" t="n">
        <f aca="false">BR694-2.5</f>
        <v>-2.5</v>
      </c>
    </row>
    <row r="695" customFormat="false" ht="12" hidden="false" customHeight="false" outlineLevel="0" collapsed="false">
      <c r="BS695" s="96" t="n">
        <f aca="false">BR695-2.5</f>
        <v>-2.5</v>
      </c>
    </row>
    <row r="696" customFormat="false" ht="12" hidden="false" customHeight="false" outlineLevel="0" collapsed="false">
      <c r="BS696" s="96" t="n">
        <f aca="false">BR696-2.5</f>
        <v>-2.5</v>
      </c>
    </row>
    <row r="697" customFormat="false" ht="12" hidden="false" customHeight="false" outlineLevel="0" collapsed="false">
      <c r="BS697" s="96" t="n">
        <f aca="false">BR697-2.5</f>
        <v>-2.5</v>
      </c>
    </row>
    <row r="698" customFormat="false" ht="12" hidden="false" customHeight="false" outlineLevel="0" collapsed="false">
      <c r="BS698" s="96" t="n">
        <f aca="false">BR698-2.5</f>
        <v>-2.5</v>
      </c>
    </row>
    <row r="699" customFormat="false" ht="12" hidden="false" customHeight="false" outlineLevel="0" collapsed="false">
      <c r="BS699" s="96" t="n">
        <f aca="false">BR699-2.5</f>
        <v>-2.5</v>
      </c>
    </row>
    <row r="700" customFormat="false" ht="12" hidden="false" customHeight="false" outlineLevel="0" collapsed="false">
      <c r="BS700" s="96" t="n">
        <f aca="false">BR700-2.5</f>
        <v>-2.5</v>
      </c>
    </row>
    <row r="701" customFormat="false" ht="12" hidden="false" customHeight="false" outlineLevel="0" collapsed="false">
      <c r="BS701" s="96" t="n">
        <f aca="false">BR701-2.5</f>
        <v>-2.5</v>
      </c>
    </row>
    <row r="702" customFormat="false" ht="12" hidden="false" customHeight="false" outlineLevel="0" collapsed="false">
      <c r="BS702" s="96" t="n">
        <f aca="false">BR702-2.5</f>
        <v>-2.5</v>
      </c>
    </row>
    <row r="703" customFormat="false" ht="12" hidden="false" customHeight="false" outlineLevel="0" collapsed="false">
      <c r="BS703" s="96" t="n">
        <f aca="false">BR703-2.5</f>
        <v>-2.5</v>
      </c>
    </row>
    <row r="704" customFormat="false" ht="12" hidden="false" customHeight="false" outlineLevel="0" collapsed="false">
      <c r="BS704" s="96" t="n">
        <f aca="false">BR704-2.5</f>
        <v>-2.5</v>
      </c>
    </row>
    <row r="705" customFormat="false" ht="12" hidden="false" customHeight="false" outlineLevel="0" collapsed="false">
      <c r="BS705" s="96" t="n">
        <f aca="false">BR705-2.5</f>
        <v>-2.5</v>
      </c>
    </row>
    <row r="706" customFormat="false" ht="12" hidden="false" customHeight="false" outlineLevel="0" collapsed="false">
      <c r="BS706" s="96" t="n">
        <f aca="false">BR706-2.5</f>
        <v>-2.5</v>
      </c>
    </row>
    <row r="707" customFormat="false" ht="12" hidden="false" customHeight="false" outlineLevel="0" collapsed="false">
      <c r="BS707" s="96" t="n">
        <f aca="false">BR707-2.5</f>
        <v>-2.5</v>
      </c>
    </row>
    <row r="708" customFormat="false" ht="12" hidden="false" customHeight="false" outlineLevel="0" collapsed="false">
      <c r="BS708" s="96" t="n">
        <f aca="false">BR708-2.5</f>
        <v>-2.5</v>
      </c>
    </row>
    <row r="709" customFormat="false" ht="12" hidden="false" customHeight="false" outlineLevel="0" collapsed="false">
      <c r="BS709" s="96" t="n">
        <f aca="false">BR709-2.5</f>
        <v>-2.5</v>
      </c>
    </row>
    <row r="710" customFormat="false" ht="12" hidden="false" customHeight="false" outlineLevel="0" collapsed="false">
      <c r="BS710" s="96" t="n">
        <f aca="false">BR710-2.5</f>
        <v>-2.5</v>
      </c>
    </row>
    <row r="711" customFormat="false" ht="12" hidden="false" customHeight="false" outlineLevel="0" collapsed="false">
      <c r="BS711" s="96" t="n">
        <f aca="false">BR711-2.5</f>
        <v>-2.5</v>
      </c>
    </row>
    <row r="712" customFormat="false" ht="12" hidden="false" customHeight="false" outlineLevel="0" collapsed="false">
      <c r="BS712" s="96" t="n">
        <f aca="false">BR712-2.5</f>
        <v>-2.5</v>
      </c>
    </row>
    <row r="713" customFormat="false" ht="12" hidden="false" customHeight="false" outlineLevel="0" collapsed="false">
      <c r="BS713" s="96" t="n">
        <f aca="false">BR713-2.5</f>
        <v>-2.5</v>
      </c>
    </row>
    <row r="714" customFormat="false" ht="12" hidden="false" customHeight="false" outlineLevel="0" collapsed="false">
      <c r="BS714" s="96" t="n">
        <f aca="false">BR714-2.5</f>
        <v>-2.5</v>
      </c>
    </row>
    <row r="715" customFormat="false" ht="12" hidden="false" customHeight="false" outlineLevel="0" collapsed="false">
      <c r="BS715" s="96" t="n">
        <f aca="false">BR715-2.5</f>
        <v>-2.5</v>
      </c>
    </row>
    <row r="716" customFormat="false" ht="12" hidden="false" customHeight="false" outlineLevel="0" collapsed="false">
      <c r="BS716" s="96" t="n">
        <f aca="false">BR716-2.5</f>
        <v>-2.5</v>
      </c>
    </row>
    <row r="717" customFormat="false" ht="12" hidden="false" customHeight="false" outlineLevel="0" collapsed="false">
      <c r="BS717" s="96" t="n">
        <f aca="false">BR717-2.5</f>
        <v>-2.5</v>
      </c>
    </row>
    <row r="718" customFormat="false" ht="12" hidden="false" customHeight="false" outlineLevel="0" collapsed="false">
      <c r="BS718" s="96" t="n">
        <f aca="false">BR718-2.5</f>
        <v>-2.5</v>
      </c>
    </row>
    <row r="719" customFormat="false" ht="12" hidden="false" customHeight="false" outlineLevel="0" collapsed="false">
      <c r="BS719" s="96" t="n">
        <f aca="false">BR719-2.5</f>
        <v>-2.5</v>
      </c>
    </row>
    <row r="720" customFormat="false" ht="12" hidden="false" customHeight="false" outlineLevel="0" collapsed="false">
      <c r="BS720" s="96" t="n">
        <f aca="false">BR720-2.5</f>
        <v>-2.5</v>
      </c>
    </row>
    <row r="721" customFormat="false" ht="12" hidden="false" customHeight="false" outlineLevel="0" collapsed="false">
      <c r="BS721" s="96" t="n">
        <f aca="false">BR721-2.5</f>
        <v>-2.5</v>
      </c>
    </row>
    <row r="722" customFormat="false" ht="12" hidden="false" customHeight="false" outlineLevel="0" collapsed="false">
      <c r="BS722" s="96" t="n">
        <f aca="false">BR722-2.5</f>
        <v>-2.5</v>
      </c>
    </row>
    <row r="723" customFormat="false" ht="12" hidden="false" customHeight="false" outlineLevel="0" collapsed="false">
      <c r="BS723" s="96" t="n">
        <f aca="false">BR723-2.5</f>
        <v>-2.5</v>
      </c>
    </row>
    <row r="724" customFormat="false" ht="12" hidden="false" customHeight="false" outlineLevel="0" collapsed="false">
      <c r="BS724" s="96" t="n">
        <f aca="false">BR724-2.5</f>
        <v>-2.5</v>
      </c>
    </row>
    <row r="725" customFormat="false" ht="12" hidden="false" customHeight="false" outlineLevel="0" collapsed="false">
      <c r="BS725" s="96" t="n">
        <f aca="false">BR725-2.5</f>
        <v>-2.5</v>
      </c>
    </row>
    <row r="726" customFormat="false" ht="12" hidden="false" customHeight="false" outlineLevel="0" collapsed="false">
      <c r="BS726" s="96" t="n">
        <f aca="false">BR726-2.5</f>
        <v>-2.5</v>
      </c>
    </row>
    <row r="727" customFormat="false" ht="12" hidden="false" customHeight="false" outlineLevel="0" collapsed="false">
      <c r="BS727" s="96" t="n">
        <f aca="false">BR727-2.5</f>
        <v>-2.5</v>
      </c>
    </row>
    <row r="728" customFormat="false" ht="12" hidden="false" customHeight="false" outlineLevel="0" collapsed="false">
      <c r="BS728" s="96" t="n">
        <f aca="false">BR728-2.5</f>
        <v>-2.5</v>
      </c>
    </row>
    <row r="729" customFormat="false" ht="12" hidden="false" customHeight="false" outlineLevel="0" collapsed="false">
      <c r="BS729" s="96" t="n">
        <f aca="false">BR729-2.5</f>
        <v>-2.5</v>
      </c>
    </row>
    <row r="730" customFormat="false" ht="12" hidden="false" customHeight="false" outlineLevel="0" collapsed="false">
      <c r="BS730" s="96" t="n">
        <f aca="false">BR730-2.5</f>
        <v>-2.5</v>
      </c>
    </row>
    <row r="731" customFormat="false" ht="12" hidden="false" customHeight="false" outlineLevel="0" collapsed="false">
      <c r="BS731" s="96" t="n">
        <f aca="false">BR731-2.5</f>
        <v>-2.5</v>
      </c>
    </row>
    <row r="732" customFormat="false" ht="12" hidden="false" customHeight="false" outlineLevel="0" collapsed="false">
      <c r="BS732" s="96" t="n">
        <f aca="false">BR732-2.5</f>
        <v>-2.5</v>
      </c>
    </row>
    <row r="733" customFormat="false" ht="12" hidden="false" customHeight="false" outlineLevel="0" collapsed="false">
      <c r="BS733" s="96" t="n">
        <f aca="false">BR733-2.5</f>
        <v>-2.5</v>
      </c>
    </row>
    <row r="734" customFormat="false" ht="12" hidden="false" customHeight="false" outlineLevel="0" collapsed="false">
      <c r="BS734" s="96" t="n">
        <f aca="false">BR734-2.5</f>
        <v>-2.5</v>
      </c>
    </row>
    <row r="735" customFormat="false" ht="12" hidden="false" customHeight="false" outlineLevel="0" collapsed="false">
      <c r="BS735" s="96" t="n">
        <f aca="false">BR735-2.5</f>
        <v>-2.5</v>
      </c>
    </row>
    <row r="736" customFormat="false" ht="12" hidden="false" customHeight="false" outlineLevel="0" collapsed="false">
      <c r="BS736" s="96" t="n">
        <f aca="false">BR736-2.5</f>
        <v>-2.5</v>
      </c>
    </row>
    <row r="737" customFormat="false" ht="12" hidden="false" customHeight="false" outlineLevel="0" collapsed="false">
      <c r="BS737" s="96" t="n">
        <f aca="false">BR737-2.5</f>
        <v>-2.5</v>
      </c>
    </row>
    <row r="738" customFormat="false" ht="12" hidden="false" customHeight="false" outlineLevel="0" collapsed="false">
      <c r="BS738" s="96" t="n">
        <f aca="false">BR738-2.5</f>
        <v>-2.5</v>
      </c>
    </row>
    <row r="739" customFormat="false" ht="12" hidden="false" customHeight="false" outlineLevel="0" collapsed="false">
      <c r="BS739" s="96" t="n">
        <f aca="false">BR739-2.5</f>
        <v>-2.5</v>
      </c>
    </row>
    <row r="740" customFormat="false" ht="12" hidden="false" customHeight="false" outlineLevel="0" collapsed="false">
      <c r="BS740" s="96" t="n">
        <f aca="false">BR740-2.5</f>
        <v>-2.5</v>
      </c>
    </row>
    <row r="741" customFormat="false" ht="12" hidden="false" customHeight="false" outlineLevel="0" collapsed="false">
      <c r="BS741" s="96" t="n">
        <f aca="false">BR741-2.5</f>
        <v>-2.5</v>
      </c>
    </row>
    <row r="742" customFormat="false" ht="12" hidden="false" customHeight="false" outlineLevel="0" collapsed="false">
      <c r="BS742" s="96" t="n">
        <f aca="false">BR742-2.5</f>
        <v>-2.5</v>
      </c>
    </row>
    <row r="743" customFormat="false" ht="12" hidden="false" customHeight="false" outlineLevel="0" collapsed="false">
      <c r="BS743" s="96" t="n">
        <f aca="false">BR743-2.5</f>
        <v>-2.5</v>
      </c>
    </row>
    <row r="744" customFormat="false" ht="12" hidden="false" customHeight="false" outlineLevel="0" collapsed="false">
      <c r="BS744" s="96" t="n">
        <f aca="false">BR744-2.5</f>
        <v>-2.5</v>
      </c>
    </row>
    <row r="745" customFormat="false" ht="12" hidden="false" customHeight="false" outlineLevel="0" collapsed="false">
      <c r="BS745" s="96" t="n">
        <f aca="false">BR745-2.5</f>
        <v>-2.5</v>
      </c>
    </row>
    <row r="746" customFormat="false" ht="12" hidden="false" customHeight="false" outlineLevel="0" collapsed="false">
      <c r="BS746" s="96" t="n">
        <f aca="false">BR746-2.5</f>
        <v>-2.5</v>
      </c>
    </row>
    <row r="747" customFormat="false" ht="12" hidden="false" customHeight="false" outlineLevel="0" collapsed="false">
      <c r="BS747" s="96" t="n">
        <f aca="false">BR747-2.5</f>
        <v>-2.5</v>
      </c>
    </row>
    <row r="748" customFormat="false" ht="12" hidden="false" customHeight="false" outlineLevel="0" collapsed="false">
      <c r="BS748" s="96" t="n">
        <f aca="false">BR748-2.5</f>
        <v>-2.5</v>
      </c>
    </row>
    <row r="749" customFormat="false" ht="12" hidden="false" customHeight="false" outlineLevel="0" collapsed="false">
      <c r="BS749" s="96" t="n">
        <f aca="false">BR749-2.5</f>
        <v>-2.5</v>
      </c>
    </row>
    <row r="750" customFormat="false" ht="12" hidden="false" customHeight="false" outlineLevel="0" collapsed="false">
      <c r="BS750" s="96" t="n">
        <f aca="false">BR750-2.5</f>
        <v>-2.5</v>
      </c>
    </row>
    <row r="751" customFormat="false" ht="12" hidden="false" customHeight="false" outlineLevel="0" collapsed="false">
      <c r="BS751" s="96" t="n">
        <f aca="false">BR751-2.5</f>
        <v>-2.5</v>
      </c>
    </row>
    <row r="752" customFormat="false" ht="12" hidden="false" customHeight="false" outlineLevel="0" collapsed="false">
      <c r="BS752" s="96" t="n">
        <f aca="false">BR752-2.5</f>
        <v>-2.5</v>
      </c>
    </row>
    <row r="753" customFormat="false" ht="12" hidden="false" customHeight="false" outlineLevel="0" collapsed="false">
      <c r="BS753" s="96" t="n">
        <f aca="false">BR753-2.5</f>
        <v>-2.5</v>
      </c>
    </row>
    <row r="754" customFormat="false" ht="12" hidden="false" customHeight="false" outlineLevel="0" collapsed="false">
      <c r="BS754" s="96" t="n">
        <f aca="false">BR754-2.5</f>
        <v>-2.5</v>
      </c>
    </row>
    <row r="755" customFormat="false" ht="12" hidden="false" customHeight="false" outlineLevel="0" collapsed="false">
      <c r="BS755" s="96" t="n">
        <f aca="false">BR755-2.5</f>
        <v>-2.5</v>
      </c>
    </row>
    <row r="756" customFormat="false" ht="12" hidden="false" customHeight="false" outlineLevel="0" collapsed="false">
      <c r="BS756" s="96" t="n">
        <f aca="false">BR756-2.5</f>
        <v>-2.5</v>
      </c>
    </row>
    <row r="757" customFormat="false" ht="12" hidden="false" customHeight="false" outlineLevel="0" collapsed="false">
      <c r="BS757" s="96" t="n">
        <f aca="false">BR757-2.5</f>
        <v>-2.5</v>
      </c>
    </row>
    <row r="758" customFormat="false" ht="12" hidden="false" customHeight="false" outlineLevel="0" collapsed="false">
      <c r="BS758" s="96" t="n">
        <f aca="false">BR758-2.5</f>
        <v>-2.5</v>
      </c>
    </row>
    <row r="759" customFormat="false" ht="12" hidden="false" customHeight="false" outlineLevel="0" collapsed="false">
      <c r="BS759" s="96" t="n">
        <f aca="false">BR759-2.5</f>
        <v>-2.5</v>
      </c>
    </row>
    <row r="760" customFormat="false" ht="12" hidden="false" customHeight="false" outlineLevel="0" collapsed="false">
      <c r="BS760" s="96" t="n">
        <f aca="false">BR760-2.5</f>
        <v>-2.5</v>
      </c>
    </row>
    <row r="761" customFormat="false" ht="12" hidden="false" customHeight="false" outlineLevel="0" collapsed="false">
      <c r="BS761" s="96" t="n">
        <f aca="false">BR761-2.5</f>
        <v>-2.5</v>
      </c>
    </row>
    <row r="762" customFormat="false" ht="12" hidden="false" customHeight="false" outlineLevel="0" collapsed="false">
      <c r="BS762" s="96" t="n">
        <f aca="false">BR762-2.5</f>
        <v>-2.5</v>
      </c>
    </row>
    <row r="763" customFormat="false" ht="12" hidden="false" customHeight="false" outlineLevel="0" collapsed="false">
      <c r="BS763" s="96" t="n">
        <f aca="false">BR763-2.5</f>
        <v>-2.5</v>
      </c>
    </row>
    <row r="764" customFormat="false" ht="12" hidden="false" customHeight="false" outlineLevel="0" collapsed="false">
      <c r="BS764" s="96" t="n">
        <f aca="false">BR764-2.5</f>
        <v>-2.5</v>
      </c>
    </row>
    <row r="765" customFormat="false" ht="12" hidden="false" customHeight="false" outlineLevel="0" collapsed="false">
      <c r="BS765" s="96" t="n">
        <f aca="false">BR765-2.5</f>
        <v>-2.5</v>
      </c>
    </row>
    <row r="766" customFormat="false" ht="12" hidden="false" customHeight="false" outlineLevel="0" collapsed="false">
      <c r="BS766" s="96" t="n">
        <f aca="false">BR766-2.5</f>
        <v>-2.5</v>
      </c>
    </row>
    <row r="767" customFormat="false" ht="12" hidden="false" customHeight="false" outlineLevel="0" collapsed="false">
      <c r="BS767" s="96" t="n">
        <f aca="false">BR767-2.5</f>
        <v>-2.5</v>
      </c>
    </row>
    <row r="768" customFormat="false" ht="12" hidden="false" customHeight="false" outlineLevel="0" collapsed="false">
      <c r="BS768" s="96" t="n">
        <f aca="false">BR768-2.5</f>
        <v>-2.5</v>
      </c>
    </row>
    <row r="769" customFormat="false" ht="12" hidden="false" customHeight="false" outlineLevel="0" collapsed="false">
      <c r="BS769" s="96" t="n">
        <f aca="false">BR769-2.5</f>
        <v>-2.5</v>
      </c>
    </row>
    <row r="770" customFormat="false" ht="12" hidden="false" customHeight="false" outlineLevel="0" collapsed="false">
      <c r="BS770" s="96" t="n">
        <f aca="false">BR770-2.5</f>
        <v>-2.5</v>
      </c>
    </row>
    <row r="771" customFormat="false" ht="12" hidden="false" customHeight="false" outlineLevel="0" collapsed="false">
      <c r="BS771" s="96" t="n">
        <f aca="false">BR771-2.5</f>
        <v>-2.5</v>
      </c>
    </row>
    <row r="772" customFormat="false" ht="12" hidden="false" customHeight="false" outlineLevel="0" collapsed="false">
      <c r="BS772" s="96" t="n">
        <f aca="false">BR772-2.5</f>
        <v>-2.5</v>
      </c>
    </row>
    <row r="773" customFormat="false" ht="12" hidden="false" customHeight="false" outlineLevel="0" collapsed="false">
      <c r="BS773" s="96" t="n">
        <f aca="false">BR773-2.5</f>
        <v>-2.5</v>
      </c>
    </row>
    <row r="774" customFormat="false" ht="12" hidden="false" customHeight="false" outlineLevel="0" collapsed="false">
      <c r="BS774" s="96" t="n">
        <f aca="false">BR774-2.5</f>
        <v>-2.5</v>
      </c>
    </row>
    <row r="775" customFormat="false" ht="12" hidden="false" customHeight="false" outlineLevel="0" collapsed="false">
      <c r="BS775" s="96" t="n">
        <f aca="false">BR775-2.5</f>
        <v>-2.5</v>
      </c>
    </row>
    <row r="776" customFormat="false" ht="12" hidden="false" customHeight="false" outlineLevel="0" collapsed="false">
      <c r="BS776" s="96" t="n">
        <f aca="false">BR776-2.5</f>
        <v>-2.5</v>
      </c>
    </row>
    <row r="777" customFormat="false" ht="12" hidden="false" customHeight="false" outlineLevel="0" collapsed="false">
      <c r="BS777" s="96" t="n">
        <f aca="false">BR777-2.5</f>
        <v>-2.5</v>
      </c>
    </row>
    <row r="778" customFormat="false" ht="12" hidden="false" customHeight="false" outlineLevel="0" collapsed="false">
      <c r="BS778" s="96" t="n">
        <f aca="false">BR778-2.5</f>
        <v>-2.5</v>
      </c>
    </row>
    <row r="779" customFormat="false" ht="12" hidden="false" customHeight="false" outlineLevel="0" collapsed="false">
      <c r="BS779" s="96" t="n">
        <f aca="false">BR779-2.5</f>
        <v>-2.5</v>
      </c>
    </row>
    <row r="780" customFormat="false" ht="12" hidden="false" customHeight="false" outlineLevel="0" collapsed="false">
      <c r="BS780" s="96" t="n">
        <f aca="false">BR780-2.5</f>
        <v>-2.5</v>
      </c>
    </row>
    <row r="781" customFormat="false" ht="12" hidden="false" customHeight="false" outlineLevel="0" collapsed="false">
      <c r="BS781" s="96" t="n">
        <f aca="false">BR781-2.5</f>
        <v>-2.5</v>
      </c>
    </row>
    <row r="782" customFormat="false" ht="12" hidden="false" customHeight="false" outlineLevel="0" collapsed="false">
      <c r="BS782" s="96" t="n">
        <f aca="false">BR782-2.5</f>
        <v>-2.5</v>
      </c>
    </row>
    <row r="783" customFormat="false" ht="12" hidden="false" customHeight="false" outlineLevel="0" collapsed="false">
      <c r="BS783" s="96" t="n">
        <f aca="false">BR783-2.5</f>
        <v>-2.5</v>
      </c>
    </row>
    <row r="784" customFormat="false" ht="12" hidden="false" customHeight="false" outlineLevel="0" collapsed="false">
      <c r="BS784" s="96" t="n">
        <f aca="false">BR784-2.5</f>
        <v>-2.5</v>
      </c>
    </row>
    <row r="785" customFormat="false" ht="12" hidden="false" customHeight="false" outlineLevel="0" collapsed="false">
      <c r="BS785" s="96" t="n">
        <f aca="false">BR785-2.5</f>
        <v>-2.5</v>
      </c>
    </row>
    <row r="786" customFormat="false" ht="12" hidden="false" customHeight="false" outlineLevel="0" collapsed="false">
      <c r="BS786" s="96" t="n">
        <f aca="false">BR786-2.5</f>
        <v>-2.5</v>
      </c>
    </row>
    <row r="787" customFormat="false" ht="12" hidden="false" customHeight="false" outlineLevel="0" collapsed="false">
      <c r="BS787" s="96" t="n">
        <f aca="false">BR787-2.5</f>
        <v>-2.5</v>
      </c>
    </row>
    <row r="788" customFormat="false" ht="12" hidden="false" customHeight="false" outlineLevel="0" collapsed="false">
      <c r="BS788" s="96" t="n">
        <f aca="false">BR788-2.5</f>
        <v>-2.5</v>
      </c>
    </row>
    <row r="789" customFormat="false" ht="12" hidden="false" customHeight="false" outlineLevel="0" collapsed="false">
      <c r="BS789" s="96" t="n">
        <f aca="false">BR789-2.5</f>
        <v>-2.5</v>
      </c>
    </row>
    <row r="790" customFormat="false" ht="12" hidden="false" customHeight="false" outlineLevel="0" collapsed="false">
      <c r="BS790" s="96" t="n">
        <f aca="false">BR790-2.5</f>
        <v>-2.5</v>
      </c>
    </row>
    <row r="791" customFormat="false" ht="12" hidden="false" customHeight="false" outlineLevel="0" collapsed="false">
      <c r="BS791" s="96" t="n">
        <f aca="false">BR791-2.5</f>
        <v>-2.5</v>
      </c>
    </row>
    <row r="792" customFormat="false" ht="12" hidden="false" customHeight="false" outlineLevel="0" collapsed="false">
      <c r="BS792" s="96" t="n">
        <f aca="false">BR792-2.5</f>
        <v>-2.5</v>
      </c>
    </row>
    <row r="793" customFormat="false" ht="12" hidden="false" customHeight="false" outlineLevel="0" collapsed="false">
      <c r="BS793" s="96" t="n">
        <f aca="false">BR793-2.5</f>
        <v>-2.5</v>
      </c>
    </row>
    <row r="794" customFormat="false" ht="12" hidden="false" customHeight="false" outlineLevel="0" collapsed="false">
      <c r="BS794" s="96" t="n">
        <f aca="false">BR794-2.5</f>
        <v>-2.5</v>
      </c>
    </row>
    <row r="795" customFormat="false" ht="12" hidden="false" customHeight="false" outlineLevel="0" collapsed="false">
      <c r="BS795" s="96" t="n">
        <f aca="false">BR795-2.5</f>
        <v>-2.5</v>
      </c>
    </row>
    <row r="796" customFormat="false" ht="12" hidden="false" customHeight="false" outlineLevel="0" collapsed="false">
      <c r="BS796" s="96" t="n">
        <f aca="false">BR796-2.5</f>
        <v>-2.5</v>
      </c>
    </row>
    <row r="797" customFormat="false" ht="12" hidden="false" customHeight="false" outlineLevel="0" collapsed="false">
      <c r="BS797" s="96" t="n">
        <f aca="false">BR797-2.5</f>
        <v>-2.5</v>
      </c>
    </row>
    <row r="798" customFormat="false" ht="12" hidden="false" customHeight="false" outlineLevel="0" collapsed="false">
      <c r="BS798" s="96" t="n">
        <f aca="false">BR798-2.5</f>
        <v>-2.5</v>
      </c>
    </row>
    <row r="799" customFormat="false" ht="12" hidden="false" customHeight="false" outlineLevel="0" collapsed="false">
      <c r="BS799" s="96" t="n">
        <f aca="false">BR799-2.5</f>
        <v>-2.5</v>
      </c>
    </row>
    <row r="800" customFormat="false" ht="12" hidden="false" customHeight="false" outlineLevel="0" collapsed="false">
      <c r="BS800" s="96" t="n">
        <f aca="false">BR800-2.5</f>
        <v>-2.5</v>
      </c>
    </row>
    <row r="801" customFormat="false" ht="12" hidden="false" customHeight="false" outlineLevel="0" collapsed="false">
      <c r="BS801" s="96" t="n">
        <f aca="false">BR801-2.5</f>
        <v>-2.5</v>
      </c>
    </row>
    <row r="802" customFormat="false" ht="12" hidden="false" customHeight="false" outlineLevel="0" collapsed="false">
      <c r="BS802" s="96" t="n">
        <f aca="false">BR802-2.5</f>
        <v>-2.5</v>
      </c>
    </row>
    <row r="803" customFormat="false" ht="12" hidden="false" customHeight="false" outlineLevel="0" collapsed="false">
      <c r="BS803" s="96" t="n">
        <f aca="false">BR803-2.5</f>
        <v>-2.5</v>
      </c>
    </row>
    <row r="804" customFormat="false" ht="12" hidden="false" customHeight="false" outlineLevel="0" collapsed="false">
      <c r="BS804" s="96" t="n">
        <f aca="false">BR804-2.5</f>
        <v>-2.5</v>
      </c>
    </row>
    <row r="805" customFormat="false" ht="12" hidden="false" customHeight="false" outlineLevel="0" collapsed="false">
      <c r="BS805" s="96" t="n">
        <f aca="false">BR805-2.5</f>
        <v>-2.5</v>
      </c>
    </row>
    <row r="806" customFormat="false" ht="12" hidden="false" customHeight="false" outlineLevel="0" collapsed="false">
      <c r="BS806" s="96" t="n">
        <f aca="false">BR806-2.5</f>
        <v>-2.5</v>
      </c>
    </row>
    <row r="807" customFormat="false" ht="12" hidden="false" customHeight="false" outlineLevel="0" collapsed="false">
      <c r="BS807" s="96" t="n">
        <f aca="false">BR807-2.5</f>
        <v>-2.5</v>
      </c>
    </row>
    <row r="808" customFormat="false" ht="12" hidden="false" customHeight="false" outlineLevel="0" collapsed="false">
      <c r="BS808" s="96" t="n">
        <f aca="false">BR808-2.5</f>
        <v>-2.5</v>
      </c>
    </row>
    <row r="809" customFormat="false" ht="12" hidden="false" customHeight="false" outlineLevel="0" collapsed="false">
      <c r="BS809" s="96" t="n">
        <f aca="false">BR809-2.5</f>
        <v>-2.5</v>
      </c>
    </row>
    <row r="810" customFormat="false" ht="12" hidden="false" customHeight="false" outlineLevel="0" collapsed="false">
      <c r="BS810" s="96" t="n">
        <f aca="false">BR810-2.5</f>
        <v>-2.5</v>
      </c>
    </row>
    <row r="811" customFormat="false" ht="12" hidden="false" customHeight="false" outlineLevel="0" collapsed="false">
      <c r="BS811" s="96" t="n">
        <f aca="false">BR811-2.5</f>
        <v>-2.5</v>
      </c>
    </row>
    <row r="812" customFormat="false" ht="12" hidden="false" customHeight="false" outlineLevel="0" collapsed="false">
      <c r="BS812" s="96" t="n">
        <f aca="false">BR812-2.5</f>
        <v>-2.5</v>
      </c>
    </row>
    <row r="813" customFormat="false" ht="12" hidden="false" customHeight="false" outlineLevel="0" collapsed="false">
      <c r="BS813" s="96" t="n">
        <f aca="false">BR813-2.5</f>
        <v>-2.5</v>
      </c>
    </row>
    <row r="814" customFormat="false" ht="12" hidden="false" customHeight="false" outlineLevel="0" collapsed="false">
      <c r="BS814" s="96" t="n">
        <f aca="false">BR814-2.5</f>
        <v>-2.5</v>
      </c>
    </row>
    <row r="815" customFormat="false" ht="12" hidden="false" customHeight="false" outlineLevel="0" collapsed="false">
      <c r="BS815" s="96" t="n">
        <f aca="false">BR815-2.5</f>
        <v>-2.5</v>
      </c>
    </row>
    <row r="816" customFormat="false" ht="12" hidden="false" customHeight="false" outlineLevel="0" collapsed="false">
      <c r="BS816" s="96" t="n">
        <f aca="false">BR816-2.5</f>
        <v>-2.5</v>
      </c>
    </row>
    <row r="817" customFormat="false" ht="12" hidden="false" customHeight="false" outlineLevel="0" collapsed="false">
      <c r="BS817" s="96" t="n">
        <f aca="false">BR817-2.5</f>
        <v>-2.5</v>
      </c>
    </row>
    <row r="818" customFormat="false" ht="12" hidden="false" customHeight="false" outlineLevel="0" collapsed="false">
      <c r="BS818" s="96" t="n">
        <f aca="false">BR818-2.5</f>
        <v>-2.5</v>
      </c>
    </row>
    <row r="819" customFormat="false" ht="12" hidden="false" customHeight="false" outlineLevel="0" collapsed="false">
      <c r="BS819" s="96" t="n">
        <f aca="false">BR819-2.5</f>
        <v>-2.5</v>
      </c>
    </row>
    <row r="820" customFormat="false" ht="12" hidden="false" customHeight="false" outlineLevel="0" collapsed="false">
      <c r="BS820" s="96" t="n">
        <f aca="false">BR820-2.5</f>
        <v>-2.5</v>
      </c>
    </row>
    <row r="821" customFormat="false" ht="12" hidden="false" customHeight="false" outlineLevel="0" collapsed="false">
      <c r="BS821" s="96" t="n">
        <f aca="false">BR821-2.5</f>
        <v>-2.5</v>
      </c>
    </row>
    <row r="822" customFormat="false" ht="12" hidden="false" customHeight="false" outlineLevel="0" collapsed="false">
      <c r="BS822" s="96" t="n">
        <f aca="false">BR822-2.5</f>
        <v>-2.5</v>
      </c>
    </row>
    <row r="823" customFormat="false" ht="12" hidden="false" customHeight="false" outlineLevel="0" collapsed="false">
      <c r="BS823" s="96" t="n">
        <f aca="false">BR823-2.5</f>
        <v>-2.5</v>
      </c>
    </row>
    <row r="824" customFormat="false" ht="12" hidden="false" customHeight="false" outlineLevel="0" collapsed="false">
      <c r="BS824" s="96" t="n">
        <f aca="false">BR824-2.5</f>
        <v>-2.5</v>
      </c>
    </row>
    <row r="825" customFormat="false" ht="12" hidden="false" customHeight="false" outlineLevel="0" collapsed="false">
      <c r="BS825" s="96" t="n">
        <f aca="false">BR825-2.5</f>
        <v>-2.5</v>
      </c>
    </row>
    <row r="826" customFormat="false" ht="12" hidden="false" customHeight="false" outlineLevel="0" collapsed="false">
      <c r="BS826" s="96" t="n">
        <f aca="false">BR826-2.5</f>
        <v>-2.5</v>
      </c>
    </row>
    <row r="827" customFormat="false" ht="12" hidden="false" customHeight="false" outlineLevel="0" collapsed="false">
      <c r="BS827" s="96" t="n">
        <f aca="false">BR827-2.5</f>
        <v>-2.5</v>
      </c>
    </row>
    <row r="828" customFormat="false" ht="12" hidden="false" customHeight="false" outlineLevel="0" collapsed="false">
      <c r="BS828" s="96" t="n">
        <f aca="false">BR828-2.5</f>
        <v>-2.5</v>
      </c>
    </row>
    <row r="829" customFormat="false" ht="12" hidden="false" customHeight="false" outlineLevel="0" collapsed="false">
      <c r="BS829" s="96" t="n">
        <f aca="false">BR829-2.5</f>
        <v>-2.5</v>
      </c>
    </row>
    <row r="830" customFormat="false" ht="12" hidden="false" customHeight="false" outlineLevel="0" collapsed="false">
      <c r="BS830" s="96" t="n">
        <f aca="false">BR830-2.5</f>
        <v>-2.5</v>
      </c>
    </row>
    <row r="831" customFormat="false" ht="12" hidden="false" customHeight="false" outlineLevel="0" collapsed="false">
      <c r="BS831" s="96" t="n">
        <f aca="false">BR831-2.5</f>
        <v>-2.5</v>
      </c>
    </row>
    <row r="832" customFormat="false" ht="12" hidden="false" customHeight="false" outlineLevel="0" collapsed="false">
      <c r="BS832" s="96" t="n">
        <f aca="false">BR832-2.5</f>
        <v>-2.5</v>
      </c>
    </row>
    <row r="833" customFormat="false" ht="12" hidden="false" customHeight="false" outlineLevel="0" collapsed="false">
      <c r="BS833" s="96" t="n">
        <f aca="false">BR833-2.5</f>
        <v>-2.5</v>
      </c>
    </row>
    <row r="834" customFormat="false" ht="12" hidden="false" customHeight="false" outlineLevel="0" collapsed="false">
      <c r="BS834" s="96" t="n">
        <f aca="false">BR834-2.5</f>
        <v>-2.5</v>
      </c>
    </row>
    <row r="835" customFormat="false" ht="12" hidden="false" customHeight="false" outlineLevel="0" collapsed="false">
      <c r="BS835" s="96" t="n">
        <f aca="false">BR835-2.5</f>
        <v>-2.5</v>
      </c>
    </row>
    <row r="836" customFormat="false" ht="12" hidden="false" customHeight="false" outlineLevel="0" collapsed="false">
      <c r="BS836" s="96" t="n">
        <f aca="false">BR836-2.5</f>
        <v>-2.5</v>
      </c>
    </row>
    <row r="837" customFormat="false" ht="12" hidden="false" customHeight="false" outlineLevel="0" collapsed="false">
      <c r="BS837" s="96" t="n">
        <f aca="false">BR837-2.5</f>
        <v>-2.5</v>
      </c>
    </row>
    <row r="838" customFormat="false" ht="12" hidden="false" customHeight="false" outlineLevel="0" collapsed="false">
      <c r="BS838" s="96" t="n">
        <f aca="false">BR838-2.5</f>
        <v>-2.5</v>
      </c>
    </row>
    <row r="839" customFormat="false" ht="12" hidden="false" customHeight="false" outlineLevel="0" collapsed="false">
      <c r="BS839" s="96" t="n">
        <f aca="false">BR839-2.5</f>
        <v>-2.5</v>
      </c>
    </row>
    <row r="840" customFormat="false" ht="12" hidden="false" customHeight="false" outlineLevel="0" collapsed="false">
      <c r="BS840" s="96" t="n">
        <f aca="false">BR840-2.5</f>
        <v>-2.5</v>
      </c>
    </row>
    <row r="841" customFormat="false" ht="12" hidden="false" customHeight="false" outlineLevel="0" collapsed="false">
      <c r="BS841" s="96" t="n">
        <f aca="false">BR841-2.5</f>
        <v>-2.5</v>
      </c>
    </row>
    <row r="842" customFormat="false" ht="12" hidden="false" customHeight="false" outlineLevel="0" collapsed="false">
      <c r="BS842" s="96" t="n">
        <f aca="false">BR842-2.5</f>
        <v>-2.5</v>
      </c>
    </row>
    <row r="843" customFormat="false" ht="12" hidden="false" customHeight="false" outlineLevel="0" collapsed="false">
      <c r="BS843" s="96" t="n">
        <f aca="false">BR843-2.5</f>
        <v>-2.5</v>
      </c>
    </row>
    <row r="844" customFormat="false" ht="12" hidden="false" customHeight="false" outlineLevel="0" collapsed="false">
      <c r="BS844" s="96" t="n">
        <f aca="false">BR844-2.5</f>
        <v>-2.5</v>
      </c>
    </row>
    <row r="845" customFormat="false" ht="12" hidden="false" customHeight="false" outlineLevel="0" collapsed="false">
      <c r="BS845" s="96" t="n">
        <f aca="false">BR845-2.5</f>
        <v>-2.5</v>
      </c>
    </row>
    <row r="846" customFormat="false" ht="12" hidden="false" customHeight="false" outlineLevel="0" collapsed="false">
      <c r="BS846" s="96" t="n">
        <f aca="false">BR846-2.5</f>
        <v>-2.5</v>
      </c>
    </row>
    <row r="847" customFormat="false" ht="12" hidden="false" customHeight="false" outlineLevel="0" collapsed="false">
      <c r="BS847" s="96" t="n">
        <f aca="false">BR847-2.5</f>
        <v>-2.5</v>
      </c>
    </row>
    <row r="848" customFormat="false" ht="12" hidden="false" customHeight="false" outlineLevel="0" collapsed="false">
      <c r="BS848" s="96" t="n">
        <f aca="false">BR848-2.5</f>
        <v>-2.5</v>
      </c>
    </row>
    <row r="849" customFormat="false" ht="12" hidden="false" customHeight="false" outlineLevel="0" collapsed="false">
      <c r="BS849" s="96" t="n">
        <f aca="false">BR849-2.5</f>
        <v>-2.5</v>
      </c>
    </row>
    <row r="850" customFormat="false" ht="12" hidden="false" customHeight="false" outlineLevel="0" collapsed="false">
      <c r="BS850" s="96" t="n">
        <f aca="false">BR850-2.5</f>
        <v>-2.5</v>
      </c>
    </row>
    <row r="851" customFormat="false" ht="12" hidden="false" customHeight="false" outlineLevel="0" collapsed="false">
      <c r="BS851" s="96" t="n">
        <f aca="false">BR851-2.5</f>
        <v>-2.5</v>
      </c>
    </row>
    <row r="852" customFormat="false" ht="12" hidden="false" customHeight="false" outlineLevel="0" collapsed="false">
      <c r="BS852" s="96" t="n">
        <f aca="false">BR852-2.5</f>
        <v>-2.5</v>
      </c>
    </row>
    <row r="853" customFormat="false" ht="12" hidden="false" customHeight="false" outlineLevel="0" collapsed="false">
      <c r="BS853" s="96" t="n">
        <f aca="false">BR853-2.5</f>
        <v>-2.5</v>
      </c>
    </row>
    <row r="854" customFormat="false" ht="12" hidden="false" customHeight="false" outlineLevel="0" collapsed="false">
      <c r="BS854" s="96" t="n">
        <f aca="false">BR854-2.5</f>
        <v>-2.5</v>
      </c>
    </row>
    <row r="855" customFormat="false" ht="12" hidden="false" customHeight="false" outlineLevel="0" collapsed="false">
      <c r="BS855" s="96" t="n">
        <f aca="false">BR855-2.5</f>
        <v>-2.5</v>
      </c>
    </row>
    <row r="856" customFormat="false" ht="12" hidden="false" customHeight="false" outlineLevel="0" collapsed="false">
      <c r="BS856" s="96" t="n">
        <f aca="false">BR856-2.5</f>
        <v>-2.5</v>
      </c>
    </row>
    <row r="857" customFormat="false" ht="12" hidden="false" customHeight="false" outlineLevel="0" collapsed="false">
      <c r="BS857" s="96" t="n">
        <f aca="false">BR857-2.5</f>
        <v>-2.5</v>
      </c>
    </row>
    <row r="858" customFormat="false" ht="12" hidden="false" customHeight="false" outlineLevel="0" collapsed="false">
      <c r="BS858" s="96" t="n">
        <f aca="false">BR858-2.5</f>
        <v>-2.5</v>
      </c>
    </row>
    <row r="859" customFormat="false" ht="12" hidden="false" customHeight="false" outlineLevel="0" collapsed="false">
      <c r="BS859" s="96" t="n">
        <f aca="false">BR859-2.5</f>
        <v>-2.5</v>
      </c>
    </row>
    <row r="860" customFormat="false" ht="12" hidden="false" customHeight="false" outlineLevel="0" collapsed="false">
      <c r="BS860" s="96" t="n">
        <f aca="false">BR860-2.5</f>
        <v>-2.5</v>
      </c>
    </row>
    <row r="861" customFormat="false" ht="12" hidden="false" customHeight="false" outlineLevel="0" collapsed="false">
      <c r="BS861" s="96" t="n">
        <f aca="false">BR861-2.5</f>
        <v>-2.5</v>
      </c>
    </row>
    <row r="862" customFormat="false" ht="12" hidden="false" customHeight="false" outlineLevel="0" collapsed="false">
      <c r="BS862" s="96" t="n">
        <f aca="false">BR862-2.5</f>
        <v>-2.5</v>
      </c>
    </row>
    <row r="863" customFormat="false" ht="12" hidden="false" customHeight="false" outlineLevel="0" collapsed="false">
      <c r="BS863" s="96" t="n">
        <f aca="false">BR863-2.5</f>
        <v>-2.5</v>
      </c>
    </row>
    <row r="864" customFormat="false" ht="12" hidden="false" customHeight="false" outlineLevel="0" collapsed="false">
      <c r="BS864" s="96" t="n">
        <f aca="false">BR864-2.5</f>
        <v>-2.5</v>
      </c>
    </row>
    <row r="865" customFormat="false" ht="12" hidden="false" customHeight="false" outlineLevel="0" collapsed="false">
      <c r="BS865" s="96" t="n">
        <f aca="false">BR865-2.5</f>
        <v>-2.5</v>
      </c>
    </row>
    <row r="866" customFormat="false" ht="12" hidden="false" customHeight="false" outlineLevel="0" collapsed="false">
      <c r="BS866" s="96" t="n">
        <f aca="false">BR866-2.5</f>
        <v>-2.5</v>
      </c>
    </row>
    <row r="867" customFormat="false" ht="12" hidden="false" customHeight="false" outlineLevel="0" collapsed="false">
      <c r="BS867" s="96" t="n">
        <f aca="false">BR867-2.5</f>
        <v>-2.5</v>
      </c>
    </row>
    <row r="868" customFormat="false" ht="12" hidden="false" customHeight="false" outlineLevel="0" collapsed="false">
      <c r="BS868" s="96" t="n">
        <f aca="false">BR868-2.5</f>
        <v>-2.5</v>
      </c>
    </row>
    <row r="869" customFormat="false" ht="12" hidden="false" customHeight="false" outlineLevel="0" collapsed="false">
      <c r="BS869" s="96" t="n">
        <f aca="false">BR869-2.5</f>
        <v>-2.5</v>
      </c>
    </row>
    <row r="870" customFormat="false" ht="12" hidden="false" customHeight="false" outlineLevel="0" collapsed="false">
      <c r="BS870" s="96" t="n">
        <f aca="false">BR870-2.5</f>
        <v>-2.5</v>
      </c>
    </row>
    <row r="871" customFormat="false" ht="12" hidden="false" customHeight="false" outlineLevel="0" collapsed="false">
      <c r="BS871" s="96" t="n">
        <f aca="false">BR871-2.5</f>
        <v>-2.5</v>
      </c>
    </row>
    <row r="872" customFormat="false" ht="12" hidden="false" customHeight="false" outlineLevel="0" collapsed="false">
      <c r="BS872" s="96" t="n">
        <f aca="false">BR872-2.5</f>
        <v>-2.5</v>
      </c>
    </row>
    <row r="873" customFormat="false" ht="12" hidden="false" customHeight="false" outlineLevel="0" collapsed="false">
      <c r="BS873" s="96" t="n">
        <f aca="false">BR873-2.5</f>
        <v>-2.5</v>
      </c>
    </row>
    <row r="874" customFormat="false" ht="12" hidden="false" customHeight="false" outlineLevel="0" collapsed="false">
      <c r="BS874" s="96" t="n">
        <f aca="false">BR874-2.5</f>
        <v>-2.5</v>
      </c>
    </row>
    <row r="875" customFormat="false" ht="12" hidden="false" customHeight="false" outlineLevel="0" collapsed="false">
      <c r="BS875" s="96" t="n">
        <f aca="false">BR875-2.5</f>
        <v>-2.5</v>
      </c>
    </row>
    <row r="876" customFormat="false" ht="12" hidden="false" customHeight="false" outlineLevel="0" collapsed="false">
      <c r="BS876" s="96" t="n">
        <f aca="false">BR876-2.5</f>
        <v>-2.5</v>
      </c>
    </row>
    <row r="877" customFormat="false" ht="12" hidden="false" customHeight="false" outlineLevel="0" collapsed="false">
      <c r="BS877" s="96" t="n">
        <f aca="false">BR877-2.5</f>
        <v>-2.5</v>
      </c>
    </row>
    <row r="878" customFormat="false" ht="12" hidden="false" customHeight="false" outlineLevel="0" collapsed="false">
      <c r="BS878" s="96" t="n">
        <f aca="false">BR878-2.5</f>
        <v>-2.5</v>
      </c>
    </row>
    <row r="879" customFormat="false" ht="12" hidden="false" customHeight="false" outlineLevel="0" collapsed="false">
      <c r="BS879" s="96" t="n">
        <f aca="false">BR879-2.5</f>
        <v>-2.5</v>
      </c>
    </row>
    <row r="880" customFormat="false" ht="12" hidden="false" customHeight="false" outlineLevel="0" collapsed="false">
      <c r="BS880" s="96" t="n">
        <f aca="false">BR880-2.5</f>
        <v>-2.5</v>
      </c>
    </row>
    <row r="881" customFormat="false" ht="12" hidden="false" customHeight="false" outlineLevel="0" collapsed="false">
      <c r="BS881" s="96" t="n">
        <f aca="false">BR881-2.5</f>
        <v>-2.5</v>
      </c>
    </row>
    <row r="882" customFormat="false" ht="12" hidden="false" customHeight="false" outlineLevel="0" collapsed="false">
      <c r="BS882" s="96" t="n">
        <f aca="false">BR882-2.5</f>
        <v>-2.5</v>
      </c>
    </row>
    <row r="883" customFormat="false" ht="12" hidden="false" customHeight="false" outlineLevel="0" collapsed="false">
      <c r="BS883" s="96" t="n">
        <f aca="false">BR883-2.5</f>
        <v>-2.5</v>
      </c>
    </row>
    <row r="884" customFormat="false" ht="12" hidden="false" customHeight="false" outlineLevel="0" collapsed="false">
      <c r="BS884" s="96" t="n">
        <f aca="false">BR884-2.5</f>
        <v>-2.5</v>
      </c>
    </row>
    <row r="885" customFormat="false" ht="12" hidden="false" customHeight="false" outlineLevel="0" collapsed="false">
      <c r="BS885" s="96" t="n">
        <f aca="false">BR885-2.5</f>
        <v>-2.5</v>
      </c>
    </row>
    <row r="886" customFormat="false" ht="12" hidden="false" customHeight="false" outlineLevel="0" collapsed="false">
      <c r="BS886" s="96" t="n">
        <f aca="false">BR886-2.5</f>
        <v>-2.5</v>
      </c>
    </row>
    <row r="887" customFormat="false" ht="12" hidden="false" customHeight="false" outlineLevel="0" collapsed="false">
      <c r="BS887" s="96" t="n">
        <f aca="false">BR887-2.5</f>
        <v>-2.5</v>
      </c>
    </row>
    <row r="888" customFormat="false" ht="12" hidden="false" customHeight="false" outlineLevel="0" collapsed="false">
      <c r="BS888" s="96" t="n">
        <f aca="false">BR888-2.5</f>
        <v>-2.5</v>
      </c>
    </row>
    <row r="889" customFormat="false" ht="12" hidden="false" customHeight="false" outlineLevel="0" collapsed="false">
      <c r="BS889" s="96" t="n">
        <f aca="false">BR889-2.5</f>
        <v>-2.5</v>
      </c>
    </row>
    <row r="890" customFormat="false" ht="12" hidden="false" customHeight="false" outlineLevel="0" collapsed="false">
      <c r="BS890" s="96" t="n">
        <f aca="false">BR890-2.5</f>
        <v>-2.5</v>
      </c>
    </row>
    <row r="891" customFormat="false" ht="12" hidden="false" customHeight="false" outlineLevel="0" collapsed="false">
      <c r="BS891" s="96" t="n">
        <f aca="false">BR891-2.5</f>
        <v>-2.5</v>
      </c>
    </row>
    <row r="892" customFormat="false" ht="12" hidden="false" customHeight="false" outlineLevel="0" collapsed="false">
      <c r="BS892" s="96" t="n">
        <f aca="false">BR892-2.5</f>
        <v>-2.5</v>
      </c>
    </row>
    <row r="893" customFormat="false" ht="12" hidden="false" customHeight="false" outlineLevel="0" collapsed="false">
      <c r="BS893" s="96" t="n">
        <f aca="false">BR893-2.5</f>
        <v>-2.5</v>
      </c>
    </row>
    <row r="894" customFormat="false" ht="12" hidden="false" customHeight="false" outlineLevel="0" collapsed="false">
      <c r="BS894" s="96" t="n">
        <f aca="false">BR894-2.5</f>
        <v>-2.5</v>
      </c>
    </row>
    <row r="895" customFormat="false" ht="12" hidden="false" customHeight="false" outlineLevel="0" collapsed="false">
      <c r="BS895" s="96" t="n">
        <f aca="false">BR895-2.5</f>
        <v>-2.5</v>
      </c>
    </row>
    <row r="896" customFormat="false" ht="12" hidden="false" customHeight="false" outlineLevel="0" collapsed="false">
      <c r="BS896" s="96" t="n">
        <f aca="false">BR896-2.5</f>
        <v>-2.5</v>
      </c>
    </row>
    <row r="897" customFormat="false" ht="12" hidden="false" customHeight="false" outlineLevel="0" collapsed="false">
      <c r="BS897" s="96" t="n">
        <f aca="false">BR897-2.5</f>
        <v>-2.5</v>
      </c>
    </row>
    <row r="898" customFormat="false" ht="12" hidden="false" customHeight="false" outlineLevel="0" collapsed="false">
      <c r="BS898" s="96" t="n">
        <f aca="false">BR898-2.5</f>
        <v>-2.5</v>
      </c>
    </row>
    <row r="899" customFormat="false" ht="12" hidden="false" customHeight="false" outlineLevel="0" collapsed="false">
      <c r="BS899" s="96" t="n">
        <f aca="false">BR899-2.5</f>
        <v>-2.5</v>
      </c>
    </row>
    <row r="900" customFormat="false" ht="12" hidden="false" customHeight="false" outlineLevel="0" collapsed="false">
      <c r="BS900" s="96" t="n">
        <f aca="false">BR900-2.5</f>
        <v>-2.5</v>
      </c>
    </row>
    <row r="901" customFormat="false" ht="12" hidden="false" customHeight="false" outlineLevel="0" collapsed="false">
      <c r="BS901" s="96" t="n">
        <f aca="false">BR901-2.5</f>
        <v>-2.5</v>
      </c>
    </row>
    <row r="902" customFormat="false" ht="12" hidden="false" customHeight="false" outlineLevel="0" collapsed="false">
      <c r="BS902" s="96" t="n">
        <f aca="false">BR902-2.5</f>
        <v>-2.5</v>
      </c>
    </row>
    <row r="903" customFormat="false" ht="12" hidden="false" customHeight="false" outlineLevel="0" collapsed="false">
      <c r="BS903" s="96" t="n">
        <f aca="false">BR903-2.5</f>
        <v>-2.5</v>
      </c>
    </row>
    <row r="904" customFormat="false" ht="12" hidden="false" customHeight="false" outlineLevel="0" collapsed="false">
      <c r="BS904" s="96" t="n">
        <f aca="false">BR904-2.5</f>
        <v>-2.5</v>
      </c>
    </row>
    <row r="905" customFormat="false" ht="12" hidden="false" customHeight="false" outlineLevel="0" collapsed="false">
      <c r="BS905" s="96" t="n">
        <f aca="false">BR905-2.5</f>
        <v>-2.5</v>
      </c>
    </row>
    <row r="906" customFormat="false" ht="12" hidden="false" customHeight="false" outlineLevel="0" collapsed="false">
      <c r="BS906" s="96" t="n">
        <f aca="false">BR906-2.5</f>
        <v>-2.5</v>
      </c>
    </row>
    <row r="907" customFormat="false" ht="12" hidden="false" customHeight="false" outlineLevel="0" collapsed="false">
      <c r="BS907" s="96" t="n">
        <f aca="false">BR907-2.5</f>
        <v>-2.5</v>
      </c>
    </row>
    <row r="908" customFormat="false" ht="12" hidden="false" customHeight="false" outlineLevel="0" collapsed="false">
      <c r="BS908" s="96" t="n">
        <f aca="false">BR908-2.5</f>
        <v>-2.5</v>
      </c>
    </row>
    <row r="909" customFormat="false" ht="12" hidden="false" customHeight="false" outlineLevel="0" collapsed="false">
      <c r="BS909" s="96" t="n">
        <f aca="false">BR909-2.5</f>
        <v>-2.5</v>
      </c>
    </row>
    <row r="910" customFormat="false" ht="12" hidden="false" customHeight="false" outlineLevel="0" collapsed="false">
      <c r="BS910" s="96" t="n">
        <f aca="false">BR910-2.5</f>
        <v>-2.5</v>
      </c>
    </row>
    <row r="911" customFormat="false" ht="12" hidden="false" customHeight="false" outlineLevel="0" collapsed="false">
      <c r="BS911" s="96" t="n">
        <f aca="false">BR911-2.5</f>
        <v>-2.5</v>
      </c>
    </row>
    <row r="912" customFormat="false" ht="12" hidden="false" customHeight="false" outlineLevel="0" collapsed="false">
      <c r="BS912" s="96" t="n">
        <f aca="false">BR912-2.5</f>
        <v>-2.5</v>
      </c>
    </row>
    <row r="913" customFormat="false" ht="12" hidden="false" customHeight="false" outlineLevel="0" collapsed="false">
      <c r="BS913" s="96" t="n">
        <f aca="false">BR913-2.5</f>
        <v>-2.5</v>
      </c>
    </row>
    <row r="914" customFormat="false" ht="12" hidden="false" customHeight="false" outlineLevel="0" collapsed="false">
      <c r="BS914" s="96" t="n">
        <f aca="false">BR914-2.5</f>
        <v>-2.5</v>
      </c>
    </row>
    <row r="915" customFormat="false" ht="12" hidden="false" customHeight="false" outlineLevel="0" collapsed="false">
      <c r="BS915" s="96" t="n">
        <f aca="false">BR915-2.5</f>
        <v>-2.5</v>
      </c>
    </row>
    <row r="916" customFormat="false" ht="12" hidden="false" customHeight="false" outlineLevel="0" collapsed="false">
      <c r="BS916" s="96" t="n">
        <f aca="false">BR916-2.5</f>
        <v>-2.5</v>
      </c>
    </row>
    <row r="917" customFormat="false" ht="12" hidden="false" customHeight="false" outlineLevel="0" collapsed="false">
      <c r="BS917" s="96" t="n">
        <f aca="false">BR917-2.5</f>
        <v>-2.5</v>
      </c>
    </row>
    <row r="918" customFormat="false" ht="12" hidden="false" customHeight="false" outlineLevel="0" collapsed="false">
      <c r="BS918" s="96" t="n">
        <f aca="false">BR918-2.5</f>
        <v>-2.5</v>
      </c>
    </row>
    <row r="919" customFormat="false" ht="12" hidden="false" customHeight="false" outlineLevel="0" collapsed="false">
      <c r="BS919" s="96" t="n">
        <f aca="false">BR919-2.5</f>
        <v>-2.5</v>
      </c>
    </row>
    <row r="920" customFormat="false" ht="12" hidden="false" customHeight="false" outlineLevel="0" collapsed="false">
      <c r="BS920" s="96" t="n">
        <f aca="false">BR920-2.5</f>
        <v>-2.5</v>
      </c>
    </row>
    <row r="921" customFormat="false" ht="12" hidden="false" customHeight="false" outlineLevel="0" collapsed="false">
      <c r="BS921" s="96" t="n">
        <f aca="false">BR921-2.5</f>
        <v>-2.5</v>
      </c>
    </row>
    <row r="922" customFormat="false" ht="12" hidden="false" customHeight="false" outlineLevel="0" collapsed="false">
      <c r="BS922" s="96" t="n">
        <f aca="false">BR922-2.5</f>
        <v>-2.5</v>
      </c>
    </row>
    <row r="923" customFormat="false" ht="12" hidden="false" customHeight="false" outlineLevel="0" collapsed="false">
      <c r="BS923" s="96" t="n">
        <f aca="false">BR923-2.5</f>
        <v>-2.5</v>
      </c>
    </row>
    <row r="924" customFormat="false" ht="12" hidden="false" customHeight="false" outlineLevel="0" collapsed="false">
      <c r="BS924" s="96" t="n">
        <f aca="false">BR924-2.5</f>
        <v>-2.5</v>
      </c>
    </row>
    <row r="925" customFormat="false" ht="12" hidden="false" customHeight="false" outlineLevel="0" collapsed="false">
      <c r="BS925" s="96" t="n">
        <f aca="false">BR925-2.5</f>
        <v>-2.5</v>
      </c>
    </row>
    <row r="926" customFormat="false" ht="12" hidden="false" customHeight="false" outlineLevel="0" collapsed="false">
      <c r="BS926" s="96" t="n">
        <f aca="false">BR926-2.5</f>
        <v>-2.5</v>
      </c>
    </row>
    <row r="927" customFormat="false" ht="12" hidden="false" customHeight="false" outlineLevel="0" collapsed="false">
      <c r="BS927" s="96" t="n">
        <f aca="false">BR927-2.5</f>
        <v>-2.5</v>
      </c>
    </row>
    <row r="928" customFormat="false" ht="12" hidden="false" customHeight="false" outlineLevel="0" collapsed="false">
      <c r="BS928" s="96" t="n">
        <f aca="false">BR928-2.5</f>
        <v>-2.5</v>
      </c>
    </row>
    <row r="929" customFormat="false" ht="12" hidden="false" customHeight="false" outlineLevel="0" collapsed="false">
      <c r="BS929" s="96" t="n">
        <f aca="false">BR929-2.5</f>
        <v>-2.5</v>
      </c>
    </row>
    <row r="930" customFormat="false" ht="12" hidden="false" customHeight="false" outlineLevel="0" collapsed="false">
      <c r="BS930" s="96" t="n">
        <f aca="false">BR930-2.5</f>
        <v>-2.5</v>
      </c>
    </row>
    <row r="931" customFormat="false" ht="12" hidden="false" customHeight="false" outlineLevel="0" collapsed="false">
      <c r="BS931" s="96" t="n">
        <f aca="false">BR931-2.5</f>
        <v>-2.5</v>
      </c>
    </row>
    <row r="932" customFormat="false" ht="12" hidden="false" customHeight="false" outlineLevel="0" collapsed="false">
      <c r="BS932" s="96" t="n">
        <f aca="false">BR932-2.5</f>
        <v>-2.5</v>
      </c>
    </row>
    <row r="933" customFormat="false" ht="12" hidden="false" customHeight="false" outlineLevel="0" collapsed="false">
      <c r="BS933" s="96" t="n">
        <f aca="false">BR933-2.5</f>
        <v>-2.5</v>
      </c>
    </row>
    <row r="934" customFormat="false" ht="12" hidden="false" customHeight="false" outlineLevel="0" collapsed="false">
      <c r="BS934" s="96" t="n">
        <f aca="false">BR934-2.5</f>
        <v>-2.5</v>
      </c>
    </row>
    <row r="935" customFormat="false" ht="12" hidden="false" customHeight="false" outlineLevel="0" collapsed="false">
      <c r="BS935" s="96" t="n">
        <f aca="false">BR935-2.5</f>
        <v>-2.5</v>
      </c>
    </row>
    <row r="936" customFormat="false" ht="12" hidden="false" customHeight="false" outlineLevel="0" collapsed="false">
      <c r="BS936" s="96" t="n">
        <f aca="false">BR936-2.5</f>
        <v>-2.5</v>
      </c>
    </row>
    <row r="937" customFormat="false" ht="12" hidden="false" customHeight="false" outlineLevel="0" collapsed="false">
      <c r="BS937" s="96" t="n">
        <f aca="false">BR937-2.5</f>
        <v>-2.5</v>
      </c>
    </row>
    <row r="938" customFormat="false" ht="12" hidden="false" customHeight="false" outlineLevel="0" collapsed="false">
      <c r="BS938" s="96" t="n">
        <f aca="false">BR938-2.5</f>
        <v>-2.5</v>
      </c>
    </row>
    <row r="939" customFormat="false" ht="12" hidden="false" customHeight="false" outlineLevel="0" collapsed="false">
      <c r="BS939" s="96" t="n">
        <f aca="false">BR939-2.5</f>
        <v>-2.5</v>
      </c>
    </row>
    <row r="940" customFormat="false" ht="12" hidden="false" customHeight="false" outlineLevel="0" collapsed="false">
      <c r="BS940" s="96" t="n">
        <f aca="false">BR940-2.5</f>
        <v>-2.5</v>
      </c>
    </row>
    <row r="941" customFormat="false" ht="12" hidden="false" customHeight="false" outlineLevel="0" collapsed="false">
      <c r="BS941" s="96" t="n">
        <f aca="false">BR941-2.5</f>
        <v>-2.5</v>
      </c>
    </row>
    <row r="942" customFormat="false" ht="12" hidden="false" customHeight="false" outlineLevel="0" collapsed="false">
      <c r="BS942" s="96" t="n">
        <f aca="false">BR942-2.5</f>
        <v>-2.5</v>
      </c>
    </row>
    <row r="943" customFormat="false" ht="12" hidden="false" customHeight="false" outlineLevel="0" collapsed="false">
      <c r="BS943" s="96" t="n">
        <f aca="false">BR943-2.5</f>
        <v>-2.5</v>
      </c>
    </row>
    <row r="944" customFormat="false" ht="12" hidden="false" customHeight="false" outlineLevel="0" collapsed="false">
      <c r="BS944" s="96" t="n">
        <f aca="false">BR944-2.5</f>
        <v>-2.5</v>
      </c>
    </row>
    <row r="945" customFormat="false" ht="12" hidden="false" customHeight="false" outlineLevel="0" collapsed="false">
      <c r="BS945" s="96" t="n">
        <f aca="false">BR945-2.5</f>
        <v>-2.5</v>
      </c>
    </row>
    <row r="946" customFormat="false" ht="12" hidden="false" customHeight="false" outlineLevel="0" collapsed="false">
      <c r="BS946" s="96" t="n">
        <f aca="false">BR946-2.5</f>
        <v>-2.5</v>
      </c>
    </row>
    <row r="947" customFormat="false" ht="12" hidden="false" customHeight="false" outlineLevel="0" collapsed="false">
      <c r="BS947" s="96" t="n">
        <f aca="false">BR947-2.5</f>
        <v>-2.5</v>
      </c>
    </row>
    <row r="948" customFormat="false" ht="12" hidden="false" customHeight="false" outlineLevel="0" collapsed="false">
      <c r="BS948" s="96" t="n">
        <f aca="false">BR948-2.5</f>
        <v>-2.5</v>
      </c>
    </row>
    <row r="949" customFormat="false" ht="12" hidden="false" customHeight="false" outlineLevel="0" collapsed="false">
      <c r="BS949" s="96" t="n">
        <f aca="false">BR949-2.5</f>
        <v>-2.5</v>
      </c>
    </row>
    <row r="950" customFormat="false" ht="12" hidden="false" customHeight="false" outlineLevel="0" collapsed="false">
      <c r="BS950" s="96" t="n">
        <f aca="false">BR950-2.5</f>
        <v>-2.5</v>
      </c>
    </row>
    <row r="951" customFormat="false" ht="12" hidden="false" customHeight="false" outlineLevel="0" collapsed="false">
      <c r="BS951" s="96" t="n">
        <f aca="false">BR951-2.5</f>
        <v>-2.5</v>
      </c>
    </row>
    <row r="952" customFormat="false" ht="12" hidden="false" customHeight="false" outlineLevel="0" collapsed="false">
      <c r="BS952" s="96" t="n">
        <f aca="false">BR952-2.5</f>
        <v>-2.5</v>
      </c>
    </row>
    <row r="953" customFormat="false" ht="12" hidden="false" customHeight="false" outlineLevel="0" collapsed="false">
      <c r="BS953" s="96" t="n">
        <f aca="false">BR953-2.5</f>
        <v>-2.5</v>
      </c>
    </row>
    <row r="954" customFormat="false" ht="12" hidden="false" customHeight="false" outlineLevel="0" collapsed="false">
      <c r="BS954" s="96" t="n">
        <f aca="false">BR954-2.5</f>
        <v>-2.5</v>
      </c>
    </row>
    <row r="955" customFormat="false" ht="12" hidden="false" customHeight="false" outlineLevel="0" collapsed="false">
      <c r="BS955" s="96" t="n">
        <f aca="false">BR955-2.5</f>
        <v>-2.5</v>
      </c>
    </row>
    <row r="956" customFormat="false" ht="12" hidden="false" customHeight="false" outlineLevel="0" collapsed="false">
      <c r="BS956" s="96" t="n">
        <f aca="false">BR956-2.5</f>
        <v>-2.5</v>
      </c>
    </row>
    <row r="957" customFormat="false" ht="12" hidden="false" customHeight="false" outlineLevel="0" collapsed="false">
      <c r="BS957" s="96" t="n">
        <f aca="false">BR957-2.5</f>
        <v>-2.5</v>
      </c>
    </row>
    <row r="958" customFormat="false" ht="12" hidden="false" customHeight="false" outlineLevel="0" collapsed="false">
      <c r="BS958" s="96" t="n">
        <f aca="false">BR958-2.5</f>
        <v>-2.5</v>
      </c>
    </row>
    <row r="959" customFormat="false" ht="12" hidden="false" customHeight="false" outlineLevel="0" collapsed="false">
      <c r="BS959" s="96" t="n">
        <f aca="false">BR959-2.5</f>
        <v>-2.5</v>
      </c>
    </row>
    <row r="960" customFormat="false" ht="12" hidden="false" customHeight="false" outlineLevel="0" collapsed="false">
      <c r="BS960" s="96" t="n">
        <f aca="false">BR960-2.5</f>
        <v>-2.5</v>
      </c>
    </row>
    <row r="961" customFormat="false" ht="12" hidden="false" customHeight="false" outlineLevel="0" collapsed="false">
      <c r="BS961" s="96" t="n">
        <f aca="false">BR961-2.5</f>
        <v>-2.5</v>
      </c>
    </row>
    <row r="962" customFormat="false" ht="12" hidden="false" customHeight="false" outlineLevel="0" collapsed="false">
      <c r="BS962" s="96" t="n">
        <f aca="false">BR962-2.5</f>
        <v>-2.5</v>
      </c>
    </row>
    <row r="963" customFormat="false" ht="12" hidden="false" customHeight="false" outlineLevel="0" collapsed="false">
      <c r="BS963" s="96" t="n">
        <f aca="false">BR963-2.5</f>
        <v>-2.5</v>
      </c>
    </row>
    <row r="964" customFormat="false" ht="12" hidden="false" customHeight="false" outlineLevel="0" collapsed="false">
      <c r="BS964" s="96" t="n">
        <f aca="false">BR964-2.5</f>
        <v>-2.5</v>
      </c>
    </row>
    <row r="965" customFormat="false" ht="12" hidden="false" customHeight="false" outlineLevel="0" collapsed="false">
      <c r="BS965" s="96" t="n">
        <f aca="false">BR965-2.5</f>
        <v>-2.5</v>
      </c>
    </row>
    <row r="966" customFormat="false" ht="12" hidden="false" customHeight="false" outlineLevel="0" collapsed="false">
      <c r="BS966" s="96" t="n">
        <f aca="false">BR966-2.5</f>
        <v>-2.5</v>
      </c>
    </row>
    <row r="967" customFormat="false" ht="12" hidden="false" customHeight="false" outlineLevel="0" collapsed="false">
      <c r="BS967" s="96" t="n">
        <f aca="false">BR967-2.5</f>
        <v>-2.5</v>
      </c>
    </row>
    <row r="968" customFormat="false" ht="12" hidden="false" customHeight="false" outlineLevel="0" collapsed="false">
      <c r="BS968" s="96" t="n">
        <f aca="false">BR968-2.5</f>
        <v>-2.5</v>
      </c>
    </row>
    <row r="969" customFormat="false" ht="12" hidden="false" customHeight="false" outlineLevel="0" collapsed="false">
      <c r="BS969" s="96" t="n">
        <f aca="false">BR969-2.5</f>
        <v>-2.5</v>
      </c>
    </row>
    <row r="970" customFormat="false" ht="12" hidden="false" customHeight="false" outlineLevel="0" collapsed="false">
      <c r="BS970" s="96" t="n">
        <f aca="false">BR970-2.5</f>
        <v>-2.5</v>
      </c>
    </row>
    <row r="971" customFormat="false" ht="12" hidden="false" customHeight="false" outlineLevel="0" collapsed="false">
      <c r="BS971" s="96" t="n">
        <f aca="false">BR971-2.5</f>
        <v>-2.5</v>
      </c>
    </row>
    <row r="972" customFormat="false" ht="12" hidden="false" customHeight="false" outlineLevel="0" collapsed="false">
      <c r="BS972" s="96" t="n">
        <f aca="false">BR972-2.5</f>
        <v>-2.5</v>
      </c>
    </row>
    <row r="973" customFormat="false" ht="12" hidden="false" customHeight="false" outlineLevel="0" collapsed="false">
      <c r="BS973" s="96" t="n">
        <f aca="false">BR973-2.5</f>
        <v>-2.5</v>
      </c>
    </row>
    <row r="974" customFormat="false" ht="12" hidden="false" customHeight="false" outlineLevel="0" collapsed="false">
      <c r="BS974" s="96" t="n">
        <f aca="false">BR974-2.5</f>
        <v>-2.5</v>
      </c>
    </row>
    <row r="975" customFormat="false" ht="12" hidden="false" customHeight="false" outlineLevel="0" collapsed="false">
      <c r="BS975" s="96" t="n">
        <f aca="false">BR975-2.5</f>
        <v>-2.5</v>
      </c>
    </row>
    <row r="976" customFormat="false" ht="12" hidden="false" customHeight="false" outlineLevel="0" collapsed="false">
      <c r="BS976" s="96" t="n">
        <f aca="false">BR976-2.5</f>
        <v>-2.5</v>
      </c>
    </row>
    <row r="977" customFormat="false" ht="12" hidden="false" customHeight="false" outlineLevel="0" collapsed="false">
      <c r="BS977" s="96" t="n">
        <f aca="false">BR977-2.5</f>
        <v>-2.5</v>
      </c>
    </row>
    <row r="978" customFormat="false" ht="12" hidden="false" customHeight="false" outlineLevel="0" collapsed="false">
      <c r="BS978" s="96" t="n">
        <f aca="false">BR978-2.5</f>
        <v>-2.5</v>
      </c>
    </row>
    <row r="979" customFormat="false" ht="12" hidden="false" customHeight="false" outlineLevel="0" collapsed="false">
      <c r="BS979" s="96" t="n">
        <f aca="false">BR979-2.5</f>
        <v>-2.5</v>
      </c>
    </row>
    <row r="980" customFormat="false" ht="12" hidden="false" customHeight="false" outlineLevel="0" collapsed="false">
      <c r="BS980" s="96" t="n">
        <f aca="false">BR980-2.5</f>
        <v>-2.5</v>
      </c>
    </row>
    <row r="981" customFormat="false" ht="12" hidden="false" customHeight="false" outlineLevel="0" collapsed="false">
      <c r="BS981" s="96" t="n">
        <f aca="false">BR981-2.5</f>
        <v>-2.5</v>
      </c>
    </row>
    <row r="982" customFormat="false" ht="12" hidden="false" customHeight="false" outlineLevel="0" collapsed="false">
      <c r="BS982" s="96" t="n">
        <f aca="false">BR982-2.5</f>
        <v>-2.5</v>
      </c>
    </row>
    <row r="983" customFormat="false" ht="12" hidden="false" customHeight="false" outlineLevel="0" collapsed="false">
      <c r="BS983" s="96" t="n">
        <f aca="false">BR983-2.5</f>
        <v>-2.5</v>
      </c>
    </row>
    <row r="984" customFormat="false" ht="12" hidden="false" customHeight="false" outlineLevel="0" collapsed="false">
      <c r="BS984" s="96" t="n">
        <f aca="false">BR984-2.5</f>
        <v>-2.5</v>
      </c>
    </row>
    <row r="985" customFormat="false" ht="12" hidden="false" customHeight="false" outlineLevel="0" collapsed="false">
      <c r="BS985" s="96" t="n">
        <f aca="false">BR985-2.5</f>
        <v>-2.5</v>
      </c>
    </row>
    <row r="986" customFormat="false" ht="12" hidden="false" customHeight="false" outlineLevel="0" collapsed="false">
      <c r="BS986" s="96" t="n">
        <f aca="false">BR986-2.5</f>
        <v>-2.5</v>
      </c>
    </row>
    <row r="987" customFormat="false" ht="12" hidden="false" customHeight="false" outlineLevel="0" collapsed="false">
      <c r="BS987" s="96" t="n">
        <f aca="false">BR987-2.5</f>
        <v>-2.5</v>
      </c>
    </row>
    <row r="988" customFormat="false" ht="12" hidden="false" customHeight="false" outlineLevel="0" collapsed="false">
      <c r="BS988" s="96" t="n">
        <f aca="false">BR988-2.5</f>
        <v>-2.5</v>
      </c>
    </row>
    <row r="989" customFormat="false" ht="12" hidden="false" customHeight="false" outlineLevel="0" collapsed="false">
      <c r="BS989" s="96" t="n">
        <f aca="false">BR989-2.5</f>
        <v>-2.5</v>
      </c>
    </row>
    <row r="990" customFormat="false" ht="12" hidden="false" customHeight="false" outlineLevel="0" collapsed="false">
      <c r="BS990" s="96" t="n">
        <f aca="false">BR990-2.5</f>
        <v>-2.5</v>
      </c>
    </row>
    <row r="991" customFormat="false" ht="12" hidden="false" customHeight="false" outlineLevel="0" collapsed="false">
      <c r="BS991" s="96" t="n">
        <f aca="false">BR991-2.5</f>
        <v>-2.5</v>
      </c>
    </row>
    <row r="992" customFormat="false" ht="12" hidden="false" customHeight="false" outlineLevel="0" collapsed="false">
      <c r="BS992" s="96" t="n">
        <f aca="false">BR992-2.5</f>
        <v>-2.5</v>
      </c>
    </row>
    <row r="993" customFormat="false" ht="12" hidden="false" customHeight="false" outlineLevel="0" collapsed="false">
      <c r="BS993" s="96" t="n">
        <f aca="false">BR993-2.5</f>
        <v>-2.5</v>
      </c>
    </row>
    <row r="994" customFormat="false" ht="12" hidden="false" customHeight="false" outlineLevel="0" collapsed="false">
      <c r="BS994" s="96" t="n">
        <f aca="false">BR994-2.5</f>
        <v>-2.5</v>
      </c>
    </row>
    <row r="995" customFormat="false" ht="12" hidden="false" customHeight="false" outlineLevel="0" collapsed="false">
      <c r="BS995" s="96" t="n">
        <f aca="false">BR995-2.5</f>
        <v>-2.5</v>
      </c>
    </row>
    <row r="996" customFormat="false" ht="12" hidden="false" customHeight="false" outlineLevel="0" collapsed="false">
      <c r="BS996" s="96" t="n">
        <f aca="false">BR996-2.5</f>
        <v>-2.5</v>
      </c>
    </row>
    <row r="997" customFormat="false" ht="12" hidden="false" customHeight="false" outlineLevel="0" collapsed="false">
      <c r="BS997" s="96" t="n">
        <f aca="false">BR997-2.5</f>
        <v>-2.5</v>
      </c>
    </row>
    <row r="998" customFormat="false" ht="12" hidden="false" customHeight="false" outlineLevel="0" collapsed="false">
      <c r="BS998" s="96" t="n">
        <f aca="false">BR998-2.5</f>
        <v>-2.5</v>
      </c>
    </row>
    <row r="999" customFormat="false" ht="12" hidden="false" customHeight="false" outlineLevel="0" collapsed="false">
      <c r="BS999" s="96" t="n">
        <f aca="false">BR999-2.5</f>
        <v>-2.5</v>
      </c>
    </row>
    <row r="1000" customFormat="false" ht="12" hidden="false" customHeight="false" outlineLevel="0" collapsed="false">
      <c r="BS1000" s="96" t="n">
        <f aca="false">BR1000-2.5</f>
        <v>-2.5</v>
      </c>
    </row>
    <row r="1001" customFormat="false" ht="12" hidden="false" customHeight="false" outlineLevel="0" collapsed="false">
      <c r="BS1001" s="96" t="n">
        <f aca="false">BR1001-2.5</f>
        <v>-2.5</v>
      </c>
    </row>
    <row r="1002" customFormat="false" ht="12" hidden="false" customHeight="false" outlineLevel="0" collapsed="false">
      <c r="BS1002" s="96" t="n">
        <f aca="false">BR1002-2.5</f>
        <v>-2.5</v>
      </c>
    </row>
    <row r="1003" customFormat="false" ht="12" hidden="false" customHeight="false" outlineLevel="0" collapsed="false">
      <c r="BS1003" s="96" t="n">
        <f aca="false">BR1003-2.5</f>
        <v>-2.5</v>
      </c>
    </row>
    <row r="1004" customFormat="false" ht="12" hidden="false" customHeight="false" outlineLevel="0" collapsed="false">
      <c r="BS1004" s="96" t="n">
        <f aca="false">BR1004-2.5</f>
        <v>-2.5</v>
      </c>
    </row>
    <row r="1005" customFormat="false" ht="12" hidden="false" customHeight="false" outlineLevel="0" collapsed="false">
      <c r="BS1005" s="96" t="n">
        <f aca="false">BR1005-2.5</f>
        <v>-2.5</v>
      </c>
    </row>
    <row r="1006" customFormat="false" ht="12" hidden="false" customHeight="false" outlineLevel="0" collapsed="false">
      <c r="BS1006" s="96" t="n">
        <f aca="false">BR1006-2.5</f>
        <v>-2.5</v>
      </c>
    </row>
    <row r="1007" customFormat="false" ht="12" hidden="false" customHeight="false" outlineLevel="0" collapsed="false">
      <c r="BS1007" s="96" t="n">
        <f aca="false">BR1007-2.5</f>
        <v>-2.5</v>
      </c>
    </row>
    <row r="1008" customFormat="false" ht="12" hidden="false" customHeight="false" outlineLevel="0" collapsed="false">
      <c r="BS1008" s="96" t="n">
        <f aca="false">BR1008-2.5</f>
        <v>-2.5</v>
      </c>
    </row>
    <row r="1009" customFormat="false" ht="12" hidden="false" customHeight="false" outlineLevel="0" collapsed="false">
      <c r="BS1009" s="96" t="n">
        <f aca="false">BR1009-2.5</f>
        <v>-2.5</v>
      </c>
    </row>
    <row r="1010" customFormat="false" ht="12" hidden="false" customHeight="false" outlineLevel="0" collapsed="false">
      <c r="BS1010" s="96" t="n">
        <f aca="false">BR1010-2.5</f>
        <v>-2.5</v>
      </c>
    </row>
    <row r="1011" customFormat="false" ht="12" hidden="false" customHeight="false" outlineLevel="0" collapsed="false">
      <c r="BS1011" s="96" t="n">
        <f aca="false">BR1011-2.5</f>
        <v>-2.5</v>
      </c>
    </row>
    <row r="1012" customFormat="false" ht="12" hidden="false" customHeight="false" outlineLevel="0" collapsed="false">
      <c r="BS1012" s="96" t="n">
        <f aca="false">BR1012-2.5</f>
        <v>-2.5</v>
      </c>
    </row>
    <row r="1013" customFormat="false" ht="12" hidden="false" customHeight="false" outlineLevel="0" collapsed="false">
      <c r="BS1013" s="96" t="n">
        <f aca="false">BR1013-2.5</f>
        <v>-2.5</v>
      </c>
    </row>
    <row r="1014" customFormat="false" ht="12" hidden="false" customHeight="false" outlineLevel="0" collapsed="false">
      <c r="BS1014" s="96" t="n">
        <f aca="false">BR1014-2.5</f>
        <v>-2.5</v>
      </c>
    </row>
    <row r="1015" customFormat="false" ht="12" hidden="false" customHeight="false" outlineLevel="0" collapsed="false">
      <c r="BS1015" s="96" t="n">
        <f aca="false">BR1015-2.5</f>
        <v>-2.5</v>
      </c>
    </row>
    <row r="1016" customFormat="false" ht="12" hidden="false" customHeight="false" outlineLevel="0" collapsed="false">
      <c r="BS1016" s="96" t="n">
        <f aca="false">BR1016-2.5</f>
        <v>-2.5</v>
      </c>
    </row>
    <row r="1017" customFormat="false" ht="12" hidden="false" customHeight="false" outlineLevel="0" collapsed="false">
      <c r="BS1017" s="96" t="n">
        <f aca="false">BR1017-2.5</f>
        <v>-2.5</v>
      </c>
    </row>
    <row r="1018" customFormat="false" ht="12" hidden="false" customHeight="false" outlineLevel="0" collapsed="false">
      <c r="BS1018" s="96" t="n">
        <f aca="false">BR1018-2.5</f>
        <v>-2.5</v>
      </c>
    </row>
    <row r="1019" customFormat="false" ht="12" hidden="false" customHeight="false" outlineLevel="0" collapsed="false">
      <c r="BS1019" s="96" t="n">
        <f aca="false">BR1019-2.5</f>
        <v>-2.5</v>
      </c>
    </row>
    <row r="1020" customFormat="false" ht="12" hidden="false" customHeight="false" outlineLevel="0" collapsed="false">
      <c r="BS1020" s="96" t="n">
        <f aca="false">BR1020-2.5</f>
        <v>-2.5</v>
      </c>
    </row>
    <row r="1021" customFormat="false" ht="12" hidden="false" customHeight="false" outlineLevel="0" collapsed="false">
      <c r="BS1021" s="96" t="n">
        <f aca="false">BR1021-2.5</f>
        <v>-2.5</v>
      </c>
    </row>
    <row r="1022" customFormat="false" ht="12" hidden="false" customHeight="false" outlineLevel="0" collapsed="false">
      <c r="BS1022" s="96" t="n">
        <f aca="false">BR1022-2.5</f>
        <v>-2.5</v>
      </c>
    </row>
    <row r="1023" customFormat="false" ht="12" hidden="false" customHeight="false" outlineLevel="0" collapsed="false">
      <c r="BS1023" s="96" t="n">
        <f aca="false">BR1023-2.5</f>
        <v>-2.5</v>
      </c>
    </row>
    <row r="1024" customFormat="false" ht="12" hidden="false" customHeight="false" outlineLevel="0" collapsed="false">
      <c r="BS1024" s="96" t="n">
        <f aca="false">BR1024-2.5</f>
        <v>-2.5</v>
      </c>
    </row>
    <row r="1025" customFormat="false" ht="12" hidden="false" customHeight="false" outlineLevel="0" collapsed="false">
      <c r="BS1025" s="96" t="n">
        <f aca="false">BR1025-2.5</f>
        <v>-2.5</v>
      </c>
    </row>
    <row r="1026" customFormat="false" ht="12" hidden="false" customHeight="false" outlineLevel="0" collapsed="false">
      <c r="BS1026" s="96" t="n">
        <f aca="false">BR1026-2.5</f>
        <v>-2.5</v>
      </c>
    </row>
    <row r="1027" customFormat="false" ht="12" hidden="false" customHeight="false" outlineLevel="0" collapsed="false">
      <c r="BS1027" s="96" t="n">
        <f aca="false">BR1027-2.5</f>
        <v>-2.5</v>
      </c>
    </row>
    <row r="1028" customFormat="false" ht="12" hidden="false" customHeight="false" outlineLevel="0" collapsed="false">
      <c r="BS1028" s="96" t="n">
        <f aca="false">BR1028-2.5</f>
        <v>-2.5</v>
      </c>
    </row>
    <row r="1029" customFormat="false" ht="12" hidden="false" customHeight="false" outlineLevel="0" collapsed="false">
      <c r="BS1029" s="96" t="n">
        <f aca="false">BR1029-2.5</f>
        <v>-2.5</v>
      </c>
    </row>
    <row r="1030" customFormat="false" ht="12" hidden="false" customHeight="false" outlineLevel="0" collapsed="false">
      <c r="BS1030" s="96" t="n">
        <f aca="false">BR1030-2.5</f>
        <v>-2.5</v>
      </c>
    </row>
    <row r="1031" customFormat="false" ht="12" hidden="false" customHeight="false" outlineLevel="0" collapsed="false">
      <c r="BS1031" s="96" t="n">
        <f aca="false">BR1031-2.5</f>
        <v>-2.5</v>
      </c>
    </row>
    <row r="1032" customFormat="false" ht="12" hidden="false" customHeight="false" outlineLevel="0" collapsed="false">
      <c r="BS1032" s="96" t="n">
        <f aca="false">BR1032-2.5</f>
        <v>-2.5</v>
      </c>
    </row>
    <row r="1033" customFormat="false" ht="12" hidden="false" customHeight="false" outlineLevel="0" collapsed="false">
      <c r="BS1033" s="96" t="n">
        <f aca="false">BR1033-2.5</f>
        <v>-2.5</v>
      </c>
    </row>
    <row r="1034" customFormat="false" ht="12" hidden="false" customHeight="false" outlineLevel="0" collapsed="false">
      <c r="BS1034" s="96" t="n">
        <f aca="false">BR1034-2.5</f>
        <v>-2.5</v>
      </c>
    </row>
    <row r="1035" customFormat="false" ht="12" hidden="false" customHeight="false" outlineLevel="0" collapsed="false">
      <c r="BS1035" s="96" t="n">
        <f aca="false">BR1035-2.5</f>
        <v>-2.5</v>
      </c>
    </row>
    <row r="1036" customFormat="false" ht="12" hidden="false" customHeight="false" outlineLevel="0" collapsed="false">
      <c r="BS1036" s="96" t="n">
        <f aca="false">BR1036-2.5</f>
        <v>-2.5</v>
      </c>
    </row>
    <row r="1037" customFormat="false" ht="12" hidden="false" customHeight="false" outlineLevel="0" collapsed="false">
      <c r="BS1037" s="96" t="n">
        <f aca="false">BR1037-2.5</f>
        <v>-2.5</v>
      </c>
    </row>
    <row r="1038" customFormat="false" ht="12" hidden="false" customHeight="false" outlineLevel="0" collapsed="false">
      <c r="BS1038" s="96" t="n">
        <f aca="false">BR1038-2.5</f>
        <v>-2.5</v>
      </c>
    </row>
    <row r="1039" customFormat="false" ht="12" hidden="false" customHeight="false" outlineLevel="0" collapsed="false">
      <c r="BS1039" s="96" t="n">
        <f aca="false">BR1039-2.5</f>
        <v>-2.5</v>
      </c>
    </row>
    <row r="1040" customFormat="false" ht="12" hidden="false" customHeight="false" outlineLevel="0" collapsed="false">
      <c r="BS1040" s="96" t="n">
        <f aca="false">BR1040-2.5</f>
        <v>-2.5</v>
      </c>
    </row>
    <row r="1041" customFormat="false" ht="12" hidden="false" customHeight="false" outlineLevel="0" collapsed="false">
      <c r="BS1041" s="96" t="n">
        <f aca="false">BR1041-2.5</f>
        <v>-2.5</v>
      </c>
    </row>
    <row r="1042" customFormat="false" ht="12" hidden="false" customHeight="false" outlineLevel="0" collapsed="false">
      <c r="BS1042" s="96" t="n">
        <f aca="false">BR1042-2.5</f>
        <v>-2.5</v>
      </c>
    </row>
    <row r="1043" customFormat="false" ht="12" hidden="false" customHeight="false" outlineLevel="0" collapsed="false">
      <c r="BS1043" s="96" t="n">
        <f aca="false">BR1043-2.5</f>
        <v>-2.5</v>
      </c>
    </row>
    <row r="1044" customFormat="false" ht="12" hidden="false" customHeight="false" outlineLevel="0" collapsed="false">
      <c r="BS1044" s="96" t="n">
        <f aca="false">BR1044-2.5</f>
        <v>-2.5</v>
      </c>
    </row>
    <row r="1045" customFormat="false" ht="12" hidden="false" customHeight="false" outlineLevel="0" collapsed="false">
      <c r="BS1045" s="96" t="n">
        <f aca="false">BR1045-2.5</f>
        <v>-2.5</v>
      </c>
    </row>
    <row r="1046" customFormat="false" ht="12" hidden="false" customHeight="false" outlineLevel="0" collapsed="false">
      <c r="BS1046" s="96" t="n">
        <f aca="false">BR1046-2.5</f>
        <v>-2.5</v>
      </c>
    </row>
    <row r="1047" customFormat="false" ht="12" hidden="false" customHeight="false" outlineLevel="0" collapsed="false">
      <c r="BS1047" s="96" t="n">
        <f aca="false">BR1047-2.5</f>
        <v>-2.5</v>
      </c>
    </row>
    <row r="1048" customFormat="false" ht="12" hidden="false" customHeight="false" outlineLevel="0" collapsed="false">
      <c r="BS1048" s="96" t="n">
        <f aca="false">BR1048-2.5</f>
        <v>-2.5</v>
      </c>
    </row>
    <row r="1049" customFormat="false" ht="12" hidden="false" customHeight="false" outlineLevel="0" collapsed="false">
      <c r="BS1049" s="96" t="n">
        <f aca="false">BR1049-2.5</f>
        <v>-2.5</v>
      </c>
    </row>
    <row r="1050" customFormat="false" ht="12" hidden="false" customHeight="false" outlineLevel="0" collapsed="false">
      <c r="BS1050" s="96" t="n">
        <f aca="false">BR1050-2.5</f>
        <v>-2.5</v>
      </c>
    </row>
    <row r="1051" customFormat="false" ht="12" hidden="false" customHeight="false" outlineLevel="0" collapsed="false">
      <c r="BS1051" s="96" t="n">
        <f aca="false">BR1051-2.5</f>
        <v>-2.5</v>
      </c>
    </row>
    <row r="1052" customFormat="false" ht="12" hidden="false" customHeight="false" outlineLevel="0" collapsed="false">
      <c r="BS1052" s="96" t="n">
        <f aca="false">BR1052-2.5</f>
        <v>-2.5</v>
      </c>
    </row>
    <row r="1053" customFormat="false" ht="12" hidden="false" customHeight="false" outlineLevel="0" collapsed="false">
      <c r="BS1053" s="96" t="n">
        <f aca="false">BR1053-2.5</f>
        <v>-2.5</v>
      </c>
    </row>
    <row r="1054" customFormat="false" ht="12" hidden="false" customHeight="false" outlineLevel="0" collapsed="false">
      <c r="BS1054" s="96" t="n">
        <f aca="false">BR1054-2.5</f>
        <v>-2.5</v>
      </c>
    </row>
    <row r="1055" customFormat="false" ht="12" hidden="false" customHeight="false" outlineLevel="0" collapsed="false">
      <c r="BS1055" s="96" t="n">
        <f aca="false">BR1055-2.5</f>
        <v>-2.5</v>
      </c>
    </row>
    <row r="1056" customFormat="false" ht="12" hidden="false" customHeight="false" outlineLevel="0" collapsed="false">
      <c r="BS1056" s="96" t="n">
        <f aca="false">BR1056-2.5</f>
        <v>-2.5</v>
      </c>
    </row>
    <row r="1057" customFormat="false" ht="12" hidden="false" customHeight="false" outlineLevel="0" collapsed="false">
      <c r="BS1057" s="96" t="n">
        <f aca="false">BR1057-2.5</f>
        <v>-2.5</v>
      </c>
    </row>
    <row r="1058" customFormat="false" ht="12" hidden="false" customHeight="false" outlineLevel="0" collapsed="false">
      <c r="BS1058" s="96" t="n">
        <f aca="false">BR1058-2.5</f>
        <v>-2.5</v>
      </c>
    </row>
    <row r="1059" customFormat="false" ht="12" hidden="false" customHeight="false" outlineLevel="0" collapsed="false">
      <c r="BS1059" s="96" t="n">
        <f aca="false">BR1059-2.5</f>
        <v>-2.5</v>
      </c>
    </row>
    <row r="1060" customFormat="false" ht="12" hidden="false" customHeight="false" outlineLevel="0" collapsed="false">
      <c r="BS1060" s="96" t="n">
        <f aca="false">BR1060-2.5</f>
        <v>-2.5</v>
      </c>
    </row>
    <row r="1061" customFormat="false" ht="12" hidden="false" customHeight="false" outlineLevel="0" collapsed="false">
      <c r="BS1061" s="96" t="n">
        <f aca="false">BR1061-2.5</f>
        <v>-2.5</v>
      </c>
    </row>
    <row r="1062" customFormat="false" ht="12" hidden="false" customHeight="false" outlineLevel="0" collapsed="false">
      <c r="BS1062" s="96" t="n">
        <f aca="false">BR1062-2.5</f>
        <v>-2.5</v>
      </c>
    </row>
    <row r="1063" customFormat="false" ht="12" hidden="false" customHeight="false" outlineLevel="0" collapsed="false">
      <c r="BS1063" s="96" t="n">
        <f aca="false">BR1063-2.5</f>
        <v>-2.5</v>
      </c>
    </row>
    <row r="1064" customFormat="false" ht="12" hidden="false" customHeight="false" outlineLevel="0" collapsed="false">
      <c r="BS1064" s="96" t="n">
        <f aca="false">BR1064-2.5</f>
        <v>-2.5</v>
      </c>
    </row>
    <row r="1065" customFormat="false" ht="12" hidden="false" customHeight="false" outlineLevel="0" collapsed="false">
      <c r="BS1065" s="96" t="n">
        <f aca="false">BR1065-2.5</f>
        <v>-2.5</v>
      </c>
    </row>
    <row r="1066" customFormat="false" ht="12" hidden="false" customHeight="false" outlineLevel="0" collapsed="false">
      <c r="BS1066" s="96" t="n">
        <f aca="false">BR1066-2.5</f>
        <v>-2.5</v>
      </c>
    </row>
    <row r="1067" customFormat="false" ht="12" hidden="false" customHeight="false" outlineLevel="0" collapsed="false">
      <c r="BS1067" s="96" t="n">
        <f aca="false">BR1067-2.5</f>
        <v>-2.5</v>
      </c>
    </row>
    <row r="1068" customFormat="false" ht="12" hidden="false" customHeight="false" outlineLevel="0" collapsed="false">
      <c r="BS1068" s="96" t="n">
        <f aca="false">BR1068-2.5</f>
        <v>-2.5</v>
      </c>
    </row>
    <row r="1069" customFormat="false" ht="12" hidden="false" customHeight="false" outlineLevel="0" collapsed="false">
      <c r="BS1069" s="96" t="n">
        <f aca="false">BR1069-2.5</f>
        <v>-2.5</v>
      </c>
    </row>
    <row r="1070" customFormat="false" ht="12" hidden="false" customHeight="false" outlineLevel="0" collapsed="false">
      <c r="BS1070" s="96" t="n">
        <f aca="false">BR1070-2.5</f>
        <v>-2.5</v>
      </c>
    </row>
    <row r="1071" customFormat="false" ht="12" hidden="false" customHeight="false" outlineLevel="0" collapsed="false">
      <c r="BS1071" s="96" t="n">
        <f aca="false">BR1071-2.5</f>
        <v>-2.5</v>
      </c>
    </row>
    <row r="1072" customFormat="false" ht="12" hidden="false" customHeight="false" outlineLevel="0" collapsed="false">
      <c r="BS1072" s="96" t="n">
        <f aca="false">BR1072-2.5</f>
        <v>-2.5</v>
      </c>
    </row>
    <row r="1073" customFormat="false" ht="12" hidden="false" customHeight="false" outlineLevel="0" collapsed="false">
      <c r="BS1073" s="96" t="n">
        <f aca="false">BR1073-2.5</f>
        <v>-2.5</v>
      </c>
    </row>
    <row r="1074" customFormat="false" ht="12" hidden="false" customHeight="false" outlineLevel="0" collapsed="false">
      <c r="BS1074" s="96" t="n">
        <f aca="false">BR1074-2.5</f>
        <v>-2.5</v>
      </c>
    </row>
    <row r="1075" customFormat="false" ht="12" hidden="false" customHeight="false" outlineLevel="0" collapsed="false">
      <c r="BS1075" s="96" t="n">
        <f aca="false">BR1075-2.5</f>
        <v>-2.5</v>
      </c>
    </row>
    <row r="1076" customFormat="false" ht="12" hidden="false" customHeight="false" outlineLevel="0" collapsed="false">
      <c r="BS1076" s="96" t="n">
        <f aca="false">BR1076-2.5</f>
        <v>-2.5</v>
      </c>
    </row>
    <row r="1077" customFormat="false" ht="12" hidden="false" customHeight="false" outlineLevel="0" collapsed="false">
      <c r="BS1077" s="96" t="n">
        <f aca="false">BR1077-2.5</f>
        <v>-2.5</v>
      </c>
    </row>
    <row r="1078" customFormat="false" ht="12" hidden="false" customHeight="false" outlineLevel="0" collapsed="false">
      <c r="BS1078" s="96" t="n">
        <f aca="false">BR1078-2.5</f>
        <v>-2.5</v>
      </c>
    </row>
    <row r="1079" customFormat="false" ht="12" hidden="false" customHeight="false" outlineLevel="0" collapsed="false">
      <c r="BS1079" s="96" t="n">
        <f aca="false">BR1079-2.5</f>
        <v>-2.5</v>
      </c>
    </row>
    <row r="1080" customFormat="false" ht="12" hidden="false" customHeight="false" outlineLevel="0" collapsed="false">
      <c r="BS1080" s="96" t="n">
        <f aca="false">BR1080-2.5</f>
        <v>-2.5</v>
      </c>
    </row>
    <row r="1081" customFormat="false" ht="12" hidden="false" customHeight="false" outlineLevel="0" collapsed="false">
      <c r="BS1081" s="96" t="n">
        <f aca="false">BR1081-2.5</f>
        <v>-2.5</v>
      </c>
    </row>
    <row r="1082" customFormat="false" ht="12" hidden="false" customHeight="false" outlineLevel="0" collapsed="false">
      <c r="BS1082" s="96" t="n">
        <f aca="false">BR1082-2.5</f>
        <v>-2.5</v>
      </c>
    </row>
    <row r="1083" customFormat="false" ht="12" hidden="false" customHeight="false" outlineLevel="0" collapsed="false">
      <c r="BS1083" s="96" t="n">
        <f aca="false">BR1083-2.5</f>
        <v>-2.5</v>
      </c>
    </row>
    <row r="1084" customFormat="false" ht="12" hidden="false" customHeight="false" outlineLevel="0" collapsed="false">
      <c r="BS1084" s="96" t="n">
        <f aca="false">BR1084-2.5</f>
        <v>-2.5</v>
      </c>
    </row>
    <row r="1085" customFormat="false" ht="12" hidden="false" customHeight="false" outlineLevel="0" collapsed="false">
      <c r="BS1085" s="96" t="n">
        <f aca="false">BR1085-2.5</f>
        <v>-2.5</v>
      </c>
    </row>
    <row r="1086" customFormat="false" ht="12" hidden="false" customHeight="false" outlineLevel="0" collapsed="false">
      <c r="BS1086" s="96" t="n">
        <f aca="false">BR1086-2.5</f>
        <v>-2.5</v>
      </c>
    </row>
    <row r="1087" customFormat="false" ht="12" hidden="false" customHeight="false" outlineLevel="0" collapsed="false">
      <c r="BS1087" s="96" t="n">
        <f aca="false">BR1087-2.5</f>
        <v>-2.5</v>
      </c>
    </row>
    <row r="1088" customFormat="false" ht="12" hidden="false" customHeight="false" outlineLevel="0" collapsed="false">
      <c r="BS1088" s="96" t="n">
        <f aca="false">BR1088-2.5</f>
        <v>-2.5</v>
      </c>
    </row>
    <row r="1089" customFormat="false" ht="12" hidden="false" customHeight="false" outlineLevel="0" collapsed="false">
      <c r="BS1089" s="96" t="n">
        <f aca="false">BR1089-2.5</f>
        <v>-2.5</v>
      </c>
    </row>
    <row r="1090" customFormat="false" ht="12" hidden="false" customHeight="false" outlineLevel="0" collapsed="false">
      <c r="BS1090" s="96" t="n">
        <f aca="false">BR1090-2.5</f>
        <v>-2.5</v>
      </c>
    </row>
    <row r="1091" customFormat="false" ht="12" hidden="false" customHeight="false" outlineLevel="0" collapsed="false">
      <c r="BS1091" s="96" t="n">
        <f aca="false">BR1091-2.5</f>
        <v>-2.5</v>
      </c>
    </row>
    <row r="1092" customFormat="false" ht="12" hidden="false" customHeight="false" outlineLevel="0" collapsed="false">
      <c r="BS1092" s="96" t="n">
        <f aca="false">BR1092-2.5</f>
        <v>-2.5</v>
      </c>
    </row>
    <row r="1093" customFormat="false" ht="12" hidden="false" customHeight="false" outlineLevel="0" collapsed="false">
      <c r="BS1093" s="96" t="n">
        <f aca="false">BR1093-2.5</f>
        <v>-2.5</v>
      </c>
    </row>
    <row r="1094" customFormat="false" ht="12" hidden="false" customHeight="false" outlineLevel="0" collapsed="false">
      <c r="BS1094" s="96" t="n">
        <f aca="false">BR1094-2.5</f>
        <v>-2.5</v>
      </c>
    </row>
    <row r="1095" customFormat="false" ht="12" hidden="false" customHeight="false" outlineLevel="0" collapsed="false">
      <c r="BS1095" s="96" t="n">
        <f aca="false">BR1095-2.5</f>
        <v>-2.5</v>
      </c>
    </row>
    <row r="1096" customFormat="false" ht="12" hidden="false" customHeight="false" outlineLevel="0" collapsed="false">
      <c r="BS1096" s="96" t="n">
        <f aca="false">BR1096-2.5</f>
        <v>-2.5</v>
      </c>
    </row>
    <row r="1097" customFormat="false" ht="12" hidden="false" customHeight="false" outlineLevel="0" collapsed="false">
      <c r="BS1097" s="96" t="n">
        <f aca="false">BR1097-2.5</f>
        <v>-2.5</v>
      </c>
    </row>
    <row r="1098" customFormat="false" ht="12" hidden="false" customHeight="false" outlineLevel="0" collapsed="false">
      <c r="BS1098" s="96" t="n">
        <f aca="false">BR1098-2.5</f>
        <v>-2.5</v>
      </c>
    </row>
    <row r="1099" customFormat="false" ht="12" hidden="false" customHeight="false" outlineLevel="0" collapsed="false">
      <c r="BS1099" s="96" t="n">
        <f aca="false">BR1099-2.5</f>
        <v>-2.5</v>
      </c>
    </row>
    <row r="1100" customFormat="false" ht="12" hidden="false" customHeight="false" outlineLevel="0" collapsed="false">
      <c r="BS1100" s="96" t="n">
        <f aca="false">BR1100-2.5</f>
        <v>-2.5</v>
      </c>
    </row>
    <row r="1101" customFormat="false" ht="12" hidden="false" customHeight="false" outlineLevel="0" collapsed="false">
      <c r="BS1101" s="96" t="n">
        <f aca="false">BR1101-2.5</f>
        <v>-2.5</v>
      </c>
    </row>
    <row r="1102" customFormat="false" ht="12" hidden="false" customHeight="false" outlineLevel="0" collapsed="false">
      <c r="BS1102" s="96" t="n">
        <f aca="false">BR1102-2.5</f>
        <v>-2.5</v>
      </c>
    </row>
    <row r="1103" customFormat="false" ht="12" hidden="false" customHeight="false" outlineLevel="0" collapsed="false">
      <c r="BS1103" s="96" t="n">
        <f aca="false">BR1103-2.5</f>
        <v>-2.5</v>
      </c>
    </row>
    <row r="1104" customFormat="false" ht="12" hidden="false" customHeight="false" outlineLevel="0" collapsed="false">
      <c r="BS1104" s="96" t="n">
        <f aca="false">BR1104-2.5</f>
        <v>-2.5</v>
      </c>
    </row>
    <row r="1105" customFormat="false" ht="12" hidden="false" customHeight="false" outlineLevel="0" collapsed="false">
      <c r="BS1105" s="96" t="n">
        <f aca="false">BR1105-2.5</f>
        <v>-2.5</v>
      </c>
    </row>
    <row r="1106" customFormat="false" ht="12" hidden="false" customHeight="false" outlineLevel="0" collapsed="false">
      <c r="BS1106" s="96" t="n">
        <f aca="false">BR1106-2.5</f>
        <v>-2.5</v>
      </c>
    </row>
    <row r="1107" customFormat="false" ht="12" hidden="false" customHeight="false" outlineLevel="0" collapsed="false">
      <c r="BS1107" s="96" t="n">
        <f aca="false">BR1107-2.5</f>
        <v>-2.5</v>
      </c>
    </row>
    <row r="1108" customFormat="false" ht="12" hidden="false" customHeight="false" outlineLevel="0" collapsed="false">
      <c r="BS1108" s="96" t="n">
        <f aca="false">BR1108-2.5</f>
        <v>-2.5</v>
      </c>
    </row>
    <row r="1109" customFormat="false" ht="12" hidden="false" customHeight="false" outlineLevel="0" collapsed="false">
      <c r="BS1109" s="96" t="n">
        <f aca="false">BR1109-2.5</f>
        <v>-2.5</v>
      </c>
    </row>
    <row r="1110" customFormat="false" ht="12" hidden="false" customHeight="false" outlineLevel="0" collapsed="false">
      <c r="BS1110" s="96" t="n">
        <f aca="false">BR1110-2.5</f>
        <v>-2.5</v>
      </c>
    </row>
    <row r="1111" customFormat="false" ht="12" hidden="false" customHeight="false" outlineLevel="0" collapsed="false">
      <c r="BS1111" s="96" t="n">
        <f aca="false">BR1111-2.5</f>
        <v>-2.5</v>
      </c>
    </row>
    <row r="1112" customFormat="false" ht="12" hidden="false" customHeight="false" outlineLevel="0" collapsed="false">
      <c r="BS1112" s="96" t="n">
        <f aca="false">BR1112-2.5</f>
        <v>-2.5</v>
      </c>
    </row>
    <row r="1113" customFormat="false" ht="12" hidden="false" customHeight="false" outlineLevel="0" collapsed="false">
      <c r="BS1113" s="96" t="n">
        <f aca="false">BR1113-2.5</f>
        <v>-2.5</v>
      </c>
    </row>
    <row r="1114" customFormat="false" ht="12" hidden="false" customHeight="false" outlineLevel="0" collapsed="false">
      <c r="BS1114" s="96" t="n">
        <f aca="false">BR1114-2.5</f>
        <v>-2.5</v>
      </c>
    </row>
    <row r="1115" customFormat="false" ht="12" hidden="false" customHeight="false" outlineLevel="0" collapsed="false">
      <c r="BS1115" s="96" t="n">
        <f aca="false">BR1115-2.5</f>
        <v>-2.5</v>
      </c>
    </row>
    <row r="1116" customFormat="false" ht="12" hidden="false" customHeight="false" outlineLevel="0" collapsed="false">
      <c r="BS1116" s="96" t="n">
        <f aca="false">BR1116-2.5</f>
        <v>-2.5</v>
      </c>
    </row>
    <row r="1117" customFormat="false" ht="12" hidden="false" customHeight="false" outlineLevel="0" collapsed="false">
      <c r="BS1117" s="96" t="n">
        <f aca="false">BR1117-2.5</f>
        <v>-2.5</v>
      </c>
    </row>
    <row r="1118" customFormat="false" ht="12" hidden="false" customHeight="false" outlineLevel="0" collapsed="false">
      <c r="BS1118" s="96" t="n">
        <f aca="false">BR1118-2.5</f>
        <v>-2.5</v>
      </c>
    </row>
    <row r="1119" customFormat="false" ht="12" hidden="false" customHeight="false" outlineLevel="0" collapsed="false">
      <c r="BS1119" s="96" t="n">
        <f aca="false">BR1119-2.5</f>
        <v>-2.5</v>
      </c>
    </row>
    <row r="1120" customFormat="false" ht="12" hidden="false" customHeight="false" outlineLevel="0" collapsed="false">
      <c r="BS1120" s="96" t="n">
        <f aca="false">BR1120-2.5</f>
        <v>-2.5</v>
      </c>
    </row>
    <row r="1121" customFormat="false" ht="12" hidden="false" customHeight="false" outlineLevel="0" collapsed="false">
      <c r="BS1121" s="96" t="n">
        <f aca="false">BR1121-2.5</f>
        <v>-2.5</v>
      </c>
    </row>
    <row r="1122" customFormat="false" ht="12" hidden="false" customHeight="false" outlineLevel="0" collapsed="false">
      <c r="BS1122" s="96" t="n">
        <f aca="false">BR1122-2.5</f>
        <v>-2.5</v>
      </c>
    </row>
    <row r="1123" customFormat="false" ht="12" hidden="false" customHeight="false" outlineLevel="0" collapsed="false">
      <c r="BS1123" s="96" t="n">
        <f aca="false">BR1123-2.5</f>
        <v>-2.5</v>
      </c>
    </row>
    <row r="1124" customFormat="false" ht="12" hidden="false" customHeight="false" outlineLevel="0" collapsed="false">
      <c r="BS1124" s="96" t="n">
        <f aca="false">BR1124-2.5</f>
        <v>-2.5</v>
      </c>
    </row>
    <row r="1125" customFormat="false" ht="12" hidden="false" customHeight="false" outlineLevel="0" collapsed="false">
      <c r="BS1125" s="96" t="n">
        <f aca="false">BR1125-2.5</f>
        <v>-2.5</v>
      </c>
    </row>
    <row r="1126" customFormat="false" ht="12" hidden="false" customHeight="false" outlineLevel="0" collapsed="false">
      <c r="BS1126" s="96" t="n">
        <f aca="false">BR1126-2.5</f>
        <v>-2.5</v>
      </c>
    </row>
    <row r="1127" customFormat="false" ht="12" hidden="false" customHeight="false" outlineLevel="0" collapsed="false">
      <c r="BS1127" s="96" t="n">
        <f aca="false">BR1127-2.5</f>
        <v>-2.5</v>
      </c>
    </row>
    <row r="1128" customFormat="false" ht="12" hidden="false" customHeight="false" outlineLevel="0" collapsed="false">
      <c r="BS1128" s="96" t="n">
        <f aca="false">BR1128-2.5</f>
        <v>-2.5</v>
      </c>
    </row>
    <row r="1129" customFormat="false" ht="12" hidden="false" customHeight="false" outlineLevel="0" collapsed="false">
      <c r="BS1129" s="96" t="n">
        <f aca="false">BR1129-2.5</f>
        <v>-2.5</v>
      </c>
    </row>
    <row r="1130" customFormat="false" ht="12" hidden="false" customHeight="false" outlineLevel="0" collapsed="false">
      <c r="BS1130" s="96" t="n">
        <f aca="false">BR1130-2.5</f>
        <v>-2.5</v>
      </c>
    </row>
    <row r="1131" customFormat="false" ht="12" hidden="false" customHeight="false" outlineLevel="0" collapsed="false">
      <c r="BS1131" s="96" t="n">
        <f aca="false">BR1131-2.5</f>
        <v>-2.5</v>
      </c>
    </row>
    <row r="1132" customFormat="false" ht="12" hidden="false" customHeight="false" outlineLevel="0" collapsed="false">
      <c r="BS1132" s="96" t="n">
        <f aca="false">BR1132-2.5</f>
        <v>-2.5</v>
      </c>
    </row>
    <row r="1133" customFormat="false" ht="12" hidden="false" customHeight="false" outlineLevel="0" collapsed="false">
      <c r="BS1133" s="96" t="n">
        <f aca="false">BR1133-2.5</f>
        <v>-2.5</v>
      </c>
    </row>
    <row r="1134" customFormat="false" ht="12" hidden="false" customHeight="false" outlineLevel="0" collapsed="false">
      <c r="BS1134" s="96" t="n">
        <f aca="false">BR1134-2.5</f>
        <v>-2.5</v>
      </c>
    </row>
    <row r="1135" customFormat="false" ht="12" hidden="false" customHeight="false" outlineLevel="0" collapsed="false">
      <c r="BS1135" s="96" t="n">
        <f aca="false">BR1135-2.5</f>
        <v>-2.5</v>
      </c>
    </row>
    <row r="1136" customFormat="false" ht="12" hidden="false" customHeight="false" outlineLevel="0" collapsed="false">
      <c r="BS1136" s="96" t="n">
        <f aca="false">BR1136-2.5</f>
        <v>-2.5</v>
      </c>
    </row>
    <row r="1137" customFormat="false" ht="12" hidden="false" customHeight="false" outlineLevel="0" collapsed="false">
      <c r="BS1137" s="96" t="n">
        <f aca="false">BR1137-2.5</f>
        <v>-2.5</v>
      </c>
    </row>
    <row r="1138" customFormat="false" ht="12" hidden="false" customHeight="false" outlineLevel="0" collapsed="false">
      <c r="BS1138" s="96" t="n">
        <f aca="false">BR1138-2.5</f>
        <v>-2.5</v>
      </c>
    </row>
    <row r="1139" customFormat="false" ht="12" hidden="false" customHeight="false" outlineLevel="0" collapsed="false">
      <c r="BS1139" s="96" t="n">
        <f aca="false">BR1139-2.5</f>
        <v>-2.5</v>
      </c>
    </row>
    <row r="1140" customFormat="false" ht="12" hidden="false" customHeight="false" outlineLevel="0" collapsed="false">
      <c r="BS1140" s="96" t="n">
        <f aca="false">BR1140-2.5</f>
        <v>-2.5</v>
      </c>
    </row>
    <row r="1141" customFormat="false" ht="12" hidden="false" customHeight="false" outlineLevel="0" collapsed="false">
      <c r="BS1141" s="96" t="n">
        <f aca="false">BR1141-2.5</f>
        <v>-2.5</v>
      </c>
    </row>
    <row r="1142" customFormat="false" ht="12" hidden="false" customHeight="false" outlineLevel="0" collapsed="false">
      <c r="BS1142" s="96" t="n">
        <f aca="false">BR1142-2.5</f>
        <v>-2.5</v>
      </c>
    </row>
    <row r="1143" customFormat="false" ht="12" hidden="false" customHeight="false" outlineLevel="0" collapsed="false">
      <c r="BS1143" s="96" t="n">
        <f aca="false">BR1143-2.5</f>
        <v>-2.5</v>
      </c>
    </row>
    <row r="1144" customFormat="false" ht="12" hidden="false" customHeight="false" outlineLevel="0" collapsed="false">
      <c r="BS1144" s="96" t="n">
        <f aca="false">BR1144-2.5</f>
        <v>-2.5</v>
      </c>
    </row>
    <row r="1145" customFormat="false" ht="12" hidden="false" customHeight="false" outlineLevel="0" collapsed="false">
      <c r="BS1145" s="96" t="n">
        <f aca="false">BR1145-2.5</f>
        <v>-2.5</v>
      </c>
    </row>
    <row r="1146" customFormat="false" ht="12" hidden="false" customHeight="false" outlineLevel="0" collapsed="false">
      <c r="BS1146" s="96" t="n">
        <f aca="false">BR1146-2.5</f>
        <v>-2.5</v>
      </c>
    </row>
    <row r="1147" customFormat="false" ht="12" hidden="false" customHeight="false" outlineLevel="0" collapsed="false">
      <c r="BS1147" s="96" t="n">
        <f aca="false">BR1147-2.5</f>
        <v>-2.5</v>
      </c>
    </row>
    <row r="1148" customFormat="false" ht="12" hidden="false" customHeight="false" outlineLevel="0" collapsed="false">
      <c r="BS1148" s="96" t="n">
        <f aca="false">BR1148-2.5</f>
        <v>-2.5</v>
      </c>
    </row>
    <row r="1149" customFormat="false" ht="12" hidden="false" customHeight="false" outlineLevel="0" collapsed="false">
      <c r="BS1149" s="96" t="n">
        <f aca="false">BR1149-2.5</f>
        <v>-2.5</v>
      </c>
    </row>
    <row r="1150" customFormat="false" ht="12" hidden="false" customHeight="false" outlineLevel="0" collapsed="false">
      <c r="BS1150" s="96" t="n">
        <f aca="false">BR1150-2.5</f>
        <v>-2.5</v>
      </c>
    </row>
    <row r="1151" customFormat="false" ht="12" hidden="false" customHeight="false" outlineLevel="0" collapsed="false">
      <c r="BS1151" s="96" t="n">
        <f aca="false">BR1151-2.5</f>
        <v>-2.5</v>
      </c>
    </row>
    <row r="1152" customFormat="false" ht="12" hidden="false" customHeight="false" outlineLevel="0" collapsed="false">
      <c r="BS1152" s="96" t="n">
        <f aca="false">BR1152-2.5</f>
        <v>-2.5</v>
      </c>
    </row>
    <row r="1153" customFormat="false" ht="12" hidden="false" customHeight="false" outlineLevel="0" collapsed="false">
      <c r="BS1153" s="96" t="n">
        <f aca="false">BR1153-2.5</f>
        <v>-2.5</v>
      </c>
    </row>
    <row r="1154" customFormat="false" ht="12" hidden="false" customHeight="false" outlineLevel="0" collapsed="false">
      <c r="BS1154" s="96" t="n">
        <f aca="false">BR1154-2.5</f>
        <v>-2.5</v>
      </c>
    </row>
    <row r="1155" customFormat="false" ht="12" hidden="false" customHeight="false" outlineLevel="0" collapsed="false">
      <c r="BS1155" s="96" t="n">
        <f aca="false">BR1155-2.5</f>
        <v>-2.5</v>
      </c>
    </row>
    <row r="1156" customFormat="false" ht="12" hidden="false" customHeight="false" outlineLevel="0" collapsed="false">
      <c r="BS1156" s="96" t="n">
        <f aca="false">BR1156-2.5</f>
        <v>-2.5</v>
      </c>
    </row>
    <row r="1157" customFormat="false" ht="12" hidden="false" customHeight="false" outlineLevel="0" collapsed="false">
      <c r="BS1157" s="96" t="n">
        <f aca="false">BR1157-2.5</f>
        <v>-2.5</v>
      </c>
    </row>
    <row r="1158" customFormat="false" ht="12" hidden="false" customHeight="false" outlineLevel="0" collapsed="false">
      <c r="BS1158" s="96" t="n">
        <f aca="false">BR1158-2.5</f>
        <v>-2.5</v>
      </c>
    </row>
    <row r="1159" customFormat="false" ht="12" hidden="false" customHeight="false" outlineLevel="0" collapsed="false">
      <c r="BS1159" s="96" t="n">
        <f aca="false">BR1159-2.5</f>
        <v>-2.5</v>
      </c>
    </row>
    <row r="1160" customFormat="false" ht="12" hidden="false" customHeight="false" outlineLevel="0" collapsed="false">
      <c r="BS1160" s="96" t="n">
        <f aca="false">BR1160-2.5</f>
        <v>-2.5</v>
      </c>
    </row>
    <row r="1161" customFormat="false" ht="12" hidden="false" customHeight="false" outlineLevel="0" collapsed="false">
      <c r="BS1161" s="96" t="n">
        <f aca="false">BR1161-2.5</f>
        <v>-2.5</v>
      </c>
    </row>
    <row r="1162" customFormat="false" ht="12" hidden="false" customHeight="false" outlineLevel="0" collapsed="false">
      <c r="BS1162" s="96" t="n">
        <f aca="false">BR1162-2.5</f>
        <v>-2.5</v>
      </c>
    </row>
    <row r="1163" customFormat="false" ht="12" hidden="false" customHeight="false" outlineLevel="0" collapsed="false">
      <c r="BS1163" s="96" t="n">
        <f aca="false">BR1163-2.5</f>
        <v>-2.5</v>
      </c>
    </row>
    <row r="1164" customFormat="false" ht="12" hidden="false" customHeight="false" outlineLevel="0" collapsed="false">
      <c r="BS1164" s="96" t="n">
        <f aca="false">BR1164-2.5</f>
        <v>-2.5</v>
      </c>
    </row>
    <row r="1165" customFormat="false" ht="12" hidden="false" customHeight="false" outlineLevel="0" collapsed="false">
      <c r="BS1165" s="96" t="n">
        <f aca="false">BR1165-2.5</f>
        <v>-2.5</v>
      </c>
    </row>
    <row r="1166" customFormat="false" ht="12" hidden="false" customHeight="false" outlineLevel="0" collapsed="false">
      <c r="BS1166" s="96" t="n">
        <f aca="false">BR1166-2.5</f>
        <v>-2.5</v>
      </c>
    </row>
    <row r="1167" customFormat="false" ht="12" hidden="false" customHeight="false" outlineLevel="0" collapsed="false">
      <c r="BS1167" s="96" t="n">
        <f aca="false">BR1167-2.5</f>
        <v>-2.5</v>
      </c>
    </row>
    <row r="1168" customFormat="false" ht="12" hidden="false" customHeight="false" outlineLevel="0" collapsed="false">
      <c r="BS1168" s="96" t="n">
        <f aca="false">BR1168-2.5</f>
        <v>-2.5</v>
      </c>
    </row>
    <row r="1169" customFormat="false" ht="12" hidden="false" customHeight="false" outlineLevel="0" collapsed="false">
      <c r="BS1169" s="96" t="n">
        <f aca="false">BR1169-2.5</f>
        <v>-2.5</v>
      </c>
    </row>
    <row r="1170" customFormat="false" ht="12" hidden="false" customHeight="false" outlineLevel="0" collapsed="false">
      <c r="BS1170" s="96" t="n">
        <f aca="false">BR1170-2.5</f>
        <v>-2.5</v>
      </c>
    </row>
    <row r="1171" customFormat="false" ht="12" hidden="false" customHeight="false" outlineLevel="0" collapsed="false">
      <c r="BS1171" s="96" t="n">
        <f aca="false">BR1171-2.5</f>
        <v>-2.5</v>
      </c>
    </row>
    <row r="1172" customFormat="false" ht="12" hidden="false" customHeight="false" outlineLevel="0" collapsed="false">
      <c r="BS1172" s="96" t="n">
        <f aca="false">BR1172-2.5</f>
        <v>-2.5</v>
      </c>
    </row>
    <row r="1173" customFormat="false" ht="12" hidden="false" customHeight="false" outlineLevel="0" collapsed="false">
      <c r="BS1173" s="96" t="n">
        <f aca="false">BR1173-2.5</f>
        <v>-2.5</v>
      </c>
    </row>
    <row r="1174" customFormat="false" ht="12" hidden="false" customHeight="false" outlineLevel="0" collapsed="false">
      <c r="BS1174" s="96" t="n">
        <f aca="false">BR1174-2.5</f>
        <v>-2.5</v>
      </c>
    </row>
    <row r="1175" customFormat="false" ht="12" hidden="false" customHeight="false" outlineLevel="0" collapsed="false">
      <c r="BS1175" s="96" t="n">
        <f aca="false">BR1175-2.5</f>
        <v>-2.5</v>
      </c>
    </row>
    <row r="1176" customFormat="false" ht="12" hidden="false" customHeight="false" outlineLevel="0" collapsed="false">
      <c r="BS1176" s="96" t="n">
        <f aca="false">BR1176-2.5</f>
        <v>-2.5</v>
      </c>
    </row>
    <row r="1177" customFormat="false" ht="12" hidden="false" customHeight="false" outlineLevel="0" collapsed="false">
      <c r="BS1177" s="96" t="n">
        <f aca="false">BR1177-2.5</f>
        <v>-2.5</v>
      </c>
    </row>
    <row r="1178" customFormat="false" ht="12" hidden="false" customHeight="false" outlineLevel="0" collapsed="false">
      <c r="BS1178" s="96" t="n">
        <f aca="false">BR1178-2.5</f>
        <v>-2.5</v>
      </c>
    </row>
    <row r="1179" customFormat="false" ht="12" hidden="false" customHeight="false" outlineLevel="0" collapsed="false">
      <c r="BS1179" s="96" t="n">
        <f aca="false">BR1179-2.5</f>
        <v>-2.5</v>
      </c>
    </row>
    <row r="1180" customFormat="false" ht="12" hidden="false" customHeight="false" outlineLevel="0" collapsed="false">
      <c r="BS1180" s="96" t="n">
        <f aca="false">BR1180-2.5</f>
        <v>-2.5</v>
      </c>
    </row>
    <row r="1181" customFormat="false" ht="12" hidden="false" customHeight="false" outlineLevel="0" collapsed="false">
      <c r="BS1181" s="96" t="n">
        <f aca="false">BR1181-2.5</f>
        <v>-2.5</v>
      </c>
    </row>
    <row r="1182" customFormat="false" ht="12" hidden="false" customHeight="false" outlineLevel="0" collapsed="false">
      <c r="BS1182" s="96" t="n">
        <f aca="false">BR1182-2.5</f>
        <v>-2.5</v>
      </c>
    </row>
    <row r="1183" customFormat="false" ht="12" hidden="false" customHeight="false" outlineLevel="0" collapsed="false">
      <c r="BS1183" s="96" t="n">
        <f aca="false">BR1183-2.5</f>
        <v>-2.5</v>
      </c>
    </row>
    <row r="1184" customFormat="false" ht="12" hidden="false" customHeight="false" outlineLevel="0" collapsed="false">
      <c r="BS1184" s="96" t="n">
        <f aca="false">BR1184-2.5</f>
        <v>-2.5</v>
      </c>
    </row>
    <row r="1185" customFormat="false" ht="12" hidden="false" customHeight="false" outlineLevel="0" collapsed="false">
      <c r="BS1185" s="96" t="n">
        <f aca="false">BR1185-2.5</f>
        <v>-2.5</v>
      </c>
    </row>
    <row r="1186" customFormat="false" ht="12" hidden="false" customHeight="false" outlineLevel="0" collapsed="false">
      <c r="BS1186" s="96" t="n">
        <f aca="false">BR1186-2.5</f>
        <v>-2.5</v>
      </c>
    </row>
    <row r="1187" customFormat="false" ht="12" hidden="false" customHeight="false" outlineLevel="0" collapsed="false">
      <c r="BS1187" s="96" t="n">
        <f aca="false">BR1187-2.5</f>
        <v>-2.5</v>
      </c>
    </row>
    <row r="1188" customFormat="false" ht="12" hidden="false" customHeight="false" outlineLevel="0" collapsed="false">
      <c r="BS1188" s="96" t="n">
        <f aca="false">BR1188-2.5</f>
        <v>-2.5</v>
      </c>
    </row>
    <row r="1189" customFormat="false" ht="12" hidden="false" customHeight="false" outlineLevel="0" collapsed="false">
      <c r="BS1189" s="96" t="n">
        <f aca="false">BR1189-2.5</f>
        <v>-2.5</v>
      </c>
    </row>
    <row r="1190" customFormat="false" ht="12" hidden="false" customHeight="false" outlineLevel="0" collapsed="false">
      <c r="BS1190" s="96" t="n">
        <f aca="false">BR1190-2.5</f>
        <v>-2.5</v>
      </c>
    </row>
    <row r="1191" customFormat="false" ht="12" hidden="false" customHeight="false" outlineLevel="0" collapsed="false">
      <c r="BS1191" s="96" t="n">
        <f aca="false">BR1191-2.5</f>
        <v>-2.5</v>
      </c>
    </row>
    <row r="1192" customFormat="false" ht="12" hidden="false" customHeight="false" outlineLevel="0" collapsed="false">
      <c r="BS1192" s="96" t="n">
        <f aca="false">BR1192-2.5</f>
        <v>-2.5</v>
      </c>
    </row>
    <row r="1193" customFormat="false" ht="12" hidden="false" customHeight="false" outlineLevel="0" collapsed="false">
      <c r="BS1193" s="96" t="n">
        <f aca="false">BR1193-2.5</f>
        <v>-2.5</v>
      </c>
    </row>
    <row r="1194" customFormat="false" ht="12" hidden="false" customHeight="false" outlineLevel="0" collapsed="false">
      <c r="BS1194" s="96" t="n">
        <f aca="false">BR1194-2.5</f>
        <v>-2.5</v>
      </c>
    </row>
    <row r="1195" customFormat="false" ht="12" hidden="false" customHeight="false" outlineLevel="0" collapsed="false">
      <c r="BS1195" s="96" t="n">
        <f aca="false">BR1195-2.5</f>
        <v>-2.5</v>
      </c>
    </row>
    <row r="1196" customFormat="false" ht="12" hidden="false" customHeight="false" outlineLevel="0" collapsed="false">
      <c r="BS1196" s="96" t="n">
        <f aca="false">BR1196-2.5</f>
        <v>-2.5</v>
      </c>
    </row>
    <row r="1197" customFormat="false" ht="12" hidden="false" customHeight="false" outlineLevel="0" collapsed="false">
      <c r="BS1197" s="96" t="n">
        <f aca="false">BR1197-2.5</f>
        <v>-2.5</v>
      </c>
    </row>
    <row r="1198" customFormat="false" ht="12" hidden="false" customHeight="false" outlineLevel="0" collapsed="false">
      <c r="BS1198" s="96" t="n">
        <f aca="false">BR1198-2.5</f>
        <v>-2.5</v>
      </c>
    </row>
    <row r="1199" customFormat="false" ht="12" hidden="false" customHeight="false" outlineLevel="0" collapsed="false">
      <c r="BS1199" s="96" t="n">
        <f aca="false">BR1199-2.5</f>
        <v>-2.5</v>
      </c>
    </row>
    <row r="1200" customFormat="false" ht="12" hidden="false" customHeight="false" outlineLevel="0" collapsed="false">
      <c r="BS1200" s="96" t="n">
        <f aca="false">BR1200-2.5</f>
        <v>-2.5</v>
      </c>
    </row>
    <row r="1201" customFormat="false" ht="12" hidden="false" customHeight="false" outlineLevel="0" collapsed="false">
      <c r="BS1201" s="96" t="n">
        <f aca="false">BR1201-2.5</f>
        <v>-2.5</v>
      </c>
    </row>
    <row r="1202" customFormat="false" ht="12" hidden="false" customHeight="false" outlineLevel="0" collapsed="false">
      <c r="BS1202" s="96" t="n">
        <f aca="false">BR1202-2.5</f>
        <v>-2.5</v>
      </c>
    </row>
    <row r="1203" customFormat="false" ht="12" hidden="false" customHeight="false" outlineLevel="0" collapsed="false">
      <c r="BS1203" s="96" t="n">
        <f aca="false">BR1203-2.5</f>
        <v>-2.5</v>
      </c>
    </row>
    <row r="1204" customFormat="false" ht="12" hidden="false" customHeight="false" outlineLevel="0" collapsed="false">
      <c r="BS1204" s="96" t="n">
        <f aca="false">BR1204-2.5</f>
        <v>-2.5</v>
      </c>
    </row>
    <row r="1205" customFormat="false" ht="12" hidden="false" customHeight="false" outlineLevel="0" collapsed="false">
      <c r="BS1205" s="96" t="n">
        <f aca="false">BR1205-2.5</f>
        <v>-2.5</v>
      </c>
    </row>
    <row r="1206" customFormat="false" ht="12" hidden="false" customHeight="false" outlineLevel="0" collapsed="false">
      <c r="BS1206" s="96" t="n">
        <f aca="false">BR1206-2.5</f>
        <v>-2.5</v>
      </c>
    </row>
    <row r="1207" customFormat="false" ht="12" hidden="false" customHeight="false" outlineLevel="0" collapsed="false">
      <c r="BS1207" s="96" t="n">
        <f aca="false">BR1207-2.5</f>
        <v>-2.5</v>
      </c>
    </row>
    <row r="1208" customFormat="false" ht="12" hidden="false" customHeight="false" outlineLevel="0" collapsed="false">
      <c r="BS1208" s="96" t="n">
        <f aca="false">BR1208-2.5</f>
        <v>-2.5</v>
      </c>
    </row>
    <row r="1209" customFormat="false" ht="12" hidden="false" customHeight="false" outlineLevel="0" collapsed="false">
      <c r="BS1209" s="96" t="n">
        <f aca="false">BR1209-2.5</f>
        <v>-2.5</v>
      </c>
    </row>
    <row r="1210" customFormat="false" ht="12" hidden="false" customHeight="false" outlineLevel="0" collapsed="false">
      <c r="BS1210" s="96" t="n">
        <f aca="false">BR1210-2.5</f>
        <v>-2.5</v>
      </c>
    </row>
    <row r="1211" customFormat="false" ht="12" hidden="false" customHeight="false" outlineLevel="0" collapsed="false">
      <c r="BS1211" s="96" t="n">
        <f aca="false">BR1211-2.5</f>
        <v>-2.5</v>
      </c>
    </row>
    <row r="1212" customFormat="false" ht="12" hidden="false" customHeight="false" outlineLevel="0" collapsed="false">
      <c r="BS1212" s="96" t="n">
        <f aca="false">BR1212-2.5</f>
        <v>-2.5</v>
      </c>
    </row>
    <row r="1213" customFormat="false" ht="12" hidden="false" customHeight="false" outlineLevel="0" collapsed="false">
      <c r="BS1213" s="96" t="n">
        <f aca="false">BR1213-2.5</f>
        <v>-2.5</v>
      </c>
    </row>
    <row r="1214" customFormat="false" ht="12" hidden="false" customHeight="false" outlineLevel="0" collapsed="false">
      <c r="BS1214" s="96" t="n">
        <f aca="false">BR1214-2.5</f>
        <v>-2.5</v>
      </c>
    </row>
    <row r="1215" customFormat="false" ht="12" hidden="false" customHeight="false" outlineLevel="0" collapsed="false">
      <c r="BS1215" s="96" t="n">
        <f aca="false">BR1215-2.5</f>
        <v>-2.5</v>
      </c>
    </row>
    <row r="1216" customFormat="false" ht="12" hidden="false" customHeight="false" outlineLevel="0" collapsed="false">
      <c r="BS1216" s="96" t="n">
        <f aca="false">BR1216-2.5</f>
        <v>-2.5</v>
      </c>
    </row>
    <row r="1217" customFormat="false" ht="12" hidden="false" customHeight="false" outlineLevel="0" collapsed="false">
      <c r="BS1217" s="96" t="n">
        <f aca="false">BR1217-2.5</f>
        <v>-2.5</v>
      </c>
    </row>
    <row r="1218" customFormat="false" ht="12" hidden="false" customHeight="false" outlineLevel="0" collapsed="false">
      <c r="BS1218" s="96" t="n">
        <f aca="false">BR1218-2.5</f>
        <v>-2.5</v>
      </c>
    </row>
    <row r="1219" customFormat="false" ht="12" hidden="false" customHeight="false" outlineLevel="0" collapsed="false">
      <c r="BS1219" s="96" t="n">
        <f aca="false">BR1219-2.5</f>
        <v>-2.5</v>
      </c>
    </row>
    <row r="1220" customFormat="false" ht="12" hidden="false" customHeight="false" outlineLevel="0" collapsed="false">
      <c r="BS1220" s="96" t="n">
        <f aca="false">BR1220-2.5</f>
        <v>-2.5</v>
      </c>
    </row>
    <row r="1221" customFormat="false" ht="12" hidden="false" customHeight="false" outlineLevel="0" collapsed="false">
      <c r="BS1221" s="96" t="n">
        <f aca="false">BR1221-2.5</f>
        <v>-2.5</v>
      </c>
    </row>
    <row r="1222" customFormat="false" ht="12" hidden="false" customHeight="false" outlineLevel="0" collapsed="false">
      <c r="BS1222" s="96" t="n">
        <f aca="false">BR1222-2.5</f>
        <v>-2.5</v>
      </c>
    </row>
    <row r="1223" customFormat="false" ht="12" hidden="false" customHeight="false" outlineLevel="0" collapsed="false">
      <c r="BS1223" s="96" t="n">
        <f aca="false">BR1223-2.5</f>
        <v>-2.5</v>
      </c>
    </row>
    <row r="1224" customFormat="false" ht="12" hidden="false" customHeight="false" outlineLevel="0" collapsed="false">
      <c r="BS1224" s="96" t="n">
        <f aca="false">BR1224-2.5</f>
        <v>-2.5</v>
      </c>
    </row>
    <row r="1225" customFormat="false" ht="12" hidden="false" customHeight="false" outlineLevel="0" collapsed="false">
      <c r="BS1225" s="96" t="n">
        <f aca="false">BR1225-2.5</f>
        <v>-2.5</v>
      </c>
    </row>
    <row r="1226" customFormat="false" ht="12" hidden="false" customHeight="false" outlineLevel="0" collapsed="false">
      <c r="BS1226" s="96" t="n">
        <f aca="false">BR1226-2.5</f>
        <v>-2.5</v>
      </c>
    </row>
    <row r="1227" customFormat="false" ht="12" hidden="false" customHeight="false" outlineLevel="0" collapsed="false">
      <c r="BS1227" s="96" t="n">
        <f aca="false">BR1227-2.5</f>
        <v>-2.5</v>
      </c>
    </row>
    <row r="1228" customFormat="false" ht="12" hidden="false" customHeight="false" outlineLevel="0" collapsed="false">
      <c r="BS1228" s="96" t="n">
        <f aca="false">BR1228-2.5</f>
        <v>-2.5</v>
      </c>
    </row>
    <row r="1229" customFormat="false" ht="12" hidden="false" customHeight="false" outlineLevel="0" collapsed="false">
      <c r="BS1229" s="96" t="n">
        <f aca="false">BR1229-2.5</f>
        <v>-2.5</v>
      </c>
    </row>
    <row r="1230" customFormat="false" ht="12" hidden="false" customHeight="false" outlineLevel="0" collapsed="false">
      <c r="BS1230" s="96" t="n">
        <f aca="false">BR1230-2.5</f>
        <v>-2.5</v>
      </c>
    </row>
    <row r="1231" customFormat="false" ht="12" hidden="false" customHeight="false" outlineLevel="0" collapsed="false">
      <c r="BS1231" s="96" t="n">
        <f aca="false">BR1231-2.5</f>
        <v>-2.5</v>
      </c>
    </row>
    <row r="1232" customFormat="false" ht="12" hidden="false" customHeight="false" outlineLevel="0" collapsed="false">
      <c r="BS1232" s="96" t="n">
        <f aca="false">BR1232-2.5</f>
        <v>-2.5</v>
      </c>
    </row>
    <row r="1233" customFormat="false" ht="12" hidden="false" customHeight="false" outlineLevel="0" collapsed="false">
      <c r="BS1233" s="96" t="n">
        <f aca="false">BR1233-2.5</f>
        <v>-2.5</v>
      </c>
    </row>
    <row r="1234" customFormat="false" ht="12" hidden="false" customHeight="false" outlineLevel="0" collapsed="false">
      <c r="BS1234" s="96" t="n">
        <f aca="false">BR1234-2.5</f>
        <v>-2.5</v>
      </c>
    </row>
    <row r="1235" customFormat="false" ht="12" hidden="false" customHeight="false" outlineLevel="0" collapsed="false">
      <c r="BS1235" s="96" t="n">
        <f aca="false">BR1235-2.5</f>
        <v>-2.5</v>
      </c>
    </row>
    <row r="1236" customFormat="false" ht="12" hidden="false" customHeight="false" outlineLevel="0" collapsed="false">
      <c r="BS1236" s="96" t="n">
        <f aca="false">BR1236-2.5</f>
        <v>-2.5</v>
      </c>
    </row>
    <row r="1237" customFormat="false" ht="12" hidden="false" customHeight="false" outlineLevel="0" collapsed="false">
      <c r="BS1237" s="96" t="n">
        <f aca="false">BR1237-2.5</f>
        <v>-2.5</v>
      </c>
    </row>
    <row r="1238" customFormat="false" ht="12" hidden="false" customHeight="false" outlineLevel="0" collapsed="false">
      <c r="BS1238" s="96" t="n">
        <f aca="false">BR1238-2.5</f>
        <v>-2.5</v>
      </c>
    </row>
    <row r="1239" customFormat="false" ht="12" hidden="false" customHeight="false" outlineLevel="0" collapsed="false">
      <c r="BS1239" s="96" t="n">
        <f aca="false">BR1239-2.5</f>
        <v>-2.5</v>
      </c>
    </row>
    <row r="1240" customFormat="false" ht="12" hidden="false" customHeight="false" outlineLevel="0" collapsed="false">
      <c r="BS1240" s="96" t="n">
        <f aca="false">BR1240-2.5</f>
        <v>-2.5</v>
      </c>
    </row>
    <row r="1241" customFormat="false" ht="12" hidden="false" customHeight="false" outlineLevel="0" collapsed="false">
      <c r="BS1241" s="96" t="n">
        <f aca="false">BR1241-2.5</f>
        <v>-2.5</v>
      </c>
    </row>
    <row r="1242" customFormat="false" ht="12" hidden="false" customHeight="false" outlineLevel="0" collapsed="false">
      <c r="BS1242" s="96" t="n">
        <f aca="false">BR1242-2.5</f>
        <v>-2.5</v>
      </c>
    </row>
    <row r="1243" customFormat="false" ht="12" hidden="false" customHeight="false" outlineLevel="0" collapsed="false">
      <c r="BS1243" s="96" t="n">
        <f aca="false">BR1243-2.5</f>
        <v>-2.5</v>
      </c>
    </row>
    <row r="1244" customFormat="false" ht="12" hidden="false" customHeight="false" outlineLevel="0" collapsed="false">
      <c r="BS1244" s="96" t="n">
        <f aca="false">BR1244-2.5</f>
        <v>-2.5</v>
      </c>
    </row>
    <row r="1245" customFormat="false" ht="12" hidden="false" customHeight="false" outlineLevel="0" collapsed="false">
      <c r="BS1245" s="96" t="n">
        <f aca="false">BR1245-2.5</f>
        <v>-2.5</v>
      </c>
    </row>
    <row r="1246" customFormat="false" ht="12" hidden="false" customHeight="false" outlineLevel="0" collapsed="false">
      <c r="BS1246" s="96" t="n">
        <f aca="false">BR1246-2.5</f>
        <v>-2.5</v>
      </c>
    </row>
    <row r="1247" customFormat="false" ht="12" hidden="false" customHeight="false" outlineLevel="0" collapsed="false">
      <c r="BS1247" s="96" t="n">
        <f aca="false">BR1247-2.5</f>
        <v>-2.5</v>
      </c>
    </row>
    <row r="1248" customFormat="false" ht="12" hidden="false" customHeight="false" outlineLevel="0" collapsed="false">
      <c r="BS1248" s="96" t="n">
        <f aca="false">BR1248-2.5</f>
        <v>-2.5</v>
      </c>
    </row>
    <row r="1249" customFormat="false" ht="12" hidden="false" customHeight="false" outlineLevel="0" collapsed="false">
      <c r="BS1249" s="96" t="n">
        <f aca="false">BR1249-2.5</f>
        <v>-2.5</v>
      </c>
    </row>
    <row r="1250" customFormat="false" ht="12" hidden="false" customHeight="false" outlineLevel="0" collapsed="false">
      <c r="BS1250" s="96" t="n">
        <f aca="false">BR1250-2.5</f>
        <v>-2.5</v>
      </c>
    </row>
    <row r="1251" customFormat="false" ht="12" hidden="false" customHeight="false" outlineLevel="0" collapsed="false">
      <c r="BS1251" s="96" t="n">
        <f aca="false">BR1251-2.5</f>
        <v>-2.5</v>
      </c>
    </row>
    <row r="1252" customFormat="false" ht="12" hidden="false" customHeight="false" outlineLevel="0" collapsed="false">
      <c r="BS1252" s="96" t="n">
        <f aca="false">BR1252-2.5</f>
        <v>-2.5</v>
      </c>
    </row>
    <row r="1253" customFormat="false" ht="12" hidden="false" customHeight="false" outlineLevel="0" collapsed="false">
      <c r="BS1253" s="96" t="n">
        <f aca="false">BR1253-2.5</f>
        <v>-2.5</v>
      </c>
    </row>
    <row r="1254" customFormat="false" ht="12" hidden="false" customHeight="false" outlineLevel="0" collapsed="false">
      <c r="BS1254" s="96" t="n">
        <f aca="false">BR1254-2.5</f>
        <v>-2.5</v>
      </c>
    </row>
    <row r="1255" customFormat="false" ht="12" hidden="false" customHeight="false" outlineLevel="0" collapsed="false">
      <c r="BS1255" s="96" t="n">
        <f aca="false">BR1255-2.5</f>
        <v>-2.5</v>
      </c>
    </row>
    <row r="1256" customFormat="false" ht="12" hidden="false" customHeight="false" outlineLevel="0" collapsed="false">
      <c r="BS1256" s="96" t="n">
        <f aca="false">BR1256-2.5</f>
        <v>-2.5</v>
      </c>
    </row>
    <row r="1257" customFormat="false" ht="12" hidden="false" customHeight="false" outlineLevel="0" collapsed="false">
      <c r="BS1257" s="96" t="n">
        <f aca="false">BR1257-2.5</f>
        <v>-2.5</v>
      </c>
    </row>
    <row r="1258" customFormat="false" ht="12" hidden="false" customHeight="false" outlineLevel="0" collapsed="false">
      <c r="BS1258" s="96" t="n">
        <f aca="false">BR1258-2.5</f>
        <v>-2.5</v>
      </c>
    </row>
    <row r="1259" customFormat="false" ht="12" hidden="false" customHeight="false" outlineLevel="0" collapsed="false">
      <c r="BS1259" s="96" t="n">
        <f aca="false">BR1259-2.5</f>
        <v>-2.5</v>
      </c>
    </row>
    <row r="1260" customFormat="false" ht="12" hidden="false" customHeight="false" outlineLevel="0" collapsed="false">
      <c r="BS1260" s="96" t="n">
        <f aca="false">BR1260-2.5</f>
        <v>-2.5</v>
      </c>
    </row>
    <row r="1261" customFormat="false" ht="12" hidden="false" customHeight="false" outlineLevel="0" collapsed="false">
      <c r="BS1261" s="96" t="n">
        <f aca="false">BR1261-2.5</f>
        <v>-2.5</v>
      </c>
    </row>
    <row r="1262" customFormat="false" ht="12" hidden="false" customHeight="false" outlineLevel="0" collapsed="false">
      <c r="BS1262" s="96" t="n">
        <f aca="false">BR1262-2.5</f>
        <v>-2.5</v>
      </c>
    </row>
    <row r="1263" customFormat="false" ht="12" hidden="false" customHeight="false" outlineLevel="0" collapsed="false">
      <c r="BS1263" s="96" t="n">
        <f aca="false">BR1263-2.5</f>
        <v>-2.5</v>
      </c>
    </row>
    <row r="1264" customFormat="false" ht="12" hidden="false" customHeight="false" outlineLevel="0" collapsed="false">
      <c r="BS1264" s="96" t="n">
        <f aca="false">BR1264-2.5</f>
        <v>-2.5</v>
      </c>
    </row>
    <row r="1265" customFormat="false" ht="12" hidden="false" customHeight="false" outlineLevel="0" collapsed="false">
      <c r="BS1265" s="96" t="n">
        <f aca="false">BR1265-2.5</f>
        <v>-2.5</v>
      </c>
    </row>
    <row r="1266" customFormat="false" ht="12" hidden="false" customHeight="false" outlineLevel="0" collapsed="false">
      <c r="BS1266" s="96" t="n">
        <f aca="false">BR1266-2.5</f>
        <v>-2.5</v>
      </c>
    </row>
    <row r="1267" customFormat="false" ht="12" hidden="false" customHeight="false" outlineLevel="0" collapsed="false">
      <c r="BS1267" s="96" t="n">
        <f aca="false">BR1267-2.5</f>
        <v>-2.5</v>
      </c>
    </row>
    <row r="1268" customFormat="false" ht="12" hidden="false" customHeight="false" outlineLevel="0" collapsed="false">
      <c r="BS1268" s="96" t="n">
        <f aca="false">BR1268-2.5</f>
        <v>-2.5</v>
      </c>
    </row>
    <row r="1269" customFormat="false" ht="12" hidden="false" customHeight="false" outlineLevel="0" collapsed="false">
      <c r="BS1269" s="96" t="n">
        <f aca="false">BR1269-2.5</f>
        <v>-2.5</v>
      </c>
    </row>
    <row r="1270" customFormat="false" ht="12" hidden="false" customHeight="false" outlineLevel="0" collapsed="false">
      <c r="BS1270" s="96" t="n">
        <f aca="false">BR1270-2.5</f>
        <v>-2.5</v>
      </c>
    </row>
    <row r="1271" customFormat="false" ht="12" hidden="false" customHeight="false" outlineLevel="0" collapsed="false">
      <c r="BS1271" s="96" t="n">
        <f aca="false">BR1271-2.5</f>
        <v>-2.5</v>
      </c>
    </row>
    <row r="1272" customFormat="false" ht="12" hidden="false" customHeight="false" outlineLevel="0" collapsed="false">
      <c r="BS1272" s="96" t="n">
        <f aca="false">BR1272-2.5</f>
        <v>-2.5</v>
      </c>
    </row>
    <row r="1273" customFormat="false" ht="12" hidden="false" customHeight="false" outlineLevel="0" collapsed="false">
      <c r="BS1273" s="96" t="n">
        <f aca="false">BR1273-2.5</f>
        <v>-2.5</v>
      </c>
    </row>
    <row r="1274" customFormat="false" ht="12" hidden="false" customHeight="false" outlineLevel="0" collapsed="false">
      <c r="BS1274" s="96" t="n">
        <f aca="false">BR1274-2.5</f>
        <v>-2.5</v>
      </c>
    </row>
    <row r="1275" customFormat="false" ht="12" hidden="false" customHeight="false" outlineLevel="0" collapsed="false">
      <c r="BS1275" s="96" t="n">
        <f aca="false">BR1275-2.5</f>
        <v>-2.5</v>
      </c>
    </row>
    <row r="1276" customFormat="false" ht="12" hidden="false" customHeight="false" outlineLevel="0" collapsed="false">
      <c r="BS1276" s="96" t="n">
        <f aca="false">BR1276-2.5</f>
        <v>-2.5</v>
      </c>
    </row>
    <row r="1277" customFormat="false" ht="12" hidden="false" customHeight="false" outlineLevel="0" collapsed="false">
      <c r="BS1277" s="96" t="n">
        <f aca="false">BR1277-2.5</f>
        <v>-2.5</v>
      </c>
    </row>
    <row r="1278" customFormat="false" ht="12" hidden="false" customHeight="false" outlineLevel="0" collapsed="false">
      <c r="BS1278" s="96" t="n">
        <f aca="false">BR1278-2.5</f>
        <v>-2.5</v>
      </c>
    </row>
    <row r="1279" customFormat="false" ht="12" hidden="false" customHeight="false" outlineLevel="0" collapsed="false">
      <c r="BS1279" s="96" t="n">
        <f aca="false">BR1279-2.5</f>
        <v>-2.5</v>
      </c>
    </row>
    <row r="1280" customFormat="false" ht="12" hidden="false" customHeight="false" outlineLevel="0" collapsed="false">
      <c r="BS1280" s="96" t="n">
        <f aca="false">BR1280-2.5</f>
        <v>-2.5</v>
      </c>
    </row>
    <row r="1281" customFormat="false" ht="12" hidden="false" customHeight="false" outlineLevel="0" collapsed="false">
      <c r="BS1281" s="96" t="n">
        <f aca="false">BR1281-2.5</f>
        <v>-2.5</v>
      </c>
    </row>
    <row r="1282" customFormat="false" ht="12" hidden="false" customHeight="false" outlineLevel="0" collapsed="false">
      <c r="BS1282" s="96" t="n">
        <f aca="false">BR1282-2.5</f>
        <v>-2.5</v>
      </c>
    </row>
    <row r="1283" customFormat="false" ht="12" hidden="false" customHeight="false" outlineLevel="0" collapsed="false">
      <c r="BS1283" s="96" t="n">
        <f aca="false">BR1283-2.5</f>
        <v>-2.5</v>
      </c>
    </row>
    <row r="1284" customFormat="false" ht="12" hidden="false" customHeight="false" outlineLevel="0" collapsed="false">
      <c r="BS1284" s="96" t="n">
        <f aca="false">BR1284-2.5</f>
        <v>-2.5</v>
      </c>
    </row>
    <row r="1285" customFormat="false" ht="12" hidden="false" customHeight="false" outlineLevel="0" collapsed="false">
      <c r="BS1285" s="96" t="n">
        <f aca="false">BR1285-2.5</f>
        <v>-2.5</v>
      </c>
    </row>
    <row r="1286" customFormat="false" ht="12" hidden="false" customHeight="false" outlineLevel="0" collapsed="false">
      <c r="BS1286" s="96" t="n">
        <f aca="false">BR1286-2.5</f>
        <v>-2.5</v>
      </c>
    </row>
    <row r="1287" customFormat="false" ht="12" hidden="false" customHeight="false" outlineLevel="0" collapsed="false">
      <c r="BS1287" s="96" t="n">
        <f aca="false">BR1287-2.5</f>
        <v>-2.5</v>
      </c>
    </row>
    <row r="1288" customFormat="false" ht="12" hidden="false" customHeight="false" outlineLevel="0" collapsed="false">
      <c r="BS1288" s="96" t="n">
        <f aca="false">BR1288-2.5</f>
        <v>-2.5</v>
      </c>
    </row>
    <row r="1289" customFormat="false" ht="12" hidden="false" customHeight="false" outlineLevel="0" collapsed="false">
      <c r="BS1289" s="96" t="n">
        <f aca="false">BR1289-2.5</f>
        <v>-2.5</v>
      </c>
    </row>
    <row r="1290" customFormat="false" ht="12" hidden="false" customHeight="false" outlineLevel="0" collapsed="false">
      <c r="BS1290" s="96" t="n">
        <f aca="false">BR1290-2.5</f>
        <v>-2.5</v>
      </c>
    </row>
    <row r="1291" customFormat="false" ht="12" hidden="false" customHeight="false" outlineLevel="0" collapsed="false">
      <c r="BS1291" s="96" t="n">
        <f aca="false">BR1291-2.5</f>
        <v>-2.5</v>
      </c>
    </row>
    <row r="1292" customFormat="false" ht="12" hidden="false" customHeight="false" outlineLevel="0" collapsed="false">
      <c r="BS1292" s="96" t="n">
        <f aca="false">BR1292-2.5</f>
        <v>-2.5</v>
      </c>
    </row>
    <row r="1293" customFormat="false" ht="12" hidden="false" customHeight="false" outlineLevel="0" collapsed="false">
      <c r="BS1293" s="96" t="n">
        <f aca="false">BR1293-2.5</f>
        <v>-2.5</v>
      </c>
    </row>
    <row r="1294" customFormat="false" ht="12" hidden="false" customHeight="false" outlineLevel="0" collapsed="false">
      <c r="BS1294" s="96" t="n">
        <f aca="false">BR1294-2.5</f>
        <v>-2.5</v>
      </c>
    </row>
    <row r="1295" customFormat="false" ht="12" hidden="false" customHeight="false" outlineLevel="0" collapsed="false">
      <c r="BS1295" s="96" t="n">
        <f aca="false">BR1295-2.5</f>
        <v>-2.5</v>
      </c>
    </row>
    <row r="1296" customFormat="false" ht="12" hidden="false" customHeight="false" outlineLevel="0" collapsed="false">
      <c r="BS1296" s="96" t="n">
        <f aca="false">BR1296-2.5</f>
        <v>-2.5</v>
      </c>
    </row>
    <row r="1297" customFormat="false" ht="12" hidden="false" customHeight="false" outlineLevel="0" collapsed="false">
      <c r="BS1297" s="96" t="n">
        <f aca="false">BR1297-2.5</f>
        <v>-2.5</v>
      </c>
    </row>
    <row r="1298" customFormat="false" ht="12" hidden="false" customHeight="false" outlineLevel="0" collapsed="false">
      <c r="BS1298" s="96" t="n">
        <f aca="false">BR1298-2.5</f>
        <v>-2.5</v>
      </c>
    </row>
    <row r="1299" customFormat="false" ht="12" hidden="false" customHeight="false" outlineLevel="0" collapsed="false">
      <c r="BS1299" s="96" t="n">
        <f aca="false">BR1299-2.5</f>
        <v>-2.5</v>
      </c>
    </row>
    <row r="1300" customFormat="false" ht="12" hidden="false" customHeight="false" outlineLevel="0" collapsed="false">
      <c r="BS1300" s="96" t="n">
        <f aca="false">BR1300-2.5</f>
        <v>-2.5</v>
      </c>
    </row>
    <row r="1301" customFormat="false" ht="12" hidden="false" customHeight="false" outlineLevel="0" collapsed="false">
      <c r="BS1301" s="96" t="n">
        <f aca="false">BR1301-2.5</f>
        <v>-2.5</v>
      </c>
    </row>
    <row r="1302" customFormat="false" ht="12" hidden="false" customHeight="false" outlineLevel="0" collapsed="false">
      <c r="BS1302" s="96" t="n">
        <f aca="false">BR1302-2.5</f>
        <v>-2.5</v>
      </c>
    </row>
    <row r="1303" customFormat="false" ht="12" hidden="false" customHeight="false" outlineLevel="0" collapsed="false">
      <c r="BS1303" s="96" t="n">
        <f aca="false">BR1303-2.5</f>
        <v>-2.5</v>
      </c>
    </row>
    <row r="1304" customFormat="false" ht="12" hidden="false" customHeight="false" outlineLevel="0" collapsed="false">
      <c r="BS1304" s="96" t="n">
        <f aca="false">BR1304-2.5</f>
        <v>-2.5</v>
      </c>
    </row>
    <row r="1305" customFormat="false" ht="12" hidden="false" customHeight="false" outlineLevel="0" collapsed="false">
      <c r="BS1305" s="96" t="n">
        <f aca="false">BR1305-2.5</f>
        <v>-2.5</v>
      </c>
    </row>
    <row r="1306" customFormat="false" ht="12" hidden="false" customHeight="false" outlineLevel="0" collapsed="false">
      <c r="BS1306" s="96" t="n">
        <f aca="false">BR1306-2.5</f>
        <v>-2.5</v>
      </c>
    </row>
    <row r="1307" customFormat="false" ht="12" hidden="false" customHeight="false" outlineLevel="0" collapsed="false">
      <c r="BS1307" s="96" t="n">
        <f aca="false">BR1307-2.5</f>
        <v>-2.5</v>
      </c>
    </row>
    <row r="1308" customFormat="false" ht="12" hidden="false" customHeight="false" outlineLevel="0" collapsed="false">
      <c r="BS1308" s="96" t="n">
        <f aca="false">BR1308-2.5</f>
        <v>-2.5</v>
      </c>
    </row>
    <row r="1309" customFormat="false" ht="12" hidden="false" customHeight="false" outlineLevel="0" collapsed="false">
      <c r="BS1309" s="96" t="n">
        <f aca="false">BR1309-2.5</f>
        <v>-2.5</v>
      </c>
    </row>
    <row r="1310" customFormat="false" ht="12" hidden="false" customHeight="false" outlineLevel="0" collapsed="false">
      <c r="BS1310" s="96" t="n">
        <f aca="false">BR1310-2.5</f>
        <v>-2.5</v>
      </c>
    </row>
    <row r="1311" customFormat="false" ht="12" hidden="false" customHeight="false" outlineLevel="0" collapsed="false">
      <c r="BS1311" s="96" t="n">
        <f aca="false">BR1311-2.5</f>
        <v>-2.5</v>
      </c>
    </row>
    <row r="1312" customFormat="false" ht="12" hidden="false" customHeight="false" outlineLevel="0" collapsed="false">
      <c r="BS1312" s="96" t="n">
        <f aca="false">BR1312-2.5</f>
        <v>-2.5</v>
      </c>
    </row>
    <row r="1313" customFormat="false" ht="12" hidden="false" customHeight="false" outlineLevel="0" collapsed="false">
      <c r="BS1313" s="96" t="n">
        <f aca="false">BR1313-2.5</f>
        <v>-2.5</v>
      </c>
    </row>
    <row r="1314" customFormat="false" ht="12" hidden="false" customHeight="false" outlineLevel="0" collapsed="false">
      <c r="BS1314" s="96" t="n">
        <f aca="false">BR1314-2.5</f>
        <v>-2.5</v>
      </c>
    </row>
    <row r="1315" customFormat="false" ht="12" hidden="false" customHeight="false" outlineLevel="0" collapsed="false">
      <c r="BS1315" s="96" t="n">
        <f aca="false">BR1315-2.5</f>
        <v>-2.5</v>
      </c>
    </row>
    <row r="1316" customFormat="false" ht="12" hidden="false" customHeight="false" outlineLevel="0" collapsed="false">
      <c r="BS1316" s="96" t="n">
        <f aca="false">BR1316-2.5</f>
        <v>-2.5</v>
      </c>
    </row>
    <row r="1317" customFormat="false" ht="12" hidden="false" customHeight="false" outlineLevel="0" collapsed="false">
      <c r="BS1317" s="96" t="n">
        <f aca="false">BR1317-2.5</f>
        <v>-2.5</v>
      </c>
    </row>
    <row r="1318" customFormat="false" ht="12" hidden="false" customHeight="false" outlineLevel="0" collapsed="false">
      <c r="BS1318" s="96" t="n">
        <f aca="false">BR1318-2.5</f>
        <v>-2.5</v>
      </c>
    </row>
    <row r="1319" customFormat="false" ht="12" hidden="false" customHeight="false" outlineLevel="0" collapsed="false">
      <c r="BS1319" s="96" t="n">
        <f aca="false">BR1319-2.5</f>
        <v>-2.5</v>
      </c>
    </row>
    <row r="1320" customFormat="false" ht="12" hidden="false" customHeight="false" outlineLevel="0" collapsed="false">
      <c r="BS1320" s="96" t="n">
        <f aca="false">BR1320-2.5</f>
        <v>-2.5</v>
      </c>
    </row>
    <row r="1321" customFormat="false" ht="12" hidden="false" customHeight="false" outlineLevel="0" collapsed="false">
      <c r="BS1321" s="96" t="n">
        <f aca="false">BR1321-2.5</f>
        <v>-2.5</v>
      </c>
    </row>
    <row r="1322" customFormat="false" ht="12" hidden="false" customHeight="false" outlineLevel="0" collapsed="false">
      <c r="BS1322" s="96" t="n">
        <f aca="false">BR1322-2.5</f>
        <v>-2.5</v>
      </c>
    </row>
    <row r="1323" customFormat="false" ht="12" hidden="false" customHeight="false" outlineLevel="0" collapsed="false">
      <c r="BS1323" s="96" t="n">
        <f aca="false">BR1323-2.5</f>
        <v>-2.5</v>
      </c>
    </row>
    <row r="1324" customFormat="false" ht="12" hidden="false" customHeight="false" outlineLevel="0" collapsed="false">
      <c r="BS1324" s="96" t="n">
        <f aca="false">BR1324-2.5</f>
        <v>-2.5</v>
      </c>
    </row>
    <row r="1325" customFormat="false" ht="12" hidden="false" customHeight="false" outlineLevel="0" collapsed="false">
      <c r="BS1325" s="96" t="n">
        <f aca="false">BR1325-2.5</f>
        <v>-2.5</v>
      </c>
    </row>
    <row r="1326" customFormat="false" ht="12" hidden="false" customHeight="false" outlineLevel="0" collapsed="false">
      <c r="BS1326" s="96" t="n">
        <f aca="false">BR1326-2.5</f>
        <v>-2.5</v>
      </c>
    </row>
    <row r="1327" customFormat="false" ht="12" hidden="false" customHeight="false" outlineLevel="0" collapsed="false">
      <c r="BS1327" s="96" t="n">
        <f aca="false">BR1327-2.5</f>
        <v>-2.5</v>
      </c>
    </row>
    <row r="1328" customFormat="false" ht="12" hidden="false" customHeight="false" outlineLevel="0" collapsed="false">
      <c r="BS1328" s="96" t="n">
        <f aca="false">BR1328-2.5</f>
        <v>-2.5</v>
      </c>
    </row>
    <row r="1329" customFormat="false" ht="12" hidden="false" customHeight="false" outlineLevel="0" collapsed="false">
      <c r="BS1329" s="96" t="n">
        <f aca="false">BR1329-2.5</f>
        <v>-2.5</v>
      </c>
    </row>
    <row r="1330" customFormat="false" ht="12" hidden="false" customHeight="false" outlineLevel="0" collapsed="false">
      <c r="BS1330" s="96" t="n">
        <f aca="false">BR1330-2.5</f>
        <v>-2.5</v>
      </c>
    </row>
    <row r="1331" customFormat="false" ht="12" hidden="false" customHeight="false" outlineLevel="0" collapsed="false">
      <c r="BS1331" s="96" t="n">
        <f aca="false">BR1331-2.5</f>
        <v>-2.5</v>
      </c>
    </row>
    <row r="1332" customFormat="false" ht="12" hidden="false" customHeight="false" outlineLevel="0" collapsed="false">
      <c r="BS1332" s="96" t="n">
        <f aca="false">BR1332-2.5</f>
        <v>-2.5</v>
      </c>
    </row>
    <row r="1333" customFormat="false" ht="12" hidden="false" customHeight="false" outlineLevel="0" collapsed="false">
      <c r="BS1333" s="96" t="n">
        <f aca="false">BR1333-2.5</f>
        <v>-2.5</v>
      </c>
    </row>
    <row r="1334" customFormat="false" ht="12" hidden="false" customHeight="false" outlineLevel="0" collapsed="false">
      <c r="BS1334" s="96" t="n">
        <f aca="false">BR1334-2.5</f>
        <v>-2.5</v>
      </c>
    </row>
    <row r="1335" customFormat="false" ht="12" hidden="false" customHeight="false" outlineLevel="0" collapsed="false">
      <c r="BS1335" s="96" t="n">
        <f aca="false">BR1335-2.5</f>
        <v>-2.5</v>
      </c>
    </row>
    <row r="1336" customFormat="false" ht="12" hidden="false" customHeight="false" outlineLevel="0" collapsed="false">
      <c r="BS1336" s="96" t="n">
        <f aca="false">BR1336-2.5</f>
        <v>-2.5</v>
      </c>
    </row>
    <row r="1337" customFormat="false" ht="12" hidden="false" customHeight="false" outlineLevel="0" collapsed="false">
      <c r="BS1337" s="96" t="n">
        <f aca="false">BR1337-2.5</f>
        <v>-2.5</v>
      </c>
    </row>
    <row r="1338" customFormat="false" ht="12" hidden="false" customHeight="false" outlineLevel="0" collapsed="false">
      <c r="BS1338" s="96" t="n">
        <f aca="false">BR1338-2.5</f>
        <v>-2.5</v>
      </c>
    </row>
    <row r="1339" customFormat="false" ht="12" hidden="false" customHeight="false" outlineLevel="0" collapsed="false">
      <c r="BS1339" s="96" t="n">
        <f aca="false">BR1339-2.5</f>
        <v>-2.5</v>
      </c>
    </row>
    <row r="1340" customFormat="false" ht="12" hidden="false" customHeight="false" outlineLevel="0" collapsed="false">
      <c r="BS1340" s="96" t="n">
        <f aca="false">BR1340-2.5</f>
        <v>-2.5</v>
      </c>
    </row>
    <row r="1341" customFormat="false" ht="12" hidden="false" customHeight="false" outlineLevel="0" collapsed="false">
      <c r="BS1341" s="96" t="n">
        <f aca="false">BR1341-2.5</f>
        <v>-2.5</v>
      </c>
    </row>
    <row r="1342" customFormat="false" ht="12" hidden="false" customHeight="false" outlineLevel="0" collapsed="false">
      <c r="BS1342" s="96" t="n">
        <f aca="false">BR1342-2.5</f>
        <v>-2.5</v>
      </c>
    </row>
    <row r="1343" customFormat="false" ht="12" hidden="false" customHeight="false" outlineLevel="0" collapsed="false">
      <c r="BS1343" s="96" t="n">
        <f aca="false">BR1343-2.5</f>
        <v>-2.5</v>
      </c>
    </row>
    <row r="1344" customFormat="false" ht="12" hidden="false" customHeight="false" outlineLevel="0" collapsed="false">
      <c r="BS1344" s="96" t="n">
        <f aca="false">BR1344-2.5</f>
        <v>-2.5</v>
      </c>
    </row>
    <row r="1345" customFormat="false" ht="12" hidden="false" customHeight="false" outlineLevel="0" collapsed="false">
      <c r="BS1345" s="96" t="n">
        <f aca="false">BR1345-2.5</f>
        <v>-2.5</v>
      </c>
    </row>
    <row r="1346" customFormat="false" ht="12" hidden="false" customHeight="false" outlineLevel="0" collapsed="false">
      <c r="BS1346" s="96" t="n">
        <f aca="false">BR1346-2.5</f>
        <v>-2.5</v>
      </c>
    </row>
    <row r="1347" customFormat="false" ht="12" hidden="false" customHeight="false" outlineLevel="0" collapsed="false">
      <c r="BS1347" s="96" t="n">
        <f aca="false">BR1347-2.5</f>
        <v>-2.5</v>
      </c>
    </row>
    <row r="1348" customFormat="false" ht="12" hidden="false" customHeight="false" outlineLevel="0" collapsed="false">
      <c r="BS1348" s="96" t="n">
        <f aca="false">BR1348-2.5</f>
        <v>-2.5</v>
      </c>
    </row>
    <row r="1349" customFormat="false" ht="12" hidden="false" customHeight="false" outlineLevel="0" collapsed="false">
      <c r="BS1349" s="96" t="n">
        <f aca="false">BR1349-2.5</f>
        <v>-2.5</v>
      </c>
    </row>
    <row r="1350" customFormat="false" ht="12" hidden="false" customHeight="false" outlineLevel="0" collapsed="false">
      <c r="BS1350" s="96" t="n">
        <f aca="false">BR1350-2.5</f>
        <v>-2.5</v>
      </c>
    </row>
    <row r="1351" customFormat="false" ht="12" hidden="false" customHeight="false" outlineLevel="0" collapsed="false">
      <c r="BS1351" s="96" t="n">
        <f aca="false">BR1351-2.5</f>
        <v>-2.5</v>
      </c>
    </row>
    <row r="1352" customFormat="false" ht="12" hidden="false" customHeight="false" outlineLevel="0" collapsed="false">
      <c r="BS1352" s="96" t="n">
        <f aca="false">BR1352-2.5</f>
        <v>-2.5</v>
      </c>
    </row>
    <row r="1353" customFormat="false" ht="12" hidden="false" customHeight="false" outlineLevel="0" collapsed="false">
      <c r="BS1353" s="96" t="n">
        <f aca="false">BR1353-2.5</f>
        <v>-2.5</v>
      </c>
    </row>
    <row r="1354" customFormat="false" ht="12" hidden="false" customHeight="false" outlineLevel="0" collapsed="false">
      <c r="BS1354" s="96" t="n">
        <f aca="false">BR1354-2.5</f>
        <v>-2.5</v>
      </c>
    </row>
    <row r="1355" customFormat="false" ht="12" hidden="false" customHeight="false" outlineLevel="0" collapsed="false">
      <c r="BS1355" s="96" t="n">
        <f aca="false">BR1355-2.5</f>
        <v>-2.5</v>
      </c>
    </row>
    <row r="1356" customFormat="false" ht="12" hidden="false" customHeight="false" outlineLevel="0" collapsed="false">
      <c r="BS1356" s="96" t="n">
        <f aca="false">BR1356-2.5</f>
        <v>-2.5</v>
      </c>
    </row>
    <row r="1357" customFormat="false" ht="12" hidden="false" customHeight="false" outlineLevel="0" collapsed="false">
      <c r="BS1357" s="96" t="n">
        <f aca="false">BR1357-2.5</f>
        <v>-2.5</v>
      </c>
    </row>
    <row r="1358" customFormat="false" ht="12" hidden="false" customHeight="false" outlineLevel="0" collapsed="false">
      <c r="BS1358" s="96" t="n">
        <f aca="false">BR1358-2.5</f>
        <v>-2.5</v>
      </c>
    </row>
    <row r="1359" customFormat="false" ht="12" hidden="false" customHeight="false" outlineLevel="0" collapsed="false">
      <c r="BS1359" s="96" t="n">
        <f aca="false">BR1359-2.5</f>
        <v>-2.5</v>
      </c>
    </row>
    <row r="1360" customFormat="false" ht="12" hidden="false" customHeight="false" outlineLevel="0" collapsed="false">
      <c r="BS1360" s="96" t="n">
        <f aca="false">BR1360-2.5</f>
        <v>-2.5</v>
      </c>
    </row>
    <row r="1361" customFormat="false" ht="12" hidden="false" customHeight="false" outlineLevel="0" collapsed="false">
      <c r="BS1361" s="96" t="n">
        <f aca="false">BR1361-2.5</f>
        <v>-2.5</v>
      </c>
    </row>
    <row r="1362" customFormat="false" ht="12" hidden="false" customHeight="false" outlineLevel="0" collapsed="false">
      <c r="BS1362" s="96" t="n">
        <f aca="false">BR1362-2.5</f>
        <v>-2.5</v>
      </c>
    </row>
    <row r="1363" customFormat="false" ht="12" hidden="false" customHeight="false" outlineLevel="0" collapsed="false">
      <c r="BS1363" s="96" t="n">
        <f aca="false">BR1363-2.5</f>
        <v>-2.5</v>
      </c>
    </row>
    <row r="1364" customFormat="false" ht="12" hidden="false" customHeight="false" outlineLevel="0" collapsed="false">
      <c r="BS1364" s="96" t="n">
        <f aca="false">BR1364-2.5</f>
        <v>-2.5</v>
      </c>
    </row>
    <row r="1365" customFormat="false" ht="12" hidden="false" customHeight="false" outlineLevel="0" collapsed="false">
      <c r="BS1365" s="96" t="n">
        <f aca="false">BR1365-2.5</f>
        <v>-2.5</v>
      </c>
    </row>
    <row r="1366" customFormat="false" ht="12" hidden="false" customHeight="false" outlineLevel="0" collapsed="false">
      <c r="BS1366" s="96" t="n">
        <f aca="false">BR1366-2.5</f>
        <v>-2.5</v>
      </c>
    </row>
    <row r="1367" customFormat="false" ht="12" hidden="false" customHeight="false" outlineLevel="0" collapsed="false">
      <c r="BS1367" s="96" t="n">
        <f aca="false">BR1367-2.5</f>
        <v>-2.5</v>
      </c>
    </row>
    <row r="1368" customFormat="false" ht="12" hidden="false" customHeight="false" outlineLevel="0" collapsed="false">
      <c r="BS1368" s="96" t="n">
        <f aca="false">BR1368-2.5</f>
        <v>-2.5</v>
      </c>
    </row>
    <row r="1369" customFormat="false" ht="12" hidden="false" customHeight="false" outlineLevel="0" collapsed="false">
      <c r="BS1369" s="96" t="n">
        <f aca="false">BR1369-2.5</f>
        <v>-2.5</v>
      </c>
    </row>
    <row r="1370" customFormat="false" ht="12" hidden="false" customHeight="false" outlineLevel="0" collapsed="false">
      <c r="BS1370" s="96" t="n">
        <f aca="false">BR1370-2.5</f>
        <v>-2.5</v>
      </c>
    </row>
    <row r="1371" customFormat="false" ht="12" hidden="false" customHeight="false" outlineLevel="0" collapsed="false">
      <c r="BS1371" s="96" t="n">
        <f aca="false">BR1371-2.5</f>
        <v>-2.5</v>
      </c>
    </row>
    <row r="1372" customFormat="false" ht="12" hidden="false" customHeight="false" outlineLevel="0" collapsed="false">
      <c r="BS1372" s="96" t="n">
        <f aca="false">BR1372-2.5</f>
        <v>-2.5</v>
      </c>
    </row>
    <row r="1373" customFormat="false" ht="12" hidden="false" customHeight="false" outlineLevel="0" collapsed="false">
      <c r="BS1373" s="96" t="n">
        <f aca="false">BR1373-2.5</f>
        <v>-2.5</v>
      </c>
    </row>
    <row r="1374" customFormat="false" ht="12" hidden="false" customHeight="false" outlineLevel="0" collapsed="false">
      <c r="BS1374" s="96" t="n">
        <f aca="false">BR1374-2.5</f>
        <v>-2.5</v>
      </c>
    </row>
    <row r="1375" customFormat="false" ht="12" hidden="false" customHeight="false" outlineLevel="0" collapsed="false">
      <c r="BS1375" s="96" t="n">
        <f aca="false">BR1375-2.5</f>
        <v>-2.5</v>
      </c>
    </row>
    <row r="1376" customFormat="false" ht="12" hidden="false" customHeight="false" outlineLevel="0" collapsed="false">
      <c r="BS1376" s="96" t="n">
        <f aca="false">BR1376-2.5</f>
        <v>-2.5</v>
      </c>
    </row>
    <row r="1377" customFormat="false" ht="12" hidden="false" customHeight="false" outlineLevel="0" collapsed="false">
      <c r="BS1377" s="96" t="n">
        <f aca="false">BR1377-2.5</f>
        <v>-2.5</v>
      </c>
    </row>
    <row r="1378" customFormat="false" ht="12" hidden="false" customHeight="false" outlineLevel="0" collapsed="false">
      <c r="BS1378" s="96" t="n">
        <f aca="false">BR1378-2.5</f>
        <v>-2.5</v>
      </c>
    </row>
    <row r="1379" customFormat="false" ht="12" hidden="false" customHeight="false" outlineLevel="0" collapsed="false">
      <c r="BS1379" s="96" t="n">
        <f aca="false">BR1379-2.5</f>
        <v>-2.5</v>
      </c>
    </row>
    <row r="1380" customFormat="false" ht="12" hidden="false" customHeight="false" outlineLevel="0" collapsed="false">
      <c r="BS1380" s="96" t="n">
        <f aca="false">BR1380-2.5</f>
        <v>-2.5</v>
      </c>
    </row>
    <row r="1381" customFormat="false" ht="12" hidden="false" customHeight="false" outlineLevel="0" collapsed="false">
      <c r="BS1381" s="96" t="n">
        <f aca="false">BR1381-2.5</f>
        <v>-2.5</v>
      </c>
    </row>
    <row r="1382" customFormat="false" ht="12" hidden="false" customHeight="false" outlineLevel="0" collapsed="false">
      <c r="BS1382" s="96" t="n">
        <f aca="false">BR1382-2.5</f>
        <v>-2.5</v>
      </c>
    </row>
    <row r="1383" customFormat="false" ht="12" hidden="false" customHeight="false" outlineLevel="0" collapsed="false">
      <c r="BS1383" s="96" t="n">
        <f aca="false">BR1383-2.5</f>
        <v>-2.5</v>
      </c>
    </row>
    <row r="1384" customFormat="false" ht="12" hidden="false" customHeight="false" outlineLevel="0" collapsed="false">
      <c r="BS1384" s="96" t="n">
        <f aca="false">BR1384-2.5</f>
        <v>-2.5</v>
      </c>
    </row>
    <row r="1385" customFormat="false" ht="12" hidden="false" customHeight="false" outlineLevel="0" collapsed="false">
      <c r="BS1385" s="96" t="n">
        <f aca="false">BR1385-2.5</f>
        <v>-2.5</v>
      </c>
    </row>
    <row r="1386" customFormat="false" ht="12" hidden="false" customHeight="false" outlineLevel="0" collapsed="false">
      <c r="BS1386" s="96" t="n">
        <f aca="false">BR1386-2.5</f>
        <v>-2.5</v>
      </c>
    </row>
    <row r="1387" customFormat="false" ht="12" hidden="false" customHeight="false" outlineLevel="0" collapsed="false">
      <c r="BS1387" s="96" t="n">
        <f aca="false">BR1387-2.5</f>
        <v>-2.5</v>
      </c>
    </row>
    <row r="1388" customFormat="false" ht="12" hidden="false" customHeight="false" outlineLevel="0" collapsed="false">
      <c r="BS1388" s="96" t="n">
        <f aca="false">BR1388-2.5</f>
        <v>-2.5</v>
      </c>
    </row>
    <row r="1389" customFormat="false" ht="12" hidden="false" customHeight="false" outlineLevel="0" collapsed="false">
      <c r="BS1389" s="96" t="n">
        <f aca="false">BR1389-2.5</f>
        <v>-2.5</v>
      </c>
    </row>
    <row r="1390" customFormat="false" ht="12" hidden="false" customHeight="false" outlineLevel="0" collapsed="false">
      <c r="BS1390" s="96" t="n">
        <f aca="false">BR1390-2.5</f>
        <v>-2.5</v>
      </c>
    </row>
    <row r="1391" customFormat="false" ht="12" hidden="false" customHeight="false" outlineLevel="0" collapsed="false">
      <c r="BS1391" s="96" t="n">
        <f aca="false">BR1391-2.5</f>
        <v>-2.5</v>
      </c>
    </row>
    <row r="1392" customFormat="false" ht="12" hidden="false" customHeight="false" outlineLevel="0" collapsed="false">
      <c r="BS1392" s="96" t="n">
        <f aca="false">BR1392-2.5</f>
        <v>-2.5</v>
      </c>
    </row>
    <row r="1393" customFormat="false" ht="12" hidden="false" customHeight="false" outlineLevel="0" collapsed="false">
      <c r="BS1393" s="96" t="n">
        <f aca="false">BR1393-2.5</f>
        <v>-2.5</v>
      </c>
    </row>
    <row r="1394" customFormat="false" ht="12" hidden="false" customHeight="false" outlineLevel="0" collapsed="false">
      <c r="BS1394" s="96" t="n">
        <f aca="false">BR1394-2.5</f>
        <v>-2.5</v>
      </c>
    </row>
    <row r="1395" customFormat="false" ht="12" hidden="false" customHeight="false" outlineLevel="0" collapsed="false">
      <c r="BS1395" s="96" t="n">
        <f aca="false">BR1395-2.5</f>
        <v>-2.5</v>
      </c>
    </row>
    <row r="1396" customFormat="false" ht="12" hidden="false" customHeight="false" outlineLevel="0" collapsed="false">
      <c r="BS1396" s="96" t="n">
        <f aca="false">BR1396-2.5</f>
        <v>-2.5</v>
      </c>
    </row>
    <row r="1397" customFormat="false" ht="12" hidden="false" customHeight="false" outlineLevel="0" collapsed="false">
      <c r="BS1397" s="96" t="n">
        <f aca="false">BR1397-2.5</f>
        <v>-2.5</v>
      </c>
    </row>
    <row r="1398" customFormat="false" ht="12" hidden="false" customHeight="false" outlineLevel="0" collapsed="false">
      <c r="BS1398" s="96" t="n">
        <f aca="false">BR1398-2.5</f>
        <v>-2.5</v>
      </c>
    </row>
    <row r="1399" customFormat="false" ht="12" hidden="false" customHeight="false" outlineLevel="0" collapsed="false">
      <c r="BS1399" s="96" t="n">
        <f aca="false">BR1399-2.5</f>
        <v>-2.5</v>
      </c>
    </row>
    <row r="1400" customFormat="false" ht="12" hidden="false" customHeight="false" outlineLevel="0" collapsed="false">
      <c r="BS1400" s="96" t="n">
        <f aca="false">BR1400-2.5</f>
        <v>-2.5</v>
      </c>
    </row>
    <row r="1401" customFormat="false" ht="12" hidden="false" customHeight="false" outlineLevel="0" collapsed="false">
      <c r="BS1401" s="96" t="n">
        <f aca="false">BR1401-2.5</f>
        <v>-2.5</v>
      </c>
    </row>
    <row r="1402" customFormat="false" ht="12" hidden="false" customHeight="false" outlineLevel="0" collapsed="false">
      <c r="BS1402" s="96" t="n">
        <f aca="false">BR1402-2.5</f>
        <v>-2.5</v>
      </c>
    </row>
    <row r="1403" customFormat="false" ht="12" hidden="false" customHeight="false" outlineLevel="0" collapsed="false">
      <c r="BS1403" s="96" t="n">
        <f aca="false">BR1403-2.5</f>
        <v>-2.5</v>
      </c>
    </row>
    <row r="1404" customFormat="false" ht="12" hidden="false" customHeight="false" outlineLevel="0" collapsed="false">
      <c r="BS1404" s="96" t="n">
        <f aca="false">BR1404-2.5</f>
        <v>-2.5</v>
      </c>
    </row>
    <row r="1405" customFormat="false" ht="12" hidden="false" customHeight="false" outlineLevel="0" collapsed="false">
      <c r="BS1405" s="96" t="n">
        <f aca="false">BR1405-2.5</f>
        <v>-2.5</v>
      </c>
    </row>
    <row r="1406" customFormat="false" ht="12" hidden="false" customHeight="false" outlineLevel="0" collapsed="false">
      <c r="BS1406" s="96" t="n">
        <f aca="false">BR1406-2.5</f>
        <v>-2.5</v>
      </c>
    </row>
    <row r="1407" customFormat="false" ht="12" hidden="false" customHeight="false" outlineLevel="0" collapsed="false">
      <c r="BS1407" s="96" t="n">
        <f aca="false">BR1407-2.5</f>
        <v>-2.5</v>
      </c>
    </row>
    <row r="1408" customFormat="false" ht="12" hidden="false" customHeight="false" outlineLevel="0" collapsed="false">
      <c r="BS1408" s="96" t="n">
        <f aca="false">BR1408-2.5</f>
        <v>-2.5</v>
      </c>
    </row>
    <row r="1409" customFormat="false" ht="12" hidden="false" customHeight="false" outlineLevel="0" collapsed="false">
      <c r="BS1409" s="96" t="n">
        <f aca="false">BR1409-2.5</f>
        <v>-2.5</v>
      </c>
    </row>
    <row r="1410" customFormat="false" ht="12" hidden="false" customHeight="false" outlineLevel="0" collapsed="false">
      <c r="BS1410" s="96" t="n">
        <f aca="false">BR1410-2.5</f>
        <v>-2.5</v>
      </c>
    </row>
    <row r="1411" customFormat="false" ht="12" hidden="false" customHeight="false" outlineLevel="0" collapsed="false">
      <c r="BS1411" s="96" t="n">
        <f aca="false">BR1411-2.5</f>
        <v>-2.5</v>
      </c>
    </row>
    <row r="1412" customFormat="false" ht="12" hidden="false" customHeight="false" outlineLevel="0" collapsed="false">
      <c r="BS1412" s="96" t="n">
        <f aca="false">BR1412-2.5</f>
        <v>-2.5</v>
      </c>
    </row>
    <row r="1413" customFormat="false" ht="12" hidden="false" customHeight="false" outlineLevel="0" collapsed="false">
      <c r="BS1413" s="96" t="n">
        <f aca="false">BR1413-2.5</f>
        <v>-2.5</v>
      </c>
    </row>
    <row r="1414" customFormat="false" ht="12" hidden="false" customHeight="false" outlineLevel="0" collapsed="false">
      <c r="BS1414" s="96" t="n">
        <f aca="false">BR1414-2.5</f>
        <v>-2.5</v>
      </c>
    </row>
    <row r="1415" customFormat="false" ht="12" hidden="false" customHeight="false" outlineLevel="0" collapsed="false">
      <c r="BS1415" s="96" t="n">
        <f aca="false">BR1415-2.5</f>
        <v>-2.5</v>
      </c>
    </row>
    <row r="1416" customFormat="false" ht="12" hidden="false" customHeight="false" outlineLevel="0" collapsed="false">
      <c r="BS1416" s="96" t="n">
        <f aca="false">BR1416-2.5</f>
        <v>-2.5</v>
      </c>
    </row>
    <row r="1417" customFormat="false" ht="12" hidden="false" customHeight="false" outlineLevel="0" collapsed="false">
      <c r="BS1417" s="96" t="n">
        <f aca="false">BR1417-2.5</f>
        <v>-2.5</v>
      </c>
    </row>
    <row r="1418" customFormat="false" ht="12" hidden="false" customHeight="false" outlineLevel="0" collapsed="false">
      <c r="BS1418" s="96" t="n">
        <f aca="false">BR1418-2.5</f>
        <v>-2.5</v>
      </c>
    </row>
    <row r="1419" customFormat="false" ht="12" hidden="false" customHeight="false" outlineLevel="0" collapsed="false">
      <c r="BS1419" s="96" t="n">
        <f aca="false">BR1419-2.5</f>
        <v>-2.5</v>
      </c>
    </row>
    <row r="1420" customFormat="false" ht="12" hidden="false" customHeight="false" outlineLevel="0" collapsed="false">
      <c r="BS1420" s="96" t="n">
        <f aca="false">BR1420-2.5</f>
        <v>-2.5</v>
      </c>
    </row>
    <row r="1421" customFormat="false" ht="12" hidden="false" customHeight="false" outlineLevel="0" collapsed="false">
      <c r="BS1421" s="96" t="n">
        <f aca="false">BR1421-2.5</f>
        <v>-2.5</v>
      </c>
    </row>
    <row r="1422" customFormat="false" ht="12" hidden="false" customHeight="false" outlineLevel="0" collapsed="false">
      <c r="BS1422" s="96" t="n">
        <f aca="false">BR1422-2.5</f>
        <v>-2.5</v>
      </c>
    </row>
    <row r="1423" customFormat="false" ht="12" hidden="false" customHeight="false" outlineLevel="0" collapsed="false">
      <c r="BS1423" s="96" t="n">
        <f aca="false">BR1423-2.5</f>
        <v>-2.5</v>
      </c>
    </row>
    <row r="1424" customFormat="false" ht="12" hidden="false" customHeight="false" outlineLevel="0" collapsed="false">
      <c r="BS1424" s="96" t="n">
        <f aca="false">BR1424-2.5</f>
        <v>-2.5</v>
      </c>
    </row>
    <row r="1425" customFormat="false" ht="12" hidden="false" customHeight="false" outlineLevel="0" collapsed="false">
      <c r="BS1425" s="96" t="n">
        <f aca="false">BR1425-2.5</f>
        <v>-2.5</v>
      </c>
    </row>
    <row r="1426" customFormat="false" ht="12" hidden="false" customHeight="false" outlineLevel="0" collapsed="false">
      <c r="BS1426" s="96" t="n">
        <f aca="false">BR1426-2.5</f>
        <v>-2.5</v>
      </c>
    </row>
    <row r="1427" customFormat="false" ht="12" hidden="false" customHeight="false" outlineLevel="0" collapsed="false">
      <c r="BS1427" s="96" t="n">
        <f aca="false">BR1427-2.5</f>
        <v>-2.5</v>
      </c>
    </row>
    <row r="1428" customFormat="false" ht="12" hidden="false" customHeight="false" outlineLevel="0" collapsed="false">
      <c r="BS1428" s="96" t="n">
        <f aca="false">BR1428-2.5</f>
        <v>-2.5</v>
      </c>
    </row>
    <row r="1429" customFormat="false" ht="12" hidden="false" customHeight="false" outlineLevel="0" collapsed="false">
      <c r="BS1429" s="96" t="n">
        <f aca="false">BR1429-2.5</f>
        <v>-2.5</v>
      </c>
    </row>
    <row r="1430" customFormat="false" ht="12" hidden="false" customHeight="false" outlineLevel="0" collapsed="false">
      <c r="BS1430" s="96" t="n">
        <f aca="false">BR1430-2.5</f>
        <v>-2.5</v>
      </c>
    </row>
    <row r="1431" customFormat="false" ht="12" hidden="false" customHeight="false" outlineLevel="0" collapsed="false">
      <c r="BS1431" s="96" t="n">
        <f aca="false">BR1431-2.5</f>
        <v>-2.5</v>
      </c>
    </row>
    <row r="1432" customFormat="false" ht="12" hidden="false" customHeight="false" outlineLevel="0" collapsed="false">
      <c r="BS1432" s="96" t="n">
        <f aca="false">BR1432-2.5</f>
        <v>-2.5</v>
      </c>
    </row>
    <row r="1433" customFormat="false" ht="12" hidden="false" customHeight="false" outlineLevel="0" collapsed="false">
      <c r="BS1433" s="96" t="n">
        <f aca="false">BR1433-2.5</f>
        <v>-2.5</v>
      </c>
    </row>
    <row r="1434" customFormat="false" ht="12" hidden="false" customHeight="false" outlineLevel="0" collapsed="false">
      <c r="BS1434" s="96" t="n">
        <f aca="false">BR1434-2.5</f>
        <v>-2.5</v>
      </c>
    </row>
    <row r="1435" customFormat="false" ht="12" hidden="false" customHeight="false" outlineLevel="0" collapsed="false">
      <c r="BS1435" s="96" t="n">
        <f aca="false">BR1435-2.5</f>
        <v>-2.5</v>
      </c>
    </row>
    <row r="1436" customFormat="false" ht="12" hidden="false" customHeight="false" outlineLevel="0" collapsed="false">
      <c r="BS1436" s="96" t="n">
        <f aca="false">BR1436-2.5</f>
        <v>-2.5</v>
      </c>
    </row>
    <row r="1437" customFormat="false" ht="12" hidden="false" customHeight="false" outlineLevel="0" collapsed="false">
      <c r="BS1437" s="96" t="n">
        <f aca="false">BR1437-2.5</f>
        <v>-2.5</v>
      </c>
    </row>
    <row r="1438" customFormat="false" ht="12" hidden="false" customHeight="false" outlineLevel="0" collapsed="false">
      <c r="BS1438" s="96" t="n">
        <f aca="false">BR1438-2.5</f>
        <v>-2.5</v>
      </c>
    </row>
    <row r="1439" customFormat="false" ht="12" hidden="false" customHeight="false" outlineLevel="0" collapsed="false">
      <c r="BS1439" s="96" t="n">
        <f aca="false">BR1439-2.5</f>
        <v>-2.5</v>
      </c>
    </row>
    <row r="1440" customFormat="false" ht="12" hidden="false" customHeight="false" outlineLevel="0" collapsed="false">
      <c r="BS1440" s="96" t="n">
        <f aca="false">BR1440-2.5</f>
        <v>-2.5</v>
      </c>
    </row>
    <row r="1441" customFormat="false" ht="12" hidden="false" customHeight="false" outlineLevel="0" collapsed="false">
      <c r="BS1441" s="96" t="n">
        <f aca="false">BR1441-2.5</f>
        <v>-2.5</v>
      </c>
    </row>
    <row r="1442" customFormat="false" ht="12" hidden="false" customHeight="false" outlineLevel="0" collapsed="false">
      <c r="BS1442" s="96" t="n">
        <f aca="false">BR1442-2.5</f>
        <v>-2.5</v>
      </c>
    </row>
    <row r="1443" customFormat="false" ht="12" hidden="false" customHeight="false" outlineLevel="0" collapsed="false">
      <c r="BS1443" s="96" t="n">
        <f aca="false">BR1443-2.5</f>
        <v>-2.5</v>
      </c>
    </row>
    <row r="1444" customFormat="false" ht="12" hidden="false" customHeight="false" outlineLevel="0" collapsed="false">
      <c r="BS1444" s="96" t="n">
        <f aca="false">BR1444-2.5</f>
        <v>-2.5</v>
      </c>
    </row>
    <row r="1445" customFormat="false" ht="12" hidden="false" customHeight="false" outlineLevel="0" collapsed="false">
      <c r="BS1445" s="96" t="n">
        <f aca="false">BR1445-2.5</f>
        <v>-2.5</v>
      </c>
    </row>
    <row r="1446" customFormat="false" ht="12" hidden="false" customHeight="false" outlineLevel="0" collapsed="false">
      <c r="BS1446" s="96" t="n">
        <f aca="false">BR1446-2.5</f>
        <v>-2.5</v>
      </c>
    </row>
    <row r="1447" customFormat="false" ht="12" hidden="false" customHeight="false" outlineLevel="0" collapsed="false">
      <c r="BS1447" s="96" t="n">
        <f aca="false">BR1447-2.5</f>
        <v>-2.5</v>
      </c>
    </row>
    <row r="1448" customFormat="false" ht="12" hidden="false" customHeight="false" outlineLevel="0" collapsed="false">
      <c r="BS1448" s="96" t="n">
        <f aca="false">BR1448-2.5</f>
        <v>-2.5</v>
      </c>
    </row>
    <row r="1449" customFormat="false" ht="12" hidden="false" customHeight="false" outlineLevel="0" collapsed="false">
      <c r="BS1449" s="96" t="n">
        <f aca="false">BR1449-2.5</f>
        <v>-2.5</v>
      </c>
    </row>
    <row r="1450" customFormat="false" ht="12" hidden="false" customHeight="false" outlineLevel="0" collapsed="false">
      <c r="BS1450" s="96" t="n">
        <f aca="false">BR1450-2.5</f>
        <v>-2.5</v>
      </c>
    </row>
    <row r="1451" customFormat="false" ht="12" hidden="false" customHeight="false" outlineLevel="0" collapsed="false">
      <c r="BS1451" s="96" t="n">
        <f aca="false">BR1451-2.5</f>
        <v>-2.5</v>
      </c>
    </row>
    <row r="1452" customFormat="false" ht="12" hidden="false" customHeight="false" outlineLevel="0" collapsed="false">
      <c r="BS1452" s="96" t="n">
        <f aca="false">BR1452-2.5</f>
        <v>-2.5</v>
      </c>
    </row>
    <row r="1453" customFormat="false" ht="12" hidden="false" customHeight="false" outlineLevel="0" collapsed="false">
      <c r="BS1453" s="96" t="n">
        <f aca="false">BR1453-2.5</f>
        <v>-2.5</v>
      </c>
    </row>
    <row r="1454" customFormat="false" ht="12" hidden="false" customHeight="false" outlineLevel="0" collapsed="false">
      <c r="BS1454" s="96" t="n">
        <f aca="false">BR1454-2.5</f>
        <v>-2.5</v>
      </c>
    </row>
    <row r="1455" customFormat="false" ht="12" hidden="false" customHeight="false" outlineLevel="0" collapsed="false">
      <c r="BS1455" s="96" t="n">
        <f aca="false">BR1455-2.5</f>
        <v>-2.5</v>
      </c>
    </row>
    <row r="1456" customFormat="false" ht="12" hidden="false" customHeight="false" outlineLevel="0" collapsed="false">
      <c r="BS1456" s="96" t="n">
        <f aca="false">BR1456-2.5</f>
        <v>-2.5</v>
      </c>
    </row>
    <row r="1457" customFormat="false" ht="12" hidden="false" customHeight="false" outlineLevel="0" collapsed="false">
      <c r="BS1457" s="96" t="n">
        <f aca="false">BR1457-2.5</f>
        <v>-2.5</v>
      </c>
    </row>
    <row r="1458" customFormat="false" ht="12" hidden="false" customHeight="false" outlineLevel="0" collapsed="false">
      <c r="BS1458" s="96" t="n">
        <f aca="false">BR1458-2.5</f>
        <v>-2.5</v>
      </c>
    </row>
    <row r="1459" customFormat="false" ht="12" hidden="false" customHeight="false" outlineLevel="0" collapsed="false">
      <c r="BS1459" s="96" t="n">
        <f aca="false">BR1459-2.5</f>
        <v>-2.5</v>
      </c>
    </row>
    <row r="1460" customFormat="false" ht="12" hidden="false" customHeight="false" outlineLevel="0" collapsed="false">
      <c r="BS1460" s="96" t="n">
        <f aca="false">BR1460-2.5</f>
        <v>-2.5</v>
      </c>
    </row>
    <row r="1461" customFormat="false" ht="12" hidden="false" customHeight="false" outlineLevel="0" collapsed="false">
      <c r="BS1461" s="96" t="n">
        <f aca="false">BR1461-2.5</f>
        <v>-2.5</v>
      </c>
    </row>
    <row r="1462" customFormat="false" ht="12" hidden="false" customHeight="false" outlineLevel="0" collapsed="false">
      <c r="BS1462" s="96" t="n">
        <f aca="false">BR1462-2.5</f>
        <v>-2.5</v>
      </c>
    </row>
    <row r="1463" customFormat="false" ht="12" hidden="false" customHeight="false" outlineLevel="0" collapsed="false">
      <c r="BS1463" s="96" t="n">
        <f aca="false">BR1463-2.5</f>
        <v>-2.5</v>
      </c>
    </row>
    <row r="1464" customFormat="false" ht="12" hidden="false" customHeight="false" outlineLevel="0" collapsed="false">
      <c r="BS1464" s="96" t="n">
        <f aca="false">BR1464-2.5</f>
        <v>-2.5</v>
      </c>
    </row>
    <row r="1465" customFormat="false" ht="12" hidden="false" customHeight="false" outlineLevel="0" collapsed="false">
      <c r="BS1465" s="96" t="n">
        <f aca="false">BR1465-2.5</f>
        <v>-2.5</v>
      </c>
    </row>
    <row r="1466" customFormat="false" ht="12" hidden="false" customHeight="false" outlineLevel="0" collapsed="false">
      <c r="BS1466" s="96" t="n">
        <f aca="false">BR1466-2.5</f>
        <v>-2.5</v>
      </c>
    </row>
    <row r="1467" customFormat="false" ht="12" hidden="false" customHeight="false" outlineLevel="0" collapsed="false">
      <c r="BS1467" s="96" t="n">
        <f aca="false">BR1467-2.5</f>
        <v>-2.5</v>
      </c>
    </row>
    <row r="1468" customFormat="false" ht="12" hidden="false" customHeight="false" outlineLevel="0" collapsed="false">
      <c r="BS1468" s="96" t="n">
        <f aca="false">BR1468-2.5</f>
        <v>-2.5</v>
      </c>
    </row>
    <row r="1469" customFormat="false" ht="12" hidden="false" customHeight="false" outlineLevel="0" collapsed="false">
      <c r="BS1469" s="96" t="n">
        <f aca="false">BR1469-2.5</f>
        <v>-2.5</v>
      </c>
    </row>
    <row r="1470" customFormat="false" ht="12" hidden="false" customHeight="false" outlineLevel="0" collapsed="false">
      <c r="BS1470" s="96" t="n">
        <f aca="false">BR1470-2.5</f>
        <v>-2.5</v>
      </c>
    </row>
    <row r="1471" customFormat="false" ht="12" hidden="false" customHeight="false" outlineLevel="0" collapsed="false">
      <c r="BS1471" s="96" t="n">
        <f aca="false">BR1471-2.5</f>
        <v>-2.5</v>
      </c>
    </row>
    <row r="1472" customFormat="false" ht="12" hidden="false" customHeight="false" outlineLevel="0" collapsed="false">
      <c r="BS1472" s="96" t="n">
        <f aca="false">BR1472-2.5</f>
        <v>-2.5</v>
      </c>
    </row>
    <row r="1473" customFormat="false" ht="12" hidden="false" customHeight="false" outlineLevel="0" collapsed="false">
      <c r="BS1473" s="96" t="n">
        <f aca="false">BR1473-2.5</f>
        <v>-2.5</v>
      </c>
    </row>
    <row r="1474" customFormat="false" ht="12" hidden="false" customHeight="false" outlineLevel="0" collapsed="false">
      <c r="BS1474" s="96" t="n">
        <f aca="false">BR1474-2.5</f>
        <v>-2.5</v>
      </c>
    </row>
    <row r="1475" customFormat="false" ht="12" hidden="false" customHeight="false" outlineLevel="0" collapsed="false">
      <c r="BS1475" s="96" t="n">
        <f aca="false">BR1475-2.5</f>
        <v>-2.5</v>
      </c>
    </row>
    <row r="1476" customFormat="false" ht="12" hidden="false" customHeight="false" outlineLevel="0" collapsed="false">
      <c r="BS1476" s="96" t="n">
        <f aca="false">BR1476-2.5</f>
        <v>-2.5</v>
      </c>
    </row>
    <row r="1477" customFormat="false" ht="12" hidden="false" customHeight="false" outlineLevel="0" collapsed="false">
      <c r="BS1477" s="96" t="n">
        <f aca="false">BR1477-2.5</f>
        <v>-2.5</v>
      </c>
    </row>
    <row r="1478" customFormat="false" ht="12" hidden="false" customHeight="false" outlineLevel="0" collapsed="false">
      <c r="BS1478" s="96" t="n">
        <f aca="false">BR1478-2.5</f>
        <v>-2.5</v>
      </c>
    </row>
    <row r="1479" customFormat="false" ht="12" hidden="false" customHeight="false" outlineLevel="0" collapsed="false">
      <c r="BS1479" s="96" t="n">
        <f aca="false">BR1479-2.5</f>
        <v>-2.5</v>
      </c>
    </row>
    <row r="1480" customFormat="false" ht="12" hidden="false" customHeight="false" outlineLevel="0" collapsed="false">
      <c r="BS1480" s="96" t="n">
        <f aca="false">BR1480-2.5</f>
        <v>-2.5</v>
      </c>
    </row>
    <row r="1481" customFormat="false" ht="12" hidden="false" customHeight="false" outlineLevel="0" collapsed="false">
      <c r="BS1481" s="96" t="n">
        <f aca="false">BR1481-2.5</f>
        <v>-2.5</v>
      </c>
    </row>
    <row r="1482" customFormat="false" ht="12" hidden="false" customHeight="false" outlineLevel="0" collapsed="false">
      <c r="BS1482" s="96" t="n">
        <f aca="false">BR1482-2.5</f>
        <v>-2.5</v>
      </c>
    </row>
    <row r="1483" customFormat="false" ht="12" hidden="false" customHeight="false" outlineLevel="0" collapsed="false">
      <c r="BS1483" s="96" t="n">
        <f aca="false">BR1483-2.5</f>
        <v>-2.5</v>
      </c>
    </row>
    <row r="1484" customFormat="false" ht="12" hidden="false" customHeight="false" outlineLevel="0" collapsed="false">
      <c r="BS1484" s="96" t="n">
        <f aca="false">BR1484-2.5</f>
        <v>-2.5</v>
      </c>
    </row>
    <row r="1485" customFormat="false" ht="12" hidden="false" customHeight="false" outlineLevel="0" collapsed="false">
      <c r="BS1485" s="96" t="n">
        <f aca="false">BR1485-2.5</f>
        <v>-2.5</v>
      </c>
    </row>
    <row r="1486" customFormat="false" ht="12" hidden="false" customHeight="false" outlineLevel="0" collapsed="false">
      <c r="BS1486" s="96" t="n">
        <f aca="false">BR1486-2.5</f>
        <v>-2.5</v>
      </c>
    </row>
    <row r="1487" customFormat="false" ht="12" hidden="false" customHeight="false" outlineLevel="0" collapsed="false">
      <c r="BS1487" s="96" t="n">
        <f aca="false">BR1487-2.5</f>
        <v>-2.5</v>
      </c>
    </row>
    <row r="1488" customFormat="false" ht="12" hidden="false" customHeight="false" outlineLevel="0" collapsed="false">
      <c r="BS1488" s="96" t="n">
        <f aca="false">BR1488-2.5</f>
        <v>-2.5</v>
      </c>
    </row>
    <row r="1489" customFormat="false" ht="12" hidden="false" customHeight="false" outlineLevel="0" collapsed="false">
      <c r="BS1489" s="96" t="n">
        <f aca="false">BR1489-2.5</f>
        <v>-2.5</v>
      </c>
    </row>
    <row r="1490" customFormat="false" ht="12" hidden="false" customHeight="false" outlineLevel="0" collapsed="false">
      <c r="BS1490" s="96" t="n">
        <f aca="false">BR1490-2.5</f>
        <v>-2.5</v>
      </c>
    </row>
    <row r="1491" customFormat="false" ht="12" hidden="false" customHeight="false" outlineLevel="0" collapsed="false">
      <c r="BS1491" s="96" t="n">
        <f aca="false">BR1491-2.5</f>
        <v>-2.5</v>
      </c>
    </row>
    <row r="1492" customFormat="false" ht="12" hidden="false" customHeight="false" outlineLevel="0" collapsed="false">
      <c r="BS1492" s="96" t="n">
        <f aca="false">BR1492-2.5</f>
        <v>-2.5</v>
      </c>
    </row>
    <row r="1493" customFormat="false" ht="12" hidden="false" customHeight="false" outlineLevel="0" collapsed="false">
      <c r="BS1493" s="96" t="n">
        <f aca="false">BR1493-2.5</f>
        <v>-2.5</v>
      </c>
    </row>
    <row r="1494" customFormat="false" ht="12" hidden="false" customHeight="false" outlineLevel="0" collapsed="false">
      <c r="BS1494" s="96" t="n">
        <f aca="false">BR1494-2.5</f>
        <v>-2.5</v>
      </c>
    </row>
    <row r="1495" customFormat="false" ht="12" hidden="false" customHeight="false" outlineLevel="0" collapsed="false">
      <c r="BS1495" s="96" t="n">
        <f aca="false">BR1495-2.5</f>
        <v>-2.5</v>
      </c>
    </row>
    <row r="1496" customFormat="false" ht="12" hidden="false" customHeight="false" outlineLevel="0" collapsed="false">
      <c r="BS1496" s="96" t="n">
        <f aca="false">BR1496-2.5</f>
        <v>-2.5</v>
      </c>
    </row>
    <row r="1497" customFormat="false" ht="12" hidden="false" customHeight="false" outlineLevel="0" collapsed="false">
      <c r="BS1497" s="96" t="n">
        <f aca="false">BR1497-2.5</f>
        <v>-2.5</v>
      </c>
    </row>
    <row r="1498" customFormat="false" ht="12" hidden="false" customHeight="false" outlineLevel="0" collapsed="false">
      <c r="BS1498" s="96" t="n">
        <f aca="false">BR1498-2.5</f>
        <v>-2.5</v>
      </c>
    </row>
    <row r="1499" customFormat="false" ht="12" hidden="false" customHeight="false" outlineLevel="0" collapsed="false">
      <c r="BS1499" s="96" t="n">
        <f aca="false">BR1499-2.5</f>
        <v>-2.5</v>
      </c>
    </row>
    <row r="1500" customFormat="false" ht="12" hidden="false" customHeight="false" outlineLevel="0" collapsed="false">
      <c r="BS1500" s="96" t="n">
        <f aca="false">BR1500-2.5</f>
        <v>-2.5</v>
      </c>
    </row>
    <row r="1501" customFormat="false" ht="12" hidden="false" customHeight="false" outlineLevel="0" collapsed="false">
      <c r="BS1501" s="96" t="n">
        <f aca="false">BR1501-2.5</f>
        <v>-2.5</v>
      </c>
    </row>
    <row r="1502" customFormat="false" ht="12" hidden="false" customHeight="false" outlineLevel="0" collapsed="false">
      <c r="BS1502" s="96" t="n">
        <f aca="false">BR1502-2.5</f>
        <v>-2.5</v>
      </c>
    </row>
    <row r="1503" customFormat="false" ht="12" hidden="false" customHeight="false" outlineLevel="0" collapsed="false">
      <c r="BS1503" s="96" t="n">
        <f aca="false">BR1503-2.5</f>
        <v>-2.5</v>
      </c>
    </row>
    <row r="1504" customFormat="false" ht="12" hidden="false" customHeight="false" outlineLevel="0" collapsed="false">
      <c r="BS1504" s="96" t="n">
        <f aca="false">BR1504-2.5</f>
        <v>-2.5</v>
      </c>
    </row>
    <row r="1505" customFormat="false" ht="12" hidden="false" customHeight="false" outlineLevel="0" collapsed="false">
      <c r="BS1505" s="96" t="n">
        <f aca="false">BR1505-2.5</f>
        <v>-2.5</v>
      </c>
    </row>
    <row r="1506" customFormat="false" ht="12" hidden="false" customHeight="false" outlineLevel="0" collapsed="false">
      <c r="BS1506" s="96" t="n">
        <f aca="false">BR1506-2.5</f>
        <v>-2.5</v>
      </c>
    </row>
    <row r="1507" customFormat="false" ht="12" hidden="false" customHeight="false" outlineLevel="0" collapsed="false">
      <c r="BS1507" s="96" t="n">
        <f aca="false">BR1507-2.5</f>
        <v>-2.5</v>
      </c>
    </row>
    <row r="1508" customFormat="false" ht="12" hidden="false" customHeight="false" outlineLevel="0" collapsed="false">
      <c r="BS1508" s="96" t="n">
        <f aca="false">BR1508-2.5</f>
        <v>-2.5</v>
      </c>
    </row>
    <row r="1509" customFormat="false" ht="12" hidden="false" customHeight="false" outlineLevel="0" collapsed="false">
      <c r="BS1509" s="96" t="n">
        <f aca="false">BR1509-2.5</f>
        <v>-2.5</v>
      </c>
    </row>
    <row r="1510" customFormat="false" ht="12" hidden="false" customHeight="false" outlineLevel="0" collapsed="false">
      <c r="BS1510" s="96" t="n">
        <f aca="false">BR1510-2.5</f>
        <v>-2.5</v>
      </c>
    </row>
    <row r="1511" customFormat="false" ht="12" hidden="false" customHeight="false" outlineLevel="0" collapsed="false">
      <c r="BS1511" s="96" t="n">
        <f aca="false">BR1511-2.5</f>
        <v>-2.5</v>
      </c>
    </row>
    <row r="1512" customFormat="false" ht="12" hidden="false" customHeight="false" outlineLevel="0" collapsed="false">
      <c r="BS1512" s="96" t="n">
        <f aca="false">BR1512-2.5</f>
        <v>-2.5</v>
      </c>
    </row>
    <row r="1513" customFormat="false" ht="12" hidden="false" customHeight="false" outlineLevel="0" collapsed="false">
      <c r="BS1513" s="96" t="n">
        <f aca="false">BR1513-2.5</f>
        <v>-2.5</v>
      </c>
    </row>
    <row r="1514" customFormat="false" ht="12" hidden="false" customHeight="false" outlineLevel="0" collapsed="false">
      <c r="BS1514" s="96" t="n">
        <f aca="false">BR1514-2.5</f>
        <v>-2.5</v>
      </c>
    </row>
    <row r="1515" customFormat="false" ht="12" hidden="false" customHeight="false" outlineLevel="0" collapsed="false">
      <c r="BS1515" s="96" t="n">
        <f aca="false">BR1515-2.5</f>
        <v>-2.5</v>
      </c>
    </row>
    <row r="1516" customFormat="false" ht="12" hidden="false" customHeight="false" outlineLevel="0" collapsed="false">
      <c r="BS1516" s="96" t="n">
        <f aca="false">BR1516-2.5</f>
        <v>-2.5</v>
      </c>
    </row>
    <row r="1517" customFormat="false" ht="12" hidden="false" customHeight="false" outlineLevel="0" collapsed="false">
      <c r="BS1517" s="96" t="n">
        <f aca="false">BR1517-2.5</f>
        <v>-2.5</v>
      </c>
    </row>
    <row r="1518" customFormat="false" ht="12" hidden="false" customHeight="false" outlineLevel="0" collapsed="false">
      <c r="BS1518" s="96" t="n">
        <f aca="false">BR1518-2.5</f>
        <v>-2.5</v>
      </c>
    </row>
    <row r="1519" customFormat="false" ht="12" hidden="false" customHeight="false" outlineLevel="0" collapsed="false">
      <c r="BS1519" s="96" t="n">
        <f aca="false">BR1519-2.5</f>
        <v>-2.5</v>
      </c>
    </row>
    <row r="1520" customFormat="false" ht="12" hidden="false" customHeight="false" outlineLevel="0" collapsed="false">
      <c r="BS1520" s="96" t="n">
        <f aca="false">BR1520-2.5</f>
        <v>-2.5</v>
      </c>
    </row>
    <row r="1521" customFormat="false" ht="12" hidden="false" customHeight="false" outlineLevel="0" collapsed="false">
      <c r="BS1521" s="96" t="n">
        <f aca="false">BR1521-2.5</f>
        <v>-2.5</v>
      </c>
    </row>
    <row r="1522" customFormat="false" ht="12" hidden="false" customHeight="false" outlineLevel="0" collapsed="false">
      <c r="BS1522" s="96" t="n">
        <f aca="false">BR1522-2.5</f>
        <v>-2.5</v>
      </c>
    </row>
    <row r="1523" customFormat="false" ht="12" hidden="false" customHeight="false" outlineLevel="0" collapsed="false">
      <c r="BS1523" s="96" t="n">
        <f aca="false">BR1523-2.5</f>
        <v>-2.5</v>
      </c>
    </row>
    <row r="1524" customFormat="false" ht="12" hidden="false" customHeight="false" outlineLevel="0" collapsed="false">
      <c r="BS1524" s="96" t="n">
        <f aca="false">BR1524-2.5</f>
        <v>-2.5</v>
      </c>
    </row>
    <row r="1525" customFormat="false" ht="12" hidden="false" customHeight="false" outlineLevel="0" collapsed="false">
      <c r="BS1525" s="96" t="n">
        <f aca="false">BR1525-2.5</f>
        <v>-2.5</v>
      </c>
    </row>
    <row r="1526" customFormat="false" ht="12" hidden="false" customHeight="false" outlineLevel="0" collapsed="false">
      <c r="BS1526" s="96" t="n">
        <f aca="false">BR1526-2.5</f>
        <v>-2.5</v>
      </c>
    </row>
    <row r="1527" customFormat="false" ht="12" hidden="false" customHeight="false" outlineLevel="0" collapsed="false">
      <c r="BS1527" s="96" t="n">
        <f aca="false">BR1527-2.5</f>
        <v>-2.5</v>
      </c>
    </row>
    <row r="1528" customFormat="false" ht="12" hidden="false" customHeight="false" outlineLevel="0" collapsed="false">
      <c r="BS1528" s="96" t="n">
        <f aca="false">BR1528-2.5</f>
        <v>-2.5</v>
      </c>
    </row>
    <row r="1529" customFormat="false" ht="12" hidden="false" customHeight="false" outlineLevel="0" collapsed="false">
      <c r="BS1529" s="96" t="n">
        <f aca="false">BR1529-2.5</f>
        <v>-2.5</v>
      </c>
    </row>
    <row r="1530" customFormat="false" ht="12" hidden="false" customHeight="false" outlineLevel="0" collapsed="false">
      <c r="BS1530" s="96" t="n">
        <f aca="false">BR1530-2.5</f>
        <v>-2.5</v>
      </c>
    </row>
    <row r="1531" customFormat="false" ht="12" hidden="false" customHeight="false" outlineLevel="0" collapsed="false">
      <c r="BS1531" s="96" t="n">
        <f aca="false">BR1531-2.5</f>
        <v>-2.5</v>
      </c>
    </row>
    <row r="1532" customFormat="false" ht="12" hidden="false" customHeight="false" outlineLevel="0" collapsed="false">
      <c r="BS1532" s="96" t="n">
        <f aca="false">BR1532-2.5</f>
        <v>-2.5</v>
      </c>
    </row>
    <row r="1533" customFormat="false" ht="12" hidden="false" customHeight="false" outlineLevel="0" collapsed="false">
      <c r="BS1533" s="96" t="n">
        <f aca="false">BR1533-2.5</f>
        <v>-2.5</v>
      </c>
    </row>
    <row r="1534" customFormat="false" ht="12" hidden="false" customHeight="false" outlineLevel="0" collapsed="false">
      <c r="BS1534" s="96" t="n">
        <f aca="false">BR1534-2.5</f>
        <v>-2.5</v>
      </c>
    </row>
    <row r="1535" customFormat="false" ht="12" hidden="false" customHeight="false" outlineLevel="0" collapsed="false">
      <c r="BS1535" s="96" t="n">
        <f aca="false">BR1535-2.5</f>
        <v>-2.5</v>
      </c>
    </row>
    <row r="1536" customFormat="false" ht="12" hidden="false" customHeight="false" outlineLevel="0" collapsed="false">
      <c r="BS1536" s="96" t="n">
        <f aca="false">BR1536-2.5</f>
        <v>-2.5</v>
      </c>
    </row>
    <row r="1537" customFormat="false" ht="12" hidden="false" customHeight="false" outlineLevel="0" collapsed="false">
      <c r="BS1537" s="96" t="n">
        <f aca="false">BR1537-2.5</f>
        <v>-2.5</v>
      </c>
    </row>
    <row r="1538" customFormat="false" ht="12" hidden="false" customHeight="false" outlineLevel="0" collapsed="false">
      <c r="BS1538" s="96" t="n">
        <f aca="false">BR1538-2.5</f>
        <v>-2.5</v>
      </c>
    </row>
    <row r="1539" customFormat="false" ht="12" hidden="false" customHeight="false" outlineLevel="0" collapsed="false">
      <c r="BS1539" s="96" t="n">
        <f aca="false">BR1539-2.5</f>
        <v>-2.5</v>
      </c>
    </row>
    <row r="1540" customFormat="false" ht="12" hidden="false" customHeight="false" outlineLevel="0" collapsed="false">
      <c r="BS1540" s="96" t="n">
        <f aca="false">BR1540-2.5</f>
        <v>-2.5</v>
      </c>
    </row>
    <row r="1541" customFormat="false" ht="12" hidden="false" customHeight="false" outlineLevel="0" collapsed="false">
      <c r="BS1541" s="96" t="n">
        <f aca="false">BR1541-2.5</f>
        <v>-2.5</v>
      </c>
    </row>
    <row r="1542" customFormat="false" ht="12" hidden="false" customHeight="false" outlineLevel="0" collapsed="false">
      <c r="BS1542" s="96" t="n">
        <f aca="false">BR1542-2.5</f>
        <v>-2.5</v>
      </c>
    </row>
    <row r="1543" customFormat="false" ht="12" hidden="false" customHeight="false" outlineLevel="0" collapsed="false">
      <c r="BS1543" s="96" t="n">
        <f aca="false">BR1543-2.5</f>
        <v>-2.5</v>
      </c>
    </row>
    <row r="1544" customFormat="false" ht="12" hidden="false" customHeight="false" outlineLevel="0" collapsed="false">
      <c r="BS1544" s="96" t="n">
        <f aca="false">BR1544-2.5</f>
        <v>-2.5</v>
      </c>
    </row>
    <row r="1545" customFormat="false" ht="12" hidden="false" customHeight="false" outlineLevel="0" collapsed="false">
      <c r="BS1545" s="96" t="n">
        <f aca="false">BR1545-2.5</f>
        <v>-2.5</v>
      </c>
    </row>
    <row r="1546" customFormat="false" ht="12" hidden="false" customHeight="false" outlineLevel="0" collapsed="false">
      <c r="BS1546" s="96" t="n">
        <f aca="false">BR1546-2.5</f>
        <v>-2.5</v>
      </c>
    </row>
    <row r="1547" customFormat="false" ht="12" hidden="false" customHeight="false" outlineLevel="0" collapsed="false">
      <c r="BS1547" s="96" t="n">
        <f aca="false">BR1547-2.5</f>
        <v>-2.5</v>
      </c>
    </row>
    <row r="1548" customFormat="false" ht="12" hidden="false" customHeight="false" outlineLevel="0" collapsed="false">
      <c r="BS1548" s="96" t="n">
        <f aca="false">BR1548-2.5</f>
        <v>-2.5</v>
      </c>
    </row>
    <row r="1549" customFormat="false" ht="12" hidden="false" customHeight="false" outlineLevel="0" collapsed="false">
      <c r="BS1549" s="96" t="n">
        <f aca="false">BR1549-2.5</f>
        <v>-2.5</v>
      </c>
    </row>
    <row r="1550" customFormat="false" ht="12" hidden="false" customHeight="false" outlineLevel="0" collapsed="false">
      <c r="BS1550" s="96" t="n">
        <f aca="false">BR1550-2.5</f>
        <v>-2.5</v>
      </c>
    </row>
    <row r="1551" customFormat="false" ht="12" hidden="false" customHeight="false" outlineLevel="0" collapsed="false">
      <c r="BS1551" s="96" t="n">
        <f aca="false">BR1551-2.5</f>
        <v>-2.5</v>
      </c>
    </row>
    <row r="1552" customFormat="false" ht="12" hidden="false" customHeight="false" outlineLevel="0" collapsed="false">
      <c r="BS1552" s="96" t="n">
        <f aca="false">BR1552-2.5</f>
        <v>-2.5</v>
      </c>
    </row>
    <row r="1553" customFormat="false" ht="12" hidden="false" customHeight="false" outlineLevel="0" collapsed="false">
      <c r="BS1553" s="96" t="n">
        <f aca="false">BR1553-2.5</f>
        <v>-2.5</v>
      </c>
    </row>
    <row r="1554" customFormat="false" ht="12" hidden="false" customHeight="false" outlineLevel="0" collapsed="false">
      <c r="BS1554" s="96" t="n">
        <f aca="false">BR1554-2.5</f>
        <v>-2.5</v>
      </c>
    </row>
    <row r="1555" customFormat="false" ht="12" hidden="false" customHeight="false" outlineLevel="0" collapsed="false">
      <c r="BS1555" s="96" t="n">
        <f aca="false">BR1555-2.5</f>
        <v>-2.5</v>
      </c>
    </row>
    <row r="1556" customFormat="false" ht="12" hidden="false" customHeight="false" outlineLevel="0" collapsed="false">
      <c r="BS1556" s="96" t="n">
        <f aca="false">BR1556-2.5</f>
        <v>-2.5</v>
      </c>
    </row>
    <row r="1557" customFormat="false" ht="12" hidden="false" customHeight="false" outlineLevel="0" collapsed="false">
      <c r="BS1557" s="96" t="n">
        <f aca="false">BR1557-2.5</f>
        <v>-2.5</v>
      </c>
    </row>
    <row r="1558" customFormat="false" ht="12" hidden="false" customHeight="false" outlineLevel="0" collapsed="false">
      <c r="BS1558" s="96" t="n">
        <f aca="false">BR1558-2.5</f>
        <v>-2.5</v>
      </c>
    </row>
    <row r="1559" customFormat="false" ht="12" hidden="false" customHeight="false" outlineLevel="0" collapsed="false">
      <c r="BS1559" s="96" t="n">
        <f aca="false">BR1559-2.5</f>
        <v>-2.5</v>
      </c>
    </row>
    <row r="1560" customFormat="false" ht="12" hidden="false" customHeight="false" outlineLevel="0" collapsed="false">
      <c r="BS1560" s="96" t="n">
        <f aca="false">BR1560-2.5</f>
        <v>-2.5</v>
      </c>
    </row>
    <row r="1561" customFormat="false" ht="12" hidden="false" customHeight="false" outlineLevel="0" collapsed="false">
      <c r="BS1561" s="96" t="n">
        <f aca="false">BR1561-2.5</f>
        <v>-2.5</v>
      </c>
    </row>
    <row r="1562" customFormat="false" ht="12" hidden="false" customHeight="false" outlineLevel="0" collapsed="false">
      <c r="BS1562" s="96" t="n">
        <f aca="false">BR1562-2.5</f>
        <v>-2.5</v>
      </c>
    </row>
    <row r="1563" customFormat="false" ht="12" hidden="false" customHeight="false" outlineLevel="0" collapsed="false">
      <c r="BS1563" s="96" t="n">
        <f aca="false">BR1563-2.5</f>
        <v>-2.5</v>
      </c>
    </row>
    <row r="1564" customFormat="false" ht="12" hidden="false" customHeight="false" outlineLevel="0" collapsed="false">
      <c r="BS1564" s="96" t="n">
        <f aca="false">BR1564-2.5</f>
        <v>-2.5</v>
      </c>
    </row>
    <row r="1565" customFormat="false" ht="12" hidden="false" customHeight="false" outlineLevel="0" collapsed="false">
      <c r="BS1565" s="96" t="n">
        <f aca="false">BR1565-2.5</f>
        <v>-2.5</v>
      </c>
    </row>
    <row r="1566" customFormat="false" ht="12" hidden="false" customHeight="false" outlineLevel="0" collapsed="false">
      <c r="BS1566" s="96" t="n">
        <f aca="false">BR1566-2.5</f>
        <v>-2.5</v>
      </c>
    </row>
    <row r="1567" customFormat="false" ht="12" hidden="false" customHeight="false" outlineLevel="0" collapsed="false">
      <c r="BS1567" s="96" t="n">
        <f aca="false">BR1567-2.5</f>
        <v>-2.5</v>
      </c>
    </row>
    <row r="1568" customFormat="false" ht="12" hidden="false" customHeight="false" outlineLevel="0" collapsed="false">
      <c r="BS1568" s="96" t="n">
        <f aca="false">BR1568-2.5</f>
        <v>-2.5</v>
      </c>
    </row>
    <row r="1569" customFormat="false" ht="12" hidden="false" customHeight="false" outlineLevel="0" collapsed="false">
      <c r="BS1569" s="96" t="n">
        <f aca="false">BR1569-2.5</f>
        <v>-2.5</v>
      </c>
    </row>
    <row r="1570" customFormat="false" ht="12" hidden="false" customHeight="false" outlineLevel="0" collapsed="false">
      <c r="BS1570" s="96" t="n">
        <f aca="false">BR1570-2.5</f>
        <v>-2.5</v>
      </c>
    </row>
    <row r="1571" customFormat="false" ht="12" hidden="false" customHeight="false" outlineLevel="0" collapsed="false">
      <c r="BS1571" s="96" t="n">
        <f aca="false">BR1571-2.5</f>
        <v>-2.5</v>
      </c>
    </row>
    <row r="1572" customFormat="false" ht="12" hidden="false" customHeight="false" outlineLevel="0" collapsed="false">
      <c r="BS1572" s="96" t="n">
        <f aca="false">BR1572-2.5</f>
        <v>-2.5</v>
      </c>
    </row>
    <row r="1573" customFormat="false" ht="12" hidden="false" customHeight="false" outlineLevel="0" collapsed="false">
      <c r="BS1573" s="96" t="n">
        <f aca="false">BR1573-2.5</f>
        <v>-2.5</v>
      </c>
    </row>
    <row r="1574" customFormat="false" ht="12" hidden="false" customHeight="false" outlineLevel="0" collapsed="false">
      <c r="BS1574" s="96" t="n">
        <f aca="false">BR1574-2.5</f>
        <v>-2.5</v>
      </c>
    </row>
    <row r="1575" customFormat="false" ht="12" hidden="false" customHeight="false" outlineLevel="0" collapsed="false">
      <c r="BS1575" s="96" t="n">
        <f aca="false">BR1575-2.5</f>
        <v>-2.5</v>
      </c>
    </row>
    <row r="1576" customFormat="false" ht="12" hidden="false" customHeight="false" outlineLevel="0" collapsed="false">
      <c r="BS1576" s="96" t="n">
        <f aca="false">BR1576-2.5</f>
        <v>-2.5</v>
      </c>
    </row>
    <row r="1577" customFormat="false" ht="12" hidden="false" customHeight="false" outlineLevel="0" collapsed="false">
      <c r="BS1577" s="96" t="n">
        <f aca="false">BR1577-2.5</f>
        <v>-2.5</v>
      </c>
    </row>
    <row r="1578" customFormat="false" ht="12" hidden="false" customHeight="false" outlineLevel="0" collapsed="false">
      <c r="BS1578" s="96" t="n">
        <f aca="false">BR1578-2.5</f>
        <v>-2.5</v>
      </c>
    </row>
    <row r="1579" customFormat="false" ht="12" hidden="false" customHeight="false" outlineLevel="0" collapsed="false">
      <c r="BS1579" s="96" t="n">
        <f aca="false">BR1579-2.5</f>
        <v>-2.5</v>
      </c>
    </row>
    <row r="1580" customFormat="false" ht="12" hidden="false" customHeight="false" outlineLevel="0" collapsed="false">
      <c r="BS1580" s="96" t="n">
        <f aca="false">BR1580-2.5</f>
        <v>-2.5</v>
      </c>
    </row>
    <row r="1581" customFormat="false" ht="12" hidden="false" customHeight="false" outlineLevel="0" collapsed="false">
      <c r="BS1581" s="96" t="n">
        <f aca="false">BR1581-2.5</f>
        <v>-2.5</v>
      </c>
    </row>
    <row r="1582" customFormat="false" ht="12" hidden="false" customHeight="false" outlineLevel="0" collapsed="false">
      <c r="BS1582" s="96" t="n">
        <f aca="false">BR1582-2.5</f>
        <v>-2.5</v>
      </c>
    </row>
    <row r="1583" customFormat="false" ht="12" hidden="false" customHeight="false" outlineLevel="0" collapsed="false">
      <c r="BS1583" s="96" t="n">
        <f aca="false">BR1583-2.5</f>
        <v>-2.5</v>
      </c>
    </row>
    <row r="1584" customFormat="false" ht="12" hidden="false" customHeight="false" outlineLevel="0" collapsed="false">
      <c r="BS1584" s="96" t="n">
        <f aca="false">BR1584-2.5</f>
        <v>-2.5</v>
      </c>
    </row>
    <row r="1585" customFormat="false" ht="12" hidden="false" customHeight="false" outlineLevel="0" collapsed="false">
      <c r="BS1585" s="96" t="n">
        <f aca="false">BR1585-2.5</f>
        <v>-2.5</v>
      </c>
    </row>
    <row r="1586" customFormat="false" ht="12" hidden="false" customHeight="false" outlineLevel="0" collapsed="false">
      <c r="BS1586" s="96" t="n">
        <f aca="false">BR1586-2.5</f>
        <v>-2.5</v>
      </c>
    </row>
    <row r="1587" customFormat="false" ht="12" hidden="false" customHeight="false" outlineLevel="0" collapsed="false">
      <c r="BS1587" s="96" t="n">
        <f aca="false">BR1587-2.5</f>
        <v>-2.5</v>
      </c>
    </row>
    <row r="1588" customFormat="false" ht="12" hidden="false" customHeight="false" outlineLevel="0" collapsed="false">
      <c r="BS1588" s="96" t="n">
        <f aca="false">BR1588-2.5</f>
        <v>-2.5</v>
      </c>
    </row>
    <row r="1589" customFormat="false" ht="12" hidden="false" customHeight="false" outlineLevel="0" collapsed="false">
      <c r="BS1589" s="96" t="n">
        <f aca="false">BR1589-2.5</f>
        <v>-2.5</v>
      </c>
    </row>
    <row r="1590" customFormat="false" ht="12" hidden="false" customHeight="false" outlineLevel="0" collapsed="false">
      <c r="BS1590" s="96" t="n">
        <f aca="false">BR1590-2.5</f>
        <v>-2.5</v>
      </c>
    </row>
    <row r="1591" customFormat="false" ht="12" hidden="false" customHeight="false" outlineLevel="0" collapsed="false">
      <c r="BS1591" s="96" t="n">
        <f aca="false">BR1591-2.5</f>
        <v>-2.5</v>
      </c>
    </row>
    <row r="1592" customFormat="false" ht="12" hidden="false" customHeight="false" outlineLevel="0" collapsed="false">
      <c r="BS1592" s="96" t="n">
        <f aca="false">BR1592-2.5</f>
        <v>-2.5</v>
      </c>
    </row>
    <row r="1593" customFormat="false" ht="12" hidden="false" customHeight="false" outlineLevel="0" collapsed="false">
      <c r="BS1593" s="96" t="n">
        <f aca="false">BR1593-2.5</f>
        <v>-2.5</v>
      </c>
    </row>
    <row r="1594" customFormat="false" ht="12" hidden="false" customHeight="false" outlineLevel="0" collapsed="false">
      <c r="BS1594" s="96" t="n">
        <f aca="false">BR1594-2.5</f>
        <v>-2.5</v>
      </c>
    </row>
    <row r="1595" customFormat="false" ht="12" hidden="false" customHeight="false" outlineLevel="0" collapsed="false">
      <c r="BS1595" s="96" t="n">
        <f aca="false">BR1595-2.5</f>
        <v>-2.5</v>
      </c>
    </row>
    <row r="1596" customFormat="false" ht="12" hidden="false" customHeight="false" outlineLevel="0" collapsed="false">
      <c r="BS1596" s="96" t="n">
        <f aca="false">BR1596-2.5</f>
        <v>-2.5</v>
      </c>
    </row>
    <row r="1597" customFormat="false" ht="12" hidden="false" customHeight="false" outlineLevel="0" collapsed="false">
      <c r="BS1597" s="96" t="n">
        <f aca="false">BR1597-2.5</f>
        <v>-2.5</v>
      </c>
    </row>
    <row r="1598" customFormat="false" ht="12" hidden="false" customHeight="false" outlineLevel="0" collapsed="false">
      <c r="BS1598" s="96" t="n">
        <f aca="false">BR1598-2.5</f>
        <v>-2.5</v>
      </c>
    </row>
    <row r="1599" customFormat="false" ht="12" hidden="false" customHeight="false" outlineLevel="0" collapsed="false">
      <c r="BS1599" s="96" t="n">
        <f aca="false">BR1599-2.5</f>
        <v>-2.5</v>
      </c>
    </row>
    <row r="1600" customFormat="false" ht="12" hidden="false" customHeight="false" outlineLevel="0" collapsed="false">
      <c r="BS1600" s="96" t="n">
        <f aca="false">BR1600-2.5</f>
        <v>-2.5</v>
      </c>
    </row>
    <row r="1601" customFormat="false" ht="12" hidden="false" customHeight="false" outlineLevel="0" collapsed="false">
      <c r="BS1601" s="96" t="n">
        <f aca="false">BR1601-2.5</f>
        <v>-2.5</v>
      </c>
    </row>
    <row r="1602" customFormat="false" ht="12" hidden="false" customHeight="false" outlineLevel="0" collapsed="false">
      <c r="BS1602" s="96" t="n">
        <f aca="false">BR1602-2.5</f>
        <v>-2.5</v>
      </c>
    </row>
    <row r="1603" customFormat="false" ht="12" hidden="false" customHeight="false" outlineLevel="0" collapsed="false">
      <c r="BS1603" s="96" t="n">
        <f aca="false">BR1603-2.5</f>
        <v>-2.5</v>
      </c>
    </row>
    <row r="1604" customFormat="false" ht="12" hidden="false" customHeight="false" outlineLevel="0" collapsed="false">
      <c r="BS1604" s="96" t="n">
        <f aca="false">BR1604-2.5</f>
        <v>-2.5</v>
      </c>
    </row>
    <row r="1605" customFormat="false" ht="12" hidden="false" customHeight="false" outlineLevel="0" collapsed="false">
      <c r="BS1605" s="96" t="n">
        <f aca="false">BR1605-2.5</f>
        <v>-2.5</v>
      </c>
    </row>
    <row r="1606" customFormat="false" ht="12" hidden="false" customHeight="false" outlineLevel="0" collapsed="false">
      <c r="BS1606" s="96" t="n">
        <f aca="false">BR1606-2.5</f>
        <v>-2.5</v>
      </c>
    </row>
    <row r="1607" customFormat="false" ht="12" hidden="false" customHeight="false" outlineLevel="0" collapsed="false">
      <c r="BS1607" s="96" t="n">
        <f aca="false">BR1607-2.5</f>
        <v>-2.5</v>
      </c>
    </row>
    <row r="1608" customFormat="false" ht="12" hidden="false" customHeight="false" outlineLevel="0" collapsed="false">
      <c r="BS1608" s="96" t="n">
        <f aca="false">BR1608-2.5</f>
        <v>-2.5</v>
      </c>
    </row>
    <row r="1609" customFormat="false" ht="12" hidden="false" customHeight="false" outlineLevel="0" collapsed="false">
      <c r="BS1609" s="96" t="n">
        <f aca="false">BR1609-2.5</f>
        <v>-2.5</v>
      </c>
    </row>
    <row r="1610" customFormat="false" ht="12" hidden="false" customHeight="false" outlineLevel="0" collapsed="false">
      <c r="BS1610" s="96" t="n">
        <f aca="false">BR1610-2.5</f>
        <v>-2.5</v>
      </c>
    </row>
    <row r="1611" customFormat="false" ht="12" hidden="false" customHeight="false" outlineLevel="0" collapsed="false">
      <c r="BS1611" s="96" t="n">
        <f aca="false">BR1611-2.5</f>
        <v>-2.5</v>
      </c>
    </row>
    <row r="1612" customFormat="false" ht="12" hidden="false" customHeight="false" outlineLevel="0" collapsed="false">
      <c r="BS1612" s="96" t="n">
        <f aca="false">BR1612-2.5</f>
        <v>-2.5</v>
      </c>
    </row>
    <row r="1613" customFormat="false" ht="12" hidden="false" customHeight="false" outlineLevel="0" collapsed="false">
      <c r="BS1613" s="96" t="n">
        <f aca="false">BR1613-2.5</f>
        <v>-2.5</v>
      </c>
    </row>
    <row r="1614" customFormat="false" ht="12" hidden="false" customHeight="false" outlineLevel="0" collapsed="false">
      <c r="BS1614" s="96" t="n">
        <f aca="false">BR1614-2.5</f>
        <v>-2.5</v>
      </c>
    </row>
    <row r="1615" customFormat="false" ht="12" hidden="false" customHeight="false" outlineLevel="0" collapsed="false">
      <c r="BS1615" s="96" t="n">
        <f aca="false">BR1615-2.5</f>
        <v>-2.5</v>
      </c>
    </row>
    <row r="1616" customFormat="false" ht="12" hidden="false" customHeight="false" outlineLevel="0" collapsed="false">
      <c r="BS1616" s="96" t="n">
        <f aca="false">BR1616-2.5</f>
        <v>-2.5</v>
      </c>
    </row>
    <row r="1617" customFormat="false" ht="12" hidden="false" customHeight="false" outlineLevel="0" collapsed="false">
      <c r="BS1617" s="96" t="n">
        <f aca="false">BR1617-2.5</f>
        <v>-2.5</v>
      </c>
    </row>
    <row r="1618" customFormat="false" ht="12" hidden="false" customHeight="false" outlineLevel="0" collapsed="false">
      <c r="BS1618" s="96" t="n">
        <f aca="false">BR1618-2.5</f>
        <v>-2.5</v>
      </c>
    </row>
    <row r="1619" customFormat="false" ht="12" hidden="false" customHeight="false" outlineLevel="0" collapsed="false">
      <c r="BS1619" s="96" t="n">
        <f aca="false">BR1619-2.5</f>
        <v>-2.5</v>
      </c>
    </row>
    <row r="1620" customFormat="false" ht="12" hidden="false" customHeight="false" outlineLevel="0" collapsed="false">
      <c r="BS1620" s="96" t="n">
        <f aca="false">BR1620-2.5</f>
        <v>-2.5</v>
      </c>
    </row>
    <row r="1621" customFormat="false" ht="12" hidden="false" customHeight="false" outlineLevel="0" collapsed="false">
      <c r="BS1621" s="96" t="n">
        <f aca="false">BR1621-2.5</f>
        <v>-2.5</v>
      </c>
    </row>
    <row r="1622" customFormat="false" ht="12" hidden="false" customHeight="false" outlineLevel="0" collapsed="false">
      <c r="BS1622" s="96" t="n">
        <f aca="false">BR1622-2.5</f>
        <v>-2.5</v>
      </c>
    </row>
    <row r="1623" customFormat="false" ht="12" hidden="false" customHeight="false" outlineLevel="0" collapsed="false">
      <c r="BS1623" s="96" t="n">
        <f aca="false">BR1623-2.5</f>
        <v>-2.5</v>
      </c>
    </row>
    <row r="1624" customFormat="false" ht="12" hidden="false" customHeight="false" outlineLevel="0" collapsed="false">
      <c r="BS1624" s="96" t="n">
        <f aca="false">BR1624-2.5</f>
        <v>-2.5</v>
      </c>
    </row>
    <row r="1625" customFormat="false" ht="12" hidden="false" customHeight="false" outlineLevel="0" collapsed="false">
      <c r="BS1625" s="96" t="n">
        <f aca="false">BR1625-2.5</f>
        <v>-2.5</v>
      </c>
    </row>
    <row r="1626" customFormat="false" ht="12" hidden="false" customHeight="false" outlineLevel="0" collapsed="false">
      <c r="BS1626" s="96" t="n">
        <f aca="false">BR1626-2.5</f>
        <v>-2.5</v>
      </c>
    </row>
    <row r="1627" customFormat="false" ht="12" hidden="false" customHeight="false" outlineLevel="0" collapsed="false">
      <c r="BS1627" s="96" t="n">
        <f aca="false">BR1627-2.5</f>
        <v>-2.5</v>
      </c>
    </row>
    <row r="1628" customFormat="false" ht="12" hidden="false" customHeight="false" outlineLevel="0" collapsed="false">
      <c r="BS1628" s="96" t="n">
        <f aca="false">BR1628-2.5</f>
        <v>-2.5</v>
      </c>
    </row>
    <row r="1629" customFormat="false" ht="12" hidden="false" customHeight="false" outlineLevel="0" collapsed="false">
      <c r="BS1629" s="96" t="n">
        <f aca="false">BR1629-2.5</f>
        <v>-2.5</v>
      </c>
    </row>
    <row r="1630" customFormat="false" ht="12" hidden="false" customHeight="false" outlineLevel="0" collapsed="false">
      <c r="BS1630" s="96" t="n">
        <f aca="false">BR1630-2.5</f>
        <v>-2.5</v>
      </c>
    </row>
    <row r="1631" customFormat="false" ht="12" hidden="false" customHeight="false" outlineLevel="0" collapsed="false">
      <c r="BS1631" s="96" t="n">
        <f aca="false">BR1631-2.5</f>
        <v>-2.5</v>
      </c>
    </row>
    <row r="1632" customFormat="false" ht="12" hidden="false" customHeight="false" outlineLevel="0" collapsed="false">
      <c r="BS1632" s="96" t="n">
        <f aca="false">BR1632-2.5</f>
        <v>-2.5</v>
      </c>
    </row>
    <row r="1633" customFormat="false" ht="12" hidden="false" customHeight="false" outlineLevel="0" collapsed="false">
      <c r="BS1633" s="96" t="n">
        <f aca="false">BR1633-2.5</f>
        <v>-2.5</v>
      </c>
    </row>
    <row r="1634" customFormat="false" ht="12" hidden="false" customHeight="false" outlineLevel="0" collapsed="false">
      <c r="BS1634" s="96" t="n">
        <f aca="false">BR1634-2.5</f>
        <v>-2.5</v>
      </c>
    </row>
    <row r="1635" customFormat="false" ht="12" hidden="false" customHeight="false" outlineLevel="0" collapsed="false">
      <c r="BS1635" s="96" t="n">
        <f aca="false">BR1635-2.5</f>
        <v>-2.5</v>
      </c>
    </row>
    <row r="1636" customFormat="false" ht="12" hidden="false" customHeight="false" outlineLevel="0" collapsed="false">
      <c r="BS1636" s="96" t="n">
        <f aca="false">BR1636-2.5</f>
        <v>-2.5</v>
      </c>
    </row>
    <row r="1637" customFormat="false" ht="12" hidden="false" customHeight="false" outlineLevel="0" collapsed="false">
      <c r="BS1637" s="96" t="n">
        <f aca="false">BR1637-2.5</f>
        <v>-2.5</v>
      </c>
    </row>
    <row r="1638" customFormat="false" ht="12" hidden="false" customHeight="false" outlineLevel="0" collapsed="false">
      <c r="BS1638" s="96" t="n">
        <f aca="false">BR1638-2.5</f>
        <v>-2.5</v>
      </c>
    </row>
    <row r="1639" customFormat="false" ht="12" hidden="false" customHeight="false" outlineLevel="0" collapsed="false">
      <c r="BS1639" s="96" t="n">
        <f aca="false">BR1639-2.5</f>
        <v>-2.5</v>
      </c>
    </row>
    <row r="1640" customFormat="false" ht="12" hidden="false" customHeight="false" outlineLevel="0" collapsed="false">
      <c r="BS1640" s="96" t="n">
        <f aca="false">BR1640-2.5</f>
        <v>-2.5</v>
      </c>
    </row>
    <row r="1641" customFormat="false" ht="12" hidden="false" customHeight="false" outlineLevel="0" collapsed="false">
      <c r="BS1641" s="96" t="n">
        <f aca="false">BR1641-2.5</f>
        <v>-2.5</v>
      </c>
    </row>
    <row r="1642" customFormat="false" ht="12" hidden="false" customHeight="false" outlineLevel="0" collapsed="false">
      <c r="BS1642" s="96" t="n">
        <f aca="false">BR1642-2.5</f>
        <v>-2.5</v>
      </c>
    </row>
    <row r="1643" customFormat="false" ht="12" hidden="false" customHeight="false" outlineLevel="0" collapsed="false">
      <c r="BS1643" s="96" t="n">
        <f aca="false">BR1643-2.5</f>
        <v>-2.5</v>
      </c>
    </row>
    <row r="1644" customFormat="false" ht="12" hidden="false" customHeight="false" outlineLevel="0" collapsed="false">
      <c r="BS1644" s="96" t="n">
        <f aca="false">BR1644-2.5</f>
        <v>-2.5</v>
      </c>
    </row>
    <row r="1645" customFormat="false" ht="12" hidden="false" customHeight="false" outlineLevel="0" collapsed="false">
      <c r="BS1645" s="96" t="n">
        <f aca="false">BR1645-2.5</f>
        <v>-2.5</v>
      </c>
    </row>
    <row r="1646" customFormat="false" ht="12" hidden="false" customHeight="false" outlineLevel="0" collapsed="false">
      <c r="BS1646" s="96" t="n">
        <f aca="false">BR1646-2.5</f>
        <v>-2.5</v>
      </c>
    </row>
    <row r="1647" customFormat="false" ht="12" hidden="false" customHeight="false" outlineLevel="0" collapsed="false">
      <c r="BS1647" s="96" t="n">
        <f aca="false">BR1647-2.5</f>
        <v>-2.5</v>
      </c>
    </row>
    <row r="1648" customFormat="false" ht="12" hidden="false" customHeight="false" outlineLevel="0" collapsed="false">
      <c r="BS1648" s="96" t="n">
        <f aca="false">BR1648-2.5</f>
        <v>-2.5</v>
      </c>
    </row>
    <row r="1649" customFormat="false" ht="12" hidden="false" customHeight="false" outlineLevel="0" collapsed="false">
      <c r="BS1649" s="96" t="n">
        <f aca="false">BR1649-2.5</f>
        <v>-2.5</v>
      </c>
    </row>
    <row r="1650" customFormat="false" ht="12" hidden="false" customHeight="false" outlineLevel="0" collapsed="false">
      <c r="BS1650" s="96" t="n">
        <f aca="false">BR1650-2.5</f>
        <v>-2.5</v>
      </c>
    </row>
    <row r="1651" customFormat="false" ht="12" hidden="false" customHeight="false" outlineLevel="0" collapsed="false">
      <c r="BS1651" s="96" t="n">
        <f aca="false">BR1651-2.5</f>
        <v>-2.5</v>
      </c>
    </row>
    <row r="1652" customFormat="false" ht="12" hidden="false" customHeight="false" outlineLevel="0" collapsed="false">
      <c r="BS1652" s="96" t="n">
        <f aca="false">BR1652-2.5</f>
        <v>-2.5</v>
      </c>
    </row>
    <row r="1653" customFormat="false" ht="12" hidden="false" customHeight="false" outlineLevel="0" collapsed="false">
      <c r="BS1653" s="96" t="n">
        <f aca="false">BR1653-2.5</f>
        <v>-2.5</v>
      </c>
    </row>
    <row r="1654" customFormat="false" ht="12" hidden="false" customHeight="false" outlineLevel="0" collapsed="false">
      <c r="BS1654" s="96" t="n">
        <f aca="false">BR1654-2.5</f>
        <v>-2.5</v>
      </c>
    </row>
    <row r="1655" customFormat="false" ht="12" hidden="false" customHeight="false" outlineLevel="0" collapsed="false">
      <c r="BS1655" s="96" t="n">
        <f aca="false">BR1655-2.5</f>
        <v>-2.5</v>
      </c>
    </row>
    <row r="1656" customFormat="false" ht="12" hidden="false" customHeight="false" outlineLevel="0" collapsed="false">
      <c r="BS1656" s="96" t="n">
        <f aca="false">BR1656-2.5</f>
        <v>-2.5</v>
      </c>
    </row>
    <row r="1657" customFormat="false" ht="12" hidden="false" customHeight="false" outlineLevel="0" collapsed="false">
      <c r="BS1657" s="96" t="n">
        <f aca="false">BR1657-2.5</f>
        <v>-2.5</v>
      </c>
    </row>
    <row r="1658" customFormat="false" ht="12" hidden="false" customHeight="false" outlineLevel="0" collapsed="false">
      <c r="BS1658" s="96" t="n">
        <f aca="false">BR1658-2.5</f>
        <v>-2.5</v>
      </c>
    </row>
    <row r="1659" customFormat="false" ht="12" hidden="false" customHeight="false" outlineLevel="0" collapsed="false">
      <c r="BS1659" s="96" t="n">
        <f aca="false">BR1659-2.5</f>
        <v>-2.5</v>
      </c>
    </row>
    <row r="1660" customFormat="false" ht="12" hidden="false" customHeight="false" outlineLevel="0" collapsed="false">
      <c r="BS1660" s="96" t="n">
        <f aca="false">BR1660-2.5</f>
        <v>-2.5</v>
      </c>
    </row>
    <row r="1661" customFormat="false" ht="12" hidden="false" customHeight="false" outlineLevel="0" collapsed="false">
      <c r="BS1661" s="96" t="n">
        <f aca="false">BR1661-2.5</f>
        <v>-2.5</v>
      </c>
    </row>
    <row r="1662" customFormat="false" ht="12" hidden="false" customHeight="false" outlineLevel="0" collapsed="false">
      <c r="BS1662" s="96" t="n">
        <f aca="false">BR1662-2.5</f>
        <v>-2.5</v>
      </c>
    </row>
    <row r="1663" customFormat="false" ht="12" hidden="false" customHeight="false" outlineLevel="0" collapsed="false">
      <c r="BS1663" s="96" t="n">
        <f aca="false">BR1663-2.5</f>
        <v>-2.5</v>
      </c>
    </row>
    <row r="1664" customFormat="false" ht="12" hidden="false" customHeight="false" outlineLevel="0" collapsed="false">
      <c r="BS1664" s="96" t="n">
        <f aca="false">BR1664-2.5</f>
        <v>-2.5</v>
      </c>
    </row>
    <row r="1665" customFormat="false" ht="12" hidden="false" customHeight="false" outlineLevel="0" collapsed="false">
      <c r="BS1665" s="96" t="n">
        <f aca="false">BR1665-2.5</f>
        <v>-2.5</v>
      </c>
    </row>
    <row r="1666" customFormat="false" ht="12" hidden="false" customHeight="false" outlineLevel="0" collapsed="false">
      <c r="BS1666" s="96" t="n">
        <f aca="false">BR1666-2.5</f>
        <v>-2.5</v>
      </c>
    </row>
    <row r="1667" customFormat="false" ht="12" hidden="false" customHeight="false" outlineLevel="0" collapsed="false">
      <c r="BS1667" s="96" t="n">
        <f aca="false">BR1667-2.5</f>
        <v>-2.5</v>
      </c>
    </row>
    <row r="1668" customFormat="false" ht="12" hidden="false" customHeight="false" outlineLevel="0" collapsed="false">
      <c r="BS1668" s="96" t="n">
        <f aca="false">BR1668-2.5</f>
        <v>-2.5</v>
      </c>
    </row>
    <row r="1669" customFormat="false" ht="12" hidden="false" customHeight="false" outlineLevel="0" collapsed="false">
      <c r="BS1669" s="96" t="n">
        <f aca="false">BR1669-2.5</f>
        <v>-2.5</v>
      </c>
    </row>
    <row r="1670" customFormat="false" ht="12" hidden="false" customHeight="false" outlineLevel="0" collapsed="false">
      <c r="BS1670" s="96" t="n">
        <f aca="false">BR1670-2.5</f>
        <v>-2.5</v>
      </c>
    </row>
    <row r="1671" customFormat="false" ht="12" hidden="false" customHeight="false" outlineLevel="0" collapsed="false">
      <c r="BS1671" s="96" t="n">
        <f aca="false">BR1671-2.5</f>
        <v>-2.5</v>
      </c>
    </row>
    <row r="1672" customFormat="false" ht="12" hidden="false" customHeight="false" outlineLevel="0" collapsed="false">
      <c r="BS1672" s="96" t="n">
        <f aca="false">BR1672-2.5</f>
        <v>-2.5</v>
      </c>
    </row>
    <row r="1673" customFormat="false" ht="12" hidden="false" customHeight="false" outlineLevel="0" collapsed="false">
      <c r="BS1673" s="96" t="n">
        <f aca="false">BR1673-2.5</f>
        <v>-2.5</v>
      </c>
    </row>
    <row r="1674" customFormat="false" ht="12" hidden="false" customHeight="false" outlineLevel="0" collapsed="false">
      <c r="BS1674" s="96" t="n">
        <f aca="false">BR1674-2.5</f>
        <v>-2.5</v>
      </c>
    </row>
    <row r="1675" customFormat="false" ht="12" hidden="false" customHeight="false" outlineLevel="0" collapsed="false">
      <c r="BS1675" s="96" t="n">
        <f aca="false">BR1675-2.5</f>
        <v>-2.5</v>
      </c>
    </row>
    <row r="1676" customFormat="false" ht="12" hidden="false" customHeight="false" outlineLevel="0" collapsed="false">
      <c r="BS1676" s="96" t="n">
        <f aca="false">BR1676-2.5</f>
        <v>-2.5</v>
      </c>
    </row>
    <row r="1677" customFormat="false" ht="12" hidden="false" customHeight="false" outlineLevel="0" collapsed="false">
      <c r="BS1677" s="96" t="n">
        <f aca="false">BR1677-2.5</f>
        <v>-2.5</v>
      </c>
    </row>
    <row r="1678" customFormat="false" ht="12" hidden="false" customHeight="false" outlineLevel="0" collapsed="false">
      <c r="BS1678" s="96" t="n">
        <f aca="false">BR1678-2.5</f>
        <v>-2.5</v>
      </c>
    </row>
    <row r="1679" customFormat="false" ht="12" hidden="false" customHeight="false" outlineLevel="0" collapsed="false">
      <c r="BS1679" s="96" t="n">
        <f aca="false">BR1679-2.5</f>
        <v>-2.5</v>
      </c>
    </row>
    <row r="1680" customFormat="false" ht="12" hidden="false" customHeight="false" outlineLevel="0" collapsed="false">
      <c r="BS1680" s="96" t="n">
        <f aca="false">BR1680-2.5</f>
        <v>-2.5</v>
      </c>
    </row>
    <row r="1681" customFormat="false" ht="12" hidden="false" customHeight="false" outlineLevel="0" collapsed="false">
      <c r="BS1681" s="96" t="n">
        <f aca="false">BR1681-2.5</f>
        <v>-2.5</v>
      </c>
    </row>
    <row r="1682" customFormat="false" ht="12" hidden="false" customHeight="false" outlineLevel="0" collapsed="false">
      <c r="BS1682" s="96" t="n">
        <f aca="false">BR1682-2.5</f>
        <v>-2.5</v>
      </c>
    </row>
    <row r="1683" customFormat="false" ht="12" hidden="false" customHeight="false" outlineLevel="0" collapsed="false">
      <c r="BS1683" s="96" t="n">
        <f aca="false">BR1683-2.5</f>
        <v>-2.5</v>
      </c>
    </row>
    <row r="1684" customFormat="false" ht="12" hidden="false" customHeight="false" outlineLevel="0" collapsed="false">
      <c r="BS1684" s="96" t="n">
        <f aca="false">BR1684-2.5</f>
        <v>-2.5</v>
      </c>
    </row>
    <row r="1685" customFormat="false" ht="12" hidden="false" customHeight="false" outlineLevel="0" collapsed="false">
      <c r="BS1685" s="96" t="n">
        <f aca="false">BR1685-2.5</f>
        <v>-2.5</v>
      </c>
    </row>
    <row r="1686" customFormat="false" ht="12" hidden="false" customHeight="false" outlineLevel="0" collapsed="false">
      <c r="BS1686" s="96" t="n">
        <f aca="false">BR1686-2.5</f>
        <v>-2.5</v>
      </c>
    </row>
    <row r="1687" customFormat="false" ht="12" hidden="false" customHeight="false" outlineLevel="0" collapsed="false">
      <c r="BS1687" s="96" t="n">
        <f aca="false">BR1687-2.5</f>
        <v>-2.5</v>
      </c>
    </row>
    <row r="1688" customFormat="false" ht="12" hidden="false" customHeight="false" outlineLevel="0" collapsed="false">
      <c r="BS1688" s="96" t="n">
        <f aca="false">BR1688-2.5</f>
        <v>-2.5</v>
      </c>
    </row>
    <row r="1689" customFormat="false" ht="12" hidden="false" customHeight="false" outlineLevel="0" collapsed="false">
      <c r="BS1689" s="96" t="n">
        <f aca="false">BR1689-2.5</f>
        <v>-2.5</v>
      </c>
    </row>
    <row r="1690" customFormat="false" ht="12" hidden="false" customHeight="false" outlineLevel="0" collapsed="false">
      <c r="BS1690" s="96" t="n">
        <f aca="false">BR1690-2.5</f>
        <v>-2.5</v>
      </c>
    </row>
    <row r="1691" customFormat="false" ht="12" hidden="false" customHeight="false" outlineLevel="0" collapsed="false">
      <c r="BS1691" s="96" t="n">
        <f aca="false">BR1691-2.5</f>
        <v>-2.5</v>
      </c>
    </row>
    <row r="1692" customFormat="false" ht="12" hidden="false" customHeight="false" outlineLevel="0" collapsed="false">
      <c r="BS1692" s="96" t="n">
        <f aca="false">BR1692-2.5</f>
        <v>-2.5</v>
      </c>
    </row>
    <row r="1693" customFormat="false" ht="12" hidden="false" customHeight="false" outlineLevel="0" collapsed="false">
      <c r="BS1693" s="96" t="n">
        <f aca="false">BR1693-2.5</f>
        <v>-2.5</v>
      </c>
    </row>
    <row r="1694" customFormat="false" ht="12" hidden="false" customHeight="false" outlineLevel="0" collapsed="false">
      <c r="BS1694" s="96" t="n">
        <f aca="false">BR1694-2.5</f>
        <v>-2.5</v>
      </c>
    </row>
    <row r="1695" customFormat="false" ht="12" hidden="false" customHeight="false" outlineLevel="0" collapsed="false">
      <c r="BS1695" s="96" t="n">
        <f aca="false">BR1695-2.5</f>
        <v>-2.5</v>
      </c>
    </row>
    <row r="1696" customFormat="false" ht="12" hidden="false" customHeight="false" outlineLevel="0" collapsed="false">
      <c r="BS1696" s="96" t="n">
        <f aca="false">BR1696-2.5</f>
        <v>-2.5</v>
      </c>
    </row>
    <row r="1697" customFormat="false" ht="12" hidden="false" customHeight="false" outlineLevel="0" collapsed="false">
      <c r="BS1697" s="96" t="n">
        <f aca="false">BR1697-2.5</f>
        <v>-2.5</v>
      </c>
    </row>
    <row r="1698" customFormat="false" ht="12" hidden="false" customHeight="false" outlineLevel="0" collapsed="false">
      <c r="BS1698" s="96" t="n">
        <f aca="false">BR1698-2.5</f>
        <v>-2.5</v>
      </c>
    </row>
    <row r="1699" customFormat="false" ht="12" hidden="false" customHeight="false" outlineLevel="0" collapsed="false">
      <c r="BS1699" s="96" t="n">
        <f aca="false">BR1699-2.5</f>
        <v>-2.5</v>
      </c>
    </row>
    <row r="1700" customFormat="false" ht="12" hidden="false" customHeight="false" outlineLevel="0" collapsed="false">
      <c r="BS1700" s="96" t="n">
        <f aca="false">BR1700-2.5</f>
        <v>-2.5</v>
      </c>
    </row>
    <row r="1701" customFormat="false" ht="12" hidden="false" customHeight="false" outlineLevel="0" collapsed="false">
      <c r="BS1701" s="96" t="n">
        <f aca="false">BR1701-2.5</f>
        <v>-2.5</v>
      </c>
    </row>
    <row r="1702" customFormat="false" ht="12" hidden="false" customHeight="false" outlineLevel="0" collapsed="false">
      <c r="BS1702" s="96" t="n">
        <f aca="false">BR1702-2.5</f>
        <v>-2.5</v>
      </c>
    </row>
    <row r="1703" customFormat="false" ht="12" hidden="false" customHeight="false" outlineLevel="0" collapsed="false">
      <c r="BS1703" s="96" t="n">
        <f aca="false">BR1703-2.5</f>
        <v>-2.5</v>
      </c>
    </row>
    <row r="1704" customFormat="false" ht="12" hidden="false" customHeight="false" outlineLevel="0" collapsed="false">
      <c r="BS1704" s="96" t="n">
        <f aca="false">BR1704-2.5</f>
        <v>-2.5</v>
      </c>
    </row>
    <row r="1705" customFormat="false" ht="12" hidden="false" customHeight="false" outlineLevel="0" collapsed="false">
      <c r="BS1705" s="96" t="n">
        <f aca="false">BR1705-2.5</f>
        <v>-2.5</v>
      </c>
    </row>
    <row r="1706" customFormat="false" ht="12" hidden="false" customHeight="false" outlineLevel="0" collapsed="false">
      <c r="BS1706" s="96" t="n">
        <f aca="false">BR1706-2.5</f>
        <v>-2.5</v>
      </c>
    </row>
    <row r="1707" customFormat="false" ht="12" hidden="false" customHeight="false" outlineLevel="0" collapsed="false">
      <c r="BS1707" s="96" t="n">
        <f aca="false">BR1707-2.5</f>
        <v>-2.5</v>
      </c>
    </row>
    <row r="1708" customFormat="false" ht="12" hidden="false" customHeight="false" outlineLevel="0" collapsed="false">
      <c r="BS1708" s="96" t="n">
        <f aca="false">BR1708-2.5</f>
        <v>-2.5</v>
      </c>
    </row>
    <row r="1709" customFormat="false" ht="12" hidden="false" customHeight="false" outlineLevel="0" collapsed="false">
      <c r="BS1709" s="96" t="n">
        <f aca="false">BR1709-2.5</f>
        <v>-2.5</v>
      </c>
    </row>
    <row r="1710" customFormat="false" ht="12" hidden="false" customHeight="false" outlineLevel="0" collapsed="false">
      <c r="BS1710" s="96" t="n">
        <f aca="false">BR1710-2.5</f>
        <v>-2.5</v>
      </c>
    </row>
    <row r="1711" customFormat="false" ht="12" hidden="false" customHeight="false" outlineLevel="0" collapsed="false">
      <c r="BS1711" s="96" t="n">
        <f aca="false">BR1711-2.5</f>
        <v>-2.5</v>
      </c>
    </row>
    <row r="1712" customFormat="false" ht="12" hidden="false" customHeight="false" outlineLevel="0" collapsed="false">
      <c r="BS1712" s="96" t="n">
        <f aca="false">BR1712-2.5</f>
        <v>-2.5</v>
      </c>
    </row>
    <row r="1713" customFormat="false" ht="12" hidden="false" customHeight="false" outlineLevel="0" collapsed="false">
      <c r="BS1713" s="96" t="n">
        <f aca="false">BR1713-2.5</f>
        <v>-2.5</v>
      </c>
    </row>
    <row r="1714" customFormat="false" ht="12" hidden="false" customHeight="false" outlineLevel="0" collapsed="false">
      <c r="BS1714" s="96" t="n">
        <f aca="false">BR1714-2.5</f>
        <v>-2.5</v>
      </c>
    </row>
    <row r="1715" customFormat="false" ht="12" hidden="false" customHeight="false" outlineLevel="0" collapsed="false">
      <c r="BS1715" s="96" t="n">
        <f aca="false">BR1715-2.5</f>
        <v>-2.5</v>
      </c>
    </row>
    <row r="1716" customFormat="false" ht="12" hidden="false" customHeight="false" outlineLevel="0" collapsed="false">
      <c r="BS1716" s="96" t="n">
        <f aca="false">BR1716-2.5</f>
        <v>-2.5</v>
      </c>
    </row>
    <row r="1717" customFormat="false" ht="12" hidden="false" customHeight="false" outlineLevel="0" collapsed="false">
      <c r="BS1717" s="96" t="n">
        <f aca="false">BR1717-2.5</f>
        <v>-2.5</v>
      </c>
    </row>
    <row r="1718" customFormat="false" ht="12" hidden="false" customHeight="false" outlineLevel="0" collapsed="false">
      <c r="BS1718" s="96" t="n">
        <f aca="false">BR1718-2.5</f>
        <v>-2.5</v>
      </c>
    </row>
    <row r="1719" customFormat="false" ht="12" hidden="false" customHeight="false" outlineLevel="0" collapsed="false">
      <c r="BS1719" s="96" t="n">
        <f aca="false">BR1719-2.5</f>
        <v>-2.5</v>
      </c>
    </row>
    <row r="1720" customFormat="false" ht="12" hidden="false" customHeight="false" outlineLevel="0" collapsed="false">
      <c r="BS1720" s="96" t="n">
        <f aca="false">BR1720-2.5</f>
        <v>-2.5</v>
      </c>
    </row>
    <row r="1721" customFormat="false" ht="12" hidden="false" customHeight="false" outlineLevel="0" collapsed="false">
      <c r="BS1721" s="96" t="n">
        <f aca="false">BR1721-2.5</f>
        <v>-2.5</v>
      </c>
    </row>
    <row r="1722" customFormat="false" ht="12" hidden="false" customHeight="false" outlineLevel="0" collapsed="false">
      <c r="BS1722" s="96" t="n">
        <f aca="false">BR1722-2.5</f>
        <v>-2.5</v>
      </c>
    </row>
    <row r="1723" customFormat="false" ht="12" hidden="false" customHeight="false" outlineLevel="0" collapsed="false">
      <c r="BS1723" s="96" t="n">
        <f aca="false">BR1723-2.5</f>
        <v>-2.5</v>
      </c>
    </row>
    <row r="1724" customFormat="false" ht="12" hidden="false" customHeight="false" outlineLevel="0" collapsed="false">
      <c r="BS1724" s="96" t="n">
        <f aca="false">BR1724-2.5</f>
        <v>-2.5</v>
      </c>
    </row>
    <row r="1725" customFormat="false" ht="12" hidden="false" customHeight="false" outlineLevel="0" collapsed="false">
      <c r="BS1725" s="96" t="n">
        <f aca="false">BR1725-2.5</f>
        <v>-2.5</v>
      </c>
    </row>
    <row r="1726" customFormat="false" ht="12" hidden="false" customHeight="false" outlineLevel="0" collapsed="false">
      <c r="BS1726" s="96" t="n">
        <f aca="false">BR1726-2.5</f>
        <v>-2.5</v>
      </c>
    </row>
    <row r="1727" customFormat="false" ht="12" hidden="false" customHeight="false" outlineLevel="0" collapsed="false">
      <c r="BS1727" s="96" t="n">
        <f aca="false">BR1727-2.5</f>
        <v>-2.5</v>
      </c>
    </row>
    <row r="1728" customFormat="false" ht="12" hidden="false" customHeight="false" outlineLevel="0" collapsed="false">
      <c r="BS1728" s="96" t="n">
        <f aca="false">BR1728-2.5</f>
        <v>-2.5</v>
      </c>
    </row>
    <row r="1729" customFormat="false" ht="12" hidden="false" customHeight="false" outlineLevel="0" collapsed="false">
      <c r="BS1729" s="96" t="n">
        <f aca="false">BR1729-2.5</f>
        <v>-2.5</v>
      </c>
    </row>
    <row r="1730" customFormat="false" ht="12" hidden="false" customHeight="false" outlineLevel="0" collapsed="false">
      <c r="BS1730" s="96" t="n">
        <f aca="false">BR1730-2.5</f>
        <v>-2.5</v>
      </c>
    </row>
    <row r="1731" customFormat="false" ht="12" hidden="false" customHeight="false" outlineLevel="0" collapsed="false">
      <c r="BS1731" s="96" t="n">
        <f aca="false">BR1731-2.5</f>
        <v>-2.5</v>
      </c>
    </row>
    <row r="1732" customFormat="false" ht="12" hidden="false" customHeight="false" outlineLevel="0" collapsed="false">
      <c r="BS1732" s="96" t="n">
        <f aca="false">BR1732-2.5</f>
        <v>-2.5</v>
      </c>
    </row>
    <row r="1733" customFormat="false" ht="12" hidden="false" customHeight="false" outlineLevel="0" collapsed="false">
      <c r="BS1733" s="96" t="n">
        <f aca="false">BR1733-2.5</f>
        <v>-2.5</v>
      </c>
    </row>
    <row r="1734" customFormat="false" ht="12" hidden="false" customHeight="false" outlineLevel="0" collapsed="false">
      <c r="BS1734" s="96" t="n">
        <f aca="false">BR1734-2.5</f>
        <v>-2.5</v>
      </c>
    </row>
    <row r="1735" customFormat="false" ht="12" hidden="false" customHeight="false" outlineLevel="0" collapsed="false">
      <c r="BS1735" s="96" t="n">
        <f aca="false">BR1735-2.5</f>
        <v>-2.5</v>
      </c>
    </row>
    <row r="1736" customFormat="false" ht="12" hidden="false" customHeight="false" outlineLevel="0" collapsed="false">
      <c r="BS1736" s="96" t="n">
        <f aca="false">BR1736-2.5</f>
        <v>-2.5</v>
      </c>
    </row>
    <row r="1737" customFormat="false" ht="12" hidden="false" customHeight="false" outlineLevel="0" collapsed="false">
      <c r="BS1737" s="96" t="n">
        <f aca="false">BR1737-2.5</f>
        <v>-2.5</v>
      </c>
    </row>
    <row r="1738" customFormat="false" ht="12" hidden="false" customHeight="false" outlineLevel="0" collapsed="false">
      <c r="BS1738" s="96" t="n">
        <f aca="false">BR1738-2.5</f>
        <v>-2.5</v>
      </c>
    </row>
    <row r="1739" customFormat="false" ht="12" hidden="false" customHeight="false" outlineLevel="0" collapsed="false">
      <c r="BS1739" s="96" t="n">
        <f aca="false">BR1739-2.5</f>
        <v>-2.5</v>
      </c>
    </row>
    <row r="1740" customFormat="false" ht="12" hidden="false" customHeight="false" outlineLevel="0" collapsed="false">
      <c r="BS1740" s="96" t="n">
        <f aca="false">BR1740-2.5</f>
        <v>-2.5</v>
      </c>
    </row>
    <row r="1741" customFormat="false" ht="12" hidden="false" customHeight="false" outlineLevel="0" collapsed="false">
      <c r="BS1741" s="96" t="n">
        <f aca="false">BR1741-2.5</f>
        <v>-2.5</v>
      </c>
    </row>
    <row r="1742" customFormat="false" ht="12" hidden="false" customHeight="false" outlineLevel="0" collapsed="false">
      <c r="BS1742" s="96" t="n">
        <f aca="false">BR1742-2.5</f>
        <v>-2.5</v>
      </c>
    </row>
    <row r="1743" customFormat="false" ht="12" hidden="false" customHeight="false" outlineLevel="0" collapsed="false">
      <c r="BS1743" s="96" t="n">
        <f aca="false">BR1743-2.5</f>
        <v>-2.5</v>
      </c>
    </row>
    <row r="1744" customFormat="false" ht="12" hidden="false" customHeight="false" outlineLevel="0" collapsed="false">
      <c r="BS1744" s="96" t="n">
        <f aca="false">BR1744-2.5</f>
        <v>-2.5</v>
      </c>
    </row>
    <row r="1745" customFormat="false" ht="12" hidden="false" customHeight="false" outlineLevel="0" collapsed="false">
      <c r="BS1745" s="96" t="n">
        <f aca="false">BR1745-2.5</f>
        <v>-2.5</v>
      </c>
    </row>
    <row r="1746" customFormat="false" ht="12" hidden="false" customHeight="false" outlineLevel="0" collapsed="false">
      <c r="BS1746" s="96" t="n">
        <f aca="false">BR1746-2.5</f>
        <v>-2.5</v>
      </c>
    </row>
    <row r="1747" customFormat="false" ht="12" hidden="false" customHeight="false" outlineLevel="0" collapsed="false">
      <c r="BS1747" s="96" t="n">
        <f aca="false">BR1747-2.5</f>
        <v>-2.5</v>
      </c>
    </row>
    <row r="1748" customFormat="false" ht="12" hidden="false" customHeight="false" outlineLevel="0" collapsed="false">
      <c r="BS1748" s="96" t="n">
        <f aca="false">BR1748-2.5</f>
        <v>-2.5</v>
      </c>
    </row>
    <row r="1749" customFormat="false" ht="12" hidden="false" customHeight="false" outlineLevel="0" collapsed="false">
      <c r="BS1749" s="96" t="n">
        <f aca="false">BR1749-2.5</f>
        <v>-2.5</v>
      </c>
    </row>
    <row r="1750" customFormat="false" ht="12" hidden="false" customHeight="false" outlineLevel="0" collapsed="false">
      <c r="BS1750" s="96" t="n">
        <f aca="false">BR1750-2.5</f>
        <v>-2.5</v>
      </c>
    </row>
    <row r="1751" customFormat="false" ht="12" hidden="false" customHeight="false" outlineLevel="0" collapsed="false">
      <c r="BS1751" s="96" t="n">
        <f aca="false">BR1751-2.5</f>
        <v>-2.5</v>
      </c>
    </row>
    <row r="1752" customFormat="false" ht="12" hidden="false" customHeight="false" outlineLevel="0" collapsed="false">
      <c r="BS1752" s="96" t="n">
        <f aca="false">BR1752-2.5</f>
        <v>-2.5</v>
      </c>
    </row>
    <row r="1753" customFormat="false" ht="12" hidden="false" customHeight="false" outlineLevel="0" collapsed="false">
      <c r="BS1753" s="96" t="n">
        <f aca="false">BR1753-2.5</f>
        <v>-2.5</v>
      </c>
    </row>
    <row r="1754" customFormat="false" ht="12" hidden="false" customHeight="false" outlineLevel="0" collapsed="false">
      <c r="BS1754" s="96" t="n">
        <f aca="false">BR1754-2.5</f>
        <v>-2.5</v>
      </c>
    </row>
    <row r="1755" customFormat="false" ht="12" hidden="false" customHeight="false" outlineLevel="0" collapsed="false">
      <c r="BS1755" s="96" t="n">
        <f aca="false">BR1755-2.5</f>
        <v>-2.5</v>
      </c>
    </row>
    <row r="1756" customFormat="false" ht="12" hidden="false" customHeight="false" outlineLevel="0" collapsed="false">
      <c r="BS1756" s="96" t="n">
        <f aca="false">BR1756-2.5</f>
        <v>-2.5</v>
      </c>
    </row>
    <row r="1757" customFormat="false" ht="12" hidden="false" customHeight="false" outlineLevel="0" collapsed="false">
      <c r="BS1757" s="96" t="n">
        <f aca="false">BR1757-2.5</f>
        <v>-2.5</v>
      </c>
    </row>
    <row r="1758" customFormat="false" ht="12" hidden="false" customHeight="false" outlineLevel="0" collapsed="false">
      <c r="BS1758" s="96" t="n">
        <f aca="false">BR1758-2.5</f>
        <v>-2.5</v>
      </c>
    </row>
    <row r="1759" customFormat="false" ht="12" hidden="false" customHeight="false" outlineLevel="0" collapsed="false">
      <c r="BS1759" s="96" t="n">
        <f aca="false">BR1759-2.5</f>
        <v>-2.5</v>
      </c>
    </row>
    <row r="1760" customFormat="false" ht="12" hidden="false" customHeight="false" outlineLevel="0" collapsed="false">
      <c r="BS1760" s="96" t="n">
        <f aca="false">BR1760-2.5</f>
        <v>-2.5</v>
      </c>
    </row>
    <row r="1761" customFormat="false" ht="12" hidden="false" customHeight="false" outlineLevel="0" collapsed="false">
      <c r="BS1761" s="96" t="n">
        <f aca="false">BR1761-2.5</f>
        <v>-2.5</v>
      </c>
    </row>
    <row r="1762" customFormat="false" ht="12" hidden="false" customHeight="false" outlineLevel="0" collapsed="false">
      <c r="BS1762" s="96" t="n">
        <f aca="false">BR1762-2.5</f>
        <v>-2.5</v>
      </c>
    </row>
    <row r="1763" customFormat="false" ht="12" hidden="false" customHeight="false" outlineLevel="0" collapsed="false">
      <c r="BS1763" s="96" t="n">
        <f aca="false">BR1763-2.5</f>
        <v>-2.5</v>
      </c>
    </row>
    <row r="1764" customFormat="false" ht="12" hidden="false" customHeight="false" outlineLevel="0" collapsed="false">
      <c r="BS1764" s="96" t="n">
        <f aca="false">BR1764-2.5</f>
        <v>-2.5</v>
      </c>
    </row>
    <row r="1765" customFormat="false" ht="12" hidden="false" customHeight="false" outlineLevel="0" collapsed="false">
      <c r="BS1765" s="96" t="n">
        <f aca="false">BR1765-2.5</f>
        <v>-2.5</v>
      </c>
    </row>
    <row r="1766" customFormat="false" ht="12" hidden="false" customHeight="false" outlineLevel="0" collapsed="false">
      <c r="BS1766" s="96" t="n">
        <f aca="false">BR1766-2.5</f>
        <v>-2.5</v>
      </c>
    </row>
    <row r="1767" customFormat="false" ht="12" hidden="false" customHeight="false" outlineLevel="0" collapsed="false">
      <c r="BS1767" s="96" t="n">
        <f aca="false">BR1767-2.5</f>
        <v>-2.5</v>
      </c>
    </row>
    <row r="1768" customFormat="false" ht="12" hidden="false" customHeight="false" outlineLevel="0" collapsed="false">
      <c r="BS1768" s="96" t="n">
        <f aca="false">BR1768-2.5</f>
        <v>-2.5</v>
      </c>
    </row>
    <row r="1769" customFormat="false" ht="12" hidden="false" customHeight="false" outlineLevel="0" collapsed="false">
      <c r="BS1769" s="96" t="n">
        <f aca="false">BR1769-2.5</f>
        <v>-2.5</v>
      </c>
    </row>
    <row r="1770" customFormat="false" ht="12" hidden="false" customHeight="false" outlineLevel="0" collapsed="false">
      <c r="BS1770" s="96" t="n">
        <f aca="false">BR1770-2.5</f>
        <v>-2.5</v>
      </c>
    </row>
    <row r="1771" customFormat="false" ht="12" hidden="false" customHeight="false" outlineLevel="0" collapsed="false">
      <c r="BS1771" s="96" t="n">
        <f aca="false">BR1771-2.5</f>
        <v>-2.5</v>
      </c>
    </row>
    <row r="1772" customFormat="false" ht="12" hidden="false" customHeight="false" outlineLevel="0" collapsed="false">
      <c r="BS1772" s="96" t="n">
        <f aca="false">BR1772-2.5</f>
        <v>-2.5</v>
      </c>
    </row>
    <row r="1773" customFormat="false" ht="12" hidden="false" customHeight="false" outlineLevel="0" collapsed="false">
      <c r="BS1773" s="96" t="n">
        <f aca="false">BR1773-2.5</f>
        <v>-2.5</v>
      </c>
    </row>
    <row r="1774" customFormat="false" ht="12" hidden="false" customHeight="false" outlineLevel="0" collapsed="false">
      <c r="BS1774" s="96" t="n">
        <f aca="false">BR1774-2.5</f>
        <v>-2.5</v>
      </c>
    </row>
    <row r="1775" customFormat="false" ht="12" hidden="false" customHeight="false" outlineLevel="0" collapsed="false">
      <c r="BS1775" s="96" t="n">
        <f aca="false">BR1775-2.5</f>
        <v>-2.5</v>
      </c>
    </row>
    <row r="1776" customFormat="false" ht="12" hidden="false" customHeight="false" outlineLevel="0" collapsed="false">
      <c r="BS1776" s="96" t="n">
        <f aca="false">BR1776-2.5</f>
        <v>-2.5</v>
      </c>
    </row>
    <row r="1777" customFormat="false" ht="12" hidden="false" customHeight="false" outlineLevel="0" collapsed="false">
      <c r="BS1777" s="96" t="n">
        <f aca="false">BR1777-2.5</f>
        <v>-2.5</v>
      </c>
    </row>
    <row r="1778" customFormat="false" ht="12" hidden="false" customHeight="false" outlineLevel="0" collapsed="false">
      <c r="BS1778" s="96" t="n">
        <f aca="false">BR1778-2.5</f>
        <v>-2.5</v>
      </c>
    </row>
    <row r="1779" customFormat="false" ht="12" hidden="false" customHeight="false" outlineLevel="0" collapsed="false">
      <c r="BS1779" s="96" t="n">
        <f aca="false">BR1779-2.5</f>
        <v>-2.5</v>
      </c>
    </row>
    <row r="1780" customFormat="false" ht="12" hidden="false" customHeight="false" outlineLevel="0" collapsed="false">
      <c r="BS1780" s="96" t="n">
        <f aca="false">BR1780-2.5</f>
        <v>-2.5</v>
      </c>
    </row>
    <row r="1781" customFormat="false" ht="12" hidden="false" customHeight="false" outlineLevel="0" collapsed="false">
      <c r="BS1781" s="96" t="n">
        <f aca="false">BR1781-2.5</f>
        <v>-2.5</v>
      </c>
    </row>
    <row r="1782" customFormat="false" ht="12" hidden="false" customHeight="false" outlineLevel="0" collapsed="false">
      <c r="BS1782" s="96" t="n">
        <f aca="false">BR1782-2.5</f>
        <v>-2.5</v>
      </c>
    </row>
    <row r="1783" customFormat="false" ht="12" hidden="false" customHeight="false" outlineLevel="0" collapsed="false">
      <c r="BS1783" s="96" t="n">
        <f aca="false">BR1783-2.5</f>
        <v>-2.5</v>
      </c>
    </row>
    <row r="1784" customFormat="false" ht="12" hidden="false" customHeight="false" outlineLevel="0" collapsed="false">
      <c r="BS1784" s="96" t="n">
        <f aca="false">BR1784-2.5</f>
        <v>-2.5</v>
      </c>
    </row>
    <row r="1785" customFormat="false" ht="12" hidden="false" customHeight="false" outlineLevel="0" collapsed="false">
      <c r="BS1785" s="96" t="n">
        <f aca="false">BR1785-2.5</f>
        <v>-2.5</v>
      </c>
    </row>
    <row r="1786" customFormat="false" ht="12" hidden="false" customHeight="false" outlineLevel="0" collapsed="false">
      <c r="BS1786" s="96" t="n">
        <f aca="false">BR1786-2.5</f>
        <v>-2.5</v>
      </c>
    </row>
    <row r="1787" customFormat="false" ht="12" hidden="false" customHeight="false" outlineLevel="0" collapsed="false">
      <c r="BS1787" s="96" t="n">
        <f aca="false">BR1787-2.5</f>
        <v>-2.5</v>
      </c>
    </row>
    <row r="1788" customFormat="false" ht="12" hidden="false" customHeight="false" outlineLevel="0" collapsed="false">
      <c r="BS1788" s="96" t="n">
        <f aca="false">BR1788-2.5</f>
        <v>-2.5</v>
      </c>
    </row>
    <row r="1789" customFormat="false" ht="12" hidden="false" customHeight="false" outlineLevel="0" collapsed="false">
      <c r="BS1789" s="96" t="n">
        <f aca="false">BR1789-2.5</f>
        <v>-2.5</v>
      </c>
    </row>
    <row r="1790" customFormat="false" ht="12" hidden="false" customHeight="false" outlineLevel="0" collapsed="false">
      <c r="BS1790" s="96" t="n">
        <f aca="false">BR1790-2.5</f>
        <v>-2.5</v>
      </c>
    </row>
    <row r="1791" customFormat="false" ht="12" hidden="false" customHeight="false" outlineLevel="0" collapsed="false">
      <c r="BS1791" s="96" t="n">
        <f aca="false">BR1791-2.5</f>
        <v>-2.5</v>
      </c>
    </row>
    <row r="1792" customFormat="false" ht="12" hidden="false" customHeight="false" outlineLevel="0" collapsed="false">
      <c r="BS1792" s="96" t="n">
        <f aca="false">BR1792-2.5</f>
        <v>-2.5</v>
      </c>
    </row>
    <row r="1793" customFormat="false" ht="12" hidden="false" customHeight="false" outlineLevel="0" collapsed="false">
      <c r="BS1793" s="96" t="n">
        <f aca="false">BR1793-2.5</f>
        <v>-2.5</v>
      </c>
    </row>
    <row r="1794" customFormat="false" ht="12" hidden="false" customHeight="false" outlineLevel="0" collapsed="false">
      <c r="BS1794" s="96" t="n">
        <f aca="false">BR1794-2.5</f>
        <v>-2.5</v>
      </c>
    </row>
    <row r="1795" customFormat="false" ht="12" hidden="false" customHeight="false" outlineLevel="0" collapsed="false">
      <c r="BS1795" s="96" t="n">
        <f aca="false">BR1795-2.5</f>
        <v>-2.5</v>
      </c>
    </row>
    <row r="1796" customFormat="false" ht="12" hidden="false" customHeight="false" outlineLevel="0" collapsed="false">
      <c r="BS1796" s="96" t="n">
        <f aca="false">BR1796-2.5</f>
        <v>-2.5</v>
      </c>
    </row>
    <row r="1797" customFormat="false" ht="12" hidden="false" customHeight="false" outlineLevel="0" collapsed="false">
      <c r="BS1797" s="96" t="n">
        <f aca="false">BR1797-2.5</f>
        <v>-2.5</v>
      </c>
    </row>
    <row r="1798" customFormat="false" ht="12" hidden="false" customHeight="false" outlineLevel="0" collapsed="false">
      <c r="BS1798" s="96" t="n">
        <f aca="false">BR1798-2.5</f>
        <v>-2.5</v>
      </c>
    </row>
    <row r="1799" customFormat="false" ht="12" hidden="false" customHeight="false" outlineLevel="0" collapsed="false">
      <c r="BS1799" s="96" t="n">
        <f aca="false">BR1799-2.5</f>
        <v>-2.5</v>
      </c>
    </row>
    <row r="1800" customFormat="false" ht="12" hidden="false" customHeight="false" outlineLevel="0" collapsed="false">
      <c r="BS1800" s="96" t="n">
        <f aca="false">BR1800-2.5</f>
        <v>-2.5</v>
      </c>
    </row>
    <row r="1801" customFormat="false" ht="12" hidden="false" customHeight="false" outlineLevel="0" collapsed="false">
      <c r="BS1801" s="96" t="n">
        <f aca="false">BR1801-2.5</f>
        <v>-2.5</v>
      </c>
    </row>
    <row r="1802" customFormat="false" ht="12" hidden="false" customHeight="false" outlineLevel="0" collapsed="false">
      <c r="BS1802" s="96" t="n">
        <f aca="false">BR1802-2.5</f>
        <v>-2.5</v>
      </c>
    </row>
    <row r="1803" customFormat="false" ht="12" hidden="false" customHeight="false" outlineLevel="0" collapsed="false">
      <c r="BS1803" s="96" t="n">
        <f aca="false">BR1803-2.5</f>
        <v>-2.5</v>
      </c>
    </row>
    <row r="1804" customFormat="false" ht="12" hidden="false" customHeight="false" outlineLevel="0" collapsed="false">
      <c r="BS1804" s="96" t="n">
        <f aca="false">BR1804-2.5</f>
        <v>-2.5</v>
      </c>
    </row>
    <row r="1805" customFormat="false" ht="12" hidden="false" customHeight="false" outlineLevel="0" collapsed="false">
      <c r="BS1805" s="96" t="n">
        <f aca="false">BR1805-2.5</f>
        <v>-2.5</v>
      </c>
    </row>
    <row r="1806" customFormat="false" ht="12" hidden="false" customHeight="false" outlineLevel="0" collapsed="false">
      <c r="BS1806" s="96" t="n">
        <f aca="false">BR1806-2.5</f>
        <v>-2.5</v>
      </c>
    </row>
    <row r="1807" customFormat="false" ht="12" hidden="false" customHeight="false" outlineLevel="0" collapsed="false">
      <c r="BS1807" s="96" t="n">
        <f aca="false">BR1807-2.5</f>
        <v>-2.5</v>
      </c>
    </row>
    <row r="1808" customFormat="false" ht="12" hidden="false" customHeight="false" outlineLevel="0" collapsed="false">
      <c r="BS1808" s="96" t="n">
        <f aca="false">BR1808-2.5</f>
        <v>-2.5</v>
      </c>
    </row>
    <row r="1809" customFormat="false" ht="12" hidden="false" customHeight="false" outlineLevel="0" collapsed="false">
      <c r="BS1809" s="96" t="n">
        <f aca="false">BR1809-2.5</f>
        <v>-2.5</v>
      </c>
    </row>
    <row r="1810" customFormat="false" ht="12" hidden="false" customHeight="false" outlineLevel="0" collapsed="false">
      <c r="BS1810" s="96" t="n">
        <f aca="false">BR1810-2.5</f>
        <v>-2.5</v>
      </c>
    </row>
    <row r="1811" customFormat="false" ht="12" hidden="false" customHeight="false" outlineLevel="0" collapsed="false">
      <c r="BS1811" s="96" t="n">
        <f aca="false">BR1811-2.5</f>
        <v>-2.5</v>
      </c>
    </row>
    <row r="1812" customFormat="false" ht="12" hidden="false" customHeight="false" outlineLevel="0" collapsed="false">
      <c r="BS1812" s="96" t="n">
        <f aca="false">BR1812-2.5</f>
        <v>-2.5</v>
      </c>
    </row>
    <row r="1813" customFormat="false" ht="12" hidden="false" customHeight="false" outlineLevel="0" collapsed="false">
      <c r="BS1813" s="96" t="n">
        <f aca="false">BR1813-2.5</f>
        <v>-2.5</v>
      </c>
    </row>
    <row r="1814" customFormat="false" ht="12" hidden="false" customHeight="false" outlineLevel="0" collapsed="false">
      <c r="BS1814" s="96" t="n">
        <f aca="false">BR1814-2.5</f>
        <v>-2.5</v>
      </c>
    </row>
    <row r="1815" customFormat="false" ht="12" hidden="false" customHeight="false" outlineLevel="0" collapsed="false">
      <c r="BS1815" s="96" t="n">
        <f aca="false">BR1815-2.5</f>
        <v>-2.5</v>
      </c>
    </row>
    <row r="1816" customFormat="false" ht="12" hidden="false" customHeight="false" outlineLevel="0" collapsed="false">
      <c r="BS1816" s="96" t="n">
        <f aca="false">BR1816-2.5</f>
        <v>-2.5</v>
      </c>
    </row>
    <row r="1817" customFormat="false" ht="12" hidden="false" customHeight="false" outlineLevel="0" collapsed="false">
      <c r="BS1817" s="96" t="n">
        <f aca="false">BR1817-2.5</f>
        <v>-2.5</v>
      </c>
    </row>
    <row r="1818" customFormat="false" ht="12" hidden="false" customHeight="false" outlineLevel="0" collapsed="false">
      <c r="BS1818" s="96" t="n">
        <f aca="false">BR1818-2.5</f>
        <v>-2.5</v>
      </c>
    </row>
    <row r="1819" customFormat="false" ht="12" hidden="false" customHeight="false" outlineLevel="0" collapsed="false">
      <c r="BS1819" s="96" t="n">
        <f aca="false">BR1819-2.5</f>
        <v>-2.5</v>
      </c>
    </row>
    <row r="1820" customFormat="false" ht="12" hidden="false" customHeight="false" outlineLevel="0" collapsed="false">
      <c r="BS1820" s="96" t="n">
        <f aca="false">BR1820-2.5</f>
        <v>-2.5</v>
      </c>
    </row>
    <row r="1821" customFormat="false" ht="12" hidden="false" customHeight="false" outlineLevel="0" collapsed="false">
      <c r="BS1821" s="96" t="n">
        <f aca="false">BR1821-2.5</f>
        <v>-2.5</v>
      </c>
    </row>
    <row r="1822" customFormat="false" ht="12" hidden="false" customHeight="false" outlineLevel="0" collapsed="false">
      <c r="BS1822" s="96" t="n">
        <f aca="false">BR1822-2.5</f>
        <v>-2.5</v>
      </c>
    </row>
    <row r="1823" customFormat="false" ht="12" hidden="false" customHeight="false" outlineLevel="0" collapsed="false">
      <c r="BS1823" s="96" t="n">
        <f aca="false">BR1823-2.5</f>
        <v>-2.5</v>
      </c>
    </row>
    <row r="1824" customFormat="false" ht="12" hidden="false" customHeight="false" outlineLevel="0" collapsed="false">
      <c r="BS1824" s="96" t="n">
        <f aca="false">BR1824-2.5</f>
        <v>-2.5</v>
      </c>
    </row>
    <row r="1825" customFormat="false" ht="12" hidden="false" customHeight="false" outlineLevel="0" collapsed="false">
      <c r="BS1825" s="96" t="n">
        <f aca="false">BR1825-2.5</f>
        <v>-2.5</v>
      </c>
    </row>
    <row r="1826" customFormat="false" ht="12" hidden="false" customHeight="false" outlineLevel="0" collapsed="false">
      <c r="BS1826" s="96" t="n">
        <f aca="false">BR1826-2.5</f>
        <v>-2.5</v>
      </c>
    </row>
    <row r="1827" customFormat="false" ht="12" hidden="false" customHeight="false" outlineLevel="0" collapsed="false">
      <c r="BS1827" s="96" t="n">
        <f aca="false">BR1827-2.5</f>
        <v>-2.5</v>
      </c>
    </row>
    <row r="1828" customFormat="false" ht="12" hidden="false" customHeight="false" outlineLevel="0" collapsed="false">
      <c r="BS1828" s="96" t="n">
        <f aca="false">BR1828-2.5</f>
        <v>-2.5</v>
      </c>
    </row>
    <row r="1829" customFormat="false" ht="12" hidden="false" customHeight="false" outlineLevel="0" collapsed="false">
      <c r="BS1829" s="96" t="n">
        <f aca="false">BR1829-2.5</f>
        <v>-2.5</v>
      </c>
    </row>
    <row r="1830" customFormat="false" ht="12" hidden="false" customHeight="false" outlineLevel="0" collapsed="false">
      <c r="BS1830" s="96" t="n">
        <f aca="false">BR1830-2.5</f>
        <v>-2.5</v>
      </c>
    </row>
    <row r="1831" customFormat="false" ht="12" hidden="false" customHeight="false" outlineLevel="0" collapsed="false">
      <c r="BS1831" s="96" t="n">
        <f aca="false">BR1831-2.5</f>
        <v>-2.5</v>
      </c>
    </row>
    <row r="1832" customFormat="false" ht="12" hidden="false" customHeight="false" outlineLevel="0" collapsed="false">
      <c r="BS1832" s="96" t="n">
        <f aca="false">BR1832-2.5</f>
        <v>-2.5</v>
      </c>
    </row>
    <row r="1833" customFormat="false" ht="12" hidden="false" customHeight="false" outlineLevel="0" collapsed="false">
      <c r="BS1833" s="96" t="n">
        <f aca="false">BR1833-2.5</f>
        <v>-2.5</v>
      </c>
    </row>
    <row r="1834" customFormat="false" ht="12" hidden="false" customHeight="false" outlineLevel="0" collapsed="false">
      <c r="BS1834" s="96" t="n">
        <f aca="false">BR1834-2.5</f>
        <v>-2.5</v>
      </c>
    </row>
    <row r="1835" customFormat="false" ht="12" hidden="false" customHeight="false" outlineLevel="0" collapsed="false">
      <c r="BS1835" s="96" t="n">
        <f aca="false">BR1835-2.5</f>
        <v>-2.5</v>
      </c>
    </row>
    <row r="1836" customFormat="false" ht="12" hidden="false" customHeight="false" outlineLevel="0" collapsed="false">
      <c r="BS1836" s="96" t="n">
        <f aca="false">BR1836-2.5</f>
        <v>-2.5</v>
      </c>
    </row>
    <row r="1837" customFormat="false" ht="12" hidden="false" customHeight="false" outlineLevel="0" collapsed="false">
      <c r="BS1837" s="96" t="n">
        <f aca="false">BR1837-2.5</f>
        <v>-2.5</v>
      </c>
    </row>
    <row r="1838" customFormat="false" ht="12" hidden="false" customHeight="false" outlineLevel="0" collapsed="false">
      <c r="BS1838" s="96" t="n">
        <f aca="false">BR1838-2.5</f>
        <v>-2.5</v>
      </c>
    </row>
    <row r="1839" customFormat="false" ht="12" hidden="false" customHeight="false" outlineLevel="0" collapsed="false">
      <c r="BS1839" s="96" t="n">
        <f aca="false">BR1839-2.5</f>
        <v>-2.5</v>
      </c>
    </row>
    <row r="1840" customFormat="false" ht="12" hidden="false" customHeight="false" outlineLevel="0" collapsed="false">
      <c r="BS1840" s="96" t="n">
        <f aca="false">BR1840-2.5</f>
        <v>-2.5</v>
      </c>
    </row>
    <row r="1841" customFormat="false" ht="12" hidden="false" customHeight="false" outlineLevel="0" collapsed="false">
      <c r="BS1841" s="96" t="n">
        <f aca="false">BR1841-2.5</f>
        <v>-2.5</v>
      </c>
    </row>
    <row r="1842" customFormat="false" ht="12" hidden="false" customHeight="false" outlineLevel="0" collapsed="false">
      <c r="BS1842" s="96" t="n">
        <f aca="false">BR1842-2.5</f>
        <v>-2.5</v>
      </c>
    </row>
    <row r="1843" customFormat="false" ht="12" hidden="false" customHeight="false" outlineLevel="0" collapsed="false">
      <c r="BS1843" s="96" t="n">
        <f aca="false">BR1843-2.5</f>
        <v>-2.5</v>
      </c>
    </row>
    <row r="1844" customFormat="false" ht="12" hidden="false" customHeight="false" outlineLevel="0" collapsed="false">
      <c r="BS1844" s="96" t="n">
        <f aca="false">BR1844-2.5</f>
        <v>-2.5</v>
      </c>
    </row>
    <row r="1845" customFormat="false" ht="12" hidden="false" customHeight="false" outlineLevel="0" collapsed="false">
      <c r="BS1845" s="96" t="n">
        <f aca="false">BR1845-2.5</f>
        <v>-2.5</v>
      </c>
    </row>
    <row r="1846" customFormat="false" ht="12" hidden="false" customHeight="false" outlineLevel="0" collapsed="false">
      <c r="BS1846" s="96" t="n">
        <f aca="false">BR1846-2.5</f>
        <v>-2.5</v>
      </c>
    </row>
    <row r="1847" customFormat="false" ht="12" hidden="false" customHeight="false" outlineLevel="0" collapsed="false">
      <c r="BS1847" s="96" t="n">
        <f aca="false">BR1847-2.5</f>
        <v>-2.5</v>
      </c>
    </row>
    <row r="1848" customFormat="false" ht="12" hidden="false" customHeight="false" outlineLevel="0" collapsed="false">
      <c r="BS1848" s="96" t="n">
        <f aca="false">BR1848-2.5</f>
        <v>-2.5</v>
      </c>
    </row>
    <row r="1849" customFormat="false" ht="12" hidden="false" customHeight="false" outlineLevel="0" collapsed="false">
      <c r="BS1849" s="96" t="n">
        <f aca="false">BR1849-2.5</f>
        <v>-2.5</v>
      </c>
    </row>
    <row r="1850" customFormat="false" ht="12" hidden="false" customHeight="false" outlineLevel="0" collapsed="false">
      <c r="BS1850" s="96" t="n">
        <f aca="false">BR1850-2.5</f>
        <v>-2.5</v>
      </c>
    </row>
    <row r="1851" customFormat="false" ht="12" hidden="false" customHeight="false" outlineLevel="0" collapsed="false">
      <c r="BS1851" s="96" t="n">
        <f aca="false">BR1851-2.5</f>
        <v>-2.5</v>
      </c>
    </row>
    <row r="1852" customFormat="false" ht="12" hidden="false" customHeight="false" outlineLevel="0" collapsed="false">
      <c r="BS1852" s="96" t="n">
        <f aca="false">BR1852-2.5</f>
        <v>-2.5</v>
      </c>
    </row>
    <row r="1853" customFormat="false" ht="12" hidden="false" customHeight="false" outlineLevel="0" collapsed="false">
      <c r="BS1853" s="96" t="n">
        <f aca="false">BR1853-2.5</f>
        <v>-2.5</v>
      </c>
    </row>
    <row r="1854" customFormat="false" ht="12" hidden="false" customHeight="false" outlineLevel="0" collapsed="false">
      <c r="BS1854" s="96" t="n">
        <f aca="false">BR1854-2.5</f>
        <v>-2.5</v>
      </c>
    </row>
    <row r="1855" customFormat="false" ht="12" hidden="false" customHeight="false" outlineLevel="0" collapsed="false">
      <c r="BS1855" s="96" t="n">
        <f aca="false">BR1855-2.5</f>
        <v>-2.5</v>
      </c>
    </row>
    <row r="1856" customFormat="false" ht="12" hidden="false" customHeight="false" outlineLevel="0" collapsed="false">
      <c r="BS1856" s="96" t="n">
        <f aca="false">BR1856-2.5</f>
        <v>-2.5</v>
      </c>
    </row>
    <row r="1857" customFormat="false" ht="12" hidden="false" customHeight="false" outlineLevel="0" collapsed="false">
      <c r="BS1857" s="96" t="n">
        <f aca="false">BR1857-2.5</f>
        <v>-2.5</v>
      </c>
    </row>
    <row r="1858" customFormat="false" ht="12" hidden="false" customHeight="false" outlineLevel="0" collapsed="false">
      <c r="BS1858" s="96" t="n">
        <f aca="false">BR1858-2.5</f>
        <v>-2.5</v>
      </c>
    </row>
    <row r="1859" customFormat="false" ht="12" hidden="false" customHeight="false" outlineLevel="0" collapsed="false">
      <c r="BS1859" s="96" t="n">
        <f aca="false">BR1859-2.5</f>
        <v>-2.5</v>
      </c>
    </row>
    <row r="1860" customFormat="false" ht="12" hidden="false" customHeight="false" outlineLevel="0" collapsed="false">
      <c r="BS1860" s="96" t="n">
        <f aca="false">BR1860-2.5</f>
        <v>-2.5</v>
      </c>
    </row>
    <row r="1861" customFormat="false" ht="12" hidden="false" customHeight="false" outlineLevel="0" collapsed="false">
      <c r="BS1861" s="96" t="n">
        <f aca="false">BR1861-2.5</f>
        <v>-2.5</v>
      </c>
    </row>
    <row r="1862" customFormat="false" ht="12" hidden="false" customHeight="false" outlineLevel="0" collapsed="false">
      <c r="BS1862" s="96" t="n">
        <f aca="false">BR1862-2.5</f>
        <v>-2.5</v>
      </c>
    </row>
    <row r="1863" customFormat="false" ht="12" hidden="false" customHeight="false" outlineLevel="0" collapsed="false">
      <c r="BS1863" s="96" t="n">
        <f aca="false">BR1863-2.5</f>
        <v>-2.5</v>
      </c>
    </row>
    <row r="1864" customFormat="false" ht="12" hidden="false" customHeight="false" outlineLevel="0" collapsed="false">
      <c r="BS1864" s="96" t="n">
        <f aca="false">BR1864-2.5</f>
        <v>-2.5</v>
      </c>
    </row>
    <row r="1865" customFormat="false" ht="12" hidden="false" customHeight="false" outlineLevel="0" collapsed="false">
      <c r="BS1865" s="96" t="n">
        <f aca="false">BR1865-2.5</f>
        <v>-2.5</v>
      </c>
    </row>
    <row r="1866" customFormat="false" ht="12" hidden="false" customHeight="false" outlineLevel="0" collapsed="false">
      <c r="BS1866" s="96" t="n">
        <f aca="false">BR1866-2.5</f>
        <v>-2.5</v>
      </c>
    </row>
    <row r="1867" customFormat="false" ht="12" hidden="false" customHeight="false" outlineLevel="0" collapsed="false">
      <c r="BS1867" s="96" t="n">
        <f aca="false">BR1867-2.5</f>
        <v>-2.5</v>
      </c>
    </row>
    <row r="1868" customFormat="false" ht="12" hidden="false" customHeight="false" outlineLevel="0" collapsed="false">
      <c r="BS1868" s="96" t="n">
        <f aca="false">BR1868-2.5</f>
        <v>-2.5</v>
      </c>
    </row>
    <row r="1869" customFormat="false" ht="12" hidden="false" customHeight="false" outlineLevel="0" collapsed="false">
      <c r="BS1869" s="96" t="n">
        <f aca="false">BR1869-2.5</f>
        <v>-2.5</v>
      </c>
    </row>
    <row r="1870" customFormat="false" ht="12" hidden="false" customHeight="false" outlineLevel="0" collapsed="false">
      <c r="BS1870" s="96" t="n">
        <f aca="false">BR1870-2.5</f>
        <v>-2.5</v>
      </c>
    </row>
    <row r="1871" customFormat="false" ht="12" hidden="false" customHeight="false" outlineLevel="0" collapsed="false">
      <c r="BS1871" s="96" t="n">
        <f aca="false">BR1871-2.5</f>
        <v>-2.5</v>
      </c>
    </row>
    <row r="1872" customFormat="false" ht="12" hidden="false" customHeight="false" outlineLevel="0" collapsed="false">
      <c r="BS1872" s="96" t="n">
        <f aca="false">BR1872-2.5</f>
        <v>-2.5</v>
      </c>
    </row>
    <row r="1873" customFormat="false" ht="12" hidden="false" customHeight="false" outlineLevel="0" collapsed="false">
      <c r="BS1873" s="96" t="n">
        <f aca="false">BR1873-2.5</f>
        <v>-2.5</v>
      </c>
    </row>
    <row r="1874" customFormat="false" ht="12" hidden="false" customHeight="false" outlineLevel="0" collapsed="false">
      <c r="BS1874" s="96" t="n">
        <f aca="false">BR1874-2.5</f>
        <v>-2.5</v>
      </c>
    </row>
    <row r="1875" customFormat="false" ht="12" hidden="false" customHeight="false" outlineLevel="0" collapsed="false">
      <c r="BS1875" s="96" t="n">
        <f aca="false">BR1875-2.5</f>
        <v>-2.5</v>
      </c>
    </row>
    <row r="1876" customFormat="false" ht="12" hidden="false" customHeight="false" outlineLevel="0" collapsed="false">
      <c r="BS1876" s="96" t="n">
        <f aca="false">BR1876-2.5</f>
        <v>-2.5</v>
      </c>
    </row>
    <row r="1877" customFormat="false" ht="12" hidden="false" customHeight="false" outlineLevel="0" collapsed="false">
      <c r="BS1877" s="96" t="n">
        <f aca="false">BR1877-2.5</f>
        <v>-2.5</v>
      </c>
    </row>
    <row r="1878" customFormat="false" ht="12" hidden="false" customHeight="false" outlineLevel="0" collapsed="false">
      <c r="BS1878" s="96" t="n">
        <f aca="false">BR1878-2.5</f>
        <v>-2.5</v>
      </c>
    </row>
    <row r="1879" customFormat="false" ht="12" hidden="false" customHeight="false" outlineLevel="0" collapsed="false">
      <c r="BS1879" s="96" t="n">
        <f aca="false">BR1879-2.5</f>
        <v>-2.5</v>
      </c>
    </row>
    <row r="1880" customFormat="false" ht="12" hidden="false" customHeight="false" outlineLevel="0" collapsed="false">
      <c r="BS1880" s="96" t="n">
        <f aca="false">BR1880-2.5</f>
        <v>-2.5</v>
      </c>
    </row>
    <row r="1881" customFormat="false" ht="12" hidden="false" customHeight="false" outlineLevel="0" collapsed="false">
      <c r="BS1881" s="96" t="n">
        <f aca="false">BR1881-2.5</f>
        <v>-2.5</v>
      </c>
    </row>
    <row r="1882" customFormat="false" ht="12" hidden="false" customHeight="false" outlineLevel="0" collapsed="false">
      <c r="BS1882" s="96" t="n">
        <f aca="false">BR1882-2.5</f>
        <v>-2.5</v>
      </c>
    </row>
    <row r="1883" customFormat="false" ht="12" hidden="false" customHeight="false" outlineLevel="0" collapsed="false">
      <c r="BS1883" s="96" t="n">
        <f aca="false">BR1883-2.5</f>
        <v>-2.5</v>
      </c>
    </row>
    <row r="1884" customFormat="false" ht="12" hidden="false" customHeight="false" outlineLevel="0" collapsed="false">
      <c r="BS1884" s="96" t="n">
        <f aca="false">BR1884-2.5</f>
        <v>-2.5</v>
      </c>
    </row>
    <row r="1885" customFormat="false" ht="12" hidden="false" customHeight="false" outlineLevel="0" collapsed="false">
      <c r="BS1885" s="96" t="n">
        <f aca="false">BR1885-2.5</f>
        <v>-2.5</v>
      </c>
    </row>
    <row r="1886" customFormat="false" ht="12" hidden="false" customHeight="false" outlineLevel="0" collapsed="false">
      <c r="BS1886" s="96" t="n">
        <f aca="false">BR1886-2.5</f>
        <v>-2.5</v>
      </c>
    </row>
    <row r="1887" customFormat="false" ht="12" hidden="false" customHeight="false" outlineLevel="0" collapsed="false">
      <c r="BS1887" s="96" t="n">
        <f aca="false">BR1887-2.5</f>
        <v>-2.5</v>
      </c>
    </row>
    <row r="1888" customFormat="false" ht="12" hidden="false" customHeight="false" outlineLevel="0" collapsed="false">
      <c r="BS1888" s="96" t="n">
        <f aca="false">BR1888-2.5</f>
        <v>-2.5</v>
      </c>
    </row>
    <row r="1889" customFormat="false" ht="12" hidden="false" customHeight="false" outlineLevel="0" collapsed="false">
      <c r="BS1889" s="96" t="n">
        <f aca="false">BR1889-2.5</f>
        <v>-2.5</v>
      </c>
    </row>
    <row r="1890" customFormat="false" ht="12" hidden="false" customHeight="false" outlineLevel="0" collapsed="false">
      <c r="BS1890" s="96" t="n">
        <f aca="false">BR1890-2.5</f>
        <v>-2.5</v>
      </c>
    </row>
    <row r="1891" customFormat="false" ht="12" hidden="false" customHeight="false" outlineLevel="0" collapsed="false">
      <c r="BS1891" s="96" t="n">
        <f aca="false">BR1891-2.5</f>
        <v>-2.5</v>
      </c>
    </row>
    <row r="1892" customFormat="false" ht="12" hidden="false" customHeight="false" outlineLevel="0" collapsed="false">
      <c r="BS1892" s="96" t="n">
        <f aca="false">BR1892-2.5</f>
        <v>-2.5</v>
      </c>
    </row>
    <row r="1893" customFormat="false" ht="12" hidden="false" customHeight="false" outlineLevel="0" collapsed="false">
      <c r="BS1893" s="96" t="n">
        <f aca="false">BR1893-2.5</f>
        <v>-2.5</v>
      </c>
    </row>
    <row r="1894" customFormat="false" ht="12" hidden="false" customHeight="false" outlineLevel="0" collapsed="false">
      <c r="BS1894" s="96" t="n">
        <f aca="false">BR1894-2.5</f>
        <v>-2.5</v>
      </c>
    </row>
    <row r="1895" customFormat="false" ht="12" hidden="false" customHeight="false" outlineLevel="0" collapsed="false">
      <c r="BS1895" s="96" t="n">
        <f aca="false">BR1895-2.5</f>
        <v>-2.5</v>
      </c>
    </row>
    <row r="1896" customFormat="false" ht="12" hidden="false" customHeight="false" outlineLevel="0" collapsed="false">
      <c r="BS1896" s="96" t="n">
        <f aca="false">BR1896-2.5</f>
        <v>-2.5</v>
      </c>
    </row>
    <row r="1897" customFormat="false" ht="12" hidden="false" customHeight="false" outlineLevel="0" collapsed="false">
      <c r="BS1897" s="96" t="n">
        <f aca="false">BR1897-2.5</f>
        <v>-2.5</v>
      </c>
    </row>
    <row r="1898" customFormat="false" ht="12" hidden="false" customHeight="false" outlineLevel="0" collapsed="false">
      <c r="BS1898" s="96" t="n">
        <f aca="false">BR1898-2.5</f>
        <v>-2.5</v>
      </c>
    </row>
    <row r="1899" customFormat="false" ht="12" hidden="false" customHeight="false" outlineLevel="0" collapsed="false">
      <c r="BS1899" s="96" t="n">
        <f aca="false">BR1899-2.5</f>
        <v>-2.5</v>
      </c>
    </row>
    <row r="1900" customFormat="false" ht="12" hidden="false" customHeight="false" outlineLevel="0" collapsed="false">
      <c r="BS1900" s="96" t="n">
        <f aca="false">BR1900-2.5</f>
        <v>-2.5</v>
      </c>
    </row>
    <row r="1901" customFormat="false" ht="12" hidden="false" customHeight="false" outlineLevel="0" collapsed="false">
      <c r="BS1901" s="96" t="n">
        <f aca="false">BR1901-2.5</f>
        <v>-2.5</v>
      </c>
    </row>
    <row r="1902" customFormat="false" ht="12" hidden="false" customHeight="false" outlineLevel="0" collapsed="false">
      <c r="BS1902" s="96" t="n">
        <f aca="false">BR1902-2.5</f>
        <v>-2.5</v>
      </c>
    </row>
    <row r="1903" customFormat="false" ht="12" hidden="false" customHeight="false" outlineLevel="0" collapsed="false">
      <c r="BS1903" s="96" t="n">
        <f aca="false">BR1903-2.5</f>
        <v>-2.5</v>
      </c>
    </row>
    <row r="1904" customFormat="false" ht="12" hidden="false" customHeight="false" outlineLevel="0" collapsed="false">
      <c r="BS1904" s="96" t="n">
        <f aca="false">BR1904-2.5</f>
        <v>-2.5</v>
      </c>
    </row>
    <row r="1905" customFormat="false" ht="12" hidden="false" customHeight="false" outlineLevel="0" collapsed="false">
      <c r="BS1905" s="96" t="n">
        <f aca="false">BR1905-2.5</f>
        <v>-2.5</v>
      </c>
    </row>
    <row r="1906" customFormat="false" ht="12" hidden="false" customHeight="false" outlineLevel="0" collapsed="false">
      <c r="BS1906" s="96" t="n">
        <f aca="false">BR1906-2.5</f>
        <v>-2.5</v>
      </c>
    </row>
    <row r="1907" customFormat="false" ht="12" hidden="false" customHeight="false" outlineLevel="0" collapsed="false">
      <c r="BS1907" s="96" t="n">
        <f aca="false">BR1907-2.5</f>
        <v>-2.5</v>
      </c>
    </row>
    <row r="1908" customFormat="false" ht="12" hidden="false" customHeight="false" outlineLevel="0" collapsed="false">
      <c r="BS1908" s="96" t="n">
        <f aca="false">BR1908-2.5</f>
        <v>-2.5</v>
      </c>
    </row>
    <row r="1909" customFormat="false" ht="12" hidden="false" customHeight="false" outlineLevel="0" collapsed="false">
      <c r="BS1909" s="96" t="n">
        <f aca="false">BR1909-2.5</f>
        <v>-2.5</v>
      </c>
    </row>
    <row r="1910" customFormat="false" ht="12" hidden="false" customHeight="false" outlineLevel="0" collapsed="false">
      <c r="BS1910" s="96" t="n">
        <f aca="false">BR1910-2.5</f>
        <v>-2.5</v>
      </c>
    </row>
    <row r="1911" customFormat="false" ht="12" hidden="false" customHeight="false" outlineLevel="0" collapsed="false">
      <c r="BS1911" s="96" t="n">
        <f aca="false">BR1911-2.5</f>
        <v>-2.5</v>
      </c>
    </row>
    <row r="1912" customFormat="false" ht="12" hidden="false" customHeight="false" outlineLevel="0" collapsed="false">
      <c r="BS1912" s="96" t="n">
        <f aca="false">BR1912-2.5</f>
        <v>-2.5</v>
      </c>
    </row>
    <row r="1913" customFormat="false" ht="12" hidden="false" customHeight="false" outlineLevel="0" collapsed="false">
      <c r="BS1913" s="96" t="n">
        <f aca="false">BR1913-2.5</f>
        <v>-2.5</v>
      </c>
    </row>
    <row r="1914" customFormat="false" ht="12" hidden="false" customHeight="false" outlineLevel="0" collapsed="false">
      <c r="BS1914" s="96" t="n">
        <f aca="false">BR1914-2.5</f>
        <v>-2.5</v>
      </c>
    </row>
    <row r="1915" customFormat="false" ht="12" hidden="false" customHeight="false" outlineLevel="0" collapsed="false">
      <c r="BS1915" s="96" t="n">
        <f aca="false">BR1915-2.5</f>
        <v>-2.5</v>
      </c>
    </row>
    <row r="1916" customFormat="false" ht="12" hidden="false" customHeight="false" outlineLevel="0" collapsed="false">
      <c r="BS1916" s="96" t="n">
        <f aca="false">BR1916-2.5</f>
        <v>-2.5</v>
      </c>
    </row>
    <row r="1917" customFormat="false" ht="12" hidden="false" customHeight="false" outlineLevel="0" collapsed="false">
      <c r="BS1917" s="96" t="n">
        <f aca="false">BR1917-2.5</f>
        <v>-2.5</v>
      </c>
    </row>
    <row r="1918" customFormat="false" ht="12" hidden="false" customHeight="false" outlineLevel="0" collapsed="false">
      <c r="BS1918" s="96" t="n">
        <f aca="false">BR1918-2.5</f>
        <v>-2.5</v>
      </c>
    </row>
    <row r="1919" customFormat="false" ht="12" hidden="false" customHeight="false" outlineLevel="0" collapsed="false">
      <c r="BS1919" s="96" t="n">
        <f aca="false">BR1919-2.5</f>
        <v>-2.5</v>
      </c>
    </row>
    <row r="1920" customFormat="false" ht="12" hidden="false" customHeight="false" outlineLevel="0" collapsed="false">
      <c r="BS1920" s="96" t="n">
        <f aca="false">BR1920-2.5</f>
        <v>-2.5</v>
      </c>
    </row>
    <row r="1921" customFormat="false" ht="12" hidden="false" customHeight="false" outlineLevel="0" collapsed="false">
      <c r="BS1921" s="96" t="n">
        <f aca="false">BR1921-2.5</f>
        <v>-2.5</v>
      </c>
    </row>
    <row r="1922" customFormat="false" ht="12" hidden="false" customHeight="false" outlineLevel="0" collapsed="false">
      <c r="BS1922" s="96" t="n">
        <f aca="false">BR1922-2.5</f>
        <v>-2.5</v>
      </c>
    </row>
    <row r="1923" customFormat="false" ht="12" hidden="false" customHeight="false" outlineLevel="0" collapsed="false">
      <c r="BS1923" s="96" t="n">
        <f aca="false">BR1923-2.5</f>
        <v>-2.5</v>
      </c>
    </row>
    <row r="1924" customFormat="false" ht="12" hidden="false" customHeight="false" outlineLevel="0" collapsed="false">
      <c r="BS1924" s="96" t="n">
        <f aca="false">BR1924-2.5</f>
        <v>-2.5</v>
      </c>
    </row>
    <row r="1925" customFormat="false" ht="12" hidden="false" customHeight="false" outlineLevel="0" collapsed="false">
      <c r="BS1925" s="96" t="n">
        <f aca="false">BR1925-2.5</f>
        <v>-2.5</v>
      </c>
    </row>
    <row r="1926" customFormat="false" ht="12" hidden="false" customHeight="false" outlineLevel="0" collapsed="false">
      <c r="BS1926" s="96" t="n">
        <f aca="false">BR1926-2.5</f>
        <v>-2.5</v>
      </c>
    </row>
    <row r="1927" customFormat="false" ht="12" hidden="false" customHeight="false" outlineLevel="0" collapsed="false">
      <c r="BS1927" s="96" t="n">
        <f aca="false">BR1927-2.5</f>
        <v>-2.5</v>
      </c>
    </row>
    <row r="1928" customFormat="false" ht="12" hidden="false" customHeight="false" outlineLevel="0" collapsed="false">
      <c r="BS1928" s="96" t="n">
        <f aca="false">BR1928-2.5</f>
        <v>-2.5</v>
      </c>
    </row>
    <row r="1929" customFormat="false" ht="12" hidden="false" customHeight="false" outlineLevel="0" collapsed="false">
      <c r="BS1929" s="96" t="n">
        <f aca="false">BR1929-2.5</f>
        <v>-2.5</v>
      </c>
    </row>
    <row r="1930" customFormat="false" ht="12" hidden="false" customHeight="false" outlineLevel="0" collapsed="false">
      <c r="BS1930" s="96" t="n">
        <f aca="false">BR1930-2.5</f>
        <v>-2.5</v>
      </c>
    </row>
    <row r="1931" customFormat="false" ht="12" hidden="false" customHeight="false" outlineLevel="0" collapsed="false">
      <c r="BS1931" s="96" t="n">
        <f aca="false">BR1931-2.5</f>
        <v>-2.5</v>
      </c>
    </row>
    <row r="1932" customFormat="false" ht="12" hidden="false" customHeight="false" outlineLevel="0" collapsed="false">
      <c r="BS1932" s="96" t="n">
        <f aca="false">BR1932-2.5</f>
        <v>-2.5</v>
      </c>
    </row>
    <row r="1933" customFormat="false" ht="12" hidden="false" customHeight="false" outlineLevel="0" collapsed="false">
      <c r="BS1933" s="96" t="n">
        <f aca="false">BR1933-2.5</f>
        <v>-2.5</v>
      </c>
    </row>
    <row r="1934" customFormat="false" ht="12" hidden="false" customHeight="false" outlineLevel="0" collapsed="false">
      <c r="BS1934" s="96" t="n">
        <f aca="false">BR1934-2.5</f>
        <v>-2.5</v>
      </c>
    </row>
    <row r="1935" customFormat="false" ht="12" hidden="false" customHeight="false" outlineLevel="0" collapsed="false">
      <c r="BS1935" s="96" t="n">
        <f aca="false">BR1935-2.5</f>
        <v>-2.5</v>
      </c>
    </row>
    <row r="1936" customFormat="false" ht="12" hidden="false" customHeight="false" outlineLevel="0" collapsed="false">
      <c r="BS1936" s="96" t="n">
        <f aca="false">BR1936-2.5</f>
        <v>-2.5</v>
      </c>
    </row>
    <row r="1937" customFormat="false" ht="12" hidden="false" customHeight="false" outlineLevel="0" collapsed="false">
      <c r="BS1937" s="96" t="n">
        <f aca="false">BR1937-2.5</f>
        <v>-2.5</v>
      </c>
    </row>
    <row r="1938" customFormat="false" ht="12" hidden="false" customHeight="false" outlineLevel="0" collapsed="false">
      <c r="BS1938" s="96" t="n">
        <f aca="false">BR1938-2.5</f>
        <v>-2.5</v>
      </c>
    </row>
    <row r="1939" customFormat="false" ht="12" hidden="false" customHeight="false" outlineLevel="0" collapsed="false">
      <c r="BS1939" s="96" t="n">
        <f aca="false">BR1939-2.5</f>
        <v>-2.5</v>
      </c>
    </row>
    <row r="1940" customFormat="false" ht="12" hidden="false" customHeight="false" outlineLevel="0" collapsed="false">
      <c r="BS1940" s="96" t="n">
        <f aca="false">BR1940-2.5</f>
        <v>-2.5</v>
      </c>
    </row>
    <row r="1941" customFormat="false" ht="12" hidden="false" customHeight="false" outlineLevel="0" collapsed="false">
      <c r="BS1941" s="96" t="n">
        <f aca="false">BR1941-2.5</f>
        <v>-2.5</v>
      </c>
    </row>
    <row r="1942" customFormat="false" ht="12" hidden="false" customHeight="false" outlineLevel="0" collapsed="false">
      <c r="BS1942" s="96" t="n">
        <f aca="false">BR1942-2.5</f>
        <v>-2.5</v>
      </c>
    </row>
    <row r="1943" customFormat="false" ht="12" hidden="false" customHeight="false" outlineLevel="0" collapsed="false">
      <c r="BS1943" s="96" t="n">
        <f aca="false">BR1943-2.5</f>
        <v>-2.5</v>
      </c>
    </row>
    <row r="1944" customFormat="false" ht="12" hidden="false" customHeight="false" outlineLevel="0" collapsed="false">
      <c r="BS1944" s="96" t="n">
        <f aca="false">BR1944-2.5</f>
        <v>-2.5</v>
      </c>
    </row>
    <row r="1945" customFormat="false" ht="12" hidden="false" customHeight="false" outlineLevel="0" collapsed="false">
      <c r="BS1945" s="96" t="n">
        <f aca="false">BR1945-2.5</f>
        <v>-2.5</v>
      </c>
    </row>
    <row r="1946" customFormat="false" ht="12" hidden="false" customHeight="false" outlineLevel="0" collapsed="false">
      <c r="BS1946" s="96" t="n">
        <f aca="false">BR1946-2.5</f>
        <v>-2.5</v>
      </c>
    </row>
    <row r="1947" customFormat="false" ht="12" hidden="false" customHeight="false" outlineLevel="0" collapsed="false">
      <c r="BS1947" s="96" t="n">
        <f aca="false">BR1947-2.5</f>
        <v>-2.5</v>
      </c>
    </row>
    <row r="1948" customFormat="false" ht="12" hidden="false" customHeight="false" outlineLevel="0" collapsed="false">
      <c r="BS1948" s="96" t="n">
        <f aca="false">BR1948-2.5</f>
        <v>-2.5</v>
      </c>
    </row>
    <row r="1949" customFormat="false" ht="12" hidden="false" customHeight="false" outlineLevel="0" collapsed="false">
      <c r="BS1949" s="96" t="n">
        <f aca="false">BR1949-2.5</f>
        <v>-2.5</v>
      </c>
    </row>
    <row r="1950" customFormat="false" ht="12" hidden="false" customHeight="false" outlineLevel="0" collapsed="false">
      <c r="BS1950" s="96" t="n">
        <f aca="false">BR1950-2.5</f>
        <v>-2.5</v>
      </c>
    </row>
    <row r="1951" customFormat="false" ht="12" hidden="false" customHeight="false" outlineLevel="0" collapsed="false">
      <c r="BS1951" s="96" t="n">
        <f aca="false">BR1951-2.5</f>
        <v>-2.5</v>
      </c>
    </row>
    <row r="1952" customFormat="false" ht="12" hidden="false" customHeight="false" outlineLevel="0" collapsed="false">
      <c r="BS1952" s="96" t="n">
        <f aca="false">BR1952-2.5</f>
        <v>-2.5</v>
      </c>
    </row>
    <row r="1953" customFormat="false" ht="12" hidden="false" customHeight="false" outlineLevel="0" collapsed="false">
      <c r="BS1953" s="96" t="n">
        <f aca="false">BR1953-2.5</f>
        <v>-2.5</v>
      </c>
    </row>
    <row r="1954" customFormat="false" ht="12" hidden="false" customHeight="false" outlineLevel="0" collapsed="false">
      <c r="BS1954" s="96" t="n">
        <f aca="false">BR1954-2.5</f>
        <v>-2.5</v>
      </c>
    </row>
    <row r="1955" customFormat="false" ht="12" hidden="false" customHeight="false" outlineLevel="0" collapsed="false">
      <c r="BS1955" s="96" t="n">
        <f aca="false">BR1955-2.5</f>
        <v>-2.5</v>
      </c>
    </row>
    <row r="1956" customFormat="false" ht="12" hidden="false" customHeight="false" outlineLevel="0" collapsed="false">
      <c r="BS1956" s="96" t="n">
        <f aca="false">BR1956-2.5</f>
        <v>-2.5</v>
      </c>
    </row>
    <row r="1957" customFormat="false" ht="12" hidden="false" customHeight="false" outlineLevel="0" collapsed="false">
      <c r="BS1957" s="96" t="n">
        <f aca="false">BR1957-2.5</f>
        <v>-2.5</v>
      </c>
    </row>
    <row r="1958" customFormat="false" ht="12" hidden="false" customHeight="false" outlineLevel="0" collapsed="false">
      <c r="BS1958" s="96" t="n">
        <f aca="false">BR1958-2.5</f>
        <v>-2.5</v>
      </c>
    </row>
    <row r="1959" customFormat="false" ht="12" hidden="false" customHeight="false" outlineLevel="0" collapsed="false">
      <c r="BS1959" s="96" t="n">
        <f aca="false">BR1959-2.5</f>
        <v>-2.5</v>
      </c>
    </row>
    <row r="1960" customFormat="false" ht="12" hidden="false" customHeight="false" outlineLevel="0" collapsed="false">
      <c r="BS1960" s="96" t="n">
        <f aca="false">BR1960-2.5</f>
        <v>-2.5</v>
      </c>
    </row>
    <row r="1961" customFormat="false" ht="12" hidden="false" customHeight="false" outlineLevel="0" collapsed="false">
      <c r="BS1961" s="96" t="n">
        <f aca="false">BR1961-2.5</f>
        <v>-2.5</v>
      </c>
    </row>
    <row r="1962" customFormat="false" ht="12" hidden="false" customHeight="false" outlineLevel="0" collapsed="false">
      <c r="BS1962" s="96" t="n">
        <f aca="false">BR1962-2.5</f>
        <v>-2.5</v>
      </c>
    </row>
    <row r="1963" customFormat="false" ht="12" hidden="false" customHeight="false" outlineLevel="0" collapsed="false">
      <c r="BS1963" s="96" t="n">
        <f aca="false">BR1963-2.5</f>
        <v>-2.5</v>
      </c>
    </row>
    <row r="1964" customFormat="false" ht="12" hidden="false" customHeight="false" outlineLevel="0" collapsed="false">
      <c r="BS1964" s="96" t="n">
        <f aca="false">BR1964-2.5</f>
        <v>-2.5</v>
      </c>
    </row>
    <row r="1965" customFormat="false" ht="12" hidden="false" customHeight="false" outlineLevel="0" collapsed="false">
      <c r="BS1965" s="96" t="n">
        <f aca="false">BR1965-2.5</f>
        <v>-2.5</v>
      </c>
    </row>
    <row r="1966" customFormat="false" ht="12" hidden="false" customHeight="false" outlineLevel="0" collapsed="false">
      <c r="BS1966" s="96" t="n">
        <f aca="false">BR1966-2.5</f>
        <v>-2.5</v>
      </c>
    </row>
    <row r="1967" customFormat="false" ht="12" hidden="false" customHeight="false" outlineLevel="0" collapsed="false">
      <c r="BS1967" s="96" t="n">
        <f aca="false">BR1967-2.5</f>
        <v>-2.5</v>
      </c>
    </row>
    <row r="1968" customFormat="false" ht="12" hidden="false" customHeight="false" outlineLevel="0" collapsed="false">
      <c r="BS1968" s="96" t="n">
        <f aca="false">BR1968-2.5</f>
        <v>-2.5</v>
      </c>
    </row>
    <row r="1969" customFormat="false" ht="12" hidden="false" customHeight="false" outlineLevel="0" collapsed="false">
      <c r="BS1969" s="96" t="n">
        <f aca="false">BR1969-2.5</f>
        <v>-2.5</v>
      </c>
    </row>
    <row r="1970" customFormat="false" ht="12" hidden="false" customHeight="false" outlineLevel="0" collapsed="false">
      <c r="BS1970" s="96" t="n">
        <f aca="false">BR1970-2.5</f>
        <v>-2.5</v>
      </c>
    </row>
    <row r="1971" customFormat="false" ht="12" hidden="false" customHeight="false" outlineLevel="0" collapsed="false">
      <c r="BS1971" s="96" t="n">
        <f aca="false">BR1971-2.5</f>
        <v>-2.5</v>
      </c>
    </row>
    <row r="1972" customFormat="false" ht="12" hidden="false" customHeight="false" outlineLevel="0" collapsed="false">
      <c r="BS1972" s="96" t="n">
        <f aca="false">BR1972-2.5</f>
        <v>-2.5</v>
      </c>
    </row>
    <row r="1973" customFormat="false" ht="12" hidden="false" customHeight="false" outlineLevel="0" collapsed="false">
      <c r="BS1973" s="96" t="n">
        <f aca="false">BR1973-2.5</f>
        <v>-2.5</v>
      </c>
    </row>
    <row r="1974" customFormat="false" ht="12" hidden="false" customHeight="false" outlineLevel="0" collapsed="false">
      <c r="BS1974" s="96" t="n">
        <f aca="false">BR1974-2.5</f>
        <v>-2.5</v>
      </c>
    </row>
    <row r="1975" customFormat="false" ht="12" hidden="false" customHeight="false" outlineLevel="0" collapsed="false">
      <c r="BS1975" s="96" t="n">
        <f aca="false">BR1975-2.5</f>
        <v>-2.5</v>
      </c>
    </row>
    <row r="1976" customFormat="false" ht="12" hidden="false" customHeight="false" outlineLevel="0" collapsed="false">
      <c r="BS1976" s="96" t="n">
        <f aca="false">BR1976-2.5</f>
        <v>-2.5</v>
      </c>
    </row>
    <row r="1977" customFormat="false" ht="12" hidden="false" customHeight="false" outlineLevel="0" collapsed="false">
      <c r="BS1977" s="96" t="n">
        <f aca="false">BR1977-2.5</f>
        <v>-2.5</v>
      </c>
    </row>
    <row r="1978" customFormat="false" ht="12" hidden="false" customHeight="false" outlineLevel="0" collapsed="false">
      <c r="BS1978" s="96" t="n">
        <f aca="false">BR1978-2.5</f>
        <v>-2.5</v>
      </c>
    </row>
    <row r="1979" customFormat="false" ht="12" hidden="false" customHeight="false" outlineLevel="0" collapsed="false">
      <c r="BS1979" s="96" t="n">
        <f aca="false">BR1979-2.5</f>
        <v>-2.5</v>
      </c>
    </row>
    <row r="1980" customFormat="false" ht="12" hidden="false" customHeight="false" outlineLevel="0" collapsed="false">
      <c r="BS1980" s="96" t="n">
        <f aca="false">BR1980-2.5</f>
        <v>-2.5</v>
      </c>
    </row>
    <row r="1981" customFormat="false" ht="12" hidden="false" customHeight="false" outlineLevel="0" collapsed="false">
      <c r="BS1981" s="96" t="n">
        <f aca="false">BR1981-2.5</f>
        <v>-2.5</v>
      </c>
    </row>
    <row r="1982" customFormat="false" ht="12" hidden="false" customHeight="false" outlineLevel="0" collapsed="false">
      <c r="BS1982" s="96" t="n">
        <f aca="false">BR1982-2.5</f>
        <v>-2.5</v>
      </c>
    </row>
    <row r="1983" customFormat="false" ht="12" hidden="false" customHeight="false" outlineLevel="0" collapsed="false">
      <c r="BS1983" s="96" t="n">
        <f aca="false">BR1983-2.5</f>
        <v>-2.5</v>
      </c>
    </row>
    <row r="1984" customFormat="false" ht="12" hidden="false" customHeight="false" outlineLevel="0" collapsed="false">
      <c r="BS1984" s="96" t="n">
        <f aca="false">BR1984-2.5</f>
        <v>-2.5</v>
      </c>
    </row>
    <row r="1985" customFormat="false" ht="12" hidden="false" customHeight="false" outlineLevel="0" collapsed="false">
      <c r="BS1985" s="96" t="n">
        <f aca="false">BR1985-2.5</f>
        <v>-2.5</v>
      </c>
    </row>
    <row r="1986" customFormat="false" ht="12" hidden="false" customHeight="false" outlineLevel="0" collapsed="false">
      <c r="BS1986" s="96" t="n">
        <f aca="false">BR1986-2.5</f>
        <v>-2.5</v>
      </c>
    </row>
    <row r="1987" customFormat="false" ht="12" hidden="false" customHeight="false" outlineLevel="0" collapsed="false">
      <c r="BS1987" s="96" t="n">
        <f aca="false">BR1987-2.5</f>
        <v>-2.5</v>
      </c>
    </row>
    <row r="1988" customFormat="false" ht="12" hidden="false" customHeight="false" outlineLevel="0" collapsed="false">
      <c r="BS1988" s="96" t="n">
        <f aca="false">BR1988-2.5</f>
        <v>-2.5</v>
      </c>
    </row>
    <row r="1989" customFormat="false" ht="12" hidden="false" customHeight="false" outlineLevel="0" collapsed="false">
      <c r="BS1989" s="96" t="n">
        <f aca="false">BR1989-2.5</f>
        <v>-2.5</v>
      </c>
    </row>
    <row r="1990" customFormat="false" ht="12" hidden="false" customHeight="false" outlineLevel="0" collapsed="false">
      <c r="BS1990" s="96" t="n">
        <f aca="false">BR1990-2.5</f>
        <v>-2.5</v>
      </c>
    </row>
    <row r="1991" customFormat="false" ht="12" hidden="false" customHeight="false" outlineLevel="0" collapsed="false">
      <c r="BS1991" s="96" t="n">
        <f aca="false">BR1991-2.5</f>
        <v>-2.5</v>
      </c>
    </row>
    <row r="1992" customFormat="false" ht="12" hidden="false" customHeight="false" outlineLevel="0" collapsed="false">
      <c r="BS1992" s="96" t="n">
        <f aca="false">BR1992-2.5</f>
        <v>-2.5</v>
      </c>
    </row>
    <row r="1993" customFormat="false" ht="12" hidden="false" customHeight="false" outlineLevel="0" collapsed="false">
      <c r="BS1993" s="96" t="n">
        <f aca="false">BR1993-2.5</f>
        <v>-2.5</v>
      </c>
    </row>
    <row r="1994" customFormat="false" ht="12" hidden="false" customHeight="false" outlineLevel="0" collapsed="false">
      <c r="BS1994" s="96" t="n">
        <f aca="false">BR1994-2.5</f>
        <v>-2.5</v>
      </c>
    </row>
    <row r="1995" customFormat="false" ht="12" hidden="false" customHeight="false" outlineLevel="0" collapsed="false">
      <c r="BS1995" s="96" t="n">
        <f aca="false">BR1995-2.5</f>
        <v>-2.5</v>
      </c>
    </row>
    <row r="1996" customFormat="false" ht="12" hidden="false" customHeight="false" outlineLevel="0" collapsed="false">
      <c r="BS1996" s="96" t="n">
        <f aca="false">BR1996-2.5</f>
        <v>-2.5</v>
      </c>
    </row>
    <row r="1997" customFormat="false" ht="12" hidden="false" customHeight="false" outlineLevel="0" collapsed="false">
      <c r="BS1997" s="96" t="n">
        <f aca="false">BR1997-2.5</f>
        <v>-2.5</v>
      </c>
    </row>
    <row r="1998" customFormat="false" ht="12" hidden="false" customHeight="false" outlineLevel="0" collapsed="false">
      <c r="BS1998" s="96" t="n">
        <f aca="false">BR1998-2.5</f>
        <v>-2.5</v>
      </c>
    </row>
    <row r="1999" customFormat="false" ht="12" hidden="false" customHeight="false" outlineLevel="0" collapsed="false">
      <c r="BS1999" s="96" t="n">
        <f aca="false">BR1999-2.5</f>
        <v>-2.5</v>
      </c>
    </row>
    <row r="2000" customFormat="false" ht="12" hidden="false" customHeight="false" outlineLevel="0" collapsed="false">
      <c r="BS2000" s="96" t="n">
        <f aca="false">BR2000-2.5</f>
        <v>-2.5</v>
      </c>
    </row>
    <row r="2001" customFormat="false" ht="12" hidden="false" customHeight="false" outlineLevel="0" collapsed="false">
      <c r="BS2001" s="96" t="n">
        <f aca="false">BR2001-2.5</f>
        <v>-2.5</v>
      </c>
    </row>
    <row r="2002" customFormat="false" ht="12" hidden="false" customHeight="false" outlineLevel="0" collapsed="false">
      <c r="BS2002" s="96" t="n">
        <f aca="false">BR2002-2.5</f>
        <v>-2.5</v>
      </c>
    </row>
    <row r="2003" customFormat="false" ht="12" hidden="false" customHeight="false" outlineLevel="0" collapsed="false">
      <c r="BS2003" s="96" t="n">
        <f aca="false">BR2003-2.5</f>
        <v>-2.5</v>
      </c>
    </row>
    <row r="2004" customFormat="false" ht="12" hidden="false" customHeight="false" outlineLevel="0" collapsed="false">
      <c r="BS2004" s="96" t="n">
        <f aca="false">BR2004-2.5</f>
        <v>-2.5</v>
      </c>
    </row>
    <row r="2005" customFormat="false" ht="12" hidden="false" customHeight="false" outlineLevel="0" collapsed="false">
      <c r="BS2005" s="96" t="n">
        <f aca="false">BR2005-2.5</f>
        <v>-2.5</v>
      </c>
    </row>
    <row r="2006" customFormat="false" ht="12" hidden="false" customHeight="false" outlineLevel="0" collapsed="false">
      <c r="BS2006" s="96" t="n">
        <f aca="false">BR2006-2.5</f>
        <v>-2.5</v>
      </c>
    </row>
    <row r="2007" customFormat="false" ht="12" hidden="false" customHeight="false" outlineLevel="0" collapsed="false">
      <c r="BS2007" s="96" t="n">
        <f aca="false">BR2007-2.5</f>
        <v>-2.5</v>
      </c>
    </row>
    <row r="2008" customFormat="false" ht="12" hidden="false" customHeight="false" outlineLevel="0" collapsed="false">
      <c r="BS2008" s="96" t="n">
        <f aca="false">BR2008-2.5</f>
        <v>-2.5</v>
      </c>
    </row>
    <row r="2009" customFormat="false" ht="12" hidden="false" customHeight="false" outlineLevel="0" collapsed="false">
      <c r="BS2009" s="96" t="n">
        <f aca="false">BR2009-2.5</f>
        <v>-2.5</v>
      </c>
    </row>
    <row r="2010" customFormat="false" ht="12" hidden="false" customHeight="false" outlineLevel="0" collapsed="false">
      <c r="BS2010" s="96" t="n">
        <f aca="false">BR2010-2.5</f>
        <v>-2.5</v>
      </c>
    </row>
    <row r="2011" customFormat="false" ht="12" hidden="false" customHeight="false" outlineLevel="0" collapsed="false">
      <c r="BS2011" s="96" t="n">
        <f aca="false">BR2011-2.5</f>
        <v>-2.5</v>
      </c>
    </row>
    <row r="2012" customFormat="false" ht="12" hidden="false" customHeight="false" outlineLevel="0" collapsed="false">
      <c r="BS2012" s="96" t="n">
        <f aca="false">BR2012-2.5</f>
        <v>-2.5</v>
      </c>
    </row>
    <row r="2013" customFormat="false" ht="12" hidden="false" customHeight="false" outlineLevel="0" collapsed="false">
      <c r="BS2013" s="96" t="n">
        <f aca="false">BR2013-2.5</f>
        <v>-2.5</v>
      </c>
    </row>
    <row r="2014" customFormat="false" ht="12" hidden="false" customHeight="false" outlineLevel="0" collapsed="false">
      <c r="BS2014" s="96" t="n">
        <f aca="false">BR2014-2.5</f>
        <v>-2.5</v>
      </c>
    </row>
    <row r="2015" customFormat="false" ht="12" hidden="false" customHeight="false" outlineLevel="0" collapsed="false">
      <c r="BS2015" s="96" t="n">
        <f aca="false">BR2015-2.5</f>
        <v>-2.5</v>
      </c>
    </row>
    <row r="2016" customFormat="false" ht="12" hidden="false" customHeight="false" outlineLevel="0" collapsed="false">
      <c r="BS2016" s="96" t="n">
        <f aca="false">BR2016-2.5</f>
        <v>-2.5</v>
      </c>
    </row>
    <row r="2017" customFormat="false" ht="12" hidden="false" customHeight="false" outlineLevel="0" collapsed="false">
      <c r="BS2017" s="96" t="n">
        <f aca="false">BR2017-2.5</f>
        <v>-2.5</v>
      </c>
    </row>
    <row r="2018" customFormat="false" ht="12" hidden="false" customHeight="false" outlineLevel="0" collapsed="false">
      <c r="BS2018" s="96" t="n">
        <f aca="false">BR2018-2.5</f>
        <v>-2.5</v>
      </c>
    </row>
    <row r="2019" customFormat="false" ht="12" hidden="false" customHeight="false" outlineLevel="0" collapsed="false">
      <c r="BS2019" s="96" t="n">
        <f aca="false">BR2019-2.5</f>
        <v>-2.5</v>
      </c>
    </row>
    <row r="2020" customFormat="false" ht="12" hidden="false" customHeight="false" outlineLevel="0" collapsed="false">
      <c r="BS2020" s="96" t="n">
        <f aca="false">BR2020-2.5</f>
        <v>-2.5</v>
      </c>
    </row>
    <row r="2021" customFormat="false" ht="12" hidden="false" customHeight="false" outlineLevel="0" collapsed="false">
      <c r="BS2021" s="96" t="n">
        <f aca="false">BR2021-2.5</f>
        <v>-2.5</v>
      </c>
    </row>
    <row r="2022" customFormat="false" ht="12" hidden="false" customHeight="false" outlineLevel="0" collapsed="false">
      <c r="BS2022" s="96" t="n">
        <f aca="false">BR2022-2.5</f>
        <v>-2.5</v>
      </c>
    </row>
    <row r="2023" customFormat="false" ht="12" hidden="false" customHeight="false" outlineLevel="0" collapsed="false">
      <c r="BS2023" s="96" t="n">
        <f aca="false">BR2023-2.5</f>
        <v>-2.5</v>
      </c>
    </row>
    <row r="2024" customFormat="false" ht="12" hidden="false" customHeight="false" outlineLevel="0" collapsed="false">
      <c r="BS2024" s="96" t="n">
        <f aca="false">BR2024-2.5</f>
        <v>-2.5</v>
      </c>
    </row>
    <row r="2025" customFormat="false" ht="12" hidden="false" customHeight="false" outlineLevel="0" collapsed="false">
      <c r="BS2025" s="96" t="n">
        <f aca="false">BR2025-2.5</f>
        <v>-2.5</v>
      </c>
    </row>
    <row r="2026" customFormat="false" ht="12" hidden="false" customHeight="false" outlineLevel="0" collapsed="false">
      <c r="BS2026" s="96" t="n">
        <f aca="false">BR2026-2.5</f>
        <v>-2.5</v>
      </c>
    </row>
    <row r="2027" customFormat="false" ht="12" hidden="false" customHeight="false" outlineLevel="0" collapsed="false">
      <c r="BS2027" s="96" t="n">
        <f aca="false">BR2027-2.5</f>
        <v>-2.5</v>
      </c>
    </row>
    <row r="2028" customFormat="false" ht="12" hidden="false" customHeight="false" outlineLevel="0" collapsed="false">
      <c r="BS2028" s="96" t="n">
        <f aca="false">BR2028-2.5</f>
        <v>-2.5</v>
      </c>
    </row>
    <row r="2029" customFormat="false" ht="12" hidden="false" customHeight="false" outlineLevel="0" collapsed="false">
      <c r="BS2029" s="96" t="n">
        <f aca="false">BR2029-2.5</f>
        <v>-2.5</v>
      </c>
    </row>
    <row r="2030" customFormat="false" ht="12" hidden="false" customHeight="false" outlineLevel="0" collapsed="false">
      <c r="BS2030" s="96" t="n">
        <f aca="false">BR2030-2.5</f>
        <v>-2.5</v>
      </c>
    </row>
    <row r="2031" customFormat="false" ht="12" hidden="false" customHeight="false" outlineLevel="0" collapsed="false">
      <c r="BS2031" s="96" t="n">
        <f aca="false">BR2031-2.5</f>
        <v>-2.5</v>
      </c>
    </row>
    <row r="2032" customFormat="false" ht="12" hidden="false" customHeight="false" outlineLevel="0" collapsed="false">
      <c r="BS2032" s="96" t="n">
        <f aca="false">BR2032-2.5</f>
        <v>-2.5</v>
      </c>
    </row>
    <row r="2033" customFormat="false" ht="12" hidden="false" customHeight="false" outlineLevel="0" collapsed="false">
      <c r="BS2033" s="96" t="n">
        <f aca="false">BR2033-2.5</f>
        <v>-2.5</v>
      </c>
    </row>
    <row r="2034" customFormat="false" ht="12" hidden="false" customHeight="false" outlineLevel="0" collapsed="false">
      <c r="BS2034" s="96" t="n">
        <f aca="false">BR2034-2.5</f>
        <v>-2.5</v>
      </c>
    </row>
    <row r="2035" customFormat="false" ht="12" hidden="false" customHeight="false" outlineLevel="0" collapsed="false">
      <c r="BS2035" s="96" t="n">
        <f aca="false">BR2035-2.5</f>
        <v>-2.5</v>
      </c>
    </row>
    <row r="2036" customFormat="false" ht="12" hidden="false" customHeight="false" outlineLevel="0" collapsed="false">
      <c r="BS2036" s="96" t="n">
        <f aca="false">BR2036-2.5</f>
        <v>-2.5</v>
      </c>
    </row>
    <row r="2037" customFormat="false" ht="12" hidden="false" customHeight="false" outlineLevel="0" collapsed="false">
      <c r="BS2037" s="96" t="n">
        <f aca="false">BR2037-2.5</f>
        <v>-2.5</v>
      </c>
    </row>
    <row r="2038" customFormat="false" ht="12" hidden="false" customHeight="false" outlineLevel="0" collapsed="false">
      <c r="BS2038" s="96" t="n">
        <f aca="false">BR2038-2.5</f>
        <v>-2.5</v>
      </c>
    </row>
    <row r="2039" customFormat="false" ht="12" hidden="false" customHeight="false" outlineLevel="0" collapsed="false">
      <c r="BS2039" s="96" t="n">
        <f aca="false">BR2039-2.5</f>
        <v>-2.5</v>
      </c>
    </row>
    <row r="2040" customFormat="false" ht="12" hidden="false" customHeight="false" outlineLevel="0" collapsed="false">
      <c r="BS2040" s="96" t="n">
        <f aca="false">BR2040-2.5</f>
        <v>-2.5</v>
      </c>
    </row>
    <row r="2041" customFormat="false" ht="12" hidden="false" customHeight="false" outlineLevel="0" collapsed="false">
      <c r="BS2041" s="96" t="n">
        <f aca="false">BR2041-2.5</f>
        <v>-2.5</v>
      </c>
    </row>
    <row r="2042" customFormat="false" ht="12" hidden="false" customHeight="false" outlineLevel="0" collapsed="false">
      <c r="BS2042" s="96" t="n">
        <f aca="false">BR2042-2.5</f>
        <v>-2.5</v>
      </c>
    </row>
    <row r="2043" customFormat="false" ht="12" hidden="false" customHeight="false" outlineLevel="0" collapsed="false">
      <c r="BS2043" s="96" t="n">
        <f aca="false">BR2043-2.5</f>
        <v>-2.5</v>
      </c>
    </row>
    <row r="2044" customFormat="false" ht="12" hidden="false" customHeight="false" outlineLevel="0" collapsed="false">
      <c r="BS2044" s="96" t="n">
        <f aca="false">BR2044-2.5</f>
        <v>-2.5</v>
      </c>
    </row>
    <row r="2045" customFormat="false" ht="12" hidden="false" customHeight="false" outlineLevel="0" collapsed="false">
      <c r="BS2045" s="96" t="n">
        <f aca="false">BR2045-2.5</f>
        <v>-2.5</v>
      </c>
    </row>
    <row r="2046" customFormat="false" ht="12" hidden="false" customHeight="false" outlineLevel="0" collapsed="false">
      <c r="BS2046" s="96" t="n">
        <f aca="false">BR2046-2.5</f>
        <v>-2.5</v>
      </c>
    </row>
    <row r="2047" customFormat="false" ht="12" hidden="false" customHeight="false" outlineLevel="0" collapsed="false">
      <c r="BS2047" s="96" t="n">
        <f aca="false">BR2047-2.5</f>
        <v>-2.5</v>
      </c>
    </row>
    <row r="2048" customFormat="false" ht="12" hidden="false" customHeight="false" outlineLevel="0" collapsed="false">
      <c r="BS2048" s="96" t="n">
        <f aca="false">BR2048-2.5</f>
        <v>-2.5</v>
      </c>
    </row>
    <row r="2049" customFormat="false" ht="12" hidden="false" customHeight="false" outlineLevel="0" collapsed="false">
      <c r="BS2049" s="96" t="n">
        <f aca="false">BR2049-2.5</f>
        <v>-2.5</v>
      </c>
    </row>
    <row r="2050" customFormat="false" ht="12" hidden="false" customHeight="false" outlineLevel="0" collapsed="false">
      <c r="BS2050" s="96" t="n">
        <f aca="false">BR2050-2.5</f>
        <v>-2.5</v>
      </c>
    </row>
    <row r="2051" customFormat="false" ht="12" hidden="false" customHeight="false" outlineLevel="0" collapsed="false">
      <c r="BS2051" s="96" t="n">
        <f aca="false">BR2051-2.5</f>
        <v>-2.5</v>
      </c>
    </row>
    <row r="2052" customFormat="false" ht="12" hidden="false" customHeight="false" outlineLevel="0" collapsed="false">
      <c r="BS2052" s="96" t="n">
        <f aca="false">BR2052-2.5</f>
        <v>-2.5</v>
      </c>
    </row>
    <row r="2053" customFormat="false" ht="12" hidden="false" customHeight="false" outlineLevel="0" collapsed="false">
      <c r="BS2053" s="96" t="n">
        <f aca="false">BR2053-2.5</f>
        <v>-2.5</v>
      </c>
    </row>
    <row r="2054" customFormat="false" ht="12" hidden="false" customHeight="false" outlineLevel="0" collapsed="false">
      <c r="BS2054" s="96" t="n">
        <f aca="false">BR2054-2.5</f>
        <v>-2.5</v>
      </c>
    </row>
    <row r="2055" customFormat="false" ht="12" hidden="false" customHeight="false" outlineLevel="0" collapsed="false">
      <c r="BS2055" s="96" t="n">
        <f aca="false">BR2055-2.5</f>
        <v>-2.5</v>
      </c>
    </row>
    <row r="2056" customFormat="false" ht="12" hidden="false" customHeight="false" outlineLevel="0" collapsed="false">
      <c r="BS2056" s="96" t="n">
        <f aca="false">BR2056-2.5</f>
        <v>-2.5</v>
      </c>
    </row>
    <row r="2057" customFormat="false" ht="12" hidden="false" customHeight="false" outlineLevel="0" collapsed="false">
      <c r="BS2057" s="96" t="n">
        <f aca="false">BR2057-2.5</f>
        <v>-2.5</v>
      </c>
    </row>
    <row r="2058" customFormat="false" ht="12" hidden="false" customHeight="false" outlineLevel="0" collapsed="false">
      <c r="BS2058" s="96" t="n">
        <f aca="false">BR2058-2.5</f>
        <v>-2.5</v>
      </c>
    </row>
    <row r="2059" customFormat="false" ht="12" hidden="false" customHeight="false" outlineLevel="0" collapsed="false">
      <c r="BS2059" s="96" t="n">
        <f aca="false">BR2059-2.5</f>
        <v>-2.5</v>
      </c>
    </row>
    <row r="2060" customFormat="false" ht="12" hidden="false" customHeight="false" outlineLevel="0" collapsed="false">
      <c r="BS2060" s="96" t="n">
        <f aca="false">BR2060-2.5</f>
        <v>-2.5</v>
      </c>
    </row>
    <row r="2061" customFormat="false" ht="12" hidden="false" customHeight="false" outlineLevel="0" collapsed="false">
      <c r="BS2061" s="96" t="n">
        <f aca="false">BR2061-2.5</f>
        <v>-2.5</v>
      </c>
    </row>
    <row r="2062" customFormat="false" ht="12" hidden="false" customHeight="false" outlineLevel="0" collapsed="false">
      <c r="BS2062" s="96" t="n">
        <f aca="false">BR2062-2.5</f>
        <v>-2.5</v>
      </c>
    </row>
    <row r="2063" customFormat="false" ht="12" hidden="false" customHeight="false" outlineLevel="0" collapsed="false">
      <c r="BS2063" s="96" t="n">
        <f aca="false">BR2063-2.5</f>
        <v>-2.5</v>
      </c>
    </row>
    <row r="2064" customFormat="false" ht="12" hidden="false" customHeight="false" outlineLevel="0" collapsed="false">
      <c r="BS2064" s="96" t="n">
        <f aca="false">BR2064-2.5</f>
        <v>-2.5</v>
      </c>
    </row>
    <row r="2065" customFormat="false" ht="12" hidden="false" customHeight="false" outlineLevel="0" collapsed="false">
      <c r="BS2065" s="96" t="n">
        <f aca="false">BR2065-2.5</f>
        <v>-2.5</v>
      </c>
    </row>
    <row r="2066" customFormat="false" ht="12" hidden="false" customHeight="false" outlineLevel="0" collapsed="false">
      <c r="BS2066" s="96" t="n">
        <f aca="false">BR2066-2.5</f>
        <v>-2.5</v>
      </c>
    </row>
    <row r="2067" customFormat="false" ht="12" hidden="false" customHeight="false" outlineLevel="0" collapsed="false">
      <c r="BS2067" s="96" t="n">
        <f aca="false">BR2067-2.5</f>
        <v>-2.5</v>
      </c>
    </row>
    <row r="2068" customFormat="false" ht="12" hidden="false" customHeight="false" outlineLevel="0" collapsed="false">
      <c r="BS2068" s="96" t="n">
        <f aca="false">BR2068-2.5</f>
        <v>-2.5</v>
      </c>
    </row>
    <row r="2069" customFormat="false" ht="12" hidden="false" customHeight="false" outlineLevel="0" collapsed="false">
      <c r="BS2069" s="96" t="n">
        <f aca="false">BR2069-2.5</f>
        <v>-2.5</v>
      </c>
    </row>
    <row r="2070" customFormat="false" ht="12" hidden="false" customHeight="false" outlineLevel="0" collapsed="false">
      <c r="BS2070" s="96" t="n">
        <f aca="false">BR2070-2.5</f>
        <v>-2.5</v>
      </c>
    </row>
    <row r="2071" customFormat="false" ht="12" hidden="false" customHeight="false" outlineLevel="0" collapsed="false">
      <c r="BS2071" s="96" t="n">
        <f aca="false">BR2071-2.5</f>
        <v>-2.5</v>
      </c>
    </row>
    <row r="2072" customFormat="false" ht="12" hidden="false" customHeight="false" outlineLevel="0" collapsed="false">
      <c r="BS2072" s="96" t="n">
        <f aca="false">BR2072-2.5</f>
        <v>-2.5</v>
      </c>
    </row>
    <row r="2073" customFormat="false" ht="12" hidden="false" customHeight="false" outlineLevel="0" collapsed="false">
      <c r="BS2073" s="96" t="n">
        <f aca="false">BR2073-2.5</f>
        <v>-2.5</v>
      </c>
    </row>
    <row r="2074" customFormat="false" ht="12" hidden="false" customHeight="false" outlineLevel="0" collapsed="false">
      <c r="BS2074" s="96" t="n">
        <f aca="false">BR2074-2.5</f>
        <v>-2.5</v>
      </c>
    </row>
    <row r="2075" customFormat="false" ht="12" hidden="false" customHeight="false" outlineLevel="0" collapsed="false">
      <c r="BS2075" s="96" t="n">
        <f aca="false">BR2075-2.5</f>
        <v>-2.5</v>
      </c>
    </row>
    <row r="2076" customFormat="false" ht="12" hidden="false" customHeight="false" outlineLevel="0" collapsed="false">
      <c r="BS2076" s="96" t="n">
        <f aca="false">BR2076-2.5</f>
        <v>-2.5</v>
      </c>
    </row>
    <row r="2077" customFormat="false" ht="12" hidden="false" customHeight="false" outlineLevel="0" collapsed="false">
      <c r="BS2077" s="96" t="n">
        <f aca="false">BR2077-2.5</f>
        <v>-2.5</v>
      </c>
    </row>
    <row r="2078" customFormat="false" ht="12" hidden="false" customHeight="false" outlineLevel="0" collapsed="false">
      <c r="BS2078" s="96" t="n">
        <f aca="false">BR2078-2.5</f>
        <v>-2.5</v>
      </c>
    </row>
    <row r="2079" customFormat="false" ht="12" hidden="false" customHeight="false" outlineLevel="0" collapsed="false">
      <c r="BS2079" s="96" t="n">
        <f aca="false">BR2079-2.5</f>
        <v>-2.5</v>
      </c>
    </row>
    <row r="2080" customFormat="false" ht="12" hidden="false" customHeight="false" outlineLevel="0" collapsed="false">
      <c r="BS2080" s="96" t="n">
        <f aca="false">BR2080-2.5</f>
        <v>-2.5</v>
      </c>
    </row>
    <row r="2081" customFormat="false" ht="12" hidden="false" customHeight="false" outlineLevel="0" collapsed="false">
      <c r="BS2081" s="96" t="n">
        <f aca="false">BR2081-2.5</f>
        <v>-2.5</v>
      </c>
    </row>
    <row r="2082" customFormat="false" ht="12" hidden="false" customHeight="false" outlineLevel="0" collapsed="false">
      <c r="BS2082" s="96" t="n">
        <f aca="false">BR2082-2.5</f>
        <v>-2.5</v>
      </c>
    </row>
    <row r="2083" customFormat="false" ht="12" hidden="false" customHeight="false" outlineLevel="0" collapsed="false">
      <c r="BS2083" s="96" t="n">
        <f aca="false">BR2083-2.5</f>
        <v>-2.5</v>
      </c>
    </row>
    <row r="2084" customFormat="false" ht="12" hidden="false" customHeight="false" outlineLevel="0" collapsed="false">
      <c r="BS2084" s="96" t="n">
        <f aca="false">BR2084-2.5</f>
        <v>-2.5</v>
      </c>
    </row>
    <row r="2085" customFormat="false" ht="12" hidden="false" customHeight="false" outlineLevel="0" collapsed="false">
      <c r="BS2085" s="96" t="n">
        <f aca="false">BR2085-2.5</f>
        <v>-2.5</v>
      </c>
    </row>
    <row r="2086" customFormat="false" ht="12" hidden="false" customHeight="false" outlineLevel="0" collapsed="false">
      <c r="BS2086" s="96" t="n">
        <f aca="false">BR2086-2.5</f>
        <v>-2.5</v>
      </c>
    </row>
    <row r="2087" customFormat="false" ht="12" hidden="false" customHeight="false" outlineLevel="0" collapsed="false">
      <c r="BS2087" s="96" t="n">
        <f aca="false">BR2087-2.5</f>
        <v>-2.5</v>
      </c>
    </row>
    <row r="2088" customFormat="false" ht="12" hidden="false" customHeight="false" outlineLevel="0" collapsed="false">
      <c r="BS2088" s="96" t="n">
        <f aca="false">BR2088-2.5</f>
        <v>-2.5</v>
      </c>
    </row>
    <row r="2089" customFormat="false" ht="12" hidden="false" customHeight="false" outlineLevel="0" collapsed="false">
      <c r="BS2089" s="96" t="n">
        <f aca="false">BR2089-2.5</f>
        <v>-2.5</v>
      </c>
    </row>
    <row r="2090" customFormat="false" ht="12" hidden="false" customHeight="false" outlineLevel="0" collapsed="false">
      <c r="BS2090" s="96" t="n">
        <f aca="false">BR2090-2.5</f>
        <v>-2.5</v>
      </c>
    </row>
    <row r="2091" customFormat="false" ht="12" hidden="false" customHeight="false" outlineLevel="0" collapsed="false">
      <c r="BS2091" s="96" t="n">
        <f aca="false">BR2091-2.5</f>
        <v>-2.5</v>
      </c>
    </row>
    <row r="2092" customFormat="false" ht="12" hidden="false" customHeight="false" outlineLevel="0" collapsed="false">
      <c r="BS2092" s="96" t="n">
        <f aca="false">BR2092-2.5</f>
        <v>-2.5</v>
      </c>
    </row>
    <row r="2093" customFormat="false" ht="12" hidden="false" customHeight="false" outlineLevel="0" collapsed="false">
      <c r="BS2093" s="96" t="n">
        <f aca="false">BR2093-2.5</f>
        <v>-2.5</v>
      </c>
    </row>
    <row r="2094" customFormat="false" ht="12" hidden="false" customHeight="false" outlineLevel="0" collapsed="false">
      <c r="BS2094" s="96" t="n">
        <f aca="false">BR2094-2.5</f>
        <v>-2.5</v>
      </c>
    </row>
    <row r="2095" customFormat="false" ht="12" hidden="false" customHeight="false" outlineLevel="0" collapsed="false">
      <c r="BS2095" s="96" t="n">
        <f aca="false">BR2095-2.5</f>
        <v>-2.5</v>
      </c>
    </row>
    <row r="2096" customFormat="false" ht="12" hidden="false" customHeight="false" outlineLevel="0" collapsed="false">
      <c r="BS2096" s="96" t="n">
        <f aca="false">BR2096-2.5</f>
        <v>-2.5</v>
      </c>
    </row>
    <row r="2097" customFormat="false" ht="12" hidden="false" customHeight="false" outlineLevel="0" collapsed="false">
      <c r="BS2097" s="96" t="n">
        <f aca="false">BR2097-2.5</f>
        <v>-2.5</v>
      </c>
    </row>
    <row r="2098" customFormat="false" ht="12" hidden="false" customHeight="false" outlineLevel="0" collapsed="false">
      <c r="BS2098" s="96" t="n">
        <f aca="false">BR2098-2.5</f>
        <v>-2.5</v>
      </c>
    </row>
    <row r="2099" customFormat="false" ht="12" hidden="false" customHeight="false" outlineLevel="0" collapsed="false">
      <c r="BS2099" s="96" t="n">
        <f aca="false">BR2099-2.5</f>
        <v>-2.5</v>
      </c>
    </row>
    <row r="2100" customFormat="false" ht="12" hidden="false" customHeight="false" outlineLevel="0" collapsed="false">
      <c r="BS2100" s="96" t="n">
        <f aca="false">BR2100-2.5</f>
        <v>-2.5</v>
      </c>
    </row>
    <row r="2101" customFormat="false" ht="12" hidden="false" customHeight="false" outlineLevel="0" collapsed="false">
      <c r="BS2101" s="96" t="n">
        <f aca="false">BR2101-2.5</f>
        <v>-2.5</v>
      </c>
    </row>
    <row r="2102" customFormat="false" ht="12" hidden="false" customHeight="false" outlineLevel="0" collapsed="false">
      <c r="BS2102" s="96" t="n">
        <f aca="false">BR2102-2.5</f>
        <v>-2.5</v>
      </c>
    </row>
    <row r="2103" customFormat="false" ht="12" hidden="false" customHeight="false" outlineLevel="0" collapsed="false">
      <c r="BS2103" s="96" t="n">
        <f aca="false">BR2103-2.5</f>
        <v>-2.5</v>
      </c>
    </row>
    <row r="2104" customFormat="false" ht="12" hidden="false" customHeight="false" outlineLevel="0" collapsed="false">
      <c r="BS2104" s="96" t="n">
        <f aca="false">BR2104-2.5</f>
        <v>-2.5</v>
      </c>
    </row>
    <row r="2105" customFormat="false" ht="12" hidden="false" customHeight="false" outlineLevel="0" collapsed="false">
      <c r="BS2105" s="96" t="n">
        <f aca="false">BR2105-2.5</f>
        <v>-2.5</v>
      </c>
    </row>
    <row r="2106" customFormat="false" ht="12" hidden="false" customHeight="false" outlineLevel="0" collapsed="false">
      <c r="BS2106" s="96" t="n">
        <f aca="false">BR2106-2.5</f>
        <v>-2.5</v>
      </c>
    </row>
    <row r="2107" customFormat="false" ht="12" hidden="false" customHeight="false" outlineLevel="0" collapsed="false">
      <c r="BS2107" s="96" t="n">
        <f aca="false">BR2107-2.5</f>
        <v>-2.5</v>
      </c>
    </row>
    <row r="2108" customFormat="false" ht="12" hidden="false" customHeight="false" outlineLevel="0" collapsed="false">
      <c r="BS2108" s="96" t="n">
        <f aca="false">BR2108-2.5</f>
        <v>-2.5</v>
      </c>
    </row>
    <row r="2109" customFormat="false" ht="12" hidden="false" customHeight="false" outlineLevel="0" collapsed="false">
      <c r="BS2109" s="96" t="n">
        <f aca="false">BR2109-2.5</f>
        <v>-2.5</v>
      </c>
    </row>
    <row r="2110" customFormat="false" ht="12" hidden="false" customHeight="false" outlineLevel="0" collapsed="false">
      <c r="BS2110" s="96" t="n">
        <f aca="false">BR2110-2.5</f>
        <v>-2.5</v>
      </c>
    </row>
    <row r="2111" customFormat="false" ht="12" hidden="false" customHeight="false" outlineLevel="0" collapsed="false">
      <c r="BS2111" s="96" t="n">
        <f aca="false">BR2111-2.5</f>
        <v>-2.5</v>
      </c>
    </row>
    <row r="2112" customFormat="false" ht="12" hidden="false" customHeight="false" outlineLevel="0" collapsed="false">
      <c r="BS2112" s="96" t="n">
        <f aca="false">BR2112-2.5</f>
        <v>-2.5</v>
      </c>
    </row>
    <row r="2113" customFormat="false" ht="12" hidden="false" customHeight="false" outlineLevel="0" collapsed="false">
      <c r="BS2113" s="96" t="n">
        <f aca="false">BR2113-2.5</f>
        <v>-2.5</v>
      </c>
    </row>
    <row r="2114" customFormat="false" ht="12" hidden="false" customHeight="false" outlineLevel="0" collapsed="false">
      <c r="BS2114" s="96" t="n">
        <f aca="false">BR2114-2.5</f>
        <v>-2.5</v>
      </c>
    </row>
    <row r="2115" customFormat="false" ht="12" hidden="false" customHeight="false" outlineLevel="0" collapsed="false">
      <c r="BS2115" s="96" t="n">
        <f aca="false">BR2115-2.5</f>
        <v>-2.5</v>
      </c>
    </row>
    <row r="2116" customFormat="false" ht="12" hidden="false" customHeight="false" outlineLevel="0" collapsed="false">
      <c r="BS2116" s="96" t="n">
        <f aca="false">BR2116-2.5</f>
        <v>-2.5</v>
      </c>
    </row>
    <row r="2117" customFormat="false" ht="12" hidden="false" customHeight="false" outlineLevel="0" collapsed="false">
      <c r="BS2117" s="96" t="n">
        <f aca="false">BR2117-2.5</f>
        <v>-2.5</v>
      </c>
    </row>
    <row r="2118" customFormat="false" ht="12" hidden="false" customHeight="false" outlineLevel="0" collapsed="false">
      <c r="BS2118" s="96" t="n">
        <f aca="false">BR2118-2.5</f>
        <v>-2.5</v>
      </c>
    </row>
    <row r="2119" customFormat="false" ht="12" hidden="false" customHeight="false" outlineLevel="0" collapsed="false">
      <c r="BS2119" s="96" t="n">
        <f aca="false">BR2119-2.5</f>
        <v>-2.5</v>
      </c>
    </row>
    <row r="2120" customFormat="false" ht="12" hidden="false" customHeight="false" outlineLevel="0" collapsed="false">
      <c r="BS2120" s="96" t="n">
        <f aca="false">BR2120-2.5</f>
        <v>-2.5</v>
      </c>
    </row>
    <row r="2121" customFormat="false" ht="12" hidden="false" customHeight="false" outlineLevel="0" collapsed="false">
      <c r="BS2121" s="96" t="n">
        <f aca="false">BR2121-2.5</f>
        <v>-2.5</v>
      </c>
    </row>
    <row r="2122" customFormat="false" ht="12" hidden="false" customHeight="false" outlineLevel="0" collapsed="false">
      <c r="BS2122" s="96" t="n">
        <f aca="false">BR2122-2.5</f>
        <v>-2.5</v>
      </c>
    </row>
    <row r="2123" customFormat="false" ht="12" hidden="false" customHeight="false" outlineLevel="0" collapsed="false">
      <c r="BS2123" s="96" t="n">
        <f aca="false">BR2123-2.5</f>
        <v>-2.5</v>
      </c>
    </row>
    <row r="2124" customFormat="false" ht="12" hidden="false" customHeight="false" outlineLevel="0" collapsed="false">
      <c r="BS2124" s="96" t="n">
        <f aca="false">BR2124-2.5</f>
        <v>-2.5</v>
      </c>
    </row>
    <row r="2125" customFormat="false" ht="12" hidden="false" customHeight="false" outlineLevel="0" collapsed="false">
      <c r="BS2125" s="96" t="n">
        <f aca="false">BR2125-2.5</f>
        <v>-2.5</v>
      </c>
    </row>
    <row r="2126" customFormat="false" ht="12" hidden="false" customHeight="false" outlineLevel="0" collapsed="false">
      <c r="BS2126" s="96" t="n">
        <f aca="false">BR2126-2.5</f>
        <v>-2.5</v>
      </c>
    </row>
    <row r="2127" customFormat="false" ht="12" hidden="false" customHeight="false" outlineLevel="0" collapsed="false">
      <c r="BS2127" s="96" t="n">
        <f aca="false">BR2127-2.5</f>
        <v>-2.5</v>
      </c>
    </row>
    <row r="2128" customFormat="false" ht="12" hidden="false" customHeight="false" outlineLevel="0" collapsed="false">
      <c r="BS2128" s="96" t="n">
        <f aca="false">BR2128-2.5</f>
        <v>-2.5</v>
      </c>
    </row>
    <row r="2129" customFormat="false" ht="12" hidden="false" customHeight="false" outlineLevel="0" collapsed="false">
      <c r="BS2129" s="96" t="n">
        <f aca="false">BR2129-2.5</f>
        <v>-2.5</v>
      </c>
    </row>
    <row r="2130" customFormat="false" ht="12" hidden="false" customHeight="false" outlineLevel="0" collapsed="false">
      <c r="BS2130" s="96" t="n">
        <f aca="false">BR2130-2.5</f>
        <v>-2.5</v>
      </c>
    </row>
    <row r="2131" customFormat="false" ht="12" hidden="false" customHeight="false" outlineLevel="0" collapsed="false">
      <c r="BS2131" s="96" t="n">
        <f aca="false">BR2131-2.5</f>
        <v>-2.5</v>
      </c>
    </row>
    <row r="2132" customFormat="false" ht="12" hidden="false" customHeight="false" outlineLevel="0" collapsed="false">
      <c r="BS2132" s="96" t="n">
        <f aca="false">BR2132-2.5</f>
        <v>-2.5</v>
      </c>
    </row>
    <row r="2133" customFormat="false" ht="12" hidden="false" customHeight="false" outlineLevel="0" collapsed="false">
      <c r="BS2133" s="96" t="n">
        <f aca="false">BR2133-2.5</f>
        <v>-2.5</v>
      </c>
    </row>
    <row r="2134" customFormat="false" ht="12" hidden="false" customHeight="false" outlineLevel="0" collapsed="false">
      <c r="BS2134" s="96" t="n">
        <f aca="false">BR2134-2.5</f>
        <v>-2.5</v>
      </c>
    </row>
    <row r="2135" customFormat="false" ht="12" hidden="false" customHeight="false" outlineLevel="0" collapsed="false">
      <c r="BS2135" s="96" t="n">
        <f aca="false">BR2135-2.5</f>
        <v>-2.5</v>
      </c>
    </row>
    <row r="2136" customFormat="false" ht="12" hidden="false" customHeight="false" outlineLevel="0" collapsed="false">
      <c r="BS2136" s="96" t="n">
        <f aca="false">BR2136-2.5</f>
        <v>-2.5</v>
      </c>
    </row>
    <row r="2137" customFormat="false" ht="12" hidden="false" customHeight="false" outlineLevel="0" collapsed="false">
      <c r="BS2137" s="96" t="n">
        <f aca="false">BR2137-2.5</f>
        <v>-2.5</v>
      </c>
    </row>
    <row r="2138" customFormat="false" ht="12" hidden="false" customHeight="false" outlineLevel="0" collapsed="false">
      <c r="BS2138" s="96" t="n">
        <f aca="false">BR2138-2.5</f>
        <v>-2.5</v>
      </c>
    </row>
    <row r="2139" customFormat="false" ht="12" hidden="false" customHeight="false" outlineLevel="0" collapsed="false">
      <c r="BS2139" s="96" t="n">
        <f aca="false">BR2139-2.5</f>
        <v>-2.5</v>
      </c>
    </row>
    <row r="2140" customFormat="false" ht="12" hidden="false" customHeight="false" outlineLevel="0" collapsed="false">
      <c r="BS2140" s="96" t="n">
        <f aca="false">BR2140-2.5</f>
        <v>-2.5</v>
      </c>
    </row>
    <row r="2141" customFormat="false" ht="12" hidden="false" customHeight="false" outlineLevel="0" collapsed="false">
      <c r="BS2141" s="96" t="n">
        <f aca="false">BR2141-2.5</f>
        <v>-2.5</v>
      </c>
    </row>
    <row r="2142" customFormat="false" ht="12" hidden="false" customHeight="false" outlineLevel="0" collapsed="false">
      <c r="BS2142" s="96" t="n">
        <f aca="false">BR2142-2.5</f>
        <v>-2.5</v>
      </c>
    </row>
    <row r="2143" customFormat="false" ht="12" hidden="false" customHeight="false" outlineLevel="0" collapsed="false">
      <c r="BS2143" s="96" t="n">
        <f aca="false">BR2143-2.5</f>
        <v>-2.5</v>
      </c>
    </row>
    <row r="2144" customFormat="false" ht="12" hidden="false" customHeight="false" outlineLevel="0" collapsed="false">
      <c r="BS2144" s="96" t="n">
        <f aca="false">BR2144-2.5</f>
        <v>-2.5</v>
      </c>
    </row>
    <row r="2145" customFormat="false" ht="12" hidden="false" customHeight="false" outlineLevel="0" collapsed="false">
      <c r="BS2145" s="96" t="n">
        <f aca="false">BR2145-2.5</f>
        <v>-2.5</v>
      </c>
    </row>
    <row r="2146" customFormat="false" ht="12" hidden="false" customHeight="false" outlineLevel="0" collapsed="false">
      <c r="BS2146" s="96" t="n">
        <f aca="false">BR2146-2.5</f>
        <v>-2.5</v>
      </c>
    </row>
    <row r="2147" customFormat="false" ht="12" hidden="false" customHeight="false" outlineLevel="0" collapsed="false">
      <c r="BS2147" s="96" t="n">
        <f aca="false">BR2147-2.5</f>
        <v>-2.5</v>
      </c>
    </row>
    <row r="2148" customFormat="false" ht="12" hidden="false" customHeight="false" outlineLevel="0" collapsed="false">
      <c r="BS2148" s="96" t="n">
        <f aca="false">BR2148-2.5</f>
        <v>-2.5</v>
      </c>
    </row>
    <row r="2149" customFormat="false" ht="12" hidden="false" customHeight="false" outlineLevel="0" collapsed="false">
      <c r="BS2149" s="96" t="n">
        <f aca="false">BR2149-2.5</f>
        <v>-2.5</v>
      </c>
    </row>
    <row r="2150" customFormat="false" ht="12" hidden="false" customHeight="false" outlineLevel="0" collapsed="false">
      <c r="BS2150" s="96" t="n">
        <f aca="false">BR2150-2.5</f>
        <v>-2.5</v>
      </c>
    </row>
    <row r="2151" customFormat="false" ht="12" hidden="false" customHeight="false" outlineLevel="0" collapsed="false">
      <c r="BS2151" s="96" t="n">
        <f aca="false">BR2151-2.5</f>
        <v>-2.5</v>
      </c>
    </row>
    <row r="2152" customFormat="false" ht="12" hidden="false" customHeight="false" outlineLevel="0" collapsed="false">
      <c r="BS2152" s="96" t="n">
        <f aca="false">BR2152-2.5</f>
        <v>-2.5</v>
      </c>
    </row>
    <row r="2153" customFormat="false" ht="12" hidden="false" customHeight="false" outlineLevel="0" collapsed="false">
      <c r="BS2153" s="96" t="n">
        <f aca="false">BR2153-2.5</f>
        <v>-2.5</v>
      </c>
    </row>
    <row r="2154" customFormat="false" ht="12" hidden="false" customHeight="false" outlineLevel="0" collapsed="false">
      <c r="BS2154" s="96" t="n">
        <f aca="false">BR2154-2.5</f>
        <v>-2.5</v>
      </c>
    </row>
    <row r="2155" customFormat="false" ht="12" hidden="false" customHeight="false" outlineLevel="0" collapsed="false">
      <c r="BS2155" s="96" t="n">
        <f aca="false">BR2155-2.5</f>
        <v>-2.5</v>
      </c>
    </row>
    <row r="2156" customFormat="false" ht="12" hidden="false" customHeight="false" outlineLevel="0" collapsed="false">
      <c r="BS2156" s="96" t="n">
        <f aca="false">BR2156-2.5</f>
        <v>-2.5</v>
      </c>
    </row>
    <row r="2157" customFormat="false" ht="12" hidden="false" customHeight="false" outlineLevel="0" collapsed="false">
      <c r="BS2157" s="96" t="n">
        <f aca="false">BR2157-2.5</f>
        <v>-2.5</v>
      </c>
    </row>
    <row r="2158" customFormat="false" ht="12" hidden="false" customHeight="false" outlineLevel="0" collapsed="false">
      <c r="BS2158" s="96" t="n">
        <f aca="false">BR2158-2.5</f>
        <v>-2.5</v>
      </c>
    </row>
    <row r="2159" customFormat="false" ht="12" hidden="false" customHeight="false" outlineLevel="0" collapsed="false">
      <c r="BS2159" s="96" t="n">
        <f aca="false">BR2159-2.5</f>
        <v>-2.5</v>
      </c>
    </row>
    <row r="2160" customFormat="false" ht="12" hidden="false" customHeight="false" outlineLevel="0" collapsed="false">
      <c r="BS2160" s="96" t="n">
        <f aca="false">BR2160-2.5</f>
        <v>-2.5</v>
      </c>
    </row>
    <row r="2161" customFormat="false" ht="12" hidden="false" customHeight="false" outlineLevel="0" collapsed="false">
      <c r="BS2161" s="96" t="n">
        <f aca="false">BR2161-2.5</f>
        <v>-2.5</v>
      </c>
    </row>
    <row r="2162" customFormat="false" ht="12" hidden="false" customHeight="false" outlineLevel="0" collapsed="false">
      <c r="BS2162" s="96" t="n">
        <f aca="false">BR2162-2.5</f>
        <v>-2.5</v>
      </c>
    </row>
    <row r="2163" customFormat="false" ht="12" hidden="false" customHeight="false" outlineLevel="0" collapsed="false">
      <c r="BS2163" s="96" t="n">
        <f aca="false">BR2163-2.5</f>
        <v>-2.5</v>
      </c>
    </row>
    <row r="2164" customFormat="false" ht="12" hidden="false" customHeight="false" outlineLevel="0" collapsed="false">
      <c r="BS2164" s="96" t="n">
        <f aca="false">BR2164-2.5</f>
        <v>-2.5</v>
      </c>
    </row>
    <row r="2165" customFormat="false" ht="12" hidden="false" customHeight="false" outlineLevel="0" collapsed="false">
      <c r="BS2165" s="96" t="n">
        <f aca="false">BR2165-2.5</f>
        <v>-2.5</v>
      </c>
    </row>
    <row r="2166" customFormat="false" ht="12" hidden="false" customHeight="false" outlineLevel="0" collapsed="false">
      <c r="BS2166" s="96" t="n">
        <f aca="false">BR2166-2.5</f>
        <v>-2.5</v>
      </c>
    </row>
    <row r="2167" customFormat="false" ht="12" hidden="false" customHeight="false" outlineLevel="0" collapsed="false">
      <c r="BS2167" s="96" t="n">
        <f aca="false">BR2167-2.5</f>
        <v>-2.5</v>
      </c>
    </row>
    <row r="2168" customFormat="false" ht="12" hidden="false" customHeight="false" outlineLevel="0" collapsed="false">
      <c r="BS2168" s="96" t="n">
        <f aca="false">BR2168-2.5</f>
        <v>-2.5</v>
      </c>
    </row>
    <row r="2169" customFormat="false" ht="12" hidden="false" customHeight="false" outlineLevel="0" collapsed="false">
      <c r="BS2169" s="96" t="n">
        <f aca="false">BR2169-2.5</f>
        <v>-2.5</v>
      </c>
    </row>
    <row r="2170" customFormat="false" ht="12" hidden="false" customHeight="false" outlineLevel="0" collapsed="false">
      <c r="BS2170" s="96" t="n">
        <f aca="false">BR2170-2.5</f>
        <v>-2.5</v>
      </c>
    </row>
    <row r="2171" customFormat="false" ht="12" hidden="false" customHeight="false" outlineLevel="0" collapsed="false">
      <c r="BS2171" s="96" t="n">
        <f aca="false">BR2171-2.5</f>
        <v>-2.5</v>
      </c>
    </row>
    <row r="2172" customFormat="false" ht="12" hidden="false" customHeight="false" outlineLevel="0" collapsed="false">
      <c r="BS2172" s="96" t="n">
        <f aca="false">BR2172-2.5</f>
        <v>-2.5</v>
      </c>
    </row>
    <row r="2173" customFormat="false" ht="12" hidden="false" customHeight="false" outlineLevel="0" collapsed="false">
      <c r="BS2173" s="96" t="n">
        <f aca="false">BR2173-2.5</f>
        <v>-2.5</v>
      </c>
    </row>
    <row r="2174" customFormat="false" ht="12" hidden="false" customHeight="false" outlineLevel="0" collapsed="false">
      <c r="BS2174" s="96" t="n">
        <f aca="false">BR2174-2.5</f>
        <v>-2.5</v>
      </c>
    </row>
    <row r="2175" customFormat="false" ht="12" hidden="false" customHeight="false" outlineLevel="0" collapsed="false">
      <c r="BS2175" s="96" t="n">
        <f aca="false">BR2175-2.5</f>
        <v>-2.5</v>
      </c>
    </row>
    <row r="2176" customFormat="false" ht="12" hidden="false" customHeight="false" outlineLevel="0" collapsed="false">
      <c r="BS2176" s="96" t="n">
        <f aca="false">BR2176-2.5</f>
        <v>-2.5</v>
      </c>
    </row>
    <row r="2177" customFormat="false" ht="12" hidden="false" customHeight="false" outlineLevel="0" collapsed="false">
      <c r="BS2177" s="96" t="n">
        <f aca="false">BR2177-2.5</f>
        <v>-2.5</v>
      </c>
    </row>
    <row r="2178" customFormat="false" ht="12" hidden="false" customHeight="false" outlineLevel="0" collapsed="false">
      <c r="BS2178" s="96" t="n">
        <f aca="false">BR2178-2.5</f>
        <v>-2.5</v>
      </c>
    </row>
    <row r="2179" customFormat="false" ht="12" hidden="false" customHeight="false" outlineLevel="0" collapsed="false">
      <c r="BS2179" s="96" t="n">
        <f aca="false">BR2179-2.5</f>
        <v>-2.5</v>
      </c>
    </row>
    <row r="2180" customFormat="false" ht="12" hidden="false" customHeight="false" outlineLevel="0" collapsed="false">
      <c r="BS2180" s="96" t="n">
        <f aca="false">BR2180-2.5</f>
        <v>-2.5</v>
      </c>
    </row>
    <row r="2181" customFormat="false" ht="12" hidden="false" customHeight="false" outlineLevel="0" collapsed="false">
      <c r="BS2181" s="96" t="n">
        <f aca="false">BR2181-2.5</f>
        <v>-2.5</v>
      </c>
    </row>
    <row r="2182" customFormat="false" ht="12" hidden="false" customHeight="false" outlineLevel="0" collapsed="false">
      <c r="BS2182" s="96" t="n">
        <f aca="false">BR2182-2.5</f>
        <v>-2.5</v>
      </c>
    </row>
    <row r="2183" customFormat="false" ht="12" hidden="false" customHeight="false" outlineLevel="0" collapsed="false">
      <c r="BS2183" s="96" t="n">
        <f aca="false">BR2183-2.5</f>
        <v>-2.5</v>
      </c>
    </row>
    <row r="2184" customFormat="false" ht="12" hidden="false" customHeight="false" outlineLevel="0" collapsed="false">
      <c r="BS2184" s="96" t="n">
        <f aca="false">BR2184-2.5</f>
        <v>-2.5</v>
      </c>
    </row>
    <row r="2185" customFormat="false" ht="12" hidden="false" customHeight="false" outlineLevel="0" collapsed="false">
      <c r="BS2185" s="96" t="n">
        <f aca="false">BR2185-2.5</f>
        <v>-2.5</v>
      </c>
    </row>
    <row r="2186" customFormat="false" ht="12" hidden="false" customHeight="false" outlineLevel="0" collapsed="false">
      <c r="BS2186" s="96" t="n">
        <f aca="false">BR2186-2.5</f>
        <v>-2.5</v>
      </c>
    </row>
    <row r="2187" customFormat="false" ht="12" hidden="false" customHeight="false" outlineLevel="0" collapsed="false">
      <c r="BS2187" s="96" t="n">
        <f aca="false">BR2187-2.5</f>
        <v>-2.5</v>
      </c>
    </row>
    <row r="2188" customFormat="false" ht="12" hidden="false" customHeight="false" outlineLevel="0" collapsed="false">
      <c r="BS2188" s="96" t="n">
        <f aca="false">BR2188-2.5</f>
        <v>-2.5</v>
      </c>
    </row>
    <row r="2189" customFormat="false" ht="12" hidden="false" customHeight="false" outlineLevel="0" collapsed="false">
      <c r="BS2189" s="96" t="n">
        <f aca="false">BR2189-2.5</f>
        <v>-2.5</v>
      </c>
    </row>
    <row r="2190" customFormat="false" ht="12" hidden="false" customHeight="false" outlineLevel="0" collapsed="false">
      <c r="BS2190" s="96" t="n">
        <f aca="false">BR2190-2.5</f>
        <v>-2.5</v>
      </c>
    </row>
    <row r="2191" customFormat="false" ht="12" hidden="false" customHeight="false" outlineLevel="0" collapsed="false">
      <c r="BS2191" s="96" t="n">
        <f aca="false">BR2191-2.5</f>
        <v>-2.5</v>
      </c>
    </row>
    <row r="2192" customFormat="false" ht="12" hidden="false" customHeight="false" outlineLevel="0" collapsed="false">
      <c r="BS2192" s="96" t="n">
        <f aca="false">BR2192-2.5</f>
        <v>-2.5</v>
      </c>
    </row>
    <row r="2193" customFormat="false" ht="12" hidden="false" customHeight="false" outlineLevel="0" collapsed="false">
      <c r="BS2193" s="96" t="n">
        <f aca="false">BR2193-2.5</f>
        <v>-2.5</v>
      </c>
    </row>
    <row r="2194" customFormat="false" ht="12" hidden="false" customHeight="false" outlineLevel="0" collapsed="false">
      <c r="BS2194" s="96" t="n">
        <f aca="false">BR2194-2.5</f>
        <v>-2.5</v>
      </c>
    </row>
    <row r="2195" customFormat="false" ht="12" hidden="false" customHeight="false" outlineLevel="0" collapsed="false">
      <c r="BS2195" s="96" t="n">
        <f aca="false">BR2195-2.5</f>
        <v>-2.5</v>
      </c>
    </row>
    <row r="2196" customFormat="false" ht="12" hidden="false" customHeight="false" outlineLevel="0" collapsed="false">
      <c r="BS2196" s="96" t="n">
        <f aca="false">BR2196-2.5</f>
        <v>-2.5</v>
      </c>
    </row>
    <row r="2197" customFormat="false" ht="12" hidden="false" customHeight="false" outlineLevel="0" collapsed="false">
      <c r="BS2197" s="96" t="n">
        <f aca="false">BR2197-2.5</f>
        <v>-2.5</v>
      </c>
    </row>
    <row r="2198" customFormat="false" ht="12" hidden="false" customHeight="false" outlineLevel="0" collapsed="false">
      <c r="BS2198" s="96" t="n">
        <f aca="false">BR2198-2.5</f>
        <v>-2.5</v>
      </c>
    </row>
    <row r="2199" customFormat="false" ht="12" hidden="false" customHeight="false" outlineLevel="0" collapsed="false">
      <c r="BS2199" s="96" t="n">
        <f aca="false">BR2199-2.5</f>
        <v>-2.5</v>
      </c>
    </row>
    <row r="2200" customFormat="false" ht="12" hidden="false" customHeight="false" outlineLevel="0" collapsed="false">
      <c r="BS2200" s="96" t="n">
        <f aca="false">BR2200-2.5</f>
        <v>-2.5</v>
      </c>
    </row>
    <row r="2201" customFormat="false" ht="12" hidden="false" customHeight="false" outlineLevel="0" collapsed="false">
      <c r="BS2201" s="96" t="n">
        <f aca="false">BR2201-2.5</f>
        <v>-2.5</v>
      </c>
    </row>
    <row r="2202" customFormat="false" ht="12" hidden="false" customHeight="false" outlineLevel="0" collapsed="false">
      <c r="BS2202" s="96" t="n">
        <f aca="false">BR2202-2.5</f>
        <v>-2.5</v>
      </c>
    </row>
    <row r="2203" customFormat="false" ht="12" hidden="false" customHeight="false" outlineLevel="0" collapsed="false">
      <c r="BS2203" s="96" t="n">
        <f aca="false">BR2203-2.5</f>
        <v>-2.5</v>
      </c>
    </row>
    <row r="2204" customFormat="false" ht="12" hidden="false" customHeight="false" outlineLevel="0" collapsed="false">
      <c r="BS2204" s="96" t="n">
        <f aca="false">BR2204-2.5</f>
        <v>-2.5</v>
      </c>
    </row>
    <row r="2205" customFormat="false" ht="12" hidden="false" customHeight="false" outlineLevel="0" collapsed="false">
      <c r="BS2205" s="96" t="n">
        <f aca="false">BR2205-2.5</f>
        <v>-2.5</v>
      </c>
    </row>
    <row r="2206" customFormat="false" ht="12" hidden="false" customHeight="false" outlineLevel="0" collapsed="false">
      <c r="BS2206" s="96" t="n">
        <f aca="false">BR2206-2.5</f>
        <v>-2.5</v>
      </c>
    </row>
    <row r="2207" customFormat="false" ht="12" hidden="false" customHeight="false" outlineLevel="0" collapsed="false">
      <c r="BS2207" s="96" t="n">
        <f aca="false">BR2207-2.5</f>
        <v>-2.5</v>
      </c>
    </row>
    <row r="2208" customFormat="false" ht="12" hidden="false" customHeight="false" outlineLevel="0" collapsed="false">
      <c r="BS2208" s="96" t="n">
        <f aca="false">BR2208-2.5</f>
        <v>-2.5</v>
      </c>
    </row>
    <row r="2209" customFormat="false" ht="12" hidden="false" customHeight="false" outlineLevel="0" collapsed="false">
      <c r="BS2209" s="96" t="n">
        <f aca="false">BR2209-2.5</f>
        <v>-2.5</v>
      </c>
    </row>
    <row r="2210" customFormat="false" ht="12" hidden="false" customHeight="false" outlineLevel="0" collapsed="false">
      <c r="BS2210" s="96" t="n">
        <f aca="false">BR2210-2.5</f>
        <v>-2.5</v>
      </c>
    </row>
    <row r="2211" customFormat="false" ht="12" hidden="false" customHeight="false" outlineLevel="0" collapsed="false">
      <c r="BS2211" s="96" t="n">
        <f aca="false">BR2211-2.5</f>
        <v>-2.5</v>
      </c>
    </row>
    <row r="2212" customFormat="false" ht="12" hidden="false" customHeight="false" outlineLevel="0" collapsed="false">
      <c r="BS2212" s="96" t="n">
        <f aca="false">BR2212-2.5</f>
        <v>-2.5</v>
      </c>
    </row>
    <row r="2213" customFormat="false" ht="12" hidden="false" customHeight="false" outlineLevel="0" collapsed="false">
      <c r="BS2213" s="96" t="n">
        <f aca="false">BR2213-2.5</f>
        <v>-2.5</v>
      </c>
    </row>
    <row r="2214" customFormat="false" ht="12" hidden="false" customHeight="false" outlineLevel="0" collapsed="false">
      <c r="BS2214" s="96" t="n">
        <f aca="false">BR2214-2.5</f>
        <v>-2.5</v>
      </c>
    </row>
    <row r="2215" customFormat="false" ht="12" hidden="false" customHeight="false" outlineLevel="0" collapsed="false">
      <c r="BS2215" s="96" t="n">
        <f aca="false">BR2215-2.5</f>
        <v>-2.5</v>
      </c>
    </row>
    <row r="2216" customFormat="false" ht="12" hidden="false" customHeight="false" outlineLevel="0" collapsed="false">
      <c r="BS2216" s="96" t="n">
        <f aca="false">BR2216-2.5</f>
        <v>-2.5</v>
      </c>
    </row>
    <row r="2217" customFormat="false" ht="12" hidden="false" customHeight="false" outlineLevel="0" collapsed="false">
      <c r="BS2217" s="96" t="n">
        <f aca="false">BR2217-2.5</f>
        <v>-2.5</v>
      </c>
    </row>
    <row r="2218" customFormat="false" ht="12" hidden="false" customHeight="false" outlineLevel="0" collapsed="false">
      <c r="BS2218" s="96" t="n">
        <f aca="false">BR2218-2.5</f>
        <v>-2.5</v>
      </c>
    </row>
    <row r="2219" customFormat="false" ht="12" hidden="false" customHeight="false" outlineLevel="0" collapsed="false">
      <c r="BS2219" s="96" t="n">
        <f aca="false">BR2219-2.5</f>
        <v>-2.5</v>
      </c>
    </row>
    <row r="2220" customFormat="false" ht="12" hidden="false" customHeight="false" outlineLevel="0" collapsed="false">
      <c r="BS2220" s="96" t="n">
        <f aca="false">BR2220-2.5</f>
        <v>-2.5</v>
      </c>
    </row>
    <row r="2221" customFormat="false" ht="12" hidden="false" customHeight="false" outlineLevel="0" collapsed="false">
      <c r="BS2221" s="96" t="n">
        <f aca="false">BR2221-2.5</f>
        <v>-2.5</v>
      </c>
    </row>
    <row r="2222" customFormat="false" ht="12" hidden="false" customHeight="false" outlineLevel="0" collapsed="false">
      <c r="BS2222" s="96" t="n">
        <f aca="false">BR2222-2.5</f>
        <v>-2.5</v>
      </c>
    </row>
    <row r="2223" customFormat="false" ht="12" hidden="false" customHeight="false" outlineLevel="0" collapsed="false">
      <c r="BS2223" s="96" t="n">
        <f aca="false">BR2223-2.5</f>
        <v>-2.5</v>
      </c>
    </row>
    <row r="2224" customFormat="false" ht="12" hidden="false" customHeight="false" outlineLevel="0" collapsed="false">
      <c r="BS2224" s="96" t="n">
        <f aca="false">BR2224-2.5</f>
        <v>-2.5</v>
      </c>
    </row>
    <row r="2225" customFormat="false" ht="12" hidden="false" customHeight="false" outlineLevel="0" collapsed="false">
      <c r="BS2225" s="96" t="n">
        <f aca="false">BR2225-2.5</f>
        <v>-2.5</v>
      </c>
    </row>
    <row r="2226" customFormat="false" ht="12" hidden="false" customHeight="false" outlineLevel="0" collapsed="false">
      <c r="BS2226" s="96" t="n">
        <f aca="false">BR2226-2.5</f>
        <v>-2.5</v>
      </c>
    </row>
    <row r="2227" customFormat="false" ht="12" hidden="false" customHeight="false" outlineLevel="0" collapsed="false">
      <c r="BS2227" s="96" t="n">
        <f aca="false">BR2227-2.5</f>
        <v>-2.5</v>
      </c>
    </row>
    <row r="2228" customFormat="false" ht="12" hidden="false" customHeight="false" outlineLevel="0" collapsed="false">
      <c r="BS2228" s="96" t="n">
        <f aca="false">BR2228-2.5</f>
        <v>-2.5</v>
      </c>
    </row>
    <row r="2229" customFormat="false" ht="12" hidden="false" customHeight="false" outlineLevel="0" collapsed="false">
      <c r="BS2229" s="96" t="n">
        <f aca="false">BR2229-2.5</f>
        <v>-2.5</v>
      </c>
    </row>
    <row r="2230" customFormat="false" ht="12" hidden="false" customHeight="false" outlineLevel="0" collapsed="false">
      <c r="BS2230" s="96" t="n">
        <f aca="false">BR2230-2.5</f>
        <v>-2.5</v>
      </c>
    </row>
    <row r="2231" customFormat="false" ht="12" hidden="false" customHeight="false" outlineLevel="0" collapsed="false">
      <c r="BS2231" s="96" t="n">
        <f aca="false">BR2231-2.5</f>
        <v>-2.5</v>
      </c>
    </row>
    <row r="2232" customFormat="false" ht="12" hidden="false" customHeight="false" outlineLevel="0" collapsed="false">
      <c r="BS2232" s="96" t="n">
        <f aca="false">BR2232-2.5</f>
        <v>-2.5</v>
      </c>
    </row>
    <row r="2233" customFormat="false" ht="12" hidden="false" customHeight="false" outlineLevel="0" collapsed="false">
      <c r="BS2233" s="96" t="n">
        <f aca="false">BR2233-2.5</f>
        <v>-2.5</v>
      </c>
    </row>
    <row r="2234" customFormat="false" ht="12" hidden="false" customHeight="false" outlineLevel="0" collapsed="false">
      <c r="BS2234" s="96" t="n">
        <f aca="false">BR2234-2.5</f>
        <v>-2.5</v>
      </c>
    </row>
    <row r="2235" customFormat="false" ht="12" hidden="false" customHeight="false" outlineLevel="0" collapsed="false">
      <c r="BS2235" s="96" t="n">
        <f aca="false">BR2235-2.5</f>
        <v>-2.5</v>
      </c>
    </row>
    <row r="2236" customFormat="false" ht="12" hidden="false" customHeight="false" outlineLevel="0" collapsed="false">
      <c r="BS2236" s="96" t="n">
        <f aca="false">BR2236-2.5</f>
        <v>-2.5</v>
      </c>
    </row>
    <row r="2237" customFormat="false" ht="12" hidden="false" customHeight="false" outlineLevel="0" collapsed="false">
      <c r="BS2237" s="96" t="n">
        <f aca="false">BR2237-2.5</f>
        <v>-2.5</v>
      </c>
    </row>
    <row r="2238" customFormat="false" ht="12" hidden="false" customHeight="false" outlineLevel="0" collapsed="false">
      <c r="BS2238" s="96" t="n">
        <f aca="false">BR2238-2.5</f>
        <v>-2.5</v>
      </c>
    </row>
    <row r="2239" customFormat="false" ht="12" hidden="false" customHeight="false" outlineLevel="0" collapsed="false">
      <c r="BS2239" s="96" t="n">
        <f aca="false">BR2239-2.5</f>
        <v>-2.5</v>
      </c>
    </row>
    <row r="2240" customFormat="false" ht="12" hidden="false" customHeight="false" outlineLevel="0" collapsed="false">
      <c r="BS2240" s="96" t="n">
        <f aca="false">BR2240-2.5</f>
        <v>-2.5</v>
      </c>
    </row>
    <row r="2241" customFormat="false" ht="12" hidden="false" customHeight="false" outlineLevel="0" collapsed="false">
      <c r="BS2241" s="96" t="n">
        <f aca="false">BR2241-2.5</f>
        <v>-2.5</v>
      </c>
    </row>
    <row r="2242" customFormat="false" ht="12" hidden="false" customHeight="false" outlineLevel="0" collapsed="false">
      <c r="BS2242" s="96" t="n">
        <f aca="false">BR2242-2.5</f>
        <v>-2.5</v>
      </c>
    </row>
    <row r="2243" customFormat="false" ht="12" hidden="false" customHeight="false" outlineLevel="0" collapsed="false">
      <c r="BS2243" s="96" t="n">
        <f aca="false">BR2243-2.5</f>
        <v>-2.5</v>
      </c>
    </row>
    <row r="2244" customFormat="false" ht="12" hidden="false" customHeight="false" outlineLevel="0" collapsed="false">
      <c r="BS2244" s="96" t="n">
        <f aca="false">BR2244-2.5</f>
        <v>-2.5</v>
      </c>
    </row>
    <row r="2245" customFormat="false" ht="12" hidden="false" customHeight="false" outlineLevel="0" collapsed="false">
      <c r="BS2245" s="96" t="n">
        <f aca="false">BR2245-2.5</f>
        <v>-2.5</v>
      </c>
    </row>
    <row r="2246" customFormat="false" ht="12" hidden="false" customHeight="false" outlineLevel="0" collapsed="false">
      <c r="BS2246" s="96" t="n">
        <f aca="false">BR2246-2.5</f>
        <v>-2.5</v>
      </c>
    </row>
    <row r="2247" customFormat="false" ht="12" hidden="false" customHeight="false" outlineLevel="0" collapsed="false">
      <c r="BS2247" s="96" t="n">
        <f aca="false">BR2247-2.5</f>
        <v>-2.5</v>
      </c>
    </row>
    <row r="2248" customFormat="false" ht="12" hidden="false" customHeight="false" outlineLevel="0" collapsed="false">
      <c r="BS2248" s="96" t="n">
        <f aca="false">BR2248-2.5</f>
        <v>-2.5</v>
      </c>
    </row>
    <row r="2249" customFormat="false" ht="12" hidden="false" customHeight="false" outlineLevel="0" collapsed="false">
      <c r="BS2249" s="96" t="n">
        <f aca="false">BR2249-2.5</f>
        <v>-2.5</v>
      </c>
    </row>
    <row r="2250" customFormat="false" ht="12" hidden="false" customHeight="false" outlineLevel="0" collapsed="false">
      <c r="BS2250" s="96" t="n">
        <f aca="false">BR2250-2.5</f>
        <v>-2.5</v>
      </c>
    </row>
    <row r="2251" customFormat="false" ht="12" hidden="false" customHeight="false" outlineLevel="0" collapsed="false">
      <c r="BS2251" s="96" t="n">
        <f aca="false">BR2251-2.5</f>
        <v>-2.5</v>
      </c>
    </row>
    <row r="2252" customFormat="false" ht="12" hidden="false" customHeight="false" outlineLevel="0" collapsed="false">
      <c r="BS2252" s="96" t="n">
        <f aca="false">BR2252-2.5</f>
        <v>-2.5</v>
      </c>
    </row>
    <row r="2253" customFormat="false" ht="12" hidden="false" customHeight="false" outlineLevel="0" collapsed="false">
      <c r="BS2253" s="96" t="n">
        <f aca="false">BR2253-2.5</f>
        <v>-2.5</v>
      </c>
    </row>
    <row r="2254" customFormat="false" ht="12" hidden="false" customHeight="false" outlineLevel="0" collapsed="false">
      <c r="BS2254" s="96" t="n">
        <f aca="false">BR2254-2.5</f>
        <v>-2.5</v>
      </c>
    </row>
    <row r="2255" customFormat="false" ht="12" hidden="false" customHeight="false" outlineLevel="0" collapsed="false">
      <c r="BS2255" s="96" t="n">
        <f aca="false">BR2255-2.5</f>
        <v>-2.5</v>
      </c>
    </row>
    <row r="2256" customFormat="false" ht="12" hidden="false" customHeight="false" outlineLevel="0" collapsed="false">
      <c r="BS2256" s="96" t="n">
        <f aca="false">BR2256-2.5</f>
        <v>-2.5</v>
      </c>
    </row>
    <row r="2257" customFormat="false" ht="12" hidden="false" customHeight="false" outlineLevel="0" collapsed="false">
      <c r="BS2257" s="96" t="n">
        <f aca="false">BR2257-2.5</f>
        <v>-2.5</v>
      </c>
    </row>
    <row r="2258" customFormat="false" ht="12" hidden="false" customHeight="false" outlineLevel="0" collapsed="false">
      <c r="BS2258" s="96" t="n">
        <f aca="false">BR2258-2.5</f>
        <v>-2.5</v>
      </c>
    </row>
    <row r="2259" customFormat="false" ht="12" hidden="false" customHeight="false" outlineLevel="0" collapsed="false">
      <c r="BS2259" s="96" t="n">
        <f aca="false">BR2259-2.5</f>
        <v>-2.5</v>
      </c>
    </row>
    <row r="2260" customFormat="false" ht="12" hidden="false" customHeight="false" outlineLevel="0" collapsed="false">
      <c r="BS2260" s="96" t="n">
        <f aca="false">BR2260-2.5</f>
        <v>-2.5</v>
      </c>
    </row>
    <row r="2261" customFormat="false" ht="12" hidden="false" customHeight="false" outlineLevel="0" collapsed="false">
      <c r="BS2261" s="96" t="n">
        <f aca="false">BR2261-2.5</f>
        <v>-2.5</v>
      </c>
    </row>
    <row r="2262" customFormat="false" ht="12" hidden="false" customHeight="false" outlineLevel="0" collapsed="false">
      <c r="BS2262" s="96" t="n">
        <f aca="false">BR2262-2.5</f>
        <v>-2.5</v>
      </c>
    </row>
    <row r="2263" customFormat="false" ht="12" hidden="false" customHeight="false" outlineLevel="0" collapsed="false">
      <c r="BS2263" s="96" t="n">
        <f aca="false">BR2263-2.5</f>
        <v>-2.5</v>
      </c>
    </row>
    <row r="2264" customFormat="false" ht="12" hidden="false" customHeight="false" outlineLevel="0" collapsed="false">
      <c r="BS2264" s="96" t="n">
        <f aca="false">BR2264-2.5</f>
        <v>-2.5</v>
      </c>
    </row>
    <row r="2265" customFormat="false" ht="12" hidden="false" customHeight="false" outlineLevel="0" collapsed="false">
      <c r="BS2265" s="96" t="n">
        <f aca="false">BR2265-2.5</f>
        <v>-2.5</v>
      </c>
    </row>
    <row r="2266" customFormat="false" ht="12" hidden="false" customHeight="false" outlineLevel="0" collapsed="false">
      <c r="BS2266" s="96" t="n">
        <f aca="false">BR2266-2.5</f>
        <v>-2.5</v>
      </c>
    </row>
    <row r="2267" customFormat="false" ht="12" hidden="false" customHeight="false" outlineLevel="0" collapsed="false">
      <c r="BS2267" s="96" t="n">
        <f aca="false">BR2267-2.5</f>
        <v>-2.5</v>
      </c>
    </row>
    <row r="2268" customFormat="false" ht="12" hidden="false" customHeight="false" outlineLevel="0" collapsed="false">
      <c r="BS2268" s="96" t="n">
        <f aca="false">BR2268-2.5</f>
        <v>-2.5</v>
      </c>
    </row>
    <row r="2269" customFormat="false" ht="12" hidden="false" customHeight="false" outlineLevel="0" collapsed="false">
      <c r="BS2269" s="96" t="n">
        <f aca="false">BR2269-2.5</f>
        <v>-2.5</v>
      </c>
    </row>
    <row r="2270" customFormat="false" ht="12" hidden="false" customHeight="false" outlineLevel="0" collapsed="false">
      <c r="BS2270" s="96" t="n">
        <f aca="false">BR2270-2.5</f>
        <v>-2.5</v>
      </c>
    </row>
    <row r="2271" customFormat="false" ht="12" hidden="false" customHeight="false" outlineLevel="0" collapsed="false">
      <c r="BS2271" s="96" t="n">
        <f aca="false">BR2271-2.5</f>
        <v>-2.5</v>
      </c>
    </row>
    <row r="2272" customFormat="false" ht="12" hidden="false" customHeight="false" outlineLevel="0" collapsed="false">
      <c r="BS2272" s="96" t="n">
        <f aca="false">BR2272-2.5</f>
        <v>-2.5</v>
      </c>
    </row>
    <row r="2273" customFormat="false" ht="12" hidden="false" customHeight="false" outlineLevel="0" collapsed="false">
      <c r="BS2273" s="96" t="n">
        <f aca="false">BR2273-2.5</f>
        <v>-2.5</v>
      </c>
    </row>
    <row r="2274" customFormat="false" ht="12" hidden="false" customHeight="false" outlineLevel="0" collapsed="false">
      <c r="BS2274" s="96" t="n">
        <f aca="false">BR2274-2.5</f>
        <v>-2.5</v>
      </c>
    </row>
    <row r="2275" customFormat="false" ht="12" hidden="false" customHeight="false" outlineLevel="0" collapsed="false">
      <c r="BS2275" s="96" t="n">
        <f aca="false">BR2275-2.5</f>
        <v>-2.5</v>
      </c>
    </row>
    <row r="2276" customFormat="false" ht="12" hidden="false" customHeight="false" outlineLevel="0" collapsed="false">
      <c r="BS2276" s="96" t="n">
        <f aca="false">BR2276-2.5</f>
        <v>-2.5</v>
      </c>
    </row>
    <row r="2277" customFormat="false" ht="12" hidden="false" customHeight="false" outlineLevel="0" collapsed="false">
      <c r="BS2277" s="96" t="n">
        <f aca="false">BR2277-2.5</f>
        <v>-2.5</v>
      </c>
    </row>
    <row r="2278" customFormat="false" ht="12" hidden="false" customHeight="false" outlineLevel="0" collapsed="false">
      <c r="BS2278" s="96" t="n">
        <f aca="false">BR2278-2.5</f>
        <v>-2.5</v>
      </c>
    </row>
    <row r="2279" customFormat="false" ht="12" hidden="false" customHeight="false" outlineLevel="0" collapsed="false">
      <c r="BS2279" s="96" t="n">
        <f aca="false">BR2279-2.5</f>
        <v>-2.5</v>
      </c>
    </row>
    <row r="2280" customFormat="false" ht="12" hidden="false" customHeight="false" outlineLevel="0" collapsed="false">
      <c r="BS2280" s="96" t="n">
        <f aca="false">BR2280-2.5</f>
        <v>-2.5</v>
      </c>
    </row>
    <row r="2281" customFormat="false" ht="12" hidden="false" customHeight="false" outlineLevel="0" collapsed="false">
      <c r="BS2281" s="96" t="n">
        <f aca="false">BR2281-2.5</f>
        <v>-2.5</v>
      </c>
    </row>
    <row r="2282" customFormat="false" ht="12" hidden="false" customHeight="false" outlineLevel="0" collapsed="false">
      <c r="BS2282" s="96" t="n">
        <f aca="false">BR2282-2.5</f>
        <v>-2.5</v>
      </c>
    </row>
    <row r="2283" customFormat="false" ht="12" hidden="false" customHeight="false" outlineLevel="0" collapsed="false">
      <c r="BS2283" s="96" t="n">
        <f aca="false">BR2283-2.5</f>
        <v>-2.5</v>
      </c>
    </row>
    <row r="2284" customFormat="false" ht="12" hidden="false" customHeight="false" outlineLevel="0" collapsed="false">
      <c r="BS2284" s="96" t="n">
        <f aca="false">BR2284-2.5</f>
        <v>-2.5</v>
      </c>
    </row>
    <row r="2285" customFormat="false" ht="12" hidden="false" customHeight="false" outlineLevel="0" collapsed="false">
      <c r="BS2285" s="96" t="n">
        <f aca="false">BR2285-2.5</f>
        <v>-2.5</v>
      </c>
    </row>
    <row r="2286" customFormat="false" ht="12" hidden="false" customHeight="false" outlineLevel="0" collapsed="false">
      <c r="BS2286" s="96" t="n">
        <f aca="false">BR2286-2.5</f>
        <v>-2.5</v>
      </c>
    </row>
    <row r="2287" customFormat="false" ht="12" hidden="false" customHeight="false" outlineLevel="0" collapsed="false">
      <c r="BS2287" s="96" t="n">
        <f aca="false">BR2287-2.5</f>
        <v>-2.5</v>
      </c>
    </row>
    <row r="2288" customFormat="false" ht="12" hidden="false" customHeight="false" outlineLevel="0" collapsed="false">
      <c r="BS2288" s="96" t="n">
        <f aca="false">BR2288-2.5</f>
        <v>-2.5</v>
      </c>
    </row>
    <row r="2289" customFormat="false" ht="12" hidden="false" customHeight="false" outlineLevel="0" collapsed="false">
      <c r="BS2289" s="96" t="n">
        <f aca="false">BR2289-2.5</f>
        <v>-2.5</v>
      </c>
    </row>
    <row r="2290" customFormat="false" ht="12" hidden="false" customHeight="false" outlineLevel="0" collapsed="false">
      <c r="BS2290" s="96" t="n">
        <f aca="false">BR2290-2.5</f>
        <v>-2.5</v>
      </c>
    </row>
    <row r="2291" customFormat="false" ht="12" hidden="false" customHeight="false" outlineLevel="0" collapsed="false">
      <c r="BS2291" s="96" t="n">
        <f aca="false">BR2291-2.5</f>
        <v>-2.5</v>
      </c>
    </row>
    <row r="2292" customFormat="false" ht="12" hidden="false" customHeight="false" outlineLevel="0" collapsed="false">
      <c r="BS2292" s="96" t="n">
        <f aca="false">BR2292-2.5</f>
        <v>-2.5</v>
      </c>
    </row>
    <row r="2293" customFormat="false" ht="12" hidden="false" customHeight="false" outlineLevel="0" collapsed="false">
      <c r="BS2293" s="96" t="n">
        <f aca="false">BR2293-2.5</f>
        <v>-2.5</v>
      </c>
    </row>
    <row r="2294" customFormat="false" ht="12" hidden="false" customHeight="false" outlineLevel="0" collapsed="false">
      <c r="BS2294" s="96" t="n">
        <f aca="false">BR2294-2.5</f>
        <v>-2.5</v>
      </c>
    </row>
    <row r="2295" customFormat="false" ht="12" hidden="false" customHeight="false" outlineLevel="0" collapsed="false">
      <c r="BS2295" s="96" t="n">
        <f aca="false">BR2295-2.5</f>
        <v>-2.5</v>
      </c>
    </row>
    <row r="2296" customFormat="false" ht="12" hidden="false" customHeight="false" outlineLevel="0" collapsed="false">
      <c r="BS2296" s="96" t="n">
        <f aca="false">BR2296-2.5</f>
        <v>-2.5</v>
      </c>
    </row>
    <row r="2297" customFormat="false" ht="12" hidden="false" customHeight="false" outlineLevel="0" collapsed="false">
      <c r="BS2297" s="96" t="n">
        <f aca="false">BR2297-2.5</f>
        <v>-2.5</v>
      </c>
    </row>
    <row r="2298" customFormat="false" ht="12" hidden="false" customHeight="false" outlineLevel="0" collapsed="false">
      <c r="BS2298" s="96" t="n">
        <f aca="false">BR2298-2.5</f>
        <v>-2.5</v>
      </c>
    </row>
    <row r="2299" customFormat="false" ht="12" hidden="false" customHeight="false" outlineLevel="0" collapsed="false">
      <c r="BS2299" s="96" t="n">
        <f aca="false">BR2299-2.5</f>
        <v>-2.5</v>
      </c>
    </row>
    <row r="2300" customFormat="false" ht="12" hidden="false" customHeight="false" outlineLevel="0" collapsed="false">
      <c r="BS2300" s="96" t="n">
        <f aca="false">BR2300-2.5</f>
        <v>-2.5</v>
      </c>
    </row>
    <row r="2301" customFormat="false" ht="12" hidden="false" customHeight="false" outlineLevel="0" collapsed="false">
      <c r="BS2301" s="96" t="n">
        <f aca="false">BR2301-2.5</f>
        <v>-2.5</v>
      </c>
    </row>
    <row r="2302" customFormat="false" ht="12" hidden="false" customHeight="false" outlineLevel="0" collapsed="false">
      <c r="BS2302" s="96" t="n">
        <f aca="false">BR2302-2.5</f>
        <v>-2.5</v>
      </c>
    </row>
    <row r="2303" customFormat="false" ht="12" hidden="false" customHeight="false" outlineLevel="0" collapsed="false">
      <c r="BS2303" s="96" t="n">
        <f aca="false">BR2303-2.5</f>
        <v>-2.5</v>
      </c>
    </row>
    <row r="2304" customFormat="false" ht="12" hidden="false" customHeight="false" outlineLevel="0" collapsed="false">
      <c r="BS2304" s="96" t="n">
        <f aca="false">BR2304-2.5</f>
        <v>-2.5</v>
      </c>
    </row>
    <row r="2305" customFormat="false" ht="12" hidden="false" customHeight="false" outlineLevel="0" collapsed="false">
      <c r="BS2305" s="96" t="n">
        <f aca="false">BR2305-2.5</f>
        <v>-2.5</v>
      </c>
    </row>
    <row r="2306" customFormat="false" ht="12" hidden="false" customHeight="false" outlineLevel="0" collapsed="false">
      <c r="BS2306" s="96" t="n">
        <f aca="false">BR2306-2.5</f>
        <v>-2.5</v>
      </c>
    </row>
    <row r="2307" customFormat="false" ht="12" hidden="false" customHeight="false" outlineLevel="0" collapsed="false">
      <c r="BS2307" s="96" t="n">
        <f aca="false">BR2307-2.5</f>
        <v>-2.5</v>
      </c>
    </row>
    <row r="2308" customFormat="false" ht="12" hidden="false" customHeight="false" outlineLevel="0" collapsed="false">
      <c r="BS2308" s="96" t="n">
        <f aca="false">BR2308-2.5</f>
        <v>-2.5</v>
      </c>
    </row>
    <row r="2309" customFormat="false" ht="12" hidden="false" customHeight="false" outlineLevel="0" collapsed="false">
      <c r="BS2309" s="96" t="n">
        <f aca="false">BR2309-2.5</f>
        <v>-2.5</v>
      </c>
    </row>
    <row r="2310" customFormat="false" ht="12" hidden="false" customHeight="false" outlineLevel="0" collapsed="false">
      <c r="BS2310" s="96" t="n">
        <f aca="false">BR2310-2.5</f>
        <v>-2.5</v>
      </c>
    </row>
    <row r="2311" customFormat="false" ht="12" hidden="false" customHeight="false" outlineLevel="0" collapsed="false">
      <c r="BS2311" s="96" t="n">
        <f aca="false">BR2311-2.5</f>
        <v>-2.5</v>
      </c>
    </row>
    <row r="2312" customFormat="false" ht="12" hidden="false" customHeight="false" outlineLevel="0" collapsed="false">
      <c r="BS2312" s="96" t="n">
        <f aca="false">BR2312-2.5</f>
        <v>-2.5</v>
      </c>
    </row>
    <row r="2313" customFormat="false" ht="12" hidden="false" customHeight="false" outlineLevel="0" collapsed="false">
      <c r="BS2313" s="96" t="n">
        <f aca="false">BR2313-2.5</f>
        <v>-2.5</v>
      </c>
    </row>
    <row r="2314" customFormat="false" ht="12" hidden="false" customHeight="false" outlineLevel="0" collapsed="false">
      <c r="BS2314" s="96" t="n">
        <f aca="false">BR2314-2.5</f>
        <v>-2.5</v>
      </c>
    </row>
    <row r="2315" customFormat="false" ht="12" hidden="false" customHeight="false" outlineLevel="0" collapsed="false">
      <c r="BS2315" s="96" t="n">
        <f aca="false">BR2315-2.5</f>
        <v>-2.5</v>
      </c>
    </row>
    <row r="2316" customFormat="false" ht="12" hidden="false" customHeight="false" outlineLevel="0" collapsed="false">
      <c r="BS2316" s="96" t="n">
        <f aca="false">BR2316-2.5</f>
        <v>-2.5</v>
      </c>
    </row>
    <row r="2317" customFormat="false" ht="12" hidden="false" customHeight="false" outlineLevel="0" collapsed="false">
      <c r="BS2317" s="96" t="n">
        <f aca="false">BR2317-2.5</f>
        <v>-2.5</v>
      </c>
    </row>
    <row r="2318" customFormat="false" ht="12" hidden="false" customHeight="false" outlineLevel="0" collapsed="false">
      <c r="BS2318" s="96" t="n">
        <f aca="false">BR2318-2.5</f>
        <v>-2.5</v>
      </c>
    </row>
    <row r="2319" customFormat="false" ht="12" hidden="false" customHeight="false" outlineLevel="0" collapsed="false">
      <c r="BS2319" s="96" t="n">
        <f aca="false">BR2319-2.5</f>
        <v>-2.5</v>
      </c>
    </row>
    <row r="2320" customFormat="false" ht="12" hidden="false" customHeight="false" outlineLevel="0" collapsed="false">
      <c r="BS2320" s="96" t="n">
        <f aca="false">BR2320-2.5</f>
        <v>-2.5</v>
      </c>
    </row>
    <row r="2321" customFormat="false" ht="12" hidden="false" customHeight="false" outlineLevel="0" collapsed="false">
      <c r="BS2321" s="96" t="n">
        <f aca="false">BR2321-2.5</f>
        <v>-2.5</v>
      </c>
    </row>
    <row r="2322" customFormat="false" ht="12" hidden="false" customHeight="false" outlineLevel="0" collapsed="false">
      <c r="BS2322" s="96" t="n">
        <f aca="false">BR2322-2.5</f>
        <v>-2.5</v>
      </c>
    </row>
    <row r="2323" customFormat="false" ht="12" hidden="false" customHeight="false" outlineLevel="0" collapsed="false">
      <c r="BS2323" s="96" t="n">
        <f aca="false">BR2323-2.5</f>
        <v>-2.5</v>
      </c>
    </row>
    <row r="2324" customFormat="false" ht="12" hidden="false" customHeight="false" outlineLevel="0" collapsed="false">
      <c r="BS2324" s="96" t="n">
        <f aca="false">BR2324-2.5</f>
        <v>-2.5</v>
      </c>
    </row>
    <row r="2325" customFormat="false" ht="12" hidden="false" customHeight="false" outlineLevel="0" collapsed="false">
      <c r="BS2325" s="96" t="n">
        <f aca="false">BR2325-2.5</f>
        <v>-2.5</v>
      </c>
    </row>
    <row r="2326" customFormat="false" ht="12" hidden="false" customHeight="false" outlineLevel="0" collapsed="false">
      <c r="BS2326" s="96" t="n">
        <f aca="false">BR2326-2.5</f>
        <v>-2.5</v>
      </c>
    </row>
    <row r="2327" customFormat="false" ht="12" hidden="false" customHeight="false" outlineLevel="0" collapsed="false">
      <c r="BS2327" s="96" t="n">
        <f aca="false">BR2327-2.5</f>
        <v>-2.5</v>
      </c>
    </row>
    <row r="2328" customFormat="false" ht="12" hidden="false" customHeight="false" outlineLevel="0" collapsed="false">
      <c r="BS2328" s="96" t="n">
        <f aca="false">BR2328-2.5</f>
        <v>-2.5</v>
      </c>
    </row>
    <row r="2329" customFormat="false" ht="12" hidden="false" customHeight="false" outlineLevel="0" collapsed="false">
      <c r="BS2329" s="96" t="n">
        <f aca="false">BR2329-2.5</f>
        <v>-2.5</v>
      </c>
    </row>
    <row r="2330" customFormat="false" ht="12" hidden="false" customHeight="false" outlineLevel="0" collapsed="false">
      <c r="BS2330" s="96" t="n">
        <f aca="false">BR2330-2.5</f>
        <v>-2.5</v>
      </c>
    </row>
    <row r="2331" customFormat="false" ht="12" hidden="false" customHeight="false" outlineLevel="0" collapsed="false">
      <c r="BS2331" s="96" t="n">
        <f aca="false">BR2331-2.5</f>
        <v>-2.5</v>
      </c>
    </row>
    <row r="2332" customFormat="false" ht="12" hidden="false" customHeight="false" outlineLevel="0" collapsed="false">
      <c r="BS2332" s="96" t="n">
        <f aca="false">BR2332-2.5</f>
        <v>-2.5</v>
      </c>
    </row>
    <row r="2333" customFormat="false" ht="12" hidden="false" customHeight="false" outlineLevel="0" collapsed="false">
      <c r="BS2333" s="96" t="n">
        <f aca="false">BR2333-2.5</f>
        <v>-2.5</v>
      </c>
    </row>
    <row r="2334" customFormat="false" ht="12" hidden="false" customHeight="false" outlineLevel="0" collapsed="false">
      <c r="BS2334" s="96" t="n">
        <f aca="false">BR2334-2.5</f>
        <v>-2.5</v>
      </c>
    </row>
    <row r="2335" customFormat="false" ht="12" hidden="false" customHeight="false" outlineLevel="0" collapsed="false">
      <c r="BS2335" s="96" t="n">
        <f aca="false">BR2335-2.5</f>
        <v>-2.5</v>
      </c>
    </row>
    <row r="2336" customFormat="false" ht="12" hidden="false" customHeight="false" outlineLevel="0" collapsed="false">
      <c r="BS2336" s="96" t="n">
        <f aca="false">BR2336-2.5</f>
        <v>-2.5</v>
      </c>
    </row>
    <row r="2337" customFormat="false" ht="12" hidden="false" customHeight="false" outlineLevel="0" collapsed="false">
      <c r="BS2337" s="96" t="n">
        <f aca="false">BR2337-2.5</f>
        <v>-2.5</v>
      </c>
    </row>
    <row r="2338" customFormat="false" ht="12" hidden="false" customHeight="false" outlineLevel="0" collapsed="false">
      <c r="BS2338" s="96" t="n">
        <f aca="false">BR2338-2.5</f>
        <v>-2.5</v>
      </c>
    </row>
    <row r="2339" customFormat="false" ht="12" hidden="false" customHeight="false" outlineLevel="0" collapsed="false">
      <c r="BS2339" s="96" t="n">
        <f aca="false">BR2339-2.5</f>
        <v>-2.5</v>
      </c>
    </row>
    <row r="2340" customFormat="false" ht="12" hidden="false" customHeight="false" outlineLevel="0" collapsed="false">
      <c r="BS2340" s="96" t="n">
        <f aca="false">BR2340-2.5</f>
        <v>-2.5</v>
      </c>
    </row>
    <row r="2341" customFormat="false" ht="12" hidden="false" customHeight="false" outlineLevel="0" collapsed="false">
      <c r="BS2341" s="96" t="n">
        <f aca="false">BR2341-2.5</f>
        <v>-2.5</v>
      </c>
    </row>
    <row r="2342" customFormat="false" ht="12" hidden="false" customHeight="false" outlineLevel="0" collapsed="false">
      <c r="BS2342" s="96" t="n">
        <f aca="false">BR2342-2.5</f>
        <v>-2.5</v>
      </c>
    </row>
    <row r="2343" customFormat="false" ht="12" hidden="false" customHeight="false" outlineLevel="0" collapsed="false">
      <c r="BS2343" s="96" t="n">
        <f aca="false">BR2343-2.5</f>
        <v>-2.5</v>
      </c>
    </row>
    <row r="2344" customFormat="false" ht="12" hidden="false" customHeight="false" outlineLevel="0" collapsed="false">
      <c r="BS2344" s="96" t="n">
        <f aca="false">BR2344-2.5</f>
        <v>-2.5</v>
      </c>
    </row>
    <row r="2345" customFormat="false" ht="12" hidden="false" customHeight="false" outlineLevel="0" collapsed="false">
      <c r="BS2345" s="96" t="n">
        <f aca="false">BR2345-2.5</f>
        <v>-2.5</v>
      </c>
    </row>
    <row r="2346" customFormat="false" ht="12" hidden="false" customHeight="false" outlineLevel="0" collapsed="false">
      <c r="BS2346" s="96" t="n">
        <f aca="false">BR2346-2.5</f>
        <v>-2.5</v>
      </c>
    </row>
    <row r="2347" customFormat="false" ht="12" hidden="false" customHeight="false" outlineLevel="0" collapsed="false">
      <c r="BS2347" s="96" t="n">
        <f aca="false">BR2347-2.5</f>
        <v>-2.5</v>
      </c>
    </row>
    <row r="2348" customFormat="false" ht="12" hidden="false" customHeight="false" outlineLevel="0" collapsed="false">
      <c r="BS2348" s="96" t="n">
        <f aca="false">BR2348-2.5</f>
        <v>-2.5</v>
      </c>
    </row>
    <row r="2349" customFormat="false" ht="12" hidden="false" customHeight="false" outlineLevel="0" collapsed="false">
      <c r="BS2349" s="96" t="n">
        <f aca="false">BR2349-2.5</f>
        <v>-2.5</v>
      </c>
    </row>
    <row r="2350" customFormat="false" ht="12" hidden="false" customHeight="false" outlineLevel="0" collapsed="false">
      <c r="BS2350" s="96" t="n">
        <f aca="false">BR2350-2.5</f>
        <v>-2.5</v>
      </c>
    </row>
    <row r="2351" customFormat="false" ht="12" hidden="false" customHeight="false" outlineLevel="0" collapsed="false">
      <c r="BS2351" s="96" t="n">
        <f aca="false">BR2351-2.5</f>
        <v>-2.5</v>
      </c>
    </row>
    <row r="2352" customFormat="false" ht="12" hidden="false" customHeight="false" outlineLevel="0" collapsed="false">
      <c r="BS2352" s="96" t="n">
        <f aca="false">BR2352-2.5</f>
        <v>-2.5</v>
      </c>
    </row>
    <row r="2353" customFormat="false" ht="12" hidden="false" customHeight="false" outlineLevel="0" collapsed="false">
      <c r="BS2353" s="96" t="n">
        <f aca="false">BR2353-2.5</f>
        <v>-2.5</v>
      </c>
    </row>
    <row r="2354" customFormat="false" ht="12" hidden="false" customHeight="false" outlineLevel="0" collapsed="false">
      <c r="BS2354" s="96" t="n">
        <f aca="false">BR2354-2.5</f>
        <v>-2.5</v>
      </c>
    </row>
    <row r="2355" customFormat="false" ht="12" hidden="false" customHeight="false" outlineLevel="0" collapsed="false">
      <c r="BS2355" s="96" t="n">
        <f aca="false">BR2355-2.5</f>
        <v>-2.5</v>
      </c>
    </row>
    <row r="2356" customFormat="false" ht="12" hidden="false" customHeight="false" outlineLevel="0" collapsed="false">
      <c r="BS2356" s="96" t="n">
        <f aca="false">BR2356-2.5</f>
        <v>-2.5</v>
      </c>
    </row>
    <row r="2357" customFormat="false" ht="12" hidden="false" customHeight="false" outlineLevel="0" collapsed="false">
      <c r="BS2357" s="96" t="n">
        <f aca="false">BR2357-2.5</f>
        <v>-2.5</v>
      </c>
    </row>
    <row r="2358" customFormat="false" ht="12" hidden="false" customHeight="false" outlineLevel="0" collapsed="false">
      <c r="BS2358" s="96" t="n">
        <f aca="false">BR2358-2.5</f>
        <v>-2.5</v>
      </c>
    </row>
    <row r="2359" customFormat="false" ht="12" hidden="false" customHeight="false" outlineLevel="0" collapsed="false">
      <c r="BS2359" s="96" t="n">
        <f aca="false">BR2359-2.5</f>
        <v>-2.5</v>
      </c>
    </row>
    <row r="2360" customFormat="false" ht="12" hidden="false" customHeight="false" outlineLevel="0" collapsed="false">
      <c r="BS2360" s="96" t="n">
        <f aca="false">BR2360-2.5</f>
        <v>-2.5</v>
      </c>
    </row>
    <row r="2361" customFormat="false" ht="12" hidden="false" customHeight="false" outlineLevel="0" collapsed="false">
      <c r="BS2361" s="96" t="n">
        <f aca="false">BR2361-2.5</f>
        <v>-2.5</v>
      </c>
    </row>
    <row r="2362" customFormat="false" ht="12" hidden="false" customHeight="false" outlineLevel="0" collapsed="false">
      <c r="BS2362" s="96" t="n">
        <f aca="false">BR2362-2.5</f>
        <v>-2.5</v>
      </c>
    </row>
    <row r="2363" customFormat="false" ht="12" hidden="false" customHeight="false" outlineLevel="0" collapsed="false">
      <c r="BS2363" s="96" t="n">
        <f aca="false">BR2363-2.5</f>
        <v>-2.5</v>
      </c>
    </row>
    <row r="2364" customFormat="false" ht="12" hidden="false" customHeight="false" outlineLevel="0" collapsed="false">
      <c r="BS2364" s="96" t="n">
        <f aca="false">BR2364-2.5</f>
        <v>-2.5</v>
      </c>
    </row>
    <row r="2365" customFormat="false" ht="12" hidden="false" customHeight="false" outlineLevel="0" collapsed="false">
      <c r="BS2365" s="96" t="n">
        <f aca="false">BR2365-2.5</f>
        <v>-2.5</v>
      </c>
    </row>
    <row r="2366" customFormat="false" ht="12" hidden="false" customHeight="false" outlineLevel="0" collapsed="false">
      <c r="BS2366" s="96" t="n">
        <f aca="false">BR2366-2.5</f>
        <v>-2.5</v>
      </c>
    </row>
    <row r="2367" customFormat="false" ht="12" hidden="false" customHeight="false" outlineLevel="0" collapsed="false">
      <c r="BS2367" s="96" t="n">
        <f aca="false">BR2367-2.5</f>
        <v>-2.5</v>
      </c>
    </row>
    <row r="2368" customFormat="false" ht="12" hidden="false" customHeight="false" outlineLevel="0" collapsed="false">
      <c r="BS2368" s="96" t="n">
        <f aca="false">BR2368-2.5</f>
        <v>-2.5</v>
      </c>
    </row>
    <row r="2369" customFormat="false" ht="12" hidden="false" customHeight="false" outlineLevel="0" collapsed="false">
      <c r="BS2369" s="96" t="n">
        <f aca="false">BR2369-2.5</f>
        <v>-2.5</v>
      </c>
    </row>
    <row r="2370" customFormat="false" ht="12" hidden="false" customHeight="false" outlineLevel="0" collapsed="false">
      <c r="BS2370" s="96" t="n">
        <f aca="false">BR2370-2.5</f>
        <v>-2.5</v>
      </c>
    </row>
    <row r="2371" customFormat="false" ht="12" hidden="false" customHeight="false" outlineLevel="0" collapsed="false">
      <c r="BS2371" s="96" t="n">
        <f aca="false">BR2371-2.5</f>
        <v>-2.5</v>
      </c>
    </row>
    <row r="2372" customFormat="false" ht="12" hidden="false" customHeight="false" outlineLevel="0" collapsed="false">
      <c r="BS2372" s="96" t="n">
        <f aca="false">BR2372-2.5</f>
        <v>-2.5</v>
      </c>
    </row>
    <row r="2373" customFormat="false" ht="12" hidden="false" customHeight="false" outlineLevel="0" collapsed="false">
      <c r="BS2373" s="96" t="n">
        <f aca="false">BR2373-2.5</f>
        <v>-2.5</v>
      </c>
    </row>
    <row r="2374" customFormat="false" ht="12" hidden="false" customHeight="false" outlineLevel="0" collapsed="false">
      <c r="BS2374" s="96" t="n">
        <f aca="false">BR2374-2.5</f>
        <v>-2.5</v>
      </c>
    </row>
    <row r="2375" customFormat="false" ht="12" hidden="false" customHeight="false" outlineLevel="0" collapsed="false">
      <c r="BS2375" s="96" t="n">
        <f aca="false">BR2375-2.5</f>
        <v>-2.5</v>
      </c>
    </row>
    <row r="2376" customFormat="false" ht="12" hidden="false" customHeight="false" outlineLevel="0" collapsed="false">
      <c r="BS2376" s="96" t="n">
        <f aca="false">BR2376-2.5</f>
        <v>-2.5</v>
      </c>
    </row>
    <row r="2377" customFormat="false" ht="12" hidden="false" customHeight="false" outlineLevel="0" collapsed="false">
      <c r="BS2377" s="96" t="n">
        <f aca="false">BR2377-2.5</f>
        <v>-2.5</v>
      </c>
    </row>
    <row r="2378" customFormat="false" ht="12" hidden="false" customHeight="false" outlineLevel="0" collapsed="false">
      <c r="BS2378" s="96" t="n">
        <f aca="false">BR2378-2.5</f>
        <v>-2.5</v>
      </c>
    </row>
    <row r="2379" customFormat="false" ht="12" hidden="false" customHeight="false" outlineLevel="0" collapsed="false">
      <c r="BS2379" s="96" t="n">
        <f aca="false">BR2379-2.5</f>
        <v>-2.5</v>
      </c>
    </row>
    <row r="2380" customFormat="false" ht="12" hidden="false" customHeight="false" outlineLevel="0" collapsed="false">
      <c r="BS2380" s="96" t="n">
        <f aca="false">BR2380-2.5</f>
        <v>-2.5</v>
      </c>
    </row>
    <row r="2381" customFormat="false" ht="12" hidden="false" customHeight="false" outlineLevel="0" collapsed="false">
      <c r="BS2381" s="96" t="n">
        <f aca="false">BR2381-2.5</f>
        <v>-2.5</v>
      </c>
    </row>
    <row r="2382" customFormat="false" ht="12" hidden="false" customHeight="false" outlineLevel="0" collapsed="false">
      <c r="BS2382" s="96" t="n">
        <f aca="false">BR2382-2.5</f>
        <v>-2.5</v>
      </c>
    </row>
    <row r="2383" customFormat="false" ht="12" hidden="false" customHeight="false" outlineLevel="0" collapsed="false">
      <c r="BS2383" s="96" t="n">
        <f aca="false">BR2383-2.5</f>
        <v>-2.5</v>
      </c>
    </row>
    <row r="2384" customFormat="false" ht="12" hidden="false" customHeight="false" outlineLevel="0" collapsed="false">
      <c r="BS2384" s="96" t="n">
        <f aca="false">BR2384-2.5</f>
        <v>-2.5</v>
      </c>
    </row>
    <row r="2385" customFormat="false" ht="12" hidden="false" customHeight="false" outlineLevel="0" collapsed="false">
      <c r="BS2385" s="96" t="n">
        <f aca="false">BR2385-2.5</f>
        <v>-2.5</v>
      </c>
    </row>
    <row r="2386" customFormat="false" ht="12" hidden="false" customHeight="false" outlineLevel="0" collapsed="false">
      <c r="BS2386" s="96" t="n">
        <f aca="false">BR2386-2.5</f>
        <v>-2.5</v>
      </c>
    </row>
    <row r="2387" customFormat="false" ht="12" hidden="false" customHeight="false" outlineLevel="0" collapsed="false">
      <c r="BS2387" s="96" t="n">
        <f aca="false">BR2387-2.5</f>
        <v>-2.5</v>
      </c>
    </row>
    <row r="2388" customFormat="false" ht="12" hidden="false" customHeight="false" outlineLevel="0" collapsed="false">
      <c r="BS2388" s="96" t="n">
        <f aca="false">BR2388-2.5</f>
        <v>-2.5</v>
      </c>
    </row>
    <row r="2389" customFormat="false" ht="12" hidden="false" customHeight="false" outlineLevel="0" collapsed="false">
      <c r="BS2389" s="96" t="n">
        <f aca="false">BR2389-2.5</f>
        <v>-2.5</v>
      </c>
    </row>
    <row r="2390" customFormat="false" ht="12" hidden="false" customHeight="false" outlineLevel="0" collapsed="false">
      <c r="BS2390" s="96" t="n">
        <f aca="false">BR2390-2.5</f>
        <v>-2.5</v>
      </c>
    </row>
    <row r="2391" customFormat="false" ht="12" hidden="false" customHeight="false" outlineLevel="0" collapsed="false">
      <c r="BS2391" s="96" t="n">
        <f aca="false">BR2391-2.5</f>
        <v>-2.5</v>
      </c>
    </row>
    <row r="2392" customFormat="false" ht="12" hidden="false" customHeight="false" outlineLevel="0" collapsed="false">
      <c r="BS2392" s="96" t="n">
        <f aca="false">BR2392-2.5</f>
        <v>-2.5</v>
      </c>
    </row>
    <row r="2393" customFormat="false" ht="12" hidden="false" customHeight="false" outlineLevel="0" collapsed="false">
      <c r="BS2393" s="96" t="n">
        <f aca="false">BR2393-2.5</f>
        <v>-2.5</v>
      </c>
    </row>
    <row r="2394" customFormat="false" ht="12" hidden="false" customHeight="false" outlineLevel="0" collapsed="false">
      <c r="BS2394" s="96" t="n">
        <f aca="false">BR2394-2.5</f>
        <v>-2.5</v>
      </c>
    </row>
    <row r="2395" customFormat="false" ht="12" hidden="false" customHeight="false" outlineLevel="0" collapsed="false">
      <c r="BS2395" s="96" t="n">
        <f aca="false">BR2395-2.5</f>
        <v>-2.5</v>
      </c>
    </row>
    <row r="2396" customFormat="false" ht="12" hidden="false" customHeight="false" outlineLevel="0" collapsed="false">
      <c r="BS2396" s="96" t="n">
        <f aca="false">BR2396-2.5</f>
        <v>-2.5</v>
      </c>
    </row>
    <row r="2397" customFormat="false" ht="12" hidden="false" customHeight="false" outlineLevel="0" collapsed="false">
      <c r="BS2397" s="96" t="n">
        <f aca="false">BR2397-2.5</f>
        <v>-2.5</v>
      </c>
    </row>
    <row r="2398" customFormat="false" ht="12" hidden="false" customHeight="false" outlineLevel="0" collapsed="false">
      <c r="BS2398" s="96" t="n">
        <f aca="false">BR2398-2.5</f>
        <v>-2.5</v>
      </c>
    </row>
    <row r="2399" customFormat="false" ht="12" hidden="false" customHeight="false" outlineLevel="0" collapsed="false">
      <c r="BS2399" s="96" t="n">
        <f aca="false">BR2399-2.5</f>
        <v>-2.5</v>
      </c>
    </row>
    <row r="2400" customFormat="false" ht="12" hidden="false" customHeight="false" outlineLevel="0" collapsed="false">
      <c r="BS2400" s="96" t="n">
        <f aca="false">BR2400-2.5</f>
        <v>-2.5</v>
      </c>
    </row>
    <row r="2401" customFormat="false" ht="12" hidden="false" customHeight="false" outlineLevel="0" collapsed="false">
      <c r="BS2401" s="96" t="n">
        <f aca="false">BR2401-2.5</f>
        <v>-2.5</v>
      </c>
    </row>
    <row r="2402" customFormat="false" ht="12" hidden="false" customHeight="false" outlineLevel="0" collapsed="false">
      <c r="BS2402" s="96" t="n">
        <f aca="false">BR2402-2.5</f>
        <v>-2.5</v>
      </c>
    </row>
    <row r="2403" customFormat="false" ht="12" hidden="false" customHeight="false" outlineLevel="0" collapsed="false">
      <c r="BS2403" s="96" t="n">
        <f aca="false">BR2403-2.5</f>
        <v>-2.5</v>
      </c>
    </row>
    <row r="2404" customFormat="false" ht="12" hidden="false" customHeight="false" outlineLevel="0" collapsed="false">
      <c r="BS2404" s="96" t="n">
        <f aca="false">BR2404-2.5</f>
        <v>-2.5</v>
      </c>
    </row>
    <row r="2405" customFormat="false" ht="12" hidden="false" customHeight="false" outlineLevel="0" collapsed="false">
      <c r="BS2405" s="96" t="n">
        <f aca="false">BR2405-2.5</f>
        <v>-2.5</v>
      </c>
    </row>
    <row r="2406" customFormat="false" ht="12" hidden="false" customHeight="false" outlineLevel="0" collapsed="false">
      <c r="BS2406" s="96" t="n">
        <f aca="false">BR2406-2.5</f>
        <v>-2.5</v>
      </c>
    </row>
    <row r="2407" customFormat="false" ht="12" hidden="false" customHeight="false" outlineLevel="0" collapsed="false">
      <c r="BS2407" s="96" t="n">
        <f aca="false">BR2407-2.5</f>
        <v>-2.5</v>
      </c>
    </row>
    <row r="2408" customFormat="false" ht="12" hidden="false" customHeight="false" outlineLevel="0" collapsed="false">
      <c r="BS2408" s="96" t="n">
        <f aca="false">BR2408-2.5</f>
        <v>-2.5</v>
      </c>
    </row>
    <row r="2409" customFormat="false" ht="12" hidden="false" customHeight="false" outlineLevel="0" collapsed="false">
      <c r="BS2409" s="96" t="n">
        <f aca="false">BR2409-2.5</f>
        <v>-2.5</v>
      </c>
    </row>
    <row r="2410" customFormat="false" ht="12" hidden="false" customHeight="false" outlineLevel="0" collapsed="false">
      <c r="BS2410" s="96" t="n">
        <f aca="false">BR2410-2.5</f>
        <v>-2.5</v>
      </c>
    </row>
    <row r="2411" customFormat="false" ht="12" hidden="false" customHeight="false" outlineLevel="0" collapsed="false">
      <c r="BS2411" s="96" t="n">
        <f aca="false">BR2411-2.5</f>
        <v>-2.5</v>
      </c>
    </row>
    <row r="2412" customFormat="false" ht="12" hidden="false" customHeight="false" outlineLevel="0" collapsed="false">
      <c r="BS2412" s="96" t="n">
        <f aca="false">BR2412-2.5</f>
        <v>-2.5</v>
      </c>
    </row>
    <row r="2413" customFormat="false" ht="12" hidden="false" customHeight="false" outlineLevel="0" collapsed="false">
      <c r="BS2413" s="96" t="n">
        <f aca="false">BR2413-2.5</f>
        <v>-2.5</v>
      </c>
    </row>
    <row r="2414" customFormat="false" ht="12" hidden="false" customHeight="false" outlineLevel="0" collapsed="false">
      <c r="BS2414" s="96" t="n">
        <f aca="false">BR2414-2.5</f>
        <v>-2.5</v>
      </c>
    </row>
    <row r="2415" customFormat="false" ht="12" hidden="false" customHeight="false" outlineLevel="0" collapsed="false">
      <c r="BS2415" s="96" t="n">
        <f aca="false">BR2415-2.5</f>
        <v>-2.5</v>
      </c>
    </row>
    <row r="2416" customFormat="false" ht="12" hidden="false" customHeight="false" outlineLevel="0" collapsed="false">
      <c r="BS2416" s="96" t="n">
        <f aca="false">BR2416-2.5</f>
        <v>-2.5</v>
      </c>
    </row>
    <row r="2417" customFormat="false" ht="12" hidden="false" customHeight="false" outlineLevel="0" collapsed="false">
      <c r="BS2417" s="96" t="n">
        <f aca="false">BR2417-2.5</f>
        <v>-2.5</v>
      </c>
    </row>
    <row r="2418" customFormat="false" ht="12" hidden="false" customHeight="false" outlineLevel="0" collapsed="false">
      <c r="BS2418" s="96" t="n">
        <f aca="false">BR2418-2.5</f>
        <v>-2.5</v>
      </c>
    </row>
    <row r="2419" customFormat="false" ht="12" hidden="false" customHeight="false" outlineLevel="0" collapsed="false">
      <c r="BS2419" s="96" t="n">
        <f aca="false">BR2419-2.5</f>
        <v>-2.5</v>
      </c>
    </row>
    <row r="2420" customFormat="false" ht="12" hidden="false" customHeight="false" outlineLevel="0" collapsed="false">
      <c r="BS2420" s="96" t="n">
        <f aca="false">BR2420-2.5</f>
        <v>-2.5</v>
      </c>
    </row>
    <row r="2421" customFormat="false" ht="12" hidden="false" customHeight="false" outlineLevel="0" collapsed="false">
      <c r="BS2421" s="96" t="n">
        <f aca="false">BR2421-2.5</f>
        <v>-2.5</v>
      </c>
    </row>
    <row r="2422" customFormat="false" ht="12" hidden="false" customHeight="false" outlineLevel="0" collapsed="false">
      <c r="BS2422" s="96" t="n">
        <f aca="false">BR2422-2.5</f>
        <v>-2.5</v>
      </c>
    </row>
    <row r="2423" customFormat="false" ht="12" hidden="false" customHeight="false" outlineLevel="0" collapsed="false">
      <c r="BS2423" s="96" t="n">
        <f aca="false">BR2423-2.5</f>
        <v>-2.5</v>
      </c>
    </row>
    <row r="2424" customFormat="false" ht="12" hidden="false" customHeight="false" outlineLevel="0" collapsed="false">
      <c r="BS2424" s="96" t="n">
        <f aca="false">BR2424-2.5</f>
        <v>-2.5</v>
      </c>
    </row>
    <row r="2425" customFormat="false" ht="12" hidden="false" customHeight="false" outlineLevel="0" collapsed="false">
      <c r="BS2425" s="96" t="n">
        <f aca="false">BR2425-2.5</f>
        <v>-2.5</v>
      </c>
    </row>
    <row r="2426" customFormat="false" ht="12" hidden="false" customHeight="false" outlineLevel="0" collapsed="false">
      <c r="BS2426" s="96" t="n">
        <f aca="false">BR2426-2.5</f>
        <v>-2.5</v>
      </c>
    </row>
    <row r="2427" customFormat="false" ht="12" hidden="false" customHeight="false" outlineLevel="0" collapsed="false">
      <c r="BS2427" s="96" t="n">
        <f aca="false">BR2427-2.5</f>
        <v>-2.5</v>
      </c>
    </row>
    <row r="2428" customFormat="false" ht="12" hidden="false" customHeight="false" outlineLevel="0" collapsed="false">
      <c r="BS2428" s="96" t="n">
        <f aca="false">BR2428-2.5</f>
        <v>-2.5</v>
      </c>
    </row>
    <row r="2429" customFormat="false" ht="12" hidden="false" customHeight="false" outlineLevel="0" collapsed="false">
      <c r="BS2429" s="96" t="n">
        <f aca="false">BR2429-2.5</f>
        <v>-2.5</v>
      </c>
    </row>
    <row r="2430" customFormat="false" ht="12" hidden="false" customHeight="false" outlineLevel="0" collapsed="false">
      <c r="BS2430" s="96" t="n">
        <f aca="false">BR2430-2.5</f>
        <v>-2.5</v>
      </c>
    </row>
    <row r="2431" customFormat="false" ht="12" hidden="false" customHeight="false" outlineLevel="0" collapsed="false">
      <c r="BS2431" s="96" t="n">
        <f aca="false">BR2431-2.5</f>
        <v>-2.5</v>
      </c>
    </row>
    <row r="2432" customFormat="false" ht="12" hidden="false" customHeight="false" outlineLevel="0" collapsed="false">
      <c r="BS2432" s="96" t="n">
        <f aca="false">BR2432-2.5</f>
        <v>-2.5</v>
      </c>
    </row>
    <row r="2433" customFormat="false" ht="12" hidden="false" customHeight="false" outlineLevel="0" collapsed="false">
      <c r="BS2433" s="96" t="n">
        <f aca="false">BR2433-2.5</f>
        <v>-2.5</v>
      </c>
    </row>
    <row r="2434" customFormat="false" ht="12" hidden="false" customHeight="false" outlineLevel="0" collapsed="false">
      <c r="BS2434" s="96" t="n">
        <f aca="false">BR2434-2.5</f>
        <v>-2.5</v>
      </c>
    </row>
    <row r="2435" customFormat="false" ht="12" hidden="false" customHeight="false" outlineLevel="0" collapsed="false">
      <c r="BS2435" s="96" t="n">
        <f aca="false">BR2435-2.5</f>
        <v>-2.5</v>
      </c>
    </row>
    <row r="2436" customFormat="false" ht="12" hidden="false" customHeight="false" outlineLevel="0" collapsed="false">
      <c r="BS2436" s="96" t="n">
        <f aca="false">BR2436-2.5</f>
        <v>-2.5</v>
      </c>
    </row>
    <row r="2437" customFormat="false" ht="12" hidden="false" customHeight="false" outlineLevel="0" collapsed="false">
      <c r="BS2437" s="96" t="n">
        <f aca="false">BR2437-2.5</f>
        <v>-2.5</v>
      </c>
    </row>
    <row r="2438" customFormat="false" ht="12" hidden="false" customHeight="false" outlineLevel="0" collapsed="false">
      <c r="BS2438" s="96" t="n">
        <f aca="false">BR2438-2.5</f>
        <v>-2.5</v>
      </c>
    </row>
    <row r="2439" customFormat="false" ht="12" hidden="false" customHeight="false" outlineLevel="0" collapsed="false">
      <c r="BS2439" s="96" t="n">
        <f aca="false">BR2439-2.5</f>
        <v>-2.5</v>
      </c>
    </row>
    <row r="2440" customFormat="false" ht="12" hidden="false" customHeight="false" outlineLevel="0" collapsed="false">
      <c r="BS2440" s="96" t="n">
        <f aca="false">BR2440-2.5</f>
        <v>-2.5</v>
      </c>
    </row>
    <row r="2441" customFormat="false" ht="12" hidden="false" customHeight="false" outlineLevel="0" collapsed="false">
      <c r="BS2441" s="96" t="n">
        <f aca="false">BR2441-2.5</f>
        <v>-2.5</v>
      </c>
    </row>
    <row r="2442" customFormat="false" ht="12" hidden="false" customHeight="false" outlineLevel="0" collapsed="false">
      <c r="BS2442" s="96" t="n">
        <f aca="false">BR2442-2.5</f>
        <v>-2.5</v>
      </c>
    </row>
    <row r="2443" customFormat="false" ht="12" hidden="false" customHeight="false" outlineLevel="0" collapsed="false">
      <c r="BS2443" s="96" t="n">
        <f aca="false">BR2443-2.5</f>
        <v>-2.5</v>
      </c>
    </row>
    <row r="2444" customFormat="false" ht="12" hidden="false" customHeight="false" outlineLevel="0" collapsed="false">
      <c r="BS2444" s="96" t="n">
        <f aca="false">BR2444-2.5</f>
        <v>-2.5</v>
      </c>
    </row>
    <row r="2445" customFormat="false" ht="12" hidden="false" customHeight="false" outlineLevel="0" collapsed="false">
      <c r="BS2445" s="96" t="n">
        <f aca="false">BR2445-2.5</f>
        <v>-2.5</v>
      </c>
    </row>
    <row r="2446" customFormat="false" ht="12" hidden="false" customHeight="false" outlineLevel="0" collapsed="false">
      <c r="BS2446" s="96" t="n">
        <f aca="false">BR2446-2.5</f>
        <v>-2.5</v>
      </c>
    </row>
    <row r="2447" customFormat="false" ht="12" hidden="false" customHeight="false" outlineLevel="0" collapsed="false">
      <c r="BS2447" s="96" t="n">
        <f aca="false">BR2447-2.5</f>
        <v>-2.5</v>
      </c>
    </row>
    <row r="2448" customFormat="false" ht="12" hidden="false" customHeight="false" outlineLevel="0" collapsed="false">
      <c r="BS2448" s="96" t="n">
        <f aca="false">BR2448-2.5</f>
        <v>-2.5</v>
      </c>
    </row>
    <row r="2449" customFormat="false" ht="12" hidden="false" customHeight="false" outlineLevel="0" collapsed="false">
      <c r="BS2449" s="96" t="n">
        <f aca="false">BR2449-2.5</f>
        <v>-2.5</v>
      </c>
    </row>
    <row r="2450" customFormat="false" ht="12" hidden="false" customHeight="false" outlineLevel="0" collapsed="false">
      <c r="BS2450" s="96" t="n">
        <f aca="false">BR2450-2.5</f>
        <v>-2.5</v>
      </c>
    </row>
    <row r="2451" customFormat="false" ht="12" hidden="false" customHeight="false" outlineLevel="0" collapsed="false">
      <c r="BS2451" s="96" t="n">
        <f aca="false">BR2451-2.5</f>
        <v>-2.5</v>
      </c>
    </row>
    <row r="2452" customFormat="false" ht="12" hidden="false" customHeight="false" outlineLevel="0" collapsed="false">
      <c r="BS2452" s="96" t="n">
        <f aca="false">BR2452-2.5</f>
        <v>-2.5</v>
      </c>
    </row>
    <row r="2453" customFormat="false" ht="12" hidden="false" customHeight="false" outlineLevel="0" collapsed="false">
      <c r="BS2453" s="96" t="n">
        <f aca="false">BR2453-2.5</f>
        <v>-2.5</v>
      </c>
    </row>
    <row r="2454" customFormat="false" ht="12" hidden="false" customHeight="false" outlineLevel="0" collapsed="false">
      <c r="BS2454" s="96" t="n">
        <f aca="false">BR2454-2.5</f>
        <v>-2.5</v>
      </c>
    </row>
    <row r="2455" customFormat="false" ht="12" hidden="false" customHeight="false" outlineLevel="0" collapsed="false">
      <c r="BS2455" s="96" t="n">
        <f aca="false">BR2455-2.5</f>
        <v>-2.5</v>
      </c>
    </row>
    <row r="2456" customFormat="false" ht="12" hidden="false" customHeight="false" outlineLevel="0" collapsed="false">
      <c r="BS2456" s="96" t="n">
        <f aca="false">BR2456-2.5</f>
        <v>-2.5</v>
      </c>
    </row>
    <row r="2457" customFormat="false" ht="12" hidden="false" customHeight="false" outlineLevel="0" collapsed="false">
      <c r="BS2457" s="96" t="n">
        <f aca="false">BR2457-2.5</f>
        <v>-2.5</v>
      </c>
    </row>
    <row r="2458" customFormat="false" ht="12" hidden="false" customHeight="false" outlineLevel="0" collapsed="false">
      <c r="BS2458" s="96" t="n">
        <f aca="false">BR2458-2.5</f>
        <v>-2.5</v>
      </c>
    </row>
    <row r="2459" customFormat="false" ht="12" hidden="false" customHeight="false" outlineLevel="0" collapsed="false">
      <c r="BS2459" s="96" t="n">
        <f aca="false">BR2459-2.5</f>
        <v>-2.5</v>
      </c>
    </row>
    <row r="2460" customFormat="false" ht="12" hidden="false" customHeight="false" outlineLevel="0" collapsed="false">
      <c r="BS2460" s="96" t="n">
        <f aca="false">BR2460-2.5</f>
        <v>-2.5</v>
      </c>
    </row>
    <row r="2461" customFormat="false" ht="12" hidden="false" customHeight="false" outlineLevel="0" collapsed="false">
      <c r="BS2461" s="96" t="n">
        <f aca="false">BR2461-2.5</f>
        <v>-2.5</v>
      </c>
    </row>
    <row r="2462" customFormat="false" ht="12" hidden="false" customHeight="false" outlineLevel="0" collapsed="false">
      <c r="BS2462" s="96" t="n">
        <f aca="false">BR2462-2.5</f>
        <v>-2.5</v>
      </c>
    </row>
    <row r="2463" customFormat="false" ht="12" hidden="false" customHeight="false" outlineLevel="0" collapsed="false">
      <c r="BS2463" s="96" t="n">
        <f aca="false">BR2463-2.5</f>
        <v>-2.5</v>
      </c>
    </row>
    <row r="2464" customFormat="false" ht="12" hidden="false" customHeight="false" outlineLevel="0" collapsed="false">
      <c r="BS2464" s="96" t="n">
        <f aca="false">BR2464-2.5</f>
        <v>-2.5</v>
      </c>
    </row>
    <row r="2465" customFormat="false" ht="12" hidden="false" customHeight="false" outlineLevel="0" collapsed="false">
      <c r="BS2465" s="96" t="n">
        <f aca="false">BR2465-2.5</f>
        <v>-2.5</v>
      </c>
    </row>
    <row r="2466" customFormat="false" ht="12" hidden="false" customHeight="false" outlineLevel="0" collapsed="false">
      <c r="BS2466" s="96" t="n">
        <f aca="false">BR2466-2.5</f>
        <v>-2.5</v>
      </c>
    </row>
    <row r="2467" customFormat="false" ht="12" hidden="false" customHeight="false" outlineLevel="0" collapsed="false">
      <c r="BS2467" s="96" t="n">
        <f aca="false">BR2467-2.5</f>
        <v>-2.5</v>
      </c>
    </row>
    <row r="2468" customFormat="false" ht="12" hidden="false" customHeight="false" outlineLevel="0" collapsed="false">
      <c r="BS2468" s="96" t="n">
        <f aca="false">BR2468-2.5</f>
        <v>-2.5</v>
      </c>
    </row>
    <row r="2469" customFormat="false" ht="12" hidden="false" customHeight="false" outlineLevel="0" collapsed="false">
      <c r="BS2469" s="96" t="n">
        <f aca="false">BR2469-2.5</f>
        <v>-2.5</v>
      </c>
    </row>
    <row r="2470" customFormat="false" ht="12" hidden="false" customHeight="false" outlineLevel="0" collapsed="false">
      <c r="BS2470" s="96" t="n">
        <f aca="false">BR2470-2.5</f>
        <v>-2.5</v>
      </c>
    </row>
    <row r="2471" customFormat="false" ht="12" hidden="false" customHeight="false" outlineLevel="0" collapsed="false">
      <c r="BS2471" s="96" t="n">
        <f aca="false">BR2471-2.5</f>
        <v>-2.5</v>
      </c>
    </row>
    <row r="2472" customFormat="false" ht="12" hidden="false" customHeight="false" outlineLevel="0" collapsed="false">
      <c r="BS2472" s="96" t="n">
        <f aca="false">BR2472-2.5</f>
        <v>-2.5</v>
      </c>
    </row>
    <row r="2473" customFormat="false" ht="12" hidden="false" customHeight="false" outlineLevel="0" collapsed="false">
      <c r="BS2473" s="96" t="n">
        <f aca="false">BR2473-2.5</f>
        <v>-2.5</v>
      </c>
    </row>
    <row r="2474" customFormat="false" ht="12" hidden="false" customHeight="false" outlineLevel="0" collapsed="false">
      <c r="BS2474" s="96" t="n">
        <f aca="false">BR2474-2.5</f>
        <v>-2.5</v>
      </c>
    </row>
    <row r="2475" customFormat="false" ht="12" hidden="false" customHeight="false" outlineLevel="0" collapsed="false">
      <c r="BS2475" s="96" t="n">
        <f aca="false">BR2475-2.5</f>
        <v>-2.5</v>
      </c>
    </row>
    <row r="2476" customFormat="false" ht="12" hidden="false" customHeight="false" outlineLevel="0" collapsed="false">
      <c r="BS2476" s="96" t="n">
        <f aca="false">BR2476-2.5</f>
        <v>-2.5</v>
      </c>
    </row>
    <row r="2477" customFormat="false" ht="12" hidden="false" customHeight="false" outlineLevel="0" collapsed="false">
      <c r="BS2477" s="96" t="n">
        <f aca="false">BR2477-2.5</f>
        <v>-2.5</v>
      </c>
    </row>
    <row r="2478" customFormat="false" ht="12" hidden="false" customHeight="false" outlineLevel="0" collapsed="false">
      <c r="BS2478" s="96" t="n">
        <f aca="false">BR2478-2.5</f>
        <v>-2.5</v>
      </c>
    </row>
    <row r="2479" customFormat="false" ht="12" hidden="false" customHeight="false" outlineLevel="0" collapsed="false">
      <c r="BS2479" s="96" t="n">
        <f aca="false">BR2479-2.5</f>
        <v>-2.5</v>
      </c>
    </row>
    <row r="2480" customFormat="false" ht="12" hidden="false" customHeight="false" outlineLevel="0" collapsed="false">
      <c r="BS2480" s="96" t="n">
        <f aca="false">BR2480-2.5</f>
        <v>-2.5</v>
      </c>
    </row>
    <row r="2481" customFormat="false" ht="12" hidden="false" customHeight="false" outlineLevel="0" collapsed="false">
      <c r="BS2481" s="96" t="n">
        <f aca="false">BR2481-2.5</f>
        <v>-2.5</v>
      </c>
    </row>
    <row r="2482" customFormat="false" ht="12" hidden="false" customHeight="false" outlineLevel="0" collapsed="false">
      <c r="BS2482" s="96" t="n">
        <f aca="false">BR2482-2.5</f>
        <v>-2.5</v>
      </c>
    </row>
    <row r="2483" customFormat="false" ht="12" hidden="false" customHeight="false" outlineLevel="0" collapsed="false">
      <c r="BS2483" s="96" t="n">
        <f aca="false">BR2483-2.5</f>
        <v>-2.5</v>
      </c>
    </row>
    <row r="2484" customFormat="false" ht="12" hidden="false" customHeight="false" outlineLevel="0" collapsed="false">
      <c r="BS2484" s="96" t="n">
        <f aca="false">BR2484-2.5</f>
        <v>-2.5</v>
      </c>
    </row>
    <row r="2485" customFormat="false" ht="12" hidden="false" customHeight="false" outlineLevel="0" collapsed="false">
      <c r="BS2485" s="96" t="n">
        <f aca="false">BR2485-2.5</f>
        <v>-2.5</v>
      </c>
    </row>
    <row r="2486" customFormat="false" ht="12" hidden="false" customHeight="false" outlineLevel="0" collapsed="false">
      <c r="BS2486" s="96" t="n">
        <f aca="false">BR2486-2.5</f>
        <v>-2.5</v>
      </c>
    </row>
    <row r="2487" customFormat="false" ht="12" hidden="false" customHeight="false" outlineLevel="0" collapsed="false">
      <c r="BS2487" s="96" t="n">
        <f aca="false">BR2487-2.5</f>
        <v>-2.5</v>
      </c>
    </row>
    <row r="2488" customFormat="false" ht="12" hidden="false" customHeight="false" outlineLevel="0" collapsed="false">
      <c r="BS2488" s="96" t="n">
        <f aca="false">BR2488-2.5</f>
        <v>-2.5</v>
      </c>
    </row>
    <row r="2489" customFormat="false" ht="12" hidden="false" customHeight="false" outlineLevel="0" collapsed="false">
      <c r="BS2489" s="96" t="n">
        <f aca="false">BR2489-2.5</f>
        <v>-2.5</v>
      </c>
    </row>
    <row r="2490" customFormat="false" ht="12" hidden="false" customHeight="false" outlineLevel="0" collapsed="false">
      <c r="BS2490" s="96" t="n">
        <f aca="false">BR2490-2.5</f>
        <v>-2.5</v>
      </c>
    </row>
    <row r="2491" customFormat="false" ht="12" hidden="false" customHeight="false" outlineLevel="0" collapsed="false">
      <c r="BS2491" s="96" t="n">
        <f aca="false">BR2491-2.5</f>
        <v>-2.5</v>
      </c>
    </row>
    <row r="2492" customFormat="false" ht="12" hidden="false" customHeight="false" outlineLevel="0" collapsed="false">
      <c r="BS2492" s="96" t="n">
        <f aca="false">BR2492-2.5</f>
        <v>-2.5</v>
      </c>
    </row>
    <row r="2493" customFormat="false" ht="12" hidden="false" customHeight="false" outlineLevel="0" collapsed="false">
      <c r="BS2493" s="96" t="n">
        <f aca="false">BR2493-2.5</f>
        <v>-2.5</v>
      </c>
    </row>
    <row r="2494" customFormat="false" ht="12" hidden="false" customHeight="false" outlineLevel="0" collapsed="false">
      <c r="BS2494" s="96" t="n">
        <f aca="false">BR2494-2.5</f>
        <v>-2.5</v>
      </c>
    </row>
    <row r="2495" customFormat="false" ht="12" hidden="false" customHeight="false" outlineLevel="0" collapsed="false">
      <c r="BS2495" s="96" t="n">
        <f aca="false">BR2495-2.5</f>
        <v>-2.5</v>
      </c>
    </row>
    <row r="2496" customFormat="false" ht="12" hidden="false" customHeight="false" outlineLevel="0" collapsed="false">
      <c r="BS2496" s="96" t="n">
        <f aca="false">BR2496-2.5</f>
        <v>-2.5</v>
      </c>
    </row>
    <row r="2497" customFormat="false" ht="12" hidden="false" customHeight="false" outlineLevel="0" collapsed="false">
      <c r="BS2497" s="96" t="n">
        <f aca="false">BR2497-2.5</f>
        <v>-2.5</v>
      </c>
    </row>
    <row r="2498" customFormat="false" ht="12" hidden="false" customHeight="false" outlineLevel="0" collapsed="false">
      <c r="BS2498" s="96" t="n">
        <f aca="false">BR2498-2.5</f>
        <v>-2.5</v>
      </c>
    </row>
    <row r="2499" customFormat="false" ht="12" hidden="false" customHeight="false" outlineLevel="0" collapsed="false">
      <c r="BS2499" s="96" t="n">
        <f aca="false">BR2499-2.5</f>
        <v>-2.5</v>
      </c>
    </row>
    <row r="2500" customFormat="false" ht="12" hidden="false" customHeight="false" outlineLevel="0" collapsed="false">
      <c r="BS2500" s="96" t="n">
        <f aca="false">BR2500-2.5</f>
        <v>-2.5</v>
      </c>
    </row>
    <row r="2501" customFormat="false" ht="12" hidden="false" customHeight="false" outlineLevel="0" collapsed="false">
      <c r="BS2501" s="96" t="n">
        <f aca="false">BR2501-2.5</f>
        <v>-2.5</v>
      </c>
    </row>
    <row r="2502" customFormat="false" ht="12" hidden="false" customHeight="false" outlineLevel="0" collapsed="false">
      <c r="BS2502" s="96" t="n">
        <f aca="false">BR2502-2.5</f>
        <v>-2.5</v>
      </c>
    </row>
    <row r="2503" customFormat="false" ht="12" hidden="false" customHeight="false" outlineLevel="0" collapsed="false">
      <c r="BS2503" s="96" t="n">
        <f aca="false">BR2503-2.5</f>
        <v>-2.5</v>
      </c>
    </row>
    <row r="2504" customFormat="false" ht="12" hidden="false" customHeight="false" outlineLevel="0" collapsed="false">
      <c r="BS2504" s="96" t="n">
        <f aca="false">BR2504-2.5</f>
        <v>-2.5</v>
      </c>
    </row>
    <row r="2505" customFormat="false" ht="12" hidden="false" customHeight="false" outlineLevel="0" collapsed="false">
      <c r="BS2505" s="96" t="n">
        <f aca="false">BR2505-2.5</f>
        <v>-2.5</v>
      </c>
    </row>
    <row r="2506" customFormat="false" ht="12" hidden="false" customHeight="false" outlineLevel="0" collapsed="false">
      <c r="BS2506" s="96" t="n">
        <f aca="false">BR2506-2.5</f>
        <v>-2.5</v>
      </c>
    </row>
    <row r="2507" customFormat="false" ht="12" hidden="false" customHeight="false" outlineLevel="0" collapsed="false">
      <c r="BS2507" s="96" t="n">
        <f aca="false">BR2507-2.5</f>
        <v>-2.5</v>
      </c>
    </row>
    <row r="2508" customFormat="false" ht="12" hidden="false" customHeight="false" outlineLevel="0" collapsed="false">
      <c r="BS2508" s="96" t="n">
        <f aca="false">BR2508-2.5</f>
        <v>-2.5</v>
      </c>
    </row>
    <row r="2509" customFormat="false" ht="12" hidden="false" customHeight="false" outlineLevel="0" collapsed="false">
      <c r="BS2509" s="96" t="n">
        <f aca="false">BR2509-2.5</f>
        <v>-2.5</v>
      </c>
    </row>
    <row r="2510" customFormat="false" ht="12" hidden="false" customHeight="false" outlineLevel="0" collapsed="false">
      <c r="BS2510" s="96" t="n">
        <f aca="false">BR2510-2.5</f>
        <v>-2.5</v>
      </c>
    </row>
    <row r="2511" customFormat="false" ht="12" hidden="false" customHeight="false" outlineLevel="0" collapsed="false">
      <c r="BS2511" s="96" t="n">
        <f aca="false">BR2511-2.5</f>
        <v>-2.5</v>
      </c>
    </row>
    <row r="2512" customFormat="false" ht="12" hidden="false" customHeight="false" outlineLevel="0" collapsed="false">
      <c r="BS2512" s="96" t="n">
        <f aca="false">BR2512-2.5</f>
        <v>-2.5</v>
      </c>
    </row>
    <row r="2513" customFormat="false" ht="12" hidden="false" customHeight="false" outlineLevel="0" collapsed="false">
      <c r="BS2513" s="96" t="n">
        <f aca="false">BR2513-2.5</f>
        <v>-2.5</v>
      </c>
    </row>
    <row r="2514" customFormat="false" ht="12" hidden="false" customHeight="false" outlineLevel="0" collapsed="false">
      <c r="BS2514" s="96" t="n">
        <f aca="false">BR2514-2.5</f>
        <v>-2.5</v>
      </c>
    </row>
    <row r="2515" customFormat="false" ht="12" hidden="false" customHeight="false" outlineLevel="0" collapsed="false">
      <c r="BS2515" s="96" t="n">
        <f aca="false">BR2515-2.5</f>
        <v>-2.5</v>
      </c>
    </row>
    <row r="2516" customFormat="false" ht="12" hidden="false" customHeight="false" outlineLevel="0" collapsed="false">
      <c r="BS2516" s="96" t="n">
        <f aca="false">BR2516-2.5</f>
        <v>-2.5</v>
      </c>
    </row>
    <row r="2517" customFormat="false" ht="12" hidden="false" customHeight="false" outlineLevel="0" collapsed="false">
      <c r="BS2517" s="96" t="n">
        <f aca="false">BR2517-2.5</f>
        <v>-2.5</v>
      </c>
    </row>
    <row r="2518" customFormat="false" ht="12" hidden="false" customHeight="false" outlineLevel="0" collapsed="false">
      <c r="BS2518" s="96" t="n">
        <f aca="false">BR2518-2.5</f>
        <v>-2.5</v>
      </c>
    </row>
    <row r="2519" customFormat="false" ht="12" hidden="false" customHeight="false" outlineLevel="0" collapsed="false">
      <c r="BS2519" s="96" t="n">
        <f aca="false">BR2519-2.5</f>
        <v>-2.5</v>
      </c>
    </row>
    <row r="2520" customFormat="false" ht="12" hidden="false" customHeight="false" outlineLevel="0" collapsed="false">
      <c r="BS2520" s="96" t="n">
        <f aca="false">BR2520-2.5</f>
        <v>-2.5</v>
      </c>
    </row>
    <row r="2521" customFormat="false" ht="12" hidden="false" customHeight="false" outlineLevel="0" collapsed="false">
      <c r="BS2521" s="96" t="n">
        <f aca="false">BR2521-2.5</f>
        <v>-2.5</v>
      </c>
    </row>
    <row r="2522" customFormat="false" ht="12" hidden="false" customHeight="false" outlineLevel="0" collapsed="false">
      <c r="BS2522" s="96" t="n">
        <f aca="false">BR2522-2.5</f>
        <v>-2.5</v>
      </c>
    </row>
    <row r="2523" customFormat="false" ht="12" hidden="false" customHeight="false" outlineLevel="0" collapsed="false">
      <c r="BS2523" s="96" t="n">
        <f aca="false">BR2523-2.5</f>
        <v>-2.5</v>
      </c>
    </row>
    <row r="2524" customFormat="false" ht="12" hidden="false" customHeight="false" outlineLevel="0" collapsed="false">
      <c r="BS2524" s="96" t="n">
        <f aca="false">BR2524-2.5</f>
        <v>-2.5</v>
      </c>
    </row>
    <row r="2525" customFormat="false" ht="12" hidden="false" customHeight="false" outlineLevel="0" collapsed="false">
      <c r="BS2525" s="96" t="n">
        <f aca="false">BR2525-2.5</f>
        <v>-2.5</v>
      </c>
    </row>
    <row r="2526" customFormat="false" ht="12" hidden="false" customHeight="false" outlineLevel="0" collapsed="false">
      <c r="BS2526" s="96" t="n">
        <f aca="false">BR2526-2.5</f>
        <v>-2.5</v>
      </c>
    </row>
    <row r="2527" customFormat="false" ht="12" hidden="false" customHeight="false" outlineLevel="0" collapsed="false">
      <c r="BS2527" s="96" t="n">
        <f aca="false">BR2527-2.5</f>
        <v>-2.5</v>
      </c>
    </row>
    <row r="2528" customFormat="false" ht="12" hidden="false" customHeight="false" outlineLevel="0" collapsed="false">
      <c r="BS2528" s="96" t="n">
        <f aca="false">BR2528-2.5</f>
        <v>-2.5</v>
      </c>
    </row>
    <row r="2529" customFormat="false" ht="12" hidden="false" customHeight="false" outlineLevel="0" collapsed="false">
      <c r="BS2529" s="96" t="n">
        <f aca="false">BR2529-2.5</f>
        <v>-2.5</v>
      </c>
    </row>
    <row r="2530" customFormat="false" ht="12" hidden="false" customHeight="false" outlineLevel="0" collapsed="false">
      <c r="BS2530" s="96" t="n">
        <f aca="false">BR2530-2.5</f>
        <v>-2.5</v>
      </c>
    </row>
    <row r="2531" customFormat="false" ht="12" hidden="false" customHeight="false" outlineLevel="0" collapsed="false">
      <c r="BS2531" s="96" t="n">
        <f aca="false">BR2531-2.5</f>
        <v>-2.5</v>
      </c>
    </row>
    <row r="2532" customFormat="false" ht="12" hidden="false" customHeight="false" outlineLevel="0" collapsed="false">
      <c r="BS2532" s="96" t="n">
        <f aca="false">BR2532-2.5</f>
        <v>-2.5</v>
      </c>
    </row>
    <row r="2533" customFormat="false" ht="12" hidden="false" customHeight="false" outlineLevel="0" collapsed="false">
      <c r="BS2533" s="96" t="n">
        <f aca="false">BR2533-2.5</f>
        <v>-2.5</v>
      </c>
    </row>
    <row r="2534" customFormat="false" ht="12" hidden="false" customHeight="false" outlineLevel="0" collapsed="false">
      <c r="BS2534" s="96" t="n">
        <f aca="false">BR2534-2.5</f>
        <v>-2.5</v>
      </c>
    </row>
    <row r="2535" customFormat="false" ht="12" hidden="false" customHeight="false" outlineLevel="0" collapsed="false">
      <c r="BS2535" s="96" t="n">
        <f aca="false">BR2535-2.5</f>
        <v>-2.5</v>
      </c>
    </row>
    <row r="2536" customFormat="false" ht="12" hidden="false" customHeight="false" outlineLevel="0" collapsed="false">
      <c r="BS2536" s="96" t="n">
        <f aca="false">BR2536-2.5</f>
        <v>-2.5</v>
      </c>
    </row>
    <row r="2537" customFormat="false" ht="12" hidden="false" customHeight="false" outlineLevel="0" collapsed="false">
      <c r="BS2537" s="96" t="n">
        <f aca="false">BR2537-2.5</f>
        <v>-2.5</v>
      </c>
    </row>
    <row r="2538" customFormat="false" ht="12" hidden="false" customHeight="false" outlineLevel="0" collapsed="false">
      <c r="BS2538" s="96" t="n">
        <f aca="false">BR2538-2.5</f>
        <v>-2.5</v>
      </c>
    </row>
    <row r="2539" customFormat="false" ht="12" hidden="false" customHeight="false" outlineLevel="0" collapsed="false">
      <c r="BS2539" s="96" t="n">
        <f aca="false">BR2539-2.5</f>
        <v>-2.5</v>
      </c>
    </row>
    <row r="2540" customFormat="false" ht="12" hidden="false" customHeight="false" outlineLevel="0" collapsed="false">
      <c r="BS2540" s="96" t="n">
        <f aca="false">BR2540-2.5</f>
        <v>-2.5</v>
      </c>
    </row>
    <row r="2541" customFormat="false" ht="12" hidden="false" customHeight="false" outlineLevel="0" collapsed="false">
      <c r="BS2541" s="96" t="n">
        <f aca="false">BR2541-2.5</f>
        <v>-2.5</v>
      </c>
    </row>
    <row r="2542" customFormat="false" ht="12" hidden="false" customHeight="false" outlineLevel="0" collapsed="false">
      <c r="BS2542" s="96" t="n">
        <f aca="false">BR2542-2.5</f>
        <v>-2.5</v>
      </c>
    </row>
    <row r="2543" customFormat="false" ht="12" hidden="false" customHeight="false" outlineLevel="0" collapsed="false">
      <c r="BS2543" s="96" t="n">
        <f aca="false">BR2543-2.5</f>
        <v>-2.5</v>
      </c>
    </row>
    <row r="2544" customFormat="false" ht="12" hidden="false" customHeight="false" outlineLevel="0" collapsed="false">
      <c r="BS2544" s="96" t="n">
        <f aca="false">BR2544-2.5</f>
        <v>-2.5</v>
      </c>
    </row>
    <row r="2545" customFormat="false" ht="12" hidden="false" customHeight="false" outlineLevel="0" collapsed="false">
      <c r="BS2545" s="96" t="n">
        <f aca="false">BR2545-2.5</f>
        <v>-2.5</v>
      </c>
    </row>
    <row r="2546" customFormat="false" ht="12" hidden="false" customHeight="false" outlineLevel="0" collapsed="false">
      <c r="BS2546" s="96" t="n">
        <f aca="false">BR2546-2.5</f>
        <v>-2.5</v>
      </c>
    </row>
    <row r="2547" customFormat="false" ht="12" hidden="false" customHeight="false" outlineLevel="0" collapsed="false">
      <c r="BS2547" s="96" t="n">
        <f aca="false">BR2547-2.5</f>
        <v>-2.5</v>
      </c>
    </row>
    <row r="2548" customFormat="false" ht="12" hidden="false" customHeight="false" outlineLevel="0" collapsed="false">
      <c r="BS2548" s="96" t="n">
        <f aca="false">BR2548-2.5</f>
        <v>-2.5</v>
      </c>
    </row>
    <row r="2549" customFormat="false" ht="12" hidden="false" customHeight="false" outlineLevel="0" collapsed="false">
      <c r="BS2549" s="96" t="n">
        <f aca="false">BR2549-2.5</f>
        <v>-2.5</v>
      </c>
    </row>
    <row r="2550" customFormat="false" ht="12" hidden="false" customHeight="false" outlineLevel="0" collapsed="false">
      <c r="BS2550" s="96" t="n">
        <f aca="false">BR2550-2.5</f>
        <v>-2.5</v>
      </c>
    </row>
    <row r="2551" customFormat="false" ht="12" hidden="false" customHeight="false" outlineLevel="0" collapsed="false">
      <c r="BS2551" s="96" t="n">
        <f aca="false">BR2551-2.5</f>
        <v>-2.5</v>
      </c>
    </row>
    <row r="2552" customFormat="false" ht="12" hidden="false" customHeight="false" outlineLevel="0" collapsed="false">
      <c r="BS2552" s="96" t="n">
        <f aca="false">BR2552-2.5</f>
        <v>-2.5</v>
      </c>
    </row>
    <row r="2553" customFormat="false" ht="12" hidden="false" customHeight="false" outlineLevel="0" collapsed="false">
      <c r="BS2553" s="96" t="n">
        <f aca="false">BR2553-2.5</f>
        <v>-2.5</v>
      </c>
    </row>
    <row r="2554" customFormat="false" ht="12" hidden="false" customHeight="false" outlineLevel="0" collapsed="false">
      <c r="BS2554" s="96" t="n">
        <f aca="false">BR2554-2.5</f>
        <v>-2.5</v>
      </c>
    </row>
    <row r="2555" customFormat="false" ht="12" hidden="false" customHeight="false" outlineLevel="0" collapsed="false">
      <c r="BS2555" s="96" t="n">
        <f aca="false">BR2555-2.5</f>
        <v>-2.5</v>
      </c>
    </row>
    <row r="2556" customFormat="false" ht="12" hidden="false" customHeight="false" outlineLevel="0" collapsed="false">
      <c r="BS2556" s="96" t="n">
        <f aca="false">BR2556-2.5</f>
        <v>-2.5</v>
      </c>
    </row>
    <row r="2557" customFormat="false" ht="12" hidden="false" customHeight="false" outlineLevel="0" collapsed="false">
      <c r="BS2557" s="96" t="n">
        <f aca="false">BR2557-2.5</f>
        <v>-2.5</v>
      </c>
    </row>
    <row r="2558" customFormat="false" ht="12" hidden="false" customHeight="false" outlineLevel="0" collapsed="false">
      <c r="BS2558" s="96" t="n">
        <f aca="false">BR2558-2.5</f>
        <v>-2.5</v>
      </c>
    </row>
    <row r="2559" customFormat="false" ht="12" hidden="false" customHeight="false" outlineLevel="0" collapsed="false">
      <c r="BS2559" s="96" t="n">
        <f aca="false">BR2559-2.5</f>
        <v>-2.5</v>
      </c>
    </row>
    <row r="2560" customFormat="false" ht="12" hidden="false" customHeight="false" outlineLevel="0" collapsed="false">
      <c r="BS2560" s="96" t="n">
        <f aca="false">BR2560-2.5</f>
        <v>-2.5</v>
      </c>
    </row>
    <row r="2561" customFormat="false" ht="12" hidden="false" customHeight="false" outlineLevel="0" collapsed="false">
      <c r="BS2561" s="96" t="n">
        <f aca="false">BR2561-2.5</f>
        <v>-2.5</v>
      </c>
    </row>
    <row r="2562" customFormat="false" ht="12" hidden="false" customHeight="false" outlineLevel="0" collapsed="false">
      <c r="BS2562" s="96" t="n">
        <f aca="false">BR2562-2.5</f>
        <v>-2.5</v>
      </c>
    </row>
    <row r="2563" customFormat="false" ht="12" hidden="false" customHeight="false" outlineLevel="0" collapsed="false">
      <c r="BS2563" s="96" t="n">
        <f aca="false">BR2563-2.5</f>
        <v>-2.5</v>
      </c>
    </row>
    <row r="2564" customFormat="false" ht="12" hidden="false" customHeight="false" outlineLevel="0" collapsed="false">
      <c r="BS2564" s="96" t="n">
        <f aca="false">BR2564-2.5</f>
        <v>-2.5</v>
      </c>
    </row>
    <row r="2565" customFormat="false" ht="12" hidden="false" customHeight="false" outlineLevel="0" collapsed="false">
      <c r="BS2565" s="96" t="n">
        <f aca="false">BR2565-2.5</f>
        <v>-2.5</v>
      </c>
    </row>
    <row r="2566" customFormat="false" ht="12" hidden="false" customHeight="false" outlineLevel="0" collapsed="false">
      <c r="BS2566" s="96" t="n">
        <f aca="false">BR2566-2.5</f>
        <v>-2.5</v>
      </c>
    </row>
    <row r="2567" customFormat="false" ht="12" hidden="false" customHeight="false" outlineLevel="0" collapsed="false">
      <c r="BS2567" s="96" t="n">
        <f aca="false">BR2567-2.5</f>
        <v>-2.5</v>
      </c>
    </row>
    <row r="2568" customFormat="false" ht="12" hidden="false" customHeight="false" outlineLevel="0" collapsed="false">
      <c r="BS2568" s="96" t="n">
        <f aca="false">BR2568-2.5</f>
        <v>-2.5</v>
      </c>
    </row>
    <row r="2569" customFormat="false" ht="12" hidden="false" customHeight="false" outlineLevel="0" collapsed="false">
      <c r="BS2569" s="96" t="n">
        <f aca="false">BR2569-2.5</f>
        <v>-2.5</v>
      </c>
    </row>
    <row r="2570" customFormat="false" ht="12" hidden="false" customHeight="false" outlineLevel="0" collapsed="false">
      <c r="BS2570" s="96" t="n">
        <f aca="false">BR2570-2.5</f>
        <v>-2.5</v>
      </c>
    </row>
    <row r="2571" customFormat="false" ht="12" hidden="false" customHeight="false" outlineLevel="0" collapsed="false">
      <c r="BS2571" s="96" t="n">
        <f aca="false">BR2571-2.5</f>
        <v>-2.5</v>
      </c>
    </row>
    <row r="2572" customFormat="false" ht="12" hidden="false" customHeight="false" outlineLevel="0" collapsed="false">
      <c r="BS2572" s="96" t="n">
        <f aca="false">BR2572-2.5</f>
        <v>-2.5</v>
      </c>
    </row>
    <row r="2573" customFormat="false" ht="12" hidden="false" customHeight="false" outlineLevel="0" collapsed="false">
      <c r="BS2573" s="96" t="n">
        <f aca="false">BR2573-2.5</f>
        <v>-2.5</v>
      </c>
    </row>
    <row r="2574" customFormat="false" ht="12" hidden="false" customHeight="false" outlineLevel="0" collapsed="false">
      <c r="BS2574" s="96" t="n">
        <f aca="false">BR2574-2.5</f>
        <v>-2.5</v>
      </c>
    </row>
    <row r="2575" customFormat="false" ht="12" hidden="false" customHeight="false" outlineLevel="0" collapsed="false">
      <c r="BS2575" s="96" t="n">
        <f aca="false">BR2575-2.5</f>
        <v>-2.5</v>
      </c>
    </row>
    <row r="2576" customFormat="false" ht="12" hidden="false" customHeight="false" outlineLevel="0" collapsed="false">
      <c r="BS2576" s="96" t="n">
        <f aca="false">BR2576-2.5</f>
        <v>-2.5</v>
      </c>
    </row>
    <row r="2577" customFormat="false" ht="12" hidden="false" customHeight="false" outlineLevel="0" collapsed="false">
      <c r="BS2577" s="96" t="n">
        <f aca="false">BR2577-2.5</f>
        <v>-2.5</v>
      </c>
    </row>
    <row r="2578" customFormat="false" ht="12" hidden="false" customHeight="false" outlineLevel="0" collapsed="false">
      <c r="BS2578" s="96" t="n">
        <f aca="false">BR2578-2.5</f>
        <v>-2.5</v>
      </c>
    </row>
    <row r="2579" customFormat="false" ht="12" hidden="false" customHeight="false" outlineLevel="0" collapsed="false">
      <c r="BS2579" s="96" t="n">
        <f aca="false">BR2579-2.5</f>
        <v>-2.5</v>
      </c>
    </row>
    <row r="2580" customFormat="false" ht="12" hidden="false" customHeight="false" outlineLevel="0" collapsed="false">
      <c r="BS2580" s="96" t="n">
        <f aca="false">BR2580-2.5</f>
        <v>-2.5</v>
      </c>
    </row>
    <row r="2581" customFormat="false" ht="12" hidden="false" customHeight="false" outlineLevel="0" collapsed="false">
      <c r="BS2581" s="96" t="n">
        <f aca="false">BR2581-2.5</f>
        <v>-2.5</v>
      </c>
    </row>
    <row r="2582" customFormat="false" ht="12" hidden="false" customHeight="false" outlineLevel="0" collapsed="false">
      <c r="BS2582" s="96" t="n">
        <f aca="false">BR2582-2.5</f>
        <v>-2.5</v>
      </c>
    </row>
    <row r="2583" customFormat="false" ht="12" hidden="false" customHeight="false" outlineLevel="0" collapsed="false">
      <c r="BS2583" s="96" t="n">
        <f aca="false">BR2583-2.5</f>
        <v>-2.5</v>
      </c>
    </row>
    <row r="2584" customFormat="false" ht="12" hidden="false" customHeight="false" outlineLevel="0" collapsed="false">
      <c r="BS2584" s="96" t="n">
        <f aca="false">BR2584-2.5</f>
        <v>-2.5</v>
      </c>
    </row>
    <row r="2585" customFormat="false" ht="12" hidden="false" customHeight="false" outlineLevel="0" collapsed="false">
      <c r="BS2585" s="96" t="n">
        <f aca="false">BR2585-2.5</f>
        <v>-2.5</v>
      </c>
    </row>
    <row r="2586" customFormat="false" ht="12" hidden="false" customHeight="false" outlineLevel="0" collapsed="false">
      <c r="BS2586" s="96" t="n">
        <f aca="false">BR2586-2.5</f>
        <v>-2.5</v>
      </c>
    </row>
    <row r="2587" customFormat="false" ht="12" hidden="false" customHeight="false" outlineLevel="0" collapsed="false">
      <c r="BS2587" s="96" t="n">
        <f aca="false">BR2587-2.5</f>
        <v>-2.5</v>
      </c>
    </row>
    <row r="2588" customFormat="false" ht="12" hidden="false" customHeight="false" outlineLevel="0" collapsed="false">
      <c r="BS2588" s="96" t="n">
        <f aca="false">BR2588-2.5</f>
        <v>-2.5</v>
      </c>
    </row>
    <row r="2589" customFormat="false" ht="12" hidden="false" customHeight="false" outlineLevel="0" collapsed="false">
      <c r="BS2589" s="96" t="n">
        <f aca="false">BR2589-2.5</f>
        <v>-2.5</v>
      </c>
    </row>
    <row r="2590" customFormat="false" ht="12" hidden="false" customHeight="false" outlineLevel="0" collapsed="false">
      <c r="BS2590" s="96" t="n">
        <f aca="false">BR2590-2.5</f>
        <v>-2.5</v>
      </c>
    </row>
    <row r="2591" customFormat="false" ht="12" hidden="false" customHeight="false" outlineLevel="0" collapsed="false">
      <c r="BS2591" s="96" t="n">
        <f aca="false">BR2591-2.5</f>
        <v>-2.5</v>
      </c>
    </row>
    <row r="2592" customFormat="false" ht="12" hidden="false" customHeight="false" outlineLevel="0" collapsed="false">
      <c r="BS2592" s="96" t="n">
        <f aca="false">BR2592-2.5</f>
        <v>-2.5</v>
      </c>
    </row>
    <row r="2593" customFormat="false" ht="12" hidden="false" customHeight="false" outlineLevel="0" collapsed="false">
      <c r="BS2593" s="96" t="n">
        <f aca="false">BR2593-2.5</f>
        <v>-2.5</v>
      </c>
    </row>
    <row r="2594" customFormat="false" ht="12" hidden="false" customHeight="false" outlineLevel="0" collapsed="false">
      <c r="BS2594" s="96" t="n">
        <f aca="false">BR2594-2.5</f>
        <v>-2.5</v>
      </c>
    </row>
    <row r="2595" customFormat="false" ht="12" hidden="false" customHeight="false" outlineLevel="0" collapsed="false">
      <c r="BS2595" s="96" t="n">
        <f aca="false">BR2595-2.5</f>
        <v>-2.5</v>
      </c>
    </row>
    <row r="2596" customFormat="false" ht="12" hidden="false" customHeight="false" outlineLevel="0" collapsed="false">
      <c r="BS2596" s="96" t="n">
        <f aca="false">BR2596-2.5</f>
        <v>-2.5</v>
      </c>
    </row>
    <row r="2597" customFormat="false" ht="12" hidden="false" customHeight="false" outlineLevel="0" collapsed="false">
      <c r="BS2597" s="96" t="n">
        <f aca="false">BR2597-2.5</f>
        <v>-2.5</v>
      </c>
    </row>
    <row r="2598" customFormat="false" ht="12" hidden="false" customHeight="false" outlineLevel="0" collapsed="false">
      <c r="BS2598" s="96" t="n">
        <f aca="false">BR2598-2.5</f>
        <v>-2.5</v>
      </c>
    </row>
    <row r="2599" customFormat="false" ht="12" hidden="false" customHeight="false" outlineLevel="0" collapsed="false">
      <c r="BS2599" s="96" t="n">
        <f aca="false">BR2599-2.5</f>
        <v>-2.5</v>
      </c>
    </row>
    <row r="2600" customFormat="false" ht="12" hidden="false" customHeight="false" outlineLevel="0" collapsed="false">
      <c r="BS2600" s="96" t="n">
        <f aca="false">BR2600-2.5</f>
        <v>-2.5</v>
      </c>
    </row>
    <row r="2601" customFormat="false" ht="12" hidden="false" customHeight="false" outlineLevel="0" collapsed="false">
      <c r="BS2601" s="96" t="n">
        <f aca="false">BR2601-2.5</f>
        <v>-2.5</v>
      </c>
    </row>
    <row r="2602" customFormat="false" ht="12" hidden="false" customHeight="false" outlineLevel="0" collapsed="false">
      <c r="BS2602" s="96" t="n">
        <f aca="false">BR2602-2.5</f>
        <v>-2.5</v>
      </c>
    </row>
    <row r="2603" customFormat="false" ht="12" hidden="false" customHeight="false" outlineLevel="0" collapsed="false">
      <c r="BS2603" s="96" t="n">
        <f aca="false">BR2603-2.5</f>
        <v>-2.5</v>
      </c>
    </row>
    <row r="2604" customFormat="false" ht="12" hidden="false" customHeight="false" outlineLevel="0" collapsed="false">
      <c r="BS2604" s="96" t="n">
        <f aca="false">BR2604-2.5</f>
        <v>-2.5</v>
      </c>
    </row>
    <row r="2605" customFormat="false" ht="12" hidden="false" customHeight="false" outlineLevel="0" collapsed="false">
      <c r="BS2605" s="96" t="n">
        <f aca="false">BR2605-2.5</f>
        <v>-2.5</v>
      </c>
    </row>
    <row r="2606" customFormat="false" ht="12" hidden="false" customHeight="false" outlineLevel="0" collapsed="false">
      <c r="BS2606" s="96" t="n">
        <f aca="false">BR2606-2.5</f>
        <v>-2.5</v>
      </c>
    </row>
    <row r="2607" customFormat="false" ht="12" hidden="false" customHeight="false" outlineLevel="0" collapsed="false">
      <c r="BS2607" s="96" t="n">
        <f aca="false">BR2607-2.5</f>
        <v>-2.5</v>
      </c>
    </row>
    <row r="2608" customFormat="false" ht="12" hidden="false" customHeight="false" outlineLevel="0" collapsed="false">
      <c r="BS2608" s="96" t="n">
        <f aca="false">BR2608-2.5</f>
        <v>-2.5</v>
      </c>
    </row>
    <row r="2609" customFormat="false" ht="12" hidden="false" customHeight="false" outlineLevel="0" collapsed="false">
      <c r="BS2609" s="96" t="n">
        <f aca="false">BR2609-2.5</f>
        <v>-2.5</v>
      </c>
    </row>
    <row r="2610" customFormat="false" ht="12" hidden="false" customHeight="false" outlineLevel="0" collapsed="false">
      <c r="BS2610" s="96" t="n">
        <f aca="false">BR2610-2.5</f>
        <v>-2.5</v>
      </c>
    </row>
    <row r="2611" customFormat="false" ht="12" hidden="false" customHeight="false" outlineLevel="0" collapsed="false">
      <c r="BS2611" s="96" t="n">
        <f aca="false">BR2611-2.5</f>
        <v>-2.5</v>
      </c>
    </row>
    <row r="2612" customFormat="false" ht="12" hidden="false" customHeight="false" outlineLevel="0" collapsed="false">
      <c r="BS2612" s="96" t="n">
        <f aca="false">BR2612-2.5</f>
        <v>-2.5</v>
      </c>
    </row>
    <row r="2613" customFormat="false" ht="12" hidden="false" customHeight="false" outlineLevel="0" collapsed="false">
      <c r="BS2613" s="96" t="n">
        <f aca="false">BR2613-2.5</f>
        <v>-2.5</v>
      </c>
    </row>
    <row r="2614" customFormat="false" ht="12" hidden="false" customHeight="false" outlineLevel="0" collapsed="false">
      <c r="BS2614" s="96" t="n">
        <f aca="false">BR2614-2.5</f>
        <v>-2.5</v>
      </c>
    </row>
    <row r="2615" customFormat="false" ht="12" hidden="false" customHeight="false" outlineLevel="0" collapsed="false">
      <c r="BS2615" s="96" t="n">
        <f aca="false">BR2615-2.5</f>
        <v>-2.5</v>
      </c>
    </row>
    <row r="2616" customFormat="false" ht="12" hidden="false" customHeight="false" outlineLevel="0" collapsed="false">
      <c r="BS2616" s="96" t="n">
        <f aca="false">BR2616-2.5</f>
        <v>-2.5</v>
      </c>
    </row>
    <row r="2617" customFormat="false" ht="12" hidden="false" customHeight="false" outlineLevel="0" collapsed="false">
      <c r="BS2617" s="96" t="n">
        <f aca="false">BR2617-2.5</f>
        <v>-2.5</v>
      </c>
    </row>
    <row r="2618" customFormat="false" ht="12" hidden="false" customHeight="false" outlineLevel="0" collapsed="false">
      <c r="BS2618" s="96" t="n">
        <f aca="false">BR2618-2.5</f>
        <v>-2.5</v>
      </c>
    </row>
    <row r="2619" customFormat="false" ht="12" hidden="false" customHeight="false" outlineLevel="0" collapsed="false">
      <c r="BS2619" s="96" t="n">
        <f aca="false">BR2619-2.5</f>
        <v>-2.5</v>
      </c>
    </row>
    <row r="2620" customFormat="false" ht="12" hidden="false" customHeight="false" outlineLevel="0" collapsed="false">
      <c r="BS2620" s="96" t="n">
        <f aca="false">BR2620-2.5</f>
        <v>-2.5</v>
      </c>
    </row>
    <row r="2621" customFormat="false" ht="12" hidden="false" customHeight="false" outlineLevel="0" collapsed="false">
      <c r="BS2621" s="96" t="n">
        <f aca="false">BR2621-2.5</f>
        <v>-2.5</v>
      </c>
    </row>
    <row r="2622" customFormat="false" ht="12" hidden="false" customHeight="false" outlineLevel="0" collapsed="false">
      <c r="BS2622" s="96" t="n">
        <f aca="false">BR2622-2.5</f>
        <v>-2.5</v>
      </c>
    </row>
    <row r="2623" customFormat="false" ht="12" hidden="false" customHeight="false" outlineLevel="0" collapsed="false">
      <c r="BS2623" s="96" t="n">
        <f aca="false">BR2623-2.5</f>
        <v>-2.5</v>
      </c>
    </row>
    <row r="2624" customFormat="false" ht="12" hidden="false" customHeight="false" outlineLevel="0" collapsed="false">
      <c r="BS2624" s="96" t="n">
        <f aca="false">BR2624-2.5</f>
        <v>-2.5</v>
      </c>
    </row>
    <row r="2625" customFormat="false" ht="12" hidden="false" customHeight="false" outlineLevel="0" collapsed="false">
      <c r="BS2625" s="96" t="n">
        <f aca="false">BR2625-2.5</f>
        <v>-2.5</v>
      </c>
    </row>
    <row r="2626" customFormat="false" ht="12" hidden="false" customHeight="false" outlineLevel="0" collapsed="false">
      <c r="BS2626" s="96" t="n">
        <f aca="false">BR2626-2.5</f>
        <v>-2.5</v>
      </c>
    </row>
    <row r="2627" customFormat="false" ht="12" hidden="false" customHeight="false" outlineLevel="0" collapsed="false">
      <c r="BS2627" s="96" t="n">
        <f aca="false">BR2627-2.5</f>
        <v>-2.5</v>
      </c>
    </row>
    <row r="2628" customFormat="false" ht="12" hidden="false" customHeight="false" outlineLevel="0" collapsed="false">
      <c r="BS2628" s="96" t="n">
        <f aca="false">BR2628-2.5</f>
        <v>-2.5</v>
      </c>
    </row>
    <row r="2629" customFormat="false" ht="12" hidden="false" customHeight="false" outlineLevel="0" collapsed="false">
      <c r="BS2629" s="96" t="n">
        <f aca="false">BR2629-2.5</f>
        <v>-2.5</v>
      </c>
    </row>
    <row r="2630" customFormat="false" ht="12" hidden="false" customHeight="false" outlineLevel="0" collapsed="false">
      <c r="BS2630" s="96" t="n">
        <f aca="false">BR2630-2.5</f>
        <v>-2.5</v>
      </c>
    </row>
    <row r="2631" customFormat="false" ht="12" hidden="false" customHeight="false" outlineLevel="0" collapsed="false">
      <c r="BS2631" s="96" t="n">
        <f aca="false">BR2631-2.5</f>
        <v>-2.5</v>
      </c>
    </row>
    <row r="2632" customFormat="false" ht="12" hidden="false" customHeight="false" outlineLevel="0" collapsed="false">
      <c r="BS2632" s="96" t="n">
        <f aca="false">BR2632-2.5</f>
        <v>-2.5</v>
      </c>
    </row>
    <row r="2633" customFormat="false" ht="12" hidden="false" customHeight="false" outlineLevel="0" collapsed="false">
      <c r="BS2633" s="96" t="n">
        <f aca="false">BR2633-2.5</f>
        <v>-2.5</v>
      </c>
    </row>
    <row r="2634" customFormat="false" ht="12" hidden="false" customHeight="false" outlineLevel="0" collapsed="false">
      <c r="BS2634" s="96" t="n">
        <f aca="false">BR2634-2.5</f>
        <v>-2.5</v>
      </c>
    </row>
    <row r="2635" customFormat="false" ht="12" hidden="false" customHeight="false" outlineLevel="0" collapsed="false">
      <c r="BS2635" s="96" t="n">
        <f aca="false">BR2635-2.5</f>
        <v>-2.5</v>
      </c>
    </row>
    <row r="2636" customFormat="false" ht="12" hidden="false" customHeight="false" outlineLevel="0" collapsed="false">
      <c r="BS2636" s="96" t="n">
        <f aca="false">BR2636-2.5</f>
        <v>-2.5</v>
      </c>
    </row>
    <row r="2637" customFormat="false" ht="12" hidden="false" customHeight="false" outlineLevel="0" collapsed="false">
      <c r="BS2637" s="96" t="n">
        <f aca="false">BR2637-2.5</f>
        <v>-2.5</v>
      </c>
    </row>
    <row r="2638" customFormat="false" ht="12" hidden="false" customHeight="false" outlineLevel="0" collapsed="false">
      <c r="BS2638" s="96" t="n">
        <f aca="false">BR2638-2.5</f>
        <v>-2.5</v>
      </c>
    </row>
    <row r="2639" customFormat="false" ht="12" hidden="false" customHeight="false" outlineLevel="0" collapsed="false">
      <c r="BS2639" s="96" t="n">
        <f aca="false">BR2639-2.5</f>
        <v>-2.5</v>
      </c>
    </row>
    <row r="2640" customFormat="false" ht="12" hidden="false" customHeight="false" outlineLevel="0" collapsed="false">
      <c r="BS2640" s="96" t="n">
        <f aca="false">BR2640-2.5</f>
        <v>-2.5</v>
      </c>
    </row>
    <row r="2641" customFormat="false" ht="12" hidden="false" customHeight="false" outlineLevel="0" collapsed="false">
      <c r="BS2641" s="96" t="n">
        <f aca="false">BR2641-2.5</f>
        <v>-2.5</v>
      </c>
    </row>
    <row r="2642" customFormat="false" ht="12" hidden="false" customHeight="false" outlineLevel="0" collapsed="false">
      <c r="BS2642" s="96" t="n">
        <f aca="false">BR2642-2.5</f>
        <v>-2.5</v>
      </c>
    </row>
    <row r="2643" customFormat="false" ht="12" hidden="false" customHeight="false" outlineLevel="0" collapsed="false">
      <c r="BS2643" s="96" t="n">
        <f aca="false">BR2643-2.5</f>
        <v>-2.5</v>
      </c>
    </row>
    <row r="2644" customFormat="false" ht="12" hidden="false" customHeight="false" outlineLevel="0" collapsed="false">
      <c r="BS2644" s="96" t="n">
        <f aca="false">BR2644-2.5</f>
        <v>-2.5</v>
      </c>
    </row>
    <row r="2645" customFormat="false" ht="12" hidden="false" customHeight="false" outlineLevel="0" collapsed="false">
      <c r="BS2645" s="96" t="n">
        <f aca="false">BR2645-2.5</f>
        <v>-2.5</v>
      </c>
    </row>
    <row r="2646" customFormat="false" ht="12" hidden="false" customHeight="false" outlineLevel="0" collapsed="false">
      <c r="BS2646" s="96" t="n">
        <f aca="false">BR2646-2.5</f>
        <v>-2.5</v>
      </c>
    </row>
    <row r="2647" customFormat="false" ht="12" hidden="false" customHeight="false" outlineLevel="0" collapsed="false">
      <c r="BS2647" s="96" t="n">
        <f aca="false">BR2647-2.5</f>
        <v>-2.5</v>
      </c>
    </row>
    <row r="2648" customFormat="false" ht="12" hidden="false" customHeight="false" outlineLevel="0" collapsed="false">
      <c r="BS2648" s="96" t="n">
        <f aca="false">BR2648-2.5</f>
        <v>-2.5</v>
      </c>
    </row>
    <row r="2649" customFormat="false" ht="12" hidden="false" customHeight="false" outlineLevel="0" collapsed="false">
      <c r="BS2649" s="96" t="n">
        <f aca="false">BR2649-2.5</f>
        <v>-2.5</v>
      </c>
    </row>
    <row r="2650" customFormat="false" ht="12" hidden="false" customHeight="false" outlineLevel="0" collapsed="false">
      <c r="BS2650" s="96" t="n">
        <f aca="false">BR2650-2.5</f>
        <v>-2.5</v>
      </c>
    </row>
    <row r="2651" customFormat="false" ht="12" hidden="false" customHeight="false" outlineLevel="0" collapsed="false">
      <c r="BS2651" s="96" t="n">
        <f aca="false">BR2651-2.5</f>
        <v>-2.5</v>
      </c>
    </row>
    <row r="2652" customFormat="false" ht="12" hidden="false" customHeight="false" outlineLevel="0" collapsed="false">
      <c r="BS2652" s="96" t="n">
        <f aca="false">BR2652-2.5</f>
        <v>-2.5</v>
      </c>
    </row>
    <row r="2653" customFormat="false" ht="12" hidden="false" customHeight="false" outlineLevel="0" collapsed="false">
      <c r="BS2653" s="96" t="n">
        <f aca="false">BR2653-2.5</f>
        <v>-2.5</v>
      </c>
    </row>
    <row r="2654" customFormat="false" ht="12" hidden="false" customHeight="false" outlineLevel="0" collapsed="false">
      <c r="BS2654" s="96" t="n">
        <f aca="false">BR2654-2.5</f>
        <v>-2.5</v>
      </c>
    </row>
    <row r="2655" customFormat="false" ht="12" hidden="false" customHeight="false" outlineLevel="0" collapsed="false">
      <c r="BS2655" s="96" t="n">
        <f aca="false">BR2655-2.5</f>
        <v>-2.5</v>
      </c>
    </row>
    <row r="2656" customFormat="false" ht="12" hidden="false" customHeight="false" outlineLevel="0" collapsed="false">
      <c r="BS2656" s="96" t="n">
        <f aca="false">BR2656-2.5</f>
        <v>-2.5</v>
      </c>
    </row>
    <row r="2657" customFormat="false" ht="12" hidden="false" customHeight="false" outlineLevel="0" collapsed="false">
      <c r="BS2657" s="96" t="n">
        <f aca="false">BR2657-2.5</f>
        <v>-2.5</v>
      </c>
    </row>
    <row r="2658" customFormat="false" ht="12" hidden="false" customHeight="false" outlineLevel="0" collapsed="false">
      <c r="BS2658" s="96" t="n">
        <f aca="false">BR2658-2.5</f>
        <v>-2.5</v>
      </c>
    </row>
    <row r="2659" customFormat="false" ht="12" hidden="false" customHeight="false" outlineLevel="0" collapsed="false">
      <c r="BS2659" s="96" t="n">
        <f aca="false">BR2659-2.5</f>
        <v>-2.5</v>
      </c>
    </row>
    <row r="2660" customFormat="false" ht="12" hidden="false" customHeight="false" outlineLevel="0" collapsed="false">
      <c r="BS2660" s="96" t="n">
        <f aca="false">BR2660-2.5</f>
        <v>-2.5</v>
      </c>
    </row>
    <row r="2661" customFormat="false" ht="12" hidden="false" customHeight="false" outlineLevel="0" collapsed="false">
      <c r="BS2661" s="96" t="n">
        <f aca="false">BR2661-2.5</f>
        <v>-2.5</v>
      </c>
    </row>
    <row r="2662" customFormat="false" ht="12" hidden="false" customHeight="false" outlineLevel="0" collapsed="false">
      <c r="BS2662" s="96" t="n">
        <f aca="false">BR2662-2.5</f>
        <v>-2.5</v>
      </c>
    </row>
    <row r="2663" customFormat="false" ht="12" hidden="false" customHeight="false" outlineLevel="0" collapsed="false">
      <c r="BS2663" s="96" t="n">
        <f aca="false">BR2663-2.5</f>
        <v>-2.5</v>
      </c>
    </row>
    <row r="2664" customFormat="false" ht="12" hidden="false" customHeight="false" outlineLevel="0" collapsed="false">
      <c r="BS2664" s="96" t="n">
        <f aca="false">BR2664-2.5</f>
        <v>-2.5</v>
      </c>
    </row>
    <row r="2665" customFormat="false" ht="12" hidden="false" customHeight="false" outlineLevel="0" collapsed="false">
      <c r="BS2665" s="96" t="n">
        <f aca="false">BR2665-2.5</f>
        <v>-2.5</v>
      </c>
    </row>
    <row r="2666" customFormat="false" ht="12" hidden="false" customHeight="false" outlineLevel="0" collapsed="false">
      <c r="BS2666" s="96" t="n">
        <f aca="false">BR2666-2.5</f>
        <v>-2.5</v>
      </c>
    </row>
    <row r="2667" customFormat="false" ht="12" hidden="false" customHeight="false" outlineLevel="0" collapsed="false">
      <c r="BS2667" s="96" t="n">
        <f aca="false">BR2667-2.5</f>
        <v>-2.5</v>
      </c>
    </row>
    <row r="2668" customFormat="false" ht="12" hidden="false" customHeight="false" outlineLevel="0" collapsed="false">
      <c r="BS2668" s="96" t="n">
        <f aca="false">BR2668-2.5</f>
        <v>-2.5</v>
      </c>
    </row>
    <row r="2669" customFormat="false" ht="12" hidden="false" customHeight="false" outlineLevel="0" collapsed="false">
      <c r="BS2669" s="96" t="n">
        <f aca="false">BR2669-2.5</f>
        <v>-2.5</v>
      </c>
    </row>
    <row r="2670" customFormat="false" ht="12" hidden="false" customHeight="false" outlineLevel="0" collapsed="false">
      <c r="BS2670" s="96" t="n">
        <f aca="false">BR2670-2.5</f>
        <v>-2.5</v>
      </c>
    </row>
    <row r="2671" customFormat="false" ht="12" hidden="false" customHeight="false" outlineLevel="0" collapsed="false">
      <c r="BS2671" s="96" t="n">
        <f aca="false">BR2671-2.5</f>
        <v>-2.5</v>
      </c>
    </row>
    <row r="2672" customFormat="false" ht="12" hidden="false" customHeight="false" outlineLevel="0" collapsed="false">
      <c r="BS2672" s="96" t="n">
        <f aca="false">BR2672-2.5</f>
        <v>-2.5</v>
      </c>
    </row>
    <row r="2673" customFormat="false" ht="12" hidden="false" customHeight="false" outlineLevel="0" collapsed="false">
      <c r="BS2673" s="96" t="n">
        <f aca="false">BR2673-2.5</f>
        <v>-2.5</v>
      </c>
    </row>
    <row r="2674" customFormat="false" ht="12" hidden="false" customHeight="false" outlineLevel="0" collapsed="false">
      <c r="BS2674" s="96" t="n">
        <f aca="false">BR2674-2.5</f>
        <v>-2.5</v>
      </c>
    </row>
    <row r="2675" customFormat="false" ht="12" hidden="false" customHeight="false" outlineLevel="0" collapsed="false">
      <c r="BS2675" s="96" t="n">
        <f aca="false">BR2675-2.5</f>
        <v>-2.5</v>
      </c>
    </row>
    <row r="2676" customFormat="false" ht="12" hidden="false" customHeight="false" outlineLevel="0" collapsed="false">
      <c r="BS2676" s="96" t="n">
        <f aca="false">BR2676-2.5</f>
        <v>-2.5</v>
      </c>
    </row>
    <row r="2677" customFormat="false" ht="12" hidden="false" customHeight="false" outlineLevel="0" collapsed="false">
      <c r="BS2677" s="96" t="n">
        <f aca="false">BR2677-2.5</f>
        <v>-2.5</v>
      </c>
    </row>
    <row r="2678" customFormat="false" ht="12" hidden="false" customHeight="false" outlineLevel="0" collapsed="false">
      <c r="BS2678" s="96" t="n">
        <f aca="false">BR2678-2.5</f>
        <v>-2.5</v>
      </c>
    </row>
    <row r="2679" customFormat="false" ht="12" hidden="false" customHeight="false" outlineLevel="0" collapsed="false">
      <c r="BS2679" s="96" t="n">
        <f aca="false">BR2679-2.5</f>
        <v>-2.5</v>
      </c>
    </row>
    <row r="2680" customFormat="false" ht="12" hidden="false" customHeight="false" outlineLevel="0" collapsed="false">
      <c r="BS2680" s="96" t="n">
        <f aca="false">BR2680-2.5</f>
        <v>-2.5</v>
      </c>
    </row>
    <row r="2681" customFormat="false" ht="12" hidden="false" customHeight="false" outlineLevel="0" collapsed="false">
      <c r="BS2681" s="96" t="n">
        <f aca="false">BR2681-2.5</f>
        <v>-2.5</v>
      </c>
    </row>
    <row r="2682" customFormat="false" ht="12" hidden="false" customHeight="false" outlineLevel="0" collapsed="false">
      <c r="BS2682" s="96" t="n">
        <f aca="false">BR2682-2.5</f>
        <v>-2.5</v>
      </c>
    </row>
    <row r="2683" customFormat="false" ht="12" hidden="false" customHeight="false" outlineLevel="0" collapsed="false">
      <c r="BS2683" s="96" t="n">
        <f aca="false">BR2683-2.5</f>
        <v>-2.5</v>
      </c>
    </row>
    <row r="2684" customFormat="false" ht="12" hidden="false" customHeight="false" outlineLevel="0" collapsed="false">
      <c r="BS2684" s="96" t="n">
        <f aca="false">BR2684-2.5</f>
        <v>-2.5</v>
      </c>
    </row>
    <row r="2685" customFormat="false" ht="12" hidden="false" customHeight="false" outlineLevel="0" collapsed="false">
      <c r="BS2685" s="96" t="n">
        <f aca="false">BR2685-2.5</f>
        <v>-2.5</v>
      </c>
    </row>
    <row r="2686" customFormat="false" ht="12" hidden="false" customHeight="false" outlineLevel="0" collapsed="false">
      <c r="BS2686" s="96" t="n">
        <f aca="false">BR2686-2.5</f>
        <v>-2.5</v>
      </c>
    </row>
    <row r="2687" customFormat="false" ht="12" hidden="false" customHeight="false" outlineLevel="0" collapsed="false">
      <c r="BS2687" s="96" t="n">
        <f aca="false">BR2687-2.5</f>
        <v>-2.5</v>
      </c>
    </row>
    <row r="2688" customFormat="false" ht="12" hidden="false" customHeight="false" outlineLevel="0" collapsed="false">
      <c r="BS2688" s="96" t="n">
        <f aca="false">BR2688-2.5</f>
        <v>-2.5</v>
      </c>
    </row>
    <row r="2689" customFormat="false" ht="12" hidden="false" customHeight="false" outlineLevel="0" collapsed="false">
      <c r="BS2689" s="96" t="n">
        <f aca="false">BR2689-2.5</f>
        <v>-2.5</v>
      </c>
    </row>
    <row r="2690" customFormat="false" ht="12" hidden="false" customHeight="false" outlineLevel="0" collapsed="false">
      <c r="BS2690" s="96" t="n">
        <f aca="false">BR2690-2.5</f>
        <v>-2.5</v>
      </c>
    </row>
    <row r="2691" customFormat="false" ht="12" hidden="false" customHeight="false" outlineLevel="0" collapsed="false">
      <c r="BS2691" s="96" t="n">
        <f aca="false">BR2691-2.5</f>
        <v>-2.5</v>
      </c>
    </row>
    <row r="2692" customFormat="false" ht="12" hidden="false" customHeight="false" outlineLevel="0" collapsed="false">
      <c r="BS2692" s="96" t="n">
        <f aca="false">BR2692-2.5</f>
        <v>-2.5</v>
      </c>
    </row>
    <row r="2693" customFormat="false" ht="12" hidden="false" customHeight="false" outlineLevel="0" collapsed="false">
      <c r="BS2693" s="96" t="n">
        <f aca="false">BR2693-2.5</f>
        <v>-2.5</v>
      </c>
    </row>
    <row r="2694" customFormat="false" ht="12" hidden="false" customHeight="false" outlineLevel="0" collapsed="false">
      <c r="BS2694" s="96" t="n">
        <f aca="false">BR2694-2.5</f>
        <v>-2.5</v>
      </c>
    </row>
    <row r="2695" customFormat="false" ht="12" hidden="false" customHeight="false" outlineLevel="0" collapsed="false">
      <c r="BS2695" s="96" t="n">
        <f aca="false">BR2695-2.5</f>
        <v>-2.5</v>
      </c>
    </row>
    <row r="2696" customFormat="false" ht="12" hidden="false" customHeight="false" outlineLevel="0" collapsed="false">
      <c r="BS2696" s="96" t="n">
        <f aca="false">BR2696-2.5</f>
        <v>-2.5</v>
      </c>
    </row>
    <row r="2697" customFormat="false" ht="12" hidden="false" customHeight="false" outlineLevel="0" collapsed="false">
      <c r="BS2697" s="96" t="n">
        <f aca="false">BR2697-2.5</f>
        <v>-2.5</v>
      </c>
    </row>
    <row r="2698" customFormat="false" ht="12" hidden="false" customHeight="false" outlineLevel="0" collapsed="false">
      <c r="BS2698" s="96" t="n">
        <f aca="false">BR2698-2.5</f>
        <v>-2.5</v>
      </c>
    </row>
    <row r="2699" customFormat="false" ht="12" hidden="false" customHeight="false" outlineLevel="0" collapsed="false">
      <c r="BS2699" s="96" t="n">
        <f aca="false">BR2699-2.5</f>
        <v>-2.5</v>
      </c>
    </row>
    <row r="2700" customFormat="false" ht="12" hidden="false" customHeight="false" outlineLevel="0" collapsed="false">
      <c r="BS2700" s="96" t="n">
        <f aca="false">BR2700-2.5</f>
        <v>-2.5</v>
      </c>
    </row>
    <row r="2701" customFormat="false" ht="12" hidden="false" customHeight="false" outlineLevel="0" collapsed="false">
      <c r="BS2701" s="96" t="n">
        <f aca="false">BR2701-2.5</f>
        <v>-2.5</v>
      </c>
    </row>
    <row r="2702" customFormat="false" ht="12" hidden="false" customHeight="false" outlineLevel="0" collapsed="false">
      <c r="BS2702" s="96" t="n">
        <f aca="false">BR2702-2.5</f>
        <v>-2.5</v>
      </c>
    </row>
    <row r="2703" customFormat="false" ht="12" hidden="false" customHeight="false" outlineLevel="0" collapsed="false">
      <c r="BS2703" s="96" t="n">
        <f aca="false">BR2703-2.5</f>
        <v>-2.5</v>
      </c>
    </row>
    <row r="2704" customFormat="false" ht="12" hidden="false" customHeight="false" outlineLevel="0" collapsed="false">
      <c r="BS2704" s="96" t="n">
        <f aca="false">BR2704-2.5</f>
        <v>-2.5</v>
      </c>
    </row>
    <row r="2705" customFormat="false" ht="12" hidden="false" customHeight="false" outlineLevel="0" collapsed="false">
      <c r="BS2705" s="96" t="n">
        <f aca="false">BR2705-2.5</f>
        <v>-2.5</v>
      </c>
    </row>
    <row r="2706" customFormat="false" ht="12" hidden="false" customHeight="false" outlineLevel="0" collapsed="false">
      <c r="BS2706" s="96" t="n">
        <f aca="false">BR2706-2.5</f>
        <v>-2.5</v>
      </c>
    </row>
    <row r="2707" customFormat="false" ht="12" hidden="false" customHeight="false" outlineLevel="0" collapsed="false">
      <c r="BS2707" s="96" t="n">
        <f aca="false">BR2707-2.5</f>
        <v>-2.5</v>
      </c>
    </row>
    <row r="2708" customFormat="false" ht="12" hidden="false" customHeight="false" outlineLevel="0" collapsed="false">
      <c r="BS2708" s="96" t="n">
        <f aca="false">BR2708-2.5</f>
        <v>-2.5</v>
      </c>
    </row>
    <row r="2709" customFormat="false" ht="12" hidden="false" customHeight="false" outlineLevel="0" collapsed="false">
      <c r="BS2709" s="96" t="n">
        <f aca="false">BR2709-2.5</f>
        <v>-2.5</v>
      </c>
    </row>
    <row r="2710" customFormat="false" ht="12" hidden="false" customHeight="false" outlineLevel="0" collapsed="false">
      <c r="BS2710" s="96" t="n">
        <f aca="false">BR2710-2.5</f>
        <v>-2.5</v>
      </c>
    </row>
    <row r="2711" customFormat="false" ht="12" hidden="false" customHeight="false" outlineLevel="0" collapsed="false">
      <c r="BS2711" s="96" t="n">
        <f aca="false">BR2711-2.5</f>
        <v>-2.5</v>
      </c>
    </row>
    <row r="2712" customFormat="false" ht="12" hidden="false" customHeight="false" outlineLevel="0" collapsed="false">
      <c r="BS2712" s="96" t="n">
        <f aca="false">BR2712-2.5</f>
        <v>-2.5</v>
      </c>
    </row>
    <row r="2713" customFormat="false" ht="12" hidden="false" customHeight="false" outlineLevel="0" collapsed="false">
      <c r="BS2713" s="96" t="n">
        <f aca="false">BR2713-2.5</f>
        <v>-2.5</v>
      </c>
    </row>
    <row r="2714" customFormat="false" ht="12" hidden="false" customHeight="false" outlineLevel="0" collapsed="false">
      <c r="BS2714" s="96" t="n">
        <f aca="false">BR2714-2.5</f>
        <v>-2.5</v>
      </c>
    </row>
    <row r="2715" customFormat="false" ht="12" hidden="false" customHeight="false" outlineLevel="0" collapsed="false">
      <c r="BS2715" s="96" t="n">
        <f aca="false">BR2715-2.5</f>
        <v>-2.5</v>
      </c>
    </row>
    <row r="2716" customFormat="false" ht="12" hidden="false" customHeight="false" outlineLevel="0" collapsed="false">
      <c r="BS2716" s="96" t="n">
        <f aca="false">BR2716-2.5</f>
        <v>-2.5</v>
      </c>
    </row>
    <row r="2717" customFormat="false" ht="12" hidden="false" customHeight="false" outlineLevel="0" collapsed="false">
      <c r="BS2717" s="96" t="n">
        <f aca="false">BR2717-2.5</f>
        <v>-2.5</v>
      </c>
    </row>
    <row r="2718" customFormat="false" ht="12" hidden="false" customHeight="false" outlineLevel="0" collapsed="false">
      <c r="BS2718" s="96" t="n">
        <f aca="false">BR2718-2.5</f>
        <v>-2.5</v>
      </c>
    </row>
    <row r="2719" customFormat="false" ht="12" hidden="false" customHeight="false" outlineLevel="0" collapsed="false">
      <c r="BS2719" s="96" t="n">
        <f aca="false">BR2719-2.5</f>
        <v>-2.5</v>
      </c>
    </row>
    <row r="2720" customFormat="false" ht="12" hidden="false" customHeight="false" outlineLevel="0" collapsed="false">
      <c r="BS2720" s="96" t="n">
        <f aca="false">BR2720-2.5</f>
        <v>-2.5</v>
      </c>
    </row>
    <row r="2721" customFormat="false" ht="12" hidden="false" customHeight="false" outlineLevel="0" collapsed="false">
      <c r="BS2721" s="96" t="n">
        <f aca="false">BR2721-2.5</f>
        <v>-2.5</v>
      </c>
    </row>
    <row r="2722" customFormat="false" ht="12" hidden="false" customHeight="false" outlineLevel="0" collapsed="false">
      <c r="BS2722" s="96" t="n">
        <f aca="false">BR2722-2.5</f>
        <v>-2.5</v>
      </c>
    </row>
    <row r="2723" customFormat="false" ht="12" hidden="false" customHeight="false" outlineLevel="0" collapsed="false">
      <c r="BS2723" s="96" t="n">
        <f aca="false">BR2723-2.5</f>
        <v>-2.5</v>
      </c>
    </row>
    <row r="2724" customFormat="false" ht="12" hidden="false" customHeight="false" outlineLevel="0" collapsed="false">
      <c r="BS2724" s="96" t="n">
        <f aca="false">BR2724-2.5</f>
        <v>-2.5</v>
      </c>
    </row>
    <row r="2725" customFormat="false" ht="12" hidden="false" customHeight="false" outlineLevel="0" collapsed="false">
      <c r="BS2725" s="96" t="n">
        <f aca="false">BR2725-2.5</f>
        <v>-2.5</v>
      </c>
    </row>
    <row r="2726" customFormat="false" ht="12" hidden="false" customHeight="false" outlineLevel="0" collapsed="false">
      <c r="BS2726" s="96" t="n">
        <f aca="false">BR2726-2.5</f>
        <v>-2.5</v>
      </c>
    </row>
    <row r="2727" customFormat="false" ht="12" hidden="false" customHeight="false" outlineLevel="0" collapsed="false">
      <c r="BS2727" s="96" t="n">
        <f aca="false">BR2727-2.5</f>
        <v>-2.5</v>
      </c>
    </row>
    <row r="2728" customFormat="false" ht="12" hidden="false" customHeight="false" outlineLevel="0" collapsed="false">
      <c r="BS2728" s="96" t="n">
        <f aca="false">BR2728-2.5</f>
        <v>-2.5</v>
      </c>
    </row>
    <row r="2729" customFormat="false" ht="12" hidden="false" customHeight="false" outlineLevel="0" collapsed="false">
      <c r="BS2729" s="96" t="n">
        <f aca="false">BR2729-2.5</f>
        <v>-2.5</v>
      </c>
    </row>
    <row r="2730" customFormat="false" ht="12" hidden="false" customHeight="false" outlineLevel="0" collapsed="false">
      <c r="BS2730" s="96" t="n">
        <f aca="false">BR2730-2.5</f>
        <v>-2.5</v>
      </c>
    </row>
    <row r="2731" customFormat="false" ht="12" hidden="false" customHeight="false" outlineLevel="0" collapsed="false">
      <c r="BS2731" s="96" t="n">
        <f aca="false">BR2731-2.5</f>
        <v>-2.5</v>
      </c>
    </row>
    <row r="2732" customFormat="false" ht="12" hidden="false" customHeight="false" outlineLevel="0" collapsed="false">
      <c r="BS2732" s="96" t="n">
        <f aca="false">BR2732-2.5</f>
        <v>-2.5</v>
      </c>
    </row>
    <row r="2733" customFormat="false" ht="12" hidden="false" customHeight="false" outlineLevel="0" collapsed="false">
      <c r="BS2733" s="96" t="n">
        <f aca="false">BR2733-2.5</f>
        <v>-2.5</v>
      </c>
    </row>
    <row r="2734" customFormat="false" ht="12" hidden="false" customHeight="false" outlineLevel="0" collapsed="false">
      <c r="BS2734" s="96" t="n">
        <f aca="false">BR2734-2.5</f>
        <v>-2.5</v>
      </c>
    </row>
    <row r="2735" customFormat="false" ht="12" hidden="false" customHeight="false" outlineLevel="0" collapsed="false">
      <c r="BS2735" s="96" t="n">
        <f aca="false">BR2735-2.5</f>
        <v>-2.5</v>
      </c>
    </row>
    <row r="2736" customFormat="false" ht="12" hidden="false" customHeight="false" outlineLevel="0" collapsed="false">
      <c r="BS2736" s="96" t="n">
        <f aca="false">BR2736-2.5</f>
        <v>-2.5</v>
      </c>
    </row>
    <row r="2737" customFormat="false" ht="12" hidden="false" customHeight="false" outlineLevel="0" collapsed="false">
      <c r="BS2737" s="96" t="n">
        <f aca="false">BR2737-2.5</f>
        <v>-2.5</v>
      </c>
    </row>
    <row r="2738" customFormat="false" ht="12" hidden="false" customHeight="false" outlineLevel="0" collapsed="false">
      <c r="BS2738" s="96" t="n">
        <f aca="false">BR2738-2.5</f>
        <v>-2.5</v>
      </c>
    </row>
    <row r="2739" customFormat="false" ht="12" hidden="false" customHeight="false" outlineLevel="0" collapsed="false">
      <c r="BS2739" s="96" t="n">
        <f aca="false">BR2739-2.5</f>
        <v>-2.5</v>
      </c>
    </row>
    <row r="2740" customFormat="false" ht="12" hidden="false" customHeight="false" outlineLevel="0" collapsed="false">
      <c r="BS2740" s="96" t="n">
        <f aca="false">BR2740-2.5</f>
        <v>-2.5</v>
      </c>
    </row>
    <row r="2741" customFormat="false" ht="12" hidden="false" customHeight="false" outlineLevel="0" collapsed="false">
      <c r="BS2741" s="96" t="n">
        <f aca="false">BR2741-2.5</f>
        <v>-2.5</v>
      </c>
    </row>
    <row r="2742" customFormat="false" ht="12" hidden="false" customHeight="false" outlineLevel="0" collapsed="false">
      <c r="BS2742" s="96" t="n">
        <f aca="false">BR2742-2.5</f>
        <v>-2.5</v>
      </c>
    </row>
    <row r="2743" customFormat="false" ht="12" hidden="false" customHeight="false" outlineLevel="0" collapsed="false">
      <c r="BS2743" s="96" t="n">
        <f aca="false">BR2743-2.5</f>
        <v>-2.5</v>
      </c>
    </row>
    <row r="2744" customFormat="false" ht="12" hidden="false" customHeight="false" outlineLevel="0" collapsed="false">
      <c r="BS2744" s="96" t="n">
        <f aca="false">BR2744-2.5</f>
        <v>-2.5</v>
      </c>
    </row>
    <row r="2745" customFormat="false" ht="12" hidden="false" customHeight="false" outlineLevel="0" collapsed="false">
      <c r="BS2745" s="96" t="n">
        <f aca="false">BR2745-2.5</f>
        <v>-2.5</v>
      </c>
    </row>
    <row r="2746" customFormat="false" ht="12" hidden="false" customHeight="false" outlineLevel="0" collapsed="false">
      <c r="BS2746" s="96" t="n">
        <f aca="false">BR2746-2.5</f>
        <v>-2.5</v>
      </c>
    </row>
    <row r="2747" customFormat="false" ht="12" hidden="false" customHeight="false" outlineLevel="0" collapsed="false">
      <c r="BS2747" s="96" t="n">
        <f aca="false">BR2747-2.5</f>
        <v>-2.5</v>
      </c>
    </row>
    <row r="2748" customFormat="false" ht="12" hidden="false" customHeight="false" outlineLevel="0" collapsed="false">
      <c r="BS2748" s="96" t="n">
        <f aca="false">BR2748-2.5</f>
        <v>-2.5</v>
      </c>
    </row>
    <row r="2749" customFormat="false" ht="12" hidden="false" customHeight="false" outlineLevel="0" collapsed="false">
      <c r="BS2749" s="96" t="n">
        <f aca="false">BR2749-2.5</f>
        <v>-2.5</v>
      </c>
    </row>
    <row r="2750" customFormat="false" ht="12" hidden="false" customHeight="false" outlineLevel="0" collapsed="false">
      <c r="BS2750" s="96" t="n">
        <f aca="false">BR2750-2.5</f>
        <v>-2.5</v>
      </c>
    </row>
    <row r="2751" customFormat="false" ht="12" hidden="false" customHeight="false" outlineLevel="0" collapsed="false">
      <c r="BS2751" s="96" t="n">
        <f aca="false">BR2751-2.5</f>
        <v>-2.5</v>
      </c>
    </row>
    <row r="2752" customFormat="false" ht="12" hidden="false" customHeight="false" outlineLevel="0" collapsed="false">
      <c r="BS2752" s="96" t="n">
        <f aca="false">BR2752-2.5</f>
        <v>-2.5</v>
      </c>
    </row>
    <row r="2753" customFormat="false" ht="12" hidden="false" customHeight="false" outlineLevel="0" collapsed="false">
      <c r="BS2753" s="96" t="n">
        <f aca="false">BR2753-2.5</f>
        <v>-2.5</v>
      </c>
    </row>
    <row r="2754" customFormat="false" ht="12" hidden="false" customHeight="false" outlineLevel="0" collapsed="false">
      <c r="BS2754" s="96" t="n">
        <f aca="false">BR2754-2.5</f>
        <v>-2.5</v>
      </c>
    </row>
    <row r="2755" customFormat="false" ht="12" hidden="false" customHeight="false" outlineLevel="0" collapsed="false">
      <c r="BS2755" s="96" t="n">
        <f aca="false">BR2755-2.5</f>
        <v>-2.5</v>
      </c>
    </row>
    <row r="2756" customFormat="false" ht="12" hidden="false" customHeight="false" outlineLevel="0" collapsed="false">
      <c r="BS2756" s="96" t="n">
        <f aca="false">BR2756-2.5</f>
        <v>-2.5</v>
      </c>
    </row>
    <row r="2757" customFormat="false" ht="12" hidden="false" customHeight="false" outlineLevel="0" collapsed="false">
      <c r="BS2757" s="96" t="n">
        <f aca="false">BR2757-2.5</f>
        <v>-2.5</v>
      </c>
    </row>
    <row r="2758" customFormat="false" ht="12" hidden="false" customHeight="false" outlineLevel="0" collapsed="false">
      <c r="BS2758" s="96" t="n">
        <f aca="false">BR2758-2.5</f>
        <v>-2.5</v>
      </c>
    </row>
    <row r="2759" customFormat="false" ht="12" hidden="false" customHeight="false" outlineLevel="0" collapsed="false">
      <c r="BS2759" s="96" t="n">
        <f aca="false">BR2759-2.5</f>
        <v>-2.5</v>
      </c>
    </row>
    <row r="2760" customFormat="false" ht="12" hidden="false" customHeight="false" outlineLevel="0" collapsed="false">
      <c r="BS2760" s="96" t="n">
        <f aca="false">BR2760-2.5</f>
        <v>-2.5</v>
      </c>
    </row>
    <row r="2761" customFormat="false" ht="12" hidden="false" customHeight="false" outlineLevel="0" collapsed="false">
      <c r="BS2761" s="96" t="n">
        <f aca="false">BR2761-2.5</f>
        <v>-2.5</v>
      </c>
    </row>
    <row r="2762" customFormat="false" ht="12" hidden="false" customHeight="false" outlineLevel="0" collapsed="false">
      <c r="BS2762" s="96" t="n">
        <f aca="false">BR2762-2.5</f>
        <v>-2.5</v>
      </c>
    </row>
    <row r="2763" customFormat="false" ht="12" hidden="false" customHeight="false" outlineLevel="0" collapsed="false">
      <c r="BS2763" s="96" t="n">
        <f aca="false">BR2763-2.5</f>
        <v>-2.5</v>
      </c>
    </row>
    <row r="2764" customFormat="false" ht="12" hidden="false" customHeight="false" outlineLevel="0" collapsed="false">
      <c r="BS2764" s="96" t="n">
        <f aca="false">BR2764-2.5</f>
        <v>-2.5</v>
      </c>
    </row>
    <row r="2765" customFormat="false" ht="12" hidden="false" customHeight="false" outlineLevel="0" collapsed="false">
      <c r="BS2765" s="96" t="n">
        <f aca="false">BR2765-2.5</f>
        <v>-2.5</v>
      </c>
    </row>
    <row r="2766" customFormat="false" ht="12" hidden="false" customHeight="false" outlineLevel="0" collapsed="false">
      <c r="BS2766" s="96" t="n">
        <f aca="false">BR2766-2.5</f>
        <v>-2.5</v>
      </c>
    </row>
    <row r="2767" customFormat="false" ht="12" hidden="false" customHeight="false" outlineLevel="0" collapsed="false">
      <c r="BS2767" s="96" t="n">
        <f aca="false">BR2767-2.5</f>
        <v>-2.5</v>
      </c>
    </row>
    <row r="2768" customFormat="false" ht="12" hidden="false" customHeight="false" outlineLevel="0" collapsed="false">
      <c r="BS2768" s="96" t="n">
        <f aca="false">BR2768-2.5</f>
        <v>-2.5</v>
      </c>
    </row>
    <row r="2769" customFormat="false" ht="12" hidden="false" customHeight="false" outlineLevel="0" collapsed="false">
      <c r="BS2769" s="96" t="n">
        <f aca="false">BR2769-2.5</f>
        <v>-2.5</v>
      </c>
    </row>
    <row r="2770" customFormat="false" ht="12" hidden="false" customHeight="false" outlineLevel="0" collapsed="false">
      <c r="BS2770" s="96" t="n">
        <f aca="false">BR2770-2.5</f>
        <v>-2.5</v>
      </c>
    </row>
    <row r="2771" customFormat="false" ht="12" hidden="false" customHeight="false" outlineLevel="0" collapsed="false">
      <c r="BS2771" s="96" t="n">
        <f aca="false">BR2771-2.5</f>
        <v>-2.5</v>
      </c>
    </row>
    <row r="2772" customFormat="false" ht="12" hidden="false" customHeight="false" outlineLevel="0" collapsed="false">
      <c r="BS2772" s="96" t="n">
        <f aca="false">BR2772-2.5</f>
        <v>-2.5</v>
      </c>
    </row>
    <row r="2773" customFormat="false" ht="12" hidden="false" customHeight="false" outlineLevel="0" collapsed="false">
      <c r="BS2773" s="96" t="n">
        <f aca="false">BR2773-2.5</f>
        <v>-2.5</v>
      </c>
    </row>
    <row r="2774" customFormat="false" ht="12" hidden="false" customHeight="false" outlineLevel="0" collapsed="false">
      <c r="BS2774" s="96" t="n">
        <f aca="false">BR2774-2.5</f>
        <v>-2.5</v>
      </c>
    </row>
    <row r="2775" customFormat="false" ht="12" hidden="false" customHeight="false" outlineLevel="0" collapsed="false">
      <c r="BS2775" s="96" t="n">
        <f aca="false">BR2775-2.5</f>
        <v>-2.5</v>
      </c>
    </row>
    <row r="2776" customFormat="false" ht="12" hidden="false" customHeight="false" outlineLevel="0" collapsed="false">
      <c r="BS2776" s="96" t="n">
        <f aca="false">BR2776-2.5</f>
        <v>-2.5</v>
      </c>
    </row>
    <row r="2777" customFormat="false" ht="12" hidden="false" customHeight="false" outlineLevel="0" collapsed="false">
      <c r="BS2777" s="96" t="n">
        <f aca="false">BR2777-2.5</f>
        <v>-2.5</v>
      </c>
    </row>
    <row r="2778" customFormat="false" ht="12" hidden="false" customHeight="false" outlineLevel="0" collapsed="false">
      <c r="BS2778" s="96" t="n">
        <f aca="false">BR2778-2.5</f>
        <v>-2.5</v>
      </c>
    </row>
    <row r="2779" customFormat="false" ht="12" hidden="false" customHeight="false" outlineLevel="0" collapsed="false">
      <c r="BS2779" s="96" t="n">
        <f aca="false">BR2779-2.5</f>
        <v>-2.5</v>
      </c>
    </row>
    <row r="2780" customFormat="false" ht="12" hidden="false" customHeight="false" outlineLevel="0" collapsed="false">
      <c r="BS2780" s="96" t="n">
        <f aca="false">BR2780-2.5</f>
        <v>-2.5</v>
      </c>
    </row>
    <row r="2781" customFormat="false" ht="12" hidden="false" customHeight="false" outlineLevel="0" collapsed="false">
      <c r="BS2781" s="96" t="n">
        <f aca="false">BR2781-2.5</f>
        <v>-2.5</v>
      </c>
    </row>
    <row r="2782" customFormat="false" ht="12" hidden="false" customHeight="false" outlineLevel="0" collapsed="false">
      <c r="BS2782" s="96" t="n">
        <f aca="false">BR2782-2.5</f>
        <v>-2.5</v>
      </c>
    </row>
    <row r="2783" customFormat="false" ht="12" hidden="false" customHeight="false" outlineLevel="0" collapsed="false">
      <c r="BS2783" s="96" t="n">
        <f aca="false">BR2783-2.5</f>
        <v>-2.5</v>
      </c>
    </row>
    <row r="2784" customFormat="false" ht="12" hidden="false" customHeight="false" outlineLevel="0" collapsed="false">
      <c r="BS2784" s="96" t="n">
        <f aca="false">BR2784-2.5</f>
        <v>-2.5</v>
      </c>
    </row>
    <row r="2785" customFormat="false" ht="12" hidden="false" customHeight="false" outlineLevel="0" collapsed="false">
      <c r="BS2785" s="96" t="n">
        <f aca="false">BR2785-2.5</f>
        <v>-2.5</v>
      </c>
    </row>
    <row r="2786" customFormat="false" ht="12" hidden="false" customHeight="false" outlineLevel="0" collapsed="false">
      <c r="BS2786" s="96" t="n">
        <f aca="false">BR2786-2.5</f>
        <v>-2.5</v>
      </c>
    </row>
    <row r="2787" customFormat="false" ht="12" hidden="false" customHeight="false" outlineLevel="0" collapsed="false">
      <c r="BS2787" s="96" t="n">
        <f aca="false">BR2787-2.5</f>
        <v>-2.5</v>
      </c>
    </row>
    <row r="2788" customFormat="false" ht="12" hidden="false" customHeight="false" outlineLevel="0" collapsed="false">
      <c r="BS2788" s="96" t="n">
        <f aca="false">BR2788-2.5</f>
        <v>-2.5</v>
      </c>
    </row>
    <row r="2789" customFormat="false" ht="12" hidden="false" customHeight="false" outlineLevel="0" collapsed="false">
      <c r="BS2789" s="96" t="n">
        <f aca="false">BR2789-2.5</f>
        <v>-2.5</v>
      </c>
    </row>
    <row r="2790" customFormat="false" ht="12" hidden="false" customHeight="false" outlineLevel="0" collapsed="false">
      <c r="BS2790" s="96" t="n">
        <f aca="false">BR2790-2.5</f>
        <v>-2.5</v>
      </c>
    </row>
    <row r="2791" customFormat="false" ht="12" hidden="false" customHeight="false" outlineLevel="0" collapsed="false">
      <c r="BS2791" s="96" t="n">
        <f aca="false">BR2791-2.5</f>
        <v>-2.5</v>
      </c>
    </row>
    <row r="2792" customFormat="false" ht="12" hidden="false" customHeight="false" outlineLevel="0" collapsed="false">
      <c r="BS2792" s="96" t="n">
        <f aca="false">BR2792-2.5</f>
        <v>-2.5</v>
      </c>
    </row>
    <row r="2793" customFormat="false" ht="12" hidden="false" customHeight="false" outlineLevel="0" collapsed="false">
      <c r="BS2793" s="96" t="n">
        <f aca="false">BR2793-2.5</f>
        <v>-2.5</v>
      </c>
    </row>
    <row r="2794" customFormat="false" ht="12" hidden="false" customHeight="false" outlineLevel="0" collapsed="false">
      <c r="BS2794" s="96" t="n">
        <f aca="false">BR2794-2.5</f>
        <v>-2.5</v>
      </c>
    </row>
    <row r="2795" customFormat="false" ht="12" hidden="false" customHeight="false" outlineLevel="0" collapsed="false">
      <c r="BS2795" s="96" t="n">
        <f aca="false">BR2795-2.5</f>
        <v>-2.5</v>
      </c>
    </row>
    <row r="2796" customFormat="false" ht="12" hidden="false" customHeight="false" outlineLevel="0" collapsed="false">
      <c r="BS2796" s="96" t="n">
        <f aca="false">BR2796-2.5</f>
        <v>-2.5</v>
      </c>
    </row>
    <row r="2797" customFormat="false" ht="12" hidden="false" customHeight="false" outlineLevel="0" collapsed="false">
      <c r="BS2797" s="96" t="n">
        <f aca="false">BR2797-2.5</f>
        <v>-2.5</v>
      </c>
    </row>
    <row r="2798" customFormat="false" ht="12" hidden="false" customHeight="false" outlineLevel="0" collapsed="false">
      <c r="BS2798" s="96" t="n">
        <f aca="false">BR2798-2.5</f>
        <v>-2.5</v>
      </c>
    </row>
    <row r="2799" customFormat="false" ht="12" hidden="false" customHeight="false" outlineLevel="0" collapsed="false">
      <c r="BS2799" s="96" t="n">
        <f aca="false">BR2799-2.5</f>
        <v>-2.5</v>
      </c>
    </row>
    <row r="2800" customFormat="false" ht="12" hidden="false" customHeight="false" outlineLevel="0" collapsed="false">
      <c r="BS2800" s="96" t="n">
        <f aca="false">BR2800-2.5</f>
        <v>-2.5</v>
      </c>
    </row>
    <row r="2801" customFormat="false" ht="12" hidden="false" customHeight="false" outlineLevel="0" collapsed="false">
      <c r="BS2801" s="96" t="n">
        <f aca="false">BR2801-2.5</f>
        <v>-2.5</v>
      </c>
    </row>
    <row r="2802" customFormat="false" ht="12" hidden="false" customHeight="false" outlineLevel="0" collapsed="false">
      <c r="BS2802" s="96" t="n">
        <f aca="false">BR2802-2.5</f>
        <v>-2.5</v>
      </c>
    </row>
    <row r="2803" customFormat="false" ht="12" hidden="false" customHeight="false" outlineLevel="0" collapsed="false">
      <c r="BS2803" s="96" t="n">
        <f aca="false">BR2803-2.5</f>
        <v>-2.5</v>
      </c>
    </row>
    <row r="2804" customFormat="false" ht="12" hidden="false" customHeight="false" outlineLevel="0" collapsed="false">
      <c r="BS2804" s="96" t="n">
        <f aca="false">BR2804-2.5</f>
        <v>-2.5</v>
      </c>
    </row>
    <row r="2805" customFormat="false" ht="12" hidden="false" customHeight="false" outlineLevel="0" collapsed="false">
      <c r="BS2805" s="96" t="n">
        <f aca="false">BR2805-2.5</f>
        <v>-2.5</v>
      </c>
    </row>
    <row r="2806" customFormat="false" ht="12" hidden="false" customHeight="false" outlineLevel="0" collapsed="false">
      <c r="BS2806" s="96" t="n">
        <f aca="false">BR2806-2.5</f>
        <v>-2.5</v>
      </c>
    </row>
    <row r="2807" customFormat="false" ht="12" hidden="false" customHeight="false" outlineLevel="0" collapsed="false">
      <c r="BS2807" s="96" t="n">
        <f aca="false">BR2807-2.5</f>
        <v>-2.5</v>
      </c>
    </row>
    <row r="2808" customFormat="false" ht="12" hidden="false" customHeight="false" outlineLevel="0" collapsed="false">
      <c r="BS2808" s="96" t="n">
        <f aca="false">BR2808-2.5</f>
        <v>-2.5</v>
      </c>
    </row>
    <row r="2809" customFormat="false" ht="12" hidden="false" customHeight="false" outlineLevel="0" collapsed="false">
      <c r="BS2809" s="96" t="n">
        <f aca="false">BR2809-2.5</f>
        <v>-2.5</v>
      </c>
    </row>
    <row r="2810" customFormat="false" ht="12" hidden="false" customHeight="false" outlineLevel="0" collapsed="false">
      <c r="BS2810" s="96" t="n">
        <f aca="false">BR2810-2.5</f>
        <v>-2.5</v>
      </c>
    </row>
    <row r="2811" customFormat="false" ht="12" hidden="false" customHeight="false" outlineLevel="0" collapsed="false">
      <c r="BS2811" s="96" t="n">
        <f aca="false">BR2811-2.5</f>
        <v>-2.5</v>
      </c>
    </row>
    <row r="2812" customFormat="false" ht="12" hidden="false" customHeight="false" outlineLevel="0" collapsed="false">
      <c r="BS2812" s="96" t="n">
        <f aca="false">BR2812-2.5</f>
        <v>-2.5</v>
      </c>
    </row>
    <row r="2813" customFormat="false" ht="12" hidden="false" customHeight="false" outlineLevel="0" collapsed="false">
      <c r="BS2813" s="96" t="n">
        <f aca="false">BR2813-2.5</f>
        <v>-2.5</v>
      </c>
    </row>
    <row r="2814" customFormat="false" ht="12" hidden="false" customHeight="false" outlineLevel="0" collapsed="false">
      <c r="BS2814" s="96" t="n">
        <f aca="false">BR2814-2.5</f>
        <v>-2.5</v>
      </c>
    </row>
    <row r="2815" customFormat="false" ht="12" hidden="false" customHeight="false" outlineLevel="0" collapsed="false">
      <c r="BS2815" s="96" t="n">
        <f aca="false">BR2815-2.5</f>
        <v>-2.5</v>
      </c>
    </row>
    <row r="2816" customFormat="false" ht="12" hidden="false" customHeight="false" outlineLevel="0" collapsed="false">
      <c r="BS2816" s="96" t="n">
        <f aca="false">BR2816-2.5</f>
        <v>-2.5</v>
      </c>
    </row>
    <row r="2817" customFormat="false" ht="12" hidden="false" customHeight="false" outlineLevel="0" collapsed="false">
      <c r="BS2817" s="96" t="n">
        <f aca="false">BR2817-2.5</f>
        <v>-2.5</v>
      </c>
    </row>
    <row r="2818" customFormat="false" ht="12" hidden="false" customHeight="false" outlineLevel="0" collapsed="false">
      <c r="BS2818" s="96" t="n">
        <f aca="false">BR2818-2.5</f>
        <v>-2.5</v>
      </c>
    </row>
    <row r="2819" customFormat="false" ht="12" hidden="false" customHeight="false" outlineLevel="0" collapsed="false">
      <c r="BS2819" s="96" t="n">
        <f aca="false">BR2819-2.5</f>
        <v>-2.5</v>
      </c>
    </row>
    <row r="2820" customFormat="false" ht="12" hidden="false" customHeight="false" outlineLevel="0" collapsed="false">
      <c r="BS2820" s="96" t="n">
        <f aca="false">BR2820-2.5</f>
        <v>-2.5</v>
      </c>
    </row>
    <row r="2821" customFormat="false" ht="12" hidden="false" customHeight="false" outlineLevel="0" collapsed="false">
      <c r="BS2821" s="96" t="n">
        <f aca="false">BR2821-2.5</f>
        <v>-2.5</v>
      </c>
    </row>
    <row r="2822" customFormat="false" ht="12" hidden="false" customHeight="false" outlineLevel="0" collapsed="false">
      <c r="BS2822" s="96" t="n">
        <f aca="false">BR2822-2.5</f>
        <v>-2.5</v>
      </c>
    </row>
    <row r="2823" customFormat="false" ht="12" hidden="false" customHeight="false" outlineLevel="0" collapsed="false">
      <c r="BS2823" s="96" t="n">
        <f aca="false">BR2823-2.5</f>
        <v>-2.5</v>
      </c>
    </row>
    <row r="2824" customFormat="false" ht="12" hidden="false" customHeight="false" outlineLevel="0" collapsed="false">
      <c r="BS2824" s="96" t="n">
        <f aca="false">BR2824-2.5</f>
        <v>-2.5</v>
      </c>
    </row>
    <row r="2825" customFormat="false" ht="12" hidden="false" customHeight="false" outlineLevel="0" collapsed="false">
      <c r="BS2825" s="96" t="n">
        <f aca="false">BR2825-2.5</f>
        <v>-2.5</v>
      </c>
    </row>
    <row r="2826" customFormat="false" ht="12" hidden="false" customHeight="false" outlineLevel="0" collapsed="false">
      <c r="BS2826" s="96" t="n">
        <f aca="false">BR2826-2.5</f>
        <v>-2.5</v>
      </c>
    </row>
    <row r="2827" customFormat="false" ht="12" hidden="false" customHeight="false" outlineLevel="0" collapsed="false">
      <c r="BS2827" s="96" t="n">
        <f aca="false">BR2827-2.5</f>
        <v>-2.5</v>
      </c>
    </row>
    <row r="2828" customFormat="false" ht="12" hidden="false" customHeight="false" outlineLevel="0" collapsed="false">
      <c r="BS2828" s="96" t="n">
        <f aca="false">BR2828-2.5</f>
        <v>-2.5</v>
      </c>
    </row>
    <row r="2829" customFormat="false" ht="12" hidden="false" customHeight="false" outlineLevel="0" collapsed="false">
      <c r="BS2829" s="96" t="n">
        <f aca="false">BR2829-2.5</f>
        <v>-2.5</v>
      </c>
    </row>
    <row r="2830" customFormat="false" ht="12" hidden="false" customHeight="false" outlineLevel="0" collapsed="false">
      <c r="BS2830" s="96" t="n">
        <f aca="false">BR2830-2.5</f>
        <v>-2.5</v>
      </c>
    </row>
    <row r="2831" customFormat="false" ht="12" hidden="false" customHeight="false" outlineLevel="0" collapsed="false">
      <c r="BS2831" s="96" t="n">
        <f aca="false">BR2831-2.5</f>
        <v>-2.5</v>
      </c>
    </row>
    <row r="2832" customFormat="false" ht="12" hidden="false" customHeight="false" outlineLevel="0" collapsed="false">
      <c r="BS2832" s="96" t="n">
        <f aca="false">BR2832-2.5</f>
        <v>-2.5</v>
      </c>
    </row>
    <row r="2833" customFormat="false" ht="12" hidden="false" customHeight="false" outlineLevel="0" collapsed="false">
      <c r="BS2833" s="96" t="n">
        <f aca="false">BR2833-2.5</f>
        <v>-2.5</v>
      </c>
    </row>
    <row r="2834" customFormat="false" ht="12" hidden="false" customHeight="false" outlineLevel="0" collapsed="false">
      <c r="BS2834" s="96" t="n">
        <f aca="false">BR2834-2.5</f>
        <v>-2.5</v>
      </c>
    </row>
    <row r="2835" customFormat="false" ht="12" hidden="false" customHeight="false" outlineLevel="0" collapsed="false">
      <c r="BS2835" s="96" t="n">
        <f aca="false">BR2835-2.5</f>
        <v>-2.5</v>
      </c>
    </row>
    <row r="2836" customFormat="false" ht="12" hidden="false" customHeight="false" outlineLevel="0" collapsed="false">
      <c r="BS2836" s="96" t="n">
        <f aca="false">BR2836-2.5</f>
        <v>-2.5</v>
      </c>
    </row>
    <row r="2837" customFormat="false" ht="12" hidden="false" customHeight="false" outlineLevel="0" collapsed="false">
      <c r="BS2837" s="96" t="n">
        <f aca="false">BR2837-2.5</f>
        <v>-2.5</v>
      </c>
    </row>
    <row r="2838" customFormat="false" ht="12" hidden="false" customHeight="false" outlineLevel="0" collapsed="false">
      <c r="BS2838" s="96" t="n">
        <f aca="false">BR2838-2.5</f>
        <v>-2.5</v>
      </c>
    </row>
    <row r="2839" customFormat="false" ht="12" hidden="false" customHeight="false" outlineLevel="0" collapsed="false">
      <c r="BS2839" s="96" t="n">
        <f aca="false">BR2839-2.5</f>
        <v>-2.5</v>
      </c>
    </row>
    <row r="2840" customFormat="false" ht="12" hidden="false" customHeight="false" outlineLevel="0" collapsed="false">
      <c r="BS2840" s="96" t="n">
        <f aca="false">BR2840-2.5</f>
        <v>-2.5</v>
      </c>
    </row>
    <row r="2841" customFormat="false" ht="12" hidden="false" customHeight="false" outlineLevel="0" collapsed="false">
      <c r="BS2841" s="96" t="n">
        <f aca="false">BR2841-2.5</f>
        <v>-2.5</v>
      </c>
    </row>
    <row r="2842" customFormat="false" ht="12" hidden="false" customHeight="false" outlineLevel="0" collapsed="false">
      <c r="BS2842" s="96" t="n">
        <f aca="false">BR2842-2.5</f>
        <v>-2.5</v>
      </c>
    </row>
    <row r="2843" customFormat="false" ht="12" hidden="false" customHeight="false" outlineLevel="0" collapsed="false">
      <c r="BS2843" s="96" t="n">
        <f aca="false">BR2843-2.5</f>
        <v>-2.5</v>
      </c>
    </row>
    <row r="2844" customFormat="false" ht="12" hidden="false" customHeight="false" outlineLevel="0" collapsed="false">
      <c r="BS2844" s="96" t="n">
        <f aca="false">BR2844-2.5</f>
        <v>-2.5</v>
      </c>
    </row>
    <row r="2845" customFormat="false" ht="12" hidden="false" customHeight="false" outlineLevel="0" collapsed="false">
      <c r="BS2845" s="96" t="n">
        <f aca="false">BR2845-2.5</f>
        <v>-2.5</v>
      </c>
    </row>
    <row r="2846" customFormat="false" ht="12" hidden="false" customHeight="false" outlineLevel="0" collapsed="false">
      <c r="BS2846" s="96" t="n">
        <f aca="false">BR2846-2.5</f>
        <v>-2.5</v>
      </c>
    </row>
    <row r="2847" customFormat="false" ht="12" hidden="false" customHeight="false" outlineLevel="0" collapsed="false">
      <c r="BS2847" s="96" t="n">
        <f aca="false">BR2847-2.5</f>
        <v>-2.5</v>
      </c>
    </row>
    <row r="2848" customFormat="false" ht="12" hidden="false" customHeight="false" outlineLevel="0" collapsed="false">
      <c r="BS2848" s="96" t="n">
        <f aca="false">BR2848-2.5</f>
        <v>-2.5</v>
      </c>
    </row>
    <row r="2849" customFormat="false" ht="12" hidden="false" customHeight="false" outlineLevel="0" collapsed="false">
      <c r="BS2849" s="96" t="n">
        <f aca="false">BR2849-2.5</f>
        <v>-2.5</v>
      </c>
    </row>
    <row r="2850" customFormat="false" ht="12" hidden="false" customHeight="false" outlineLevel="0" collapsed="false">
      <c r="BS2850" s="96" t="n">
        <f aca="false">BR2850-2.5</f>
        <v>-2.5</v>
      </c>
    </row>
    <row r="2851" customFormat="false" ht="12" hidden="false" customHeight="false" outlineLevel="0" collapsed="false">
      <c r="BS2851" s="96" t="n">
        <f aca="false">BR2851-2.5</f>
        <v>-2.5</v>
      </c>
    </row>
    <row r="2852" customFormat="false" ht="12" hidden="false" customHeight="false" outlineLevel="0" collapsed="false">
      <c r="BS2852" s="96" t="n">
        <f aca="false">BR2852-2.5</f>
        <v>-2.5</v>
      </c>
    </row>
    <row r="2853" customFormat="false" ht="12" hidden="false" customHeight="false" outlineLevel="0" collapsed="false">
      <c r="BS2853" s="96" t="n">
        <f aca="false">BR2853-2.5</f>
        <v>-2.5</v>
      </c>
    </row>
    <row r="2854" customFormat="false" ht="12" hidden="false" customHeight="false" outlineLevel="0" collapsed="false">
      <c r="BS2854" s="96" t="n">
        <f aca="false">BR2854-2.5</f>
        <v>-2.5</v>
      </c>
    </row>
    <row r="2855" customFormat="false" ht="12" hidden="false" customHeight="false" outlineLevel="0" collapsed="false">
      <c r="BS2855" s="96" t="n">
        <f aca="false">BR2855-2.5</f>
        <v>-2.5</v>
      </c>
    </row>
    <row r="2856" customFormat="false" ht="12" hidden="false" customHeight="false" outlineLevel="0" collapsed="false">
      <c r="BS2856" s="96" t="n">
        <f aca="false">BR2856-2.5</f>
        <v>-2.5</v>
      </c>
    </row>
    <row r="2857" customFormat="false" ht="12" hidden="false" customHeight="false" outlineLevel="0" collapsed="false">
      <c r="BS2857" s="96" t="n">
        <f aca="false">BR2857-2.5</f>
        <v>-2.5</v>
      </c>
    </row>
    <row r="2858" customFormat="false" ht="12" hidden="false" customHeight="false" outlineLevel="0" collapsed="false">
      <c r="BS2858" s="96" t="n">
        <f aca="false">BR2858-2.5</f>
        <v>-2.5</v>
      </c>
    </row>
    <row r="2859" customFormat="false" ht="12" hidden="false" customHeight="false" outlineLevel="0" collapsed="false">
      <c r="BS2859" s="96" t="n">
        <f aca="false">BR2859-2.5</f>
        <v>-2.5</v>
      </c>
    </row>
    <row r="2860" customFormat="false" ht="12" hidden="false" customHeight="false" outlineLevel="0" collapsed="false">
      <c r="BS2860" s="96" t="n">
        <f aca="false">BR2860-2.5</f>
        <v>-2.5</v>
      </c>
    </row>
    <row r="2861" customFormat="false" ht="12" hidden="false" customHeight="false" outlineLevel="0" collapsed="false">
      <c r="BS2861" s="96" t="n">
        <f aca="false">BR2861-2.5</f>
        <v>-2.5</v>
      </c>
    </row>
    <row r="2862" customFormat="false" ht="12" hidden="false" customHeight="false" outlineLevel="0" collapsed="false">
      <c r="BS2862" s="96" t="n">
        <f aca="false">BR2862-2.5</f>
        <v>-2.5</v>
      </c>
    </row>
    <row r="2863" customFormat="false" ht="12" hidden="false" customHeight="false" outlineLevel="0" collapsed="false">
      <c r="BS2863" s="96" t="n">
        <f aca="false">BR2863-2.5</f>
        <v>-2.5</v>
      </c>
    </row>
    <row r="2864" customFormat="false" ht="12" hidden="false" customHeight="false" outlineLevel="0" collapsed="false">
      <c r="BS2864" s="96" t="n">
        <f aca="false">BR2864-2.5</f>
        <v>-2.5</v>
      </c>
    </row>
    <row r="2865" customFormat="false" ht="12" hidden="false" customHeight="false" outlineLevel="0" collapsed="false">
      <c r="BS2865" s="96" t="n">
        <f aca="false">BR2865-2.5</f>
        <v>-2.5</v>
      </c>
    </row>
    <row r="2866" customFormat="false" ht="12" hidden="false" customHeight="false" outlineLevel="0" collapsed="false">
      <c r="BS2866" s="96" t="n">
        <f aca="false">BR2866-2.5</f>
        <v>-2.5</v>
      </c>
    </row>
    <row r="2867" customFormat="false" ht="12" hidden="false" customHeight="false" outlineLevel="0" collapsed="false">
      <c r="BS2867" s="96" t="n">
        <f aca="false">BR2867-2.5</f>
        <v>-2.5</v>
      </c>
    </row>
    <row r="2868" customFormat="false" ht="12" hidden="false" customHeight="false" outlineLevel="0" collapsed="false">
      <c r="BS2868" s="96" t="n">
        <f aca="false">BR2868-2.5</f>
        <v>-2.5</v>
      </c>
    </row>
    <row r="2869" customFormat="false" ht="12" hidden="false" customHeight="false" outlineLevel="0" collapsed="false">
      <c r="BS2869" s="96" t="n">
        <f aca="false">BR2869-2.5</f>
        <v>-2.5</v>
      </c>
    </row>
    <row r="2870" customFormat="false" ht="12" hidden="false" customHeight="false" outlineLevel="0" collapsed="false">
      <c r="BS2870" s="96" t="n">
        <f aca="false">BR2870-2.5</f>
        <v>-2.5</v>
      </c>
    </row>
    <row r="2871" customFormat="false" ht="12" hidden="false" customHeight="false" outlineLevel="0" collapsed="false">
      <c r="BS2871" s="96" t="n">
        <f aca="false">BR2871-2.5</f>
        <v>-2.5</v>
      </c>
    </row>
    <row r="2872" customFormat="false" ht="12" hidden="false" customHeight="false" outlineLevel="0" collapsed="false">
      <c r="BS2872" s="96" t="n">
        <f aca="false">BR2872-2.5</f>
        <v>-2.5</v>
      </c>
    </row>
    <row r="2873" customFormat="false" ht="12" hidden="false" customHeight="false" outlineLevel="0" collapsed="false">
      <c r="BS2873" s="96" t="n">
        <f aca="false">BR2873-2.5</f>
        <v>-2.5</v>
      </c>
    </row>
    <row r="2874" customFormat="false" ht="12" hidden="false" customHeight="false" outlineLevel="0" collapsed="false">
      <c r="BS2874" s="96" t="n">
        <f aca="false">BR2874-2.5</f>
        <v>-2.5</v>
      </c>
    </row>
    <row r="2875" customFormat="false" ht="12" hidden="false" customHeight="false" outlineLevel="0" collapsed="false">
      <c r="BS2875" s="96" t="n">
        <f aca="false">BR2875-2.5</f>
        <v>-2.5</v>
      </c>
    </row>
    <row r="2876" customFormat="false" ht="12" hidden="false" customHeight="false" outlineLevel="0" collapsed="false">
      <c r="BS2876" s="96" t="n">
        <f aca="false">BR2876-2.5</f>
        <v>-2.5</v>
      </c>
    </row>
    <row r="2877" customFormat="false" ht="12" hidden="false" customHeight="false" outlineLevel="0" collapsed="false">
      <c r="BS2877" s="96" t="n">
        <f aca="false">BR2877-2.5</f>
        <v>-2.5</v>
      </c>
    </row>
    <row r="2878" customFormat="false" ht="12" hidden="false" customHeight="false" outlineLevel="0" collapsed="false">
      <c r="BS2878" s="96" t="n">
        <f aca="false">BR2878-2.5</f>
        <v>-2.5</v>
      </c>
    </row>
    <row r="2879" customFormat="false" ht="12" hidden="false" customHeight="false" outlineLevel="0" collapsed="false">
      <c r="BS2879" s="96" t="n">
        <f aca="false">BR2879-2.5</f>
        <v>-2.5</v>
      </c>
    </row>
    <row r="2880" customFormat="false" ht="12" hidden="false" customHeight="false" outlineLevel="0" collapsed="false">
      <c r="BS2880" s="96" t="n">
        <f aca="false">BR2880-2.5</f>
        <v>-2.5</v>
      </c>
    </row>
    <row r="2881" customFormat="false" ht="12" hidden="false" customHeight="false" outlineLevel="0" collapsed="false">
      <c r="BS2881" s="96" t="n">
        <f aca="false">BR2881-2.5</f>
        <v>-2.5</v>
      </c>
    </row>
    <row r="2882" customFormat="false" ht="12" hidden="false" customHeight="false" outlineLevel="0" collapsed="false">
      <c r="BS2882" s="96" t="n">
        <f aca="false">BR2882-2.5</f>
        <v>-2.5</v>
      </c>
    </row>
    <row r="2883" customFormat="false" ht="12" hidden="false" customHeight="false" outlineLevel="0" collapsed="false">
      <c r="BS2883" s="96" t="n">
        <f aca="false">BR2883-2.5</f>
        <v>-2.5</v>
      </c>
    </row>
    <row r="2884" customFormat="false" ht="12" hidden="false" customHeight="false" outlineLevel="0" collapsed="false">
      <c r="BS2884" s="96" t="n">
        <f aca="false">BR2884-2.5</f>
        <v>-2.5</v>
      </c>
    </row>
    <row r="2885" customFormat="false" ht="12" hidden="false" customHeight="false" outlineLevel="0" collapsed="false">
      <c r="BS2885" s="96" t="n">
        <f aca="false">BR2885-2.5</f>
        <v>-2.5</v>
      </c>
    </row>
    <row r="2886" customFormat="false" ht="12" hidden="false" customHeight="false" outlineLevel="0" collapsed="false">
      <c r="BS2886" s="96" t="n">
        <f aca="false">BR2886-2.5</f>
        <v>-2.5</v>
      </c>
    </row>
    <row r="2887" customFormat="false" ht="12" hidden="false" customHeight="false" outlineLevel="0" collapsed="false">
      <c r="BS2887" s="96" t="n">
        <f aca="false">BR2887-2.5</f>
        <v>-2.5</v>
      </c>
    </row>
    <row r="2888" customFormat="false" ht="12" hidden="false" customHeight="false" outlineLevel="0" collapsed="false">
      <c r="BS2888" s="96" t="n">
        <f aca="false">BR2888-2.5</f>
        <v>-2.5</v>
      </c>
    </row>
    <row r="2889" customFormat="false" ht="12" hidden="false" customHeight="false" outlineLevel="0" collapsed="false">
      <c r="BS2889" s="96" t="n">
        <f aca="false">BR2889-2.5</f>
        <v>-2.5</v>
      </c>
    </row>
    <row r="2890" customFormat="false" ht="12" hidden="false" customHeight="false" outlineLevel="0" collapsed="false">
      <c r="BS2890" s="96" t="n">
        <f aca="false">BR2890-2.5</f>
        <v>-2.5</v>
      </c>
    </row>
    <row r="2891" customFormat="false" ht="12" hidden="false" customHeight="false" outlineLevel="0" collapsed="false">
      <c r="BS2891" s="96" t="n">
        <f aca="false">BR2891-2.5</f>
        <v>-2.5</v>
      </c>
    </row>
    <row r="2892" customFormat="false" ht="12" hidden="false" customHeight="false" outlineLevel="0" collapsed="false">
      <c r="BS2892" s="96" t="n">
        <f aca="false">BR2892-2.5</f>
        <v>-2.5</v>
      </c>
    </row>
    <row r="2893" customFormat="false" ht="12" hidden="false" customHeight="false" outlineLevel="0" collapsed="false">
      <c r="BS2893" s="96" t="n">
        <f aca="false">BR2893-2.5</f>
        <v>-2.5</v>
      </c>
    </row>
    <row r="2894" customFormat="false" ht="12" hidden="false" customHeight="false" outlineLevel="0" collapsed="false">
      <c r="BS2894" s="96" t="n">
        <f aca="false">BR2894-2.5</f>
        <v>-2.5</v>
      </c>
    </row>
    <row r="2895" customFormat="false" ht="12" hidden="false" customHeight="false" outlineLevel="0" collapsed="false">
      <c r="BS2895" s="96" t="n">
        <f aca="false">BR2895-2.5</f>
        <v>-2.5</v>
      </c>
    </row>
    <row r="2896" customFormat="false" ht="12" hidden="false" customHeight="false" outlineLevel="0" collapsed="false">
      <c r="BS2896" s="96" t="n">
        <f aca="false">BR2896-2.5</f>
        <v>-2.5</v>
      </c>
    </row>
    <row r="2897" customFormat="false" ht="12" hidden="false" customHeight="false" outlineLevel="0" collapsed="false">
      <c r="BS2897" s="96" t="n">
        <f aca="false">BR2897-2.5</f>
        <v>-2.5</v>
      </c>
    </row>
    <row r="2898" customFormat="false" ht="12" hidden="false" customHeight="false" outlineLevel="0" collapsed="false">
      <c r="BS2898" s="96" t="n">
        <f aca="false">BR2898-2.5</f>
        <v>-2.5</v>
      </c>
    </row>
    <row r="2899" customFormat="false" ht="12" hidden="false" customHeight="false" outlineLevel="0" collapsed="false">
      <c r="BS2899" s="96" t="n">
        <f aca="false">BR2899-2.5</f>
        <v>-2.5</v>
      </c>
    </row>
    <row r="2900" customFormat="false" ht="12" hidden="false" customHeight="false" outlineLevel="0" collapsed="false">
      <c r="BS2900" s="96" t="n">
        <f aca="false">BR2900-2.5</f>
        <v>-2.5</v>
      </c>
    </row>
    <row r="2901" customFormat="false" ht="12" hidden="false" customHeight="false" outlineLevel="0" collapsed="false">
      <c r="BS2901" s="96" t="n">
        <f aca="false">BR2901-2.5</f>
        <v>-2.5</v>
      </c>
    </row>
    <row r="2902" customFormat="false" ht="12" hidden="false" customHeight="false" outlineLevel="0" collapsed="false">
      <c r="BS2902" s="96" t="n">
        <f aca="false">BR2902-2.5</f>
        <v>-2.5</v>
      </c>
    </row>
    <row r="2903" customFormat="false" ht="12" hidden="false" customHeight="false" outlineLevel="0" collapsed="false">
      <c r="BS2903" s="96" t="n">
        <f aca="false">BR2903-2.5</f>
        <v>-2.5</v>
      </c>
    </row>
    <row r="2904" customFormat="false" ht="12" hidden="false" customHeight="false" outlineLevel="0" collapsed="false">
      <c r="BS2904" s="96" t="n">
        <f aca="false">BR2904-2.5</f>
        <v>-2.5</v>
      </c>
    </row>
    <row r="2905" customFormat="false" ht="12" hidden="false" customHeight="false" outlineLevel="0" collapsed="false">
      <c r="BS2905" s="96" t="n">
        <f aca="false">BR2905-2.5</f>
        <v>-2.5</v>
      </c>
    </row>
    <row r="2906" customFormat="false" ht="12" hidden="false" customHeight="false" outlineLevel="0" collapsed="false">
      <c r="BS2906" s="96" t="n">
        <f aca="false">BR2906-2.5</f>
        <v>-2.5</v>
      </c>
    </row>
    <row r="2907" customFormat="false" ht="12" hidden="false" customHeight="false" outlineLevel="0" collapsed="false">
      <c r="BS2907" s="96" t="n">
        <f aca="false">BR2907-2.5</f>
        <v>-2.5</v>
      </c>
    </row>
    <row r="2908" customFormat="false" ht="12" hidden="false" customHeight="false" outlineLevel="0" collapsed="false">
      <c r="BS2908" s="96" t="n">
        <f aca="false">BR2908-2.5</f>
        <v>-2.5</v>
      </c>
    </row>
    <row r="2909" customFormat="false" ht="12" hidden="false" customHeight="false" outlineLevel="0" collapsed="false">
      <c r="BS2909" s="96" t="n">
        <f aca="false">BR2909-2.5</f>
        <v>-2.5</v>
      </c>
    </row>
    <row r="2910" customFormat="false" ht="12" hidden="false" customHeight="false" outlineLevel="0" collapsed="false">
      <c r="BS2910" s="96" t="n">
        <f aca="false">BR2910-2.5</f>
        <v>-2.5</v>
      </c>
    </row>
    <row r="2911" customFormat="false" ht="12" hidden="false" customHeight="false" outlineLevel="0" collapsed="false">
      <c r="BS2911" s="96" t="n">
        <f aca="false">BR2911-2.5</f>
        <v>-2.5</v>
      </c>
    </row>
    <row r="2912" customFormat="false" ht="12" hidden="false" customHeight="false" outlineLevel="0" collapsed="false">
      <c r="BS2912" s="96" t="n">
        <f aca="false">BR2912-2.5</f>
        <v>-2.5</v>
      </c>
    </row>
    <row r="2913" customFormat="false" ht="12" hidden="false" customHeight="false" outlineLevel="0" collapsed="false">
      <c r="BS2913" s="96" t="n">
        <f aca="false">BR2913-2.5</f>
        <v>-2.5</v>
      </c>
    </row>
    <row r="2914" customFormat="false" ht="12" hidden="false" customHeight="false" outlineLevel="0" collapsed="false">
      <c r="BS2914" s="96" t="n">
        <f aca="false">BR2914-2.5</f>
        <v>-2.5</v>
      </c>
    </row>
    <row r="2915" customFormat="false" ht="12" hidden="false" customHeight="false" outlineLevel="0" collapsed="false">
      <c r="BS2915" s="96" t="n">
        <f aca="false">BR2915-2.5</f>
        <v>-2.5</v>
      </c>
    </row>
    <row r="2916" customFormat="false" ht="12" hidden="false" customHeight="false" outlineLevel="0" collapsed="false">
      <c r="BS2916" s="96" t="n">
        <f aca="false">BR2916-2.5</f>
        <v>-2.5</v>
      </c>
    </row>
    <row r="2917" customFormat="false" ht="12" hidden="false" customHeight="false" outlineLevel="0" collapsed="false">
      <c r="BS2917" s="96" t="n">
        <f aca="false">BR2917-2.5</f>
        <v>-2.5</v>
      </c>
    </row>
    <row r="2918" customFormat="false" ht="12" hidden="false" customHeight="false" outlineLevel="0" collapsed="false">
      <c r="BS2918" s="96" t="n">
        <f aca="false">BR2918-2.5</f>
        <v>-2.5</v>
      </c>
    </row>
    <row r="2919" customFormat="false" ht="12" hidden="false" customHeight="false" outlineLevel="0" collapsed="false">
      <c r="BS2919" s="96" t="n">
        <f aca="false">BR2919-2.5</f>
        <v>-2.5</v>
      </c>
    </row>
    <row r="2920" customFormat="false" ht="12" hidden="false" customHeight="false" outlineLevel="0" collapsed="false">
      <c r="BS2920" s="96" t="n">
        <f aca="false">BR2920-2.5</f>
        <v>-2.5</v>
      </c>
    </row>
    <row r="2921" customFormat="false" ht="12" hidden="false" customHeight="false" outlineLevel="0" collapsed="false">
      <c r="BS2921" s="96" t="n">
        <f aca="false">BR2921-2.5</f>
        <v>-2.5</v>
      </c>
    </row>
    <row r="2922" customFormat="false" ht="12" hidden="false" customHeight="false" outlineLevel="0" collapsed="false">
      <c r="BS2922" s="96" t="n">
        <f aca="false">BR2922-2.5</f>
        <v>-2.5</v>
      </c>
    </row>
    <row r="2923" customFormat="false" ht="12" hidden="false" customHeight="false" outlineLevel="0" collapsed="false">
      <c r="BS2923" s="96" t="n">
        <f aca="false">BR2923-2.5</f>
        <v>-2.5</v>
      </c>
    </row>
    <row r="2924" customFormat="false" ht="12" hidden="false" customHeight="false" outlineLevel="0" collapsed="false">
      <c r="BS2924" s="96" t="n">
        <f aca="false">BR2924-2.5</f>
        <v>-2.5</v>
      </c>
    </row>
    <row r="2925" customFormat="false" ht="12" hidden="false" customHeight="false" outlineLevel="0" collapsed="false">
      <c r="BS2925" s="96" t="n">
        <f aca="false">BR2925-2.5</f>
        <v>-2.5</v>
      </c>
    </row>
    <row r="2926" customFormat="false" ht="12" hidden="false" customHeight="false" outlineLevel="0" collapsed="false">
      <c r="BS2926" s="96" t="n">
        <f aca="false">BR2926-2.5</f>
        <v>-2.5</v>
      </c>
    </row>
    <row r="2927" customFormat="false" ht="12" hidden="false" customHeight="false" outlineLevel="0" collapsed="false">
      <c r="BS2927" s="96" t="n">
        <f aca="false">BR2927-2.5</f>
        <v>-2.5</v>
      </c>
    </row>
    <row r="2928" customFormat="false" ht="12" hidden="false" customHeight="false" outlineLevel="0" collapsed="false">
      <c r="BS2928" s="96" t="n">
        <f aca="false">BR2928-2.5</f>
        <v>-2.5</v>
      </c>
    </row>
    <row r="2929" customFormat="false" ht="12" hidden="false" customHeight="false" outlineLevel="0" collapsed="false">
      <c r="BS2929" s="96" t="n">
        <f aca="false">BR2929-2.5</f>
        <v>-2.5</v>
      </c>
    </row>
    <row r="2930" customFormat="false" ht="12" hidden="false" customHeight="false" outlineLevel="0" collapsed="false">
      <c r="BS2930" s="96" t="n">
        <f aca="false">BR2930-2.5</f>
        <v>-2.5</v>
      </c>
    </row>
    <row r="2931" customFormat="false" ht="12" hidden="false" customHeight="false" outlineLevel="0" collapsed="false">
      <c r="BS2931" s="96" t="n">
        <f aca="false">BR2931-2.5</f>
        <v>-2.5</v>
      </c>
    </row>
    <row r="2932" customFormat="false" ht="12" hidden="false" customHeight="false" outlineLevel="0" collapsed="false">
      <c r="BS2932" s="96" t="n">
        <f aca="false">BR2932-2.5</f>
        <v>-2.5</v>
      </c>
    </row>
    <row r="2933" customFormat="false" ht="12" hidden="false" customHeight="false" outlineLevel="0" collapsed="false">
      <c r="BS2933" s="96" t="n">
        <f aca="false">BR2933-2.5</f>
        <v>-2.5</v>
      </c>
    </row>
    <row r="2934" customFormat="false" ht="12" hidden="false" customHeight="false" outlineLevel="0" collapsed="false">
      <c r="BS2934" s="96" t="n">
        <f aca="false">BR2934-2.5</f>
        <v>-2.5</v>
      </c>
    </row>
    <row r="2935" customFormat="false" ht="12" hidden="false" customHeight="false" outlineLevel="0" collapsed="false">
      <c r="BS2935" s="96" t="n">
        <f aca="false">BR2935-2.5</f>
        <v>-2.5</v>
      </c>
    </row>
    <row r="2936" customFormat="false" ht="12" hidden="false" customHeight="false" outlineLevel="0" collapsed="false">
      <c r="BS2936" s="96" t="n">
        <f aca="false">BR2936-2.5</f>
        <v>-2.5</v>
      </c>
    </row>
    <row r="2937" customFormat="false" ht="12" hidden="false" customHeight="false" outlineLevel="0" collapsed="false">
      <c r="BS2937" s="96" t="n">
        <f aca="false">BR2937-2.5</f>
        <v>-2.5</v>
      </c>
    </row>
    <row r="2938" customFormat="false" ht="12" hidden="false" customHeight="false" outlineLevel="0" collapsed="false">
      <c r="BS2938" s="96" t="n">
        <f aca="false">BR2938-2.5</f>
        <v>-2.5</v>
      </c>
    </row>
    <row r="2939" customFormat="false" ht="12" hidden="false" customHeight="false" outlineLevel="0" collapsed="false">
      <c r="BS2939" s="96" t="n">
        <f aca="false">BR2939-2.5</f>
        <v>-2.5</v>
      </c>
    </row>
    <row r="2940" customFormat="false" ht="12" hidden="false" customHeight="false" outlineLevel="0" collapsed="false">
      <c r="BS2940" s="96" t="n">
        <f aca="false">BR2940-2.5</f>
        <v>-2.5</v>
      </c>
    </row>
    <row r="2941" customFormat="false" ht="12" hidden="false" customHeight="false" outlineLevel="0" collapsed="false">
      <c r="BS2941" s="96" t="n">
        <f aca="false">BR2941-2.5</f>
        <v>-2.5</v>
      </c>
    </row>
    <row r="2942" customFormat="false" ht="12" hidden="false" customHeight="false" outlineLevel="0" collapsed="false">
      <c r="BS2942" s="96" t="n">
        <f aca="false">BR2942-2.5</f>
        <v>-2.5</v>
      </c>
    </row>
    <row r="2943" customFormat="false" ht="12" hidden="false" customHeight="false" outlineLevel="0" collapsed="false">
      <c r="BS2943" s="96" t="n">
        <f aca="false">BR2943-2.5</f>
        <v>-2.5</v>
      </c>
    </row>
    <row r="2944" customFormat="false" ht="12" hidden="false" customHeight="false" outlineLevel="0" collapsed="false">
      <c r="BS2944" s="96" t="n">
        <f aca="false">BR2944-2.5</f>
        <v>-2.5</v>
      </c>
    </row>
    <row r="2945" customFormat="false" ht="12" hidden="false" customHeight="false" outlineLevel="0" collapsed="false">
      <c r="BS2945" s="96" t="n">
        <f aca="false">BR2945-2.5</f>
        <v>-2.5</v>
      </c>
    </row>
    <row r="2946" customFormat="false" ht="12" hidden="false" customHeight="false" outlineLevel="0" collapsed="false">
      <c r="BS2946" s="96" t="n">
        <f aca="false">BR2946-2.5</f>
        <v>-2.5</v>
      </c>
    </row>
    <row r="2947" customFormat="false" ht="12" hidden="false" customHeight="false" outlineLevel="0" collapsed="false">
      <c r="BS2947" s="96" t="n">
        <f aca="false">BR2947-2.5</f>
        <v>-2.5</v>
      </c>
    </row>
    <row r="2948" customFormat="false" ht="12" hidden="false" customHeight="false" outlineLevel="0" collapsed="false">
      <c r="BS2948" s="96" t="n">
        <f aca="false">BR2948-2.5</f>
        <v>-2.5</v>
      </c>
    </row>
    <row r="2949" customFormat="false" ht="12" hidden="false" customHeight="false" outlineLevel="0" collapsed="false">
      <c r="BS2949" s="96" t="n">
        <f aca="false">BR2949-2.5</f>
        <v>-2.5</v>
      </c>
    </row>
    <row r="2950" customFormat="false" ht="12" hidden="false" customHeight="false" outlineLevel="0" collapsed="false">
      <c r="BS2950" s="96" t="n">
        <f aca="false">BR2950-2.5</f>
        <v>-2.5</v>
      </c>
    </row>
    <row r="2951" customFormat="false" ht="12" hidden="false" customHeight="false" outlineLevel="0" collapsed="false">
      <c r="BS2951" s="96" t="n">
        <f aca="false">BR2951-2.5</f>
        <v>-2.5</v>
      </c>
    </row>
    <row r="2952" customFormat="false" ht="12" hidden="false" customHeight="false" outlineLevel="0" collapsed="false">
      <c r="BS2952" s="96" t="n">
        <f aca="false">BR2952-2.5</f>
        <v>-2.5</v>
      </c>
    </row>
    <row r="2953" customFormat="false" ht="12" hidden="false" customHeight="false" outlineLevel="0" collapsed="false">
      <c r="BS2953" s="96" t="n">
        <f aca="false">BR2953-2.5</f>
        <v>-2.5</v>
      </c>
    </row>
    <row r="2954" customFormat="false" ht="12" hidden="false" customHeight="false" outlineLevel="0" collapsed="false">
      <c r="BS2954" s="96" t="n">
        <f aca="false">BR2954-2.5</f>
        <v>-2.5</v>
      </c>
    </row>
    <row r="2955" customFormat="false" ht="12" hidden="false" customHeight="false" outlineLevel="0" collapsed="false">
      <c r="BS2955" s="96" t="n">
        <f aca="false">BR2955-2.5</f>
        <v>-2.5</v>
      </c>
    </row>
    <row r="2956" customFormat="false" ht="12" hidden="false" customHeight="false" outlineLevel="0" collapsed="false">
      <c r="BS2956" s="96" t="n">
        <f aca="false">BR2956-2.5</f>
        <v>-2.5</v>
      </c>
    </row>
    <row r="2957" customFormat="false" ht="12" hidden="false" customHeight="false" outlineLevel="0" collapsed="false">
      <c r="BS2957" s="96" t="n">
        <f aca="false">BR2957-2.5</f>
        <v>-2.5</v>
      </c>
    </row>
    <row r="2958" customFormat="false" ht="12" hidden="false" customHeight="false" outlineLevel="0" collapsed="false">
      <c r="BS2958" s="96" t="n">
        <f aca="false">BR2958-2.5</f>
        <v>-2.5</v>
      </c>
    </row>
    <row r="2959" customFormat="false" ht="12" hidden="false" customHeight="false" outlineLevel="0" collapsed="false">
      <c r="BS2959" s="96" t="n">
        <f aca="false">BR2959-2.5</f>
        <v>-2.5</v>
      </c>
    </row>
    <row r="2960" customFormat="false" ht="12" hidden="false" customHeight="false" outlineLevel="0" collapsed="false">
      <c r="BS2960" s="96" t="n">
        <f aca="false">BR2960-2.5</f>
        <v>-2.5</v>
      </c>
    </row>
    <row r="2961" customFormat="false" ht="12" hidden="false" customHeight="false" outlineLevel="0" collapsed="false">
      <c r="BS2961" s="96" t="n">
        <f aca="false">BR2961-2.5</f>
        <v>-2.5</v>
      </c>
    </row>
    <row r="2962" customFormat="false" ht="12" hidden="false" customHeight="false" outlineLevel="0" collapsed="false">
      <c r="BS2962" s="96" t="n">
        <f aca="false">BR2962-2.5</f>
        <v>-2.5</v>
      </c>
    </row>
    <row r="2963" customFormat="false" ht="12" hidden="false" customHeight="false" outlineLevel="0" collapsed="false">
      <c r="BS2963" s="96" t="n">
        <f aca="false">BR2963-2.5</f>
        <v>-2.5</v>
      </c>
    </row>
    <row r="2964" customFormat="false" ht="12" hidden="false" customHeight="false" outlineLevel="0" collapsed="false">
      <c r="BS2964" s="96" t="n">
        <f aca="false">BR2964-2.5</f>
        <v>-2.5</v>
      </c>
    </row>
    <row r="2965" customFormat="false" ht="12" hidden="false" customHeight="false" outlineLevel="0" collapsed="false">
      <c r="BS2965" s="96" t="n">
        <f aca="false">BR2965-2.5</f>
        <v>-2.5</v>
      </c>
    </row>
    <row r="2966" customFormat="false" ht="12" hidden="false" customHeight="false" outlineLevel="0" collapsed="false">
      <c r="BS2966" s="96" t="n">
        <f aca="false">BR2966-2.5</f>
        <v>-2.5</v>
      </c>
    </row>
    <row r="2967" customFormat="false" ht="12" hidden="false" customHeight="false" outlineLevel="0" collapsed="false">
      <c r="BS2967" s="96" t="n">
        <f aca="false">BR2967-2.5</f>
        <v>-2.5</v>
      </c>
    </row>
    <row r="2968" customFormat="false" ht="12" hidden="false" customHeight="false" outlineLevel="0" collapsed="false">
      <c r="BS2968" s="96" t="n">
        <f aca="false">BR2968-2.5</f>
        <v>-2.5</v>
      </c>
    </row>
    <row r="2969" customFormat="false" ht="12" hidden="false" customHeight="false" outlineLevel="0" collapsed="false">
      <c r="BS2969" s="96" t="n">
        <f aca="false">BR2969-2.5</f>
        <v>-2.5</v>
      </c>
    </row>
    <row r="2970" customFormat="false" ht="12" hidden="false" customHeight="false" outlineLevel="0" collapsed="false">
      <c r="BS2970" s="96" t="n">
        <f aca="false">BR2970-2.5</f>
        <v>-2.5</v>
      </c>
    </row>
    <row r="2971" customFormat="false" ht="12" hidden="false" customHeight="false" outlineLevel="0" collapsed="false">
      <c r="BS2971" s="96" t="n">
        <f aca="false">BR2971-2.5</f>
        <v>-2.5</v>
      </c>
    </row>
    <row r="2972" customFormat="false" ht="12" hidden="false" customHeight="false" outlineLevel="0" collapsed="false">
      <c r="BS2972" s="96" t="n">
        <f aca="false">BR2972-2.5</f>
        <v>-2.5</v>
      </c>
    </row>
    <row r="2973" customFormat="false" ht="12" hidden="false" customHeight="false" outlineLevel="0" collapsed="false">
      <c r="BS2973" s="96" t="n">
        <f aca="false">BR2973-2.5</f>
        <v>-2.5</v>
      </c>
    </row>
    <row r="2974" customFormat="false" ht="12" hidden="false" customHeight="false" outlineLevel="0" collapsed="false">
      <c r="BS2974" s="96" t="n">
        <f aca="false">BR2974-2.5</f>
        <v>-2.5</v>
      </c>
    </row>
    <row r="2975" customFormat="false" ht="12" hidden="false" customHeight="false" outlineLevel="0" collapsed="false">
      <c r="BS2975" s="96" t="n">
        <f aca="false">BR2975-2.5</f>
        <v>-2.5</v>
      </c>
    </row>
    <row r="2976" customFormat="false" ht="12" hidden="false" customHeight="false" outlineLevel="0" collapsed="false">
      <c r="BS2976" s="96" t="n">
        <f aca="false">BR2976-2.5</f>
        <v>-2.5</v>
      </c>
    </row>
    <row r="2977" customFormat="false" ht="12" hidden="false" customHeight="false" outlineLevel="0" collapsed="false">
      <c r="BS2977" s="96" t="n">
        <f aca="false">BR2977-2.5</f>
        <v>-2.5</v>
      </c>
    </row>
    <row r="2978" customFormat="false" ht="12" hidden="false" customHeight="false" outlineLevel="0" collapsed="false">
      <c r="BS2978" s="96" t="n">
        <f aca="false">BR2978-2.5</f>
        <v>-2.5</v>
      </c>
    </row>
    <row r="2979" customFormat="false" ht="12" hidden="false" customHeight="false" outlineLevel="0" collapsed="false">
      <c r="BS2979" s="96" t="n">
        <f aca="false">BR2979-2.5</f>
        <v>-2.5</v>
      </c>
    </row>
    <row r="2980" customFormat="false" ht="12" hidden="false" customHeight="false" outlineLevel="0" collapsed="false">
      <c r="BS2980" s="96" t="n">
        <f aca="false">BR2980-2.5</f>
        <v>-2.5</v>
      </c>
    </row>
    <row r="2981" customFormat="false" ht="12" hidden="false" customHeight="false" outlineLevel="0" collapsed="false">
      <c r="BS2981" s="96" t="n">
        <f aca="false">BR2981-2.5</f>
        <v>-2.5</v>
      </c>
    </row>
    <row r="2982" customFormat="false" ht="12" hidden="false" customHeight="false" outlineLevel="0" collapsed="false">
      <c r="BS2982" s="96" t="n">
        <f aca="false">BR2982-2.5</f>
        <v>-2.5</v>
      </c>
    </row>
    <row r="2983" customFormat="false" ht="12" hidden="false" customHeight="false" outlineLevel="0" collapsed="false">
      <c r="BS2983" s="96" t="n">
        <f aca="false">BR2983-2.5</f>
        <v>-2.5</v>
      </c>
    </row>
    <row r="2984" customFormat="false" ht="12" hidden="false" customHeight="false" outlineLevel="0" collapsed="false">
      <c r="BS2984" s="96" t="n">
        <f aca="false">BR2984-2.5</f>
        <v>-2.5</v>
      </c>
    </row>
    <row r="2985" customFormat="false" ht="12" hidden="false" customHeight="false" outlineLevel="0" collapsed="false">
      <c r="BS2985" s="96" t="n">
        <f aca="false">BR2985-2.5</f>
        <v>-2.5</v>
      </c>
    </row>
    <row r="2986" customFormat="false" ht="12" hidden="false" customHeight="false" outlineLevel="0" collapsed="false">
      <c r="BS2986" s="96" t="n">
        <f aca="false">BR2986-2.5</f>
        <v>-2.5</v>
      </c>
    </row>
    <row r="2987" customFormat="false" ht="12" hidden="false" customHeight="false" outlineLevel="0" collapsed="false">
      <c r="BS2987" s="96" t="n">
        <f aca="false">BR2987-2.5</f>
        <v>-2.5</v>
      </c>
    </row>
    <row r="2988" customFormat="false" ht="12" hidden="false" customHeight="false" outlineLevel="0" collapsed="false">
      <c r="BS2988" s="96" t="n">
        <f aca="false">BR2988-2.5</f>
        <v>-2.5</v>
      </c>
    </row>
    <row r="2989" customFormat="false" ht="12" hidden="false" customHeight="false" outlineLevel="0" collapsed="false">
      <c r="BS2989" s="96" t="n">
        <f aca="false">BR2989-2.5</f>
        <v>-2.5</v>
      </c>
    </row>
    <row r="2990" customFormat="false" ht="12" hidden="false" customHeight="false" outlineLevel="0" collapsed="false">
      <c r="BS2990" s="96" t="n">
        <f aca="false">BR2990-2.5</f>
        <v>-2.5</v>
      </c>
    </row>
    <row r="2991" customFormat="false" ht="12" hidden="false" customHeight="false" outlineLevel="0" collapsed="false">
      <c r="BS2991" s="96" t="n">
        <f aca="false">BR2991-2.5</f>
        <v>-2.5</v>
      </c>
    </row>
    <row r="2992" customFormat="false" ht="12" hidden="false" customHeight="false" outlineLevel="0" collapsed="false">
      <c r="BS2992" s="96" t="n">
        <f aca="false">BR2992-2.5</f>
        <v>-2.5</v>
      </c>
    </row>
    <row r="2993" customFormat="false" ht="12" hidden="false" customHeight="false" outlineLevel="0" collapsed="false">
      <c r="BS2993" s="96" t="n">
        <f aca="false">BR2993-2.5</f>
        <v>-2.5</v>
      </c>
    </row>
    <row r="2994" customFormat="false" ht="12" hidden="false" customHeight="false" outlineLevel="0" collapsed="false">
      <c r="BS2994" s="96" t="n">
        <f aca="false">BR2994-2.5</f>
        <v>-2.5</v>
      </c>
    </row>
    <row r="2995" customFormat="false" ht="12" hidden="false" customHeight="false" outlineLevel="0" collapsed="false">
      <c r="BS2995" s="96" t="n">
        <f aca="false">BR2995-2.5</f>
        <v>-2.5</v>
      </c>
    </row>
    <row r="2996" customFormat="false" ht="12" hidden="false" customHeight="false" outlineLevel="0" collapsed="false">
      <c r="BS2996" s="96" t="n">
        <f aca="false">BR2996-2.5</f>
        <v>-2.5</v>
      </c>
    </row>
    <row r="2997" customFormat="false" ht="12" hidden="false" customHeight="false" outlineLevel="0" collapsed="false">
      <c r="BS2997" s="96" t="n">
        <f aca="false">BR2997-2.5</f>
        <v>-2.5</v>
      </c>
    </row>
    <row r="2998" customFormat="false" ht="12" hidden="false" customHeight="false" outlineLevel="0" collapsed="false">
      <c r="BS2998" s="96" t="n">
        <f aca="false">BR2998-2.5</f>
        <v>-2.5</v>
      </c>
    </row>
    <row r="2999" customFormat="false" ht="12" hidden="false" customHeight="false" outlineLevel="0" collapsed="false">
      <c r="BS2999" s="96" t="n">
        <f aca="false">BR2999-2.5</f>
        <v>-2.5</v>
      </c>
    </row>
    <row r="3000" customFormat="false" ht="12" hidden="false" customHeight="false" outlineLevel="0" collapsed="false">
      <c r="BS3000" s="96" t="n">
        <f aca="false">BR3000-2.5</f>
        <v>-2.5</v>
      </c>
    </row>
    <row r="3001" customFormat="false" ht="12" hidden="false" customHeight="false" outlineLevel="0" collapsed="false">
      <c r="BS3001" s="96" t="n">
        <f aca="false">BR3001-2.5</f>
        <v>-2.5</v>
      </c>
    </row>
    <row r="3002" customFormat="false" ht="12" hidden="false" customHeight="false" outlineLevel="0" collapsed="false">
      <c r="BS3002" s="96" t="n">
        <f aca="false">BR3002-2.5</f>
        <v>-2.5</v>
      </c>
    </row>
    <row r="3003" customFormat="false" ht="12" hidden="false" customHeight="false" outlineLevel="0" collapsed="false">
      <c r="BS3003" s="96" t="n">
        <f aca="false">BR3003-2.5</f>
        <v>-2.5</v>
      </c>
    </row>
    <row r="3004" customFormat="false" ht="12" hidden="false" customHeight="false" outlineLevel="0" collapsed="false">
      <c r="BS3004" s="96" t="n">
        <f aca="false">BR3004-2.5</f>
        <v>-2.5</v>
      </c>
    </row>
    <row r="3005" customFormat="false" ht="12" hidden="false" customHeight="false" outlineLevel="0" collapsed="false">
      <c r="BS3005" s="96" t="n">
        <f aca="false">BR3005-2.5</f>
        <v>-2.5</v>
      </c>
    </row>
    <row r="3006" customFormat="false" ht="12" hidden="false" customHeight="false" outlineLevel="0" collapsed="false">
      <c r="BS3006" s="96" t="n">
        <f aca="false">BR3006-2.5</f>
        <v>-2.5</v>
      </c>
    </row>
    <row r="3007" customFormat="false" ht="12" hidden="false" customHeight="false" outlineLevel="0" collapsed="false">
      <c r="BS3007" s="96" t="n">
        <f aca="false">BR3007-2.5</f>
        <v>-2.5</v>
      </c>
    </row>
    <row r="3008" customFormat="false" ht="12" hidden="false" customHeight="false" outlineLevel="0" collapsed="false">
      <c r="BS3008" s="96" t="n">
        <f aca="false">BR3008-2.5</f>
        <v>-2.5</v>
      </c>
    </row>
    <row r="3009" customFormat="false" ht="12" hidden="false" customHeight="false" outlineLevel="0" collapsed="false">
      <c r="BS3009" s="96" t="n">
        <f aca="false">BR3009-2.5</f>
        <v>-2.5</v>
      </c>
    </row>
    <row r="3010" customFormat="false" ht="12" hidden="false" customHeight="false" outlineLevel="0" collapsed="false">
      <c r="BS3010" s="96" t="n">
        <f aca="false">BR3010-2.5</f>
        <v>-2.5</v>
      </c>
    </row>
    <row r="3011" customFormat="false" ht="12" hidden="false" customHeight="false" outlineLevel="0" collapsed="false">
      <c r="BS3011" s="96" t="n">
        <f aca="false">BR3011-2.5</f>
        <v>-2.5</v>
      </c>
    </row>
    <row r="3012" customFormat="false" ht="12" hidden="false" customHeight="false" outlineLevel="0" collapsed="false">
      <c r="BS3012" s="96" t="n">
        <f aca="false">BR3012-2.5</f>
        <v>-2.5</v>
      </c>
    </row>
    <row r="3013" customFormat="false" ht="12" hidden="false" customHeight="false" outlineLevel="0" collapsed="false">
      <c r="BS3013" s="96" t="n">
        <f aca="false">BR3013-2.5</f>
        <v>-2.5</v>
      </c>
    </row>
    <row r="3014" customFormat="false" ht="12" hidden="false" customHeight="false" outlineLevel="0" collapsed="false">
      <c r="BS3014" s="96" t="n">
        <f aca="false">BR3014-2.5</f>
        <v>-2.5</v>
      </c>
    </row>
    <row r="3015" customFormat="false" ht="12" hidden="false" customHeight="false" outlineLevel="0" collapsed="false">
      <c r="BS3015" s="96" t="n">
        <f aca="false">BR3015-2.5</f>
        <v>-2.5</v>
      </c>
    </row>
    <row r="3016" customFormat="false" ht="12" hidden="false" customHeight="false" outlineLevel="0" collapsed="false">
      <c r="BS3016" s="96" t="n">
        <f aca="false">BR3016-2.5</f>
        <v>-2.5</v>
      </c>
    </row>
    <row r="3017" customFormat="false" ht="12" hidden="false" customHeight="false" outlineLevel="0" collapsed="false">
      <c r="BS3017" s="96" t="n">
        <f aca="false">BR3017-2.5</f>
        <v>-2.5</v>
      </c>
    </row>
    <row r="3018" customFormat="false" ht="12" hidden="false" customHeight="false" outlineLevel="0" collapsed="false">
      <c r="BS3018" s="96" t="n">
        <f aca="false">BR3018-2.5</f>
        <v>-2.5</v>
      </c>
    </row>
    <row r="3019" customFormat="false" ht="12" hidden="false" customHeight="false" outlineLevel="0" collapsed="false">
      <c r="BS3019" s="96" t="n">
        <f aca="false">BR3019-2.5</f>
        <v>-2.5</v>
      </c>
    </row>
    <row r="3020" customFormat="false" ht="12" hidden="false" customHeight="false" outlineLevel="0" collapsed="false">
      <c r="BS3020" s="96" t="n">
        <f aca="false">BR3020-2.5</f>
        <v>-2.5</v>
      </c>
    </row>
    <row r="3021" customFormat="false" ht="12" hidden="false" customHeight="false" outlineLevel="0" collapsed="false">
      <c r="BS3021" s="96" t="n">
        <f aca="false">BR3021-2.5</f>
        <v>-2.5</v>
      </c>
    </row>
    <row r="3022" customFormat="false" ht="12" hidden="false" customHeight="false" outlineLevel="0" collapsed="false">
      <c r="BS3022" s="96" t="n">
        <f aca="false">BR3022-2.5</f>
        <v>-2.5</v>
      </c>
    </row>
    <row r="3023" customFormat="false" ht="12" hidden="false" customHeight="false" outlineLevel="0" collapsed="false">
      <c r="BS3023" s="96" t="n">
        <f aca="false">BR3023-2.5</f>
        <v>-2.5</v>
      </c>
    </row>
    <row r="3024" customFormat="false" ht="12" hidden="false" customHeight="false" outlineLevel="0" collapsed="false">
      <c r="BS3024" s="96" t="n">
        <f aca="false">BR3024-2.5</f>
        <v>-2.5</v>
      </c>
    </row>
    <row r="3025" customFormat="false" ht="12" hidden="false" customHeight="false" outlineLevel="0" collapsed="false">
      <c r="BS3025" s="96" t="n">
        <f aca="false">BR3025-2.5</f>
        <v>-2.5</v>
      </c>
    </row>
    <row r="3026" customFormat="false" ht="12" hidden="false" customHeight="false" outlineLevel="0" collapsed="false">
      <c r="BS3026" s="96" t="n">
        <f aca="false">BR3026-2.5</f>
        <v>-2.5</v>
      </c>
    </row>
    <row r="3027" customFormat="false" ht="12" hidden="false" customHeight="false" outlineLevel="0" collapsed="false">
      <c r="BS3027" s="96" t="n">
        <f aca="false">BR3027-2.5</f>
        <v>-2.5</v>
      </c>
    </row>
    <row r="3028" customFormat="false" ht="12" hidden="false" customHeight="false" outlineLevel="0" collapsed="false">
      <c r="BS3028" s="96" t="n">
        <f aca="false">BR3028-2.5</f>
        <v>-2.5</v>
      </c>
    </row>
    <row r="3029" customFormat="false" ht="12" hidden="false" customHeight="false" outlineLevel="0" collapsed="false">
      <c r="BS3029" s="96" t="n">
        <f aca="false">BR3029-2.5</f>
        <v>-2.5</v>
      </c>
    </row>
    <row r="3030" customFormat="false" ht="12" hidden="false" customHeight="false" outlineLevel="0" collapsed="false">
      <c r="BS3030" s="96" t="n">
        <f aca="false">BR3030-2.5</f>
        <v>-2.5</v>
      </c>
    </row>
    <row r="3031" customFormat="false" ht="12" hidden="false" customHeight="false" outlineLevel="0" collapsed="false">
      <c r="BS3031" s="96" t="n">
        <f aca="false">BR3031-2.5</f>
        <v>-2.5</v>
      </c>
    </row>
    <row r="3032" customFormat="false" ht="12" hidden="false" customHeight="false" outlineLevel="0" collapsed="false">
      <c r="BS3032" s="96" t="n">
        <f aca="false">BR3032-2.5</f>
        <v>-2.5</v>
      </c>
    </row>
    <row r="3033" customFormat="false" ht="12" hidden="false" customHeight="false" outlineLevel="0" collapsed="false">
      <c r="BS3033" s="96" t="n">
        <f aca="false">BR3033-2.5</f>
        <v>-2.5</v>
      </c>
    </row>
    <row r="3034" customFormat="false" ht="12" hidden="false" customHeight="false" outlineLevel="0" collapsed="false">
      <c r="BS3034" s="96" t="n">
        <f aca="false">BR3034-2.5</f>
        <v>-2.5</v>
      </c>
    </row>
    <row r="3035" customFormat="false" ht="12" hidden="false" customHeight="false" outlineLevel="0" collapsed="false">
      <c r="BS3035" s="96" t="n">
        <f aca="false">BR3035-2.5</f>
        <v>-2.5</v>
      </c>
    </row>
    <row r="3036" customFormat="false" ht="12" hidden="false" customHeight="false" outlineLevel="0" collapsed="false">
      <c r="BS3036" s="96" t="n">
        <f aca="false">BR3036-2.5</f>
        <v>-2.5</v>
      </c>
    </row>
    <row r="3037" customFormat="false" ht="12" hidden="false" customHeight="false" outlineLevel="0" collapsed="false">
      <c r="BS3037" s="96" t="n">
        <f aca="false">BR3037-2.5</f>
        <v>-2.5</v>
      </c>
    </row>
    <row r="3038" customFormat="false" ht="12" hidden="false" customHeight="false" outlineLevel="0" collapsed="false">
      <c r="BS3038" s="96" t="n">
        <f aca="false">BR3038-2.5</f>
        <v>-2.5</v>
      </c>
    </row>
    <row r="3039" customFormat="false" ht="12" hidden="false" customHeight="false" outlineLevel="0" collapsed="false">
      <c r="BS3039" s="96" t="n">
        <f aca="false">BR3039-2.5</f>
        <v>-2.5</v>
      </c>
    </row>
    <row r="3040" customFormat="false" ht="12" hidden="false" customHeight="false" outlineLevel="0" collapsed="false">
      <c r="BS3040" s="96" t="n">
        <f aca="false">BR3040-2.5</f>
        <v>-2.5</v>
      </c>
    </row>
    <row r="3041" customFormat="false" ht="12" hidden="false" customHeight="false" outlineLevel="0" collapsed="false">
      <c r="BS3041" s="96" t="n">
        <f aca="false">BR3041-2.5</f>
        <v>-2.5</v>
      </c>
    </row>
    <row r="3042" customFormat="false" ht="12" hidden="false" customHeight="false" outlineLevel="0" collapsed="false">
      <c r="BS3042" s="96" t="n">
        <f aca="false">BR3042-2.5</f>
        <v>-2.5</v>
      </c>
    </row>
    <row r="3043" customFormat="false" ht="12" hidden="false" customHeight="false" outlineLevel="0" collapsed="false">
      <c r="BS3043" s="96" t="n">
        <f aca="false">BR3043-2.5</f>
        <v>-2.5</v>
      </c>
    </row>
    <row r="3044" customFormat="false" ht="12" hidden="false" customHeight="false" outlineLevel="0" collapsed="false">
      <c r="BS3044" s="96" t="n">
        <f aca="false">BR3044-2.5</f>
        <v>-2.5</v>
      </c>
    </row>
    <row r="3045" customFormat="false" ht="12" hidden="false" customHeight="false" outlineLevel="0" collapsed="false">
      <c r="BS3045" s="96" t="n">
        <f aca="false">BR3045-2.5</f>
        <v>-2.5</v>
      </c>
    </row>
    <row r="3046" customFormat="false" ht="12" hidden="false" customHeight="false" outlineLevel="0" collapsed="false">
      <c r="BS3046" s="96" t="n">
        <f aca="false">BR3046-2.5</f>
        <v>-2.5</v>
      </c>
    </row>
    <row r="3047" customFormat="false" ht="12" hidden="false" customHeight="false" outlineLevel="0" collapsed="false">
      <c r="BS3047" s="96" t="n">
        <f aca="false">BR3047-2.5</f>
        <v>-2.5</v>
      </c>
    </row>
    <row r="3048" customFormat="false" ht="12" hidden="false" customHeight="false" outlineLevel="0" collapsed="false">
      <c r="BS3048" s="96" t="n">
        <f aca="false">BR3048-2.5</f>
        <v>-2.5</v>
      </c>
    </row>
    <row r="3049" customFormat="false" ht="12" hidden="false" customHeight="false" outlineLevel="0" collapsed="false">
      <c r="BS3049" s="96" t="n">
        <f aca="false">BR3049-2.5</f>
        <v>-2.5</v>
      </c>
    </row>
    <row r="3050" customFormat="false" ht="12" hidden="false" customHeight="false" outlineLevel="0" collapsed="false">
      <c r="BS3050" s="96" t="n">
        <f aca="false">BR3050-2.5</f>
        <v>-2.5</v>
      </c>
    </row>
    <row r="3051" customFormat="false" ht="12" hidden="false" customHeight="false" outlineLevel="0" collapsed="false">
      <c r="BS3051" s="96" t="n">
        <f aca="false">BR3051-2.5</f>
        <v>-2.5</v>
      </c>
    </row>
    <row r="3052" customFormat="false" ht="12" hidden="false" customHeight="false" outlineLevel="0" collapsed="false">
      <c r="BS3052" s="96" t="n">
        <f aca="false">BR3052-2.5</f>
        <v>-2.5</v>
      </c>
    </row>
    <row r="3053" customFormat="false" ht="12" hidden="false" customHeight="false" outlineLevel="0" collapsed="false">
      <c r="BS3053" s="96" t="n">
        <f aca="false">BR3053-2.5</f>
        <v>-2.5</v>
      </c>
    </row>
    <row r="3054" customFormat="false" ht="12" hidden="false" customHeight="false" outlineLevel="0" collapsed="false">
      <c r="BS3054" s="96" t="n">
        <f aca="false">BR3054-2.5</f>
        <v>-2.5</v>
      </c>
    </row>
    <row r="3055" customFormat="false" ht="12" hidden="false" customHeight="false" outlineLevel="0" collapsed="false">
      <c r="BS3055" s="96" t="n">
        <f aca="false">BR3055-2.5</f>
        <v>-2.5</v>
      </c>
    </row>
    <row r="3056" customFormat="false" ht="12" hidden="false" customHeight="false" outlineLevel="0" collapsed="false">
      <c r="BS3056" s="96" t="n">
        <f aca="false">BR3056-2.5</f>
        <v>-2.5</v>
      </c>
    </row>
    <row r="3057" customFormat="false" ht="12" hidden="false" customHeight="false" outlineLevel="0" collapsed="false">
      <c r="BS3057" s="96" t="n">
        <f aca="false">BR3057-2.5</f>
        <v>-2.5</v>
      </c>
    </row>
    <row r="3058" customFormat="false" ht="12" hidden="false" customHeight="false" outlineLevel="0" collapsed="false">
      <c r="BS3058" s="96" t="n">
        <f aca="false">BR3058-2.5</f>
        <v>-2.5</v>
      </c>
    </row>
    <row r="3059" customFormat="false" ht="12" hidden="false" customHeight="false" outlineLevel="0" collapsed="false">
      <c r="BS3059" s="96" t="n">
        <f aca="false">BR3059-2.5</f>
        <v>-2.5</v>
      </c>
    </row>
    <row r="3060" customFormat="false" ht="12" hidden="false" customHeight="false" outlineLevel="0" collapsed="false">
      <c r="BS3060" s="96" t="n">
        <f aca="false">BR3060-2.5</f>
        <v>-2.5</v>
      </c>
    </row>
    <row r="3061" customFormat="false" ht="12" hidden="false" customHeight="false" outlineLevel="0" collapsed="false">
      <c r="BS3061" s="96" t="n">
        <f aca="false">BR3061-2.5</f>
        <v>-2.5</v>
      </c>
    </row>
    <row r="3062" customFormat="false" ht="12" hidden="false" customHeight="false" outlineLevel="0" collapsed="false">
      <c r="BS3062" s="96" t="n">
        <f aca="false">BR3062-2.5</f>
        <v>-2.5</v>
      </c>
    </row>
    <row r="3063" customFormat="false" ht="12" hidden="false" customHeight="false" outlineLevel="0" collapsed="false">
      <c r="BS3063" s="96" t="n">
        <f aca="false">BR3063-2.5</f>
        <v>-2.5</v>
      </c>
    </row>
    <row r="3064" customFormat="false" ht="12" hidden="false" customHeight="false" outlineLevel="0" collapsed="false">
      <c r="BS3064" s="96" t="n">
        <f aca="false">BR3064-2.5</f>
        <v>-2.5</v>
      </c>
    </row>
    <row r="3065" customFormat="false" ht="12" hidden="false" customHeight="false" outlineLevel="0" collapsed="false">
      <c r="BS3065" s="96" t="n">
        <f aca="false">BR3065-2.5</f>
        <v>-2.5</v>
      </c>
    </row>
    <row r="3066" customFormat="false" ht="12" hidden="false" customHeight="false" outlineLevel="0" collapsed="false">
      <c r="BS3066" s="96" t="n">
        <f aca="false">BR3066-2.5</f>
        <v>-2.5</v>
      </c>
    </row>
    <row r="3067" customFormat="false" ht="12" hidden="false" customHeight="false" outlineLevel="0" collapsed="false">
      <c r="BS3067" s="96" t="n">
        <f aca="false">BR3067-2.5</f>
        <v>-2.5</v>
      </c>
    </row>
    <row r="3068" customFormat="false" ht="12" hidden="false" customHeight="false" outlineLevel="0" collapsed="false">
      <c r="BS3068" s="96" t="n">
        <f aca="false">BR3068-2.5</f>
        <v>-2.5</v>
      </c>
    </row>
    <row r="3069" customFormat="false" ht="12" hidden="false" customHeight="false" outlineLevel="0" collapsed="false">
      <c r="BS3069" s="96" t="n">
        <f aca="false">BR3069-2.5</f>
        <v>-2.5</v>
      </c>
    </row>
    <row r="3070" customFormat="false" ht="12" hidden="false" customHeight="false" outlineLevel="0" collapsed="false">
      <c r="BS3070" s="96" t="n">
        <f aca="false">BR3070-2.5</f>
        <v>-2.5</v>
      </c>
    </row>
    <row r="3071" customFormat="false" ht="12" hidden="false" customHeight="false" outlineLevel="0" collapsed="false">
      <c r="BS3071" s="96" t="n">
        <f aca="false">BR3071-2.5</f>
        <v>-2.5</v>
      </c>
    </row>
    <row r="3072" customFormat="false" ht="12" hidden="false" customHeight="false" outlineLevel="0" collapsed="false">
      <c r="BS3072" s="96" t="n">
        <f aca="false">BR3072-2.5</f>
        <v>-2.5</v>
      </c>
    </row>
    <row r="3073" customFormat="false" ht="12" hidden="false" customHeight="false" outlineLevel="0" collapsed="false">
      <c r="BS3073" s="96" t="n">
        <f aca="false">BR3073-2.5</f>
        <v>-2.5</v>
      </c>
    </row>
    <row r="3074" customFormat="false" ht="12" hidden="false" customHeight="false" outlineLevel="0" collapsed="false">
      <c r="BS3074" s="96" t="n">
        <f aca="false">BR3074-2.5</f>
        <v>-2.5</v>
      </c>
    </row>
    <row r="3075" customFormat="false" ht="12" hidden="false" customHeight="false" outlineLevel="0" collapsed="false">
      <c r="BS3075" s="96" t="n">
        <f aca="false">BR3075-2.5</f>
        <v>-2.5</v>
      </c>
    </row>
    <row r="3076" customFormat="false" ht="12" hidden="false" customHeight="false" outlineLevel="0" collapsed="false">
      <c r="BS3076" s="96" t="n">
        <f aca="false">BR3076-2.5</f>
        <v>-2.5</v>
      </c>
    </row>
    <row r="3077" customFormat="false" ht="12" hidden="false" customHeight="false" outlineLevel="0" collapsed="false">
      <c r="BS3077" s="96" t="n">
        <f aca="false">BR3077-2.5</f>
        <v>-2.5</v>
      </c>
    </row>
    <row r="3078" customFormat="false" ht="12" hidden="false" customHeight="false" outlineLevel="0" collapsed="false">
      <c r="BS3078" s="96" t="n">
        <f aca="false">BR3078-2.5</f>
        <v>-2.5</v>
      </c>
    </row>
    <row r="3079" customFormat="false" ht="12" hidden="false" customHeight="false" outlineLevel="0" collapsed="false">
      <c r="BS3079" s="96" t="n">
        <f aca="false">BR3079-2.5</f>
        <v>-2.5</v>
      </c>
    </row>
    <row r="3080" customFormat="false" ht="12" hidden="false" customHeight="false" outlineLevel="0" collapsed="false">
      <c r="BS3080" s="96" t="n">
        <f aca="false">BR3080-2.5</f>
        <v>-2.5</v>
      </c>
    </row>
    <row r="3081" customFormat="false" ht="12" hidden="false" customHeight="false" outlineLevel="0" collapsed="false">
      <c r="BS3081" s="96" t="n">
        <f aca="false">BR3081-2.5</f>
        <v>-2.5</v>
      </c>
    </row>
    <row r="3082" customFormat="false" ht="12" hidden="false" customHeight="false" outlineLevel="0" collapsed="false">
      <c r="BS3082" s="96" t="n">
        <f aca="false">BR3082-2.5</f>
        <v>-2.5</v>
      </c>
    </row>
    <row r="3083" customFormat="false" ht="12" hidden="false" customHeight="false" outlineLevel="0" collapsed="false">
      <c r="BS3083" s="96" t="n">
        <f aca="false">BR3083-2.5</f>
        <v>-2.5</v>
      </c>
    </row>
    <row r="3084" customFormat="false" ht="12" hidden="false" customHeight="false" outlineLevel="0" collapsed="false">
      <c r="BS3084" s="96" t="n">
        <f aca="false">BR3084-2.5</f>
        <v>-2.5</v>
      </c>
    </row>
    <row r="3085" customFormat="false" ht="12" hidden="false" customHeight="false" outlineLevel="0" collapsed="false">
      <c r="BS3085" s="96" t="n">
        <f aca="false">BR3085-2.5</f>
        <v>-2.5</v>
      </c>
    </row>
    <row r="3086" customFormat="false" ht="12" hidden="false" customHeight="false" outlineLevel="0" collapsed="false">
      <c r="BS3086" s="96" t="n">
        <f aca="false">BR3086-2.5</f>
        <v>-2.5</v>
      </c>
    </row>
    <row r="3087" customFormat="false" ht="12" hidden="false" customHeight="false" outlineLevel="0" collapsed="false">
      <c r="BS3087" s="96" t="n">
        <f aca="false">BR3087-2.5</f>
        <v>-2.5</v>
      </c>
    </row>
    <row r="3088" customFormat="false" ht="12" hidden="false" customHeight="false" outlineLevel="0" collapsed="false">
      <c r="BS3088" s="96" t="n">
        <f aca="false">BR3088-2.5</f>
        <v>-2.5</v>
      </c>
    </row>
    <row r="3089" customFormat="false" ht="12" hidden="false" customHeight="false" outlineLevel="0" collapsed="false">
      <c r="BS3089" s="96" t="n">
        <f aca="false">BR3089-2.5</f>
        <v>-2.5</v>
      </c>
    </row>
    <row r="3090" customFormat="false" ht="12" hidden="false" customHeight="false" outlineLevel="0" collapsed="false">
      <c r="BS3090" s="96" t="n">
        <f aca="false">BR3090-2.5</f>
        <v>-2.5</v>
      </c>
    </row>
    <row r="3091" customFormat="false" ht="12" hidden="false" customHeight="false" outlineLevel="0" collapsed="false">
      <c r="BS3091" s="96" t="n">
        <f aca="false">BR3091-2.5</f>
        <v>-2.5</v>
      </c>
    </row>
    <row r="3092" customFormat="false" ht="12" hidden="false" customHeight="false" outlineLevel="0" collapsed="false">
      <c r="BS3092" s="96" t="n">
        <f aca="false">BR3092-2.5</f>
        <v>-2.5</v>
      </c>
    </row>
    <row r="3093" customFormat="false" ht="12" hidden="false" customHeight="false" outlineLevel="0" collapsed="false">
      <c r="BS3093" s="96" t="n">
        <f aca="false">BR3093-2.5</f>
        <v>-2.5</v>
      </c>
    </row>
    <row r="3094" customFormat="false" ht="12" hidden="false" customHeight="false" outlineLevel="0" collapsed="false">
      <c r="BS3094" s="96" t="n">
        <f aca="false">BR3094-2.5</f>
        <v>-2.5</v>
      </c>
    </row>
    <row r="3095" customFormat="false" ht="12" hidden="false" customHeight="false" outlineLevel="0" collapsed="false">
      <c r="BS3095" s="96" t="n">
        <f aca="false">BR3095-2.5</f>
        <v>-2.5</v>
      </c>
    </row>
    <row r="3096" customFormat="false" ht="12" hidden="false" customHeight="false" outlineLevel="0" collapsed="false">
      <c r="BS3096" s="96" t="n">
        <f aca="false">BR3096-2.5</f>
        <v>-2.5</v>
      </c>
    </row>
    <row r="3097" customFormat="false" ht="12" hidden="false" customHeight="false" outlineLevel="0" collapsed="false">
      <c r="BS3097" s="96" t="n">
        <f aca="false">BR3097-2.5</f>
        <v>-2.5</v>
      </c>
    </row>
    <row r="3098" customFormat="false" ht="12" hidden="false" customHeight="false" outlineLevel="0" collapsed="false">
      <c r="BS3098" s="96" t="n">
        <f aca="false">BR3098-2.5</f>
        <v>-2.5</v>
      </c>
    </row>
    <row r="3099" customFormat="false" ht="12" hidden="false" customHeight="false" outlineLevel="0" collapsed="false">
      <c r="BS3099" s="96" t="n">
        <f aca="false">BR3099-2.5</f>
        <v>-2.5</v>
      </c>
    </row>
    <row r="3100" customFormat="false" ht="12" hidden="false" customHeight="false" outlineLevel="0" collapsed="false">
      <c r="BS3100" s="96" t="n">
        <f aca="false">BR3100-2.5</f>
        <v>-2.5</v>
      </c>
    </row>
    <row r="3101" customFormat="false" ht="12" hidden="false" customHeight="false" outlineLevel="0" collapsed="false">
      <c r="BS3101" s="96" t="n">
        <f aca="false">BR3101-2.5</f>
        <v>-2.5</v>
      </c>
    </row>
    <row r="3102" customFormat="false" ht="12" hidden="false" customHeight="false" outlineLevel="0" collapsed="false">
      <c r="BS3102" s="96" t="n">
        <f aca="false">BR3102-2.5</f>
        <v>-2.5</v>
      </c>
    </row>
    <row r="3103" customFormat="false" ht="12" hidden="false" customHeight="false" outlineLevel="0" collapsed="false">
      <c r="BS3103" s="96" t="n">
        <f aca="false">BR3103-2.5</f>
        <v>-2.5</v>
      </c>
    </row>
    <row r="3104" customFormat="false" ht="12" hidden="false" customHeight="false" outlineLevel="0" collapsed="false">
      <c r="BS3104" s="96" t="n">
        <f aca="false">BR3104-2.5</f>
        <v>-2.5</v>
      </c>
    </row>
    <row r="3105" customFormat="false" ht="12" hidden="false" customHeight="false" outlineLevel="0" collapsed="false">
      <c r="BS3105" s="96" t="n">
        <f aca="false">BR3105-2.5</f>
        <v>-2.5</v>
      </c>
    </row>
    <row r="3106" customFormat="false" ht="12" hidden="false" customHeight="false" outlineLevel="0" collapsed="false">
      <c r="BS3106" s="96" t="n">
        <f aca="false">BR3106-2.5</f>
        <v>-2.5</v>
      </c>
    </row>
    <row r="3107" customFormat="false" ht="12" hidden="false" customHeight="false" outlineLevel="0" collapsed="false">
      <c r="BS3107" s="96" t="n">
        <f aca="false">BR3107-2.5</f>
        <v>-2.5</v>
      </c>
    </row>
    <row r="3108" customFormat="false" ht="12" hidden="false" customHeight="false" outlineLevel="0" collapsed="false">
      <c r="BS3108" s="96" t="n">
        <f aca="false">BR3108-2.5</f>
        <v>-2.5</v>
      </c>
    </row>
    <row r="3109" customFormat="false" ht="12" hidden="false" customHeight="false" outlineLevel="0" collapsed="false">
      <c r="BS3109" s="96" t="n">
        <f aca="false">BR3109-2.5</f>
        <v>-2.5</v>
      </c>
    </row>
    <row r="3110" customFormat="false" ht="12" hidden="false" customHeight="false" outlineLevel="0" collapsed="false">
      <c r="BS3110" s="96" t="n">
        <f aca="false">BR3110-2.5</f>
        <v>-2.5</v>
      </c>
    </row>
    <row r="3111" customFormat="false" ht="12" hidden="false" customHeight="false" outlineLevel="0" collapsed="false">
      <c r="BS3111" s="96" t="n">
        <f aca="false">BR3111-2.5</f>
        <v>-2.5</v>
      </c>
    </row>
    <row r="3112" customFormat="false" ht="12" hidden="false" customHeight="false" outlineLevel="0" collapsed="false">
      <c r="BS3112" s="96" t="n">
        <f aca="false">BR3112-2.5</f>
        <v>-2.5</v>
      </c>
    </row>
    <row r="3113" customFormat="false" ht="12" hidden="false" customHeight="false" outlineLevel="0" collapsed="false">
      <c r="BS3113" s="96" t="n">
        <f aca="false">BR3113-2.5</f>
        <v>-2.5</v>
      </c>
    </row>
    <row r="3114" customFormat="false" ht="12" hidden="false" customHeight="false" outlineLevel="0" collapsed="false">
      <c r="BS3114" s="96" t="n">
        <f aca="false">BR3114-2.5</f>
        <v>-2.5</v>
      </c>
    </row>
    <row r="3115" customFormat="false" ht="12" hidden="false" customHeight="false" outlineLevel="0" collapsed="false">
      <c r="BS3115" s="96" t="n">
        <f aca="false">BR3115-2.5</f>
        <v>-2.5</v>
      </c>
    </row>
    <row r="3116" customFormat="false" ht="12" hidden="false" customHeight="false" outlineLevel="0" collapsed="false">
      <c r="BS3116" s="96" t="n">
        <f aca="false">BR3116-2.5</f>
        <v>-2.5</v>
      </c>
    </row>
    <row r="3117" customFormat="false" ht="12" hidden="false" customHeight="false" outlineLevel="0" collapsed="false">
      <c r="BS3117" s="96" t="n">
        <f aca="false">BR3117-2.5</f>
        <v>-2.5</v>
      </c>
    </row>
    <row r="3118" customFormat="false" ht="12" hidden="false" customHeight="false" outlineLevel="0" collapsed="false">
      <c r="BS3118" s="96" t="n">
        <f aca="false">BR3118-2.5</f>
        <v>-2.5</v>
      </c>
    </row>
    <row r="3119" customFormat="false" ht="12" hidden="false" customHeight="false" outlineLevel="0" collapsed="false">
      <c r="BS3119" s="96" t="n">
        <f aca="false">BR3119-2.5</f>
        <v>-2.5</v>
      </c>
    </row>
    <row r="3120" customFormat="false" ht="12" hidden="false" customHeight="false" outlineLevel="0" collapsed="false">
      <c r="BS3120" s="96" t="n">
        <f aca="false">BR3120-2.5</f>
        <v>-2.5</v>
      </c>
    </row>
    <row r="3121" customFormat="false" ht="12" hidden="false" customHeight="false" outlineLevel="0" collapsed="false">
      <c r="BS3121" s="96" t="n">
        <f aca="false">BR3121-2.5</f>
        <v>-2.5</v>
      </c>
    </row>
    <row r="3122" customFormat="false" ht="12" hidden="false" customHeight="false" outlineLevel="0" collapsed="false">
      <c r="BS3122" s="96" t="n">
        <f aca="false">BR3122-2.5</f>
        <v>-2.5</v>
      </c>
    </row>
    <row r="3123" customFormat="false" ht="12" hidden="false" customHeight="false" outlineLevel="0" collapsed="false">
      <c r="BS3123" s="96" t="n">
        <f aca="false">BR3123-2.5</f>
        <v>-2.5</v>
      </c>
    </row>
    <row r="3124" customFormat="false" ht="12" hidden="false" customHeight="false" outlineLevel="0" collapsed="false">
      <c r="BS3124" s="96" t="n">
        <f aca="false">BR3124-2.5</f>
        <v>-2.5</v>
      </c>
    </row>
    <row r="3125" customFormat="false" ht="12" hidden="false" customHeight="false" outlineLevel="0" collapsed="false">
      <c r="BS3125" s="96" t="n">
        <f aca="false">BR3125-2.5</f>
        <v>-2.5</v>
      </c>
    </row>
    <row r="3126" customFormat="false" ht="12" hidden="false" customHeight="false" outlineLevel="0" collapsed="false">
      <c r="BS3126" s="96" t="n">
        <f aca="false">BR3126-2.5</f>
        <v>-2.5</v>
      </c>
    </row>
    <row r="3127" customFormat="false" ht="12" hidden="false" customHeight="false" outlineLevel="0" collapsed="false">
      <c r="BS3127" s="96" t="n">
        <f aca="false">BR3127-2.5</f>
        <v>-2.5</v>
      </c>
    </row>
    <row r="3128" customFormat="false" ht="12" hidden="false" customHeight="false" outlineLevel="0" collapsed="false">
      <c r="BS3128" s="96" t="n">
        <f aca="false">BR3128-2.5</f>
        <v>-2.5</v>
      </c>
    </row>
    <row r="3129" customFormat="false" ht="12" hidden="false" customHeight="false" outlineLevel="0" collapsed="false">
      <c r="BS3129" s="96" t="n">
        <f aca="false">BR3129-2.5</f>
        <v>-2.5</v>
      </c>
    </row>
    <row r="3130" customFormat="false" ht="12" hidden="false" customHeight="false" outlineLevel="0" collapsed="false">
      <c r="BS3130" s="96" t="n">
        <f aca="false">BR3130-2.5</f>
        <v>-2.5</v>
      </c>
    </row>
    <row r="3131" customFormat="false" ht="12" hidden="false" customHeight="false" outlineLevel="0" collapsed="false">
      <c r="BS3131" s="96" t="n">
        <f aca="false">BR3131-2.5</f>
        <v>-2.5</v>
      </c>
    </row>
    <row r="3132" customFormat="false" ht="12" hidden="false" customHeight="false" outlineLevel="0" collapsed="false">
      <c r="BS3132" s="96" t="n">
        <f aca="false">BR3132-2.5</f>
        <v>-2.5</v>
      </c>
    </row>
    <row r="3133" customFormat="false" ht="12" hidden="false" customHeight="false" outlineLevel="0" collapsed="false">
      <c r="BS3133" s="96" t="n">
        <f aca="false">BR3133-2.5</f>
        <v>-2.5</v>
      </c>
    </row>
    <row r="3134" customFormat="false" ht="12" hidden="false" customHeight="false" outlineLevel="0" collapsed="false">
      <c r="BS3134" s="96" t="n">
        <f aca="false">BR3134-2.5</f>
        <v>-2.5</v>
      </c>
    </row>
    <row r="3135" customFormat="false" ht="12" hidden="false" customHeight="false" outlineLevel="0" collapsed="false">
      <c r="BS3135" s="96" t="n">
        <f aca="false">BR3135-2.5</f>
        <v>-2.5</v>
      </c>
    </row>
    <row r="3136" customFormat="false" ht="12" hidden="false" customHeight="false" outlineLevel="0" collapsed="false">
      <c r="BS3136" s="96" t="n">
        <f aca="false">BR3136-2.5</f>
        <v>-2.5</v>
      </c>
    </row>
    <row r="3137" customFormat="false" ht="12" hidden="false" customHeight="false" outlineLevel="0" collapsed="false">
      <c r="BS3137" s="96" t="n">
        <f aca="false">BR3137-2.5</f>
        <v>-2.5</v>
      </c>
    </row>
    <row r="3138" customFormat="false" ht="12" hidden="false" customHeight="false" outlineLevel="0" collapsed="false">
      <c r="BS3138" s="96" t="n">
        <f aca="false">BR3138-2.5</f>
        <v>-2.5</v>
      </c>
    </row>
    <row r="3139" customFormat="false" ht="12" hidden="false" customHeight="false" outlineLevel="0" collapsed="false">
      <c r="BS3139" s="96" t="n">
        <f aca="false">BR3139-2.5</f>
        <v>-2.5</v>
      </c>
    </row>
    <row r="3140" customFormat="false" ht="12" hidden="false" customHeight="false" outlineLevel="0" collapsed="false">
      <c r="BS3140" s="96" t="n">
        <f aca="false">BR3140-2.5</f>
        <v>-2.5</v>
      </c>
    </row>
    <row r="3141" customFormat="false" ht="12" hidden="false" customHeight="false" outlineLevel="0" collapsed="false">
      <c r="BS3141" s="96" t="n">
        <f aca="false">BR3141-2.5</f>
        <v>-2.5</v>
      </c>
    </row>
    <row r="3142" customFormat="false" ht="12" hidden="false" customHeight="false" outlineLevel="0" collapsed="false">
      <c r="BS3142" s="96" t="n">
        <f aca="false">BR3142-2.5</f>
        <v>-2.5</v>
      </c>
    </row>
    <row r="3143" customFormat="false" ht="12" hidden="false" customHeight="false" outlineLevel="0" collapsed="false">
      <c r="BS3143" s="96" t="n">
        <f aca="false">BR3143-2.5</f>
        <v>-2.5</v>
      </c>
    </row>
    <row r="3144" customFormat="false" ht="12" hidden="false" customHeight="false" outlineLevel="0" collapsed="false">
      <c r="BS3144" s="96" t="n">
        <f aca="false">BR3144-2.5</f>
        <v>-2.5</v>
      </c>
    </row>
    <row r="3145" customFormat="false" ht="12" hidden="false" customHeight="false" outlineLevel="0" collapsed="false">
      <c r="BS3145" s="96" t="n">
        <f aca="false">BR3145-2.5</f>
        <v>-2.5</v>
      </c>
    </row>
    <row r="3146" customFormat="false" ht="12" hidden="false" customHeight="false" outlineLevel="0" collapsed="false">
      <c r="BS3146" s="96" t="n">
        <f aca="false">BR3146-2.5</f>
        <v>-2.5</v>
      </c>
    </row>
    <row r="3147" customFormat="false" ht="12" hidden="false" customHeight="false" outlineLevel="0" collapsed="false">
      <c r="BS3147" s="96" t="n">
        <f aca="false">BR3147-2.5</f>
        <v>-2.5</v>
      </c>
    </row>
    <row r="3148" customFormat="false" ht="12" hidden="false" customHeight="false" outlineLevel="0" collapsed="false">
      <c r="BS3148" s="96" t="n">
        <f aca="false">BR3148-2.5</f>
        <v>-2.5</v>
      </c>
    </row>
    <row r="3149" customFormat="false" ht="12" hidden="false" customHeight="false" outlineLevel="0" collapsed="false">
      <c r="BS3149" s="96" t="n">
        <f aca="false">BR3149-2.5</f>
        <v>-2.5</v>
      </c>
    </row>
    <row r="3150" customFormat="false" ht="12" hidden="false" customHeight="false" outlineLevel="0" collapsed="false">
      <c r="BS3150" s="96" t="n">
        <f aca="false">BR3150-2.5</f>
        <v>-2.5</v>
      </c>
    </row>
    <row r="3151" customFormat="false" ht="12" hidden="false" customHeight="false" outlineLevel="0" collapsed="false">
      <c r="BS3151" s="96" t="n">
        <f aca="false">BR3151-2.5</f>
        <v>-2.5</v>
      </c>
    </row>
    <row r="3152" customFormat="false" ht="12" hidden="false" customHeight="false" outlineLevel="0" collapsed="false">
      <c r="BS3152" s="96" t="n">
        <f aca="false">BR3152-2.5</f>
        <v>-2.5</v>
      </c>
    </row>
    <row r="3153" customFormat="false" ht="12" hidden="false" customHeight="false" outlineLevel="0" collapsed="false">
      <c r="BS3153" s="96" t="n">
        <f aca="false">BR3153-2.5</f>
        <v>-2.5</v>
      </c>
    </row>
    <row r="3154" customFormat="false" ht="12" hidden="false" customHeight="false" outlineLevel="0" collapsed="false">
      <c r="BS3154" s="96" t="n">
        <f aca="false">BR3154-2.5</f>
        <v>-2.5</v>
      </c>
    </row>
    <row r="3155" customFormat="false" ht="12" hidden="false" customHeight="false" outlineLevel="0" collapsed="false">
      <c r="BS3155" s="96" t="n">
        <f aca="false">BR3155-2.5</f>
        <v>-2.5</v>
      </c>
    </row>
    <row r="3156" customFormat="false" ht="12" hidden="false" customHeight="false" outlineLevel="0" collapsed="false">
      <c r="BS3156" s="96" t="n">
        <f aca="false">BR3156-2.5</f>
        <v>-2.5</v>
      </c>
    </row>
    <row r="3157" customFormat="false" ht="12" hidden="false" customHeight="false" outlineLevel="0" collapsed="false">
      <c r="BS3157" s="96" t="n">
        <f aca="false">BR3157-2.5</f>
        <v>-2.5</v>
      </c>
    </row>
    <row r="3158" customFormat="false" ht="12" hidden="false" customHeight="false" outlineLevel="0" collapsed="false">
      <c r="BS3158" s="96" t="n">
        <f aca="false">BR3158-2.5</f>
        <v>-2.5</v>
      </c>
    </row>
    <row r="3159" customFormat="false" ht="12" hidden="false" customHeight="false" outlineLevel="0" collapsed="false">
      <c r="BS3159" s="96" t="n">
        <f aca="false">BR3159-2.5</f>
        <v>-2.5</v>
      </c>
    </row>
    <row r="3160" customFormat="false" ht="12" hidden="false" customHeight="false" outlineLevel="0" collapsed="false">
      <c r="BS3160" s="96" t="n">
        <f aca="false">BR3160-2.5</f>
        <v>-2.5</v>
      </c>
    </row>
    <row r="3161" customFormat="false" ht="12" hidden="false" customHeight="false" outlineLevel="0" collapsed="false">
      <c r="BS3161" s="96" t="n">
        <f aca="false">BR3161-2.5</f>
        <v>-2.5</v>
      </c>
    </row>
    <row r="3162" customFormat="false" ht="12" hidden="false" customHeight="false" outlineLevel="0" collapsed="false">
      <c r="BS3162" s="96" t="n">
        <f aca="false">BR3162-2.5</f>
        <v>-2.5</v>
      </c>
    </row>
    <row r="3163" customFormat="false" ht="12" hidden="false" customHeight="false" outlineLevel="0" collapsed="false">
      <c r="BS3163" s="96" t="n">
        <f aca="false">BR3163-2.5</f>
        <v>-2.5</v>
      </c>
    </row>
    <row r="3164" customFormat="false" ht="12" hidden="false" customHeight="false" outlineLevel="0" collapsed="false">
      <c r="BS3164" s="96" t="n">
        <f aca="false">BR3164-2.5</f>
        <v>-2.5</v>
      </c>
    </row>
    <row r="3165" customFormat="false" ht="12" hidden="false" customHeight="false" outlineLevel="0" collapsed="false">
      <c r="BS3165" s="96" t="n">
        <f aca="false">BR3165-2.5</f>
        <v>-2.5</v>
      </c>
    </row>
    <row r="3166" customFormat="false" ht="12" hidden="false" customHeight="false" outlineLevel="0" collapsed="false">
      <c r="BS3166" s="96" t="n">
        <f aca="false">BR3166-2.5</f>
        <v>-2.5</v>
      </c>
    </row>
    <row r="3167" customFormat="false" ht="12" hidden="false" customHeight="false" outlineLevel="0" collapsed="false">
      <c r="BS3167" s="96" t="n">
        <f aca="false">BR3167-2.5</f>
        <v>-2.5</v>
      </c>
    </row>
    <row r="3168" customFormat="false" ht="12" hidden="false" customHeight="false" outlineLevel="0" collapsed="false">
      <c r="BS3168" s="96" t="n">
        <f aca="false">BR3168-2.5</f>
        <v>-2.5</v>
      </c>
    </row>
    <row r="3169" customFormat="false" ht="12" hidden="false" customHeight="false" outlineLevel="0" collapsed="false">
      <c r="BS3169" s="96" t="n">
        <f aca="false">BR3169-2.5</f>
        <v>-2.5</v>
      </c>
    </row>
    <row r="3170" customFormat="false" ht="12" hidden="false" customHeight="false" outlineLevel="0" collapsed="false">
      <c r="BS3170" s="96" t="n">
        <f aca="false">BR3170-2.5</f>
        <v>-2.5</v>
      </c>
    </row>
    <row r="3171" customFormat="false" ht="12" hidden="false" customHeight="false" outlineLevel="0" collapsed="false">
      <c r="BS3171" s="96" t="n">
        <f aca="false">BR3171-2.5</f>
        <v>-2.5</v>
      </c>
    </row>
    <row r="3172" customFormat="false" ht="12" hidden="false" customHeight="false" outlineLevel="0" collapsed="false">
      <c r="BS3172" s="96" t="n">
        <f aca="false">BR3172-2.5</f>
        <v>-2.5</v>
      </c>
    </row>
    <row r="3173" customFormat="false" ht="12" hidden="false" customHeight="false" outlineLevel="0" collapsed="false">
      <c r="BS3173" s="96" t="n">
        <f aca="false">BR3173-2.5</f>
        <v>-2.5</v>
      </c>
    </row>
    <row r="3174" customFormat="false" ht="12" hidden="false" customHeight="false" outlineLevel="0" collapsed="false">
      <c r="BS3174" s="96" t="n">
        <f aca="false">BR3174-2.5</f>
        <v>-2.5</v>
      </c>
    </row>
    <row r="3175" customFormat="false" ht="12" hidden="false" customHeight="false" outlineLevel="0" collapsed="false">
      <c r="BS3175" s="96" t="n">
        <f aca="false">BR3175-2.5</f>
        <v>-2.5</v>
      </c>
    </row>
    <row r="3176" customFormat="false" ht="12" hidden="false" customHeight="false" outlineLevel="0" collapsed="false">
      <c r="BS3176" s="96" t="n">
        <f aca="false">BR3176-2.5</f>
        <v>-2.5</v>
      </c>
    </row>
    <row r="3177" customFormat="false" ht="12" hidden="false" customHeight="false" outlineLevel="0" collapsed="false">
      <c r="BS3177" s="96" t="n">
        <f aca="false">BR3177-2.5</f>
        <v>-2.5</v>
      </c>
    </row>
    <row r="3178" customFormat="false" ht="12" hidden="false" customHeight="false" outlineLevel="0" collapsed="false">
      <c r="BS3178" s="96" t="n">
        <f aca="false">BR3178-2.5</f>
        <v>-2.5</v>
      </c>
    </row>
    <row r="3179" customFormat="false" ht="12" hidden="false" customHeight="false" outlineLevel="0" collapsed="false">
      <c r="BS3179" s="96" t="n">
        <f aca="false">BR3179-2.5</f>
        <v>-2.5</v>
      </c>
    </row>
    <row r="3180" customFormat="false" ht="12" hidden="false" customHeight="false" outlineLevel="0" collapsed="false">
      <c r="BS3180" s="96" t="n">
        <f aca="false">BR3180-2.5</f>
        <v>-2.5</v>
      </c>
    </row>
    <row r="3181" customFormat="false" ht="12" hidden="false" customHeight="false" outlineLevel="0" collapsed="false">
      <c r="BS3181" s="96" t="n">
        <f aca="false">BR3181-2.5</f>
        <v>-2.5</v>
      </c>
    </row>
    <row r="3182" customFormat="false" ht="12" hidden="false" customHeight="false" outlineLevel="0" collapsed="false">
      <c r="BS3182" s="96" t="n">
        <f aca="false">BR3182-2.5</f>
        <v>-2.5</v>
      </c>
    </row>
    <row r="3183" customFormat="false" ht="12" hidden="false" customHeight="false" outlineLevel="0" collapsed="false">
      <c r="BS3183" s="96" t="n">
        <f aca="false">BR3183-2.5</f>
        <v>-2.5</v>
      </c>
    </row>
    <row r="3184" customFormat="false" ht="12" hidden="false" customHeight="false" outlineLevel="0" collapsed="false">
      <c r="BS3184" s="96" t="n">
        <f aca="false">BR3184-2.5</f>
        <v>-2.5</v>
      </c>
    </row>
    <row r="3185" customFormat="false" ht="12" hidden="false" customHeight="false" outlineLevel="0" collapsed="false">
      <c r="BS3185" s="96" t="n">
        <f aca="false">BR3185-2.5</f>
        <v>-2.5</v>
      </c>
    </row>
    <row r="3186" customFormat="false" ht="12" hidden="false" customHeight="false" outlineLevel="0" collapsed="false">
      <c r="BS3186" s="96" t="n">
        <f aca="false">BR3186-2.5</f>
        <v>-2.5</v>
      </c>
    </row>
    <row r="3187" customFormat="false" ht="12" hidden="false" customHeight="false" outlineLevel="0" collapsed="false">
      <c r="BS3187" s="96" t="n">
        <f aca="false">BR3187-2.5</f>
        <v>-2.5</v>
      </c>
    </row>
    <row r="3188" customFormat="false" ht="12" hidden="false" customHeight="false" outlineLevel="0" collapsed="false">
      <c r="BS3188" s="96" t="n">
        <f aca="false">BR3188-2.5</f>
        <v>-2.5</v>
      </c>
    </row>
    <row r="3189" customFormat="false" ht="12" hidden="false" customHeight="false" outlineLevel="0" collapsed="false">
      <c r="BS3189" s="96" t="n">
        <f aca="false">BR3189-2.5</f>
        <v>-2.5</v>
      </c>
    </row>
    <row r="3190" customFormat="false" ht="12" hidden="false" customHeight="false" outlineLevel="0" collapsed="false">
      <c r="BS3190" s="96" t="n">
        <f aca="false">BR3190-2.5</f>
        <v>-2.5</v>
      </c>
    </row>
    <row r="3191" customFormat="false" ht="12" hidden="false" customHeight="false" outlineLevel="0" collapsed="false">
      <c r="BS3191" s="96" t="n">
        <f aca="false">BR3191-2.5</f>
        <v>-2.5</v>
      </c>
    </row>
    <row r="3192" customFormat="false" ht="12" hidden="false" customHeight="false" outlineLevel="0" collapsed="false">
      <c r="BS3192" s="96" t="n">
        <f aca="false">BR3192-2.5</f>
        <v>-2.5</v>
      </c>
    </row>
    <row r="3193" customFormat="false" ht="12" hidden="false" customHeight="false" outlineLevel="0" collapsed="false">
      <c r="BS3193" s="96" t="n">
        <f aca="false">BR3193-2.5</f>
        <v>-2.5</v>
      </c>
    </row>
    <row r="3194" customFormat="false" ht="12" hidden="false" customHeight="false" outlineLevel="0" collapsed="false">
      <c r="BS3194" s="96" t="n">
        <f aca="false">BR3194-2.5</f>
        <v>-2.5</v>
      </c>
    </row>
    <row r="3195" customFormat="false" ht="12" hidden="false" customHeight="false" outlineLevel="0" collapsed="false">
      <c r="BS3195" s="96" t="n">
        <f aca="false">BR3195-2.5</f>
        <v>-2.5</v>
      </c>
    </row>
    <row r="3196" customFormat="false" ht="12" hidden="false" customHeight="false" outlineLevel="0" collapsed="false">
      <c r="BS3196" s="96" t="n">
        <f aca="false">BR3196-2.5</f>
        <v>-2.5</v>
      </c>
    </row>
    <row r="3197" customFormat="false" ht="12" hidden="false" customHeight="false" outlineLevel="0" collapsed="false">
      <c r="BS3197" s="96" t="n">
        <f aca="false">BR3197-2.5</f>
        <v>-2.5</v>
      </c>
    </row>
    <row r="3198" customFormat="false" ht="12" hidden="false" customHeight="false" outlineLevel="0" collapsed="false">
      <c r="BS3198" s="96" t="n">
        <f aca="false">BR3198-2.5</f>
        <v>-2.5</v>
      </c>
    </row>
    <row r="3199" customFormat="false" ht="12" hidden="false" customHeight="false" outlineLevel="0" collapsed="false">
      <c r="BS3199" s="96" t="n">
        <f aca="false">BR3199-2.5</f>
        <v>-2.5</v>
      </c>
    </row>
    <row r="3200" customFormat="false" ht="12" hidden="false" customHeight="false" outlineLevel="0" collapsed="false">
      <c r="BS3200" s="96" t="n">
        <f aca="false">BR3200-2.5</f>
        <v>-2.5</v>
      </c>
    </row>
    <row r="3201" customFormat="false" ht="12" hidden="false" customHeight="false" outlineLevel="0" collapsed="false">
      <c r="BS3201" s="96" t="n">
        <f aca="false">BR3201-2.5</f>
        <v>-2.5</v>
      </c>
    </row>
    <row r="3202" customFormat="false" ht="12" hidden="false" customHeight="false" outlineLevel="0" collapsed="false">
      <c r="BS3202" s="96" t="n">
        <f aca="false">BR3202-2.5</f>
        <v>-2.5</v>
      </c>
    </row>
    <row r="3203" customFormat="false" ht="12" hidden="false" customHeight="false" outlineLevel="0" collapsed="false">
      <c r="BS3203" s="96" t="n">
        <f aca="false">BR3203-2.5</f>
        <v>-2.5</v>
      </c>
    </row>
    <row r="3204" customFormat="false" ht="12" hidden="false" customHeight="false" outlineLevel="0" collapsed="false">
      <c r="BS3204" s="96" t="n">
        <f aca="false">BR3204-2.5</f>
        <v>-2.5</v>
      </c>
    </row>
    <row r="3205" customFormat="false" ht="12" hidden="false" customHeight="false" outlineLevel="0" collapsed="false">
      <c r="BS3205" s="96" t="n">
        <f aca="false">BR3205-2.5</f>
        <v>-2.5</v>
      </c>
    </row>
    <row r="3206" customFormat="false" ht="12" hidden="false" customHeight="false" outlineLevel="0" collapsed="false">
      <c r="BS3206" s="96" t="n">
        <f aca="false">BR3206-2.5</f>
        <v>-2.5</v>
      </c>
    </row>
    <row r="3207" customFormat="false" ht="12" hidden="false" customHeight="false" outlineLevel="0" collapsed="false">
      <c r="BS3207" s="96" t="n">
        <f aca="false">BR3207-2.5</f>
        <v>-2.5</v>
      </c>
    </row>
    <row r="3208" customFormat="false" ht="12" hidden="false" customHeight="false" outlineLevel="0" collapsed="false">
      <c r="BS3208" s="96" t="n">
        <f aca="false">BR3208-2.5</f>
        <v>-2.5</v>
      </c>
    </row>
    <row r="3209" customFormat="false" ht="12" hidden="false" customHeight="false" outlineLevel="0" collapsed="false">
      <c r="BS3209" s="96" t="n">
        <f aca="false">BR3209-2.5</f>
        <v>-2.5</v>
      </c>
    </row>
    <row r="3210" customFormat="false" ht="12" hidden="false" customHeight="false" outlineLevel="0" collapsed="false">
      <c r="BS3210" s="96" t="n">
        <f aca="false">BR3210-2.5</f>
        <v>-2.5</v>
      </c>
    </row>
    <row r="3211" customFormat="false" ht="12" hidden="false" customHeight="false" outlineLevel="0" collapsed="false">
      <c r="BS3211" s="96" t="n">
        <f aca="false">BR3211-2.5</f>
        <v>-2.5</v>
      </c>
    </row>
    <row r="3212" customFormat="false" ht="12" hidden="false" customHeight="false" outlineLevel="0" collapsed="false">
      <c r="BS3212" s="96" t="n">
        <f aca="false">BR3212-2.5</f>
        <v>-2.5</v>
      </c>
    </row>
    <row r="3213" customFormat="false" ht="12" hidden="false" customHeight="false" outlineLevel="0" collapsed="false">
      <c r="BS3213" s="96" t="n">
        <f aca="false">BR3213-2.5</f>
        <v>-2.5</v>
      </c>
    </row>
    <row r="3214" customFormat="false" ht="12" hidden="false" customHeight="false" outlineLevel="0" collapsed="false">
      <c r="BS3214" s="96" t="n">
        <f aca="false">BR3214-2.5</f>
        <v>-2.5</v>
      </c>
    </row>
    <row r="3215" customFormat="false" ht="12" hidden="false" customHeight="false" outlineLevel="0" collapsed="false">
      <c r="BS3215" s="96" t="n">
        <f aca="false">BR3215-2.5</f>
        <v>-2.5</v>
      </c>
    </row>
    <row r="3216" customFormat="false" ht="12" hidden="false" customHeight="false" outlineLevel="0" collapsed="false">
      <c r="BS3216" s="96" t="n">
        <f aca="false">BR3216-2.5</f>
        <v>-2.5</v>
      </c>
    </row>
    <row r="3217" customFormat="false" ht="12" hidden="false" customHeight="false" outlineLevel="0" collapsed="false">
      <c r="BS3217" s="96" t="n">
        <f aca="false">BR3217-2.5</f>
        <v>-2.5</v>
      </c>
    </row>
    <row r="3218" customFormat="false" ht="12" hidden="false" customHeight="false" outlineLevel="0" collapsed="false">
      <c r="BS3218" s="96" t="n">
        <f aca="false">BR3218-2.5</f>
        <v>-2.5</v>
      </c>
    </row>
    <row r="3219" customFormat="false" ht="12" hidden="false" customHeight="false" outlineLevel="0" collapsed="false">
      <c r="BS3219" s="96" t="n">
        <f aca="false">BR3219-2.5</f>
        <v>-2.5</v>
      </c>
    </row>
    <row r="3220" customFormat="false" ht="12" hidden="false" customHeight="false" outlineLevel="0" collapsed="false">
      <c r="BS3220" s="96" t="n">
        <f aca="false">BR3220-2.5</f>
        <v>-2.5</v>
      </c>
    </row>
    <row r="3221" customFormat="false" ht="12" hidden="false" customHeight="false" outlineLevel="0" collapsed="false">
      <c r="BS3221" s="96" t="n">
        <f aca="false">BR3221-2.5</f>
        <v>-2.5</v>
      </c>
    </row>
    <row r="3222" customFormat="false" ht="12" hidden="false" customHeight="false" outlineLevel="0" collapsed="false">
      <c r="BS3222" s="96" t="n">
        <f aca="false">BR3222-2.5</f>
        <v>-2.5</v>
      </c>
    </row>
    <row r="3223" customFormat="false" ht="12" hidden="false" customHeight="false" outlineLevel="0" collapsed="false">
      <c r="BS3223" s="96" t="n">
        <f aca="false">BR3223-2.5</f>
        <v>-2.5</v>
      </c>
    </row>
    <row r="3224" customFormat="false" ht="12" hidden="false" customHeight="false" outlineLevel="0" collapsed="false">
      <c r="BS3224" s="96" t="n">
        <f aca="false">BR3224-2.5</f>
        <v>-2.5</v>
      </c>
    </row>
    <row r="3225" customFormat="false" ht="12" hidden="false" customHeight="false" outlineLevel="0" collapsed="false">
      <c r="BS3225" s="96" t="n">
        <f aca="false">BR3225-2.5</f>
        <v>-2.5</v>
      </c>
    </row>
    <row r="3226" customFormat="false" ht="12" hidden="false" customHeight="false" outlineLevel="0" collapsed="false">
      <c r="BS3226" s="96" t="n">
        <f aca="false">BR3226-2.5</f>
        <v>-2.5</v>
      </c>
    </row>
    <row r="3227" customFormat="false" ht="12" hidden="false" customHeight="false" outlineLevel="0" collapsed="false">
      <c r="BS3227" s="96" t="n">
        <f aca="false">BR3227-2.5</f>
        <v>-2.5</v>
      </c>
    </row>
    <row r="3228" customFormat="false" ht="12" hidden="false" customHeight="false" outlineLevel="0" collapsed="false">
      <c r="BS3228" s="96" t="n">
        <f aca="false">BR3228-2.5</f>
        <v>-2.5</v>
      </c>
    </row>
    <row r="3229" customFormat="false" ht="12" hidden="false" customHeight="false" outlineLevel="0" collapsed="false">
      <c r="BS3229" s="96" t="n">
        <f aca="false">BR3229-2.5</f>
        <v>-2.5</v>
      </c>
    </row>
    <row r="3230" customFormat="false" ht="12" hidden="false" customHeight="false" outlineLevel="0" collapsed="false">
      <c r="BS3230" s="96" t="n">
        <f aca="false">BR3230-2.5</f>
        <v>-2.5</v>
      </c>
    </row>
    <row r="3231" customFormat="false" ht="12" hidden="false" customHeight="false" outlineLevel="0" collapsed="false">
      <c r="BS3231" s="96" t="n">
        <f aca="false">BR3231-2.5</f>
        <v>-2.5</v>
      </c>
    </row>
    <row r="3232" customFormat="false" ht="12" hidden="false" customHeight="false" outlineLevel="0" collapsed="false">
      <c r="BS3232" s="96" t="n">
        <f aca="false">BR3232-2.5</f>
        <v>-2.5</v>
      </c>
    </row>
    <row r="3233" customFormat="false" ht="12" hidden="false" customHeight="false" outlineLevel="0" collapsed="false">
      <c r="BS3233" s="96" t="n">
        <f aca="false">BR3233-2.5</f>
        <v>-2.5</v>
      </c>
    </row>
    <row r="3234" customFormat="false" ht="12" hidden="false" customHeight="false" outlineLevel="0" collapsed="false">
      <c r="BS3234" s="96" t="n">
        <f aca="false">BR3234-2.5</f>
        <v>-2.5</v>
      </c>
    </row>
    <row r="3235" customFormat="false" ht="12" hidden="false" customHeight="false" outlineLevel="0" collapsed="false">
      <c r="BS3235" s="96" t="n">
        <f aca="false">BR3235-2.5</f>
        <v>-2.5</v>
      </c>
    </row>
    <row r="3236" customFormat="false" ht="12" hidden="false" customHeight="false" outlineLevel="0" collapsed="false">
      <c r="BS3236" s="96" t="n">
        <f aca="false">BR3236-2.5</f>
        <v>-2.5</v>
      </c>
    </row>
    <row r="3237" customFormat="false" ht="12" hidden="false" customHeight="false" outlineLevel="0" collapsed="false">
      <c r="BS3237" s="96" t="n">
        <f aca="false">BR3237-2.5</f>
        <v>-2.5</v>
      </c>
    </row>
    <row r="3238" customFormat="false" ht="12" hidden="false" customHeight="false" outlineLevel="0" collapsed="false">
      <c r="BS3238" s="96" t="n">
        <f aca="false">BR3238-2.5</f>
        <v>-2.5</v>
      </c>
    </row>
    <row r="3239" customFormat="false" ht="12" hidden="false" customHeight="false" outlineLevel="0" collapsed="false">
      <c r="BS3239" s="96" t="n">
        <f aca="false">BR3239-2.5</f>
        <v>-2.5</v>
      </c>
    </row>
    <row r="3240" customFormat="false" ht="12" hidden="false" customHeight="false" outlineLevel="0" collapsed="false">
      <c r="BS3240" s="96" t="n">
        <f aca="false">BR3240-2.5</f>
        <v>-2.5</v>
      </c>
    </row>
    <row r="3241" customFormat="false" ht="12" hidden="false" customHeight="false" outlineLevel="0" collapsed="false">
      <c r="BS3241" s="96" t="n">
        <f aca="false">BR3241-2.5</f>
        <v>-2.5</v>
      </c>
    </row>
    <row r="3242" customFormat="false" ht="12" hidden="false" customHeight="false" outlineLevel="0" collapsed="false">
      <c r="BS3242" s="96" t="n">
        <f aca="false">BR3242-2.5</f>
        <v>-2.5</v>
      </c>
    </row>
    <row r="3243" customFormat="false" ht="12" hidden="false" customHeight="false" outlineLevel="0" collapsed="false">
      <c r="BS3243" s="96" t="n">
        <f aca="false">BR3243-2.5</f>
        <v>-2.5</v>
      </c>
    </row>
    <row r="3244" customFormat="false" ht="12" hidden="false" customHeight="false" outlineLevel="0" collapsed="false">
      <c r="BS3244" s="96" t="n">
        <f aca="false">BR3244-2.5</f>
        <v>-2.5</v>
      </c>
    </row>
    <row r="3245" customFormat="false" ht="12" hidden="false" customHeight="false" outlineLevel="0" collapsed="false">
      <c r="BS3245" s="96" t="n">
        <f aca="false">BR3245-2.5</f>
        <v>-2.5</v>
      </c>
    </row>
    <row r="3246" customFormat="false" ht="12" hidden="false" customHeight="false" outlineLevel="0" collapsed="false">
      <c r="BS3246" s="96" t="n">
        <f aca="false">BR3246-2.5</f>
        <v>-2.5</v>
      </c>
    </row>
    <row r="3247" customFormat="false" ht="12" hidden="false" customHeight="false" outlineLevel="0" collapsed="false">
      <c r="BS3247" s="96" t="n">
        <f aca="false">BR3247-2.5</f>
        <v>-2.5</v>
      </c>
    </row>
    <row r="3248" customFormat="false" ht="12" hidden="false" customHeight="false" outlineLevel="0" collapsed="false">
      <c r="BS3248" s="96" t="n">
        <f aca="false">BR3248-2.5</f>
        <v>-2.5</v>
      </c>
    </row>
    <row r="3249" customFormat="false" ht="12" hidden="false" customHeight="false" outlineLevel="0" collapsed="false">
      <c r="BS3249" s="96" t="n">
        <f aca="false">BR3249-2.5</f>
        <v>-2.5</v>
      </c>
    </row>
    <row r="3250" customFormat="false" ht="12" hidden="false" customHeight="false" outlineLevel="0" collapsed="false">
      <c r="BS3250" s="96" t="n">
        <f aca="false">BR3250-2.5</f>
        <v>-2.5</v>
      </c>
    </row>
    <row r="3251" customFormat="false" ht="12" hidden="false" customHeight="false" outlineLevel="0" collapsed="false">
      <c r="BS3251" s="96" t="n">
        <f aca="false">BR3251-2.5</f>
        <v>-2.5</v>
      </c>
    </row>
    <row r="3252" customFormat="false" ht="12" hidden="false" customHeight="false" outlineLevel="0" collapsed="false">
      <c r="BS3252" s="96" t="n">
        <f aca="false">BR3252-2.5</f>
        <v>-2.5</v>
      </c>
    </row>
    <row r="3253" customFormat="false" ht="12" hidden="false" customHeight="false" outlineLevel="0" collapsed="false">
      <c r="BS3253" s="96" t="n">
        <f aca="false">BR3253-2.5</f>
        <v>-2.5</v>
      </c>
    </row>
    <row r="3254" customFormat="false" ht="12" hidden="false" customHeight="false" outlineLevel="0" collapsed="false">
      <c r="BS3254" s="96" t="n">
        <f aca="false">BR3254-2.5</f>
        <v>-2.5</v>
      </c>
    </row>
    <row r="3255" customFormat="false" ht="12" hidden="false" customHeight="false" outlineLevel="0" collapsed="false">
      <c r="BS3255" s="96" t="n">
        <f aca="false">BR3255-2.5</f>
        <v>-2.5</v>
      </c>
    </row>
    <row r="3256" customFormat="false" ht="12" hidden="false" customHeight="false" outlineLevel="0" collapsed="false">
      <c r="BS3256" s="96" t="n">
        <f aca="false">BR3256-2.5</f>
        <v>-2.5</v>
      </c>
    </row>
    <row r="3257" customFormat="false" ht="12" hidden="false" customHeight="false" outlineLevel="0" collapsed="false">
      <c r="BS3257" s="96" t="n">
        <f aca="false">BR3257-2.5</f>
        <v>-2.5</v>
      </c>
    </row>
    <row r="3258" customFormat="false" ht="12" hidden="false" customHeight="false" outlineLevel="0" collapsed="false">
      <c r="BS3258" s="96" t="n">
        <f aca="false">BR3258-2.5</f>
        <v>-2.5</v>
      </c>
    </row>
    <row r="3259" customFormat="false" ht="12" hidden="false" customHeight="false" outlineLevel="0" collapsed="false">
      <c r="BS3259" s="96" t="n">
        <f aca="false">BR3259-2.5</f>
        <v>-2.5</v>
      </c>
    </row>
    <row r="3260" customFormat="false" ht="12" hidden="false" customHeight="false" outlineLevel="0" collapsed="false">
      <c r="BS3260" s="96" t="n">
        <f aca="false">BR3260-2.5</f>
        <v>-2.5</v>
      </c>
    </row>
    <row r="3261" customFormat="false" ht="12" hidden="false" customHeight="false" outlineLevel="0" collapsed="false">
      <c r="BS3261" s="96" t="n">
        <f aca="false">BR3261-2.5</f>
        <v>-2.5</v>
      </c>
    </row>
    <row r="3262" customFormat="false" ht="12" hidden="false" customHeight="false" outlineLevel="0" collapsed="false">
      <c r="BS3262" s="96" t="n">
        <f aca="false">BR3262-2.5</f>
        <v>-2.5</v>
      </c>
    </row>
    <row r="3263" customFormat="false" ht="12" hidden="false" customHeight="false" outlineLevel="0" collapsed="false">
      <c r="BS3263" s="96" t="n">
        <f aca="false">BR3263-2.5</f>
        <v>-2.5</v>
      </c>
    </row>
    <row r="3264" customFormat="false" ht="12" hidden="false" customHeight="false" outlineLevel="0" collapsed="false">
      <c r="BS3264" s="96" t="n">
        <f aca="false">BR3264-2.5</f>
        <v>-2.5</v>
      </c>
    </row>
    <row r="3265" customFormat="false" ht="12" hidden="false" customHeight="false" outlineLevel="0" collapsed="false">
      <c r="BS3265" s="96" t="n">
        <f aca="false">BR3265-2.5</f>
        <v>-2.5</v>
      </c>
    </row>
    <row r="3266" customFormat="false" ht="12" hidden="false" customHeight="false" outlineLevel="0" collapsed="false">
      <c r="BS3266" s="96" t="n">
        <f aca="false">BR3266-2.5</f>
        <v>-2.5</v>
      </c>
    </row>
    <row r="3267" customFormat="false" ht="12" hidden="false" customHeight="false" outlineLevel="0" collapsed="false">
      <c r="BS3267" s="96" t="n">
        <f aca="false">BR3267-2.5</f>
        <v>-2.5</v>
      </c>
    </row>
    <row r="3268" customFormat="false" ht="12" hidden="false" customHeight="false" outlineLevel="0" collapsed="false">
      <c r="BS3268" s="96" t="n">
        <f aca="false">BR3268-2.5</f>
        <v>-2.5</v>
      </c>
    </row>
    <row r="3269" customFormat="false" ht="12" hidden="false" customHeight="false" outlineLevel="0" collapsed="false">
      <c r="BS3269" s="96" t="n">
        <f aca="false">BR3269-2.5</f>
        <v>-2.5</v>
      </c>
    </row>
    <row r="3270" customFormat="false" ht="12" hidden="false" customHeight="false" outlineLevel="0" collapsed="false">
      <c r="BS3270" s="96" t="n">
        <f aca="false">BR3270-2.5</f>
        <v>-2.5</v>
      </c>
    </row>
    <row r="3271" customFormat="false" ht="12" hidden="false" customHeight="false" outlineLevel="0" collapsed="false">
      <c r="BS3271" s="96" t="n">
        <f aca="false">BR3271-2.5</f>
        <v>-2.5</v>
      </c>
    </row>
    <row r="3272" customFormat="false" ht="12" hidden="false" customHeight="false" outlineLevel="0" collapsed="false">
      <c r="BS3272" s="96" t="n">
        <f aca="false">BR3272-2.5</f>
        <v>-2.5</v>
      </c>
    </row>
    <row r="3273" customFormat="false" ht="12" hidden="false" customHeight="false" outlineLevel="0" collapsed="false">
      <c r="BS3273" s="96" t="n">
        <f aca="false">BR3273-2.5</f>
        <v>-2.5</v>
      </c>
    </row>
    <row r="3274" customFormat="false" ht="12" hidden="false" customHeight="false" outlineLevel="0" collapsed="false">
      <c r="BS3274" s="96" t="n">
        <f aca="false">BR3274-2.5</f>
        <v>-2.5</v>
      </c>
    </row>
    <row r="3275" customFormat="false" ht="12" hidden="false" customHeight="false" outlineLevel="0" collapsed="false">
      <c r="BS3275" s="96" t="n">
        <f aca="false">BR3275-2.5</f>
        <v>-2.5</v>
      </c>
    </row>
    <row r="3276" customFormat="false" ht="12" hidden="false" customHeight="false" outlineLevel="0" collapsed="false">
      <c r="BS3276" s="96" t="n">
        <f aca="false">BR3276-2.5</f>
        <v>-2.5</v>
      </c>
    </row>
    <row r="3277" customFormat="false" ht="12" hidden="false" customHeight="false" outlineLevel="0" collapsed="false">
      <c r="BS3277" s="96" t="n">
        <f aca="false">BR3277-2.5</f>
        <v>-2.5</v>
      </c>
    </row>
    <row r="3278" customFormat="false" ht="12" hidden="false" customHeight="false" outlineLevel="0" collapsed="false">
      <c r="BS3278" s="96" t="n">
        <f aca="false">BR3278-2.5</f>
        <v>-2.5</v>
      </c>
    </row>
    <row r="3279" customFormat="false" ht="12" hidden="false" customHeight="false" outlineLevel="0" collapsed="false">
      <c r="BS3279" s="96" t="n">
        <f aca="false">BR3279-2.5</f>
        <v>-2.5</v>
      </c>
    </row>
    <row r="3280" customFormat="false" ht="12" hidden="false" customHeight="false" outlineLevel="0" collapsed="false">
      <c r="BS3280" s="96" t="n">
        <f aca="false">BR3280-2.5</f>
        <v>-2.5</v>
      </c>
    </row>
    <row r="3281" customFormat="false" ht="12" hidden="false" customHeight="false" outlineLevel="0" collapsed="false">
      <c r="BS3281" s="96" t="n">
        <f aca="false">BR3281-2.5</f>
        <v>-2.5</v>
      </c>
    </row>
    <row r="3282" customFormat="false" ht="12" hidden="false" customHeight="false" outlineLevel="0" collapsed="false">
      <c r="BS3282" s="96" t="n">
        <f aca="false">BR3282-2.5</f>
        <v>-2.5</v>
      </c>
    </row>
    <row r="3283" customFormat="false" ht="12" hidden="false" customHeight="false" outlineLevel="0" collapsed="false">
      <c r="BS3283" s="96" t="n">
        <f aca="false">BR3283-2.5</f>
        <v>-2.5</v>
      </c>
    </row>
    <row r="3284" customFormat="false" ht="12" hidden="false" customHeight="false" outlineLevel="0" collapsed="false">
      <c r="BS3284" s="96" t="n">
        <f aca="false">BR3284-2.5</f>
        <v>-2.5</v>
      </c>
    </row>
    <row r="3285" customFormat="false" ht="12" hidden="false" customHeight="false" outlineLevel="0" collapsed="false">
      <c r="BS3285" s="96" t="n">
        <f aca="false">BR3285-2.5</f>
        <v>-2.5</v>
      </c>
    </row>
    <row r="3286" customFormat="false" ht="12" hidden="false" customHeight="false" outlineLevel="0" collapsed="false">
      <c r="BS3286" s="96" t="n">
        <f aca="false">BR3286-2.5</f>
        <v>-2.5</v>
      </c>
    </row>
    <row r="3287" customFormat="false" ht="12" hidden="false" customHeight="false" outlineLevel="0" collapsed="false">
      <c r="BS3287" s="96" t="n">
        <f aca="false">BR3287-2.5</f>
        <v>-2.5</v>
      </c>
    </row>
    <row r="3288" customFormat="false" ht="12" hidden="false" customHeight="false" outlineLevel="0" collapsed="false">
      <c r="BS3288" s="96" t="n">
        <f aca="false">BR3288-2.5</f>
        <v>-2.5</v>
      </c>
    </row>
    <row r="3289" customFormat="false" ht="12" hidden="false" customHeight="false" outlineLevel="0" collapsed="false">
      <c r="BS3289" s="96" t="n">
        <f aca="false">BR3289-2.5</f>
        <v>-2.5</v>
      </c>
    </row>
    <row r="3290" customFormat="false" ht="12" hidden="false" customHeight="false" outlineLevel="0" collapsed="false">
      <c r="BS3290" s="96" t="n">
        <f aca="false">BR3290-2.5</f>
        <v>-2.5</v>
      </c>
    </row>
    <row r="3291" customFormat="false" ht="12" hidden="false" customHeight="false" outlineLevel="0" collapsed="false">
      <c r="BS3291" s="96" t="n">
        <f aca="false">BR3291-2.5</f>
        <v>-2.5</v>
      </c>
    </row>
    <row r="3292" customFormat="false" ht="12" hidden="false" customHeight="false" outlineLevel="0" collapsed="false">
      <c r="BS3292" s="96" t="n">
        <f aca="false">BR3292-2.5</f>
        <v>-2.5</v>
      </c>
    </row>
    <row r="3293" customFormat="false" ht="12" hidden="false" customHeight="false" outlineLevel="0" collapsed="false">
      <c r="BS3293" s="96" t="n">
        <f aca="false">BR3293-2.5</f>
        <v>-2.5</v>
      </c>
    </row>
    <row r="3294" customFormat="false" ht="12" hidden="false" customHeight="false" outlineLevel="0" collapsed="false">
      <c r="BS3294" s="96" t="n">
        <f aca="false">BR3294-2.5</f>
        <v>-2.5</v>
      </c>
    </row>
    <row r="3295" customFormat="false" ht="12" hidden="false" customHeight="false" outlineLevel="0" collapsed="false">
      <c r="BS3295" s="96" t="n">
        <f aca="false">BR3295-2.5</f>
        <v>-2.5</v>
      </c>
    </row>
    <row r="3296" customFormat="false" ht="12" hidden="false" customHeight="false" outlineLevel="0" collapsed="false">
      <c r="BS3296" s="96" t="n">
        <f aca="false">BR3296-2.5</f>
        <v>-2.5</v>
      </c>
    </row>
    <row r="3297" customFormat="false" ht="12" hidden="false" customHeight="false" outlineLevel="0" collapsed="false">
      <c r="BS3297" s="96" t="n">
        <f aca="false">BR3297-2.5</f>
        <v>-2.5</v>
      </c>
    </row>
    <row r="3298" customFormat="false" ht="12" hidden="false" customHeight="false" outlineLevel="0" collapsed="false">
      <c r="BS3298" s="96" t="n">
        <f aca="false">BR3298-2.5</f>
        <v>-2.5</v>
      </c>
    </row>
    <row r="3299" customFormat="false" ht="12" hidden="false" customHeight="false" outlineLevel="0" collapsed="false">
      <c r="BS3299" s="96" t="n">
        <f aca="false">BR3299-2.5</f>
        <v>-2.5</v>
      </c>
    </row>
    <row r="3300" customFormat="false" ht="12" hidden="false" customHeight="false" outlineLevel="0" collapsed="false">
      <c r="BS3300" s="96" t="n">
        <f aca="false">BR3300-2.5</f>
        <v>-2.5</v>
      </c>
    </row>
    <row r="3301" customFormat="false" ht="12" hidden="false" customHeight="false" outlineLevel="0" collapsed="false">
      <c r="BS3301" s="96" t="n">
        <f aca="false">BR3301-2.5</f>
        <v>-2.5</v>
      </c>
    </row>
    <row r="3302" customFormat="false" ht="12" hidden="false" customHeight="false" outlineLevel="0" collapsed="false">
      <c r="BS3302" s="96" t="n">
        <f aca="false">BR3302-2.5</f>
        <v>-2.5</v>
      </c>
    </row>
    <row r="3303" customFormat="false" ht="12" hidden="false" customHeight="false" outlineLevel="0" collapsed="false">
      <c r="BS3303" s="96" t="n">
        <f aca="false">BR3303-2.5</f>
        <v>-2.5</v>
      </c>
    </row>
    <row r="3304" customFormat="false" ht="12" hidden="false" customHeight="false" outlineLevel="0" collapsed="false">
      <c r="BS3304" s="96" t="n">
        <f aca="false">BR3304-2.5</f>
        <v>-2.5</v>
      </c>
    </row>
    <row r="3305" customFormat="false" ht="12" hidden="false" customHeight="false" outlineLevel="0" collapsed="false">
      <c r="BS3305" s="96" t="n">
        <f aca="false">BR3305-2.5</f>
        <v>-2.5</v>
      </c>
    </row>
    <row r="3306" customFormat="false" ht="12" hidden="false" customHeight="false" outlineLevel="0" collapsed="false">
      <c r="BS3306" s="96" t="n">
        <f aca="false">BR3306-2.5</f>
        <v>-2.5</v>
      </c>
    </row>
    <row r="3307" customFormat="false" ht="12" hidden="false" customHeight="false" outlineLevel="0" collapsed="false">
      <c r="BS3307" s="96" t="n">
        <f aca="false">BR3307-2.5</f>
        <v>-2.5</v>
      </c>
    </row>
    <row r="3308" customFormat="false" ht="12" hidden="false" customHeight="false" outlineLevel="0" collapsed="false">
      <c r="BS3308" s="96" t="n">
        <f aca="false">BR3308-2.5</f>
        <v>-2.5</v>
      </c>
    </row>
    <row r="3309" customFormat="false" ht="12" hidden="false" customHeight="false" outlineLevel="0" collapsed="false">
      <c r="BS3309" s="96" t="n">
        <f aca="false">BR3309-2.5</f>
        <v>-2.5</v>
      </c>
    </row>
    <row r="3310" customFormat="false" ht="12" hidden="false" customHeight="false" outlineLevel="0" collapsed="false">
      <c r="BS3310" s="96" t="n">
        <f aca="false">BR3310-2.5</f>
        <v>-2.5</v>
      </c>
    </row>
    <row r="3311" customFormat="false" ht="12" hidden="false" customHeight="false" outlineLevel="0" collapsed="false">
      <c r="BS3311" s="96" t="n">
        <f aca="false">BR3311-2.5</f>
        <v>-2.5</v>
      </c>
    </row>
    <row r="3312" customFormat="false" ht="12" hidden="false" customHeight="false" outlineLevel="0" collapsed="false">
      <c r="BS3312" s="96" t="n">
        <f aca="false">BR3312-2.5</f>
        <v>-2.5</v>
      </c>
    </row>
    <row r="3313" customFormat="false" ht="12" hidden="false" customHeight="false" outlineLevel="0" collapsed="false">
      <c r="BS3313" s="96" t="n">
        <f aca="false">BR3313-2.5</f>
        <v>-2.5</v>
      </c>
    </row>
    <row r="3314" customFormat="false" ht="12" hidden="false" customHeight="false" outlineLevel="0" collapsed="false">
      <c r="BS3314" s="96" t="n">
        <f aca="false">BR3314-2.5</f>
        <v>-2.5</v>
      </c>
    </row>
    <row r="3315" customFormat="false" ht="12" hidden="false" customHeight="false" outlineLevel="0" collapsed="false">
      <c r="BS3315" s="96" t="n">
        <f aca="false">BR3315-2.5</f>
        <v>-2.5</v>
      </c>
    </row>
    <row r="3316" customFormat="false" ht="12" hidden="false" customHeight="false" outlineLevel="0" collapsed="false">
      <c r="BS3316" s="96" t="n">
        <f aca="false">BR3316-2.5</f>
        <v>-2.5</v>
      </c>
    </row>
    <row r="3317" customFormat="false" ht="12" hidden="false" customHeight="false" outlineLevel="0" collapsed="false">
      <c r="BS3317" s="96" t="n">
        <f aca="false">BR3317-2.5</f>
        <v>-2.5</v>
      </c>
    </row>
    <row r="3318" customFormat="false" ht="12" hidden="false" customHeight="false" outlineLevel="0" collapsed="false">
      <c r="BS3318" s="96" t="n">
        <f aca="false">BR3318-2.5</f>
        <v>-2.5</v>
      </c>
    </row>
    <row r="3319" customFormat="false" ht="12" hidden="false" customHeight="false" outlineLevel="0" collapsed="false">
      <c r="BS3319" s="96" t="n">
        <f aca="false">BR3319-2.5</f>
        <v>-2.5</v>
      </c>
    </row>
    <row r="3320" customFormat="false" ht="12" hidden="false" customHeight="false" outlineLevel="0" collapsed="false">
      <c r="BS3320" s="96" t="n">
        <f aca="false">BR3320-2.5</f>
        <v>-2.5</v>
      </c>
    </row>
    <row r="3321" customFormat="false" ht="12" hidden="false" customHeight="false" outlineLevel="0" collapsed="false">
      <c r="BS3321" s="96" t="n">
        <f aca="false">BR3321-2.5</f>
        <v>-2.5</v>
      </c>
    </row>
    <row r="3322" customFormat="false" ht="12" hidden="false" customHeight="false" outlineLevel="0" collapsed="false">
      <c r="BS3322" s="96" t="n">
        <f aca="false">BR3322-2.5</f>
        <v>-2.5</v>
      </c>
    </row>
    <row r="3323" customFormat="false" ht="12" hidden="false" customHeight="false" outlineLevel="0" collapsed="false">
      <c r="BS3323" s="96" t="n">
        <f aca="false">BR3323-2.5</f>
        <v>-2.5</v>
      </c>
    </row>
    <row r="3324" customFormat="false" ht="12" hidden="false" customHeight="false" outlineLevel="0" collapsed="false">
      <c r="BS3324" s="96" t="n">
        <f aca="false">BR3324-2.5</f>
        <v>-2.5</v>
      </c>
    </row>
    <row r="3325" customFormat="false" ht="12" hidden="false" customHeight="false" outlineLevel="0" collapsed="false">
      <c r="BS3325" s="96" t="n">
        <f aca="false">BR3325-2.5</f>
        <v>-2.5</v>
      </c>
    </row>
    <row r="3326" customFormat="false" ht="12" hidden="false" customHeight="false" outlineLevel="0" collapsed="false">
      <c r="BS3326" s="96" t="n">
        <f aca="false">BR3326-2.5</f>
        <v>-2.5</v>
      </c>
    </row>
    <row r="3327" customFormat="false" ht="12" hidden="false" customHeight="false" outlineLevel="0" collapsed="false">
      <c r="BS3327" s="96" t="n">
        <f aca="false">BR3327-2.5</f>
        <v>-2.5</v>
      </c>
    </row>
    <row r="3328" customFormat="false" ht="12" hidden="false" customHeight="false" outlineLevel="0" collapsed="false">
      <c r="BS3328" s="96" t="n">
        <f aca="false">BR3328-2.5</f>
        <v>-2.5</v>
      </c>
    </row>
    <row r="3329" customFormat="false" ht="12" hidden="false" customHeight="false" outlineLevel="0" collapsed="false">
      <c r="BS3329" s="96" t="n">
        <f aca="false">BR3329-2.5</f>
        <v>-2.5</v>
      </c>
    </row>
    <row r="3330" customFormat="false" ht="12" hidden="false" customHeight="false" outlineLevel="0" collapsed="false">
      <c r="BS3330" s="96" t="n">
        <f aca="false">BR3330-2.5</f>
        <v>-2.5</v>
      </c>
    </row>
    <row r="3331" customFormat="false" ht="12" hidden="false" customHeight="false" outlineLevel="0" collapsed="false">
      <c r="BS3331" s="96" t="n">
        <f aca="false">BR3331-2.5</f>
        <v>-2.5</v>
      </c>
    </row>
    <row r="3332" customFormat="false" ht="12" hidden="false" customHeight="false" outlineLevel="0" collapsed="false">
      <c r="BS3332" s="96" t="n">
        <f aca="false">BR3332-2.5</f>
        <v>-2.5</v>
      </c>
    </row>
    <row r="3333" customFormat="false" ht="12" hidden="false" customHeight="false" outlineLevel="0" collapsed="false">
      <c r="BS3333" s="96" t="n">
        <f aca="false">BR3333-2.5</f>
        <v>-2.5</v>
      </c>
    </row>
    <row r="3334" customFormat="false" ht="12" hidden="false" customHeight="false" outlineLevel="0" collapsed="false">
      <c r="BS3334" s="96" t="n">
        <f aca="false">BR3334-2.5</f>
        <v>-2.5</v>
      </c>
    </row>
    <row r="3335" customFormat="false" ht="12" hidden="false" customHeight="false" outlineLevel="0" collapsed="false">
      <c r="BS3335" s="96" t="n">
        <f aca="false">BR3335-2.5</f>
        <v>-2.5</v>
      </c>
    </row>
    <row r="3336" customFormat="false" ht="12" hidden="false" customHeight="false" outlineLevel="0" collapsed="false">
      <c r="BS3336" s="96" t="n">
        <f aca="false">BR3336-2.5</f>
        <v>-2.5</v>
      </c>
    </row>
    <row r="3337" customFormat="false" ht="12" hidden="false" customHeight="false" outlineLevel="0" collapsed="false">
      <c r="BS3337" s="96" t="n">
        <f aca="false">BR3337-2.5</f>
        <v>-2.5</v>
      </c>
    </row>
    <row r="3338" customFormat="false" ht="12" hidden="false" customHeight="false" outlineLevel="0" collapsed="false">
      <c r="BS3338" s="96" t="n">
        <f aca="false">BR3338-2.5</f>
        <v>-2.5</v>
      </c>
    </row>
    <row r="3339" customFormat="false" ht="12" hidden="false" customHeight="false" outlineLevel="0" collapsed="false">
      <c r="BS3339" s="96" t="n">
        <f aca="false">BR3339-2.5</f>
        <v>-2.5</v>
      </c>
    </row>
    <row r="3340" customFormat="false" ht="12" hidden="false" customHeight="false" outlineLevel="0" collapsed="false">
      <c r="BS3340" s="96" t="n">
        <f aca="false">BR3340-2.5</f>
        <v>-2.5</v>
      </c>
    </row>
    <row r="3341" customFormat="false" ht="12" hidden="false" customHeight="false" outlineLevel="0" collapsed="false">
      <c r="BS3341" s="96" t="n">
        <f aca="false">BR3341-2.5</f>
        <v>-2.5</v>
      </c>
    </row>
    <row r="3342" customFormat="false" ht="12" hidden="false" customHeight="false" outlineLevel="0" collapsed="false">
      <c r="BS3342" s="96" t="n">
        <f aca="false">BR3342-2.5</f>
        <v>-2.5</v>
      </c>
    </row>
    <row r="3343" customFormat="false" ht="12" hidden="false" customHeight="false" outlineLevel="0" collapsed="false">
      <c r="BS3343" s="96" t="n">
        <f aca="false">BR3343-2.5</f>
        <v>-2.5</v>
      </c>
    </row>
    <row r="3344" customFormat="false" ht="12" hidden="false" customHeight="false" outlineLevel="0" collapsed="false">
      <c r="BS3344" s="96" t="n">
        <f aca="false">BR3344-2.5</f>
        <v>-2.5</v>
      </c>
    </row>
    <row r="3345" customFormat="false" ht="12" hidden="false" customHeight="false" outlineLevel="0" collapsed="false">
      <c r="BS3345" s="96" t="n">
        <f aca="false">BR3345-2.5</f>
        <v>-2.5</v>
      </c>
    </row>
    <row r="3346" customFormat="false" ht="12" hidden="false" customHeight="false" outlineLevel="0" collapsed="false">
      <c r="BS3346" s="96" t="n">
        <f aca="false">BR3346-2.5</f>
        <v>-2.5</v>
      </c>
    </row>
    <row r="3347" customFormat="false" ht="12" hidden="false" customHeight="false" outlineLevel="0" collapsed="false">
      <c r="BS3347" s="96" t="n">
        <f aca="false">BR3347-2.5</f>
        <v>-2.5</v>
      </c>
    </row>
    <row r="3348" customFormat="false" ht="12" hidden="false" customHeight="false" outlineLevel="0" collapsed="false">
      <c r="BS3348" s="96" t="n">
        <f aca="false">BR3348-2.5</f>
        <v>-2.5</v>
      </c>
    </row>
    <row r="3349" customFormat="false" ht="12" hidden="false" customHeight="false" outlineLevel="0" collapsed="false">
      <c r="BS3349" s="96" t="n">
        <f aca="false">BR3349-2.5</f>
        <v>-2.5</v>
      </c>
    </row>
    <row r="3350" customFormat="false" ht="12" hidden="false" customHeight="false" outlineLevel="0" collapsed="false">
      <c r="BS3350" s="96" t="n">
        <f aca="false">BR3350-2.5</f>
        <v>-2.5</v>
      </c>
    </row>
    <row r="3351" customFormat="false" ht="12" hidden="false" customHeight="false" outlineLevel="0" collapsed="false">
      <c r="BS3351" s="96" t="n">
        <f aca="false">BR3351-2.5</f>
        <v>-2.5</v>
      </c>
    </row>
    <row r="3352" customFormat="false" ht="12" hidden="false" customHeight="false" outlineLevel="0" collapsed="false">
      <c r="BS3352" s="96" t="n">
        <f aca="false">BR3352-2.5</f>
        <v>-2.5</v>
      </c>
    </row>
    <row r="3353" customFormat="false" ht="12" hidden="false" customHeight="false" outlineLevel="0" collapsed="false">
      <c r="BS3353" s="96" t="n">
        <f aca="false">BR3353-2.5</f>
        <v>-2.5</v>
      </c>
    </row>
    <row r="3354" customFormat="false" ht="12" hidden="false" customHeight="false" outlineLevel="0" collapsed="false">
      <c r="BS3354" s="96" t="n">
        <f aca="false">BR3354-2.5</f>
        <v>-2.5</v>
      </c>
    </row>
    <row r="3355" customFormat="false" ht="12" hidden="false" customHeight="false" outlineLevel="0" collapsed="false">
      <c r="BS3355" s="96" t="n">
        <f aca="false">BR3355-2.5</f>
        <v>-2.5</v>
      </c>
    </row>
    <row r="3356" customFormat="false" ht="12" hidden="false" customHeight="false" outlineLevel="0" collapsed="false">
      <c r="BS3356" s="96" t="n">
        <f aca="false">BR3356-2.5</f>
        <v>-2.5</v>
      </c>
    </row>
    <row r="3357" customFormat="false" ht="12" hidden="false" customHeight="false" outlineLevel="0" collapsed="false">
      <c r="BS3357" s="96" t="n">
        <f aca="false">BR3357-2.5</f>
        <v>-2.5</v>
      </c>
    </row>
    <row r="3358" customFormat="false" ht="12" hidden="false" customHeight="false" outlineLevel="0" collapsed="false">
      <c r="BS3358" s="96" t="n">
        <f aca="false">BR3358-2.5</f>
        <v>-2.5</v>
      </c>
    </row>
    <row r="3359" customFormat="false" ht="12" hidden="false" customHeight="false" outlineLevel="0" collapsed="false">
      <c r="BS3359" s="96" t="n">
        <f aca="false">BR3359-2.5</f>
        <v>-2.5</v>
      </c>
    </row>
    <row r="3360" customFormat="false" ht="12" hidden="false" customHeight="false" outlineLevel="0" collapsed="false">
      <c r="BS3360" s="96" t="n">
        <f aca="false">BR3360-2.5</f>
        <v>-2.5</v>
      </c>
    </row>
    <row r="3361" customFormat="false" ht="12" hidden="false" customHeight="false" outlineLevel="0" collapsed="false">
      <c r="BS3361" s="96" t="n">
        <f aca="false">BR3361-2.5</f>
        <v>-2.5</v>
      </c>
    </row>
    <row r="3362" customFormat="false" ht="12" hidden="false" customHeight="false" outlineLevel="0" collapsed="false">
      <c r="BS3362" s="96" t="n">
        <f aca="false">BR3362-2.5</f>
        <v>-2.5</v>
      </c>
    </row>
    <row r="3363" customFormat="false" ht="12" hidden="false" customHeight="false" outlineLevel="0" collapsed="false">
      <c r="BS3363" s="96" t="n">
        <f aca="false">BR3363-2.5</f>
        <v>-2.5</v>
      </c>
    </row>
    <row r="3364" customFormat="false" ht="12" hidden="false" customHeight="false" outlineLevel="0" collapsed="false">
      <c r="BS3364" s="96" t="n">
        <f aca="false">BR3364-2.5</f>
        <v>-2.5</v>
      </c>
    </row>
    <row r="3365" customFormat="false" ht="12" hidden="false" customHeight="false" outlineLevel="0" collapsed="false">
      <c r="BS3365" s="96" t="n">
        <f aca="false">BR3365-2.5</f>
        <v>-2.5</v>
      </c>
    </row>
    <row r="3366" customFormat="false" ht="12" hidden="false" customHeight="false" outlineLevel="0" collapsed="false">
      <c r="BS3366" s="96" t="n">
        <f aca="false">BR3366-2.5</f>
        <v>-2.5</v>
      </c>
    </row>
    <row r="3367" customFormat="false" ht="12" hidden="false" customHeight="false" outlineLevel="0" collapsed="false">
      <c r="BS3367" s="96" t="n">
        <f aca="false">BR3367-2.5</f>
        <v>-2.5</v>
      </c>
    </row>
    <row r="3368" customFormat="false" ht="12" hidden="false" customHeight="false" outlineLevel="0" collapsed="false">
      <c r="BS3368" s="96" t="n">
        <f aca="false">BR3368-2.5</f>
        <v>-2.5</v>
      </c>
    </row>
    <row r="3369" customFormat="false" ht="12" hidden="false" customHeight="false" outlineLevel="0" collapsed="false">
      <c r="BS3369" s="96" t="n">
        <f aca="false">BR3369-2.5</f>
        <v>-2.5</v>
      </c>
    </row>
    <row r="3370" customFormat="false" ht="12" hidden="false" customHeight="false" outlineLevel="0" collapsed="false">
      <c r="BS3370" s="96" t="n">
        <f aca="false">BR3370-2.5</f>
        <v>-2.5</v>
      </c>
    </row>
    <row r="3371" customFormat="false" ht="12" hidden="false" customHeight="false" outlineLevel="0" collapsed="false">
      <c r="BS3371" s="96" t="n">
        <f aca="false">BR3371-2.5</f>
        <v>-2.5</v>
      </c>
    </row>
    <row r="3372" customFormat="false" ht="12" hidden="false" customHeight="false" outlineLevel="0" collapsed="false">
      <c r="BS3372" s="96" t="n">
        <f aca="false">BR3372-2.5</f>
        <v>-2.5</v>
      </c>
    </row>
    <row r="3373" customFormat="false" ht="12" hidden="false" customHeight="false" outlineLevel="0" collapsed="false">
      <c r="BS3373" s="96" t="n">
        <f aca="false">BR3373-2.5</f>
        <v>-2.5</v>
      </c>
    </row>
    <row r="3374" customFormat="false" ht="12" hidden="false" customHeight="false" outlineLevel="0" collapsed="false">
      <c r="BS3374" s="96" t="n">
        <f aca="false">BR3374-2.5</f>
        <v>-2.5</v>
      </c>
    </row>
    <row r="3375" customFormat="false" ht="12" hidden="false" customHeight="false" outlineLevel="0" collapsed="false">
      <c r="BS3375" s="96" t="n">
        <f aca="false">BR3375-2.5</f>
        <v>-2.5</v>
      </c>
    </row>
    <row r="3376" customFormat="false" ht="12" hidden="false" customHeight="false" outlineLevel="0" collapsed="false">
      <c r="BS3376" s="96" t="n">
        <f aca="false">BR3376-2.5</f>
        <v>-2.5</v>
      </c>
    </row>
    <row r="3377" customFormat="false" ht="12" hidden="false" customHeight="false" outlineLevel="0" collapsed="false">
      <c r="BS3377" s="96" t="n">
        <f aca="false">BR3377-2.5</f>
        <v>-2.5</v>
      </c>
    </row>
    <row r="3378" customFormat="false" ht="12" hidden="false" customHeight="false" outlineLevel="0" collapsed="false">
      <c r="BS3378" s="96" t="n">
        <f aca="false">BR3378-2.5</f>
        <v>-2.5</v>
      </c>
    </row>
    <row r="3379" customFormat="false" ht="12" hidden="false" customHeight="false" outlineLevel="0" collapsed="false">
      <c r="BS3379" s="96" t="n">
        <f aca="false">BR3379-2.5</f>
        <v>-2.5</v>
      </c>
    </row>
    <row r="3380" customFormat="false" ht="12" hidden="false" customHeight="false" outlineLevel="0" collapsed="false">
      <c r="BS3380" s="96" t="n">
        <f aca="false">BR3380-2.5</f>
        <v>-2.5</v>
      </c>
    </row>
    <row r="3381" customFormat="false" ht="12" hidden="false" customHeight="false" outlineLevel="0" collapsed="false">
      <c r="BS3381" s="96" t="n">
        <f aca="false">BR3381-2.5</f>
        <v>-2.5</v>
      </c>
    </row>
    <row r="3382" customFormat="false" ht="12" hidden="false" customHeight="false" outlineLevel="0" collapsed="false">
      <c r="BS3382" s="96" t="n">
        <f aca="false">BR3382-2.5</f>
        <v>-2.5</v>
      </c>
    </row>
    <row r="3383" customFormat="false" ht="12" hidden="false" customHeight="false" outlineLevel="0" collapsed="false">
      <c r="BS3383" s="96" t="n">
        <f aca="false">BR3383-2.5</f>
        <v>-2.5</v>
      </c>
    </row>
    <row r="3384" customFormat="false" ht="12" hidden="false" customHeight="false" outlineLevel="0" collapsed="false">
      <c r="BS3384" s="96" t="n">
        <f aca="false">BR3384-2.5</f>
        <v>-2.5</v>
      </c>
    </row>
    <row r="3385" customFormat="false" ht="12" hidden="false" customHeight="false" outlineLevel="0" collapsed="false">
      <c r="BS3385" s="96" t="n">
        <f aca="false">BR3385-2.5</f>
        <v>-2.5</v>
      </c>
    </row>
    <row r="3386" customFormat="false" ht="12" hidden="false" customHeight="false" outlineLevel="0" collapsed="false">
      <c r="BS3386" s="96" t="n">
        <f aca="false">BR3386-2.5</f>
        <v>-2.5</v>
      </c>
    </row>
    <row r="3387" customFormat="false" ht="12" hidden="false" customHeight="false" outlineLevel="0" collapsed="false">
      <c r="BS3387" s="96" t="n">
        <f aca="false">BR3387-2.5</f>
        <v>-2.5</v>
      </c>
    </row>
    <row r="3388" customFormat="false" ht="12" hidden="false" customHeight="false" outlineLevel="0" collapsed="false">
      <c r="BS3388" s="96" t="n">
        <f aca="false">BR3388-2.5</f>
        <v>-2.5</v>
      </c>
    </row>
    <row r="3389" customFormat="false" ht="12" hidden="false" customHeight="false" outlineLevel="0" collapsed="false">
      <c r="BS3389" s="96" t="n">
        <f aca="false">BR3389-2.5</f>
        <v>-2.5</v>
      </c>
    </row>
    <row r="3390" customFormat="false" ht="12" hidden="false" customHeight="false" outlineLevel="0" collapsed="false">
      <c r="BS3390" s="96" t="n">
        <f aca="false">BR3390-2.5</f>
        <v>-2.5</v>
      </c>
    </row>
    <row r="3391" customFormat="false" ht="12" hidden="false" customHeight="false" outlineLevel="0" collapsed="false">
      <c r="BS3391" s="96" t="n">
        <f aca="false">BR3391-2.5</f>
        <v>-2.5</v>
      </c>
    </row>
    <row r="3392" customFormat="false" ht="12" hidden="false" customHeight="false" outlineLevel="0" collapsed="false">
      <c r="BS3392" s="96" t="n">
        <f aca="false">BR3392-2.5</f>
        <v>-2.5</v>
      </c>
    </row>
    <row r="3393" customFormat="false" ht="12" hidden="false" customHeight="false" outlineLevel="0" collapsed="false">
      <c r="BS3393" s="96" t="n">
        <f aca="false">BR3393-2.5</f>
        <v>-2.5</v>
      </c>
    </row>
    <row r="3394" customFormat="false" ht="12" hidden="false" customHeight="false" outlineLevel="0" collapsed="false">
      <c r="BS3394" s="96" t="n">
        <f aca="false">BR3394-2.5</f>
        <v>-2.5</v>
      </c>
    </row>
    <row r="3395" customFormat="false" ht="12" hidden="false" customHeight="false" outlineLevel="0" collapsed="false">
      <c r="BS3395" s="96" t="n">
        <f aca="false">BR3395-2.5</f>
        <v>-2.5</v>
      </c>
    </row>
    <row r="3396" customFormat="false" ht="12" hidden="false" customHeight="false" outlineLevel="0" collapsed="false">
      <c r="BS3396" s="96" t="n">
        <f aca="false">BR3396-2.5</f>
        <v>-2.5</v>
      </c>
    </row>
    <row r="3397" customFormat="false" ht="12" hidden="false" customHeight="false" outlineLevel="0" collapsed="false">
      <c r="BS3397" s="96" t="n">
        <f aca="false">BR3397-2.5</f>
        <v>-2.5</v>
      </c>
    </row>
    <row r="3398" customFormat="false" ht="12" hidden="false" customHeight="false" outlineLevel="0" collapsed="false">
      <c r="BS3398" s="96" t="n">
        <f aca="false">BR3398-2.5</f>
        <v>-2.5</v>
      </c>
    </row>
    <row r="3399" customFormat="false" ht="12" hidden="false" customHeight="false" outlineLevel="0" collapsed="false">
      <c r="BS3399" s="96" t="n">
        <f aca="false">BR3399-2.5</f>
        <v>-2.5</v>
      </c>
    </row>
    <row r="3400" customFormat="false" ht="12" hidden="false" customHeight="false" outlineLevel="0" collapsed="false">
      <c r="BS3400" s="96" t="n">
        <f aca="false">BR3400-2.5</f>
        <v>-2.5</v>
      </c>
    </row>
    <row r="3401" customFormat="false" ht="12" hidden="false" customHeight="false" outlineLevel="0" collapsed="false">
      <c r="BS3401" s="96" t="n">
        <f aca="false">BR3401-2.5</f>
        <v>-2.5</v>
      </c>
    </row>
    <row r="3402" customFormat="false" ht="12" hidden="false" customHeight="false" outlineLevel="0" collapsed="false">
      <c r="BS3402" s="96" t="n">
        <f aca="false">BR3402-2.5</f>
        <v>-2.5</v>
      </c>
    </row>
    <row r="3403" customFormat="false" ht="12" hidden="false" customHeight="false" outlineLevel="0" collapsed="false">
      <c r="BS3403" s="96" t="n">
        <f aca="false">BR3403-2.5</f>
        <v>-2.5</v>
      </c>
    </row>
    <row r="3404" customFormat="false" ht="12" hidden="false" customHeight="false" outlineLevel="0" collapsed="false">
      <c r="BS3404" s="96" t="n">
        <f aca="false">BR3404-2.5</f>
        <v>-2.5</v>
      </c>
    </row>
    <row r="3405" customFormat="false" ht="12" hidden="false" customHeight="false" outlineLevel="0" collapsed="false">
      <c r="BS3405" s="96" t="n">
        <f aca="false">BR3405-2.5</f>
        <v>-2.5</v>
      </c>
    </row>
    <row r="3406" customFormat="false" ht="12" hidden="false" customHeight="false" outlineLevel="0" collapsed="false">
      <c r="BS3406" s="96" t="n">
        <f aca="false">BR3406-2.5</f>
        <v>-2.5</v>
      </c>
    </row>
    <row r="3407" customFormat="false" ht="12" hidden="false" customHeight="false" outlineLevel="0" collapsed="false">
      <c r="BS3407" s="96" t="n">
        <f aca="false">BR3407-2.5</f>
        <v>-2.5</v>
      </c>
    </row>
    <row r="3408" customFormat="false" ht="12" hidden="false" customHeight="false" outlineLevel="0" collapsed="false">
      <c r="BS3408" s="96" t="n">
        <f aca="false">BR3408-2.5</f>
        <v>-2.5</v>
      </c>
    </row>
    <row r="3409" customFormat="false" ht="12" hidden="false" customHeight="false" outlineLevel="0" collapsed="false">
      <c r="BS3409" s="96" t="n">
        <f aca="false">BR3409-2.5</f>
        <v>-2.5</v>
      </c>
    </row>
    <row r="3410" customFormat="false" ht="12" hidden="false" customHeight="false" outlineLevel="0" collapsed="false">
      <c r="BS3410" s="96" t="n">
        <f aca="false">BR3410-2.5</f>
        <v>-2.5</v>
      </c>
    </row>
    <row r="3411" customFormat="false" ht="12" hidden="false" customHeight="false" outlineLevel="0" collapsed="false">
      <c r="BS3411" s="96" t="n">
        <f aca="false">BR3411-2.5</f>
        <v>-2.5</v>
      </c>
    </row>
    <row r="3412" customFormat="false" ht="12" hidden="false" customHeight="false" outlineLevel="0" collapsed="false">
      <c r="BS3412" s="96" t="n">
        <f aca="false">BR3412-2.5</f>
        <v>-2.5</v>
      </c>
    </row>
    <row r="3413" customFormat="false" ht="12" hidden="false" customHeight="false" outlineLevel="0" collapsed="false">
      <c r="BS3413" s="96" t="n">
        <f aca="false">BR3413-2.5</f>
        <v>-2.5</v>
      </c>
    </row>
    <row r="3414" customFormat="false" ht="12" hidden="false" customHeight="false" outlineLevel="0" collapsed="false">
      <c r="BS3414" s="96" t="n">
        <f aca="false">BR3414-2.5</f>
        <v>-2.5</v>
      </c>
    </row>
    <row r="3415" customFormat="false" ht="12" hidden="false" customHeight="false" outlineLevel="0" collapsed="false">
      <c r="BS3415" s="96" t="n">
        <f aca="false">BR3415-2.5</f>
        <v>-2.5</v>
      </c>
    </row>
    <row r="3416" customFormat="false" ht="12" hidden="false" customHeight="false" outlineLevel="0" collapsed="false">
      <c r="BS3416" s="96" t="n">
        <f aca="false">BR3416-2.5</f>
        <v>-2.5</v>
      </c>
    </row>
    <row r="3417" customFormat="false" ht="12" hidden="false" customHeight="false" outlineLevel="0" collapsed="false">
      <c r="BS3417" s="96" t="n">
        <f aca="false">BR3417-2.5</f>
        <v>-2.5</v>
      </c>
    </row>
    <row r="3418" customFormat="false" ht="12" hidden="false" customHeight="false" outlineLevel="0" collapsed="false">
      <c r="BS3418" s="96" t="n">
        <f aca="false">BR3418-2.5</f>
        <v>-2.5</v>
      </c>
    </row>
    <row r="3419" customFormat="false" ht="12" hidden="false" customHeight="false" outlineLevel="0" collapsed="false">
      <c r="BS3419" s="96" t="n">
        <f aca="false">BR3419-2.5</f>
        <v>-2.5</v>
      </c>
    </row>
    <row r="3420" customFormat="false" ht="12" hidden="false" customHeight="false" outlineLevel="0" collapsed="false">
      <c r="BS3420" s="96" t="n">
        <f aca="false">BR3420-2.5</f>
        <v>-2.5</v>
      </c>
    </row>
    <row r="3421" customFormat="false" ht="12" hidden="false" customHeight="false" outlineLevel="0" collapsed="false">
      <c r="BS3421" s="96" t="n">
        <f aca="false">BR3421-2.5</f>
        <v>-2.5</v>
      </c>
    </row>
    <row r="3422" customFormat="false" ht="12" hidden="false" customHeight="false" outlineLevel="0" collapsed="false">
      <c r="BS3422" s="96" t="n">
        <f aca="false">BR3422-2.5</f>
        <v>-2.5</v>
      </c>
    </row>
    <row r="3423" customFormat="false" ht="12" hidden="false" customHeight="false" outlineLevel="0" collapsed="false">
      <c r="BS3423" s="96" t="n">
        <f aca="false">BR3423-2.5</f>
        <v>-2.5</v>
      </c>
    </row>
    <row r="3424" customFormat="false" ht="12" hidden="false" customHeight="false" outlineLevel="0" collapsed="false">
      <c r="BS3424" s="96" t="n">
        <f aca="false">BR3424-2.5</f>
        <v>-2.5</v>
      </c>
    </row>
    <row r="3425" customFormat="false" ht="12" hidden="false" customHeight="false" outlineLevel="0" collapsed="false">
      <c r="BS3425" s="96" t="n">
        <f aca="false">BR3425-2.5</f>
        <v>-2.5</v>
      </c>
    </row>
    <row r="3426" customFormat="false" ht="12" hidden="false" customHeight="false" outlineLevel="0" collapsed="false">
      <c r="BS3426" s="96" t="n">
        <f aca="false">BR3426-2.5</f>
        <v>-2.5</v>
      </c>
    </row>
    <row r="3427" customFormat="false" ht="12" hidden="false" customHeight="false" outlineLevel="0" collapsed="false">
      <c r="BS3427" s="96" t="n">
        <f aca="false">BR3427-2.5</f>
        <v>-2.5</v>
      </c>
    </row>
    <row r="3428" customFormat="false" ht="12" hidden="false" customHeight="false" outlineLevel="0" collapsed="false">
      <c r="BS3428" s="96" t="n">
        <f aca="false">BR3428-2.5</f>
        <v>-2.5</v>
      </c>
    </row>
    <row r="3429" customFormat="false" ht="12" hidden="false" customHeight="false" outlineLevel="0" collapsed="false">
      <c r="BS3429" s="96" t="n">
        <f aca="false">BR3429-2.5</f>
        <v>-2.5</v>
      </c>
    </row>
    <row r="3430" customFormat="false" ht="12" hidden="false" customHeight="false" outlineLevel="0" collapsed="false">
      <c r="BS3430" s="96" t="n">
        <f aca="false">BR3430-2.5</f>
        <v>-2.5</v>
      </c>
    </row>
    <row r="3431" customFormat="false" ht="12" hidden="false" customHeight="false" outlineLevel="0" collapsed="false">
      <c r="BS3431" s="96" t="n">
        <f aca="false">BR3431-2.5</f>
        <v>-2.5</v>
      </c>
    </row>
    <row r="3432" customFormat="false" ht="12" hidden="false" customHeight="false" outlineLevel="0" collapsed="false">
      <c r="BS3432" s="96" t="n">
        <f aca="false">BR3432-2.5</f>
        <v>-2.5</v>
      </c>
    </row>
    <row r="3433" customFormat="false" ht="12" hidden="false" customHeight="false" outlineLevel="0" collapsed="false">
      <c r="BS3433" s="96" t="n">
        <f aca="false">BR3433-2.5</f>
        <v>-2.5</v>
      </c>
    </row>
    <row r="3434" customFormat="false" ht="12" hidden="false" customHeight="false" outlineLevel="0" collapsed="false">
      <c r="BS3434" s="96" t="n">
        <f aca="false">BR3434-2.5</f>
        <v>-2.5</v>
      </c>
    </row>
    <row r="3435" customFormat="false" ht="12" hidden="false" customHeight="false" outlineLevel="0" collapsed="false">
      <c r="BS3435" s="96" t="n">
        <f aca="false">BR3435-2.5</f>
        <v>-2.5</v>
      </c>
    </row>
    <row r="3436" customFormat="false" ht="12" hidden="false" customHeight="false" outlineLevel="0" collapsed="false">
      <c r="BS3436" s="96" t="n">
        <f aca="false">BR3436-2.5</f>
        <v>-2.5</v>
      </c>
    </row>
    <row r="3437" customFormat="false" ht="12" hidden="false" customHeight="false" outlineLevel="0" collapsed="false">
      <c r="BS3437" s="96" t="n">
        <f aca="false">BR3437-2.5</f>
        <v>-2.5</v>
      </c>
    </row>
    <row r="3438" customFormat="false" ht="12" hidden="false" customHeight="false" outlineLevel="0" collapsed="false">
      <c r="BS3438" s="96" t="n">
        <f aca="false">BR3438-2.5</f>
        <v>-2.5</v>
      </c>
    </row>
    <row r="3439" customFormat="false" ht="12" hidden="false" customHeight="false" outlineLevel="0" collapsed="false">
      <c r="BS3439" s="96" t="n">
        <f aca="false">BR3439-2.5</f>
        <v>-2.5</v>
      </c>
    </row>
    <row r="3440" customFormat="false" ht="12" hidden="false" customHeight="false" outlineLevel="0" collapsed="false">
      <c r="BS3440" s="96" t="n">
        <f aca="false">BR3440-2.5</f>
        <v>-2.5</v>
      </c>
    </row>
    <row r="3441" customFormat="false" ht="12" hidden="false" customHeight="false" outlineLevel="0" collapsed="false">
      <c r="BS3441" s="96" t="n">
        <f aca="false">BR3441-2.5</f>
        <v>-2.5</v>
      </c>
    </row>
    <row r="3442" customFormat="false" ht="12" hidden="false" customHeight="false" outlineLevel="0" collapsed="false">
      <c r="BS3442" s="96" t="n">
        <f aca="false">BR3442-2.5</f>
        <v>-2.5</v>
      </c>
    </row>
    <row r="3443" customFormat="false" ht="12" hidden="false" customHeight="false" outlineLevel="0" collapsed="false">
      <c r="BS3443" s="96" t="n">
        <f aca="false">BR3443-2.5</f>
        <v>-2.5</v>
      </c>
    </row>
    <row r="3444" customFormat="false" ht="12" hidden="false" customHeight="false" outlineLevel="0" collapsed="false">
      <c r="BS3444" s="96" t="n">
        <f aca="false">BR3444-2.5</f>
        <v>-2.5</v>
      </c>
    </row>
    <row r="3445" customFormat="false" ht="12" hidden="false" customHeight="false" outlineLevel="0" collapsed="false">
      <c r="BS3445" s="96" t="n">
        <f aca="false">BR3445-2.5</f>
        <v>-2.5</v>
      </c>
    </row>
    <row r="3446" customFormat="false" ht="12" hidden="false" customHeight="false" outlineLevel="0" collapsed="false">
      <c r="BS3446" s="96" t="n">
        <f aca="false">BR3446-2.5</f>
        <v>-2.5</v>
      </c>
    </row>
    <row r="3447" customFormat="false" ht="12" hidden="false" customHeight="false" outlineLevel="0" collapsed="false">
      <c r="BS3447" s="96" t="n">
        <f aca="false">BR3447-2.5</f>
        <v>-2.5</v>
      </c>
    </row>
    <row r="3448" customFormat="false" ht="12" hidden="false" customHeight="false" outlineLevel="0" collapsed="false">
      <c r="BS3448" s="96" t="n">
        <f aca="false">BR3448-2.5</f>
        <v>-2.5</v>
      </c>
    </row>
    <row r="3449" customFormat="false" ht="12" hidden="false" customHeight="false" outlineLevel="0" collapsed="false">
      <c r="BS3449" s="96" t="n">
        <f aca="false">BR3449-2.5</f>
        <v>-2.5</v>
      </c>
    </row>
    <row r="3450" customFormat="false" ht="12" hidden="false" customHeight="false" outlineLevel="0" collapsed="false">
      <c r="BS3450" s="96" t="n">
        <f aca="false">BR3450-2.5</f>
        <v>-2.5</v>
      </c>
    </row>
    <row r="3451" customFormat="false" ht="12" hidden="false" customHeight="false" outlineLevel="0" collapsed="false">
      <c r="BS3451" s="96" t="n">
        <f aca="false">BR3451-2.5</f>
        <v>-2.5</v>
      </c>
    </row>
    <row r="3452" customFormat="false" ht="12" hidden="false" customHeight="false" outlineLevel="0" collapsed="false">
      <c r="BS3452" s="96" t="n">
        <f aca="false">BR3452-2.5</f>
        <v>-2.5</v>
      </c>
    </row>
    <row r="3453" customFormat="false" ht="12" hidden="false" customHeight="false" outlineLevel="0" collapsed="false">
      <c r="BS3453" s="96" t="n">
        <f aca="false">BR3453-2.5</f>
        <v>-2.5</v>
      </c>
    </row>
    <row r="3454" customFormat="false" ht="12" hidden="false" customHeight="false" outlineLevel="0" collapsed="false">
      <c r="BS3454" s="96" t="n">
        <f aca="false">BR3454-2.5</f>
        <v>-2.5</v>
      </c>
    </row>
    <row r="3455" customFormat="false" ht="12" hidden="false" customHeight="false" outlineLevel="0" collapsed="false">
      <c r="BS3455" s="96" t="n">
        <f aca="false">BR3455-2.5</f>
        <v>-2.5</v>
      </c>
    </row>
    <row r="3456" customFormat="false" ht="12" hidden="false" customHeight="false" outlineLevel="0" collapsed="false">
      <c r="BS3456" s="96" t="n">
        <f aca="false">BR3456-2.5</f>
        <v>-2.5</v>
      </c>
    </row>
    <row r="3457" customFormat="false" ht="12" hidden="false" customHeight="false" outlineLevel="0" collapsed="false">
      <c r="BS3457" s="96" t="n">
        <f aca="false">BR3457-2.5</f>
        <v>-2.5</v>
      </c>
    </row>
    <row r="3458" customFormat="false" ht="12" hidden="false" customHeight="false" outlineLevel="0" collapsed="false">
      <c r="BS3458" s="96" t="n">
        <f aca="false">BR3458-2.5</f>
        <v>-2.5</v>
      </c>
    </row>
    <row r="3459" customFormat="false" ht="12" hidden="false" customHeight="false" outlineLevel="0" collapsed="false">
      <c r="BS3459" s="96" t="n">
        <f aca="false">BR3459-2.5</f>
        <v>-2.5</v>
      </c>
    </row>
    <row r="3460" customFormat="false" ht="12" hidden="false" customHeight="false" outlineLevel="0" collapsed="false">
      <c r="BS3460" s="96" t="n">
        <f aca="false">BR3460-2.5</f>
        <v>-2.5</v>
      </c>
    </row>
    <row r="3461" customFormat="false" ht="12" hidden="false" customHeight="false" outlineLevel="0" collapsed="false">
      <c r="BS3461" s="96" t="n">
        <f aca="false">BR3461-2.5</f>
        <v>-2.5</v>
      </c>
    </row>
    <row r="3462" customFormat="false" ht="12" hidden="false" customHeight="false" outlineLevel="0" collapsed="false">
      <c r="BS3462" s="96" t="n">
        <f aca="false">BR3462-2.5</f>
        <v>-2.5</v>
      </c>
    </row>
    <row r="3463" customFormat="false" ht="12" hidden="false" customHeight="false" outlineLevel="0" collapsed="false">
      <c r="BS3463" s="96" t="n">
        <f aca="false">BR3463-2.5</f>
        <v>-2.5</v>
      </c>
    </row>
    <row r="3464" customFormat="false" ht="12" hidden="false" customHeight="false" outlineLevel="0" collapsed="false">
      <c r="BS3464" s="96" t="n">
        <f aca="false">BR3464-2.5</f>
        <v>-2.5</v>
      </c>
    </row>
    <row r="3465" customFormat="false" ht="12" hidden="false" customHeight="false" outlineLevel="0" collapsed="false">
      <c r="BS3465" s="96" t="n">
        <f aca="false">BR3465-2.5</f>
        <v>-2.5</v>
      </c>
    </row>
    <row r="3466" customFormat="false" ht="12" hidden="false" customHeight="false" outlineLevel="0" collapsed="false">
      <c r="BS3466" s="96" t="n">
        <f aca="false">BR3466-2.5</f>
        <v>-2.5</v>
      </c>
    </row>
    <row r="3467" customFormat="false" ht="12" hidden="false" customHeight="false" outlineLevel="0" collapsed="false">
      <c r="BS3467" s="96" t="n">
        <f aca="false">BR3467-2.5</f>
        <v>-2.5</v>
      </c>
    </row>
    <row r="3468" customFormat="false" ht="12" hidden="false" customHeight="false" outlineLevel="0" collapsed="false">
      <c r="BS3468" s="96" t="n">
        <f aca="false">BR3468-2.5</f>
        <v>-2.5</v>
      </c>
    </row>
    <row r="3469" customFormat="false" ht="12" hidden="false" customHeight="false" outlineLevel="0" collapsed="false">
      <c r="BS3469" s="96" t="n">
        <f aca="false">BR3469-2.5</f>
        <v>-2.5</v>
      </c>
    </row>
    <row r="3470" customFormat="false" ht="12" hidden="false" customHeight="false" outlineLevel="0" collapsed="false">
      <c r="BS3470" s="96" t="n">
        <f aca="false">BR3470-2.5</f>
        <v>-2.5</v>
      </c>
    </row>
    <row r="3471" customFormat="false" ht="12" hidden="false" customHeight="false" outlineLevel="0" collapsed="false">
      <c r="BS3471" s="96" t="n">
        <f aca="false">BR3471-2.5</f>
        <v>-2.5</v>
      </c>
    </row>
    <row r="3472" customFormat="false" ht="12" hidden="false" customHeight="false" outlineLevel="0" collapsed="false">
      <c r="BS3472" s="96" t="n">
        <f aca="false">BR3472-2.5</f>
        <v>-2.5</v>
      </c>
    </row>
    <row r="3473" customFormat="false" ht="12" hidden="false" customHeight="false" outlineLevel="0" collapsed="false">
      <c r="BS3473" s="96" t="n">
        <f aca="false">BR3473-2.5</f>
        <v>-2.5</v>
      </c>
    </row>
    <row r="3474" customFormat="false" ht="12" hidden="false" customHeight="false" outlineLevel="0" collapsed="false">
      <c r="BS3474" s="96" t="n">
        <f aca="false">BR3474-2.5</f>
        <v>-2.5</v>
      </c>
    </row>
    <row r="3475" customFormat="false" ht="12" hidden="false" customHeight="false" outlineLevel="0" collapsed="false">
      <c r="BS3475" s="96" t="n">
        <f aca="false">BR3475-2.5</f>
        <v>-2.5</v>
      </c>
    </row>
    <row r="3476" customFormat="false" ht="12" hidden="false" customHeight="false" outlineLevel="0" collapsed="false">
      <c r="BS3476" s="96" t="n">
        <f aca="false">BR3476-2.5</f>
        <v>-2.5</v>
      </c>
    </row>
    <row r="3477" customFormat="false" ht="12" hidden="false" customHeight="false" outlineLevel="0" collapsed="false">
      <c r="BS3477" s="96" t="n">
        <f aca="false">BR3477-2.5</f>
        <v>-2.5</v>
      </c>
    </row>
    <row r="3478" customFormat="false" ht="12" hidden="false" customHeight="false" outlineLevel="0" collapsed="false">
      <c r="BS3478" s="96" t="n">
        <f aca="false">BR3478-2.5</f>
        <v>-2.5</v>
      </c>
    </row>
    <row r="3479" customFormat="false" ht="12" hidden="false" customHeight="false" outlineLevel="0" collapsed="false">
      <c r="BS3479" s="96" t="n">
        <f aca="false">BR3479-2.5</f>
        <v>-2.5</v>
      </c>
    </row>
    <row r="3480" customFormat="false" ht="12" hidden="false" customHeight="false" outlineLevel="0" collapsed="false">
      <c r="BS3480" s="96" t="n">
        <f aca="false">BR3480-2.5</f>
        <v>-2.5</v>
      </c>
    </row>
    <row r="3481" customFormat="false" ht="12" hidden="false" customHeight="false" outlineLevel="0" collapsed="false">
      <c r="BS3481" s="96" t="n">
        <f aca="false">BR3481-2.5</f>
        <v>-2.5</v>
      </c>
    </row>
    <row r="3482" customFormat="false" ht="12" hidden="false" customHeight="false" outlineLevel="0" collapsed="false">
      <c r="BS3482" s="96" t="n">
        <f aca="false">BR3482-2.5</f>
        <v>-2.5</v>
      </c>
    </row>
    <row r="3483" customFormat="false" ht="12" hidden="false" customHeight="false" outlineLevel="0" collapsed="false">
      <c r="BS3483" s="96" t="n">
        <f aca="false">BR3483-2.5</f>
        <v>-2.5</v>
      </c>
    </row>
    <row r="3484" customFormat="false" ht="12" hidden="false" customHeight="false" outlineLevel="0" collapsed="false">
      <c r="BS3484" s="96" t="n">
        <f aca="false">BR3484-2.5</f>
        <v>-2.5</v>
      </c>
    </row>
    <row r="3485" customFormat="false" ht="12" hidden="false" customHeight="false" outlineLevel="0" collapsed="false">
      <c r="BS3485" s="96" t="n">
        <f aca="false">BR3485-2.5</f>
        <v>-2.5</v>
      </c>
    </row>
    <row r="3486" customFormat="false" ht="12" hidden="false" customHeight="false" outlineLevel="0" collapsed="false">
      <c r="BS3486" s="96" t="n">
        <f aca="false">BR3486-2.5</f>
        <v>-2.5</v>
      </c>
    </row>
    <row r="3487" customFormat="false" ht="12" hidden="false" customHeight="false" outlineLevel="0" collapsed="false">
      <c r="BS3487" s="96" t="n">
        <f aca="false">BR3487-2.5</f>
        <v>-2.5</v>
      </c>
    </row>
    <row r="3488" customFormat="false" ht="12" hidden="false" customHeight="false" outlineLevel="0" collapsed="false">
      <c r="BS3488" s="96" t="n">
        <f aca="false">BR3488-2.5</f>
        <v>-2.5</v>
      </c>
    </row>
    <row r="3489" customFormat="false" ht="12" hidden="false" customHeight="false" outlineLevel="0" collapsed="false">
      <c r="BS3489" s="96" t="n">
        <f aca="false">BR3489-2.5</f>
        <v>-2.5</v>
      </c>
    </row>
    <row r="3490" customFormat="false" ht="12" hidden="false" customHeight="false" outlineLevel="0" collapsed="false">
      <c r="BS3490" s="96" t="n">
        <f aca="false">BR3490-2.5</f>
        <v>-2.5</v>
      </c>
    </row>
    <row r="3491" customFormat="false" ht="12" hidden="false" customHeight="false" outlineLevel="0" collapsed="false">
      <c r="BS3491" s="96" t="n">
        <f aca="false">BR3491-2.5</f>
        <v>-2.5</v>
      </c>
    </row>
    <row r="3492" customFormat="false" ht="12" hidden="false" customHeight="false" outlineLevel="0" collapsed="false">
      <c r="BS3492" s="96" t="n">
        <f aca="false">BR3492-2.5</f>
        <v>-2.5</v>
      </c>
    </row>
    <row r="3493" customFormat="false" ht="12" hidden="false" customHeight="false" outlineLevel="0" collapsed="false">
      <c r="BS3493" s="96" t="n">
        <f aca="false">BR3493-2.5</f>
        <v>-2.5</v>
      </c>
    </row>
    <row r="3494" customFormat="false" ht="12" hidden="false" customHeight="false" outlineLevel="0" collapsed="false">
      <c r="BS3494" s="96" t="n">
        <f aca="false">BR3494-2.5</f>
        <v>-2.5</v>
      </c>
    </row>
    <row r="3495" customFormat="false" ht="12" hidden="false" customHeight="false" outlineLevel="0" collapsed="false">
      <c r="BS3495" s="96" t="n">
        <f aca="false">BR3495-2.5</f>
        <v>-2.5</v>
      </c>
    </row>
    <row r="3496" customFormat="false" ht="12" hidden="false" customHeight="false" outlineLevel="0" collapsed="false">
      <c r="BS3496" s="96" t="n">
        <f aca="false">BR3496-2.5</f>
        <v>-2.5</v>
      </c>
    </row>
    <row r="3497" customFormat="false" ht="12" hidden="false" customHeight="false" outlineLevel="0" collapsed="false">
      <c r="BS3497" s="96" t="n">
        <f aca="false">BR3497-2.5</f>
        <v>-2.5</v>
      </c>
    </row>
    <row r="3498" customFormat="false" ht="12" hidden="false" customHeight="false" outlineLevel="0" collapsed="false">
      <c r="BS3498" s="96" t="n">
        <f aca="false">BR3498-2.5</f>
        <v>-2.5</v>
      </c>
    </row>
    <row r="3499" customFormat="false" ht="12" hidden="false" customHeight="false" outlineLevel="0" collapsed="false">
      <c r="BS3499" s="96" t="n">
        <f aca="false">BR3499-2.5</f>
        <v>-2.5</v>
      </c>
    </row>
    <row r="3500" customFormat="false" ht="12" hidden="false" customHeight="false" outlineLevel="0" collapsed="false">
      <c r="BS3500" s="96" t="n">
        <f aca="false">BR3500-2.5</f>
        <v>-2.5</v>
      </c>
    </row>
    <row r="3501" customFormat="false" ht="12" hidden="false" customHeight="false" outlineLevel="0" collapsed="false">
      <c r="BS3501" s="96" t="n">
        <f aca="false">BR3501-2.5</f>
        <v>-2.5</v>
      </c>
    </row>
    <row r="3502" customFormat="false" ht="12" hidden="false" customHeight="false" outlineLevel="0" collapsed="false">
      <c r="BS3502" s="96" t="n">
        <f aca="false">BR3502-2.5</f>
        <v>-2.5</v>
      </c>
    </row>
    <row r="3503" customFormat="false" ht="12" hidden="false" customHeight="false" outlineLevel="0" collapsed="false">
      <c r="BS3503" s="96" t="n">
        <f aca="false">BR3503-2.5</f>
        <v>-2.5</v>
      </c>
    </row>
    <row r="3504" customFormat="false" ht="12" hidden="false" customHeight="false" outlineLevel="0" collapsed="false">
      <c r="BS3504" s="96" t="n">
        <f aca="false">BR3504-2.5</f>
        <v>-2.5</v>
      </c>
    </row>
    <row r="3505" customFormat="false" ht="12" hidden="false" customHeight="false" outlineLevel="0" collapsed="false">
      <c r="BS3505" s="96" t="n">
        <f aca="false">BR3505-2.5</f>
        <v>-2.5</v>
      </c>
    </row>
    <row r="3506" customFormat="false" ht="12" hidden="false" customHeight="false" outlineLevel="0" collapsed="false">
      <c r="BS3506" s="96" t="n">
        <f aca="false">BR3506-2.5</f>
        <v>-2.5</v>
      </c>
    </row>
    <row r="3507" customFormat="false" ht="12" hidden="false" customHeight="false" outlineLevel="0" collapsed="false">
      <c r="BS3507" s="96" t="n">
        <f aca="false">BR3507-2.5</f>
        <v>-2.5</v>
      </c>
    </row>
    <row r="3508" customFormat="false" ht="12" hidden="false" customHeight="false" outlineLevel="0" collapsed="false">
      <c r="BS3508" s="96" t="n">
        <f aca="false">BR3508-2.5</f>
        <v>-2.5</v>
      </c>
    </row>
    <row r="3509" customFormat="false" ht="12" hidden="false" customHeight="false" outlineLevel="0" collapsed="false">
      <c r="BS3509" s="96" t="n">
        <f aca="false">BR3509-2.5</f>
        <v>-2.5</v>
      </c>
    </row>
    <row r="3510" customFormat="false" ht="12" hidden="false" customHeight="false" outlineLevel="0" collapsed="false">
      <c r="BS3510" s="96" t="n">
        <f aca="false">BR3510-2.5</f>
        <v>-2.5</v>
      </c>
    </row>
    <row r="3511" customFormat="false" ht="12" hidden="false" customHeight="false" outlineLevel="0" collapsed="false">
      <c r="BS3511" s="96" t="n">
        <f aca="false">BR3511-2.5</f>
        <v>-2.5</v>
      </c>
    </row>
    <row r="3512" customFormat="false" ht="12" hidden="false" customHeight="false" outlineLevel="0" collapsed="false">
      <c r="BS3512" s="96" t="n">
        <f aca="false">BR3512-2.5</f>
        <v>-2.5</v>
      </c>
    </row>
    <row r="3513" customFormat="false" ht="12" hidden="false" customHeight="false" outlineLevel="0" collapsed="false">
      <c r="BS3513" s="96" t="n">
        <f aca="false">BR3513-2.5</f>
        <v>-2.5</v>
      </c>
    </row>
    <row r="3514" customFormat="false" ht="12" hidden="false" customHeight="false" outlineLevel="0" collapsed="false">
      <c r="BS3514" s="96" t="n">
        <f aca="false">BR3514-2.5</f>
        <v>-2.5</v>
      </c>
    </row>
    <row r="3515" customFormat="false" ht="12" hidden="false" customHeight="false" outlineLevel="0" collapsed="false">
      <c r="BS3515" s="96" t="n">
        <f aca="false">BR3515-2.5</f>
        <v>-2.5</v>
      </c>
    </row>
    <row r="3516" customFormat="false" ht="12" hidden="false" customHeight="false" outlineLevel="0" collapsed="false">
      <c r="BS3516" s="96" t="n">
        <f aca="false">BR3516-2.5</f>
        <v>-2.5</v>
      </c>
    </row>
    <row r="3517" customFormat="false" ht="12" hidden="false" customHeight="false" outlineLevel="0" collapsed="false">
      <c r="BS3517" s="96" t="n">
        <f aca="false">BR3517-2.5</f>
        <v>-2.5</v>
      </c>
    </row>
    <row r="3518" customFormat="false" ht="12" hidden="false" customHeight="false" outlineLevel="0" collapsed="false">
      <c r="BS3518" s="96" t="n">
        <f aca="false">BR3518-2.5</f>
        <v>-2.5</v>
      </c>
    </row>
    <row r="3519" customFormat="false" ht="12" hidden="false" customHeight="false" outlineLevel="0" collapsed="false">
      <c r="BS3519" s="96" t="n">
        <f aca="false">BR3519-2.5</f>
        <v>-2.5</v>
      </c>
    </row>
    <row r="3520" customFormat="false" ht="12" hidden="false" customHeight="false" outlineLevel="0" collapsed="false">
      <c r="BS3520" s="96" t="n">
        <f aca="false">BR3520-2.5</f>
        <v>-2.5</v>
      </c>
    </row>
    <row r="3521" customFormat="false" ht="12" hidden="false" customHeight="false" outlineLevel="0" collapsed="false">
      <c r="BS3521" s="96" t="n">
        <f aca="false">BR3521-2.5</f>
        <v>-2.5</v>
      </c>
    </row>
    <row r="3522" customFormat="false" ht="12" hidden="false" customHeight="false" outlineLevel="0" collapsed="false">
      <c r="BS3522" s="96" t="n">
        <f aca="false">BR3522-2.5</f>
        <v>-2.5</v>
      </c>
    </row>
    <row r="3523" customFormat="false" ht="12" hidden="false" customHeight="false" outlineLevel="0" collapsed="false">
      <c r="BS3523" s="96" t="n">
        <f aca="false">BR3523-2.5</f>
        <v>-2.5</v>
      </c>
    </row>
    <row r="3524" customFormat="false" ht="12" hidden="false" customHeight="false" outlineLevel="0" collapsed="false">
      <c r="BS3524" s="96" t="n">
        <f aca="false">BR3524-2.5</f>
        <v>-2.5</v>
      </c>
    </row>
    <row r="3525" customFormat="false" ht="12" hidden="false" customHeight="false" outlineLevel="0" collapsed="false">
      <c r="BS3525" s="96" t="n">
        <f aca="false">BR3525-2.5</f>
        <v>-2.5</v>
      </c>
    </row>
    <row r="3526" customFormat="false" ht="12" hidden="false" customHeight="false" outlineLevel="0" collapsed="false">
      <c r="BS3526" s="96" t="n">
        <f aca="false">BR3526-2.5</f>
        <v>-2.5</v>
      </c>
    </row>
    <row r="3527" customFormat="false" ht="12" hidden="false" customHeight="false" outlineLevel="0" collapsed="false">
      <c r="BS3527" s="96" t="n">
        <f aca="false">BR3527-2.5</f>
        <v>-2.5</v>
      </c>
    </row>
    <row r="3528" customFormat="false" ht="12" hidden="false" customHeight="false" outlineLevel="0" collapsed="false">
      <c r="BS3528" s="96" t="n">
        <f aca="false">BR3528-2.5</f>
        <v>-2.5</v>
      </c>
    </row>
    <row r="3529" customFormat="false" ht="12" hidden="false" customHeight="false" outlineLevel="0" collapsed="false">
      <c r="BS3529" s="96" t="n">
        <f aca="false">BR3529-2.5</f>
        <v>-2.5</v>
      </c>
    </row>
    <row r="3530" customFormat="false" ht="12" hidden="false" customHeight="false" outlineLevel="0" collapsed="false">
      <c r="BS3530" s="96" t="n">
        <f aca="false">BR3530-2.5</f>
        <v>-2.5</v>
      </c>
    </row>
    <row r="3531" customFormat="false" ht="12" hidden="false" customHeight="false" outlineLevel="0" collapsed="false">
      <c r="BS3531" s="96" t="n">
        <f aca="false">BR3531-2.5</f>
        <v>-2.5</v>
      </c>
    </row>
    <row r="3532" customFormat="false" ht="12" hidden="false" customHeight="false" outlineLevel="0" collapsed="false">
      <c r="BS3532" s="96" t="n">
        <f aca="false">BR3532-2.5</f>
        <v>-2.5</v>
      </c>
    </row>
    <row r="3533" customFormat="false" ht="12" hidden="false" customHeight="false" outlineLevel="0" collapsed="false">
      <c r="BS3533" s="96" t="n">
        <f aca="false">BR3533-2.5</f>
        <v>-2.5</v>
      </c>
    </row>
    <row r="3534" customFormat="false" ht="12" hidden="false" customHeight="false" outlineLevel="0" collapsed="false">
      <c r="BS3534" s="96" t="n">
        <f aca="false">BR3534-2.5</f>
        <v>-2.5</v>
      </c>
    </row>
    <row r="3535" customFormat="false" ht="12" hidden="false" customHeight="false" outlineLevel="0" collapsed="false">
      <c r="BS3535" s="96" t="n">
        <f aca="false">BR3535-2.5</f>
        <v>-2.5</v>
      </c>
    </row>
    <row r="3536" customFormat="false" ht="12" hidden="false" customHeight="false" outlineLevel="0" collapsed="false">
      <c r="BS3536" s="96" t="n">
        <f aca="false">BR3536-2.5</f>
        <v>-2.5</v>
      </c>
    </row>
    <row r="3537" customFormat="false" ht="12" hidden="false" customHeight="false" outlineLevel="0" collapsed="false">
      <c r="BS3537" s="96" t="n">
        <f aca="false">BR3537-2.5</f>
        <v>-2.5</v>
      </c>
    </row>
    <row r="3538" customFormat="false" ht="12" hidden="false" customHeight="false" outlineLevel="0" collapsed="false">
      <c r="BS3538" s="96" t="n">
        <f aca="false">BR3538-2.5</f>
        <v>-2.5</v>
      </c>
    </row>
    <row r="3539" customFormat="false" ht="12" hidden="false" customHeight="false" outlineLevel="0" collapsed="false">
      <c r="BS3539" s="96" t="n">
        <f aca="false">BR3539-2.5</f>
        <v>-2.5</v>
      </c>
    </row>
    <row r="3540" customFormat="false" ht="12" hidden="false" customHeight="false" outlineLevel="0" collapsed="false">
      <c r="BS3540" s="96" t="n">
        <f aca="false">BR3540-2.5</f>
        <v>-2.5</v>
      </c>
    </row>
    <row r="3541" customFormat="false" ht="12" hidden="false" customHeight="false" outlineLevel="0" collapsed="false">
      <c r="BS3541" s="96" t="n">
        <f aca="false">BR3541-2.5</f>
        <v>-2.5</v>
      </c>
    </row>
    <row r="3542" customFormat="false" ht="12" hidden="false" customHeight="false" outlineLevel="0" collapsed="false">
      <c r="BS3542" s="96" t="n">
        <f aca="false">BR3542-2.5</f>
        <v>-2.5</v>
      </c>
    </row>
    <row r="3543" customFormat="false" ht="12" hidden="false" customHeight="false" outlineLevel="0" collapsed="false">
      <c r="BS3543" s="96" t="n">
        <f aca="false">BR3543-2.5</f>
        <v>-2.5</v>
      </c>
    </row>
    <row r="3544" customFormat="false" ht="12" hidden="false" customHeight="false" outlineLevel="0" collapsed="false">
      <c r="BS3544" s="96" t="n">
        <f aca="false">BR3544-2.5</f>
        <v>-2.5</v>
      </c>
    </row>
    <row r="3545" customFormat="false" ht="12" hidden="false" customHeight="false" outlineLevel="0" collapsed="false">
      <c r="BS3545" s="96" t="n">
        <f aca="false">BR3545-2.5</f>
        <v>-2.5</v>
      </c>
    </row>
    <row r="3546" customFormat="false" ht="12" hidden="false" customHeight="false" outlineLevel="0" collapsed="false">
      <c r="BS3546" s="96" t="n">
        <f aca="false">BR3546-2.5</f>
        <v>-2.5</v>
      </c>
    </row>
    <row r="3547" customFormat="false" ht="12" hidden="false" customHeight="false" outlineLevel="0" collapsed="false">
      <c r="BS3547" s="96" t="n">
        <f aca="false">BR3547-2.5</f>
        <v>-2.5</v>
      </c>
    </row>
    <row r="3548" customFormat="false" ht="12" hidden="false" customHeight="false" outlineLevel="0" collapsed="false">
      <c r="BS3548" s="96" t="n">
        <f aca="false">BR3548-2.5</f>
        <v>-2.5</v>
      </c>
    </row>
    <row r="3549" customFormat="false" ht="12" hidden="false" customHeight="false" outlineLevel="0" collapsed="false">
      <c r="BS3549" s="96" t="n">
        <f aca="false">BR3549-2.5</f>
        <v>-2.5</v>
      </c>
    </row>
    <row r="3550" customFormat="false" ht="12" hidden="false" customHeight="false" outlineLevel="0" collapsed="false">
      <c r="BS3550" s="96" t="n">
        <f aca="false">BR3550-2.5</f>
        <v>-2.5</v>
      </c>
    </row>
    <row r="3551" customFormat="false" ht="12" hidden="false" customHeight="false" outlineLevel="0" collapsed="false">
      <c r="BS3551" s="96" t="n">
        <f aca="false">BR3551-2.5</f>
        <v>-2.5</v>
      </c>
    </row>
    <row r="3552" customFormat="false" ht="12" hidden="false" customHeight="false" outlineLevel="0" collapsed="false">
      <c r="BS3552" s="96" t="n">
        <f aca="false">BR3552-2.5</f>
        <v>-2.5</v>
      </c>
    </row>
    <row r="3553" customFormat="false" ht="12" hidden="false" customHeight="false" outlineLevel="0" collapsed="false">
      <c r="BS3553" s="96" t="n">
        <f aca="false">BR3553-2.5</f>
        <v>-2.5</v>
      </c>
    </row>
    <row r="3554" customFormat="false" ht="12" hidden="false" customHeight="false" outlineLevel="0" collapsed="false">
      <c r="BS3554" s="96" t="n">
        <f aca="false">BR3554-2.5</f>
        <v>-2.5</v>
      </c>
    </row>
    <row r="3555" customFormat="false" ht="12" hidden="false" customHeight="false" outlineLevel="0" collapsed="false">
      <c r="BS3555" s="96" t="n">
        <f aca="false">BR3555-2.5</f>
        <v>-2.5</v>
      </c>
    </row>
    <row r="3556" customFormat="false" ht="12" hidden="false" customHeight="false" outlineLevel="0" collapsed="false">
      <c r="BS3556" s="96" t="n">
        <f aca="false">BR3556-2.5</f>
        <v>-2.5</v>
      </c>
    </row>
    <row r="3557" customFormat="false" ht="12" hidden="false" customHeight="false" outlineLevel="0" collapsed="false">
      <c r="BS3557" s="96" t="n">
        <f aca="false">BR3557-2.5</f>
        <v>-2.5</v>
      </c>
    </row>
    <row r="3558" customFormat="false" ht="12" hidden="false" customHeight="false" outlineLevel="0" collapsed="false">
      <c r="BS3558" s="96" t="n">
        <f aca="false">BR3558-2.5</f>
        <v>-2.5</v>
      </c>
    </row>
    <row r="3559" customFormat="false" ht="12" hidden="false" customHeight="false" outlineLevel="0" collapsed="false">
      <c r="BS3559" s="96" t="n">
        <f aca="false">BR3559-2.5</f>
        <v>-2.5</v>
      </c>
    </row>
    <row r="3560" customFormat="false" ht="12" hidden="false" customHeight="false" outlineLevel="0" collapsed="false">
      <c r="BS3560" s="96" t="n">
        <f aca="false">BR3560-2.5</f>
        <v>-2.5</v>
      </c>
    </row>
    <row r="3561" customFormat="false" ht="12" hidden="false" customHeight="false" outlineLevel="0" collapsed="false">
      <c r="BS3561" s="96" t="n">
        <f aca="false">BR3561-2.5</f>
        <v>-2.5</v>
      </c>
    </row>
    <row r="3562" customFormat="false" ht="12" hidden="false" customHeight="false" outlineLevel="0" collapsed="false">
      <c r="BS3562" s="96" t="n">
        <f aca="false">BR3562-2.5</f>
        <v>-2.5</v>
      </c>
    </row>
    <row r="3563" customFormat="false" ht="12" hidden="false" customHeight="false" outlineLevel="0" collapsed="false">
      <c r="BS3563" s="96" t="n">
        <f aca="false">BR3563-2.5</f>
        <v>-2.5</v>
      </c>
    </row>
    <row r="3564" customFormat="false" ht="12" hidden="false" customHeight="false" outlineLevel="0" collapsed="false">
      <c r="BS3564" s="96" t="n">
        <f aca="false">BR3564-2.5</f>
        <v>-2.5</v>
      </c>
    </row>
    <row r="3565" customFormat="false" ht="12" hidden="false" customHeight="false" outlineLevel="0" collapsed="false">
      <c r="BS3565" s="96" t="n">
        <f aca="false">BR3565-2.5</f>
        <v>-2.5</v>
      </c>
    </row>
    <row r="3566" customFormat="false" ht="12" hidden="false" customHeight="false" outlineLevel="0" collapsed="false">
      <c r="BS3566" s="96" t="n">
        <f aca="false">BR3566-2.5</f>
        <v>-2.5</v>
      </c>
    </row>
    <row r="3567" customFormat="false" ht="12" hidden="false" customHeight="false" outlineLevel="0" collapsed="false">
      <c r="BS3567" s="96" t="n">
        <f aca="false">BR3567-2.5</f>
        <v>-2.5</v>
      </c>
    </row>
    <row r="3568" customFormat="false" ht="12" hidden="false" customHeight="false" outlineLevel="0" collapsed="false">
      <c r="BS3568" s="96" t="n">
        <f aca="false">BR3568-2.5</f>
        <v>-2.5</v>
      </c>
    </row>
    <row r="3569" customFormat="false" ht="12" hidden="false" customHeight="false" outlineLevel="0" collapsed="false">
      <c r="BS3569" s="96" t="n">
        <f aca="false">BR3569-2.5</f>
        <v>-2.5</v>
      </c>
    </row>
    <row r="3570" customFormat="false" ht="12" hidden="false" customHeight="false" outlineLevel="0" collapsed="false">
      <c r="BS3570" s="96" t="n">
        <f aca="false">BR3570-2.5</f>
        <v>-2.5</v>
      </c>
    </row>
    <row r="3571" customFormat="false" ht="12" hidden="false" customHeight="false" outlineLevel="0" collapsed="false">
      <c r="BS3571" s="96" t="n">
        <f aca="false">BR3571-2.5</f>
        <v>-2.5</v>
      </c>
    </row>
    <row r="3572" customFormat="false" ht="12" hidden="false" customHeight="false" outlineLevel="0" collapsed="false">
      <c r="BS3572" s="96" t="n">
        <f aca="false">BR3572-2.5</f>
        <v>-2.5</v>
      </c>
    </row>
    <row r="3573" customFormat="false" ht="12" hidden="false" customHeight="false" outlineLevel="0" collapsed="false">
      <c r="BS3573" s="96" t="n">
        <f aca="false">BR3573-2.5</f>
        <v>-2.5</v>
      </c>
    </row>
    <row r="3574" customFormat="false" ht="12" hidden="false" customHeight="false" outlineLevel="0" collapsed="false">
      <c r="BS3574" s="96" t="n">
        <f aca="false">BR3574-2.5</f>
        <v>-2.5</v>
      </c>
    </row>
    <row r="3575" customFormat="false" ht="12" hidden="false" customHeight="false" outlineLevel="0" collapsed="false">
      <c r="BS3575" s="96" t="n">
        <f aca="false">BR3575-2.5</f>
        <v>-2.5</v>
      </c>
    </row>
    <row r="3576" customFormat="false" ht="12" hidden="false" customHeight="false" outlineLevel="0" collapsed="false">
      <c r="BS3576" s="96" t="n">
        <f aca="false">BR3576-2.5</f>
        <v>-2.5</v>
      </c>
    </row>
    <row r="3577" customFormat="false" ht="12" hidden="false" customHeight="false" outlineLevel="0" collapsed="false">
      <c r="BS3577" s="96" t="n">
        <f aca="false">BR3577-2.5</f>
        <v>-2.5</v>
      </c>
    </row>
    <row r="3578" customFormat="false" ht="12" hidden="false" customHeight="false" outlineLevel="0" collapsed="false">
      <c r="BS3578" s="96" t="n">
        <f aca="false">BR3578-2.5</f>
        <v>-2.5</v>
      </c>
    </row>
    <row r="3579" customFormat="false" ht="12" hidden="false" customHeight="false" outlineLevel="0" collapsed="false">
      <c r="BS3579" s="96" t="n">
        <f aca="false">BR3579-2.5</f>
        <v>-2.5</v>
      </c>
    </row>
    <row r="3580" customFormat="false" ht="12" hidden="false" customHeight="false" outlineLevel="0" collapsed="false">
      <c r="BS3580" s="96" t="n">
        <f aca="false">BR3580-2.5</f>
        <v>-2.5</v>
      </c>
    </row>
    <row r="3581" customFormat="false" ht="12" hidden="false" customHeight="false" outlineLevel="0" collapsed="false">
      <c r="BS3581" s="96" t="n">
        <f aca="false">BR3581-2.5</f>
        <v>-2.5</v>
      </c>
    </row>
    <row r="3582" customFormat="false" ht="12" hidden="false" customHeight="false" outlineLevel="0" collapsed="false">
      <c r="BS3582" s="96" t="n">
        <f aca="false">BR3582-2.5</f>
        <v>-2.5</v>
      </c>
    </row>
    <row r="3583" customFormat="false" ht="12" hidden="false" customHeight="false" outlineLevel="0" collapsed="false">
      <c r="BS3583" s="96" t="n">
        <f aca="false">BR3583-2.5</f>
        <v>-2.5</v>
      </c>
    </row>
    <row r="3584" customFormat="false" ht="12" hidden="false" customHeight="false" outlineLevel="0" collapsed="false">
      <c r="BS3584" s="96" t="n">
        <f aca="false">BR3584-2.5</f>
        <v>-2.5</v>
      </c>
    </row>
    <row r="3585" customFormat="false" ht="12" hidden="false" customHeight="false" outlineLevel="0" collapsed="false">
      <c r="BS3585" s="96" t="n">
        <f aca="false">BR3585-2.5</f>
        <v>-2.5</v>
      </c>
    </row>
    <row r="3586" customFormat="false" ht="12" hidden="false" customHeight="false" outlineLevel="0" collapsed="false">
      <c r="BS3586" s="96" t="n">
        <f aca="false">BR3586-2.5</f>
        <v>-2.5</v>
      </c>
    </row>
    <row r="3587" customFormat="false" ht="12" hidden="false" customHeight="false" outlineLevel="0" collapsed="false">
      <c r="BS3587" s="96" t="n">
        <f aca="false">BR3587-2.5</f>
        <v>-2.5</v>
      </c>
    </row>
    <row r="3588" customFormat="false" ht="12" hidden="false" customHeight="false" outlineLevel="0" collapsed="false">
      <c r="BS3588" s="96" t="n">
        <f aca="false">BR3588-2.5</f>
        <v>-2.5</v>
      </c>
    </row>
    <row r="3589" customFormat="false" ht="12" hidden="false" customHeight="false" outlineLevel="0" collapsed="false">
      <c r="BS3589" s="96" t="n">
        <f aca="false">BR3589-2.5</f>
        <v>-2.5</v>
      </c>
    </row>
    <row r="3590" customFormat="false" ht="12" hidden="false" customHeight="false" outlineLevel="0" collapsed="false">
      <c r="BS3590" s="96" t="n">
        <f aca="false">BR3590-2.5</f>
        <v>-2.5</v>
      </c>
    </row>
    <row r="3591" customFormat="false" ht="12" hidden="false" customHeight="false" outlineLevel="0" collapsed="false">
      <c r="BS3591" s="96" t="n">
        <f aca="false">BR3591-2.5</f>
        <v>-2.5</v>
      </c>
    </row>
    <row r="3592" customFormat="false" ht="12" hidden="false" customHeight="false" outlineLevel="0" collapsed="false">
      <c r="BS3592" s="96" t="n">
        <f aca="false">BR3592-2.5</f>
        <v>-2.5</v>
      </c>
    </row>
    <row r="3593" customFormat="false" ht="12" hidden="false" customHeight="false" outlineLevel="0" collapsed="false">
      <c r="BS3593" s="96" t="n">
        <f aca="false">BR3593-2.5</f>
        <v>-2.5</v>
      </c>
    </row>
    <row r="3594" customFormat="false" ht="12" hidden="false" customHeight="false" outlineLevel="0" collapsed="false">
      <c r="BS3594" s="96" t="n">
        <f aca="false">BR3594-2.5</f>
        <v>-2.5</v>
      </c>
    </row>
    <row r="3595" customFormat="false" ht="12" hidden="false" customHeight="false" outlineLevel="0" collapsed="false">
      <c r="BS3595" s="96" t="n">
        <f aca="false">BR3595-2.5</f>
        <v>-2.5</v>
      </c>
    </row>
    <row r="3596" customFormat="false" ht="12" hidden="false" customHeight="false" outlineLevel="0" collapsed="false">
      <c r="BS3596" s="96" t="n">
        <f aca="false">BR3596-2.5</f>
        <v>-2.5</v>
      </c>
    </row>
    <row r="3597" customFormat="false" ht="12" hidden="false" customHeight="false" outlineLevel="0" collapsed="false">
      <c r="BS3597" s="96" t="n">
        <f aca="false">BR3597-2.5</f>
        <v>-2.5</v>
      </c>
    </row>
    <row r="3598" customFormat="false" ht="12" hidden="false" customHeight="false" outlineLevel="0" collapsed="false">
      <c r="BS3598" s="96" t="n">
        <f aca="false">BR3598-2.5</f>
        <v>-2.5</v>
      </c>
    </row>
    <row r="3599" customFormat="false" ht="12" hidden="false" customHeight="false" outlineLevel="0" collapsed="false">
      <c r="BS3599" s="96" t="n">
        <f aca="false">BR3599-2.5</f>
        <v>-2.5</v>
      </c>
    </row>
    <row r="3600" customFormat="false" ht="12" hidden="false" customHeight="false" outlineLevel="0" collapsed="false">
      <c r="BS3600" s="96" t="n">
        <f aca="false">BR3600-2.5</f>
        <v>-2.5</v>
      </c>
    </row>
    <row r="3601" customFormat="false" ht="12" hidden="false" customHeight="false" outlineLevel="0" collapsed="false">
      <c r="BS3601" s="96" t="n">
        <f aca="false">BR3601-2.5</f>
        <v>-2.5</v>
      </c>
    </row>
    <row r="3602" customFormat="false" ht="12" hidden="false" customHeight="false" outlineLevel="0" collapsed="false">
      <c r="BS3602" s="96" t="n">
        <f aca="false">BR3602-2.5</f>
        <v>-2.5</v>
      </c>
    </row>
    <row r="3603" customFormat="false" ht="12" hidden="false" customHeight="false" outlineLevel="0" collapsed="false">
      <c r="BS3603" s="96" t="n">
        <f aca="false">BR3603-2.5</f>
        <v>-2.5</v>
      </c>
    </row>
    <row r="3604" customFormat="false" ht="12" hidden="false" customHeight="false" outlineLevel="0" collapsed="false">
      <c r="BS3604" s="96" t="n">
        <f aca="false">BR3604-2.5</f>
        <v>-2.5</v>
      </c>
    </row>
    <row r="3605" customFormat="false" ht="12" hidden="false" customHeight="false" outlineLevel="0" collapsed="false">
      <c r="BS3605" s="96" t="n">
        <f aca="false">BR3605-2.5</f>
        <v>-2.5</v>
      </c>
    </row>
    <row r="3606" customFormat="false" ht="12" hidden="false" customHeight="false" outlineLevel="0" collapsed="false">
      <c r="BS3606" s="96" t="n">
        <f aca="false">BR3606-2.5</f>
        <v>-2.5</v>
      </c>
    </row>
    <row r="3607" customFormat="false" ht="12" hidden="false" customHeight="false" outlineLevel="0" collapsed="false">
      <c r="BS3607" s="96" t="n">
        <f aca="false">BR3607-2.5</f>
        <v>-2.5</v>
      </c>
    </row>
    <row r="3608" customFormat="false" ht="12" hidden="false" customHeight="false" outlineLevel="0" collapsed="false">
      <c r="BS3608" s="96" t="n">
        <f aca="false">BR3608-2.5</f>
        <v>-2.5</v>
      </c>
    </row>
    <row r="3609" customFormat="false" ht="12" hidden="false" customHeight="false" outlineLevel="0" collapsed="false">
      <c r="BS3609" s="96" t="n">
        <f aca="false">BR3609-2.5</f>
        <v>-2.5</v>
      </c>
    </row>
    <row r="3610" customFormat="false" ht="12" hidden="false" customHeight="false" outlineLevel="0" collapsed="false">
      <c r="BS3610" s="96" t="n">
        <f aca="false">BR3610-2.5</f>
        <v>-2.5</v>
      </c>
    </row>
    <row r="3611" customFormat="false" ht="12" hidden="false" customHeight="false" outlineLevel="0" collapsed="false">
      <c r="BS3611" s="96" t="n">
        <f aca="false">BR3611-2.5</f>
        <v>-2.5</v>
      </c>
    </row>
    <row r="3612" customFormat="false" ht="12" hidden="false" customHeight="false" outlineLevel="0" collapsed="false">
      <c r="BS3612" s="96" t="n">
        <f aca="false">BR3612-2.5</f>
        <v>-2.5</v>
      </c>
    </row>
    <row r="3613" customFormat="false" ht="12" hidden="false" customHeight="false" outlineLevel="0" collapsed="false">
      <c r="BS3613" s="96" t="n">
        <f aca="false">BR3613-2.5</f>
        <v>-2.5</v>
      </c>
    </row>
    <row r="3614" customFormat="false" ht="12" hidden="false" customHeight="false" outlineLevel="0" collapsed="false">
      <c r="BS3614" s="96" t="n">
        <f aca="false">BR3614-2.5</f>
        <v>-2.5</v>
      </c>
    </row>
    <row r="3615" customFormat="false" ht="12" hidden="false" customHeight="false" outlineLevel="0" collapsed="false">
      <c r="BS3615" s="96" t="n">
        <f aca="false">BR3615-2.5</f>
        <v>-2.5</v>
      </c>
    </row>
    <row r="3616" customFormat="false" ht="12" hidden="false" customHeight="false" outlineLevel="0" collapsed="false">
      <c r="BS3616" s="96" t="n">
        <f aca="false">BR3616-2.5</f>
        <v>-2.5</v>
      </c>
    </row>
    <row r="3617" customFormat="false" ht="12" hidden="false" customHeight="false" outlineLevel="0" collapsed="false">
      <c r="BS3617" s="96" t="n">
        <f aca="false">BR3617-2.5</f>
        <v>-2.5</v>
      </c>
    </row>
    <row r="3618" customFormat="false" ht="12" hidden="false" customHeight="false" outlineLevel="0" collapsed="false">
      <c r="BS3618" s="96" t="n">
        <f aca="false">BR3618-2.5</f>
        <v>-2.5</v>
      </c>
    </row>
    <row r="3619" customFormat="false" ht="12" hidden="false" customHeight="false" outlineLevel="0" collapsed="false">
      <c r="BS3619" s="96" t="n">
        <f aca="false">BR3619-2.5</f>
        <v>-2.5</v>
      </c>
    </row>
    <row r="3620" customFormat="false" ht="12" hidden="false" customHeight="false" outlineLevel="0" collapsed="false">
      <c r="BS3620" s="96" t="n">
        <f aca="false">BR3620-2.5</f>
        <v>-2.5</v>
      </c>
    </row>
    <row r="3621" customFormat="false" ht="12" hidden="false" customHeight="false" outlineLevel="0" collapsed="false">
      <c r="BS3621" s="96" t="n">
        <f aca="false">BR3621-2.5</f>
        <v>-2.5</v>
      </c>
    </row>
    <row r="3622" customFormat="false" ht="12" hidden="false" customHeight="false" outlineLevel="0" collapsed="false">
      <c r="BS3622" s="96" t="n">
        <f aca="false">BR3622-2.5</f>
        <v>-2.5</v>
      </c>
    </row>
    <row r="3623" customFormat="false" ht="12" hidden="false" customHeight="false" outlineLevel="0" collapsed="false">
      <c r="BS3623" s="96" t="n">
        <f aca="false">BR3623-2.5</f>
        <v>-2.5</v>
      </c>
    </row>
    <row r="3624" customFormat="false" ht="12" hidden="false" customHeight="false" outlineLevel="0" collapsed="false">
      <c r="BS3624" s="96" t="n">
        <f aca="false">BR3624-2.5</f>
        <v>-2.5</v>
      </c>
    </row>
    <row r="3625" customFormat="false" ht="12" hidden="false" customHeight="false" outlineLevel="0" collapsed="false">
      <c r="BS3625" s="96" t="n">
        <f aca="false">BR3625-2.5</f>
        <v>-2.5</v>
      </c>
    </row>
    <row r="3626" customFormat="false" ht="12" hidden="false" customHeight="false" outlineLevel="0" collapsed="false">
      <c r="BS3626" s="96" t="n">
        <f aca="false">BR3626-2.5</f>
        <v>-2.5</v>
      </c>
    </row>
    <row r="3627" customFormat="false" ht="12" hidden="false" customHeight="false" outlineLevel="0" collapsed="false">
      <c r="BS3627" s="96" t="n">
        <f aca="false">BR3627-2.5</f>
        <v>-2.5</v>
      </c>
    </row>
    <row r="3628" customFormat="false" ht="12" hidden="false" customHeight="false" outlineLevel="0" collapsed="false">
      <c r="BS3628" s="96" t="n">
        <f aca="false">BR3628-2.5</f>
        <v>-2.5</v>
      </c>
    </row>
    <row r="3629" customFormat="false" ht="12" hidden="false" customHeight="false" outlineLevel="0" collapsed="false">
      <c r="BS3629" s="96" t="n">
        <f aca="false">BR3629-2.5</f>
        <v>-2.5</v>
      </c>
    </row>
    <row r="3630" customFormat="false" ht="12" hidden="false" customHeight="false" outlineLevel="0" collapsed="false">
      <c r="BS3630" s="96" t="n">
        <f aca="false">BR3630-2.5</f>
        <v>-2.5</v>
      </c>
    </row>
    <row r="3631" customFormat="false" ht="12" hidden="false" customHeight="false" outlineLevel="0" collapsed="false">
      <c r="BS3631" s="96" t="n">
        <f aca="false">BR3631-2.5</f>
        <v>-2.5</v>
      </c>
    </row>
    <row r="3632" customFormat="false" ht="12" hidden="false" customHeight="false" outlineLevel="0" collapsed="false">
      <c r="BS3632" s="96" t="n">
        <f aca="false">BR3632-2.5</f>
        <v>-2.5</v>
      </c>
    </row>
    <row r="3633" customFormat="false" ht="12" hidden="false" customHeight="false" outlineLevel="0" collapsed="false">
      <c r="BS3633" s="96" t="n">
        <f aca="false">BR3633-2.5</f>
        <v>-2.5</v>
      </c>
    </row>
    <row r="3634" customFormat="false" ht="12" hidden="false" customHeight="false" outlineLevel="0" collapsed="false">
      <c r="BS3634" s="96" t="n">
        <f aca="false">BR3634-2.5</f>
        <v>-2.5</v>
      </c>
    </row>
    <row r="3635" customFormat="false" ht="12" hidden="false" customHeight="false" outlineLevel="0" collapsed="false">
      <c r="BS3635" s="96" t="n">
        <f aca="false">BR3635-2.5</f>
        <v>-2.5</v>
      </c>
    </row>
    <row r="3636" customFormat="false" ht="12" hidden="false" customHeight="false" outlineLevel="0" collapsed="false">
      <c r="BS3636" s="96" t="n">
        <f aca="false">BR3636-2.5</f>
        <v>-2.5</v>
      </c>
    </row>
    <row r="3637" customFormat="false" ht="12" hidden="false" customHeight="false" outlineLevel="0" collapsed="false">
      <c r="BS3637" s="96" t="n">
        <f aca="false">BR3637-2.5</f>
        <v>-2.5</v>
      </c>
    </row>
    <row r="3638" customFormat="false" ht="12" hidden="false" customHeight="false" outlineLevel="0" collapsed="false">
      <c r="BS3638" s="96" t="n">
        <f aca="false">BR3638-2.5</f>
        <v>-2.5</v>
      </c>
    </row>
    <row r="3639" customFormat="false" ht="12" hidden="false" customHeight="false" outlineLevel="0" collapsed="false">
      <c r="BS3639" s="96" t="n">
        <f aca="false">BR3639-2.5</f>
        <v>-2.5</v>
      </c>
    </row>
    <row r="3640" customFormat="false" ht="12" hidden="false" customHeight="false" outlineLevel="0" collapsed="false">
      <c r="BS3640" s="96" t="n">
        <f aca="false">BR3640-2.5</f>
        <v>-2.5</v>
      </c>
    </row>
    <row r="3641" customFormat="false" ht="12" hidden="false" customHeight="false" outlineLevel="0" collapsed="false">
      <c r="BS3641" s="96" t="n">
        <f aca="false">BR3641-2.5</f>
        <v>-2.5</v>
      </c>
    </row>
    <row r="3642" customFormat="false" ht="12" hidden="false" customHeight="false" outlineLevel="0" collapsed="false">
      <c r="BS3642" s="96" t="n">
        <f aca="false">BR3642-2.5</f>
        <v>-2.5</v>
      </c>
    </row>
    <row r="3643" customFormat="false" ht="12" hidden="false" customHeight="false" outlineLevel="0" collapsed="false">
      <c r="BS3643" s="96" t="n">
        <f aca="false">BR3643-2.5</f>
        <v>-2.5</v>
      </c>
    </row>
    <row r="3644" customFormat="false" ht="12" hidden="false" customHeight="false" outlineLevel="0" collapsed="false">
      <c r="BS3644" s="96" t="n">
        <f aca="false">BR3644-2.5</f>
        <v>-2.5</v>
      </c>
    </row>
    <row r="3645" customFormat="false" ht="12" hidden="false" customHeight="false" outlineLevel="0" collapsed="false">
      <c r="BS3645" s="96" t="n">
        <f aca="false">BR3645-2.5</f>
        <v>-2.5</v>
      </c>
    </row>
    <row r="3646" customFormat="false" ht="12" hidden="false" customHeight="false" outlineLevel="0" collapsed="false">
      <c r="BS3646" s="96" t="n">
        <f aca="false">BR3646-2.5</f>
        <v>-2.5</v>
      </c>
    </row>
    <row r="3647" customFormat="false" ht="12" hidden="false" customHeight="false" outlineLevel="0" collapsed="false">
      <c r="BS3647" s="96" t="n">
        <f aca="false">BR3647-2.5</f>
        <v>-2.5</v>
      </c>
    </row>
    <row r="3648" customFormat="false" ht="12" hidden="false" customHeight="false" outlineLevel="0" collapsed="false">
      <c r="BS3648" s="96" t="n">
        <f aca="false">BR3648-2.5</f>
        <v>-2.5</v>
      </c>
    </row>
    <row r="3649" customFormat="false" ht="12" hidden="false" customHeight="false" outlineLevel="0" collapsed="false">
      <c r="BS3649" s="96" t="n">
        <f aca="false">BR3649-2.5</f>
        <v>-2.5</v>
      </c>
    </row>
    <row r="3650" customFormat="false" ht="12" hidden="false" customHeight="false" outlineLevel="0" collapsed="false">
      <c r="BS3650" s="96" t="n">
        <f aca="false">BR3650-2.5</f>
        <v>-2.5</v>
      </c>
    </row>
    <row r="3651" customFormat="false" ht="12" hidden="false" customHeight="false" outlineLevel="0" collapsed="false">
      <c r="BS3651" s="96" t="n">
        <f aca="false">BR3651-2.5</f>
        <v>-2.5</v>
      </c>
    </row>
    <row r="3652" customFormat="false" ht="12" hidden="false" customHeight="false" outlineLevel="0" collapsed="false">
      <c r="BS3652" s="96" t="n">
        <f aca="false">BR3652-2.5</f>
        <v>-2.5</v>
      </c>
    </row>
    <row r="3653" customFormat="false" ht="12" hidden="false" customHeight="false" outlineLevel="0" collapsed="false">
      <c r="BS3653" s="96" t="n">
        <f aca="false">BR3653-2.5</f>
        <v>-2.5</v>
      </c>
    </row>
    <row r="3654" customFormat="false" ht="12" hidden="false" customHeight="false" outlineLevel="0" collapsed="false">
      <c r="BS3654" s="96" t="n">
        <f aca="false">BR3654-2.5</f>
        <v>-2.5</v>
      </c>
    </row>
    <row r="3655" customFormat="false" ht="12" hidden="false" customHeight="false" outlineLevel="0" collapsed="false">
      <c r="BS3655" s="96" t="n">
        <f aca="false">BR3655-2.5</f>
        <v>-2.5</v>
      </c>
    </row>
    <row r="3656" customFormat="false" ht="12" hidden="false" customHeight="false" outlineLevel="0" collapsed="false">
      <c r="BS3656" s="96" t="n">
        <f aca="false">BR3656-2.5</f>
        <v>-2.5</v>
      </c>
    </row>
    <row r="3657" customFormat="false" ht="12" hidden="false" customHeight="false" outlineLevel="0" collapsed="false">
      <c r="BS3657" s="96" t="n">
        <f aca="false">BR3657-2.5</f>
        <v>-2.5</v>
      </c>
    </row>
    <row r="3658" customFormat="false" ht="12" hidden="false" customHeight="false" outlineLevel="0" collapsed="false">
      <c r="BS3658" s="96" t="n">
        <f aca="false">BR3658-2.5</f>
        <v>-2.5</v>
      </c>
    </row>
    <row r="3659" customFormat="false" ht="12" hidden="false" customHeight="false" outlineLevel="0" collapsed="false">
      <c r="BS3659" s="96" t="n">
        <f aca="false">BR3659-2.5</f>
        <v>-2.5</v>
      </c>
    </row>
    <row r="3660" customFormat="false" ht="12" hidden="false" customHeight="false" outlineLevel="0" collapsed="false">
      <c r="BS3660" s="96" t="n">
        <f aca="false">BR3660-2.5</f>
        <v>-2.5</v>
      </c>
    </row>
    <row r="3661" customFormat="false" ht="12" hidden="false" customHeight="false" outlineLevel="0" collapsed="false">
      <c r="BS3661" s="96" t="n">
        <f aca="false">BR3661-2.5</f>
        <v>-2.5</v>
      </c>
    </row>
    <row r="3662" customFormat="false" ht="12" hidden="false" customHeight="false" outlineLevel="0" collapsed="false">
      <c r="BS3662" s="96" t="n">
        <f aca="false">BR3662-2.5</f>
        <v>-2.5</v>
      </c>
    </row>
    <row r="3663" customFormat="false" ht="12" hidden="false" customHeight="false" outlineLevel="0" collapsed="false">
      <c r="BS3663" s="96" t="n">
        <f aca="false">BR3663-2.5</f>
        <v>-2.5</v>
      </c>
    </row>
    <row r="3664" customFormat="false" ht="12" hidden="false" customHeight="false" outlineLevel="0" collapsed="false">
      <c r="BS3664" s="96" t="n">
        <f aca="false">BR3664-2.5</f>
        <v>-2.5</v>
      </c>
    </row>
    <row r="3665" customFormat="false" ht="12" hidden="false" customHeight="false" outlineLevel="0" collapsed="false">
      <c r="BS3665" s="96" t="n">
        <f aca="false">BR3665-2.5</f>
        <v>-2.5</v>
      </c>
    </row>
    <row r="3666" customFormat="false" ht="12" hidden="false" customHeight="false" outlineLevel="0" collapsed="false">
      <c r="BS3666" s="96" t="n">
        <f aca="false">BR3666-2.5</f>
        <v>-2.5</v>
      </c>
    </row>
    <row r="3667" customFormat="false" ht="12" hidden="false" customHeight="false" outlineLevel="0" collapsed="false">
      <c r="BS3667" s="96" t="n">
        <f aca="false">BR3667-2.5</f>
        <v>-2.5</v>
      </c>
    </row>
    <row r="3668" customFormat="false" ht="12" hidden="false" customHeight="false" outlineLevel="0" collapsed="false">
      <c r="BS3668" s="96" t="n">
        <f aca="false">BR3668-2.5</f>
        <v>-2.5</v>
      </c>
    </row>
    <row r="3669" customFormat="false" ht="12" hidden="false" customHeight="false" outlineLevel="0" collapsed="false">
      <c r="BS3669" s="96" t="n">
        <f aca="false">BR3669-2.5</f>
        <v>-2.5</v>
      </c>
    </row>
    <row r="3670" customFormat="false" ht="12" hidden="false" customHeight="false" outlineLevel="0" collapsed="false">
      <c r="BS3670" s="96" t="n">
        <f aca="false">BR3670-2.5</f>
        <v>-2.5</v>
      </c>
    </row>
    <row r="3671" customFormat="false" ht="12" hidden="false" customHeight="false" outlineLevel="0" collapsed="false">
      <c r="BS3671" s="96" t="n">
        <f aca="false">BR3671-2.5</f>
        <v>-2.5</v>
      </c>
    </row>
    <row r="3672" customFormat="false" ht="12" hidden="false" customHeight="false" outlineLevel="0" collapsed="false">
      <c r="BS3672" s="96" t="n">
        <f aca="false">BR3672-2.5</f>
        <v>-2.5</v>
      </c>
    </row>
    <row r="3673" customFormat="false" ht="12" hidden="false" customHeight="false" outlineLevel="0" collapsed="false">
      <c r="BS3673" s="96" t="n">
        <f aca="false">BR3673-2.5</f>
        <v>-2.5</v>
      </c>
    </row>
    <row r="3674" customFormat="false" ht="12" hidden="false" customHeight="false" outlineLevel="0" collapsed="false">
      <c r="BS3674" s="96" t="n">
        <f aca="false">BR3674-2.5</f>
        <v>-2.5</v>
      </c>
    </row>
    <row r="3675" customFormat="false" ht="12" hidden="false" customHeight="false" outlineLevel="0" collapsed="false">
      <c r="BS3675" s="96" t="n">
        <f aca="false">BR3675-2.5</f>
        <v>-2.5</v>
      </c>
    </row>
    <row r="3676" customFormat="false" ht="12" hidden="false" customHeight="false" outlineLevel="0" collapsed="false">
      <c r="BS3676" s="96" t="n">
        <f aca="false">BR3676-2.5</f>
        <v>-2.5</v>
      </c>
    </row>
    <row r="3677" customFormat="false" ht="12" hidden="false" customHeight="false" outlineLevel="0" collapsed="false">
      <c r="BS3677" s="96" t="n">
        <f aca="false">BR3677-2.5</f>
        <v>-2.5</v>
      </c>
    </row>
    <row r="3678" customFormat="false" ht="12" hidden="false" customHeight="false" outlineLevel="0" collapsed="false">
      <c r="BS3678" s="96" t="n">
        <f aca="false">BR3678-2.5</f>
        <v>-2.5</v>
      </c>
    </row>
    <row r="3679" customFormat="false" ht="12" hidden="false" customHeight="false" outlineLevel="0" collapsed="false">
      <c r="BS3679" s="96" t="n">
        <f aca="false">BR3679-2.5</f>
        <v>-2.5</v>
      </c>
    </row>
    <row r="3680" customFormat="false" ht="12" hidden="false" customHeight="false" outlineLevel="0" collapsed="false">
      <c r="BS3680" s="96" t="n">
        <f aca="false">BR3680-2.5</f>
        <v>-2.5</v>
      </c>
    </row>
    <row r="3681" customFormat="false" ht="12" hidden="false" customHeight="false" outlineLevel="0" collapsed="false">
      <c r="BS3681" s="96" t="n">
        <f aca="false">BR3681-2.5</f>
        <v>-2.5</v>
      </c>
    </row>
    <row r="3682" customFormat="false" ht="12" hidden="false" customHeight="false" outlineLevel="0" collapsed="false">
      <c r="BS3682" s="96" t="n">
        <f aca="false">BR3682-2.5</f>
        <v>-2.5</v>
      </c>
    </row>
    <row r="3683" customFormat="false" ht="12" hidden="false" customHeight="false" outlineLevel="0" collapsed="false">
      <c r="BS3683" s="96" t="n">
        <f aca="false">BR3683-2.5</f>
        <v>-2.5</v>
      </c>
    </row>
    <row r="3684" customFormat="false" ht="12" hidden="false" customHeight="false" outlineLevel="0" collapsed="false">
      <c r="BS3684" s="96" t="n">
        <f aca="false">BR3684-2.5</f>
        <v>-2.5</v>
      </c>
    </row>
    <row r="3685" customFormat="false" ht="12" hidden="false" customHeight="false" outlineLevel="0" collapsed="false">
      <c r="BS3685" s="96" t="n">
        <f aca="false">BR3685-2.5</f>
        <v>-2.5</v>
      </c>
    </row>
    <row r="3686" customFormat="false" ht="12" hidden="false" customHeight="false" outlineLevel="0" collapsed="false">
      <c r="BS3686" s="96" t="n">
        <f aca="false">BR3686-2.5</f>
        <v>-2.5</v>
      </c>
    </row>
    <row r="3687" customFormat="false" ht="12" hidden="false" customHeight="false" outlineLevel="0" collapsed="false">
      <c r="BS3687" s="96" t="n">
        <f aca="false">BR3687-2.5</f>
        <v>-2.5</v>
      </c>
    </row>
    <row r="3688" customFormat="false" ht="12" hidden="false" customHeight="false" outlineLevel="0" collapsed="false">
      <c r="BS3688" s="96" t="n">
        <f aca="false">BR3688-2.5</f>
        <v>-2.5</v>
      </c>
    </row>
    <row r="3689" customFormat="false" ht="12" hidden="false" customHeight="false" outlineLevel="0" collapsed="false">
      <c r="BS3689" s="96" t="n">
        <f aca="false">BR3689-2.5</f>
        <v>-2.5</v>
      </c>
    </row>
    <row r="3690" customFormat="false" ht="12" hidden="false" customHeight="false" outlineLevel="0" collapsed="false">
      <c r="BS3690" s="96" t="n">
        <f aca="false">BR3690-2.5</f>
        <v>-2.5</v>
      </c>
    </row>
    <row r="3691" customFormat="false" ht="12" hidden="false" customHeight="false" outlineLevel="0" collapsed="false">
      <c r="BS3691" s="96" t="n">
        <f aca="false">BR3691-2.5</f>
        <v>-2.5</v>
      </c>
    </row>
    <row r="3692" customFormat="false" ht="12" hidden="false" customHeight="false" outlineLevel="0" collapsed="false">
      <c r="BS3692" s="96" t="n">
        <f aca="false">BR3692-2.5</f>
        <v>-2.5</v>
      </c>
    </row>
    <row r="3693" customFormat="false" ht="12" hidden="false" customHeight="false" outlineLevel="0" collapsed="false">
      <c r="BS3693" s="96" t="n">
        <f aca="false">BR3693-2.5</f>
        <v>-2.5</v>
      </c>
    </row>
    <row r="3694" customFormat="false" ht="12" hidden="false" customHeight="false" outlineLevel="0" collapsed="false">
      <c r="BS3694" s="96" t="n">
        <f aca="false">BR3694-2.5</f>
        <v>-2.5</v>
      </c>
    </row>
    <row r="3695" customFormat="false" ht="12" hidden="false" customHeight="false" outlineLevel="0" collapsed="false">
      <c r="BS3695" s="96" t="n">
        <f aca="false">BR3695-2.5</f>
        <v>-2.5</v>
      </c>
    </row>
    <row r="3696" customFormat="false" ht="12" hidden="false" customHeight="false" outlineLevel="0" collapsed="false">
      <c r="BS3696" s="96" t="n">
        <f aca="false">BR3696-2.5</f>
        <v>-2.5</v>
      </c>
    </row>
    <row r="3697" customFormat="false" ht="12" hidden="false" customHeight="false" outlineLevel="0" collapsed="false">
      <c r="BS3697" s="96" t="n">
        <f aca="false">BR3697-2.5</f>
        <v>-2.5</v>
      </c>
    </row>
    <row r="3698" customFormat="false" ht="12" hidden="false" customHeight="false" outlineLevel="0" collapsed="false">
      <c r="BS3698" s="96" t="n">
        <f aca="false">BR3698-2.5</f>
        <v>-2.5</v>
      </c>
    </row>
    <row r="3699" customFormat="false" ht="12" hidden="false" customHeight="false" outlineLevel="0" collapsed="false">
      <c r="BS3699" s="96" t="n">
        <f aca="false">BR3699-2.5</f>
        <v>-2.5</v>
      </c>
    </row>
    <row r="3700" customFormat="false" ht="12" hidden="false" customHeight="false" outlineLevel="0" collapsed="false">
      <c r="BS3700" s="96" t="n">
        <f aca="false">BR3700-2.5</f>
        <v>-2.5</v>
      </c>
    </row>
    <row r="3701" customFormat="false" ht="12" hidden="false" customHeight="false" outlineLevel="0" collapsed="false">
      <c r="BS3701" s="96" t="n">
        <f aca="false">BR3701-2.5</f>
        <v>-2.5</v>
      </c>
    </row>
    <row r="3702" customFormat="false" ht="12" hidden="false" customHeight="false" outlineLevel="0" collapsed="false">
      <c r="BS3702" s="96" t="n">
        <f aca="false">BR3702-2.5</f>
        <v>-2.5</v>
      </c>
    </row>
    <row r="3703" customFormat="false" ht="12" hidden="false" customHeight="false" outlineLevel="0" collapsed="false">
      <c r="BS3703" s="96" t="n">
        <f aca="false">BR3703-2.5</f>
        <v>-2.5</v>
      </c>
    </row>
    <row r="3704" customFormat="false" ht="12" hidden="false" customHeight="false" outlineLevel="0" collapsed="false">
      <c r="BS3704" s="96" t="n">
        <f aca="false">BR3704-2.5</f>
        <v>-2.5</v>
      </c>
    </row>
    <row r="3705" customFormat="false" ht="12" hidden="false" customHeight="false" outlineLevel="0" collapsed="false">
      <c r="BS3705" s="96" t="n">
        <f aca="false">BR3705-2.5</f>
        <v>-2.5</v>
      </c>
    </row>
    <row r="3706" customFormat="false" ht="12" hidden="false" customHeight="false" outlineLevel="0" collapsed="false">
      <c r="BS3706" s="96" t="n">
        <f aca="false">BR3706-2.5</f>
        <v>-2.5</v>
      </c>
    </row>
    <row r="3707" customFormat="false" ht="12" hidden="false" customHeight="false" outlineLevel="0" collapsed="false">
      <c r="BS3707" s="96" t="n">
        <f aca="false">BR3707-2.5</f>
        <v>-2.5</v>
      </c>
    </row>
    <row r="3708" customFormat="false" ht="12" hidden="false" customHeight="false" outlineLevel="0" collapsed="false">
      <c r="BS3708" s="96" t="n">
        <f aca="false">BR3708-2.5</f>
        <v>-2.5</v>
      </c>
    </row>
    <row r="3709" customFormat="false" ht="12" hidden="false" customHeight="false" outlineLevel="0" collapsed="false">
      <c r="BS3709" s="96" t="n">
        <f aca="false">BR3709-2.5</f>
        <v>-2.5</v>
      </c>
    </row>
    <row r="3710" customFormat="false" ht="12" hidden="false" customHeight="false" outlineLevel="0" collapsed="false">
      <c r="BS3710" s="96" t="n">
        <f aca="false">BR3710-2.5</f>
        <v>-2.5</v>
      </c>
    </row>
    <row r="3711" customFormat="false" ht="12" hidden="false" customHeight="false" outlineLevel="0" collapsed="false">
      <c r="BS3711" s="96" t="n">
        <f aca="false">BR3711-2.5</f>
        <v>-2.5</v>
      </c>
    </row>
    <row r="3712" customFormat="false" ht="12" hidden="false" customHeight="false" outlineLevel="0" collapsed="false">
      <c r="BS3712" s="96" t="n">
        <f aca="false">BR3712-2.5</f>
        <v>-2.5</v>
      </c>
    </row>
    <row r="3713" customFormat="false" ht="12" hidden="false" customHeight="false" outlineLevel="0" collapsed="false">
      <c r="BS3713" s="96" t="n">
        <f aca="false">BR3713-2.5</f>
        <v>-2.5</v>
      </c>
    </row>
    <row r="3714" customFormat="false" ht="12" hidden="false" customHeight="false" outlineLevel="0" collapsed="false">
      <c r="BS3714" s="96" t="n">
        <f aca="false">BR3714-2.5</f>
        <v>-2.5</v>
      </c>
    </row>
    <row r="3715" customFormat="false" ht="12" hidden="false" customHeight="false" outlineLevel="0" collapsed="false">
      <c r="BS3715" s="96" t="n">
        <f aca="false">BR3715-2.5</f>
        <v>-2.5</v>
      </c>
    </row>
    <row r="3716" customFormat="false" ht="12" hidden="false" customHeight="false" outlineLevel="0" collapsed="false">
      <c r="BS3716" s="96" t="n">
        <f aca="false">BR3716-2.5</f>
        <v>-2.5</v>
      </c>
    </row>
    <row r="3717" customFormat="false" ht="12" hidden="false" customHeight="false" outlineLevel="0" collapsed="false">
      <c r="BS3717" s="96" t="n">
        <f aca="false">BR3717-2.5</f>
        <v>-2.5</v>
      </c>
    </row>
    <row r="3718" customFormat="false" ht="12" hidden="false" customHeight="false" outlineLevel="0" collapsed="false">
      <c r="BS3718" s="96" t="n">
        <f aca="false">BR3718-2.5</f>
        <v>-2.5</v>
      </c>
    </row>
    <row r="3719" customFormat="false" ht="12" hidden="false" customHeight="false" outlineLevel="0" collapsed="false">
      <c r="BS3719" s="96" t="n">
        <f aca="false">BR3719-2.5</f>
        <v>-2.5</v>
      </c>
    </row>
    <row r="3720" customFormat="false" ht="12" hidden="false" customHeight="false" outlineLevel="0" collapsed="false">
      <c r="BS3720" s="96" t="n">
        <f aca="false">BR3720-2.5</f>
        <v>-2.5</v>
      </c>
    </row>
    <row r="3721" customFormat="false" ht="12" hidden="false" customHeight="false" outlineLevel="0" collapsed="false">
      <c r="BS3721" s="96" t="n">
        <f aca="false">BR3721-2.5</f>
        <v>-2.5</v>
      </c>
    </row>
    <row r="3722" customFormat="false" ht="12" hidden="false" customHeight="false" outlineLevel="0" collapsed="false">
      <c r="BS3722" s="96" t="n">
        <f aca="false">BR3722-2.5</f>
        <v>-2.5</v>
      </c>
    </row>
    <row r="3723" customFormat="false" ht="12" hidden="false" customHeight="false" outlineLevel="0" collapsed="false">
      <c r="BS3723" s="96" t="n">
        <f aca="false">BR3723-2.5</f>
        <v>-2.5</v>
      </c>
    </row>
    <row r="3724" customFormat="false" ht="12" hidden="false" customHeight="false" outlineLevel="0" collapsed="false">
      <c r="BS3724" s="96" t="n">
        <f aca="false">BR3724-2.5</f>
        <v>-2.5</v>
      </c>
    </row>
    <row r="3725" customFormat="false" ht="12" hidden="false" customHeight="false" outlineLevel="0" collapsed="false">
      <c r="BS3725" s="96" t="n">
        <f aca="false">BR3725-2.5</f>
        <v>-2.5</v>
      </c>
    </row>
    <row r="3726" customFormat="false" ht="12" hidden="false" customHeight="false" outlineLevel="0" collapsed="false">
      <c r="BS3726" s="96" t="n">
        <f aca="false">BR3726-2.5</f>
        <v>-2.5</v>
      </c>
    </row>
    <row r="3727" customFormat="false" ht="12" hidden="false" customHeight="false" outlineLevel="0" collapsed="false">
      <c r="BS3727" s="96" t="n">
        <f aca="false">BR3727-2.5</f>
        <v>-2.5</v>
      </c>
    </row>
    <row r="3728" customFormat="false" ht="12" hidden="false" customHeight="false" outlineLevel="0" collapsed="false">
      <c r="BS3728" s="96" t="n">
        <f aca="false">BR3728-2.5</f>
        <v>-2.5</v>
      </c>
    </row>
    <row r="3729" customFormat="false" ht="12" hidden="false" customHeight="false" outlineLevel="0" collapsed="false">
      <c r="BS3729" s="96" t="n">
        <f aca="false">BR3729-2.5</f>
        <v>-2.5</v>
      </c>
    </row>
    <row r="3730" customFormat="false" ht="12" hidden="false" customHeight="false" outlineLevel="0" collapsed="false">
      <c r="BS3730" s="96" t="n">
        <f aca="false">BR3730-2.5</f>
        <v>-2.5</v>
      </c>
    </row>
    <row r="3731" customFormat="false" ht="12" hidden="false" customHeight="false" outlineLevel="0" collapsed="false">
      <c r="BS3731" s="96" t="n">
        <f aca="false">BR3731-2.5</f>
        <v>-2.5</v>
      </c>
    </row>
    <row r="3732" customFormat="false" ht="12" hidden="false" customHeight="false" outlineLevel="0" collapsed="false">
      <c r="BS3732" s="96" t="n">
        <f aca="false">BR3732-2.5</f>
        <v>-2.5</v>
      </c>
    </row>
    <row r="3733" customFormat="false" ht="12" hidden="false" customHeight="false" outlineLevel="0" collapsed="false">
      <c r="BS3733" s="96" t="n">
        <f aca="false">BR3733-2.5</f>
        <v>-2.5</v>
      </c>
    </row>
    <row r="3734" customFormat="false" ht="12" hidden="false" customHeight="false" outlineLevel="0" collapsed="false">
      <c r="BS3734" s="96" t="n">
        <f aca="false">BR3734-2.5</f>
        <v>-2.5</v>
      </c>
    </row>
    <row r="3735" customFormat="false" ht="12" hidden="false" customHeight="false" outlineLevel="0" collapsed="false">
      <c r="BS3735" s="96" t="n">
        <f aca="false">BR3735-2.5</f>
        <v>-2.5</v>
      </c>
    </row>
    <row r="3736" customFormat="false" ht="12" hidden="false" customHeight="false" outlineLevel="0" collapsed="false">
      <c r="BS3736" s="96" t="n">
        <f aca="false">BR3736-2.5</f>
        <v>-2.5</v>
      </c>
    </row>
    <row r="3737" customFormat="false" ht="12" hidden="false" customHeight="false" outlineLevel="0" collapsed="false">
      <c r="BS3737" s="96" t="n">
        <f aca="false">BR3737-2.5</f>
        <v>-2.5</v>
      </c>
    </row>
    <row r="3738" customFormat="false" ht="12" hidden="false" customHeight="false" outlineLevel="0" collapsed="false">
      <c r="BS3738" s="96" t="n">
        <f aca="false">BR3738-2.5</f>
        <v>-2.5</v>
      </c>
    </row>
    <row r="3739" customFormat="false" ht="12" hidden="false" customHeight="false" outlineLevel="0" collapsed="false">
      <c r="BS3739" s="96" t="n">
        <f aca="false">BR3739-2.5</f>
        <v>-2.5</v>
      </c>
    </row>
    <row r="3740" customFormat="false" ht="12" hidden="false" customHeight="false" outlineLevel="0" collapsed="false">
      <c r="BS3740" s="96" t="n">
        <f aca="false">BR3740-2.5</f>
        <v>-2.5</v>
      </c>
    </row>
    <row r="3741" customFormat="false" ht="12" hidden="false" customHeight="false" outlineLevel="0" collapsed="false">
      <c r="BS3741" s="96" t="n">
        <f aca="false">BR3741-2.5</f>
        <v>-2.5</v>
      </c>
    </row>
    <row r="3742" customFormat="false" ht="12" hidden="false" customHeight="false" outlineLevel="0" collapsed="false">
      <c r="BS3742" s="96" t="n">
        <f aca="false">BR3742-2.5</f>
        <v>-2.5</v>
      </c>
    </row>
    <row r="3743" customFormat="false" ht="12" hidden="false" customHeight="false" outlineLevel="0" collapsed="false">
      <c r="BS3743" s="96" t="n">
        <f aca="false">BR3743-2.5</f>
        <v>-2.5</v>
      </c>
    </row>
    <row r="3744" customFormat="false" ht="12" hidden="false" customHeight="false" outlineLevel="0" collapsed="false">
      <c r="BS3744" s="96" t="n">
        <f aca="false">BR3744-2.5</f>
        <v>-2.5</v>
      </c>
    </row>
    <row r="3745" customFormat="false" ht="12" hidden="false" customHeight="false" outlineLevel="0" collapsed="false">
      <c r="BS3745" s="96" t="n">
        <f aca="false">BR3745-2.5</f>
        <v>-2.5</v>
      </c>
    </row>
    <row r="3746" customFormat="false" ht="12" hidden="false" customHeight="false" outlineLevel="0" collapsed="false">
      <c r="BS3746" s="96" t="n">
        <f aca="false">BR3746-2.5</f>
        <v>-2.5</v>
      </c>
    </row>
    <row r="3747" customFormat="false" ht="12" hidden="false" customHeight="false" outlineLevel="0" collapsed="false">
      <c r="BS3747" s="96" t="n">
        <f aca="false">BR3747-2.5</f>
        <v>-2.5</v>
      </c>
    </row>
    <row r="3748" customFormat="false" ht="12" hidden="false" customHeight="false" outlineLevel="0" collapsed="false">
      <c r="BS3748" s="96" t="n">
        <f aca="false">BR3748-2.5</f>
        <v>-2.5</v>
      </c>
    </row>
    <row r="3749" customFormat="false" ht="12" hidden="false" customHeight="false" outlineLevel="0" collapsed="false">
      <c r="BS3749" s="96" t="n">
        <f aca="false">BR3749-2.5</f>
        <v>-2.5</v>
      </c>
    </row>
    <row r="3750" customFormat="false" ht="12" hidden="false" customHeight="false" outlineLevel="0" collapsed="false">
      <c r="BS3750" s="96" t="n">
        <f aca="false">BR3750-2.5</f>
        <v>-2.5</v>
      </c>
    </row>
    <row r="3751" customFormat="false" ht="12" hidden="false" customHeight="false" outlineLevel="0" collapsed="false">
      <c r="BS3751" s="96" t="n">
        <f aca="false">BR3751-2.5</f>
        <v>-2.5</v>
      </c>
    </row>
    <row r="3752" customFormat="false" ht="12" hidden="false" customHeight="false" outlineLevel="0" collapsed="false">
      <c r="BS3752" s="96" t="n">
        <f aca="false">BR3752-2.5</f>
        <v>-2.5</v>
      </c>
    </row>
    <row r="3753" customFormat="false" ht="12" hidden="false" customHeight="false" outlineLevel="0" collapsed="false">
      <c r="BS3753" s="96" t="n">
        <f aca="false">BR3753-2.5</f>
        <v>-2.5</v>
      </c>
    </row>
    <row r="3754" customFormat="false" ht="12" hidden="false" customHeight="false" outlineLevel="0" collapsed="false">
      <c r="BS3754" s="96" t="n">
        <f aca="false">BR3754-2.5</f>
        <v>-2.5</v>
      </c>
    </row>
    <row r="3755" customFormat="false" ht="12" hidden="false" customHeight="false" outlineLevel="0" collapsed="false">
      <c r="BS3755" s="96" t="n">
        <f aca="false">BR3755-2.5</f>
        <v>-2.5</v>
      </c>
    </row>
    <row r="3756" customFormat="false" ht="12" hidden="false" customHeight="false" outlineLevel="0" collapsed="false">
      <c r="BS3756" s="96" t="n">
        <f aca="false">BR3756-2.5</f>
        <v>-2.5</v>
      </c>
    </row>
    <row r="3757" customFormat="false" ht="12" hidden="false" customHeight="false" outlineLevel="0" collapsed="false">
      <c r="BS3757" s="96" t="n">
        <f aca="false">BR3757-2.5</f>
        <v>-2.5</v>
      </c>
    </row>
    <row r="3758" customFormat="false" ht="12" hidden="false" customHeight="false" outlineLevel="0" collapsed="false">
      <c r="BS3758" s="96" t="n">
        <f aca="false">BR3758-2.5</f>
        <v>-2.5</v>
      </c>
    </row>
    <row r="3759" customFormat="false" ht="12" hidden="false" customHeight="false" outlineLevel="0" collapsed="false">
      <c r="BS3759" s="96" t="n">
        <f aca="false">BR3759-2.5</f>
        <v>-2.5</v>
      </c>
    </row>
    <row r="3760" customFormat="false" ht="12" hidden="false" customHeight="false" outlineLevel="0" collapsed="false">
      <c r="BS3760" s="96" t="n">
        <f aca="false">BR3760-2.5</f>
        <v>-2.5</v>
      </c>
    </row>
    <row r="3761" customFormat="false" ht="12" hidden="false" customHeight="false" outlineLevel="0" collapsed="false">
      <c r="BS3761" s="96" t="n">
        <f aca="false">BR3761-2.5</f>
        <v>-2.5</v>
      </c>
    </row>
    <row r="3762" customFormat="false" ht="12" hidden="false" customHeight="false" outlineLevel="0" collapsed="false">
      <c r="BS3762" s="96" t="n">
        <f aca="false">BR3762-2.5</f>
        <v>-2.5</v>
      </c>
    </row>
    <row r="3763" customFormat="false" ht="12" hidden="false" customHeight="false" outlineLevel="0" collapsed="false">
      <c r="BS3763" s="96" t="n">
        <f aca="false">BR3763-2.5</f>
        <v>-2.5</v>
      </c>
    </row>
    <row r="3764" customFormat="false" ht="12" hidden="false" customHeight="false" outlineLevel="0" collapsed="false">
      <c r="BS3764" s="96" t="n">
        <f aca="false">BR3764-2.5</f>
        <v>-2.5</v>
      </c>
    </row>
    <row r="3765" customFormat="false" ht="12" hidden="false" customHeight="false" outlineLevel="0" collapsed="false">
      <c r="BS3765" s="96" t="n">
        <f aca="false">BR3765-2.5</f>
        <v>-2.5</v>
      </c>
    </row>
    <row r="3766" customFormat="false" ht="12" hidden="false" customHeight="false" outlineLevel="0" collapsed="false">
      <c r="BS3766" s="96" t="n">
        <f aca="false">BR3766-2.5</f>
        <v>-2.5</v>
      </c>
    </row>
    <row r="3767" customFormat="false" ht="12" hidden="false" customHeight="false" outlineLevel="0" collapsed="false">
      <c r="BS3767" s="96" t="n">
        <f aca="false">BR3767-2.5</f>
        <v>-2.5</v>
      </c>
    </row>
    <row r="3768" customFormat="false" ht="12" hidden="false" customHeight="false" outlineLevel="0" collapsed="false">
      <c r="BS3768" s="96" t="n">
        <f aca="false">BR3768-2.5</f>
        <v>-2.5</v>
      </c>
    </row>
    <row r="3769" customFormat="false" ht="12" hidden="false" customHeight="false" outlineLevel="0" collapsed="false">
      <c r="BS3769" s="96" t="n">
        <f aca="false">BR3769-2.5</f>
        <v>-2.5</v>
      </c>
    </row>
    <row r="3770" customFormat="false" ht="12" hidden="false" customHeight="false" outlineLevel="0" collapsed="false">
      <c r="BS3770" s="96" t="n">
        <f aca="false">BR3770-2.5</f>
        <v>-2.5</v>
      </c>
    </row>
    <row r="3771" customFormat="false" ht="12" hidden="false" customHeight="false" outlineLevel="0" collapsed="false">
      <c r="BS3771" s="96" t="n">
        <f aca="false">BR3771-2.5</f>
        <v>-2.5</v>
      </c>
    </row>
    <row r="3772" customFormat="false" ht="12" hidden="false" customHeight="false" outlineLevel="0" collapsed="false">
      <c r="BS3772" s="96" t="n">
        <f aca="false">BR3772-2.5</f>
        <v>-2.5</v>
      </c>
    </row>
    <row r="3773" customFormat="false" ht="12" hidden="false" customHeight="false" outlineLevel="0" collapsed="false">
      <c r="BS3773" s="96" t="n">
        <f aca="false">BR3773-2.5</f>
        <v>-2.5</v>
      </c>
    </row>
    <row r="3774" customFormat="false" ht="12" hidden="false" customHeight="false" outlineLevel="0" collapsed="false">
      <c r="BS3774" s="96" t="n">
        <f aca="false">BR3774-2.5</f>
        <v>-2.5</v>
      </c>
    </row>
    <row r="3775" customFormat="false" ht="12" hidden="false" customHeight="false" outlineLevel="0" collapsed="false">
      <c r="BS3775" s="96" t="n">
        <f aca="false">BR3775-2.5</f>
        <v>-2.5</v>
      </c>
    </row>
    <row r="3776" customFormat="false" ht="12" hidden="false" customHeight="false" outlineLevel="0" collapsed="false">
      <c r="BS3776" s="96" t="n">
        <f aca="false">BR3776-2.5</f>
        <v>-2.5</v>
      </c>
    </row>
    <row r="3777" customFormat="false" ht="12" hidden="false" customHeight="false" outlineLevel="0" collapsed="false">
      <c r="BS3777" s="96" t="n">
        <f aca="false">BR3777-2.5</f>
        <v>-2.5</v>
      </c>
    </row>
    <row r="3778" customFormat="false" ht="12" hidden="false" customHeight="false" outlineLevel="0" collapsed="false">
      <c r="BS3778" s="96" t="n">
        <f aca="false">BR3778-2.5</f>
        <v>-2.5</v>
      </c>
    </row>
    <row r="3779" customFormat="false" ht="12" hidden="false" customHeight="false" outlineLevel="0" collapsed="false">
      <c r="BS3779" s="96" t="n">
        <f aca="false">BR3779-2.5</f>
        <v>-2.5</v>
      </c>
    </row>
    <row r="3780" customFormat="false" ht="12" hidden="false" customHeight="false" outlineLevel="0" collapsed="false">
      <c r="BS3780" s="96" t="n">
        <f aca="false">BR3780-2.5</f>
        <v>-2.5</v>
      </c>
    </row>
    <row r="3781" customFormat="false" ht="12" hidden="false" customHeight="false" outlineLevel="0" collapsed="false">
      <c r="BS3781" s="96" t="n">
        <f aca="false">BR3781-2.5</f>
        <v>-2.5</v>
      </c>
    </row>
    <row r="3782" customFormat="false" ht="12" hidden="false" customHeight="false" outlineLevel="0" collapsed="false">
      <c r="BS3782" s="96" t="n">
        <f aca="false">BR3782-2.5</f>
        <v>-2.5</v>
      </c>
    </row>
    <row r="3783" customFormat="false" ht="12" hidden="false" customHeight="false" outlineLevel="0" collapsed="false">
      <c r="BS3783" s="96" t="n">
        <f aca="false">BR3783-2.5</f>
        <v>-2.5</v>
      </c>
    </row>
    <row r="3784" customFormat="false" ht="12" hidden="false" customHeight="false" outlineLevel="0" collapsed="false">
      <c r="BS3784" s="96" t="n">
        <f aca="false">BR3784-2.5</f>
        <v>-2.5</v>
      </c>
    </row>
    <row r="3785" customFormat="false" ht="12" hidden="false" customHeight="false" outlineLevel="0" collapsed="false">
      <c r="BS3785" s="96" t="n">
        <f aca="false">BR3785-2.5</f>
        <v>-2.5</v>
      </c>
    </row>
    <row r="3786" customFormat="false" ht="12" hidden="false" customHeight="false" outlineLevel="0" collapsed="false">
      <c r="BS3786" s="96" t="n">
        <f aca="false">BR3786-2.5</f>
        <v>-2.5</v>
      </c>
    </row>
    <row r="3787" customFormat="false" ht="12" hidden="false" customHeight="false" outlineLevel="0" collapsed="false">
      <c r="BS3787" s="96" t="n">
        <f aca="false">BR3787-2.5</f>
        <v>-2.5</v>
      </c>
    </row>
    <row r="3788" customFormat="false" ht="12" hidden="false" customHeight="false" outlineLevel="0" collapsed="false">
      <c r="BS3788" s="96" t="n">
        <f aca="false">BR3788-2.5</f>
        <v>-2.5</v>
      </c>
    </row>
    <row r="3789" customFormat="false" ht="12" hidden="false" customHeight="false" outlineLevel="0" collapsed="false">
      <c r="BS3789" s="96" t="n">
        <f aca="false">BR3789-2.5</f>
        <v>-2.5</v>
      </c>
    </row>
    <row r="3790" customFormat="false" ht="12" hidden="false" customHeight="false" outlineLevel="0" collapsed="false">
      <c r="BS3790" s="96" t="n">
        <f aca="false">BR3790-2.5</f>
        <v>-2.5</v>
      </c>
    </row>
    <row r="3791" customFormat="false" ht="12" hidden="false" customHeight="false" outlineLevel="0" collapsed="false">
      <c r="BS3791" s="96" t="n">
        <f aca="false">BR3791-2.5</f>
        <v>-2.5</v>
      </c>
    </row>
    <row r="3792" customFormat="false" ht="12" hidden="false" customHeight="false" outlineLevel="0" collapsed="false">
      <c r="BS3792" s="96" t="n">
        <f aca="false">BR3792-2.5</f>
        <v>-2.5</v>
      </c>
    </row>
    <row r="3793" customFormat="false" ht="12" hidden="false" customHeight="false" outlineLevel="0" collapsed="false">
      <c r="BS3793" s="96" t="n">
        <f aca="false">BR3793-2.5</f>
        <v>-2.5</v>
      </c>
    </row>
    <row r="3794" customFormat="false" ht="12" hidden="false" customHeight="false" outlineLevel="0" collapsed="false">
      <c r="BS3794" s="96" t="n">
        <f aca="false">BR3794-2.5</f>
        <v>-2.5</v>
      </c>
    </row>
    <row r="3795" customFormat="false" ht="12" hidden="false" customHeight="false" outlineLevel="0" collapsed="false">
      <c r="BS3795" s="96" t="n">
        <f aca="false">BR3795-2.5</f>
        <v>-2.5</v>
      </c>
    </row>
    <row r="3796" customFormat="false" ht="12" hidden="false" customHeight="false" outlineLevel="0" collapsed="false">
      <c r="BS3796" s="96" t="n">
        <f aca="false">BR3796-2.5</f>
        <v>-2.5</v>
      </c>
    </row>
    <row r="3797" customFormat="false" ht="12" hidden="false" customHeight="false" outlineLevel="0" collapsed="false">
      <c r="BS3797" s="96" t="n">
        <f aca="false">BR3797-2.5</f>
        <v>-2.5</v>
      </c>
    </row>
    <row r="3798" customFormat="false" ht="12" hidden="false" customHeight="false" outlineLevel="0" collapsed="false">
      <c r="BS3798" s="96" t="n">
        <f aca="false">BR3798-2.5</f>
        <v>-2.5</v>
      </c>
    </row>
    <row r="3799" customFormat="false" ht="12" hidden="false" customHeight="false" outlineLevel="0" collapsed="false">
      <c r="BS3799" s="96" t="n">
        <f aca="false">BR3799-2.5</f>
        <v>-2.5</v>
      </c>
    </row>
    <row r="3800" customFormat="false" ht="12" hidden="false" customHeight="false" outlineLevel="0" collapsed="false">
      <c r="BS3800" s="96" t="n">
        <f aca="false">BR3800-2.5</f>
        <v>-2.5</v>
      </c>
    </row>
    <row r="3801" customFormat="false" ht="12" hidden="false" customHeight="false" outlineLevel="0" collapsed="false">
      <c r="BS3801" s="96" t="n">
        <f aca="false">BR3801-2.5</f>
        <v>-2.5</v>
      </c>
    </row>
    <row r="3802" customFormat="false" ht="12" hidden="false" customHeight="false" outlineLevel="0" collapsed="false">
      <c r="BS3802" s="96" t="n">
        <f aca="false">BR3802-2.5</f>
        <v>-2.5</v>
      </c>
    </row>
    <row r="3803" customFormat="false" ht="12" hidden="false" customHeight="false" outlineLevel="0" collapsed="false">
      <c r="BS3803" s="96" t="n">
        <f aca="false">BR3803-2.5</f>
        <v>-2.5</v>
      </c>
    </row>
    <row r="3804" customFormat="false" ht="12" hidden="false" customHeight="false" outlineLevel="0" collapsed="false">
      <c r="BS3804" s="96" t="n">
        <f aca="false">BR3804-2.5</f>
        <v>-2.5</v>
      </c>
    </row>
    <row r="3805" customFormat="false" ht="12" hidden="false" customHeight="false" outlineLevel="0" collapsed="false">
      <c r="BS3805" s="96" t="n">
        <f aca="false">BR3805-2.5</f>
        <v>-2.5</v>
      </c>
    </row>
    <row r="3806" customFormat="false" ht="12" hidden="false" customHeight="false" outlineLevel="0" collapsed="false">
      <c r="BS3806" s="96" t="n">
        <f aca="false">BR3806-2.5</f>
        <v>-2.5</v>
      </c>
    </row>
    <row r="3807" customFormat="false" ht="12" hidden="false" customHeight="false" outlineLevel="0" collapsed="false">
      <c r="BS3807" s="96" t="n">
        <f aca="false">BR3807-2.5</f>
        <v>-2.5</v>
      </c>
    </row>
    <row r="3808" customFormat="false" ht="12" hidden="false" customHeight="false" outlineLevel="0" collapsed="false">
      <c r="BS3808" s="96" t="n">
        <f aca="false">BR3808-2.5</f>
        <v>-2.5</v>
      </c>
    </row>
    <row r="3809" customFormat="false" ht="12" hidden="false" customHeight="false" outlineLevel="0" collapsed="false">
      <c r="BS3809" s="96" t="n">
        <f aca="false">BR3809-2.5</f>
        <v>-2.5</v>
      </c>
    </row>
    <row r="3810" customFormat="false" ht="12" hidden="false" customHeight="false" outlineLevel="0" collapsed="false">
      <c r="BS3810" s="96" t="n">
        <f aca="false">BR3810-2.5</f>
        <v>-2.5</v>
      </c>
    </row>
    <row r="3811" customFormat="false" ht="12" hidden="false" customHeight="false" outlineLevel="0" collapsed="false">
      <c r="BS3811" s="96" t="n">
        <f aca="false">BR3811-2.5</f>
        <v>-2.5</v>
      </c>
    </row>
    <row r="3812" customFormat="false" ht="12" hidden="false" customHeight="false" outlineLevel="0" collapsed="false">
      <c r="BS3812" s="96" t="n">
        <f aca="false">BR3812-2.5</f>
        <v>-2.5</v>
      </c>
    </row>
    <row r="3813" customFormat="false" ht="12" hidden="false" customHeight="false" outlineLevel="0" collapsed="false">
      <c r="BS3813" s="96" t="n">
        <f aca="false">BR3813-2.5</f>
        <v>-2.5</v>
      </c>
    </row>
    <row r="3814" customFormat="false" ht="12" hidden="false" customHeight="false" outlineLevel="0" collapsed="false">
      <c r="BS3814" s="96" t="n">
        <f aca="false">BR3814-2.5</f>
        <v>-2.5</v>
      </c>
    </row>
    <row r="3815" customFormat="false" ht="12" hidden="false" customHeight="false" outlineLevel="0" collapsed="false">
      <c r="BS3815" s="96" t="n">
        <f aca="false">BR3815-2.5</f>
        <v>-2.5</v>
      </c>
    </row>
    <row r="3816" customFormat="false" ht="12" hidden="false" customHeight="false" outlineLevel="0" collapsed="false">
      <c r="BS3816" s="96" t="n">
        <f aca="false">BR3816-2.5</f>
        <v>-2.5</v>
      </c>
    </row>
    <row r="3817" customFormat="false" ht="12" hidden="false" customHeight="false" outlineLevel="0" collapsed="false">
      <c r="BS3817" s="96" t="n">
        <f aca="false">BR3817-2.5</f>
        <v>-2.5</v>
      </c>
    </row>
    <row r="3818" customFormat="false" ht="12" hidden="false" customHeight="false" outlineLevel="0" collapsed="false">
      <c r="BS3818" s="96" t="n">
        <f aca="false">BR3818-2.5</f>
        <v>-2.5</v>
      </c>
    </row>
    <row r="3819" customFormat="false" ht="12" hidden="false" customHeight="false" outlineLevel="0" collapsed="false">
      <c r="BS3819" s="96" t="n">
        <f aca="false">BR3819-2.5</f>
        <v>-2.5</v>
      </c>
    </row>
    <row r="3820" customFormat="false" ht="12" hidden="false" customHeight="false" outlineLevel="0" collapsed="false">
      <c r="BS3820" s="96" t="n">
        <f aca="false">BR3820-2.5</f>
        <v>-2.5</v>
      </c>
    </row>
    <row r="3821" customFormat="false" ht="12" hidden="false" customHeight="false" outlineLevel="0" collapsed="false">
      <c r="BS3821" s="96" t="n">
        <f aca="false">BR3821-2.5</f>
        <v>-2.5</v>
      </c>
    </row>
    <row r="3822" customFormat="false" ht="12" hidden="false" customHeight="false" outlineLevel="0" collapsed="false">
      <c r="BS3822" s="96" t="n">
        <f aca="false">BR3822-2.5</f>
        <v>-2.5</v>
      </c>
    </row>
    <row r="3823" customFormat="false" ht="12" hidden="false" customHeight="false" outlineLevel="0" collapsed="false">
      <c r="BS3823" s="96" t="n">
        <f aca="false">BR3823-2.5</f>
        <v>-2.5</v>
      </c>
    </row>
    <row r="3824" customFormat="false" ht="12" hidden="false" customHeight="false" outlineLevel="0" collapsed="false">
      <c r="BS3824" s="96" t="n">
        <f aca="false">BR3824-2.5</f>
        <v>-2.5</v>
      </c>
    </row>
    <row r="3825" customFormat="false" ht="12" hidden="false" customHeight="false" outlineLevel="0" collapsed="false">
      <c r="BS3825" s="96" t="n">
        <f aca="false">BR3825-2.5</f>
        <v>-2.5</v>
      </c>
    </row>
    <row r="3826" customFormat="false" ht="12" hidden="false" customHeight="false" outlineLevel="0" collapsed="false">
      <c r="BS3826" s="96" t="n">
        <f aca="false">BR3826-2.5</f>
        <v>-2.5</v>
      </c>
    </row>
    <row r="3827" customFormat="false" ht="12" hidden="false" customHeight="false" outlineLevel="0" collapsed="false">
      <c r="BS3827" s="96" t="n">
        <f aca="false">BR3827-2.5</f>
        <v>-2.5</v>
      </c>
    </row>
    <row r="3828" customFormat="false" ht="12" hidden="false" customHeight="false" outlineLevel="0" collapsed="false">
      <c r="BS3828" s="96" t="n">
        <f aca="false">BR3828-2.5</f>
        <v>-2.5</v>
      </c>
    </row>
    <row r="3829" customFormat="false" ht="12" hidden="false" customHeight="false" outlineLevel="0" collapsed="false">
      <c r="BS3829" s="96" t="n">
        <f aca="false">BR3829-2.5</f>
        <v>-2.5</v>
      </c>
    </row>
    <row r="3830" customFormat="false" ht="12" hidden="false" customHeight="false" outlineLevel="0" collapsed="false">
      <c r="BS3830" s="96" t="n">
        <f aca="false">BR3830-2.5</f>
        <v>-2.5</v>
      </c>
    </row>
    <row r="3831" customFormat="false" ht="12" hidden="false" customHeight="false" outlineLevel="0" collapsed="false">
      <c r="BS3831" s="96" t="n">
        <f aca="false">BR3831-2.5</f>
        <v>-2.5</v>
      </c>
    </row>
    <row r="3832" customFormat="false" ht="12" hidden="false" customHeight="false" outlineLevel="0" collapsed="false">
      <c r="BS3832" s="96" t="n">
        <f aca="false">BR3832-2.5</f>
        <v>-2.5</v>
      </c>
    </row>
    <row r="3833" customFormat="false" ht="12" hidden="false" customHeight="false" outlineLevel="0" collapsed="false">
      <c r="BS3833" s="96" t="n">
        <f aca="false">BR3833-2.5</f>
        <v>-2.5</v>
      </c>
    </row>
    <row r="3834" customFormat="false" ht="12" hidden="false" customHeight="false" outlineLevel="0" collapsed="false">
      <c r="BS3834" s="96" t="n">
        <f aca="false">BR3834-2.5</f>
        <v>-2.5</v>
      </c>
    </row>
    <row r="3835" customFormat="false" ht="12" hidden="false" customHeight="false" outlineLevel="0" collapsed="false">
      <c r="BS3835" s="96" t="n">
        <f aca="false">BR3835-2.5</f>
        <v>-2.5</v>
      </c>
    </row>
    <row r="3836" customFormat="false" ht="12" hidden="false" customHeight="false" outlineLevel="0" collapsed="false">
      <c r="BS3836" s="96" t="n">
        <f aca="false">BR3836-2.5</f>
        <v>-2.5</v>
      </c>
    </row>
    <row r="3837" customFormat="false" ht="12" hidden="false" customHeight="false" outlineLevel="0" collapsed="false">
      <c r="BS3837" s="96" t="n">
        <f aca="false">BR3837-2.5</f>
        <v>-2.5</v>
      </c>
    </row>
    <row r="3838" customFormat="false" ht="12" hidden="false" customHeight="false" outlineLevel="0" collapsed="false">
      <c r="BS3838" s="96" t="n">
        <f aca="false">BR3838-2.5</f>
        <v>-2.5</v>
      </c>
    </row>
    <row r="3839" customFormat="false" ht="12" hidden="false" customHeight="false" outlineLevel="0" collapsed="false">
      <c r="BS3839" s="96" t="n">
        <f aca="false">BR3839-2.5</f>
        <v>-2.5</v>
      </c>
    </row>
    <row r="3840" customFormat="false" ht="12" hidden="false" customHeight="false" outlineLevel="0" collapsed="false">
      <c r="BS3840" s="96" t="n">
        <f aca="false">BR3840-2.5</f>
        <v>-2.5</v>
      </c>
    </row>
    <row r="3841" customFormat="false" ht="12" hidden="false" customHeight="false" outlineLevel="0" collapsed="false">
      <c r="BS3841" s="96" t="n">
        <f aca="false">BR3841-2.5</f>
        <v>-2.5</v>
      </c>
    </row>
    <row r="3842" customFormat="false" ht="12" hidden="false" customHeight="false" outlineLevel="0" collapsed="false">
      <c r="BS3842" s="96" t="n">
        <f aca="false">BR3842-2.5</f>
        <v>-2.5</v>
      </c>
    </row>
    <row r="3843" customFormat="false" ht="12" hidden="false" customHeight="false" outlineLevel="0" collapsed="false">
      <c r="BS3843" s="96" t="n">
        <f aca="false">BR3843-2.5</f>
        <v>-2.5</v>
      </c>
    </row>
    <row r="3844" customFormat="false" ht="12" hidden="false" customHeight="false" outlineLevel="0" collapsed="false">
      <c r="BS3844" s="96" t="n">
        <f aca="false">BR3844-2.5</f>
        <v>-2.5</v>
      </c>
    </row>
    <row r="3845" customFormat="false" ht="12" hidden="false" customHeight="false" outlineLevel="0" collapsed="false">
      <c r="BS3845" s="96" t="n">
        <f aca="false">BR3845-2.5</f>
        <v>-2.5</v>
      </c>
    </row>
    <row r="3846" customFormat="false" ht="12" hidden="false" customHeight="false" outlineLevel="0" collapsed="false">
      <c r="BS3846" s="96" t="n">
        <f aca="false">BR3846-2.5</f>
        <v>-2.5</v>
      </c>
    </row>
    <row r="3847" customFormat="false" ht="12" hidden="false" customHeight="false" outlineLevel="0" collapsed="false">
      <c r="BS3847" s="96" t="n">
        <f aca="false">BR3847-2.5</f>
        <v>-2.5</v>
      </c>
    </row>
    <row r="3848" customFormat="false" ht="12" hidden="false" customHeight="false" outlineLevel="0" collapsed="false">
      <c r="BS3848" s="96" t="n">
        <f aca="false">BR3848-2.5</f>
        <v>-2.5</v>
      </c>
    </row>
    <row r="3849" customFormat="false" ht="12" hidden="false" customHeight="false" outlineLevel="0" collapsed="false">
      <c r="BS3849" s="96" t="n">
        <f aca="false">BR3849-2.5</f>
        <v>-2.5</v>
      </c>
    </row>
    <row r="3850" customFormat="false" ht="12" hidden="false" customHeight="false" outlineLevel="0" collapsed="false">
      <c r="BS3850" s="96" t="n">
        <f aca="false">BR3850-2.5</f>
        <v>-2.5</v>
      </c>
    </row>
    <row r="3851" customFormat="false" ht="12" hidden="false" customHeight="false" outlineLevel="0" collapsed="false">
      <c r="BS3851" s="96" t="n">
        <f aca="false">BR3851-2.5</f>
        <v>-2.5</v>
      </c>
    </row>
    <row r="3852" customFormat="false" ht="12" hidden="false" customHeight="false" outlineLevel="0" collapsed="false">
      <c r="BS3852" s="96" t="n">
        <f aca="false">BR3852-2.5</f>
        <v>-2.5</v>
      </c>
    </row>
    <row r="3853" customFormat="false" ht="12" hidden="false" customHeight="false" outlineLevel="0" collapsed="false">
      <c r="BS3853" s="96" t="n">
        <f aca="false">BR3853-2.5</f>
        <v>-2.5</v>
      </c>
    </row>
    <row r="3854" customFormat="false" ht="12" hidden="false" customHeight="false" outlineLevel="0" collapsed="false">
      <c r="BS3854" s="96" t="n">
        <f aca="false">BR3854-2.5</f>
        <v>-2.5</v>
      </c>
    </row>
    <row r="3855" customFormat="false" ht="12" hidden="false" customHeight="false" outlineLevel="0" collapsed="false">
      <c r="BS3855" s="96" t="n">
        <f aca="false">BR3855-2.5</f>
        <v>-2.5</v>
      </c>
    </row>
    <row r="3856" customFormat="false" ht="12" hidden="false" customHeight="false" outlineLevel="0" collapsed="false">
      <c r="BS3856" s="96" t="n">
        <f aca="false">BR3856-2.5</f>
        <v>-2.5</v>
      </c>
    </row>
    <row r="3857" customFormat="false" ht="12" hidden="false" customHeight="false" outlineLevel="0" collapsed="false">
      <c r="BS3857" s="96" t="n">
        <f aca="false">BR3857-2.5</f>
        <v>-2.5</v>
      </c>
    </row>
    <row r="3858" customFormat="false" ht="12" hidden="false" customHeight="false" outlineLevel="0" collapsed="false">
      <c r="BS3858" s="96" t="n">
        <f aca="false">BR3858-2.5</f>
        <v>-2.5</v>
      </c>
    </row>
    <row r="3859" customFormat="false" ht="12" hidden="false" customHeight="false" outlineLevel="0" collapsed="false">
      <c r="BS3859" s="96" t="n">
        <f aca="false">BR3859-2.5</f>
        <v>-2.5</v>
      </c>
    </row>
    <row r="3860" customFormat="false" ht="12" hidden="false" customHeight="false" outlineLevel="0" collapsed="false">
      <c r="BS3860" s="96" t="n">
        <f aca="false">BR3860-2.5</f>
        <v>-2.5</v>
      </c>
    </row>
    <row r="3861" customFormat="false" ht="12" hidden="false" customHeight="false" outlineLevel="0" collapsed="false">
      <c r="BS3861" s="96" t="n">
        <f aca="false">BR3861-2.5</f>
        <v>-2.5</v>
      </c>
    </row>
    <row r="3862" customFormat="false" ht="12" hidden="false" customHeight="false" outlineLevel="0" collapsed="false">
      <c r="BS3862" s="96" t="n">
        <f aca="false">BR3862-2.5</f>
        <v>-2.5</v>
      </c>
    </row>
    <row r="3863" customFormat="false" ht="12" hidden="false" customHeight="false" outlineLevel="0" collapsed="false">
      <c r="BS3863" s="96" t="n">
        <f aca="false">BR3863-2.5</f>
        <v>-2.5</v>
      </c>
    </row>
    <row r="3864" customFormat="false" ht="12" hidden="false" customHeight="false" outlineLevel="0" collapsed="false">
      <c r="BS3864" s="96" t="n">
        <f aca="false">BR3864-2.5</f>
        <v>-2.5</v>
      </c>
    </row>
    <row r="3865" customFormat="false" ht="12" hidden="false" customHeight="false" outlineLevel="0" collapsed="false">
      <c r="BS3865" s="96" t="n">
        <f aca="false">BR3865-2.5</f>
        <v>-2.5</v>
      </c>
    </row>
    <row r="3866" customFormat="false" ht="12" hidden="false" customHeight="false" outlineLevel="0" collapsed="false">
      <c r="BS3866" s="96" t="n">
        <f aca="false">BR3866-2.5</f>
        <v>-2.5</v>
      </c>
    </row>
    <row r="3867" customFormat="false" ht="12" hidden="false" customHeight="false" outlineLevel="0" collapsed="false">
      <c r="BS3867" s="96" t="n">
        <f aca="false">BR3867-2.5</f>
        <v>-2.5</v>
      </c>
    </row>
    <row r="3868" customFormat="false" ht="12" hidden="false" customHeight="false" outlineLevel="0" collapsed="false">
      <c r="BS3868" s="96" t="n">
        <f aca="false">BR3868-2.5</f>
        <v>-2.5</v>
      </c>
    </row>
    <row r="3869" customFormat="false" ht="12" hidden="false" customHeight="false" outlineLevel="0" collapsed="false">
      <c r="BS3869" s="96" t="n">
        <f aca="false">BR3869-2.5</f>
        <v>-2.5</v>
      </c>
    </row>
    <row r="3870" customFormat="false" ht="12" hidden="false" customHeight="false" outlineLevel="0" collapsed="false">
      <c r="BS3870" s="96" t="n">
        <f aca="false">BR3870-2.5</f>
        <v>-2.5</v>
      </c>
    </row>
    <row r="3871" customFormat="false" ht="12" hidden="false" customHeight="false" outlineLevel="0" collapsed="false">
      <c r="BS3871" s="96" t="n">
        <f aca="false">BR3871-2.5</f>
        <v>-2.5</v>
      </c>
    </row>
    <row r="3872" customFormat="false" ht="12" hidden="false" customHeight="false" outlineLevel="0" collapsed="false">
      <c r="BS3872" s="96" t="n">
        <f aca="false">BR3872-2.5</f>
        <v>-2.5</v>
      </c>
    </row>
    <row r="3873" customFormat="false" ht="12" hidden="false" customHeight="false" outlineLevel="0" collapsed="false">
      <c r="BS3873" s="96" t="n">
        <f aca="false">BR3873-2.5</f>
        <v>-2.5</v>
      </c>
    </row>
    <row r="3874" customFormat="false" ht="12" hidden="false" customHeight="false" outlineLevel="0" collapsed="false">
      <c r="BS3874" s="96" t="n">
        <f aca="false">BR3874-2.5</f>
        <v>-2.5</v>
      </c>
    </row>
    <row r="3875" customFormat="false" ht="12" hidden="false" customHeight="false" outlineLevel="0" collapsed="false">
      <c r="BS3875" s="96" t="n">
        <f aca="false">BR3875-2.5</f>
        <v>-2.5</v>
      </c>
    </row>
    <row r="3876" customFormat="false" ht="12" hidden="false" customHeight="false" outlineLevel="0" collapsed="false">
      <c r="BS3876" s="96" t="n">
        <f aca="false">BR3876-2.5</f>
        <v>-2.5</v>
      </c>
    </row>
    <row r="3877" customFormat="false" ht="12" hidden="false" customHeight="false" outlineLevel="0" collapsed="false">
      <c r="BS3877" s="96" t="n">
        <f aca="false">BR3877-2.5</f>
        <v>-2.5</v>
      </c>
    </row>
    <row r="3878" customFormat="false" ht="12" hidden="false" customHeight="false" outlineLevel="0" collapsed="false">
      <c r="BS3878" s="96" t="n">
        <f aca="false">BR3878-2.5</f>
        <v>-2.5</v>
      </c>
    </row>
    <row r="3879" customFormat="false" ht="12" hidden="false" customHeight="false" outlineLevel="0" collapsed="false">
      <c r="BS3879" s="96" t="n">
        <f aca="false">BR3879-2.5</f>
        <v>-2.5</v>
      </c>
    </row>
    <row r="3880" customFormat="false" ht="12" hidden="false" customHeight="false" outlineLevel="0" collapsed="false">
      <c r="BS3880" s="96" t="n">
        <f aca="false">BR3880-2.5</f>
        <v>-2.5</v>
      </c>
    </row>
    <row r="3881" customFormat="false" ht="12" hidden="false" customHeight="false" outlineLevel="0" collapsed="false">
      <c r="BS3881" s="96" t="n">
        <f aca="false">BR3881-2.5</f>
        <v>-2.5</v>
      </c>
    </row>
    <row r="3882" customFormat="false" ht="12" hidden="false" customHeight="false" outlineLevel="0" collapsed="false">
      <c r="BS3882" s="96" t="n">
        <f aca="false">BR3882-2.5</f>
        <v>-2.5</v>
      </c>
    </row>
    <row r="3883" customFormat="false" ht="12" hidden="false" customHeight="false" outlineLevel="0" collapsed="false">
      <c r="BS3883" s="96" t="n">
        <f aca="false">BR3883-2.5</f>
        <v>-2.5</v>
      </c>
    </row>
    <row r="3884" customFormat="false" ht="12" hidden="false" customHeight="false" outlineLevel="0" collapsed="false">
      <c r="BS3884" s="96" t="n">
        <f aca="false">BR3884-2.5</f>
        <v>-2.5</v>
      </c>
    </row>
    <row r="3885" customFormat="false" ht="12" hidden="false" customHeight="false" outlineLevel="0" collapsed="false">
      <c r="BS3885" s="96" t="n">
        <f aca="false">BR3885-2.5</f>
        <v>-2.5</v>
      </c>
    </row>
    <row r="3886" customFormat="false" ht="12" hidden="false" customHeight="false" outlineLevel="0" collapsed="false">
      <c r="BS3886" s="96" t="n">
        <f aca="false">BR3886-2.5</f>
        <v>-2.5</v>
      </c>
    </row>
    <row r="3887" customFormat="false" ht="12" hidden="false" customHeight="false" outlineLevel="0" collapsed="false">
      <c r="BS3887" s="96" t="n">
        <f aca="false">BR3887-2.5</f>
        <v>-2.5</v>
      </c>
    </row>
    <row r="3888" customFormat="false" ht="12" hidden="false" customHeight="false" outlineLevel="0" collapsed="false">
      <c r="BS3888" s="96" t="n">
        <f aca="false">BR3888-2.5</f>
        <v>-2.5</v>
      </c>
    </row>
    <row r="3889" customFormat="false" ht="12" hidden="false" customHeight="false" outlineLevel="0" collapsed="false">
      <c r="BS3889" s="96" t="n">
        <f aca="false">BR3889-2.5</f>
        <v>-2.5</v>
      </c>
    </row>
    <row r="3890" customFormat="false" ht="12" hidden="false" customHeight="false" outlineLevel="0" collapsed="false">
      <c r="BS3890" s="96" t="n">
        <f aca="false">BR3890-2.5</f>
        <v>-2.5</v>
      </c>
    </row>
    <row r="3891" customFormat="false" ht="12" hidden="false" customHeight="false" outlineLevel="0" collapsed="false">
      <c r="BS3891" s="96" t="n">
        <f aca="false">BR3891-2.5</f>
        <v>-2.5</v>
      </c>
    </row>
    <row r="3892" customFormat="false" ht="12" hidden="false" customHeight="false" outlineLevel="0" collapsed="false">
      <c r="BS3892" s="96" t="n">
        <f aca="false">BR3892-2.5</f>
        <v>-2.5</v>
      </c>
    </row>
    <row r="3893" customFormat="false" ht="12" hidden="false" customHeight="false" outlineLevel="0" collapsed="false">
      <c r="BS3893" s="96" t="n">
        <f aca="false">BR3893-2.5</f>
        <v>-2.5</v>
      </c>
    </row>
    <row r="3894" customFormat="false" ht="12" hidden="false" customHeight="false" outlineLevel="0" collapsed="false">
      <c r="BS3894" s="96" t="n">
        <f aca="false">BR3894-2.5</f>
        <v>-2.5</v>
      </c>
    </row>
    <row r="3895" customFormat="false" ht="12" hidden="false" customHeight="false" outlineLevel="0" collapsed="false">
      <c r="BS3895" s="96" t="n">
        <f aca="false">BR3895-2.5</f>
        <v>-2.5</v>
      </c>
    </row>
    <row r="3896" customFormat="false" ht="12" hidden="false" customHeight="false" outlineLevel="0" collapsed="false">
      <c r="BS3896" s="96" t="n">
        <f aca="false">BR3896-2.5</f>
        <v>-2.5</v>
      </c>
    </row>
    <row r="3897" customFormat="false" ht="12" hidden="false" customHeight="false" outlineLevel="0" collapsed="false">
      <c r="BS3897" s="96" t="n">
        <f aca="false">BR3897-2.5</f>
        <v>-2.5</v>
      </c>
    </row>
    <row r="3898" customFormat="false" ht="12" hidden="false" customHeight="false" outlineLevel="0" collapsed="false">
      <c r="BS3898" s="96" t="n">
        <f aca="false">BR3898-2.5</f>
        <v>-2.5</v>
      </c>
    </row>
    <row r="3899" customFormat="false" ht="12" hidden="false" customHeight="false" outlineLevel="0" collapsed="false">
      <c r="BS3899" s="96" t="n">
        <f aca="false">BR3899-2.5</f>
        <v>-2.5</v>
      </c>
    </row>
    <row r="3900" customFormat="false" ht="12" hidden="false" customHeight="false" outlineLevel="0" collapsed="false">
      <c r="BS3900" s="96" t="n">
        <f aca="false">BR3900-2.5</f>
        <v>-2.5</v>
      </c>
    </row>
    <row r="3901" customFormat="false" ht="12" hidden="false" customHeight="false" outlineLevel="0" collapsed="false">
      <c r="BS3901" s="96" t="n">
        <f aca="false">BR3901-2.5</f>
        <v>-2.5</v>
      </c>
    </row>
    <row r="3902" customFormat="false" ht="12" hidden="false" customHeight="false" outlineLevel="0" collapsed="false">
      <c r="BS3902" s="96" t="n">
        <f aca="false">BR3902-2.5</f>
        <v>-2.5</v>
      </c>
    </row>
    <row r="3903" customFormat="false" ht="12" hidden="false" customHeight="false" outlineLevel="0" collapsed="false">
      <c r="BS3903" s="96" t="n">
        <f aca="false">BR3903-2.5</f>
        <v>-2.5</v>
      </c>
    </row>
    <row r="3904" customFormat="false" ht="12" hidden="false" customHeight="false" outlineLevel="0" collapsed="false">
      <c r="BS3904" s="96" t="n">
        <f aca="false">BR3904-2.5</f>
        <v>-2.5</v>
      </c>
    </row>
    <row r="3905" customFormat="false" ht="12" hidden="false" customHeight="false" outlineLevel="0" collapsed="false">
      <c r="BS3905" s="96" t="n">
        <f aca="false">BR3905-2.5</f>
        <v>-2.5</v>
      </c>
    </row>
    <row r="3906" customFormat="false" ht="12" hidden="false" customHeight="false" outlineLevel="0" collapsed="false">
      <c r="BS3906" s="96" t="n">
        <f aca="false">BR3906-2.5</f>
        <v>-2.5</v>
      </c>
    </row>
    <row r="3907" customFormat="false" ht="12" hidden="false" customHeight="false" outlineLevel="0" collapsed="false">
      <c r="BS3907" s="96" t="n">
        <f aca="false">BR3907-2.5</f>
        <v>-2.5</v>
      </c>
    </row>
    <row r="3908" customFormat="false" ht="12" hidden="false" customHeight="false" outlineLevel="0" collapsed="false">
      <c r="BS3908" s="96" t="n">
        <f aca="false">BR3908-2.5</f>
        <v>-2.5</v>
      </c>
    </row>
    <row r="3909" customFormat="false" ht="12" hidden="false" customHeight="false" outlineLevel="0" collapsed="false">
      <c r="BS3909" s="96" t="n">
        <f aca="false">BR3909-2.5</f>
        <v>-2.5</v>
      </c>
    </row>
    <row r="3910" customFormat="false" ht="12" hidden="false" customHeight="false" outlineLevel="0" collapsed="false">
      <c r="BS3910" s="96" t="n">
        <f aca="false">BR3910-2.5</f>
        <v>-2.5</v>
      </c>
    </row>
    <row r="3911" customFormat="false" ht="12" hidden="false" customHeight="false" outlineLevel="0" collapsed="false">
      <c r="BS3911" s="96" t="n">
        <f aca="false">BR3911-2.5</f>
        <v>-2.5</v>
      </c>
    </row>
    <row r="3912" customFormat="false" ht="12" hidden="false" customHeight="false" outlineLevel="0" collapsed="false">
      <c r="BS3912" s="96" t="n">
        <f aca="false">BR3912-2.5</f>
        <v>-2.5</v>
      </c>
    </row>
    <row r="3913" customFormat="false" ht="12" hidden="false" customHeight="false" outlineLevel="0" collapsed="false">
      <c r="BS3913" s="96" t="n">
        <f aca="false">BR3913-2.5</f>
        <v>-2.5</v>
      </c>
    </row>
    <row r="3914" customFormat="false" ht="12" hidden="false" customHeight="false" outlineLevel="0" collapsed="false">
      <c r="BS3914" s="96" t="n">
        <f aca="false">BR3914-2.5</f>
        <v>-2.5</v>
      </c>
    </row>
    <row r="3915" customFormat="false" ht="12" hidden="false" customHeight="false" outlineLevel="0" collapsed="false">
      <c r="BS3915" s="96" t="n">
        <f aca="false">BR3915-2.5</f>
        <v>-2.5</v>
      </c>
    </row>
    <row r="3916" customFormat="false" ht="12" hidden="false" customHeight="false" outlineLevel="0" collapsed="false">
      <c r="BS3916" s="96" t="n">
        <f aca="false">BR3916-2.5</f>
        <v>-2.5</v>
      </c>
    </row>
    <row r="3917" customFormat="false" ht="12" hidden="false" customHeight="false" outlineLevel="0" collapsed="false">
      <c r="BS3917" s="96" t="n">
        <f aca="false">BR3917-2.5</f>
        <v>-2.5</v>
      </c>
    </row>
    <row r="3918" customFormat="false" ht="12" hidden="false" customHeight="false" outlineLevel="0" collapsed="false">
      <c r="BS3918" s="96" t="n">
        <f aca="false">BR3918-2.5</f>
        <v>-2.5</v>
      </c>
    </row>
    <row r="3919" customFormat="false" ht="12" hidden="false" customHeight="false" outlineLevel="0" collapsed="false">
      <c r="BS3919" s="96" t="n">
        <f aca="false">BR3919-2.5</f>
        <v>-2.5</v>
      </c>
    </row>
    <row r="3920" customFormat="false" ht="12" hidden="false" customHeight="false" outlineLevel="0" collapsed="false">
      <c r="BS3920" s="96" t="n">
        <f aca="false">BR3920-2.5</f>
        <v>-2.5</v>
      </c>
    </row>
    <row r="3921" customFormat="false" ht="12" hidden="false" customHeight="false" outlineLevel="0" collapsed="false">
      <c r="BS3921" s="96" t="n">
        <f aca="false">BR3921-2.5</f>
        <v>-2.5</v>
      </c>
    </row>
    <row r="3922" customFormat="false" ht="12" hidden="false" customHeight="false" outlineLevel="0" collapsed="false">
      <c r="BS3922" s="96" t="n">
        <f aca="false">BR3922-2.5</f>
        <v>-2.5</v>
      </c>
    </row>
    <row r="3923" customFormat="false" ht="12" hidden="false" customHeight="false" outlineLevel="0" collapsed="false">
      <c r="BS3923" s="96" t="n">
        <f aca="false">BR3923-2.5</f>
        <v>-2.5</v>
      </c>
    </row>
    <row r="3924" customFormat="false" ht="12" hidden="false" customHeight="false" outlineLevel="0" collapsed="false">
      <c r="BS3924" s="96" t="n">
        <f aca="false">BR3924-2.5</f>
        <v>-2.5</v>
      </c>
    </row>
    <row r="3925" customFormat="false" ht="12" hidden="false" customHeight="false" outlineLevel="0" collapsed="false">
      <c r="BS3925" s="96" t="n">
        <f aca="false">BR3925-2.5</f>
        <v>-2.5</v>
      </c>
    </row>
    <row r="3926" customFormat="false" ht="12" hidden="false" customHeight="false" outlineLevel="0" collapsed="false">
      <c r="BS3926" s="96" t="n">
        <f aca="false">BR3926-2.5</f>
        <v>-2.5</v>
      </c>
    </row>
    <row r="3927" customFormat="false" ht="12" hidden="false" customHeight="false" outlineLevel="0" collapsed="false">
      <c r="BS3927" s="96" t="n">
        <f aca="false">BR3927-2.5</f>
        <v>-2.5</v>
      </c>
    </row>
    <row r="3928" customFormat="false" ht="12" hidden="false" customHeight="false" outlineLevel="0" collapsed="false">
      <c r="BS3928" s="96" t="n">
        <f aca="false">BR3928-2.5</f>
        <v>-2.5</v>
      </c>
    </row>
    <row r="3929" customFormat="false" ht="12" hidden="false" customHeight="false" outlineLevel="0" collapsed="false">
      <c r="BS3929" s="96" t="n">
        <f aca="false">BR3929-2.5</f>
        <v>-2.5</v>
      </c>
    </row>
    <row r="3930" customFormat="false" ht="12" hidden="false" customHeight="false" outlineLevel="0" collapsed="false">
      <c r="BS3930" s="96" t="n">
        <f aca="false">BR3930-2.5</f>
        <v>-2.5</v>
      </c>
    </row>
    <row r="3931" customFormat="false" ht="12" hidden="false" customHeight="false" outlineLevel="0" collapsed="false">
      <c r="BS3931" s="96" t="n">
        <f aca="false">BR3931-2.5</f>
        <v>-2.5</v>
      </c>
    </row>
    <row r="3932" customFormat="false" ht="12" hidden="false" customHeight="false" outlineLevel="0" collapsed="false">
      <c r="BS3932" s="96" t="n">
        <f aca="false">BR3932-2.5</f>
        <v>-2.5</v>
      </c>
    </row>
    <row r="3933" customFormat="false" ht="12" hidden="false" customHeight="false" outlineLevel="0" collapsed="false">
      <c r="BS3933" s="96" t="n">
        <f aca="false">BR3933-2.5</f>
        <v>-2.5</v>
      </c>
    </row>
    <row r="3934" customFormat="false" ht="12" hidden="false" customHeight="false" outlineLevel="0" collapsed="false">
      <c r="BS3934" s="96" t="n">
        <f aca="false">BR3934-2.5</f>
        <v>-2.5</v>
      </c>
    </row>
    <row r="3935" customFormat="false" ht="12" hidden="false" customHeight="false" outlineLevel="0" collapsed="false">
      <c r="BS3935" s="96" t="n">
        <f aca="false">BR3935-2.5</f>
        <v>-2.5</v>
      </c>
    </row>
    <row r="3936" customFormat="false" ht="12" hidden="false" customHeight="false" outlineLevel="0" collapsed="false">
      <c r="BS3936" s="96" t="n">
        <f aca="false">BR3936-2.5</f>
        <v>-2.5</v>
      </c>
    </row>
    <row r="3937" customFormat="false" ht="12" hidden="false" customHeight="false" outlineLevel="0" collapsed="false">
      <c r="BS3937" s="96" t="n">
        <f aca="false">BR3937-2.5</f>
        <v>-2.5</v>
      </c>
    </row>
    <row r="3938" customFormat="false" ht="12" hidden="false" customHeight="false" outlineLevel="0" collapsed="false">
      <c r="BS3938" s="96" t="n">
        <f aca="false">BR3938-2.5</f>
        <v>-2.5</v>
      </c>
    </row>
    <row r="3939" customFormat="false" ht="12" hidden="false" customHeight="false" outlineLevel="0" collapsed="false">
      <c r="BS3939" s="96" t="n">
        <f aca="false">BR3939-2.5</f>
        <v>-2.5</v>
      </c>
    </row>
    <row r="3940" customFormat="false" ht="12" hidden="false" customHeight="false" outlineLevel="0" collapsed="false">
      <c r="BS3940" s="96" t="n">
        <f aca="false">BR3940-2.5</f>
        <v>-2.5</v>
      </c>
    </row>
    <row r="3941" customFormat="false" ht="12" hidden="false" customHeight="false" outlineLevel="0" collapsed="false">
      <c r="BS3941" s="96" t="n">
        <f aca="false">BR3941-2.5</f>
        <v>-2.5</v>
      </c>
    </row>
    <row r="3942" customFormat="false" ht="12" hidden="false" customHeight="false" outlineLevel="0" collapsed="false">
      <c r="BS3942" s="96" t="n">
        <f aca="false">BR3942-2.5</f>
        <v>-2.5</v>
      </c>
    </row>
    <row r="3943" customFormat="false" ht="12" hidden="false" customHeight="false" outlineLevel="0" collapsed="false">
      <c r="BS3943" s="96" t="n">
        <f aca="false">BR3943-2.5</f>
        <v>-2.5</v>
      </c>
    </row>
    <row r="3944" customFormat="false" ht="12" hidden="false" customHeight="false" outlineLevel="0" collapsed="false">
      <c r="BS3944" s="96" t="n">
        <f aca="false">BR3944-2.5</f>
        <v>-2.5</v>
      </c>
    </row>
    <row r="3945" customFormat="false" ht="12" hidden="false" customHeight="false" outlineLevel="0" collapsed="false">
      <c r="BS3945" s="96" t="n">
        <f aca="false">BR3945-2.5</f>
        <v>-2.5</v>
      </c>
    </row>
    <row r="3946" customFormat="false" ht="12" hidden="false" customHeight="false" outlineLevel="0" collapsed="false">
      <c r="BS3946" s="96" t="n">
        <f aca="false">BR3946-2.5</f>
        <v>-2.5</v>
      </c>
    </row>
    <row r="3947" customFormat="false" ht="12" hidden="false" customHeight="false" outlineLevel="0" collapsed="false">
      <c r="BS3947" s="96" t="n">
        <f aca="false">BR3947-2.5</f>
        <v>-2.5</v>
      </c>
    </row>
    <row r="3948" customFormat="false" ht="12" hidden="false" customHeight="false" outlineLevel="0" collapsed="false">
      <c r="BS3948" s="96" t="n">
        <f aca="false">BR3948-2.5</f>
        <v>-2.5</v>
      </c>
    </row>
    <row r="3949" customFormat="false" ht="12" hidden="false" customHeight="false" outlineLevel="0" collapsed="false">
      <c r="BS3949" s="96" t="n">
        <f aca="false">BR3949-2.5</f>
        <v>-2.5</v>
      </c>
    </row>
    <row r="3950" customFormat="false" ht="12" hidden="false" customHeight="false" outlineLevel="0" collapsed="false">
      <c r="BS3950" s="96" t="n">
        <f aca="false">BR3950-2.5</f>
        <v>-2.5</v>
      </c>
    </row>
    <row r="3951" customFormat="false" ht="12" hidden="false" customHeight="false" outlineLevel="0" collapsed="false">
      <c r="BS3951" s="96" t="n">
        <f aca="false">BR3951-2.5</f>
        <v>-2.5</v>
      </c>
    </row>
    <row r="3952" customFormat="false" ht="12" hidden="false" customHeight="false" outlineLevel="0" collapsed="false">
      <c r="BS3952" s="96" t="n">
        <f aca="false">BR3952-2.5</f>
        <v>-2.5</v>
      </c>
    </row>
    <row r="3953" customFormat="false" ht="12" hidden="false" customHeight="false" outlineLevel="0" collapsed="false">
      <c r="BS3953" s="96" t="n">
        <f aca="false">BR3953-2.5</f>
        <v>-2.5</v>
      </c>
    </row>
    <row r="3954" customFormat="false" ht="12" hidden="false" customHeight="false" outlineLevel="0" collapsed="false">
      <c r="BS3954" s="96" t="n">
        <f aca="false">BR3954-2.5</f>
        <v>-2.5</v>
      </c>
    </row>
    <row r="3955" customFormat="false" ht="12" hidden="false" customHeight="false" outlineLevel="0" collapsed="false">
      <c r="BS3955" s="96" t="n">
        <f aca="false">BR3955-2.5</f>
        <v>-2.5</v>
      </c>
    </row>
    <row r="3956" customFormat="false" ht="12" hidden="false" customHeight="false" outlineLevel="0" collapsed="false">
      <c r="BS3956" s="96" t="n">
        <f aca="false">BR3956-2.5</f>
        <v>-2.5</v>
      </c>
    </row>
    <row r="3957" customFormat="false" ht="12" hidden="false" customHeight="false" outlineLevel="0" collapsed="false">
      <c r="BS3957" s="96" t="n">
        <f aca="false">BR3957-2.5</f>
        <v>-2.5</v>
      </c>
    </row>
    <row r="3958" customFormat="false" ht="12" hidden="false" customHeight="false" outlineLevel="0" collapsed="false">
      <c r="BS3958" s="96" t="n">
        <f aca="false">BR3958-2.5</f>
        <v>-2.5</v>
      </c>
    </row>
    <row r="3959" customFormat="false" ht="12" hidden="false" customHeight="false" outlineLevel="0" collapsed="false">
      <c r="BS3959" s="96" t="n">
        <f aca="false">BR3959-2.5</f>
        <v>-2.5</v>
      </c>
    </row>
    <row r="3960" customFormat="false" ht="12" hidden="false" customHeight="false" outlineLevel="0" collapsed="false">
      <c r="BS3960" s="96" t="n">
        <f aca="false">BR3960-2.5</f>
        <v>-2.5</v>
      </c>
    </row>
    <row r="3961" customFormat="false" ht="12" hidden="false" customHeight="false" outlineLevel="0" collapsed="false">
      <c r="BS3961" s="96" t="n">
        <f aca="false">BR3961-2.5</f>
        <v>-2.5</v>
      </c>
    </row>
    <row r="3962" customFormat="false" ht="12" hidden="false" customHeight="false" outlineLevel="0" collapsed="false">
      <c r="BS3962" s="96" t="n">
        <f aca="false">BR3962-2.5</f>
        <v>-2.5</v>
      </c>
    </row>
    <row r="3963" customFormat="false" ht="12" hidden="false" customHeight="false" outlineLevel="0" collapsed="false">
      <c r="BS3963" s="96" t="n">
        <f aca="false">BR3963-2.5</f>
        <v>-2.5</v>
      </c>
    </row>
    <row r="3964" customFormat="false" ht="12" hidden="false" customHeight="false" outlineLevel="0" collapsed="false">
      <c r="BS3964" s="96" t="n">
        <f aca="false">BR3964-2.5</f>
        <v>-2.5</v>
      </c>
    </row>
    <row r="3965" customFormat="false" ht="12" hidden="false" customHeight="false" outlineLevel="0" collapsed="false">
      <c r="BS3965" s="96" t="n">
        <f aca="false">BR3965-2.5</f>
        <v>-2.5</v>
      </c>
    </row>
    <row r="3966" customFormat="false" ht="12" hidden="false" customHeight="false" outlineLevel="0" collapsed="false">
      <c r="BS3966" s="96" t="n">
        <f aca="false">BR3966-2.5</f>
        <v>-2.5</v>
      </c>
    </row>
    <row r="3967" customFormat="false" ht="12" hidden="false" customHeight="false" outlineLevel="0" collapsed="false">
      <c r="BS3967" s="96" t="n">
        <f aca="false">BR3967-2.5</f>
        <v>-2.5</v>
      </c>
    </row>
    <row r="3968" customFormat="false" ht="12" hidden="false" customHeight="false" outlineLevel="0" collapsed="false">
      <c r="BS3968" s="96" t="n">
        <f aca="false">BR3968-2.5</f>
        <v>-2.5</v>
      </c>
    </row>
    <row r="3969" customFormat="false" ht="12" hidden="false" customHeight="false" outlineLevel="0" collapsed="false">
      <c r="BS3969" s="96" t="n">
        <f aca="false">BR3969-2.5</f>
        <v>-2.5</v>
      </c>
    </row>
    <row r="3970" customFormat="false" ht="12" hidden="false" customHeight="false" outlineLevel="0" collapsed="false">
      <c r="BS3970" s="96" t="n">
        <f aca="false">BR3970-2.5</f>
        <v>-2.5</v>
      </c>
    </row>
    <row r="3971" customFormat="false" ht="12" hidden="false" customHeight="false" outlineLevel="0" collapsed="false">
      <c r="BS3971" s="96" t="n">
        <f aca="false">BR3971-2.5</f>
        <v>-2.5</v>
      </c>
    </row>
    <row r="3972" customFormat="false" ht="12" hidden="false" customHeight="false" outlineLevel="0" collapsed="false">
      <c r="BS3972" s="96" t="n">
        <f aca="false">BR3972-2.5</f>
        <v>-2.5</v>
      </c>
    </row>
    <row r="3973" customFormat="false" ht="12" hidden="false" customHeight="false" outlineLevel="0" collapsed="false">
      <c r="BS3973" s="96" t="n">
        <f aca="false">BR3973-2.5</f>
        <v>-2.5</v>
      </c>
    </row>
    <row r="3974" customFormat="false" ht="12" hidden="false" customHeight="false" outlineLevel="0" collapsed="false">
      <c r="BS3974" s="96" t="n">
        <f aca="false">BR3974-2.5</f>
        <v>-2.5</v>
      </c>
    </row>
    <row r="3975" customFormat="false" ht="12" hidden="false" customHeight="false" outlineLevel="0" collapsed="false">
      <c r="BS3975" s="96" t="n">
        <f aca="false">BR3975-2.5</f>
        <v>-2.5</v>
      </c>
    </row>
    <row r="3976" customFormat="false" ht="12" hidden="false" customHeight="false" outlineLevel="0" collapsed="false">
      <c r="BS3976" s="96" t="n">
        <f aca="false">BR3976-2.5</f>
        <v>-2.5</v>
      </c>
    </row>
    <row r="3977" customFormat="false" ht="12" hidden="false" customHeight="false" outlineLevel="0" collapsed="false">
      <c r="BS3977" s="96" t="n">
        <f aca="false">BR3977-2.5</f>
        <v>-2.5</v>
      </c>
    </row>
    <row r="3978" customFormat="false" ht="12" hidden="false" customHeight="false" outlineLevel="0" collapsed="false">
      <c r="BS3978" s="96" t="n">
        <f aca="false">BR3978-2.5</f>
        <v>-2.5</v>
      </c>
    </row>
    <row r="3979" customFormat="false" ht="12" hidden="false" customHeight="false" outlineLevel="0" collapsed="false">
      <c r="BS3979" s="96" t="n">
        <f aca="false">BR3979-2.5</f>
        <v>-2.5</v>
      </c>
    </row>
    <row r="3980" customFormat="false" ht="12" hidden="false" customHeight="false" outlineLevel="0" collapsed="false">
      <c r="BS3980" s="96" t="n">
        <f aca="false">BR3980-2.5</f>
        <v>-2.5</v>
      </c>
    </row>
    <row r="3981" customFormat="false" ht="12" hidden="false" customHeight="false" outlineLevel="0" collapsed="false">
      <c r="BS3981" s="96" t="n">
        <f aca="false">BR3981-2.5</f>
        <v>-2.5</v>
      </c>
    </row>
    <row r="3982" customFormat="false" ht="12" hidden="false" customHeight="false" outlineLevel="0" collapsed="false">
      <c r="BS3982" s="96" t="n">
        <f aca="false">BR3982-2.5</f>
        <v>-2.5</v>
      </c>
    </row>
    <row r="3983" customFormat="false" ht="12" hidden="false" customHeight="false" outlineLevel="0" collapsed="false">
      <c r="BS3983" s="96" t="n">
        <f aca="false">BR3983-2.5</f>
        <v>-2.5</v>
      </c>
    </row>
    <row r="3984" customFormat="false" ht="12" hidden="false" customHeight="false" outlineLevel="0" collapsed="false">
      <c r="BS3984" s="96" t="n">
        <f aca="false">BR3984-2.5</f>
        <v>-2.5</v>
      </c>
    </row>
    <row r="3985" customFormat="false" ht="12" hidden="false" customHeight="false" outlineLevel="0" collapsed="false">
      <c r="BS3985" s="96" t="n">
        <f aca="false">BR3985-2.5</f>
        <v>-2.5</v>
      </c>
    </row>
    <row r="3986" customFormat="false" ht="12" hidden="false" customHeight="false" outlineLevel="0" collapsed="false">
      <c r="BS3986" s="96" t="n">
        <f aca="false">BR3986-2.5</f>
        <v>-2.5</v>
      </c>
    </row>
    <row r="3987" customFormat="false" ht="12" hidden="false" customHeight="false" outlineLevel="0" collapsed="false">
      <c r="BS3987" s="96" t="n">
        <f aca="false">BR3987-2.5</f>
        <v>-2.5</v>
      </c>
    </row>
    <row r="3988" customFormat="false" ht="12" hidden="false" customHeight="false" outlineLevel="0" collapsed="false">
      <c r="BS3988" s="96" t="n">
        <f aca="false">BR3988-2.5</f>
        <v>-2.5</v>
      </c>
    </row>
    <row r="3989" customFormat="false" ht="12" hidden="false" customHeight="false" outlineLevel="0" collapsed="false">
      <c r="BS3989" s="96" t="n">
        <f aca="false">BR3989-2.5</f>
        <v>-2.5</v>
      </c>
    </row>
    <row r="3990" customFormat="false" ht="12" hidden="false" customHeight="false" outlineLevel="0" collapsed="false">
      <c r="BS3990" s="96" t="n">
        <f aca="false">BR3990-2.5</f>
        <v>-2.5</v>
      </c>
    </row>
    <row r="3991" customFormat="false" ht="12" hidden="false" customHeight="false" outlineLevel="0" collapsed="false">
      <c r="BS3991" s="96" t="n">
        <f aca="false">BR3991-2.5</f>
        <v>-2.5</v>
      </c>
    </row>
    <row r="3992" customFormat="false" ht="12" hidden="false" customHeight="false" outlineLevel="0" collapsed="false">
      <c r="BS3992" s="96" t="n">
        <f aca="false">BR3992-2.5</f>
        <v>-2.5</v>
      </c>
    </row>
    <row r="3993" customFormat="false" ht="12" hidden="false" customHeight="false" outlineLevel="0" collapsed="false">
      <c r="BS3993" s="96" t="n">
        <f aca="false">BR3993-2.5</f>
        <v>-2.5</v>
      </c>
    </row>
    <row r="3994" customFormat="false" ht="12" hidden="false" customHeight="false" outlineLevel="0" collapsed="false">
      <c r="BS3994" s="96" t="n">
        <f aca="false">BR3994-2.5</f>
        <v>-2.5</v>
      </c>
    </row>
    <row r="3995" customFormat="false" ht="12" hidden="false" customHeight="false" outlineLevel="0" collapsed="false">
      <c r="BS3995" s="96" t="n">
        <f aca="false">BR3995-2.5</f>
        <v>-2.5</v>
      </c>
    </row>
    <row r="3996" customFormat="false" ht="12" hidden="false" customHeight="false" outlineLevel="0" collapsed="false">
      <c r="BS3996" s="96" t="n">
        <f aca="false">BR3996-2.5</f>
        <v>-2.5</v>
      </c>
    </row>
    <row r="3997" customFormat="false" ht="12" hidden="false" customHeight="false" outlineLevel="0" collapsed="false">
      <c r="BS3997" s="96" t="n">
        <f aca="false">BR3997-2.5</f>
        <v>-2.5</v>
      </c>
    </row>
    <row r="3998" customFormat="false" ht="12" hidden="false" customHeight="false" outlineLevel="0" collapsed="false">
      <c r="BS3998" s="96" t="n">
        <f aca="false">BR3998-2.5</f>
        <v>-2.5</v>
      </c>
    </row>
    <row r="3999" customFormat="false" ht="12" hidden="false" customHeight="false" outlineLevel="0" collapsed="false">
      <c r="BS3999" s="96" t="n">
        <f aca="false">BR3999-2.5</f>
        <v>-2.5</v>
      </c>
    </row>
    <row r="4000" customFormat="false" ht="12" hidden="false" customHeight="false" outlineLevel="0" collapsed="false">
      <c r="BS4000" s="96" t="n">
        <f aca="false">BR4000-2.5</f>
        <v>-2.5</v>
      </c>
    </row>
    <row r="4001" customFormat="false" ht="12" hidden="false" customHeight="false" outlineLevel="0" collapsed="false">
      <c r="BS4001" s="96" t="n">
        <f aca="false">BR4001-2.5</f>
        <v>-2.5</v>
      </c>
    </row>
    <row r="4002" customFormat="false" ht="12" hidden="false" customHeight="false" outlineLevel="0" collapsed="false">
      <c r="BS4002" s="96" t="n">
        <f aca="false">BR4002-2.5</f>
        <v>-2.5</v>
      </c>
    </row>
    <row r="4003" customFormat="false" ht="12" hidden="false" customHeight="false" outlineLevel="0" collapsed="false">
      <c r="BS4003" s="96" t="n">
        <f aca="false">BR4003-2.5</f>
        <v>-2.5</v>
      </c>
    </row>
    <row r="4004" customFormat="false" ht="12" hidden="false" customHeight="false" outlineLevel="0" collapsed="false">
      <c r="BS4004" s="96" t="n">
        <f aca="false">BR4004-2.5</f>
        <v>-2.5</v>
      </c>
    </row>
    <row r="4005" customFormat="false" ht="12" hidden="false" customHeight="false" outlineLevel="0" collapsed="false">
      <c r="BS4005" s="96" t="n">
        <f aca="false">BR4005-2.5</f>
        <v>-2.5</v>
      </c>
    </row>
    <row r="4006" customFormat="false" ht="12" hidden="false" customHeight="false" outlineLevel="0" collapsed="false">
      <c r="BS4006" s="96" t="n">
        <f aca="false">BR4006-2.5</f>
        <v>-2.5</v>
      </c>
    </row>
    <row r="4007" customFormat="false" ht="12" hidden="false" customHeight="false" outlineLevel="0" collapsed="false">
      <c r="BS4007" s="96" t="n">
        <f aca="false">BR4007-2.5</f>
        <v>-2.5</v>
      </c>
    </row>
    <row r="4008" customFormat="false" ht="12" hidden="false" customHeight="false" outlineLevel="0" collapsed="false">
      <c r="BS4008" s="96" t="n">
        <f aca="false">BR4008-2.5</f>
        <v>-2.5</v>
      </c>
    </row>
    <row r="4009" customFormat="false" ht="12" hidden="false" customHeight="false" outlineLevel="0" collapsed="false">
      <c r="BS4009" s="96" t="n">
        <f aca="false">BR4009-2.5</f>
        <v>-2.5</v>
      </c>
    </row>
    <row r="4010" customFormat="false" ht="12" hidden="false" customHeight="false" outlineLevel="0" collapsed="false">
      <c r="BS4010" s="96" t="n">
        <f aca="false">BR4010-2.5</f>
        <v>-2.5</v>
      </c>
    </row>
    <row r="4011" customFormat="false" ht="12" hidden="false" customHeight="false" outlineLevel="0" collapsed="false">
      <c r="BS4011" s="96" t="n">
        <f aca="false">BR4011-2.5</f>
        <v>-2.5</v>
      </c>
    </row>
    <row r="4012" customFormat="false" ht="12" hidden="false" customHeight="false" outlineLevel="0" collapsed="false">
      <c r="BS4012" s="96" t="n">
        <f aca="false">BR4012-2.5</f>
        <v>-2.5</v>
      </c>
    </row>
    <row r="4013" customFormat="false" ht="12" hidden="false" customHeight="false" outlineLevel="0" collapsed="false">
      <c r="BS4013" s="96" t="n">
        <f aca="false">BR4013-2.5</f>
        <v>-2.5</v>
      </c>
    </row>
    <row r="4014" customFormat="false" ht="12" hidden="false" customHeight="false" outlineLevel="0" collapsed="false">
      <c r="BS4014" s="96" t="n">
        <f aca="false">BR4014-2.5</f>
        <v>-2.5</v>
      </c>
    </row>
    <row r="4015" customFormat="false" ht="12" hidden="false" customHeight="false" outlineLevel="0" collapsed="false">
      <c r="BS4015" s="96" t="n">
        <f aca="false">BR4015-2.5</f>
        <v>-2.5</v>
      </c>
    </row>
    <row r="4016" customFormat="false" ht="12" hidden="false" customHeight="false" outlineLevel="0" collapsed="false">
      <c r="BS4016" s="96" t="n">
        <f aca="false">BR4016-2.5</f>
        <v>-2.5</v>
      </c>
    </row>
    <row r="4017" customFormat="false" ht="12" hidden="false" customHeight="false" outlineLevel="0" collapsed="false">
      <c r="BS4017" s="96" t="n">
        <f aca="false">BR4017-2.5</f>
        <v>-2.5</v>
      </c>
    </row>
    <row r="4018" customFormat="false" ht="12" hidden="false" customHeight="false" outlineLevel="0" collapsed="false">
      <c r="BS4018" s="96" t="n">
        <f aca="false">BR4018-2.5</f>
        <v>-2.5</v>
      </c>
    </row>
    <row r="4019" customFormat="false" ht="12" hidden="false" customHeight="false" outlineLevel="0" collapsed="false">
      <c r="BS4019" s="96" t="n">
        <f aca="false">BR4019-2.5</f>
        <v>-2.5</v>
      </c>
    </row>
    <row r="4020" customFormat="false" ht="12" hidden="false" customHeight="false" outlineLevel="0" collapsed="false">
      <c r="BS4020" s="96" t="n">
        <f aca="false">BR4020-2.5</f>
        <v>-2.5</v>
      </c>
    </row>
    <row r="4021" customFormat="false" ht="12" hidden="false" customHeight="false" outlineLevel="0" collapsed="false">
      <c r="BS4021" s="96" t="n">
        <f aca="false">BR4021-2.5</f>
        <v>-2.5</v>
      </c>
    </row>
    <row r="4022" customFormat="false" ht="12" hidden="false" customHeight="false" outlineLevel="0" collapsed="false">
      <c r="BS4022" s="96" t="n">
        <f aca="false">BR4022-2.5</f>
        <v>-2.5</v>
      </c>
    </row>
    <row r="4023" customFormat="false" ht="12" hidden="false" customHeight="false" outlineLevel="0" collapsed="false">
      <c r="BS4023" s="96" t="n">
        <f aca="false">BR4023-2.5</f>
        <v>-2.5</v>
      </c>
    </row>
    <row r="4024" customFormat="false" ht="12" hidden="false" customHeight="false" outlineLevel="0" collapsed="false">
      <c r="BS4024" s="96" t="n">
        <f aca="false">BR4024-2.5</f>
        <v>-2.5</v>
      </c>
    </row>
    <row r="4025" customFormat="false" ht="12" hidden="false" customHeight="false" outlineLevel="0" collapsed="false">
      <c r="BS4025" s="96" t="n">
        <f aca="false">BR4025-2.5</f>
        <v>-2.5</v>
      </c>
    </row>
    <row r="4026" customFormat="false" ht="12" hidden="false" customHeight="false" outlineLevel="0" collapsed="false">
      <c r="BS4026" s="96" t="n">
        <f aca="false">BR4026-2.5</f>
        <v>-2.5</v>
      </c>
    </row>
    <row r="4027" customFormat="false" ht="12" hidden="false" customHeight="false" outlineLevel="0" collapsed="false">
      <c r="BS4027" s="96" t="n">
        <f aca="false">BR4027-2.5</f>
        <v>-2.5</v>
      </c>
    </row>
    <row r="4028" customFormat="false" ht="12" hidden="false" customHeight="false" outlineLevel="0" collapsed="false">
      <c r="BS4028" s="96" t="n">
        <f aca="false">BR4028-2.5</f>
        <v>-2.5</v>
      </c>
    </row>
    <row r="4029" customFormat="false" ht="12" hidden="false" customHeight="false" outlineLevel="0" collapsed="false">
      <c r="BS4029" s="96" t="n">
        <f aca="false">BR4029-2.5</f>
        <v>-2.5</v>
      </c>
    </row>
    <row r="4030" customFormat="false" ht="12" hidden="false" customHeight="false" outlineLevel="0" collapsed="false">
      <c r="BS4030" s="96" t="n">
        <f aca="false">BR4030-2.5</f>
        <v>-2.5</v>
      </c>
    </row>
    <row r="4031" customFormat="false" ht="12" hidden="false" customHeight="false" outlineLevel="0" collapsed="false">
      <c r="BS4031" s="96" t="n">
        <f aca="false">BR4031-2.5</f>
        <v>-2.5</v>
      </c>
    </row>
    <row r="4032" customFormat="false" ht="12" hidden="false" customHeight="false" outlineLevel="0" collapsed="false">
      <c r="BS4032" s="96" t="n">
        <f aca="false">BR4032-2.5</f>
        <v>-2.5</v>
      </c>
    </row>
    <row r="4033" customFormat="false" ht="12" hidden="false" customHeight="false" outlineLevel="0" collapsed="false">
      <c r="BS4033" s="96" t="n">
        <f aca="false">BR4033-2.5</f>
        <v>-2.5</v>
      </c>
    </row>
    <row r="4034" customFormat="false" ht="12" hidden="false" customHeight="false" outlineLevel="0" collapsed="false">
      <c r="BS4034" s="96" t="n">
        <f aca="false">BR4034-2.5</f>
        <v>-2.5</v>
      </c>
    </row>
    <row r="4035" customFormat="false" ht="12" hidden="false" customHeight="false" outlineLevel="0" collapsed="false">
      <c r="BS4035" s="96" t="n">
        <f aca="false">BR4035-2.5</f>
        <v>-2.5</v>
      </c>
    </row>
    <row r="4036" customFormat="false" ht="12" hidden="false" customHeight="false" outlineLevel="0" collapsed="false">
      <c r="BS4036" s="96" t="n">
        <f aca="false">BR4036-2.5</f>
        <v>-2.5</v>
      </c>
    </row>
    <row r="4037" customFormat="false" ht="12" hidden="false" customHeight="false" outlineLevel="0" collapsed="false">
      <c r="BS4037" s="96" t="n">
        <f aca="false">BR4037-2.5</f>
        <v>-2.5</v>
      </c>
    </row>
    <row r="4038" customFormat="false" ht="12" hidden="false" customHeight="false" outlineLevel="0" collapsed="false">
      <c r="BS4038" s="96" t="n">
        <f aca="false">BR4038-2.5</f>
        <v>-2.5</v>
      </c>
    </row>
    <row r="4039" customFormat="false" ht="12" hidden="false" customHeight="false" outlineLevel="0" collapsed="false">
      <c r="BS4039" s="96" t="n">
        <f aca="false">BR4039-2.5</f>
        <v>-2.5</v>
      </c>
    </row>
    <row r="4040" customFormat="false" ht="12" hidden="false" customHeight="false" outlineLevel="0" collapsed="false">
      <c r="BS4040" s="96" t="n">
        <f aca="false">BR4040-2.5</f>
        <v>-2.5</v>
      </c>
    </row>
    <row r="4041" customFormat="false" ht="12" hidden="false" customHeight="false" outlineLevel="0" collapsed="false">
      <c r="BS4041" s="96" t="n">
        <f aca="false">BR4041-2.5</f>
        <v>-2.5</v>
      </c>
    </row>
    <row r="4042" customFormat="false" ht="12" hidden="false" customHeight="false" outlineLevel="0" collapsed="false">
      <c r="BS4042" s="96" t="n">
        <f aca="false">BR4042-2.5</f>
        <v>-2.5</v>
      </c>
    </row>
    <row r="4043" customFormat="false" ht="12" hidden="false" customHeight="false" outlineLevel="0" collapsed="false">
      <c r="BS4043" s="96" t="n">
        <f aca="false">BR4043-2.5</f>
        <v>-2.5</v>
      </c>
    </row>
    <row r="4044" customFormat="false" ht="12" hidden="false" customHeight="false" outlineLevel="0" collapsed="false">
      <c r="BS4044" s="96" t="n">
        <f aca="false">BR4044-2.5</f>
        <v>-2.5</v>
      </c>
    </row>
    <row r="4045" customFormat="false" ht="12" hidden="false" customHeight="false" outlineLevel="0" collapsed="false">
      <c r="BS4045" s="96" t="n">
        <f aca="false">BR4045-2.5</f>
        <v>-2.5</v>
      </c>
    </row>
    <row r="4046" customFormat="false" ht="12" hidden="false" customHeight="false" outlineLevel="0" collapsed="false">
      <c r="BS4046" s="96" t="n">
        <f aca="false">BR4046-2.5</f>
        <v>-2.5</v>
      </c>
    </row>
    <row r="4047" customFormat="false" ht="12" hidden="false" customHeight="false" outlineLevel="0" collapsed="false">
      <c r="BS4047" s="96" t="n">
        <f aca="false">BR4047-2.5</f>
        <v>-2.5</v>
      </c>
    </row>
    <row r="4048" customFormat="false" ht="12" hidden="false" customHeight="false" outlineLevel="0" collapsed="false">
      <c r="BS4048" s="96" t="n">
        <f aca="false">BR4048-2.5</f>
        <v>-2.5</v>
      </c>
    </row>
    <row r="4049" customFormat="false" ht="12" hidden="false" customHeight="false" outlineLevel="0" collapsed="false">
      <c r="BS4049" s="96" t="n">
        <f aca="false">BR4049-2.5</f>
        <v>-2.5</v>
      </c>
    </row>
    <row r="4050" customFormat="false" ht="12" hidden="false" customHeight="false" outlineLevel="0" collapsed="false">
      <c r="BS4050" s="96" t="n">
        <f aca="false">BR4050-2.5</f>
        <v>-2.5</v>
      </c>
    </row>
    <row r="4051" customFormat="false" ht="12" hidden="false" customHeight="false" outlineLevel="0" collapsed="false">
      <c r="BS4051" s="96" t="n">
        <f aca="false">BR4051-2.5</f>
        <v>-2.5</v>
      </c>
    </row>
    <row r="4052" customFormat="false" ht="12" hidden="false" customHeight="false" outlineLevel="0" collapsed="false">
      <c r="BS4052" s="96" t="n">
        <f aca="false">BR4052-2.5</f>
        <v>-2.5</v>
      </c>
    </row>
    <row r="4053" customFormat="false" ht="12" hidden="false" customHeight="false" outlineLevel="0" collapsed="false">
      <c r="BS4053" s="96" t="n">
        <f aca="false">BR4053-2.5</f>
        <v>-2.5</v>
      </c>
    </row>
    <row r="4054" customFormat="false" ht="12" hidden="false" customHeight="false" outlineLevel="0" collapsed="false">
      <c r="BS4054" s="96" t="n">
        <f aca="false">BR4054-2.5</f>
        <v>-2.5</v>
      </c>
    </row>
    <row r="4055" customFormat="false" ht="12" hidden="false" customHeight="false" outlineLevel="0" collapsed="false">
      <c r="BS4055" s="96" t="n">
        <f aca="false">BR4055-2.5</f>
        <v>-2.5</v>
      </c>
    </row>
    <row r="4056" customFormat="false" ht="12" hidden="false" customHeight="false" outlineLevel="0" collapsed="false">
      <c r="BS4056" s="96" t="n">
        <f aca="false">BR4056-2.5</f>
        <v>-2.5</v>
      </c>
    </row>
    <row r="4057" customFormat="false" ht="12" hidden="false" customHeight="false" outlineLevel="0" collapsed="false">
      <c r="BS4057" s="96" t="n">
        <f aca="false">BR4057-2.5</f>
        <v>-2.5</v>
      </c>
    </row>
    <row r="4058" customFormat="false" ht="12" hidden="false" customHeight="false" outlineLevel="0" collapsed="false">
      <c r="BS4058" s="96" t="n">
        <f aca="false">BR4058-2.5</f>
        <v>-2.5</v>
      </c>
    </row>
    <row r="4059" customFormat="false" ht="12" hidden="false" customHeight="false" outlineLevel="0" collapsed="false">
      <c r="BS4059" s="96" t="n">
        <f aca="false">BR4059-2.5</f>
        <v>-2.5</v>
      </c>
    </row>
    <row r="4060" customFormat="false" ht="12" hidden="false" customHeight="false" outlineLevel="0" collapsed="false">
      <c r="BS4060" s="96" t="n">
        <f aca="false">BR4060-2.5</f>
        <v>-2.5</v>
      </c>
    </row>
    <row r="4061" customFormat="false" ht="12" hidden="false" customHeight="false" outlineLevel="0" collapsed="false">
      <c r="BS4061" s="96" t="n">
        <f aca="false">BR4061-2.5</f>
        <v>-2.5</v>
      </c>
    </row>
    <row r="4062" customFormat="false" ht="12" hidden="false" customHeight="false" outlineLevel="0" collapsed="false">
      <c r="BS4062" s="96" t="n">
        <f aca="false">BR4062-2.5</f>
        <v>-2.5</v>
      </c>
    </row>
    <row r="4063" customFormat="false" ht="12" hidden="false" customHeight="false" outlineLevel="0" collapsed="false">
      <c r="BS4063" s="96" t="n">
        <f aca="false">BR4063-2.5</f>
        <v>-2.5</v>
      </c>
    </row>
    <row r="4064" customFormat="false" ht="12" hidden="false" customHeight="false" outlineLevel="0" collapsed="false">
      <c r="BS4064" s="96" t="n">
        <f aca="false">BR4064-2.5</f>
        <v>-2.5</v>
      </c>
    </row>
    <row r="4065" customFormat="false" ht="12" hidden="false" customHeight="false" outlineLevel="0" collapsed="false">
      <c r="BS4065" s="96" t="n">
        <f aca="false">BR4065-2.5</f>
        <v>-2.5</v>
      </c>
    </row>
    <row r="4066" customFormat="false" ht="12" hidden="false" customHeight="false" outlineLevel="0" collapsed="false">
      <c r="BS4066" s="96" t="n">
        <f aca="false">BR4066-2.5</f>
        <v>-2.5</v>
      </c>
    </row>
    <row r="4067" customFormat="false" ht="12" hidden="false" customHeight="false" outlineLevel="0" collapsed="false">
      <c r="BS4067" s="96" t="n">
        <f aca="false">BR4067-2.5</f>
        <v>-2.5</v>
      </c>
    </row>
    <row r="4068" customFormat="false" ht="12" hidden="false" customHeight="false" outlineLevel="0" collapsed="false">
      <c r="BS4068" s="96" t="n">
        <f aca="false">BR4068-2.5</f>
        <v>-2.5</v>
      </c>
    </row>
    <row r="4069" customFormat="false" ht="12" hidden="false" customHeight="false" outlineLevel="0" collapsed="false">
      <c r="BS4069" s="96" t="n">
        <f aca="false">BR4069-2.5</f>
        <v>-2.5</v>
      </c>
    </row>
    <row r="4070" customFormat="false" ht="12" hidden="false" customHeight="false" outlineLevel="0" collapsed="false">
      <c r="BS4070" s="96" t="n">
        <f aca="false">BR4070-2.5</f>
        <v>-2.5</v>
      </c>
    </row>
    <row r="4071" customFormat="false" ht="12" hidden="false" customHeight="false" outlineLevel="0" collapsed="false">
      <c r="BS4071" s="96" t="n">
        <f aca="false">BR4071-2.5</f>
        <v>-2.5</v>
      </c>
    </row>
    <row r="4072" customFormat="false" ht="12" hidden="false" customHeight="false" outlineLevel="0" collapsed="false">
      <c r="BS4072" s="96" t="n">
        <f aca="false">BR4072-2.5</f>
        <v>-2.5</v>
      </c>
    </row>
    <row r="4073" customFormat="false" ht="12" hidden="false" customHeight="false" outlineLevel="0" collapsed="false">
      <c r="BS4073" s="96" t="n">
        <f aca="false">BR4073-2.5</f>
        <v>-2.5</v>
      </c>
    </row>
    <row r="4074" customFormat="false" ht="12" hidden="false" customHeight="false" outlineLevel="0" collapsed="false">
      <c r="BS4074" s="96" t="n">
        <f aca="false">BR4074-2.5</f>
        <v>-2.5</v>
      </c>
    </row>
    <row r="4075" customFormat="false" ht="12" hidden="false" customHeight="false" outlineLevel="0" collapsed="false">
      <c r="BS4075" s="96" t="n">
        <f aca="false">BR4075-2.5</f>
        <v>-2.5</v>
      </c>
    </row>
    <row r="4076" customFormat="false" ht="12" hidden="false" customHeight="false" outlineLevel="0" collapsed="false">
      <c r="BS4076" s="96" t="n">
        <f aca="false">BR4076-2.5</f>
        <v>-2.5</v>
      </c>
    </row>
    <row r="4077" customFormat="false" ht="12" hidden="false" customHeight="false" outlineLevel="0" collapsed="false">
      <c r="BS4077" s="96" t="n">
        <f aca="false">BR4077-2.5</f>
        <v>-2.5</v>
      </c>
    </row>
    <row r="4078" customFormat="false" ht="12" hidden="false" customHeight="false" outlineLevel="0" collapsed="false">
      <c r="BS4078" s="96" t="n">
        <f aca="false">BR4078-2.5</f>
        <v>-2.5</v>
      </c>
    </row>
    <row r="4079" customFormat="false" ht="12" hidden="false" customHeight="false" outlineLevel="0" collapsed="false">
      <c r="BS4079" s="96" t="n">
        <f aca="false">BR4079-2.5</f>
        <v>-2.5</v>
      </c>
    </row>
    <row r="4080" customFormat="false" ht="12" hidden="false" customHeight="false" outlineLevel="0" collapsed="false">
      <c r="BS4080" s="96" t="n">
        <f aca="false">BR4080-2.5</f>
        <v>-2.5</v>
      </c>
    </row>
    <row r="4081" customFormat="false" ht="12" hidden="false" customHeight="false" outlineLevel="0" collapsed="false">
      <c r="BS4081" s="96" t="n">
        <f aca="false">BR4081-2.5</f>
        <v>-2.5</v>
      </c>
    </row>
    <row r="4082" customFormat="false" ht="12" hidden="false" customHeight="false" outlineLevel="0" collapsed="false">
      <c r="BS4082" s="96" t="n">
        <f aca="false">BR4082-2.5</f>
        <v>-2.5</v>
      </c>
    </row>
    <row r="4083" customFormat="false" ht="12" hidden="false" customHeight="false" outlineLevel="0" collapsed="false">
      <c r="BS4083" s="96" t="n">
        <f aca="false">BR4083-2.5</f>
        <v>-2.5</v>
      </c>
    </row>
    <row r="4084" customFormat="false" ht="12" hidden="false" customHeight="false" outlineLevel="0" collapsed="false">
      <c r="BS4084" s="96" t="n">
        <f aca="false">BR4084-2.5</f>
        <v>-2.5</v>
      </c>
    </row>
    <row r="4085" customFormat="false" ht="12" hidden="false" customHeight="false" outlineLevel="0" collapsed="false">
      <c r="BS4085" s="96" t="n">
        <f aca="false">BR4085-2.5</f>
        <v>-2.5</v>
      </c>
    </row>
    <row r="4086" customFormat="false" ht="12" hidden="false" customHeight="false" outlineLevel="0" collapsed="false">
      <c r="BS4086" s="96" t="n">
        <f aca="false">BR4086-2.5</f>
        <v>-2.5</v>
      </c>
    </row>
    <row r="4087" customFormat="false" ht="12" hidden="false" customHeight="false" outlineLevel="0" collapsed="false">
      <c r="BS4087" s="96" t="n">
        <f aca="false">BR4087-2.5</f>
        <v>-2.5</v>
      </c>
    </row>
    <row r="4088" customFormat="false" ht="12" hidden="false" customHeight="false" outlineLevel="0" collapsed="false">
      <c r="BS4088" s="96" t="n">
        <f aca="false">BR4088-2.5</f>
        <v>-2.5</v>
      </c>
    </row>
    <row r="4089" customFormat="false" ht="12" hidden="false" customHeight="false" outlineLevel="0" collapsed="false">
      <c r="BS4089" s="96" t="n">
        <f aca="false">BR4089-2.5</f>
        <v>-2.5</v>
      </c>
    </row>
    <row r="4090" customFormat="false" ht="12" hidden="false" customHeight="false" outlineLevel="0" collapsed="false">
      <c r="BS4090" s="96" t="n">
        <f aca="false">BR4090-2.5</f>
        <v>-2.5</v>
      </c>
    </row>
    <row r="4091" customFormat="false" ht="12" hidden="false" customHeight="false" outlineLevel="0" collapsed="false">
      <c r="BS4091" s="96" t="n">
        <f aca="false">BR4091-2.5</f>
        <v>-2.5</v>
      </c>
    </row>
    <row r="4092" customFormat="false" ht="12" hidden="false" customHeight="false" outlineLevel="0" collapsed="false">
      <c r="BS4092" s="96" t="n">
        <f aca="false">BR4092-2.5</f>
        <v>-2.5</v>
      </c>
    </row>
    <row r="4093" customFormat="false" ht="12" hidden="false" customHeight="false" outlineLevel="0" collapsed="false">
      <c r="BS4093" s="96" t="n">
        <f aca="false">BR4093-2.5</f>
        <v>-2.5</v>
      </c>
    </row>
    <row r="4094" customFormat="false" ht="12" hidden="false" customHeight="false" outlineLevel="0" collapsed="false">
      <c r="BS4094" s="96" t="n">
        <f aca="false">BR4094-2.5</f>
        <v>-2.5</v>
      </c>
    </row>
    <row r="4095" customFormat="false" ht="12" hidden="false" customHeight="false" outlineLevel="0" collapsed="false">
      <c r="BS4095" s="96" t="n">
        <f aca="false">BR4095-2.5</f>
        <v>-2.5</v>
      </c>
    </row>
    <row r="4096" customFormat="false" ht="12" hidden="false" customHeight="false" outlineLevel="0" collapsed="false">
      <c r="BS4096" s="96" t="n">
        <f aca="false">BR4096-2.5</f>
        <v>-2.5</v>
      </c>
    </row>
    <row r="4097" customFormat="false" ht="12" hidden="false" customHeight="false" outlineLevel="0" collapsed="false">
      <c r="BS4097" s="96" t="n">
        <f aca="false">BR4097-2.5</f>
        <v>-2.5</v>
      </c>
    </row>
    <row r="4098" customFormat="false" ht="12" hidden="false" customHeight="false" outlineLevel="0" collapsed="false">
      <c r="BS4098" s="96" t="n">
        <f aca="false">BR4098-2.5</f>
        <v>-2.5</v>
      </c>
    </row>
    <row r="4099" customFormat="false" ht="12" hidden="false" customHeight="false" outlineLevel="0" collapsed="false">
      <c r="BS4099" s="96" t="n">
        <f aca="false">BR4099-2.5</f>
        <v>-2.5</v>
      </c>
    </row>
    <row r="4100" customFormat="false" ht="12" hidden="false" customHeight="false" outlineLevel="0" collapsed="false">
      <c r="BS4100" s="96" t="n">
        <f aca="false">BR4100-2.5</f>
        <v>-2.5</v>
      </c>
    </row>
    <row r="4101" customFormat="false" ht="12" hidden="false" customHeight="false" outlineLevel="0" collapsed="false">
      <c r="BS4101" s="96" t="n">
        <f aca="false">BR4101-2.5</f>
        <v>-2.5</v>
      </c>
    </row>
    <row r="4102" customFormat="false" ht="12" hidden="false" customHeight="false" outlineLevel="0" collapsed="false">
      <c r="BS4102" s="96" t="n">
        <f aca="false">BR4102-2.5</f>
        <v>-2.5</v>
      </c>
    </row>
    <row r="4103" customFormat="false" ht="12" hidden="false" customHeight="false" outlineLevel="0" collapsed="false">
      <c r="BS4103" s="96" t="n">
        <f aca="false">BR4103-2.5</f>
        <v>-2.5</v>
      </c>
    </row>
    <row r="4104" customFormat="false" ht="12" hidden="false" customHeight="false" outlineLevel="0" collapsed="false">
      <c r="BS4104" s="96" t="n">
        <f aca="false">BR4104-2.5</f>
        <v>-2.5</v>
      </c>
    </row>
    <row r="4105" customFormat="false" ht="12" hidden="false" customHeight="false" outlineLevel="0" collapsed="false">
      <c r="BS4105" s="96" t="n">
        <f aca="false">BR4105-2.5</f>
        <v>-2.5</v>
      </c>
    </row>
    <row r="4106" customFormat="false" ht="12" hidden="false" customHeight="false" outlineLevel="0" collapsed="false">
      <c r="BS4106" s="96" t="n">
        <f aca="false">BR4106-2.5</f>
        <v>-2.5</v>
      </c>
    </row>
    <row r="4107" customFormat="false" ht="12" hidden="false" customHeight="false" outlineLevel="0" collapsed="false">
      <c r="BS4107" s="96" t="n">
        <f aca="false">BR4107-2.5</f>
        <v>-2.5</v>
      </c>
    </row>
    <row r="4108" customFormat="false" ht="12" hidden="false" customHeight="false" outlineLevel="0" collapsed="false">
      <c r="BS4108" s="96" t="n">
        <f aca="false">BR4108-2.5</f>
        <v>-2.5</v>
      </c>
    </row>
    <row r="4109" customFormat="false" ht="12" hidden="false" customHeight="false" outlineLevel="0" collapsed="false">
      <c r="BS4109" s="96" t="n">
        <f aca="false">BR4109-2.5</f>
        <v>-2.5</v>
      </c>
    </row>
    <row r="4110" customFormat="false" ht="12" hidden="false" customHeight="false" outlineLevel="0" collapsed="false">
      <c r="BS4110" s="96" t="n">
        <f aca="false">BR4110-2.5</f>
        <v>-2.5</v>
      </c>
    </row>
    <row r="4111" customFormat="false" ht="12" hidden="false" customHeight="false" outlineLevel="0" collapsed="false">
      <c r="BS4111" s="96" t="n">
        <f aca="false">BR4111-2.5</f>
        <v>-2.5</v>
      </c>
    </row>
    <row r="4112" customFormat="false" ht="12" hidden="false" customHeight="false" outlineLevel="0" collapsed="false">
      <c r="BS4112" s="96" t="n">
        <f aca="false">BR4112-2.5</f>
        <v>-2.5</v>
      </c>
    </row>
    <row r="4113" customFormat="false" ht="12" hidden="false" customHeight="false" outlineLevel="0" collapsed="false">
      <c r="BS4113" s="96" t="n">
        <f aca="false">BR4113-2.5</f>
        <v>-2.5</v>
      </c>
    </row>
    <row r="4114" customFormat="false" ht="12" hidden="false" customHeight="false" outlineLevel="0" collapsed="false">
      <c r="BS4114" s="96" t="n">
        <f aca="false">BR4114-2.5</f>
        <v>-2.5</v>
      </c>
    </row>
    <row r="4115" customFormat="false" ht="12" hidden="false" customHeight="false" outlineLevel="0" collapsed="false">
      <c r="BS4115" s="96" t="n">
        <f aca="false">BR4115-2.5</f>
        <v>-2.5</v>
      </c>
    </row>
    <row r="4116" customFormat="false" ht="12" hidden="false" customHeight="false" outlineLevel="0" collapsed="false">
      <c r="BS4116" s="96" t="n">
        <f aca="false">BR4116-2.5</f>
        <v>-2.5</v>
      </c>
    </row>
    <row r="4117" customFormat="false" ht="12" hidden="false" customHeight="false" outlineLevel="0" collapsed="false">
      <c r="BS4117" s="96" t="n">
        <f aca="false">BR4117-2.5</f>
        <v>-2.5</v>
      </c>
    </row>
    <row r="4118" customFormat="false" ht="12" hidden="false" customHeight="false" outlineLevel="0" collapsed="false">
      <c r="BS4118" s="96" t="n">
        <f aca="false">BR4118-2.5</f>
        <v>-2.5</v>
      </c>
    </row>
    <row r="4119" customFormat="false" ht="12" hidden="false" customHeight="false" outlineLevel="0" collapsed="false">
      <c r="BS4119" s="96" t="n">
        <f aca="false">BR4119-2.5</f>
        <v>-2.5</v>
      </c>
    </row>
    <row r="4120" customFormat="false" ht="12" hidden="false" customHeight="false" outlineLevel="0" collapsed="false">
      <c r="BS4120" s="96" t="n">
        <f aca="false">BR4120-2.5</f>
        <v>-2.5</v>
      </c>
    </row>
    <row r="4121" customFormat="false" ht="12" hidden="false" customHeight="false" outlineLevel="0" collapsed="false">
      <c r="BS4121" s="96" t="n">
        <f aca="false">BR4121-2.5</f>
        <v>-2.5</v>
      </c>
    </row>
    <row r="4122" customFormat="false" ht="12" hidden="false" customHeight="false" outlineLevel="0" collapsed="false">
      <c r="BS4122" s="96" t="n">
        <f aca="false">BR4122-2.5</f>
        <v>-2.5</v>
      </c>
    </row>
    <row r="4123" customFormat="false" ht="12" hidden="false" customHeight="false" outlineLevel="0" collapsed="false">
      <c r="BS4123" s="96" t="n">
        <f aca="false">BR4123-2.5</f>
        <v>-2.5</v>
      </c>
    </row>
    <row r="4124" customFormat="false" ht="12" hidden="false" customHeight="false" outlineLevel="0" collapsed="false">
      <c r="BS4124" s="96" t="n">
        <f aca="false">BR4124-2.5</f>
        <v>-2.5</v>
      </c>
    </row>
    <row r="4125" customFormat="false" ht="12" hidden="false" customHeight="false" outlineLevel="0" collapsed="false">
      <c r="BS4125" s="96" t="n">
        <f aca="false">BR4125-2.5</f>
        <v>-2.5</v>
      </c>
    </row>
    <row r="4126" customFormat="false" ht="12" hidden="false" customHeight="false" outlineLevel="0" collapsed="false">
      <c r="BS4126" s="96" t="n">
        <f aca="false">BR4126-2.5</f>
        <v>-2.5</v>
      </c>
    </row>
    <row r="4127" customFormat="false" ht="12" hidden="false" customHeight="false" outlineLevel="0" collapsed="false">
      <c r="BS4127" s="96" t="n">
        <f aca="false">BR4127-2.5</f>
        <v>-2.5</v>
      </c>
    </row>
    <row r="4128" customFormat="false" ht="12" hidden="false" customHeight="false" outlineLevel="0" collapsed="false">
      <c r="BS4128" s="96" t="n">
        <f aca="false">BR4128-2.5</f>
        <v>-2.5</v>
      </c>
    </row>
    <row r="4129" customFormat="false" ht="12" hidden="false" customHeight="false" outlineLevel="0" collapsed="false">
      <c r="BS4129" s="96" t="n">
        <f aca="false">BR4129-2.5</f>
        <v>-2.5</v>
      </c>
    </row>
    <row r="4130" customFormat="false" ht="12" hidden="false" customHeight="false" outlineLevel="0" collapsed="false">
      <c r="BS4130" s="96" t="n">
        <f aca="false">BR4130-2.5</f>
        <v>-2.5</v>
      </c>
    </row>
    <row r="4131" customFormat="false" ht="12" hidden="false" customHeight="false" outlineLevel="0" collapsed="false">
      <c r="BS4131" s="96" t="n">
        <f aca="false">BR4131-2.5</f>
        <v>-2.5</v>
      </c>
    </row>
    <row r="4132" customFormat="false" ht="12" hidden="false" customHeight="false" outlineLevel="0" collapsed="false">
      <c r="BS4132" s="96" t="n">
        <f aca="false">BR4132-2.5</f>
        <v>-2.5</v>
      </c>
    </row>
    <row r="4133" customFormat="false" ht="12" hidden="false" customHeight="false" outlineLevel="0" collapsed="false">
      <c r="BS4133" s="96" t="n">
        <f aca="false">BR4133-2.5</f>
        <v>-2.5</v>
      </c>
    </row>
    <row r="4134" customFormat="false" ht="12" hidden="false" customHeight="false" outlineLevel="0" collapsed="false">
      <c r="BS4134" s="96" t="n">
        <f aca="false">BR4134-2.5</f>
        <v>-2.5</v>
      </c>
    </row>
    <row r="4135" customFormat="false" ht="12" hidden="false" customHeight="false" outlineLevel="0" collapsed="false">
      <c r="BS4135" s="96" t="n">
        <f aca="false">BR4135-2.5</f>
        <v>-2.5</v>
      </c>
    </row>
    <row r="4136" customFormat="false" ht="12" hidden="false" customHeight="false" outlineLevel="0" collapsed="false">
      <c r="BS4136" s="96" t="n">
        <f aca="false">BR4136-2.5</f>
        <v>-2.5</v>
      </c>
    </row>
    <row r="4137" customFormat="false" ht="12" hidden="false" customHeight="false" outlineLevel="0" collapsed="false">
      <c r="BS4137" s="96" t="n">
        <f aca="false">BR4137-2.5</f>
        <v>-2.5</v>
      </c>
    </row>
    <row r="4138" customFormat="false" ht="12" hidden="false" customHeight="false" outlineLevel="0" collapsed="false">
      <c r="BS4138" s="96" t="n">
        <f aca="false">BR4138-2.5</f>
        <v>-2.5</v>
      </c>
    </row>
    <row r="4139" customFormat="false" ht="12" hidden="false" customHeight="false" outlineLevel="0" collapsed="false">
      <c r="BS4139" s="96" t="n">
        <f aca="false">BR4139-2.5</f>
        <v>-2.5</v>
      </c>
    </row>
    <row r="4140" customFormat="false" ht="12" hidden="false" customHeight="false" outlineLevel="0" collapsed="false">
      <c r="BS4140" s="96" t="n">
        <f aca="false">BR4140-2.5</f>
        <v>-2.5</v>
      </c>
    </row>
    <row r="4141" customFormat="false" ht="12" hidden="false" customHeight="false" outlineLevel="0" collapsed="false">
      <c r="BS4141" s="96" t="n">
        <f aca="false">BR4141-2.5</f>
        <v>-2.5</v>
      </c>
    </row>
    <row r="4142" customFormat="false" ht="12" hidden="false" customHeight="false" outlineLevel="0" collapsed="false">
      <c r="BS4142" s="96" t="n">
        <f aca="false">BR4142-2.5</f>
        <v>-2.5</v>
      </c>
    </row>
    <row r="4143" customFormat="false" ht="12" hidden="false" customHeight="false" outlineLevel="0" collapsed="false">
      <c r="BS4143" s="96" t="n">
        <f aca="false">BR4143-2.5</f>
        <v>-2.5</v>
      </c>
    </row>
    <row r="4144" customFormat="false" ht="12" hidden="false" customHeight="false" outlineLevel="0" collapsed="false">
      <c r="BS4144" s="96" t="n">
        <f aca="false">BR4144-2.5</f>
        <v>-2.5</v>
      </c>
    </row>
    <row r="4145" customFormat="false" ht="12" hidden="false" customHeight="false" outlineLevel="0" collapsed="false">
      <c r="BS4145" s="96" t="n">
        <f aca="false">BR4145-2.5</f>
        <v>-2.5</v>
      </c>
    </row>
    <row r="4146" customFormat="false" ht="12" hidden="false" customHeight="false" outlineLevel="0" collapsed="false">
      <c r="BS4146" s="96" t="n">
        <f aca="false">BR4146-2.5</f>
        <v>-2.5</v>
      </c>
    </row>
    <row r="4147" customFormat="false" ht="12" hidden="false" customHeight="false" outlineLevel="0" collapsed="false">
      <c r="BS4147" s="96" t="n">
        <f aca="false">BR4147-2.5</f>
        <v>-2.5</v>
      </c>
    </row>
    <row r="4148" customFormat="false" ht="12" hidden="false" customHeight="false" outlineLevel="0" collapsed="false">
      <c r="BS4148" s="96" t="n">
        <f aca="false">BR4148-2.5</f>
        <v>-2.5</v>
      </c>
    </row>
    <row r="4149" customFormat="false" ht="12" hidden="false" customHeight="false" outlineLevel="0" collapsed="false">
      <c r="BS4149" s="96" t="n">
        <f aca="false">BR4149-2.5</f>
        <v>-2.5</v>
      </c>
    </row>
    <row r="4150" customFormat="false" ht="12" hidden="false" customHeight="false" outlineLevel="0" collapsed="false">
      <c r="BS4150" s="96" t="n">
        <f aca="false">BR4150-2.5</f>
        <v>-2.5</v>
      </c>
    </row>
    <row r="4151" customFormat="false" ht="12" hidden="false" customHeight="false" outlineLevel="0" collapsed="false">
      <c r="BS4151" s="96" t="n">
        <f aca="false">BR4151-2.5</f>
        <v>-2.5</v>
      </c>
    </row>
    <row r="4152" customFormat="false" ht="12" hidden="false" customHeight="false" outlineLevel="0" collapsed="false">
      <c r="BS4152" s="96" t="n">
        <f aca="false">BR4152-2.5</f>
        <v>-2.5</v>
      </c>
    </row>
    <row r="4153" customFormat="false" ht="12" hidden="false" customHeight="false" outlineLevel="0" collapsed="false">
      <c r="BS4153" s="96" t="n">
        <f aca="false">BR4153-2.5</f>
        <v>-2.5</v>
      </c>
    </row>
    <row r="4154" customFormat="false" ht="12" hidden="false" customHeight="false" outlineLevel="0" collapsed="false">
      <c r="BS4154" s="96" t="n">
        <f aca="false">BR4154-2.5</f>
        <v>-2.5</v>
      </c>
    </row>
    <row r="4155" customFormat="false" ht="12" hidden="false" customHeight="false" outlineLevel="0" collapsed="false">
      <c r="BS4155" s="96" t="n">
        <f aca="false">BR4155-2.5</f>
        <v>-2.5</v>
      </c>
    </row>
    <row r="4156" customFormat="false" ht="12" hidden="false" customHeight="false" outlineLevel="0" collapsed="false">
      <c r="BS4156" s="96" t="n">
        <f aca="false">BR4156-2.5</f>
        <v>-2.5</v>
      </c>
    </row>
    <row r="4157" customFormat="false" ht="12" hidden="false" customHeight="false" outlineLevel="0" collapsed="false">
      <c r="BS4157" s="96" t="n">
        <f aca="false">BR4157-2.5</f>
        <v>-2.5</v>
      </c>
    </row>
    <row r="4158" customFormat="false" ht="12" hidden="false" customHeight="false" outlineLevel="0" collapsed="false">
      <c r="BS4158" s="96" t="n">
        <f aca="false">BR4158-2.5</f>
        <v>-2.5</v>
      </c>
    </row>
    <row r="4159" customFormat="false" ht="12" hidden="false" customHeight="false" outlineLevel="0" collapsed="false">
      <c r="BS4159" s="96" t="n">
        <f aca="false">BR4159-2.5</f>
        <v>-2.5</v>
      </c>
    </row>
    <row r="4160" customFormat="false" ht="12" hidden="false" customHeight="false" outlineLevel="0" collapsed="false">
      <c r="BS4160" s="96" t="n">
        <f aca="false">BR4160-2.5</f>
        <v>-2.5</v>
      </c>
    </row>
    <row r="4161" customFormat="false" ht="12" hidden="false" customHeight="false" outlineLevel="0" collapsed="false">
      <c r="BS4161" s="96" t="n">
        <f aca="false">BR4161-2.5</f>
        <v>-2.5</v>
      </c>
    </row>
    <row r="4162" customFormat="false" ht="12" hidden="false" customHeight="false" outlineLevel="0" collapsed="false">
      <c r="BS4162" s="96" t="n">
        <f aca="false">BR4162-2.5</f>
        <v>-2.5</v>
      </c>
    </row>
    <row r="4163" customFormat="false" ht="12" hidden="false" customHeight="false" outlineLevel="0" collapsed="false">
      <c r="BS4163" s="96" t="n">
        <f aca="false">BR4163-2.5</f>
        <v>-2.5</v>
      </c>
    </row>
    <row r="4164" customFormat="false" ht="12" hidden="false" customHeight="false" outlineLevel="0" collapsed="false">
      <c r="BS4164" s="96" t="n">
        <f aca="false">BR4164-2.5</f>
        <v>-2.5</v>
      </c>
    </row>
    <row r="4165" customFormat="false" ht="12" hidden="false" customHeight="false" outlineLevel="0" collapsed="false">
      <c r="BS4165" s="96" t="n">
        <f aca="false">BR4165-2.5</f>
        <v>-2.5</v>
      </c>
    </row>
    <row r="4166" customFormat="false" ht="12" hidden="false" customHeight="false" outlineLevel="0" collapsed="false">
      <c r="BS4166" s="96" t="n">
        <f aca="false">BR4166-2.5</f>
        <v>-2.5</v>
      </c>
    </row>
    <row r="4167" customFormat="false" ht="12" hidden="false" customHeight="false" outlineLevel="0" collapsed="false">
      <c r="BS4167" s="96" t="n">
        <f aca="false">BR4167-2.5</f>
        <v>-2.5</v>
      </c>
    </row>
    <row r="4168" customFormat="false" ht="12" hidden="false" customHeight="false" outlineLevel="0" collapsed="false">
      <c r="BS4168" s="96" t="n">
        <f aca="false">BR4168-2.5</f>
        <v>-2.5</v>
      </c>
    </row>
    <row r="4169" customFormat="false" ht="12" hidden="false" customHeight="false" outlineLevel="0" collapsed="false">
      <c r="BS4169" s="96" t="n">
        <f aca="false">BR4169-2.5</f>
        <v>-2.5</v>
      </c>
    </row>
    <row r="4170" customFormat="false" ht="12" hidden="false" customHeight="false" outlineLevel="0" collapsed="false">
      <c r="BS4170" s="96" t="n">
        <f aca="false">BR4170-2.5</f>
        <v>-2.5</v>
      </c>
    </row>
    <row r="4171" customFormat="false" ht="12" hidden="false" customHeight="false" outlineLevel="0" collapsed="false">
      <c r="BS4171" s="96" t="n">
        <f aca="false">BR4171-2.5</f>
        <v>-2.5</v>
      </c>
    </row>
    <row r="4172" customFormat="false" ht="12" hidden="false" customHeight="false" outlineLevel="0" collapsed="false">
      <c r="BS4172" s="96" t="n">
        <f aca="false">BR4172-2.5</f>
        <v>-2.5</v>
      </c>
    </row>
    <row r="4173" customFormat="false" ht="12" hidden="false" customHeight="false" outlineLevel="0" collapsed="false">
      <c r="BS4173" s="96" t="n">
        <f aca="false">BR4173-2.5</f>
        <v>-2.5</v>
      </c>
    </row>
    <row r="4174" customFormat="false" ht="12" hidden="false" customHeight="false" outlineLevel="0" collapsed="false">
      <c r="BS4174" s="96" t="n">
        <f aca="false">BR4174-2.5</f>
        <v>-2.5</v>
      </c>
    </row>
    <row r="4175" customFormat="false" ht="12" hidden="false" customHeight="false" outlineLevel="0" collapsed="false">
      <c r="BS4175" s="96" t="n">
        <f aca="false">BR4175-2.5</f>
        <v>-2.5</v>
      </c>
    </row>
    <row r="4176" customFormat="false" ht="12" hidden="false" customHeight="false" outlineLevel="0" collapsed="false">
      <c r="BS4176" s="96" t="n">
        <f aca="false">BR4176-2.5</f>
        <v>-2.5</v>
      </c>
    </row>
    <row r="4177" customFormat="false" ht="12" hidden="false" customHeight="false" outlineLevel="0" collapsed="false">
      <c r="BS4177" s="96" t="n">
        <f aca="false">BR4177-2.5</f>
        <v>-2.5</v>
      </c>
    </row>
    <row r="4178" customFormat="false" ht="12" hidden="false" customHeight="false" outlineLevel="0" collapsed="false">
      <c r="BS4178" s="96" t="n">
        <f aca="false">BR4178-2.5</f>
        <v>-2.5</v>
      </c>
    </row>
    <row r="4179" customFormat="false" ht="12" hidden="false" customHeight="false" outlineLevel="0" collapsed="false">
      <c r="BS4179" s="96" t="n">
        <f aca="false">BR4179-2.5</f>
        <v>-2.5</v>
      </c>
    </row>
    <row r="4180" customFormat="false" ht="12" hidden="false" customHeight="false" outlineLevel="0" collapsed="false">
      <c r="BS4180" s="96" t="n">
        <f aca="false">BR4180-2.5</f>
        <v>-2.5</v>
      </c>
    </row>
    <row r="4181" customFormat="false" ht="12" hidden="false" customHeight="false" outlineLevel="0" collapsed="false">
      <c r="BS4181" s="96" t="n">
        <f aca="false">BR4181-2.5</f>
        <v>-2.5</v>
      </c>
    </row>
    <row r="4182" customFormat="false" ht="12" hidden="false" customHeight="false" outlineLevel="0" collapsed="false">
      <c r="BS4182" s="96" t="n">
        <f aca="false">BR4182-2.5</f>
        <v>-2.5</v>
      </c>
    </row>
    <row r="4183" customFormat="false" ht="12" hidden="false" customHeight="false" outlineLevel="0" collapsed="false">
      <c r="BS4183" s="96" t="n">
        <f aca="false">BR4183-2.5</f>
        <v>-2.5</v>
      </c>
    </row>
    <row r="4184" customFormat="false" ht="12" hidden="false" customHeight="false" outlineLevel="0" collapsed="false">
      <c r="BS4184" s="96" t="n">
        <f aca="false">BR4184-2.5</f>
        <v>-2.5</v>
      </c>
    </row>
    <row r="4185" customFormat="false" ht="12" hidden="false" customHeight="false" outlineLevel="0" collapsed="false">
      <c r="BS4185" s="96" t="n">
        <f aca="false">BR4185-2.5</f>
        <v>-2.5</v>
      </c>
    </row>
    <row r="4186" customFormat="false" ht="12" hidden="false" customHeight="false" outlineLevel="0" collapsed="false">
      <c r="BS4186" s="96" t="n">
        <f aca="false">BR4186-2.5</f>
        <v>-2.5</v>
      </c>
    </row>
    <row r="4187" customFormat="false" ht="12" hidden="false" customHeight="false" outlineLevel="0" collapsed="false">
      <c r="BS4187" s="96" t="n">
        <f aca="false">BR4187-2.5</f>
        <v>-2.5</v>
      </c>
    </row>
    <row r="4188" customFormat="false" ht="12" hidden="false" customHeight="false" outlineLevel="0" collapsed="false">
      <c r="BS4188" s="96" t="n">
        <f aca="false">BR4188-2.5</f>
        <v>-2.5</v>
      </c>
    </row>
    <row r="4189" customFormat="false" ht="12" hidden="false" customHeight="false" outlineLevel="0" collapsed="false">
      <c r="BS4189" s="96" t="n">
        <f aca="false">BR4189-2.5</f>
        <v>-2.5</v>
      </c>
    </row>
    <row r="4190" customFormat="false" ht="12" hidden="false" customHeight="false" outlineLevel="0" collapsed="false">
      <c r="BS4190" s="96" t="n">
        <f aca="false">BR4190-2.5</f>
        <v>-2.5</v>
      </c>
    </row>
    <row r="4191" customFormat="false" ht="12" hidden="false" customHeight="false" outlineLevel="0" collapsed="false">
      <c r="BS4191" s="96" t="n">
        <f aca="false">BR4191-2.5</f>
        <v>-2.5</v>
      </c>
    </row>
    <row r="4192" customFormat="false" ht="12" hidden="false" customHeight="false" outlineLevel="0" collapsed="false">
      <c r="BS4192" s="96" t="n">
        <f aca="false">BR4192-2.5</f>
        <v>-2.5</v>
      </c>
    </row>
    <row r="4193" customFormat="false" ht="12" hidden="false" customHeight="false" outlineLevel="0" collapsed="false">
      <c r="BS4193" s="96" t="n">
        <f aca="false">BR4193-2.5</f>
        <v>-2.5</v>
      </c>
    </row>
    <row r="4194" customFormat="false" ht="12" hidden="false" customHeight="false" outlineLevel="0" collapsed="false">
      <c r="BS4194" s="96" t="n">
        <f aca="false">BR4194-2.5</f>
        <v>-2.5</v>
      </c>
    </row>
    <row r="4195" customFormat="false" ht="12" hidden="false" customHeight="false" outlineLevel="0" collapsed="false">
      <c r="BS4195" s="96" t="n">
        <f aca="false">BR4195-2.5</f>
        <v>-2.5</v>
      </c>
    </row>
    <row r="4196" customFormat="false" ht="12" hidden="false" customHeight="false" outlineLevel="0" collapsed="false">
      <c r="BS4196" s="96" t="n">
        <f aca="false">BR4196-2.5</f>
        <v>-2.5</v>
      </c>
    </row>
    <row r="4197" customFormat="false" ht="12" hidden="false" customHeight="false" outlineLevel="0" collapsed="false">
      <c r="BS4197" s="96" t="n">
        <f aca="false">BR4197-2.5</f>
        <v>-2.5</v>
      </c>
    </row>
    <row r="4198" customFormat="false" ht="12" hidden="false" customHeight="false" outlineLevel="0" collapsed="false">
      <c r="BS4198" s="96" t="n">
        <f aca="false">BR4198-2.5</f>
        <v>-2.5</v>
      </c>
    </row>
    <row r="4199" customFormat="false" ht="12" hidden="false" customHeight="false" outlineLevel="0" collapsed="false">
      <c r="BS4199" s="96" t="n">
        <f aca="false">BR4199-2.5</f>
        <v>-2.5</v>
      </c>
    </row>
    <row r="4200" customFormat="false" ht="12" hidden="false" customHeight="false" outlineLevel="0" collapsed="false">
      <c r="BS4200" s="96" t="n">
        <f aca="false">BR4200-2.5</f>
        <v>-2.5</v>
      </c>
    </row>
    <row r="4201" customFormat="false" ht="12" hidden="false" customHeight="false" outlineLevel="0" collapsed="false">
      <c r="BS4201" s="96" t="n">
        <f aca="false">BR4201-2.5</f>
        <v>-2.5</v>
      </c>
    </row>
    <row r="4202" customFormat="false" ht="12" hidden="false" customHeight="false" outlineLevel="0" collapsed="false">
      <c r="BS4202" s="96" t="n">
        <f aca="false">BR4202-2.5</f>
        <v>-2.5</v>
      </c>
    </row>
    <row r="4203" customFormat="false" ht="12" hidden="false" customHeight="false" outlineLevel="0" collapsed="false">
      <c r="BS4203" s="96" t="n">
        <f aca="false">BR4203-2.5</f>
        <v>-2.5</v>
      </c>
    </row>
    <row r="4204" customFormat="false" ht="12" hidden="false" customHeight="false" outlineLevel="0" collapsed="false">
      <c r="BS4204" s="96" t="n">
        <f aca="false">BR4204-2.5</f>
        <v>-2.5</v>
      </c>
    </row>
    <row r="4205" customFormat="false" ht="12" hidden="false" customHeight="false" outlineLevel="0" collapsed="false">
      <c r="BS4205" s="96" t="n">
        <f aca="false">BR4205-2.5</f>
        <v>-2.5</v>
      </c>
    </row>
    <row r="4206" customFormat="false" ht="12" hidden="false" customHeight="false" outlineLevel="0" collapsed="false">
      <c r="BS4206" s="96" t="n">
        <f aca="false">BR4206-2.5</f>
        <v>-2.5</v>
      </c>
    </row>
    <row r="4207" customFormat="false" ht="12" hidden="false" customHeight="false" outlineLevel="0" collapsed="false">
      <c r="BS4207" s="96" t="n">
        <f aca="false">BR4207-2.5</f>
        <v>-2.5</v>
      </c>
    </row>
    <row r="4208" customFormat="false" ht="12" hidden="false" customHeight="false" outlineLevel="0" collapsed="false">
      <c r="BS4208" s="96" t="n">
        <f aca="false">BR4208-2.5</f>
        <v>-2.5</v>
      </c>
    </row>
    <row r="4209" customFormat="false" ht="12" hidden="false" customHeight="false" outlineLevel="0" collapsed="false">
      <c r="BS4209" s="96" t="n">
        <f aca="false">BR4209-2.5</f>
        <v>-2.5</v>
      </c>
    </row>
    <row r="4210" customFormat="false" ht="12" hidden="false" customHeight="false" outlineLevel="0" collapsed="false">
      <c r="BS4210" s="96" t="n">
        <f aca="false">BR4210-2.5</f>
        <v>-2.5</v>
      </c>
    </row>
    <row r="4211" customFormat="false" ht="12" hidden="false" customHeight="false" outlineLevel="0" collapsed="false">
      <c r="BS4211" s="96" t="n">
        <f aca="false">BR4211-2.5</f>
        <v>-2.5</v>
      </c>
    </row>
    <row r="4212" customFormat="false" ht="12" hidden="false" customHeight="false" outlineLevel="0" collapsed="false">
      <c r="BS4212" s="96" t="n">
        <f aca="false">BR4212-2.5</f>
        <v>-2.5</v>
      </c>
    </row>
    <row r="4213" customFormat="false" ht="12" hidden="false" customHeight="false" outlineLevel="0" collapsed="false">
      <c r="BS4213" s="96" t="n">
        <f aca="false">BR4213-2.5</f>
        <v>-2.5</v>
      </c>
    </row>
    <row r="4214" customFormat="false" ht="12" hidden="false" customHeight="false" outlineLevel="0" collapsed="false">
      <c r="BS4214" s="96" t="n">
        <f aca="false">BR4214-2.5</f>
        <v>-2.5</v>
      </c>
    </row>
    <row r="4215" customFormat="false" ht="12" hidden="false" customHeight="false" outlineLevel="0" collapsed="false">
      <c r="BS4215" s="96" t="n">
        <f aca="false">BR4215-2.5</f>
        <v>-2.5</v>
      </c>
    </row>
    <row r="4216" customFormat="false" ht="12" hidden="false" customHeight="false" outlineLevel="0" collapsed="false">
      <c r="BS4216" s="96" t="n">
        <f aca="false">BR4216-2.5</f>
        <v>-2.5</v>
      </c>
    </row>
    <row r="4217" customFormat="false" ht="12" hidden="false" customHeight="false" outlineLevel="0" collapsed="false">
      <c r="BS4217" s="96" t="n">
        <f aca="false">BR4217-2.5</f>
        <v>-2.5</v>
      </c>
    </row>
    <row r="4218" customFormat="false" ht="12" hidden="false" customHeight="false" outlineLevel="0" collapsed="false">
      <c r="BS4218" s="96" t="n">
        <f aca="false">BR4218-2.5</f>
        <v>-2.5</v>
      </c>
    </row>
    <row r="4219" customFormat="false" ht="12" hidden="false" customHeight="false" outlineLevel="0" collapsed="false">
      <c r="BS4219" s="96" t="n">
        <f aca="false">BR4219-2.5</f>
        <v>-2.5</v>
      </c>
    </row>
    <row r="4220" customFormat="false" ht="12" hidden="false" customHeight="false" outlineLevel="0" collapsed="false">
      <c r="BS4220" s="96" t="n">
        <f aca="false">BR4220-2.5</f>
        <v>-2.5</v>
      </c>
    </row>
    <row r="4221" customFormat="false" ht="12" hidden="false" customHeight="false" outlineLevel="0" collapsed="false">
      <c r="BS4221" s="96" t="n">
        <f aca="false">BR4221-2.5</f>
        <v>-2.5</v>
      </c>
    </row>
    <row r="4222" customFormat="false" ht="12" hidden="false" customHeight="false" outlineLevel="0" collapsed="false">
      <c r="BS4222" s="96" t="n">
        <f aca="false">BR4222-2.5</f>
        <v>-2.5</v>
      </c>
    </row>
    <row r="4223" customFormat="false" ht="12" hidden="false" customHeight="false" outlineLevel="0" collapsed="false">
      <c r="BS4223" s="96" t="n">
        <f aca="false">BR4223-2.5</f>
        <v>-2.5</v>
      </c>
    </row>
    <row r="4224" customFormat="false" ht="12" hidden="false" customHeight="false" outlineLevel="0" collapsed="false">
      <c r="BS4224" s="96" t="n">
        <f aca="false">BR4224-2.5</f>
        <v>-2.5</v>
      </c>
    </row>
    <row r="4225" customFormat="false" ht="12" hidden="false" customHeight="false" outlineLevel="0" collapsed="false">
      <c r="BS4225" s="96" t="n">
        <f aca="false">BR4225-2.5</f>
        <v>-2.5</v>
      </c>
    </row>
    <row r="4226" customFormat="false" ht="12" hidden="false" customHeight="false" outlineLevel="0" collapsed="false">
      <c r="BS4226" s="96" t="n">
        <f aca="false">BR4226-2.5</f>
        <v>-2.5</v>
      </c>
    </row>
    <row r="4227" customFormat="false" ht="12" hidden="false" customHeight="false" outlineLevel="0" collapsed="false">
      <c r="BS4227" s="96" t="n">
        <f aca="false">BR4227-2.5</f>
        <v>-2.5</v>
      </c>
    </row>
    <row r="4228" customFormat="false" ht="12" hidden="false" customHeight="false" outlineLevel="0" collapsed="false">
      <c r="BS4228" s="96" t="n">
        <f aca="false">BR4228-2.5</f>
        <v>-2.5</v>
      </c>
    </row>
    <row r="4229" customFormat="false" ht="12" hidden="false" customHeight="false" outlineLevel="0" collapsed="false">
      <c r="BS4229" s="96" t="n">
        <f aca="false">BR4229-2.5</f>
        <v>-2.5</v>
      </c>
    </row>
    <row r="4230" customFormat="false" ht="12" hidden="false" customHeight="false" outlineLevel="0" collapsed="false">
      <c r="BS4230" s="96" t="n">
        <f aca="false">BR4230-2.5</f>
        <v>-2.5</v>
      </c>
    </row>
    <row r="4231" customFormat="false" ht="12" hidden="false" customHeight="false" outlineLevel="0" collapsed="false">
      <c r="BS4231" s="96" t="n">
        <f aca="false">BR4231-2.5</f>
        <v>-2.5</v>
      </c>
    </row>
    <row r="4232" customFormat="false" ht="12" hidden="false" customHeight="false" outlineLevel="0" collapsed="false">
      <c r="BS4232" s="96" t="n">
        <f aca="false">BR4232-2.5</f>
        <v>-2.5</v>
      </c>
    </row>
    <row r="4233" customFormat="false" ht="12" hidden="false" customHeight="false" outlineLevel="0" collapsed="false">
      <c r="BS4233" s="96" t="n">
        <f aca="false">BR4233-2.5</f>
        <v>-2.5</v>
      </c>
    </row>
    <row r="4234" customFormat="false" ht="12" hidden="false" customHeight="false" outlineLevel="0" collapsed="false">
      <c r="BS4234" s="96" t="n">
        <f aca="false">BR4234-2.5</f>
        <v>-2.5</v>
      </c>
    </row>
    <row r="4235" customFormat="false" ht="12" hidden="false" customHeight="false" outlineLevel="0" collapsed="false">
      <c r="BS4235" s="96" t="n">
        <f aca="false">BR4235-2.5</f>
        <v>-2.5</v>
      </c>
    </row>
    <row r="4236" customFormat="false" ht="12" hidden="false" customHeight="false" outlineLevel="0" collapsed="false">
      <c r="BS4236" s="96" t="n">
        <f aca="false">BR4236-2.5</f>
        <v>-2.5</v>
      </c>
    </row>
    <row r="4237" customFormat="false" ht="12" hidden="false" customHeight="false" outlineLevel="0" collapsed="false">
      <c r="BS4237" s="96" t="n">
        <f aca="false">BR4237-2.5</f>
        <v>-2.5</v>
      </c>
    </row>
    <row r="4238" customFormat="false" ht="12" hidden="false" customHeight="false" outlineLevel="0" collapsed="false">
      <c r="BS4238" s="96" t="n">
        <f aca="false">BR4238-2.5</f>
        <v>-2.5</v>
      </c>
    </row>
    <row r="4239" customFormat="false" ht="12" hidden="false" customHeight="false" outlineLevel="0" collapsed="false">
      <c r="BS4239" s="96" t="n">
        <f aca="false">BR4239-2.5</f>
        <v>-2.5</v>
      </c>
    </row>
    <row r="4240" customFormat="false" ht="12" hidden="false" customHeight="false" outlineLevel="0" collapsed="false">
      <c r="BS4240" s="96" t="n">
        <f aca="false">BR4240-2.5</f>
        <v>-2.5</v>
      </c>
    </row>
    <row r="4241" customFormat="false" ht="12" hidden="false" customHeight="false" outlineLevel="0" collapsed="false">
      <c r="BS4241" s="96" t="n">
        <f aca="false">BR4241-2.5</f>
        <v>-2.5</v>
      </c>
    </row>
    <row r="4242" customFormat="false" ht="12" hidden="false" customHeight="false" outlineLevel="0" collapsed="false">
      <c r="BS4242" s="96" t="n">
        <f aca="false">BR4242-2.5</f>
        <v>-2.5</v>
      </c>
    </row>
    <row r="4243" customFormat="false" ht="12" hidden="false" customHeight="false" outlineLevel="0" collapsed="false">
      <c r="BS4243" s="96" t="n">
        <f aca="false">BR4243-2.5</f>
        <v>-2.5</v>
      </c>
    </row>
    <row r="4244" customFormat="false" ht="12" hidden="false" customHeight="false" outlineLevel="0" collapsed="false">
      <c r="BS4244" s="96" t="n">
        <f aca="false">BR4244-2.5</f>
        <v>-2.5</v>
      </c>
    </row>
    <row r="4245" customFormat="false" ht="12" hidden="false" customHeight="false" outlineLevel="0" collapsed="false">
      <c r="BS4245" s="96" t="n">
        <f aca="false">BR4245-2.5</f>
        <v>-2.5</v>
      </c>
    </row>
    <row r="4246" customFormat="false" ht="12" hidden="false" customHeight="false" outlineLevel="0" collapsed="false">
      <c r="BS4246" s="96" t="n">
        <f aca="false">BR4246-2.5</f>
        <v>-2.5</v>
      </c>
    </row>
    <row r="4247" customFormat="false" ht="12" hidden="false" customHeight="false" outlineLevel="0" collapsed="false">
      <c r="BS4247" s="96" t="n">
        <f aca="false">BR4247-2.5</f>
        <v>-2.5</v>
      </c>
    </row>
    <row r="4248" customFormat="false" ht="12" hidden="false" customHeight="false" outlineLevel="0" collapsed="false">
      <c r="BS4248" s="96" t="n">
        <f aca="false">BR4248-2.5</f>
        <v>-2.5</v>
      </c>
    </row>
    <row r="4249" customFormat="false" ht="12" hidden="false" customHeight="false" outlineLevel="0" collapsed="false">
      <c r="BS4249" s="96" t="n">
        <f aca="false">BR4249-2.5</f>
        <v>-2.5</v>
      </c>
    </row>
    <row r="4250" customFormat="false" ht="12" hidden="false" customHeight="false" outlineLevel="0" collapsed="false">
      <c r="BS4250" s="96" t="n">
        <f aca="false">BR4250-2.5</f>
        <v>-2.5</v>
      </c>
    </row>
    <row r="4251" customFormat="false" ht="12" hidden="false" customHeight="false" outlineLevel="0" collapsed="false">
      <c r="BS4251" s="96" t="n">
        <f aca="false">BR4251-2.5</f>
        <v>-2.5</v>
      </c>
    </row>
    <row r="4252" customFormat="false" ht="12" hidden="false" customHeight="false" outlineLevel="0" collapsed="false">
      <c r="BS4252" s="96" t="n">
        <f aca="false">BR4252-2.5</f>
        <v>-2.5</v>
      </c>
    </row>
    <row r="4253" customFormat="false" ht="12" hidden="false" customHeight="false" outlineLevel="0" collapsed="false">
      <c r="BS4253" s="96" t="n">
        <f aca="false">BR4253-2.5</f>
        <v>-2.5</v>
      </c>
    </row>
    <row r="4254" customFormat="false" ht="12" hidden="false" customHeight="false" outlineLevel="0" collapsed="false">
      <c r="BS4254" s="96" t="n">
        <f aca="false">BR4254-2.5</f>
        <v>-2.5</v>
      </c>
    </row>
    <row r="4255" customFormat="false" ht="12" hidden="false" customHeight="false" outlineLevel="0" collapsed="false">
      <c r="BS4255" s="96" t="n">
        <f aca="false">BR4255-2.5</f>
        <v>-2.5</v>
      </c>
    </row>
    <row r="4256" customFormat="false" ht="12" hidden="false" customHeight="false" outlineLevel="0" collapsed="false">
      <c r="BS4256" s="96" t="n">
        <f aca="false">BR4256-2.5</f>
        <v>-2.5</v>
      </c>
    </row>
    <row r="4257" customFormat="false" ht="12" hidden="false" customHeight="false" outlineLevel="0" collapsed="false">
      <c r="BS4257" s="96" t="n">
        <f aca="false">BR4257-2.5</f>
        <v>-2.5</v>
      </c>
    </row>
    <row r="4258" customFormat="false" ht="12" hidden="false" customHeight="false" outlineLevel="0" collapsed="false">
      <c r="BS4258" s="96" t="n">
        <f aca="false">BR4258-2.5</f>
        <v>-2.5</v>
      </c>
    </row>
    <row r="4259" customFormat="false" ht="12" hidden="false" customHeight="false" outlineLevel="0" collapsed="false">
      <c r="BS4259" s="96" t="n">
        <f aca="false">BR4259-2.5</f>
        <v>-2.5</v>
      </c>
    </row>
    <row r="4260" customFormat="false" ht="12" hidden="false" customHeight="false" outlineLevel="0" collapsed="false">
      <c r="BS4260" s="96" t="n">
        <f aca="false">BR4260-2.5</f>
        <v>-2.5</v>
      </c>
    </row>
    <row r="4261" customFormat="false" ht="12" hidden="false" customHeight="false" outlineLevel="0" collapsed="false">
      <c r="BS4261" s="96" t="n">
        <f aca="false">BR4261-2.5</f>
        <v>-2.5</v>
      </c>
    </row>
    <row r="4262" customFormat="false" ht="12" hidden="false" customHeight="false" outlineLevel="0" collapsed="false">
      <c r="BS4262" s="96" t="n">
        <f aca="false">BR4262-2.5</f>
        <v>-2.5</v>
      </c>
    </row>
    <row r="4263" customFormat="false" ht="12" hidden="false" customHeight="false" outlineLevel="0" collapsed="false">
      <c r="BS4263" s="96" t="n">
        <f aca="false">BR4263-2.5</f>
        <v>-2.5</v>
      </c>
    </row>
    <row r="4264" customFormat="false" ht="12" hidden="false" customHeight="false" outlineLevel="0" collapsed="false">
      <c r="BS4264" s="96" t="n">
        <f aca="false">BR4264-2.5</f>
        <v>-2.5</v>
      </c>
    </row>
    <row r="4265" customFormat="false" ht="12" hidden="false" customHeight="false" outlineLevel="0" collapsed="false">
      <c r="BS4265" s="96" t="n">
        <f aca="false">BR4265-2.5</f>
        <v>-2.5</v>
      </c>
    </row>
    <row r="4266" customFormat="false" ht="12" hidden="false" customHeight="false" outlineLevel="0" collapsed="false">
      <c r="BS4266" s="96" t="n">
        <f aca="false">BR4266-2.5</f>
        <v>-2.5</v>
      </c>
    </row>
    <row r="4267" customFormat="false" ht="12" hidden="false" customHeight="false" outlineLevel="0" collapsed="false">
      <c r="BS4267" s="96" t="n">
        <f aca="false">BR4267-2.5</f>
        <v>-2.5</v>
      </c>
    </row>
    <row r="4268" customFormat="false" ht="12" hidden="false" customHeight="false" outlineLevel="0" collapsed="false">
      <c r="BS4268" s="96" t="n">
        <f aca="false">BR4268-2.5</f>
        <v>-2.5</v>
      </c>
    </row>
    <row r="4269" customFormat="false" ht="12" hidden="false" customHeight="false" outlineLevel="0" collapsed="false">
      <c r="BS4269" s="96" t="n">
        <f aca="false">BR4269-2.5</f>
        <v>-2.5</v>
      </c>
    </row>
    <row r="4270" customFormat="false" ht="12" hidden="false" customHeight="false" outlineLevel="0" collapsed="false">
      <c r="BS4270" s="96" t="n">
        <f aca="false">BR4270-2.5</f>
        <v>-2.5</v>
      </c>
    </row>
    <row r="4271" customFormat="false" ht="12" hidden="false" customHeight="false" outlineLevel="0" collapsed="false">
      <c r="BS4271" s="96" t="n">
        <f aca="false">BR4271-2.5</f>
        <v>-2.5</v>
      </c>
    </row>
    <row r="4272" customFormat="false" ht="12" hidden="false" customHeight="false" outlineLevel="0" collapsed="false">
      <c r="BS4272" s="96" t="n">
        <f aca="false">BR4272-2.5</f>
        <v>-2.5</v>
      </c>
    </row>
    <row r="4273" customFormat="false" ht="12" hidden="false" customHeight="false" outlineLevel="0" collapsed="false">
      <c r="BS4273" s="96" t="n">
        <f aca="false">BR4273-2.5</f>
        <v>-2.5</v>
      </c>
    </row>
    <row r="4274" customFormat="false" ht="12" hidden="false" customHeight="false" outlineLevel="0" collapsed="false">
      <c r="BS4274" s="96" t="n">
        <f aca="false">BR4274-2.5</f>
        <v>-2.5</v>
      </c>
    </row>
    <row r="4275" customFormat="false" ht="12" hidden="false" customHeight="false" outlineLevel="0" collapsed="false">
      <c r="BS4275" s="96" t="n">
        <f aca="false">BR4275-2.5</f>
        <v>-2.5</v>
      </c>
    </row>
    <row r="4276" customFormat="false" ht="12" hidden="false" customHeight="false" outlineLevel="0" collapsed="false">
      <c r="BS4276" s="96" t="n">
        <f aca="false">BR4276-2.5</f>
        <v>-2.5</v>
      </c>
    </row>
    <row r="4277" customFormat="false" ht="12" hidden="false" customHeight="false" outlineLevel="0" collapsed="false">
      <c r="BS4277" s="96" t="n">
        <f aca="false">BR4277-2.5</f>
        <v>-2.5</v>
      </c>
    </row>
    <row r="4278" customFormat="false" ht="12" hidden="false" customHeight="false" outlineLevel="0" collapsed="false">
      <c r="BS4278" s="96" t="n">
        <f aca="false">BR4278-2.5</f>
        <v>-2.5</v>
      </c>
    </row>
    <row r="4279" customFormat="false" ht="12" hidden="false" customHeight="false" outlineLevel="0" collapsed="false">
      <c r="BS4279" s="96" t="n">
        <f aca="false">BR4279-2.5</f>
        <v>-2.5</v>
      </c>
    </row>
    <row r="4280" customFormat="false" ht="12" hidden="false" customHeight="false" outlineLevel="0" collapsed="false">
      <c r="BS4280" s="96" t="n">
        <f aca="false">BR4280-2.5</f>
        <v>-2.5</v>
      </c>
    </row>
    <row r="4281" customFormat="false" ht="12" hidden="false" customHeight="false" outlineLevel="0" collapsed="false">
      <c r="BS4281" s="96" t="n">
        <f aca="false">BR4281-2.5</f>
        <v>-2.5</v>
      </c>
    </row>
    <row r="4282" customFormat="false" ht="12" hidden="false" customHeight="false" outlineLevel="0" collapsed="false">
      <c r="BS4282" s="96" t="n">
        <f aca="false">BR4282-2.5</f>
        <v>-2.5</v>
      </c>
    </row>
    <row r="4283" customFormat="false" ht="12" hidden="false" customHeight="false" outlineLevel="0" collapsed="false">
      <c r="BS4283" s="96" t="n">
        <f aca="false">BR4283-2.5</f>
        <v>-2.5</v>
      </c>
    </row>
    <row r="4284" customFormat="false" ht="12" hidden="false" customHeight="false" outlineLevel="0" collapsed="false">
      <c r="BS4284" s="96" t="n">
        <f aca="false">BR4284-2.5</f>
        <v>-2.5</v>
      </c>
    </row>
    <row r="4285" customFormat="false" ht="12" hidden="false" customHeight="false" outlineLevel="0" collapsed="false">
      <c r="BS4285" s="96" t="n">
        <f aca="false">BR4285-2.5</f>
        <v>-2.5</v>
      </c>
    </row>
    <row r="4286" customFormat="false" ht="12" hidden="false" customHeight="false" outlineLevel="0" collapsed="false">
      <c r="BS4286" s="96" t="n">
        <f aca="false">BR4286-2.5</f>
        <v>-2.5</v>
      </c>
    </row>
    <row r="4287" customFormat="false" ht="12" hidden="false" customHeight="false" outlineLevel="0" collapsed="false">
      <c r="BS4287" s="96" t="n">
        <f aca="false">BR4287-2.5</f>
        <v>-2.5</v>
      </c>
    </row>
    <row r="4288" customFormat="false" ht="12" hidden="false" customHeight="false" outlineLevel="0" collapsed="false">
      <c r="BS4288" s="96" t="n">
        <f aca="false">BR4288-2.5</f>
        <v>-2.5</v>
      </c>
    </row>
    <row r="4289" customFormat="false" ht="12" hidden="false" customHeight="false" outlineLevel="0" collapsed="false">
      <c r="BS4289" s="96" t="n">
        <f aca="false">BR4289-2.5</f>
        <v>-2.5</v>
      </c>
    </row>
    <row r="4290" customFormat="false" ht="12" hidden="false" customHeight="false" outlineLevel="0" collapsed="false">
      <c r="BS4290" s="96" t="n">
        <f aca="false">BR4290-2.5</f>
        <v>-2.5</v>
      </c>
    </row>
    <row r="4291" customFormat="false" ht="12" hidden="false" customHeight="false" outlineLevel="0" collapsed="false">
      <c r="BS4291" s="96" t="n">
        <f aca="false">BR4291-2.5</f>
        <v>-2.5</v>
      </c>
    </row>
    <row r="4292" customFormat="false" ht="12" hidden="false" customHeight="false" outlineLevel="0" collapsed="false">
      <c r="BS4292" s="96" t="n">
        <f aca="false">BR4292-2.5</f>
        <v>-2.5</v>
      </c>
    </row>
    <row r="4293" customFormat="false" ht="12" hidden="false" customHeight="false" outlineLevel="0" collapsed="false">
      <c r="BS4293" s="96" t="n">
        <f aca="false">BR4293-2.5</f>
        <v>-2.5</v>
      </c>
    </row>
    <row r="4294" customFormat="false" ht="12" hidden="false" customHeight="false" outlineLevel="0" collapsed="false">
      <c r="BS4294" s="96" t="n">
        <f aca="false">BR4294-2.5</f>
        <v>-2.5</v>
      </c>
    </row>
    <row r="4295" customFormat="false" ht="12" hidden="false" customHeight="false" outlineLevel="0" collapsed="false">
      <c r="BS4295" s="96" t="n">
        <f aca="false">BR4295-2.5</f>
        <v>-2.5</v>
      </c>
    </row>
    <row r="4296" customFormat="false" ht="12" hidden="false" customHeight="false" outlineLevel="0" collapsed="false">
      <c r="BS4296" s="96" t="n">
        <f aca="false">BR4296-2.5</f>
        <v>-2.5</v>
      </c>
    </row>
    <row r="4297" customFormat="false" ht="12" hidden="false" customHeight="false" outlineLevel="0" collapsed="false">
      <c r="BS4297" s="96" t="n">
        <f aca="false">BR4297-2.5</f>
        <v>-2.5</v>
      </c>
    </row>
    <row r="4298" customFormat="false" ht="12" hidden="false" customHeight="false" outlineLevel="0" collapsed="false">
      <c r="BS4298" s="96" t="n">
        <f aca="false">BR4298-2.5</f>
        <v>-2.5</v>
      </c>
    </row>
    <row r="4299" customFormat="false" ht="12" hidden="false" customHeight="false" outlineLevel="0" collapsed="false">
      <c r="BS4299" s="96" t="n">
        <f aca="false">BR4299-2.5</f>
        <v>-2.5</v>
      </c>
    </row>
    <row r="4300" customFormat="false" ht="12" hidden="false" customHeight="false" outlineLevel="0" collapsed="false">
      <c r="BS4300" s="96" t="n">
        <f aca="false">BR4300-2.5</f>
        <v>-2.5</v>
      </c>
    </row>
    <row r="4301" customFormat="false" ht="12" hidden="false" customHeight="false" outlineLevel="0" collapsed="false">
      <c r="BS4301" s="96" t="n">
        <f aca="false">BR4301-2.5</f>
        <v>-2.5</v>
      </c>
    </row>
    <row r="4302" customFormat="false" ht="12" hidden="false" customHeight="false" outlineLevel="0" collapsed="false">
      <c r="BS4302" s="96" t="n">
        <f aca="false">BR4302-2.5</f>
        <v>-2.5</v>
      </c>
    </row>
    <row r="4303" customFormat="false" ht="12" hidden="false" customHeight="false" outlineLevel="0" collapsed="false">
      <c r="BS4303" s="96" t="n">
        <f aca="false">BR4303-2.5</f>
        <v>-2.5</v>
      </c>
    </row>
    <row r="4304" customFormat="false" ht="12" hidden="false" customHeight="false" outlineLevel="0" collapsed="false">
      <c r="BS4304" s="96" t="n">
        <f aca="false">BR4304-2.5</f>
        <v>-2.5</v>
      </c>
    </row>
    <row r="4305" customFormat="false" ht="12" hidden="false" customHeight="false" outlineLevel="0" collapsed="false">
      <c r="BS4305" s="96" t="n">
        <f aca="false">BR4305-2.5</f>
        <v>-2.5</v>
      </c>
    </row>
    <row r="4306" customFormat="false" ht="12" hidden="false" customHeight="false" outlineLevel="0" collapsed="false">
      <c r="BS4306" s="96" t="n">
        <f aca="false">BR4306-2.5</f>
        <v>-2.5</v>
      </c>
    </row>
    <row r="4307" customFormat="false" ht="12" hidden="false" customHeight="false" outlineLevel="0" collapsed="false">
      <c r="BS4307" s="96" t="n">
        <f aca="false">BR4307-2.5</f>
        <v>-2.5</v>
      </c>
    </row>
    <row r="4308" customFormat="false" ht="12" hidden="false" customHeight="false" outlineLevel="0" collapsed="false">
      <c r="BS4308" s="96" t="n">
        <f aca="false">BR4308-2.5</f>
        <v>-2.5</v>
      </c>
    </row>
    <row r="4309" customFormat="false" ht="12" hidden="false" customHeight="false" outlineLevel="0" collapsed="false">
      <c r="BS4309" s="96" t="n">
        <f aca="false">BR4309-2.5</f>
        <v>-2.5</v>
      </c>
    </row>
    <row r="4310" customFormat="false" ht="12" hidden="false" customHeight="false" outlineLevel="0" collapsed="false">
      <c r="BS4310" s="96" t="n">
        <f aca="false">BR4310-2.5</f>
        <v>-2.5</v>
      </c>
    </row>
    <row r="4311" customFormat="false" ht="12" hidden="false" customHeight="false" outlineLevel="0" collapsed="false">
      <c r="BS4311" s="96" t="n">
        <f aca="false">BR4311-2.5</f>
        <v>-2.5</v>
      </c>
    </row>
    <row r="4312" customFormat="false" ht="12" hidden="false" customHeight="false" outlineLevel="0" collapsed="false">
      <c r="BS4312" s="96" t="n">
        <f aca="false">BR4312-2.5</f>
        <v>-2.5</v>
      </c>
    </row>
    <row r="4313" customFormat="false" ht="12" hidden="false" customHeight="false" outlineLevel="0" collapsed="false">
      <c r="BS4313" s="96" t="n">
        <f aca="false">BR4313-2.5</f>
        <v>-2.5</v>
      </c>
    </row>
    <row r="4314" customFormat="false" ht="12" hidden="false" customHeight="false" outlineLevel="0" collapsed="false">
      <c r="BS4314" s="96" t="n">
        <f aca="false">BR4314-2.5</f>
        <v>-2.5</v>
      </c>
    </row>
    <row r="4315" customFormat="false" ht="12" hidden="false" customHeight="false" outlineLevel="0" collapsed="false">
      <c r="BS4315" s="96" t="n">
        <f aca="false">BR4315-2.5</f>
        <v>-2.5</v>
      </c>
    </row>
    <row r="4316" customFormat="false" ht="12" hidden="false" customHeight="false" outlineLevel="0" collapsed="false">
      <c r="BS4316" s="96" t="n">
        <f aca="false">BR4316-2.5</f>
        <v>-2.5</v>
      </c>
    </row>
    <row r="4317" customFormat="false" ht="12" hidden="false" customHeight="false" outlineLevel="0" collapsed="false">
      <c r="BS4317" s="96" t="n">
        <f aca="false">BR4317-2.5</f>
        <v>-2.5</v>
      </c>
    </row>
    <row r="4318" customFormat="false" ht="12" hidden="false" customHeight="false" outlineLevel="0" collapsed="false">
      <c r="BS4318" s="96" t="n">
        <f aca="false">BR4318-2.5</f>
        <v>-2.5</v>
      </c>
    </row>
    <row r="4319" customFormat="false" ht="12" hidden="false" customHeight="false" outlineLevel="0" collapsed="false">
      <c r="BS4319" s="96" t="n">
        <f aca="false">BR4319-2.5</f>
        <v>-2.5</v>
      </c>
    </row>
    <row r="4320" customFormat="false" ht="12" hidden="false" customHeight="false" outlineLevel="0" collapsed="false">
      <c r="BS4320" s="96" t="n">
        <f aca="false">BR4320-2.5</f>
        <v>-2.5</v>
      </c>
    </row>
    <row r="4321" customFormat="false" ht="12" hidden="false" customHeight="false" outlineLevel="0" collapsed="false">
      <c r="BS4321" s="96" t="n">
        <f aca="false">BR4321-2.5</f>
        <v>-2.5</v>
      </c>
    </row>
    <row r="4322" customFormat="false" ht="12" hidden="false" customHeight="false" outlineLevel="0" collapsed="false">
      <c r="BS4322" s="96" t="n">
        <f aca="false">BR4322-2.5</f>
        <v>-2.5</v>
      </c>
    </row>
    <row r="4323" customFormat="false" ht="12" hidden="false" customHeight="false" outlineLevel="0" collapsed="false">
      <c r="BS4323" s="96" t="n">
        <f aca="false">BR4323-2.5</f>
        <v>-2.5</v>
      </c>
    </row>
    <row r="4324" customFormat="false" ht="12" hidden="false" customHeight="false" outlineLevel="0" collapsed="false">
      <c r="BS4324" s="96" t="n">
        <f aca="false">BR4324-2.5</f>
        <v>-2.5</v>
      </c>
    </row>
    <row r="4325" customFormat="false" ht="12" hidden="false" customHeight="false" outlineLevel="0" collapsed="false">
      <c r="BS4325" s="96" t="n">
        <f aca="false">BR4325-2.5</f>
        <v>-2.5</v>
      </c>
    </row>
    <row r="4326" customFormat="false" ht="12" hidden="false" customHeight="false" outlineLevel="0" collapsed="false">
      <c r="BS4326" s="96" t="n">
        <f aca="false">BR4326-2.5</f>
        <v>-2.5</v>
      </c>
    </row>
    <row r="4327" customFormat="false" ht="12" hidden="false" customHeight="false" outlineLevel="0" collapsed="false">
      <c r="BS4327" s="96" t="n">
        <f aca="false">BR4327-2.5</f>
        <v>-2.5</v>
      </c>
    </row>
    <row r="4328" customFormat="false" ht="12" hidden="false" customHeight="false" outlineLevel="0" collapsed="false">
      <c r="BS4328" s="96" t="n">
        <f aca="false">BR4328-2.5</f>
        <v>-2.5</v>
      </c>
    </row>
    <row r="4329" customFormat="false" ht="12" hidden="false" customHeight="false" outlineLevel="0" collapsed="false">
      <c r="BS4329" s="96" t="n">
        <f aca="false">BR4329-2.5</f>
        <v>-2.5</v>
      </c>
    </row>
    <row r="4330" customFormat="false" ht="12" hidden="false" customHeight="false" outlineLevel="0" collapsed="false">
      <c r="BS4330" s="96" t="n">
        <f aca="false">BR4330-2.5</f>
        <v>-2.5</v>
      </c>
    </row>
    <row r="4331" customFormat="false" ht="12" hidden="false" customHeight="false" outlineLevel="0" collapsed="false">
      <c r="BS4331" s="96" t="n">
        <f aca="false">BR4331-2.5</f>
        <v>-2.5</v>
      </c>
    </row>
    <row r="4332" customFormat="false" ht="12" hidden="false" customHeight="false" outlineLevel="0" collapsed="false">
      <c r="BS4332" s="96" t="n">
        <f aca="false">BR4332-2.5</f>
        <v>-2.5</v>
      </c>
    </row>
    <row r="4333" customFormat="false" ht="12" hidden="false" customHeight="false" outlineLevel="0" collapsed="false">
      <c r="BS4333" s="96" t="n">
        <f aca="false">BR4333-2.5</f>
        <v>-2.5</v>
      </c>
    </row>
    <row r="4334" customFormat="false" ht="12" hidden="false" customHeight="false" outlineLevel="0" collapsed="false">
      <c r="BS4334" s="96" t="n">
        <f aca="false">BR4334-2.5</f>
        <v>-2.5</v>
      </c>
    </row>
    <row r="4335" customFormat="false" ht="12" hidden="false" customHeight="false" outlineLevel="0" collapsed="false">
      <c r="BS4335" s="96" t="n">
        <f aca="false">BR4335-2.5</f>
        <v>-2.5</v>
      </c>
    </row>
    <row r="4336" customFormat="false" ht="12" hidden="false" customHeight="false" outlineLevel="0" collapsed="false">
      <c r="BS4336" s="96" t="n">
        <f aca="false">BR4336-2.5</f>
        <v>-2.5</v>
      </c>
    </row>
    <row r="4337" customFormat="false" ht="12" hidden="false" customHeight="false" outlineLevel="0" collapsed="false">
      <c r="BS4337" s="96" t="n">
        <f aca="false">BR4337-2.5</f>
        <v>-2.5</v>
      </c>
    </row>
    <row r="4338" customFormat="false" ht="12" hidden="false" customHeight="false" outlineLevel="0" collapsed="false">
      <c r="BS4338" s="96" t="n">
        <f aca="false">BR4338-2.5</f>
        <v>-2.5</v>
      </c>
    </row>
    <row r="4339" customFormat="false" ht="12" hidden="false" customHeight="false" outlineLevel="0" collapsed="false">
      <c r="BS4339" s="96" t="n">
        <f aca="false">BR4339-2.5</f>
        <v>-2.5</v>
      </c>
    </row>
    <row r="4340" customFormat="false" ht="12" hidden="false" customHeight="false" outlineLevel="0" collapsed="false">
      <c r="BS4340" s="96" t="n">
        <f aca="false">BR4340-2.5</f>
        <v>-2.5</v>
      </c>
    </row>
    <row r="4341" customFormat="false" ht="12" hidden="false" customHeight="false" outlineLevel="0" collapsed="false">
      <c r="BS4341" s="96" t="n">
        <f aca="false">BR4341-2.5</f>
        <v>-2.5</v>
      </c>
    </row>
    <row r="4342" customFormat="false" ht="12" hidden="false" customHeight="false" outlineLevel="0" collapsed="false">
      <c r="BS4342" s="96" t="n">
        <f aca="false">BR4342-2.5</f>
        <v>-2.5</v>
      </c>
    </row>
    <row r="4343" customFormat="false" ht="12" hidden="false" customHeight="false" outlineLevel="0" collapsed="false">
      <c r="BS4343" s="96" t="n">
        <f aca="false">BR4343-2.5</f>
        <v>-2.5</v>
      </c>
    </row>
    <row r="4344" customFormat="false" ht="12" hidden="false" customHeight="false" outlineLevel="0" collapsed="false">
      <c r="BS4344" s="96" t="n">
        <f aca="false">BR4344-2.5</f>
        <v>-2.5</v>
      </c>
    </row>
    <row r="4345" customFormat="false" ht="12" hidden="false" customHeight="false" outlineLevel="0" collapsed="false">
      <c r="BS4345" s="96" t="n">
        <f aca="false">BR4345-2.5</f>
        <v>-2.5</v>
      </c>
    </row>
    <row r="4346" customFormat="false" ht="12" hidden="false" customHeight="false" outlineLevel="0" collapsed="false">
      <c r="BS4346" s="96" t="n">
        <f aca="false">BR4346-2.5</f>
        <v>-2.5</v>
      </c>
    </row>
    <row r="4347" customFormat="false" ht="12" hidden="false" customHeight="false" outlineLevel="0" collapsed="false">
      <c r="BS4347" s="96" t="n">
        <f aca="false">BR4347-2.5</f>
        <v>-2.5</v>
      </c>
    </row>
    <row r="4348" customFormat="false" ht="12" hidden="false" customHeight="false" outlineLevel="0" collapsed="false">
      <c r="BS4348" s="96" t="n">
        <f aca="false">BR4348-2.5</f>
        <v>-2.5</v>
      </c>
    </row>
    <row r="4349" customFormat="false" ht="12" hidden="false" customHeight="false" outlineLevel="0" collapsed="false">
      <c r="BS4349" s="96" t="n">
        <f aca="false">BR4349-2.5</f>
        <v>-2.5</v>
      </c>
    </row>
    <row r="4350" customFormat="false" ht="12" hidden="false" customHeight="false" outlineLevel="0" collapsed="false">
      <c r="BS4350" s="96" t="n">
        <f aca="false">BR4350-2.5</f>
        <v>-2.5</v>
      </c>
    </row>
    <row r="4351" customFormat="false" ht="12" hidden="false" customHeight="false" outlineLevel="0" collapsed="false">
      <c r="BS4351" s="96" t="n">
        <f aca="false">BR4351-2.5</f>
        <v>-2.5</v>
      </c>
    </row>
    <row r="4352" customFormat="false" ht="12" hidden="false" customHeight="false" outlineLevel="0" collapsed="false">
      <c r="BS4352" s="96" t="n">
        <f aca="false">BR4352-2.5</f>
        <v>-2.5</v>
      </c>
    </row>
    <row r="4353" customFormat="false" ht="12" hidden="false" customHeight="false" outlineLevel="0" collapsed="false">
      <c r="BS4353" s="96" t="n">
        <f aca="false">BR4353-2.5</f>
        <v>-2.5</v>
      </c>
    </row>
    <row r="4354" customFormat="false" ht="12" hidden="false" customHeight="false" outlineLevel="0" collapsed="false">
      <c r="BS4354" s="96" t="n">
        <f aca="false">BR4354-2.5</f>
        <v>-2.5</v>
      </c>
    </row>
    <row r="4355" customFormat="false" ht="12" hidden="false" customHeight="false" outlineLevel="0" collapsed="false">
      <c r="BS4355" s="96" t="n">
        <f aca="false">BR4355-2.5</f>
        <v>-2.5</v>
      </c>
    </row>
    <row r="4356" customFormat="false" ht="12" hidden="false" customHeight="false" outlineLevel="0" collapsed="false">
      <c r="BS4356" s="96" t="n">
        <f aca="false">BR4356-2.5</f>
        <v>-2.5</v>
      </c>
    </row>
    <row r="4357" customFormat="false" ht="12" hidden="false" customHeight="false" outlineLevel="0" collapsed="false">
      <c r="BS4357" s="96" t="n">
        <f aca="false">BR4357-2.5</f>
        <v>-2.5</v>
      </c>
    </row>
    <row r="4358" customFormat="false" ht="12" hidden="false" customHeight="false" outlineLevel="0" collapsed="false">
      <c r="BS4358" s="96" t="n">
        <f aca="false">BR4358-2.5</f>
        <v>-2.5</v>
      </c>
    </row>
    <row r="4359" customFormat="false" ht="12" hidden="false" customHeight="false" outlineLevel="0" collapsed="false">
      <c r="BS4359" s="96" t="n">
        <f aca="false">BR4359-2.5</f>
        <v>-2.5</v>
      </c>
    </row>
    <row r="4360" customFormat="false" ht="12" hidden="false" customHeight="false" outlineLevel="0" collapsed="false">
      <c r="BS4360" s="96" t="n">
        <f aca="false">BR4360-2.5</f>
        <v>-2.5</v>
      </c>
    </row>
    <row r="4361" customFormat="false" ht="12" hidden="false" customHeight="false" outlineLevel="0" collapsed="false">
      <c r="BS4361" s="96" t="n">
        <f aca="false">BR4361-2.5</f>
        <v>-2.5</v>
      </c>
    </row>
    <row r="4362" customFormat="false" ht="12" hidden="false" customHeight="false" outlineLevel="0" collapsed="false">
      <c r="BS4362" s="96" t="n">
        <f aca="false">BR4362-2.5</f>
        <v>-2.5</v>
      </c>
    </row>
    <row r="4363" customFormat="false" ht="12" hidden="false" customHeight="false" outlineLevel="0" collapsed="false">
      <c r="BS4363" s="96" t="n">
        <f aca="false">BR4363-2.5</f>
        <v>-2.5</v>
      </c>
    </row>
    <row r="4364" customFormat="false" ht="12" hidden="false" customHeight="false" outlineLevel="0" collapsed="false">
      <c r="BS4364" s="96" t="n">
        <f aca="false">BR4364-2.5</f>
        <v>-2.5</v>
      </c>
    </row>
    <row r="4365" customFormat="false" ht="12" hidden="false" customHeight="false" outlineLevel="0" collapsed="false">
      <c r="BS4365" s="96" t="n">
        <f aca="false">BR4365-2.5</f>
        <v>-2.5</v>
      </c>
    </row>
    <row r="4366" customFormat="false" ht="12" hidden="false" customHeight="false" outlineLevel="0" collapsed="false">
      <c r="BS4366" s="96" t="n">
        <f aca="false">BR4366-2.5</f>
        <v>-2.5</v>
      </c>
    </row>
    <row r="4367" customFormat="false" ht="12" hidden="false" customHeight="false" outlineLevel="0" collapsed="false">
      <c r="BS4367" s="96" t="n">
        <f aca="false">BR4367-2.5</f>
        <v>-2.5</v>
      </c>
    </row>
    <row r="4368" customFormat="false" ht="12" hidden="false" customHeight="false" outlineLevel="0" collapsed="false">
      <c r="BS4368" s="96" t="n">
        <f aca="false">BR4368-2.5</f>
        <v>-2.5</v>
      </c>
    </row>
    <row r="4369" customFormat="false" ht="12" hidden="false" customHeight="false" outlineLevel="0" collapsed="false">
      <c r="BS4369" s="96" t="n">
        <f aca="false">BR4369-2.5</f>
        <v>-2.5</v>
      </c>
    </row>
    <row r="4370" customFormat="false" ht="12" hidden="false" customHeight="false" outlineLevel="0" collapsed="false">
      <c r="BS4370" s="96" t="n">
        <f aca="false">BR4370-2.5</f>
        <v>-2.5</v>
      </c>
    </row>
    <row r="4371" customFormat="false" ht="12" hidden="false" customHeight="false" outlineLevel="0" collapsed="false">
      <c r="BS4371" s="96" t="n">
        <f aca="false">BR4371-2.5</f>
        <v>-2.5</v>
      </c>
    </row>
    <row r="4372" customFormat="false" ht="12" hidden="false" customHeight="false" outlineLevel="0" collapsed="false">
      <c r="BS4372" s="96" t="n">
        <f aca="false">BR4372-2.5</f>
        <v>-2.5</v>
      </c>
    </row>
    <row r="4373" customFormat="false" ht="12" hidden="false" customHeight="false" outlineLevel="0" collapsed="false">
      <c r="BS4373" s="96" t="n">
        <f aca="false">BR4373-2.5</f>
        <v>-2.5</v>
      </c>
    </row>
    <row r="4374" customFormat="false" ht="12" hidden="false" customHeight="false" outlineLevel="0" collapsed="false">
      <c r="BS4374" s="96" t="n">
        <f aca="false">BR4374-2.5</f>
        <v>-2.5</v>
      </c>
    </row>
    <row r="4375" customFormat="false" ht="12" hidden="false" customHeight="false" outlineLevel="0" collapsed="false">
      <c r="BS4375" s="96" t="n">
        <f aca="false">BR4375-2.5</f>
        <v>-2.5</v>
      </c>
    </row>
    <row r="4376" customFormat="false" ht="12" hidden="false" customHeight="false" outlineLevel="0" collapsed="false">
      <c r="BS4376" s="96" t="n">
        <f aca="false">BR4376-2.5</f>
        <v>-2.5</v>
      </c>
    </row>
    <row r="4377" customFormat="false" ht="12" hidden="false" customHeight="false" outlineLevel="0" collapsed="false">
      <c r="BS4377" s="96" t="n">
        <f aca="false">BR4377-2.5</f>
        <v>-2.5</v>
      </c>
    </row>
    <row r="4378" customFormat="false" ht="12" hidden="false" customHeight="false" outlineLevel="0" collapsed="false">
      <c r="BS4378" s="96" t="n">
        <f aca="false">BR4378-2.5</f>
        <v>-2.5</v>
      </c>
    </row>
    <row r="4379" customFormat="false" ht="12" hidden="false" customHeight="false" outlineLevel="0" collapsed="false">
      <c r="BS4379" s="96" t="n">
        <f aca="false">BR4379-2.5</f>
        <v>-2.5</v>
      </c>
    </row>
    <row r="4380" customFormat="false" ht="12" hidden="false" customHeight="false" outlineLevel="0" collapsed="false">
      <c r="BS4380" s="96" t="n">
        <f aca="false">BR4380-2.5</f>
        <v>-2.5</v>
      </c>
    </row>
    <row r="4381" customFormat="false" ht="12" hidden="false" customHeight="false" outlineLevel="0" collapsed="false">
      <c r="BS4381" s="96" t="n">
        <f aca="false">BR4381-2.5</f>
        <v>-2.5</v>
      </c>
    </row>
    <row r="4382" customFormat="false" ht="12" hidden="false" customHeight="false" outlineLevel="0" collapsed="false">
      <c r="BS4382" s="96" t="n">
        <f aca="false">BR4382-2.5</f>
        <v>-2.5</v>
      </c>
    </row>
    <row r="4383" customFormat="false" ht="12" hidden="false" customHeight="false" outlineLevel="0" collapsed="false">
      <c r="BS4383" s="96" t="n">
        <f aca="false">BR4383-2.5</f>
        <v>-2.5</v>
      </c>
    </row>
    <row r="4384" customFormat="false" ht="12" hidden="false" customHeight="false" outlineLevel="0" collapsed="false">
      <c r="BS4384" s="96" t="n">
        <f aca="false">BR4384-2.5</f>
        <v>-2.5</v>
      </c>
    </row>
    <row r="4385" customFormat="false" ht="12" hidden="false" customHeight="false" outlineLevel="0" collapsed="false">
      <c r="BS4385" s="96" t="n">
        <f aca="false">BR4385-2.5</f>
        <v>-2.5</v>
      </c>
    </row>
    <row r="4386" customFormat="false" ht="12" hidden="false" customHeight="false" outlineLevel="0" collapsed="false">
      <c r="BS4386" s="96" t="n">
        <f aca="false">BR4386-2.5</f>
        <v>-2.5</v>
      </c>
    </row>
    <row r="4387" customFormat="false" ht="12" hidden="false" customHeight="false" outlineLevel="0" collapsed="false">
      <c r="BS4387" s="96" t="n">
        <f aca="false">BR4387-2.5</f>
        <v>-2.5</v>
      </c>
    </row>
    <row r="4388" customFormat="false" ht="12" hidden="false" customHeight="false" outlineLevel="0" collapsed="false">
      <c r="BS4388" s="96" t="n">
        <f aca="false">BR4388-2.5</f>
        <v>-2.5</v>
      </c>
    </row>
    <row r="4389" customFormat="false" ht="12" hidden="false" customHeight="false" outlineLevel="0" collapsed="false">
      <c r="BS4389" s="96" t="n">
        <f aca="false">BR4389-2.5</f>
        <v>-2.5</v>
      </c>
    </row>
    <row r="4390" customFormat="false" ht="12" hidden="false" customHeight="false" outlineLevel="0" collapsed="false">
      <c r="BS4390" s="96" t="n">
        <f aca="false">BR4390-2.5</f>
        <v>-2.5</v>
      </c>
    </row>
    <row r="4391" customFormat="false" ht="12" hidden="false" customHeight="false" outlineLevel="0" collapsed="false">
      <c r="BS4391" s="96" t="n">
        <f aca="false">BR4391-2.5</f>
        <v>-2.5</v>
      </c>
    </row>
    <row r="4392" customFormat="false" ht="12" hidden="false" customHeight="false" outlineLevel="0" collapsed="false">
      <c r="BS4392" s="96" t="n">
        <f aca="false">BR4392-2.5</f>
        <v>-2.5</v>
      </c>
    </row>
    <row r="4393" customFormat="false" ht="12" hidden="false" customHeight="false" outlineLevel="0" collapsed="false">
      <c r="BS4393" s="96" t="n">
        <f aca="false">BR4393-2.5</f>
        <v>-2.5</v>
      </c>
    </row>
    <row r="4394" customFormat="false" ht="12" hidden="false" customHeight="false" outlineLevel="0" collapsed="false">
      <c r="BS4394" s="96" t="n">
        <f aca="false">BR4394-2.5</f>
        <v>-2.5</v>
      </c>
    </row>
    <row r="4395" customFormat="false" ht="12" hidden="false" customHeight="false" outlineLevel="0" collapsed="false">
      <c r="BS4395" s="96" t="n">
        <f aca="false">BR4395-2.5</f>
        <v>-2.5</v>
      </c>
    </row>
    <row r="4396" customFormat="false" ht="12" hidden="false" customHeight="false" outlineLevel="0" collapsed="false">
      <c r="BS4396" s="96" t="n">
        <f aca="false">BR4396-2.5</f>
        <v>-2.5</v>
      </c>
    </row>
    <row r="4397" customFormat="false" ht="12" hidden="false" customHeight="false" outlineLevel="0" collapsed="false">
      <c r="BS4397" s="96" t="n">
        <f aca="false">BR4397-2.5</f>
        <v>-2.5</v>
      </c>
    </row>
    <row r="4398" customFormat="false" ht="12" hidden="false" customHeight="false" outlineLevel="0" collapsed="false">
      <c r="BS4398" s="96" t="n">
        <f aca="false">BR4398-2.5</f>
        <v>-2.5</v>
      </c>
    </row>
    <row r="4399" customFormat="false" ht="12" hidden="false" customHeight="false" outlineLevel="0" collapsed="false">
      <c r="BS4399" s="96" t="n">
        <f aca="false">BR4399-2.5</f>
        <v>-2.5</v>
      </c>
    </row>
    <row r="4400" customFormat="false" ht="12" hidden="false" customHeight="false" outlineLevel="0" collapsed="false">
      <c r="BS4400" s="96" t="n">
        <f aca="false">BR4400-2.5</f>
        <v>-2.5</v>
      </c>
    </row>
    <row r="4401" customFormat="false" ht="12" hidden="false" customHeight="false" outlineLevel="0" collapsed="false">
      <c r="BS4401" s="96" t="n">
        <f aca="false">BR4401-2.5</f>
        <v>-2.5</v>
      </c>
    </row>
    <row r="4402" customFormat="false" ht="12" hidden="false" customHeight="false" outlineLevel="0" collapsed="false">
      <c r="BS4402" s="96" t="n">
        <f aca="false">BR4402-2.5</f>
        <v>-2.5</v>
      </c>
    </row>
    <row r="4403" customFormat="false" ht="12" hidden="false" customHeight="false" outlineLevel="0" collapsed="false">
      <c r="BS4403" s="96" t="n">
        <f aca="false">BR4403-2.5</f>
        <v>-2.5</v>
      </c>
    </row>
    <row r="4404" customFormat="false" ht="12" hidden="false" customHeight="false" outlineLevel="0" collapsed="false">
      <c r="BS4404" s="96" t="n">
        <f aca="false">BR4404-2.5</f>
        <v>-2.5</v>
      </c>
    </row>
    <row r="4405" customFormat="false" ht="12" hidden="false" customHeight="false" outlineLevel="0" collapsed="false">
      <c r="BS4405" s="96" t="n">
        <f aca="false">BR4405-2.5</f>
        <v>-2.5</v>
      </c>
    </row>
    <row r="4406" customFormat="false" ht="12" hidden="false" customHeight="false" outlineLevel="0" collapsed="false">
      <c r="BS4406" s="96" t="n">
        <f aca="false">BR4406-2.5</f>
        <v>-2.5</v>
      </c>
    </row>
    <row r="4407" customFormat="false" ht="12" hidden="false" customHeight="false" outlineLevel="0" collapsed="false">
      <c r="BS4407" s="96" t="n">
        <f aca="false">BR4407-2.5</f>
        <v>-2.5</v>
      </c>
    </row>
    <row r="4408" customFormat="false" ht="12" hidden="false" customHeight="false" outlineLevel="0" collapsed="false">
      <c r="BS4408" s="96" t="n">
        <f aca="false">BR4408-2.5</f>
        <v>-2.5</v>
      </c>
    </row>
    <row r="4409" customFormat="false" ht="12" hidden="false" customHeight="false" outlineLevel="0" collapsed="false">
      <c r="BS4409" s="96" t="n">
        <f aca="false">BR4409-2.5</f>
        <v>-2.5</v>
      </c>
    </row>
    <row r="4410" customFormat="false" ht="12" hidden="false" customHeight="false" outlineLevel="0" collapsed="false">
      <c r="BS4410" s="96" t="n">
        <f aca="false">BR4410-2.5</f>
        <v>-2.5</v>
      </c>
    </row>
    <row r="4411" customFormat="false" ht="12" hidden="false" customHeight="false" outlineLevel="0" collapsed="false">
      <c r="BS4411" s="96" t="n">
        <f aca="false">BR4411-2.5</f>
        <v>-2.5</v>
      </c>
    </row>
    <row r="4412" customFormat="false" ht="12" hidden="false" customHeight="false" outlineLevel="0" collapsed="false">
      <c r="BS4412" s="96" t="n">
        <f aca="false">BR4412-2.5</f>
        <v>-2.5</v>
      </c>
    </row>
    <row r="4413" customFormat="false" ht="12" hidden="false" customHeight="false" outlineLevel="0" collapsed="false">
      <c r="BS4413" s="96" t="n">
        <f aca="false">BR4413-2.5</f>
        <v>-2.5</v>
      </c>
    </row>
    <row r="4414" customFormat="false" ht="12" hidden="false" customHeight="false" outlineLevel="0" collapsed="false">
      <c r="BS4414" s="96" t="n">
        <f aca="false">BR4414-2.5</f>
        <v>-2.5</v>
      </c>
    </row>
    <row r="4415" customFormat="false" ht="12" hidden="false" customHeight="false" outlineLevel="0" collapsed="false">
      <c r="BS4415" s="96" t="n">
        <f aca="false">BR4415-2.5</f>
        <v>-2.5</v>
      </c>
    </row>
    <row r="4416" customFormat="false" ht="12" hidden="false" customHeight="false" outlineLevel="0" collapsed="false">
      <c r="BS4416" s="96" t="n">
        <f aca="false">BR4416-2.5</f>
        <v>-2.5</v>
      </c>
    </row>
    <row r="4417" customFormat="false" ht="12" hidden="false" customHeight="false" outlineLevel="0" collapsed="false">
      <c r="BS4417" s="96" t="n">
        <f aca="false">BR4417-2.5</f>
        <v>-2.5</v>
      </c>
    </row>
    <row r="4418" customFormat="false" ht="12" hidden="false" customHeight="false" outlineLevel="0" collapsed="false">
      <c r="BS4418" s="96" t="n">
        <f aca="false">BR4418-2.5</f>
        <v>-2.5</v>
      </c>
    </row>
    <row r="4419" customFormat="false" ht="12" hidden="false" customHeight="false" outlineLevel="0" collapsed="false">
      <c r="BS4419" s="96" t="n">
        <f aca="false">BR4419-2.5</f>
        <v>-2.5</v>
      </c>
    </row>
    <row r="4420" customFormat="false" ht="12" hidden="false" customHeight="false" outlineLevel="0" collapsed="false">
      <c r="BS4420" s="96" t="n">
        <f aca="false">BR4420-2.5</f>
        <v>-2.5</v>
      </c>
    </row>
    <row r="4421" customFormat="false" ht="12" hidden="false" customHeight="false" outlineLevel="0" collapsed="false">
      <c r="BS4421" s="96" t="n">
        <f aca="false">BR4421-2.5</f>
        <v>-2.5</v>
      </c>
    </row>
    <row r="4422" customFormat="false" ht="12" hidden="false" customHeight="false" outlineLevel="0" collapsed="false">
      <c r="BS4422" s="96" t="n">
        <f aca="false">BR4422-2.5</f>
        <v>-2.5</v>
      </c>
    </row>
    <row r="4423" customFormat="false" ht="12" hidden="false" customHeight="false" outlineLevel="0" collapsed="false">
      <c r="BS4423" s="96" t="n">
        <f aca="false">BR4423-2.5</f>
        <v>-2.5</v>
      </c>
    </row>
    <row r="4424" customFormat="false" ht="12" hidden="false" customHeight="false" outlineLevel="0" collapsed="false">
      <c r="BS4424" s="96" t="n">
        <f aca="false">BR4424-2.5</f>
        <v>-2.5</v>
      </c>
    </row>
    <row r="4425" customFormat="false" ht="12" hidden="false" customHeight="false" outlineLevel="0" collapsed="false">
      <c r="BS4425" s="96" t="n">
        <f aca="false">BR4425-2.5</f>
        <v>-2.5</v>
      </c>
    </row>
    <row r="4426" customFormat="false" ht="12" hidden="false" customHeight="false" outlineLevel="0" collapsed="false">
      <c r="BS4426" s="96" t="n">
        <f aca="false">BR4426-2.5</f>
        <v>-2.5</v>
      </c>
    </row>
    <row r="4427" customFormat="false" ht="12" hidden="false" customHeight="false" outlineLevel="0" collapsed="false">
      <c r="BS4427" s="96" t="n">
        <f aca="false">BR4427-2.5</f>
        <v>-2.5</v>
      </c>
    </row>
    <row r="4428" customFormat="false" ht="12" hidden="false" customHeight="false" outlineLevel="0" collapsed="false">
      <c r="BS4428" s="96" t="n">
        <f aca="false">BR4428-2.5</f>
        <v>-2.5</v>
      </c>
    </row>
    <row r="4429" customFormat="false" ht="12" hidden="false" customHeight="false" outlineLevel="0" collapsed="false">
      <c r="BS4429" s="96" t="n">
        <f aca="false">BR4429-2.5</f>
        <v>-2.5</v>
      </c>
    </row>
    <row r="4430" customFormat="false" ht="12" hidden="false" customHeight="false" outlineLevel="0" collapsed="false">
      <c r="BS4430" s="96" t="n">
        <f aca="false">BR4430-2.5</f>
        <v>-2.5</v>
      </c>
    </row>
    <row r="4431" customFormat="false" ht="12" hidden="false" customHeight="false" outlineLevel="0" collapsed="false">
      <c r="BS4431" s="96" t="n">
        <f aca="false">BR4431-2.5</f>
        <v>-2.5</v>
      </c>
    </row>
    <row r="4432" customFormat="false" ht="12" hidden="false" customHeight="false" outlineLevel="0" collapsed="false">
      <c r="BS4432" s="96" t="n">
        <f aca="false">BR4432-2.5</f>
        <v>-2.5</v>
      </c>
    </row>
    <row r="4433" customFormat="false" ht="12" hidden="false" customHeight="false" outlineLevel="0" collapsed="false">
      <c r="BS4433" s="96" t="n">
        <f aca="false">BR4433-2.5</f>
        <v>-2.5</v>
      </c>
    </row>
    <row r="4434" customFormat="false" ht="12" hidden="false" customHeight="false" outlineLevel="0" collapsed="false">
      <c r="BS4434" s="96" t="n">
        <f aca="false">BR4434-2.5</f>
        <v>-2.5</v>
      </c>
    </row>
    <row r="4435" customFormat="false" ht="12" hidden="false" customHeight="false" outlineLevel="0" collapsed="false">
      <c r="BS4435" s="96" t="n">
        <f aca="false">BR4435-2.5</f>
        <v>-2.5</v>
      </c>
    </row>
    <row r="4436" customFormat="false" ht="12" hidden="false" customHeight="false" outlineLevel="0" collapsed="false">
      <c r="BS4436" s="96" t="n">
        <f aca="false">BR4436-2.5</f>
        <v>-2.5</v>
      </c>
    </row>
    <row r="4437" customFormat="false" ht="12" hidden="false" customHeight="false" outlineLevel="0" collapsed="false">
      <c r="BS4437" s="96" t="n">
        <f aca="false">BR4437-2.5</f>
        <v>-2.5</v>
      </c>
    </row>
    <row r="4438" customFormat="false" ht="12" hidden="false" customHeight="false" outlineLevel="0" collapsed="false">
      <c r="BS4438" s="96" t="n">
        <f aca="false">BR4438-2.5</f>
        <v>-2.5</v>
      </c>
    </row>
    <row r="4439" customFormat="false" ht="12" hidden="false" customHeight="false" outlineLevel="0" collapsed="false">
      <c r="BS4439" s="96" t="n">
        <f aca="false">BR4439-2.5</f>
        <v>-2.5</v>
      </c>
    </row>
    <row r="4440" customFormat="false" ht="12" hidden="false" customHeight="false" outlineLevel="0" collapsed="false">
      <c r="BS4440" s="96" t="n">
        <f aca="false">BR4440-2.5</f>
        <v>-2.5</v>
      </c>
    </row>
    <row r="4441" customFormat="false" ht="12" hidden="false" customHeight="false" outlineLevel="0" collapsed="false">
      <c r="BS4441" s="96" t="n">
        <f aca="false">BR4441-2.5</f>
        <v>-2.5</v>
      </c>
    </row>
    <row r="4442" customFormat="false" ht="12" hidden="false" customHeight="false" outlineLevel="0" collapsed="false">
      <c r="BS4442" s="96" t="n">
        <f aca="false">BR4442-2.5</f>
        <v>-2.5</v>
      </c>
    </row>
    <row r="4443" customFormat="false" ht="12" hidden="false" customHeight="false" outlineLevel="0" collapsed="false">
      <c r="BS4443" s="96" t="n">
        <f aca="false">BR4443-2.5</f>
        <v>-2.5</v>
      </c>
    </row>
    <row r="4444" customFormat="false" ht="12" hidden="false" customHeight="false" outlineLevel="0" collapsed="false">
      <c r="BS4444" s="96" t="n">
        <f aca="false">BR4444-2.5</f>
        <v>-2.5</v>
      </c>
    </row>
    <row r="4445" customFormat="false" ht="12" hidden="false" customHeight="false" outlineLevel="0" collapsed="false">
      <c r="BS4445" s="96" t="n">
        <f aca="false">BR4445-2.5</f>
        <v>-2.5</v>
      </c>
    </row>
    <row r="4446" customFormat="false" ht="12" hidden="false" customHeight="false" outlineLevel="0" collapsed="false">
      <c r="BS4446" s="96" t="n">
        <f aca="false">BR4446-2.5</f>
        <v>-2.5</v>
      </c>
    </row>
    <row r="4447" customFormat="false" ht="12" hidden="false" customHeight="false" outlineLevel="0" collapsed="false">
      <c r="BS4447" s="96" t="n">
        <f aca="false">BR4447-2.5</f>
        <v>-2.5</v>
      </c>
    </row>
    <row r="4448" customFormat="false" ht="12" hidden="false" customHeight="false" outlineLevel="0" collapsed="false">
      <c r="BS4448" s="96" t="n">
        <f aca="false">BR4448-2.5</f>
        <v>-2.5</v>
      </c>
    </row>
    <row r="4449" customFormat="false" ht="12" hidden="false" customHeight="false" outlineLevel="0" collapsed="false">
      <c r="BS4449" s="96" t="n">
        <f aca="false">BR4449-2.5</f>
        <v>-2.5</v>
      </c>
    </row>
    <row r="4450" customFormat="false" ht="12" hidden="false" customHeight="false" outlineLevel="0" collapsed="false">
      <c r="BS4450" s="96" t="n">
        <f aca="false">BR4450-2.5</f>
        <v>-2.5</v>
      </c>
    </row>
    <row r="4451" customFormat="false" ht="12" hidden="false" customHeight="false" outlineLevel="0" collapsed="false">
      <c r="BS4451" s="96" t="n">
        <f aca="false">BR4451-2.5</f>
        <v>-2.5</v>
      </c>
    </row>
    <row r="4452" customFormat="false" ht="12" hidden="false" customHeight="false" outlineLevel="0" collapsed="false">
      <c r="BS4452" s="96" t="n">
        <f aca="false">BR4452-2.5</f>
        <v>-2.5</v>
      </c>
    </row>
    <row r="4453" customFormat="false" ht="12" hidden="false" customHeight="false" outlineLevel="0" collapsed="false">
      <c r="BS4453" s="96" t="n">
        <f aca="false">BR4453-2.5</f>
        <v>-2.5</v>
      </c>
    </row>
    <row r="4454" customFormat="false" ht="12" hidden="false" customHeight="false" outlineLevel="0" collapsed="false">
      <c r="BS4454" s="96" t="n">
        <f aca="false">BR4454-2.5</f>
        <v>-2.5</v>
      </c>
    </row>
    <row r="4455" customFormat="false" ht="12" hidden="false" customHeight="false" outlineLevel="0" collapsed="false">
      <c r="BS4455" s="96" t="n">
        <f aca="false">BR4455-2.5</f>
        <v>-2.5</v>
      </c>
    </row>
    <row r="4456" customFormat="false" ht="12" hidden="false" customHeight="false" outlineLevel="0" collapsed="false">
      <c r="BS4456" s="96" t="n">
        <f aca="false">BR4456-2.5</f>
        <v>-2.5</v>
      </c>
    </row>
    <row r="4457" customFormat="false" ht="12" hidden="false" customHeight="false" outlineLevel="0" collapsed="false">
      <c r="BS4457" s="96" t="n">
        <f aca="false">BR4457-2.5</f>
        <v>-2.5</v>
      </c>
    </row>
    <row r="4458" customFormat="false" ht="12" hidden="false" customHeight="false" outlineLevel="0" collapsed="false">
      <c r="BS4458" s="96" t="n">
        <f aca="false">BR4458-2.5</f>
        <v>-2.5</v>
      </c>
    </row>
    <row r="4459" customFormat="false" ht="12" hidden="false" customHeight="false" outlineLevel="0" collapsed="false">
      <c r="BS4459" s="96" t="n">
        <f aca="false">BR4459-2.5</f>
        <v>-2.5</v>
      </c>
    </row>
    <row r="4460" customFormat="false" ht="12" hidden="false" customHeight="false" outlineLevel="0" collapsed="false">
      <c r="BS4460" s="96" t="n">
        <f aca="false">BR4460-2.5</f>
        <v>-2.5</v>
      </c>
    </row>
    <row r="4461" customFormat="false" ht="12" hidden="false" customHeight="false" outlineLevel="0" collapsed="false">
      <c r="BS4461" s="96" t="n">
        <f aca="false">BR4461-2.5</f>
        <v>-2.5</v>
      </c>
    </row>
    <row r="4462" customFormat="false" ht="12" hidden="false" customHeight="false" outlineLevel="0" collapsed="false">
      <c r="BS4462" s="96" t="n">
        <f aca="false">BR4462-2.5</f>
        <v>-2.5</v>
      </c>
    </row>
    <row r="4463" customFormat="false" ht="12" hidden="false" customHeight="false" outlineLevel="0" collapsed="false">
      <c r="BS4463" s="96" t="n">
        <f aca="false">BR4463-2.5</f>
        <v>-2.5</v>
      </c>
    </row>
    <row r="4464" customFormat="false" ht="12" hidden="false" customHeight="false" outlineLevel="0" collapsed="false">
      <c r="BS4464" s="96" t="n">
        <f aca="false">BR4464-2.5</f>
        <v>-2.5</v>
      </c>
    </row>
    <row r="4465" customFormat="false" ht="12" hidden="false" customHeight="false" outlineLevel="0" collapsed="false">
      <c r="BS4465" s="96" t="n">
        <f aca="false">BR4465-2.5</f>
        <v>-2.5</v>
      </c>
    </row>
    <row r="4466" customFormat="false" ht="12" hidden="false" customHeight="false" outlineLevel="0" collapsed="false">
      <c r="BS4466" s="96" t="n">
        <f aca="false">BR4466-2.5</f>
        <v>-2.5</v>
      </c>
    </row>
    <row r="4467" customFormat="false" ht="12" hidden="false" customHeight="false" outlineLevel="0" collapsed="false">
      <c r="BS4467" s="96" t="n">
        <f aca="false">BR4467-2.5</f>
        <v>-2.5</v>
      </c>
    </row>
    <row r="4468" customFormat="false" ht="12" hidden="false" customHeight="false" outlineLevel="0" collapsed="false">
      <c r="BS4468" s="96" t="n">
        <f aca="false">BR4468-2.5</f>
        <v>-2.5</v>
      </c>
    </row>
    <row r="4469" customFormat="false" ht="12" hidden="false" customHeight="false" outlineLevel="0" collapsed="false">
      <c r="BS4469" s="96" t="n">
        <f aca="false">BR4469-2.5</f>
        <v>-2.5</v>
      </c>
    </row>
    <row r="4470" customFormat="false" ht="12" hidden="false" customHeight="false" outlineLevel="0" collapsed="false">
      <c r="BS4470" s="96" t="n">
        <f aca="false">BR4470-2.5</f>
        <v>-2.5</v>
      </c>
    </row>
    <row r="4471" customFormat="false" ht="12" hidden="false" customHeight="false" outlineLevel="0" collapsed="false">
      <c r="BS4471" s="96" t="n">
        <f aca="false">BR4471-2.5</f>
        <v>-2.5</v>
      </c>
    </row>
    <row r="4472" customFormat="false" ht="12" hidden="false" customHeight="false" outlineLevel="0" collapsed="false">
      <c r="BS4472" s="96" t="n">
        <f aca="false">BR4472-2.5</f>
        <v>-2.5</v>
      </c>
    </row>
    <row r="4473" customFormat="false" ht="12" hidden="false" customHeight="false" outlineLevel="0" collapsed="false">
      <c r="BS4473" s="96" t="n">
        <f aca="false">BR4473-2.5</f>
        <v>-2.5</v>
      </c>
    </row>
    <row r="4474" customFormat="false" ht="12" hidden="false" customHeight="false" outlineLevel="0" collapsed="false">
      <c r="BS4474" s="96" t="n">
        <f aca="false">BR4474-2.5</f>
        <v>-2.5</v>
      </c>
    </row>
    <row r="4475" customFormat="false" ht="12" hidden="false" customHeight="false" outlineLevel="0" collapsed="false">
      <c r="BS4475" s="96" t="n">
        <f aca="false">BR4475-2.5</f>
        <v>-2.5</v>
      </c>
    </row>
    <row r="4476" customFormat="false" ht="12" hidden="false" customHeight="false" outlineLevel="0" collapsed="false">
      <c r="BS4476" s="96" t="n">
        <f aca="false">BR4476-2.5</f>
        <v>-2.5</v>
      </c>
    </row>
    <row r="4477" customFormat="false" ht="12" hidden="false" customHeight="false" outlineLevel="0" collapsed="false">
      <c r="BS4477" s="96" t="n">
        <f aca="false">BR4477-2.5</f>
        <v>-2.5</v>
      </c>
    </row>
    <row r="4478" customFormat="false" ht="12" hidden="false" customHeight="false" outlineLevel="0" collapsed="false">
      <c r="BS4478" s="96" t="n">
        <f aca="false">BR4478-2.5</f>
        <v>-2.5</v>
      </c>
    </row>
    <row r="4479" customFormat="false" ht="12" hidden="false" customHeight="false" outlineLevel="0" collapsed="false">
      <c r="BS4479" s="96" t="n">
        <f aca="false">BR4479-2.5</f>
        <v>-2.5</v>
      </c>
    </row>
    <row r="4480" customFormat="false" ht="12" hidden="false" customHeight="false" outlineLevel="0" collapsed="false">
      <c r="BS4480" s="96" t="n">
        <f aca="false">BR4480-2.5</f>
        <v>-2.5</v>
      </c>
    </row>
    <row r="4481" customFormat="false" ht="12" hidden="false" customHeight="false" outlineLevel="0" collapsed="false">
      <c r="BS4481" s="96" t="n">
        <f aca="false">BR4481-2.5</f>
        <v>-2.5</v>
      </c>
    </row>
    <row r="4482" customFormat="false" ht="12" hidden="false" customHeight="false" outlineLevel="0" collapsed="false">
      <c r="BS4482" s="96" t="n">
        <f aca="false">BR4482-2.5</f>
        <v>-2.5</v>
      </c>
    </row>
    <row r="4483" customFormat="false" ht="12" hidden="false" customHeight="false" outlineLevel="0" collapsed="false">
      <c r="BS4483" s="96" t="n">
        <f aca="false">BR4483-2.5</f>
        <v>-2.5</v>
      </c>
    </row>
    <row r="4484" customFormat="false" ht="12" hidden="false" customHeight="false" outlineLevel="0" collapsed="false">
      <c r="BS4484" s="96" t="n">
        <f aca="false">BR4484-2.5</f>
        <v>-2.5</v>
      </c>
    </row>
    <row r="4485" customFormat="false" ht="12" hidden="false" customHeight="false" outlineLevel="0" collapsed="false">
      <c r="BS4485" s="96" t="n">
        <f aca="false">BR4485-2.5</f>
        <v>-2.5</v>
      </c>
    </row>
    <row r="4486" customFormat="false" ht="12" hidden="false" customHeight="false" outlineLevel="0" collapsed="false">
      <c r="BS4486" s="96" t="n">
        <f aca="false">BR4486-2.5</f>
        <v>-2.5</v>
      </c>
    </row>
    <row r="4487" customFormat="false" ht="12" hidden="false" customHeight="false" outlineLevel="0" collapsed="false">
      <c r="BS4487" s="96" t="n">
        <f aca="false">BR4487-2.5</f>
        <v>-2.5</v>
      </c>
    </row>
    <row r="4488" customFormat="false" ht="12" hidden="false" customHeight="false" outlineLevel="0" collapsed="false">
      <c r="BS4488" s="96" t="n">
        <f aca="false">BR4488-2.5</f>
        <v>-2.5</v>
      </c>
    </row>
    <row r="4489" customFormat="false" ht="12" hidden="false" customHeight="false" outlineLevel="0" collapsed="false">
      <c r="BS4489" s="96" t="n">
        <f aca="false">BR4489-2.5</f>
        <v>-2.5</v>
      </c>
    </row>
    <row r="4490" customFormat="false" ht="12" hidden="false" customHeight="false" outlineLevel="0" collapsed="false">
      <c r="BS4490" s="96" t="n">
        <f aca="false">BR4490-2.5</f>
        <v>-2.5</v>
      </c>
    </row>
    <row r="4491" customFormat="false" ht="12" hidden="false" customHeight="false" outlineLevel="0" collapsed="false">
      <c r="BS4491" s="96" t="n">
        <f aca="false">BR4491-2.5</f>
        <v>-2.5</v>
      </c>
    </row>
    <row r="4492" customFormat="false" ht="12" hidden="false" customHeight="false" outlineLevel="0" collapsed="false">
      <c r="BS4492" s="96" t="n">
        <f aca="false">BR4492-2.5</f>
        <v>-2.5</v>
      </c>
    </row>
    <row r="4493" customFormat="false" ht="12" hidden="false" customHeight="false" outlineLevel="0" collapsed="false">
      <c r="BS4493" s="96" t="n">
        <f aca="false">BR4493-2.5</f>
        <v>-2.5</v>
      </c>
    </row>
    <row r="4494" customFormat="false" ht="12" hidden="false" customHeight="false" outlineLevel="0" collapsed="false">
      <c r="BS4494" s="96" t="n">
        <f aca="false">BR4494-2.5</f>
        <v>-2.5</v>
      </c>
    </row>
    <row r="4495" customFormat="false" ht="12" hidden="false" customHeight="false" outlineLevel="0" collapsed="false">
      <c r="BS4495" s="96" t="n">
        <f aca="false">BR4495-2.5</f>
        <v>-2.5</v>
      </c>
    </row>
    <row r="4496" customFormat="false" ht="12" hidden="false" customHeight="false" outlineLevel="0" collapsed="false">
      <c r="BS4496" s="96" t="n">
        <f aca="false">BR4496-2.5</f>
        <v>-2.5</v>
      </c>
    </row>
    <row r="4497" customFormat="false" ht="12" hidden="false" customHeight="false" outlineLevel="0" collapsed="false">
      <c r="BS4497" s="96" t="n">
        <f aca="false">BR4497-2.5</f>
        <v>-2.5</v>
      </c>
    </row>
    <row r="4498" customFormat="false" ht="12" hidden="false" customHeight="false" outlineLevel="0" collapsed="false">
      <c r="BS4498" s="96" t="n">
        <f aca="false">BR4498-2.5</f>
        <v>-2.5</v>
      </c>
    </row>
    <row r="4499" customFormat="false" ht="12" hidden="false" customHeight="false" outlineLevel="0" collapsed="false">
      <c r="BS4499" s="96" t="n">
        <f aca="false">BR4499-2.5</f>
        <v>-2.5</v>
      </c>
    </row>
    <row r="4500" customFormat="false" ht="12" hidden="false" customHeight="false" outlineLevel="0" collapsed="false">
      <c r="BS4500" s="96" t="n">
        <f aca="false">BR4500-2.5</f>
        <v>-2.5</v>
      </c>
    </row>
    <row r="4501" customFormat="false" ht="12" hidden="false" customHeight="false" outlineLevel="0" collapsed="false">
      <c r="BS4501" s="96" t="n">
        <f aca="false">BR4501-2.5</f>
        <v>-2.5</v>
      </c>
    </row>
    <row r="4502" customFormat="false" ht="12" hidden="false" customHeight="false" outlineLevel="0" collapsed="false">
      <c r="BS4502" s="96" t="n">
        <f aca="false">BR4502-2.5</f>
        <v>-2.5</v>
      </c>
    </row>
    <row r="4503" customFormat="false" ht="12" hidden="false" customHeight="false" outlineLevel="0" collapsed="false">
      <c r="BS4503" s="96" t="n">
        <f aca="false">BR4503-2.5</f>
        <v>-2.5</v>
      </c>
    </row>
    <row r="4504" customFormat="false" ht="12" hidden="false" customHeight="false" outlineLevel="0" collapsed="false">
      <c r="BS4504" s="96" t="n">
        <f aca="false">BR4504-2.5</f>
        <v>-2.5</v>
      </c>
    </row>
    <row r="4505" customFormat="false" ht="12" hidden="false" customHeight="false" outlineLevel="0" collapsed="false">
      <c r="BS4505" s="96" t="n">
        <f aca="false">BR4505-2.5</f>
        <v>-2.5</v>
      </c>
    </row>
    <row r="4506" customFormat="false" ht="12" hidden="false" customHeight="false" outlineLevel="0" collapsed="false">
      <c r="BS4506" s="96" t="n">
        <f aca="false">BR4506-2.5</f>
        <v>-2.5</v>
      </c>
    </row>
    <row r="4507" customFormat="false" ht="12" hidden="false" customHeight="false" outlineLevel="0" collapsed="false">
      <c r="BS4507" s="96" t="n">
        <f aca="false">BR4507-2.5</f>
        <v>-2.5</v>
      </c>
    </row>
    <row r="4508" customFormat="false" ht="12" hidden="false" customHeight="false" outlineLevel="0" collapsed="false">
      <c r="BS4508" s="96" t="n">
        <f aca="false">BR4508-2.5</f>
        <v>-2.5</v>
      </c>
    </row>
    <row r="4509" customFormat="false" ht="12" hidden="false" customHeight="false" outlineLevel="0" collapsed="false">
      <c r="BS4509" s="96" t="n">
        <f aca="false">BR4509-2.5</f>
        <v>-2.5</v>
      </c>
    </row>
    <row r="4510" customFormat="false" ht="12" hidden="false" customHeight="false" outlineLevel="0" collapsed="false">
      <c r="BS4510" s="96" t="n">
        <f aca="false">BR4510-2.5</f>
        <v>-2.5</v>
      </c>
    </row>
    <row r="4511" customFormat="false" ht="12" hidden="false" customHeight="false" outlineLevel="0" collapsed="false">
      <c r="BS4511" s="96" t="n">
        <f aca="false">BR4511-2.5</f>
        <v>-2.5</v>
      </c>
    </row>
    <row r="4512" customFormat="false" ht="12" hidden="false" customHeight="false" outlineLevel="0" collapsed="false">
      <c r="BS4512" s="96" t="n">
        <f aca="false">BR4512-2.5</f>
        <v>-2.5</v>
      </c>
    </row>
    <row r="4513" customFormat="false" ht="12" hidden="false" customHeight="false" outlineLevel="0" collapsed="false">
      <c r="BS4513" s="96" t="n">
        <f aca="false">BR4513-2.5</f>
        <v>-2.5</v>
      </c>
    </row>
    <row r="4514" customFormat="false" ht="12" hidden="false" customHeight="false" outlineLevel="0" collapsed="false">
      <c r="BS4514" s="96" t="n">
        <f aca="false">BR4514-2.5</f>
        <v>-2.5</v>
      </c>
    </row>
    <row r="4515" customFormat="false" ht="12" hidden="false" customHeight="false" outlineLevel="0" collapsed="false">
      <c r="BS4515" s="96" t="n">
        <f aca="false">BR4515-2.5</f>
        <v>-2.5</v>
      </c>
    </row>
    <row r="4516" customFormat="false" ht="12" hidden="false" customHeight="false" outlineLevel="0" collapsed="false">
      <c r="BS4516" s="96" t="n">
        <f aca="false">BR4516-2.5</f>
        <v>-2.5</v>
      </c>
    </row>
    <row r="4517" customFormat="false" ht="12" hidden="false" customHeight="false" outlineLevel="0" collapsed="false">
      <c r="BS4517" s="96" t="n">
        <f aca="false">BR4517-2.5</f>
        <v>-2.5</v>
      </c>
    </row>
    <row r="4518" customFormat="false" ht="12" hidden="false" customHeight="false" outlineLevel="0" collapsed="false">
      <c r="BS4518" s="96" t="n">
        <f aca="false">BR4518-2.5</f>
        <v>-2.5</v>
      </c>
    </row>
    <row r="4519" customFormat="false" ht="12" hidden="false" customHeight="false" outlineLevel="0" collapsed="false">
      <c r="BS4519" s="96" t="n">
        <f aca="false">BR4519-2.5</f>
        <v>-2.5</v>
      </c>
    </row>
    <row r="4520" customFormat="false" ht="12" hidden="false" customHeight="false" outlineLevel="0" collapsed="false">
      <c r="BS4520" s="96" t="n">
        <f aca="false">BR4520-2.5</f>
        <v>-2.5</v>
      </c>
    </row>
    <row r="4521" customFormat="false" ht="12" hidden="false" customHeight="false" outlineLevel="0" collapsed="false">
      <c r="BS4521" s="96" t="n">
        <f aca="false">BR4521-2.5</f>
        <v>-2.5</v>
      </c>
    </row>
    <row r="4522" customFormat="false" ht="12" hidden="false" customHeight="false" outlineLevel="0" collapsed="false">
      <c r="BS4522" s="96" t="n">
        <f aca="false">BR4522-2.5</f>
        <v>-2.5</v>
      </c>
    </row>
    <row r="4523" customFormat="false" ht="12" hidden="false" customHeight="false" outlineLevel="0" collapsed="false">
      <c r="BS4523" s="96" t="n">
        <f aca="false">BR4523-2.5</f>
        <v>-2.5</v>
      </c>
    </row>
    <row r="4524" customFormat="false" ht="12" hidden="false" customHeight="false" outlineLevel="0" collapsed="false">
      <c r="BS4524" s="96" t="n">
        <f aca="false">BR4524-2.5</f>
        <v>-2.5</v>
      </c>
    </row>
    <row r="4525" customFormat="false" ht="12" hidden="false" customHeight="false" outlineLevel="0" collapsed="false">
      <c r="BS4525" s="96" t="n">
        <f aca="false">BR4525-2.5</f>
        <v>-2.5</v>
      </c>
    </row>
    <row r="4526" customFormat="false" ht="12" hidden="false" customHeight="false" outlineLevel="0" collapsed="false">
      <c r="BS4526" s="96" t="n">
        <f aca="false">BR4526-2.5</f>
        <v>-2.5</v>
      </c>
    </row>
    <row r="4527" customFormat="false" ht="12" hidden="false" customHeight="false" outlineLevel="0" collapsed="false">
      <c r="BS4527" s="96" t="n">
        <f aca="false">BR4527-2.5</f>
        <v>-2.5</v>
      </c>
    </row>
    <row r="4528" customFormat="false" ht="12" hidden="false" customHeight="false" outlineLevel="0" collapsed="false">
      <c r="BS4528" s="96" t="n">
        <f aca="false">BR4528-2.5</f>
        <v>-2.5</v>
      </c>
    </row>
    <row r="4529" customFormat="false" ht="12" hidden="false" customHeight="false" outlineLevel="0" collapsed="false">
      <c r="BS4529" s="96" t="n">
        <f aca="false">BR4529-2.5</f>
        <v>-2.5</v>
      </c>
    </row>
    <row r="4530" customFormat="false" ht="12" hidden="false" customHeight="false" outlineLevel="0" collapsed="false">
      <c r="BS4530" s="96" t="n">
        <f aca="false">BR4530-2.5</f>
        <v>-2.5</v>
      </c>
    </row>
    <row r="4531" customFormat="false" ht="12" hidden="false" customHeight="false" outlineLevel="0" collapsed="false">
      <c r="BS4531" s="96" t="n">
        <f aca="false">BR4531-2.5</f>
        <v>-2.5</v>
      </c>
    </row>
    <row r="4532" customFormat="false" ht="12" hidden="false" customHeight="false" outlineLevel="0" collapsed="false">
      <c r="BS4532" s="96" t="n">
        <f aca="false">BR4532-2.5</f>
        <v>-2.5</v>
      </c>
    </row>
    <row r="4533" customFormat="false" ht="12" hidden="false" customHeight="false" outlineLevel="0" collapsed="false">
      <c r="BS4533" s="96" t="n">
        <f aca="false">BR4533-2.5</f>
        <v>-2.5</v>
      </c>
    </row>
    <row r="4534" customFormat="false" ht="12" hidden="false" customHeight="false" outlineLevel="0" collapsed="false">
      <c r="BS4534" s="96" t="n">
        <f aca="false">BR4534-2.5</f>
        <v>-2.5</v>
      </c>
    </row>
    <row r="4535" customFormat="false" ht="12" hidden="false" customHeight="false" outlineLevel="0" collapsed="false">
      <c r="BS4535" s="96" t="n">
        <f aca="false">BR4535-2.5</f>
        <v>-2.5</v>
      </c>
    </row>
    <row r="4536" customFormat="false" ht="12" hidden="false" customHeight="false" outlineLevel="0" collapsed="false">
      <c r="BS4536" s="96" t="n">
        <f aca="false">BR4536-2.5</f>
        <v>-2.5</v>
      </c>
    </row>
    <row r="4537" customFormat="false" ht="12" hidden="false" customHeight="false" outlineLevel="0" collapsed="false">
      <c r="BS4537" s="96" t="n">
        <f aca="false">BR4537-2.5</f>
        <v>-2.5</v>
      </c>
    </row>
    <row r="4538" customFormat="false" ht="12" hidden="false" customHeight="false" outlineLevel="0" collapsed="false">
      <c r="BS4538" s="96" t="n">
        <f aca="false">BR4538-2.5</f>
        <v>-2.5</v>
      </c>
    </row>
    <row r="4539" customFormat="false" ht="12" hidden="false" customHeight="false" outlineLevel="0" collapsed="false">
      <c r="BS4539" s="96" t="n">
        <f aca="false">BR4539-2.5</f>
        <v>-2.5</v>
      </c>
    </row>
    <row r="4540" customFormat="false" ht="12" hidden="false" customHeight="false" outlineLevel="0" collapsed="false">
      <c r="BS4540" s="96" t="n">
        <f aca="false">BR4540-2.5</f>
        <v>-2.5</v>
      </c>
    </row>
    <row r="4541" customFormat="false" ht="12" hidden="false" customHeight="false" outlineLevel="0" collapsed="false">
      <c r="BS4541" s="96" t="n">
        <f aca="false">BR4541-2.5</f>
        <v>-2.5</v>
      </c>
    </row>
    <row r="4542" customFormat="false" ht="12" hidden="false" customHeight="false" outlineLevel="0" collapsed="false">
      <c r="BS4542" s="96" t="n">
        <f aca="false">BR4542-2.5</f>
        <v>-2.5</v>
      </c>
    </row>
    <row r="4543" customFormat="false" ht="12" hidden="false" customHeight="false" outlineLevel="0" collapsed="false">
      <c r="BS4543" s="96" t="n">
        <f aca="false">BR4543-2.5</f>
        <v>-2.5</v>
      </c>
    </row>
    <row r="4544" customFormat="false" ht="12" hidden="false" customHeight="false" outlineLevel="0" collapsed="false">
      <c r="BS4544" s="96" t="n">
        <f aca="false">BR4544-2.5</f>
        <v>-2.5</v>
      </c>
    </row>
    <row r="4545" customFormat="false" ht="12" hidden="false" customHeight="false" outlineLevel="0" collapsed="false">
      <c r="BS4545" s="96" t="n">
        <f aca="false">BR4545-2.5</f>
        <v>-2.5</v>
      </c>
    </row>
    <row r="4546" customFormat="false" ht="12" hidden="false" customHeight="false" outlineLevel="0" collapsed="false">
      <c r="BS4546" s="96" t="n">
        <f aca="false">BR4546-2.5</f>
        <v>-2.5</v>
      </c>
    </row>
    <row r="4547" customFormat="false" ht="12" hidden="false" customHeight="false" outlineLevel="0" collapsed="false">
      <c r="BS4547" s="96" t="n">
        <f aca="false">BR4547-2.5</f>
        <v>-2.5</v>
      </c>
    </row>
    <row r="4548" customFormat="false" ht="12" hidden="false" customHeight="false" outlineLevel="0" collapsed="false">
      <c r="BS4548" s="96" t="n">
        <f aca="false">BR4548-2.5</f>
        <v>-2.5</v>
      </c>
    </row>
    <row r="4549" customFormat="false" ht="12" hidden="false" customHeight="false" outlineLevel="0" collapsed="false">
      <c r="BS4549" s="96" t="n">
        <f aca="false">BR4549-2.5</f>
        <v>-2.5</v>
      </c>
    </row>
    <row r="4550" customFormat="false" ht="12" hidden="false" customHeight="false" outlineLevel="0" collapsed="false">
      <c r="BS4550" s="96" t="n">
        <f aca="false">BR4550-2.5</f>
        <v>-2.5</v>
      </c>
    </row>
    <row r="4551" customFormat="false" ht="12" hidden="false" customHeight="false" outlineLevel="0" collapsed="false">
      <c r="BS4551" s="96" t="n">
        <f aca="false">BR4551-2.5</f>
        <v>-2.5</v>
      </c>
    </row>
    <row r="4552" customFormat="false" ht="12" hidden="false" customHeight="false" outlineLevel="0" collapsed="false">
      <c r="BS4552" s="96" t="n">
        <f aca="false">BR4552-2.5</f>
        <v>-2.5</v>
      </c>
    </row>
    <row r="4553" customFormat="false" ht="12" hidden="false" customHeight="false" outlineLevel="0" collapsed="false">
      <c r="BS4553" s="96" t="n">
        <f aca="false">BR4553-2.5</f>
        <v>-2.5</v>
      </c>
    </row>
    <row r="4554" customFormat="false" ht="12" hidden="false" customHeight="false" outlineLevel="0" collapsed="false">
      <c r="BS4554" s="96" t="n">
        <f aca="false">BR4554-2.5</f>
        <v>-2.5</v>
      </c>
    </row>
    <row r="4555" customFormat="false" ht="12" hidden="false" customHeight="false" outlineLevel="0" collapsed="false">
      <c r="BS4555" s="96" t="n">
        <f aca="false">BR4555-2.5</f>
        <v>-2.5</v>
      </c>
    </row>
    <row r="4556" customFormat="false" ht="12" hidden="false" customHeight="false" outlineLevel="0" collapsed="false">
      <c r="BS4556" s="96" t="n">
        <f aca="false">BR4556-2.5</f>
        <v>-2.5</v>
      </c>
    </row>
    <row r="4557" customFormat="false" ht="12" hidden="false" customHeight="false" outlineLevel="0" collapsed="false">
      <c r="BS4557" s="96" t="n">
        <f aca="false">BR4557-2.5</f>
        <v>-2.5</v>
      </c>
    </row>
    <row r="4558" customFormat="false" ht="12" hidden="false" customHeight="false" outlineLevel="0" collapsed="false">
      <c r="BS4558" s="96" t="n">
        <f aca="false">BR4558-2.5</f>
        <v>-2.5</v>
      </c>
    </row>
    <row r="4559" customFormat="false" ht="12" hidden="false" customHeight="false" outlineLevel="0" collapsed="false">
      <c r="BS4559" s="96" t="n">
        <f aca="false">BR4559-2.5</f>
        <v>-2.5</v>
      </c>
    </row>
    <row r="4560" customFormat="false" ht="12" hidden="false" customHeight="false" outlineLevel="0" collapsed="false">
      <c r="BS4560" s="96" t="n">
        <f aca="false">BR4560-2.5</f>
        <v>-2.5</v>
      </c>
    </row>
    <row r="4561" customFormat="false" ht="12" hidden="false" customHeight="false" outlineLevel="0" collapsed="false">
      <c r="BS4561" s="96" t="n">
        <f aca="false">BR4561-2.5</f>
        <v>-2.5</v>
      </c>
    </row>
    <row r="4562" customFormat="false" ht="12" hidden="false" customHeight="false" outlineLevel="0" collapsed="false">
      <c r="BS4562" s="96" t="n">
        <f aca="false">BR4562-2.5</f>
        <v>-2.5</v>
      </c>
    </row>
    <row r="4563" customFormat="false" ht="12" hidden="false" customHeight="false" outlineLevel="0" collapsed="false">
      <c r="BS4563" s="96" t="n">
        <f aca="false">BR4563-2.5</f>
        <v>-2.5</v>
      </c>
    </row>
    <row r="4564" customFormat="false" ht="12" hidden="false" customHeight="false" outlineLevel="0" collapsed="false">
      <c r="BS4564" s="96" t="n">
        <f aca="false">BR4564-2.5</f>
        <v>-2.5</v>
      </c>
    </row>
    <row r="4565" customFormat="false" ht="12" hidden="false" customHeight="false" outlineLevel="0" collapsed="false">
      <c r="BS4565" s="96" t="n">
        <f aca="false">BR4565-2.5</f>
        <v>-2.5</v>
      </c>
    </row>
    <row r="4566" customFormat="false" ht="12" hidden="false" customHeight="false" outlineLevel="0" collapsed="false">
      <c r="BS4566" s="96" t="n">
        <f aca="false">BR4566-2.5</f>
        <v>-2.5</v>
      </c>
    </row>
    <row r="4567" customFormat="false" ht="12" hidden="false" customHeight="false" outlineLevel="0" collapsed="false">
      <c r="BS4567" s="96" t="n">
        <f aca="false">BR4567-2.5</f>
        <v>-2.5</v>
      </c>
    </row>
    <row r="4568" customFormat="false" ht="12" hidden="false" customHeight="false" outlineLevel="0" collapsed="false">
      <c r="BS4568" s="96" t="n">
        <f aca="false">BR4568-2.5</f>
        <v>-2.5</v>
      </c>
    </row>
    <row r="4569" customFormat="false" ht="12" hidden="false" customHeight="false" outlineLevel="0" collapsed="false">
      <c r="BS4569" s="96" t="n">
        <f aca="false">BR4569-2.5</f>
        <v>-2.5</v>
      </c>
    </row>
    <row r="4570" customFormat="false" ht="12" hidden="false" customHeight="false" outlineLevel="0" collapsed="false">
      <c r="BS4570" s="96" t="n">
        <f aca="false">BR4570-2.5</f>
        <v>-2.5</v>
      </c>
    </row>
    <row r="4571" customFormat="false" ht="12" hidden="false" customHeight="false" outlineLevel="0" collapsed="false">
      <c r="BS4571" s="96" t="n">
        <f aca="false">BR4571-2.5</f>
        <v>-2.5</v>
      </c>
    </row>
    <row r="4572" customFormat="false" ht="12" hidden="false" customHeight="false" outlineLevel="0" collapsed="false">
      <c r="BS4572" s="96" t="n">
        <f aca="false">BR4572-2.5</f>
        <v>-2.5</v>
      </c>
    </row>
    <row r="4573" customFormat="false" ht="12" hidden="false" customHeight="false" outlineLevel="0" collapsed="false">
      <c r="BS4573" s="96" t="n">
        <f aca="false">BR4573-2.5</f>
        <v>-2.5</v>
      </c>
    </row>
    <row r="4574" customFormat="false" ht="12" hidden="false" customHeight="false" outlineLevel="0" collapsed="false">
      <c r="BS4574" s="96" t="n">
        <f aca="false">BR4574-2.5</f>
        <v>-2.5</v>
      </c>
    </row>
    <row r="4575" customFormat="false" ht="12" hidden="false" customHeight="false" outlineLevel="0" collapsed="false">
      <c r="BS4575" s="96" t="n">
        <f aca="false">BR4575-2.5</f>
        <v>-2.5</v>
      </c>
    </row>
    <row r="4576" customFormat="false" ht="12" hidden="false" customHeight="false" outlineLevel="0" collapsed="false">
      <c r="BS4576" s="96" t="n">
        <f aca="false">BR4576-2.5</f>
        <v>-2.5</v>
      </c>
    </row>
    <row r="4577" customFormat="false" ht="12" hidden="false" customHeight="false" outlineLevel="0" collapsed="false">
      <c r="BS4577" s="96" t="n">
        <f aca="false">BR4577-2.5</f>
        <v>-2.5</v>
      </c>
    </row>
    <row r="4578" customFormat="false" ht="12" hidden="false" customHeight="false" outlineLevel="0" collapsed="false">
      <c r="BS4578" s="96" t="n">
        <f aca="false">BR4578-2.5</f>
        <v>-2.5</v>
      </c>
    </row>
    <row r="4579" customFormat="false" ht="12" hidden="false" customHeight="false" outlineLevel="0" collapsed="false">
      <c r="BS4579" s="96" t="n">
        <f aca="false">BR4579-2.5</f>
        <v>-2.5</v>
      </c>
    </row>
    <row r="4580" customFormat="false" ht="12" hidden="false" customHeight="false" outlineLevel="0" collapsed="false">
      <c r="BS4580" s="96" t="n">
        <f aca="false">BR4580-2.5</f>
        <v>-2.5</v>
      </c>
    </row>
    <row r="4581" customFormat="false" ht="12" hidden="false" customHeight="false" outlineLevel="0" collapsed="false">
      <c r="BS4581" s="96" t="n">
        <f aca="false">BR4581-2.5</f>
        <v>-2.5</v>
      </c>
    </row>
    <row r="4582" customFormat="false" ht="12" hidden="false" customHeight="false" outlineLevel="0" collapsed="false">
      <c r="BS4582" s="96" t="n">
        <f aca="false">BR4582-2.5</f>
        <v>-2.5</v>
      </c>
    </row>
    <row r="4583" customFormat="false" ht="12" hidden="false" customHeight="false" outlineLevel="0" collapsed="false">
      <c r="BS4583" s="96" t="n">
        <f aca="false">BR4583-2.5</f>
        <v>-2.5</v>
      </c>
    </row>
    <row r="4584" customFormat="false" ht="12" hidden="false" customHeight="false" outlineLevel="0" collapsed="false">
      <c r="BS4584" s="96" t="n">
        <f aca="false">BR4584-2.5</f>
        <v>-2.5</v>
      </c>
    </row>
    <row r="4585" customFormat="false" ht="12" hidden="false" customHeight="false" outlineLevel="0" collapsed="false">
      <c r="BS4585" s="96" t="n">
        <f aca="false">BR4585-2.5</f>
        <v>-2.5</v>
      </c>
    </row>
    <row r="4586" customFormat="false" ht="12" hidden="false" customHeight="false" outlineLevel="0" collapsed="false">
      <c r="BS4586" s="96" t="n">
        <f aca="false">BR4586-2.5</f>
        <v>-2.5</v>
      </c>
    </row>
    <row r="4587" customFormat="false" ht="12" hidden="false" customHeight="false" outlineLevel="0" collapsed="false">
      <c r="BS4587" s="96" t="n">
        <f aca="false">BR4587-2.5</f>
        <v>-2.5</v>
      </c>
    </row>
    <row r="4588" customFormat="false" ht="12" hidden="false" customHeight="false" outlineLevel="0" collapsed="false">
      <c r="BS4588" s="96" t="n">
        <f aca="false">BR4588-2.5</f>
        <v>-2.5</v>
      </c>
    </row>
    <row r="4589" customFormat="false" ht="12" hidden="false" customHeight="false" outlineLevel="0" collapsed="false">
      <c r="BS4589" s="96" t="n">
        <f aca="false">BR4589-2.5</f>
        <v>-2.5</v>
      </c>
    </row>
    <row r="4590" customFormat="false" ht="12" hidden="false" customHeight="false" outlineLevel="0" collapsed="false">
      <c r="BS4590" s="96" t="n">
        <f aca="false">BR4590-2.5</f>
        <v>-2.5</v>
      </c>
    </row>
    <row r="4591" customFormat="false" ht="12" hidden="false" customHeight="false" outlineLevel="0" collapsed="false">
      <c r="BS4591" s="96" t="n">
        <f aca="false">BR4591-2.5</f>
        <v>-2.5</v>
      </c>
    </row>
    <row r="4592" customFormat="false" ht="12" hidden="false" customHeight="false" outlineLevel="0" collapsed="false">
      <c r="BS4592" s="96" t="n">
        <f aca="false">BR4592-2.5</f>
        <v>-2.5</v>
      </c>
    </row>
    <row r="4593" customFormat="false" ht="12" hidden="false" customHeight="false" outlineLevel="0" collapsed="false">
      <c r="BS4593" s="96" t="n">
        <f aca="false">BR4593-2.5</f>
        <v>-2.5</v>
      </c>
    </row>
    <row r="4594" customFormat="false" ht="12" hidden="false" customHeight="false" outlineLevel="0" collapsed="false">
      <c r="BS4594" s="96" t="n">
        <f aca="false">BR4594-2.5</f>
        <v>-2.5</v>
      </c>
    </row>
    <row r="4595" customFormat="false" ht="12" hidden="false" customHeight="false" outlineLevel="0" collapsed="false">
      <c r="BS4595" s="96" t="n">
        <f aca="false">BR4595-2.5</f>
        <v>-2.5</v>
      </c>
    </row>
    <row r="4596" customFormat="false" ht="12" hidden="false" customHeight="false" outlineLevel="0" collapsed="false">
      <c r="BS4596" s="96" t="n">
        <f aca="false">BR4596-2.5</f>
        <v>-2.5</v>
      </c>
    </row>
    <row r="4597" customFormat="false" ht="12" hidden="false" customHeight="false" outlineLevel="0" collapsed="false">
      <c r="BS4597" s="96" t="n">
        <f aca="false">BR4597-2.5</f>
        <v>-2.5</v>
      </c>
    </row>
    <row r="4598" customFormat="false" ht="12" hidden="false" customHeight="false" outlineLevel="0" collapsed="false">
      <c r="BS4598" s="96" t="n">
        <f aca="false">BR4598-2.5</f>
        <v>-2.5</v>
      </c>
    </row>
    <row r="4599" customFormat="false" ht="12" hidden="false" customHeight="false" outlineLevel="0" collapsed="false">
      <c r="BS4599" s="96" t="n">
        <f aca="false">BR4599-2.5</f>
        <v>-2.5</v>
      </c>
    </row>
    <row r="4600" customFormat="false" ht="12" hidden="false" customHeight="false" outlineLevel="0" collapsed="false">
      <c r="BS4600" s="96" t="n">
        <f aca="false">BR4600-2.5</f>
        <v>-2.5</v>
      </c>
    </row>
    <row r="4601" customFormat="false" ht="12" hidden="false" customHeight="false" outlineLevel="0" collapsed="false">
      <c r="BS4601" s="96" t="n">
        <f aca="false">BR4601-2.5</f>
        <v>-2.5</v>
      </c>
    </row>
    <row r="4602" customFormat="false" ht="12" hidden="false" customHeight="false" outlineLevel="0" collapsed="false">
      <c r="BS4602" s="96" t="n">
        <f aca="false">BR4602-2.5</f>
        <v>-2.5</v>
      </c>
    </row>
    <row r="4603" customFormat="false" ht="12" hidden="false" customHeight="false" outlineLevel="0" collapsed="false">
      <c r="BS4603" s="96" t="n">
        <f aca="false">BR4603-2.5</f>
        <v>-2.5</v>
      </c>
    </row>
    <row r="4604" customFormat="false" ht="12" hidden="false" customHeight="false" outlineLevel="0" collapsed="false">
      <c r="BS4604" s="96" t="n">
        <f aca="false">BR4604-2.5</f>
        <v>-2.5</v>
      </c>
    </row>
    <row r="4605" customFormat="false" ht="12" hidden="false" customHeight="false" outlineLevel="0" collapsed="false">
      <c r="BS4605" s="96" t="n">
        <f aca="false">BR4605-2.5</f>
        <v>-2.5</v>
      </c>
    </row>
    <row r="4606" customFormat="false" ht="12" hidden="false" customHeight="false" outlineLevel="0" collapsed="false">
      <c r="BS4606" s="96" t="n">
        <f aca="false">BR4606-2.5</f>
        <v>-2.5</v>
      </c>
    </row>
    <row r="4607" customFormat="false" ht="12" hidden="false" customHeight="false" outlineLevel="0" collapsed="false">
      <c r="BS4607" s="96" t="n">
        <f aca="false">BR4607-2.5</f>
        <v>-2.5</v>
      </c>
    </row>
    <row r="4608" customFormat="false" ht="12" hidden="false" customHeight="false" outlineLevel="0" collapsed="false">
      <c r="BS4608" s="96" t="n">
        <f aca="false">BR4608-2.5</f>
        <v>-2.5</v>
      </c>
    </row>
    <row r="4609" customFormat="false" ht="12" hidden="false" customHeight="false" outlineLevel="0" collapsed="false">
      <c r="BS4609" s="96" t="n">
        <f aca="false">BR4609-2.5</f>
        <v>-2.5</v>
      </c>
    </row>
    <row r="4610" customFormat="false" ht="12" hidden="false" customHeight="false" outlineLevel="0" collapsed="false">
      <c r="BS4610" s="96" t="n">
        <f aca="false">BR4610-2.5</f>
        <v>-2.5</v>
      </c>
    </row>
    <row r="4611" customFormat="false" ht="12" hidden="false" customHeight="false" outlineLevel="0" collapsed="false">
      <c r="BS4611" s="96" t="n">
        <f aca="false">BR4611-2.5</f>
        <v>-2.5</v>
      </c>
    </row>
    <row r="4612" customFormat="false" ht="12" hidden="false" customHeight="false" outlineLevel="0" collapsed="false">
      <c r="BS4612" s="96" t="n">
        <f aca="false">BR4612-2.5</f>
        <v>-2.5</v>
      </c>
    </row>
    <row r="4613" customFormat="false" ht="12" hidden="false" customHeight="false" outlineLevel="0" collapsed="false">
      <c r="BS4613" s="96" t="n">
        <f aca="false">BR4613-2.5</f>
        <v>-2.5</v>
      </c>
    </row>
    <row r="4614" customFormat="false" ht="12" hidden="false" customHeight="false" outlineLevel="0" collapsed="false">
      <c r="BS4614" s="96" t="n">
        <f aca="false">BR4614-2.5</f>
        <v>-2.5</v>
      </c>
    </row>
    <row r="4615" customFormat="false" ht="12" hidden="false" customHeight="false" outlineLevel="0" collapsed="false">
      <c r="BS4615" s="96" t="n">
        <f aca="false">BR4615-2.5</f>
        <v>-2.5</v>
      </c>
    </row>
    <row r="4616" customFormat="false" ht="12" hidden="false" customHeight="false" outlineLevel="0" collapsed="false">
      <c r="BS4616" s="96" t="n">
        <f aca="false">BR4616-2.5</f>
        <v>-2.5</v>
      </c>
    </row>
    <row r="4617" customFormat="false" ht="12" hidden="false" customHeight="false" outlineLevel="0" collapsed="false">
      <c r="BS4617" s="96" t="n">
        <f aca="false">BR4617-2.5</f>
        <v>-2.5</v>
      </c>
    </row>
    <row r="4618" customFormat="false" ht="12" hidden="false" customHeight="false" outlineLevel="0" collapsed="false">
      <c r="BS4618" s="96" t="n">
        <f aca="false">BR4618-2.5</f>
        <v>-2.5</v>
      </c>
    </row>
    <row r="4619" customFormat="false" ht="12" hidden="false" customHeight="false" outlineLevel="0" collapsed="false">
      <c r="BS4619" s="96" t="n">
        <f aca="false">BR4619-2.5</f>
        <v>-2.5</v>
      </c>
    </row>
    <row r="4620" customFormat="false" ht="12" hidden="false" customHeight="false" outlineLevel="0" collapsed="false">
      <c r="BS4620" s="96" t="n">
        <f aca="false">BR4620-2.5</f>
        <v>-2.5</v>
      </c>
    </row>
    <row r="4621" customFormat="false" ht="12" hidden="false" customHeight="false" outlineLevel="0" collapsed="false">
      <c r="BS4621" s="96" t="n">
        <f aca="false">BR4621-2.5</f>
        <v>-2.5</v>
      </c>
    </row>
    <row r="4622" customFormat="false" ht="12" hidden="false" customHeight="false" outlineLevel="0" collapsed="false">
      <c r="BS4622" s="96" t="n">
        <f aca="false">BR4622-2.5</f>
        <v>-2.5</v>
      </c>
    </row>
    <row r="4623" customFormat="false" ht="12" hidden="false" customHeight="false" outlineLevel="0" collapsed="false">
      <c r="BS4623" s="96" t="n">
        <f aca="false">BR4623-2.5</f>
        <v>-2.5</v>
      </c>
    </row>
    <row r="4624" customFormat="false" ht="12" hidden="false" customHeight="false" outlineLevel="0" collapsed="false">
      <c r="BS4624" s="96" t="n">
        <f aca="false">BR4624-2.5</f>
        <v>-2.5</v>
      </c>
    </row>
    <row r="4625" customFormat="false" ht="12" hidden="false" customHeight="false" outlineLevel="0" collapsed="false">
      <c r="BS4625" s="96" t="n">
        <f aca="false">BR4625-2.5</f>
        <v>-2.5</v>
      </c>
    </row>
    <row r="4626" customFormat="false" ht="12" hidden="false" customHeight="false" outlineLevel="0" collapsed="false">
      <c r="BS4626" s="96" t="n">
        <f aca="false">BR4626-2.5</f>
        <v>-2.5</v>
      </c>
    </row>
    <row r="4627" customFormat="false" ht="12" hidden="false" customHeight="false" outlineLevel="0" collapsed="false">
      <c r="BS4627" s="96" t="n">
        <f aca="false">BR4627-2.5</f>
        <v>-2.5</v>
      </c>
    </row>
    <row r="4628" customFormat="false" ht="12" hidden="false" customHeight="false" outlineLevel="0" collapsed="false">
      <c r="BS4628" s="96" t="n">
        <f aca="false">BR4628-2.5</f>
        <v>-2.5</v>
      </c>
    </row>
    <row r="4629" customFormat="false" ht="12" hidden="false" customHeight="false" outlineLevel="0" collapsed="false">
      <c r="BS4629" s="96" t="n">
        <f aca="false">BR4629-2.5</f>
        <v>-2.5</v>
      </c>
    </row>
    <row r="4630" customFormat="false" ht="12" hidden="false" customHeight="false" outlineLevel="0" collapsed="false">
      <c r="BS4630" s="96" t="n">
        <f aca="false">BR4630-2.5</f>
        <v>-2.5</v>
      </c>
    </row>
    <row r="4631" customFormat="false" ht="12" hidden="false" customHeight="false" outlineLevel="0" collapsed="false">
      <c r="BS4631" s="96" t="n">
        <f aca="false">BR4631-2.5</f>
        <v>-2.5</v>
      </c>
    </row>
    <row r="4632" customFormat="false" ht="12" hidden="false" customHeight="false" outlineLevel="0" collapsed="false">
      <c r="BS4632" s="96" t="n">
        <f aca="false">BR4632-2.5</f>
        <v>-2.5</v>
      </c>
    </row>
    <row r="4633" customFormat="false" ht="12" hidden="false" customHeight="false" outlineLevel="0" collapsed="false">
      <c r="BS4633" s="96" t="n">
        <f aca="false">BR4633-2.5</f>
        <v>-2.5</v>
      </c>
    </row>
    <row r="4634" customFormat="false" ht="12" hidden="false" customHeight="false" outlineLevel="0" collapsed="false">
      <c r="BS4634" s="96" t="n">
        <f aca="false">BR4634-2.5</f>
        <v>-2.5</v>
      </c>
    </row>
    <row r="4635" customFormat="false" ht="12" hidden="false" customHeight="false" outlineLevel="0" collapsed="false">
      <c r="BS4635" s="96" t="n">
        <f aca="false">BR4635-2.5</f>
        <v>-2.5</v>
      </c>
    </row>
    <row r="4636" customFormat="false" ht="12" hidden="false" customHeight="false" outlineLevel="0" collapsed="false">
      <c r="BS4636" s="96" t="n">
        <f aca="false">BR4636-2.5</f>
        <v>-2.5</v>
      </c>
    </row>
    <row r="4637" customFormat="false" ht="12" hidden="false" customHeight="false" outlineLevel="0" collapsed="false">
      <c r="BS4637" s="96" t="n">
        <f aca="false">BR4637-2.5</f>
        <v>-2.5</v>
      </c>
    </row>
    <row r="4638" customFormat="false" ht="12" hidden="false" customHeight="false" outlineLevel="0" collapsed="false">
      <c r="BS4638" s="96" t="n">
        <f aca="false">BR4638-2.5</f>
        <v>-2.5</v>
      </c>
    </row>
    <row r="4639" customFormat="false" ht="12" hidden="false" customHeight="false" outlineLevel="0" collapsed="false">
      <c r="BS4639" s="96" t="n">
        <f aca="false">BR4639-2.5</f>
        <v>-2.5</v>
      </c>
    </row>
    <row r="4640" customFormat="false" ht="12" hidden="false" customHeight="false" outlineLevel="0" collapsed="false">
      <c r="BS4640" s="96" t="n">
        <f aca="false">BR4640-2.5</f>
        <v>-2.5</v>
      </c>
    </row>
    <row r="4641" customFormat="false" ht="12" hidden="false" customHeight="false" outlineLevel="0" collapsed="false">
      <c r="BS4641" s="96" t="n">
        <f aca="false">BR4641-2.5</f>
        <v>-2.5</v>
      </c>
    </row>
    <row r="4642" customFormat="false" ht="12" hidden="false" customHeight="false" outlineLevel="0" collapsed="false">
      <c r="BS4642" s="96" t="n">
        <f aca="false">BR4642-2.5</f>
        <v>-2.5</v>
      </c>
    </row>
    <row r="4643" customFormat="false" ht="12" hidden="false" customHeight="false" outlineLevel="0" collapsed="false">
      <c r="BS4643" s="96" t="n">
        <f aca="false">BR4643-2.5</f>
        <v>-2.5</v>
      </c>
    </row>
    <row r="4644" customFormat="false" ht="12" hidden="false" customHeight="false" outlineLevel="0" collapsed="false">
      <c r="BS4644" s="96" t="n">
        <f aca="false">BR4644-2.5</f>
        <v>-2.5</v>
      </c>
    </row>
    <row r="4645" customFormat="false" ht="12" hidden="false" customHeight="false" outlineLevel="0" collapsed="false">
      <c r="BS4645" s="96" t="n">
        <f aca="false">BR4645-2.5</f>
        <v>-2.5</v>
      </c>
    </row>
    <row r="4646" customFormat="false" ht="12" hidden="false" customHeight="false" outlineLevel="0" collapsed="false">
      <c r="BS4646" s="96" t="n">
        <f aca="false">BR4646-2.5</f>
        <v>-2.5</v>
      </c>
    </row>
    <row r="4647" customFormat="false" ht="12" hidden="false" customHeight="false" outlineLevel="0" collapsed="false">
      <c r="BS4647" s="96" t="n">
        <f aca="false">BR4647-2.5</f>
        <v>-2.5</v>
      </c>
    </row>
    <row r="4648" customFormat="false" ht="12" hidden="false" customHeight="false" outlineLevel="0" collapsed="false">
      <c r="BS4648" s="96" t="n">
        <f aca="false">BR4648-2.5</f>
        <v>-2.5</v>
      </c>
    </row>
    <row r="4649" customFormat="false" ht="12" hidden="false" customHeight="false" outlineLevel="0" collapsed="false">
      <c r="BS4649" s="96" t="n">
        <f aca="false">BR4649-2.5</f>
        <v>-2.5</v>
      </c>
    </row>
    <row r="4650" customFormat="false" ht="12" hidden="false" customHeight="false" outlineLevel="0" collapsed="false">
      <c r="BS4650" s="96" t="n">
        <f aca="false">BR4650-2.5</f>
        <v>-2.5</v>
      </c>
    </row>
    <row r="4651" customFormat="false" ht="12" hidden="false" customHeight="false" outlineLevel="0" collapsed="false">
      <c r="BS4651" s="96" t="n">
        <f aca="false">BR4651-2.5</f>
        <v>-2.5</v>
      </c>
    </row>
    <row r="4652" customFormat="false" ht="12" hidden="false" customHeight="false" outlineLevel="0" collapsed="false">
      <c r="BS4652" s="96" t="n">
        <f aca="false">BR4652-2.5</f>
        <v>-2.5</v>
      </c>
    </row>
    <row r="4653" customFormat="false" ht="12" hidden="false" customHeight="false" outlineLevel="0" collapsed="false">
      <c r="BS4653" s="96" t="n">
        <f aca="false">BR4653-2.5</f>
        <v>-2.5</v>
      </c>
    </row>
    <row r="4654" customFormat="false" ht="12" hidden="false" customHeight="false" outlineLevel="0" collapsed="false">
      <c r="BS4654" s="96" t="n">
        <f aca="false">BR4654-2.5</f>
        <v>-2.5</v>
      </c>
    </row>
    <row r="4655" customFormat="false" ht="12" hidden="false" customHeight="false" outlineLevel="0" collapsed="false">
      <c r="BS4655" s="96" t="n">
        <f aca="false">BR4655-2.5</f>
        <v>-2.5</v>
      </c>
    </row>
    <row r="4656" customFormat="false" ht="12" hidden="false" customHeight="false" outlineLevel="0" collapsed="false">
      <c r="BS4656" s="96" t="n">
        <f aca="false">BR4656-2.5</f>
        <v>-2.5</v>
      </c>
    </row>
    <row r="4657" customFormat="false" ht="12" hidden="false" customHeight="false" outlineLevel="0" collapsed="false">
      <c r="BS4657" s="96" t="n">
        <f aca="false">BR4657-2.5</f>
        <v>-2.5</v>
      </c>
    </row>
    <row r="4658" customFormat="false" ht="12" hidden="false" customHeight="false" outlineLevel="0" collapsed="false">
      <c r="BS4658" s="96" t="n">
        <f aca="false">BR4658-2.5</f>
        <v>-2.5</v>
      </c>
    </row>
    <row r="4659" customFormat="false" ht="12" hidden="false" customHeight="false" outlineLevel="0" collapsed="false">
      <c r="BS4659" s="96" t="n">
        <f aca="false">BR4659-2.5</f>
        <v>-2.5</v>
      </c>
    </row>
    <row r="4660" customFormat="false" ht="12" hidden="false" customHeight="false" outlineLevel="0" collapsed="false">
      <c r="BS4660" s="96" t="n">
        <f aca="false">BR4660-2.5</f>
        <v>-2.5</v>
      </c>
    </row>
    <row r="4661" customFormat="false" ht="12" hidden="false" customHeight="false" outlineLevel="0" collapsed="false">
      <c r="BS4661" s="96" t="n">
        <f aca="false">BR4661-2.5</f>
        <v>-2.5</v>
      </c>
    </row>
    <row r="4662" customFormat="false" ht="12" hidden="false" customHeight="false" outlineLevel="0" collapsed="false">
      <c r="BS4662" s="96" t="n">
        <f aca="false">BR4662-2.5</f>
        <v>-2.5</v>
      </c>
    </row>
    <row r="4663" customFormat="false" ht="12" hidden="false" customHeight="false" outlineLevel="0" collapsed="false">
      <c r="BS4663" s="96" t="n">
        <f aca="false">BR4663-2.5</f>
        <v>-2.5</v>
      </c>
    </row>
    <row r="4664" customFormat="false" ht="12" hidden="false" customHeight="false" outlineLevel="0" collapsed="false">
      <c r="BS4664" s="96" t="n">
        <f aca="false">BR4664-2.5</f>
        <v>-2.5</v>
      </c>
    </row>
    <row r="4665" customFormat="false" ht="12" hidden="false" customHeight="false" outlineLevel="0" collapsed="false">
      <c r="BS4665" s="96" t="n">
        <f aca="false">BR4665-2.5</f>
        <v>-2.5</v>
      </c>
    </row>
    <row r="4666" customFormat="false" ht="12" hidden="false" customHeight="false" outlineLevel="0" collapsed="false">
      <c r="BS4666" s="96" t="n">
        <f aca="false">BR4666-2.5</f>
        <v>-2.5</v>
      </c>
    </row>
    <row r="4667" customFormat="false" ht="12" hidden="false" customHeight="false" outlineLevel="0" collapsed="false">
      <c r="BS4667" s="96" t="n">
        <f aca="false">BR4667-2.5</f>
        <v>-2.5</v>
      </c>
    </row>
    <row r="4668" customFormat="false" ht="12" hidden="false" customHeight="false" outlineLevel="0" collapsed="false">
      <c r="BS4668" s="96" t="n">
        <f aca="false">BR4668-2.5</f>
        <v>-2.5</v>
      </c>
    </row>
    <row r="4669" customFormat="false" ht="12" hidden="false" customHeight="false" outlineLevel="0" collapsed="false">
      <c r="BS4669" s="96" t="n">
        <f aca="false">BR4669-2.5</f>
        <v>-2.5</v>
      </c>
    </row>
    <row r="4670" customFormat="false" ht="12" hidden="false" customHeight="false" outlineLevel="0" collapsed="false">
      <c r="BS4670" s="96" t="n">
        <f aca="false">BR4670-2.5</f>
        <v>-2.5</v>
      </c>
    </row>
    <row r="4671" customFormat="false" ht="12" hidden="false" customHeight="false" outlineLevel="0" collapsed="false">
      <c r="BS4671" s="96" t="n">
        <f aca="false">BR4671-2.5</f>
        <v>-2.5</v>
      </c>
    </row>
    <row r="4672" customFormat="false" ht="12" hidden="false" customHeight="false" outlineLevel="0" collapsed="false">
      <c r="BS4672" s="96" t="n">
        <f aca="false">BR4672-2.5</f>
        <v>-2.5</v>
      </c>
    </row>
    <row r="4673" customFormat="false" ht="12" hidden="false" customHeight="false" outlineLevel="0" collapsed="false">
      <c r="BS4673" s="96" t="n">
        <f aca="false">BR4673-2.5</f>
        <v>-2.5</v>
      </c>
    </row>
    <row r="4674" customFormat="false" ht="12" hidden="false" customHeight="false" outlineLevel="0" collapsed="false">
      <c r="BS4674" s="96" t="n">
        <f aca="false">BR4674-2.5</f>
        <v>-2.5</v>
      </c>
    </row>
    <row r="4675" customFormat="false" ht="12" hidden="false" customHeight="false" outlineLevel="0" collapsed="false">
      <c r="BS4675" s="96" t="n">
        <f aca="false">BR4675-2.5</f>
        <v>-2.5</v>
      </c>
    </row>
    <row r="4676" customFormat="false" ht="12" hidden="false" customHeight="false" outlineLevel="0" collapsed="false">
      <c r="BS4676" s="96" t="n">
        <f aca="false">BR4676-2.5</f>
        <v>-2.5</v>
      </c>
    </row>
    <row r="4677" customFormat="false" ht="12" hidden="false" customHeight="false" outlineLevel="0" collapsed="false">
      <c r="BS4677" s="96" t="n">
        <f aca="false">BR4677-2.5</f>
        <v>-2.5</v>
      </c>
    </row>
    <row r="4678" customFormat="false" ht="12" hidden="false" customHeight="false" outlineLevel="0" collapsed="false">
      <c r="BS4678" s="96" t="n">
        <f aca="false">BR4678-2.5</f>
        <v>-2.5</v>
      </c>
    </row>
    <row r="4679" customFormat="false" ht="12" hidden="false" customHeight="false" outlineLevel="0" collapsed="false">
      <c r="BS4679" s="96" t="n">
        <f aca="false">BR4679-2.5</f>
        <v>-2.5</v>
      </c>
    </row>
    <row r="4680" customFormat="false" ht="12" hidden="false" customHeight="false" outlineLevel="0" collapsed="false">
      <c r="BS4680" s="96" t="n">
        <f aca="false">BR4680-2.5</f>
        <v>-2.5</v>
      </c>
    </row>
    <row r="4681" customFormat="false" ht="12" hidden="false" customHeight="false" outlineLevel="0" collapsed="false">
      <c r="BS4681" s="96" t="n">
        <f aca="false">BR4681-2.5</f>
        <v>-2.5</v>
      </c>
    </row>
    <row r="4682" customFormat="false" ht="12" hidden="false" customHeight="false" outlineLevel="0" collapsed="false">
      <c r="BS4682" s="96" t="n">
        <f aca="false">BR4682-2.5</f>
        <v>-2.5</v>
      </c>
    </row>
    <row r="4683" customFormat="false" ht="12" hidden="false" customHeight="false" outlineLevel="0" collapsed="false">
      <c r="BS4683" s="96" t="n">
        <f aca="false">BR4683-2.5</f>
        <v>-2.5</v>
      </c>
    </row>
    <row r="4684" customFormat="false" ht="12" hidden="false" customHeight="false" outlineLevel="0" collapsed="false">
      <c r="BS4684" s="96" t="n">
        <f aca="false">BR4684-2.5</f>
        <v>-2.5</v>
      </c>
    </row>
    <row r="4685" customFormat="false" ht="12" hidden="false" customHeight="false" outlineLevel="0" collapsed="false">
      <c r="BS4685" s="96" t="n">
        <f aca="false">BR4685-2.5</f>
        <v>-2.5</v>
      </c>
    </row>
    <row r="4686" customFormat="false" ht="12" hidden="false" customHeight="false" outlineLevel="0" collapsed="false">
      <c r="BS4686" s="96" t="n">
        <f aca="false">BR4686-2.5</f>
        <v>-2.5</v>
      </c>
    </row>
    <row r="4687" customFormat="false" ht="12" hidden="false" customHeight="false" outlineLevel="0" collapsed="false">
      <c r="BS4687" s="96" t="n">
        <f aca="false">BR4687-2.5</f>
        <v>-2.5</v>
      </c>
    </row>
    <row r="4688" customFormat="false" ht="12" hidden="false" customHeight="false" outlineLevel="0" collapsed="false">
      <c r="BS4688" s="96" t="n">
        <f aca="false">BR4688-2.5</f>
        <v>-2.5</v>
      </c>
    </row>
    <row r="4689" customFormat="false" ht="12" hidden="false" customHeight="false" outlineLevel="0" collapsed="false">
      <c r="BS4689" s="96" t="n">
        <f aca="false">BR4689-2.5</f>
        <v>-2.5</v>
      </c>
    </row>
    <row r="4690" customFormat="false" ht="12" hidden="false" customHeight="false" outlineLevel="0" collapsed="false">
      <c r="BS4690" s="96" t="n">
        <f aca="false">BR4690-2.5</f>
        <v>-2.5</v>
      </c>
    </row>
    <row r="4691" customFormat="false" ht="12" hidden="false" customHeight="false" outlineLevel="0" collapsed="false">
      <c r="BS4691" s="96" t="n">
        <f aca="false">BR4691-2.5</f>
        <v>-2.5</v>
      </c>
    </row>
    <row r="4692" customFormat="false" ht="12" hidden="false" customHeight="false" outlineLevel="0" collapsed="false">
      <c r="BS4692" s="96" t="n">
        <f aca="false">BR4692-2.5</f>
        <v>-2.5</v>
      </c>
    </row>
    <row r="4693" customFormat="false" ht="12" hidden="false" customHeight="false" outlineLevel="0" collapsed="false">
      <c r="BS4693" s="96" t="n">
        <f aca="false">BR4693-2.5</f>
        <v>-2.5</v>
      </c>
    </row>
    <row r="4694" customFormat="false" ht="12" hidden="false" customHeight="false" outlineLevel="0" collapsed="false">
      <c r="BS4694" s="96" t="n">
        <f aca="false">BR4694-2.5</f>
        <v>-2.5</v>
      </c>
    </row>
    <row r="4695" customFormat="false" ht="12" hidden="false" customHeight="false" outlineLevel="0" collapsed="false">
      <c r="BS4695" s="96" t="n">
        <f aca="false">BR4695-2.5</f>
        <v>-2.5</v>
      </c>
    </row>
    <row r="4696" customFormat="false" ht="12" hidden="false" customHeight="false" outlineLevel="0" collapsed="false">
      <c r="BS4696" s="96" t="n">
        <f aca="false">BR4696-2.5</f>
        <v>-2.5</v>
      </c>
    </row>
    <row r="4697" customFormat="false" ht="12" hidden="false" customHeight="false" outlineLevel="0" collapsed="false">
      <c r="BS4697" s="96" t="n">
        <f aca="false">BR4697-2.5</f>
        <v>-2.5</v>
      </c>
    </row>
    <row r="4698" customFormat="false" ht="12" hidden="false" customHeight="false" outlineLevel="0" collapsed="false">
      <c r="BS4698" s="96" t="n">
        <f aca="false">BR4698-2.5</f>
        <v>-2.5</v>
      </c>
    </row>
    <row r="4699" customFormat="false" ht="12" hidden="false" customHeight="false" outlineLevel="0" collapsed="false">
      <c r="BS4699" s="96" t="n">
        <f aca="false">BR4699-2.5</f>
        <v>-2.5</v>
      </c>
    </row>
    <row r="4700" customFormat="false" ht="12" hidden="false" customHeight="false" outlineLevel="0" collapsed="false">
      <c r="BS4700" s="96" t="n">
        <f aca="false">BR4700-2.5</f>
        <v>-2.5</v>
      </c>
    </row>
    <row r="4701" customFormat="false" ht="12" hidden="false" customHeight="false" outlineLevel="0" collapsed="false">
      <c r="BS4701" s="96" t="n">
        <f aca="false">BR4701-2.5</f>
        <v>-2.5</v>
      </c>
    </row>
    <row r="4702" customFormat="false" ht="12" hidden="false" customHeight="false" outlineLevel="0" collapsed="false">
      <c r="BS4702" s="96" t="n">
        <f aca="false">BR4702-2.5</f>
        <v>-2.5</v>
      </c>
    </row>
    <row r="4703" customFormat="false" ht="12" hidden="false" customHeight="false" outlineLevel="0" collapsed="false">
      <c r="BS4703" s="96" t="n">
        <f aca="false">BR4703-2.5</f>
        <v>-2.5</v>
      </c>
    </row>
    <row r="4704" customFormat="false" ht="12" hidden="false" customHeight="false" outlineLevel="0" collapsed="false">
      <c r="BS4704" s="96" t="n">
        <f aca="false">BR4704-2.5</f>
        <v>-2.5</v>
      </c>
    </row>
    <row r="4705" customFormat="false" ht="12" hidden="false" customHeight="false" outlineLevel="0" collapsed="false">
      <c r="BS4705" s="96" t="n">
        <f aca="false">BR4705-2.5</f>
        <v>-2.5</v>
      </c>
    </row>
    <row r="4706" customFormat="false" ht="12" hidden="false" customHeight="false" outlineLevel="0" collapsed="false">
      <c r="BS4706" s="96" t="n">
        <f aca="false">BR4706-2.5</f>
        <v>-2.5</v>
      </c>
    </row>
    <row r="4707" customFormat="false" ht="12" hidden="false" customHeight="false" outlineLevel="0" collapsed="false">
      <c r="BS4707" s="96" t="n">
        <f aca="false">BR4707-2.5</f>
        <v>-2.5</v>
      </c>
    </row>
    <row r="4708" customFormat="false" ht="12" hidden="false" customHeight="false" outlineLevel="0" collapsed="false">
      <c r="BS4708" s="96" t="n">
        <f aca="false">BR4708-2.5</f>
        <v>-2.5</v>
      </c>
    </row>
    <row r="4709" customFormat="false" ht="12" hidden="false" customHeight="false" outlineLevel="0" collapsed="false">
      <c r="BS4709" s="96" t="n">
        <f aca="false">BR4709-2.5</f>
        <v>-2.5</v>
      </c>
    </row>
    <row r="4710" customFormat="false" ht="12" hidden="false" customHeight="false" outlineLevel="0" collapsed="false">
      <c r="BS4710" s="96" t="n">
        <f aca="false">BR4710-2.5</f>
        <v>-2.5</v>
      </c>
    </row>
    <row r="4711" customFormat="false" ht="12" hidden="false" customHeight="false" outlineLevel="0" collapsed="false">
      <c r="BS4711" s="96" t="n">
        <f aca="false">BR4711-2.5</f>
        <v>-2.5</v>
      </c>
    </row>
    <row r="4712" customFormat="false" ht="12" hidden="false" customHeight="false" outlineLevel="0" collapsed="false">
      <c r="BS4712" s="96" t="n">
        <f aca="false">BR4712-2.5</f>
        <v>-2.5</v>
      </c>
    </row>
    <row r="4713" customFormat="false" ht="12" hidden="false" customHeight="false" outlineLevel="0" collapsed="false">
      <c r="BS4713" s="96" t="n">
        <f aca="false">BR4713-2.5</f>
        <v>-2.5</v>
      </c>
    </row>
    <row r="4714" customFormat="false" ht="12" hidden="false" customHeight="false" outlineLevel="0" collapsed="false">
      <c r="BS4714" s="96" t="n">
        <f aca="false">BR4714-2.5</f>
        <v>-2.5</v>
      </c>
    </row>
    <row r="4715" customFormat="false" ht="12" hidden="false" customHeight="false" outlineLevel="0" collapsed="false">
      <c r="BS4715" s="96" t="n">
        <f aca="false">BR4715-2.5</f>
        <v>-2.5</v>
      </c>
    </row>
    <row r="4716" customFormat="false" ht="12" hidden="false" customHeight="false" outlineLevel="0" collapsed="false">
      <c r="BS4716" s="96" t="n">
        <f aca="false">BR4716-2.5</f>
        <v>-2.5</v>
      </c>
    </row>
    <row r="4717" customFormat="false" ht="12" hidden="false" customHeight="false" outlineLevel="0" collapsed="false">
      <c r="BS4717" s="96" t="n">
        <f aca="false">BR4717-2.5</f>
        <v>-2.5</v>
      </c>
    </row>
    <row r="4718" customFormat="false" ht="12" hidden="false" customHeight="false" outlineLevel="0" collapsed="false">
      <c r="BS4718" s="96" t="n">
        <f aca="false">BR4718-2.5</f>
        <v>-2.5</v>
      </c>
    </row>
    <row r="4719" customFormat="false" ht="12" hidden="false" customHeight="false" outlineLevel="0" collapsed="false">
      <c r="BS4719" s="96" t="n">
        <f aca="false">BR4719-2.5</f>
        <v>-2.5</v>
      </c>
    </row>
    <row r="4720" customFormat="false" ht="12" hidden="false" customHeight="false" outlineLevel="0" collapsed="false">
      <c r="BS4720" s="96" t="n">
        <f aca="false">BR4720-2.5</f>
        <v>-2.5</v>
      </c>
    </row>
    <row r="4721" customFormat="false" ht="12" hidden="false" customHeight="false" outlineLevel="0" collapsed="false">
      <c r="BS4721" s="96" t="n">
        <f aca="false">BR4721-2.5</f>
        <v>-2.5</v>
      </c>
    </row>
    <row r="4722" customFormat="false" ht="12" hidden="false" customHeight="false" outlineLevel="0" collapsed="false">
      <c r="BS4722" s="96" t="n">
        <f aca="false">BR4722-2.5</f>
        <v>-2.5</v>
      </c>
    </row>
    <row r="4723" customFormat="false" ht="12" hidden="false" customHeight="false" outlineLevel="0" collapsed="false">
      <c r="BS4723" s="96" t="n">
        <f aca="false">BR4723-2.5</f>
        <v>-2.5</v>
      </c>
    </row>
    <row r="4724" customFormat="false" ht="12" hidden="false" customHeight="false" outlineLevel="0" collapsed="false">
      <c r="BS4724" s="96" t="n">
        <f aca="false">BR4724-2.5</f>
        <v>-2.5</v>
      </c>
    </row>
    <row r="4725" customFormat="false" ht="12" hidden="false" customHeight="false" outlineLevel="0" collapsed="false">
      <c r="BS4725" s="96" t="n">
        <f aca="false">BR4725-2.5</f>
        <v>-2.5</v>
      </c>
    </row>
    <row r="4726" customFormat="false" ht="12" hidden="false" customHeight="false" outlineLevel="0" collapsed="false">
      <c r="BS4726" s="96" t="n">
        <f aca="false">BR4726-2.5</f>
        <v>-2.5</v>
      </c>
    </row>
    <row r="4727" customFormat="false" ht="12" hidden="false" customHeight="false" outlineLevel="0" collapsed="false">
      <c r="BS4727" s="96" t="n">
        <f aca="false">BR4727-2.5</f>
        <v>-2.5</v>
      </c>
    </row>
    <row r="4728" customFormat="false" ht="12" hidden="false" customHeight="false" outlineLevel="0" collapsed="false">
      <c r="BS4728" s="96" t="n">
        <f aca="false">BR4728-2.5</f>
        <v>-2.5</v>
      </c>
    </row>
    <row r="4729" customFormat="false" ht="12" hidden="false" customHeight="false" outlineLevel="0" collapsed="false">
      <c r="BS4729" s="96" t="n">
        <f aca="false">BR4729-2.5</f>
        <v>-2.5</v>
      </c>
    </row>
    <row r="4730" customFormat="false" ht="12" hidden="false" customHeight="false" outlineLevel="0" collapsed="false">
      <c r="BS4730" s="96" t="n">
        <f aca="false">BR4730-2.5</f>
        <v>-2.5</v>
      </c>
    </row>
    <row r="4731" customFormat="false" ht="12" hidden="false" customHeight="false" outlineLevel="0" collapsed="false">
      <c r="BS4731" s="96" t="n">
        <f aca="false">BR4731-2.5</f>
        <v>-2.5</v>
      </c>
    </row>
    <row r="4732" customFormat="false" ht="12" hidden="false" customHeight="false" outlineLevel="0" collapsed="false">
      <c r="BS4732" s="96" t="n">
        <f aca="false">BR4732-2.5</f>
        <v>-2.5</v>
      </c>
    </row>
    <row r="4733" customFormat="false" ht="12" hidden="false" customHeight="false" outlineLevel="0" collapsed="false">
      <c r="BS4733" s="96" t="n">
        <f aca="false">BR4733-2.5</f>
        <v>-2.5</v>
      </c>
    </row>
    <row r="4734" customFormat="false" ht="12" hidden="false" customHeight="false" outlineLevel="0" collapsed="false">
      <c r="BS4734" s="96" t="n">
        <f aca="false">BR4734-2.5</f>
        <v>-2.5</v>
      </c>
    </row>
    <row r="4735" customFormat="false" ht="12" hidden="false" customHeight="false" outlineLevel="0" collapsed="false">
      <c r="BS4735" s="96" t="n">
        <f aca="false">BR4735-2.5</f>
        <v>-2.5</v>
      </c>
    </row>
    <row r="4736" customFormat="false" ht="12" hidden="false" customHeight="false" outlineLevel="0" collapsed="false">
      <c r="BS4736" s="96" t="n">
        <f aca="false">BR4736-2.5</f>
        <v>-2.5</v>
      </c>
    </row>
    <row r="4737" customFormat="false" ht="12" hidden="false" customHeight="false" outlineLevel="0" collapsed="false">
      <c r="BS4737" s="96" t="n">
        <f aca="false">BR4737-2.5</f>
        <v>-2.5</v>
      </c>
    </row>
    <row r="4738" customFormat="false" ht="12" hidden="false" customHeight="false" outlineLevel="0" collapsed="false">
      <c r="BS4738" s="96" t="n">
        <f aca="false">BR4738-2.5</f>
        <v>-2.5</v>
      </c>
    </row>
    <row r="4739" customFormat="false" ht="12" hidden="false" customHeight="false" outlineLevel="0" collapsed="false">
      <c r="BS4739" s="96" t="n">
        <f aca="false">BR4739-2.5</f>
        <v>-2.5</v>
      </c>
    </row>
    <row r="4740" customFormat="false" ht="12" hidden="false" customHeight="false" outlineLevel="0" collapsed="false">
      <c r="BS4740" s="96" t="n">
        <f aca="false">BR4740-2.5</f>
        <v>-2.5</v>
      </c>
    </row>
    <row r="4741" customFormat="false" ht="12" hidden="false" customHeight="false" outlineLevel="0" collapsed="false">
      <c r="BS4741" s="96" t="n">
        <f aca="false">BR4741-2.5</f>
        <v>-2.5</v>
      </c>
    </row>
    <row r="4742" customFormat="false" ht="12" hidden="false" customHeight="false" outlineLevel="0" collapsed="false">
      <c r="BS4742" s="96" t="n">
        <f aca="false">BR4742-2.5</f>
        <v>-2.5</v>
      </c>
    </row>
    <row r="4743" customFormat="false" ht="12" hidden="false" customHeight="false" outlineLevel="0" collapsed="false">
      <c r="BS4743" s="96" t="n">
        <f aca="false">BR4743-2.5</f>
        <v>-2.5</v>
      </c>
    </row>
    <row r="4744" customFormat="false" ht="12" hidden="false" customHeight="false" outlineLevel="0" collapsed="false">
      <c r="BS4744" s="96" t="n">
        <f aca="false">BR4744-2.5</f>
        <v>-2.5</v>
      </c>
    </row>
    <row r="4745" customFormat="false" ht="12" hidden="false" customHeight="false" outlineLevel="0" collapsed="false">
      <c r="BS4745" s="96" t="n">
        <f aca="false">BR4745-2.5</f>
        <v>-2.5</v>
      </c>
    </row>
    <row r="4746" customFormat="false" ht="12" hidden="false" customHeight="false" outlineLevel="0" collapsed="false">
      <c r="BS4746" s="96" t="n">
        <f aca="false">BR4746-2.5</f>
        <v>-2.5</v>
      </c>
    </row>
    <row r="4747" customFormat="false" ht="12" hidden="false" customHeight="false" outlineLevel="0" collapsed="false">
      <c r="BS4747" s="96" t="n">
        <f aca="false">BR4747-2.5</f>
        <v>-2.5</v>
      </c>
    </row>
    <row r="4748" customFormat="false" ht="12" hidden="false" customHeight="false" outlineLevel="0" collapsed="false">
      <c r="BS4748" s="96" t="n">
        <f aca="false">BR4748-2.5</f>
        <v>-2.5</v>
      </c>
    </row>
    <row r="4749" customFormat="false" ht="12" hidden="false" customHeight="false" outlineLevel="0" collapsed="false">
      <c r="BS4749" s="96" t="n">
        <f aca="false">BR4749-2.5</f>
        <v>-2.5</v>
      </c>
    </row>
    <row r="4750" customFormat="false" ht="12" hidden="false" customHeight="false" outlineLevel="0" collapsed="false">
      <c r="BS4750" s="96" t="n">
        <f aca="false">BR4750-2.5</f>
        <v>-2.5</v>
      </c>
    </row>
    <row r="4751" customFormat="false" ht="12" hidden="false" customHeight="false" outlineLevel="0" collapsed="false">
      <c r="BS4751" s="96" t="n">
        <f aca="false">BR4751-2.5</f>
        <v>-2.5</v>
      </c>
    </row>
    <row r="4752" customFormat="false" ht="12" hidden="false" customHeight="false" outlineLevel="0" collapsed="false">
      <c r="BS4752" s="96" t="n">
        <f aca="false">BR4752-2.5</f>
        <v>-2.5</v>
      </c>
    </row>
    <row r="4753" customFormat="false" ht="12" hidden="false" customHeight="false" outlineLevel="0" collapsed="false">
      <c r="BS4753" s="96" t="n">
        <f aca="false">BR4753-2.5</f>
        <v>-2.5</v>
      </c>
    </row>
    <row r="4754" customFormat="false" ht="12" hidden="false" customHeight="false" outlineLevel="0" collapsed="false">
      <c r="BS4754" s="96" t="n">
        <f aca="false">BR4754-2.5</f>
        <v>-2.5</v>
      </c>
    </row>
    <row r="4755" customFormat="false" ht="12" hidden="false" customHeight="false" outlineLevel="0" collapsed="false">
      <c r="BS4755" s="96" t="n">
        <f aca="false">BR4755-2.5</f>
        <v>-2.5</v>
      </c>
    </row>
    <row r="4756" customFormat="false" ht="12" hidden="false" customHeight="false" outlineLevel="0" collapsed="false">
      <c r="BS4756" s="96" t="n">
        <f aca="false">BR4756-2.5</f>
        <v>-2.5</v>
      </c>
    </row>
    <row r="4757" customFormat="false" ht="12" hidden="false" customHeight="false" outlineLevel="0" collapsed="false">
      <c r="BS4757" s="96" t="n">
        <f aca="false">BR4757-2.5</f>
        <v>-2.5</v>
      </c>
    </row>
    <row r="4758" customFormat="false" ht="12" hidden="false" customHeight="false" outlineLevel="0" collapsed="false">
      <c r="BS4758" s="96" t="n">
        <f aca="false">BR4758-2.5</f>
        <v>-2.5</v>
      </c>
    </row>
    <row r="4759" customFormat="false" ht="12" hidden="false" customHeight="false" outlineLevel="0" collapsed="false">
      <c r="BS4759" s="96" t="n">
        <f aca="false">BR4759-2.5</f>
        <v>-2.5</v>
      </c>
    </row>
    <row r="4760" customFormat="false" ht="12" hidden="false" customHeight="false" outlineLevel="0" collapsed="false">
      <c r="BS4760" s="96" t="n">
        <f aca="false">BR4760-2.5</f>
        <v>-2.5</v>
      </c>
    </row>
    <row r="4761" customFormat="false" ht="12" hidden="false" customHeight="false" outlineLevel="0" collapsed="false">
      <c r="BS4761" s="96" t="n">
        <f aca="false">BR4761-2.5</f>
        <v>-2.5</v>
      </c>
    </row>
    <row r="4762" customFormat="false" ht="12" hidden="false" customHeight="false" outlineLevel="0" collapsed="false">
      <c r="BS4762" s="96" t="n">
        <f aca="false">BR4762-2.5</f>
        <v>-2.5</v>
      </c>
    </row>
    <row r="4763" customFormat="false" ht="12" hidden="false" customHeight="false" outlineLevel="0" collapsed="false">
      <c r="BS4763" s="96" t="n">
        <f aca="false">BR4763-2.5</f>
        <v>-2.5</v>
      </c>
    </row>
    <row r="4764" customFormat="false" ht="12" hidden="false" customHeight="false" outlineLevel="0" collapsed="false">
      <c r="BS4764" s="96" t="n">
        <f aca="false">BR4764-2.5</f>
        <v>-2.5</v>
      </c>
    </row>
    <row r="4765" customFormat="false" ht="12" hidden="false" customHeight="false" outlineLevel="0" collapsed="false">
      <c r="BS4765" s="96" t="n">
        <f aca="false">BR4765-2.5</f>
        <v>-2.5</v>
      </c>
    </row>
    <row r="4766" customFormat="false" ht="12" hidden="false" customHeight="false" outlineLevel="0" collapsed="false">
      <c r="BS4766" s="96" t="n">
        <f aca="false">BR4766-2.5</f>
        <v>-2.5</v>
      </c>
    </row>
    <row r="4767" customFormat="false" ht="12" hidden="false" customHeight="false" outlineLevel="0" collapsed="false">
      <c r="BS4767" s="96" t="n">
        <f aca="false">BR4767-2.5</f>
        <v>-2.5</v>
      </c>
    </row>
    <row r="4768" customFormat="false" ht="12" hidden="false" customHeight="false" outlineLevel="0" collapsed="false">
      <c r="BS4768" s="96" t="n">
        <f aca="false">BR4768-2.5</f>
        <v>-2.5</v>
      </c>
    </row>
    <row r="4769" customFormat="false" ht="12" hidden="false" customHeight="false" outlineLevel="0" collapsed="false">
      <c r="BS4769" s="96" t="n">
        <f aca="false">BR4769-2.5</f>
        <v>-2.5</v>
      </c>
    </row>
    <row r="4770" customFormat="false" ht="12" hidden="false" customHeight="false" outlineLevel="0" collapsed="false">
      <c r="BS4770" s="96" t="n">
        <f aca="false">BR4770-2.5</f>
        <v>-2.5</v>
      </c>
    </row>
    <row r="4771" customFormat="false" ht="12" hidden="false" customHeight="false" outlineLevel="0" collapsed="false">
      <c r="BS4771" s="96" t="n">
        <f aca="false">BR4771-2.5</f>
        <v>-2.5</v>
      </c>
    </row>
    <row r="4772" customFormat="false" ht="12" hidden="false" customHeight="false" outlineLevel="0" collapsed="false">
      <c r="BS4772" s="96" t="n">
        <f aca="false">BR4772-2.5</f>
        <v>-2.5</v>
      </c>
    </row>
    <row r="4773" customFormat="false" ht="12" hidden="false" customHeight="false" outlineLevel="0" collapsed="false">
      <c r="BS4773" s="96" t="n">
        <f aca="false">BR4773-2.5</f>
        <v>-2.5</v>
      </c>
    </row>
    <row r="4774" customFormat="false" ht="12" hidden="false" customHeight="false" outlineLevel="0" collapsed="false">
      <c r="BS4774" s="96" t="n">
        <f aca="false">BR4774-2.5</f>
        <v>-2.5</v>
      </c>
    </row>
    <row r="4775" customFormat="false" ht="12" hidden="false" customHeight="false" outlineLevel="0" collapsed="false">
      <c r="BS4775" s="96" t="n">
        <f aca="false">BR4775-2.5</f>
        <v>-2.5</v>
      </c>
    </row>
    <row r="4776" customFormat="false" ht="12" hidden="false" customHeight="false" outlineLevel="0" collapsed="false">
      <c r="BS4776" s="96" t="n">
        <f aca="false">BR4776-2.5</f>
        <v>-2.5</v>
      </c>
    </row>
    <row r="4777" customFormat="false" ht="12" hidden="false" customHeight="false" outlineLevel="0" collapsed="false">
      <c r="BS4777" s="96" t="n">
        <f aca="false">BR4777-2.5</f>
        <v>-2.5</v>
      </c>
    </row>
    <row r="4778" customFormat="false" ht="12" hidden="false" customHeight="false" outlineLevel="0" collapsed="false">
      <c r="BS4778" s="96" t="n">
        <f aca="false">BR4778-2.5</f>
        <v>-2.5</v>
      </c>
    </row>
    <row r="4779" customFormat="false" ht="12" hidden="false" customHeight="false" outlineLevel="0" collapsed="false">
      <c r="BS4779" s="96" t="n">
        <f aca="false">BR4779-2.5</f>
        <v>-2.5</v>
      </c>
    </row>
    <row r="4780" customFormat="false" ht="12" hidden="false" customHeight="false" outlineLevel="0" collapsed="false">
      <c r="BS4780" s="96" t="n">
        <f aca="false">BR4780-2.5</f>
        <v>-2.5</v>
      </c>
    </row>
    <row r="4781" customFormat="false" ht="12" hidden="false" customHeight="false" outlineLevel="0" collapsed="false">
      <c r="BS4781" s="96" t="n">
        <f aca="false">BR4781-2.5</f>
        <v>-2.5</v>
      </c>
    </row>
    <row r="4782" customFormat="false" ht="12" hidden="false" customHeight="false" outlineLevel="0" collapsed="false">
      <c r="BS4782" s="96" t="n">
        <f aca="false">BR4782-2.5</f>
        <v>-2.5</v>
      </c>
    </row>
    <row r="4783" customFormat="false" ht="12" hidden="false" customHeight="false" outlineLevel="0" collapsed="false">
      <c r="BS4783" s="96" t="n">
        <f aca="false">BR4783-2.5</f>
        <v>-2.5</v>
      </c>
    </row>
    <row r="4784" customFormat="false" ht="12" hidden="false" customHeight="false" outlineLevel="0" collapsed="false">
      <c r="BS4784" s="96" t="n">
        <f aca="false">BR4784-2.5</f>
        <v>-2.5</v>
      </c>
    </row>
    <row r="4785" customFormat="false" ht="12" hidden="false" customHeight="false" outlineLevel="0" collapsed="false">
      <c r="BS4785" s="96" t="n">
        <f aca="false">BR4785-2.5</f>
        <v>-2.5</v>
      </c>
    </row>
    <row r="4786" customFormat="false" ht="12" hidden="false" customHeight="false" outlineLevel="0" collapsed="false">
      <c r="BS4786" s="96" t="n">
        <f aca="false">BR4786-2.5</f>
        <v>-2.5</v>
      </c>
    </row>
    <row r="4787" customFormat="false" ht="12" hidden="false" customHeight="false" outlineLevel="0" collapsed="false">
      <c r="BS4787" s="96" t="n">
        <f aca="false">BR4787-2.5</f>
        <v>-2.5</v>
      </c>
    </row>
    <row r="4788" customFormat="false" ht="12" hidden="false" customHeight="false" outlineLevel="0" collapsed="false">
      <c r="BS4788" s="96" t="n">
        <f aca="false">BR4788-2.5</f>
        <v>-2.5</v>
      </c>
    </row>
    <row r="4789" customFormat="false" ht="12" hidden="false" customHeight="false" outlineLevel="0" collapsed="false">
      <c r="BS4789" s="96" t="n">
        <f aca="false">BR4789-2.5</f>
        <v>-2.5</v>
      </c>
    </row>
    <row r="4790" customFormat="false" ht="12" hidden="false" customHeight="false" outlineLevel="0" collapsed="false">
      <c r="BS4790" s="96" t="n">
        <f aca="false">BR4790-2.5</f>
        <v>-2.5</v>
      </c>
    </row>
    <row r="4791" customFormat="false" ht="12" hidden="false" customHeight="false" outlineLevel="0" collapsed="false">
      <c r="BS4791" s="96" t="n">
        <f aca="false">BR4791-2.5</f>
        <v>-2.5</v>
      </c>
    </row>
    <row r="4792" customFormat="false" ht="12" hidden="false" customHeight="false" outlineLevel="0" collapsed="false">
      <c r="BS4792" s="96" t="n">
        <f aca="false">BR4792-2.5</f>
        <v>-2.5</v>
      </c>
    </row>
    <row r="4793" customFormat="false" ht="12" hidden="false" customHeight="false" outlineLevel="0" collapsed="false">
      <c r="BS4793" s="96" t="n">
        <f aca="false">BR4793-2.5</f>
        <v>-2.5</v>
      </c>
    </row>
    <row r="4794" customFormat="false" ht="12" hidden="false" customHeight="false" outlineLevel="0" collapsed="false">
      <c r="BS4794" s="96" t="n">
        <f aca="false">BR4794-2.5</f>
        <v>-2.5</v>
      </c>
    </row>
    <row r="4795" customFormat="false" ht="12" hidden="false" customHeight="false" outlineLevel="0" collapsed="false">
      <c r="BS4795" s="96" t="n">
        <f aca="false">BR4795-2.5</f>
        <v>-2.5</v>
      </c>
    </row>
    <row r="4796" customFormat="false" ht="12" hidden="false" customHeight="false" outlineLevel="0" collapsed="false">
      <c r="BS4796" s="96" t="n">
        <f aca="false">BR4796-2.5</f>
        <v>-2.5</v>
      </c>
    </row>
    <row r="4797" customFormat="false" ht="12" hidden="false" customHeight="false" outlineLevel="0" collapsed="false">
      <c r="BS4797" s="96" t="n">
        <f aca="false">BR4797-2.5</f>
        <v>-2.5</v>
      </c>
    </row>
    <row r="4798" customFormat="false" ht="12" hidden="false" customHeight="false" outlineLevel="0" collapsed="false">
      <c r="BS4798" s="96" t="n">
        <f aca="false">BR4798-2.5</f>
        <v>-2.5</v>
      </c>
    </row>
    <row r="4799" customFormat="false" ht="12" hidden="false" customHeight="false" outlineLevel="0" collapsed="false">
      <c r="BS4799" s="96" t="n">
        <f aca="false">BR4799-2.5</f>
        <v>-2.5</v>
      </c>
    </row>
    <row r="4800" customFormat="false" ht="12" hidden="false" customHeight="false" outlineLevel="0" collapsed="false">
      <c r="BS4800" s="96" t="n">
        <f aca="false">BR4800-2.5</f>
        <v>-2.5</v>
      </c>
    </row>
    <row r="4801" customFormat="false" ht="12" hidden="false" customHeight="false" outlineLevel="0" collapsed="false">
      <c r="BS4801" s="96" t="n">
        <f aca="false">BR4801-2.5</f>
        <v>-2.5</v>
      </c>
    </row>
    <row r="4802" customFormat="false" ht="12" hidden="false" customHeight="false" outlineLevel="0" collapsed="false">
      <c r="BS4802" s="96" t="n">
        <f aca="false">BR4802-2.5</f>
        <v>-2.5</v>
      </c>
    </row>
    <row r="4803" customFormat="false" ht="12" hidden="false" customHeight="false" outlineLevel="0" collapsed="false">
      <c r="BS4803" s="96" t="n">
        <f aca="false">BR4803-2.5</f>
        <v>-2.5</v>
      </c>
    </row>
    <row r="4804" customFormat="false" ht="12" hidden="false" customHeight="false" outlineLevel="0" collapsed="false">
      <c r="BS4804" s="96" t="n">
        <f aca="false">BR4804-2.5</f>
        <v>-2.5</v>
      </c>
    </row>
    <row r="4805" customFormat="false" ht="12" hidden="false" customHeight="false" outlineLevel="0" collapsed="false">
      <c r="BS4805" s="96" t="n">
        <f aca="false">BR4805-2.5</f>
        <v>-2.5</v>
      </c>
    </row>
    <row r="4806" customFormat="false" ht="12" hidden="false" customHeight="false" outlineLevel="0" collapsed="false">
      <c r="BS4806" s="96" t="n">
        <f aca="false">BR4806-2.5</f>
        <v>-2.5</v>
      </c>
    </row>
    <row r="4807" customFormat="false" ht="12" hidden="false" customHeight="false" outlineLevel="0" collapsed="false">
      <c r="BS4807" s="96" t="n">
        <f aca="false">BR4807-2.5</f>
        <v>-2.5</v>
      </c>
    </row>
    <row r="4808" customFormat="false" ht="12" hidden="false" customHeight="false" outlineLevel="0" collapsed="false">
      <c r="BS4808" s="96" t="n">
        <f aca="false">BR4808-2.5</f>
        <v>-2.5</v>
      </c>
    </row>
    <row r="4809" customFormat="false" ht="12" hidden="false" customHeight="false" outlineLevel="0" collapsed="false">
      <c r="BS4809" s="96" t="n">
        <f aca="false">BR4809-2.5</f>
        <v>-2.5</v>
      </c>
    </row>
    <row r="4810" customFormat="false" ht="12" hidden="false" customHeight="false" outlineLevel="0" collapsed="false">
      <c r="BS4810" s="96" t="n">
        <f aca="false">BR4810-2.5</f>
        <v>-2.5</v>
      </c>
    </row>
    <row r="4811" customFormat="false" ht="12" hidden="false" customHeight="false" outlineLevel="0" collapsed="false">
      <c r="BS4811" s="96" t="n">
        <f aca="false">BR4811-2.5</f>
        <v>-2.5</v>
      </c>
    </row>
    <row r="4812" customFormat="false" ht="12" hidden="false" customHeight="false" outlineLevel="0" collapsed="false">
      <c r="BS4812" s="96" t="n">
        <f aca="false">BR4812-2.5</f>
        <v>-2.5</v>
      </c>
    </row>
    <row r="4813" customFormat="false" ht="12" hidden="false" customHeight="false" outlineLevel="0" collapsed="false">
      <c r="BS4813" s="96" t="n">
        <f aca="false">BR4813-2.5</f>
        <v>-2.5</v>
      </c>
    </row>
    <row r="4814" customFormat="false" ht="12" hidden="false" customHeight="false" outlineLevel="0" collapsed="false">
      <c r="BS4814" s="96" t="n">
        <f aca="false">BR4814-2.5</f>
        <v>-2.5</v>
      </c>
    </row>
    <row r="4815" customFormat="false" ht="12" hidden="false" customHeight="false" outlineLevel="0" collapsed="false">
      <c r="BS4815" s="96" t="n">
        <f aca="false">BR4815-2.5</f>
        <v>-2.5</v>
      </c>
    </row>
    <row r="4816" customFormat="false" ht="12" hidden="false" customHeight="false" outlineLevel="0" collapsed="false">
      <c r="BS4816" s="96" t="n">
        <f aca="false">BR4816-2.5</f>
        <v>-2.5</v>
      </c>
    </row>
    <row r="4817" customFormat="false" ht="12" hidden="false" customHeight="false" outlineLevel="0" collapsed="false">
      <c r="BS4817" s="96" t="n">
        <f aca="false">BR4817-2.5</f>
        <v>-2.5</v>
      </c>
    </row>
    <row r="4818" customFormat="false" ht="12" hidden="false" customHeight="false" outlineLevel="0" collapsed="false">
      <c r="BS4818" s="96" t="n">
        <f aca="false">BR4818-2.5</f>
        <v>-2.5</v>
      </c>
    </row>
    <row r="4819" customFormat="false" ht="12" hidden="false" customHeight="false" outlineLevel="0" collapsed="false">
      <c r="BS4819" s="96" t="n">
        <f aca="false">BR4819-2.5</f>
        <v>-2.5</v>
      </c>
    </row>
    <row r="4820" customFormat="false" ht="12" hidden="false" customHeight="false" outlineLevel="0" collapsed="false">
      <c r="BS4820" s="96" t="n">
        <f aca="false">BR4820-2.5</f>
        <v>-2.5</v>
      </c>
    </row>
    <row r="4821" customFormat="false" ht="12" hidden="false" customHeight="false" outlineLevel="0" collapsed="false">
      <c r="BS4821" s="96" t="n">
        <f aca="false">BR4821-2.5</f>
        <v>-2.5</v>
      </c>
    </row>
    <row r="4822" customFormat="false" ht="12" hidden="false" customHeight="false" outlineLevel="0" collapsed="false">
      <c r="BS4822" s="96" t="n">
        <f aca="false">BR4822-2.5</f>
        <v>-2.5</v>
      </c>
    </row>
    <row r="4823" customFormat="false" ht="12" hidden="false" customHeight="false" outlineLevel="0" collapsed="false">
      <c r="BS4823" s="96" t="n">
        <f aca="false">BR4823-2.5</f>
        <v>-2.5</v>
      </c>
    </row>
    <row r="4824" customFormat="false" ht="12" hidden="false" customHeight="false" outlineLevel="0" collapsed="false">
      <c r="BS4824" s="96" t="n">
        <f aca="false">BR4824-2.5</f>
        <v>-2.5</v>
      </c>
    </row>
    <row r="4825" customFormat="false" ht="12" hidden="false" customHeight="false" outlineLevel="0" collapsed="false">
      <c r="BS4825" s="96" t="n">
        <f aca="false">BR4825-2.5</f>
        <v>-2.5</v>
      </c>
    </row>
    <row r="4826" customFormat="false" ht="12" hidden="false" customHeight="false" outlineLevel="0" collapsed="false">
      <c r="BS4826" s="96" t="n">
        <f aca="false">BR4826-2.5</f>
        <v>-2.5</v>
      </c>
    </row>
    <row r="4827" customFormat="false" ht="12" hidden="false" customHeight="false" outlineLevel="0" collapsed="false">
      <c r="BS4827" s="96" t="n">
        <f aca="false">BR4827-2.5</f>
        <v>-2.5</v>
      </c>
    </row>
    <row r="4828" customFormat="false" ht="12" hidden="false" customHeight="false" outlineLevel="0" collapsed="false">
      <c r="BS4828" s="96" t="n">
        <f aca="false">BR4828-2.5</f>
        <v>-2.5</v>
      </c>
    </row>
    <row r="4829" customFormat="false" ht="12" hidden="false" customHeight="false" outlineLevel="0" collapsed="false">
      <c r="BS4829" s="96" t="n">
        <f aca="false">BR4829-2.5</f>
        <v>-2.5</v>
      </c>
    </row>
    <row r="4830" customFormat="false" ht="12" hidden="false" customHeight="false" outlineLevel="0" collapsed="false">
      <c r="BS4830" s="96" t="n">
        <f aca="false">BR4830-2.5</f>
        <v>-2.5</v>
      </c>
    </row>
    <row r="4831" customFormat="false" ht="12" hidden="false" customHeight="false" outlineLevel="0" collapsed="false">
      <c r="BS4831" s="96" t="n">
        <f aca="false">BR4831-2.5</f>
        <v>-2.5</v>
      </c>
    </row>
    <row r="4832" customFormat="false" ht="12" hidden="false" customHeight="false" outlineLevel="0" collapsed="false">
      <c r="BS4832" s="96" t="n">
        <f aca="false">BR4832-2.5</f>
        <v>-2.5</v>
      </c>
    </row>
    <row r="4833" customFormat="false" ht="12" hidden="false" customHeight="false" outlineLevel="0" collapsed="false">
      <c r="BS4833" s="96" t="n">
        <f aca="false">BR4833-2.5</f>
        <v>-2.5</v>
      </c>
    </row>
    <row r="4834" customFormat="false" ht="12" hidden="false" customHeight="false" outlineLevel="0" collapsed="false">
      <c r="BS4834" s="96" t="n">
        <f aca="false">BR4834-2.5</f>
        <v>-2.5</v>
      </c>
    </row>
    <row r="4835" customFormat="false" ht="12" hidden="false" customHeight="false" outlineLevel="0" collapsed="false">
      <c r="BS4835" s="96" t="n">
        <f aca="false">BR4835-2.5</f>
        <v>-2.5</v>
      </c>
    </row>
    <row r="4836" customFormat="false" ht="12" hidden="false" customHeight="false" outlineLevel="0" collapsed="false">
      <c r="BS4836" s="96" t="n">
        <f aca="false">BR4836-2.5</f>
        <v>-2.5</v>
      </c>
    </row>
    <row r="4837" customFormat="false" ht="12" hidden="false" customHeight="false" outlineLevel="0" collapsed="false">
      <c r="BS4837" s="96" t="n">
        <f aca="false">BR4837-2.5</f>
        <v>-2.5</v>
      </c>
    </row>
    <row r="4838" customFormat="false" ht="12" hidden="false" customHeight="false" outlineLevel="0" collapsed="false">
      <c r="BS4838" s="96" t="n">
        <f aca="false">BR4838-2.5</f>
        <v>-2.5</v>
      </c>
    </row>
    <row r="4839" customFormat="false" ht="12" hidden="false" customHeight="false" outlineLevel="0" collapsed="false">
      <c r="BS4839" s="96" t="n">
        <f aca="false">BR4839-2.5</f>
        <v>-2.5</v>
      </c>
    </row>
    <row r="4840" customFormat="false" ht="12" hidden="false" customHeight="false" outlineLevel="0" collapsed="false">
      <c r="BS4840" s="96" t="n">
        <f aca="false">BR4840-2.5</f>
        <v>-2.5</v>
      </c>
    </row>
    <row r="4841" customFormat="false" ht="12" hidden="false" customHeight="false" outlineLevel="0" collapsed="false">
      <c r="BS4841" s="96" t="n">
        <f aca="false">BR4841-2.5</f>
        <v>-2.5</v>
      </c>
    </row>
    <row r="4842" customFormat="false" ht="12" hidden="false" customHeight="false" outlineLevel="0" collapsed="false">
      <c r="BS4842" s="96" t="n">
        <f aca="false">BR4842-2.5</f>
        <v>-2.5</v>
      </c>
    </row>
    <row r="4843" customFormat="false" ht="12" hidden="false" customHeight="false" outlineLevel="0" collapsed="false">
      <c r="BS4843" s="96" t="n">
        <f aca="false">BR4843-2.5</f>
        <v>-2.5</v>
      </c>
    </row>
    <row r="4844" customFormat="false" ht="12" hidden="false" customHeight="false" outlineLevel="0" collapsed="false">
      <c r="BS4844" s="96" t="n">
        <f aca="false">BR4844-2.5</f>
        <v>-2.5</v>
      </c>
    </row>
    <row r="4845" customFormat="false" ht="12" hidden="false" customHeight="false" outlineLevel="0" collapsed="false">
      <c r="BS4845" s="96" t="n">
        <f aca="false">BR4845-2.5</f>
        <v>-2.5</v>
      </c>
    </row>
    <row r="4846" customFormat="false" ht="12" hidden="false" customHeight="false" outlineLevel="0" collapsed="false">
      <c r="BS4846" s="96" t="n">
        <f aca="false">BR4846-2.5</f>
        <v>-2.5</v>
      </c>
    </row>
    <row r="4847" customFormat="false" ht="12" hidden="false" customHeight="false" outlineLevel="0" collapsed="false">
      <c r="BS4847" s="96" t="n">
        <f aca="false">BR4847-2.5</f>
        <v>-2.5</v>
      </c>
    </row>
    <row r="4848" customFormat="false" ht="12" hidden="false" customHeight="false" outlineLevel="0" collapsed="false">
      <c r="BS4848" s="96" t="n">
        <f aca="false">BR4848-2.5</f>
        <v>-2.5</v>
      </c>
    </row>
    <row r="4849" customFormat="false" ht="12" hidden="false" customHeight="false" outlineLevel="0" collapsed="false">
      <c r="BS4849" s="96" t="n">
        <f aca="false">BR4849-2.5</f>
        <v>-2.5</v>
      </c>
    </row>
    <row r="4850" customFormat="false" ht="12" hidden="false" customHeight="false" outlineLevel="0" collapsed="false">
      <c r="BS4850" s="96" t="n">
        <f aca="false">BR4850-2.5</f>
        <v>-2.5</v>
      </c>
    </row>
    <row r="4851" customFormat="false" ht="12" hidden="false" customHeight="false" outlineLevel="0" collapsed="false">
      <c r="BS4851" s="96" t="n">
        <f aca="false">BR4851-2.5</f>
        <v>-2.5</v>
      </c>
    </row>
    <row r="4852" customFormat="false" ht="12" hidden="false" customHeight="false" outlineLevel="0" collapsed="false">
      <c r="BS4852" s="96" t="n">
        <f aca="false">BR4852-2.5</f>
        <v>-2.5</v>
      </c>
    </row>
    <row r="4853" customFormat="false" ht="12" hidden="false" customHeight="false" outlineLevel="0" collapsed="false">
      <c r="BS4853" s="96" t="n">
        <f aca="false">BR4853-2.5</f>
        <v>-2.5</v>
      </c>
    </row>
    <row r="4854" customFormat="false" ht="12" hidden="false" customHeight="false" outlineLevel="0" collapsed="false">
      <c r="BS4854" s="96" t="n">
        <f aca="false">BR4854-2.5</f>
        <v>-2.5</v>
      </c>
    </row>
    <row r="4855" customFormat="false" ht="12" hidden="false" customHeight="false" outlineLevel="0" collapsed="false">
      <c r="BS4855" s="96" t="n">
        <f aca="false">BR4855-2.5</f>
        <v>-2.5</v>
      </c>
    </row>
    <row r="4856" customFormat="false" ht="12" hidden="false" customHeight="false" outlineLevel="0" collapsed="false">
      <c r="BS4856" s="96" t="n">
        <f aca="false">BR4856-2.5</f>
        <v>-2.5</v>
      </c>
    </row>
    <row r="4857" customFormat="false" ht="12" hidden="false" customHeight="false" outlineLevel="0" collapsed="false">
      <c r="BS4857" s="96" t="n">
        <f aca="false">BR4857-2.5</f>
        <v>-2.5</v>
      </c>
    </row>
    <row r="4858" customFormat="false" ht="12" hidden="false" customHeight="false" outlineLevel="0" collapsed="false">
      <c r="BS4858" s="96" t="n">
        <f aca="false">BR4858-2.5</f>
        <v>-2.5</v>
      </c>
    </row>
    <row r="4859" customFormat="false" ht="12" hidden="false" customHeight="false" outlineLevel="0" collapsed="false">
      <c r="BS4859" s="96" t="n">
        <f aca="false">BR4859-2.5</f>
        <v>-2.5</v>
      </c>
    </row>
    <row r="4860" customFormat="false" ht="12" hidden="false" customHeight="false" outlineLevel="0" collapsed="false">
      <c r="BS4860" s="96" t="n">
        <f aca="false">BR4860-2.5</f>
        <v>-2.5</v>
      </c>
    </row>
    <row r="4861" customFormat="false" ht="12" hidden="false" customHeight="false" outlineLevel="0" collapsed="false">
      <c r="BS4861" s="96" t="n">
        <f aca="false">BR4861-2.5</f>
        <v>-2.5</v>
      </c>
    </row>
    <row r="4862" customFormat="false" ht="12" hidden="false" customHeight="false" outlineLevel="0" collapsed="false">
      <c r="BS4862" s="96" t="n">
        <f aca="false">BR4862-2.5</f>
        <v>-2.5</v>
      </c>
    </row>
    <row r="4863" customFormat="false" ht="12" hidden="false" customHeight="false" outlineLevel="0" collapsed="false">
      <c r="BS4863" s="96" t="n">
        <f aca="false">BR4863-2.5</f>
        <v>-2.5</v>
      </c>
    </row>
    <row r="4864" customFormat="false" ht="12" hidden="false" customHeight="false" outlineLevel="0" collapsed="false">
      <c r="BS4864" s="96" t="n">
        <f aca="false">BR4864-2.5</f>
        <v>-2.5</v>
      </c>
    </row>
    <row r="4865" customFormat="false" ht="12" hidden="false" customHeight="false" outlineLevel="0" collapsed="false">
      <c r="BS4865" s="96" t="n">
        <f aca="false">BR4865-2.5</f>
        <v>-2.5</v>
      </c>
    </row>
    <row r="4866" customFormat="false" ht="12" hidden="false" customHeight="false" outlineLevel="0" collapsed="false">
      <c r="BS4866" s="96" t="n">
        <f aca="false">BR4866-2.5</f>
        <v>-2.5</v>
      </c>
    </row>
    <row r="4867" customFormat="false" ht="12" hidden="false" customHeight="false" outlineLevel="0" collapsed="false">
      <c r="BS4867" s="96" t="n">
        <f aca="false">BR4867-2.5</f>
        <v>-2.5</v>
      </c>
    </row>
    <row r="4868" customFormat="false" ht="12" hidden="false" customHeight="false" outlineLevel="0" collapsed="false">
      <c r="BS4868" s="96" t="n">
        <f aca="false">BR4868-2.5</f>
        <v>-2.5</v>
      </c>
    </row>
    <row r="4869" customFormat="false" ht="12" hidden="false" customHeight="false" outlineLevel="0" collapsed="false">
      <c r="BS4869" s="96" t="n">
        <f aca="false">BR4869-2.5</f>
        <v>-2.5</v>
      </c>
    </row>
    <row r="4870" customFormat="false" ht="12" hidden="false" customHeight="false" outlineLevel="0" collapsed="false">
      <c r="BS4870" s="96" t="n">
        <f aca="false">BR4870-2.5</f>
        <v>-2.5</v>
      </c>
    </row>
    <row r="4871" customFormat="false" ht="12" hidden="false" customHeight="false" outlineLevel="0" collapsed="false">
      <c r="BS4871" s="96" t="n">
        <f aca="false">BR4871-2.5</f>
        <v>-2.5</v>
      </c>
    </row>
    <row r="4872" customFormat="false" ht="12" hidden="false" customHeight="false" outlineLevel="0" collapsed="false">
      <c r="BS4872" s="96" t="n">
        <f aca="false">BR4872-2.5</f>
        <v>-2.5</v>
      </c>
    </row>
    <row r="4873" customFormat="false" ht="12" hidden="false" customHeight="false" outlineLevel="0" collapsed="false">
      <c r="BS4873" s="96" t="n">
        <f aca="false">BR4873-2.5</f>
        <v>-2.5</v>
      </c>
    </row>
    <row r="4874" customFormat="false" ht="12" hidden="false" customHeight="false" outlineLevel="0" collapsed="false">
      <c r="BS4874" s="96" t="n">
        <f aca="false">BR4874-2.5</f>
        <v>-2.5</v>
      </c>
    </row>
    <row r="4875" customFormat="false" ht="12" hidden="false" customHeight="false" outlineLevel="0" collapsed="false">
      <c r="BS4875" s="96" t="n">
        <f aca="false">BR4875-2.5</f>
        <v>-2.5</v>
      </c>
    </row>
    <row r="4876" customFormat="false" ht="12" hidden="false" customHeight="false" outlineLevel="0" collapsed="false">
      <c r="BS4876" s="96" t="n">
        <f aca="false">BR4876-2.5</f>
        <v>-2.5</v>
      </c>
    </row>
    <row r="4877" customFormat="false" ht="12" hidden="false" customHeight="false" outlineLevel="0" collapsed="false">
      <c r="BS4877" s="96" t="n">
        <f aca="false">BR4877-2.5</f>
        <v>-2.5</v>
      </c>
    </row>
    <row r="4878" customFormat="false" ht="12" hidden="false" customHeight="false" outlineLevel="0" collapsed="false">
      <c r="BS4878" s="96" t="n">
        <f aca="false">BR4878-2.5</f>
        <v>-2.5</v>
      </c>
    </row>
    <row r="4879" customFormat="false" ht="12" hidden="false" customHeight="false" outlineLevel="0" collapsed="false">
      <c r="BS4879" s="96" t="n">
        <f aca="false">BR4879-2.5</f>
        <v>-2.5</v>
      </c>
    </row>
    <row r="4880" customFormat="false" ht="12" hidden="false" customHeight="false" outlineLevel="0" collapsed="false">
      <c r="BS4880" s="96" t="n">
        <f aca="false">BR4880-2.5</f>
        <v>-2.5</v>
      </c>
    </row>
    <row r="4881" customFormat="false" ht="12" hidden="false" customHeight="false" outlineLevel="0" collapsed="false">
      <c r="BS4881" s="96" t="n">
        <f aca="false">BR4881-2.5</f>
        <v>-2.5</v>
      </c>
    </row>
    <row r="4882" customFormat="false" ht="12" hidden="false" customHeight="false" outlineLevel="0" collapsed="false">
      <c r="BS4882" s="96" t="n">
        <f aca="false">BR4882-2.5</f>
        <v>-2.5</v>
      </c>
    </row>
    <row r="4883" customFormat="false" ht="12" hidden="false" customHeight="false" outlineLevel="0" collapsed="false">
      <c r="BS4883" s="96" t="n">
        <f aca="false">BR4883-2.5</f>
        <v>-2.5</v>
      </c>
    </row>
    <row r="4884" customFormat="false" ht="12" hidden="false" customHeight="false" outlineLevel="0" collapsed="false">
      <c r="BS4884" s="96" t="n">
        <f aca="false">BR4884-2.5</f>
        <v>-2.5</v>
      </c>
    </row>
    <row r="4885" customFormat="false" ht="12" hidden="false" customHeight="false" outlineLevel="0" collapsed="false">
      <c r="BS4885" s="96" t="n">
        <f aca="false">BR4885-2.5</f>
        <v>-2.5</v>
      </c>
    </row>
    <row r="4886" customFormat="false" ht="12" hidden="false" customHeight="false" outlineLevel="0" collapsed="false">
      <c r="BS4886" s="96" t="n">
        <f aca="false">BR4886-2.5</f>
        <v>-2.5</v>
      </c>
    </row>
    <row r="4887" customFormat="false" ht="12" hidden="false" customHeight="false" outlineLevel="0" collapsed="false">
      <c r="BS4887" s="96" t="n">
        <f aca="false">BR4887-2.5</f>
        <v>-2.5</v>
      </c>
    </row>
    <row r="4888" customFormat="false" ht="12" hidden="false" customHeight="false" outlineLevel="0" collapsed="false">
      <c r="BS4888" s="96" t="n">
        <f aca="false">BR4888-2.5</f>
        <v>-2.5</v>
      </c>
    </row>
    <row r="4889" customFormat="false" ht="12" hidden="false" customHeight="false" outlineLevel="0" collapsed="false">
      <c r="BS4889" s="96" t="n">
        <f aca="false">BR4889-2.5</f>
        <v>-2.5</v>
      </c>
    </row>
    <row r="4890" customFormat="false" ht="12" hidden="false" customHeight="false" outlineLevel="0" collapsed="false">
      <c r="BS4890" s="96" t="n">
        <f aca="false">BR4890-2.5</f>
        <v>-2.5</v>
      </c>
    </row>
    <row r="4891" customFormat="false" ht="12" hidden="false" customHeight="false" outlineLevel="0" collapsed="false">
      <c r="BS4891" s="96" t="n">
        <f aca="false">BR4891-2.5</f>
        <v>-2.5</v>
      </c>
    </row>
    <row r="4892" customFormat="false" ht="12" hidden="false" customHeight="false" outlineLevel="0" collapsed="false">
      <c r="BS4892" s="96" t="n">
        <f aca="false">BR4892-2.5</f>
        <v>-2.5</v>
      </c>
    </row>
    <row r="4893" customFormat="false" ht="12" hidden="false" customHeight="false" outlineLevel="0" collapsed="false">
      <c r="BS4893" s="96" t="n">
        <f aca="false">BR4893-2.5</f>
        <v>-2.5</v>
      </c>
    </row>
    <row r="4894" customFormat="false" ht="12" hidden="false" customHeight="false" outlineLevel="0" collapsed="false">
      <c r="BS4894" s="96" t="n">
        <f aca="false">BR4894-2.5</f>
        <v>-2.5</v>
      </c>
    </row>
    <row r="4895" customFormat="false" ht="12" hidden="false" customHeight="false" outlineLevel="0" collapsed="false">
      <c r="BS4895" s="96" t="n">
        <f aca="false">BR4895-2.5</f>
        <v>-2.5</v>
      </c>
    </row>
    <row r="4896" customFormat="false" ht="12" hidden="false" customHeight="false" outlineLevel="0" collapsed="false">
      <c r="BS4896" s="96" t="n">
        <f aca="false">BR4896-2.5</f>
        <v>-2.5</v>
      </c>
    </row>
    <row r="4897" customFormat="false" ht="12" hidden="false" customHeight="false" outlineLevel="0" collapsed="false">
      <c r="BS4897" s="96" t="n">
        <f aca="false">BR4897-2.5</f>
        <v>-2.5</v>
      </c>
    </row>
    <row r="4898" customFormat="false" ht="12" hidden="false" customHeight="false" outlineLevel="0" collapsed="false">
      <c r="BS4898" s="96" t="n">
        <f aca="false">BR4898-2.5</f>
        <v>-2.5</v>
      </c>
    </row>
    <row r="4899" customFormat="false" ht="12" hidden="false" customHeight="false" outlineLevel="0" collapsed="false">
      <c r="BS4899" s="96" t="n">
        <f aca="false">BR4899-2.5</f>
        <v>-2.5</v>
      </c>
    </row>
    <row r="4900" customFormat="false" ht="12" hidden="false" customHeight="false" outlineLevel="0" collapsed="false">
      <c r="BS4900" s="96" t="n">
        <f aca="false">BR4900-2.5</f>
        <v>-2.5</v>
      </c>
    </row>
    <row r="4901" customFormat="false" ht="12" hidden="false" customHeight="false" outlineLevel="0" collapsed="false">
      <c r="BS4901" s="96" t="n">
        <f aca="false">BR4901-2.5</f>
        <v>-2.5</v>
      </c>
    </row>
    <row r="4902" customFormat="false" ht="12" hidden="false" customHeight="false" outlineLevel="0" collapsed="false">
      <c r="BS4902" s="96" t="n">
        <f aca="false">BR4902-2.5</f>
        <v>-2.5</v>
      </c>
    </row>
    <row r="4903" customFormat="false" ht="12" hidden="false" customHeight="false" outlineLevel="0" collapsed="false">
      <c r="BS4903" s="96" t="n">
        <f aca="false">BR4903-2.5</f>
        <v>-2.5</v>
      </c>
    </row>
    <row r="4904" customFormat="false" ht="12" hidden="false" customHeight="false" outlineLevel="0" collapsed="false">
      <c r="BS4904" s="96" t="n">
        <f aca="false">BR4904-2.5</f>
        <v>-2.5</v>
      </c>
    </row>
    <row r="4905" customFormat="false" ht="12" hidden="false" customHeight="false" outlineLevel="0" collapsed="false">
      <c r="BS4905" s="96" t="n">
        <f aca="false">BR4905-2.5</f>
        <v>-2.5</v>
      </c>
    </row>
    <row r="4906" customFormat="false" ht="12" hidden="false" customHeight="false" outlineLevel="0" collapsed="false">
      <c r="BS4906" s="96" t="n">
        <f aca="false">BR4906-2.5</f>
        <v>-2.5</v>
      </c>
    </row>
    <row r="4907" customFormat="false" ht="12" hidden="false" customHeight="false" outlineLevel="0" collapsed="false">
      <c r="BS4907" s="96" t="n">
        <f aca="false">BR4907-2.5</f>
        <v>-2.5</v>
      </c>
    </row>
    <row r="4908" customFormat="false" ht="12" hidden="false" customHeight="false" outlineLevel="0" collapsed="false">
      <c r="BS4908" s="96" t="n">
        <f aca="false">BR4908-2.5</f>
        <v>-2.5</v>
      </c>
    </row>
    <row r="4909" customFormat="false" ht="12" hidden="false" customHeight="false" outlineLevel="0" collapsed="false">
      <c r="BS4909" s="96" t="n">
        <f aca="false">BR4909-2.5</f>
        <v>-2.5</v>
      </c>
    </row>
    <row r="4910" customFormat="false" ht="12" hidden="false" customHeight="false" outlineLevel="0" collapsed="false">
      <c r="BS4910" s="96" t="n">
        <f aca="false">BR4910-2.5</f>
        <v>-2.5</v>
      </c>
    </row>
    <row r="4911" customFormat="false" ht="12" hidden="false" customHeight="false" outlineLevel="0" collapsed="false">
      <c r="BS4911" s="96" t="n">
        <f aca="false">BR4911-2.5</f>
        <v>-2.5</v>
      </c>
    </row>
    <row r="4912" customFormat="false" ht="12" hidden="false" customHeight="false" outlineLevel="0" collapsed="false">
      <c r="BS4912" s="96" t="n">
        <f aca="false">BR4912-2.5</f>
        <v>-2.5</v>
      </c>
    </row>
    <row r="4913" customFormat="false" ht="12" hidden="false" customHeight="false" outlineLevel="0" collapsed="false">
      <c r="BS4913" s="96" t="n">
        <f aca="false">BR4913-2.5</f>
        <v>-2.5</v>
      </c>
    </row>
    <row r="4914" customFormat="false" ht="12" hidden="false" customHeight="false" outlineLevel="0" collapsed="false">
      <c r="BS4914" s="96" t="n">
        <f aca="false">BR4914-2.5</f>
        <v>-2.5</v>
      </c>
    </row>
    <row r="4915" customFormat="false" ht="12" hidden="false" customHeight="false" outlineLevel="0" collapsed="false">
      <c r="BS4915" s="96" t="n">
        <f aca="false">BR4915-2.5</f>
        <v>-2.5</v>
      </c>
    </row>
    <row r="4916" customFormat="false" ht="12" hidden="false" customHeight="false" outlineLevel="0" collapsed="false">
      <c r="BS4916" s="96" t="n">
        <f aca="false">BR4916-2.5</f>
        <v>-2.5</v>
      </c>
    </row>
    <row r="4917" customFormat="false" ht="12" hidden="false" customHeight="false" outlineLevel="0" collapsed="false">
      <c r="BS4917" s="96" t="n">
        <f aca="false">BR4917-2.5</f>
        <v>-2.5</v>
      </c>
    </row>
    <row r="4918" customFormat="false" ht="12" hidden="false" customHeight="false" outlineLevel="0" collapsed="false">
      <c r="BS4918" s="96" t="n">
        <f aca="false">BR4918-2.5</f>
        <v>-2.5</v>
      </c>
    </row>
    <row r="4919" customFormat="false" ht="12" hidden="false" customHeight="false" outlineLevel="0" collapsed="false">
      <c r="BS4919" s="96" t="n">
        <f aca="false">BR4919-2.5</f>
        <v>-2.5</v>
      </c>
    </row>
    <row r="4920" customFormat="false" ht="12" hidden="false" customHeight="false" outlineLevel="0" collapsed="false">
      <c r="BS4920" s="96" t="n">
        <f aca="false">BR4920-2.5</f>
        <v>-2.5</v>
      </c>
    </row>
    <row r="4921" customFormat="false" ht="12" hidden="false" customHeight="false" outlineLevel="0" collapsed="false">
      <c r="BS4921" s="96" t="n">
        <f aca="false">BR4921-2.5</f>
        <v>-2.5</v>
      </c>
    </row>
    <row r="4922" customFormat="false" ht="12" hidden="false" customHeight="false" outlineLevel="0" collapsed="false">
      <c r="BS4922" s="96" t="n">
        <f aca="false">BR4922-2.5</f>
        <v>-2.5</v>
      </c>
    </row>
    <row r="4923" customFormat="false" ht="12" hidden="false" customHeight="false" outlineLevel="0" collapsed="false">
      <c r="BS4923" s="96" t="n">
        <f aca="false">BR4923-2.5</f>
        <v>-2.5</v>
      </c>
    </row>
    <row r="4924" customFormat="false" ht="12" hidden="false" customHeight="false" outlineLevel="0" collapsed="false">
      <c r="BS4924" s="96" t="n">
        <f aca="false">BR4924-2.5</f>
        <v>-2.5</v>
      </c>
    </row>
    <row r="4925" customFormat="false" ht="12" hidden="false" customHeight="false" outlineLevel="0" collapsed="false">
      <c r="BS4925" s="96" t="n">
        <f aca="false">BR4925-2.5</f>
        <v>-2.5</v>
      </c>
    </row>
    <row r="4926" customFormat="false" ht="12" hidden="false" customHeight="false" outlineLevel="0" collapsed="false">
      <c r="BS4926" s="96" t="n">
        <f aca="false">BR4926-2.5</f>
        <v>-2.5</v>
      </c>
    </row>
    <row r="4927" customFormat="false" ht="12" hidden="false" customHeight="false" outlineLevel="0" collapsed="false">
      <c r="BS4927" s="96" t="n">
        <f aca="false">BR4927-2.5</f>
        <v>-2.5</v>
      </c>
    </row>
    <row r="4928" customFormat="false" ht="12" hidden="false" customHeight="false" outlineLevel="0" collapsed="false">
      <c r="BS4928" s="96" t="n">
        <f aca="false">BR4928-2.5</f>
        <v>-2.5</v>
      </c>
    </row>
    <row r="4929" customFormat="false" ht="12" hidden="false" customHeight="false" outlineLevel="0" collapsed="false">
      <c r="BS4929" s="96" t="n">
        <f aca="false">BR4929-2.5</f>
        <v>-2.5</v>
      </c>
    </row>
    <row r="4930" customFormat="false" ht="12" hidden="false" customHeight="false" outlineLevel="0" collapsed="false">
      <c r="BS4930" s="96" t="n">
        <f aca="false">BR4930-2.5</f>
        <v>-2.5</v>
      </c>
    </row>
    <row r="4931" customFormat="false" ht="12" hidden="false" customHeight="false" outlineLevel="0" collapsed="false">
      <c r="BS4931" s="96" t="n">
        <f aca="false">BR4931-2.5</f>
        <v>-2.5</v>
      </c>
    </row>
    <row r="4932" customFormat="false" ht="12" hidden="false" customHeight="false" outlineLevel="0" collapsed="false">
      <c r="BS4932" s="96" t="n">
        <f aca="false">BR4932-2.5</f>
        <v>-2.5</v>
      </c>
    </row>
    <row r="4933" customFormat="false" ht="12" hidden="false" customHeight="false" outlineLevel="0" collapsed="false">
      <c r="BS4933" s="96" t="n">
        <f aca="false">BR4933-2.5</f>
        <v>-2.5</v>
      </c>
    </row>
    <row r="4934" customFormat="false" ht="12" hidden="false" customHeight="false" outlineLevel="0" collapsed="false">
      <c r="BS4934" s="96" t="n">
        <f aca="false">BR4934-2.5</f>
        <v>-2.5</v>
      </c>
    </row>
    <row r="4935" customFormat="false" ht="12" hidden="false" customHeight="false" outlineLevel="0" collapsed="false">
      <c r="BS4935" s="96" t="n">
        <f aca="false">BR4935-2.5</f>
        <v>-2.5</v>
      </c>
    </row>
    <row r="4936" customFormat="false" ht="12" hidden="false" customHeight="false" outlineLevel="0" collapsed="false">
      <c r="BS4936" s="96" t="n">
        <f aca="false">BR4936-2.5</f>
        <v>-2.5</v>
      </c>
    </row>
    <row r="4937" customFormat="false" ht="12" hidden="false" customHeight="false" outlineLevel="0" collapsed="false">
      <c r="BS4937" s="96" t="n">
        <f aca="false">BR4937-2.5</f>
        <v>-2.5</v>
      </c>
    </row>
    <row r="4938" customFormat="false" ht="12" hidden="false" customHeight="false" outlineLevel="0" collapsed="false">
      <c r="BS4938" s="96" t="n">
        <f aca="false">BR4938-2.5</f>
        <v>-2.5</v>
      </c>
    </row>
    <row r="4939" customFormat="false" ht="12" hidden="false" customHeight="false" outlineLevel="0" collapsed="false">
      <c r="BS4939" s="96" t="n">
        <f aca="false">BR4939-2.5</f>
        <v>-2.5</v>
      </c>
    </row>
    <row r="4940" customFormat="false" ht="12" hidden="false" customHeight="false" outlineLevel="0" collapsed="false">
      <c r="BS4940" s="96" t="n">
        <f aca="false">BR4940-2.5</f>
        <v>-2.5</v>
      </c>
    </row>
    <row r="4941" customFormat="false" ht="12" hidden="false" customHeight="false" outlineLevel="0" collapsed="false">
      <c r="BS4941" s="96" t="n">
        <f aca="false">BR4941-2.5</f>
        <v>-2.5</v>
      </c>
    </row>
    <row r="4942" customFormat="false" ht="12" hidden="false" customHeight="false" outlineLevel="0" collapsed="false">
      <c r="BS4942" s="96" t="n">
        <f aca="false">BR4942-2.5</f>
        <v>-2.5</v>
      </c>
    </row>
    <row r="4943" customFormat="false" ht="12" hidden="false" customHeight="false" outlineLevel="0" collapsed="false">
      <c r="BS4943" s="96" t="n">
        <f aca="false">BR4943-2.5</f>
        <v>-2.5</v>
      </c>
    </row>
    <row r="4944" customFormat="false" ht="12" hidden="false" customHeight="false" outlineLevel="0" collapsed="false">
      <c r="BS4944" s="96" t="n">
        <f aca="false">BR4944-2.5</f>
        <v>-2.5</v>
      </c>
    </row>
    <row r="4945" customFormat="false" ht="12" hidden="false" customHeight="false" outlineLevel="0" collapsed="false">
      <c r="BS4945" s="96" t="n">
        <f aca="false">BR4945-2.5</f>
        <v>-2.5</v>
      </c>
    </row>
    <row r="4946" customFormat="false" ht="12" hidden="false" customHeight="false" outlineLevel="0" collapsed="false">
      <c r="BS4946" s="96" t="n">
        <f aca="false">BR4946-2.5</f>
        <v>-2.5</v>
      </c>
    </row>
    <row r="4947" customFormat="false" ht="12" hidden="false" customHeight="false" outlineLevel="0" collapsed="false">
      <c r="BS4947" s="96" t="n">
        <f aca="false">BR4947-2.5</f>
        <v>-2.5</v>
      </c>
    </row>
    <row r="4948" customFormat="false" ht="12" hidden="false" customHeight="false" outlineLevel="0" collapsed="false">
      <c r="BS4948" s="96" t="n">
        <f aca="false">BR4948-2.5</f>
        <v>-2.5</v>
      </c>
    </row>
    <row r="4949" customFormat="false" ht="12" hidden="false" customHeight="false" outlineLevel="0" collapsed="false">
      <c r="BS4949" s="96" t="n">
        <f aca="false">BR4949-2.5</f>
        <v>-2.5</v>
      </c>
    </row>
    <row r="4950" customFormat="false" ht="12" hidden="false" customHeight="false" outlineLevel="0" collapsed="false">
      <c r="BS4950" s="96" t="n">
        <f aca="false">BR4950-2.5</f>
        <v>-2.5</v>
      </c>
    </row>
    <row r="4951" customFormat="false" ht="12" hidden="false" customHeight="false" outlineLevel="0" collapsed="false">
      <c r="BS4951" s="96" t="n">
        <f aca="false">BR4951-2.5</f>
        <v>-2.5</v>
      </c>
    </row>
    <row r="4952" customFormat="false" ht="12" hidden="false" customHeight="false" outlineLevel="0" collapsed="false">
      <c r="BS4952" s="96" t="n">
        <f aca="false">BR4952-2.5</f>
        <v>-2.5</v>
      </c>
    </row>
    <row r="4953" customFormat="false" ht="12" hidden="false" customHeight="false" outlineLevel="0" collapsed="false">
      <c r="BS4953" s="96" t="n">
        <f aca="false">BR4953-2.5</f>
        <v>-2.5</v>
      </c>
    </row>
    <row r="4954" customFormat="false" ht="12" hidden="false" customHeight="false" outlineLevel="0" collapsed="false">
      <c r="BS4954" s="96" t="n">
        <f aca="false">BR4954-2.5</f>
        <v>-2.5</v>
      </c>
    </row>
    <row r="4955" customFormat="false" ht="12" hidden="false" customHeight="false" outlineLevel="0" collapsed="false">
      <c r="BS4955" s="96" t="n">
        <f aca="false">BR4955-2.5</f>
        <v>-2.5</v>
      </c>
    </row>
    <row r="4956" customFormat="false" ht="12" hidden="false" customHeight="false" outlineLevel="0" collapsed="false">
      <c r="BS4956" s="96" t="n">
        <f aca="false">BR4956-2.5</f>
        <v>-2.5</v>
      </c>
    </row>
    <row r="4957" customFormat="false" ht="12" hidden="false" customHeight="false" outlineLevel="0" collapsed="false">
      <c r="BS4957" s="96" t="n">
        <f aca="false">BR4957-2.5</f>
        <v>-2.5</v>
      </c>
    </row>
    <row r="4958" customFormat="false" ht="12" hidden="false" customHeight="false" outlineLevel="0" collapsed="false">
      <c r="BS4958" s="96" t="n">
        <f aca="false">BR4958-2.5</f>
        <v>-2.5</v>
      </c>
    </row>
    <row r="4959" customFormat="false" ht="12" hidden="false" customHeight="false" outlineLevel="0" collapsed="false">
      <c r="BS4959" s="96" t="n">
        <f aca="false">BR4959-2.5</f>
        <v>-2.5</v>
      </c>
    </row>
    <row r="4960" customFormat="false" ht="12" hidden="false" customHeight="false" outlineLevel="0" collapsed="false">
      <c r="BS4960" s="96" t="n">
        <f aca="false">BR4960-2.5</f>
        <v>-2.5</v>
      </c>
    </row>
    <row r="4961" customFormat="false" ht="12" hidden="false" customHeight="false" outlineLevel="0" collapsed="false">
      <c r="BS4961" s="96" t="n">
        <f aca="false">BR4961-2.5</f>
        <v>-2.5</v>
      </c>
    </row>
    <row r="4962" customFormat="false" ht="12" hidden="false" customHeight="false" outlineLevel="0" collapsed="false">
      <c r="BS4962" s="96" t="n">
        <f aca="false">BR4962-2.5</f>
        <v>-2.5</v>
      </c>
    </row>
    <row r="4963" customFormat="false" ht="12" hidden="false" customHeight="false" outlineLevel="0" collapsed="false">
      <c r="BS4963" s="96" t="n">
        <f aca="false">BR4963-2.5</f>
        <v>-2.5</v>
      </c>
    </row>
    <row r="4964" customFormat="false" ht="12" hidden="false" customHeight="false" outlineLevel="0" collapsed="false">
      <c r="BS4964" s="96" t="n">
        <f aca="false">BR4964-2.5</f>
        <v>-2.5</v>
      </c>
    </row>
    <row r="4965" customFormat="false" ht="12" hidden="false" customHeight="false" outlineLevel="0" collapsed="false">
      <c r="BS4965" s="96" t="n">
        <f aca="false">BR4965-2.5</f>
        <v>-2.5</v>
      </c>
    </row>
    <row r="4966" customFormat="false" ht="12" hidden="false" customHeight="false" outlineLevel="0" collapsed="false">
      <c r="BS4966" s="96" t="n">
        <f aca="false">BR4966-2.5</f>
        <v>-2.5</v>
      </c>
    </row>
    <row r="4967" customFormat="false" ht="12" hidden="false" customHeight="false" outlineLevel="0" collapsed="false">
      <c r="BS4967" s="96" t="n">
        <f aca="false">BR4967-2.5</f>
        <v>-2.5</v>
      </c>
    </row>
    <row r="4968" customFormat="false" ht="12" hidden="false" customHeight="false" outlineLevel="0" collapsed="false">
      <c r="BS4968" s="96" t="n">
        <f aca="false">BR4968-2.5</f>
        <v>-2.5</v>
      </c>
    </row>
    <row r="4969" customFormat="false" ht="12" hidden="false" customHeight="false" outlineLevel="0" collapsed="false">
      <c r="BS4969" s="96" t="n">
        <f aca="false">BR4969-2.5</f>
        <v>-2.5</v>
      </c>
    </row>
    <row r="4970" customFormat="false" ht="12" hidden="false" customHeight="false" outlineLevel="0" collapsed="false">
      <c r="BS4970" s="96" t="n">
        <f aca="false">BR4970-2.5</f>
        <v>-2.5</v>
      </c>
    </row>
    <row r="4971" customFormat="false" ht="12" hidden="false" customHeight="false" outlineLevel="0" collapsed="false">
      <c r="BS4971" s="96" t="n">
        <f aca="false">BR4971-2.5</f>
        <v>-2.5</v>
      </c>
    </row>
    <row r="4972" customFormat="false" ht="12" hidden="false" customHeight="false" outlineLevel="0" collapsed="false">
      <c r="BS4972" s="96" t="n">
        <f aca="false">BR4972-2.5</f>
        <v>-2.5</v>
      </c>
    </row>
    <row r="4973" customFormat="false" ht="12" hidden="false" customHeight="false" outlineLevel="0" collapsed="false">
      <c r="BS4973" s="96" t="n">
        <f aca="false">BR4973-2.5</f>
        <v>-2.5</v>
      </c>
    </row>
    <row r="4974" customFormat="false" ht="12" hidden="false" customHeight="false" outlineLevel="0" collapsed="false">
      <c r="BS4974" s="96" t="n">
        <f aca="false">BR4974-2.5</f>
        <v>-2.5</v>
      </c>
    </row>
    <row r="4975" customFormat="false" ht="12" hidden="false" customHeight="false" outlineLevel="0" collapsed="false">
      <c r="BS4975" s="96" t="n">
        <f aca="false">BR4975-2.5</f>
        <v>-2.5</v>
      </c>
    </row>
    <row r="4976" customFormat="false" ht="12" hidden="false" customHeight="false" outlineLevel="0" collapsed="false">
      <c r="BS4976" s="96" t="n">
        <f aca="false">BR4976-2.5</f>
        <v>-2.5</v>
      </c>
    </row>
    <row r="4977" customFormat="false" ht="12" hidden="false" customHeight="false" outlineLevel="0" collapsed="false">
      <c r="BS4977" s="96" t="n">
        <f aca="false">BR4977-2.5</f>
        <v>-2.5</v>
      </c>
    </row>
    <row r="4978" customFormat="false" ht="12" hidden="false" customHeight="false" outlineLevel="0" collapsed="false">
      <c r="BS4978" s="96" t="n">
        <f aca="false">BR4978-2.5</f>
        <v>-2.5</v>
      </c>
    </row>
    <row r="4979" customFormat="false" ht="12" hidden="false" customHeight="false" outlineLevel="0" collapsed="false">
      <c r="BS4979" s="96" t="n">
        <f aca="false">BR4979-2.5</f>
        <v>-2.5</v>
      </c>
    </row>
    <row r="4980" customFormat="false" ht="12" hidden="false" customHeight="false" outlineLevel="0" collapsed="false">
      <c r="BS4980" s="96" t="n">
        <f aca="false">BR4980-2.5</f>
        <v>-2.5</v>
      </c>
    </row>
    <row r="4981" customFormat="false" ht="12" hidden="false" customHeight="false" outlineLevel="0" collapsed="false">
      <c r="BS4981" s="96" t="n">
        <f aca="false">BR4981-2.5</f>
        <v>-2.5</v>
      </c>
    </row>
    <row r="4982" customFormat="false" ht="12" hidden="false" customHeight="false" outlineLevel="0" collapsed="false">
      <c r="BS4982" s="96" t="n">
        <f aca="false">BR4982-2.5</f>
        <v>-2.5</v>
      </c>
    </row>
    <row r="4983" customFormat="false" ht="12" hidden="false" customHeight="false" outlineLevel="0" collapsed="false">
      <c r="BS4983" s="96" t="n">
        <f aca="false">BR4983-2.5</f>
        <v>-2.5</v>
      </c>
    </row>
    <row r="4984" customFormat="false" ht="12" hidden="false" customHeight="false" outlineLevel="0" collapsed="false">
      <c r="BS4984" s="96" t="n">
        <f aca="false">BR4984-2.5</f>
        <v>-2.5</v>
      </c>
    </row>
    <row r="4985" customFormat="false" ht="12" hidden="false" customHeight="false" outlineLevel="0" collapsed="false">
      <c r="BS4985" s="96" t="n">
        <f aca="false">BR4985-2.5</f>
        <v>-2.5</v>
      </c>
    </row>
    <row r="4986" customFormat="false" ht="12" hidden="false" customHeight="false" outlineLevel="0" collapsed="false">
      <c r="BS4986" s="96" t="n">
        <f aca="false">BR4986-2.5</f>
        <v>-2.5</v>
      </c>
    </row>
    <row r="4987" customFormat="false" ht="12" hidden="false" customHeight="false" outlineLevel="0" collapsed="false">
      <c r="BS4987" s="96" t="n">
        <f aca="false">BR4987-2.5</f>
        <v>-2.5</v>
      </c>
    </row>
    <row r="4988" customFormat="false" ht="12" hidden="false" customHeight="false" outlineLevel="0" collapsed="false">
      <c r="BS4988" s="96" t="n">
        <f aca="false">BR4988-2.5</f>
        <v>-2.5</v>
      </c>
    </row>
    <row r="4989" customFormat="false" ht="12" hidden="false" customHeight="false" outlineLevel="0" collapsed="false">
      <c r="BS4989" s="96" t="n">
        <f aca="false">BR4989-2.5</f>
        <v>-2.5</v>
      </c>
    </row>
    <row r="4990" customFormat="false" ht="12" hidden="false" customHeight="false" outlineLevel="0" collapsed="false">
      <c r="BS4990" s="96" t="n">
        <f aca="false">BR4990-2.5</f>
        <v>-2.5</v>
      </c>
    </row>
    <row r="4991" customFormat="false" ht="12" hidden="false" customHeight="false" outlineLevel="0" collapsed="false">
      <c r="BS4991" s="96" t="n">
        <f aca="false">BR4991-2.5</f>
        <v>-2.5</v>
      </c>
    </row>
    <row r="4992" customFormat="false" ht="12" hidden="false" customHeight="false" outlineLevel="0" collapsed="false">
      <c r="BS4992" s="96" t="n">
        <f aca="false">BR4992-2.5</f>
        <v>-2.5</v>
      </c>
    </row>
    <row r="4993" customFormat="false" ht="12" hidden="false" customHeight="false" outlineLevel="0" collapsed="false">
      <c r="BS4993" s="96" t="n">
        <f aca="false">BR4993-2.5</f>
        <v>-2.5</v>
      </c>
    </row>
    <row r="4994" customFormat="false" ht="12" hidden="false" customHeight="false" outlineLevel="0" collapsed="false">
      <c r="BS4994" s="96" t="n">
        <f aca="false">BR4994-2.5</f>
        <v>-2.5</v>
      </c>
    </row>
    <row r="4995" customFormat="false" ht="12" hidden="false" customHeight="false" outlineLevel="0" collapsed="false">
      <c r="BS4995" s="96" t="n">
        <f aca="false">BR4995-2.5</f>
        <v>-2.5</v>
      </c>
    </row>
    <row r="4996" customFormat="false" ht="12" hidden="false" customHeight="false" outlineLevel="0" collapsed="false">
      <c r="BS4996" s="96" t="n">
        <f aca="false">BR4996-2.5</f>
        <v>-2.5</v>
      </c>
    </row>
    <row r="4997" customFormat="false" ht="12" hidden="false" customHeight="false" outlineLevel="0" collapsed="false">
      <c r="BS4997" s="96" t="n">
        <f aca="false">BR4997-2.5</f>
        <v>-2.5</v>
      </c>
    </row>
    <row r="4998" customFormat="false" ht="12" hidden="false" customHeight="false" outlineLevel="0" collapsed="false">
      <c r="BS4998" s="96" t="n">
        <f aca="false">BR4998-2.5</f>
        <v>-2.5</v>
      </c>
    </row>
    <row r="4999" customFormat="false" ht="12" hidden="false" customHeight="false" outlineLevel="0" collapsed="false">
      <c r="BS4999" s="96" t="n">
        <f aca="false">BR4999-2.5</f>
        <v>-2.5</v>
      </c>
    </row>
    <row r="5000" customFormat="false" ht="12" hidden="false" customHeight="false" outlineLevel="0" collapsed="false">
      <c r="BS5000" s="96" t="n">
        <f aca="false">BR5000-2.5</f>
        <v>-2.5</v>
      </c>
    </row>
    <row r="5001" customFormat="false" ht="12" hidden="false" customHeight="false" outlineLevel="0" collapsed="false">
      <c r="BS5001" s="96" t="n">
        <f aca="false">BR5001-2.5</f>
        <v>-2.5</v>
      </c>
    </row>
    <row r="5002" customFormat="false" ht="12" hidden="false" customHeight="false" outlineLevel="0" collapsed="false">
      <c r="BS5002" s="96" t="n">
        <f aca="false">BR5002-2.5</f>
        <v>-2.5</v>
      </c>
    </row>
    <row r="5003" customFormat="false" ht="12" hidden="false" customHeight="false" outlineLevel="0" collapsed="false">
      <c r="BS5003" s="96" t="n">
        <f aca="false">BR5003-2.5</f>
        <v>-2.5</v>
      </c>
    </row>
    <row r="5004" customFormat="false" ht="12" hidden="false" customHeight="false" outlineLevel="0" collapsed="false">
      <c r="BS5004" s="96" t="n">
        <f aca="false">BR5004-2.5</f>
        <v>-2.5</v>
      </c>
    </row>
    <row r="5005" customFormat="false" ht="12" hidden="false" customHeight="false" outlineLevel="0" collapsed="false">
      <c r="BS5005" s="96" t="n">
        <f aca="false">BR5005-2.5</f>
        <v>-2.5</v>
      </c>
    </row>
    <row r="5006" customFormat="false" ht="12" hidden="false" customHeight="false" outlineLevel="0" collapsed="false">
      <c r="BS5006" s="96" t="n">
        <f aca="false">BR5006-2.5</f>
        <v>-2.5</v>
      </c>
    </row>
    <row r="5007" customFormat="false" ht="12" hidden="false" customHeight="false" outlineLevel="0" collapsed="false">
      <c r="BS5007" s="96" t="n">
        <f aca="false">BR5007-2.5</f>
        <v>-2.5</v>
      </c>
    </row>
    <row r="5008" customFormat="false" ht="12" hidden="false" customHeight="false" outlineLevel="0" collapsed="false">
      <c r="BS5008" s="96" t="n">
        <f aca="false">BR5008-2.5</f>
        <v>-2.5</v>
      </c>
    </row>
    <row r="5009" customFormat="false" ht="12" hidden="false" customHeight="false" outlineLevel="0" collapsed="false">
      <c r="BS5009" s="96" t="n">
        <f aca="false">BR5009-2.5</f>
        <v>-2.5</v>
      </c>
    </row>
    <row r="5010" customFormat="false" ht="12" hidden="false" customHeight="false" outlineLevel="0" collapsed="false">
      <c r="BS5010" s="96" t="n">
        <f aca="false">BR5010-2.5</f>
        <v>-2.5</v>
      </c>
    </row>
    <row r="5011" customFormat="false" ht="12" hidden="false" customHeight="false" outlineLevel="0" collapsed="false">
      <c r="BS5011" s="96" t="n">
        <f aca="false">BR5011-2.5</f>
        <v>-2.5</v>
      </c>
    </row>
    <row r="5012" customFormat="false" ht="12" hidden="false" customHeight="false" outlineLevel="0" collapsed="false">
      <c r="BS5012" s="96" t="n">
        <f aca="false">BR5012-2.5</f>
        <v>-2.5</v>
      </c>
    </row>
    <row r="5013" customFormat="false" ht="12" hidden="false" customHeight="false" outlineLevel="0" collapsed="false">
      <c r="BS5013" s="96" t="n">
        <f aca="false">BR5013-2.5</f>
        <v>-2.5</v>
      </c>
    </row>
    <row r="5014" customFormat="false" ht="12" hidden="false" customHeight="false" outlineLevel="0" collapsed="false">
      <c r="BS5014" s="96" t="n">
        <f aca="false">BR5014-2.5</f>
        <v>-2.5</v>
      </c>
    </row>
    <row r="5015" customFormat="false" ht="12" hidden="false" customHeight="false" outlineLevel="0" collapsed="false">
      <c r="BS5015" s="96" t="n">
        <f aca="false">BR5015-2.5</f>
        <v>-2.5</v>
      </c>
    </row>
    <row r="5016" customFormat="false" ht="12" hidden="false" customHeight="false" outlineLevel="0" collapsed="false">
      <c r="BS5016" s="96" t="n">
        <f aca="false">BR5016-2.5</f>
        <v>-2.5</v>
      </c>
    </row>
    <row r="5017" customFormat="false" ht="12" hidden="false" customHeight="false" outlineLevel="0" collapsed="false">
      <c r="BS5017" s="96" t="n">
        <f aca="false">BR5017-2.5</f>
        <v>-2.5</v>
      </c>
    </row>
    <row r="5018" customFormat="false" ht="12" hidden="false" customHeight="false" outlineLevel="0" collapsed="false">
      <c r="BS5018" s="96" t="n">
        <f aca="false">BR5018-2.5</f>
        <v>-2.5</v>
      </c>
    </row>
    <row r="5019" customFormat="false" ht="12" hidden="false" customHeight="false" outlineLevel="0" collapsed="false">
      <c r="BS5019" s="96" t="n">
        <f aca="false">BR5019-2.5</f>
        <v>-2.5</v>
      </c>
    </row>
    <row r="5020" customFormat="false" ht="12" hidden="false" customHeight="false" outlineLevel="0" collapsed="false">
      <c r="BS5020" s="96" t="n">
        <f aca="false">BR5020-2.5</f>
        <v>-2.5</v>
      </c>
    </row>
    <row r="5021" customFormat="false" ht="12" hidden="false" customHeight="false" outlineLevel="0" collapsed="false">
      <c r="BS5021" s="96" t="n">
        <f aca="false">BR5021-2.5</f>
        <v>-2.5</v>
      </c>
    </row>
    <row r="5022" customFormat="false" ht="12" hidden="false" customHeight="false" outlineLevel="0" collapsed="false">
      <c r="BS5022" s="96" t="n">
        <f aca="false">BR5022-2.5</f>
        <v>-2.5</v>
      </c>
    </row>
    <row r="5023" customFormat="false" ht="12" hidden="false" customHeight="false" outlineLevel="0" collapsed="false">
      <c r="BS5023" s="96" t="n">
        <f aca="false">BR5023-2.5</f>
        <v>-2.5</v>
      </c>
    </row>
    <row r="5024" customFormat="false" ht="12" hidden="false" customHeight="false" outlineLevel="0" collapsed="false">
      <c r="BS5024" s="96" t="n">
        <f aca="false">BR5024-2.5</f>
        <v>-2.5</v>
      </c>
    </row>
    <row r="5025" customFormat="false" ht="12" hidden="false" customHeight="false" outlineLevel="0" collapsed="false">
      <c r="BS5025" s="96" t="n">
        <f aca="false">BR5025-2.5</f>
        <v>-2.5</v>
      </c>
    </row>
    <row r="5026" customFormat="false" ht="12" hidden="false" customHeight="false" outlineLevel="0" collapsed="false">
      <c r="BS5026" s="96" t="n">
        <f aca="false">BR5026-2.5</f>
        <v>-2.5</v>
      </c>
    </row>
    <row r="5027" customFormat="false" ht="12" hidden="false" customHeight="false" outlineLevel="0" collapsed="false">
      <c r="BS5027" s="96" t="n">
        <f aca="false">BR5027-2.5</f>
        <v>-2.5</v>
      </c>
    </row>
    <row r="5028" customFormat="false" ht="12" hidden="false" customHeight="false" outlineLevel="0" collapsed="false">
      <c r="BS5028" s="96" t="n">
        <f aca="false">BR5028-2.5</f>
        <v>-2.5</v>
      </c>
    </row>
    <row r="5029" customFormat="false" ht="12" hidden="false" customHeight="false" outlineLevel="0" collapsed="false">
      <c r="BS5029" s="96" t="n">
        <f aca="false">BR5029-2.5</f>
        <v>-2.5</v>
      </c>
    </row>
    <row r="5030" customFormat="false" ht="12" hidden="false" customHeight="false" outlineLevel="0" collapsed="false">
      <c r="BS5030" s="96" t="n">
        <f aca="false">BR5030-2.5</f>
        <v>-2.5</v>
      </c>
    </row>
    <row r="5031" customFormat="false" ht="12" hidden="false" customHeight="false" outlineLevel="0" collapsed="false">
      <c r="BS5031" s="96" t="n">
        <f aca="false">BR5031-2.5</f>
        <v>-2.5</v>
      </c>
    </row>
    <row r="5032" customFormat="false" ht="12" hidden="false" customHeight="false" outlineLevel="0" collapsed="false">
      <c r="BS5032" s="96" t="n">
        <f aca="false">BR5032-2.5</f>
        <v>-2.5</v>
      </c>
    </row>
    <row r="5033" customFormat="false" ht="12" hidden="false" customHeight="false" outlineLevel="0" collapsed="false">
      <c r="BS5033" s="96" t="n">
        <f aca="false">BR5033-2.5</f>
        <v>-2.5</v>
      </c>
    </row>
    <row r="5034" customFormat="false" ht="12" hidden="false" customHeight="false" outlineLevel="0" collapsed="false">
      <c r="BS5034" s="96" t="n">
        <f aca="false">BR5034-2.5</f>
        <v>-2.5</v>
      </c>
    </row>
    <row r="5035" customFormat="false" ht="12" hidden="false" customHeight="false" outlineLevel="0" collapsed="false">
      <c r="BS5035" s="96" t="n">
        <f aca="false">BR5035-2.5</f>
        <v>-2.5</v>
      </c>
    </row>
    <row r="5036" customFormat="false" ht="12" hidden="false" customHeight="false" outlineLevel="0" collapsed="false">
      <c r="BS5036" s="96" t="n">
        <f aca="false">BR5036-2.5</f>
        <v>-2.5</v>
      </c>
    </row>
    <row r="5037" customFormat="false" ht="12" hidden="false" customHeight="false" outlineLevel="0" collapsed="false">
      <c r="BS5037" s="96" t="n">
        <f aca="false">BR5037-2.5</f>
        <v>-2.5</v>
      </c>
    </row>
    <row r="5038" customFormat="false" ht="12" hidden="false" customHeight="false" outlineLevel="0" collapsed="false">
      <c r="BS5038" s="96" t="n">
        <f aca="false">BR5038-2.5</f>
        <v>-2.5</v>
      </c>
    </row>
    <row r="5039" customFormat="false" ht="12" hidden="false" customHeight="false" outlineLevel="0" collapsed="false">
      <c r="BS5039" s="96" t="n">
        <f aca="false">BR5039-2.5</f>
        <v>-2.5</v>
      </c>
    </row>
    <row r="5040" customFormat="false" ht="12" hidden="false" customHeight="false" outlineLevel="0" collapsed="false">
      <c r="BS5040" s="96" t="n">
        <f aca="false">BR5040-2.5</f>
        <v>-2.5</v>
      </c>
    </row>
    <row r="5041" customFormat="false" ht="12" hidden="false" customHeight="false" outlineLevel="0" collapsed="false">
      <c r="BS5041" s="96" t="n">
        <f aca="false">BR5041-2.5</f>
        <v>-2.5</v>
      </c>
    </row>
    <row r="5042" customFormat="false" ht="12" hidden="false" customHeight="false" outlineLevel="0" collapsed="false">
      <c r="BS5042" s="96" t="n">
        <f aca="false">BR5042-2.5</f>
        <v>-2.5</v>
      </c>
    </row>
    <row r="5043" customFormat="false" ht="12" hidden="false" customHeight="false" outlineLevel="0" collapsed="false">
      <c r="BS5043" s="96" t="n">
        <f aca="false">BR5043-2.5</f>
        <v>-2.5</v>
      </c>
    </row>
    <row r="5044" customFormat="false" ht="12" hidden="false" customHeight="false" outlineLevel="0" collapsed="false">
      <c r="BS5044" s="96" t="n">
        <f aca="false">BR5044-2.5</f>
        <v>-2.5</v>
      </c>
    </row>
    <row r="5045" customFormat="false" ht="12" hidden="false" customHeight="false" outlineLevel="0" collapsed="false">
      <c r="BS5045" s="96" t="n">
        <f aca="false">BR5045-2.5</f>
        <v>-2.5</v>
      </c>
    </row>
    <row r="5046" customFormat="false" ht="12" hidden="false" customHeight="false" outlineLevel="0" collapsed="false">
      <c r="BS5046" s="96" t="n">
        <f aca="false">BR5046-2.5</f>
        <v>-2.5</v>
      </c>
    </row>
    <row r="5047" customFormat="false" ht="12" hidden="false" customHeight="false" outlineLevel="0" collapsed="false">
      <c r="BS5047" s="96" t="n">
        <f aca="false">BR5047-2.5</f>
        <v>-2.5</v>
      </c>
    </row>
    <row r="5048" customFormat="false" ht="12" hidden="false" customHeight="false" outlineLevel="0" collapsed="false">
      <c r="BS5048" s="96" t="n">
        <f aca="false">BR5048-2.5</f>
        <v>-2.5</v>
      </c>
    </row>
    <row r="5049" customFormat="false" ht="12" hidden="false" customHeight="false" outlineLevel="0" collapsed="false">
      <c r="BS5049" s="96" t="n">
        <f aca="false">BR5049-2.5</f>
        <v>-2.5</v>
      </c>
    </row>
    <row r="5050" customFormat="false" ht="12" hidden="false" customHeight="false" outlineLevel="0" collapsed="false">
      <c r="BS5050" s="96" t="n">
        <f aca="false">BR5050-2.5</f>
        <v>-2.5</v>
      </c>
    </row>
    <row r="5051" customFormat="false" ht="12" hidden="false" customHeight="false" outlineLevel="0" collapsed="false">
      <c r="BS5051" s="96" t="n">
        <f aca="false">BR5051-2.5</f>
        <v>-2.5</v>
      </c>
    </row>
    <row r="5052" customFormat="false" ht="12" hidden="false" customHeight="false" outlineLevel="0" collapsed="false">
      <c r="BS5052" s="96" t="n">
        <f aca="false">BR5052-2.5</f>
        <v>-2.5</v>
      </c>
    </row>
    <row r="5053" customFormat="false" ht="12" hidden="false" customHeight="false" outlineLevel="0" collapsed="false">
      <c r="BS5053" s="96" t="n">
        <f aca="false">BR5053-2.5</f>
        <v>-2.5</v>
      </c>
    </row>
    <row r="5054" customFormat="false" ht="12" hidden="false" customHeight="false" outlineLevel="0" collapsed="false">
      <c r="BS5054" s="96" t="n">
        <f aca="false">BR5054-2.5</f>
        <v>-2.5</v>
      </c>
    </row>
    <row r="5055" customFormat="false" ht="12" hidden="false" customHeight="false" outlineLevel="0" collapsed="false">
      <c r="BS5055" s="96" t="n">
        <f aca="false">BR5055-2.5</f>
        <v>-2.5</v>
      </c>
    </row>
    <row r="5056" customFormat="false" ht="12" hidden="false" customHeight="false" outlineLevel="0" collapsed="false">
      <c r="BS5056" s="96" t="n">
        <f aca="false">BR5056-2.5</f>
        <v>-2.5</v>
      </c>
    </row>
    <row r="5057" customFormat="false" ht="12" hidden="false" customHeight="false" outlineLevel="0" collapsed="false">
      <c r="BS5057" s="96" t="n">
        <f aca="false">BR5057-2.5</f>
        <v>-2.5</v>
      </c>
    </row>
    <row r="5058" customFormat="false" ht="12" hidden="false" customHeight="false" outlineLevel="0" collapsed="false">
      <c r="BS5058" s="96" t="n">
        <f aca="false">BR5058-2.5</f>
        <v>-2.5</v>
      </c>
    </row>
    <row r="5059" customFormat="false" ht="12" hidden="false" customHeight="false" outlineLevel="0" collapsed="false">
      <c r="BS5059" s="96" t="n">
        <f aca="false">BR5059-2.5</f>
        <v>-2.5</v>
      </c>
    </row>
    <row r="5060" customFormat="false" ht="12" hidden="false" customHeight="false" outlineLevel="0" collapsed="false">
      <c r="BS5060" s="96" t="n">
        <f aca="false">BR5060-2.5</f>
        <v>-2.5</v>
      </c>
    </row>
    <row r="5061" customFormat="false" ht="12" hidden="false" customHeight="false" outlineLevel="0" collapsed="false">
      <c r="BS5061" s="96" t="n">
        <f aca="false">BR5061-2.5</f>
        <v>-2.5</v>
      </c>
    </row>
    <row r="5062" customFormat="false" ht="12" hidden="false" customHeight="false" outlineLevel="0" collapsed="false">
      <c r="BS5062" s="96" t="n">
        <f aca="false">BR5062-2.5</f>
        <v>-2.5</v>
      </c>
    </row>
    <row r="5063" customFormat="false" ht="12" hidden="false" customHeight="false" outlineLevel="0" collapsed="false">
      <c r="BS5063" s="96" t="n">
        <f aca="false">BR5063-2.5</f>
        <v>-2.5</v>
      </c>
    </row>
    <row r="5064" customFormat="false" ht="12" hidden="false" customHeight="false" outlineLevel="0" collapsed="false">
      <c r="BS5064" s="96" t="n">
        <f aca="false">BR5064-2.5</f>
        <v>-2.5</v>
      </c>
    </row>
    <row r="5065" customFormat="false" ht="12" hidden="false" customHeight="false" outlineLevel="0" collapsed="false">
      <c r="BS5065" s="96" t="n">
        <f aca="false">BR5065-2.5</f>
        <v>-2.5</v>
      </c>
    </row>
    <row r="5066" customFormat="false" ht="12" hidden="false" customHeight="false" outlineLevel="0" collapsed="false">
      <c r="BS5066" s="96" t="n">
        <f aca="false">BR5066-2.5</f>
        <v>-2.5</v>
      </c>
    </row>
    <row r="5067" customFormat="false" ht="12" hidden="false" customHeight="false" outlineLevel="0" collapsed="false">
      <c r="BS5067" s="96" t="n">
        <f aca="false">BR5067-2.5</f>
        <v>-2.5</v>
      </c>
    </row>
    <row r="5068" customFormat="false" ht="12" hidden="false" customHeight="false" outlineLevel="0" collapsed="false">
      <c r="BS5068" s="96" t="n">
        <f aca="false">BR5068-2.5</f>
        <v>-2.5</v>
      </c>
    </row>
    <row r="5069" customFormat="false" ht="12" hidden="false" customHeight="false" outlineLevel="0" collapsed="false">
      <c r="BS5069" s="96" t="n">
        <f aca="false">BR5069-2.5</f>
        <v>-2.5</v>
      </c>
    </row>
    <row r="5070" customFormat="false" ht="12" hidden="false" customHeight="false" outlineLevel="0" collapsed="false">
      <c r="BS5070" s="96" t="n">
        <f aca="false">BR5070-2.5</f>
        <v>-2.5</v>
      </c>
    </row>
    <row r="5071" customFormat="false" ht="12" hidden="false" customHeight="false" outlineLevel="0" collapsed="false">
      <c r="BS5071" s="96" t="n">
        <f aca="false">BR5071-2.5</f>
        <v>-2.5</v>
      </c>
    </row>
    <row r="5072" customFormat="false" ht="12" hidden="false" customHeight="false" outlineLevel="0" collapsed="false">
      <c r="BS5072" s="96" t="n">
        <f aca="false">BR5072-2.5</f>
        <v>-2.5</v>
      </c>
    </row>
    <row r="5073" customFormat="false" ht="12" hidden="false" customHeight="false" outlineLevel="0" collapsed="false">
      <c r="BS5073" s="96" t="n">
        <f aca="false">BR5073-2.5</f>
        <v>-2.5</v>
      </c>
    </row>
    <row r="5074" customFormat="false" ht="12" hidden="false" customHeight="false" outlineLevel="0" collapsed="false">
      <c r="BS5074" s="96" t="n">
        <f aca="false">BR5074-2.5</f>
        <v>-2.5</v>
      </c>
    </row>
    <row r="5075" customFormat="false" ht="12" hidden="false" customHeight="false" outlineLevel="0" collapsed="false">
      <c r="BS5075" s="96" t="n">
        <f aca="false">BR5075-2.5</f>
        <v>-2.5</v>
      </c>
    </row>
    <row r="5076" customFormat="false" ht="12" hidden="false" customHeight="false" outlineLevel="0" collapsed="false">
      <c r="BS5076" s="96" t="n">
        <f aca="false">BR5076-2.5</f>
        <v>-2.5</v>
      </c>
    </row>
    <row r="5077" customFormat="false" ht="12" hidden="false" customHeight="false" outlineLevel="0" collapsed="false">
      <c r="BS5077" s="96" t="n">
        <f aca="false">BR5077-2.5</f>
        <v>-2.5</v>
      </c>
    </row>
    <row r="5078" customFormat="false" ht="12" hidden="false" customHeight="false" outlineLevel="0" collapsed="false">
      <c r="BS5078" s="96" t="n">
        <f aca="false">BR5078-2.5</f>
        <v>-2.5</v>
      </c>
    </row>
    <row r="5079" customFormat="false" ht="12" hidden="false" customHeight="false" outlineLevel="0" collapsed="false">
      <c r="BS5079" s="96" t="n">
        <f aca="false">BR5079-2.5</f>
        <v>-2.5</v>
      </c>
    </row>
    <row r="5080" customFormat="false" ht="12" hidden="false" customHeight="false" outlineLevel="0" collapsed="false">
      <c r="BS5080" s="96" t="n">
        <f aca="false">BR5080-2.5</f>
        <v>-2.5</v>
      </c>
    </row>
    <row r="5081" customFormat="false" ht="12" hidden="false" customHeight="false" outlineLevel="0" collapsed="false">
      <c r="BS5081" s="96" t="n">
        <f aca="false">BR5081-2.5</f>
        <v>-2.5</v>
      </c>
    </row>
    <row r="5082" customFormat="false" ht="12" hidden="false" customHeight="false" outlineLevel="0" collapsed="false">
      <c r="BS5082" s="96" t="n">
        <f aca="false">BR5082-2.5</f>
        <v>-2.5</v>
      </c>
    </row>
    <row r="5083" customFormat="false" ht="12" hidden="false" customHeight="false" outlineLevel="0" collapsed="false">
      <c r="BS5083" s="96" t="n">
        <f aca="false">BR5083-2.5</f>
        <v>-2.5</v>
      </c>
    </row>
    <row r="5084" customFormat="false" ht="12" hidden="false" customHeight="false" outlineLevel="0" collapsed="false">
      <c r="BS5084" s="96" t="n">
        <f aca="false">BR5084-2.5</f>
        <v>-2.5</v>
      </c>
    </row>
    <row r="5085" customFormat="false" ht="12" hidden="false" customHeight="false" outlineLevel="0" collapsed="false">
      <c r="BS5085" s="96" t="n">
        <f aca="false">BR5085-2.5</f>
        <v>-2.5</v>
      </c>
    </row>
    <row r="5086" customFormat="false" ht="12" hidden="false" customHeight="false" outlineLevel="0" collapsed="false">
      <c r="BS5086" s="96" t="n">
        <f aca="false">BR5086-2.5</f>
        <v>-2.5</v>
      </c>
    </row>
    <row r="5087" customFormat="false" ht="12" hidden="false" customHeight="false" outlineLevel="0" collapsed="false">
      <c r="BS5087" s="96" t="n">
        <f aca="false">BR5087-2.5</f>
        <v>-2.5</v>
      </c>
    </row>
    <row r="5088" customFormat="false" ht="12" hidden="false" customHeight="false" outlineLevel="0" collapsed="false">
      <c r="BS5088" s="96" t="n">
        <f aca="false">BR5088-2.5</f>
        <v>-2.5</v>
      </c>
    </row>
    <row r="5089" customFormat="false" ht="12" hidden="false" customHeight="false" outlineLevel="0" collapsed="false">
      <c r="BS5089" s="96" t="n">
        <f aca="false">BR5089-2.5</f>
        <v>-2.5</v>
      </c>
    </row>
    <row r="5090" customFormat="false" ht="12" hidden="false" customHeight="false" outlineLevel="0" collapsed="false">
      <c r="BS5090" s="96" t="n">
        <f aca="false">BR5090-2.5</f>
        <v>-2.5</v>
      </c>
    </row>
    <row r="5091" customFormat="false" ht="12" hidden="false" customHeight="false" outlineLevel="0" collapsed="false">
      <c r="BS5091" s="96" t="n">
        <f aca="false">BR5091-2.5</f>
        <v>-2.5</v>
      </c>
    </row>
    <row r="5092" customFormat="false" ht="12" hidden="false" customHeight="false" outlineLevel="0" collapsed="false">
      <c r="BS5092" s="96" t="n">
        <f aca="false">BR5092-2.5</f>
        <v>-2.5</v>
      </c>
    </row>
    <row r="5093" customFormat="false" ht="12" hidden="false" customHeight="false" outlineLevel="0" collapsed="false">
      <c r="BS5093" s="96" t="n">
        <f aca="false">BR5093-2.5</f>
        <v>-2.5</v>
      </c>
    </row>
    <row r="5094" customFormat="false" ht="12" hidden="false" customHeight="false" outlineLevel="0" collapsed="false">
      <c r="BS5094" s="96" t="n">
        <f aca="false">BR5094-2.5</f>
        <v>-2.5</v>
      </c>
    </row>
    <row r="5095" customFormat="false" ht="12" hidden="false" customHeight="false" outlineLevel="0" collapsed="false">
      <c r="BS5095" s="96" t="n">
        <f aca="false">BR5095-2.5</f>
        <v>-2.5</v>
      </c>
    </row>
    <row r="5096" customFormat="false" ht="12" hidden="false" customHeight="false" outlineLevel="0" collapsed="false">
      <c r="BS5096" s="96" t="n">
        <f aca="false">BR5096-2.5</f>
        <v>-2.5</v>
      </c>
    </row>
    <row r="5097" customFormat="false" ht="12" hidden="false" customHeight="false" outlineLevel="0" collapsed="false">
      <c r="BS5097" s="96" t="n">
        <f aca="false">BR5097-2.5</f>
        <v>-2.5</v>
      </c>
    </row>
    <row r="5098" customFormat="false" ht="12" hidden="false" customHeight="false" outlineLevel="0" collapsed="false">
      <c r="BS5098" s="96" t="n">
        <f aca="false">BR5098-2.5</f>
        <v>-2.5</v>
      </c>
    </row>
    <row r="5099" customFormat="false" ht="12" hidden="false" customHeight="false" outlineLevel="0" collapsed="false">
      <c r="BS5099" s="96" t="n">
        <f aca="false">BR5099-2.5</f>
        <v>-2.5</v>
      </c>
    </row>
    <row r="5100" customFormat="false" ht="12" hidden="false" customHeight="false" outlineLevel="0" collapsed="false">
      <c r="BS5100" s="96" t="n">
        <f aca="false">BR5100-2.5</f>
        <v>-2.5</v>
      </c>
    </row>
    <row r="5101" customFormat="false" ht="12" hidden="false" customHeight="false" outlineLevel="0" collapsed="false">
      <c r="BS5101" s="96" t="n">
        <f aca="false">BR5101-2.5</f>
        <v>-2.5</v>
      </c>
    </row>
    <row r="5102" customFormat="false" ht="12" hidden="false" customHeight="false" outlineLevel="0" collapsed="false">
      <c r="BS5102" s="96" t="n">
        <f aca="false">BR5102-2.5</f>
        <v>-2.5</v>
      </c>
    </row>
    <row r="5103" customFormat="false" ht="12" hidden="false" customHeight="false" outlineLevel="0" collapsed="false">
      <c r="BS5103" s="96" t="n">
        <f aca="false">BR5103-2.5</f>
        <v>-2.5</v>
      </c>
    </row>
    <row r="5104" customFormat="false" ht="12" hidden="false" customHeight="false" outlineLevel="0" collapsed="false">
      <c r="BS5104" s="96" t="n">
        <f aca="false">BR5104-2.5</f>
        <v>-2.5</v>
      </c>
    </row>
    <row r="5105" customFormat="false" ht="12" hidden="false" customHeight="false" outlineLevel="0" collapsed="false">
      <c r="BS5105" s="96" t="n">
        <f aca="false">BR5105-2.5</f>
        <v>-2.5</v>
      </c>
    </row>
    <row r="5106" customFormat="false" ht="12" hidden="false" customHeight="false" outlineLevel="0" collapsed="false">
      <c r="BS5106" s="96" t="n">
        <f aca="false">BR5106-2.5</f>
        <v>-2.5</v>
      </c>
    </row>
    <row r="5107" customFormat="false" ht="12" hidden="false" customHeight="false" outlineLevel="0" collapsed="false">
      <c r="BS5107" s="96" t="n">
        <f aca="false">BR5107-2.5</f>
        <v>-2.5</v>
      </c>
    </row>
    <row r="5108" customFormat="false" ht="12" hidden="false" customHeight="false" outlineLevel="0" collapsed="false">
      <c r="BS5108" s="96" t="n">
        <f aca="false">BR5108-2.5</f>
        <v>-2.5</v>
      </c>
    </row>
    <row r="5109" customFormat="false" ht="12" hidden="false" customHeight="false" outlineLevel="0" collapsed="false">
      <c r="BS5109" s="96" t="n">
        <f aca="false">BR5109-2.5</f>
        <v>-2.5</v>
      </c>
    </row>
    <row r="5110" customFormat="false" ht="12" hidden="false" customHeight="false" outlineLevel="0" collapsed="false">
      <c r="BS5110" s="96" t="n">
        <f aca="false">BR5110-2.5</f>
        <v>-2.5</v>
      </c>
    </row>
    <row r="5111" customFormat="false" ht="12" hidden="false" customHeight="false" outlineLevel="0" collapsed="false">
      <c r="BS5111" s="96" t="n">
        <f aca="false">BR5111-2.5</f>
        <v>-2.5</v>
      </c>
    </row>
    <row r="5112" customFormat="false" ht="12" hidden="false" customHeight="false" outlineLevel="0" collapsed="false">
      <c r="BS5112" s="96" t="n">
        <f aca="false">BR5112-2.5</f>
        <v>-2.5</v>
      </c>
    </row>
    <row r="5113" customFormat="false" ht="12" hidden="false" customHeight="false" outlineLevel="0" collapsed="false">
      <c r="BS5113" s="96" t="n">
        <f aca="false">BR5113-2.5</f>
        <v>-2.5</v>
      </c>
    </row>
    <row r="5114" customFormat="false" ht="12" hidden="false" customHeight="false" outlineLevel="0" collapsed="false">
      <c r="BS5114" s="96" t="n">
        <f aca="false">BR5114-2.5</f>
        <v>-2.5</v>
      </c>
    </row>
    <row r="5115" customFormat="false" ht="12" hidden="false" customHeight="false" outlineLevel="0" collapsed="false">
      <c r="BS5115" s="96" t="n">
        <f aca="false">BR5115-2.5</f>
        <v>-2.5</v>
      </c>
    </row>
    <row r="5116" customFormat="false" ht="12" hidden="false" customHeight="false" outlineLevel="0" collapsed="false">
      <c r="BS5116" s="96" t="n">
        <f aca="false">BR5116-2.5</f>
        <v>-2.5</v>
      </c>
    </row>
    <row r="5117" customFormat="false" ht="12" hidden="false" customHeight="false" outlineLevel="0" collapsed="false">
      <c r="BS5117" s="96" t="n">
        <f aca="false">BR5117-2.5</f>
        <v>-2.5</v>
      </c>
    </row>
    <row r="5118" customFormat="false" ht="12" hidden="false" customHeight="false" outlineLevel="0" collapsed="false">
      <c r="BS5118" s="96" t="n">
        <f aca="false">BR5118-2.5</f>
        <v>-2.5</v>
      </c>
    </row>
    <row r="5119" customFormat="false" ht="12" hidden="false" customHeight="false" outlineLevel="0" collapsed="false">
      <c r="BS5119" s="96" t="n">
        <f aca="false">BR5119-2.5</f>
        <v>-2.5</v>
      </c>
    </row>
    <row r="5120" customFormat="false" ht="12" hidden="false" customHeight="false" outlineLevel="0" collapsed="false">
      <c r="BS5120" s="96" t="n">
        <f aca="false">BR5120-2.5</f>
        <v>-2.5</v>
      </c>
    </row>
    <row r="5121" customFormat="false" ht="12" hidden="false" customHeight="false" outlineLevel="0" collapsed="false">
      <c r="BS5121" s="96" t="n">
        <f aca="false">BR5121-2.5</f>
        <v>-2.5</v>
      </c>
    </row>
    <row r="5122" customFormat="false" ht="12" hidden="false" customHeight="false" outlineLevel="0" collapsed="false">
      <c r="BS5122" s="96" t="n">
        <f aca="false">BR5122-2.5</f>
        <v>-2.5</v>
      </c>
    </row>
    <row r="5123" customFormat="false" ht="12" hidden="false" customHeight="false" outlineLevel="0" collapsed="false">
      <c r="BS5123" s="96" t="n">
        <f aca="false">BR5123-2.5</f>
        <v>-2.5</v>
      </c>
    </row>
    <row r="5124" customFormat="false" ht="12" hidden="false" customHeight="false" outlineLevel="0" collapsed="false">
      <c r="BS5124" s="96" t="n">
        <f aca="false">BR5124-2.5</f>
        <v>-2.5</v>
      </c>
    </row>
    <row r="5125" customFormat="false" ht="12" hidden="false" customHeight="false" outlineLevel="0" collapsed="false">
      <c r="BS5125" s="96" t="n">
        <f aca="false">BR5125-2.5</f>
        <v>-2.5</v>
      </c>
    </row>
    <row r="5126" customFormat="false" ht="12" hidden="false" customHeight="false" outlineLevel="0" collapsed="false">
      <c r="BS5126" s="96" t="n">
        <f aca="false">BR5126-2.5</f>
        <v>-2.5</v>
      </c>
    </row>
    <row r="5127" customFormat="false" ht="12" hidden="false" customHeight="false" outlineLevel="0" collapsed="false">
      <c r="BS5127" s="96" t="n">
        <f aca="false">BR5127-2.5</f>
        <v>-2.5</v>
      </c>
    </row>
    <row r="5128" customFormat="false" ht="12" hidden="false" customHeight="false" outlineLevel="0" collapsed="false">
      <c r="BS5128" s="96" t="n">
        <f aca="false">BR5128-2.5</f>
        <v>-2.5</v>
      </c>
    </row>
    <row r="5129" customFormat="false" ht="12" hidden="false" customHeight="false" outlineLevel="0" collapsed="false">
      <c r="BS5129" s="96" t="n">
        <f aca="false">BR5129-2.5</f>
        <v>-2.5</v>
      </c>
    </row>
    <row r="5130" customFormat="false" ht="12" hidden="false" customHeight="false" outlineLevel="0" collapsed="false">
      <c r="BS5130" s="96" t="n">
        <f aca="false">BR5130-2.5</f>
        <v>-2.5</v>
      </c>
    </row>
    <row r="5131" customFormat="false" ht="12" hidden="false" customHeight="false" outlineLevel="0" collapsed="false">
      <c r="BS5131" s="96" t="n">
        <f aca="false">BR5131-2.5</f>
        <v>-2.5</v>
      </c>
    </row>
    <row r="5132" customFormat="false" ht="12" hidden="false" customHeight="false" outlineLevel="0" collapsed="false">
      <c r="BS5132" s="96" t="n">
        <f aca="false">BR5132-2.5</f>
        <v>-2.5</v>
      </c>
    </row>
    <row r="5133" customFormat="false" ht="12" hidden="false" customHeight="false" outlineLevel="0" collapsed="false">
      <c r="BS5133" s="96" t="n">
        <f aca="false">BR5133-2.5</f>
        <v>-2.5</v>
      </c>
    </row>
    <row r="5134" customFormat="false" ht="12" hidden="false" customHeight="false" outlineLevel="0" collapsed="false">
      <c r="BS5134" s="96" t="n">
        <f aca="false">BR5134-2.5</f>
        <v>-2.5</v>
      </c>
    </row>
    <row r="5135" customFormat="false" ht="12" hidden="false" customHeight="false" outlineLevel="0" collapsed="false">
      <c r="BS5135" s="96" t="n">
        <f aca="false">BR5135-2.5</f>
        <v>-2.5</v>
      </c>
    </row>
    <row r="5136" customFormat="false" ht="12" hidden="false" customHeight="false" outlineLevel="0" collapsed="false">
      <c r="BS5136" s="96" t="n">
        <f aca="false">BR5136-2.5</f>
        <v>-2.5</v>
      </c>
    </row>
    <row r="5137" customFormat="false" ht="12" hidden="false" customHeight="false" outlineLevel="0" collapsed="false">
      <c r="BS5137" s="96" t="n">
        <f aca="false">BR5137-2.5</f>
        <v>-2.5</v>
      </c>
    </row>
    <row r="5138" customFormat="false" ht="12" hidden="false" customHeight="false" outlineLevel="0" collapsed="false">
      <c r="BS5138" s="96" t="n">
        <f aca="false">BR5138-2.5</f>
        <v>-2.5</v>
      </c>
    </row>
    <row r="5139" customFormat="false" ht="12" hidden="false" customHeight="false" outlineLevel="0" collapsed="false">
      <c r="BS5139" s="96" t="n">
        <f aca="false">BR5139-2.5</f>
        <v>-2.5</v>
      </c>
    </row>
    <row r="5140" customFormat="false" ht="12" hidden="false" customHeight="false" outlineLevel="0" collapsed="false">
      <c r="BS5140" s="96" t="n">
        <f aca="false">BR5140-2.5</f>
        <v>-2.5</v>
      </c>
    </row>
    <row r="5141" customFormat="false" ht="12" hidden="false" customHeight="false" outlineLevel="0" collapsed="false">
      <c r="BS5141" s="96" t="n">
        <f aca="false">BR5141-2.5</f>
        <v>-2.5</v>
      </c>
    </row>
    <row r="5142" customFormat="false" ht="12" hidden="false" customHeight="false" outlineLevel="0" collapsed="false">
      <c r="BS5142" s="96" t="n">
        <f aca="false">BR5142-2.5</f>
        <v>-2.5</v>
      </c>
    </row>
    <row r="5143" customFormat="false" ht="12" hidden="false" customHeight="false" outlineLevel="0" collapsed="false">
      <c r="BS5143" s="96" t="n">
        <f aca="false">BR5143-2.5</f>
        <v>-2.5</v>
      </c>
    </row>
    <row r="5144" customFormat="false" ht="12" hidden="false" customHeight="false" outlineLevel="0" collapsed="false">
      <c r="BS5144" s="96" t="n">
        <f aca="false">BR5144-2.5</f>
        <v>-2.5</v>
      </c>
    </row>
    <row r="5145" customFormat="false" ht="12" hidden="false" customHeight="false" outlineLevel="0" collapsed="false">
      <c r="BS5145" s="96" t="n">
        <f aca="false">BR5145-2.5</f>
        <v>-2.5</v>
      </c>
    </row>
    <row r="5146" customFormat="false" ht="12" hidden="false" customHeight="false" outlineLevel="0" collapsed="false">
      <c r="BS5146" s="96" t="n">
        <f aca="false">BR5146-2.5</f>
        <v>-2.5</v>
      </c>
    </row>
    <row r="5147" customFormat="false" ht="12" hidden="false" customHeight="false" outlineLevel="0" collapsed="false">
      <c r="BS5147" s="96" t="n">
        <f aca="false">BR5147-2.5</f>
        <v>-2.5</v>
      </c>
    </row>
    <row r="5148" customFormat="false" ht="12" hidden="false" customHeight="false" outlineLevel="0" collapsed="false">
      <c r="BS5148" s="96" t="n">
        <f aca="false">BR5148-2.5</f>
        <v>-2.5</v>
      </c>
    </row>
    <row r="5149" customFormat="false" ht="12" hidden="false" customHeight="false" outlineLevel="0" collapsed="false">
      <c r="BS5149" s="96" t="n">
        <f aca="false">BR5149-2.5</f>
        <v>-2.5</v>
      </c>
    </row>
    <row r="5150" customFormat="false" ht="12" hidden="false" customHeight="false" outlineLevel="0" collapsed="false">
      <c r="BS5150" s="96" t="n">
        <f aca="false">BR5150-2.5</f>
        <v>-2.5</v>
      </c>
    </row>
    <row r="5151" customFormat="false" ht="12" hidden="false" customHeight="false" outlineLevel="0" collapsed="false">
      <c r="BS5151" s="96" t="n">
        <f aca="false">BR5151-2.5</f>
        <v>-2.5</v>
      </c>
    </row>
    <row r="5152" customFormat="false" ht="12" hidden="false" customHeight="false" outlineLevel="0" collapsed="false">
      <c r="BS5152" s="96" t="n">
        <f aca="false">BR5152-2.5</f>
        <v>-2.5</v>
      </c>
    </row>
    <row r="5153" customFormat="false" ht="12" hidden="false" customHeight="false" outlineLevel="0" collapsed="false">
      <c r="BS5153" s="96" t="n">
        <f aca="false">BR5153-2.5</f>
        <v>-2.5</v>
      </c>
    </row>
    <row r="5154" customFormat="false" ht="12" hidden="false" customHeight="false" outlineLevel="0" collapsed="false">
      <c r="BS5154" s="96" t="n">
        <f aca="false">BR5154-2.5</f>
        <v>-2.5</v>
      </c>
    </row>
    <row r="5155" customFormat="false" ht="12" hidden="false" customHeight="false" outlineLevel="0" collapsed="false">
      <c r="BS5155" s="96" t="n">
        <f aca="false">BR5155-2.5</f>
        <v>-2.5</v>
      </c>
    </row>
    <row r="5156" customFormat="false" ht="12" hidden="false" customHeight="false" outlineLevel="0" collapsed="false">
      <c r="BS5156" s="96" t="n">
        <f aca="false">BR5156-2.5</f>
        <v>-2.5</v>
      </c>
    </row>
    <row r="5157" customFormat="false" ht="12" hidden="false" customHeight="false" outlineLevel="0" collapsed="false">
      <c r="BS5157" s="96" t="n">
        <f aca="false">BR5157-2.5</f>
        <v>-2.5</v>
      </c>
    </row>
    <row r="5158" customFormat="false" ht="12" hidden="false" customHeight="false" outlineLevel="0" collapsed="false">
      <c r="BS5158" s="96" t="n">
        <f aca="false">BR5158-2.5</f>
        <v>-2.5</v>
      </c>
    </row>
    <row r="5159" customFormat="false" ht="12" hidden="false" customHeight="false" outlineLevel="0" collapsed="false">
      <c r="BS5159" s="96" t="n">
        <f aca="false">BR5159-2.5</f>
        <v>-2.5</v>
      </c>
    </row>
    <row r="5160" customFormat="false" ht="12" hidden="false" customHeight="false" outlineLevel="0" collapsed="false">
      <c r="BS5160" s="96" t="n">
        <f aca="false">BR5160-2.5</f>
        <v>-2.5</v>
      </c>
    </row>
    <row r="5161" customFormat="false" ht="12" hidden="false" customHeight="false" outlineLevel="0" collapsed="false">
      <c r="BS5161" s="96" t="n">
        <f aca="false">BR5161-2.5</f>
        <v>-2.5</v>
      </c>
    </row>
    <row r="5162" customFormat="false" ht="12" hidden="false" customHeight="false" outlineLevel="0" collapsed="false">
      <c r="BS5162" s="96" t="n">
        <f aca="false">BR5162-2.5</f>
        <v>-2.5</v>
      </c>
    </row>
    <row r="5163" customFormat="false" ht="12" hidden="false" customHeight="false" outlineLevel="0" collapsed="false">
      <c r="BS5163" s="96" t="n">
        <f aca="false">BR5163-2.5</f>
        <v>-2.5</v>
      </c>
    </row>
    <row r="5164" customFormat="false" ht="12" hidden="false" customHeight="false" outlineLevel="0" collapsed="false">
      <c r="BS5164" s="96" t="n">
        <f aca="false">BR5164-2.5</f>
        <v>-2.5</v>
      </c>
    </row>
    <row r="5165" customFormat="false" ht="12" hidden="false" customHeight="false" outlineLevel="0" collapsed="false">
      <c r="BS5165" s="96" t="n">
        <f aca="false">BR5165-2.5</f>
        <v>-2.5</v>
      </c>
    </row>
    <row r="5166" customFormat="false" ht="12" hidden="false" customHeight="false" outlineLevel="0" collapsed="false">
      <c r="BS5166" s="96" t="n">
        <f aca="false">BR5166-2.5</f>
        <v>-2.5</v>
      </c>
    </row>
    <row r="5167" customFormat="false" ht="12" hidden="false" customHeight="false" outlineLevel="0" collapsed="false">
      <c r="BS5167" s="96" t="n">
        <f aca="false">BR5167-2.5</f>
        <v>-2.5</v>
      </c>
    </row>
    <row r="5168" customFormat="false" ht="12" hidden="false" customHeight="false" outlineLevel="0" collapsed="false">
      <c r="BS5168" s="96" t="n">
        <f aca="false">BR5168-2.5</f>
        <v>-2.5</v>
      </c>
    </row>
    <row r="5169" customFormat="false" ht="12" hidden="false" customHeight="false" outlineLevel="0" collapsed="false">
      <c r="BS5169" s="96" t="n">
        <f aca="false">BR5169-2.5</f>
        <v>-2.5</v>
      </c>
    </row>
    <row r="5170" customFormat="false" ht="12" hidden="false" customHeight="false" outlineLevel="0" collapsed="false">
      <c r="BS5170" s="96" t="n">
        <f aca="false">BR5170-2.5</f>
        <v>-2.5</v>
      </c>
    </row>
    <row r="5171" customFormat="false" ht="12" hidden="false" customHeight="false" outlineLevel="0" collapsed="false">
      <c r="BS5171" s="96" t="n">
        <f aca="false">BR5171-2.5</f>
        <v>-2.5</v>
      </c>
    </row>
    <row r="5172" customFormat="false" ht="12" hidden="false" customHeight="false" outlineLevel="0" collapsed="false">
      <c r="BS5172" s="96" t="n">
        <f aca="false">BR5172-2.5</f>
        <v>-2.5</v>
      </c>
    </row>
    <row r="5173" customFormat="false" ht="12" hidden="false" customHeight="false" outlineLevel="0" collapsed="false">
      <c r="BS5173" s="96" t="n">
        <f aca="false">BR5173-2.5</f>
        <v>-2.5</v>
      </c>
    </row>
    <row r="5174" customFormat="false" ht="12" hidden="false" customHeight="false" outlineLevel="0" collapsed="false">
      <c r="BS5174" s="96" t="n">
        <f aca="false">BR5174-2.5</f>
        <v>-2.5</v>
      </c>
    </row>
    <row r="5175" customFormat="false" ht="12" hidden="false" customHeight="false" outlineLevel="0" collapsed="false">
      <c r="BS5175" s="96" t="n">
        <f aca="false">BR5175-2.5</f>
        <v>-2.5</v>
      </c>
    </row>
    <row r="5176" customFormat="false" ht="12" hidden="false" customHeight="false" outlineLevel="0" collapsed="false">
      <c r="BS5176" s="96" t="n">
        <f aca="false">BR5176-2.5</f>
        <v>-2.5</v>
      </c>
    </row>
    <row r="5177" customFormat="false" ht="12" hidden="false" customHeight="false" outlineLevel="0" collapsed="false">
      <c r="BS5177" s="96" t="n">
        <f aca="false">BR5177-2.5</f>
        <v>-2.5</v>
      </c>
    </row>
    <row r="5178" customFormat="false" ht="12" hidden="false" customHeight="false" outlineLevel="0" collapsed="false">
      <c r="BS5178" s="96" t="n">
        <f aca="false">BR5178-2.5</f>
        <v>-2.5</v>
      </c>
    </row>
    <row r="5179" customFormat="false" ht="12" hidden="false" customHeight="false" outlineLevel="0" collapsed="false">
      <c r="BS5179" s="96" t="n">
        <f aca="false">BR5179-2.5</f>
        <v>-2.5</v>
      </c>
    </row>
    <row r="5180" customFormat="false" ht="12" hidden="false" customHeight="false" outlineLevel="0" collapsed="false">
      <c r="BS5180" s="96" t="n">
        <f aca="false">BR5180-2.5</f>
        <v>-2.5</v>
      </c>
    </row>
    <row r="5181" customFormat="false" ht="12" hidden="false" customHeight="false" outlineLevel="0" collapsed="false">
      <c r="BS5181" s="96" t="n">
        <f aca="false">BR5181-2.5</f>
        <v>-2.5</v>
      </c>
    </row>
    <row r="5182" customFormat="false" ht="12" hidden="false" customHeight="false" outlineLevel="0" collapsed="false">
      <c r="BS5182" s="96" t="n">
        <f aca="false">BR5182-2.5</f>
        <v>-2.5</v>
      </c>
    </row>
    <row r="5183" customFormat="false" ht="12" hidden="false" customHeight="false" outlineLevel="0" collapsed="false">
      <c r="BS5183" s="96" t="n">
        <f aca="false">BR5183-2.5</f>
        <v>-2.5</v>
      </c>
    </row>
    <row r="5184" customFormat="false" ht="12" hidden="false" customHeight="false" outlineLevel="0" collapsed="false">
      <c r="BS5184" s="96" t="n">
        <f aca="false">BR5184-2.5</f>
        <v>-2.5</v>
      </c>
    </row>
    <row r="5185" customFormat="false" ht="12" hidden="false" customHeight="false" outlineLevel="0" collapsed="false">
      <c r="BS5185" s="96" t="n">
        <f aca="false">BR5185-2.5</f>
        <v>-2.5</v>
      </c>
    </row>
    <row r="5186" customFormat="false" ht="12" hidden="false" customHeight="false" outlineLevel="0" collapsed="false">
      <c r="BS5186" s="96" t="n">
        <f aca="false">BR5186-2.5</f>
        <v>-2.5</v>
      </c>
    </row>
    <row r="5187" customFormat="false" ht="12" hidden="false" customHeight="false" outlineLevel="0" collapsed="false">
      <c r="BS5187" s="96" t="n">
        <f aca="false">BR5187-2.5</f>
        <v>-2.5</v>
      </c>
    </row>
    <row r="5188" customFormat="false" ht="12" hidden="false" customHeight="false" outlineLevel="0" collapsed="false">
      <c r="BS5188" s="96" t="n">
        <f aca="false">BR5188-2.5</f>
        <v>-2.5</v>
      </c>
    </row>
    <row r="5189" customFormat="false" ht="12" hidden="false" customHeight="false" outlineLevel="0" collapsed="false">
      <c r="BS5189" s="96" t="n">
        <f aca="false">BR5189-2.5</f>
        <v>-2.5</v>
      </c>
    </row>
    <row r="5190" customFormat="false" ht="12" hidden="false" customHeight="false" outlineLevel="0" collapsed="false">
      <c r="BS5190" s="96" t="n">
        <f aca="false">BR5190-2.5</f>
        <v>-2.5</v>
      </c>
    </row>
    <row r="5191" customFormat="false" ht="12" hidden="false" customHeight="false" outlineLevel="0" collapsed="false">
      <c r="BS5191" s="96" t="n">
        <f aca="false">BR5191-2.5</f>
        <v>-2.5</v>
      </c>
    </row>
    <row r="5192" customFormat="false" ht="12" hidden="false" customHeight="false" outlineLevel="0" collapsed="false">
      <c r="BS5192" s="96" t="n">
        <f aca="false">BR5192-2.5</f>
        <v>-2.5</v>
      </c>
    </row>
    <row r="5193" customFormat="false" ht="12" hidden="false" customHeight="false" outlineLevel="0" collapsed="false">
      <c r="BS5193" s="96" t="n">
        <f aca="false">BR5193-2.5</f>
        <v>-2.5</v>
      </c>
    </row>
    <row r="5194" customFormat="false" ht="12" hidden="false" customHeight="false" outlineLevel="0" collapsed="false">
      <c r="BS5194" s="96" t="n">
        <f aca="false">BR5194-2.5</f>
        <v>-2.5</v>
      </c>
    </row>
    <row r="5195" customFormat="false" ht="12" hidden="false" customHeight="false" outlineLevel="0" collapsed="false">
      <c r="BS5195" s="96" t="n">
        <f aca="false">BR5195-2.5</f>
        <v>-2.5</v>
      </c>
    </row>
    <row r="5196" customFormat="false" ht="12" hidden="false" customHeight="false" outlineLevel="0" collapsed="false">
      <c r="BS5196" s="96" t="n">
        <f aca="false">BR5196-2.5</f>
        <v>-2.5</v>
      </c>
    </row>
    <row r="5197" customFormat="false" ht="12" hidden="false" customHeight="false" outlineLevel="0" collapsed="false">
      <c r="BS5197" s="96" t="n">
        <f aca="false">BR5197-2.5</f>
        <v>-2.5</v>
      </c>
    </row>
    <row r="5198" customFormat="false" ht="12" hidden="false" customHeight="false" outlineLevel="0" collapsed="false">
      <c r="BS5198" s="96" t="n">
        <f aca="false">BR5198-2.5</f>
        <v>-2.5</v>
      </c>
    </row>
    <row r="5199" customFormat="false" ht="12" hidden="false" customHeight="false" outlineLevel="0" collapsed="false">
      <c r="BS5199" s="96" t="n">
        <f aca="false">BR5199-2.5</f>
        <v>-2.5</v>
      </c>
    </row>
    <row r="5200" customFormat="false" ht="12" hidden="false" customHeight="false" outlineLevel="0" collapsed="false">
      <c r="BS5200" s="96" t="n">
        <f aca="false">BR5200-2.5</f>
        <v>-2.5</v>
      </c>
    </row>
    <row r="5201" customFormat="false" ht="12" hidden="false" customHeight="false" outlineLevel="0" collapsed="false">
      <c r="BS5201" s="96" t="n">
        <f aca="false">BR5201-2.5</f>
        <v>-2.5</v>
      </c>
    </row>
    <row r="5202" customFormat="false" ht="12" hidden="false" customHeight="false" outlineLevel="0" collapsed="false">
      <c r="BS5202" s="96" t="n">
        <f aca="false">BR5202-2.5</f>
        <v>-2.5</v>
      </c>
    </row>
    <row r="5203" customFormat="false" ht="12" hidden="false" customHeight="false" outlineLevel="0" collapsed="false">
      <c r="BS5203" s="96" t="n">
        <f aca="false">BR5203-2.5</f>
        <v>-2.5</v>
      </c>
    </row>
    <row r="5204" customFormat="false" ht="12" hidden="false" customHeight="false" outlineLevel="0" collapsed="false">
      <c r="BS5204" s="96" t="n">
        <f aca="false">BR5204-2.5</f>
        <v>-2.5</v>
      </c>
    </row>
    <row r="5205" customFormat="false" ht="12" hidden="false" customHeight="false" outlineLevel="0" collapsed="false">
      <c r="BS5205" s="96" t="n">
        <f aca="false">BR5205-2.5</f>
        <v>-2.5</v>
      </c>
    </row>
    <row r="5206" customFormat="false" ht="12" hidden="false" customHeight="false" outlineLevel="0" collapsed="false">
      <c r="BS5206" s="96" t="n">
        <f aca="false">BR5206-2.5</f>
        <v>-2.5</v>
      </c>
    </row>
    <row r="5207" customFormat="false" ht="12" hidden="false" customHeight="false" outlineLevel="0" collapsed="false">
      <c r="BS5207" s="96" t="n">
        <f aca="false">BR5207-2.5</f>
        <v>-2.5</v>
      </c>
    </row>
    <row r="5208" customFormat="false" ht="12" hidden="false" customHeight="false" outlineLevel="0" collapsed="false">
      <c r="BS5208" s="96" t="n">
        <f aca="false">BR5208-2.5</f>
        <v>-2.5</v>
      </c>
    </row>
    <row r="5209" customFormat="false" ht="12" hidden="false" customHeight="false" outlineLevel="0" collapsed="false">
      <c r="BS5209" s="96" t="n">
        <f aca="false">BR5209-2.5</f>
        <v>-2.5</v>
      </c>
    </row>
    <row r="5210" customFormat="false" ht="12" hidden="false" customHeight="false" outlineLevel="0" collapsed="false">
      <c r="BS5210" s="96" t="n">
        <f aca="false">BR5210-2.5</f>
        <v>-2.5</v>
      </c>
    </row>
    <row r="5211" customFormat="false" ht="12" hidden="false" customHeight="false" outlineLevel="0" collapsed="false">
      <c r="BS5211" s="96" t="n">
        <f aca="false">BR5211-2.5</f>
        <v>-2.5</v>
      </c>
    </row>
    <row r="5212" customFormat="false" ht="12" hidden="false" customHeight="false" outlineLevel="0" collapsed="false">
      <c r="BS5212" s="96" t="n">
        <f aca="false">BR5212-2.5</f>
        <v>-2.5</v>
      </c>
    </row>
    <row r="5213" customFormat="false" ht="12" hidden="false" customHeight="false" outlineLevel="0" collapsed="false">
      <c r="BS5213" s="96" t="n">
        <f aca="false">BR5213-2.5</f>
        <v>-2.5</v>
      </c>
    </row>
    <row r="5214" customFormat="false" ht="12" hidden="false" customHeight="false" outlineLevel="0" collapsed="false">
      <c r="BS5214" s="96" t="n">
        <f aca="false">BR5214-2.5</f>
        <v>-2.5</v>
      </c>
    </row>
    <row r="5215" customFormat="false" ht="12" hidden="false" customHeight="false" outlineLevel="0" collapsed="false">
      <c r="BS5215" s="96" t="n">
        <f aca="false">BR5215-2.5</f>
        <v>-2.5</v>
      </c>
    </row>
    <row r="5216" customFormat="false" ht="12" hidden="false" customHeight="false" outlineLevel="0" collapsed="false">
      <c r="BS5216" s="96" t="n">
        <f aca="false">BR5216-2.5</f>
        <v>-2.5</v>
      </c>
    </row>
    <row r="5217" customFormat="false" ht="12" hidden="false" customHeight="false" outlineLevel="0" collapsed="false">
      <c r="BS5217" s="96" t="n">
        <f aca="false">BR5217-2.5</f>
        <v>-2.5</v>
      </c>
    </row>
    <row r="5218" customFormat="false" ht="12" hidden="false" customHeight="false" outlineLevel="0" collapsed="false">
      <c r="BS5218" s="96" t="n">
        <f aca="false">BR5218-2.5</f>
        <v>-2.5</v>
      </c>
    </row>
    <row r="5219" customFormat="false" ht="12" hidden="false" customHeight="false" outlineLevel="0" collapsed="false">
      <c r="BS5219" s="96" t="n">
        <f aca="false">BR5219-2.5</f>
        <v>-2.5</v>
      </c>
    </row>
    <row r="5220" customFormat="false" ht="12" hidden="false" customHeight="false" outlineLevel="0" collapsed="false">
      <c r="BS5220" s="96" t="n">
        <f aca="false">BR5220-2.5</f>
        <v>-2.5</v>
      </c>
    </row>
    <row r="5221" customFormat="false" ht="12" hidden="false" customHeight="false" outlineLevel="0" collapsed="false">
      <c r="BS5221" s="96" t="n">
        <f aca="false">BR5221-2.5</f>
        <v>-2.5</v>
      </c>
    </row>
    <row r="5222" customFormat="false" ht="12" hidden="false" customHeight="false" outlineLevel="0" collapsed="false">
      <c r="BS5222" s="96" t="n">
        <f aca="false">BR5222-2.5</f>
        <v>-2.5</v>
      </c>
    </row>
    <row r="5223" customFormat="false" ht="12" hidden="false" customHeight="false" outlineLevel="0" collapsed="false">
      <c r="BS5223" s="96" t="n">
        <f aca="false">BR5223-2.5</f>
        <v>-2.5</v>
      </c>
    </row>
    <row r="5224" customFormat="false" ht="12" hidden="false" customHeight="false" outlineLevel="0" collapsed="false">
      <c r="BS5224" s="96" t="n">
        <f aca="false">BR5224-2.5</f>
        <v>-2.5</v>
      </c>
    </row>
    <row r="5225" customFormat="false" ht="12" hidden="false" customHeight="false" outlineLevel="0" collapsed="false">
      <c r="BS5225" s="96" t="n">
        <f aca="false">BR5225-2.5</f>
        <v>-2.5</v>
      </c>
    </row>
    <row r="5226" customFormat="false" ht="12" hidden="false" customHeight="false" outlineLevel="0" collapsed="false">
      <c r="BS5226" s="96" t="n">
        <f aca="false">BR5226-2.5</f>
        <v>-2.5</v>
      </c>
    </row>
    <row r="5227" customFormat="false" ht="12" hidden="false" customHeight="false" outlineLevel="0" collapsed="false">
      <c r="BS5227" s="96" t="n">
        <f aca="false">BR5227-2.5</f>
        <v>-2.5</v>
      </c>
    </row>
    <row r="5228" customFormat="false" ht="12" hidden="false" customHeight="false" outlineLevel="0" collapsed="false">
      <c r="BS5228" s="96" t="n">
        <f aca="false">BR5228-2.5</f>
        <v>-2.5</v>
      </c>
    </row>
    <row r="5229" customFormat="false" ht="12" hidden="false" customHeight="false" outlineLevel="0" collapsed="false">
      <c r="BS5229" s="96" t="n">
        <f aca="false">BR5229-2.5</f>
        <v>-2.5</v>
      </c>
    </row>
    <row r="5230" customFormat="false" ht="12" hidden="false" customHeight="false" outlineLevel="0" collapsed="false">
      <c r="BS5230" s="96" t="n">
        <f aca="false">BR5230-2.5</f>
        <v>-2.5</v>
      </c>
    </row>
    <row r="5231" customFormat="false" ht="12" hidden="false" customHeight="false" outlineLevel="0" collapsed="false">
      <c r="BS5231" s="96" t="n">
        <f aca="false">BR5231-2.5</f>
        <v>-2.5</v>
      </c>
    </row>
    <row r="5232" customFormat="false" ht="12" hidden="false" customHeight="false" outlineLevel="0" collapsed="false">
      <c r="BS5232" s="96" t="n">
        <f aca="false">BR5232-2.5</f>
        <v>-2.5</v>
      </c>
    </row>
    <row r="5233" customFormat="false" ht="12" hidden="false" customHeight="false" outlineLevel="0" collapsed="false">
      <c r="BS5233" s="96" t="n">
        <f aca="false">BR5233-2.5</f>
        <v>-2.5</v>
      </c>
    </row>
    <row r="5234" customFormat="false" ht="12" hidden="false" customHeight="false" outlineLevel="0" collapsed="false">
      <c r="BS5234" s="96" t="n">
        <f aca="false">BR5234-2.5</f>
        <v>-2.5</v>
      </c>
    </row>
    <row r="5235" customFormat="false" ht="12" hidden="false" customHeight="false" outlineLevel="0" collapsed="false">
      <c r="BS5235" s="96" t="n">
        <f aca="false">BR5235-2.5</f>
        <v>-2.5</v>
      </c>
    </row>
    <row r="5236" customFormat="false" ht="12" hidden="false" customHeight="false" outlineLevel="0" collapsed="false">
      <c r="BS5236" s="96" t="n">
        <f aca="false">BR5236-2.5</f>
        <v>-2.5</v>
      </c>
    </row>
    <row r="5237" customFormat="false" ht="12" hidden="false" customHeight="false" outlineLevel="0" collapsed="false">
      <c r="BS5237" s="96" t="n">
        <f aca="false">BR5237-2.5</f>
        <v>-2.5</v>
      </c>
    </row>
    <row r="5238" customFormat="false" ht="12" hidden="false" customHeight="false" outlineLevel="0" collapsed="false">
      <c r="BS5238" s="96" t="n">
        <f aca="false">BR5238-2.5</f>
        <v>-2.5</v>
      </c>
    </row>
    <row r="5239" customFormat="false" ht="12" hidden="false" customHeight="false" outlineLevel="0" collapsed="false">
      <c r="BS5239" s="96" t="n">
        <f aca="false">BR5239-2.5</f>
        <v>-2.5</v>
      </c>
    </row>
    <row r="5240" customFormat="false" ht="12" hidden="false" customHeight="false" outlineLevel="0" collapsed="false">
      <c r="BS5240" s="96" t="n">
        <f aca="false">BR5240-2.5</f>
        <v>-2.5</v>
      </c>
    </row>
    <row r="5241" customFormat="false" ht="12" hidden="false" customHeight="false" outlineLevel="0" collapsed="false">
      <c r="BS5241" s="96" t="n">
        <f aca="false">BR5241-2.5</f>
        <v>-2.5</v>
      </c>
    </row>
    <row r="5242" customFormat="false" ht="12" hidden="false" customHeight="false" outlineLevel="0" collapsed="false">
      <c r="BS5242" s="96" t="n">
        <f aca="false">BR5242-2.5</f>
        <v>-2.5</v>
      </c>
    </row>
    <row r="5243" customFormat="false" ht="12" hidden="false" customHeight="false" outlineLevel="0" collapsed="false">
      <c r="BS5243" s="96" t="n">
        <f aca="false">BR5243-2.5</f>
        <v>-2.5</v>
      </c>
    </row>
    <row r="5244" customFormat="false" ht="12" hidden="false" customHeight="false" outlineLevel="0" collapsed="false">
      <c r="BS5244" s="96" t="n">
        <f aca="false">BR5244-2.5</f>
        <v>-2.5</v>
      </c>
    </row>
    <row r="5245" customFormat="false" ht="12" hidden="false" customHeight="false" outlineLevel="0" collapsed="false">
      <c r="BS5245" s="96" t="n">
        <f aca="false">BR5245-2.5</f>
        <v>-2.5</v>
      </c>
    </row>
    <row r="5246" customFormat="false" ht="12" hidden="false" customHeight="false" outlineLevel="0" collapsed="false">
      <c r="BS5246" s="96" t="n">
        <f aca="false">BR5246-2.5</f>
        <v>-2.5</v>
      </c>
    </row>
    <row r="5247" customFormat="false" ht="12" hidden="false" customHeight="false" outlineLevel="0" collapsed="false">
      <c r="BS5247" s="96" t="n">
        <f aca="false">BR5247-2.5</f>
        <v>-2.5</v>
      </c>
    </row>
    <row r="5248" customFormat="false" ht="12" hidden="false" customHeight="false" outlineLevel="0" collapsed="false">
      <c r="BS5248" s="96" t="n">
        <f aca="false">BR5248-2.5</f>
        <v>-2.5</v>
      </c>
    </row>
    <row r="5249" customFormat="false" ht="12" hidden="false" customHeight="false" outlineLevel="0" collapsed="false">
      <c r="BS5249" s="96" t="n">
        <f aca="false">BR5249-2.5</f>
        <v>-2.5</v>
      </c>
    </row>
    <row r="5250" customFormat="false" ht="12" hidden="false" customHeight="false" outlineLevel="0" collapsed="false">
      <c r="BS5250" s="96" t="n">
        <f aca="false">BR5250-2.5</f>
        <v>-2.5</v>
      </c>
    </row>
    <row r="5251" customFormat="false" ht="12" hidden="false" customHeight="false" outlineLevel="0" collapsed="false">
      <c r="BS5251" s="96" t="n">
        <f aca="false">BR5251-2.5</f>
        <v>-2.5</v>
      </c>
    </row>
    <row r="5252" customFormat="false" ht="12" hidden="false" customHeight="false" outlineLevel="0" collapsed="false">
      <c r="BS5252" s="96" t="n">
        <f aca="false">BR5252-2.5</f>
        <v>-2.5</v>
      </c>
    </row>
    <row r="5253" customFormat="false" ht="12" hidden="false" customHeight="false" outlineLevel="0" collapsed="false">
      <c r="BS5253" s="96" t="n">
        <f aca="false">BR5253-2.5</f>
        <v>-2.5</v>
      </c>
    </row>
    <row r="5254" customFormat="false" ht="12" hidden="false" customHeight="false" outlineLevel="0" collapsed="false">
      <c r="BS5254" s="96" t="n">
        <f aca="false">BR5254-2.5</f>
        <v>-2.5</v>
      </c>
    </row>
    <row r="5255" customFormat="false" ht="12" hidden="false" customHeight="false" outlineLevel="0" collapsed="false">
      <c r="BS5255" s="96" t="n">
        <f aca="false">BR5255-2.5</f>
        <v>-2.5</v>
      </c>
    </row>
    <row r="5256" customFormat="false" ht="12" hidden="false" customHeight="false" outlineLevel="0" collapsed="false">
      <c r="BS5256" s="96" t="n">
        <f aca="false">BR5256-2.5</f>
        <v>-2.5</v>
      </c>
    </row>
    <row r="5257" customFormat="false" ht="12" hidden="false" customHeight="false" outlineLevel="0" collapsed="false">
      <c r="BS5257" s="96" t="n">
        <f aca="false">BR5257-2.5</f>
        <v>-2.5</v>
      </c>
    </row>
    <row r="5258" customFormat="false" ht="12" hidden="false" customHeight="false" outlineLevel="0" collapsed="false">
      <c r="BS5258" s="96" t="n">
        <f aca="false">BR5258-2.5</f>
        <v>-2.5</v>
      </c>
    </row>
    <row r="5259" customFormat="false" ht="12" hidden="false" customHeight="false" outlineLevel="0" collapsed="false">
      <c r="BS5259" s="96" t="n">
        <f aca="false">BR5259-2.5</f>
        <v>-2.5</v>
      </c>
    </row>
    <row r="5260" customFormat="false" ht="12" hidden="false" customHeight="false" outlineLevel="0" collapsed="false">
      <c r="BS5260" s="96" t="n">
        <f aca="false">BR5260-2.5</f>
        <v>-2.5</v>
      </c>
    </row>
    <row r="5261" customFormat="false" ht="12" hidden="false" customHeight="false" outlineLevel="0" collapsed="false">
      <c r="BS5261" s="96" t="n">
        <f aca="false">BR5261-2.5</f>
        <v>-2.5</v>
      </c>
    </row>
    <row r="5262" customFormat="false" ht="12" hidden="false" customHeight="false" outlineLevel="0" collapsed="false">
      <c r="BS5262" s="96" t="n">
        <f aca="false">BR5262-2.5</f>
        <v>-2.5</v>
      </c>
    </row>
    <row r="5263" customFormat="false" ht="12" hidden="false" customHeight="false" outlineLevel="0" collapsed="false">
      <c r="BS5263" s="96" t="n">
        <f aca="false">BR5263-2.5</f>
        <v>-2.5</v>
      </c>
    </row>
    <row r="5264" customFormat="false" ht="12" hidden="false" customHeight="false" outlineLevel="0" collapsed="false">
      <c r="BS5264" s="96" t="n">
        <f aca="false">BR5264-2.5</f>
        <v>-2.5</v>
      </c>
    </row>
    <row r="5265" customFormat="false" ht="12" hidden="false" customHeight="false" outlineLevel="0" collapsed="false">
      <c r="BS5265" s="96" t="n">
        <f aca="false">BR5265-2.5</f>
        <v>-2.5</v>
      </c>
    </row>
    <row r="5266" customFormat="false" ht="12" hidden="false" customHeight="false" outlineLevel="0" collapsed="false">
      <c r="BS5266" s="96" t="n">
        <f aca="false">BR5266-2.5</f>
        <v>-2.5</v>
      </c>
    </row>
    <row r="5267" customFormat="false" ht="12" hidden="false" customHeight="false" outlineLevel="0" collapsed="false">
      <c r="BS5267" s="96" t="n">
        <f aca="false">BR5267-2.5</f>
        <v>-2.5</v>
      </c>
    </row>
    <row r="5268" customFormat="false" ht="12" hidden="false" customHeight="false" outlineLevel="0" collapsed="false">
      <c r="BS5268" s="96" t="n">
        <f aca="false">BR5268-2.5</f>
        <v>-2.5</v>
      </c>
    </row>
    <row r="5269" customFormat="false" ht="12" hidden="false" customHeight="false" outlineLevel="0" collapsed="false">
      <c r="BS5269" s="96" t="n">
        <f aca="false">BR5269-2.5</f>
        <v>-2.5</v>
      </c>
    </row>
    <row r="5270" customFormat="false" ht="12" hidden="false" customHeight="false" outlineLevel="0" collapsed="false">
      <c r="BS5270" s="96" t="n">
        <f aca="false">BR5270-2.5</f>
        <v>-2.5</v>
      </c>
    </row>
    <row r="5271" customFormat="false" ht="12" hidden="false" customHeight="false" outlineLevel="0" collapsed="false">
      <c r="BS5271" s="96" t="n">
        <f aca="false">BR5271-2.5</f>
        <v>-2.5</v>
      </c>
    </row>
    <row r="5272" customFormat="false" ht="12" hidden="false" customHeight="false" outlineLevel="0" collapsed="false">
      <c r="BS5272" s="96" t="n">
        <f aca="false">BR5272-2.5</f>
        <v>-2.5</v>
      </c>
    </row>
    <row r="5273" customFormat="false" ht="12" hidden="false" customHeight="false" outlineLevel="0" collapsed="false">
      <c r="BS5273" s="96" t="n">
        <f aca="false">BR5273-2.5</f>
        <v>-2.5</v>
      </c>
    </row>
    <row r="5274" customFormat="false" ht="12" hidden="false" customHeight="false" outlineLevel="0" collapsed="false">
      <c r="BS5274" s="96" t="n">
        <f aca="false">BR5274-2.5</f>
        <v>-2.5</v>
      </c>
    </row>
    <row r="5275" customFormat="false" ht="12" hidden="false" customHeight="false" outlineLevel="0" collapsed="false">
      <c r="BS5275" s="96" t="n">
        <f aca="false">BR5275-2.5</f>
        <v>-2.5</v>
      </c>
    </row>
    <row r="5276" customFormat="false" ht="12" hidden="false" customHeight="false" outlineLevel="0" collapsed="false">
      <c r="BS5276" s="96" t="n">
        <f aca="false">BR5276-2.5</f>
        <v>-2.5</v>
      </c>
    </row>
    <row r="5277" customFormat="false" ht="12" hidden="false" customHeight="false" outlineLevel="0" collapsed="false">
      <c r="BS5277" s="96" t="n">
        <f aca="false">BR5277-2.5</f>
        <v>-2.5</v>
      </c>
    </row>
    <row r="5278" customFormat="false" ht="12" hidden="false" customHeight="false" outlineLevel="0" collapsed="false">
      <c r="BS5278" s="96" t="n">
        <f aca="false">BR5278-2.5</f>
        <v>-2.5</v>
      </c>
    </row>
    <row r="5279" customFormat="false" ht="12" hidden="false" customHeight="false" outlineLevel="0" collapsed="false">
      <c r="BS5279" s="96" t="n">
        <f aca="false">BR5279-2.5</f>
        <v>-2.5</v>
      </c>
    </row>
    <row r="5280" customFormat="false" ht="12" hidden="false" customHeight="false" outlineLevel="0" collapsed="false">
      <c r="BS5280" s="96" t="n">
        <f aca="false">BR5280-2.5</f>
        <v>-2.5</v>
      </c>
    </row>
    <row r="5281" customFormat="false" ht="12" hidden="false" customHeight="false" outlineLevel="0" collapsed="false">
      <c r="BS5281" s="96" t="n">
        <f aca="false">BR5281-2.5</f>
        <v>-2.5</v>
      </c>
    </row>
    <row r="5282" customFormat="false" ht="12" hidden="false" customHeight="false" outlineLevel="0" collapsed="false">
      <c r="BS5282" s="96" t="n">
        <f aca="false">BR5282-2.5</f>
        <v>-2.5</v>
      </c>
    </row>
    <row r="5283" customFormat="false" ht="12" hidden="false" customHeight="false" outlineLevel="0" collapsed="false">
      <c r="BS5283" s="96" t="n">
        <f aca="false">BR5283-2.5</f>
        <v>-2.5</v>
      </c>
    </row>
    <row r="5284" customFormat="false" ht="12" hidden="false" customHeight="false" outlineLevel="0" collapsed="false">
      <c r="BS5284" s="96" t="n">
        <f aca="false">BR5284-2.5</f>
        <v>-2.5</v>
      </c>
    </row>
    <row r="5285" customFormat="false" ht="12" hidden="false" customHeight="false" outlineLevel="0" collapsed="false">
      <c r="BS5285" s="96" t="n">
        <f aca="false">BR5285-2.5</f>
        <v>-2.5</v>
      </c>
    </row>
    <row r="5286" customFormat="false" ht="12" hidden="false" customHeight="false" outlineLevel="0" collapsed="false">
      <c r="BS5286" s="96" t="n">
        <f aca="false">BR5286-2.5</f>
        <v>-2.5</v>
      </c>
    </row>
    <row r="5287" customFormat="false" ht="12" hidden="false" customHeight="false" outlineLevel="0" collapsed="false">
      <c r="BS5287" s="96" t="n">
        <f aca="false">BR5287-2.5</f>
        <v>-2.5</v>
      </c>
    </row>
    <row r="5288" customFormat="false" ht="12" hidden="false" customHeight="false" outlineLevel="0" collapsed="false">
      <c r="BS5288" s="96" t="n">
        <f aca="false">BR5288-2.5</f>
        <v>-2.5</v>
      </c>
    </row>
    <row r="5289" customFormat="false" ht="12" hidden="false" customHeight="false" outlineLevel="0" collapsed="false">
      <c r="BS5289" s="96" t="n">
        <f aca="false">BR5289-2.5</f>
        <v>-2.5</v>
      </c>
    </row>
    <row r="5290" customFormat="false" ht="12" hidden="false" customHeight="false" outlineLevel="0" collapsed="false">
      <c r="BS5290" s="96" t="n">
        <f aca="false">BR5290-2.5</f>
        <v>-2.5</v>
      </c>
    </row>
    <row r="5291" customFormat="false" ht="12" hidden="false" customHeight="false" outlineLevel="0" collapsed="false">
      <c r="BS5291" s="96" t="n">
        <f aca="false">BR5291-2.5</f>
        <v>-2.5</v>
      </c>
    </row>
    <row r="5292" customFormat="false" ht="12" hidden="false" customHeight="false" outlineLevel="0" collapsed="false">
      <c r="BS5292" s="96" t="n">
        <f aca="false">BR5292-2.5</f>
        <v>-2.5</v>
      </c>
    </row>
    <row r="5293" customFormat="false" ht="12" hidden="false" customHeight="false" outlineLevel="0" collapsed="false">
      <c r="BS5293" s="96" t="n">
        <f aca="false">BR5293-2.5</f>
        <v>-2.5</v>
      </c>
    </row>
    <row r="5294" customFormat="false" ht="12" hidden="false" customHeight="false" outlineLevel="0" collapsed="false">
      <c r="BS5294" s="96" t="n">
        <f aca="false">BR5294-2.5</f>
        <v>-2.5</v>
      </c>
    </row>
    <row r="5295" customFormat="false" ht="12" hidden="false" customHeight="false" outlineLevel="0" collapsed="false">
      <c r="BS5295" s="96" t="n">
        <f aca="false">BR5295-2.5</f>
        <v>-2.5</v>
      </c>
    </row>
    <row r="5296" customFormat="false" ht="12" hidden="false" customHeight="false" outlineLevel="0" collapsed="false">
      <c r="BS5296" s="96" t="n">
        <f aca="false">BR5296-2.5</f>
        <v>-2.5</v>
      </c>
    </row>
    <row r="5297" customFormat="false" ht="12" hidden="false" customHeight="false" outlineLevel="0" collapsed="false">
      <c r="BS5297" s="96" t="n">
        <f aca="false">BR5297-2.5</f>
        <v>-2.5</v>
      </c>
    </row>
    <row r="5298" customFormat="false" ht="12" hidden="false" customHeight="false" outlineLevel="0" collapsed="false">
      <c r="BS5298" s="96" t="n">
        <f aca="false">BR5298-2.5</f>
        <v>-2.5</v>
      </c>
    </row>
    <row r="5299" customFormat="false" ht="12" hidden="false" customHeight="false" outlineLevel="0" collapsed="false">
      <c r="BS5299" s="96" t="n">
        <f aca="false">BR5299-2.5</f>
        <v>-2.5</v>
      </c>
    </row>
    <row r="5300" customFormat="false" ht="12" hidden="false" customHeight="false" outlineLevel="0" collapsed="false">
      <c r="BS5300" s="96" t="n">
        <f aca="false">BR5300-2.5</f>
        <v>-2.5</v>
      </c>
    </row>
    <row r="5301" customFormat="false" ht="12" hidden="false" customHeight="false" outlineLevel="0" collapsed="false">
      <c r="BS5301" s="96" t="n">
        <f aca="false">BR5301-2.5</f>
        <v>-2.5</v>
      </c>
    </row>
    <row r="5302" customFormat="false" ht="12" hidden="false" customHeight="false" outlineLevel="0" collapsed="false">
      <c r="BS5302" s="96" t="n">
        <f aca="false">BR5302-2.5</f>
        <v>-2.5</v>
      </c>
    </row>
    <row r="5303" customFormat="false" ht="12" hidden="false" customHeight="false" outlineLevel="0" collapsed="false">
      <c r="BS5303" s="96" t="n">
        <f aca="false">BR5303-2.5</f>
        <v>-2.5</v>
      </c>
    </row>
    <row r="5304" customFormat="false" ht="12" hidden="false" customHeight="false" outlineLevel="0" collapsed="false">
      <c r="BS5304" s="96" t="n">
        <f aca="false">BR5304-2.5</f>
        <v>-2.5</v>
      </c>
    </row>
    <row r="5305" customFormat="false" ht="12" hidden="false" customHeight="false" outlineLevel="0" collapsed="false">
      <c r="BS5305" s="96" t="n">
        <f aca="false">BR5305-2.5</f>
        <v>-2.5</v>
      </c>
    </row>
    <row r="5306" customFormat="false" ht="12" hidden="false" customHeight="false" outlineLevel="0" collapsed="false">
      <c r="BS5306" s="96" t="n">
        <f aca="false">BR5306-2.5</f>
        <v>-2.5</v>
      </c>
    </row>
    <row r="5307" customFormat="false" ht="12" hidden="false" customHeight="false" outlineLevel="0" collapsed="false">
      <c r="BS5307" s="96" t="n">
        <f aca="false">BR5307-2.5</f>
        <v>-2.5</v>
      </c>
    </row>
    <row r="5308" customFormat="false" ht="12" hidden="false" customHeight="false" outlineLevel="0" collapsed="false">
      <c r="BS5308" s="96" t="n">
        <f aca="false">BR5308-2.5</f>
        <v>-2.5</v>
      </c>
    </row>
    <row r="5309" customFormat="false" ht="12" hidden="false" customHeight="false" outlineLevel="0" collapsed="false">
      <c r="BS5309" s="96" t="n">
        <f aca="false">BR5309-2.5</f>
        <v>-2.5</v>
      </c>
    </row>
    <row r="5310" customFormat="false" ht="12" hidden="false" customHeight="false" outlineLevel="0" collapsed="false">
      <c r="BS5310" s="96" t="n">
        <f aca="false">BR5310-2.5</f>
        <v>-2.5</v>
      </c>
    </row>
    <row r="5311" customFormat="false" ht="12" hidden="false" customHeight="false" outlineLevel="0" collapsed="false">
      <c r="BS5311" s="96" t="n">
        <f aca="false">BR5311-2.5</f>
        <v>-2.5</v>
      </c>
    </row>
    <row r="5312" customFormat="false" ht="12" hidden="false" customHeight="false" outlineLevel="0" collapsed="false">
      <c r="BS5312" s="96" t="n">
        <f aca="false">BR5312-2.5</f>
        <v>-2.5</v>
      </c>
    </row>
    <row r="5313" customFormat="false" ht="12" hidden="false" customHeight="false" outlineLevel="0" collapsed="false">
      <c r="BS5313" s="96" t="n">
        <f aca="false">BR5313-2.5</f>
        <v>-2.5</v>
      </c>
    </row>
    <row r="5314" customFormat="false" ht="12" hidden="false" customHeight="false" outlineLevel="0" collapsed="false">
      <c r="BS5314" s="96" t="n">
        <f aca="false">BR5314-2.5</f>
        <v>-2.5</v>
      </c>
    </row>
    <row r="5315" customFormat="false" ht="12" hidden="false" customHeight="false" outlineLevel="0" collapsed="false">
      <c r="BS5315" s="96" t="n">
        <f aca="false">BR5315-2.5</f>
        <v>-2.5</v>
      </c>
    </row>
    <row r="5316" customFormat="false" ht="12" hidden="false" customHeight="false" outlineLevel="0" collapsed="false">
      <c r="BS5316" s="96" t="n">
        <f aca="false">BR5316-2.5</f>
        <v>-2.5</v>
      </c>
    </row>
    <row r="5317" customFormat="false" ht="12" hidden="false" customHeight="false" outlineLevel="0" collapsed="false">
      <c r="BS5317" s="96" t="n">
        <f aca="false">BR5317-2.5</f>
        <v>-2.5</v>
      </c>
    </row>
    <row r="5318" customFormat="false" ht="12" hidden="false" customHeight="false" outlineLevel="0" collapsed="false">
      <c r="BS5318" s="96" t="n">
        <f aca="false">BR5318-2.5</f>
        <v>-2.5</v>
      </c>
    </row>
    <row r="5319" customFormat="false" ht="12" hidden="false" customHeight="false" outlineLevel="0" collapsed="false">
      <c r="BS5319" s="96" t="n">
        <f aca="false">BR5319-2.5</f>
        <v>-2.5</v>
      </c>
    </row>
    <row r="5320" customFormat="false" ht="12" hidden="false" customHeight="false" outlineLevel="0" collapsed="false">
      <c r="BS5320" s="96" t="n">
        <f aca="false">BR5320-2.5</f>
        <v>-2.5</v>
      </c>
    </row>
    <row r="5321" customFormat="false" ht="12" hidden="false" customHeight="false" outlineLevel="0" collapsed="false">
      <c r="BS5321" s="96" t="n">
        <f aca="false">BR5321-2.5</f>
        <v>-2.5</v>
      </c>
    </row>
    <row r="5322" customFormat="false" ht="12" hidden="false" customHeight="false" outlineLevel="0" collapsed="false">
      <c r="BS5322" s="96" t="n">
        <f aca="false">BR5322-2.5</f>
        <v>-2.5</v>
      </c>
    </row>
    <row r="5323" customFormat="false" ht="12" hidden="false" customHeight="false" outlineLevel="0" collapsed="false">
      <c r="BS5323" s="96" t="n">
        <f aca="false">BR5323-2.5</f>
        <v>-2.5</v>
      </c>
    </row>
    <row r="5324" customFormat="false" ht="12" hidden="false" customHeight="false" outlineLevel="0" collapsed="false">
      <c r="BS5324" s="96" t="n">
        <f aca="false">BR5324-2.5</f>
        <v>-2.5</v>
      </c>
    </row>
    <row r="5325" customFormat="false" ht="12" hidden="false" customHeight="false" outlineLevel="0" collapsed="false">
      <c r="BS5325" s="96" t="n">
        <f aca="false">BR5325-2.5</f>
        <v>-2.5</v>
      </c>
    </row>
    <row r="5326" customFormat="false" ht="12" hidden="false" customHeight="false" outlineLevel="0" collapsed="false">
      <c r="BS5326" s="96" t="n">
        <f aca="false">BR5326-2.5</f>
        <v>-2.5</v>
      </c>
    </row>
    <row r="5327" customFormat="false" ht="12" hidden="false" customHeight="false" outlineLevel="0" collapsed="false">
      <c r="BS5327" s="96" t="n">
        <f aca="false">BR5327-2.5</f>
        <v>-2.5</v>
      </c>
    </row>
    <row r="5328" customFormat="false" ht="12" hidden="false" customHeight="false" outlineLevel="0" collapsed="false">
      <c r="BS5328" s="96" t="n">
        <f aca="false">BR5328-2.5</f>
        <v>-2.5</v>
      </c>
    </row>
    <row r="5329" customFormat="false" ht="12" hidden="false" customHeight="false" outlineLevel="0" collapsed="false">
      <c r="BS5329" s="96" t="n">
        <f aca="false">BR5329-2.5</f>
        <v>-2.5</v>
      </c>
    </row>
    <row r="5330" customFormat="false" ht="12" hidden="false" customHeight="false" outlineLevel="0" collapsed="false">
      <c r="BS5330" s="96" t="n">
        <f aca="false">BR5330-2.5</f>
        <v>-2.5</v>
      </c>
    </row>
    <row r="5331" customFormat="false" ht="12" hidden="false" customHeight="false" outlineLevel="0" collapsed="false">
      <c r="BS5331" s="96" t="n">
        <f aca="false">BR5331-2.5</f>
        <v>-2.5</v>
      </c>
    </row>
    <row r="5332" customFormat="false" ht="12" hidden="false" customHeight="false" outlineLevel="0" collapsed="false">
      <c r="BS5332" s="96" t="n">
        <f aca="false">BR5332-2.5</f>
        <v>-2.5</v>
      </c>
    </row>
    <row r="5333" customFormat="false" ht="12" hidden="false" customHeight="false" outlineLevel="0" collapsed="false">
      <c r="BS5333" s="96" t="n">
        <f aca="false">BR5333-2.5</f>
        <v>-2.5</v>
      </c>
    </row>
    <row r="5334" customFormat="false" ht="12" hidden="false" customHeight="false" outlineLevel="0" collapsed="false">
      <c r="BS5334" s="96" t="n">
        <f aca="false">BR5334-2.5</f>
        <v>-2.5</v>
      </c>
    </row>
    <row r="5335" customFormat="false" ht="12" hidden="false" customHeight="false" outlineLevel="0" collapsed="false">
      <c r="BS5335" s="96" t="n">
        <f aca="false">BR5335-2.5</f>
        <v>-2.5</v>
      </c>
    </row>
    <row r="5336" customFormat="false" ht="12" hidden="false" customHeight="false" outlineLevel="0" collapsed="false">
      <c r="BS5336" s="96" t="n">
        <f aca="false">BR5336-2.5</f>
        <v>-2.5</v>
      </c>
    </row>
    <row r="5337" customFormat="false" ht="12" hidden="false" customHeight="false" outlineLevel="0" collapsed="false">
      <c r="BS5337" s="96" t="n">
        <f aca="false">BR5337-2.5</f>
        <v>-2.5</v>
      </c>
    </row>
    <row r="5338" customFormat="false" ht="12" hidden="false" customHeight="false" outlineLevel="0" collapsed="false">
      <c r="BS5338" s="96" t="n">
        <f aca="false">BR5338-2.5</f>
        <v>-2.5</v>
      </c>
    </row>
    <row r="5339" customFormat="false" ht="12" hidden="false" customHeight="false" outlineLevel="0" collapsed="false">
      <c r="BS5339" s="96" t="n">
        <f aca="false">BR5339-2.5</f>
        <v>-2.5</v>
      </c>
    </row>
    <row r="5340" customFormat="false" ht="12" hidden="false" customHeight="false" outlineLevel="0" collapsed="false">
      <c r="BS5340" s="96" t="n">
        <f aca="false">BR5340-2.5</f>
        <v>-2.5</v>
      </c>
    </row>
    <row r="5341" customFormat="false" ht="12" hidden="false" customHeight="false" outlineLevel="0" collapsed="false">
      <c r="BS5341" s="96" t="n">
        <f aca="false">BR5341-2.5</f>
        <v>-2.5</v>
      </c>
    </row>
    <row r="5342" customFormat="false" ht="12" hidden="false" customHeight="false" outlineLevel="0" collapsed="false">
      <c r="BS5342" s="96" t="n">
        <f aca="false">BR5342-2.5</f>
        <v>-2.5</v>
      </c>
    </row>
    <row r="5343" customFormat="false" ht="12" hidden="false" customHeight="false" outlineLevel="0" collapsed="false">
      <c r="BS5343" s="96" t="n">
        <f aca="false">BR5343-2.5</f>
        <v>-2.5</v>
      </c>
    </row>
    <row r="5344" customFormat="false" ht="12" hidden="false" customHeight="false" outlineLevel="0" collapsed="false">
      <c r="BS5344" s="96" t="n">
        <f aca="false">BR5344-2.5</f>
        <v>-2.5</v>
      </c>
    </row>
    <row r="5345" customFormat="false" ht="12" hidden="false" customHeight="false" outlineLevel="0" collapsed="false">
      <c r="BS5345" s="96" t="n">
        <f aca="false">BR5345-2.5</f>
        <v>-2.5</v>
      </c>
    </row>
    <row r="5346" customFormat="false" ht="12" hidden="false" customHeight="false" outlineLevel="0" collapsed="false">
      <c r="BS5346" s="96" t="n">
        <f aca="false">BR5346-2.5</f>
        <v>-2.5</v>
      </c>
    </row>
    <row r="5347" customFormat="false" ht="12" hidden="false" customHeight="false" outlineLevel="0" collapsed="false">
      <c r="BS5347" s="96" t="n">
        <f aca="false">BR5347-2.5</f>
        <v>-2.5</v>
      </c>
    </row>
    <row r="5348" customFormat="false" ht="12" hidden="false" customHeight="false" outlineLevel="0" collapsed="false">
      <c r="BS5348" s="96" t="n">
        <f aca="false">BR5348-2.5</f>
        <v>-2.5</v>
      </c>
    </row>
    <row r="5349" customFormat="false" ht="12" hidden="false" customHeight="false" outlineLevel="0" collapsed="false">
      <c r="BS5349" s="96" t="n">
        <f aca="false">BR5349-2.5</f>
        <v>-2.5</v>
      </c>
    </row>
    <row r="5350" customFormat="false" ht="12" hidden="false" customHeight="false" outlineLevel="0" collapsed="false">
      <c r="BS5350" s="96" t="n">
        <f aca="false">BR5350-2.5</f>
        <v>-2.5</v>
      </c>
    </row>
    <row r="5351" customFormat="false" ht="12" hidden="false" customHeight="false" outlineLevel="0" collapsed="false">
      <c r="BS5351" s="96" t="n">
        <f aca="false">BR5351-2.5</f>
        <v>-2.5</v>
      </c>
    </row>
    <row r="5352" customFormat="false" ht="12" hidden="false" customHeight="false" outlineLevel="0" collapsed="false">
      <c r="BS5352" s="96" t="n">
        <f aca="false">BR5352-2.5</f>
        <v>-2.5</v>
      </c>
    </row>
    <row r="5353" customFormat="false" ht="12" hidden="false" customHeight="false" outlineLevel="0" collapsed="false">
      <c r="BS5353" s="96" t="n">
        <f aca="false">BR5353-2.5</f>
        <v>-2.5</v>
      </c>
    </row>
    <row r="5354" customFormat="false" ht="12" hidden="false" customHeight="false" outlineLevel="0" collapsed="false">
      <c r="BS5354" s="96" t="n">
        <f aca="false">BR5354-2.5</f>
        <v>-2.5</v>
      </c>
    </row>
    <row r="5355" customFormat="false" ht="12" hidden="false" customHeight="false" outlineLevel="0" collapsed="false">
      <c r="BS5355" s="96" t="n">
        <f aca="false">BR5355-2.5</f>
        <v>-2.5</v>
      </c>
    </row>
    <row r="5356" customFormat="false" ht="12" hidden="false" customHeight="false" outlineLevel="0" collapsed="false">
      <c r="BS5356" s="96" t="n">
        <f aca="false">BR5356-2.5</f>
        <v>-2.5</v>
      </c>
    </row>
    <row r="5357" customFormat="false" ht="12" hidden="false" customHeight="false" outlineLevel="0" collapsed="false">
      <c r="BS5357" s="96" t="n">
        <f aca="false">BR5357-2.5</f>
        <v>-2.5</v>
      </c>
    </row>
    <row r="5358" customFormat="false" ht="12" hidden="false" customHeight="false" outlineLevel="0" collapsed="false">
      <c r="BS5358" s="96" t="n">
        <f aca="false">BR5358-2.5</f>
        <v>-2.5</v>
      </c>
    </row>
    <row r="5359" customFormat="false" ht="12" hidden="false" customHeight="false" outlineLevel="0" collapsed="false">
      <c r="BS5359" s="96" t="n">
        <f aca="false">BR5359-2.5</f>
        <v>-2.5</v>
      </c>
    </row>
    <row r="5360" customFormat="false" ht="12" hidden="false" customHeight="false" outlineLevel="0" collapsed="false">
      <c r="BS5360" s="96" t="n">
        <f aca="false">BR5360-2.5</f>
        <v>-2.5</v>
      </c>
    </row>
    <row r="5361" customFormat="false" ht="12" hidden="false" customHeight="false" outlineLevel="0" collapsed="false">
      <c r="BS5361" s="96" t="n">
        <f aca="false">BR5361-2.5</f>
        <v>-2.5</v>
      </c>
    </row>
    <row r="5362" customFormat="false" ht="12" hidden="false" customHeight="false" outlineLevel="0" collapsed="false">
      <c r="BS5362" s="96" t="n">
        <f aca="false">BR5362-2.5</f>
        <v>-2.5</v>
      </c>
    </row>
    <row r="5363" customFormat="false" ht="12" hidden="false" customHeight="false" outlineLevel="0" collapsed="false">
      <c r="BS5363" s="96" t="n">
        <f aca="false">BR5363-2.5</f>
        <v>-2.5</v>
      </c>
    </row>
    <row r="5364" customFormat="false" ht="12" hidden="false" customHeight="false" outlineLevel="0" collapsed="false">
      <c r="BS5364" s="96" t="n">
        <f aca="false">BR5364-2.5</f>
        <v>-2.5</v>
      </c>
    </row>
    <row r="5365" customFormat="false" ht="12" hidden="false" customHeight="false" outlineLevel="0" collapsed="false">
      <c r="BS5365" s="96" t="n">
        <f aca="false">BR5365-2.5</f>
        <v>-2.5</v>
      </c>
    </row>
    <row r="5366" customFormat="false" ht="12" hidden="false" customHeight="false" outlineLevel="0" collapsed="false">
      <c r="BS5366" s="96" t="n">
        <f aca="false">BR5366-2.5</f>
        <v>-2.5</v>
      </c>
    </row>
    <row r="5367" customFormat="false" ht="12" hidden="false" customHeight="false" outlineLevel="0" collapsed="false">
      <c r="BS5367" s="96" t="n">
        <f aca="false">BR5367-2.5</f>
        <v>-2.5</v>
      </c>
    </row>
    <row r="5368" customFormat="false" ht="12" hidden="false" customHeight="false" outlineLevel="0" collapsed="false">
      <c r="BS5368" s="96" t="n">
        <f aca="false">BR5368-2.5</f>
        <v>-2.5</v>
      </c>
    </row>
    <row r="5369" customFormat="false" ht="12" hidden="false" customHeight="false" outlineLevel="0" collapsed="false">
      <c r="BS5369" s="96" t="n">
        <f aca="false">BR5369-2.5</f>
        <v>-2.5</v>
      </c>
    </row>
    <row r="5370" customFormat="false" ht="12" hidden="false" customHeight="false" outlineLevel="0" collapsed="false">
      <c r="BS5370" s="96" t="n">
        <f aca="false">BR5370-2.5</f>
        <v>-2.5</v>
      </c>
    </row>
    <row r="5371" customFormat="false" ht="12" hidden="false" customHeight="false" outlineLevel="0" collapsed="false">
      <c r="BS5371" s="96" t="n">
        <f aca="false">BR5371-2.5</f>
        <v>-2.5</v>
      </c>
    </row>
    <row r="5372" customFormat="false" ht="12" hidden="false" customHeight="false" outlineLevel="0" collapsed="false">
      <c r="BS5372" s="96" t="n">
        <f aca="false">BR5372-2.5</f>
        <v>-2.5</v>
      </c>
    </row>
    <row r="5373" customFormat="false" ht="12" hidden="false" customHeight="false" outlineLevel="0" collapsed="false">
      <c r="BS5373" s="96" t="n">
        <f aca="false">BR5373-2.5</f>
        <v>-2.5</v>
      </c>
    </row>
    <row r="5374" customFormat="false" ht="12" hidden="false" customHeight="false" outlineLevel="0" collapsed="false">
      <c r="BS5374" s="96" t="n">
        <f aca="false">BR5374-2.5</f>
        <v>-2.5</v>
      </c>
    </row>
    <row r="5375" customFormat="false" ht="12" hidden="false" customHeight="false" outlineLevel="0" collapsed="false">
      <c r="BS5375" s="96" t="n">
        <f aca="false">BR5375-2.5</f>
        <v>-2.5</v>
      </c>
    </row>
    <row r="5376" customFormat="false" ht="12" hidden="false" customHeight="false" outlineLevel="0" collapsed="false">
      <c r="BS5376" s="96" t="n">
        <f aca="false">BR5376-2.5</f>
        <v>-2.5</v>
      </c>
    </row>
    <row r="5377" customFormat="false" ht="12" hidden="false" customHeight="false" outlineLevel="0" collapsed="false">
      <c r="BS5377" s="96" t="n">
        <f aca="false">BR5377-2.5</f>
        <v>-2.5</v>
      </c>
    </row>
    <row r="5378" customFormat="false" ht="12" hidden="false" customHeight="false" outlineLevel="0" collapsed="false">
      <c r="BS5378" s="96" t="n">
        <f aca="false">BR5378-2.5</f>
        <v>-2.5</v>
      </c>
    </row>
    <row r="5379" customFormat="false" ht="12" hidden="false" customHeight="false" outlineLevel="0" collapsed="false">
      <c r="BS5379" s="96" t="n">
        <f aca="false">BR5379-2.5</f>
        <v>-2.5</v>
      </c>
    </row>
    <row r="5380" customFormat="false" ht="12" hidden="false" customHeight="false" outlineLevel="0" collapsed="false">
      <c r="BS5380" s="96" t="n">
        <f aca="false">BR5380-2.5</f>
        <v>-2.5</v>
      </c>
    </row>
    <row r="5381" customFormat="false" ht="12" hidden="false" customHeight="false" outlineLevel="0" collapsed="false">
      <c r="BS5381" s="96" t="n">
        <f aca="false">BR5381-2.5</f>
        <v>-2.5</v>
      </c>
    </row>
    <row r="5382" customFormat="false" ht="12" hidden="false" customHeight="false" outlineLevel="0" collapsed="false">
      <c r="BS5382" s="96" t="n">
        <f aca="false">BR5382-2.5</f>
        <v>-2.5</v>
      </c>
    </row>
    <row r="5383" customFormat="false" ht="12" hidden="false" customHeight="false" outlineLevel="0" collapsed="false">
      <c r="BS5383" s="96" t="n">
        <f aca="false">BR5383-2.5</f>
        <v>-2.5</v>
      </c>
    </row>
    <row r="5384" customFormat="false" ht="12" hidden="false" customHeight="false" outlineLevel="0" collapsed="false">
      <c r="BS5384" s="96" t="n">
        <f aca="false">BR5384-2.5</f>
        <v>-2.5</v>
      </c>
    </row>
    <row r="5385" customFormat="false" ht="12" hidden="false" customHeight="false" outlineLevel="0" collapsed="false">
      <c r="BS5385" s="96" t="n">
        <f aca="false">BR5385-2.5</f>
        <v>-2.5</v>
      </c>
    </row>
    <row r="5386" customFormat="false" ht="12" hidden="false" customHeight="false" outlineLevel="0" collapsed="false">
      <c r="BS5386" s="96" t="n">
        <f aca="false">BR5386-2.5</f>
        <v>-2.5</v>
      </c>
    </row>
    <row r="5387" customFormat="false" ht="12" hidden="false" customHeight="false" outlineLevel="0" collapsed="false">
      <c r="BS5387" s="96" t="n">
        <f aca="false">BR5387-2.5</f>
        <v>-2.5</v>
      </c>
    </row>
    <row r="5388" customFormat="false" ht="12" hidden="false" customHeight="false" outlineLevel="0" collapsed="false">
      <c r="BS5388" s="96" t="n">
        <f aca="false">BR5388-2.5</f>
        <v>-2.5</v>
      </c>
    </row>
    <row r="5389" customFormat="false" ht="12" hidden="false" customHeight="false" outlineLevel="0" collapsed="false">
      <c r="BS5389" s="96" t="n">
        <f aca="false">BR5389-2.5</f>
        <v>-2.5</v>
      </c>
    </row>
    <row r="5390" customFormat="false" ht="12" hidden="false" customHeight="false" outlineLevel="0" collapsed="false">
      <c r="BS5390" s="96" t="n">
        <f aca="false">BR5390-2.5</f>
        <v>-2.5</v>
      </c>
    </row>
    <row r="5391" customFormat="false" ht="12" hidden="false" customHeight="false" outlineLevel="0" collapsed="false">
      <c r="BS5391" s="96" t="n">
        <f aca="false">BR5391-2.5</f>
        <v>-2.5</v>
      </c>
    </row>
    <row r="5392" customFormat="false" ht="12" hidden="false" customHeight="false" outlineLevel="0" collapsed="false">
      <c r="BS5392" s="96" t="n">
        <f aca="false">BR5392-2.5</f>
        <v>-2.5</v>
      </c>
    </row>
    <row r="5393" customFormat="false" ht="12" hidden="false" customHeight="false" outlineLevel="0" collapsed="false">
      <c r="BS5393" s="96" t="n">
        <f aca="false">BR5393-2.5</f>
        <v>-2.5</v>
      </c>
    </row>
    <row r="5394" customFormat="false" ht="12" hidden="false" customHeight="false" outlineLevel="0" collapsed="false">
      <c r="BS5394" s="96" t="n">
        <f aca="false">BR5394-2.5</f>
        <v>-2.5</v>
      </c>
    </row>
    <row r="5395" customFormat="false" ht="12" hidden="false" customHeight="false" outlineLevel="0" collapsed="false">
      <c r="BS5395" s="96" t="n">
        <f aca="false">BR5395-2.5</f>
        <v>-2.5</v>
      </c>
    </row>
    <row r="5396" customFormat="false" ht="12" hidden="false" customHeight="false" outlineLevel="0" collapsed="false">
      <c r="BS5396" s="96" t="n">
        <f aca="false">BR5396-2.5</f>
        <v>-2.5</v>
      </c>
    </row>
    <row r="5397" customFormat="false" ht="12" hidden="false" customHeight="false" outlineLevel="0" collapsed="false">
      <c r="BS5397" s="96" t="n">
        <f aca="false">BR5397-2.5</f>
        <v>-2.5</v>
      </c>
    </row>
    <row r="5398" customFormat="false" ht="12" hidden="false" customHeight="false" outlineLevel="0" collapsed="false">
      <c r="BS5398" s="96" t="n">
        <f aca="false">BR5398-2.5</f>
        <v>-2.5</v>
      </c>
    </row>
    <row r="5399" customFormat="false" ht="12" hidden="false" customHeight="false" outlineLevel="0" collapsed="false">
      <c r="BS5399" s="96" t="n">
        <f aca="false">BR5399-2.5</f>
        <v>-2.5</v>
      </c>
    </row>
    <row r="5400" customFormat="false" ht="12" hidden="false" customHeight="false" outlineLevel="0" collapsed="false">
      <c r="BS5400" s="96" t="n">
        <f aca="false">BR5400-2.5</f>
        <v>-2.5</v>
      </c>
    </row>
    <row r="5401" customFormat="false" ht="12" hidden="false" customHeight="false" outlineLevel="0" collapsed="false">
      <c r="BS5401" s="96" t="n">
        <f aca="false">BR5401-2.5</f>
        <v>-2.5</v>
      </c>
    </row>
    <row r="5402" customFormat="false" ht="12" hidden="false" customHeight="false" outlineLevel="0" collapsed="false">
      <c r="BS5402" s="96" t="n">
        <f aca="false">BR5402-2.5</f>
        <v>-2.5</v>
      </c>
    </row>
    <row r="5403" customFormat="false" ht="12" hidden="false" customHeight="false" outlineLevel="0" collapsed="false">
      <c r="BS5403" s="96" t="n">
        <f aca="false">BR5403-2.5</f>
        <v>-2.5</v>
      </c>
    </row>
    <row r="5404" customFormat="false" ht="12" hidden="false" customHeight="false" outlineLevel="0" collapsed="false">
      <c r="BS5404" s="96" t="n">
        <f aca="false">BR5404-2.5</f>
        <v>-2.5</v>
      </c>
    </row>
    <row r="5405" customFormat="false" ht="12" hidden="false" customHeight="false" outlineLevel="0" collapsed="false">
      <c r="BS5405" s="96" t="n">
        <f aca="false">BR5405-2.5</f>
        <v>-2.5</v>
      </c>
    </row>
    <row r="5406" customFormat="false" ht="12" hidden="false" customHeight="false" outlineLevel="0" collapsed="false">
      <c r="BS5406" s="96" t="n">
        <f aca="false">BR5406-2.5</f>
        <v>-2.5</v>
      </c>
    </row>
    <row r="5407" customFormat="false" ht="12" hidden="false" customHeight="false" outlineLevel="0" collapsed="false">
      <c r="BS5407" s="96" t="n">
        <f aca="false">BR5407-2.5</f>
        <v>-2.5</v>
      </c>
    </row>
    <row r="5408" customFormat="false" ht="12" hidden="false" customHeight="false" outlineLevel="0" collapsed="false">
      <c r="BS5408" s="96" t="n">
        <f aca="false">BR5408-2.5</f>
        <v>-2.5</v>
      </c>
    </row>
    <row r="5409" customFormat="false" ht="12" hidden="false" customHeight="false" outlineLevel="0" collapsed="false">
      <c r="BS5409" s="96" t="n">
        <f aca="false">BR5409-2.5</f>
        <v>-2.5</v>
      </c>
    </row>
    <row r="5410" customFormat="false" ht="12" hidden="false" customHeight="false" outlineLevel="0" collapsed="false">
      <c r="BS5410" s="96" t="n">
        <f aca="false">BR5410-2.5</f>
        <v>-2.5</v>
      </c>
    </row>
    <row r="5411" customFormat="false" ht="12" hidden="false" customHeight="false" outlineLevel="0" collapsed="false">
      <c r="BS5411" s="96" t="n">
        <f aca="false">BR5411-2.5</f>
        <v>-2.5</v>
      </c>
    </row>
    <row r="5412" customFormat="false" ht="12" hidden="false" customHeight="false" outlineLevel="0" collapsed="false">
      <c r="BS5412" s="96" t="n">
        <f aca="false">BR5412-2.5</f>
        <v>-2.5</v>
      </c>
    </row>
    <row r="5413" customFormat="false" ht="12" hidden="false" customHeight="false" outlineLevel="0" collapsed="false">
      <c r="BS5413" s="96" t="n">
        <f aca="false">BR5413-2.5</f>
        <v>-2.5</v>
      </c>
    </row>
    <row r="5414" customFormat="false" ht="12" hidden="false" customHeight="false" outlineLevel="0" collapsed="false">
      <c r="BS5414" s="96" t="n">
        <f aca="false">BR5414-2.5</f>
        <v>-2.5</v>
      </c>
    </row>
    <row r="5415" customFormat="false" ht="12" hidden="false" customHeight="false" outlineLevel="0" collapsed="false">
      <c r="BS5415" s="96" t="n">
        <f aca="false">BR5415-2.5</f>
        <v>-2.5</v>
      </c>
    </row>
    <row r="5416" customFormat="false" ht="12" hidden="false" customHeight="false" outlineLevel="0" collapsed="false">
      <c r="BS5416" s="96" t="n">
        <f aca="false">BR5416-2.5</f>
        <v>-2.5</v>
      </c>
    </row>
    <row r="5417" customFormat="false" ht="12" hidden="false" customHeight="false" outlineLevel="0" collapsed="false">
      <c r="BS5417" s="96" t="n">
        <f aca="false">BR5417-2.5</f>
        <v>-2.5</v>
      </c>
    </row>
    <row r="5418" customFormat="false" ht="12" hidden="false" customHeight="false" outlineLevel="0" collapsed="false">
      <c r="BS5418" s="96" t="n">
        <f aca="false">BR5418-2.5</f>
        <v>-2.5</v>
      </c>
    </row>
    <row r="5419" customFormat="false" ht="12" hidden="false" customHeight="false" outlineLevel="0" collapsed="false">
      <c r="BS5419" s="96" t="n">
        <f aca="false">BR5419-2.5</f>
        <v>-2.5</v>
      </c>
    </row>
    <row r="5420" customFormat="false" ht="12" hidden="false" customHeight="false" outlineLevel="0" collapsed="false">
      <c r="BS5420" s="96" t="n">
        <f aca="false">BR5420-2.5</f>
        <v>-2.5</v>
      </c>
    </row>
    <row r="5421" customFormat="false" ht="12" hidden="false" customHeight="false" outlineLevel="0" collapsed="false">
      <c r="BS5421" s="96" t="n">
        <f aca="false">BR5421-2.5</f>
        <v>-2.5</v>
      </c>
    </row>
    <row r="5422" customFormat="false" ht="12" hidden="false" customHeight="false" outlineLevel="0" collapsed="false">
      <c r="BS5422" s="96" t="n">
        <f aca="false">BR5422-2.5</f>
        <v>-2.5</v>
      </c>
    </row>
    <row r="5423" customFormat="false" ht="12" hidden="false" customHeight="false" outlineLevel="0" collapsed="false">
      <c r="BS5423" s="96" t="n">
        <f aca="false">BR5423-2.5</f>
        <v>-2.5</v>
      </c>
    </row>
    <row r="5424" customFormat="false" ht="12" hidden="false" customHeight="false" outlineLevel="0" collapsed="false">
      <c r="BS5424" s="96" t="n">
        <f aca="false">BR5424-2.5</f>
        <v>-2.5</v>
      </c>
    </row>
    <row r="5425" customFormat="false" ht="12" hidden="false" customHeight="false" outlineLevel="0" collapsed="false">
      <c r="BS5425" s="96" t="n">
        <f aca="false">BR5425-2.5</f>
        <v>-2.5</v>
      </c>
    </row>
    <row r="5426" customFormat="false" ht="12" hidden="false" customHeight="false" outlineLevel="0" collapsed="false">
      <c r="BS5426" s="96" t="n">
        <f aca="false">BR5426-2.5</f>
        <v>-2.5</v>
      </c>
    </row>
    <row r="5427" customFormat="false" ht="12" hidden="false" customHeight="false" outlineLevel="0" collapsed="false">
      <c r="BS5427" s="96" t="n">
        <f aca="false">BR5427-2.5</f>
        <v>-2.5</v>
      </c>
    </row>
    <row r="5428" customFormat="false" ht="12" hidden="false" customHeight="false" outlineLevel="0" collapsed="false">
      <c r="BS5428" s="96" t="n">
        <f aca="false">BR5428-2.5</f>
        <v>-2.5</v>
      </c>
    </row>
    <row r="5429" customFormat="false" ht="12" hidden="false" customHeight="false" outlineLevel="0" collapsed="false">
      <c r="BS5429" s="96" t="n">
        <f aca="false">BR5429-2.5</f>
        <v>-2.5</v>
      </c>
    </row>
    <row r="5430" customFormat="false" ht="12" hidden="false" customHeight="false" outlineLevel="0" collapsed="false">
      <c r="BS5430" s="96" t="n">
        <f aca="false">BR5430-2.5</f>
        <v>-2.5</v>
      </c>
    </row>
    <row r="5431" customFormat="false" ht="12" hidden="false" customHeight="false" outlineLevel="0" collapsed="false">
      <c r="BS5431" s="96" t="n">
        <f aca="false">BR5431-2.5</f>
        <v>-2.5</v>
      </c>
    </row>
    <row r="5432" customFormat="false" ht="12" hidden="false" customHeight="false" outlineLevel="0" collapsed="false">
      <c r="BS5432" s="96" t="n">
        <f aca="false">BR5432-2.5</f>
        <v>-2.5</v>
      </c>
    </row>
    <row r="5433" customFormat="false" ht="12" hidden="false" customHeight="false" outlineLevel="0" collapsed="false">
      <c r="BS5433" s="96" t="n">
        <f aca="false">BR5433-2.5</f>
        <v>-2.5</v>
      </c>
    </row>
    <row r="5434" customFormat="false" ht="12" hidden="false" customHeight="false" outlineLevel="0" collapsed="false">
      <c r="BS5434" s="96" t="n">
        <f aca="false">BR5434-2.5</f>
        <v>-2.5</v>
      </c>
    </row>
    <row r="5435" customFormat="false" ht="12" hidden="false" customHeight="false" outlineLevel="0" collapsed="false">
      <c r="BS5435" s="96" t="n">
        <f aca="false">BR5435-2.5</f>
        <v>-2.5</v>
      </c>
    </row>
    <row r="5436" customFormat="false" ht="12" hidden="false" customHeight="false" outlineLevel="0" collapsed="false">
      <c r="BS5436" s="96" t="n">
        <f aca="false">BR5436-2.5</f>
        <v>-2.5</v>
      </c>
    </row>
    <row r="5437" customFormat="false" ht="12" hidden="false" customHeight="false" outlineLevel="0" collapsed="false">
      <c r="BS5437" s="96" t="n">
        <f aca="false">BR5437-2.5</f>
        <v>-2.5</v>
      </c>
    </row>
    <row r="5438" customFormat="false" ht="12" hidden="false" customHeight="false" outlineLevel="0" collapsed="false">
      <c r="BS5438" s="96" t="n">
        <f aca="false">BR5438-2.5</f>
        <v>-2.5</v>
      </c>
    </row>
    <row r="5439" customFormat="false" ht="12" hidden="false" customHeight="false" outlineLevel="0" collapsed="false">
      <c r="BS5439" s="96" t="n">
        <f aca="false">BR5439-2.5</f>
        <v>-2.5</v>
      </c>
    </row>
    <row r="5440" customFormat="false" ht="12" hidden="false" customHeight="false" outlineLevel="0" collapsed="false">
      <c r="BS5440" s="96" t="n">
        <f aca="false">BR5440-2.5</f>
        <v>-2.5</v>
      </c>
    </row>
    <row r="5441" customFormat="false" ht="12" hidden="false" customHeight="false" outlineLevel="0" collapsed="false">
      <c r="BS5441" s="96" t="n">
        <f aca="false">BR5441-2.5</f>
        <v>-2.5</v>
      </c>
    </row>
    <row r="5442" customFormat="false" ht="12" hidden="false" customHeight="false" outlineLevel="0" collapsed="false">
      <c r="BS5442" s="96" t="n">
        <f aca="false">BR5442-2.5</f>
        <v>-2.5</v>
      </c>
    </row>
    <row r="5443" customFormat="false" ht="12" hidden="false" customHeight="false" outlineLevel="0" collapsed="false">
      <c r="BS5443" s="96" t="n">
        <f aca="false">BR5443-2.5</f>
        <v>-2.5</v>
      </c>
    </row>
    <row r="5444" customFormat="false" ht="12" hidden="false" customHeight="false" outlineLevel="0" collapsed="false">
      <c r="BS5444" s="96" t="n">
        <f aca="false">BR5444-2.5</f>
        <v>-2.5</v>
      </c>
    </row>
    <row r="5445" customFormat="false" ht="12" hidden="false" customHeight="false" outlineLevel="0" collapsed="false">
      <c r="BS5445" s="96" t="n">
        <f aca="false">BR5445-2.5</f>
        <v>-2.5</v>
      </c>
    </row>
    <row r="5446" customFormat="false" ht="12" hidden="false" customHeight="false" outlineLevel="0" collapsed="false">
      <c r="BS5446" s="96" t="n">
        <f aca="false">BR5446-2.5</f>
        <v>-2.5</v>
      </c>
    </row>
    <row r="5447" customFormat="false" ht="12" hidden="false" customHeight="false" outlineLevel="0" collapsed="false">
      <c r="BS5447" s="96" t="n">
        <f aca="false">BR5447-2.5</f>
        <v>-2.5</v>
      </c>
    </row>
    <row r="5448" customFormat="false" ht="12" hidden="false" customHeight="false" outlineLevel="0" collapsed="false">
      <c r="BS5448" s="96" t="n">
        <f aca="false">BR5448-2.5</f>
        <v>-2.5</v>
      </c>
    </row>
    <row r="5449" customFormat="false" ht="12" hidden="false" customHeight="false" outlineLevel="0" collapsed="false">
      <c r="BS5449" s="96" t="n">
        <f aca="false">BR5449-2.5</f>
        <v>-2.5</v>
      </c>
    </row>
    <row r="5450" customFormat="false" ht="12" hidden="false" customHeight="false" outlineLevel="0" collapsed="false">
      <c r="BS5450" s="96" t="n">
        <f aca="false">BR5450-2.5</f>
        <v>-2.5</v>
      </c>
    </row>
    <row r="5451" customFormat="false" ht="12" hidden="false" customHeight="false" outlineLevel="0" collapsed="false">
      <c r="BS5451" s="96" t="n">
        <f aca="false">BR5451-2.5</f>
        <v>-2.5</v>
      </c>
    </row>
    <row r="5452" customFormat="false" ht="12" hidden="false" customHeight="false" outlineLevel="0" collapsed="false">
      <c r="BS5452" s="96" t="n">
        <f aca="false">BR5452-2.5</f>
        <v>-2.5</v>
      </c>
    </row>
    <row r="5453" customFormat="false" ht="12" hidden="false" customHeight="false" outlineLevel="0" collapsed="false">
      <c r="BS5453" s="96" t="n">
        <f aca="false">BR5453-2.5</f>
        <v>-2.5</v>
      </c>
    </row>
    <row r="5454" customFormat="false" ht="12" hidden="false" customHeight="false" outlineLevel="0" collapsed="false">
      <c r="BS5454" s="96" t="n">
        <f aca="false">BR5454-2.5</f>
        <v>-2.5</v>
      </c>
    </row>
    <row r="5455" customFormat="false" ht="12" hidden="false" customHeight="false" outlineLevel="0" collapsed="false">
      <c r="BS5455" s="96" t="n">
        <f aca="false">BR5455-2.5</f>
        <v>-2.5</v>
      </c>
    </row>
    <row r="5456" customFormat="false" ht="12" hidden="false" customHeight="false" outlineLevel="0" collapsed="false">
      <c r="BS5456" s="96" t="n">
        <f aca="false">BR5456-2.5</f>
        <v>-2.5</v>
      </c>
    </row>
    <row r="5457" customFormat="false" ht="12" hidden="false" customHeight="false" outlineLevel="0" collapsed="false">
      <c r="BS5457" s="96" t="n">
        <f aca="false">BR5457-2.5</f>
        <v>-2.5</v>
      </c>
    </row>
    <row r="5458" customFormat="false" ht="12" hidden="false" customHeight="false" outlineLevel="0" collapsed="false">
      <c r="BS5458" s="96" t="n">
        <f aca="false">BR5458-2.5</f>
        <v>-2.5</v>
      </c>
    </row>
    <row r="5459" customFormat="false" ht="12" hidden="false" customHeight="false" outlineLevel="0" collapsed="false">
      <c r="BS5459" s="96" t="n">
        <f aca="false">BR5459-2.5</f>
        <v>-2.5</v>
      </c>
    </row>
    <row r="5460" customFormat="false" ht="12" hidden="false" customHeight="false" outlineLevel="0" collapsed="false">
      <c r="BS5460" s="96" t="n">
        <f aca="false">BR5460-2.5</f>
        <v>-2.5</v>
      </c>
    </row>
    <row r="5461" customFormat="false" ht="12" hidden="false" customHeight="false" outlineLevel="0" collapsed="false">
      <c r="BS5461" s="96" t="n">
        <f aca="false">BR5461-2.5</f>
        <v>-2.5</v>
      </c>
    </row>
    <row r="5462" customFormat="false" ht="12" hidden="false" customHeight="false" outlineLevel="0" collapsed="false">
      <c r="BS5462" s="96" t="n">
        <f aca="false">BR5462-2.5</f>
        <v>-2.5</v>
      </c>
    </row>
    <row r="5463" customFormat="false" ht="12" hidden="false" customHeight="false" outlineLevel="0" collapsed="false">
      <c r="BS5463" s="96" t="n">
        <f aca="false">BR5463-2.5</f>
        <v>-2.5</v>
      </c>
    </row>
    <row r="5464" customFormat="false" ht="12" hidden="false" customHeight="false" outlineLevel="0" collapsed="false">
      <c r="BS5464" s="96" t="n">
        <f aca="false">BR5464-2.5</f>
        <v>-2.5</v>
      </c>
    </row>
    <row r="5465" customFormat="false" ht="12" hidden="false" customHeight="false" outlineLevel="0" collapsed="false">
      <c r="BS5465" s="96" t="n">
        <f aca="false">BR5465-2.5</f>
        <v>-2.5</v>
      </c>
    </row>
    <row r="5466" customFormat="false" ht="12" hidden="false" customHeight="false" outlineLevel="0" collapsed="false">
      <c r="BS5466" s="96" t="n">
        <f aca="false">BR5466-2.5</f>
        <v>-2.5</v>
      </c>
    </row>
    <row r="5467" customFormat="false" ht="12" hidden="false" customHeight="false" outlineLevel="0" collapsed="false">
      <c r="BS5467" s="96" t="n">
        <f aca="false">BR5467-2.5</f>
        <v>-2.5</v>
      </c>
    </row>
    <row r="5468" customFormat="false" ht="12" hidden="false" customHeight="false" outlineLevel="0" collapsed="false">
      <c r="BS5468" s="96" t="n">
        <f aca="false">BR5468-2.5</f>
        <v>-2.5</v>
      </c>
    </row>
    <row r="5469" customFormat="false" ht="12" hidden="false" customHeight="false" outlineLevel="0" collapsed="false">
      <c r="BS5469" s="96" t="n">
        <f aca="false">BR5469-2.5</f>
        <v>-2.5</v>
      </c>
    </row>
    <row r="5470" customFormat="false" ht="12" hidden="false" customHeight="false" outlineLevel="0" collapsed="false">
      <c r="BS5470" s="96" t="n">
        <f aca="false">BR5470-2.5</f>
        <v>-2.5</v>
      </c>
    </row>
    <row r="5471" customFormat="false" ht="12" hidden="false" customHeight="false" outlineLevel="0" collapsed="false">
      <c r="BS5471" s="96" t="n">
        <f aca="false">BR5471-2.5</f>
        <v>-2.5</v>
      </c>
    </row>
    <row r="5472" customFormat="false" ht="12" hidden="false" customHeight="false" outlineLevel="0" collapsed="false">
      <c r="BS5472" s="96" t="n">
        <f aca="false">BR5472-2.5</f>
        <v>-2.5</v>
      </c>
    </row>
    <row r="5473" customFormat="false" ht="12" hidden="false" customHeight="false" outlineLevel="0" collapsed="false">
      <c r="BS5473" s="96" t="n">
        <f aca="false">BR5473-2.5</f>
        <v>-2.5</v>
      </c>
    </row>
    <row r="5474" customFormat="false" ht="12" hidden="false" customHeight="false" outlineLevel="0" collapsed="false">
      <c r="BS5474" s="96" t="n">
        <f aca="false">BR5474-2.5</f>
        <v>-2.5</v>
      </c>
    </row>
    <row r="5475" customFormat="false" ht="12" hidden="false" customHeight="false" outlineLevel="0" collapsed="false">
      <c r="BS5475" s="96" t="n">
        <f aca="false">BR5475-2.5</f>
        <v>-2.5</v>
      </c>
    </row>
    <row r="5476" customFormat="false" ht="12" hidden="false" customHeight="false" outlineLevel="0" collapsed="false">
      <c r="BS5476" s="96" t="n">
        <f aca="false">BR5476-2.5</f>
        <v>-2.5</v>
      </c>
    </row>
    <row r="5477" customFormat="false" ht="12" hidden="false" customHeight="false" outlineLevel="0" collapsed="false">
      <c r="BS5477" s="96" t="n">
        <f aca="false">BR5477-2.5</f>
        <v>-2.5</v>
      </c>
    </row>
    <row r="5478" customFormat="false" ht="12" hidden="false" customHeight="false" outlineLevel="0" collapsed="false">
      <c r="BS5478" s="96" t="n">
        <f aca="false">BR5478-2.5</f>
        <v>-2.5</v>
      </c>
    </row>
    <row r="5479" customFormat="false" ht="12" hidden="false" customHeight="false" outlineLevel="0" collapsed="false">
      <c r="BS5479" s="96" t="n">
        <f aca="false">BR5479-2.5</f>
        <v>-2.5</v>
      </c>
    </row>
    <row r="5480" customFormat="false" ht="12" hidden="false" customHeight="false" outlineLevel="0" collapsed="false">
      <c r="BS5480" s="96" t="n">
        <f aca="false">BR5480-2.5</f>
        <v>-2.5</v>
      </c>
    </row>
    <row r="5481" customFormat="false" ht="12" hidden="false" customHeight="false" outlineLevel="0" collapsed="false">
      <c r="BS5481" s="96" t="n">
        <f aca="false">BR5481-2.5</f>
        <v>-2.5</v>
      </c>
    </row>
    <row r="5482" customFormat="false" ht="12" hidden="false" customHeight="false" outlineLevel="0" collapsed="false">
      <c r="BS5482" s="96" t="n">
        <f aca="false">BR5482-2.5</f>
        <v>-2.5</v>
      </c>
    </row>
    <row r="5483" customFormat="false" ht="12" hidden="false" customHeight="false" outlineLevel="0" collapsed="false">
      <c r="BS5483" s="96" t="n">
        <f aca="false">BR5483-2.5</f>
        <v>-2.5</v>
      </c>
    </row>
    <row r="5484" customFormat="false" ht="12" hidden="false" customHeight="false" outlineLevel="0" collapsed="false">
      <c r="BS5484" s="96" t="n">
        <f aca="false">BR5484-2.5</f>
        <v>-2.5</v>
      </c>
    </row>
    <row r="5485" customFormat="false" ht="12" hidden="false" customHeight="false" outlineLevel="0" collapsed="false">
      <c r="BS5485" s="96" t="n">
        <f aca="false">BR5485-2.5</f>
        <v>-2.5</v>
      </c>
    </row>
    <row r="5486" customFormat="false" ht="12" hidden="false" customHeight="false" outlineLevel="0" collapsed="false">
      <c r="BS5486" s="96" t="n">
        <f aca="false">BR5486-2.5</f>
        <v>-2.5</v>
      </c>
    </row>
    <row r="5487" customFormat="false" ht="12" hidden="false" customHeight="false" outlineLevel="0" collapsed="false">
      <c r="BS5487" s="96" t="n">
        <f aca="false">BR5487-2.5</f>
        <v>-2.5</v>
      </c>
    </row>
    <row r="5488" customFormat="false" ht="12" hidden="false" customHeight="false" outlineLevel="0" collapsed="false">
      <c r="BS5488" s="96" t="n">
        <f aca="false">BR5488-2.5</f>
        <v>-2.5</v>
      </c>
    </row>
    <row r="5489" customFormat="false" ht="12" hidden="false" customHeight="false" outlineLevel="0" collapsed="false">
      <c r="BS5489" s="96" t="n">
        <f aca="false">BR5489-2.5</f>
        <v>-2.5</v>
      </c>
    </row>
    <row r="5490" customFormat="false" ht="12" hidden="false" customHeight="false" outlineLevel="0" collapsed="false">
      <c r="BS5490" s="96" t="n">
        <f aca="false">BR5490-2.5</f>
        <v>-2.5</v>
      </c>
    </row>
    <row r="5491" customFormat="false" ht="12" hidden="false" customHeight="false" outlineLevel="0" collapsed="false">
      <c r="BS5491" s="96" t="n">
        <f aca="false">BR5491-2.5</f>
        <v>-2.5</v>
      </c>
    </row>
    <row r="5492" customFormat="false" ht="12" hidden="false" customHeight="false" outlineLevel="0" collapsed="false">
      <c r="BS5492" s="96" t="n">
        <f aca="false">BR5492-2.5</f>
        <v>-2.5</v>
      </c>
    </row>
    <row r="5493" customFormat="false" ht="12" hidden="false" customHeight="false" outlineLevel="0" collapsed="false">
      <c r="BS5493" s="96" t="n">
        <f aca="false">BR5493-2.5</f>
        <v>-2.5</v>
      </c>
    </row>
    <row r="5494" customFormat="false" ht="12" hidden="false" customHeight="false" outlineLevel="0" collapsed="false">
      <c r="BS5494" s="96" t="n">
        <f aca="false">BR5494-2.5</f>
        <v>-2.5</v>
      </c>
    </row>
    <row r="5495" customFormat="false" ht="12" hidden="false" customHeight="false" outlineLevel="0" collapsed="false">
      <c r="BS5495" s="96" t="n">
        <f aca="false">BR5495-2.5</f>
        <v>-2.5</v>
      </c>
    </row>
    <row r="5496" customFormat="false" ht="12" hidden="false" customHeight="false" outlineLevel="0" collapsed="false">
      <c r="BS5496" s="96" t="n">
        <f aca="false">BR5496-2.5</f>
        <v>-2.5</v>
      </c>
    </row>
    <row r="5497" customFormat="false" ht="12" hidden="false" customHeight="false" outlineLevel="0" collapsed="false">
      <c r="BS5497" s="96" t="n">
        <f aca="false">BR5497-2.5</f>
        <v>-2.5</v>
      </c>
    </row>
    <row r="5498" customFormat="false" ht="12" hidden="false" customHeight="false" outlineLevel="0" collapsed="false">
      <c r="BS5498" s="96" t="n">
        <f aca="false">BR5498-2.5</f>
        <v>-2.5</v>
      </c>
    </row>
    <row r="5499" customFormat="false" ht="12" hidden="false" customHeight="false" outlineLevel="0" collapsed="false">
      <c r="BS5499" s="96" t="n">
        <f aca="false">BR5499-2.5</f>
        <v>-2.5</v>
      </c>
    </row>
    <row r="5500" customFormat="false" ht="12" hidden="false" customHeight="false" outlineLevel="0" collapsed="false">
      <c r="BS5500" s="96" t="n">
        <f aca="false">BR5500-2.5</f>
        <v>-2.5</v>
      </c>
    </row>
    <row r="5501" customFormat="false" ht="12" hidden="false" customHeight="false" outlineLevel="0" collapsed="false">
      <c r="BS5501" s="96" t="n">
        <f aca="false">BR5501-2.5</f>
        <v>-2.5</v>
      </c>
    </row>
    <row r="5502" customFormat="false" ht="12" hidden="false" customHeight="false" outlineLevel="0" collapsed="false">
      <c r="BS5502" s="96" t="n">
        <f aca="false">BR5502-2.5</f>
        <v>-2.5</v>
      </c>
    </row>
    <row r="5503" customFormat="false" ht="12" hidden="false" customHeight="false" outlineLevel="0" collapsed="false">
      <c r="BS5503" s="96" t="n">
        <f aca="false">BR5503-2.5</f>
        <v>-2.5</v>
      </c>
    </row>
    <row r="5504" customFormat="false" ht="12" hidden="false" customHeight="false" outlineLevel="0" collapsed="false">
      <c r="BS5504" s="96" t="n">
        <f aca="false">BR5504-2.5</f>
        <v>-2.5</v>
      </c>
    </row>
    <row r="5505" customFormat="false" ht="12" hidden="false" customHeight="false" outlineLevel="0" collapsed="false">
      <c r="BS5505" s="96" t="n">
        <f aca="false">BR5505-2.5</f>
        <v>-2.5</v>
      </c>
    </row>
    <row r="5506" customFormat="false" ht="12" hidden="false" customHeight="false" outlineLevel="0" collapsed="false">
      <c r="BS5506" s="96" t="n">
        <f aca="false">BR5506-2.5</f>
        <v>-2.5</v>
      </c>
    </row>
    <row r="5507" customFormat="false" ht="12" hidden="false" customHeight="false" outlineLevel="0" collapsed="false">
      <c r="BS5507" s="96" t="n">
        <f aca="false">BR5507-2.5</f>
        <v>-2.5</v>
      </c>
    </row>
    <row r="5508" customFormat="false" ht="12" hidden="false" customHeight="false" outlineLevel="0" collapsed="false">
      <c r="BS5508" s="96" t="n">
        <f aca="false">BR5508-2.5</f>
        <v>-2.5</v>
      </c>
    </row>
    <row r="5509" customFormat="false" ht="12" hidden="false" customHeight="false" outlineLevel="0" collapsed="false">
      <c r="BS5509" s="96" t="n">
        <f aca="false">BR5509-2.5</f>
        <v>-2.5</v>
      </c>
    </row>
    <row r="5510" customFormat="false" ht="12" hidden="false" customHeight="false" outlineLevel="0" collapsed="false">
      <c r="BS5510" s="96" t="n">
        <f aca="false">BR5510-2.5</f>
        <v>-2.5</v>
      </c>
    </row>
    <row r="5511" customFormat="false" ht="12" hidden="false" customHeight="false" outlineLevel="0" collapsed="false">
      <c r="BS5511" s="96" t="n">
        <f aca="false">BR5511-2.5</f>
        <v>-2.5</v>
      </c>
    </row>
    <row r="5512" customFormat="false" ht="12" hidden="false" customHeight="false" outlineLevel="0" collapsed="false">
      <c r="BS5512" s="96" t="n">
        <f aca="false">BR5512-2.5</f>
        <v>-2.5</v>
      </c>
    </row>
    <row r="5513" customFormat="false" ht="12" hidden="false" customHeight="false" outlineLevel="0" collapsed="false">
      <c r="BS5513" s="96" t="n">
        <f aca="false">BR5513-2.5</f>
        <v>-2.5</v>
      </c>
    </row>
    <row r="5514" customFormat="false" ht="12" hidden="false" customHeight="false" outlineLevel="0" collapsed="false">
      <c r="BS5514" s="96" t="n">
        <f aca="false">BR5514-2.5</f>
        <v>-2.5</v>
      </c>
    </row>
    <row r="5515" customFormat="false" ht="12" hidden="false" customHeight="false" outlineLevel="0" collapsed="false">
      <c r="BS5515" s="96" t="n">
        <f aca="false">BR5515-2.5</f>
        <v>-2.5</v>
      </c>
    </row>
    <row r="5516" customFormat="false" ht="12" hidden="false" customHeight="false" outlineLevel="0" collapsed="false">
      <c r="BS5516" s="96" t="n">
        <f aca="false">BR5516-2.5</f>
        <v>-2.5</v>
      </c>
    </row>
    <row r="5517" customFormat="false" ht="12" hidden="false" customHeight="false" outlineLevel="0" collapsed="false">
      <c r="BS5517" s="96" t="n">
        <f aca="false">BR5517-2.5</f>
        <v>-2.5</v>
      </c>
    </row>
    <row r="5518" customFormat="false" ht="12" hidden="false" customHeight="false" outlineLevel="0" collapsed="false">
      <c r="BS5518" s="96" t="n">
        <f aca="false">BR5518-2.5</f>
        <v>-2.5</v>
      </c>
    </row>
    <row r="5519" customFormat="false" ht="12" hidden="false" customHeight="false" outlineLevel="0" collapsed="false">
      <c r="BS5519" s="96" t="n">
        <f aca="false">BR5519-2.5</f>
        <v>-2.5</v>
      </c>
    </row>
    <row r="5520" customFormat="false" ht="12" hidden="false" customHeight="false" outlineLevel="0" collapsed="false">
      <c r="BS5520" s="96" t="n">
        <f aca="false">BR5520-2.5</f>
        <v>-2.5</v>
      </c>
    </row>
    <row r="5521" customFormat="false" ht="12" hidden="false" customHeight="false" outlineLevel="0" collapsed="false">
      <c r="BS5521" s="96" t="n">
        <f aca="false">BR5521-2.5</f>
        <v>-2.5</v>
      </c>
    </row>
    <row r="5522" customFormat="false" ht="12" hidden="false" customHeight="false" outlineLevel="0" collapsed="false">
      <c r="BS5522" s="96" t="n">
        <f aca="false">BR5522-2.5</f>
        <v>-2.5</v>
      </c>
    </row>
    <row r="5523" customFormat="false" ht="12" hidden="false" customHeight="false" outlineLevel="0" collapsed="false">
      <c r="BS5523" s="96" t="n">
        <f aca="false">BR5523-2.5</f>
        <v>-2.5</v>
      </c>
    </row>
    <row r="5524" customFormat="false" ht="12" hidden="false" customHeight="false" outlineLevel="0" collapsed="false">
      <c r="BS5524" s="96" t="n">
        <f aca="false">BR5524-2.5</f>
        <v>-2.5</v>
      </c>
    </row>
    <row r="5525" customFormat="false" ht="12" hidden="false" customHeight="false" outlineLevel="0" collapsed="false">
      <c r="BS5525" s="96" t="n">
        <f aca="false">BR5525-2.5</f>
        <v>-2.5</v>
      </c>
    </row>
    <row r="5526" customFormat="false" ht="12" hidden="false" customHeight="false" outlineLevel="0" collapsed="false">
      <c r="BS5526" s="96" t="n">
        <f aca="false">BR5526-2.5</f>
        <v>-2.5</v>
      </c>
    </row>
    <row r="5527" customFormat="false" ht="12" hidden="false" customHeight="false" outlineLevel="0" collapsed="false">
      <c r="BS5527" s="96" t="n">
        <f aca="false">BR5527-2.5</f>
        <v>-2.5</v>
      </c>
    </row>
    <row r="5528" customFormat="false" ht="12" hidden="false" customHeight="false" outlineLevel="0" collapsed="false">
      <c r="BS5528" s="96" t="n">
        <f aca="false">BR5528-2.5</f>
        <v>-2.5</v>
      </c>
    </row>
    <row r="5529" customFormat="false" ht="12" hidden="false" customHeight="false" outlineLevel="0" collapsed="false">
      <c r="BS5529" s="96" t="n">
        <f aca="false">BR5529-2.5</f>
        <v>-2.5</v>
      </c>
    </row>
    <row r="5530" customFormat="false" ht="12" hidden="false" customHeight="false" outlineLevel="0" collapsed="false">
      <c r="BS5530" s="96" t="n">
        <f aca="false">BR5530-2.5</f>
        <v>-2.5</v>
      </c>
    </row>
    <row r="5531" customFormat="false" ht="12" hidden="false" customHeight="false" outlineLevel="0" collapsed="false">
      <c r="BS5531" s="96" t="n">
        <f aca="false">BR5531-2.5</f>
        <v>-2.5</v>
      </c>
    </row>
    <row r="5532" customFormat="false" ht="12" hidden="false" customHeight="false" outlineLevel="0" collapsed="false">
      <c r="BS5532" s="96" t="n">
        <f aca="false">BR5532-2.5</f>
        <v>-2.5</v>
      </c>
    </row>
    <row r="5533" customFormat="false" ht="12" hidden="false" customHeight="false" outlineLevel="0" collapsed="false">
      <c r="BS5533" s="96" t="n">
        <f aca="false">BR5533-2.5</f>
        <v>-2.5</v>
      </c>
    </row>
    <row r="5534" customFormat="false" ht="12" hidden="false" customHeight="false" outlineLevel="0" collapsed="false">
      <c r="BS5534" s="96" t="n">
        <f aca="false">BR5534-2.5</f>
        <v>-2.5</v>
      </c>
    </row>
    <row r="5535" customFormat="false" ht="12" hidden="false" customHeight="false" outlineLevel="0" collapsed="false">
      <c r="BS5535" s="96" t="n">
        <f aca="false">BR5535-2.5</f>
        <v>-2.5</v>
      </c>
    </row>
    <row r="5536" customFormat="false" ht="12" hidden="false" customHeight="false" outlineLevel="0" collapsed="false">
      <c r="BS5536" s="96" t="n">
        <f aca="false">BR5536-2.5</f>
        <v>-2.5</v>
      </c>
    </row>
    <row r="5537" customFormat="false" ht="12" hidden="false" customHeight="false" outlineLevel="0" collapsed="false">
      <c r="BS5537" s="96" t="n">
        <f aca="false">BR5537-2.5</f>
        <v>-2.5</v>
      </c>
    </row>
    <row r="5538" customFormat="false" ht="12" hidden="false" customHeight="false" outlineLevel="0" collapsed="false">
      <c r="BS5538" s="96" t="n">
        <f aca="false">BR5538-2.5</f>
        <v>-2.5</v>
      </c>
    </row>
    <row r="5539" customFormat="false" ht="12" hidden="false" customHeight="false" outlineLevel="0" collapsed="false">
      <c r="BS5539" s="96" t="n">
        <f aca="false">BR5539-2.5</f>
        <v>-2.5</v>
      </c>
    </row>
    <row r="5540" customFormat="false" ht="12" hidden="false" customHeight="false" outlineLevel="0" collapsed="false">
      <c r="BS5540" s="96" t="n">
        <f aca="false">BR5540-2.5</f>
        <v>-2.5</v>
      </c>
    </row>
    <row r="5541" customFormat="false" ht="12" hidden="false" customHeight="false" outlineLevel="0" collapsed="false">
      <c r="BS5541" s="96" t="n">
        <f aca="false">BR5541-2.5</f>
        <v>-2.5</v>
      </c>
    </row>
    <row r="5542" customFormat="false" ht="12" hidden="false" customHeight="false" outlineLevel="0" collapsed="false">
      <c r="BS5542" s="96" t="n">
        <f aca="false">BR5542-2.5</f>
        <v>-2.5</v>
      </c>
    </row>
    <row r="5543" customFormat="false" ht="12" hidden="false" customHeight="false" outlineLevel="0" collapsed="false">
      <c r="BS5543" s="96" t="n">
        <f aca="false">BR5543-2.5</f>
        <v>-2.5</v>
      </c>
    </row>
    <row r="5544" customFormat="false" ht="12" hidden="false" customHeight="false" outlineLevel="0" collapsed="false">
      <c r="BS5544" s="96" t="n">
        <f aca="false">BR5544-2.5</f>
        <v>-2.5</v>
      </c>
    </row>
    <row r="5545" customFormat="false" ht="12" hidden="false" customHeight="false" outlineLevel="0" collapsed="false">
      <c r="BS5545" s="96" t="n">
        <f aca="false">BR5545-2.5</f>
        <v>-2.5</v>
      </c>
    </row>
    <row r="5546" customFormat="false" ht="12" hidden="false" customHeight="false" outlineLevel="0" collapsed="false">
      <c r="BS5546" s="96" t="n">
        <f aca="false">BR5546-2.5</f>
        <v>-2.5</v>
      </c>
    </row>
    <row r="5547" customFormat="false" ht="12" hidden="false" customHeight="false" outlineLevel="0" collapsed="false">
      <c r="BS5547" s="96" t="n">
        <f aca="false">BR5547-2.5</f>
        <v>-2.5</v>
      </c>
    </row>
    <row r="5548" customFormat="false" ht="12" hidden="false" customHeight="false" outlineLevel="0" collapsed="false">
      <c r="BS5548" s="96" t="n">
        <f aca="false">BR5548-2.5</f>
        <v>-2.5</v>
      </c>
    </row>
    <row r="5549" customFormat="false" ht="12" hidden="false" customHeight="false" outlineLevel="0" collapsed="false">
      <c r="BS5549" s="96" t="n">
        <f aca="false">BR5549-2.5</f>
        <v>-2.5</v>
      </c>
    </row>
    <row r="5550" customFormat="false" ht="12" hidden="false" customHeight="false" outlineLevel="0" collapsed="false">
      <c r="BS5550" s="96" t="n">
        <f aca="false">BR5550-2.5</f>
        <v>-2.5</v>
      </c>
    </row>
    <row r="5551" customFormat="false" ht="12" hidden="false" customHeight="false" outlineLevel="0" collapsed="false">
      <c r="BS5551" s="96" t="n">
        <f aca="false">BR5551-2.5</f>
        <v>-2.5</v>
      </c>
    </row>
    <row r="5552" customFormat="false" ht="12" hidden="false" customHeight="false" outlineLevel="0" collapsed="false">
      <c r="BS5552" s="96" t="n">
        <f aca="false">BR5552-2.5</f>
        <v>-2.5</v>
      </c>
    </row>
    <row r="5553" customFormat="false" ht="12" hidden="false" customHeight="false" outlineLevel="0" collapsed="false">
      <c r="BS5553" s="96" t="n">
        <f aca="false">BR5553-2.5</f>
        <v>-2.5</v>
      </c>
    </row>
    <row r="5554" customFormat="false" ht="12" hidden="false" customHeight="false" outlineLevel="0" collapsed="false">
      <c r="BS5554" s="96" t="n">
        <f aca="false">BR5554-2.5</f>
        <v>-2.5</v>
      </c>
    </row>
    <row r="5555" customFormat="false" ht="12" hidden="false" customHeight="false" outlineLevel="0" collapsed="false">
      <c r="BS5555" s="96" t="n">
        <f aca="false">BR5555-2.5</f>
        <v>-2.5</v>
      </c>
    </row>
    <row r="5556" customFormat="false" ht="12" hidden="false" customHeight="false" outlineLevel="0" collapsed="false">
      <c r="BS5556" s="96" t="n">
        <f aca="false">BR5556-2.5</f>
        <v>-2.5</v>
      </c>
    </row>
    <row r="5557" customFormat="false" ht="12" hidden="false" customHeight="false" outlineLevel="0" collapsed="false">
      <c r="BS5557" s="96" t="n">
        <f aca="false">BR5557-2.5</f>
        <v>-2.5</v>
      </c>
    </row>
    <row r="5558" customFormat="false" ht="12" hidden="false" customHeight="false" outlineLevel="0" collapsed="false">
      <c r="BS5558" s="96" t="n">
        <f aca="false">BR5558-2.5</f>
        <v>-2.5</v>
      </c>
    </row>
    <row r="5559" customFormat="false" ht="12" hidden="false" customHeight="false" outlineLevel="0" collapsed="false">
      <c r="BS5559" s="96" t="n">
        <f aca="false">BR5559-2.5</f>
        <v>-2.5</v>
      </c>
    </row>
    <row r="5560" customFormat="false" ht="12" hidden="false" customHeight="false" outlineLevel="0" collapsed="false">
      <c r="BS5560" s="96" t="n">
        <f aca="false">BR5560-2.5</f>
        <v>-2.5</v>
      </c>
    </row>
    <row r="5561" customFormat="false" ht="12" hidden="false" customHeight="false" outlineLevel="0" collapsed="false">
      <c r="BS5561" s="96" t="n">
        <f aca="false">BR5561-2.5</f>
        <v>-2.5</v>
      </c>
    </row>
    <row r="5562" customFormat="false" ht="12" hidden="false" customHeight="false" outlineLevel="0" collapsed="false">
      <c r="BS5562" s="96" t="n">
        <f aca="false">BR5562-2.5</f>
        <v>-2.5</v>
      </c>
    </row>
    <row r="5563" customFormat="false" ht="12" hidden="false" customHeight="false" outlineLevel="0" collapsed="false">
      <c r="BS5563" s="96" t="n">
        <f aca="false">BR5563-2.5</f>
        <v>-2.5</v>
      </c>
    </row>
    <row r="5564" customFormat="false" ht="12" hidden="false" customHeight="false" outlineLevel="0" collapsed="false">
      <c r="BS5564" s="96" t="n">
        <f aca="false">BR5564-2.5</f>
        <v>-2.5</v>
      </c>
    </row>
    <row r="5565" customFormat="false" ht="12" hidden="false" customHeight="false" outlineLevel="0" collapsed="false">
      <c r="BS5565" s="96" t="n">
        <f aca="false">BR5565-2.5</f>
        <v>-2.5</v>
      </c>
    </row>
    <row r="5566" customFormat="false" ht="12" hidden="false" customHeight="false" outlineLevel="0" collapsed="false">
      <c r="BS5566" s="96" t="n">
        <f aca="false">BR5566-2.5</f>
        <v>-2.5</v>
      </c>
    </row>
    <row r="5567" customFormat="false" ht="12" hidden="false" customHeight="false" outlineLevel="0" collapsed="false">
      <c r="BS5567" s="96" t="n">
        <f aca="false">BR5567-2.5</f>
        <v>-2.5</v>
      </c>
    </row>
    <row r="5568" customFormat="false" ht="12" hidden="false" customHeight="false" outlineLevel="0" collapsed="false">
      <c r="BS5568" s="96" t="n">
        <f aca="false">BR5568-2.5</f>
        <v>-2.5</v>
      </c>
    </row>
    <row r="5569" customFormat="false" ht="12" hidden="false" customHeight="false" outlineLevel="0" collapsed="false">
      <c r="BS5569" s="96" t="n">
        <f aca="false">BR5569-2.5</f>
        <v>-2.5</v>
      </c>
    </row>
    <row r="5570" customFormat="false" ht="12" hidden="false" customHeight="false" outlineLevel="0" collapsed="false">
      <c r="BS5570" s="96" t="n">
        <f aca="false">BR5570-2.5</f>
        <v>-2.5</v>
      </c>
    </row>
    <row r="5571" customFormat="false" ht="12" hidden="false" customHeight="false" outlineLevel="0" collapsed="false">
      <c r="BS5571" s="96" t="n">
        <f aca="false">BR5571-2.5</f>
        <v>-2.5</v>
      </c>
    </row>
    <row r="5572" customFormat="false" ht="12" hidden="false" customHeight="false" outlineLevel="0" collapsed="false">
      <c r="BS5572" s="96" t="n">
        <f aca="false">BR5572-2.5</f>
        <v>-2.5</v>
      </c>
    </row>
    <row r="5573" customFormat="false" ht="12" hidden="false" customHeight="false" outlineLevel="0" collapsed="false">
      <c r="BS5573" s="96" t="n">
        <f aca="false">BR5573-2.5</f>
        <v>-2.5</v>
      </c>
    </row>
    <row r="5574" customFormat="false" ht="12" hidden="false" customHeight="false" outlineLevel="0" collapsed="false">
      <c r="BS5574" s="96" t="n">
        <f aca="false">BR5574-2.5</f>
        <v>-2.5</v>
      </c>
    </row>
    <row r="5575" customFormat="false" ht="12" hidden="false" customHeight="false" outlineLevel="0" collapsed="false">
      <c r="BS5575" s="96" t="n">
        <f aca="false">BR5575-2.5</f>
        <v>-2.5</v>
      </c>
    </row>
    <row r="5576" customFormat="false" ht="12" hidden="false" customHeight="false" outlineLevel="0" collapsed="false">
      <c r="BS5576" s="96" t="n">
        <f aca="false">BR5576-2.5</f>
        <v>-2.5</v>
      </c>
    </row>
    <row r="5577" customFormat="false" ht="12" hidden="false" customHeight="false" outlineLevel="0" collapsed="false">
      <c r="BS5577" s="96" t="n">
        <f aca="false">BR5577-2.5</f>
        <v>-2.5</v>
      </c>
    </row>
    <row r="5578" customFormat="false" ht="12" hidden="false" customHeight="false" outlineLevel="0" collapsed="false">
      <c r="BS5578" s="96" t="n">
        <f aca="false">BR5578-2.5</f>
        <v>-2.5</v>
      </c>
    </row>
    <row r="5579" customFormat="false" ht="12" hidden="false" customHeight="false" outlineLevel="0" collapsed="false">
      <c r="BS5579" s="96" t="n">
        <f aca="false">BR5579-2.5</f>
        <v>-2.5</v>
      </c>
    </row>
    <row r="5580" customFormat="false" ht="12" hidden="false" customHeight="false" outlineLevel="0" collapsed="false">
      <c r="BS5580" s="96" t="n">
        <f aca="false">BR5580-2.5</f>
        <v>-2.5</v>
      </c>
    </row>
    <row r="5581" customFormat="false" ht="12" hidden="false" customHeight="false" outlineLevel="0" collapsed="false">
      <c r="BS5581" s="96" t="n">
        <f aca="false">BR5581-2.5</f>
        <v>-2.5</v>
      </c>
    </row>
    <row r="5582" customFormat="false" ht="12" hidden="false" customHeight="false" outlineLevel="0" collapsed="false">
      <c r="BS5582" s="96" t="n">
        <f aca="false">BR5582-2.5</f>
        <v>-2.5</v>
      </c>
    </row>
    <row r="5583" customFormat="false" ht="12" hidden="false" customHeight="false" outlineLevel="0" collapsed="false">
      <c r="BS5583" s="96" t="n">
        <f aca="false">BR5583-2.5</f>
        <v>-2.5</v>
      </c>
    </row>
    <row r="5584" customFormat="false" ht="12" hidden="false" customHeight="false" outlineLevel="0" collapsed="false">
      <c r="BS5584" s="96" t="n">
        <f aca="false">BR5584-2.5</f>
        <v>-2.5</v>
      </c>
    </row>
    <row r="5585" customFormat="false" ht="12" hidden="false" customHeight="false" outlineLevel="0" collapsed="false">
      <c r="BS5585" s="96" t="n">
        <f aca="false">BR5585-2.5</f>
        <v>-2.5</v>
      </c>
    </row>
    <row r="5586" customFormat="false" ht="12" hidden="false" customHeight="false" outlineLevel="0" collapsed="false">
      <c r="BS5586" s="96" t="n">
        <f aca="false">BR5586-2.5</f>
        <v>-2.5</v>
      </c>
    </row>
    <row r="5587" customFormat="false" ht="12" hidden="false" customHeight="false" outlineLevel="0" collapsed="false">
      <c r="BS5587" s="96" t="n">
        <f aca="false">BR5587-2.5</f>
        <v>-2.5</v>
      </c>
    </row>
    <row r="5588" customFormat="false" ht="12" hidden="false" customHeight="false" outlineLevel="0" collapsed="false">
      <c r="BS5588" s="96" t="n">
        <f aca="false">BR5588-2.5</f>
        <v>-2.5</v>
      </c>
    </row>
    <row r="5589" customFormat="false" ht="12" hidden="false" customHeight="false" outlineLevel="0" collapsed="false">
      <c r="BS5589" s="96" t="n">
        <f aca="false">BR5589-2.5</f>
        <v>-2.5</v>
      </c>
    </row>
    <row r="5590" customFormat="false" ht="12" hidden="false" customHeight="false" outlineLevel="0" collapsed="false">
      <c r="BS5590" s="96" t="n">
        <f aca="false">BR5590-2.5</f>
        <v>-2.5</v>
      </c>
    </row>
    <row r="5591" customFormat="false" ht="12" hidden="false" customHeight="false" outlineLevel="0" collapsed="false">
      <c r="BS5591" s="96" t="n">
        <f aca="false">BR5591-2.5</f>
        <v>-2.5</v>
      </c>
    </row>
    <row r="5592" customFormat="false" ht="12" hidden="false" customHeight="false" outlineLevel="0" collapsed="false">
      <c r="BS5592" s="96" t="n">
        <f aca="false">BR5592-2.5</f>
        <v>-2.5</v>
      </c>
    </row>
    <row r="5593" customFormat="false" ht="12" hidden="false" customHeight="false" outlineLevel="0" collapsed="false">
      <c r="BS5593" s="96" t="n">
        <f aca="false">BR5593-2.5</f>
        <v>-2.5</v>
      </c>
    </row>
    <row r="5594" customFormat="false" ht="12" hidden="false" customHeight="false" outlineLevel="0" collapsed="false">
      <c r="BS5594" s="96" t="n">
        <f aca="false">BR5594-2.5</f>
        <v>-2.5</v>
      </c>
    </row>
    <row r="5595" customFormat="false" ht="12" hidden="false" customHeight="false" outlineLevel="0" collapsed="false">
      <c r="BS5595" s="96" t="n">
        <f aca="false">BR5595-2.5</f>
        <v>-2.5</v>
      </c>
    </row>
    <row r="5596" customFormat="false" ht="12" hidden="false" customHeight="false" outlineLevel="0" collapsed="false">
      <c r="BS5596" s="96" t="n">
        <f aca="false">BR5596-2.5</f>
        <v>-2.5</v>
      </c>
    </row>
    <row r="5597" customFormat="false" ht="12" hidden="false" customHeight="false" outlineLevel="0" collapsed="false">
      <c r="BS5597" s="96" t="n">
        <f aca="false">BR5597-2.5</f>
        <v>-2.5</v>
      </c>
    </row>
    <row r="5598" customFormat="false" ht="12" hidden="false" customHeight="false" outlineLevel="0" collapsed="false">
      <c r="BS5598" s="96" t="n">
        <f aca="false">BR5598-2.5</f>
        <v>-2.5</v>
      </c>
    </row>
    <row r="5599" customFormat="false" ht="12" hidden="false" customHeight="false" outlineLevel="0" collapsed="false">
      <c r="BS5599" s="96" t="n">
        <f aca="false">BR5599-2.5</f>
        <v>-2.5</v>
      </c>
    </row>
    <row r="5600" customFormat="false" ht="12" hidden="false" customHeight="false" outlineLevel="0" collapsed="false">
      <c r="BS5600" s="96" t="n">
        <f aca="false">BR5600-2.5</f>
        <v>-2.5</v>
      </c>
    </row>
    <row r="5601" customFormat="false" ht="12" hidden="false" customHeight="false" outlineLevel="0" collapsed="false">
      <c r="BS5601" s="96" t="n">
        <f aca="false">BR5601-2.5</f>
        <v>-2.5</v>
      </c>
    </row>
    <row r="5602" customFormat="false" ht="12" hidden="false" customHeight="false" outlineLevel="0" collapsed="false">
      <c r="BS5602" s="96" t="n">
        <f aca="false">BR5602-2.5</f>
        <v>-2.5</v>
      </c>
    </row>
    <row r="5603" customFormat="false" ht="12" hidden="false" customHeight="false" outlineLevel="0" collapsed="false">
      <c r="BS5603" s="96" t="n">
        <f aca="false">BR5603-2.5</f>
        <v>-2.5</v>
      </c>
    </row>
    <row r="5604" customFormat="false" ht="12" hidden="false" customHeight="false" outlineLevel="0" collapsed="false">
      <c r="BS5604" s="96" t="n">
        <f aca="false">BR5604-2.5</f>
        <v>-2.5</v>
      </c>
    </row>
    <row r="5605" customFormat="false" ht="12" hidden="false" customHeight="false" outlineLevel="0" collapsed="false">
      <c r="BS5605" s="96" t="n">
        <f aca="false">BR5605-2.5</f>
        <v>-2.5</v>
      </c>
    </row>
    <row r="5606" customFormat="false" ht="12" hidden="false" customHeight="false" outlineLevel="0" collapsed="false">
      <c r="BS5606" s="96" t="n">
        <f aca="false">BR5606-2.5</f>
        <v>-2.5</v>
      </c>
    </row>
    <row r="5607" customFormat="false" ht="12" hidden="false" customHeight="false" outlineLevel="0" collapsed="false">
      <c r="BS5607" s="96" t="n">
        <f aca="false">BR5607-2.5</f>
        <v>-2.5</v>
      </c>
    </row>
    <row r="5608" customFormat="false" ht="12" hidden="false" customHeight="false" outlineLevel="0" collapsed="false">
      <c r="BS5608" s="96" t="n">
        <f aca="false">BR5608-2.5</f>
        <v>-2.5</v>
      </c>
    </row>
    <row r="5609" customFormat="false" ht="12" hidden="false" customHeight="false" outlineLevel="0" collapsed="false">
      <c r="BS5609" s="96" t="n">
        <f aca="false">BR5609-2.5</f>
        <v>-2.5</v>
      </c>
    </row>
    <row r="5610" customFormat="false" ht="12" hidden="false" customHeight="false" outlineLevel="0" collapsed="false">
      <c r="BS5610" s="96" t="n">
        <f aca="false">BR5610-2.5</f>
        <v>-2.5</v>
      </c>
    </row>
    <row r="5611" customFormat="false" ht="12" hidden="false" customHeight="false" outlineLevel="0" collapsed="false">
      <c r="BS5611" s="96" t="n">
        <f aca="false">BR5611-2.5</f>
        <v>-2.5</v>
      </c>
    </row>
    <row r="5612" customFormat="false" ht="12" hidden="false" customHeight="false" outlineLevel="0" collapsed="false">
      <c r="BS5612" s="96" t="n">
        <f aca="false">BR5612-2.5</f>
        <v>-2.5</v>
      </c>
    </row>
    <row r="5613" customFormat="false" ht="12" hidden="false" customHeight="false" outlineLevel="0" collapsed="false">
      <c r="BS5613" s="96" t="n">
        <f aca="false">BR5613-2.5</f>
        <v>-2.5</v>
      </c>
    </row>
    <row r="5614" customFormat="false" ht="12" hidden="false" customHeight="false" outlineLevel="0" collapsed="false">
      <c r="BS5614" s="96" t="n">
        <f aca="false">BR5614-2.5</f>
        <v>-2.5</v>
      </c>
    </row>
    <row r="5615" customFormat="false" ht="12" hidden="false" customHeight="false" outlineLevel="0" collapsed="false">
      <c r="BS5615" s="96" t="n">
        <f aca="false">BR5615-2.5</f>
        <v>-2.5</v>
      </c>
    </row>
    <row r="5616" customFormat="false" ht="12" hidden="false" customHeight="false" outlineLevel="0" collapsed="false">
      <c r="BS5616" s="96" t="n">
        <f aca="false">BR5616-2.5</f>
        <v>-2.5</v>
      </c>
    </row>
    <row r="5617" customFormat="false" ht="12" hidden="false" customHeight="false" outlineLevel="0" collapsed="false">
      <c r="BS5617" s="96" t="n">
        <f aca="false">BR5617-2.5</f>
        <v>-2.5</v>
      </c>
    </row>
    <row r="5618" customFormat="false" ht="12" hidden="false" customHeight="false" outlineLevel="0" collapsed="false">
      <c r="BS5618" s="96" t="n">
        <f aca="false">BR5618-2.5</f>
        <v>-2.5</v>
      </c>
    </row>
    <row r="5619" customFormat="false" ht="12" hidden="false" customHeight="false" outlineLevel="0" collapsed="false">
      <c r="BS5619" s="96" t="n">
        <f aca="false">BR5619-2.5</f>
        <v>-2.5</v>
      </c>
    </row>
    <row r="5620" customFormat="false" ht="12" hidden="false" customHeight="false" outlineLevel="0" collapsed="false">
      <c r="BS5620" s="96" t="n">
        <f aca="false">BR5620-2.5</f>
        <v>-2.5</v>
      </c>
    </row>
    <row r="5621" customFormat="false" ht="12" hidden="false" customHeight="false" outlineLevel="0" collapsed="false">
      <c r="BS5621" s="96" t="n">
        <f aca="false">BR5621-2.5</f>
        <v>-2.5</v>
      </c>
    </row>
    <row r="5622" customFormat="false" ht="12" hidden="false" customHeight="false" outlineLevel="0" collapsed="false">
      <c r="BS5622" s="96" t="n">
        <f aca="false">BR5622-2.5</f>
        <v>-2.5</v>
      </c>
    </row>
    <row r="5623" customFormat="false" ht="12" hidden="false" customHeight="false" outlineLevel="0" collapsed="false">
      <c r="BS5623" s="96" t="n">
        <f aca="false">BR5623-2.5</f>
        <v>-2.5</v>
      </c>
    </row>
    <row r="5624" customFormat="false" ht="12" hidden="false" customHeight="false" outlineLevel="0" collapsed="false">
      <c r="BS5624" s="96" t="n">
        <f aca="false">BR5624-2.5</f>
        <v>-2.5</v>
      </c>
    </row>
    <row r="5625" customFormat="false" ht="12" hidden="false" customHeight="false" outlineLevel="0" collapsed="false">
      <c r="BS5625" s="96" t="n">
        <f aca="false">BR5625-2.5</f>
        <v>-2.5</v>
      </c>
    </row>
    <row r="5626" customFormat="false" ht="12" hidden="false" customHeight="false" outlineLevel="0" collapsed="false">
      <c r="BS5626" s="96" t="n">
        <f aca="false">BR5626-2.5</f>
        <v>-2.5</v>
      </c>
    </row>
    <row r="5627" customFormat="false" ht="12" hidden="false" customHeight="false" outlineLevel="0" collapsed="false">
      <c r="BS5627" s="96" t="n">
        <f aca="false">BR5627-2.5</f>
        <v>-2.5</v>
      </c>
    </row>
    <row r="5628" customFormat="false" ht="12" hidden="false" customHeight="false" outlineLevel="0" collapsed="false">
      <c r="BS5628" s="96" t="n">
        <f aca="false">BR5628-2.5</f>
        <v>-2.5</v>
      </c>
    </row>
    <row r="5629" customFormat="false" ht="12" hidden="false" customHeight="false" outlineLevel="0" collapsed="false">
      <c r="BS5629" s="96" t="n">
        <f aca="false">BR5629-2.5</f>
        <v>-2.5</v>
      </c>
    </row>
    <row r="5630" customFormat="false" ht="12" hidden="false" customHeight="false" outlineLevel="0" collapsed="false">
      <c r="BS5630" s="96" t="n">
        <f aca="false">BR5630-2.5</f>
        <v>-2.5</v>
      </c>
    </row>
    <row r="5631" customFormat="false" ht="12" hidden="false" customHeight="false" outlineLevel="0" collapsed="false">
      <c r="BS5631" s="96" t="n">
        <f aca="false">BR5631-2.5</f>
        <v>-2.5</v>
      </c>
    </row>
    <row r="5632" customFormat="false" ht="12" hidden="false" customHeight="false" outlineLevel="0" collapsed="false">
      <c r="BS5632" s="96" t="n">
        <f aca="false">BR5632-2.5</f>
        <v>-2.5</v>
      </c>
    </row>
    <row r="5633" customFormat="false" ht="12" hidden="false" customHeight="false" outlineLevel="0" collapsed="false">
      <c r="BS5633" s="96" t="n">
        <f aca="false">BR5633-2.5</f>
        <v>-2.5</v>
      </c>
    </row>
    <row r="5634" customFormat="false" ht="12" hidden="false" customHeight="false" outlineLevel="0" collapsed="false">
      <c r="BS5634" s="96" t="n">
        <f aca="false">BR5634-2.5</f>
        <v>-2.5</v>
      </c>
    </row>
    <row r="5635" customFormat="false" ht="12" hidden="false" customHeight="false" outlineLevel="0" collapsed="false">
      <c r="BS5635" s="96" t="n">
        <f aca="false">BR5635-2.5</f>
        <v>-2.5</v>
      </c>
    </row>
    <row r="5636" customFormat="false" ht="12" hidden="false" customHeight="false" outlineLevel="0" collapsed="false">
      <c r="BS5636" s="96" t="n">
        <f aca="false">BR5636-2.5</f>
        <v>-2.5</v>
      </c>
    </row>
    <row r="5637" customFormat="false" ht="12" hidden="false" customHeight="false" outlineLevel="0" collapsed="false">
      <c r="BS5637" s="96" t="n">
        <f aca="false">BR5637-2.5</f>
        <v>-2.5</v>
      </c>
    </row>
    <row r="5638" customFormat="false" ht="12" hidden="false" customHeight="false" outlineLevel="0" collapsed="false">
      <c r="BS5638" s="96" t="n">
        <f aca="false">BR5638-2.5</f>
        <v>-2.5</v>
      </c>
    </row>
    <row r="5639" customFormat="false" ht="12" hidden="false" customHeight="false" outlineLevel="0" collapsed="false">
      <c r="BS5639" s="96" t="n">
        <f aca="false">BR5639-2.5</f>
        <v>-2.5</v>
      </c>
    </row>
    <row r="5640" customFormat="false" ht="12" hidden="false" customHeight="false" outlineLevel="0" collapsed="false">
      <c r="BS5640" s="96" t="n">
        <f aca="false">BR5640-2.5</f>
        <v>-2.5</v>
      </c>
    </row>
    <row r="5641" customFormat="false" ht="12" hidden="false" customHeight="false" outlineLevel="0" collapsed="false">
      <c r="BS5641" s="96" t="n">
        <f aca="false">BR5641-2.5</f>
        <v>-2.5</v>
      </c>
    </row>
    <row r="5642" customFormat="false" ht="12" hidden="false" customHeight="false" outlineLevel="0" collapsed="false">
      <c r="BS5642" s="96" t="n">
        <f aca="false">BR5642-2.5</f>
        <v>-2.5</v>
      </c>
    </row>
    <row r="5643" customFormat="false" ht="12" hidden="false" customHeight="false" outlineLevel="0" collapsed="false">
      <c r="BS5643" s="96" t="n">
        <f aca="false">BR5643-2.5</f>
        <v>-2.5</v>
      </c>
    </row>
    <row r="5644" customFormat="false" ht="12" hidden="false" customHeight="false" outlineLevel="0" collapsed="false">
      <c r="BS5644" s="96" t="n">
        <f aca="false">BR5644-2.5</f>
        <v>-2.5</v>
      </c>
    </row>
    <row r="5645" customFormat="false" ht="12" hidden="false" customHeight="false" outlineLevel="0" collapsed="false">
      <c r="BS5645" s="96" t="n">
        <f aca="false">BR5645-2.5</f>
        <v>-2.5</v>
      </c>
    </row>
    <row r="5646" customFormat="false" ht="12" hidden="false" customHeight="false" outlineLevel="0" collapsed="false">
      <c r="BS5646" s="96" t="n">
        <f aca="false">BR5646-2.5</f>
        <v>-2.5</v>
      </c>
    </row>
    <row r="5647" customFormat="false" ht="12" hidden="false" customHeight="false" outlineLevel="0" collapsed="false">
      <c r="BS5647" s="96" t="n">
        <f aca="false">BR5647-2.5</f>
        <v>-2.5</v>
      </c>
    </row>
    <row r="5648" customFormat="false" ht="12" hidden="false" customHeight="false" outlineLevel="0" collapsed="false">
      <c r="BS5648" s="96" t="n">
        <f aca="false">BR5648-2.5</f>
        <v>-2.5</v>
      </c>
    </row>
    <row r="5649" customFormat="false" ht="12" hidden="false" customHeight="false" outlineLevel="0" collapsed="false">
      <c r="BS5649" s="96" t="n">
        <f aca="false">BR5649-2.5</f>
        <v>-2.5</v>
      </c>
    </row>
    <row r="5650" customFormat="false" ht="12" hidden="false" customHeight="false" outlineLevel="0" collapsed="false">
      <c r="BS5650" s="96" t="n">
        <f aca="false">BR5650-2.5</f>
        <v>-2.5</v>
      </c>
    </row>
    <row r="5651" customFormat="false" ht="12" hidden="false" customHeight="false" outlineLevel="0" collapsed="false">
      <c r="BS5651" s="96" t="n">
        <f aca="false">BR5651-2.5</f>
        <v>-2.5</v>
      </c>
    </row>
    <row r="5652" customFormat="false" ht="12" hidden="false" customHeight="false" outlineLevel="0" collapsed="false">
      <c r="BS5652" s="96" t="n">
        <f aca="false">BR5652-2.5</f>
        <v>-2.5</v>
      </c>
    </row>
    <row r="5653" customFormat="false" ht="12" hidden="false" customHeight="false" outlineLevel="0" collapsed="false">
      <c r="BS5653" s="96" t="n">
        <f aca="false">BR5653-2.5</f>
        <v>-2.5</v>
      </c>
    </row>
    <row r="5654" customFormat="false" ht="12" hidden="false" customHeight="false" outlineLevel="0" collapsed="false">
      <c r="BS5654" s="96" t="n">
        <f aca="false">BR5654-2.5</f>
        <v>-2.5</v>
      </c>
    </row>
    <row r="5655" customFormat="false" ht="12" hidden="false" customHeight="false" outlineLevel="0" collapsed="false">
      <c r="BS5655" s="96" t="n">
        <f aca="false">BR5655-2.5</f>
        <v>-2.5</v>
      </c>
    </row>
    <row r="5656" customFormat="false" ht="12" hidden="false" customHeight="false" outlineLevel="0" collapsed="false">
      <c r="BS5656" s="96" t="n">
        <f aca="false">BR5656-2.5</f>
        <v>-2.5</v>
      </c>
    </row>
    <row r="5657" customFormat="false" ht="12" hidden="false" customHeight="false" outlineLevel="0" collapsed="false">
      <c r="BS5657" s="96" t="n">
        <f aca="false">BR5657-2.5</f>
        <v>-2.5</v>
      </c>
    </row>
    <row r="5658" customFormat="false" ht="12" hidden="false" customHeight="false" outlineLevel="0" collapsed="false">
      <c r="BS5658" s="96" t="n">
        <f aca="false">BR5658-2.5</f>
        <v>-2.5</v>
      </c>
    </row>
    <row r="5659" customFormat="false" ht="12" hidden="false" customHeight="false" outlineLevel="0" collapsed="false">
      <c r="BS5659" s="96" t="n">
        <f aca="false">BR5659-2.5</f>
        <v>-2.5</v>
      </c>
    </row>
    <row r="5660" customFormat="false" ht="12" hidden="false" customHeight="false" outlineLevel="0" collapsed="false">
      <c r="BS5660" s="96" t="n">
        <f aca="false">BR5660-2.5</f>
        <v>-2.5</v>
      </c>
    </row>
    <row r="5661" customFormat="false" ht="12" hidden="false" customHeight="false" outlineLevel="0" collapsed="false">
      <c r="BS5661" s="96" t="n">
        <f aca="false">BR5661-2.5</f>
        <v>-2.5</v>
      </c>
    </row>
    <row r="5662" customFormat="false" ht="12" hidden="false" customHeight="false" outlineLevel="0" collapsed="false">
      <c r="BS5662" s="96" t="n">
        <f aca="false">BR5662-2.5</f>
        <v>-2.5</v>
      </c>
    </row>
    <row r="5663" customFormat="false" ht="12" hidden="false" customHeight="false" outlineLevel="0" collapsed="false">
      <c r="BS5663" s="96" t="n">
        <f aca="false">BR5663-2.5</f>
        <v>-2.5</v>
      </c>
    </row>
    <row r="5664" customFormat="false" ht="12" hidden="false" customHeight="false" outlineLevel="0" collapsed="false">
      <c r="BS5664" s="96" t="n">
        <f aca="false">BR5664-2.5</f>
        <v>-2.5</v>
      </c>
    </row>
    <row r="5665" customFormat="false" ht="12" hidden="false" customHeight="false" outlineLevel="0" collapsed="false">
      <c r="BS5665" s="96" t="n">
        <f aca="false">BR5665-2.5</f>
        <v>-2.5</v>
      </c>
    </row>
    <row r="5666" customFormat="false" ht="12" hidden="false" customHeight="false" outlineLevel="0" collapsed="false">
      <c r="BS5666" s="96" t="n">
        <f aca="false">BR5666-2.5</f>
        <v>-2.5</v>
      </c>
    </row>
    <row r="5667" customFormat="false" ht="12" hidden="false" customHeight="false" outlineLevel="0" collapsed="false">
      <c r="BS5667" s="96" t="n">
        <f aca="false">BR5667-2.5</f>
        <v>-2.5</v>
      </c>
    </row>
    <row r="5668" customFormat="false" ht="12" hidden="false" customHeight="false" outlineLevel="0" collapsed="false">
      <c r="BS5668" s="96" t="n">
        <f aca="false">BR5668-2.5</f>
        <v>-2.5</v>
      </c>
    </row>
    <row r="5669" customFormat="false" ht="12" hidden="false" customHeight="false" outlineLevel="0" collapsed="false">
      <c r="BS5669" s="96" t="n">
        <f aca="false">BR5669-2.5</f>
        <v>-2.5</v>
      </c>
    </row>
    <row r="5670" customFormat="false" ht="12" hidden="false" customHeight="false" outlineLevel="0" collapsed="false">
      <c r="BS5670" s="96" t="n">
        <f aca="false">BR5670-2.5</f>
        <v>-2.5</v>
      </c>
    </row>
    <row r="5671" customFormat="false" ht="12" hidden="false" customHeight="false" outlineLevel="0" collapsed="false">
      <c r="BS5671" s="96" t="n">
        <f aca="false">BR5671-2.5</f>
        <v>-2.5</v>
      </c>
    </row>
    <row r="5672" customFormat="false" ht="12" hidden="false" customHeight="false" outlineLevel="0" collapsed="false">
      <c r="BS5672" s="96" t="n">
        <f aca="false">BR5672-2.5</f>
        <v>-2.5</v>
      </c>
    </row>
    <row r="5673" customFormat="false" ht="12" hidden="false" customHeight="false" outlineLevel="0" collapsed="false">
      <c r="BS5673" s="96" t="n">
        <f aca="false">BR5673-2.5</f>
        <v>-2.5</v>
      </c>
    </row>
    <row r="5674" customFormat="false" ht="12" hidden="false" customHeight="false" outlineLevel="0" collapsed="false">
      <c r="BS5674" s="96" t="n">
        <f aca="false">BR5674-2.5</f>
        <v>-2.5</v>
      </c>
    </row>
    <row r="5675" customFormat="false" ht="12" hidden="false" customHeight="false" outlineLevel="0" collapsed="false">
      <c r="BS5675" s="96" t="n">
        <f aca="false">BR5675-2.5</f>
        <v>-2.5</v>
      </c>
    </row>
    <row r="5676" customFormat="false" ht="12" hidden="false" customHeight="false" outlineLevel="0" collapsed="false">
      <c r="BS5676" s="96" t="n">
        <f aca="false">BR5676-2.5</f>
        <v>-2.5</v>
      </c>
    </row>
    <row r="5677" customFormat="false" ht="12" hidden="false" customHeight="false" outlineLevel="0" collapsed="false">
      <c r="BS5677" s="96" t="n">
        <f aca="false">BR5677-2.5</f>
        <v>-2.5</v>
      </c>
    </row>
    <row r="5678" customFormat="false" ht="12" hidden="false" customHeight="false" outlineLevel="0" collapsed="false">
      <c r="BS5678" s="96" t="n">
        <f aca="false">BR5678-2.5</f>
        <v>-2.5</v>
      </c>
    </row>
    <row r="5679" customFormat="false" ht="12" hidden="false" customHeight="false" outlineLevel="0" collapsed="false">
      <c r="BS5679" s="96" t="n">
        <f aca="false">BR5679-2.5</f>
        <v>-2.5</v>
      </c>
    </row>
    <row r="5680" customFormat="false" ht="12" hidden="false" customHeight="false" outlineLevel="0" collapsed="false">
      <c r="BS5680" s="96" t="n">
        <f aca="false">BR5680-2.5</f>
        <v>-2.5</v>
      </c>
    </row>
    <row r="5681" customFormat="false" ht="12" hidden="false" customHeight="false" outlineLevel="0" collapsed="false">
      <c r="BS5681" s="96" t="n">
        <f aca="false">BR5681-2.5</f>
        <v>-2.5</v>
      </c>
    </row>
    <row r="5682" customFormat="false" ht="12" hidden="false" customHeight="false" outlineLevel="0" collapsed="false">
      <c r="BS5682" s="96" t="n">
        <f aca="false">BR5682-2.5</f>
        <v>-2.5</v>
      </c>
    </row>
    <row r="5683" customFormat="false" ht="12" hidden="false" customHeight="false" outlineLevel="0" collapsed="false">
      <c r="BS5683" s="96" t="n">
        <f aca="false">BR5683-2.5</f>
        <v>-2.5</v>
      </c>
    </row>
    <row r="5684" customFormat="false" ht="12" hidden="false" customHeight="false" outlineLevel="0" collapsed="false">
      <c r="BS5684" s="96" t="n">
        <f aca="false">BR5684-2.5</f>
        <v>-2.5</v>
      </c>
    </row>
    <row r="5685" customFormat="false" ht="12" hidden="false" customHeight="false" outlineLevel="0" collapsed="false">
      <c r="BS5685" s="96" t="n">
        <f aca="false">BR5685-2.5</f>
        <v>-2.5</v>
      </c>
    </row>
    <row r="5686" customFormat="false" ht="12" hidden="false" customHeight="false" outlineLevel="0" collapsed="false">
      <c r="BS5686" s="96" t="n">
        <f aca="false">BR5686-2.5</f>
        <v>-2.5</v>
      </c>
    </row>
    <row r="5687" customFormat="false" ht="12" hidden="false" customHeight="false" outlineLevel="0" collapsed="false">
      <c r="BS5687" s="96" t="n">
        <f aca="false">BR5687-2.5</f>
        <v>-2.5</v>
      </c>
    </row>
    <row r="5688" customFormat="false" ht="12" hidden="false" customHeight="false" outlineLevel="0" collapsed="false">
      <c r="BS5688" s="96" t="n">
        <f aca="false">BR5688-2.5</f>
        <v>-2.5</v>
      </c>
    </row>
    <row r="5689" customFormat="false" ht="12" hidden="false" customHeight="false" outlineLevel="0" collapsed="false">
      <c r="BS5689" s="96" t="n">
        <f aca="false">BR5689-2.5</f>
        <v>-2.5</v>
      </c>
    </row>
    <row r="5690" customFormat="false" ht="12" hidden="false" customHeight="false" outlineLevel="0" collapsed="false">
      <c r="BS5690" s="96" t="n">
        <f aca="false">BR5690-2.5</f>
        <v>-2.5</v>
      </c>
    </row>
    <row r="5691" customFormat="false" ht="12" hidden="false" customHeight="false" outlineLevel="0" collapsed="false">
      <c r="BS5691" s="96" t="n">
        <f aca="false">BR5691-2.5</f>
        <v>-2.5</v>
      </c>
    </row>
    <row r="5692" customFormat="false" ht="12" hidden="false" customHeight="false" outlineLevel="0" collapsed="false">
      <c r="BS5692" s="96" t="n">
        <f aca="false">BR5692-2.5</f>
        <v>-2.5</v>
      </c>
    </row>
    <row r="5693" customFormat="false" ht="12" hidden="false" customHeight="false" outlineLevel="0" collapsed="false">
      <c r="BS5693" s="96" t="n">
        <f aca="false">BR5693-2.5</f>
        <v>-2.5</v>
      </c>
    </row>
    <row r="5694" customFormat="false" ht="12" hidden="false" customHeight="false" outlineLevel="0" collapsed="false">
      <c r="BS5694" s="96" t="n">
        <f aca="false">BR5694-2.5</f>
        <v>-2.5</v>
      </c>
    </row>
    <row r="5695" customFormat="false" ht="12" hidden="false" customHeight="false" outlineLevel="0" collapsed="false">
      <c r="BS5695" s="96" t="n">
        <f aca="false">BR5695-2.5</f>
        <v>-2.5</v>
      </c>
    </row>
    <row r="5696" customFormat="false" ht="12" hidden="false" customHeight="false" outlineLevel="0" collapsed="false">
      <c r="BS5696" s="96" t="n">
        <f aca="false">BR5696-2.5</f>
        <v>-2.5</v>
      </c>
    </row>
    <row r="5697" customFormat="false" ht="12" hidden="false" customHeight="false" outlineLevel="0" collapsed="false">
      <c r="BS5697" s="96" t="n">
        <f aca="false">BR5697-2.5</f>
        <v>-2.5</v>
      </c>
    </row>
    <row r="5698" customFormat="false" ht="12" hidden="false" customHeight="false" outlineLevel="0" collapsed="false">
      <c r="BS5698" s="96" t="n">
        <f aca="false">BR5698-2.5</f>
        <v>-2.5</v>
      </c>
    </row>
    <row r="5699" customFormat="false" ht="12" hidden="false" customHeight="false" outlineLevel="0" collapsed="false">
      <c r="BS5699" s="96" t="n">
        <f aca="false">BR5699-2.5</f>
        <v>-2.5</v>
      </c>
    </row>
    <row r="5700" customFormat="false" ht="12" hidden="false" customHeight="false" outlineLevel="0" collapsed="false">
      <c r="BS5700" s="96" t="n">
        <f aca="false">BR5700-2.5</f>
        <v>-2.5</v>
      </c>
    </row>
    <row r="5701" customFormat="false" ht="12" hidden="false" customHeight="false" outlineLevel="0" collapsed="false">
      <c r="BS5701" s="96" t="n">
        <f aca="false">BR5701-2.5</f>
        <v>-2.5</v>
      </c>
    </row>
    <row r="5702" customFormat="false" ht="12" hidden="false" customHeight="false" outlineLevel="0" collapsed="false">
      <c r="BS5702" s="96" t="n">
        <f aca="false">BR5702-2.5</f>
        <v>-2.5</v>
      </c>
    </row>
    <row r="5703" customFormat="false" ht="12" hidden="false" customHeight="false" outlineLevel="0" collapsed="false">
      <c r="BS5703" s="96" t="n">
        <f aca="false">BR5703-2.5</f>
        <v>-2.5</v>
      </c>
    </row>
    <row r="5704" customFormat="false" ht="12" hidden="false" customHeight="false" outlineLevel="0" collapsed="false">
      <c r="BS5704" s="96" t="n">
        <f aca="false">BR5704-2.5</f>
        <v>-2.5</v>
      </c>
    </row>
    <row r="5705" customFormat="false" ht="12" hidden="false" customHeight="false" outlineLevel="0" collapsed="false">
      <c r="BS5705" s="96" t="n">
        <f aca="false">BR5705-2.5</f>
        <v>-2.5</v>
      </c>
    </row>
    <row r="5706" customFormat="false" ht="12" hidden="false" customHeight="false" outlineLevel="0" collapsed="false">
      <c r="BS5706" s="96" t="n">
        <f aca="false">BR5706-2.5</f>
        <v>-2.5</v>
      </c>
    </row>
    <row r="5707" customFormat="false" ht="12" hidden="false" customHeight="false" outlineLevel="0" collapsed="false">
      <c r="BS5707" s="96" t="n">
        <f aca="false">BR5707-2.5</f>
        <v>-2.5</v>
      </c>
    </row>
    <row r="5708" customFormat="false" ht="12" hidden="false" customHeight="false" outlineLevel="0" collapsed="false">
      <c r="BS5708" s="96" t="n">
        <f aca="false">BR5708-2.5</f>
        <v>-2.5</v>
      </c>
    </row>
    <row r="5709" customFormat="false" ht="12" hidden="false" customHeight="false" outlineLevel="0" collapsed="false">
      <c r="BS5709" s="96" t="n">
        <f aca="false">BR5709-2.5</f>
        <v>-2.5</v>
      </c>
    </row>
    <row r="5710" customFormat="false" ht="12" hidden="false" customHeight="false" outlineLevel="0" collapsed="false">
      <c r="BS5710" s="96" t="n">
        <f aca="false">BR5710-2.5</f>
        <v>-2.5</v>
      </c>
    </row>
    <row r="5711" customFormat="false" ht="12" hidden="false" customHeight="false" outlineLevel="0" collapsed="false">
      <c r="BS5711" s="96" t="n">
        <f aca="false">BR5711-2.5</f>
        <v>-2.5</v>
      </c>
    </row>
    <row r="5712" customFormat="false" ht="12" hidden="false" customHeight="false" outlineLevel="0" collapsed="false">
      <c r="BS5712" s="96" t="n">
        <f aca="false">BR5712-2.5</f>
        <v>-2.5</v>
      </c>
    </row>
    <row r="5713" customFormat="false" ht="12" hidden="false" customHeight="false" outlineLevel="0" collapsed="false">
      <c r="BS5713" s="96" t="n">
        <f aca="false">BR5713-2.5</f>
        <v>-2.5</v>
      </c>
    </row>
    <row r="5714" customFormat="false" ht="12" hidden="false" customHeight="false" outlineLevel="0" collapsed="false">
      <c r="BS5714" s="96" t="n">
        <f aca="false">BR5714-2.5</f>
        <v>-2.5</v>
      </c>
    </row>
    <row r="5715" customFormat="false" ht="12" hidden="false" customHeight="false" outlineLevel="0" collapsed="false">
      <c r="BS5715" s="96" t="n">
        <f aca="false">BR5715-2.5</f>
        <v>-2.5</v>
      </c>
    </row>
    <row r="5716" customFormat="false" ht="12" hidden="false" customHeight="false" outlineLevel="0" collapsed="false">
      <c r="BS5716" s="96" t="n">
        <f aca="false">BR5716-2.5</f>
        <v>-2.5</v>
      </c>
    </row>
    <row r="5717" customFormat="false" ht="12" hidden="false" customHeight="false" outlineLevel="0" collapsed="false">
      <c r="BS5717" s="96" t="n">
        <f aca="false">BR5717-2.5</f>
        <v>-2.5</v>
      </c>
    </row>
    <row r="5718" customFormat="false" ht="12" hidden="false" customHeight="false" outlineLevel="0" collapsed="false">
      <c r="BS5718" s="96" t="n">
        <f aca="false">BR5718-2.5</f>
        <v>-2.5</v>
      </c>
    </row>
    <row r="5719" customFormat="false" ht="12" hidden="false" customHeight="false" outlineLevel="0" collapsed="false">
      <c r="BS5719" s="96" t="n">
        <f aca="false">BR5719-2.5</f>
        <v>-2.5</v>
      </c>
    </row>
    <row r="5720" customFormat="false" ht="12" hidden="false" customHeight="false" outlineLevel="0" collapsed="false">
      <c r="BS5720" s="96" t="n">
        <f aca="false">BR5720-2.5</f>
        <v>-2.5</v>
      </c>
    </row>
    <row r="5721" customFormat="false" ht="12" hidden="false" customHeight="false" outlineLevel="0" collapsed="false">
      <c r="BS5721" s="96" t="n">
        <f aca="false">BR5721-2.5</f>
        <v>-2.5</v>
      </c>
    </row>
    <row r="5722" customFormat="false" ht="12" hidden="false" customHeight="false" outlineLevel="0" collapsed="false">
      <c r="BS5722" s="96" t="n">
        <f aca="false">BR5722-2.5</f>
        <v>-2.5</v>
      </c>
    </row>
    <row r="5723" customFormat="false" ht="12" hidden="false" customHeight="false" outlineLevel="0" collapsed="false">
      <c r="BS5723" s="96" t="n">
        <f aca="false">BR5723-2.5</f>
        <v>-2.5</v>
      </c>
    </row>
    <row r="5724" customFormat="false" ht="12" hidden="false" customHeight="false" outlineLevel="0" collapsed="false">
      <c r="BS5724" s="96" t="n">
        <f aca="false">BR5724-2.5</f>
        <v>-2.5</v>
      </c>
    </row>
    <row r="5725" customFormat="false" ht="12" hidden="false" customHeight="false" outlineLevel="0" collapsed="false">
      <c r="BS5725" s="96" t="n">
        <f aca="false">BR5725-2.5</f>
        <v>-2.5</v>
      </c>
    </row>
    <row r="5726" customFormat="false" ht="12" hidden="false" customHeight="false" outlineLevel="0" collapsed="false">
      <c r="BS5726" s="96" t="n">
        <f aca="false">BR5726-2.5</f>
        <v>-2.5</v>
      </c>
    </row>
    <row r="5727" customFormat="false" ht="12" hidden="false" customHeight="false" outlineLevel="0" collapsed="false">
      <c r="BS5727" s="96" t="n">
        <f aca="false">BR5727-2.5</f>
        <v>-2.5</v>
      </c>
    </row>
    <row r="5728" customFormat="false" ht="12" hidden="false" customHeight="false" outlineLevel="0" collapsed="false">
      <c r="BS5728" s="96" t="n">
        <f aca="false">BR5728-2.5</f>
        <v>-2.5</v>
      </c>
    </row>
    <row r="5729" customFormat="false" ht="12" hidden="false" customHeight="false" outlineLevel="0" collapsed="false">
      <c r="BS5729" s="96" t="n">
        <f aca="false">BR5729-2.5</f>
        <v>-2.5</v>
      </c>
    </row>
    <row r="5730" customFormat="false" ht="12" hidden="false" customHeight="false" outlineLevel="0" collapsed="false">
      <c r="BS5730" s="96" t="n">
        <f aca="false">BR5730-2.5</f>
        <v>-2.5</v>
      </c>
    </row>
    <row r="5731" customFormat="false" ht="12" hidden="false" customHeight="false" outlineLevel="0" collapsed="false">
      <c r="BS5731" s="96" t="n">
        <f aca="false">BR5731-2.5</f>
        <v>-2.5</v>
      </c>
    </row>
    <row r="5732" customFormat="false" ht="12" hidden="false" customHeight="false" outlineLevel="0" collapsed="false">
      <c r="BS5732" s="96" t="n">
        <f aca="false">BR5732-2.5</f>
        <v>-2.5</v>
      </c>
    </row>
    <row r="5733" customFormat="false" ht="12" hidden="false" customHeight="false" outlineLevel="0" collapsed="false">
      <c r="BS5733" s="96" t="n">
        <f aca="false">BR5733-2.5</f>
        <v>-2.5</v>
      </c>
    </row>
    <row r="5734" customFormat="false" ht="12" hidden="false" customHeight="false" outlineLevel="0" collapsed="false">
      <c r="BS5734" s="96" t="n">
        <f aca="false">BR5734-2.5</f>
        <v>-2.5</v>
      </c>
    </row>
    <row r="5735" customFormat="false" ht="12" hidden="false" customHeight="false" outlineLevel="0" collapsed="false">
      <c r="BS5735" s="96" t="n">
        <f aca="false">BR5735-2.5</f>
        <v>-2.5</v>
      </c>
    </row>
    <row r="5736" customFormat="false" ht="12" hidden="false" customHeight="false" outlineLevel="0" collapsed="false">
      <c r="BS5736" s="96" t="n">
        <f aca="false">BR5736-2.5</f>
        <v>-2.5</v>
      </c>
    </row>
    <row r="5737" customFormat="false" ht="12" hidden="false" customHeight="false" outlineLevel="0" collapsed="false">
      <c r="BS5737" s="96" t="n">
        <f aca="false">BR5737-2.5</f>
        <v>-2.5</v>
      </c>
    </row>
    <row r="5738" customFormat="false" ht="12" hidden="false" customHeight="false" outlineLevel="0" collapsed="false">
      <c r="BS5738" s="96" t="n">
        <f aca="false">BR5738-2.5</f>
        <v>-2.5</v>
      </c>
    </row>
    <row r="5739" customFormat="false" ht="12" hidden="false" customHeight="false" outlineLevel="0" collapsed="false">
      <c r="BS5739" s="96" t="n">
        <f aca="false">BR5739-2.5</f>
        <v>-2.5</v>
      </c>
    </row>
    <row r="5740" customFormat="false" ht="12" hidden="false" customHeight="false" outlineLevel="0" collapsed="false">
      <c r="BS5740" s="96" t="n">
        <f aca="false">BR5740-2.5</f>
        <v>-2.5</v>
      </c>
    </row>
    <row r="5741" customFormat="false" ht="12" hidden="false" customHeight="false" outlineLevel="0" collapsed="false">
      <c r="BS5741" s="96" t="n">
        <f aca="false">BR5741-2.5</f>
        <v>-2.5</v>
      </c>
    </row>
    <row r="5742" customFormat="false" ht="12" hidden="false" customHeight="false" outlineLevel="0" collapsed="false">
      <c r="BS5742" s="96" t="n">
        <f aca="false">BR5742-2.5</f>
        <v>-2.5</v>
      </c>
    </row>
    <row r="5743" customFormat="false" ht="12" hidden="false" customHeight="false" outlineLevel="0" collapsed="false">
      <c r="BS5743" s="96" t="n">
        <f aca="false">BR5743-2.5</f>
        <v>-2.5</v>
      </c>
    </row>
    <row r="5744" customFormat="false" ht="12" hidden="false" customHeight="false" outlineLevel="0" collapsed="false">
      <c r="BS5744" s="96" t="n">
        <f aca="false">BR5744-2.5</f>
        <v>-2.5</v>
      </c>
    </row>
    <row r="5745" customFormat="false" ht="12" hidden="false" customHeight="false" outlineLevel="0" collapsed="false">
      <c r="BS5745" s="96" t="n">
        <f aca="false">BR5745-2.5</f>
        <v>-2.5</v>
      </c>
    </row>
    <row r="5746" customFormat="false" ht="12" hidden="false" customHeight="false" outlineLevel="0" collapsed="false">
      <c r="BS5746" s="96" t="n">
        <f aca="false">BR5746-2.5</f>
        <v>-2.5</v>
      </c>
    </row>
    <row r="5747" customFormat="false" ht="12" hidden="false" customHeight="false" outlineLevel="0" collapsed="false">
      <c r="BS5747" s="96" t="n">
        <f aca="false">BR5747-2.5</f>
        <v>-2.5</v>
      </c>
    </row>
    <row r="5748" customFormat="false" ht="12" hidden="false" customHeight="false" outlineLevel="0" collapsed="false">
      <c r="BS5748" s="96" t="n">
        <f aca="false">BR5748-2.5</f>
        <v>-2.5</v>
      </c>
    </row>
    <row r="5749" customFormat="false" ht="12" hidden="false" customHeight="false" outlineLevel="0" collapsed="false">
      <c r="BS5749" s="96" t="n">
        <f aca="false">BR5749-2.5</f>
        <v>-2.5</v>
      </c>
    </row>
    <row r="5750" customFormat="false" ht="12" hidden="false" customHeight="false" outlineLevel="0" collapsed="false">
      <c r="BS5750" s="96" t="n">
        <f aca="false">BR5750-2.5</f>
        <v>-2.5</v>
      </c>
    </row>
    <row r="5751" customFormat="false" ht="12" hidden="false" customHeight="false" outlineLevel="0" collapsed="false">
      <c r="BS5751" s="96" t="n">
        <f aca="false">BR5751-2.5</f>
        <v>-2.5</v>
      </c>
    </row>
    <row r="5752" customFormat="false" ht="12" hidden="false" customHeight="false" outlineLevel="0" collapsed="false">
      <c r="BS5752" s="96" t="n">
        <f aca="false">BR5752-2.5</f>
        <v>-2.5</v>
      </c>
    </row>
    <row r="5753" customFormat="false" ht="12" hidden="false" customHeight="false" outlineLevel="0" collapsed="false">
      <c r="BS5753" s="96" t="n">
        <f aca="false">BR5753-2.5</f>
        <v>-2.5</v>
      </c>
    </row>
    <row r="5754" customFormat="false" ht="12" hidden="false" customHeight="false" outlineLevel="0" collapsed="false">
      <c r="BS5754" s="96" t="n">
        <f aca="false">BR5754-2.5</f>
        <v>-2.5</v>
      </c>
    </row>
    <row r="5755" customFormat="false" ht="12" hidden="false" customHeight="false" outlineLevel="0" collapsed="false">
      <c r="BS5755" s="96" t="n">
        <f aca="false">BR5755-2.5</f>
        <v>-2.5</v>
      </c>
    </row>
    <row r="5756" customFormat="false" ht="12" hidden="false" customHeight="false" outlineLevel="0" collapsed="false">
      <c r="BS5756" s="96" t="n">
        <f aca="false">BR5756-2.5</f>
        <v>-2.5</v>
      </c>
    </row>
    <row r="5757" customFormat="false" ht="12" hidden="false" customHeight="false" outlineLevel="0" collapsed="false">
      <c r="BS5757" s="96" t="n">
        <f aca="false">BR5757-2.5</f>
        <v>-2.5</v>
      </c>
    </row>
    <row r="5758" customFormat="false" ht="12" hidden="false" customHeight="false" outlineLevel="0" collapsed="false">
      <c r="BS5758" s="96" t="n">
        <f aca="false">BR5758-2.5</f>
        <v>-2.5</v>
      </c>
    </row>
    <row r="5759" customFormat="false" ht="12" hidden="false" customHeight="false" outlineLevel="0" collapsed="false">
      <c r="BS5759" s="96" t="n">
        <f aca="false">BR5759-2.5</f>
        <v>-2.5</v>
      </c>
    </row>
    <row r="5760" customFormat="false" ht="12" hidden="false" customHeight="false" outlineLevel="0" collapsed="false">
      <c r="BS5760" s="96" t="n">
        <f aca="false">BR5760-2.5</f>
        <v>-2.5</v>
      </c>
    </row>
    <row r="5761" customFormat="false" ht="12" hidden="false" customHeight="false" outlineLevel="0" collapsed="false">
      <c r="BS5761" s="96" t="n">
        <f aca="false">BR5761-2.5</f>
        <v>-2.5</v>
      </c>
    </row>
    <row r="5762" customFormat="false" ht="12" hidden="false" customHeight="false" outlineLevel="0" collapsed="false">
      <c r="BS5762" s="96" t="n">
        <f aca="false">BR5762-2.5</f>
        <v>-2.5</v>
      </c>
    </row>
    <row r="5763" customFormat="false" ht="12" hidden="false" customHeight="false" outlineLevel="0" collapsed="false">
      <c r="BS5763" s="96" t="n">
        <f aca="false">BR5763-2.5</f>
        <v>-2.5</v>
      </c>
    </row>
    <row r="5764" customFormat="false" ht="12" hidden="false" customHeight="false" outlineLevel="0" collapsed="false">
      <c r="BS5764" s="96" t="n">
        <f aca="false">BR5764-2.5</f>
        <v>-2.5</v>
      </c>
    </row>
    <row r="5765" customFormat="false" ht="12" hidden="false" customHeight="false" outlineLevel="0" collapsed="false">
      <c r="BS5765" s="96" t="n">
        <f aca="false">BR5765-2.5</f>
        <v>-2.5</v>
      </c>
    </row>
    <row r="5766" customFormat="false" ht="12" hidden="false" customHeight="false" outlineLevel="0" collapsed="false">
      <c r="BS5766" s="96" t="n">
        <f aca="false">BR5766-2.5</f>
        <v>-2.5</v>
      </c>
    </row>
    <row r="5767" customFormat="false" ht="12" hidden="false" customHeight="false" outlineLevel="0" collapsed="false">
      <c r="BS5767" s="96" t="n">
        <f aca="false">BR5767-2.5</f>
        <v>-2.5</v>
      </c>
    </row>
    <row r="5768" customFormat="false" ht="12" hidden="false" customHeight="false" outlineLevel="0" collapsed="false">
      <c r="BS5768" s="96" t="n">
        <f aca="false">BR5768-2.5</f>
        <v>-2.5</v>
      </c>
    </row>
    <row r="5769" customFormat="false" ht="12" hidden="false" customHeight="false" outlineLevel="0" collapsed="false">
      <c r="BS5769" s="96" t="n">
        <f aca="false">BR5769-2.5</f>
        <v>-2.5</v>
      </c>
    </row>
    <row r="5770" customFormat="false" ht="12" hidden="false" customHeight="false" outlineLevel="0" collapsed="false">
      <c r="BS5770" s="96" t="n">
        <f aca="false">BR5770-2.5</f>
        <v>-2.5</v>
      </c>
    </row>
    <row r="5771" customFormat="false" ht="12" hidden="false" customHeight="false" outlineLevel="0" collapsed="false">
      <c r="BS5771" s="96" t="n">
        <f aca="false">BR5771-2.5</f>
        <v>-2.5</v>
      </c>
    </row>
    <row r="5772" customFormat="false" ht="12" hidden="false" customHeight="false" outlineLevel="0" collapsed="false">
      <c r="BS5772" s="96" t="n">
        <f aca="false">BR5772-2.5</f>
        <v>-2.5</v>
      </c>
    </row>
    <row r="5773" customFormat="false" ht="12" hidden="false" customHeight="false" outlineLevel="0" collapsed="false">
      <c r="BS5773" s="96" t="n">
        <f aca="false">BR5773-2.5</f>
        <v>-2.5</v>
      </c>
    </row>
    <row r="5774" customFormat="false" ht="12" hidden="false" customHeight="false" outlineLevel="0" collapsed="false">
      <c r="BS5774" s="96" t="n">
        <f aca="false">BR5774-2.5</f>
        <v>-2.5</v>
      </c>
    </row>
    <row r="5775" customFormat="false" ht="12" hidden="false" customHeight="false" outlineLevel="0" collapsed="false">
      <c r="BS5775" s="96" t="n">
        <f aca="false">BR5775-2.5</f>
        <v>-2.5</v>
      </c>
    </row>
    <row r="5776" customFormat="false" ht="12" hidden="false" customHeight="false" outlineLevel="0" collapsed="false">
      <c r="BS5776" s="96" t="n">
        <f aca="false">BR5776-2.5</f>
        <v>-2.5</v>
      </c>
    </row>
    <row r="5777" customFormat="false" ht="12" hidden="false" customHeight="false" outlineLevel="0" collapsed="false">
      <c r="BS5777" s="96" t="n">
        <f aca="false">BR5777-2.5</f>
        <v>-2.5</v>
      </c>
    </row>
    <row r="5778" customFormat="false" ht="12" hidden="false" customHeight="false" outlineLevel="0" collapsed="false">
      <c r="BS5778" s="96" t="n">
        <f aca="false">BR5778-2.5</f>
        <v>-2.5</v>
      </c>
    </row>
    <row r="5779" customFormat="false" ht="12" hidden="false" customHeight="false" outlineLevel="0" collapsed="false">
      <c r="BS5779" s="96" t="n">
        <f aca="false">BR5779-2.5</f>
        <v>-2.5</v>
      </c>
    </row>
    <row r="5780" customFormat="false" ht="12" hidden="false" customHeight="false" outlineLevel="0" collapsed="false">
      <c r="BS5780" s="96" t="n">
        <f aca="false">BR5780-2.5</f>
        <v>-2.5</v>
      </c>
    </row>
    <row r="5781" customFormat="false" ht="12" hidden="false" customHeight="false" outlineLevel="0" collapsed="false">
      <c r="BS5781" s="96" t="n">
        <f aca="false">BR5781-2.5</f>
        <v>-2.5</v>
      </c>
    </row>
    <row r="5782" customFormat="false" ht="12" hidden="false" customHeight="false" outlineLevel="0" collapsed="false">
      <c r="BS5782" s="96" t="n">
        <f aca="false">BR5782-2.5</f>
        <v>-2.5</v>
      </c>
    </row>
    <row r="5783" customFormat="false" ht="12" hidden="false" customHeight="false" outlineLevel="0" collapsed="false">
      <c r="BS5783" s="96" t="n">
        <f aca="false">BR5783-2.5</f>
        <v>-2.5</v>
      </c>
    </row>
    <row r="5784" customFormat="false" ht="12" hidden="false" customHeight="false" outlineLevel="0" collapsed="false">
      <c r="BS5784" s="96" t="n">
        <f aca="false">BR5784-2.5</f>
        <v>-2.5</v>
      </c>
    </row>
    <row r="5785" customFormat="false" ht="12" hidden="false" customHeight="false" outlineLevel="0" collapsed="false">
      <c r="BS5785" s="96" t="n">
        <f aca="false">BR5785-2.5</f>
        <v>-2.5</v>
      </c>
    </row>
    <row r="5786" customFormat="false" ht="12" hidden="false" customHeight="false" outlineLevel="0" collapsed="false">
      <c r="BS5786" s="96" t="n">
        <f aca="false">BR5786-2.5</f>
        <v>-2.5</v>
      </c>
    </row>
    <row r="5787" customFormat="false" ht="12" hidden="false" customHeight="false" outlineLevel="0" collapsed="false">
      <c r="BS5787" s="96" t="n">
        <f aca="false">BR5787-2.5</f>
        <v>-2.5</v>
      </c>
    </row>
    <row r="5788" customFormat="false" ht="12" hidden="false" customHeight="false" outlineLevel="0" collapsed="false">
      <c r="BS5788" s="96" t="n">
        <f aca="false">BR5788-2.5</f>
        <v>-2.5</v>
      </c>
    </row>
    <row r="5789" customFormat="false" ht="12" hidden="false" customHeight="false" outlineLevel="0" collapsed="false">
      <c r="BS5789" s="96" t="n">
        <f aca="false">BR5789-2.5</f>
        <v>-2.5</v>
      </c>
    </row>
    <row r="5790" customFormat="false" ht="12" hidden="false" customHeight="false" outlineLevel="0" collapsed="false">
      <c r="BS5790" s="96" t="n">
        <f aca="false">BR5790-2.5</f>
        <v>-2.5</v>
      </c>
    </row>
    <row r="5791" customFormat="false" ht="12" hidden="false" customHeight="false" outlineLevel="0" collapsed="false">
      <c r="BS5791" s="96" t="n">
        <f aca="false">BR5791-2.5</f>
        <v>-2.5</v>
      </c>
    </row>
    <row r="5792" customFormat="false" ht="12" hidden="false" customHeight="false" outlineLevel="0" collapsed="false">
      <c r="BS5792" s="96" t="n">
        <f aca="false">BR5792-2.5</f>
        <v>-2.5</v>
      </c>
    </row>
    <row r="5793" customFormat="false" ht="12" hidden="false" customHeight="false" outlineLevel="0" collapsed="false">
      <c r="BS5793" s="96" t="n">
        <f aca="false">BR5793-2.5</f>
        <v>-2.5</v>
      </c>
    </row>
    <row r="5794" customFormat="false" ht="12" hidden="false" customHeight="false" outlineLevel="0" collapsed="false">
      <c r="BS5794" s="96" t="n">
        <f aca="false">BR5794-2.5</f>
        <v>-2.5</v>
      </c>
    </row>
    <row r="5795" customFormat="false" ht="12" hidden="false" customHeight="false" outlineLevel="0" collapsed="false">
      <c r="BS5795" s="96" t="n">
        <f aca="false">BR5795-2.5</f>
        <v>-2.5</v>
      </c>
    </row>
    <row r="5796" customFormat="false" ht="12" hidden="false" customHeight="false" outlineLevel="0" collapsed="false">
      <c r="BS5796" s="96" t="n">
        <f aca="false">BR5796-2.5</f>
        <v>-2.5</v>
      </c>
    </row>
    <row r="5797" customFormat="false" ht="12" hidden="false" customHeight="false" outlineLevel="0" collapsed="false">
      <c r="BS5797" s="96" t="n">
        <f aca="false">BR5797-2.5</f>
        <v>-2.5</v>
      </c>
    </row>
    <row r="5798" customFormat="false" ht="12" hidden="false" customHeight="false" outlineLevel="0" collapsed="false">
      <c r="BS5798" s="96" t="n">
        <f aca="false">BR5798-2.5</f>
        <v>-2.5</v>
      </c>
    </row>
    <row r="5799" customFormat="false" ht="12" hidden="false" customHeight="false" outlineLevel="0" collapsed="false">
      <c r="BS5799" s="96" t="n">
        <f aca="false">BR5799-2.5</f>
        <v>-2.5</v>
      </c>
    </row>
    <row r="5800" customFormat="false" ht="12" hidden="false" customHeight="false" outlineLevel="0" collapsed="false">
      <c r="BS5800" s="96" t="n">
        <f aca="false">BR5800-2.5</f>
        <v>-2.5</v>
      </c>
    </row>
    <row r="5801" customFormat="false" ht="12" hidden="false" customHeight="false" outlineLevel="0" collapsed="false">
      <c r="BS5801" s="96" t="n">
        <f aca="false">BR5801-2.5</f>
        <v>-2.5</v>
      </c>
    </row>
    <row r="5802" customFormat="false" ht="12" hidden="false" customHeight="false" outlineLevel="0" collapsed="false">
      <c r="BS5802" s="96" t="n">
        <f aca="false">BR5802-2.5</f>
        <v>-2.5</v>
      </c>
    </row>
    <row r="5803" customFormat="false" ht="12" hidden="false" customHeight="false" outlineLevel="0" collapsed="false">
      <c r="BS5803" s="96" t="n">
        <f aca="false">BR5803-2.5</f>
        <v>-2.5</v>
      </c>
    </row>
    <row r="5804" customFormat="false" ht="12" hidden="false" customHeight="false" outlineLevel="0" collapsed="false">
      <c r="BS5804" s="96" t="n">
        <f aca="false">BR5804-2.5</f>
        <v>-2.5</v>
      </c>
    </row>
    <row r="5805" customFormat="false" ht="12" hidden="false" customHeight="false" outlineLevel="0" collapsed="false">
      <c r="BS5805" s="96" t="n">
        <f aca="false">BR5805-2.5</f>
        <v>-2.5</v>
      </c>
    </row>
    <row r="5806" customFormat="false" ht="12" hidden="false" customHeight="false" outlineLevel="0" collapsed="false">
      <c r="BS5806" s="96" t="n">
        <f aca="false">BR5806-2.5</f>
        <v>-2.5</v>
      </c>
    </row>
    <row r="5807" customFormat="false" ht="12" hidden="false" customHeight="false" outlineLevel="0" collapsed="false">
      <c r="BS5807" s="96" t="n">
        <f aca="false">BR5807-2.5</f>
        <v>-2.5</v>
      </c>
    </row>
    <row r="5808" customFormat="false" ht="12" hidden="false" customHeight="false" outlineLevel="0" collapsed="false">
      <c r="BS5808" s="96" t="n">
        <f aca="false">BR5808-2.5</f>
        <v>-2.5</v>
      </c>
    </row>
    <row r="5809" customFormat="false" ht="12" hidden="false" customHeight="false" outlineLevel="0" collapsed="false">
      <c r="BS5809" s="96" t="n">
        <f aca="false">BR5809-2.5</f>
        <v>-2.5</v>
      </c>
    </row>
    <row r="5810" customFormat="false" ht="12" hidden="false" customHeight="false" outlineLevel="0" collapsed="false">
      <c r="BS5810" s="96" t="n">
        <f aca="false">BR5810-2.5</f>
        <v>-2.5</v>
      </c>
    </row>
    <row r="5811" customFormat="false" ht="12" hidden="false" customHeight="false" outlineLevel="0" collapsed="false">
      <c r="BS5811" s="96" t="n">
        <f aca="false">BR5811-2.5</f>
        <v>-2.5</v>
      </c>
    </row>
    <row r="5812" customFormat="false" ht="12" hidden="false" customHeight="false" outlineLevel="0" collapsed="false">
      <c r="BS5812" s="96" t="n">
        <f aca="false">BR5812-2.5</f>
        <v>-2.5</v>
      </c>
    </row>
    <row r="5813" customFormat="false" ht="12" hidden="false" customHeight="false" outlineLevel="0" collapsed="false">
      <c r="BS5813" s="96" t="n">
        <f aca="false">BR5813-2.5</f>
        <v>-2.5</v>
      </c>
    </row>
    <row r="5814" customFormat="false" ht="12" hidden="false" customHeight="false" outlineLevel="0" collapsed="false">
      <c r="BS5814" s="96" t="n">
        <f aca="false">BR5814-2.5</f>
        <v>-2.5</v>
      </c>
    </row>
    <row r="5815" customFormat="false" ht="12" hidden="false" customHeight="false" outlineLevel="0" collapsed="false">
      <c r="BS5815" s="96" t="n">
        <f aca="false">BR5815-2.5</f>
        <v>-2.5</v>
      </c>
    </row>
    <row r="5816" customFormat="false" ht="12" hidden="false" customHeight="false" outlineLevel="0" collapsed="false">
      <c r="BS5816" s="96" t="n">
        <f aca="false">BR5816-2.5</f>
        <v>-2.5</v>
      </c>
    </row>
    <row r="5817" customFormat="false" ht="12" hidden="false" customHeight="false" outlineLevel="0" collapsed="false">
      <c r="BS5817" s="96" t="n">
        <f aca="false">BR5817-2.5</f>
        <v>-2.5</v>
      </c>
    </row>
    <row r="5818" customFormat="false" ht="12" hidden="false" customHeight="false" outlineLevel="0" collapsed="false">
      <c r="BS5818" s="96" t="n">
        <f aca="false">BR5818-2.5</f>
        <v>-2.5</v>
      </c>
    </row>
    <row r="5819" customFormat="false" ht="12" hidden="false" customHeight="false" outlineLevel="0" collapsed="false">
      <c r="BS5819" s="96" t="n">
        <f aca="false">BR5819-2.5</f>
        <v>-2.5</v>
      </c>
    </row>
    <row r="5820" customFormat="false" ht="12" hidden="false" customHeight="false" outlineLevel="0" collapsed="false">
      <c r="BS5820" s="96" t="n">
        <f aca="false">BR5820-2.5</f>
        <v>-2.5</v>
      </c>
    </row>
    <row r="5821" customFormat="false" ht="12" hidden="false" customHeight="false" outlineLevel="0" collapsed="false">
      <c r="BS5821" s="96" t="n">
        <f aca="false">BR5821-2.5</f>
        <v>-2.5</v>
      </c>
    </row>
    <row r="5822" customFormat="false" ht="12" hidden="false" customHeight="false" outlineLevel="0" collapsed="false">
      <c r="BS5822" s="96" t="n">
        <f aca="false">BR5822-2.5</f>
        <v>-2.5</v>
      </c>
    </row>
    <row r="5823" customFormat="false" ht="12" hidden="false" customHeight="false" outlineLevel="0" collapsed="false">
      <c r="BS5823" s="96" t="n">
        <f aca="false">BR5823-2.5</f>
        <v>-2.5</v>
      </c>
    </row>
    <row r="5824" customFormat="false" ht="12" hidden="false" customHeight="false" outlineLevel="0" collapsed="false">
      <c r="BS5824" s="96" t="n">
        <f aca="false">BR5824-2.5</f>
        <v>-2.5</v>
      </c>
    </row>
    <row r="5825" customFormat="false" ht="12" hidden="false" customHeight="false" outlineLevel="0" collapsed="false">
      <c r="BS5825" s="96" t="n">
        <f aca="false">BR5825-2.5</f>
        <v>-2.5</v>
      </c>
    </row>
    <row r="5826" customFormat="false" ht="12" hidden="false" customHeight="false" outlineLevel="0" collapsed="false">
      <c r="BS5826" s="96" t="n">
        <f aca="false">BR5826-2.5</f>
        <v>-2.5</v>
      </c>
    </row>
    <row r="5827" customFormat="false" ht="12" hidden="false" customHeight="false" outlineLevel="0" collapsed="false">
      <c r="BS5827" s="96" t="n">
        <f aca="false">BR5827-2.5</f>
        <v>-2.5</v>
      </c>
    </row>
    <row r="5828" customFormat="false" ht="12" hidden="false" customHeight="false" outlineLevel="0" collapsed="false">
      <c r="BS5828" s="96" t="n">
        <f aca="false">BR5828-2.5</f>
        <v>-2.5</v>
      </c>
    </row>
    <row r="5829" customFormat="false" ht="12" hidden="false" customHeight="false" outlineLevel="0" collapsed="false">
      <c r="BS5829" s="96" t="n">
        <f aca="false">BR5829-2.5</f>
        <v>-2.5</v>
      </c>
    </row>
    <row r="5830" customFormat="false" ht="12" hidden="false" customHeight="false" outlineLevel="0" collapsed="false">
      <c r="BS5830" s="96" t="n">
        <f aca="false">BR5830-2.5</f>
        <v>-2.5</v>
      </c>
    </row>
    <row r="5831" customFormat="false" ht="12" hidden="false" customHeight="false" outlineLevel="0" collapsed="false">
      <c r="BS5831" s="96" t="n">
        <f aca="false">BR5831-2.5</f>
        <v>-2.5</v>
      </c>
    </row>
    <row r="5832" customFormat="false" ht="12" hidden="false" customHeight="false" outlineLevel="0" collapsed="false">
      <c r="BS5832" s="96" t="n">
        <f aca="false">BR5832-2.5</f>
        <v>-2.5</v>
      </c>
    </row>
    <row r="5833" customFormat="false" ht="12" hidden="false" customHeight="false" outlineLevel="0" collapsed="false">
      <c r="BS5833" s="96" t="n">
        <f aca="false">BR5833-2.5</f>
        <v>-2.5</v>
      </c>
    </row>
    <row r="5834" customFormat="false" ht="12" hidden="false" customHeight="false" outlineLevel="0" collapsed="false">
      <c r="BS5834" s="96" t="n">
        <f aca="false">BR5834-2.5</f>
        <v>-2.5</v>
      </c>
    </row>
    <row r="5835" customFormat="false" ht="12" hidden="false" customHeight="false" outlineLevel="0" collapsed="false">
      <c r="BS5835" s="96" t="n">
        <f aca="false">BR5835-2.5</f>
        <v>-2.5</v>
      </c>
    </row>
    <row r="5836" customFormat="false" ht="12" hidden="false" customHeight="false" outlineLevel="0" collapsed="false">
      <c r="BS5836" s="96" t="n">
        <f aca="false">BR5836-2.5</f>
        <v>-2.5</v>
      </c>
    </row>
    <row r="5837" customFormat="false" ht="12" hidden="false" customHeight="false" outlineLevel="0" collapsed="false">
      <c r="BS5837" s="96" t="n">
        <f aca="false">BR5837-2.5</f>
        <v>-2.5</v>
      </c>
    </row>
    <row r="5838" customFormat="false" ht="12" hidden="false" customHeight="false" outlineLevel="0" collapsed="false">
      <c r="BS5838" s="96" t="n">
        <f aca="false">BR5838-2.5</f>
        <v>-2.5</v>
      </c>
    </row>
    <row r="5839" customFormat="false" ht="12" hidden="false" customHeight="false" outlineLevel="0" collapsed="false">
      <c r="BS5839" s="96" t="n">
        <f aca="false">BR5839-2.5</f>
        <v>-2.5</v>
      </c>
    </row>
    <row r="5840" customFormat="false" ht="12" hidden="false" customHeight="false" outlineLevel="0" collapsed="false">
      <c r="BS5840" s="96" t="n">
        <f aca="false">BR5840-2.5</f>
        <v>-2.5</v>
      </c>
    </row>
    <row r="5841" customFormat="false" ht="12" hidden="false" customHeight="false" outlineLevel="0" collapsed="false">
      <c r="BS5841" s="96" t="n">
        <f aca="false">BR5841-2.5</f>
        <v>-2.5</v>
      </c>
    </row>
    <row r="5842" customFormat="false" ht="12" hidden="false" customHeight="false" outlineLevel="0" collapsed="false">
      <c r="BS5842" s="96" t="n">
        <f aca="false">BR5842-2.5</f>
        <v>-2.5</v>
      </c>
    </row>
    <row r="5843" customFormat="false" ht="12" hidden="false" customHeight="false" outlineLevel="0" collapsed="false">
      <c r="BS5843" s="96" t="n">
        <f aca="false">BR5843-2.5</f>
        <v>-2.5</v>
      </c>
    </row>
    <row r="5844" customFormat="false" ht="12" hidden="false" customHeight="false" outlineLevel="0" collapsed="false">
      <c r="BS5844" s="96" t="n">
        <f aca="false">BR5844-2.5</f>
        <v>-2.5</v>
      </c>
    </row>
    <row r="5845" customFormat="false" ht="12" hidden="false" customHeight="false" outlineLevel="0" collapsed="false">
      <c r="BS5845" s="96" t="n">
        <f aca="false">BR5845-2.5</f>
        <v>-2.5</v>
      </c>
    </row>
    <row r="5846" customFormat="false" ht="12" hidden="false" customHeight="false" outlineLevel="0" collapsed="false">
      <c r="BS5846" s="96" t="n">
        <f aca="false">BR5846-2.5</f>
        <v>-2.5</v>
      </c>
    </row>
    <row r="5847" customFormat="false" ht="12" hidden="false" customHeight="false" outlineLevel="0" collapsed="false">
      <c r="BS5847" s="96" t="n">
        <f aca="false">BR5847-2.5</f>
        <v>-2.5</v>
      </c>
    </row>
    <row r="5848" customFormat="false" ht="12" hidden="false" customHeight="false" outlineLevel="0" collapsed="false">
      <c r="BS5848" s="96" t="n">
        <f aca="false">BR5848-2.5</f>
        <v>-2.5</v>
      </c>
    </row>
    <row r="5849" customFormat="false" ht="12" hidden="false" customHeight="false" outlineLevel="0" collapsed="false">
      <c r="BS5849" s="96" t="n">
        <f aca="false">BR5849-2.5</f>
        <v>-2.5</v>
      </c>
    </row>
    <row r="5850" customFormat="false" ht="12" hidden="false" customHeight="false" outlineLevel="0" collapsed="false">
      <c r="BS5850" s="96" t="n">
        <f aca="false">BR5850-2.5</f>
        <v>-2.5</v>
      </c>
    </row>
    <row r="5851" customFormat="false" ht="12" hidden="false" customHeight="false" outlineLevel="0" collapsed="false">
      <c r="BS5851" s="96" t="n">
        <f aca="false">BR5851-2.5</f>
        <v>-2.5</v>
      </c>
    </row>
    <row r="5852" customFormat="false" ht="12" hidden="false" customHeight="false" outlineLevel="0" collapsed="false">
      <c r="BS5852" s="96" t="n">
        <f aca="false">BR5852-2.5</f>
        <v>-2.5</v>
      </c>
    </row>
    <row r="5853" customFormat="false" ht="12" hidden="false" customHeight="false" outlineLevel="0" collapsed="false">
      <c r="BS5853" s="96" t="n">
        <f aca="false">BR5853-2.5</f>
        <v>-2.5</v>
      </c>
    </row>
    <row r="5854" customFormat="false" ht="12" hidden="false" customHeight="false" outlineLevel="0" collapsed="false">
      <c r="BS5854" s="96" t="n">
        <f aca="false">BR5854-2.5</f>
        <v>-2.5</v>
      </c>
    </row>
    <row r="5855" customFormat="false" ht="12" hidden="false" customHeight="false" outlineLevel="0" collapsed="false">
      <c r="BS5855" s="96" t="n">
        <f aca="false">BR5855-2.5</f>
        <v>-2.5</v>
      </c>
    </row>
    <row r="5856" customFormat="false" ht="12" hidden="false" customHeight="false" outlineLevel="0" collapsed="false">
      <c r="BS5856" s="96" t="n">
        <f aca="false">BR5856-2.5</f>
        <v>-2.5</v>
      </c>
    </row>
    <row r="5857" customFormat="false" ht="12" hidden="false" customHeight="false" outlineLevel="0" collapsed="false">
      <c r="BS5857" s="96" t="n">
        <f aca="false">BR5857-2.5</f>
        <v>-2.5</v>
      </c>
    </row>
    <row r="5858" customFormat="false" ht="12" hidden="false" customHeight="false" outlineLevel="0" collapsed="false">
      <c r="BS5858" s="96" t="n">
        <f aca="false">BR5858-2.5</f>
        <v>-2.5</v>
      </c>
    </row>
    <row r="5859" customFormat="false" ht="12" hidden="false" customHeight="false" outlineLevel="0" collapsed="false">
      <c r="BS5859" s="96" t="n">
        <f aca="false">BR5859-2.5</f>
        <v>-2.5</v>
      </c>
    </row>
    <row r="5860" customFormat="false" ht="12" hidden="false" customHeight="false" outlineLevel="0" collapsed="false">
      <c r="BS5860" s="96" t="n">
        <f aca="false">BR5860-2.5</f>
        <v>-2.5</v>
      </c>
    </row>
    <row r="5861" customFormat="false" ht="12" hidden="false" customHeight="false" outlineLevel="0" collapsed="false">
      <c r="BS5861" s="96" t="n">
        <f aca="false">BR5861-2.5</f>
        <v>-2.5</v>
      </c>
    </row>
    <row r="5862" customFormat="false" ht="12" hidden="false" customHeight="false" outlineLevel="0" collapsed="false">
      <c r="BS5862" s="96" t="n">
        <f aca="false">BR5862-2.5</f>
        <v>-2.5</v>
      </c>
    </row>
    <row r="5863" customFormat="false" ht="12" hidden="false" customHeight="false" outlineLevel="0" collapsed="false">
      <c r="BS5863" s="96" t="n">
        <f aca="false">BR5863-2.5</f>
        <v>-2.5</v>
      </c>
    </row>
    <row r="5864" customFormat="false" ht="12" hidden="false" customHeight="false" outlineLevel="0" collapsed="false">
      <c r="BS5864" s="96" t="n">
        <f aca="false">BR5864-2.5</f>
        <v>-2.5</v>
      </c>
    </row>
    <row r="5865" customFormat="false" ht="12" hidden="false" customHeight="false" outlineLevel="0" collapsed="false">
      <c r="BS5865" s="96" t="n">
        <f aca="false">BR5865-2.5</f>
        <v>-2.5</v>
      </c>
    </row>
    <row r="5866" customFormat="false" ht="12" hidden="false" customHeight="false" outlineLevel="0" collapsed="false">
      <c r="BS5866" s="96" t="n">
        <f aca="false">BR5866-2.5</f>
        <v>-2.5</v>
      </c>
    </row>
    <row r="5867" customFormat="false" ht="12" hidden="false" customHeight="false" outlineLevel="0" collapsed="false">
      <c r="BS5867" s="96" t="n">
        <f aca="false">BR5867-2.5</f>
        <v>-2.5</v>
      </c>
    </row>
    <row r="5868" customFormat="false" ht="12" hidden="false" customHeight="false" outlineLevel="0" collapsed="false">
      <c r="BS5868" s="96" t="n">
        <f aca="false">BR5868-2.5</f>
        <v>-2.5</v>
      </c>
    </row>
    <row r="5869" customFormat="false" ht="12" hidden="false" customHeight="false" outlineLevel="0" collapsed="false">
      <c r="BS5869" s="96" t="n">
        <f aca="false">BR5869-2.5</f>
        <v>-2.5</v>
      </c>
    </row>
    <row r="5870" customFormat="false" ht="12" hidden="false" customHeight="false" outlineLevel="0" collapsed="false">
      <c r="BS5870" s="96" t="n">
        <f aca="false">BR5870-2.5</f>
        <v>-2.5</v>
      </c>
    </row>
    <row r="5871" customFormat="false" ht="12" hidden="false" customHeight="false" outlineLevel="0" collapsed="false">
      <c r="BS5871" s="96" t="n">
        <f aca="false">BR5871-2.5</f>
        <v>-2.5</v>
      </c>
    </row>
    <row r="5872" customFormat="false" ht="12" hidden="false" customHeight="false" outlineLevel="0" collapsed="false">
      <c r="BS5872" s="96" t="n">
        <f aca="false">BR5872-2.5</f>
        <v>-2.5</v>
      </c>
    </row>
    <row r="5873" customFormat="false" ht="12" hidden="false" customHeight="false" outlineLevel="0" collapsed="false">
      <c r="BS5873" s="96" t="n">
        <f aca="false">BR5873-2.5</f>
        <v>-2.5</v>
      </c>
    </row>
    <row r="5874" customFormat="false" ht="12" hidden="false" customHeight="false" outlineLevel="0" collapsed="false">
      <c r="BS5874" s="96" t="n">
        <f aca="false">BR5874-2.5</f>
        <v>-2.5</v>
      </c>
    </row>
    <row r="5875" customFormat="false" ht="12" hidden="false" customHeight="false" outlineLevel="0" collapsed="false">
      <c r="BS5875" s="96" t="n">
        <f aca="false">BR5875-2.5</f>
        <v>-2.5</v>
      </c>
    </row>
    <row r="5876" customFormat="false" ht="12" hidden="false" customHeight="false" outlineLevel="0" collapsed="false">
      <c r="BS5876" s="96" t="n">
        <f aca="false">BR5876-2.5</f>
        <v>-2.5</v>
      </c>
    </row>
    <row r="5877" customFormat="false" ht="12" hidden="false" customHeight="false" outlineLevel="0" collapsed="false">
      <c r="BS5877" s="96" t="n">
        <f aca="false">BR5877-2.5</f>
        <v>-2.5</v>
      </c>
    </row>
    <row r="5878" customFormat="false" ht="12" hidden="false" customHeight="false" outlineLevel="0" collapsed="false">
      <c r="BS5878" s="96" t="n">
        <f aca="false">BR5878-2.5</f>
        <v>-2.5</v>
      </c>
    </row>
    <row r="5879" customFormat="false" ht="12" hidden="false" customHeight="false" outlineLevel="0" collapsed="false">
      <c r="BS5879" s="96" t="n">
        <f aca="false">BR5879-2.5</f>
        <v>-2.5</v>
      </c>
    </row>
    <row r="5880" customFormat="false" ht="12" hidden="false" customHeight="false" outlineLevel="0" collapsed="false">
      <c r="BS5880" s="96" t="n">
        <f aca="false">BR5880-2.5</f>
        <v>-2.5</v>
      </c>
    </row>
    <row r="5881" customFormat="false" ht="12" hidden="false" customHeight="false" outlineLevel="0" collapsed="false">
      <c r="BS5881" s="96" t="n">
        <f aca="false">BR5881-2.5</f>
        <v>-2.5</v>
      </c>
    </row>
    <row r="5882" customFormat="false" ht="12" hidden="false" customHeight="false" outlineLevel="0" collapsed="false">
      <c r="BS5882" s="96" t="n">
        <f aca="false">BR5882-2.5</f>
        <v>-2.5</v>
      </c>
    </row>
    <row r="5883" customFormat="false" ht="12" hidden="false" customHeight="false" outlineLevel="0" collapsed="false">
      <c r="BS5883" s="96" t="n">
        <f aca="false">BR5883-2.5</f>
        <v>-2.5</v>
      </c>
    </row>
    <row r="5884" customFormat="false" ht="12" hidden="false" customHeight="false" outlineLevel="0" collapsed="false">
      <c r="BS5884" s="96" t="n">
        <f aca="false">BR5884-2.5</f>
        <v>-2.5</v>
      </c>
    </row>
    <row r="5885" customFormat="false" ht="12" hidden="false" customHeight="false" outlineLevel="0" collapsed="false">
      <c r="BS5885" s="96" t="n">
        <f aca="false">BR5885-2.5</f>
        <v>-2.5</v>
      </c>
    </row>
    <row r="5886" customFormat="false" ht="12" hidden="false" customHeight="false" outlineLevel="0" collapsed="false">
      <c r="BS5886" s="96" t="n">
        <f aca="false">BR5886-2.5</f>
        <v>-2.5</v>
      </c>
    </row>
    <row r="5887" customFormat="false" ht="12" hidden="false" customHeight="false" outlineLevel="0" collapsed="false">
      <c r="BS5887" s="96" t="n">
        <f aca="false">BR5887-2.5</f>
        <v>-2.5</v>
      </c>
    </row>
    <row r="5888" customFormat="false" ht="12" hidden="false" customHeight="false" outlineLevel="0" collapsed="false">
      <c r="BS5888" s="96" t="n">
        <f aca="false">BR5888-2.5</f>
        <v>-2.5</v>
      </c>
    </row>
    <row r="5889" customFormat="false" ht="12" hidden="false" customHeight="false" outlineLevel="0" collapsed="false">
      <c r="BS5889" s="96" t="n">
        <f aca="false">BR5889-2.5</f>
        <v>-2.5</v>
      </c>
    </row>
    <row r="5890" customFormat="false" ht="12" hidden="false" customHeight="false" outlineLevel="0" collapsed="false">
      <c r="BS5890" s="96" t="n">
        <f aca="false">BR5890-2.5</f>
        <v>-2.5</v>
      </c>
    </row>
    <row r="5891" customFormat="false" ht="12" hidden="false" customHeight="false" outlineLevel="0" collapsed="false">
      <c r="BS5891" s="96" t="n">
        <f aca="false">BR5891-2.5</f>
        <v>-2.5</v>
      </c>
    </row>
    <row r="5892" customFormat="false" ht="12" hidden="false" customHeight="false" outlineLevel="0" collapsed="false">
      <c r="BS5892" s="96" t="n">
        <f aca="false">BR5892-2.5</f>
        <v>-2.5</v>
      </c>
    </row>
    <row r="5893" customFormat="false" ht="12" hidden="false" customHeight="false" outlineLevel="0" collapsed="false">
      <c r="BS5893" s="96" t="n">
        <f aca="false">BR5893-2.5</f>
        <v>-2.5</v>
      </c>
    </row>
    <row r="5894" customFormat="false" ht="12" hidden="false" customHeight="false" outlineLevel="0" collapsed="false">
      <c r="BS5894" s="96" t="n">
        <f aca="false">BR5894-2.5</f>
        <v>-2.5</v>
      </c>
    </row>
    <row r="5895" customFormat="false" ht="12" hidden="false" customHeight="false" outlineLevel="0" collapsed="false">
      <c r="BS5895" s="96" t="n">
        <f aca="false">BR5895-2.5</f>
        <v>-2.5</v>
      </c>
    </row>
    <row r="5896" customFormat="false" ht="12" hidden="false" customHeight="false" outlineLevel="0" collapsed="false">
      <c r="BS5896" s="96" t="n">
        <f aca="false">BR5896-2.5</f>
        <v>-2.5</v>
      </c>
    </row>
    <row r="5897" customFormat="false" ht="12" hidden="false" customHeight="false" outlineLevel="0" collapsed="false">
      <c r="BS5897" s="96" t="n">
        <f aca="false">BR5897-2.5</f>
        <v>-2.5</v>
      </c>
    </row>
    <row r="5898" customFormat="false" ht="12" hidden="false" customHeight="false" outlineLevel="0" collapsed="false">
      <c r="BS5898" s="96" t="n">
        <f aca="false">BR5898-2.5</f>
        <v>-2.5</v>
      </c>
    </row>
    <row r="5899" customFormat="false" ht="12" hidden="false" customHeight="false" outlineLevel="0" collapsed="false">
      <c r="BS5899" s="96" t="n">
        <f aca="false">BR5899-2.5</f>
        <v>-2.5</v>
      </c>
    </row>
    <row r="5900" customFormat="false" ht="12" hidden="false" customHeight="false" outlineLevel="0" collapsed="false">
      <c r="BS5900" s="96" t="n">
        <f aca="false">BR5900-2.5</f>
        <v>-2.5</v>
      </c>
    </row>
    <row r="5901" customFormat="false" ht="12" hidden="false" customHeight="false" outlineLevel="0" collapsed="false">
      <c r="BS5901" s="96" t="n">
        <f aca="false">BR5901-2.5</f>
        <v>-2.5</v>
      </c>
    </row>
    <row r="5902" customFormat="false" ht="12" hidden="false" customHeight="false" outlineLevel="0" collapsed="false">
      <c r="BS5902" s="96" t="n">
        <f aca="false">BR5902-2.5</f>
        <v>-2.5</v>
      </c>
    </row>
    <row r="5903" customFormat="false" ht="12" hidden="false" customHeight="false" outlineLevel="0" collapsed="false">
      <c r="BS5903" s="96" t="n">
        <f aca="false">BR5903-2.5</f>
        <v>-2.5</v>
      </c>
    </row>
    <row r="5904" customFormat="false" ht="12" hidden="false" customHeight="false" outlineLevel="0" collapsed="false">
      <c r="BS5904" s="96" t="n">
        <f aca="false">BR5904-2.5</f>
        <v>-2.5</v>
      </c>
    </row>
    <row r="5905" customFormat="false" ht="12" hidden="false" customHeight="false" outlineLevel="0" collapsed="false">
      <c r="BS5905" s="96" t="n">
        <f aca="false">BR5905-2.5</f>
        <v>-2.5</v>
      </c>
    </row>
    <row r="5906" customFormat="false" ht="12" hidden="false" customHeight="false" outlineLevel="0" collapsed="false">
      <c r="BS5906" s="96" t="n">
        <f aca="false">BR5906-2.5</f>
        <v>-2.5</v>
      </c>
    </row>
    <row r="5907" customFormat="false" ht="12" hidden="false" customHeight="false" outlineLevel="0" collapsed="false">
      <c r="BS5907" s="96" t="n">
        <f aca="false">BR5907-2.5</f>
        <v>-2.5</v>
      </c>
    </row>
    <row r="5908" customFormat="false" ht="12" hidden="false" customHeight="false" outlineLevel="0" collapsed="false">
      <c r="BS5908" s="96" t="n">
        <f aca="false">BR5908-2.5</f>
        <v>-2.5</v>
      </c>
    </row>
    <row r="5909" customFormat="false" ht="12" hidden="false" customHeight="false" outlineLevel="0" collapsed="false">
      <c r="BS5909" s="96" t="n">
        <f aca="false">BR5909-2.5</f>
        <v>-2.5</v>
      </c>
    </row>
    <row r="5910" customFormat="false" ht="12" hidden="false" customHeight="false" outlineLevel="0" collapsed="false">
      <c r="BS5910" s="96" t="n">
        <f aca="false">BR5910-2.5</f>
        <v>-2.5</v>
      </c>
    </row>
    <row r="5911" customFormat="false" ht="12" hidden="false" customHeight="false" outlineLevel="0" collapsed="false">
      <c r="BS5911" s="96" t="n">
        <f aca="false">BR5911-2.5</f>
        <v>-2.5</v>
      </c>
    </row>
    <row r="5912" customFormat="false" ht="12" hidden="false" customHeight="false" outlineLevel="0" collapsed="false">
      <c r="BS5912" s="96" t="n">
        <f aca="false">BR5912-2.5</f>
        <v>-2.5</v>
      </c>
    </row>
    <row r="5913" customFormat="false" ht="12" hidden="false" customHeight="false" outlineLevel="0" collapsed="false">
      <c r="BS5913" s="96" t="n">
        <f aca="false">BR5913-2.5</f>
        <v>-2.5</v>
      </c>
    </row>
    <row r="5914" customFormat="false" ht="12" hidden="false" customHeight="false" outlineLevel="0" collapsed="false">
      <c r="BS5914" s="96" t="n">
        <f aca="false">BR5914-2.5</f>
        <v>-2.5</v>
      </c>
    </row>
    <row r="5915" customFormat="false" ht="12" hidden="false" customHeight="false" outlineLevel="0" collapsed="false">
      <c r="BS5915" s="96" t="n">
        <f aca="false">BR5915-2.5</f>
        <v>-2.5</v>
      </c>
    </row>
    <row r="5916" customFormat="false" ht="12" hidden="false" customHeight="false" outlineLevel="0" collapsed="false">
      <c r="BS5916" s="96" t="n">
        <f aca="false">BR5916-2.5</f>
        <v>-2.5</v>
      </c>
    </row>
    <row r="5917" customFormat="false" ht="12" hidden="false" customHeight="false" outlineLevel="0" collapsed="false">
      <c r="BS5917" s="96" t="n">
        <f aca="false">BR5917-2.5</f>
        <v>-2.5</v>
      </c>
    </row>
    <row r="5918" customFormat="false" ht="12" hidden="false" customHeight="false" outlineLevel="0" collapsed="false">
      <c r="BS5918" s="96" t="n">
        <f aca="false">BR5918-2.5</f>
        <v>-2.5</v>
      </c>
    </row>
    <row r="5919" customFormat="false" ht="12" hidden="false" customHeight="false" outlineLevel="0" collapsed="false">
      <c r="BS5919" s="96" t="n">
        <f aca="false">BR5919-2.5</f>
        <v>-2.5</v>
      </c>
    </row>
    <row r="5920" customFormat="false" ht="12" hidden="false" customHeight="false" outlineLevel="0" collapsed="false">
      <c r="BS5920" s="96" t="n">
        <f aca="false">BR5920-2.5</f>
        <v>-2.5</v>
      </c>
    </row>
    <row r="5921" customFormat="false" ht="12" hidden="false" customHeight="false" outlineLevel="0" collapsed="false">
      <c r="BS5921" s="96" t="n">
        <f aca="false">BR5921-2.5</f>
        <v>-2.5</v>
      </c>
    </row>
    <row r="5922" customFormat="false" ht="12" hidden="false" customHeight="false" outlineLevel="0" collapsed="false">
      <c r="BS5922" s="96" t="n">
        <f aca="false">BR5922-2.5</f>
        <v>-2.5</v>
      </c>
    </row>
    <row r="5923" customFormat="false" ht="12" hidden="false" customHeight="false" outlineLevel="0" collapsed="false">
      <c r="BS5923" s="96" t="n">
        <f aca="false">BR5923-2.5</f>
        <v>-2.5</v>
      </c>
    </row>
    <row r="5924" customFormat="false" ht="12" hidden="false" customHeight="false" outlineLevel="0" collapsed="false">
      <c r="BS5924" s="96" t="n">
        <f aca="false">BR5924-2.5</f>
        <v>-2.5</v>
      </c>
    </row>
    <row r="5925" customFormat="false" ht="12" hidden="false" customHeight="false" outlineLevel="0" collapsed="false">
      <c r="BS5925" s="96" t="n">
        <f aca="false">BR5925-2.5</f>
        <v>-2.5</v>
      </c>
    </row>
    <row r="5926" customFormat="false" ht="12" hidden="false" customHeight="false" outlineLevel="0" collapsed="false">
      <c r="BS5926" s="96" t="n">
        <f aca="false">BR5926-2.5</f>
        <v>-2.5</v>
      </c>
    </row>
    <row r="5927" customFormat="false" ht="12" hidden="false" customHeight="false" outlineLevel="0" collapsed="false">
      <c r="BS5927" s="96" t="n">
        <f aca="false">BR5927-2.5</f>
        <v>-2.5</v>
      </c>
    </row>
    <row r="5928" customFormat="false" ht="12" hidden="false" customHeight="false" outlineLevel="0" collapsed="false">
      <c r="BS5928" s="96" t="n">
        <f aca="false">BR5928-2.5</f>
        <v>-2.5</v>
      </c>
    </row>
    <row r="5929" customFormat="false" ht="12" hidden="false" customHeight="false" outlineLevel="0" collapsed="false">
      <c r="BS5929" s="96" t="n">
        <f aca="false">BR5929-2.5</f>
        <v>-2.5</v>
      </c>
    </row>
    <row r="5930" customFormat="false" ht="12" hidden="false" customHeight="false" outlineLevel="0" collapsed="false">
      <c r="BS5930" s="96" t="n">
        <f aca="false">BR5930-2.5</f>
        <v>-2.5</v>
      </c>
    </row>
    <row r="5931" customFormat="false" ht="12" hidden="false" customHeight="false" outlineLevel="0" collapsed="false">
      <c r="BS5931" s="96" t="n">
        <f aca="false">BR5931-2.5</f>
        <v>-2.5</v>
      </c>
    </row>
    <row r="5932" customFormat="false" ht="12" hidden="false" customHeight="false" outlineLevel="0" collapsed="false">
      <c r="BS5932" s="96" t="n">
        <f aca="false">BR5932-2.5</f>
        <v>-2.5</v>
      </c>
    </row>
    <row r="5933" customFormat="false" ht="12" hidden="false" customHeight="false" outlineLevel="0" collapsed="false">
      <c r="BS5933" s="96" t="n">
        <f aca="false">BR5933-2.5</f>
        <v>-2.5</v>
      </c>
    </row>
    <row r="5934" customFormat="false" ht="12" hidden="false" customHeight="false" outlineLevel="0" collapsed="false">
      <c r="BS5934" s="96" t="n">
        <f aca="false">BR5934-2.5</f>
        <v>-2.5</v>
      </c>
    </row>
    <row r="5935" customFormat="false" ht="12" hidden="false" customHeight="false" outlineLevel="0" collapsed="false">
      <c r="BS5935" s="96" t="n">
        <f aca="false">BR5935-2.5</f>
        <v>-2.5</v>
      </c>
    </row>
    <row r="5936" customFormat="false" ht="12" hidden="false" customHeight="false" outlineLevel="0" collapsed="false">
      <c r="BS5936" s="96" t="n">
        <f aca="false">BR5936-2.5</f>
        <v>-2.5</v>
      </c>
    </row>
    <row r="5937" customFormat="false" ht="12" hidden="false" customHeight="false" outlineLevel="0" collapsed="false">
      <c r="BS5937" s="96" t="n">
        <f aca="false">BR5937-2.5</f>
        <v>-2.5</v>
      </c>
    </row>
    <row r="5938" customFormat="false" ht="12" hidden="false" customHeight="false" outlineLevel="0" collapsed="false">
      <c r="BS5938" s="96" t="n">
        <f aca="false">BR5938-2.5</f>
        <v>-2.5</v>
      </c>
    </row>
    <row r="5939" customFormat="false" ht="12" hidden="false" customHeight="false" outlineLevel="0" collapsed="false">
      <c r="BS5939" s="96" t="n">
        <f aca="false">BR5939-2.5</f>
        <v>-2.5</v>
      </c>
    </row>
    <row r="5940" customFormat="false" ht="12" hidden="false" customHeight="false" outlineLevel="0" collapsed="false">
      <c r="BS5940" s="96" t="n">
        <f aca="false">BR5940-2.5</f>
        <v>-2.5</v>
      </c>
    </row>
    <row r="5941" customFormat="false" ht="12" hidden="false" customHeight="false" outlineLevel="0" collapsed="false">
      <c r="BS5941" s="96" t="n">
        <f aca="false">BR5941-2.5</f>
        <v>-2.5</v>
      </c>
    </row>
    <row r="5942" customFormat="false" ht="12" hidden="false" customHeight="false" outlineLevel="0" collapsed="false">
      <c r="BS5942" s="96" t="n">
        <f aca="false">BR5942-2.5</f>
        <v>-2.5</v>
      </c>
    </row>
    <row r="5943" customFormat="false" ht="12" hidden="false" customHeight="false" outlineLevel="0" collapsed="false">
      <c r="BS5943" s="96" t="n">
        <f aca="false">BR5943-2.5</f>
        <v>-2.5</v>
      </c>
    </row>
    <row r="5944" customFormat="false" ht="12" hidden="false" customHeight="false" outlineLevel="0" collapsed="false">
      <c r="BS5944" s="96" t="n">
        <f aca="false">BR5944-2.5</f>
        <v>-2.5</v>
      </c>
    </row>
    <row r="5945" customFormat="false" ht="12" hidden="false" customHeight="false" outlineLevel="0" collapsed="false">
      <c r="BS5945" s="96" t="n">
        <f aca="false">BR5945-2.5</f>
        <v>-2.5</v>
      </c>
    </row>
    <row r="5946" customFormat="false" ht="12" hidden="false" customHeight="false" outlineLevel="0" collapsed="false">
      <c r="BS5946" s="96" t="n">
        <f aca="false">BR5946-2.5</f>
        <v>-2.5</v>
      </c>
    </row>
    <row r="5947" customFormat="false" ht="12" hidden="false" customHeight="false" outlineLevel="0" collapsed="false">
      <c r="BS5947" s="96" t="n">
        <f aca="false">BR5947-2.5</f>
        <v>-2.5</v>
      </c>
    </row>
    <row r="5948" customFormat="false" ht="12" hidden="false" customHeight="false" outlineLevel="0" collapsed="false">
      <c r="BS5948" s="96" t="n">
        <f aca="false">BR5948-2.5</f>
        <v>-2.5</v>
      </c>
    </row>
    <row r="5949" customFormat="false" ht="12" hidden="false" customHeight="false" outlineLevel="0" collapsed="false">
      <c r="BS5949" s="96" t="n">
        <f aca="false">BR5949-2.5</f>
        <v>-2.5</v>
      </c>
    </row>
    <row r="5950" customFormat="false" ht="12" hidden="false" customHeight="false" outlineLevel="0" collapsed="false">
      <c r="BS5950" s="96" t="n">
        <f aca="false">BR5950-2.5</f>
        <v>-2.5</v>
      </c>
    </row>
    <row r="5951" customFormat="false" ht="12" hidden="false" customHeight="false" outlineLevel="0" collapsed="false">
      <c r="BS5951" s="96" t="n">
        <f aca="false">BR5951-2.5</f>
        <v>-2.5</v>
      </c>
    </row>
    <row r="5952" customFormat="false" ht="12" hidden="false" customHeight="false" outlineLevel="0" collapsed="false">
      <c r="BS5952" s="96" t="n">
        <f aca="false">BR5952-2.5</f>
        <v>-2.5</v>
      </c>
    </row>
    <row r="5953" customFormat="false" ht="12" hidden="false" customHeight="false" outlineLevel="0" collapsed="false">
      <c r="BS5953" s="96" t="n">
        <f aca="false">BR5953-2.5</f>
        <v>-2.5</v>
      </c>
    </row>
    <row r="5954" customFormat="false" ht="12" hidden="false" customHeight="false" outlineLevel="0" collapsed="false">
      <c r="BS5954" s="96" t="n">
        <f aca="false">BR5954-2.5</f>
        <v>-2.5</v>
      </c>
    </row>
    <row r="5955" customFormat="false" ht="12" hidden="false" customHeight="false" outlineLevel="0" collapsed="false">
      <c r="BS5955" s="96" t="n">
        <f aca="false">BR5955-2.5</f>
        <v>-2.5</v>
      </c>
    </row>
    <row r="5956" customFormat="false" ht="12" hidden="false" customHeight="false" outlineLevel="0" collapsed="false">
      <c r="BS5956" s="96" t="n">
        <f aca="false">BR5956-2.5</f>
        <v>-2.5</v>
      </c>
    </row>
    <row r="5957" customFormat="false" ht="12" hidden="false" customHeight="false" outlineLevel="0" collapsed="false">
      <c r="BS5957" s="96" t="n">
        <f aca="false">BR5957-2.5</f>
        <v>-2.5</v>
      </c>
    </row>
    <row r="5958" customFormat="false" ht="12" hidden="false" customHeight="false" outlineLevel="0" collapsed="false">
      <c r="BS5958" s="96" t="n">
        <f aca="false">BR5958-2.5</f>
        <v>-2.5</v>
      </c>
    </row>
    <row r="5959" customFormat="false" ht="12" hidden="false" customHeight="false" outlineLevel="0" collapsed="false">
      <c r="BS5959" s="96" t="n">
        <f aca="false">BR5959-2.5</f>
        <v>-2.5</v>
      </c>
    </row>
    <row r="5960" customFormat="false" ht="12" hidden="false" customHeight="false" outlineLevel="0" collapsed="false">
      <c r="BS5960" s="96" t="n">
        <f aca="false">BR5960-2.5</f>
        <v>-2.5</v>
      </c>
    </row>
    <row r="5961" customFormat="false" ht="12" hidden="false" customHeight="false" outlineLevel="0" collapsed="false">
      <c r="BS5961" s="96" t="n">
        <f aca="false">BR5961-2.5</f>
        <v>-2.5</v>
      </c>
    </row>
    <row r="5962" customFormat="false" ht="12" hidden="false" customHeight="false" outlineLevel="0" collapsed="false">
      <c r="BS5962" s="96" t="n">
        <f aca="false">BR5962-2.5</f>
        <v>-2.5</v>
      </c>
    </row>
    <row r="5963" customFormat="false" ht="12" hidden="false" customHeight="false" outlineLevel="0" collapsed="false">
      <c r="BS5963" s="96" t="n">
        <f aca="false">BR5963-2.5</f>
        <v>-2.5</v>
      </c>
    </row>
    <row r="5964" customFormat="false" ht="12" hidden="false" customHeight="false" outlineLevel="0" collapsed="false">
      <c r="BS5964" s="96" t="n">
        <f aca="false">BR5964-2.5</f>
        <v>-2.5</v>
      </c>
    </row>
    <row r="5965" customFormat="false" ht="12" hidden="false" customHeight="false" outlineLevel="0" collapsed="false">
      <c r="BS5965" s="96" t="n">
        <f aca="false">BR5965-2.5</f>
        <v>-2.5</v>
      </c>
    </row>
    <row r="5966" customFormat="false" ht="12" hidden="false" customHeight="false" outlineLevel="0" collapsed="false">
      <c r="BS5966" s="96" t="n">
        <f aca="false">BR5966-2.5</f>
        <v>-2.5</v>
      </c>
    </row>
    <row r="5967" customFormat="false" ht="12" hidden="false" customHeight="false" outlineLevel="0" collapsed="false">
      <c r="BS5967" s="96" t="n">
        <f aca="false">BR5967-2.5</f>
        <v>-2.5</v>
      </c>
    </row>
    <row r="5968" customFormat="false" ht="12" hidden="false" customHeight="false" outlineLevel="0" collapsed="false">
      <c r="BS5968" s="96" t="n">
        <f aca="false">BR5968-2.5</f>
        <v>-2.5</v>
      </c>
    </row>
    <row r="5969" customFormat="false" ht="12" hidden="false" customHeight="false" outlineLevel="0" collapsed="false">
      <c r="BS5969" s="96" t="n">
        <f aca="false">BR5969-2.5</f>
        <v>-2.5</v>
      </c>
    </row>
    <row r="5970" customFormat="false" ht="12" hidden="false" customHeight="false" outlineLevel="0" collapsed="false">
      <c r="BS5970" s="96" t="n">
        <f aca="false">BR5970-2.5</f>
        <v>-2.5</v>
      </c>
    </row>
    <row r="5971" customFormat="false" ht="12" hidden="false" customHeight="false" outlineLevel="0" collapsed="false">
      <c r="BS5971" s="96" t="n">
        <f aca="false">BR5971-2.5</f>
        <v>-2.5</v>
      </c>
    </row>
    <row r="5972" customFormat="false" ht="12" hidden="false" customHeight="false" outlineLevel="0" collapsed="false">
      <c r="BS5972" s="96" t="n">
        <f aca="false">BR5972-2.5</f>
        <v>-2.5</v>
      </c>
    </row>
    <row r="5973" customFormat="false" ht="12" hidden="false" customHeight="false" outlineLevel="0" collapsed="false">
      <c r="BS5973" s="96" t="n">
        <f aca="false">BR5973-2.5</f>
        <v>-2.5</v>
      </c>
    </row>
    <row r="5974" customFormat="false" ht="12" hidden="false" customHeight="false" outlineLevel="0" collapsed="false">
      <c r="BS5974" s="96" t="n">
        <f aca="false">BR5974-2.5</f>
        <v>-2.5</v>
      </c>
    </row>
    <row r="5975" customFormat="false" ht="12" hidden="false" customHeight="false" outlineLevel="0" collapsed="false">
      <c r="BS5975" s="96" t="n">
        <f aca="false">BR5975-2.5</f>
        <v>-2.5</v>
      </c>
    </row>
    <row r="5976" customFormat="false" ht="12" hidden="false" customHeight="false" outlineLevel="0" collapsed="false">
      <c r="BS5976" s="96" t="n">
        <f aca="false">BR5976-2.5</f>
        <v>-2.5</v>
      </c>
    </row>
    <row r="5977" customFormat="false" ht="12" hidden="false" customHeight="false" outlineLevel="0" collapsed="false">
      <c r="BS5977" s="96" t="n">
        <f aca="false">BR5977-2.5</f>
        <v>-2.5</v>
      </c>
    </row>
    <row r="5978" customFormat="false" ht="12" hidden="false" customHeight="false" outlineLevel="0" collapsed="false">
      <c r="BS5978" s="96" t="n">
        <f aca="false">BR5978-2.5</f>
        <v>-2.5</v>
      </c>
    </row>
    <row r="5979" customFormat="false" ht="12" hidden="false" customHeight="false" outlineLevel="0" collapsed="false">
      <c r="BS5979" s="96" t="n">
        <f aca="false">BR5979-2.5</f>
        <v>-2.5</v>
      </c>
    </row>
    <row r="5980" customFormat="false" ht="12" hidden="false" customHeight="false" outlineLevel="0" collapsed="false">
      <c r="BS5980" s="96" t="n">
        <f aca="false">BR5980-2.5</f>
        <v>-2.5</v>
      </c>
    </row>
    <row r="5981" customFormat="false" ht="12" hidden="false" customHeight="false" outlineLevel="0" collapsed="false">
      <c r="BS5981" s="96" t="n">
        <f aca="false">BR5981-2.5</f>
        <v>-2.5</v>
      </c>
    </row>
    <row r="5982" customFormat="false" ht="12" hidden="false" customHeight="false" outlineLevel="0" collapsed="false">
      <c r="BS5982" s="96" t="n">
        <f aca="false">BR5982-2.5</f>
        <v>-2.5</v>
      </c>
    </row>
    <row r="5983" customFormat="false" ht="12" hidden="false" customHeight="false" outlineLevel="0" collapsed="false">
      <c r="BS5983" s="96" t="n">
        <f aca="false">BR5983-2.5</f>
        <v>-2.5</v>
      </c>
    </row>
    <row r="5984" customFormat="false" ht="12" hidden="false" customHeight="false" outlineLevel="0" collapsed="false">
      <c r="BS5984" s="96" t="n">
        <f aca="false">BR5984-2.5</f>
        <v>-2.5</v>
      </c>
    </row>
    <row r="5985" customFormat="false" ht="12" hidden="false" customHeight="false" outlineLevel="0" collapsed="false">
      <c r="BS5985" s="96" t="n">
        <f aca="false">BR5985-2.5</f>
        <v>-2.5</v>
      </c>
    </row>
    <row r="5986" customFormat="false" ht="12" hidden="false" customHeight="false" outlineLevel="0" collapsed="false">
      <c r="BS5986" s="96" t="n">
        <f aca="false">BR5986-2.5</f>
        <v>-2.5</v>
      </c>
    </row>
    <row r="5987" customFormat="false" ht="12" hidden="false" customHeight="false" outlineLevel="0" collapsed="false">
      <c r="BS5987" s="96" t="n">
        <f aca="false">BR5987-2.5</f>
        <v>-2.5</v>
      </c>
    </row>
    <row r="5988" customFormat="false" ht="12" hidden="false" customHeight="false" outlineLevel="0" collapsed="false">
      <c r="BS5988" s="96" t="n">
        <f aca="false">BR5988-2.5</f>
        <v>-2.5</v>
      </c>
    </row>
    <row r="5989" customFormat="false" ht="12" hidden="false" customHeight="false" outlineLevel="0" collapsed="false">
      <c r="BS5989" s="96" t="n">
        <f aca="false">BR5989-2.5</f>
        <v>-2.5</v>
      </c>
    </row>
    <row r="5990" customFormat="false" ht="12" hidden="false" customHeight="false" outlineLevel="0" collapsed="false">
      <c r="BS5990" s="96" t="n">
        <f aca="false">BR5990-2.5</f>
        <v>-2.5</v>
      </c>
    </row>
    <row r="5991" customFormat="false" ht="12" hidden="false" customHeight="false" outlineLevel="0" collapsed="false">
      <c r="BS5991" s="96" t="n">
        <f aca="false">BR5991-2.5</f>
        <v>-2.5</v>
      </c>
    </row>
    <row r="5992" customFormat="false" ht="12" hidden="false" customHeight="false" outlineLevel="0" collapsed="false">
      <c r="BS5992" s="96" t="n">
        <f aca="false">BR5992-2.5</f>
        <v>-2.5</v>
      </c>
    </row>
    <row r="5993" customFormat="false" ht="12" hidden="false" customHeight="false" outlineLevel="0" collapsed="false">
      <c r="BS5993" s="96" t="n">
        <f aca="false">BR5993-2.5</f>
        <v>-2.5</v>
      </c>
    </row>
    <row r="5994" customFormat="false" ht="12" hidden="false" customHeight="false" outlineLevel="0" collapsed="false">
      <c r="BS5994" s="96" t="n">
        <f aca="false">BR5994-2.5</f>
        <v>-2.5</v>
      </c>
    </row>
    <row r="5995" customFormat="false" ht="12" hidden="false" customHeight="false" outlineLevel="0" collapsed="false">
      <c r="BS5995" s="96" t="n">
        <f aca="false">BR5995-2.5</f>
        <v>-2.5</v>
      </c>
    </row>
    <row r="5996" customFormat="false" ht="12" hidden="false" customHeight="false" outlineLevel="0" collapsed="false">
      <c r="BS5996" s="96" t="n">
        <f aca="false">BR5996-2.5</f>
        <v>-2.5</v>
      </c>
    </row>
    <row r="5997" customFormat="false" ht="12" hidden="false" customHeight="false" outlineLevel="0" collapsed="false">
      <c r="BS5997" s="96" t="n">
        <f aca="false">BR5997-2.5</f>
        <v>-2.5</v>
      </c>
    </row>
    <row r="5998" customFormat="false" ht="12" hidden="false" customHeight="false" outlineLevel="0" collapsed="false">
      <c r="BS5998" s="96" t="n">
        <f aca="false">BR5998-2.5</f>
        <v>-2.5</v>
      </c>
    </row>
    <row r="5999" customFormat="false" ht="12" hidden="false" customHeight="false" outlineLevel="0" collapsed="false">
      <c r="BS5999" s="96" t="n">
        <f aca="false">BR5999-2.5</f>
        <v>-2.5</v>
      </c>
    </row>
    <row r="6000" customFormat="false" ht="12" hidden="false" customHeight="false" outlineLevel="0" collapsed="false">
      <c r="BS6000" s="96" t="n">
        <f aca="false">BR6000-2.5</f>
        <v>-2.5</v>
      </c>
    </row>
    <row r="6001" customFormat="false" ht="12" hidden="false" customHeight="false" outlineLevel="0" collapsed="false">
      <c r="BS6001" s="96" t="n">
        <f aca="false">BR6001-2.5</f>
        <v>-2.5</v>
      </c>
    </row>
    <row r="6002" customFormat="false" ht="12" hidden="false" customHeight="false" outlineLevel="0" collapsed="false">
      <c r="BS6002" s="96" t="n">
        <f aca="false">BR6002-2.5</f>
        <v>-2.5</v>
      </c>
    </row>
    <row r="6003" customFormat="false" ht="12" hidden="false" customHeight="false" outlineLevel="0" collapsed="false">
      <c r="BS6003" s="96" t="n">
        <f aca="false">BR6003-2.5</f>
        <v>-2.5</v>
      </c>
    </row>
    <row r="6004" customFormat="false" ht="12" hidden="false" customHeight="false" outlineLevel="0" collapsed="false">
      <c r="BS6004" s="96" t="n">
        <f aca="false">BR6004-2.5</f>
        <v>-2.5</v>
      </c>
    </row>
    <row r="6005" customFormat="false" ht="12" hidden="false" customHeight="false" outlineLevel="0" collapsed="false">
      <c r="BS6005" s="96" t="n">
        <f aca="false">BR6005-2.5</f>
        <v>-2.5</v>
      </c>
    </row>
    <row r="6006" customFormat="false" ht="12" hidden="false" customHeight="false" outlineLevel="0" collapsed="false">
      <c r="BS6006" s="96" t="n">
        <f aca="false">BR6006-2.5</f>
        <v>-2.5</v>
      </c>
    </row>
    <row r="6007" customFormat="false" ht="12" hidden="false" customHeight="false" outlineLevel="0" collapsed="false">
      <c r="BS6007" s="96" t="n">
        <f aca="false">BR6007-2.5</f>
        <v>-2.5</v>
      </c>
    </row>
    <row r="6008" customFormat="false" ht="12" hidden="false" customHeight="false" outlineLevel="0" collapsed="false">
      <c r="BS6008" s="96" t="n">
        <f aca="false">BR6008-2.5</f>
        <v>-2.5</v>
      </c>
    </row>
    <row r="6009" customFormat="false" ht="12" hidden="false" customHeight="false" outlineLevel="0" collapsed="false">
      <c r="BS6009" s="96" t="n">
        <f aca="false">BR6009-2.5</f>
        <v>-2.5</v>
      </c>
    </row>
    <row r="6010" customFormat="false" ht="12" hidden="false" customHeight="false" outlineLevel="0" collapsed="false">
      <c r="BS6010" s="96" t="n">
        <f aca="false">BR6010-2.5</f>
        <v>-2.5</v>
      </c>
    </row>
    <row r="6011" customFormat="false" ht="12" hidden="false" customHeight="false" outlineLevel="0" collapsed="false">
      <c r="BS6011" s="96" t="n">
        <f aca="false">BR6011-2.5</f>
        <v>-2.5</v>
      </c>
    </row>
    <row r="6012" customFormat="false" ht="12" hidden="false" customHeight="false" outlineLevel="0" collapsed="false">
      <c r="BS6012" s="96" t="n">
        <f aca="false">BR6012-2.5</f>
        <v>-2.5</v>
      </c>
    </row>
    <row r="6013" customFormat="false" ht="12" hidden="false" customHeight="false" outlineLevel="0" collapsed="false">
      <c r="BS6013" s="96" t="n">
        <f aca="false">BR6013-2.5</f>
        <v>-2.5</v>
      </c>
    </row>
    <row r="6014" customFormat="false" ht="12" hidden="false" customHeight="false" outlineLevel="0" collapsed="false">
      <c r="BS6014" s="96" t="n">
        <f aca="false">BR6014-2.5</f>
        <v>-2.5</v>
      </c>
    </row>
    <row r="6015" customFormat="false" ht="12" hidden="false" customHeight="false" outlineLevel="0" collapsed="false">
      <c r="BS6015" s="96" t="n">
        <f aca="false">BR6015-2.5</f>
        <v>-2.5</v>
      </c>
    </row>
    <row r="6016" customFormat="false" ht="12" hidden="false" customHeight="false" outlineLevel="0" collapsed="false">
      <c r="BS6016" s="96" t="n">
        <f aca="false">BR6016-2.5</f>
        <v>-2.5</v>
      </c>
    </row>
    <row r="6017" customFormat="false" ht="12" hidden="false" customHeight="false" outlineLevel="0" collapsed="false">
      <c r="BS6017" s="96" t="n">
        <f aca="false">BR6017-2.5</f>
        <v>-2.5</v>
      </c>
    </row>
    <row r="6018" customFormat="false" ht="12" hidden="false" customHeight="false" outlineLevel="0" collapsed="false">
      <c r="BS6018" s="96" t="n">
        <f aca="false">BR6018-2.5</f>
        <v>-2.5</v>
      </c>
    </row>
    <row r="6019" customFormat="false" ht="12" hidden="false" customHeight="false" outlineLevel="0" collapsed="false">
      <c r="BS6019" s="96" t="n">
        <f aca="false">BR6019-2.5</f>
        <v>-2.5</v>
      </c>
    </row>
    <row r="6020" customFormat="false" ht="12" hidden="false" customHeight="false" outlineLevel="0" collapsed="false">
      <c r="BS6020" s="96" t="n">
        <f aca="false">BR6020-2.5</f>
        <v>-2.5</v>
      </c>
    </row>
    <row r="6021" customFormat="false" ht="12" hidden="false" customHeight="false" outlineLevel="0" collapsed="false">
      <c r="BS6021" s="96" t="n">
        <f aca="false">BR6021-2.5</f>
        <v>-2.5</v>
      </c>
    </row>
    <row r="6022" customFormat="false" ht="12" hidden="false" customHeight="false" outlineLevel="0" collapsed="false">
      <c r="BS6022" s="96" t="n">
        <f aca="false">BR6022-2.5</f>
        <v>-2.5</v>
      </c>
    </row>
    <row r="6023" customFormat="false" ht="12" hidden="false" customHeight="false" outlineLevel="0" collapsed="false">
      <c r="BS6023" s="96" t="n">
        <f aca="false">BR6023-2.5</f>
        <v>-2.5</v>
      </c>
    </row>
    <row r="6024" customFormat="false" ht="12" hidden="false" customHeight="false" outlineLevel="0" collapsed="false">
      <c r="BS6024" s="96" t="n">
        <f aca="false">BR6024-2.5</f>
        <v>-2.5</v>
      </c>
    </row>
    <row r="6025" customFormat="false" ht="12" hidden="false" customHeight="false" outlineLevel="0" collapsed="false">
      <c r="BS6025" s="96" t="n">
        <f aca="false">BR6025-2.5</f>
        <v>-2.5</v>
      </c>
    </row>
    <row r="6026" customFormat="false" ht="12" hidden="false" customHeight="false" outlineLevel="0" collapsed="false">
      <c r="BS6026" s="96" t="n">
        <f aca="false">BR6026-2.5</f>
        <v>-2.5</v>
      </c>
    </row>
    <row r="6027" customFormat="false" ht="12" hidden="false" customHeight="false" outlineLevel="0" collapsed="false">
      <c r="BS6027" s="96" t="n">
        <f aca="false">BR6027-2.5</f>
        <v>-2.5</v>
      </c>
    </row>
    <row r="6028" customFormat="false" ht="12" hidden="false" customHeight="false" outlineLevel="0" collapsed="false">
      <c r="BS6028" s="96" t="n">
        <f aca="false">BR6028-2.5</f>
        <v>-2.5</v>
      </c>
    </row>
    <row r="6029" customFormat="false" ht="12" hidden="false" customHeight="false" outlineLevel="0" collapsed="false">
      <c r="BS6029" s="96" t="n">
        <f aca="false">BR6029-2.5</f>
        <v>-2.5</v>
      </c>
    </row>
    <row r="6030" customFormat="false" ht="12" hidden="false" customHeight="false" outlineLevel="0" collapsed="false">
      <c r="BS6030" s="96" t="n">
        <f aca="false">BR6030-2.5</f>
        <v>-2.5</v>
      </c>
    </row>
    <row r="6031" customFormat="false" ht="12" hidden="false" customHeight="false" outlineLevel="0" collapsed="false">
      <c r="BS6031" s="96" t="n">
        <f aca="false">BR6031-2.5</f>
        <v>-2.5</v>
      </c>
    </row>
    <row r="6032" customFormat="false" ht="12" hidden="false" customHeight="false" outlineLevel="0" collapsed="false">
      <c r="BS6032" s="96" t="n">
        <f aca="false">BR6032-2.5</f>
        <v>-2.5</v>
      </c>
    </row>
    <row r="6033" customFormat="false" ht="12" hidden="false" customHeight="false" outlineLevel="0" collapsed="false">
      <c r="BS6033" s="96" t="n">
        <f aca="false">BR6033-2.5</f>
        <v>-2.5</v>
      </c>
    </row>
    <row r="6034" customFormat="false" ht="12" hidden="false" customHeight="false" outlineLevel="0" collapsed="false">
      <c r="BS6034" s="96" t="n">
        <f aca="false">BR6034-2.5</f>
        <v>-2.5</v>
      </c>
    </row>
    <row r="6035" customFormat="false" ht="12" hidden="false" customHeight="false" outlineLevel="0" collapsed="false">
      <c r="BS6035" s="96" t="n">
        <f aca="false">BR6035-2.5</f>
        <v>-2.5</v>
      </c>
    </row>
    <row r="6036" customFormat="false" ht="12" hidden="false" customHeight="false" outlineLevel="0" collapsed="false">
      <c r="BS6036" s="96" t="n">
        <f aca="false">BR6036-2.5</f>
        <v>-2.5</v>
      </c>
    </row>
    <row r="6037" customFormat="false" ht="12" hidden="false" customHeight="false" outlineLevel="0" collapsed="false">
      <c r="BS6037" s="96" t="n">
        <f aca="false">BR6037-2.5</f>
        <v>-2.5</v>
      </c>
    </row>
    <row r="6038" customFormat="false" ht="12" hidden="false" customHeight="false" outlineLevel="0" collapsed="false">
      <c r="BS6038" s="96" t="n">
        <f aca="false">BR6038-2.5</f>
        <v>-2.5</v>
      </c>
    </row>
    <row r="6039" customFormat="false" ht="12" hidden="false" customHeight="false" outlineLevel="0" collapsed="false">
      <c r="BS6039" s="96" t="n">
        <f aca="false">BR6039-2.5</f>
        <v>-2.5</v>
      </c>
    </row>
    <row r="6040" customFormat="false" ht="12" hidden="false" customHeight="false" outlineLevel="0" collapsed="false">
      <c r="BS6040" s="96" t="n">
        <f aca="false">BR6040-2.5</f>
        <v>-2.5</v>
      </c>
    </row>
    <row r="6041" customFormat="false" ht="12" hidden="false" customHeight="false" outlineLevel="0" collapsed="false">
      <c r="BS6041" s="96" t="n">
        <f aca="false">BR6041-2.5</f>
        <v>-2.5</v>
      </c>
    </row>
    <row r="6042" customFormat="false" ht="12" hidden="false" customHeight="false" outlineLevel="0" collapsed="false">
      <c r="BS6042" s="96" t="n">
        <f aca="false">BR6042-2.5</f>
        <v>-2.5</v>
      </c>
    </row>
    <row r="6043" customFormat="false" ht="12" hidden="false" customHeight="false" outlineLevel="0" collapsed="false">
      <c r="BS6043" s="96" t="n">
        <f aca="false">BR6043-2.5</f>
        <v>-2.5</v>
      </c>
    </row>
    <row r="6044" customFormat="false" ht="12" hidden="false" customHeight="false" outlineLevel="0" collapsed="false">
      <c r="BS6044" s="96" t="n">
        <f aca="false">BR6044-2.5</f>
        <v>-2.5</v>
      </c>
    </row>
    <row r="6045" customFormat="false" ht="12" hidden="false" customHeight="false" outlineLevel="0" collapsed="false">
      <c r="BS6045" s="96" t="n">
        <f aca="false">BR6045-2.5</f>
        <v>-2.5</v>
      </c>
    </row>
    <row r="6046" customFormat="false" ht="12" hidden="false" customHeight="false" outlineLevel="0" collapsed="false">
      <c r="BS6046" s="96" t="n">
        <f aca="false">BR6046-2.5</f>
        <v>-2.5</v>
      </c>
    </row>
    <row r="6047" customFormat="false" ht="12" hidden="false" customHeight="false" outlineLevel="0" collapsed="false">
      <c r="BS6047" s="96" t="n">
        <f aca="false">BR6047-2.5</f>
        <v>-2.5</v>
      </c>
    </row>
    <row r="6048" customFormat="false" ht="12" hidden="false" customHeight="false" outlineLevel="0" collapsed="false">
      <c r="BS6048" s="96" t="n">
        <f aca="false">BR6048-2.5</f>
        <v>-2.5</v>
      </c>
    </row>
    <row r="6049" customFormat="false" ht="12" hidden="false" customHeight="false" outlineLevel="0" collapsed="false">
      <c r="BS6049" s="96" t="n">
        <f aca="false">BR6049-2.5</f>
        <v>-2.5</v>
      </c>
    </row>
    <row r="6050" customFormat="false" ht="12" hidden="false" customHeight="false" outlineLevel="0" collapsed="false">
      <c r="BS6050" s="96" t="n">
        <f aca="false">BR6050-2.5</f>
        <v>-2.5</v>
      </c>
    </row>
    <row r="6051" customFormat="false" ht="12" hidden="false" customHeight="false" outlineLevel="0" collapsed="false">
      <c r="BS6051" s="96" t="n">
        <f aca="false">BR6051-2.5</f>
        <v>-2.5</v>
      </c>
    </row>
    <row r="6052" customFormat="false" ht="12" hidden="false" customHeight="false" outlineLevel="0" collapsed="false">
      <c r="BS6052" s="96" t="n">
        <f aca="false">BR6052-2.5</f>
        <v>-2.5</v>
      </c>
    </row>
    <row r="6053" customFormat="false" ht="12" hidden="false" customHeight="false" outlineLevel="0" collapsed="false">
      <c r="BS6053" s="96" t="n">
        <f aca="false">BR6053-2.5</f>
        <v>-2.5</v>
      </c>
    </row>
    <row r="6054" customFormat="false" ht="12" hidden="false" customHeight="false" outlineLevel="0" collapsed="false">
      <c r="BS6054" s="96" t="n">
        <f aca="false">BR6054-2.5</f>
        <v>-2.5</v>
      </c>
    </row>
    <row r="6055" customFormat="false" ht="12" hidden="false" customHeight="false" outlineLevel="0" collapsed="false">
      <c r="BS6055" s="96" t="n">
        <f aca="false">BR6055-2.5</f>
        <v>-2.5</v>
      </c>
    </row>
    <row r="6056" customFormat="false" ht="12" hidden="false" customHeight="false" outlineLevel="0" collapsed="false">
      <c r="BS6056" s="96" t="n">
        <f aca="false">BR6056-2.5</f>
        <v>-2.5</v>
      </c>
    </row>
    <row r="6057" customFormat="false" ht="12" hidden="false" customHeight="false" outlineLevel="0" collapsed="false">
      <c r="BS6057" s="96" t="n">
        <f aca="false">BR6057-2.5</f>
        <v>-2.5</v>
      </c>
    </row>
    <row r="6058" customFormat="false" ht="12" hidden="false" customHeight="false" outlineLevel="0" collapsed="false">
      <c r="BS6058" s="96" t="n">
        <f aca="false">BR6058-2.5</f>
        <v>-2.5</v>
      </c>
    </row>
    <row r="6059" customFormat="false" ht="12" hidden="false" customHeight="false" outlineLevel="0" collapsed="false">
      <c r="BS6059" s="96" t="n">
        <f aca="false">BR6059-2.5</f>
        <v>-2.5</v>
      </c>
    </row>
    <row r="6060" customFormat="false" ht="12" hidden="false" customHeight="false" outlineLevel="0" collapsed="false">
      <c r="BS6060" s="96" t="n">
        <f aca="false">BR6060-2.5</f>
        <v>-2.5</v>
      </c>
    </row>
    <row r="6061" customFormat="false" ht="12" hidden="false" customHeight="false" outlineLevel="0" collapsed="false">
      <c r="BS6061" s="96" t="n">
        <f aca="false">BR6061-2.5</f>
        <v>-2.5</v>
      </c>
    </row>
    <row r="6062" customFormat="false" ht="12" hidden="false" customHeight="false" outlineLevel="0" collapsed="false">
      <c r="BS6062" s="96" t="n">
        <f aca="false">BR6062-2.5</f>
        <v>-2.5</v>
      </c>
    </row>
    <row r="6063" customFormat="false" ht="12" hidden="false" customHeight="false" outlineLevel="0" collapsed="false">
      <c r="BS6063" s="96" t="n">
        <f aca="false">BR6063-2.5</f>
        <v>-2.5</v>
      </c>
    </row>
    <row r="6064" customFormat="false" ht="12" hidden="false" customHeight="false" outlineLevel="0" collapsed="false">
      <c r="BS6064" s="96" t="n">
        <f aca="false">BR6064-2.5</f>
        <v>-2.5</v>
      </c>
    </row>
    <row r="6065" customFormat="false" ht="12" hidden="false" customHeight="false" outlineLevel="0" collapsed="false">
      <c r="BS6065" s="96" t="n">
        <f aca="false">BR6065-2.5</f>
        <v>-2.5</v>
      </c>
    </row>
    <row r="6066" customFormat="false" ht="12" hidden="false" customHeight="false" outlineLevel="0" collapsed="false">
      <c r="BS6066" s="96" t="n">
        <f aca="false">BR6066-2.5</f>
        <v>-2.5</v>
      </c>
    </row>
    <row r="6067" customFormat="false" ht="12" hidden="false" customHeight="false" outlineLevel="0" collapsed="false">
      <c r="BS6067" s="96" t="n">
        <f aca="false">BR6067-2.5</f>
        <v>-2.5</v>
      </c>
    </row>
    <row r="6068" customFormat="false" ht="12" hidden="false" customHeight="false" outlineLevel="0" collapsed="false">
      <c r="BS6068" s="96" t="n">
        <f aca="false">BR6068-2.5</f>
        <v>-2.5</v>
      </c>
    </row>
    <row r="6069" customFormat="false" ht="12" hidden="false" customHeight="false" outlineLevel="0" collapsed="false">
      <c r="BS6069" s="96" t="n">
        <f aca="false">BR6069-2.5</f>
        <v>-2.5</v>
      </c>
    </row>
    <row r="6070" customFormat="false" ht="12" hidden="false" customHeight="false" outlineLevel="0" collapsed="false">
      <c r="BS6070" s="96" t="n">
        <f aca="false">BR6070-2.5</f>
        <v>-2.5</v>
      </c>
    </row>
    <row r="6071" customFormat="false" ht="12" hidden="false" customHeight="false" outlineLevel="0" collapsed="false">
      <c r="BS6071" s="96" t="n">
        <f aca="false">BR6071-2.5</f>
        <v>-2.5</v>
      </c>
    </row>
    <row r="6072" customFormat="false" ht="12" hidden="false" customHeight="false" outlineLevel="0" collapsed="false">
      <c r="BS6072" s="96" t="n">
        <f aca="false">BR6072-2.5</f>
        <v>-2.5</v>
      </c>
    </row>
    <row r="6073" customFormat="false" ht="12" hidden="false" customHeight="false" outlineLevel="0" collapsed="false">
      <c r="BS6073" s="96" t="n">
        <f aca="false">BR6073-2.5</f>
        <v>-2.5</v>
      </c>
    </row>
    <row r="6074" customFormat="false" ht="12" hidden="false" customHeight="false" outlineLevel="0" collapsed="false">
      <c r="BS6074" s="96" t="n">
        <f aca="false">BR6074-2.5</f>
        <v>-2.5</v>
      </c>
    </row>
    <row r="6075" customFormat="false" ht="12" hidden="false" customHeight="false" outlineLevel="0" collapsed="false">
      <c r="BS6075" s="96" t="n">
        <f aca="false">BR6075-2.5</f>
        <v>-2.5</v>
      </c>
    </row>
    <row r="6076" customFormat="false" ht="12" hidden="false" customHeight="false" outlineLevel="0" collapsed="false">
      <c r="BS6076" s="96" t="n">
        <f aca="false">BR6076-2.5</f>
        <v>-2.5</v>
      </c>
    </row>
    <row r="6077" customFormat="false" ht="12" hidden="false" customHeight="false" outlineLevel="0" collapsed="false">
      <c r="BS6077" s="96" t="n">
        <f aca="false">BR6077-2.5</f>
        <v>-2.5</v>
      </c>
    </row>
    <row r="6078" customFormat="false" ht="12" hidden="false" customHeight="false" outlineLevel="0" collapsed="false">
      <c r="BS6078" s="96" t="n">
        <f aca="false">BR6078-2.5</f>
        <v>-2.5</v>
      </c>
    </row>
    <row r="6079" customFormat="false" ht="12" hidden="false" customHeight="false" outlineLevel="0" collapsed="false">
      <c r="BS6079" s="96" t="n">
        <f aca="false">BR6079-2.5</f>
        <v>-2.5</v>
      </c>
    </row>
    <row r="6080" customFormat="false" ht="12" hidden="false" customHeight="false" outlineLevel="0" collapsed="false">
      <c r="BS6080" s="96" t="n">
        <f aca="false">BR6080-2.5</f>
        <v>-2.5</v>
      </c>
    </row>
    <row r="6081" customFormat="false" ht="12" hidden="false" customHeight="false" outlineLevel="0" collapsed="false">
      <c r="BS6081" s="96" t="n">
        <f aca="false">BR6081-2.5</f>
        <v>-2.5</v>
      </c>
    </row>
    <row r="6082" customFormat="false" ht="12" hidden="false" customHeight="false" outlineLevel="0" collapsed="false">
      <c r="BS6082" s="96" t="n">
        <f aca="false">BR6082-2.5</f>
        <v>-2.5</v>
      </c>
    </row>
    <row r="6083" customFormat="false" ht="12" hidden="false" customHeight="false" outlineLevel="0" collapsed="false">
      <c r="BS6083" s="96" t="n">
        <f aca="false">BR6083-2.5</f>
        <v>-2.5</v>
      </c>
    </row>
    <row r="6084" customFormat="false" ht="12" hidden="false" customHeight="false" outlineLevel="0" collapsed="false">
      <c r="BS6084" s="96" t="n">
        <f aca="false">BR6084-2.5</f>
        <v>-2.5</v>
      </c>
    </row>
    <row r="6085" customFormat="false" ht="12" hidden="false" customHeight="false" outlineLevel="0" collapsed="false">
      <c r="BS6085" s="96" t="n">
        <f aca="false">BR6085-2.5</f>
        <v>-2.5</v>
      </c>
    </row>
    <row r="6086" customFormat="false" ht="12" hidden="false" customHeight="false" outlineLevel="0" collapsed="false">
      <c r="BS6086" s="96" t="n">
        <f aca="false">BR6086-2.5</f>
        <v>-2.5</v>
      </c>
    </row>
    <row r="6087" customFormat="false" ht="12" hidden="false" customHeight="false" outlineLevel="0" collapsed="false">
      <c r="BS6087" s="96" t="n">
        <f aca="false">BR6087-2.5</f>
        <v>-2.5</v>
      </c>
    </row>
    <row r="6088" customFormat="false" ht="12" hidden="false" customHeight="false" outlineLevel="0" collapsed="false">
      <c r="BS6088" s="96" t="n">
        <f aca="false">BR6088-2.5</f>
        <v>-2.5</v>
      </c>
    </row>
    <row r="6089" customFormat="false" ht="12" hidden="false" customHeight="false" outlineLevel="0" collapsed="false">
      <c r="BS6089" s="96" t="n">
        <f aca="false">BR6089-2.5</f>
        <v>-2.5</v>
      </c>
    </row>
    <row r="6090" customFormat="false" ht="12" hidden="false" customHeight="false" outlineLevel="0" collapsed="false">
      <c r="BS6090" s="96" t="n">
        <f aca="false">BR6090-2.5</f>
        <v>-2.5</v>
      </c>
    </row>
    <row r="6091" customFormat="false" ht="12" hidden="false" customHeight="false" outlineLevel="0" collapsed="false">
      <c r="BS6091" s="96" t="n">
        <f aca="false">BR6091-2.5</f>
        <v>-2.5</v>
      </c>
    </row>
    <row r="6092" customFormat="false" ht="12" hidden="false" customHeight="false" outlineLevel="0" collapsed="false">
      <c r="BS6092" s="96" t="n">
        <f aca="false">BR6092-2.5</f>
        <v>-2.5</v>
      </c>
    </row>
    <row r="6093" customFormat="false" ht="12" hidden="false" customHeight="false" outlineLevel="0" collapsed="false">
      <c r="BS6093" s="96" t="n">
        <f aca="false">BR6093-2.5</f>
        <v>-2.5</v>
      </c>
    </row>
    <row r="6094" customFormat="false" ht="12" hidden="false" customHeight="false" outlineLevel="0" collapsed="false">
      <c r="BS6094" s="96" t="n">
        <f aca="false">BR6094-2.5</f>
        <v>-2.5</v>
      </c>
    </row>
    <row r="6095" customFormat="false" ht="12" hidden="false" customHeight="false" outlineLevel="0" collapsed="false">
      <c r="BS6095" s="96" t="n">
        <f aca="false">BR6095-2.5</f>
        <v>-2.5</v>
      </c>
    </row>
    <row r="6096" customFormat="false" ht="12" hidden="false" customHeight="false" outlineLevel="0" collapsed="false">
      <c r="BS6096" s="96" t="n">
        <f aca="false">BR6096-2.5</f>
        <v>-2.5</v>
      </c>
    </row>
    <row r="6097" customFormat="false" ht="12" hidden="false" customHeight="false" outlineLevel="0" collapsed="false">
      <c r="BS6097" s="96" t="n">
        <f aca="false">BR6097-2.5</f>
        <v>-2.5</v>
      </c>
    </row>
    <row r="6098" customFormat="false" ht="12" hidden="false" customHeight="false" outlineLevel="0" collapsed="false">
      <c r="BS6098" s="96" t="n">
        <f aca="false">BR6098-2.5</f>
        <v>-2.5</v>
      </c>
    </row>
    <row r="6099" customFormat="false" ht="12" hidden="false" customHeight="false" outlineLevel="0" collapsed="false">
      <c r="BS6099" s="96" t="n">
        <f aca="false">BR6099-2.5</f>
        <v>-2.5</v>
      </c>
    </row>
    <row r="6100" customFormat="false" ht="12" hidden="false" customHeight="false" outlineLevel="0" collapsed="false">
      <c r="BS6100" s="96" t="n">
        <f aca="false">BR6100-2.5</f>
        <v>-2.5</v>
      </c>
    </row>
    <row r="6101" customFormat="false" ht="12" hidden="false" customHeight="false" outlineLevel="0" collapsed="false">
      <c r="BS6101" s="96" t="n">
        <f aca="false">BR6101-2.5</f>
        <v>-2.5</v>
      </c>
    </row>
    <row r="6102" customFormat="false" ht="12" hidden="false" customHeight="false" outlineLevel="0" collapsed="false">
      <c r="BS6102" s="96" t="n">
        <f aca="false">BR6102-2.5</f>
        <v>-2.5</v>
      </c>
    </row>
    <row r="6103" customFormat="false" ht="12" hidden="false" customHeight="false" outlineLevel="0" collapsed="false">
      <c r="BS6103" s="96" t="n">
        <f aca="false">BR6103-2.5</f>
        <v>-2.5</v>
      </c>
    </row>
    <row r="6104" customFormat="false" ht="12" hidden="false" customHeight="false" outlineLevel="0" collapsed="false">
      <c r="BS6104" s="96" t="n">
        <f aca="false">BR6104-2.5</f>
        <v>-2.5</v>
      </c>
    </row>
    <row r="6105" customFormat="false" ht="12" hidden="false" customHeight="false" outlineLevel="0" collapsed="false">
      <c r="BS6105" s="96" t="n">
        <f aca="false">BR6105-2.5</f>
        <v>-2.5</v>
      </c>
    </row>
    <row r="6106" customFormat="false" ht="12" hidden="false" customHeight="false" outlineLevel="0" collapsed="false">
      <c r="BS6106" s="96" t="n">
        <f aca="false">BR6106-2.5</f>
        <v>-2.5</v>
      </c>
    </row>
    <row r="6107" customFormat="false" ht="12" hidden="false" customHeight="false" outlineLevel="0" collapsed="false">
      <c r="BS6107" s="96" t="n">
        <f aca="false">BR6107-2.5</f>
        <v>-2.5</v>
      </c>
    </row>
    <row r="6108" customFormat="false" ht="12" hidden="false" customHeight="false" outlineLevel="0" collapsed="false">
      <c r="BS6108" s="96" t="n">
        <f aca="false">BR6108-2.5</f>
        <v>-2.5</v>
      </c>
    </row>
    <row r="6109" customFormat="false" ht="12" hidden="false" customHeight="false" outlineLevel="0" collapsed="false">
      <c r="BS6109" s="96" t="n">
        <f aca="false">BR6109-2.5</f>
        <v>-2.5</v>
      </c>
    </row>
    <row r="6110" customFormat="false" ht="12" hidden="false" customHeight="false" outlineLevel="0" collapsed="false">
      <c r="BS6110" s="96" t="n">
        <f aca="false">BR6110-2.5</f>
        <v>-2.5</v>
      </c>
    </row>
    <row r="6111" customFormat="false" ht="12" hidden="false" customHeight="false" outlineLevel="0" collapsed="false">
      <c r="BS6111" s="96" t="n">
        <f aca="false">BR6111-2.5</f>
        <v>-2.5</v>
      </c>
    </row>
    <row r="6112" customFormat="false" ht="12" hidden="false" customHeight="false" outlineLevel="0" collapsed="false">
      <c r="BS6112" s="96" t="n">
        <f aca="false">BR6112-2.5</f>
        <v>-2.5</v>
      </c>
    </row>
    <row r="6113" customFormat="false" ht="12" hidden="false" customHeight="false" outlineLevel="0" collapsed="false">
      <c r="BS6113" s="96" t="n">
        <f aca="false">BR6113-2.5</f>
        <v>-2.5</v>
      </c>
    </row>
    <row r="6114" customFormat="false" ht="12" hidden="false" customHeight="false" outlineLevel="0" collapsed="false">
      <c r="BS6114" s="96" t="n">
        <f aca="false">BR6114-2.5</f>
        <v>-2.5</v>
      </c>
    </row>
    <row r="6115" customFormat="false" ht="12" hidden="false" customHeight="false" outlineLevel="0" collapsed="false">
      <c r="BS6115" s="96" t="n">
        <f aca="false">BR6115-2.5</f>
        <v>-2.5</v>
      </c>
    </row>
    <row r="6116" customFormat="false" ht="12" hidden="false" customHeight="false" outlineLevel="0" collapsed="false">
      <c r="BS6116" s="96" t="n">
        <f aca="false">BR6116-2.5</f>
        <v>-2.5</v>
      </c>
    </row>
    <row r="6117" customFormat="false" ht="12" hidden="false" customHeight="false" outlineLevel="0" collapsed="false">
      <c r="BS6117" s="96" t="n">
        <f aca="false">BR6117-2.5</f>
        <v>-2.5</v>
      </c>
    </row>
    <row r="6118" customFormat="false" ht="12" hidden="false" customHeight="false" outlineLevel="0" collapsed="false">
      <c r="BS6118" s="96" t="n">
        <f aca="false">BR6118-2.5</f>
        <v>-2.5</v>
      </c>
    </row>
    <row r="6119" customFormat="false" ht="12" hidden="false" customHeight="false" outlineLevel="0" collapsed="false">
      <c r="BS6119" s="96" t="n">
        <f aca="false">BR6119-2.5</f>
        <v>-2.5</v>
      </c>
    </row>
    <row r="6120" customFormat="false" ht="12" hidden="false" customHeight="false" outlineLevel="0" collapsed="false">
      <c r="BS6120" s="96" t="n">
        <f aca="false">BR6120-2.5</f>
        <v>-2.5</v>
      </c>
    </row>
    <row r="6121" customFormat="false" ht="12" hidden="false" customHeight="false" outlineLevel="0" collapsed="false">
      <c r="BS6121" s="96" t="n">
        <f aca="false">BR6121-2.5</f>
        <v>-2.5</v>
      </c>
    </row>
    <row r="6122" customFormat="false" ht="12" hidden="false" customHeight="false" outlineLevel="0" collapsed="false">
      <c r="BS6122" s="96" t="n">
        <f aca="false">BR6122-2.5</f>
        <v>-2.5</v>
      </c>
    </row>
    <row r="6123" customFormat="false" ht="12" hidden="false" customHeight="false" outlineLevel="0" collapsed="false">
      <c r="BS6123" s="96" t="n">
        <f aca="false">BR6123-2.5</f>
        <v>-2.5</v>
      </c>
    </row>
    <row r="6124" customFormat="false" ht="12" hidden="false" customHeight="false" outlineLevel="0" collapsed="false">
      <c r="BS6124" s="96" t="n">
        <f aca="false">BR6124-2.5</f>
        <v>-2.5</v>
      </c>
    </row>
    <row r="6125" customFormat="false" ht="12" hidden="false" customHeight="false" outlineLevel="0" collapsed="false">
      <c r="BS6125" s="96" t="n">
        <f aca="false">BR6125-2.5</f>
        <v>-2.5</v>
      </c>
    </row>
    <row r="6126" customFormat="false" ht="12" hidden="false" customHeight="false" outlineLevel="0" collapsed="false">
      <c r="BS6126" s="96" t="n">
        <f aca="false">BR6126-2.5</f>
        <v>-2.5</v>
      </c>
    </row>
    <row r="6127" customFormat="false" ht="12" hidden="false" customHeight="false" outlineLevel="0" collapsed="false">
      <c r="BS6127" s="96" t="n">
        <f aca="false">BR6127-2.5</f>
        <v>-2.5</v>
      </c>
    </row>
    <row r="6128" customFormat="false" ht="12" hidden="false" customHeight="false" outlineLevel="0" collapsed="false">
      <c r="BS6128" s="96" t="n">
        <f aca="false">BR6128-2.5</f>
        <v>-2.5</v>
      </c>
    </row>
    <row r="6129" customFormat="false" ht="12" hidden="false" customHeight="false" outlineLevel="0" collapsed="false">
      <c r="BS6129" s="96" t="n">
        <f aca="false">BR6129-2.5</f>
        <v>-2.5</v>
      </c>
    </row>
    <row r="6130" customFormat="false" ht="12" hidden="false" customHeight="false" outlineLevel="0" collapsed="false">
      <c r="BS6130" s="96" t="n">
        <f aca="false">BR6130-2.5</f>
        <v>-2.5</v>
      </c>
    </row>
    <row r="6131" customFormat="false" ht="12" hidden="false" customHeight="false" outlineLevel="0" collapsed="false">
      <c r="BS6131" s="96" t="n">
        <f aca="false">BR6131-2.5</f>
        <v>-2.5</v>
      </c>
    </row>
    <row r="6132" customFormat="false" ht="12" hidden="false" customHeight="false" outlineLevel="0" collapsed="false">
      <c r="BS6132" s="96" t="n">
        <f aca="false">BR6132-2.5</f>
        <v>-2.5</v>
      </c>
    </row>
    <row r="6133" customFormat="false" ht="12" hidden="false" customHeight="false" outlineLevel="0" collapsed="false">
      <c r="BS6133" s="96" t="n">
        <f aca="false">BR6133-2.5</f>
        <v>-2.5</v>
      </c>
    </row>
    <row r="6134" customFormat="false" ht="12" hidden="false" customHeight="false" outlineLevel="0" collapsed="false">
      <c r="BS6134" s="96" t="n">
        <f aca="false">BR6134-2.5</f>
        <v>-2.5</v>
      </c>
    </row>
    <row r="6135" customFormat="false" ht="12" hidden="false" customHeight="false" outlineLevel="0" collapsed="false">
      <c r="BS6135" s="96" t="n">
        <f aca="false">BR6135-2.5</f>
        <v>-2.5</v>
      </c>
    </row>
    <row r="6136" customFormat="false" ht="12" hidden="false" customHeight="false" outlineLevel="0" collapsed="false">
      <c r="BS6136" s="96" t="n">
        <f aca="false">BR6136-2.5</f>
        <v>-2.5</v>
      </c>
    </row>
    <row r="6137" customFormat="false" ht="12" hidden="false" customHeight="false" outlineLevel="0" collapsed="false">
      <c r="BS6137" s="96" t="n">
        <f aca="false">BR6137-2.5</f>
        <v>-2.5</v>
      </c>
    </row>
    <row r="6138" customFormat="false" ht="12" hidden="false" customHeight="false" outlineLevel="0" collapsed="false">
      <c r="BS6138" s="96" t="n">
        <f aca="false">BR6138-2.5</f>
        <v>-2.5</v>
      </c>
    </row>
    <row r="6139" customFormat="false" ht="12" hidden="false" customHeight="false" outlineLevel="0" collapsed="false">
      <c r="BS6139" s="96" t="n">
        <f aca="false">BR6139-2.5</f>
        <v>-2.5</v>
      </c>
    </row>
    <row r="6140" customFormat="false" ht="12" hidden="false" customHeight="false" outlineLevel="0" collapsed="false">
      <c r="BS6140" s="96" t="n">
        <f aca="false">BR6140-2.5</f>
        <v>-2.5</v>
      </c>
    </row>
    <row r="6141" customFormat="false" ht="12" hidden="false" customHeight="false" outlineLevel="0" collapsed="false">
      <c r="BS6141" s="96" t="n">
        <f aca="false">BR6141-2.5</f>
        <v>-2.5</v>
      </c>
    </row>
    <row r="6142" customFormat="false" ht="12" hidden="false" customHeight="false" outlineLevel="0" collapsed="false">
      <c r="BS6142" s="96" t="n">
        <f aca="false">BR6142-2.5</f>
        <v>-2.5</v>
      </c>
    </row>
    <row r="6143" customFormat="false" ht="12" hidden="false" customHeight="false" outlineLevel="0" collapsed="false">
      <c r="BS6143" s="96" t="n">
        <f aca="false">BR6143-2.5</f>
        <v>-2.5</v>
      </c>
    </row>
    <row r="6144" customFormat="false" ht="12" hidden="false" customHeight="false" outlineLevel="0" collapsed="false">
      <c r="BS6144" s="96" t="n">
        <f aca="false">BR6144-2.5</f>
        <v>-2.5</v>
      </c>
    </row>
    <row r="6145" customFormat="false" ht="12" hidden="false" customHeight="false" outlineLevel="0" collapsed="false">
      <c r="BS6145" s="96" t="n">
        <f aca="false">BR6145-2.5</f>
        <v>-2.5</v>
      </c>
    </row>
    <row r="6146" customFormat="false" ht="12" hidden="false" customHeight="false" outlineLevel="0" collapsed="false">
      <c r="BS6146" s="96" t="n">
        <f aca="false">BR6146-2.5</f>
        <v>-2.5</v>
      </c>
    </row>
    <row r="6147" customFormat="false" ht="12" hidden="false" customHeight="false" outlineLevel="0" collapsed="false">
      <c r="BS6147" s="96" t="n">
        <f aca="false">BR6147-2.5</f>
        <v>-2.5</v>
      </c>
    </row>
    <row r="6148" customFormat="false" ht="12" hidden="false" customHeight="false" outlineLevel="0" collapsed="false">
      <c r="BS6148" s="96" t="n">
        <f aca="false">BR6148-2.5</f>
        <v>-2.5</v>
      </c>
    </row>
    <row r="6149" customFormat="false" ht="12" hidden="false" customHeight="false" outlineLevel="0" collapsed="false">
      <c r="BS6149" s="96" t="n">
        <f aca="false">BR6149-2.5</f>
        <v>-2.5</v>
      </c>
    </row>
    <row r="6150" customFormat="false" ht="12" hidden="false" customHeight="false" outlineLevel="0" collapsed="false">
      <c r="BS6150" s="96" t="n">
        <f aca="false">BR6150-2.5</f>
        <v>-2.5</v>
      </c>
    </row>
    <row r="6151" customFormat="false" ht="12" hidden="false" customHeight="false" outlineLevel="0" collapsed="false">
      <c r="BS6151" s="96" t="n">
        <f aca="false">BR6151-2.5</f>
        <v>-2.5</v>
      </c>
    </row>
    <row r="6152" customFormat="false" ht="12" hidden="false" customHeight="false" outlineLevel="0" collapsed="false">
      <c r="BS6152" s="96" t="n">
        <f aca="false">BR6152-2.5</f>
        <v>-2.5</v>
      </c>
    </row>
    <row r="6153" customFormat="false" ht="12" hidden="false" customHeight="false" outlineLevel="0" collapsed="false">
      <c r="BS6153" s="96" t="n">
        <f aca="false">BR6153-2.5</f>
        <v>-2.5</v>
      </c>
    </row>
    <row r="6154" customFormat="false" ht="12" hidden="false" customHeight="false" outlineLevel="0" collapsed="false">
      <c r="BS6154" s="96" t="n">
        <f aca="false">BR6154-2.5</f>
        <v>-2.5</v>
      </c>
    </row>
    <row r="6155" customFormat="false" ht="12" hidden="false" customHeight="false" outlineLevel="0" collapsed="false">
      <c r="BS6155" s="96" t="n">
        <f aca="false">BR6155-2.5</f>
        <v>-2.5</v>
      </c>
    </row>
    <row r="6156" customFormat="false" ht="12" hidden="false" customHeight="false" outlineLevel="0" collapsed="false">
      <c r="BS6156" s="96" t="n">
        <f aca="false">BR6156-2.5</f>
        <v>-2.5</v>
      </c>
    </row>
    <row r="6157" customFormat="false" ht="12" hidden="false" customHeight="false" outlineLevel="0" collapsed="false">
      <c r="BS6157" s="96" t="n">
        <f aca="false">BR6157-2.5</f>
        <v>-2.5</v>
      </c>
    </row>
    <row r="6158" customFormat="false" ht="12" hidden="false" customHeight="false" outlineLevel="0" collapsed="false">
      <c r="BS6158" s="96" t="n">
        <f aca="false">BR6158-2.5</f>
        <v>-2.5</v>
      </c>
    </row>
    <row r="6159" customFormat="false" ht="12" hidden="false" customHeight="false" outlineLevel="0" collapsed="false">
      <c r="BS6159" s="96" t="n">
        <f aca="false">BR6159-2.5</f>
        <v>-2.5</v>
      </c>
    </row>
    <row r="6160" customFormat="false" ht="12" hidden="false" customHeight="false" outlineLevel="0" collapsed="false">
      <c r="BS6160" s="96" t="n">
        <f aca="false">BR6160-2.5</f>
        <v>-2.5</v>
      </c>
    </row>
    <row r="6161" customFormat="false" ht="12" hidden="false" customHeight="false" outlineLevel="0" collapsed="false">
      <c r="BS6161" s="96" t="n">
        <f aca="false">BR6161-2.5</f>
        <v>-2.5</v>
      </c>
    </row>
    <row r="6162" customFormat="false" ht="12" hidden="false" customHeight="false" outlineLevel="0" collapsed="false">
      <c r="BS6162" s="96" t="n">
        <f aca="false">BR6162-2.5</f>
        <v>-2.5</v>
      </c>
    </row>
    <row r="6163" customFormat="false" ht="12" hidden="false" customHeight="false" outlineLevel="0" collapsed="false">
      <c r="BS6163" s="96" t="n">
        <f aca="false">BR6163-2.5</f>
        <v>-2.5</v>
      </c>
    </row>
    <row r="6164" customFormat="false" ht="12" hidden="false" customHeight="false" outlineLevel="0" collapsed="false">
      <c r="BS6164" s="96" t="n">
        <f aca="false">BR6164-2.5</f>
        <v>-2.5</v>
      </c>
    </row>
    <row r="6165" customFormat="false" ht="12" hidden="false" customHeight="false" outlineLevel="0" collapsed="false">
      <c r="BS6165" s="96" t="n">
        <f aca="false">BR6165-2.5</f>
        <v>-2.5</v>
      </c>
    </row>
    <row r="6166" customFormat="false" ht="12" hidden="false" customHeight="false" outlineLevel="0" collapsed="false">
      <c r="BS6166" s="96" t="n">
        <f aca="false">BR6166-2.5</f>
        <v>-2.5</v>
      </c>
    </row>
    <row r="6167" customFormat="false" ht="12" hidden="false" customHeight="false" outlineLevel="0" collapsed="false">
      <c r="BS6167" s="96" t="n">
        <f aca="false">BR6167-2.5</f>
        <v>-2.5</v>
      </c>
    </row>
    <row r="6168" customFormat="false" ht="12" hidden="false" customHeight="false" outlineLevel="0" collapsed="false">
      <c r="BS6168" s="96" t="n">
        <f aca="false">BR6168-2.5</f>
        <v>-2.5</v>
      </c>
    </row>
    <row r="6169" customFormat="false" ht="12" hidden="false" customHeight="false" outlineLevel="0" collapsed="false">
      <c r="BS6169" s="96" t="n">
        <f aca="false">BR6169-2.5</f>
        <v>-2.5</v>
      </c>
    </row>
    <row r="6170" customFormat="false" ht="12" hidden="false" customHeight="false" outlineLevel="0" collapsed="false">
      <c r="BS6170" s="96" t="n">
        <f aca="false">BR6170-2.5</f>
        <v>-2.5</v>
      </c>
    </row>
    <row r="6171" customFormat="false" ht="12" hidden="false" customHeight="false" outlineLevel="0" collapsed="false">
      <c r="BS6171" s="96" t="n">
        <f aca="false">BR6171-2.5</f>
        <v>-2.5</v>
      </c>
    </row>
    <row r="6172" customFormat="false" ht="12" hidden="false" customHeight="false" outlineLevel="0" collapsed="false">
      <c r="BS6172" s="96" t="n">
        <f aca="false">BR6172-2.5</f>
        <v>-2.5</v>
      </c>
    </row>
    <row r="6173" customFormat="false" ht="12" hidden="false" customHeight="false" outlineLevel="0" collapsed="false">
      <c r="BS6173" s="96" t="n">
        <f aca="false">BR6173-2.5</f>
        <v>-2.5</v>
      </c>
    </row>
    <row r="6174" customFormat="false" ht="12" hidden="false" customHeight="false" outlineLevel="0" collapsed="false">
      <c r="BS6174" s="96" t="n">
        <f aca="false">BR6174-2.5</f>
        <v>-2.5</v>
      </c>
    </row>
    <row r="6175" customFormat="false" ht="12" hidden="false" customHeight="false" outlineLevel="0" collapsed="false">
      <c r="BS6175" s="96" t="n">
        <f aca="false">BR6175-2.5</f>
        <v>-2.5</v>
      </c>
    </row>
    <row r="6176" customFormat="false" ht="12" hidden="false" customHeight="false" outlineLevel="0" collapsed="false">
      <c r="BS6176" s="96" t="n">
        <f aca="false">BR6176-2.5</f>
        <v>-2.5</v>
      </c>
    </row>
    <row r="6177" customFormat="false" ht="12" hidden="false" customHeight="false" outlineLevel="0" collapsed="false">
      <c r="BS6177" s="96" t="n">
        <f aca="false">BR6177-2.5</f>
        <v>-2.5</v>
      </c>
    </row>
    <row r="6178" customFormat="false" ht="12" hidden="false" customHeight="false" outlineLevel="0" collapsed="false">
      <c r="BS6178" s="96" t="n">
        <f aca="false">BR6178-2.5</f>
        <v>-2.5</v>
      </c>
    </row>
    <row r="6179" customFormat="false" ht="12" hidden="false" customHeight="false" outlineLevel="0" collapsed="false">
      <c r="BS6179" s="96" t="n">
        <f aca="false">BR6179-2.5</f>
        <v>-2.5</v>
      </c>
    </row>
    <row r="6180" customFormat="false" ht="12" hidden="false" customHeight="false" outlineLevel="0" collapsed="false">
      <c r="BS6180" s="96" t="n">
        <f aca="false">BR6180-2.5</f>
        <v>-2.5</v>
      </c>
    </row>
    <row r="6181" customFormat="false" ht="12" hidden="false" customHeight="false" outlineLevel="0" collapsed="false">
      <c r="BS6181" s="96" t="n">
        <f aca="false">BR6181-2.5</f>
        <v>-2.5</v>
      </c>
    </row>
    <row r="6182" customFormat="false" ht="12" hidden="false" customHeight="false" outlineLevel="0" collapsed="false">
      <c r="BS6182" s="96" t="n">
        <f aca="false">BR6182-2.5</f>
        <v>-2.5</v>
      </c>
    </row>
    <row r="6183" customFormat="false" ht="12" hidden="false" customHeight="false" outlineLevel="0" collapsed="false">
      <c r="BS6183" s="96" t="n">
        <f aca="false">BR6183-2.5</f>
        <v>-2.5</v>
      </c>
    </row>
    <row r="6184" customFormat="false" ht="12" hidden="false" customHeight="false" outlineLevel="0" collapsed="false">
      <c r="BS6184" s="96" t="n">
        <f aca="false">BR6184-2.5</f>
        <v>-2.5</v>
      </c>
    </row>
    <row r="6185" customFormat="false" ht="12" hidden="false" customHeight="false" outlineLevel="0" collapsed="false">
      <c r="BS6185" s="96" t="n">
        <f aca="false">BR6185-2.5</f>
        <v>-2.5</v>
      </c>
    </row>
    <row r="6186" customFormat="false" ht="12" hidden="false" customHeight="false" outlineLevel="0" collapsed="false">
      <c r="BS6186" s="96" t="n">
        <f aca="false">BR6186-2.5</f>
        <v>-2.5</v>
      </c>
    </row>
    <row r="6187" customFormat="false" ht="12" hidden="false" customHeight="false" outlineLevel="0" collapsed="false">
      <c r="BS6187" s="96" t="n">
        <f aca="false">BR6187-2.5</f>
        <v>-2.5</v>
      </c>
    </row>
    <row r="6188" customFormat="false" ht="12" hidden="false" customHeight="false" outlineLevel="0" collapsed="false">
      <c r="BS6188" s="96" t="n">
        <f aca="false">BR6188-2.5</f>
        <v>-2.5</v>
      </c>
    </row>
    <row r="6189" customFormat="false" ht="12" hidden="false" customHeight="false" outlineLevel="0" collapsed="false">
      <c r="BS6189" s="96" t="n">
        <f aca="false">BR6189-2.5</f>
        <v>-2.5</v>
      </c>
    </row>
    <row r="6190" customFormat="false" ht="12" hidden="false" customHeight="false" outlineLevel="0" collapsed="false">
      <c r="BS6190" s="96" t="n">
        <f aca="false">BR6190-2.5</f>
        <v>-2.5</v>
      </c>
    </row>
    <row r="6191" customFormat="false" ht="12" hidden="false" customHeight="false" outlineLevel="0" collapsed="false">
      <c r="BS6191" s="96" t="n">
        <f aca="false">BR6191-2.5</f>
        <v>-2.5</v>
      </c>
    </row>
    <row r="6192" customFormat="false" ht="12" hidden="false" customHeight="false" outlineLevel="0" collapsed="false">
      <c r="BS6192" s="96" t="n">
        <f aca="false">BR6192-2.5</f>
        <v>-2.5</v>
      </c>
    </row>
    <row r="6193" customFormat="false" ht="12" hidden="false" customHeight="false" outlineLevel="0" collapsed="false">
      <c r="BS6193" s="96" t="n">
        <f aca="false">BR6193-2.5</f>
        <v>-2.5</v>
      </c>
    </row>
    <row r="6194" customFormat="false" ht="12" hidden="false" customHeight="false" outlineLevel="0" collapsed="false">
      <c r="BS6194" s="96" t="n">
        <f aca="false">BR6194-2.5</f>
        <v>-2.5</v>
      </c>
    </row>
    <row r="6195" customFormat="false" ht="12" hidden="false" customHeight="false" outlineLevel="0" collapsed="false">
      <c r="BS6195" s="96" t="n">
        <f aca="false">BR6195-2.5</f>
        <v>-2.5</v>
      </c>
    </row>
    <row r="6196" customFormat="false" ht="12" hidden="false" customHeight="false" outlineLevel="0" collapsed="false">
      <c r="BS6196" s="96" t="n">
        <f aca="false">BR6196-2.5</f>
        <v>-2.5</v>
      </c>
    </row>
    <row r="6197" customFormat="false" ht="12" hidden="false" customHeight="false" outlineLevel="0" collapsed="false">
      <c r="BS6197" s="96" t="n">
        <f aca="false">BR6197-2.5</f>
        <v>-2.5</v>
      </c>
    </row>
    <row r="6198" customFormat="false" ht="12" hidden="false" customHeight="false" outlineLevel="0" collapsed="false">
      <c r="BS6198" s="96" t="n">
        <f aca="false">BR6198-2.5</f>
        <v>-2.5</v>
      </c>
    </row>
    <row r="6199" customFormat="false" ht="12" hidden="false" customHeight="false" outlineLevel="0" collapsed="false">
      <c r="BS6199" s="96" t="n">
        <f aca="false">BR6199-2.5</f>
        <v>-2.5</v>
      </c>
    </row>
    <row r="6200" customFormat="false" ht="12" hidden="false" customHeight="false" outlineLevel="0" collapsed="false">
      <c r="BS6200" s="96" t="n">
        <f aca="false">BR6200-2.5</f>
        <v>-2.5</v>
      </c>
    </row>
    <row r="6201" customFormat="false" ht="12" hidden="false" customHeight="false" outlineLevel="0" collapsed="false">
      <c r="BS6201" s="96" t="n">
        <f aca="false">BR6201-2.5</f>
        <v>-2.5</v>
      </c>
    </row>
    <row r="6202" customFormat="false" ht="12" hidden="false" customHeight="false" outlineLevel="0" collapsed="false">
      <c r="BS6202" s="96" t="n">
        <f aca="false">BR6202-2.5</f>
        <v>-2.5</v>
      </c>
    </row>
    <row r="6203" customFormat="false" ht="12" hidden="false" customHeight="false" outlineLevel="0" collapsed="false">
      <c r="BS6203" s="96" t="n">
        <f aca="false">BR6203-2.5</f>
        <v>-2.5</v>
      </c>
    </row>
    <row r="6204" customFormat="false" ht="12" hidden="false" customHeight="false" outlineLevel="0" collapsed="false">
      <c r="BS6204" s="96" t="n">
        <f aca="false">BR6204-2.5</f>
        <v>-2.5</v>
      </c>
    </row>
    <row r="6205" customFormat="false" ht="12" hidden="false" customHeight="false" outlineLevel="0" collapsed="false">
      <c r="BS6205" s="96" t="n">
        <f aca="false">BR6205-2.5</f>
        <v>-2.5</v>
      </c>
    </row>
    <row r="6206" customFormat="false" ht="12" hidden="false" customHeight="false" outlineLevel="0" collapsed="false">
      <c r="BS6206" s="96" t="n">
        <f aca="false">BR6206-2.5</f>
        <v>-2.5</v>
      </c>
    </row>
    <row r="6207" customFormat="false" ht="12" hidden="false" customHeight="false" outlineLevel="0" collapsed="false">
      <c r="BS6207" s="96" t="n">
        <f aca="false">BR6207-2.5</f>
        <v>-2.5</v>
      </c>
    </row>
    <row r="6208" customFormat="false" ht="12" hidden="false" customHeight="false" outlineLevel="0" collapsed="false">
      <c r="BS6208" s="96" t="n">
        <f aca="false">BR6208-2.5</f>
        <v>-2.5</v>
      </c>
    </row>
    <row r="6209" customFormat="false" ht="12" hidden="false" customHeight="false" outlineLevel="0" collapsed="false">
      <c r="BS6209" s="96" t="n">
        <f aca="false">BR6209-2.5</f>
        <v>-2.5</v>
      </c>
    </row>
    <row r="6210" customFormat="false" ht="12" hidden="false" customHeight="false" outlineLevel="0" collapsed="false">
      <c r="BS6210" s="96" t="n">
        <f aca="false">BR6210-2.5</f>
        <v>-2.5</v>
      </c>
    </row>
    <row r="6211" customFormat="false" ht="12" hidden="false" customHeight="false" outlineLevel="0" collapsed="false">
      <c r="BS6211" s="96" t="n">
        <f aca="false">BR6211-2.5</f>
        <v>-2.5</v>
      </c>
    </row>
    <row r="6212" customFormat="false" ht="12" hidden="false" customHeight="false" outlineLevel="0" collapsed="false">
      <c r="BS6212" s="96" t="n">
        <f aca="false">BR6212-2.5</f>
        <v>-2.5</v>
      </c>
    </row>
    <row r="6213" customFormat="false" ht="12" hidden="false" customHeight="false" outlineLevel="0" collapsed="false">
      <c r="BS6213" s="96" t="n">
        <f aca="false">BR6213-2.5</f>
        <v>-2.5</v>
      </c>
    </row>
    <row r="6214" customFormat="false" ht="12" hidden="false" customHeight="false" outlineLevel="0" collapsed="false">
      <c r="BS6214" s="96" t="n">
        <f aca="false">BR6214-2.5</f>
        <v>-2.5</v>
      </c>
    </row>
    <row r="6215" customFormat="false" ht="12" hidden="false" customHeight="false" outlineLevel="0" collapsed="false">
      <c r="BS6215" s="96" t="n">
        <f aca="false">BR6215-2.5</f>
        <v>-2.5</v>
      </c>
    </row>
    <row r="6216" customFormat="false" ht="12" hidden="false" customHeight="false" outlineLevel="0" collapsed="false">
      <c r="BS6216" s="96" t="n">
        <f aca="false">BR6216-2.5</f>
        <v>-2.5</v>
      </c>
    </row>
    <row r="6217" customFormat="false" ht="12" hidden="false" customHeight="false" outlineLevel="0" collapsed="false">
      <c r="BS6217" s="96" t="n">
        <f aca="false">BR6217-2.5</f>
        <v>-2.5</v>
      </c>
    </row>
    <row r="6218" customFormat="false" ht="12" hidden="false" customHeight="false" outlineLevel="0" collapsed="false">
      <c r="BS6218" s="96" t="n">
        <f aca="false">BR6218-2.5</f>
        <v>-2.5</v>
      </c>
    </row>
    <row r="6219" customFormat="false" ht="12" hidden="false" customHeight="false" outlineLevel="0" collapsed="false">
      <c r="BS6219" s="96" t="n">
        <f aca="false">BR6219-2.5</f>
        <v>-2.5</v>
      </c>
    </row>
    <row r="6220" customFormat="false" ht="12" hidden="false" customHeight="false" outlineLevel="0" collapsed="false">
      <c r="BS6220" s="96" t="n">
        <f aca="false">BR6220-2.5</f>
        <v>-2.5</v>
      </c>
    </row>
    <row r="6221" customFormat="false" ht="12" hidden="false" customHeight="false" outlineLevel="0" collapsed="false">
      <c r="BS6221" s="96" t="n">
        <f aca="false">BR6221-2.5</f>
        <v>-2.5</v>
      </c>
    </row>
    <row r="6222" customFormat="false" ht="12" hidden="false" customHeight="false" outlineLevel="0" collapsed="false">
      <c r="BS6222" s="96" t="n">
        <f aca="false">BR6222-2.5</f>
        <v>-2.5</v>
      </c>
    </row>
    <row r="6223" customFormat="false" ht="12" hidden="false" customHeight="false" outlineLevel="0" collapsed="false">
      <c r="BS6223" s="96" t="n">
        <f aca="false">BR6223-2.5</f>
        <v>-2.5</v>
      </c>
    </row>
    <row r="6224" customFormat="false" ht="12" hidden="false" customHeight="false" outlineLevel="0" collapsed="false">
      <c r="BS6224" s="96" t="n">
        <f aca="false">BR6224-2.5</f>
        <v>-2.5</v>
      </c>
    </row>
    <row r="6225" customFormat="false" ht="12" hidden="false" customHeight="false" outlineLevel="0" collapsed="false">
      <c r="BS6225" s="96" t="n">
        <f aca="false">BR6225-2.5</f>
        <v>-2.5</v>
      </c>
    </row>
    <row r="6226" customFormat="false" ht="12" hidden="false" customHeight="false" outlineLevel="0" collapsed="false">
      <c r="BS6226" s="96" t="n">
        <f aca="false">BR6226-2.5</f>
        <v>-2.5</v>
      </c>
    </row>
    <row r="6227" customFormat="false" ht="12" hidden="false" customHeight="false" outlineLevel="0" collapsed="false">
      <c r="BS6227" s="96" t="n">
        <f aca="false">BR6227-2.5</f>
        <v>-2.5</v>
      </c>
    </row>
    <row r="6228" customFormat="false" ht="12" hidden="false" customHeight="false" outlineLevel="0" collapsed="false">
      <c r="BS6228" s="96" t="n">
        <f aca="false">BR6228-2.5</f>
        <v>-2.5</v>
      </c>
    </row>
    <row r="6229" customFormat="false" ht="12" hidden="false" customHeight="false" outlineLevel="0" collapsed="false">
      <c r="BS6229" s="96" t="n">
        <f aca="false">BR6229-2.5</f>
        <v>-2.5</v>
      </c>
    </row>
    <row r="6230" customFormat="false" ht="12" hidden="false" customHeight="false" outlineLevel="0" collapsed="false">
      <c r="BS6230" s="96" t="n">
        <f aca="false">BR6230-2.5</f>
        <v>-2.5</v>
      </c>
    </row>
    <row r="6231" customFormat="false" ht="12" hidden="false" customHeight="false" outlineLevel="0" collapsed="false">
      <c r="BS6231" s="96" t="n">
        <f aca="false">BR6231-2.5</f>
        <v>-2.5</v>
      </c>
    </row>
    <row r="6232" customFormat="false" ht="12" hidden="false" customHeight="false" outlineLevel="0" collapsed="false">
      <c r="BS6232" s="96" t="n">
        <f aca="false">BR6232-2.5</f>
        <v>-2.5</v>
      </c>
    </row>
    <row r="6233" customFormat="false" ht="12" hidden="false" customHeight="false" outlineLevel="0" collapsed="false">
      <c r="BS6233" s="96" t="n">
        <f aca="false">BR6233-2.5</f>
        <v>-2.5</v>
      </c>
    </row>
    <row r="6234" customFormat="false" ht="12" hidden="false" customHeight="false" outlineLevel="0" collapsed="false">
      <c r="BS6234" s="96" t="n">
        <f aca="false">BR6234-2.5</f>
        <v>-2.5</v>
      </c>
    </row>
    <row r="6235" customFormat="false" ht="12" hidden="false" customHeight="false" outlineLevel="0" collapsed="false">
      <c r="BS6235" s="96" t="n">
        <f aca="false">BR6235-2.5</f>
        <v>-2.5</v>
      </c>
    </row>
    <row r="6236" customFormat="false" ht="12" hidden="false" customHeight="false" outlineLevel="0" collapsed="false">
      <c r="BS6236" s="96" t="n">
        <f aca="false">BR6236-2.5</f>
        <v>-2.5</v>
      </c>
    </row>
    <row r="6237" customFormat="false" ht="12" hidden="false" customHeight="false" outlineLevel="0" collapsed="false">
      <c r="BS6237" s="96" t="n">
        <f aca="false">BR6237-2.5</f>
        <v>-2.5</v>
      </c>
    </row>
    <row r="6238" customFormat="false" ht="12" hidden="false" customHeight="false" outlineLevel="0" collapsed="false">
      <c r="BS6238" s="96" t="n">
        <f aca="false">BR6238-2.5</f>
        <v>-2.5</v>
      </c>
    </row>
    <row r="6239" customFormat="false" ht="12" hidden="false" customHeight="false" outlineLevel="0" collapsed="false">
      <c r="BS6239" s="96" t="n">
        <f aca="false">BR6239-2.5</f>
        <v>-2.5</v>
      </c>
    </row>
    <row r="6240" customFormat="false" ht="12" hidden="false" customHeight="false" outlineLevel="0" collapsed="false">
      <c r="BS6240" s="96" t="n">
        <f aca="false">BR6240-2.5</f>
        <v>-2.5</v>
      </c>
    </row>
    <row r="6241" customFormat="false" ht="12" hidden="false" customHeight="false" outlineLevel="0" collapsed="false">
      <c r="BS6241" s="96" t="n">
        <f aca="false">BR6241-2.5</f>
        <v>-2.5</v>
      </c>
    </row>
    <row r="6242" customFormat="false" ht="12" hidden="false" customHeight="false" outlineLevel="0" collapsed="false">
      <c r="BS6242" s="96" t="n">
        <f aca="false">BR6242-2.5</f>
        <v>-2.5</v>
      </c>
    </row>
    <row r="6243" customFormat="false" ht="12" hidden="false" customHeight="false" outlineLevel="0" collapsed="false">
      <c r="BS6243" s="96" t="n">
        <f aca="false">BR6243-2.5</f>
        <v>-2.5</v>
      </c>
    </row>
    <row r="6244" customFormat="false" ht="12" hidden="false" customHeight="false" outlineLevel="0" collapsed="false">
      <c r="BS6244" s="96" t="n">
        <f aca="false">BR6244-2.5</f>
        <v>-2.5</v>
      </c>
    </row>
    <row r="6245" customFormat="false" ht="12" hidden="false" customHeight="false" outlineLevel="0" collapsed="false">
      <c r="BS6245" s="96" t="n">
        <f aca="false">BR6245-2.5</f>
        <v>-2.5</v>
      </c>
    </row>
    <row r="6246" customFormat="false" ht="12" hidden="false" customHeight="false" outlineLevel="0" collapsed="false">
      <c r="BS6246" s="96" t="n">
        <f aca="false">BR6246-2.5</f>
        <v>-2.5</v>
      </c>
    </row>
    <row r="6247" customFormat="false" ht="12" hidden="false" customHeight="false" outlineLevel="0" collapsed="false">
      <c r="BS6247" s="96" t="n">
        <f aca="false">BR6247-2.5</f>
        <v>-2.5</v>
      </c>
    </row>
    <row r="6248" customFormat="false" ht="12" hidden="false" customHeight="false" outlineLevel="0" collapsed="false">
      <c r="BS6248" s="96" t="n">
        <f aca="false">BR6248-2.5</f>
        <v>-2.5</v>
      </c>
    </row>
    <row r="6249" customFormat="false" ht="12" hidden="false" customHeight="false" outlineLevel="0" collapsed="false">
      <c r="BS6249" s="96" t="n">
        <f aca="false">BR6249-2.5</f>
        <v>-2.5</v>
      </c>
    </row>
    <row r="6250" customFormat="false" ht="12" hidden="false" customHeight="false" outlineLevel="0" collapsed="false">
      <c r="BS6250" s="96" t="n">
        <f aca="false">BR6250-2.5</f>
        <v>-2.5</v>
      </c>
    </row>
    <row r="6251" customFormat="false" ht="12" hidden="false" customHeight="false" outlineLevel="0" collapsed="false">
      <c r="BS6251" s="96" t="n">
        <f aca="false">BR6251-2.5</f>
        <v>-2.5</v>
      </c>
    </row>
    <row r="6252" customFormat="false" ht="12" hidden="false" customHeight="false" outlineLevel="0" collapsed="false">
      <c r="BS6252" s="96" t="n">
        <f aca="false">BR6252-2.5</f>
        <v>-2.5</v>
      </c>
    </row>
    <row r="6253" customFormat="false" ht="12" hidden="false" customHeight="false" outlineLevel="0" collapsed="false">
      <c r="BS6253" s="96" t="n">
        <f aca="false">BR6253-2.5</f>
        <v>-2.5</v>
      </c>
    </row>
    <row r="6254" customFormat="false" ht="12" hidden="false" customHeight="false" outlineLevel="0" collapsed="false">
      <c r="BS6254" s="96" t="n">
        <f aca="false">BR6254-2.5</f>
        <v>-2.5</v>
      </c>
    </row>
    <row r="6255" customFormat="false" ht="12" hidden="false" customHeight="false" outlineLevel="0" collapsed="false">
      <c r="BS6255" s="96" t="n">
        <f aca="false">BR6255-2.5</f>
        <v>-2.5</v>
      </c>
    </row>
    <row r="6256" customFormat="false" ht="12" hidden="false" customHeight="false" outlineLevel="0" collapsed="false">
      <c r="BS6256" s="96" t="n">
        <f aca="false">BR6256-2.5</f>
        <v>-2.5</v>
      </c>
    </row>
    <row r="6257" customFormat="false" ht="12" hidden="false" customHeight="false" outlineLevel="0" collapsed="false">
      <c r="BS6257" s="96" t="n">
        <f aca="false">BR6257-2.5</f>
        <v>-2.5</v>
      </c>
    </row>
    <row r="6258" customFormat="false" ht="12" hidden="false" customHeight="false" outlineLevel="0" collapsed="false">
      <c r="BS6258" s="96" t="n">
        <f aca="false">BR6258-2.5</f>
        <v>-2.5</v>
      </c>
    </row>
    <row r="6259" customFormat="false" ht="12" hidden="false" customHeight="false" outlineLevel="0" collapsed="false">
      <c r="BS6259" s="96" t="n">
        <f aca="false">BR6259-2.5</f>
        <v>-2.5</v>
      </c>
    </row>
    <row r="6260" customFormat="false" ht="12" hidden="false" customHeight="false" outlineLevel="0" collapsed="false">
      <c r="BS6260" s="96" t="n">
        <f aca="false">BR6260-2.5</f>
        <v>-2.5</v>
      </c>
    </row>
    <row r="6261" customFormat="false" ht="12" hidden="false" customHeight="false" outlineLevel="0" collapsed="false">
      <c r="BS6261" s="96" t="n">
        <f aca="false">BR6261-2.5</f>
        <v>-2.5</v>
      </c>
    </row>
    <row r="6262" customFormat="false" ht="12" hidden="false" customHeight="false" outlineLevel="0" collapsed="false">
      <c r="BS6262" s="96" t="n">
        <f aca="false">BR6262-2.5</f>
        <v>-2.5</v>
      </c>
    </row>
    <row r="6263" customFormat="false" ht="12" hidden="false" customHeight="false" outlineLevel="0" collapsed="false">
      <c r="BS6263" s="96" t="n">
        <f aca="false">BR6263-2.5</f>
        <v>-2.5</v>
      </c>
    </row>
    <row r="6264" customFormat="false" ht="12" hidden="false" customHeight="false" outlineLevel="0" collapsed="false">
      <c r="BS6264" s="96" t="n">
        <f aca="false">BR6264-2.5</f>
        <v>-2.5</v>
      </c>
    </row>
    <row r="6265" customFormat="false" ht="12" hidden="false" customHeight="false" outlineLevel="0" collapsed="false">
      <c r="BS6265" s="96" t="n">
        <f aca="false">BR6265-2.5</f>
        <v>-2.5</v>
      </c>
    </row>
    <row r="6266" customFormat="false" ht="12" hidden="false" customHeight="false" outlineLevel="0" collapsed="false">
      <c r="BS6266" s="96" t="n">
        <f aca="false">BR6266-2.5</f>
        <v>-2.5</v>
      </c>
    </row>
    <row r="6267" customFormat="false" ht="12" hidden="false" customHeight="false" outlineLevel="0" collapsed="false">
      <c r="BS6267" s="96" t="n">
        <f aca="false">BR6267-2.5</f>
        <v>-2.5</v>
      </c>
    </row>
    <row r="6268" customFormat="false" ht="12" hidden="false" customHeight="false" outlineLevel="0" collapsed="false">
      <c r="BS6268" s="96" t="n">
        <f aca="false">BR6268-2.5</f>
        <v>-2.5</v>
      </c>
    </row>
    <row r="6269" customFormat="false" ht="12" hidden="false" customHeight="false" outlineLevel="0" collapsed="false">
      <c r="BS6269" s="96" t="n">
        <f aca="false">BR6269-2.5</f>
        <v>-2.5</v>
      </c>
    </row>
    <row r="6270" customFormat="false" ht="12" hidden="false" customHeight="false" outlineLevel="0" collapsed="false">
      <c r="BS6270" s="96" t="n">
        <f aca="false">BR6270-2.5</f>
        <v>-2.5</v>
      </c>
    </row>
    <row r="6271" customFormat="false" ht="12" hidden="false" customHeight="false" outlineLevel="0" collapsed="false">
      <c r="BS6271" s="96" t="n">
        <f aca="false">BR6271-2.5</f>
        <v>-2.5</v>
      </c>
    </row>
    <row r="6272" customFormat="false" ht="12" hidden="false" customHeight="false" outlineLevel="0" collapsed="false">
      <c r="BS6272" s="96" t="n">
        <f aca="false">BR6272-2.5</f>
        <v>-2.5</v>
      </c>
    </row>
    <row r="6273" customFormat="false" ht="12" hidden="false" customHeight="false" outlineLevel="0" collapsed="false">
      <c r="BS6273" s="96" t="n">
        <f aca="false">BR6273-2.5</f>
        <v>-2.5</v>
      </c>
    </row>
    <row r="6274" customFormat="false" ht="12" hidden="false" customHeight="false" outlineLevel="0" collapsed="false">
      <c r="BS6274" s="96" t="n">
        <f aca="false">BR6274-2.5</f>
        <v>-2.5</v>
      </c>
    </row>
    <row r="6275" customFormat="false" ht="12" hidden="false" customHeight="false" outlineLevel="0" collapsed="false">
      <c r="BS6275" s="96" t="n">
        <f aca="false">BR6275-2.5</f>
        <v>-2.5</v>
      </c>
    </row>
    <row r="6276" customFormat="false" ht="12" hidden="false" customHeight="false" outlineLevel="0" collapsed="false">
      <c r="BS6276" s="96" t="n">
        <f aca="false">BR6276-2.5</f>
        <v>-2.5</v>
      </c>
    </row>
    <row r="6277" customFormat="false" ht="12" hidden="false" customHeight="false" outlineLevel="0" collapsed="false">
      <c r="BS6277" s="96" t="n">
        <f aca="false">BR6277-2.5</f>
        <v>-2.5</v>
      </c>
    </row>
    <row r="6278" customFormat="false" ht="12" hidden="false" customHeight="false" outlineLevel="0" collapsed="false">
      <c r="BS6278" s="96" t="n">
        <f aca="false">BR6278-2.5</f>
        <v>-2.5</v>
      </c>
    </row>
    <row r="6279" customFormat="false" ht="12" hidden="false" customHeight="false" outlineLevel="0" collapsed="false">
      <c r="BS6279" s="96" t="n">
        <f aca="false">BR6279-2.5</f>
        <v>-2.5</v>
      </c>
    </row>
    <row r="6280" customFormat="false" ht="12" hidden="false" customHeight="false" outlineLevel="0" collapsed="false">
      <c r="BS6280" s="96" t="n">
        <f aca="false">BR6280-2.5</f>
        <v>-2.5</v>
      </c>
    </row>
    <row r="6281" customFormat="false" ht="12" hidden="false" customHeight="false" outlineLevel="0" collapsed="false">
      <c r="BS6281" s="96" t="n">
        <f aca="false">BR6281-2.5</f>
        <v>-2.5</v>
      </c>
    </row>
    <row r="6282" customFormat="false" ht="12" hidden="false" customHeight="false" outlineLevel="0" collapsed="false">
      <c r="BS6282" s="96" t="n">
        <f aca="false">BR6282-2.5</f>
        <v>-2.5</v>
      </c>
    </row>
    <row r="6283" customFormat="false" ht="12" hidden="false" customHeight="false" outlineLevel="0" collapsed="false">
      <c r="BS6283" s="96" t="n">
        <f aca="false">BR6283-2.5</f>
        <v>-2.5</v>
      </c>
    </row>
    <row r="6284" customFormat="false" ht="12" hidden="false" customHeight="false" outlineLevel="0" collapsed="false">
      <c r="BS6284" s="96" t="n">
        <f aca="false">BR6284-2.5</f>
        <v>-2.5</v>
      </c>
    </row>
    <row r="6285" customFormat="false" ht="12" hidden="false" customHeight="false" outlineLevel="0" collapsed="false">
      <c r="BS6285" s="96" t="n">
        <f aca="false">BR6285-2.5</f>
        <v>-2.5</v>
      </c>
    </row>
    <row r="6286" customFormat="false" ht="12" hidden="false" customHeight="false" outlineLevel="0" collapsed="false">
      <c r="BS6286" s="96" t="n">
        <f aca="false">BR6286-2.5</f>
        <v>-2.5</v>
      </c>
    </row>
    <row r="6287" customFormat="false" ht="12" hidden="false" customHeight="false" outlineLevel="0" collapsed="false">
      <c r="BS6287" s="96" t="n">
        <f aca="false">BR6287-2.5</f>
        <v>-2.5</v>
      </c>
    </row>
    <row r="6288" customFormat="false" ht="12" hidden="false" customHeight="false" outlineLevel="0" collapsed="false">
      <c r="BS6288" s="96" t="n">
        <f aca="false">BR6288-2.5</f>
        <v>-2.5</v>
      </c>
    </row>
    <row r="6289" customFormat="false" ht="12" hidden="false" customHeight="false" outlineLevel="0" collapsed="false">
      <c r="BS6289" s="96" t="n">
        <f aca="false">BR6289-2.5</f>
        <v>-2.5</v>
      </c>
    </row>
    <row r="6290" customFormat="false" ht="12" hidden="false" customHeight="false" outlineLevel="0" collapsed="false">
      <c r="BS6290" s="96" t="n">
        <f aca="false">BR6290-2.5</f>
        <v>-2.5</v>
      </c>
    </row>
    <row r="6291" customFormat="false" ht="12" hidden="false" customHeight="false" outlineLevel="0" collapsed="false">
      <c r="BS6291" s="96" t="n">
        <f aca="false">BR6291-2.5</f>
        <v>-2.5</v>
      </c>
    </row>
    <row r="6292" customFormat="false" ht="12" hidden="false" customHeight="false" outlineLevel="0" collapsed="false">
      <c r="BS6292" s="96" t="n">
        <f aca="false">BR6292-2.5</f>
        <v>-2.5</v>
      </c>
    </row>
    <row r="6293" customFormat="false" ht="12" hidden="false" customHeight="false" outlineLevel="0" collapsed="false">
      <c r="BS6293" s="96" t="n">
        <f aca="false">BR6293-2.5</f>
        <v>-2.5</v>
      </c>
    </row>
    <row r="6294" customFormat="false" ht="12" hidden="false" customHeight="false" outlineLevel="0" collapsed="false">
      <c r="BS6294" s="96" t="n">
        <f aca="false">BR6294-2.5</f>
        <v>-2.5</v>
      </c>
    </row>
    <row r="6295" customFormat="false" ht="12" hidden="false" customHeight="false" outlineLevel="0" collapsed="false">
      <c r="BS6295" s="96" t="n">
        <f aca="false">BR6295-2.5</f>
        <v>-2.5</v>
      </c>
    </row>
    <row r="6296" customFormat="false" ht="12" hidden="false" customHeight="false" outlineLevel="0" collapsed="false">
      <c r="BS6296" s="96" t="n">
        <f aca="false">BR6296-2.5</f>
        <v>-2.5</v>
      </c>
    </row>
    <row r="6297" customFormat="false" ht="12" hidden="false" customHeight="false" outlineLevel="0" collapsed="false">
      <c r="BS6297" s="96" t="n">
        <f aca="false">BR6297-2.5</f>
        <v>-2.5</v>
      </c>
    </row>
    <row r="6298" customFormat="false" ht="12" hidden="false" customHeight="false" outlineLevel="0" collapsed="false">
      <c r="BS6298" s="96" t="n">
        <f aca="false">BR6298-2.5</f>
        <v>-2.5</v>
      </c>
    </row>
    <row r="6299" customFormat="false" ht="12" hidden="false" customHeight="false" outlineLevel="0" collapsed="false">
      <c r="BS6299" s="96" t="n">
        <f aca="false">BR6299-2.5</f>
        <v>-2.5</v>
      </c>
    </row>
    <row r="6300" customFormat="false" ht="12" hidden="false" customHeight="false" outlineLevel="0" collapsed="false">
      <c r="BS6300" s="96" t="n">
        <f aca="false">BR6300-2.5</f>
        <v>-2.5</v>
      </c>
    </row>
    <row r="6301" customFormat="false" ht="12" hidden="false" customHeight="false" outlineLevel="0" collapsed="false">
      <c r="BS6301" s="96" t="n">
        <f aca="false">BR6301-2.5</f>
        <v>-2.5</v>
      </c>
    </row>
    <row r="6302" customFormat="false" ht="12" hidden="false" customHeight="false" outlineLevel="0" collapsed="false">
      <c r="BS6302" s="96" t="n">
        <f aca="false">BR6302-2.5</f>
        <v>-2.5</v>
      </c>
    </row>
    <row r="6303" customFormat="false" ht="12" hidden="false" customHeight="false" outlineLevel="0" collapsed="false">
      <c r="BS6303" s="96" t="n">
        <f aca="false">BR6303-2.5</f>
        <v>-2.5</v>
      </c>
    </row>
    <row r="6304" customFormat="false" ht="12" hidden="false" customHeight="false" outlineLevel="0" collapsed="false">
      <c r="BS6304" s="96" t="n">
        <f aca="false">BR6304-2.5</f>
        <v>-2.5</v>
      </c>
    </row>
    <row r="6305" customFormat="false" ht="12" hidden="false" customHeight="false" outlineLevel="0" collapsed="false">
      <c r="BS6305" s="96" t="n">
        <f aca="false">BR6305-2.5</f>
        <v>-2.5</v>
      </c>
    </row>
    <row r="6306" customFormat="false" ht="12" hidden="false" customHeight="false" outlineLevel="0" collapsed="false">
      <c r="BS6306" s="96" t="n">
        <f aca="false">BR6306-2.5</f>
        <v>-2.5</v>
      </c>
    </row>
    <row r="6307" customFormat="false" ht="12" hidden="false" customHeight="false" outlineLevel="0" collapsed="false">
      <c r="BS6307" s="96" t="n">
        <f aca="false">BR6307-2.5</f>
        <v>-2.5</v>
      </c>
    </row>
    <row r="6308" customFormat="false" ht="12" hidden="false" customHeight="false" outlineLevel="0" collapsed="false">
      <c r="BS6308" s="96" t="n">
        <f aca="false">BR6308-2.5</f>
        <v>-2.5</v>
      </c>
    </row>
    <row r="6309" customFormat="false" ht="12" hidden="false" customHeight="false" outlineLevel="0" collapsed="false">
      <c r="BS6309" s="96" t="n">
        <f aca="false">BR6309-2.5</f>
        <v>-2.5</v>
      </c>
    </row>
    <row r="6310" customFormat="false" ht="12" hidden="false" customHeight="false" outlineLevel="0" collapsed="false">
      <c r="BS6310" s="96" t="n">
        <f aca="false">BR6310-2.5</f>
        <v>-2.5</v>
      </c>
    </row>
    <row r="6311" customFormat="false" ht="12" hidden="false" customHeight="false" outlineLevel="0" collapsed="false">
      <c r="BS6311" s="96" t="n">
        <f aca="false">BR6311-2.5</f>
        <v>-2.5</v>
      </c>
    </row>
    <row r="6312" customFormat="false" ht="12" hidden="false" customHeight="false" outlineLevel="0" collapsed="false">
      <c r="BS6312" s="96" t="n">
        <f aca="false">BR6312-2.5</f>
        <v>-2.5</v>
      </c>
    </row>
    <row r="6313" customFormat="false" ht="12" hidden="false" customHeight="false" outlineLevel="0" collapsed="false">
      <c r="BS6313" s="96" t="n">
        <f aca="false">BR6313-2.5</f>
        <v>-2.5</v>
      </c>
    </row>
    <row r="6314" customFormat="false" ht="12" hidden="false" customHeight="false" outlineLevel="0" collapsed="false">
      <c r="BS6314" s="96" t="n">
        <f aca="false">BR6314-2.5</f>
        <v>-2.5</v>
      </c>
    </row>
    <row r="6315" customFormat="false" ht="12" hidden="false" customHeight="false" outlineLevel="0" collapsed="false">
      <c r="BS6315" s="96" t="n">
        <f aca="false">BR6315-2.5</f>
        <v>-2.5</v>
      </c>
    </row>
    <row r="6316" customFormat="false" ht="12" hidden="false" customHeight="false" outlineLevel="0" collapsed="false">
      <c r="BS6316" s="96" t="n">
        <f aca="false">BR6316-2.5</f>
        <v>-2.5</v>
      </c>
    </row>
    <row r="6317" customFormat="false" ht="12" hidden="false" customHeight="false" outlineLevel="0" collapsed="false">
      <c r="BS6317" s="96" t="n">
        <f aca="false">BR6317-2.5</f>
        <v>-2.5</v>
      </c>
    </row>
    <row r="6318" customFormat="false" ht="12" hidden="false" customHeight="false" outlineLevel="0" collapsed="false">
      <c r="BS6318" s="96" t="n">
        <f aca="false">BR6318-2.5</f>
        <v>-2.5</v>
      </c>
    </row>
    <row r="6319" customFormat="false" ht="12" hidden="false" customHeight="false" outlineLevel="0" collapsed="false">
      <c r="BS6319" s="96" t="n">
        <f aca="false">BR6319-2.5</f>
        <v>-2.5</v>
      </c>
    </row>
    <row r="6320" customFormat="false" ht="12" hidden="false" customHeight="false" outlineLevel="0" collapsed="false">
      <c r="BS6320" s="96" t="n">
        <f aca="false">BR6320-2.5</f>
        <v>-2.5</v>
      </c>
    </row>
    <row r="6321" customFormat="false" ht="12" hidden="false" customHeight="false" outlineLevel="0" collapsed="false">
      <c r="BS6321" s="96" t="n">
        <f aca="false">BR6321-2.5</f>
        <v>-2.5</v>
      </c>
    </row>
    <row r="6322" customFormat="false" ht="12" hidden="false" customHeight="false" outlineLevel="0" collapsed="false">
      <c r="BS6322" s="96" t="n">
        <f aca="false">BR6322-2.5</f>
        <v>-2.5</v>
      </c>
    </row>
    <row r="6323" customFormat="false" ht="12" hidden="false" customHeight="false" outlineLevel="0" collapsed="false">
      <c r="BS6323" s="96" t="n">
        <f aca="false">BR6323-2.5</f>
        <v>-2.5</v>
      </c>
    </row>
    <row r="6324" customFormat="false" ht="12" hidden="false" customHeight="false" outlineLevel="0" collapsed="false">
      <c r="BS6324" s="96" t="n">
        <f aca="false">BR6324-2.5</f>
        <v>-2.5</v>
      </c>
    </row>
    <row r="6325" customFormat="false" ht="12" hidden="false" customHeight="false" outlineLevel="0" collapsed="false">
      <c r="BS6325" s="96" t="n">
        <f aca="false">BR6325-2.5</f>
        <v>-2.5</v>
      </c>
    </row>
    <row r="6326" customFormat="false" ht="12" hidden="false" customHeight="false" outlineLevel="0" collapsed="false">
      <c r="BS6326" s="96" t="n">
        <f aca="false">BR6326-2.5</f>
        <v>-2.5</v>
      </c>
    </row>
    <row r="6327" customFormat="false" ht="12" hidden="false" customHeight="false" outlineLevel="0" collapsed="false">
      <c r="BS6327" s="96" t="n">
        <f aca="false">BR6327-2.5</f>
        <v>-2.5</v>
      </c>
    </row>
    <row r="6328" customFormat="false" ht="12" hidden="false" customHeight="false" outlineLevel="0" collapsed="false">
      <c r="BS6328" s="96" t="n">
        <f aca="false">BR6328-2.5</f>
        <v>-2.5</v>
      </c>
    </row>
    <row r="6329" customFormat="false" ht="12" hidden="false" customHeight="false" outlineLevel="0" collapsed="false">
      <c r="BS6329" s="96" t="n">
        <f aca="false">BR6329-2.5</f>
        <v>-2.5</v>
      </c>
    </row>
    <row r="6330" customFormat="false" ht="12" hidden="false" customHeight="false" outlineLevel="0" collapsed="false">
      <c r="BS6330" s="96" t="n">
        <f aca="false">BR6330-2.5</f>
        <v>-2.5</v>
      </c>
    </row>
    <row r="6331" customFormat="false" ht="12" hidden="false" customHeight="false" outlineLevel="0" collapsed="false">
      <c r="BS6331" s="96" t="n">
        <f aca="false">BR6331-2.5</f>
        <v>-2.5</v>
      </c>
    </row>
    <row r="6332" customFormat="false" ht="12" hidden="false" customHeight="false" outlineLevel="0" collapsed="false">
      <c r="BS6332" s="96" t="n">
        <f aca="false">BR6332-2.5</f>
        <v>-2.5</v>
      </c>
    </row>
    <row r="6333" customFormat="false" ht="12" hidden="false" customHeight="false" outlineLevel="0" collapsed="false">
      <c r="BS6333" s="96" t="n">
        <f aca="false">BR6333-2.5</f>
        <v>-2.5</v>
      </c>
    </row>
    <row r="6334" customFormat="false" ht="12" hidden="false" customHeight="false" outlineLevel="0" collapsed="false">
      <c r="BS6334" s="96" t="n">
        <f aca="false">BR6334-2.5</f>
        <v>-2.5</v>
      </c>
    </row>
    <row r="6335" customFormat="false" ht="12" hidden="false" customHeight="false" outlineLevel="0" collapsed="false">
      <c r="BS6335" s="96" t="n">
        <f aca="false">BR6335-2.5</f>
        <v>-2.5</v>
      </c>
    </row>
    <row r="6336" customFormat="false" ht="12" hidden="false" customHeight="false" outlineLevel="0" collapsed="false">
      <c r="BS6336" s="96" t="n">
        <f aca="false">BR6336-2.5</f>
        <v>-2.5</v>
      </c>
    </row>
    <row r="6337" customFormat="false" ht="12" hidden="false" customHeight="false" outlineLevel="0" collapsed="false">
      <c r="BS6337" s="96" t="n">
        <f aca="false">BR6337-2.5</f>
        <v>-2.5</v>
      </c>
    </row>
    <row r="6338" customFormat="false" ht="12" hidden="false" customHeight="false" outlineLevel="0" collapsed="false">
      <c r="BS6338" s="96" t="n">
        <f aca="false">BR6338-2.5</f>
        <v>-2.5</v>
      </c>
    </row>
    <row r="6339" customFormat="false" ht="12" hidden="false" customHeight="false" outlineLevel="0" collapsed="false">
      <c r="BS6339" s="96" t="n">
        <f aca="false">BR6339-2.5</f>
        <v>-2.5</v>
      </c>
    </row>
    <row r="6340" customFormat="false" ht="12" hidden="false" customHeight="false" outlineLevel="0" collapsed="false">
      <c r="BS6340" s="96" t="n">
        <f aca="false">BR6340-2.5</f>
        <v>-2.5</v>
      </c>
    </row>
    <row r="6341" customFormat="false" ht="12" hidden="false" customHeight="false" outlineLevel="0" collapsed="false">
      <c r="BS6341" s="96" t="n">
        <f aca="false">BR6341-2.5</f>
        <v>-2.5</v>
      </c>
    </row>
    <row r="6342" customFormat="false" ht="12" hidden="false" customHeight="false" outlineLevel="0" collapsed="false">
      <c r="BS6342" s="96" t="n">
        <f aca="false">BR6342-2.5</f>
        <v>-2.5</v>
      </c>
    </row>
    <row r="6343" customFormat="false" ht="12" hidden="false" customHeight="false" outlineLevel="0" collapsed="false">
      <c r="BS6343" s="96" t="n">
        <f aca="false">BR6343-2.5</f>
        <v>-2.5</v>
      </c>
    </row>
    <row r="6344" customFormat="false" ht="12" hidden="false" customHeight="false" outlineLevel="0" collapsed="false">
      <c r="BS6344" s="96" t="n">
        <f aca="false">BR6344-2.5</f>
        <v>-2.5</v>
      </c>
    </row>
    <row r="6345" customFormat="false" ht="12" hidden="false" customHeight="false" outlineLevel="0" collapsed="false">
      <c r="BS6345" s="96" t="n">
        <f aca="false">BR6345-2.5</f>
        <v>-2.5</v>
      </c>
    </row>
    <row r="6346" customFormat="false" ht="12" hidden="false" customHeight="false" outlineLevel="0" collapsed="false">
      <c r="BS6346" s="96" t="n">
        <f aca="false">BR6346-2.5</f>
        <v>-2.5</v>
      </c>
    </row>
    <row r="6347" customFormat="false" ht="12" hidden="false" customHeight="false" outlineLevel="0" collapsed="false">
      <c r="BS6347" s="96" t="n">
        <f aca="false">BR6347-2.5</f>
        <v>-2.5</v>
      </c>
    </row>
    <row r="6348" customFormat="false" ht="12" hidden="false" customHeight="false" outlineLevel="0" collapsed="false">
      <c r="BS6348" s="96" t="n">
        <f aca="false">BR6348-2.5</f>
        <v>-2.5</v>
      </c>
    </row>
    <row r="6349" customFormat="false" ht="12" hidden="false" customHeight="false" outlineLevel="0" collapsed="false">
      <c r="BS6349" s="96" t="n">
        <f aca="false">BR6349-2.5</f>
        <v>-2.5</v>
      </c>
    </row>
    <row r="6350" customFormat="false" ht="12" hidden="false" customHeight="false" outlineLevel="0" collapsed="false">
      <c r="BS6350" s="96" t="n">
        <f aca="false">BR6350-2.5</f>
        <v>-2.5</v>
      </c>
    </row>
    <row r="6351" customFormat="false" ht="12" hidden="false" customHeight="false" outlineLevel="0" collapsed="false">
      <c r="BS6351" s="96" t="n">
        <f aca="false">BR6351-2.5</f>
        <v>-2.5</v>
      </c>
    </row>
    <row r="6352" customFormat="false" ht="12" hidden="false" customHeight="false" outlineLevel="0" collapsed="false">
      <c r="BS6352" s="96" t="n">
        <f aca="false">BR6352-2.5</f>
        <v>-2.5</v>
      </c>
    </row>
    <row r="6353" customFormat="false" ht="12" hidden="false" customHeight="false" outlineLevel="0" collapsed="false">
      <c r="BS6353" s="96" t="n">
        <f aca="false">BR6353-2.5</f>
        <v>-2.5</v>
      </c>
    </row>
    <row r="6354" customFormat="false" ht="12" hidden="false" customHeight="false" outlineLevel="0" collapsed="false">
      <c r="BS6354" s="96" t="n">
        <f aca="false">BR6354-2.5</f>
        <v>-2.5</v>
      </c>
    </row>
    <row r="6355" customFormat="false" ht="12" hidden="false" customHeight="false" outlineLevel="0" collapsed="false">
      <c r="BS6355" s="96" t="n">
        <f aca="false">BR6355-2.5</f>
        <v>-2.5</v>
      </c>
    </row>
    <row r="6356" customFormat="false" ht="12" hidden="false" customHeight="false" outlineLevel="0" collapsed="false">
      <c r="BS6356" s="96" t="n">
        <f aca="false">BR6356-2.5</f>
        <v>-2.5</v>
      </c>
    </row>
    <row r="6357" customFormat="false" ht="12" hidden="false" customHeight="false" outlineLevel="0" collapsed="false">
      <c r="BS6357" s="96" t="n">
        <f aca="false">BR6357-2.5</f>
        <v>-2.5</v>
      </c>
    </row>
    <row r="6358" customFormat="false" ht="12" hidden="false" customHeight="false" outlineLevel="0" collapsed="false">
      <c r="BS6358" s="96" t="n">
        <f aca="false">BR6358-2.5</f>
        <v>-2.5</v>
      </c>
    </row>
    <row r="6359" customFormat="false" ht="12" hidden="false" customHeight="false" outlineLevel="0" collapsed="false">
      <c r="BS6359" s="96" t="n">
        <f aca="false">BR6359-2.5</f>
        <v>-2.5</v>
      </c>
    </row>
    <row r="6360" customFormat="false" ht="12" hidden="false" customHeight="false" outlineLevel="0" collapsed="false">
      <c r="BS6360" s="96" t="n">
        <f aca="false">BR6360-2.5</f>
        <v>-2.5</v>
      </c>
    </row>
    <row r="6361" customFormat="false" ht="12" hidden="false" customHeight="false" outlineLevel="0" collapsed="false">
      <c r="BS6361" s="96" t="n">
        <f aca="false">BR6361-2.5</f>
        <v>-2.5</v>
      </c>
    </row>
    <row r="6362" customFormat="false" ht="12" hidden="false" customHeight="false" outlineLevel="0" collapsed="false">
      <c r="BS6362" s="96" t="n">
        <f aca="false">BR6362-2.5</f>
        <v>-2.5</v>
      </c>
    </row>
    <row r="6363" customFormat="false" ht="12" hidden="false" customHeight="false" outlineLevel="0" collapsed="false">
      <c r="BS6363" s="96" t="n">
        <f aca="false">BR6363-2.5</f>
        <v>-2.5</v>
      </c>
    </row>
    <row r="6364" customFormat="false" ht="12" hidden="false" customHeight="false" outlineLevel="0" collapsed="false">
      <c r="BS6364" s="96" t="n">
        <f aca="false">BR6364-2.5</f>
        <v>-2.5</v>
      </c>
    </row>
    <row r="6365" customFormat="false" ht="12" hidden="false" customHeight="false" outlineLevel="0" collapsed="false">
      <c r="BS6365" s="96" t="n">
        <f aca="false">BR6365-2.5</f>
        <v>-2.5</v>
      </c>
    </row>
    <row r="6366" customFormat="false" ht="12" hidden="false" customHeight="false" outlineLevel="0" collapsed="false">
      <c r="BS6366" s="96" t="n">
        <f aca="false">BR6366-2.5</f>
        <v>-2.5</v>
      </c>
    </row>
    <row r="6367" customFormat="false" ht="12" hidden="false" customHeight="false" outlineLevel="0" collapsed="false">
      <c r="BS6367" s="96" t="n">
        <f aca="false">BR6367-2.5</f>
        <v>-2.5</v>
      </c>
    </row>
    <row r="6368" customFormat="false" ht="12" hidden="false" customHeight="false" outlineLevel="0" collapsed="false">
      <c r="BS6368" s="96" t="n">
        <f aca="false">BR6368-2.5</f>
        <v>-2.5</v>
      </c>
    </row>
    <row r="6369" customFormat="false" ht="12" hidden="false" customHeight="false" outlineLevel="0" collapsed="false">
      <c r="BS6369" s="96" t="n">
        <f aca="false">BR6369-2.5</f>
        <v>-2.5</v>
      </c>
    </row>
    <row r="6370" customFormat="false" ht="12" hidden="false" customHeight="false" outlineLevel="0" collapsed="false">
      <c r="BS6370" s="96" t="n">
        <f aca="false">BR6370-2.5</f>
        <v>-2.5</v>
      </c>
    </row>
    <row r="6371" customFormat="false" ht="12" hidden="false" customHeight="false" outlineLevel="0" collapsed="false">
      <c r="BS6371" s="96" t="n">
        <f aca="false">BR6371-2.5</f>
        <v>-2.5</v>
      </c>
    </row>
    <row r="6372" customFormat="false" ht="12" hidden="false" customHeight="false" outlineLevel="0" collapsed="false">
      <c r="BS6372" s="96" t="n">
        <f aca="false">BR6372-2.5</f>
        <v>-2.5</v>
      </c>
    </row>
    <row r="6373" customFormat="false" ht="12" hidden="false" customHeight="false" outlineLevel="0" collapsed="false">
      <c r="BS6373" s="96" t="n">
        <f aca="false">BR6373-2.5</f>
        <v>-2.5</v>
      </c>
    </row>
    <row r="6374" customFormat="false" ht="12" hidden="false" customHeight="false" outlineLevel="0" collapsed="false">
      <c r="BS6374" s="96" t="n">
        <f aca="false">BR6374-2.5</f>
        <v>-2.5</v>
      </c>
    </row>
    <row r="6375" customFormat="false" ht="12" hidden="false" customHeight="false" outlineLevel="0" collapsed="false">
      <c r="BS6375" s="96" t="n">
        <f aca="false">BR6375-2.5</f>
        <v>-2.5</v>
      </c>
    </row>
    <row r="6376" customFormat="false" ht="12" hidden="false" customHeight="false" outlineLevel="0" collapsed="false">
      <c r="BS6376" s="96" t="n">
        <f aca="false">BR6376-2.5</f>
        <v>-2.5</v>
      </c>
    </row>
    <row r="6377" customFormat="false" ht="12" hidden="false" customHeight="false" outlineLevel="0" collapsed="false">
      <c r="BS6377" s="96" t="n">
        <f aca="false">BR6377-2.5</f>
        <v>-2.5</v>
      </c>
    </row>
    <row r="6378" customFormat="false" ht="12" hidden="false" customHeight="false" outlineLevel="0" collapsed="false">
      <c r="BS6378" s="96" t="n">
        <f aca="false">BR6378-2.5</f>
        <v>-2.5</v>
      </c>
    </row>
    <row r="6379" customFormat="false" ht="12" hidden="false" customHeight="false" outlineLevel="0" collapsed="false">
      <c r="BS6379" s="96" t="n">
        <f aca="false">BR6379-2.5</f>
        <v>-2.5</v>
      </c>
    </row>
    <row r="6380" customFormat="false" ht="12" hidden="false" customHeight="false" outlineLevel="0" collapsed="false">
      <c r="BS6380" s="96" t="n">
        <f aca="false">BR6380-2.5</f>
        <v>-2.5</v>
      </c>
    </row>
    <row r="6381" customFormat="false" ht="12" hidden="false" customHeight="false" outlineLevel="0" collapsed="false">
      <c r="BS6381" s="96" t="n">
        <f aca="false">BR6381-2.5</f>
        <v>-2.5</v>
      </c>
    </row>
    <row r="6382" customFormat="false" ht="12" hidden="false" customHeight="false" outlineLevel="0" collapsed="false">
      <c r="BS6382" s="96" t="n">
        <f aca="false">BR6382-2.5</f>
        <v>-2.5</v>
      </c>
    </row>
    <row r="6383" customFormat="false" ht="12" hidden="false" customHeight="false" outlineLevel="0" collapsed="false">
      <c r="BS6383" s="96" t="n">
        <f aca="false">BR6383-2.5</f>
        <v>-2.5</v>
      </c>
    </row>
    <row r="6384" customFormat="false" ht="12" hidden="false" customHeight="false" outlineLevel="0" collapsed="false">
      <c r="BS6384" s="96" t="n">
        <f aca="false">BR6384-2.5</f>
        <v>-2.5</v>
      </c>
    </row>
    <row r="6385" customFormat="false" ht="12" hidden="false" customHeight="false" outlineLevel="0" collapsed="false">
      <c r="BS6385" s="96" t="n">
        <f aca="false">BR6385-2.5</f>
        <v>-2.5</v>
      </c>
    </row>
    <row r="6386" customFormat="false" ht="12" hidden="false" customHeight="false" outlineLevel="0" collapsed="false">
      <c r="BS6386" s="96" t="n">
        <f aca="false">BR6386-2.5</f>
        <v>-2.5</v>
      </c>
    </row>
    <row r="6387" customFormat="false" ht="12" hidden="false" customHeight="false" outlineLevel="0" collapsed="false">
      <c r="BS6387" s="96" t="n">
        <f aca="false">BR6387-2.5</f>
        <v>-2.5</v>
      </c>
    </row>
    <row r="6388" customFormat="false" ht="12" hidden="false" customHeight="false" outlineLevel="0" collapsed="false">
      <c r="BS6388" s="96" t="n">
        <f aca="false">BR6388-2.5</f>
        <v>-2.5</v>
      </c>
    </row>
    <row r="6389" customFormat="false" ht="12" hidden="false" customHeight="false" outlineLevel="0" collapsed="false">
      <c r="BS6389" s="96" t="n">
        <f aca="false">BR6389-2.5</f>
        <v>-2.5</v>
      </c>
    </row>
    <row r="6390" customFormat="false" ht="12" hidden="false" customHeight="false" outlineLevel="0" collapsed="false">
      <c r="BS6390" s="96" t="n">
        <f aca="false">BR6390-2.5</f>
        <v>-2.5</v>
      </c>
    </row>
    <row r="6391" customFormat="false" ht="12" hidden="false" customHeight="false" outlineLevel="0" collapsed="false">
      <c r="BS6391" s="96" t="n">
        <f aca="false">BR6391-2.5</f>
        <v>-2.5</v>
      </c>
    </row>
    <row r="6392" customFormat="false" ht="12" hidden="false" customHeight="false" outlineLevel="0" collapsed="false">
      <c r="BS6392" s="96" t="n">
        <f aca="false">BR6392-2.5</f>
        <v>-2.5</v>
      </c>
    </row>
    <row r="6393" customFormat="false" ht="12" hidden="false" customHeight="false" outlineLevel="0" collapsed="false">
      <c r="BS6393" s="96" t="n">
        <f aca="false">BR6393-2.5</f>
        <v>-2.5</v>
      </c>
    </row>
    <row r="6394" customFormat="false" ht="12" hidden="false" customHeight="false" outlineLevel="0" collapsed="false">
      <c r="BS6394" s="96" t="n">
        <f aca="false">BR6394-2.5</f>
        <v>-2.5</v>
      </c>
    </row>
    <row r="6395" customFormat="false" ht="12" hidden="false" customHeight="false" outlineLevel="0" collapsed="false">
      <c r="BS6395" s="96" t="n">
        <f aca="false">BR6395-2.5</f>
        <v>-2.5</v>
      </c>
    </row>
    <row r="6396" customFormat="false" ht="12" hidden="false" customHeight="false" outlineLevel="0" collapsed="false">
      <c r="BS6396" s="96" t="n">
        <f aca="false">BR6396-2.5</f>
        <v>-2.5</v>
      </c>
    </row>
    <row r="6397" customFormat="false" ht="12" hidden="false" customHeight="false" outlineLevel="0" collapsed="false">
      <c r="BS6397" s="96" t="n">
        <f aca="false">BR6397-2.5</f>
        <v>-2.5</v>
      </c>
    </row>
    <row r="6398" customFormat="false" ht="12" hidden="false" customHeight="false" outlineLevel="0" collapsed="false">
      <c r="BS6398" s="96" t="n">
        <f aca="false">BR6398-2.5</f>
        <v>-2.5</v>
      </c>
    </row>
    <row r="6399" customFormat="false" ht="12" hidden="false" customHeight="false" outlineLevel="0" collapsed="false">
      <c r="BS6399" s="96" t="n">
        <f aca="false">BR6399-2.5</f>
        <v>-2.5</v>
      </c>
    </row>
    <row r="6400" customFormat="false" ht="12" hidden="false" customHeight="false" outlineLevel="0" collapsed="false">
      <c r="BS6400" s="96" t="n">
        <f aca="false">BR6400-2.5</f>
        <v>-2.5</v>
      </c>
    </row>
    <row r="6401" customFormat="false" ht="12" hidden="false" customHeight="false" outlineLevel="0" collapsed="false">
      <c r="BS6401" s="96" t="n">
        <f aca="false">BR6401-2.5</f>
        <v>-2.5</v>
      </c>
    </row>
    <row r="6402" customFormat="false" ht="12" hidden="false" customHeight="false" outlineLevel="0" collapsed="false">
      <c r="BS6402" s="96" t="n">
        <f aca="false">BR6402-2.5</f>
        <v>-2.5</v>
      </c>
    </row>
    <row r="6403" customFormat="false" ht="12" hidden="false" customHeight="false" outlineLevel="0" collapsed="false">
      <c r="BS6403" s="96" t="n">
        <f aca="false">BR6403-2.5</f>
        <v>-2.5</v>
      </c>
    </row>
    <row r="6404" customFormat="false" ht="12" hidden="false" customHeight="false" outlineLevel="0" collapsed="false">
      <c r="BS6404" s="96" t="n">
        <f aca="false">BR6404-2.5</f>
        <v>-2.5</v>
      </c>
    </row>
    <row r="6405" customFormat="false" ht="12" hidden="false" customHeight="false" outlineLevel="0" collapsed="false">
      <c r="BS6405" s="96" t="n">
        <f aca="false">BR6405-2.5</f>
        <v>-2.5</v>
      </c>
    </row>
    <row r="6406" customFormat="false" ht="12" hidden="false" customHeight="false" outlineLevel="0" collapsed="false">
      <c r="BS6406" s="96" t="n">
        <f aca="false">BR6406-2.5</f>
        <v>-2.5</v>
      </c>
    </row>
    <row r="6407" customFormat="false" ht="12" hidden="false" customHeight="false" outlineLevel="0" collapsed="false">
      <c r="BS6407" s="96" t="n">
        <f aca="false">BR6407-2.5</f>
        <v>-2.5</v>
      </c>
    </row>
    <row r="6408" customFormat="false" ht="12" hidden="false" customHeight="false" outlineLevel="0" collapsed="false">
      <c r="BS6408" s="96" t="n">
        <f aca="false">BR6408-2.5</f>
        <v>-2.5</v>
      </c>
    </row>
    <row r="6409" customFormat="false" ht="12" hidden="false" customHeight="false" outlineLevel="0" collapsed="false">
      <c r="BS6409" s="96" t="n">
        <f aca="false">BR6409-2.5</f>
        <v>-2.5</v>
      </c>
    </row>
    <row r="6410" customFormat="false" ht="12" hidden="false" customHeight="false" outlineLevel="0" collapsed="false">
      <c r="BS6410" s="96" t="n">
        <f aca="false">BR6410-2.5</f>
        <v>-2.5</v>
      </c>
    </row>
    <row r="6411" customFormat="false" ht="12" hidden="false" customHeight="false" outlineLevel="0" collapsed="false">
      <c r="BS6411" s="96" t="n">
        <f aca="false">BR6411-2.5</f>
        <v>-2.5</v>
      </c>
    </row>
    <row r="6412" customFormat="false" ht="12" hidden="false" customHeight="false" outlineLevel="0" collapsed="false">
      <c r="BS6412" s="96" t="n">
        <f aca="false">BR6412-2.5</f>
        <v>-2.5</v>
      </c>
    </row>
    <row r="6413" customFormat="false" ht="12" hidden="false" customHeight="false" outlineLevel="0" collapsed="false">
      <c r="BS6413" s="96" t="n">
        <f aca="false">BR6413-2.5</f>
        <v>-2.5</v>
      </c>
    </row>
    <row r="6414" customFormat="false" ht="12" hidden="false" customHeight="false" outlineLevel="0" collapsed="false">
      <c r="BS6414" s="96" t="n">
        <f aca="false">BR6414-2.5</f>
        <v>-2.5</v>
      </c>
    </row>
    <row r="6415" customFormat="false" ht="12" hidden="false" customHeight="false" outlineLevel="0" collapsed="false">
      <c r="BS6415" s="96" t="n">
        <f aca="false">BR6415-2.5</f>
        <v>-2.5</v>
      </c>
    </row>
    <row r="6416" customFormat="false" ht="12" hidden="false" customHeight="false" outlineLevel="0" collapsed="false">
      <c r="BS6416" s="96" t="n">
        <f aca="false">BR6416-2.5</f>
        <v>-2.5</v>
      </c>
    </row>
    <row r="6417" customFormat="false" ht="12" hidden="false" customHeight="false" outlineLevel="0" collapsed="false">
      <c r="BS6417" s="96" t="n">
        <f aca="false">BR6417-2.5</f>
        <v>-2.5</v>
      </c>
    </row>
    <row r="6418" customFormat="false" ht="12" hidden="false" customHeight="false" outlineLevel="0" collapsed="false">
      <c r="BS6418" s="96" t="n">
        <f aca="false">BR6418-2.5</f>
        <v>-2.5</v>
      </c>
    </row>
    <row r="6419" customFormat="false" ht="12" hidden="false" customHeight="false" outlineLevel="0" collapsed="false">
      <c r="BS6419" s="96" t="n">
        <f aca="false">BR6419-2.5</f>
        <v>-2.5</v>
      </c>
    </row>
    <row r="6420" customFormat="false" ht="12" hidden="false" customHeight="false" outlineLevel="0" collapsed="false">
      <c r="BS6420" s="96" t="n">
        <f aca="false">BR6420-2.5</f>
        <v>-2.5</v>
      </c>
    </row>
    <row r="6421" customFormat="false" ht="12" hidden="false" customHeight="false" outlineLevel="0" collapsed="false">
      <c r="BS6421" s="96" t="n">
        <f aca="false">BR6421-2.5</f>
        <v>-2.5</v>
      </c>
    </row>
    <row r="6422" customFormat="false" ht="12" hidden="false" customHeight="false" outlineLevel="0" collapsed="false">
      <c r="BS6422" s="96" t="n">
        <f aca="false">BR6422-2.5</f>
        <v>-2.5</v>
      </c>
    </row>
    <row r="6423" customFormat="false" ht="12" hidden="false" customHeight="false" outlineLevel="0" collapsed="false">
      <c r="BS6423" s="96" t="n">
        <f aca="false">BR6423-2.5</f>
        <v>-2.5</v>
      </c>
    </row>
    <row r="6424" customFormat="false" ht="12" hidden="false" customHeight="false" outlineLevel="0" collapsed="false">
      <c r="BS6424" s="96" t="n">
        <f aca="false">BR6424-2.5</f>
        <v>-2.5</v>
      </c>
    </row>
    <row r="6425" customFormat="false" ht="12" hidden="false" customHeight="false" outlineLevel="0" collapsed="false">
      <c r="BS6425" s="96" t="n">
        <f aca="false">BR6425-2.5</f>
        <v>-2.5</v>
      </c>
    </row>
    <row r="6426" customFormat="false" ht="12" hidden="false" customHeight="false" outlineLevel="0" collapsed="false">
      <c r="BS6426" s="96" t="n">
        <f aca="false">BR6426-2.5</f>
        <v>-2.5</v>
      </c>
    </row>
    <row r="6427" customFormat="false" ht="12" hidden="false" customHeight="false" outlineLevel="0" collapsed="false">
      <c r="BS6427" s="96" t="n">
        <f aca="false">BR6427-2.5</f>
        <v>-2.5</v>
      </c>
    </row>
    <row r="6428" customFormat="false" ht="12" hidden="false" customHeight="false" outlineLevel="0" collapsed="false">
      <c r="BS6428" s="96" t="n">
        <f aca="false">BR6428-2.5</f>
        <v>-2.5</v>
      </c>
    </row>
    <row r="6429" customFormat="false" ht="12" hidden="false" customHeight="false" outlineLevel="0" collapsed="false">
      <c r="BS6429" s="96" t="n">
        <f aca="false">BR6429-2.5</f>
        <v>-2.5</v>
      </c>
    </row>
    <row r="6430" customFormat="false" ht="12" hidden="false" customHeight="false" outlineLevel="0" collapsed="false">
      <c r="BS6430" s="96" t="n">
        <f aca="false">BR6430-2.5</f>
        <v>-2.5</v>
      </c>
    </row>
    <row r="6431" customFormat="false" ht="12" hidden="false" customHeight="false" outlineLevel="0" collapsed="false">
      <c r="BS6431" s="96" t="n">
        <f aca="false">BR6431-2.5</f>
        <v>-2.5</v>
      </c>
    </row>
    <row r="6432" customFormat="false" ht="12" hidden="false" customHeight="false" outlineLevel="0" collapsed="false">
      <c r="BS6432" s="96" t="n">
        <f aca="false">BR6432-2.5</f>
        <v>-2.5</v>
      </c>
    </row>
    <row r="6433" customFormat="false" ht="12" hidden="false" customHeight="false" outlineLevel="0" collapsed="false">
      <c r="BS6433" s="96" t="n">
        <f aca="false">BR6433-2.5</f>
        <v>-2.5</v>
      </c>
    </row>
    <row r="6434" customFormat="false" ht="12" hidden="false" customHeight="false" outlineLevel="0" collapsed="false">
      <c r="BS6434" s="96" t="n">
        <f aca="false">BR6434-2.5</f>
        <v>-2.5</v>
      </c>
    </row>
    <row r="6435" customFormat="false" ht="12" hidden="false" customHeight="false" outlineLevel="0" collapsed="false">
      <c r="BS6435" s="96" t="n">
        <f aca="false">BR6435-2.5</f>
        <v>-2.5</v>
      </c>
    </row>
    <row r="6436" customFormat="false" ht="12" hidden="false" customHeight="false" outlineLevel="0" collapsed="false">
      <c r="BS6436" s="96" t="n">
        <f aca="false">BR6436-2.5</f>
        <v>-2.5</v>
      </c>
    </row>
    <row r="6437" customFormat="false" ht="12" hidden="false" customHeight="false" outlineLevel="0" collapsed="false">
      <c r="BS6437" s="96" t="n">
        <f aca="false">BR6437-2.5</f>
        <v>-2.5</v>
      </c>
    </row>
    <row r="6438" customFormat="false" ht="12" hidden="false" customHeight="false" outlineLevel="0" collapsed="false">
      <c r="BS6438" s="96" t="n">
        <f aca="false">BR6438-2.5</f>
        <v>-2.5</v>
      </c>
    </row>
    <row r="6439" customFormat="false" ht="12" hidden="false" customHeight="false" outlineLevel="0" collapsed="false">
      <c r="BS6439" s="96" t="n">
        <f aca="false">BR6439-2.5</f>
        <v>-2.5</v>
      </c>
    </row>
    <row r="6440" customFormat="false" ht="12" hidden="false" customHeight="false" outlineLevel="0" collapsed="false">
      <c r="BS6440" s="96" t="n">
        <f aca="false">BR6440-2.5</f>
        <v>-2.5</v>
      </c>
    </row>
    <row r="6441" customFormat="false" ht="12" hidden="false" customHeight="false" outlineLevel="0" collapsed="false">
      <c r="BS6441" s="96" t="n">
        <f aca="false">BR6441-2.5</f>
        <v>-2.5</v>
      </c>
    </row>
    <row r="6442" customFormat="false" ht="12" hidden="false" customHeight="false" outlineLevel="0" collapsed="false">
      <c r="BS6442" s="96" t="n">
        <f aca="false">BR6442-2.5</f>
        <v>-2.5</v>
      </c>
    </row>
    <row r="6443" customFormat="false" ht="12" hidden="false" customHeight="false" outlineLevel="0" collapsed="false">
      <c r="BS6443" s="96" t="n">
        <f aca="false">BR6443-2.5</f>
        <v>-2.5</v>
      </c>
    </row>
    <row r="6444" customFormat="false" ht="12" hidden="false" customHeight="false" outlineLevel="0" collapsed="false">
      <c r="BS6444" s="96" t="n">
        <f aca="false">BR6444-2.5</f>
        <v>-2.5</v>
      </c>
    </row>
    <row r="6445" customFormat="false" ht="12" hidden="false" customHeight="false" outlineLevel="0" collapsed="false">
      <c r="BS6445" s="96" t="n">
        <f aca="false">BR6445-2.5</f>
        <v>-2.5</v>
      </c>
    </row>
    <row r="6446" customFormat="false" ht="12" hidden="false" customHeight="false" outlineLevel="0" collapsed="false">
      <c r="BS6446" s="96" t="n">
        <f aca="false">BR6446-2.5</f>
        <v>-2.5</v>
      </c>
    </row>
    <row r="6447" customFormat="false" ht="12" hidden="false" customHeight="false" outlineLevel="0" collapsed="false">
      <c r="BS6447" s="96" t="n">
        <f aca="false">BR6447-2.5</f>
        <v>-2.5</v>
      </c>
    </row>
    <row r="6448" customFormat="false" ht="12" hidden="false" customHeight="false" outlineLevel="0" collapsed="false">
      <c r="BS6448" s="96" t="n">
        <f aca="false">BR6448-2.5</f>
        <v>-2.5</v>
      </c>
    </row>
    <row r="6449" customFormat="false" ht="12" hidden="false" customHeight="false" outlineLevel="0" collapsed="false">
      <c r="BS6449" s="96" t="n">
        <f aca="false">BR6449-2.5</f>
        <v>-2.5</v>
      </c>
    </row>
    <row r="6450" customFormat="false" ht="12" hidden="false" customHeight="false" outlineLevel="0" collapsed="false">
      <c r="BS6450" s="96" t="n">
        <f aca="false">BR6450-2.5</f>
        <v>-2.5</v>
      </c>
    </row>
    <row r="6451" customFormat="false" ht="12" hidden="false" customHeight="false" outlineLevel="0" collapsed="false">
      <c r="BS6451" s="96" t="n">
        <f aca="false">BR6451-2.5</f>
        <v>-2.5</v>
      </c>
    </row>
    <row r="6452" customFormat="false" ht="12" hidden="false" customHeight="false" outlineLevel="0" collapsed="false">
      <c r="BS6452" s="96" t="n">
        <f aca="false">BR6452-2.5</f>
        <v>-2.5</v>
      </c>
    </row>
    <row r="6453" customFormat="false" ht="12" hidden="false" customHeight="false" outlineLevel="0" collapsed="false">
      <c r="BS6453" s="96" t="n">
        <f aca="false">BR6453-2.5</f>
        <v>-2.5</v>
      </c>
    </row>
    <row r="6454" customFormat="false" ht="12" hidden="false" customHeight="false" outlineLevel="0" collapsed="false">
      <c r="BS6454" s="96" t="n">
        <f aca="false">BR6454-2.5</f>
        <v>-2.5</v>
      </c>
    </row>
    <row r="6455" customFormat="false" ht="12" hidden="false" customHeight="false" outlineLevel="0" collapsed="false">
      <c r="BS6455" s="96" t="n">
        <f aca="false">BR6455-2.5</f>
        <v>-2.5</v>
      </c>
    </row>
    <row r="6456" customFormat="false" ht="12" hidden="false" customHeight="false" outlineLevel="0" collapsed="false">
      <c r="BS6456" s="96" t="n">
        <f aca="false">BR6456-2.5</f>
        <v>-2.5</v>
      </c>
    </row>
    <row r="6457" customFormat="false" ht="12" hidden="false" customHeight="false" outlineLevel="0" collapsed="false">
      <c r="BS6457" s="96" t="n">
        <f aca="false">BR6457-2.5</f>
        <v>-2.5</v>
      </c>
    </row>
    <row r="6458" customFormat="false" ht="12" hidden="false" customHeight="false" outlineLevel="0" collapsed="false">
      <c r="BS6458" s="96" t="n">
        <f aca="false">BR6458-2.5</f>
        <v>-2.5</v>
      </c>
    </row>
    <row r="6459" customFormat="false" ht="12" hidden="false" customHeight="false" outlineLevel="0" collapsed="false">
      <c r="BS6459" s="96" t="n">
        <f aca="false">BR6459-2.5</f>
        <v>-2.5</v>
      </c>
    </row>
    <row r="6460" customFormat="false" ht="12" hidden="false" customHeight="false" outlineLevel="0" collapsed="false">
      <c r="BS6460" s="96" t="n">
        <f aca="false">BR6460-2.5</f>
        <v>-2.5</v>
      </c>
    </row>
    <row r="6461" customFormat="false" ht="12" hidden="false" customHeight="false" outlineLevel="0" collapsed="false">
      <c r="BS6461" s="96" t="n">
        <f aca="false">BR6461-2.5</f>
        <v>-2.5</v>
      </c>
    </row>
    <row r="6462" customFormat="false" ht="12" hidden="false" customHeight="false" outlineLevel="0" collapsed="false">
      <c r="BS6462" s="96" t="n">
        <f aca="false">BR6462-2.5</f>
        <v>-2.5</v>
      </c>
    </row>
    <row r="6463" customFormat="false" ht="12" hidden="false" customHeight="false" outlineLevel="0" collapsed="false">
      <c r="BS6463" s="96" t="n">
        <f aca="false">BR6463-2.5</f>
        <v>-2.5</v>
      </c>
    </row>
    <row r="6464" customFormat="false" ht="12" hidden="false" customHeight="false" outlineLevel="0" collapsed="false">
      <c r="BS6464" s="96" t="n">
        <f aca="false">BR6464-2.5</f>
        <v>-2.5</v>
      </c>
    </row>
    <row r="6465" customFormat="false" ht="12" hidden="false" customHeight="false" outlineLevel="0" collapsed="false">
      <c r="BS6465" s="96" t="n">
        <f aca="false">BR6465-2.5</f>
        <v>-2.5</v>
      </c>
    </row>
    <row r="6466" customFormat="false" ht="12" hidden="false" customHeight="false" outlineLevel="0" collapsed="false">
      <c r="BS6466" s="96" t="n">
        <f aca="false">BR6466-2.5</f>
        <v>-2.5</v>
      </c>
    </row>
    <row r="6467" customFormat="false" ht="12" hidden="false" customHeight="false" outlineLevel="0" collapsed="false">
      <c r="BS6467" s="96" t="n">
        <f aca="false">BR6467-2.5</f>
        <v>-2.5</v>
      </c>
    </row>
    <row r="6468" customFormat="false" ht="12" hidden="false" customHeight="false" outlineLevel="0" collapsed="false">
      <c r="BS6468" s="96" t="n">
        <f aca="false">BR6468-2.5</f>
        <v>-2.5</v>
      </c>
    </row>
    <row r="6469" customFormat="false" ht="12" hidden="false" customHeight="false" outlineLevel="0" collapsed="false">
      <c r="BS6469" s="96" t="n">
        <f aca="false">BR6469-2.5</f>
        <v>-2.5</v>
      </c>
    </row>
    <row r="6470" customFormat="false" ht="12" hidden="false" customHeight="false" outlineLevel="0" collapsed="false">
      <c r="BS6470" s="96" t="n">
        <f aca="false">BR6470-2.5</f>
        <v>-2.5</v>
      </c>
    </row>
    <row r="6471" customFormat="false" ht="12" hidden="false" customHeight="false" outlineLevel="0" collapsed="false">
      <c r="BS6471" s="96" t="n">
        <f aca="false">BR6471-2.5</f>
        <v>-2.5</v>
      </c>
    </row>
    <row r="6472" customFormat="false" ht="12" hidden="false" customHeight="false" outlineLevel="0" collapsed="false">
      <c r="BS6472" s="96" t="n">
        <f aca="false">BR6472-2.5</f>
        <v>-2.5</v>
      </c>
    </row>
    <row r="6473" customFormat="false" ht="12" hidden="false" customHeight="false" outlineLevel="0" collapsed="false">
      <c r="BS6473" s="96" t="n">
        <f aca="false">BR6473-2.5</f>
        <v>-2.5</v>
      </c>
    </row>
    <row r="6474" customFormat="false" ht="12" hidden="false" customHeight="false" outlineLevel="0" collapsed="false">
      <c r="BS6474" s="96" t="n">
        <f aca="false">BR6474-2.5</f>
        <v>-2.5</v>
      </c>
    </row>
    <row r="6475" customFormat="false" ht="12" hidden="false" customHeight="false" outlineLevel="0" collapsed="false">
      <c r="BS6475" s="96" t="n">
        <f aca="false">BR6475-2.5</f>
        <v>-2.5</v>
      </c>
    </row>
    <row r="6476" customFormat="false" ht="12" hidden="false" customHeight="false" outlineLevel="0" collapsed="false">
      <c r="BS6476" s="96" t="n">
        <f aca="false">BR6476-2.5</f>
        <v>-2.5</v>
      </c>
    </row>
    <row r="6477" customFormat="false" ht="12" hidden="false" customHeight="false" outlineLevel="0" collapsed="false">
      <c r="BS6477" s="96" t="n">
        <f aca="false">BR6477-2.5</f>
        <v>-2.5</v>
      </c>
    </row>
    <row r="6478" customFormat="false" ht="12" hidden="false" customHeight="false" outlineLevel="0" collapsed="false">
      <c r="BS6478" s="96" t="n">
        <f aca="false">BR6478-2.5</f>
        <v>-2.5</v>
      </c>
    </row>
    <row r="6479" customFormat="false" ht="12" hidden="false" customHeight="false" outlineLevel="0" collapsed="false">
      <c r="BS6479" s="96" t="n">
        <f aca="false">BR6479-2.5</f>
        <v>-2.5</v>
      </c>
    </row>
    <row r="6480" customFormat="false" ht="12" hidden="false" customHeight="false" outlineLevel="0" collapsed="false">
      <c r="BS6480" s="96" t="n">
        <f aca="false">BR6480-2.5</f>
        <v>-2.5</v>
      </c>
    </row>
    <row r="6481" customFormat="false" ht="12" hidden="false" customHeight="false" outlineLevel="0" collapsed="false">
      <c r="BS6481" s="96" t="n">
        <f aca="false">BR6481-2.5</f>
        <v>-2.5</v>
      </c>
    </row>
    <row r="6482" customFormat="false" ht="12" hidden="false" customHeight="false" outlineLevel="0" collapsed="false">
      <c r="BS6482" s="96" t="n">
        <f aca="false">BR6482-2.5</f>
        <v>-2.5</v>
      </c>
    </row>
    <row r="6483" customFormat="false" ht="12" hidden="false" customHeight="false" outlineLevel="0" collapsed="false">
      <c r="BS6483" s="96" t="n">
        <f aca="false">BR6483-2.5</f>
        <v>-2.5</v>
      </c>
    </row>
    <row r="6484" customFormat="false" ht="12" hidden="false" customHeight="false" outlineLevel="0" collapsed="false">
      <c r="BS6484" s="96" t="n">
        <f aca="false">BR6484-2.5</f>
        <v>-2.5</v>
      </c>
    </row>
    <row r="6485" customFormat="false" ht="12" hidden="false" customHeight="false" outlineLevel="0" collapsed="false">
      <c r="BS6485" s="96" t="n">
        <f aca="false">BR6485-2.5</f>
        <v>-2.5</v>
      </c>
    </row>
    <row r="6486" customFormat="false" ht="12" hidden="false" customHeight="false" outlineLevel="0" collapsed="false">
      <c r="BS6486" s="96" t="n">
        <f aca="false">BR6486-2.5</f>
        <v>-2.5</v>
      </c>
    </row>
    <row r="6487" customFormat="false" ht="12" hidden="false" customHeight="false" outlineLevel="0" collapsed="false">
      <c r="BS6487" s="96" t="n">
        <f aca="false">BR6487-2.5</f>
        <v>-2.5</v>
      </c>
    </row>
    <row r="6488" customFormat="false" ht="12" hidden="false" customHeight="false" outlineLevel="0" collapsed="false">
      <c r="BS6488" s="96" t="n">
        <f aca="false">BR6488-2.5</f>
        <v>-2.5</v>
      </c>
    </row>
    <row r="6489" customFormat="false" ht="12" hidden="false" customHeight="false" outlineLevel="0" collapsed="false">
      <c r="BS6489" s="96" t="n">
        <f aca="false">BR6489-2.5</f>
        <v>-2.5</v>
      </c>
    </row>
    <row r="6490" customFormat="false" ht="12" hidden="false" customHeight="false" outlineLevel="0" collapsed="false">
      <c r="BS6490" s="96" t="n">
        <f aca="false">BR6490-2.5</f>
        <v>-2.5</v>
      </c>
    </row>
    <row r="6491" customFormat="false" ht="12" hidden="false" customHeight="false" outlineLevel="0" collapsed="false">
      <c r="BS6491" s="96" t="n">
        <f aca="false">BR6491-2.5</f>
        <v>-2.5</v>
      </c>
    </row>
    <row r="6492" customFormat="false" ht="12" hidden="false" customHeight="false" outlineLevel="0" collapsed="false">
      <c r="BS6492" s="96" t="n">
        <f aca="false">BR6492-2.5</f>
        <v>-2.5</v>
      </c>
    </row>
    <row r="6493" customFormat="false" ht="12" hidden="false" customHeight="false" outlineLevel="0" collapsed="false">
      <c r="BS6493" s="96" t="n">
        <f aca="false">BR6493-2.5</f>
        <v>-2.5</v>
      </c>
    </row>
    <row r="6494" customFormat="false" ht="12" hidden="false" customHeight="false" outlineLevel="0" collapsed="false">
      <c r="BS6494" s="96" t="n">
        <f aca="false">BR6494-2.5</f>
        <v>-2.5</v>
      </c>
    </row>
    <row r="6495" customFormat="false" ht="12" hidden="false" customHeight="false" outlineLevel="0" collapsed="false">
      <c r="BS6495" s="96" t="n">
        <f aca="false">BR6495-2.5</f>
        <v>-2.5</v>
      </c>
    </row>
    <row r="6496" customFormat="false" ht="12" hidden="false" customHeight="false" outlineLevel="0" collapsed="false">
      <c r="BS6496" s="96" t="n">
        <f aca="false">BR6496-2.5</f>
        <v>-2.5</v>
      </c>
    </row>
    <row r="6497" customFormat="false" ht="12" hidden="false" customHeight="false" outlineLevel="0" collapsed="false">
      <c r="BS6497" s="96" t="n">
        <f aca="false">BR6497-2.5</f>
        <v>-2.5</v>
      </c>
    </row>
    <row r="6498" customFormat="false" ht="12" hidden="false" customHeight="false" outlineLevel="0" collapsed="false">
      <c r="BS6498" s="96" t="n">
        <f aca="false">BR6498-2.5</f>
        <v>-2.5</v>
      </c>
    </row>
    <row r="6499" customFormat="false" ht="12" hidden="false" customHeight="false" outlineLevel="0" collapsed="false">
      <c r="BS6499" s="96" t="n">
        <f aca="false">BR6499-2.5</f>
        <v>-2.5</v>
      </c>
    </row>
    <row r="6500" customFormat="false" ht="12" hidden="false" customHeight="false" outlineLevel="0" collapsed="false">
      <c r="BS6500" s="96" t="n">
        <f aca="false">BR6500-2.5</f>
        <v>-2.5</v>
      </c>
    </row>
    <row r="6501" customFormat="false" ht="12" hidden="false" customHeight="false" outlineLevel="0" collapsed="false">
      <c r="BS6501" s="96" t="n">
        <f aca="false">BR6501-2.5</f>
        <v>-2.5</v>
      </c>
    </row>
    <row r="6502" customFormat="false" ht="12" hidden="false" customHeight="false" outlineLevel="0" collapsed="false">
      <c r="BS6502" s="96" t="n">
        <f aca="false">BR6502-2.5</f>
        <v>-2.5</v>
      </c>
    </row>
    <row r="6503" customFormat="false" ht="12" hidden="false" customHeight="false" outlineLevel="0" collapsed="false">
      <c r="BS6503" s="96" t="n">
        <f aca="false">BR6503-2.5</f>
        <v>-2.5</v>
      </c>
    </row>
    <row r="6504" customFormat="false" ht="12" hidden="false" customHeight="false" outlineLevel="0" collapsed="false">
      <c r="BS6504" s="96" t="n">
        <f aca="false">BR6504-2.5</f>
        <v>-2.5</v>
      </c>
    </row>
    <row r="6505" customFormat="false" ht="12" hidden="false" customHeight="false" outlineLevel="0" collapsed="false">
      <c r="BS6505" s="96" t="n">
        <f aca="false">BR6505-2.5</f>
        <v>-2.5</v>
      </c>
    </row>
    <row r="6506" customFormat="false" ht="12" hidden="false" customHeight="false" outlineLevel="0" collapsed="false">
      <c r="BS6506" s="96" t="n">
        <f aca="false">BR6506-2.5</f>
        <v>-2.5</v>
      </c>
    </row>
    <row r="6507" customFormat="false" ht="12" hidden="false" customHeight="false" outlineLevel="0" collapsed="false">
      <c r="BS6507" s="96" t="n">
        <f aca="false">BR6507-2.5</f>
        <v>-2.5</v>
      </c>
    </row>
    <row r="6508" customFormat="false" ht="12" hidden="false" customHeight="false" outlineLevel="0" collapsed="false">
      <c r="BS6508" s="96" t="n">
        <f aca="false">BR6508-2.5</f>
        <v>-2.5</v>
      </c>
    </row>
    <row r="6509" customFormat="false" ht="12" hidden="false" customHeight="false" outlineLevel="0" collapsed="false">
      <c r="BS6509" s="96" t="n">
        <f aca="false">BR6509-2.5</f>
        <v>-2.5</v>
      </c>
    </row>
    <row r="6510" customFormat="false" ht="12" hidden="false" customHeight="false" outlineLevel="0" collapsed="false">
      <c r="BS6510" s="96" t="n">
        <f aca="false">BR6510-2.5</f>
        <v>-2.5</v>
      </c>
    </row>
    <row r="6511" customFormat="false" ht="12" hidden="false" customHeight="false" outlineLevel="0" collapsed="false">
      <c r="BS6511" s="96" t="n">
        <f aca="false">BR6511-2.5</f>
        <v>-2.5</v>
      </c>
    </row>
    <row r="6512" customFormat="false" ht="12" hidden="false" customHeight="false" outlineLevel="0" collapsed="false">
      <c r="BS6512" s="96" t="n">
        <f aca="false">BR6512-2.5</f>
        <v>-2.5</v>
      </c>
    </row>
    <row r="6513" customFormat="false" ht="12" hidden="false" customHeight="false" outlineLevel="0" collapsed="false">
      <c r="BS6513" s="96" t="n">
        <f aca="false">BR6513-2.5</f>
        <v>-2.5</v>
      </c>
    </row>
    <row r="6514" customFormat="false" ht="12" hidden="false" customHeight="false" outlineLevel="0" collapsed="false">
      <c r="BS6514" s="96" t="n">
        <f aca="false">BR6514-2.5</f>
        <v>-2.5</v>
      </c>
    </row>
    <row r="6515" customFormat="false" ht="12" hidden="false" customHeight="false" outlineLevel="0" collapsed="false">
      <c r="BS6515" s="96" t="n">
        <f aca="false">BR6515-2.5</f>
        <v>-2.5</v>
      </c>
    </row>
    <row r="6516" customFormat="false" ht="12" hidden="false" customHeight="false" outlineLevel="0" collapsed="false">
      <c r="BS6516" s="96" t="n">
        <f aca="false">BR6516-2.5</f>
        <v>-2.5</v>
      </c>
    </row>
    <row r="6517" customFormat="false" ht="12" hidden="false" customHeight="false" outlineLevel="0" collapsed="false">
      <c r="BS6517" s="96" t="n">
        <f aca="false">BR6517-2.5</f>
        <v>-2.5</v>
      </c>
    </row>
    <row r="6518" customFormat="false" ht="12" hidden="false" customHeight="false" outlineLevel="0" collapsed="false">
      <c r="BS6518" s="96" t="n">
        <f aca="false">BR6518-2.5</f>
        <v>-2.5</v>
      </c>
    </row>
    <row r="6519" customFormat="false" ht="12" hidden="false" customHeight="false" outlineLevel="0" collapsed="false">
      <c r="BS6519" s="96" t="n">
        <f aca="false">BR6519-2.5</f>
        <v>-2.5</v>
      </c>
    </row>
    <row r="6520" customFormat="false" ht="12" hidden="false" customHeight="false" outlineLevel="0" collapsed="false">
      <c r="BS6520" s="96" t="n">
        <f aca="false">BR6520-2.5</f>
        <v>-2.5</v>
      </c>
    </row>
    <row r="6521" customFormat="false" ht="12" hidden="false" customHeight="false" outlineLevel="0" collapsed="false">
      <c r="BS6521" s="96" t="n">
        <f aca="false">BR6521-2.5</f>
        <v>-2.5</v>
      </c>
    </row>
    <row r="6522" customFormat="false" ht="12" hidden="false" customHeight="false" outlineLevel="0" collapsed="false">
      <c r="BS6522" s="96" t="n">
        <f aca="false">BR6522-2.5</f>
        <v>-2.5</v>
      </c>
    </row>
    <row r="6523" customFormat="false" ht="12" hidden="false" customHeight="false" outlineLevel="0" collapsed="false">
      <c r="BS6523" s="96" t="n">
        <f aca="false">BR6523-2.5</f>
        <v>-2.5</v>
      </c>
    </row>
    <row r="6524" customFormat="false" ht="12" hidden="false" customHeight="false" outlineLevel="0" collapsed="false">
      <c r="BS6524" s="96" t="n">
        <f aca="false">BR6524-2.5</f>
        <v>-2.5</v>
      </c>
    </row>
    <row r="6525" customFormat="false" ht="12" hidden="false" customHeight="false" outlineLevel="0" collapsed="false">
      <c r="BS6525" s="96" t="n">
        <f aca="false">BR6525-2.5</f>
        <v>-2.5</v>
      </c>
    </row>
    <row r="6526" customFormat="false" ht="12" hidden="false" customHeight="false" outlineLevel="0" collapsed="false">
      <c r="BS6526" s="96" t="n">
        <f aca="false">BR6526-2.5</f>
        <v>-2.5</v>
      </c>
    </row>
    <row r="6527" customFormat="false" ht="12" hidden="false" customHeight="false" outlineLevel="0" collapsed="false">
      <c r="BS6527" s="96" t="n">
        <f aca="false">BR6527-2.5</f>
        <v>-2.5</v>
      </c>
    </row>
    <row r="6528" customFormat="false" ht="12" hidden="false" customHeight="false" outlineLevel="0" collapsed="false">
      <c r="BS6528" s="96" t="n">
        <f aca="false">BR6528-2.5</f>
        <v>-2.5</v>
      </c>
    </row>
    <row r="6529" customFormat="false" ht="12" hidden="false" customHeight="false" outlineLevel="0" collapsed="false">
      <c r="BS6529" s="96" t="n">
        <f aca="false">BR6529-2.5</f>
        <v>-2.5</v>
      </c>
    </row>
    <row r="6530" customFormat="false" ht="12" hidden="false" customHeight="false" outlineLevel="0" collapsed="false">
      <c r="BS6530" s="96" t="n">
        <f aca="false">BR6530-2.5</f>
        <v>-2.5</v>
      </c>
    </row>
    <row r="6531" customFormat="false" ht="12" hidden="false" customHeight="false" outlineLevel="0" collapsed="false">
      <c r="BS6531" s="96" t="n">
        <f aca="false">BR6531-2.5</f>
        <v>-2.5</v>
      </c>
    </row>
    <row r="6532" customFormat="false" ht="12" hidden="false" customHeight="false" outlineLevel="0" collapsed="false">
      <c r="BS6532" s="96" t="n">
        <f aca="false">BR6532-2.5</f>
        <v>-2.5</v>
      </c>
    </row>
    <row r="6533" customFormat="false" ht="12" hidden="false" customHeight="false" outlineLevel="0" collapsed="false">
      <c r="BS6533" s="96" t="n">
        <f aca="false">BR6533-2.5</f>
        <v>-2.5</v>
      </c>
    </row>
    <row r="6534" customFormat="false" ht="12" hidden="false" customHeight="false" outlineLevel="0" collapsed="false">
      <c r="BS6534" s="96" t="n">
        <f aca="false">BR6534-2.5</f>
        <v>-2.5</v>
      </c>
    </row>
    <row r="6535" customFormat="false" ht="12" hidden="false" customHeight="false" outlineLevel="0" collapsed="false">
      <c r="BS6535" s="96" t="n">
        <f aca="false">BR6535-2.5</f>
        <v>-2.5</v>
      </c>
    </row>
    <row r="6536" customFormat="false" ht="12" hidden="false" customHeight="false" outlineLevel="0" collapsed="false">
      <c r="BS6536" s="96" t="n">
        <f aca="false">BR6536-2.5</f>
        <v>-2.5</v>
      </c>
    </row>
    <row r="6537" customFormat="false" ht="12" hidden="false" customHeight="false" outlineLevel="0" collapsed="false">
      <c r="BS6537" s="96" t="n">
        <f aca="false">BR6537-2.5</f>
        <v>-2.5</v>
      </c>
    </row>
    <row r="6538" customFormat="false" ht="12" hidden="false" customHeight="false" outlineLevel="0" collapsed="false">
      <c r="BS6538" s="96" t="n">
        <f aca="false">BR6538-2.5</f>
        <v>-2.5</v>
      </c>
    </row>
    <row r="6539" customFormat="false" ht="12" hidden="false" customHeight="false" outlineLevel="0" collapsed="false">
      <c r="BS6539" s="96" t="n">
        <f aca="false">BR6539-2.5</f>
        <v>-2.5</v>
      </c>
    </row>
    <row r="6540" customFormat="false" ht="12" hidden="false" customHeight="false" outlineLevel="0" collapsed="false">
      <c r="BS6540" s="96" t="n">
        <f aca="false">BR6540-2.5</f>
        <v>-2.5</v>
      </c>
    </row>
    <row r="6541" customFormat="false" ht="12" hidden="false" customHeight="false" outlineLevel="0" collapsed="false">
      <c r="BS6541" s="96" t="n">
        <f aca="false">BR6541-2.5</f>
        <v>-2.5</v>
      </c>
    </row>
    <row r="6542" customFormat="false" ht="12" hidden="false" customHeight="false" outlineLevel="0" collapsed="false">
      <c r="BS6542" s="96" t="n">
        <f aca="false">BR6542-2.5</f>
        <v>-2.5</v>
      </c>
    </row>
    <row r="6543" customFormat="false" ht="12" hidden="false" customHeight="false" outlineLevel="0" collapsed="false">
      <c r="BS6543" s="96" t="n">
        <f aca="false">BR6543-2.5</f>
        <v>-2.5</v>
      </c>
    </row>
    <row r="6544" customFormat="false" ht="12" hidden="false" customHeight="false" outlineLevel="0" collapsed="false">
      <c r="BS6544" s="96" t="n">
        <f aca="false">BR6544-2.5</f>
        <v>-2.5</v>
      </c>
    </row>
    <row r="6545" customFormat="false" ht="12" hidden="false" customHeight="false" outlineLevel="0" collapsed="false">
      <c r="BS6545" s="96" t="n">
        <f aca="false">BR6545-2.5</f>
        <v>-2.5</v>
      </c>
    </row>
    <row r="6546" customFormat="false" ht="12" hidden="false" customHeight="false" outlineLevel="0" collapsed="false">
      <c r="BS6546" s="96" t="n">
        <f aca="false">BR6546-2.5</f>
        <v>-2.5</v>
      </c>
    </row>
    <row r="6547" customFormat="false" ht="12" hidden="false" customHeight="false" outlineLevel="0" collapsed="false">
      <c r="BS6547" s="96" t="n">
        <f aca="false">BR6547-2.5</f>
        <v>-2.5</v>
      </c>
    </row>
    <row r="6548" customFormat="false" ht="12" hidden="false" customHeight="false" outlineLevel="0" collapsed="false">
      <c r="BS6548" s="96" t="n">
        <f aca="false">BR6548-2.5</f>
        <v>-2.5</v>
      </c>
    </row>
    <row r="6549" customFormat="false" ht="12" hidden="false" customHeight="false" outlineLevel="0" collapsed="false">
      <c r="BS6549" s="96" t="n">
        <f aca="false">BR6549-2.5</f>
        <v>-2.5</v>
      </c>
    </row>
    <row r="6550" customFormat="false" ht="12" hidden="false" customHeight="false" outlineLevel="0" collapsed="false">
      <c r="BS6550" s="96" t="n">
        <f aca="false">BR6550-2.5</f>
        <v>-2.5</v>
      </c>
    </row>
    <row r="6551" customFormat="false" ht="12" hidden="false" customHeight="false" outlineLevel="0" collapsed="false">
      <c r="BS6551" s="96" t="n">
        <f aca="false">BR6551-2.5</f>
        <v>-2.5</v>
      </c>
    </row>
    <row r="6552" customFormat="false" ht="12" hidden="false" customHeight="false" outlineLevel="0" collapsed="false">
      <c r="BS6552" s="96" t="n">
        <f aca="false">BR6552-2.5</f>
        <v>-2.5</v>
      </c>
    </row>
    <row r="6553" customFormat="false" ht="12" hidden="false" customHeight="false" outlineLevel="0" collapsed="false">
      <c r="BS6553" s="96" t="n">
        <f aca="false">BR6553-2.5</f>
        <v>-2.5</v>
      </c>
    </row>
    <row r="6554" customFormat="false" ht="12" hidden="false" customHeight="false" outlineLevel="0" collapsed="false">
      <c r="BS6554" s="96" t="n">
        <f aca="false">BR6554-2.5</f>
        <v>-2.5</v>
      </c>
    </row>
    <row r="6555" customFormat="false" ht="12" hidden="false" customHeight="false" outlineLevel="0" collapsed="false">
      <c r="BS6555" s="96" t="n">
        <f aca="false">BR6555-2.5</f>
        <v>-2.5</v>
      </c>
    </row>
    <row r="6556" customFormat="false" ht="12" hidden="false" customHeight="false" outlineLevel="0" collapsed="false">
      <c r="BS6556" s="96" t="n">
        <f aca="false">BR6556-2.5</f>
        <v>-2.5</v>
      </c>
    </row>
    <row r="6557" customFormat="false" ht="12" hidden="false" customHeight="false" outlineLevel="0" collapsed="false">
      <c r="BS6557" s="96" t="n">
        <f aca="false">BR6557-2.5</f>
        <v>-2.5</v>
      </c>
    </row>
    <row r="6558" customFormat="false" ht="12" hidden="false" customHeight="false" outlineLevel="0" collapsed="false">
      <c r="BS6558" s="96" t="n">
        <f aca="false">BR6558-2.5</f>
        <v>-2.5</v>
      </c>
    </row>
    <row r="6559" customFormat="false" ht="12" hidden="false" customHeight="false" outlineLevel="0" collapsed="false">
      <c r="BS6559" s="96" t="n">
        <f aca="false">BR6559-2.5</f>
        <v>-2.5</v>
      </c>
    </row>
    <row r="6560" customFormat="false" ht="12" hidden="false" customHeight="false" outlineLevel="0" collapsed="false">
      <c r="BS6560" s="96" t="n">
        <f aca="false">BR6560-2.5</f>
        <v>-2.5</v>
      </c>
    </row>
    <row r="6561" customFormat="false" ht="12" hidden="false" customHeight="false" outlineLevel="0" collapsed="false">
      <c r="BS6561" s="96" t="n">
        <f aca="false">BR6561-2.5</f>
        <v>-2.5</v>
      </c>
    </row>
    <row r="6562" customFormat="false" ht="12" hidden="false" customHeight="false" outlineLevel="0" collapsed="false">
      <c r="BS6562" s="96" t="n">
        <f aca="false">BR6562-2.5</f>
        <v>-2.5</v>
      </c>
    </row>
    <row r="6563" customFormat="false" ht="12" hidden="false" customHeight="false" outlineLevel="0" collapsed="false">
      <c r="BS6563" s="96" t="n">
        <f aca="false">BR6563-2.5</f>
        <v>-2.5</v>
      </c>
    </row>
    <row r="6564" customFormat="false" ht="12" hidden="false" customHeight="false" outlineLevel="0" collapsed="false">
      <c r="BS6564" s="96" t="n">
        <f aca="false">BR6564-2.5</f>
        <v>-2.5</v>
      </c>
    </row>
    <row r="6565" customFormat="false" ht="12" hidden="false" customHeight="false" outlineLevel="0" collapsed="false">
      <c r="BS6565" s="96" t="n">
        <f aca="false">BR6565-2.5</f>
        <v>-2.5</v>
      </c>
    </row>
    <row r="6566" customFormat="false" ht="12" hidden="false" customHeight="false" outlineLevel="0" collapsed="false">
      <c r="BS6566" s="96" t="n">
        <f aca="false">BR6566-2.5</f>
        <v>-2.5</v>
      </c>
    </row>
    <row r="6567" customFormat="false" ht="12" hidden="false" customHeight="false" outlineLevel="0" collapsed="false">
      <c r="BS6567" s="96" t="n">
        <f aca="false">BR6567-2.5</f>
        <v>-2.5</v>
      </c>
    </row>
    <row r="6568" customFormat="false" ht="12" hidden="false" customHeight="false" outlineLevel="0" collapsed="false">
      <c r="BS6568" s="96" t="n">
        <f aca="false">BR6568-2.5</f>
        <v>-2.5</v>
      </c>
    </row>
    <row r="6569" customFormat="false" ht="12" hidden="false" customHeight="false" outlineLevel="0" collapsed="false">
      <c r="BS6569" s="96" t="n">
        <f aca="false">BR6569-2.5</f>
        <v>-2.5</v>
      </c>
    </row>
    <row r="6570" customFormat="false" ht="12" hidden="false" customHeight="false" outlineLevel="0" collapsed="false">
      <c r="BS6570" s="96" t="n">
        <f aca="false">BR6570-2.5</f>
        <v>-2.5</v>
      </c>
    </row>
    <row r="6571" customFormat="false" ht="12" hidden="false" customHeight="false" outlineLevel="0" collapsed="false">
      <c r="BS6571" s="96" t="n">
        <f aca="false">BR6571-2.5</f>
        <v>-2.5</v>
      </c>
    </row>
    <row r="6572" customFormat="false" ht="12" hidden="false" customHeight="false" outlineLevel="0" collapsed="false">
      <c r="BS6572" s="96" t="n">
        <f aca="false">BR6572-2.5</f>
        <v>-2.5</v>
      </c>
    </row>
    <row r="6573" customFormat="false" ht="12" hidden="false" customHeight="false" outlineLevel="0" collapsed="false">
      <c r="BS6573" s="96" t="n">
        <f aca="false">BR6573-2.5</f>
        <v>-2.5</v>
      </c>
    </row>
    <row r="6574" customFormat="false" ht="12" hidden="false" customHeight="false" outlineLevel="0" collapsed="false">
      <c r="BS6574" s="96" t="n">
        <f aca="false">BR6574-2.5</f>
        <v>-2.5</v>
      </c>
    </row>
    <row r="6575" customFormat="false" ht="12" hidden="false" customHeight="false" outlineLevel="0" collapsed="false">
      <c r="BS6575" s="96" t="n">
        <f aca="false">BR6575-2.5</f>
        <v>-2.5</v>
      </c>
    </row>
    <row r="6576" customFormat="false" ht="12" hidden="false" customHeight="false" outlineLevel="0" collapsed="false">
      <c r="BS6576" s="96" t="n">
        <f aca="false">BR6576-2.5</f>
        <v>-2.5</v>
      </c>
    </row>
    <row r="6577" customFormat="false" ht="12" hidden="false" customHeight="false" outlineLevel="0" collapsed="false">
      <c r="BS6577" s="96" t="n">
        <f aca="false">BR6577-2.5</f>
        <v>-2.5</v>
      </c>
    </row>
    <row r="6578" customFormat="false" ht="12" hidden="false" customHeight="false" outlineLevel="0" collapsed="false">
      <c r="BS6578" s="96" t="n">
        <f aca="false">BR6578-2.5</f>
        <v>-2.5</v>
      </c>
    </row>
    <row r="6579" customFormat="false" ht="12" hidden="false" customHeight="false" outlineLevel="0" collapsed="false">
      <c r="BS6579" s="96" t="n">
        <f aca="false">BR6579-2.5</f>
        <v>-2.5</v>
      </c>
    </row>
    <row r="6580" customFormat="false" ht="12" hidden="false" customHeight="false" outlineLevel="0" collapsed="false">
      <c r="BS6580" s="96" t="n">
        <f aca="false">BR6580-2.5</f>
        <v>-2.5</v>
      </c>
    </row>
    <row r="6581" customFormat="false" ht="12" hidden="false" customHeight="false" outlineLevel="0" collapsed="false">
      <c r="BS6581" s="96" t="n">
        <f aca="false">BR6581-2.5</f>
        <v>-2.5</v>
      </c>
    </row>
    <row r="6582" customFormat="false" ht="12" hidden="false" customHeight="false" outlineLevel="0" collapsed="false">
      <c r="BS6582" s="96" t="n">
        <f aca="false">BR6582-2.5</f>
        <v>-2.5</v>
      </c>
    </row>
    <row r="6583" customFormat="false" ht="12" hidden="false" customHeight="false" outlineLevel="0" collapsed="false">
      <c r="BS6583" s="96" t="n">
        <f aca="false">BR6583-2.5</f>
        <v>-2.5</v>
      </c>
    </row>
    <row r="6584" customFormat="false" ht="12" hidden="false" customHeight="false" outlineLevel="0" collapsed="false">
      <c r="BS6584" s="96" t="n">
        <f aca="false">BR6584-2.5</f>
        <v>-2.5</v>
      </c>
    </row>
    <row r="6585" customFormat="false" ht="12" hidden="false" customHeight="false" outlineLevel="0" collapsed="false">
      <c r="BS6585" s="96" t="n">
        <f aca="false">BR6585-2.5</f>
        <v>-2.5</v>
      </c>
    </row>
    <row r="6586" customFormat="false" ht="12" hidden="false" customHeight="false" outlineLevel="0" collapsed="false">
      <c r="BS6586" s="96" t="n">
        <f aca="false">BR6586-2.5</f>
        <v>-2.5</v>
      </c>
    </row>
    <row r="6587" customFormat="false" ht="12" hidden="false" customHeight="false" outlineLevel="0" collapsed="false">
      <c r="BS6587" s="96" t="n">
        <f aca="false">BR6587-2.5</f>
        <v>-2.5</v>
      </c>
    </row>
    <row r="6588" customFormat="false" ht="12" hidden="false" customHeight="false" outlineLevel="0" collapsed="false">
      <c r="BS6588" s="96" t="n">
        <f aca="false">BR6588-2.5</f>
        <v>-2.5</v>
      </c>
    </row>
    <row r="6589" customFormat="false" ht="12" hidden="false" customHeight="false" outlineLevel="0" collapsed="false">
      <c r="BS6589" s="96" t="n">
        <f aca="false">BR6589-2.5</f>
        <v>-2.5</v>
      </c>
    </row>
    <row r="6590" customFormat="false" ht="12" hidden="false" customHeight="false" outlineLevel="0" collapsed="false">
      <c r="BS6590" s="96" t="n">
        <f aca="false">BR6590-2.5</f>
        <v>-2.5</v>
      </c>
    </row>
    <row r="6591" customFormat="false" ht="12" hidden="false" customHeight="false" outlineLevel="0" collapsed="false">
      <c r="BS6591" s="96" t="n">
        <f aca="false">BR6591-2.5</f>
        <v>-2.5</v>
      </c>
    </row>
    <row r="6592" customFormat="false" ht="12" hidden="false" customHeight="false" outlineLevel="0" collapsed="false">
      <c r="BS6592" s="96" t="n">
        <f aca="false">BR6592-2.5</f>
        <v>-2.5</v>
      </c>
    </row>
    <row r="6593" customFormat="false" ht="12" hidden="false" customHeight="false" outlineLevel="0" collapsed="false">
      <c r="BS6593" s="96" t="n">
        <f aca="false">BR6593-2.5</f>
        <v>-2.5</v>
      </c>
    </row>
    <row r="6594" customFormat="false" ht="12" hidden="false" customHeight="false" outlineLevel="0" collapsed="false">
      <c r="BS6594" s="96" t="n">
        <f aca="false">BR6594-2.5</f>
        <v>-2.5</v>
      </c>
    </row>
    <row r="6595" customFormat="false" ht="12" hidden="false" customHeight="false" outlineLevel="0" collapsed="false">
      <c r="BS6595" s="96" t="n">
        <f aca="false">BR6595-2.5</f>
        <v>-2.5</v>
      </c>
    </row>
    <row r="6596" customFormat="false" ht="12" hidden="false" customHeight="false" outlineLevel="0" collapsed="false">
      <c r="BS6596" s="96" t="n">
        <f aca="false">BR6596-2.5</f>
        <v>-2.5</v>
      </c>
    </row>
    <row r="6597" customFormat="false" ht="12" hidden="false" customHeight="false" outlineLevel="0" collapsed="false">
      <c r="BS6597" s="96" t="n">
        <f aca="false">BR6597-2.5</f>
        <v>-2.5</v>
      </c>
    </row>
    <row r="6598" customFormat="false" ht="12" hidden="false" customHeight="false" outlineLevel="0" collapsed="false">
      <c r="BS6598" s="96" t="n">
        <f aca="false">BR6598-2.5</f>
        <v>-2.5</v>
      </c>
    </row>
    <row r="6599" customFormat="false" ht="12" hidden="false" customHeight="false" outlineLevel="0" collapsed="false">
      <c r="BS6599" s="96" t="n">
        <f aca="false">BR6599-2.5</f>
        <v>-2.5</v>
      </c>
    </row>
    <row r="6600" customFormat="false" ht="12" hidden="false" customHeight="false" outlineLevel="0" collapsed="false">
      <c r="BS6600" s="96" t="n">
        <f aca="false">BR6600-2.5</f>
        <v>-2.5</v>
      </c>
    </row>
    <row r="6601" customFormat="false" ht="12" hidden="false" customHeight="false" outlineLevel="0" collapsed="false">
      <c r="BS6601" s="96" t="n">
        <f aca="false">BR6601-2.5</f>
        <v>-2.5</v>
      </c>
    </row>
    <row r="6602" customFormat="false" ht="12" hidden="false" customHeight="false" outlineLevel="0" collapsed="false">
      <c r="BS6602" s="96" t="n">
        <f aca="false">BR6602-2.5</f>
        <v>-2.5</v>
      </c>
    </row>
    <row r="6603" customFormat="false" ht="12" hidden="false" customHeight="false" outlineLevel="0" collapsed="false">
      <c r="BS6603" s="96" t="n">
        <f aca="false">BR6603-2.5</f>
        <v>-2.5</v>
      </c>
    </row>
    <row r="6604" customFormat="false" ht="12" hidden="false" customHeight="false" outlineLevel="0" collapsed="false">
      <c r="BS6604" s="96" t="n">
        <f aca="false">BR6604-2.5</f>
        <v>-2.5</v>
      </c>
    </row>
    <row r="6605" customFormat="false" ht="12" hidden="false" customHeight="false" outlineLevel="0" collapsed="false">
      <c r="BS6605" s="96" t="n">
        <f aca="false">BR6605-2.5</f>
        <v>-2.5</v>
      </c>
    </row>
    <row r="6606" customFormat="false" ht="12" hidden="false" customHeight="false" outlineLevel="0" collapsed="false">
      <c r="BS6606" s="96" t="n">
        <f aca="false">BR6606-2.5</f>
        <v>-2.5</v>
      </c>
    </row>
    <row r="6607" customFormat="false" ht="12" hidden="false" customHeight="false" outlineLevel="0" collapsed="false">
      <c r="BS6607" s="96" t="n">
        <f aca="false">BR6607-2.5</f>
        <v>-2.5</v>
      </c>
    </row>
    <row r="6608" customFormat="false" ht="12" hidden="false" customHeight="false" outlineLevel="0" collapsed="false">
      <c r="BS6608" s="96" t="n">
        <f aca="false">BR6608-2.5</f>
        <v>-2.5</v>
      </c>
    </row>
    <row r="6609" customFormat="false" ht="12" hidden="false" customHeight="false" outlineLevel="0" collapsed="false">
      <c r="BS6609" s="96" t="n">
        <f aca="false">BR6609-2.5</f>
        <v>-2.5</v>
      </c>
    </row>
    <row r="6610" customFormat="false" ht="12" hidden="false" customHeight="false" outlineLevel="0" collapsed="false">
      <c r="BS6610" s="96" t="n">
        <f aca="false">BR6610-2.5</f>
        <v>-2.5</v>
      </c>
    </row>
    <row r="6611" customFormat="false" ht="12" hidden="false" customHeight="false" outlineLevel="0" collapsed="false">
      <c r="BS6611" s="96" t="n">
        <f aca="false">BR6611-2.5</f>
        <v>-2.5</v>
      </c>
    </row>
    <row r="6612" customFormat="false" ht="12" hidden="false" customHeight="false" outlineLevel="0" collapsed="false">
      <c r="BS6612" s="96" t="n">
        <f aca="false">BR6612-2.5</f>
        <v>-2.5</v>
      </c>
    </row>
    <row r="6613" customFormat="false" ht="12" hidden="false" customHeight="false" outlineLevel="0" collapsed="false">
      <c r="BS6613" s="96" t="n">
        <f aca="false">BR6613-2.5</f>
        <v>-2.5</v>
      </c>
    </row>
    <row r="6614" customFormat="false" ht="12" hidden="false" customHeight="false" outlineLevel="0" collapsed="false">
      <c r="BS6614" s="96" t="n">
        <f aca="false">BR6614-2.5</f>
        <v>-2.5</v>
      </c>
    </row>
    <row r="6615" customFormat="false" ht="12" hidden="false" customHeight="false" outlineLevel="0" collapsed="false">
      <c r="BS6615" s="96" t="n">
        <f aca="false">BR6615-2.5</f>
        <v>-2.5</v>
      </c>
    </row>
    <row r="6616" customFormat="false" ht="12" hidden="false" customHeight="false" outlineLevel="0" collapsed="false">
      <c r="BS6616" s="96" t="n">
        <f aca="false">BR6616-2.5</f>
        <v>-2.5</v>
      </c>
    </row>
    <row r="6617" customFormat="false" ht="12" hidden="false" customHeight="false" outlineLevel="0" collapsed="false">
      <c r="BS6617" s="96" t="n">
        <f aca="false">BR6617-2.5</f>
        <v>-2.5</v>
      </c>
    </row>
    <row r="6618" customFormat="false" ht="12" hidden="false" customHeight="false" outlineLevel="0" collapsed="false">
      <c r="BS6618" s="96" t="n">
        <f aca="false">BR6618-2.5</f>
        <v>-2.5</v>
      </c>
    </row>
    <row r="6619" customFormat="false" ht="12" hidden="false" customHeight="false" outlineLevel="0" collapsed="false">
      <c r="BS6619" s="96" t="n">
        <f aca="false">BR6619-2.5</f>
        <v>-2.5</v>
      </c>
    </row>
    <row r="6620" customFormat="false" ht="12" hidden="false" customHeight="false" outlineLevel="0" collapsed="false">
      <c r="BS6620" s="96" t="n">
        <f aca="false">BR6620-2.5</f>
        <v>-2.5</v>
      </c>
    </row>
    <row r="6621" customFormat="false" ht="12" hidden="false" customHeight="false" outlineLevel="0" collapsed="false">
      <c r="BS6621" s="96" t="n">
        <f aca="false">BR6621-2.5</f>
        <v>-2.5</v>
      </c>
    </row>
    <row r="6622" customFormat="false" ht="12" hidden="false" customHeight="false" outlineLevel="0" collapsed="false">
      <c r="BS6622" s="96" t="n">
        <f aca="false">BR6622-2.5</f>
        <v>-2.5</v>
      </c>
    </row>
    <row r="6623" customFormat="false" ht="12" hidden="false" customHeight="false" outlineLevel="0" collapsed="false">
      <c r="BS6623" s="96" t="n">
        <f aca="false">BR6623-2.5</f>
        <v>-2.5</v>
      </c>
    </row>
    <row r="6624" customFormat="false" ht="12" hidden="false" customHeight="false" outlineLevel="0" collapsed="false">
      <c r="BS6624" s="96" t="n">
        <f aca="false">BR6624-2.5</f>
        <v>-2.5</v>
      </c>
    </row>
    <row r="6625" customFormat="false" ht="12" hidden="false" customHeight="false" outlineLevel="0" collapsed="false">
      <c r="BS6625" s="96" t="n">
        <f aca="false">BR6625-2.5</f>
        <v>-2.5</v>
      </c>
    </row>
    <row r="6626" customFormat="false" ht="12" hidden="false" customHeight="false" outlineLevel="0" collapsed="false">
      <c r="BS6626" s="96" t="n">
        <f aca="false">BR6626-2.5</f>
        <v>-2.5</v>
      </c>
    </row>
    <row r="6627" customFormat="false" ht="12" hidden="false" customHeight="false" outlineLevel="0" collapsed="false">
      <c r="BS6627" s="96" t="n">
        <f aca="false">BR6627-2.5</f>
        <v>-2.5</v>
      </c>
    </row>
    <row r="6628" customFormat="false" ht="12" hidden="false" customHeight="false" outlineLevel="0" collapsed="false">
      <c r="BS6628" s="96" t="n">
        <f aca="false">BR6628-2.5</f>
        <v>-2.5</v>
      </c>
    </row>
    <row r="6629" customFormat="false" ht="12" hidden="false" customHeight="false" outlineLevel="0" collapsed="false">
      <c r="BS6629" s="96" t="n">
        <f aca="false">BR6629-2.5</f>
        <v>-2.5</v>
      </c>
    </row>
    <row r="6630" customFormat="false" ht="12" hidden="false" customHeight="false" outlineLevel="0" collapsed="false">
      <c r="BS6630" s="96" t="n">
        <f aca="false">BR6630-2.5</f>
        <v>-2.5</v>
      </c>
    </row>
    <row r="6631" customFormat="false" ht="12" hidden="false" customHeight="false" outlineLevel="0" collapsed="false">
      <c r="BS6631" s="96" t="n">
        <f aca="false">BR6631-2.5</f>
        <v>-2.5</v>
      </c>
    </row>
    <row r="6632" customFormat="false" ht="12" hidden="false" customHeight="false" outlineLevel="0" collapsed="false">
      <c r="BS6632" s="96" t="n">
        <f aca="false">BR6632-2.5</f>
        <v>-2.5</v>
      </c>
    </row>
    <row r="6633" customFormat="false" ht="12" hidden="false" customHeight="false" outlineLevel="0" collapsed="false">
      <c r="BS6633" s="96" t="n">
        <f aca="false">BR6633-2.5</f>
        <v>-2.5</v>
      </c>
    </row>
    <row r="6634" customFormat="false" ht="12" hidden="false" customHeight="false" outlineLevel="0" collapsed="false">
      <c r="BS6634" s="96" t="n">
        <f aca="false">BR6634-2.5</f>
        <v>-2.5</v>
      </c>
    </row>
    <row r="6635" customFormat="false" ht="12" hidden="false" customHeight="false" outlineLevel="0" collapsed="false">
      <c r="BS6635" s="96" t="n">
        <f aca="false">BR6635-2.5</f>
        <v>-2.5</v>
      </c>
    </row>
    <row r="6636" customFormat="false" ht="12" hidden="false" customHeight="false" outlineLevel="0" collapsed="false">
      <c r="BS6636" s="96" t="n">
        <f aca="false">BR6636-2.5</f>
        <v>-2.5</v>
      </c>
    </row>
    <row r="6637" customFormat="false" ht="12" hidden="false" customHeight="false" outlineLevel="0" collapsed="false">
      <c r="BS6637" s="96" t="n">
        <f aca="false">BR6637-2.5</f>
        <v>-2.5</v>
      </c>
    </row>
    <row r="6638" customFormat="false" ht="12" hidden="false" customHeight="false" outlineLevel="0" collapsed="false">
      <c r="BS6638" s="96" t="n">
        <f aca="false">BR6638-2.5</f>
        <v>-2.5</v>
      </c>
    </row>
    <row r="6639" customFormat="false" ht="12" hidden="false" customHeight="false" outlineLevel="0" collapsed="false">
      <c r="BS6639" s="96" t="n">
        <f aca="false">BR6639-2.5</f>
        <v>-2.5</v>
      </c>
    </row>
    <row r="6640" customFormat="false" ht="12" hidden="false" customHeight="false" outlineLevel="0" collapsed="false">
      <c r="BS6640" s="96" t="n">
        <f aca="false">BR6640-2.5</f>
        <v>-2.5</v>
      </c>
    </row>
    <row r="6641" customFormat="false" ht="12" hidden="false" customHeight="false" outlineLevel="0" collapsed="false">
      <c r="BS6641" s="96" t="n">
        <f aca="false">BR6641-2.5</f>
        <v>-2.5</v>
      </c>
    </row>
    <row r="6642" customFormat="false" ht="12" hidden="false" customHeight="false" outlineLevel="0" collapsed="false">
      <c r="BS6642" s="96" t="n">
        <f aca="false">BR6642-2.5</f>
        <v>-2.5</v>
      </c>
    </row>
    <row r="6643" customFormat="false" ht="12" hidden="false" customHeight="false" outlineLevel="0" collapsed="false">
      <c r="BS6643" s="96" t="n">
        <f aca="false">BR6643-2.5</f>
        <v>-2.5</v>
      </c>
    </row>
    <row r="6644" customFormat="false" ht="12" hidden="false" customHeight="false" outlineLevel="0" collapsed="false">
      <c r="BS6644" s="96" t="n">
        <f aca="false">BR6644-2.5</f>
        <v>-2.5</v>
      </c>
    </row>
    <row r="6645" customFormat="false" ht="12" hidden="false" customHeight="false" outlineLevel="0" collapsed="false">
      <c r="BS6645" s="96" t="n">
        <f aca="false">BR6645-2.5</f>
        <v>-2.5</v>
      </c>
    </row>
    <row r="6646" customFormat="false" ht="12" hidden="false" customHeight="false" outlineLevel="0" collapsed="false">
      <c r="BS6646" s="96" t="n">
        <f aca="false">BR6646-2.5</f>
        <v>-2.5</v>
      </c>
    </row>
    <row r="6647" customFormat="false" ht="12" hidden="false" customHeight="false" outlineLevel="0" collapsed="false">
      <c r="BS6647" s="96" t="n">
        <f aca="false">BR6647-2.5</f>
        <v>-2.5</v>
      </c>
    </row>
    <row r="6648" customFormat="false" ht="12" hidden="false" customHeight="false" outlineLevel="0" collapsed="false">
      <c r="BS6648" s="96" t="n">
        <f aca="false">BR6648-2.5</f>
        <v>-2.5</v>
      </c>
    </row>
    <row r="6649" customFormat="false" ht="12" hidden="false" customHeight="false" outlineLevel="0" collapsed="false">
      <c r="BS6649" s="96" t="n">
        <f aca="false">BR6649-2.5</f>
        <v>-2.5</v>
      </c>
    </row>
    <row r="6650" customFormat="false" ht="12" hidden="false" customHeight="false" outlineLevel="0" collapsed="false">
      <c r="BS6650" s="96" t="n">
        <f aca="false">BR6650-2.5</f>
        <v>-2.5</v>
      </c>
    </row>
    <row r="6651" customFormat="false" ht="12" hidden="false" customHeight="false" outlineLevel="0" collapsed="false">
      <c r="BS6651" s="96" t="n">
        <f aca="false">BR6651-2.5</f>
        <v>-2.5</v>
      </c>
    </row>
    <row r="6652" customFormat="false" ht="12" hidden="false" customHeight="false" outlineLevel="0" collapsed="false">
      <c r="BS6652" s="96" t="n">
        <f aca="false">BR6652-2.5</f>
        <v>-2.5</v>
      </c>
    </row>
    <row r="6653" customFormat="false" ht="12" hidden="false" customHeight="false" outlineLevel="0" collapsed="false">
      <c r="BS6653" s="96" t="n">
        <f aca="false">BR6653-2.5</f>
        <v>-2.5</v>
      </c>
    </row>
    <row r="6654" customFormat="false" ht="12" hidden="false" customHeight="false" outlineLevel="0" collapsed="false">
      <c r="BS6654" s="96" t="n">
        <f aca="false">BR6654-2.5</f>
        <v>-2.5</v>
      </c>
    </row>
    <row r="6655" customFormat="false" ht="12" hidden="false" customHeight="false" outlineLevel="0" collapsed="false">
      <c r="BS6655" s="96" t="n">
        <f aca="false">BR6655-2.5</f>
        <v>-2.5</v>
      </c>
    </row>
    <row r="6656" customFormat="false" ht="12" hidden="false" customHeight="false" outlineLevel="0" collapsed="false">
      <c r="BS6656" s="96" t="n">
        <f aca="false">BR6656-2.5</f>
        <v>-2.5</v>
      </c>
    </row>
    <row r="6657" customFormat="false" ht="12" hidden="false" customHeight="false" outlineLevel="0" collapsed="false">
      <c r="BS6657" s="96" t="n">
        <f aca="false">BR6657-2.5</f>
        <v>-2.5</v>
      </c>
    </row>
    <row r="6658" customFormat="false" ht="12" hidden="false" customHeight="false" outlineLevel="0" collapsed="false">
      <c r="BS6658" s="96" t="n">
        <f aca="false">BR6658-2.5</f>
        <v>-2.5</v>
      </c>
    </row>
    <row r="6659" customFormat="false" ht="12" hidden="false" customHeight="false" outlineLevel="0" collapsed="false">
      <c r="BS6659" s="96" t="n">
        <f aca="false">BR6659-2.5</f>
        <v>-2.5</v>
      </c>
    </row>
    <row r="6660" customFormat="false" ht="12" hidden="false" customHeight="false" outlineLevel="0" collapsed="false">
      <c r="BS6660" s="96" t="n">
        <f aca="false">BR6660-2.5</f>
        <v>-2.5</v>
      </c>
    </row>
    <row r="6661" customFormat="false" ht="12" hidden="false" customHeight="false" outlineLevel="0" collapsed="false">
      <c r="BS6661" s="96" t="n">
        <f aca="false">BR6661-2.5</f>
        <v>-2.5</v>
      </c>
    </row>
    <row r="6662" customFormat="false" ht="12" hidden="false" customHeight="false" outlineLevel="0" collapsed="false">
      <c r="BS6662" s="96" t="n">
        <f aca="false">BR6662-2.5</f>
        <v>-2.5</v>
      </c>
    </row>
    <row r="6663" customFormat="false" ht="12" hidden="false" customHeight="false" outlineLevel="0" collapsed="false">
      <c r="BS6663" s="96" t="n">
        <f aca="false">BR6663-2.5</f>
        <v>-2.5</v>
      </c>
    </row>
    <row r="6664" customFormat="false" ht="12" hidden="false" customHeight="false" outlineLevel="0" collapsed="false">
      <c r="BS6664" s="96" t="n">
        <f aca="false">BR6664-2.5</f>
        <v>-2.5</v>
      </c>
    </row>
    <row r="6665" customFormat="false" ht="12" hidden="false" customHeight="false" outlineLevel="0" collapsed="false">
      <c r="BS6665" s="96" t="n">
        <f aca="false">BR6665-2.5</f>
        <v>-2.5</v>
      </c>
    </row>
    <row r="6666" customFormat="false" ht="12" hidden="false" customHeight="false" outlineLevel="0" collapsed="false">
      <c r="BS6666" s="96" t="n">
        <f aca="false">BR6666-2.5</f>
        <v>-2.5</v>
      </c>
    </row>
    <row r="6667" customFormat="false" ht="12" hidden="false" customHeight="false" outlineLevel="0" collapsed="false">
      <c r="BS6667" s="96" t="n">
        <f aca="false">BR6667-2.5</f>
        <v>-2.5</v>
      </c>
    </row>
    <row r="6668" customFormat="false" ht="12" hidden="false" customHeight="false" outlineLevel="0" collapsed="false">
      <c r="BS6668" s="96" t="n">
        <f aca="false">BR6668-2.5</f>
        <v>-2.5</v>
      </c>
    </row>
    <row r="6669" customFormat="false" ht="12" hidden="false" customHeight="false" outlineLevel="0" collapsed="false">
      <c r="BS6669" s="96" t="n">
        <f aca="false">BR6669-2.5</f>
        <v>-2.5</v>
      </c>
    </row>
    <row r="6670" customFormat="false" ht="12" hidden="false" customHeight="false" outlineLevel="0" collapsed="false">
      <c r="BS6670" s="96" t="n">
        <f aca="false">BR6670-2.5</f>
        <v>-2.5</v>
      </c>
    </row>
    <row r="6671" customFormat="false" ht="12" hidden="false" customHeight="false" outlineLevel="0" collapsed="false">
      <c r="BS6671" s="96" t="n">
        <f aca="false">BR6671-2.5</f>
        <v>-2.5</v>
      </c>
    </row>
    <row r="6672" customFormat="false" ht="12" hidden="false" customHeight="false" outlineLevel="0" collapsed="false">
      <c r="BS6672" s="96" t="n">
        <f aca="false">BR6672-2.5</f>
        <v>-2.5</v>
      </c>
    </row>
    <row r="6673" customFormat="false" ht="12" hidden="false" customHeight="false" outlineLevel="0" collapsed="false">
      <c r="BS6673" s="96" t="n">
        <f aca="false">BR6673-2.5</f>
        <v>-2.5</v>
      </c>
    </row>
    <row r="6674" customFormat="false" ht="12" hidden="false" customHeight="false" outlineLevel="0" collapsed="false">
      <c r="BS6674" s="96" t="n">
        <f aca="false">BR6674-2.5</f>
        <v>-2.5</v>
      </c>
    </row>
    <row r="6675" customFormat="false" ht="12" hidden="false" customHeight="false" outlineLevel="0" collapsed="false">
      <c r="BS6675" s="96" t="n">
        <f aca="false">BR6675-2.5</f>
        <v>-2.5</v>
      </c>
    </row>
    <row r="6676" customFormat="false" ht="12" hidden="false" customHeight="false" outlineLevel="0" collapsed="false">
      <c r="BS6676" s="96" t="n">
        <f aca="false">BR6676-2.5</f>
        <v>-2.5</v>
      </c>
    </row>
    <row r="6677" customFormat="false" ht="12" hidden="false" customHeight="false" outlineLevel="0" collapsed="false">
      <c r="BS6677" s="96" t="n">
        <f aca="false">BR6677-2.5</f>
        <v>-2.5</v>
      </c>
    </row>
    <row r="6678" customFormat="false" ht="12" hidden="false" customHeight="false" outlineLevel="0" collapsed="false">
      <c r="BS6678" s="96" t="n">
        <f aca="false">BR6678-2.5</f>
        <v>-2.5</v>
      </c>
    </row>
    <row r="6679" customFormat="false" ht="12" hidden="false" customHeight="false" outlineLevel="0" collapsed="false">
      <c r="BS6679" s="96" t="n">
        <f aca="false">BR6679-2.5</f>
        <v>-2.5</v>
      </c>
    </row>
    <row r="6680" customFormat="false" ht="12" hidden="false" customHeight="false" outlineLevel="0" collapsed="false">
      <c r="BS6680" s="96" t="n">
        <f aca="false">BR6680-2.5</f>
        <v>-2.5</v>
      </c>
    </row>
    <row r="6681" customFormat="false" ht="12" hidden="false" customHeight="false" outlineLevel="0" collapsed="false">
      <c r="BS6681" s="96" t="n">
        <f aca="false">BR6681-2.5</f>
        <v>-2.5</v>
      </c>
    </row>
    <row r="6682" customFormat="false" ht="12" hidden="false" customHeight="false" outlineLevel="0" collapsed="false">
      <c r="BS6682" s="96" t="n">
        <f aca="false">BR6682-2.5</f>
        <v>-2.5</v>
      </c>
    </row>
    <row r="6683" customFormat="false" ht="12" hidden="false" customHeight="false" outlineLevel="0" collapsed="false">
      <c r="BS6683" s="96" t="n">
        <f aca="false">BR6683-2.5</f>
        <v>-2.5</v>
      </c>
    </row>
    <row r="6684" customFormat="false" ht="12" hidden="false" customHeight="false" outlineLevel="0" collapsed="false">
      <c r="BS6684" s="96" t="n">
        <f aca="false">BR6684-2.5</f>
        <v>-2.5</v>
      </c>
    </row>
    <row r="6685" customFormat="false" ht="12" hidden="false" customHeight="false" outlineLevel="0" collapsed="false">
      <c r="BS6685" s="96" t="n">
        <f aca="false">BR6685-2.5</f>
        <v>-2.5</v>
      </c>
    </row>
    <row r="6686" customFormat="false" ht="12" hidden="false" customHeight="false" outlineLevel="0" collapsed="false">
      <c r="BS6686" s="96" t="n">
        <f aca="false">BR6686-2.5</f>
        <v>-2.5</v>
      </c>
    </row>
    <row r="6687" customFormat="false" ht="12" hidden="false" customHeight="false" outlineLevel="0" collapsed="false">
      <c r="BS6687" s="96" t="n">
        <f aca="false">BR6687-2.5</f>
        <v>-2.5</v>
      </c>
    </row>
    <row r="6688" customFormat="false" ht="12" hidden="false" customHeight="false" outlineLevel="0" collapsed="false">
      <c r="BS6688" s="96" t="n">
        <f aca="false">BR6688-2.5</f>
        <v>-2.5</v>
      </c>
    </row>
    <row r="6689" customFormat="false" ht="12" hidden="false" customHeight="false" outlineLevel="0" collapsed="false">
      <c r="BS6689" s="96" t="n">
        <f aca="false">BR6689-2.5</f>
        <v>-2.5</v>
      </c>
    </row>
    <row r="6690" customFormat="false" ht="12" hidden="false" customHeight="false" outlineLevel="0" collapsed="false">
      <c r="BS6690" s="96" t="n">
        <f aca="false">BR6690-2.5</f>
        <v>-2.5</v>
      </c>
    </row>
    <row r="6691" customFormat="false" ht="12" hidden="false" customHeight="false" outlineLevel="0" collapsed="false">
      <c r="BS6691" s="96" t="n">
        <f aca="false">BR6691-2.5</f>
        <v>-2.5</v>
      </c>
    </row>
    <row r="6692" customFormat="false" ht="12" hidden="false" customHeight="false" outlineLevel="0" collapsed="false">
      <c r="BS6692" s="96" t="n">
        <f aca="false">BR6692-2.5</f>
        <v>-2.5</v>
      </c>
    </row>
    <row r="6693" customFormat="false" ht="12" hidden="false" customHeight="false" outlineLevel="0" collapsed="false">
      <c r="BS6693" s="96" t="n">
        <f aca="false">BR6693-2.5</f>
        <v>-2.5</v>
      </c>
    </row>
    <row r="6694" customFormat="false" ht="12" hidden="false" customHeight="false" outlineLevel="0" collapsed="false">
      <c r="BS6694" s="96" t="n">
        <f aca="false">BR6694-2.5</f>
        <v>-2.5</v>
      </c>
    </row>
    <row r="6695" customFormat="false" ht="12" hidden="false" customHeight="false" outlineLevel="0" collapsed="false">
      <c r="BS6695" s="96" t="n">
        <f aca="false">BR6695-2.5</f>
        <v>-2.5</v>
      </c>
    </row>
    <row r="6696" customFormat="false" ht="12" hidden="false" customHeight="false" outlineLevel="0" collapsed="false">
      <c r="BS6696" s="96" t="n">
        <f aca="false">BR6696-2.5</f>
        <v>-2.5</v>
      </c>
    </row>
    <row r="6697" customFormat="false" ht="12" hidden="false" customHeight="false" outlineLevel="0" collapsed="false">
      <c r="BS6697" s="96" t="n">
        <f aca="false">BR6697-2.5</f>
        <v>-2.5</v>
      </c>
    </row>
    <row r="6698" customFormat="false" ht="12" hidden="false" customHeight="false" outlineLevel="0" collapsed="false">
      <c r="BS6698" s="96" t="n">
        <f aca="false">BR6698-2.5</f>
        <v>-2.5</v>
      </c>
    </row>
    <row r="6699" customFormat="false" ht="12" hidden="false" customHeight="false" outlineLevel="0" collapsed="false">
      <c r="BS6699" s="96" t="n">
        <f aca="false">BR6699-2.5</f>
        <v>-2.5</v>
      </c>
    </row>
    <row r="6700" customFormat="false" ht="12" hidden="false" customHeight="false" outlineLevel="0" collapsed="false">
      <c r="BS6700" s="96" t="n">
        <f aca="false">BR6700-2.5</f>
        <v>-2.5</v>
      </c>
    </row>
    <row r="6701" customFormat="false" ht="12" hidden="false" customHeight="false" outlineLevel="0" collapsed="false">
      <c r="BS6701" s="96" t="n">
        <f aca="false">BR6701-2.5</f>
        <v>-2.5</v>
      </c>
    </row>
    <row r="6702" customFormat="false" ht="12" hidden="false" customHeight="false" outlineLevel="0" collapsed="false">
      <c r="BS6702" s="96" t="n">
        <f aca="false">BR6702-2.5</f>
        <v>-2.5</v>
      </c>
    </row>
    <row r="6703" customFormat="false" ht="12" hidden="false" customHeight="false" outlineLevel="0" collapsed="false">
      <c r="BS6703" s="96" t="n">
        <f aca="false">BR6703-2.5</f>
        <v>-2.5</v>
      </c>
    </row>
    <row r="6704" customFormat="false" ht="12" hidden="false" customHeight="false" outlineLevel="0" collapsed="false">
      <c r="BS6704" s="96" t="n">
        <f aca="false">BR6704-2.5</f>
        <v>-2.5</v>
      </c>
    </row>
    <row r="6705" customFormat="false" ht="12" hidden="false" customHeight="false" outlineLevel="0" collapsed="false">
      <c r="BS6705" s="96" t="n">
        <f aca="false">BR6705-2.5</f>
        <v>-2.5</v>
      </c>
    </row>
    <row r="6706" customFormat="false" ht="12" hidden="false" customHeight="false" outlineLevel="0" collapsed="false">
      <c r="BS6706" s="96" t="n">
        <f aca="false">BR6706-2.5</f>
        <v>-2.5</v>
      </c>
    </row>
    <row r="6707" customFormat="false" ht="12" hidden="false" customHeight="false" outlineLevel="0" collapsed="false">
      <c r="BS6707" s="96" t="n">
        <f aca="false">BR6707-2.5</f>
        <v>-2.5</v>
      </c>
    </row>
    <row r="6708" customFormat="false" ht="12" hidden="false" customHeight="false" outlineLevel="0" collapsed="false">
      <c r="BS6708" s="96" t="n">
        <f aca="false">BR6708-2.5</f>
        <v>-2.5</v>
      </c>
    </row>
    <row r="6709" customFormat="false" ht="12" hidden="false" customHeight="false" outlineLevel="0" collapsed="false">
      <c r="BS6709" s="96" t="n">
        <f aca="false">BR6709-2.5</f>
        <v>-2.5</v>
      </c>
    </row>
    <row r="6710" customFormat="false" ht="12" hidden="false" customHeight="false" outlineLevel="0" collapsed="false">
      <c r="BS6710" s="96" t="n">
        <f aca="false">BR6710-2.5</f>
        <v>-2.5</v>
      </c>
    </row>
    <row r="6711" customFormat="false" ht="12" hidden="false" customHeight="false" outlineLevel="0" collapsed="false">
      <c r="BS6711" s="96" t="n">
        <f aca="false">BR6711-2.5</f>
        <v>-2.5</v>
      </c>
    </row>
    <row r="6712" customFormat="false" ht="12" hidden="false" customHeight="false" outlineLevel="0" collapsed="false">
      <c r="BS6712" s="96" t="n">
        <f aca="false">BR6712-2.5</f>
        <v>-2.5</v>
      </c>
    </row>
    <row r="6713" customFormat="false" ht="12" hidden="false" customHeight="false" outlineLevel="0" collapsed="false">
      <c r="BS6713" s="96" t="n">
        <f aca="false">BR6713-2.5</f>
        <v>-2.5</v>
      </c>
    </row>
    <row r="6714" customFormat="false" ht="12" hidden="false" customHeight="false" outlineLevel="0" collapsed="false">
      <c r="BS6714" s="96" t="n">
        <f aca="false">BR6714-2.5</f>
        <v>-2.5</v>
      </c>
    </row>
    <row r="6715" customFormat="false" ht="12" hidden="false" customHeight="false" outlineLevel="0" collapsed="false">
      <c r="BS6715" s="96" t="n">
        <f aca="false">BR6715-2.5</f>
        <v>-2.5</v>
      </c>
    </row>
    <row r="6716" customFormat="false" ht="12" hidden="false" customHeight="false" outlineLevel="0" collapsed="false">
      <c r="BS6716" s="96" t="n">
        <f aca="false">BR6716-2.5</f>
        <v>-2.5</v>
      </c>
    </row>
    <row r="6717" customFormat="false" ht="12" hidden="false" customHeight="false" outlineLevel="0" collapsed="false">
      <c r="BS6717" s="96" t="n">
        <f aca="false">BR6717-2.5</f>
        <v>-2.5</v>
      </c>
    </row>
    <row r="6718" customFormat="false" ht="12" hidden="false" customHeight="false" outlineLevel="0" collapsed="false">
      <c r="BS6718" s="96" t="n">
        <f aca="false">BR6718-2.5</f>
        <v>-2.5</v>
      </c>
    </row>
    <row r="6719" customFormat="false" ht="12" hidden="false" customHeight="false" outlineLevel="0" collapsed="false">
      <c r="BS6719" s="96" t="n">
        <f aca="false">BR6719-2.5</f>
        <v>-2.5</v>
      </c>
    </row>
    <row r="6720" customFormat="false" ht="12" hidden="false" customHeight="false" outlineLevel="0" collapsed="false">
      <c r="BS6720" s="96" t="n">
        <f aca="false">BR6720-2.5</f>
        <v>-2.5</v>
      </c>
    </row>
    <row r="6721" customFormat="false" ht="12" hidden="false" customHeight="false" outlineLevel="0" collapsed="false">
      <c r="BS6721" s="96" t="n">
        <f aca="false">BR6721-2.5</f>
        <v>-2.5</v>
      </c>
    </row>
    <row r="6722" customFormat="false" ht="12" hidden="false" customHeight="false" outlineLevel="0" collapsed="false">
      <c r="BS6722" s="96" t="n">
        <f aca="false">BR6722-2.5</f>
        <v>-2.5</v>
      </c>
    </row>
    <row r="6723" customFormat="false" ht="12" hidden="false" customHeight="false" outlineLevel="0" collapsed="false">
      <c r="BS6723" s="96" t="n">
        <f aca="false">BR6723-2.5</f>
        <v>-2.5</v>
      </c>
    </row>
    <row r="6724" customFormat="false" ht="12" hidden="false" customHeight="false" outlineLevel="0" collapsed="false">
      <c r="BS6724" s="96" t="n">
        <f aca="false">BR6724-2.5</f>
        <v>-2.5</v>
      </c>
    </row>
    <row r="6725" customFormat="false" ht="12" hidden="false" customHeight="false" outlineLevel="0" collapsed="false">
      <c r="BS6725" s="96" t="n">
        <f aca="false">BR6725-2.5</f>
        <v>-2.5</v>
      </c>
    </row>
    <row r="6726" customFormat="false" ht="12" hidden="false" customHeight="false" outlineLevel="0" collapsed="false">
      <c r="BS6726" s="96" t="n">
        <f aca="false">BR6726-2.5</f>
        <v>-2.5</v>
      </c>
    </row>
    <row r="6727" customFormat="false" ht="12" hidden="false" customHeight="false" outlineLevel="0" collapsed="false">
      <c r="BS6727" s="96" t="n">
        <f aca="false">BR6727-2.5</f>
        <v>-2.5</v>
      </c>
    </row>
    <row r="6728" customFormat="false" ht="12" hidden="false" customHeight="false" outlineLevel="0" collapsed="false">
      <c r="BS6728" s="96" t="n">
        <f aca="false">BR6728-2.5</f>
        <v>-2.5</v>
      </c>
    </row>
    <row r="6729" customFormat="false" ht="12" hidden="false" customHeight="false" outlineLevel="0" collapsed="false">
      <c r="BS6729" s="96" t="n">
        <f aca="false">BR6729-2.5</f>
        <v>-2.5</v>
      </c>
    </row>
    <row r="6730" customFormat="false" ht="12" hidden="false" customHeight="false" outlineLevel="0" collapsed="false">
      <c r="BS6730" s="96" t="n">
        <f aca="false">BR6730-2.5</f>
        <v>-2.5</v>
      </c>
    </row>
    <row r="6731" customFormat="false" ht="12" hidden="false" customHeight="false" outlineLevel="0" collapsed="false">
      <c r="BS6731" s="96" t="n">
        <f aca="false">BR6731-2.5</f>
        <v>-2.5</v>
      </c>
    </row>
    <row r="6732" customFormat="false" ht="12" hidden="false" customHeight="false" outlineLevel="0" collapsed="false">
      <c r="BS6732" s="96" t="n">
        <f aca="false">BR6732-2.5</f>
        <v>-2.5</v>
      </c>
    </row>
    <row r="6733" customFormat="false" ht="12" hidden="false" customHeight="false" outlineLevel="0" collapsed="false">
      <c r="BS6733" s="96" t="n">
        <f aca="false">BR6733-2.5</f>
        <v>-2.5</v>
      </c>
    </row>
    <row r="6734" customFormat="false" ht="12" hidden="false" customHeight="false" outlineLevel="0" collapsed="false">
      <c r="BS6734" s="96" t="n">
        <f aca="false">BR6734-2.5</f>
        <v>-2.5</v>
      </c>
    </row>
    <row r="6735" customFormat="false" ht="12" hidden="false" customHeight="false" outlineLevel="0" collapsed="false">
      <c r="BS6735" s="96" t="n">
        <f aca="false">BR6735-2.5</f>
        <v>-2.5</v>
      </c>
    </row>
    <row r="6736" customFormat="false" ht="12" hidden="false" customHeight="false" outlineLevel="0" collapsed="false">
      <c r="BS6736" s="96" t="n">
        <f aca="false">BR6736-2.5</f>
        <v>-2.5</v>
      </c>
    </row>
    <row r="6737" customFormat="false" ht="12" hidden="false" customHeight="false" outlineLevel="0" collapsed="false">
      <c r="BS6737" s="96" t="n">
        <f aca="false">BR6737-2.5</f>
        <v>-2.5</v>
      </c>
    </row>
    <row r="6738" customFormat="false" ht="12" hidden="false" customHeight="false" outlineLevel="0" collapsed="false">
      <c r="BS6738" s="96" t="n">
        <f aca="false">BR6738-2.5</f>
        <v>-2.5</v>
      </c>
    </row>
    <row r="6739" customFormat="false" ht="12" hidden="false" customHeight="false" outlineLevel="0" collapsed="false">
      <c r="BS6739" s="96" t="n">
        <f aca="false">BR6739-2.5</f>
        <v>-2.5</v>
      </c>
    </row>
    <row r="6740" customFormat="false" ht="12" hidden="false" customHeight="false" outlineLevel="0" collapsed="false">
      <c r="BS6740" s="96" t="n">
        <f aca="false">BR6740-2.5</f>
        <v>-2.5</v>
      </c>
    </row>
    <row r="6741" customFormat="false" ht="12" hidden="false" customHeight="false" outlineLevel="0" collapsed="false">
      <c r="BS6741" s="96" t="n">
        <f aca="false">BR6741-2.5</f>
        <v>-2.5</v>
      </c>
    </row>
    <row r="6742" customFormat="false" ht="12" hidden="false" customHeight="false" outlineLevel="0" collapsed="false">
      <c r="BS6742" s="96" t="n">
        <f aca="false">BR6742-2.5</f>
        <v>-2.5</v>
      </c>
    </row>
    <row r="6743" customFormat="false" ht="12" hidden="false" customHeight="false" outlineLevel="0" collapsed="false">
      <c r="BS6743" s="96" t="n">
        <f aca="false">BR6743-2.5</f>
        <v>-2.5</v>
      </c>
    </row>
    <row r="6744" customFormat="false" ht="12" hidden="false" customHeight="false" outlineLevel="0" collapsed="false">
      <c r="BS6744" s="96" t="n">
        <f aca="false">BR6744-2.5</f>
        <v>-2.5</v>
      </c>
    </row>
    <row r="6745" customFormat="false" ht="12" hidden="false" customHeight="false" outlineLevel="0" collapsed="false">
      <c r="BS6745" s="96" t="n">
        <f aca="false">BR6745-2.5</f>
        <v>-2.5</v>
      </c>
    </row>
    <row r="6746" customFormat="false" ht="12" hidden="false" customHeight="false" outlineLevel="0" collapsed="false">
      <c r="BS6746" s="96" t="n">
        <f aca="false">BR6746-2.5</f>
        <v>-2.5</v>
      </c>
    </row>
    <row r="6747" customFormat="false" ht="12" hidden="false" customHeight="false" outlineLevel="0" collapsed="false">
      <c r="BS6747" s="96" t="n">
        <f aca="false">BR6747-2.5</f>
        <v>-2.5</v>
      </c>
    </row>
    <row r="6748" customFormat="false" ht="12" hidden="false" customHeight="false" outlineLevel="0" collapsed="false">
      <c r="BS6748" s="96" t="n">
        <f aca="false">BR6748-2.5</f>
        <v>-2.5</v>
      </c>
    </row>
    <row r="6749" customFormat="false" ht="12" hidden="false" customHeight="false" outlineLevel="0" collapsed="false">
      <c r="BS6749" s="96" t="n">
        <f aca="false">BR6749-2.5</f>
        <v>-2.5</v>
      </c>
    </row>
    <row r="6750" customFormat="false" ht="12" hidden="false" customHeight="false" outlineLevel="0" collapsed="false">
      <c r="BS6750" s="96" t="n">
        <f aca="false">BR6750-2.5</f>
        <v>-2.5</v>
      </c>
    </row>
    <row r="6751" customFormat="false" ht="12" hidden="false" customHeight="false" outlineLevel="0" collapsed="false">
      <c r="BS6751" s="96" t="n">
        <f aca="false">BR6751-2.5</f>
        <v>-2.5</v>
      </c>
    </row>
    <row r="6752" customFormat="false" ht="12" hidden="false" customHeight="false" outlineLevel="0" collapsed="false">
      <c r="BS6752" s="96" t="n">
        <f aca="false">BR6752-2.5</f>
        <v>-2.5</v>
      </c>
    </row>
    <row r="6753" customFormat="false" ht="12" hidden="false" customHeight="false" outlineLevel="0" collapsed="false">
      <c r="BS6753" s="96" t="n">
        <f aca="false">BR6753-2.5</f>
        <v>-2.5</v>
      </c>
    </row>
    <row r="6754" customFormat="false" ht="12" hidden="false" customHeight="false" outlineLevel="0" collapsed="false">
      <c r="BS6754" s="96" t="n">
        <f aca="false">BR6754-2.5</f>
        <v>-2.5</v>
      </c>
    </row>
    <row r="6755" customFormat="false" ht="12" hidden="false" customHeight="false" outlineLevel="0" collapsed="false">
      <c r="BS6755" s="96" t="n">
        <f aca="false">BR6755-2.5</f>
        <v>-2.5</v>
      </c>
    </row>
    <row r="6756" customFormat="false" ht="12" hidden="false" customHeight="false" outlineLevel="0" collapsed="false">
      <c r="BS6756" s="96" t="n">
        <f aca="false">BR6756-2.5</f>
        <v>-2.5</v>
      </c>
    </row>
    <row r="6757" customFormat="false" ht="12" hidden="false" customHeight="false" outlineLevel="0" collapsed="false">
      <c r="BS6757" s="96" t="n">
        <f aca="false">BR6757-2.5</f>
        <v>-2.5</v>
      </c>
    </row>
    <row r="6758" customFormat="false" ht="12" hidden="false" customHeight="false" outlineLevel="0" collapsed="false">
      <c r="BS6758" s="96" t="n">
        <f aca="false">BR6758-2.5</f>
        <v>-2.5</v>
      </c>
    </row>
    <row r="6759" customFormat="false" ht="12" hidden="false" customHeight="false" outlineLevel="0" collapsed="false">
      <c r="BS6759" s="96" t="n">
        <f aca="false">BR6759-2.5</f>
        <v>-2.5</v>
      </c>
    </row>
    <row r="6760" customFormat="false" ht="12" hidden="false" customHeight="false" outlineLevel="0" collapsed="false">
      <c r="BS6760" s="96" t="n">
        <f aca="false">BR6760-2.5</f>
        <v>-2.5</v>
      </c>
    </row>
    <row r="6761" customFormat="false" ht="12" hidden="false" customHeight="false" outlineLevel="0" collapsed="false">
      <c r="BS6761" s="96" t="n">
        <f aca="false">BR6761-2.5</f>
        <v>-2.5</v>
      </c>
    </row>
    <row r="6762" customFormat="false" ht="12" hidden="false" customHeight="false" outlineLevel="0" collapsed="false">
      <c r="BS6762" s="96" t="n">
        <f aca="false">BR6762-2.5</f>
        <v>-2.5</v>
      </c>
    </row>
    <row r="6763" customFormat="false" ht="12" hidden="false" customHeight="false" outlineLevel="0" collapsed="false">
      <c r="BS6763" s="96" t="n">
        <f aca="false">BR6763-2.5</f>
        <v>-2.5</v>
      </c>
    </row>
    <row r="6764" customFormat="false" ht="12" hidden="false" customHeight="false" outlineLevel="0" collapsed="false">
      <c r="BS6764" s="96" t="n">
        <f aca="false">BR6764-2.5</f>
        <v>-2.5</v>
      </c>
    </row>
    <row r="6765" customFormat="false" ht="12" hidden="false" customHeight="false" outlineLevel="0" collapsed="false">
      <c r="BS6765" s="96" t="n">
        <f aca="false">BR6765-2.5</f>
        <v>-2.5</v>
      </c>
    </row>
    <row r="6766" customFormat="false" ht="12" hidden="false" customHeight="false" outlineLevel="0" collapsed="false">
      <c r="BS6766" s="96" t="n">
        <f aca="false">BR6766-2.5</f>
        <v>-2.5</v>
      </c>
    </row>
    <row r="6767" customFormat="false" ht="12" hidden="false" customHeight="false" outlineLevel="0" collapsed="false">
      <c r="BS6767" s="96" t="n">
        <f aca="false">BR6767-2.5</f>
        <v>-2.5</v>
      </c>
    </row>
    <row r="6768" customFormat="false" ht="12" hidden="false" customHeight="false" outlineLevel="0" collapsed="false">
      <c r="BS6768" s="96" t="n">
        <f aca="false">BR6768-2.5</f>
        <v>-2.5</v>
      </c>
    </row>
    <row r="6769" customFormat="false" ht="12" hidden="false" customHeight="false" outlineLevel="0" collapsed="false">
      <c r="BS6769" s="96" t="n">
        <f aca="false">BR6769-2.5</f>
        <v>-2.5</v>
      </c>
    </row>
    <row r="6770" customFormat="false" ht="12" hidden="false" customHeight="false" outlineLevel="0" collapsed="false">
      <c r="BS6770" s="96" t="n">
        <f aca="false">BR6770-2.5</f>
        <v>-2.5</v>
      </c>
    </row>
    <row r="6771" customFormat="false" ht="12" hidden="false" customHeight="false" outlineLevel="0" collapsed="false">
      <c r="BS6771" s="96" t="n">
        <f aca="false">BR6771-2.5</f>
        <v>-2.5</v>
      </c>
    </row>
    <row r="6772" customFormat="false" ht="12" hidden="false" customHeight="false" outlineLevel="0" collapsed="false">
      <c r="BS6772" s="96" t="n">
        <f aca="false">BR6772-2.5</f>
        <v>-2.5</v>
      </c>
    </row>
    <row r="6773" customFormat="false" ht="12" hidden="false" customHeight="false" outlineLevel="0" collapsed="false">
      <c r="BS6773" s="96" t="n">
        <f aca="false">BR6773-2.5</f>
        <v>-2.5</v>
      </c>
    </row>
    <row r="6774" customFormat="false" ht="12" hidden="false" customHeight="false" outlineLevel="0" collapsed="false">
      <c r="BS6774" s="96" t="n">
        <f aca="false">BR6774-2.5</f>
        <v>-2.5</v>
      </c>
    </row>
    <row r="6775" customFormat="false" ht="12" hidden="false" customHeight="false" outlineLevel="0" collapsed="false">
      <c r="BS6775" s="96" t="n">
        <f aca="false">BR6775-2.5</f>
        <v>-2.5</v>
      </c>
    </row>
    <row r="6776" customFormat="false" ht="12" hidden="false" customHeight="false" outlineLevel="0" collapsed="false">
      <c r="BS6776" s="96" t="n">
        <f aca="false">BR6776-2.5</f>
        <v>-2.5</v>
      </c>
    </row>
    <row r="6777" customFormat="false" ht="12" hidden="false" customHeight="false" outlineLevel="0" collapsed="false">
      <c r="BS6777" s="96" t="n">
        <f aca="false">BR6777-2.5</f>
        <v>-2.5</v>
      </c>
    </row>
    <row r="6778" customFormat="false" ht="12" hidden="false" customHeight="false" outlineLevel="0" collapsed="false">
      <c r="BS6778" s="96" t="n">
        <f aca="false">BR6778-2.5</f>
        <v>-2.5</v>
      </c>
    </row>
    <row r="6779" customFormat="false" ht="12" hidden="false" customHeight="false" outlineLevel="0" collapsed="false">
      <c r="BS6779" s="96" t="n">
        <f aca="false">BR6779-2.5</f>
        <v>-2.5</v>
      </c>
    </row>
    <row r="6780" customFormat="false" ht="12" hidden="false" customHeight="false" outlineLevel="0" collapsed="false">
      <c r="BS6780" s="96" t="n">
        <f aca="false">BR6780-2.5</f>
        <v>-2.5</v>
      </c>
    </row>
    <row r="6781" customFormat="false" ht="12" hidden="false" customHeight="false" outlineLevel="0" collapsed="false">
      <c r="BS6781" s="96" t="n">
        <f aca="false">BR6781-2.5</f>
        <v>-2.5</v>
      </c>
    </row>
    <row r="6782" customFormat="false" ht="12" hidden="false" customHeight="false" outlineLevel="0" collapsed="false">
      <c r="BS6782" s="96" t="n">
        <f aca="false">BR6782-2.5</f>
        <v>-2.5</v>
      </c>
    </row>
    <row r="6783" customFormat="false" ht="12" hidden="false" customHeight="false" outlineLevel="0" collapsed="false">
      <c r="BS6783" s="96" t="n">
        <f aca="false">BR6783-2.5</f>
        <v>-2.5</v>
      </c>
    </row>
    <row r="6784" customFormat="false" ht="12" hidden="false" customHeight="false" outlineLevel="0" collapsed="false">
      <c r="BS6784" s="96" t="n">
        <f aca="false">BR6784-2.5</f>
        <v>-2.5</v>
      </c>
    </row>
    <row r="6785" customFormat="false" ht="12" hidden="false" customHeight="false" outlineLevel="0" collapsed="false">
      <c r="BS6785" s="96" t="n">
        <f aca="false">BR6785-2.5</f>
        <v>-2.5</v>
      </c>
    </row>
    <row r="6786" customFormat="false" ht="12" hidden="false" customHeight="false" outlineLevel="0" collapsed="false">
      <c r="BS6786" s="96" t="n">
        <f aca="false">BR6786-2.5</f>
        <v>-2.5</v>
      </c>
    </row>
    <row r="6787" customFormat="false" ht="12" hidden="false" customHeight="false" outlineLevel="0" collapsed="false">
      <c r="BS6787" s="96" t="n">
        <f aca="false">BR6787-2.5</f>
        <v>-2.5</v>
      </c>
    </row>
    <row r="6788" customFormat="false" ht="12" hidden="false" customHeight="false" outlineLevel="0" collapsed="false">
      <c r="BS6788" s="96" t="n">
        <f aca="false">BR6788-2.5</f>
        <v>-2.5</v>
      </c>
    </row>
    <row r="6789" customFormat="false" ht="12" hidden="false" customHeight="false" outlineLevel="0" collapsed="false">
      <c r="BS6789" s="96" t="n">
        <f aca="false">BR6789-2.5</f>
        <v>-2.5</v>
      </c>
    </row>
    <row r="6790" customFormat="false" ht="12" hidden="false" customHeight="false" outlineLevel="0" collapsed="false">
      <c r="BS6790" s="96" t="n">
        <f aca="false">BR6790-2.5</f>
        <v>-2.5</v>
      </c>
    </row>
    <row r="6791" customFormat="false" ht="12" hidden="false" customHeight="false" outlineLevel="0" collapsed="false">
      <c r="BS6791" s="96" t="n">
        <f aca="false">BR6791-2.5</f>
        <v>-2.5</v>
      </c>
    </row>
    <row r="6792" customFormat="false" ht="12" hidden="false" customHeight="false" outlineLevel="0" collapsed="false">
      <c r="BS6792" s="96" t="n">
        <f aca="false">BR6792-2.5</f>
        <v>-2.5</v>
      </c>
    </row>
    <row r="6793" customFormat="false" ht="12" hidden="false" customHeight="false" outlineLevel="0" collapsed="false">
      <c r="BS6793" s="96" t="n">
        <f aca="false">BR6793-2.5</f>
        <v>-2.5</v>
      </c>
    </row>
    <row r="6794" customFormat="false" ht="12" hidden="false" customHeight="false" outlineLevel="0" collapsed="false">
      <c r="BS6794" s="96" t="n">
        <f aca="false">BR6794-2.5</f>
        <v>-2.5</v>
      </c>
    </row>
    <row r="6795" customFormat="false" ht="12" hidden="false" customHeight="false" outlineLevel="0" collapsed="false">
      <c r="BS6795" s="96" t="n">
        <f aca="false">BR6795-2.5</f>
        <v>-2.5</v>
      </c>
    </row>
    <row r="6796" customFormat="false" ht="12" hidden="false" customHeight="false" outlineLevel="0" collapsed="false">
      <c r="BS6796" s="96" t="n">
        <f aca="false">BR6796-2.5</f>
        <v>-2.5</v>
      </c>
    </row>
    <row r="6797" customFormat="false" ht="12" hidden="false" customHeight="false" outlineLevel="0" collapsed="false">
      <c r="BS6797" s="96" t="n">
        <f aca="false">BR6797-2.5</f>
        <v>-2.5</v>
      </c>
    </row>
    <row r="6798" customFormat="false" ht="12" hidden="false" customHeight="false" outlineLevel="0" collapsed="false">
      <c r="BS6798" s="96" t="n">
        <f aca="false">BR6798-2.5</f>
        <v>-2.5</v>
      </c>
    </row>
    <row r="6799" customFormat="false" ht="12" hidden="false" customHeight="false" outlineLevel="0" collapsed="false">
      <c r="BS6799" s="96" t="n">
        <f aca="false">BR6799-2.5</f>
        <v>-2.5</v>
      </c>
    </row>
    <row r="6800" customFormat="false" ht="12" hidden="false" customHeight="false" outlineLevel="0" collapsed="false">
      <c r="BS6800" s="96" t="n">
        <f aca="false">BR6800-2.5</f>
        <v>-2.5</v>
      </c>
    </row>
    <row r="6801" customFormat="false" ht="12" hidden="false" customHeight="false" outlineLevel="0" collapsed="false">
      <c r="BS6801" s="96" t="n">
        <f aca="false">BR6801-2.5</f>
        <v>-2.5</v>
      </c>
    </row>
    <row r="6802" customFormat="false" ht="12" hidden="false" customHeight="false" outlineLevel="0" collapsed="false">
      <c r="BS6802" s="96" t="n">
        <f aca="false">BR6802-2.5</f>
        <v>-2.5</v>
      </c>
    </row>
    <row r="6803" customFormat="false" ht="12" hidden="false" customHeight="false" outlineLevel="0" collapsed="false">
      <c r="BS6803" s="96" t="n">
        <f aca="false">BR6803-2.5</f>
        <v>-2.5</v>
      </c>
    </row>
    <row r="6804" customFormat="false" ht="12" hidden="false" customHeight="false" outlineLevel="0" collapsed="false">
      <c r="BS6804" s="96" t="n">
        <f aca="false">BR6804-2.5</f>
        <v>-2.5</v>
      </c>
    </row>
    <row r="6805" customFormat="false" ht="12" hidden="false" customHeight="false" outlineLevel="0" collapsed="false">
      <c r="BS6805" s="96" t="n">
        <f aca="false">BR6805-2.5</f>
        <v>-2.5</v>
      </c>
    </row>
    <row r="6806" customFormat="false" ht="12" hidden="false" customHeight="false" outlineLevel="0" collapsed="false">
      <c r="BS6806" s="96" t="n">
        <f aca="false">BR6806-2.5</f>
        <v>-2.5</v>
      </c>
    </row>
    <row r="6807" customFormat="false" ht="12" hidden="false" customHeight="false" outlineLevel="0" collapsed="false">
      <c r="BS6807" s="96" t="n">
        <f aca="false">BR6807-2.5</f>
        <v>-2.5</v>
      </c>
    </row>
    <row r="6808" customFormat="false" ht="12" hidden="false" customHeight="false" outlineLevel="0" collapsed="false">
      <c r="BS6808" s="96" t="n">
        <f aca="false">BR6808-2.5</f>
        <v>-2.5</v>
      </c>
    </row>
    <row r="6809" customFormat="false" ht="12" hidden="false" customHeight="false" outlineLevel="0" collapsed="false">
      <c r="BS6809" s="96" t="n">
        <f aca="false">BR6809-2.5</f>
        <v>-2.5</v>
      </c>
    </row>
    <row r="6810" customFormat="false" ht="12" hidden="false" customHeight="false" outlineLevel="0" collapsed="false">
      <c r="BS6810" s="96" t="n">
        <f aca="false">BR6810-2.5</f>
        <v>-2.5</v>
      </c>
    </row>
    <row r="6811" customFormat="false" ht="12" hidden="false" customHeight="false" outlineLevel="0" collapsed="false">
      <c r="BS6811" s="96" t="n">
        <f aca="false">BR6811-2.5</f>
        <v>-2.5</v>
      </c>
    </row>
    <row r="6812" customFormat="false" ht="12" hidden="false" customHeight="false" outlineLevel="0" collapsed="false">
      <c r="BS6812" s="96" t="n">
        <f aca="false">BR6812-2.5</f>
        <v>-2.5</v>
      </c>
    </row>
    <row r="6813" customFormat="false" ht="12" hidden="false" customHeight="false" outlineLevel="0" collapsed="false">
      <c r="BS6813" s="96" t="n">
        <f aca="false">BR6813-2.5</f>
        <v>-2.5</v>
      </c>
    </row>
    <row r="6814" customFormat="false" ht="12" hidden="false" customHeight="false" outlineLevel="0" collapsed="false">
      <c r="BS6814" s="96" t="n">
        <f aca="false">BR6814-2.5</f>
        <v>-2.5</v>
      </c>
    </row>
    <row r="6815" customFormat="false" ht="12" hidden="false" customHeight="false" outlineLevel="0" collapsed="false">
      <c r="BS6815" s="96" t="n">
        <f aca="false">BR6815-2.5</f>
        <v>-2.5</v>
      </c>
    </row>
    <row r="6816" customFormat="false" ht="12" hidden="false" customHeight="false" outlineLevel="0" collapsed="false">
      <c r="BS6816" s="96" t="n">
        <f aca="false">BR6816-2.5</f>
        <v>-2.5</v>
      </c>
    </row>
    <row r="6817" customFormat="false" ht="12" hidden="false" customHeight="false" outlineLevel="0" collapsed="false">
      <c r="BS6817" s="96" t="n">
        <f aca="false">BR6817-2.5</f>
        <v>-2.5</v>
      </c>
    </row>
    <row r="6818" customFormat="false" ht="12" hidden="false" customHeight="false" outlineLevel="0" collapsed="false">
      <c r="BS6818" s="96" t="n">
        <f aca="false">BR6818-2.5</f>
        <v>-2.5</v>
      </c>
    </row>
    <row r="6819" customFormat="false" ht="12" hidden="false" customHeight="false" outlineLevel="0" collapsed="false">
      <c r="BS6819" s="96" t="n">
        <f aca="false">BR6819-2.5</f>
        <v>-2.5</v>
      </c>
    </row>
    <row r="6820" customFormat="false" ht="12" hidden="false" customHeight="false" outlineLevel="0" collapsed="false">
      <c r="BS6820" s="96" t="n">
        <f aca="false">BR6820-2.5</f>
        <v>-2.5</v>
      </c>
    </row>
    <row r="6821" customFormat="false" ht="12" hidden="false" customHeight="false" outlineLevel="0" collapsed="false">
      <c r="BS6821" s="96" t="n">
        <f aca="false">BR6821-2.5</f>
        <v>-2.5</v>
      </c>
    </row>
    <row r="6822" customFormat="false" ht="12" hidden="false" customHeight="false" outlineLevel="0" collapsed="false">
      <c r="BS6822" s="96" t="n">
        <f aca="false">BR6822-2.5</f>
        <v>-2.5</v>
      </c>
    </row>
    <row r="6823" customFormat="false" ht="12" hidden="false" customHeight="false" outlineLevel="0" collapsed="false">
      <c r="BS6823" s="96" t="n">
        <f aca="false">BR6823-2.5</f>
        <v>-2.5</v>
      </c>
    </row>
    <row r="6824" customFormat="false" ht="12" hidden="false" customHeight="false" outlineLevel="0" collapsed="false">
      <c r="BS6824" s="96" t="n">
        <f aca="false">BR6824-2.5</f>
        <v>-2.5</v>
      </c>
    </row>
    <row r="6825" customFormat="false" ht="12" hidden="false" customHeight="false" outlineLevel="0" collapsed="false">
      <c r="BS6825" s="96" t="n">
        <f aca="false">BR6825-2.5</f>
        <v>-2.5</v>
      </c>
    </row>
    <row r="6826" customFormat="false" ht="12" hidden="false" customHeight="false" outlineLevel="0" collapsed="false">
      <c r="BS6826" s="96" t="n">
        <f aca="false">BR6826-2.5</f>
        <v>-2.5</v>
      </c>
    </row>
    <row r="6827" customFormat="false" ht="12" hidden="false" customHeight="false" outlineLevel="0" collapsed="false">
      <c r="BS6827" s="96" t="n">
        <f aca="false">BR6827-2.5</f>
        <v>-2.5</v>
      </c>
    </row>
    <row r="6828" customFormat="false" ht="12" hidden="false" customHeight="false" outlineLevel="0" collapsed="false">
      <c r="BS6828" s="96" t="n">
        <f aca="false">BR6828-2.5</f>
        <v>-2.5</v>
      </c>
    </row>
    <row r="6829" customFormat="false" ht="12" hidden="false" customHeight="false" outlineLevel="0" collapsed="false">
      <c r="BS6829" s="96" t="n">
        <f aca="false">BR6829-2.5</f>
        <v>-2.5</v>
      </c>
    </row>
    <row r="6830" customFormat="false" ht="12" hidden="false" customHeight="false" outlineLevel="0" collapsed="false">
      <c r="BS6830" s="96" t="n">
        <f aca="false">BR6830-2.5</f>
        <v>-2.5</v>
      </c>
    </row>
    <row r="6831" customFormat="false" ht="12" hidden="false" customHeight="false" outlineLevel="0" collapsed="false">
      <c r="BS6831" s="96" t="n">
        <f aca="false">BR6831-2.5</f>
        <v>-2.5</v>
      </c>
    </row>
    <row r="6832" customFormat="false" ht="12" hidden="false" customHeight="false" outlineLevel="0" collapsed="false">
      <c r="BS6832" s="96" t="n">
        <f aca="false">BR6832-2.5</f>
        <v>-2.5</v>
      </c>
    </row>
    <row r="6833" customFormat="false" ht="12" hidden="false" customHeight="false" outlineLevel="0" collapsed="false">
      <c r="BS6833" s="96" t="n">
        <f aca="false">BR6833-2.5</f>
        <v>-2.5</v>
      </c>
    </row>
    <row r="6834" customFormat="false" ht="12" hidden="false" customHeight="false" outlineLevel="0" collapsed="false">
      <c r="BS6834" s="96" t="n">
        <f aca="false">BR6834-2.5</f>
        <v>-2.5</v>
      </c>
    </row>
    <row r="6835" customFormat="false" ht="12" hidden="false" customHeight="false" outlineLevel="0" collapsed="false">
      <c r="BS6835" s="96" t="n">
        <f aca="false">BR6835-2.5</f>
        <v>-2.5</v>
      </c>
    </row>
    <row r="6836" customFormat="false" ht="12" hidden="false" customHeight="false" outlineLevel="0" collapsed="false">
      <c r="BS6836" s="96" t="n">
        <f aca="false">BR6836-2.5</f>
        <v>-2.5</v>
      </c>
    </row>
    <row r="6837" customFormat="false" ht="12" hidden="false" customHeight="false" outlineLevel="0" collapsed="false">
      <c r="BS6837" s="96" t="n">
        <f aca="false">BR6837-2.5</f>
        <v>-2.5</v>
      </c>
    </row>
    <row r="6838" customFormat="false" ht="12" hidden="false" customHeight="false" outlineLevel="0" collapsed="false">
      <c r="BS6838" s="96" t="n">
        <f aca="false">BR6838-2.5</f>
        <v>-2.5</v>
      </c>
    </row>
    <row r="6839" customFormat="false" ht="12" hidden="false" customHeight="false" outlineLevel="0" collapsed="false">
      <c r="BS6839" s="96" t="n">
        <f aca="false">BR6839-2.5</f>
        <v>-2.5</v>
      </c>
    </row>
    <row r="6840" customFormat="false" ht="12" hidden="false" customHeight="false" outlineLevel="0" collapsed="false">
      <c r="BS6840" s="96" t="n">
        <f aca="false">BR6840-2.5</f>
        <v>-2.5</v>
      </c>
    </row>
    <row r="6841" customFormat="false" ht="12" hidden="false" customHeight="false" outlineLevel="0" collapsed="false">
      <c r="BS6841" s="96" t="n">
        <f aca="false">BR6841-2.5</f>
        <v>-2.5</v>
      </c>
    </row>
    <row r="6842" customFormat="false" ht="12" hidden="false" customHeight="false" outlineLevel="0" collapsed="false">
      <c r="BS6842" s="96" t="n">
        <f aca="false">BR6842-2.5</f>
        <v>-2.5</v>
      </c>
    </row>
    <row r="6843" customFormat="false" ht="12" hidden="false" customHeight="false" outlineLevel="0" collapsed="false">
      <c r="BS6843" s="96" t="n">
        <f aca="false">BR6843-2.5</f>
        <v>-2.5</v>
      </c>
    </row>
    <row r="6844" customFormat="false" ht="12" hidden="false" customHeight="false" outlineLevel="0" collapsed="false">
      <c r="BS6844" s="96" t="n">
        <f aca="false">BR6844-2.5</f>
        <v>-2.5</v>
      </c>
    </row>
    <row r="6845" customFormat="false" ht="12" hidden="false" customHeight="false" outlineLevel="0" collapsed="false">
      <c r="BS6845" s="96" t="n">
        <f aca="false">BR6845-2.5</f>
        <v>-2.5</v>
      </c>
    </row>
    <row r="6846" customFormat="false" ht="12" hidden="false" customHeight="false" outlineLevel="0" collapsed="false">
      <c r="BS6846" s="96" t="n">
        <f aca="false">BR6846-2.5</f>
        <v>-2.5</v>
      </c>
    </row>
    <row r="6847" customFormat="false" ht="12" hidden="false" customHeight="false" outlineLevel="0" collapsed="false">
      <c r="BS6847" s="96" t="n">
        <f aca="false">BR6847-2.5</f>
        <v>-2.5</v>
      </c>
    </row>
    <row r="6848" customFormat="false" ht="12" hidden="false" customHeight="false" outlineLevel="0" collapsed="false">
      <c r="BS6848" s="96" t="n">
        <f aca="false">BR6848-2.5</f>
        <v>-2.5</v>
      </c>
    </row>
    <row r="6849" customFormat="false" ht="12" hidden="false" customHeight="false" outlineLevel="0" collapsed="false">
      <c r="BS6849" s="96" t="n">
        <f aca="false">BR6849-2.5</f>
        <v>-2.5</v>
      </c>
    </row>
    <row r="6850" customFormat="false" ht="12" hidden="false" customHeight="false" outlineLevel="0" collapsed="false">
      <c r="BS6850" s="96" t="n">
        <f aca="false">BR6850-2.5</f>
        <v>-2.5</v>
      </c>
    </row>
    <row r="6851" customFormat="false" ht="12" hidden="false" customHeight="false" outlineLevel="0" collapsed="false">
      <c r="BS6851" s="96" t="n">
        <f aca="false">BR6851-2.5</f>
        <v>-2.5</v>
      </c>
    </row>
    <row r="6852" customFormat="false" ht="12" hidden="false" customHeight="false" outlineLevel="0" collapsed="false">
      <c r="BS6852" s="96" t="n">
        <f aca="false">BR6852-2.5</f>
        <v>-2.5</v>
      </c>
    </row>
    <row r="6853" customFormat="false" ht="12" hidden="false" customHeight="false" outlineLevel="0" collapsed="false">
      <c r="BS6853" s="96" t="n">
        <f aca="false">BR6853-2.5</f>
        <v>-2.5</v>
      </c>
    </row>
    <row r="6854" customFormat="false" ht="12" hidden="false" customHeight="false" outlineLevel="0" collapsed="false">
      <c r="BS6854" s="96" t="n">
        <f aca="false">BR6854-2.5</f>
        <v>-2.5</v>
      </c>
    </row>
    <row r="6855" customFormat="false" ht="12" hidden="false" customHeight="false" outlineLevel="0" collapsed="false">
      <c r="BS6855" s="96" t="n">
        <f aca="false">BR6855-2.5</f>
        <v>-2.5</v>
      </c>
    </row>
    <row r="6856" customFormat="false" ht="12" hidden="false" customHeight="false" outlineLevel="0" collapsed="false">
      <c r="BS6856" s="96" t="n">
        <f aca="false">BR6856-2.5</f>
        <v>-2.5</v>
      </c>
    </row>
    <row r="6857" customFormat="false" ht="12" hidden="false" customHeight="false" outlineLevel="0" collapsed="false">
      <c r="BS6857" s="96" t="n">
        <f aca="false">BR6857-2.5</f>
        <v>-2.5</v>
      </c>
    </row>
    <row r="6858" customFormat="false" ht="12" hidden="false" customHeight="false" outlineLevel="0" collapsed="false">
      <c r="BS6858" s="96" t="n">
        <f aca="false">BR6858-2.5</f>
        <v>-2.5</v>
      </c>
    </row>
    <row r="6859" customFormat="false" ht="12" hidden="false" customHeight="false" outlineLevel="0" collapsed="false">
      <c r="BS6859" s="96" t="n">
        <f aca="false">BR6859-2.5</f>
        <v>-2.5</v>
      </c>
    </row>
    <row r="6860" customFormat="false" ht="12" hidden="false" customHeight="false" outlineLevel="0" collapsed="false">
      <c r="BS6860" s="96" t="n">
        <f aca="false">BR6860-2.5</f>
        <v>-2.5</v>
      </c>
    </row>
    <row r="6861" customFormat="false" ht="12" hidden="false" customHeight="false" outlineLevel="0" collapsed="false">
      <c r="BS6861" s="96" t="n">
        <f aca="false">BR6861-2.5</f>
        <v>-2.5</v>
      </c>
    </row>
    <row r="6862" customFormat="false" ht="12" hidden="false" customHeight="false" outlineLevel="0" collapsed="false">
      <c r="BS6862" s="96" t="n">
        <f aca="false">BR6862-2.5</f>
        <v>-2.5</v>
      </c>
    </row>
    <row r="6863" customFormat="false" ht="12" hidden="false" customHeight="false" outlineLevel="0" collapsed="false">
      <c r="BS6863" s="96" t="n">
        <f aca="false">BR6863-2.5</f>
        <v>-2.5</v>
      </c>
    </row>
    <row r="6864" customFormat="false" ht="12" hidden="false" customHeight="false" outlineLevel="0" collapsed="false">
      <c r="BS6864" s="96" t="n">
        <f aca="false">BR6864-2.5</f>
        <v>-2.5</v>
      </c>
    </row>
    <row r="6865" customFormat="false" ht="12" hidden="false" customHeight="false" outlineLevel="0" collapsed="false">
      <c r="BS6865" s="96" t="n">
        <f aca="false">BR6865-2.5</f>
        <v>-2.5</v>
      </c>
    </row>
    <row r="6866" customFormat="false" ht="12" hidden="false" customHeight="false" outlineLevel="0" collapsed="false">
      <c r="BS6866" s="96" t="n">
        <f aca="false">BR6866-2.5</f>
        <v>-2.5</v>
      </c>
    </row>
    <row r="6867" customFormat="false" ht="12" hidden="false" customHeight="false" outlineLevel="0" collapsed="false">
      <c r="BS6867" s="96" t="n">
        <f aca="false">BR6867-2.5</f>
        <v>-2.5</v>
      </c>
    </row>
    <row r="6868" customFormat="false" ht="12" hidden="false" customHeight="false" outlineLevel="0" collapsed="false">
      <c r="BS6868" s="96" t="n">
        <f aca="false">BR6868-2.5</f>
        <v>-2.5</v>
      </c>
    </row>
    <row r="6869" customFormat="false" ht="12" hidden="false" customHeight="false" outlineLevel="0" collapsed="false">
      <c r="BS6869" s="96" t="n">
        <f aca="false">BR6869-2.5</f>
        <v>-2.5</v>
      </c>
    </row>
    <row r="6870" customFormat="false" ht="12" hidden="false" customHeight="false" outlineLevel="0" collapsed="false">
      <c r="BS6870" s="96" t="n">
        <f aca="false">BR6870-2.5</f>
        <v>-2.5</v>
      </c>
    </row>
    <row r="6871" customFormat="false" ht="12" hidden="false" customHeight="false" outlineLevel="0" collapsed="false">
      <c r="BS6871" s="96" t="n">
        <f aca="false">BR6871-2.5</f>
        <v>-2.5</v>
      </c>
    </row>
    <row r="6872" customFormat="false" ht="12" hidden="false" customHeight="false" outlineLevel="0" collapsed="false">
      <c r="BS6872" s="96" t="n">
        <f aca="false">BR6872-2.5</f>
        <v>-2.5</v>
      </c>
    </row>
    <row r="6873" customFormat="false" ht="12" hidden="false" customHeight="false" outlineLevel="0" collapsed="false">
      <c r="BS6873" s="96" t="n">
        <f aca="false">BR6873-2.5</f>
        <v>-2.5</v>
      </c>
    </row>
    <row r="6874" customFormat="false" ht="12" hidden="false" customHeight="false" outlineLevel="0" collapsed="false">
      <c r="BS6874" s="96" t="n">
        <f aca="false">BR6874-2.5</f>
        <v>-2.5</v>
      </c>
    </row>
    <row r="6875" customFormat="false" ht="12" hidden="false" customHeight="false" outlineLevel="0" collapsed="false">
      <c r="BS6875" s="96" t="n">
        <f aca="false">BR6875-2.5</f>
        <v>-2.5</v>
      </c>
    </row>
    <row r="6876" customFormat="false" ht="12" hidden="false" customHeight="false" outlineLevel="0" collapsed="false">
      <c r="BS6876" s="96" t="n">
        <f aca="false">BR6876-2.5</f>
        <v>-2.5</v>
      </c>
    </row>
    <row r="6877" customFormat="false" ht="12" hidden="false" customHeight="false" outlineLevel="0" collapsed="false">
      <c r="BS6877" s="96" t="n">
        <f aca="false">BR6877-2.5</f>
        <v>-2.5</v>
      </c>
    </row>
    <row r="6878" customFormat="false" ht="12" hidden="false" customHeight="false" outlineLevel="0" collapsed="false">
      <c r="BS6878" s="96" t="n">
        <f aca="false">BR6878-2.5</f>
        <v>-2.5</v>
      </c>
    </row>
    <row r="6879" customFormat="false" ht="12" hidden="false" customHeight="false" outlineLevel="0" collapsed="false">
      <c r="BS6879" s="96" t="n">
        <f aca="false">BR6879-2.5</f>
        <v>-2.5</v>
      </c>
    </row>
    <row r="6880" customFormat="false" ht="12" hidden="false" customHeight="false" outlineLevel="0" collapsed="false">
      <c r="BS6880" s="96" t="n">
        <f aca="false">BR6880-2.5</f>
        <v>-2.5</v>
      </c>
    </row>
    <row r="6881" customFormat="false" ht="12" hidden="false" customHeight="false" outlineLevel="0" collapsed="false">
      <c r="BS6881" s="96" t="n">
        <f aca="false">BR6881-2.5</f>
        <v>-2.5</v>
      </c>
    </row>
    <row r="6882" customFormat="false" ht="12" hidden="false" customHeight="false" outlineLevel="0" collapsed="false">
      <c r="BS6882" s="96" t="n">
        <f aca="false">BR6882-2.5</f>
        <v>-2.5</v>
      </c>
    </row>
    <row r="6883" customFormat="false" ht="12" hidden="false" customHeight="false" outlineLevel="0" collapsed="false">
      <c r="BS6883" s="96" t="n">
        <f aca="false">BR6883-2.5</f>
        <v>-2.5</v>
      </c>
    </row>
    <row r="6884" customFormat="false" ht="12" hidden="false" customHeight="false" outlineLevel="0" collapsed="false">
      <c r="BS6884" s="96" t="n">
        <f aca="false">BR6884-2.5</f>
        <v>-2.5</v>
      </c>
    </row>
    <row r="6885" customFormat="false" ht="12" hidden="false" customHeight="false" outlineLevel="0" collapsed="false">
      <c r="BS6885" s="96" t="n">
        <f aca="false">BR6885-2.5</f>
        <v>-2.5</v>
      </c>
    </row>
    <row r="6886" customFormat="false" ht="12" hidden="false" customHeight="false" outlineLevel="0" collapsed="false">
      <c r="BS6886" s="96" t="n">
        <f aca="false">BR6886-2.5</f>
        <v>-2.5</v>
      </c>
    </row>
    <row r="6887" customFormat="false" ht="12" hidden="false" customHeight="false" outlineLevel="0" collapsed="false">
      <c r="BS6887" s="96" t="n">
        <f aca="false">BR6887-2.5</f>
        <v>-2.5</v>
      </c>
    </row>
    <row r="6888" customFormat="false" ht="12" hidden="false" customHeight="false" outlineLevel="0" collapsed="false">
      <c r="BS6888" s="96" t="n">
        <f aca="false">BR6888-2.5</f>
        <v>-2.5</v>
      </c>
    </row>
    <row r="6889" customFormat="false" ht="12" hidden="false" customHeight="false" outlineLevel="0" collapsed="false">
      <c r="BS6889" s="96" t="n">
        <f aca="false">BR6889-2.5</f>
        <v>-2.5</v>
      </c>
    </row>
    <row r="6890" customFormat="false" ht="12" hidden="false" customHeight="false" outlineLevel="0" collapsed="false">
      <c r="BS6890" s="96" t="n">
        <f aca="false">BR6890-2.5</f>
        <v>-2.5</v>
      </c>
    </row>
    <row r="6891" customFormat="false" ht="12" hidden="false" customHeight="false" outlineLevel="0" collapsed="false">
      <c r="BS6891" s="96" t="n">
        <f aca="false">BR6891-2.5</f>
        <v>-2.5</v>
      </c>
    </row>
    <row r="6892" customFormat="false" ht="12" hidden="false" customHeight="false" outlineLevel="0" collapsed="false">
      <c r="BS6892" s="96" t="n">
        <f aca="false">BR6892-2.5</f>
        <v>-2.5</v>
      </c>
    </row>
    <row r="6893" customFormat="false" ht="12" hidden="false" customHeight="false" outlineLevel="0" collapsed="false">
      <c r="BS6893" s="96" t="n">
        <f aca="false">BR6893-2.5</f>
        <v>-2.5</v>
      </c>
    </row>
    <row r="6894" customFormat="false" ht="12" hidden="false" customHeight="false" outlineLevel="0" collapsed="false">
      <c r="BS6894" s="96" t="n">
        <f aca="false">BR6894-2.5</f>
        <v>-2.5</v>
      </c>
    </row>
    <row r="6895" customFormat="false" ht="12" hidden="false" customHeight="false" outlineLevel="0" collapsed="false">
      <c r="BS6895" s="96" t="n">
        <f aca="false">BR6895-2.5</f>
        <v>-2.5</v>
      </c>
    </row>
    <row r="6896" customFormat="false" ht="12" hidden="false" customHeight="false" outlineLevel="0" collapsed="false">
      <c r="BS6896" s="96" t="n">
        <f aca="false">BR6896-2.5</f>
        <v>-2.5</v>
      </c>
    </row>
    <row r="6897" customFormat="false" ht="12" hidden="false" customHeight="false" outlineLevel="0" collapsed="false">
      <c r="BS6897" s="96" t="n">
        <f aca="false">BR6897-2.5</f>
        <v>-2.5</v>
      </c>
    </row>
    <row r="6898" customFormat="false" ht="12" hidden="false" customHeight="false" outlineLevel="0" collapsed="false">
      <c r="BS6898" s="96" t="n">
        <f aca="false">BR6898-2.5</f>
        <v>-2.5</v>
      </c>
    </row>
    <row r="6899" customFormat="false" ht="12" hidden="false" customHeight="false" outlineLevel="0" collapsed="false">
      <c r="BS6899" s="96" t="n">
        <f aca="false">BR6899-2.5</f>
        <v>-2.5</v>
      </c>
    </row>
    <row r="6900" customFormat="false" ht="12" hidden="false" customHeight="false" outlineLevel="0" collapsed="false">
      <c r="BS6900" s="96" t="n">
        <f aca="false">BR6900-2.5</f>
        <v>-2.5</v>
      </c>
    </row>
    <row r="6901" customFormat="false" ht="12" hidden="false" customHeight="false" outlineLevel="0" collapsed="false">
      <c r="BS6901" s="96" t="n">
        <f aca="false">BR6901-2.5</f>
        <v>-2.5</v>
      </c>
    </row>
    <row r="6902" customFormat="false" ht="12" hidden="false" customHeight="false" outlineLevel="0" collapsed="false">
      <c r="BS6902" s="96" t="n">
        <f aca="false">BR6902-2.5</f>
        <v>-2.5</v>
      </c>
    </row>
    <row r="6903" customFormat="false" ht="12" hidden="false" customHeight="false" outlineLevel="0" collapsed="false">
      <c r="BS6903" s="96" t="n">
        <f aca="false">BR6903-2.5</f>
        <v>-2.5</v>
      </c>
    </row>
    <row r="6904" customFormat="false" ht="12" hidden="false" customHeight="false" outlineLevel="0" collapsed="false">
      <c r="BS6904" s="96" t="n">
        <f aca="false">BR6904-2.5</f>
        <v>-2.5</v>
      </c>
    </row>
    <row r="6905" customFormat="false" ht="12" hidden="false" customHeight="false" outlineLevel="0" collapsed="false">
      <c r="BS6905" s="96" t="n">
        <f aca="false">BR6905-2.5</f>
        <v>-2.5</v>
      </c>
    </row>
    <row r="6906" customFormat="false" ht="12" hidden="false" customHeight="false" outlineLevel="0" collapsed="false">
      <c r="BS6906" s="96" t="n">
        <f aca="false">BR6906-2.5</f>
        <v>-2.5</v>
      </c>
    </row>
    <row r="6907" customFormat="false" ht="12" hidden="false" customHeight="false" outlineLevel="0" collapsed="false">
      <c r="BS6907" s="96" t="n">
        <f aca="false">BR6907-2.5</f>
        <v>-2.5</v>
      </c>
    </row>
    <row r="6908" customFormat="false" ht="12" hidden="false" customHeight="false" outlineLevel="0" collapsed="false">
      <c r="BS6908" s="96" t="n">
        <f aca="false">BR6908-2.5</f>
        <v>-2.5</v>
      </c>
    </row>
    <row r="6909" customFormat="false" ht="12" hidden="false" customHeight="false" outlineLevel="0" collapsed="false">
      <c r="BS6909" s="96" t="n">
        <f aca="false">BR6909-2.5</f>
        <v>-2.5</v>
      </c>
    </row>
    <row r="6910" customFormat="false" ht="12" hidden="false" customHeight="false" outlineLevel="0" collapsed="false">
      <c r="BS6910" s="96" t="n">
        <f aca="false">BR6910-2.5</f>
        <v>-2.5</v>
      </c>
    </row>
    <row r="6911" customFormat="false" ht="12" hidden="false" customHeight="false" outlineLevel="0" collapsed="false">
      <c r="BS6911" s="96" t="n">
        <f aca="false">BR6911-2.5</f>
        <v>-2.5</v>
      </c>
    </row>
    <row r="6912" customFormat="false" ht="12" hidden="false" customHeight="false" outlineLevel="0" collapsed="false">
      <c r="BS6912" s="96" t="n">
        <f aca="false">BR6912-2.5</f>
        <v>-2.5</v>
      </c>
    </row>
    <row r="6913" customFormat="false" ht="12" hidden="false" customHeight="false" outlineLevel="0" collapsed="false">
      <c r="BS6913" s="96" t="n">
        <f aca="false">BR6913-2.5</f>
        <v>-2.5</v>
      </c>
    </row>
    <row r="6914" customFormat="false" ht="12" hidden="false" customHeight="false" outlineLevel="0" collapsed="false">
      <c r="BS6914" s="96" t="n">
        <f aca="false">BR6914-2.5</f>
        <v>-2.5</v>
      </c>
    </row>
    <row r="6915" customFormat="false" ht="12" hidden="false" customHeight="false" outlineLevel="0" collapsed="false">
      <c r="BS6915" s="96" t="n">
        <f aca="false">BR6915-2.5</f>
        <v>-2.5</v>
      </c>
    </row>
    <row r="6916" customFormat="false" ht="12" hidden="false" customHeight="false" outlineLevel="0" collapsed="false">
      <c r="BS6916" s="96" t="n">
        <f aca="false">BR6916-2.5</f>
        <v>-2.5</v>
      </c>
    </row>
    <row r="6917" customFormat="false" ht="12" hidden="false" customHeight="false" outlineLevel="0" collapsed="false">
      <c r="BS6917" s="96" t="n">
        <f aca="false">BR6917-2.5</f>
        <v>-2.5</v>
      </c>
    </row>
    <row r="6918" customFormat="false" ht="12" hidden="false" customHeight="false" outlineLevel="0" collapsed="false">
      <c r="BS6918" s="96" t="n">
        <f aca="false">BR6918-2.5</f>
        <v>-2.5</v>
      </c>
    </row>
    <row r="6919" customFormat="false" ht="12" hidden="false" customHeight="false" outlineLevel="0" collapsed="false">
      <c r="BS6919" s="96" t="n">
        <f aca="false">BR6919-2.5</f>
        <v>-2.5</v>
      </c>
    </row>
    <row r="6920" customFormat="false" ht="12" hidden="false" customHeight="false" outlineLevel="0" collapsed="false">
      <c r="BS6920" s="96" t="n">
        <f aca="false">BR6920-2.5</f>
        <v>-2.5</v>
      </c>
    </row>
    <row r="6921" customFormat="false" ht="12" hidden="false" customHeight="false" outlineLevel="0" collapsed="false">
      <c r="BS6921" s="96" t="n">
        <f aca="false">BR6921-2.5</f>
        <v>-2.5</v>
      </c>
    </row>
    <row r="6922" customFormat="false" ht="12" hidden="false" customHeight="false" outlineLevel="0" collapsed="false">
      <c r="BS6922" s="96" t="n">
        <f aca="false">BR6922-2.5</f>
        <v>-2.5</v>
      </c>
    </row>
    <row r="6923" customFormat="false" ht="12" hidden="false" customHeight="false" outlineLevel="0" collapsed="false">
      <c r="BS6923" s="96" t="n">
        <f aca="false">BR6923-2.5</f>
        <v>-2.5</v>
      </c>
    </row>
    <row r="6924" customFormat="false" ht="12" hidden="false" customHeight="false" outlineLevel="0" collapsed="false">
      <c r="BS6924" s="96" t="n">
        <f aca="false">BR6924-2.5</f>
        <v>-2.5</v>
      </c>
    </row>
    <row r="6925" customFormat="false" ht="12" hidden="false" customHeight="false" outlineLevel="0" collapsed="false">
      <c r="BS6925" s="96" t="n">
        <f aca="false">BR6925-2.5</f>
        <v>-2.5</v>
      </c>
    </row>
    <row r="6926" customFormat="false" ht="12" hidden="false" customHeight="false" outlineLevel="0" collapsed="false">
      <c r="BS6926" s="96" t="n">
        <f aca="false">BR6926-2.5</f>
        <v>-2.5</v>
      </c>
    </row>
    <row r="6927" customFormat="false" ht="12" hidden="false" customHeight="false" outlineLevel="0" collapsed="false">
      <c r="BS6927" s="96" t="n">
        <f aca="false">BR6927-2.5</f>
        <v>-2.5</v>
      </c>
    </row>
    <row r="6928" customFormat="false" ht="12" hidden="false" customHeight="false" outlineLevel="0" collapsed="false">
      <c r="BS6928" s="96" t="n">
        <f aca="false">BR6928-2.5</f>
        <v>-2.5</v>
      </c>
    </row>
    <row r="6929" customFormat="false" ht="12" hidden="false" customHeight="false" outlineLevel="0" collapsed="false">
      <c r="BS6929" s="96" t="n">
        <f aca="false">BR6929-2.5</f>
        <v>-2.5</v>
      </c>
    </row>
    <row r="6930" customFormat="false" ht="12" hidden="false" customHeight="false" outlineLevel="0" collapsed="false">
      <c r="BS6930" s="96" t="n">
        <f aca="false">BR6930-2.5</f>
        <v>-2.5</v>
      </c>
    </row>
    <row r="6931" customFormat="false" ht="12" hidden="false" customHeight="false" outlineLevel="0" collapsed="false">
      <c r="BS6931" s="96" t="n">
        <f aca="false">BR6931-2.5</f>
        <v>-2.5</v>
      </c>
    </row>
    <row r="6932" customFormat="false" ht="12" hidden="false" customHeight="false" outlineLevel="0" collapsed="false">
      <c r="BS6932" s="96" t="n">
        <f aca="false">BR6932-2.5</f>
        <v>-2.5</v>
      </c>
    </row>
    <row r="6933" customFormat="false" ht="12" hidden="false" customHeight="false" outlineLevel="0" collapsed="false">
      <c r="BS6933" s="96" t="n">
        <f aca="false">BR6933-2.5</f>
        <v>-2.5</v>
      </c>
    </row>
    <row r="6934" customFormat="false" ht="12" hidden="false" customHeight="false" outlineLevel="0" collapsed="false">
      <c r="BS6934" s="96" t="n">
        <f aca="false">BR6934-2.5</f>
        <v>-2.5</v>
      </c>
    </row>
    <row r="6935" customFormat="false" ht="12" hidden="false" customHeight="false" outlineLevel="0" collapsed="false">
      <c r="BS6935" s="96" t="n">
        <f aca="false">BR6935-2.5</f>
        <v>-2.5</v>
      </c>
    </row>
    <row r="6936" customFormat="false" ht="12" hidden="false" customHeight="false" outlineLevel="0" collapsed="false">
      <c r="BS6936" s="96" t="n">
        <f aca="false">BR6936-2.5</f>
        <v>-2.5</v>
      </c>
    </row>
    <row r="6937" customFormat="false" ht="12" hidden="false" customHeight="false" outlineLevel="0" collapsed="false">
      <c r="BS6937" s="96" t="n">
        <f aca="false">BR6937-2.5</f>
        <v>-2.5</v>
      </c>
    </row>
    <row r="6938" customFormat="false" ht="12" hidden="false" customHeight="false" outlineLevel="0" collapsed="false">
      <c r="BS6938" s="96" t="n">
        <f aca="false">BR6938-2.5</f>
        <v>-2.5</v>
      </c>
    </row>
    <row r="6939" customFormat="false" ht="12" hidden="false" customHeight="false" outlineLevel="0" collapsed="false">
      <c r="BS6939" s="96" t="n">
        <f aca="false">BR6939-2.5</f>
        <v>-2.5</v>
      </c>
    </row>
    <row r="6940" customFormat="false" ht="12" hidden="false" customHeight="false" outlineLevel="0" collapsed="false">
      <c r="BS6940" s="96" t="n">
        <f aca="false">BR6940-2.5</f>
        <v>-2.5</v>
      </c>
    </row>
    <row r="6941" customFormat="false" ht="12" hidden="false" customHeight="false" outlineLevel="0" collapsed="false">
      <c r="BS6941" s="96" t="n">
        <f aca="false">BR6941-2.5</f>
        <v>-2.5</v>
      </c>
    </row>
    <row r="6942" customFormat="false" ht="12" hidden="false" customHeight="false" outlineLevel="0" collapsed="false">
      <c r="BS6942" s="96" t="n">
        <f aca="false">BR6942-2.5</f>
        <v>-2.5</v>
      </c>
    </row>
    <row r="6943" customFormat="false" ht="12" hidden="false" customHeight="false" outlineLevel="0" collapsed="false">
      <c r="BS6943" s="96" t="n">
        <f aca="false">BR6943-2.5</f>
        <v>-2.5</v>
      </c>
    </row>
    <row r="6944" customFormat="false" ht="12" hidden="false" customHeight="false" outlineLevel="0" collapsed="false">
      <c r="BS6944" s="96" t="n">
        <f aca="false">BR6944-2.5</f>
        <v>-2.5</v>
      </c>
    </row>
    <row r="6945" customFormat="false" ht="12" hidden="false" customHeight="false" outlineLevel="0" collapsed="false">
      <c r="BS6945" s="96" t="n">
        <f aca="false">BR6945-2.5</f>
        <v>-2.5</v>
      </c>
    </row>
    <row r="6946" customFormat="false" ht="12" hidden="false" customHeight="false" outlineLevel="0" collapsed="false">
      <c r="BS6946" s="96" t="n">
        <f aca="false">BR6946-2.5</f>
        <v>-2.5</v>
      </c>
    </row>
    <row r="6947" customFormat="false" ht="12" hidden="false" customHeight="false" outlineLevel="0" collapsed="false">
      <c r="BS6947" s="96" t="n">
        <f aca="false">BR6947-2.5</f>
        <v>-2.5</v>
      </c>
    </row>
    <row r="6948" customFormat="false" ht="12" hidden="false" customHeight="false" outlineLevel="0" collapsed="false">
      <c r="BS6948" s="96" t="n">
        <f aca="false">BR6948-2.5</f>
        <v>-2.5</v>
      </c>
    </row>
    <row r="6949" customFormat="false" ht="12" hidden="false" customHeight="false" outlineLevel="0" collapsed="false">
      <c r="BS6949" s="96" t="n">
        <f aca="false">BR6949-2.5</f>
        <v>-2.5</v>
      </c>
    </row>
    <row r="6950" customFormat="false" ht="12" hidden="false" customHeight="false" outlineLevel="0" collapsed="false">
      <c r="BS6950" s="96" t="n">
        <f aca="false">BR6950-2.5</f>
        <v>-2.5</v>
      </c>
    </row>
    <row r="6951" customFormat="false" ht="12" hidden="false" customHeight="false" outlineLevel="0" collapsed="false">
      <c r="BS6951" s="96" t="n">
        <f aca="false">BR6951-2.5</f>
        <v>-2.5</v>
      </c>
    </row>
    <row r="6952" customFormat="false" ht="12" hidden="false" customHeight="false" outlineLevel="0" collapsed="false">
      <c r="BS6952" s="96" t="n">
        <f aca="false">BR6952-2.5</f>
        <v>-2.5</v>
      </c>
    </row>
    <row r="6953" customFormat="false" ht="12" hidden="false" customHeight="false" outlineLevel="0" collapsed="false">
      <c r="BS6953" s="96" t="n">
        <f aca="false">BR6953-2.5</f>
        <v>-2.5</v>
      </c>
    </row>
    <row r="6954" customFormat="false" ht="12" hidden="false" customHeight="false" outlineLevel="0" collapsed="false">
      <c r="BS6954" s="96" t="n">
        <f aca="false">BR6954-2.5</f>
        <v>-2.5</v>
      </c>
    </row>
    <row r="6955" customFormat="false" ht="12" hidden="false" customHeight="false" outlineLevel="0" collapsed="false">
      <c r="BS6955" s="96" t="n">
        <f aca="false">BR6955-2.5</f>
        <v>-2.5</v>
      </c>
    </row>
    <row r="6956" customFormat="false" ht="12" hidden="false" customHeight="false" outlineLevel="0" collapsed="false">
      <c r="BS6956" s="96" t="n">
        <f aca="false">BR6956-2.5</f>
        <v>-2.5</v>
      </c>
    </row>
    <row r="6957" customFormat="false" ht="12" hidden="false" customHeight="false" outlineLevel="0" collapsed="false">
      <c r="BS6957" s="96" t="n">
        <f aca="false">BR6957-2.5</f>
        <v>-2.5</v>
      </c>
    </row>
    <row r="6958" customFormat="false" ht="12" hidden="false" customHeight="false" outlineLevel="0" collapsed="false">
      <c r="BS6958" s="96" t="n">
        <f aca="false">BR6958-2.5</f>
        <v>-2.5</v>
      </c>
    </row>
    <row r="6959" customFormat="false" ht="12" hidden="false" customHeight="false" outlineLevel="0" collapsed="false">
      <c r="BS6959" s="96" t="n">
        <f aca="false">BR6959-2.5</f>
        <v>-2.5</v>
      </c>
    </row>
    <row r="6960" customFormat="false" ht="12" hidden="false" customHeight="false" outlineLevel="0" collapsed="false">
      <c r="BS6960" s="96" t="n">
        <f aca="false">BR6960-2.5</f>
        <v>-2.5</v>
      </c>
    </row>
    <row r="6961" customFormat="false" ht="12" hidden="false" customHeight="false" outlineLevel="0" collapsed="false">
      <c r="BS6961" s="96" t="n">
        <f aca="false">BR6961-2.5</f>
        <v>-2.5</v>
      </c>
    </row>
    <row r="6962" customFormat="false" ht="12" hidden="false" customHeight="false" outlineLevel="0" collapsed="false">
      <c r="BS6962" s="96" t="n">
        <f aca="false">BR6962-2.5</f>
        <v>-2.5</v>
      </c>
    </row>
    <row r="6963" customFormat="false" ht="12" hidden="false" customHeight="false" outlineLevel="0" collapsed="false">
      <c r="BS6963" s="96" t="n">
        <f aca="false">BR6963-2.5</f>
        <v>-2.5</v>
      </c>
    </row>
    <row r="6964" customFormat="false" ht="12" hidden="false" customHeight="false" outlineLevel="0" collapsed="false">
      <c r="BS6964" s="96" t="n">
        <f aca="false">BR6964-2.5</f>
        <v>-2.5</v>
      </c>
    </row>
    <row r="6965" customFormat="false" ht="12" hidden="false" customHeight="false" outlineLevel="0" collapsed="false">
      <c r="BS6965" s="96" t="n">
        <f aca="false">BR6965-2.5</f>
        <v>-2.5</v>
      </c>
    </row>
    <row r="6966" customFormat="false" ht="12" hidden="false" customHeight="false" outlineLevel="0" collapsed="false">
      <c r="BS6966" s="96" t="n">
        <f aca="false">BR6966-2.5</f>
        <v>-2.5</v>
      </c>
    </row>
    <row r="6967" customFormat="false" ht="12" hidden="false" customHeight="false" outlineLevel="0" collapsed="false">
      <c r="BS6967" s="96" t="n">
        <f aca="false">BR6967-2.5</f>
        <v>-2.5</v>
      </c>
    </row>
    <row r="6968" customFormat="false" ht="12" hidden="false" customHeight="false" outlineLevel="0" collapsed="false">
      <c r="BS6968" s="96" t="n">
        <f aca="false">BR6968-2.5</f>
        <v>-2.5</v>
      </c>
    </row>
    <row r="6969" customFormat="false" ht="12" hidden="false" customHeight="false" outlineLevel="0" collapsed="false">
      <c r="BS6969" s="96" t="n">
        <f aca="false">BR6969-2.5</f>
        <v>-2.5</v>
      </c>
    </row>
    <row r="6970" customFormat="false" ht="12" hidden="false" customHeight="false" outlineLevel="0" collapsed="false">
      <c r="BS6970" s="96" t="n">
        <f aca="false">BR6970-2.5</f>
        <v>-2.5</v>
      </c>
    </row>
    <row r="6971" customFormat="false" ht="12" hidden="false" customHeight="false" outlineLevel="0" collapsed="false">
      <c r="BS6971" s="96" t="n">
        <f aca="false">BR6971-2.5</f>
        <v>-2.5</v>
      </c>
    </row>
    <row r="6972" customFormat="false" ht="12" hidden="false" customHeight="false" outlineLevel="0" collapsed="false">
      <c r="BS6972" s="96" t="n">
        <f aca="false">BR6972-2.5</f>
        <v>-2.5</v>
      </c>
    </row>
    <row r="6973" customFormat="false" ht="12" hidden="false" customHeight="false" outlineLevel="0" collapsed="false">
      <c r="BS6973" s="96" t="n">
        <f aca="false">BR6973-2.5</f>
        <v>-2.5</v>
      </c>
    </row>
    <row r="6974" customFormat="false" ht="12" hidden="false" customHeight="false" outlineLevel="0" collapsed="false">
      <c r="BS6974" s="96" t="n">
        <f aca="false">BR6974-2.5</f>
        <v>-2.5</v>
      </c>
    </row>
    <row r="6975" customFormat="false" ht="12" hidden="false" customHeight="false" outlineLevel="0" collapsed="false">
      <c r="BS6975" s="96" t="n">
        <f aca="false">BR6975-2.5</f>
        <v>-2.5</v>
      </c>
    </row>
    <row r="6976" customFormat="false" ht="12" hidden="false" customHeight="false" outlineLevel="0" collapsed="false">
      <c r="BS6976" s="96" t="n">
        <f aca="false">BR6976-2.5</f>
        <v>-2.5</v>
      </c>
    </row>
    <row r="6977" customFormat="false" ht="12" hidden="false" customHeight="false" outlineLevel="0" collapsed="false">
      <c r="BS6977" s="96" t="n">
        <f aca="false">BR6977-2.5</f>
        <v>-2.5</v>
      </c>
    </row>
    <row r="6978" customFormat="false" ht="12" hidden="false" customHeight="false" outlineLevel="0" collapsed="false">
      <c r="BS6978" s="96" t="n">
        <f aca="false">BR6978-2.5</f>
        <v>-2.5</v>
      </c>
    </row>
    <row r="6979" customFormat="false" ht="12" hidden="false" customHeight="false" outlineLevel="0" collapsed="false">
      <c r="BS6979" s="96" t="n">
        <f aca="false">BR6979-2.5</f>
        <v>-2.5</v>
      </c>
    </row>
    <row r="6980" customFormat="false" ht="12" hidden="false" customHeight="false" outlineLevel="0" collapsed="false">
      <c r="BS6980" s="96" t="n">
        <f aca="false">BR6980-2.5</f>
        <v>-2.5</v>
      </c>
    </row>
    <row r="6981" customFormat="false" ht="12" hidden="false" customHeight="false" outlineLevel="0" collapsed="false">
      <c r="BS6981" s="96" t="n">
        <f aca="false">BR6981-2.5</f>
        <v>-2.5</v>
      </c>
    </row>
    <row r="6982" customFormat="false" ht="12" hidden="false" customHeight="false" outlineLevel="0" collapsed="false">
      <c r="BS6982" s="96" t="n">
        <f aca="false">BR6982-2.5</f>
        <v>-2.5</v>
      </c>
    </row>
    <row r="6983" customFormat="false" ht="12" hidden="false" customHeight="false" outlineLevel="0" collapsed="false">
      <c r="BS6983" s="96" t="n">
        <f aca="false">BR6983-2.5</f>
        <v>-2.5</v>
      </c>
    </row>
    <row r="6984" customFormat="false" ht="12" hidden="false" customHeight="false" outlineLevel="0" collapsed="false">
      <c r="BS6984" s="96" t="n">
        <f aca="false">BR6984-2.5</f>
        <v>-2.5</v>
      </c>
    </row>
    <row r="6985" customFormat="false" ht="12" hidden="false" customHeight="false" outlineLevel="0" collapsed="false">
      <c r="BS6985" s="96" t="n">
        <f aca="false">BR6985-2.5</f>
        <v>-2.5</v>
      </c>
    </row>
    <row r="6986" customFormat="false" ht="12" hidden="false" customHeight="false" outlineLevel="0" collapsed="false">
      <c r="BS6986" s="96" t="n">
        <f aca="false">BR6986-2.5</f>
        <v>-2.5</v>
      </c>
    </row>
    <row r="6987" customFormat="false" ht="12" hidden="false" customHeight="false" outlineLevel="0" collapsed="false">
      <c r="BS6987" s="96" t="n">
        <f aca="false">BR6987-2.5</f>
        <v>-2.5</v>
      </c>
    </row>
    <row r="6988" customFormat="false" ht="12" hidden="false" customHeight="false" outlineLevel="0" collapsed="false">
      <c r="BS6988" s="96" t="n">
        <f aca="false">BR6988-2.5</f>
        <v>-2.5</v>
      </c>
    </row>
    <row r="6989" customFormat="false" ht="12" hidden="false" customHeight="false" outlineLevel="0" collapsed="false">
      <c r="BS6989" s="96" t="n">
        <f aca="false">BR6989-2.5</f>
        <v>-2.5</v>
      </c>
    </row>
    <row r="6990" customFormat="false" ht="12" hidden="false" customHeight="false" outlineLevel="0" collapsed="false">
      <c r="BS6990" s="96" t="n">
        <f aca="false">BR6990-2.5</f>
        <v>-2.5</v>
      </c>
    </row>
    <row r="6991" customFormat="false" ht="12" hidden="false" customHeight="false" outlineLevel="0" collapsed="false">
      <c r="BS6991" s="96" t="n">
        <f aca="false">BR6991-2.5</f>
        <v>-2.5</v>
      </c>
    </row>
    <row r="6992" customFormat="false" ht="12" hidden="false" customHeight="false" outlineLevel="0" collapsed="false">
      <c r="BS6992" s="96" t="n">
        <f aca="false">BR6992-2.5</f>
        <v>-2.5</v>
      </c>
    </row>
    <row r="6993" customFormat="false" ht="12" hidden="false" customHeight="false" outlineLevel="0" collapsed="false">
      <c r="BS6993" s="96" t="n">
        <f aca="false">BR6993-2.5</f>
        <v>-2.5</v>
      </c>
    </row>
    <row r="6994" customFormat="false" ht="12" hidden="false" customHeight="false" outlineLevel="0" collapsed="false">
      <c r="BS6994" s="96" t="n">
        <f aca="false">BR6994-2.5</f>
        <v>-2.5</v>
      </c>
    </row>
    <row r="6995" customFormat="false" ht="12" hidden="false" customHeight="false" outlineLevel="0" collapsed="false">
      <c r="BS6995" s="96" t="n">
        <f aca="false">BR6995-2.5</f>
        <v>-2.5</v>
      </c>
    </row>
    <row r="6996" customFormat="false" ht="12" hidden="false" customHeight="false" outlineLevel="0" collapsed="false">
      <c r="BS6996" s="96" t="n">
        <f aca="false">BR6996-2.5</f>
        <v>-2.5</v>
      </c>
    </row>
    <row r="6997" customFormat="false" ht="12" hidden="false" customHeight="false" outlineLevel="0" collapsed="false">
      <c r="BS6997" s="96" t="n">
        <f aca="false">BR6997-2.5</f>
        <v>-2.5</v>
      </c>
    </row>
    <row r="6998" customFormat="false" ht="12" hidden="false" customHeight="false" outlineLevel="0" collapsed="false">
      <c r="BS6998" s="96" t="n">
        <f aca="false">BR6998-2.5</f>
        <v>-2.5</v>
      </c>
    </row>
    <row r="6999" customFormat="false" ht="12" hidden="false" customHeight="false" outlineLevel="0" collapsed="false">
      <c r="BS6999" s="96" t="n">
        <f aca="false">BR6999-2.5</f>
        <v>-2.5</v>
      </c>
    </row>
    <row r="7000" customFormat="false" ht="12" hidden="false" customHeight="false" outlineLevel="0" collapsed="false">
      <c r="BS7000" s="96" t="n">
        <f aca="false">BR7000-2.5</f>
        <v>-2.5</v>
      </c>
    </row>
    <row r="7001" customFormat="false" ht="12" hidden="false" customHeight="false" outlineLevel="0" collapsed="false">
      <c r="BS7001" s="96" t="n">
        <f aca="false">BR7001-2.5</f>
        <v>-2.5</v>
      </c>
    </row>
    <row r="7002" customFormat="false" ht="12" hidden="false" customHeight="false" outlineLevel="0" collapsed="false">
      <c r="BS7002" s="96" t="n">
        <f aca="false">BR7002-2.5</f>
        <v>-2.5</v>
      </c>
    </row>
    <row r="7003" customFormat="false" ht="12" hidden="false" customHeight="false" outlineLevel="0" collapsed="false">
      <c r="BS7003" s="96" t="n">
        <f aca="false">BR7003-2.5</f>
        <v>-2.5</v>
      </c>
    </row>
    <row r="7004" customFormat="false" ht="12" hidden="false" customHeight="false" outlineLevel="0" collapsed="false">
      <c r="BS7004" s="96" t="n">
        <f aca="false">BR7004-2.5</f>
        <v>-2.5</v>
      </c>
    </row>
    <row r="7005" customFormat="false" ht="12" hidden="false" customHeight="false" outlineLevel="0" collapsed="false">
      <c r="BS7005" s="96" t="n">
        <f aca="false">BR7005-2.5</f>
        <v>-2.5</v>
      </c>
    </row>
    <row r="7006" customFormat="false" ht="12" hidden="false" customHeight="false" outlineLevel="0" collapsed="false">
      <c r="BS7006" s="96" t="n">
        <f aca="false">BR7006-2.5</f>
        <v>-2.5</v>
      </c>
    </row>
    <row r="7007" customFormat="false" ht="12" hidden="false" customHeight="false" outlineLevel="0" collapsed="false">
      <c r="BS7007" s="96" t="n">
        <f aca="false">BR7007-2.5</f>
        <v>-2.5</v>
      </c>
    </row>
    <row r="7008" customFormat="false" ht="12" hidden="false" customHeight="false" outlineLevel="0" collapsed="false">
      <c r="BS7008" s="96" t="n">
        <f aca="false">BR7008-2.5</f>
        <v>-2.5</v>
      </c>
    </row>
    <row r="7009" customFormat="false" ht="12" hidden="false" customHeight="false" outlineLevel="0" collapsed="false">
      <c r="BS7009" s="96" t="n">
        <f aca="false">BR7009-2.5</f>
        <v>-2.5</v>
      </c>
    </row>
    <row r="7010" customFormat="false" ht="12" hidden="false" customHeight="false" outlineLevel="0" collapsed="false">
      <c r="BS7010" s="96" t="n">
        <f aca="false">BR7010-2.5</f>
        <v>-2.5</v>
      </c>
    </row>
    <row r="7011" customFormat="false" ht="12" hidden="false" customHeight="false" outlineLevel="0" collapsed="false">
      <c r="BS7011" s="96" t="n">
        <f aca="false">BR7011-2.5</f>
        <v>-2.5</v>
      </c>
    </row>
    <row r="7012" customFormat="false" ht="12" hidden="false" customHeight="false" outlineLevel="0" collapsed="false">
      <c r="BS7012" s="96" t="n">
        <f aca="false">BR7012-2.5</f>
        <v>-2.5</v>
      </c>
    </row>
    <row r="7013" customFormat="false" ht="12" hidden="false" customHeight="false" outlineLevel="0" collapsed="false">
      <c r="BS7013" s="96" t="n">
        <f aca="false">BR7013-2.5</f>
        <v>-2.5</v>
      </c>
    </row>
    <row r="7014" customFormat="false" ht="12" hidden="false" customHeight="false" outlineLevel="0" collapsed="false">
      <c r="BS7014" s="96" t="n">
        <f aca="false">BR7014-2.5</f>
        <v>-2.5</v>
      </c>
    </row>
    <row r="7015" customFormat="false" ht="12" hidden="false" customHeight="false" outlineLevel="0" collapsed="false">
      <c r="BS7015" s="96" t="n">
        <f aca="false">BR7015-2.5</f>
        <v>-2.5</v>
      </c>
    </row>
    <row r="7016" customFormat="false" ht="12" hidden="false" customHeight="false" outlineLevel="0" collapsed="false">
      <c r="BS7016" s="96" t="n">
        <f aca="false">BR7016-2.5</f>
        <v>-2.5</v>
      </c>
    </row>
    <row r="7017" customFormat="false" ht="12" hidden="false" customHeight="false" outlineLevel="0" collapsed="false">
      <c r="BS7017" s="96" t="n">
        <f aca="false">BR7017-2.5</f>
        <v>-2.5</v>
      </c>
    </row>
    <row r="7018" customFormat="false" ht="12" hidden="false" customHeight="false" outlineLevel="0" collapsed="false">
      <c r="BS7018" s="96" t="n">
        <f aca="false">BR7018-2.5</f>
        <v>-2.5</v>
      </c>
    </row>
    <row r="7019" customFormat="false" ht="12" hidden="false" customHeight="false" outlineLevel="0" collapsed="false">
      <c r="BS7019" s="96" t="n">
        <f aca="false">BR7019-2.5</f>
        <v>-2.5</v>
      </c>
    </row>
    <row r="7020" customFormat="false" ht="12" hidden="false" customHeight="false" outlineLevel="0" collapsed="false">
      <c r="BS7020" s="96" t="n">
        <f aca="false">BR7020-2.5</f>
        <v>-2.5</v>
      </c>
    </row>
    <row r="7021" customFormat="false" ht="12" hidden="false" customHeight="false" outlineLevel="0" collapsed="false">
      <c r="BS7021" s="96" t="n">
        <f aca="false">BR7021-2.5</f>
        <v>-2.5</v>
      </c>
    </row>
    <row r="7022" customFormat="false" ht="12" hidden="false" customHeight="false" outlineLevel="0" collapsed="false">
      <c r="BS7022" s="96" t="n">
        <f aca="false">BR7022-2.5</f>
        <v>-2.5</v>
      </c>
    </row>
    <row r="7023" customFormat="false" ht="12" hidden="false" customHeight="false" outlineLevel="0" collapsed="false">
      <c r="BS7023" s="96" t="n">
        <f aca="false">BR7023-2.5</f>
        <v>-2.5</v>
      </c>
    </row>
    <row r="7024" customFormat="false" ht="12" hidden="false" customHeight="false" outlineLevel="0" collapsed="false">
      <c r="BS7024" s="96" t="n">
        <f aca="false">BR7024-2.5</f>
        <v>-2.5</v>
      </c>
    </row>
    <row r="7025" customFormat="false" ht="12" hidden="false" customHeight="false" outlineLevel="0" collapsed="false">
      <c r="BS7025" s="96" t="n">
        <f aca="false">BR7025-2.5</f>
        <v>-2.5</v>
      </c>
    </row>
    <row r="7026" customFormat="false" ht="12" hidden="false" customHeight="false" outlineLevel="0" collapsed="false">
      <c r="BS7026" s="96" t="n">
        <f aca="false">BR7026-2.5</f>
        <v>-2.5</v>
      </c>
    </row>
    <row r="7027" customFormat="false" ht="12" hidden="false" customHeight="false" outlineLevel="0" collapsed="false">
      <c r="BS7027" s="96" t="n">
        <f aca="false">BR7027-2.5</f>
        <v>-2.5</v>
      </c>
    </row>
    <row r="7028" customFormat="false" ht="12" hidden="false" customHeight="false" outlineLevel="0" collapsed="false">
      <c r="BS7028" s="96" t="n">
        <f aca="false">BR7028-2.5</f>
        <v>-2.5</v>
      </c>
    </row>
    <row r="7029" customFormat="false" ht="12" hidden="false" customHeight="false" outlineLevel="0" collapsed="false">
      <c r="BS7029" s="96" t="n">
        <f aca="false">BR7029-2.5</f>
        <v>-2.5</v>
      </c>
    </row>
    <row r="7030" customFormat="false" ht="12" hidden="false" customHeight="false" outlineLevel="0" collapsed="false">
      <c r="BS7030" s="96" t="n">
        <f aca="false">BR7030-2.5</f>
        <v>-2.5</v>
      </c>
    </row>
    <row r="7031" customFormat="false" ht="12" hidden="false" customHeight="false" outlineLevel="0" collapsed="false">
      <c r="BS7031" s="96" t="n">
        <f aca="false">BR7031-2.5</f>
        <v>-2.5</v>
      </c>
    </row>
    <row r="7032" customFormat="false" ht="12" hidden="false" customHeight="false" outlineLevel="0" collapsed="false">
      <c r="BS7032" s="96" t="n">
        <f aca="false">BR7032-2.5</f>
        <v>-2.5</v>
      </c>
    </row>
    <row r="7033" customFormat="false" ht="12" hidden="false" customHeight="false" outlineLevel="0" collapsed="false">
      <c r="BS7033" s="96" t="n">
        <f aca="false">BR7033-2.5</f>
        <v>-2.5</v>
      </c>
    </row>
    <row r="7034" customFormat="false" ht="12" hidden="false" customHeight="false" outlineLevel="0" collapsed="false">
      <c r="BS7034" s="96" t="n">
        <f aca="false">BR7034-2.5</f>
        <v>-2.5</v>
      </c>
    </row>
    <row r="7035" customFormat="false" ht="12" hidden="false" customHeight="false" outlineLevel="0" collapsed="false">
      <c r="BS7035" s="96" t="n">
        <f aca="false">BR7035-2.5</f>
        <v>-2.5</v>
      </c>
    </row>
    <row r="7036" customFormat="false" ht="12" hidden="false" customHeight="false" outlineLevel="0" collapsed="false">
      <c r="BS7036" s="96" t="n">
        <f aca="false">BR7036-2.5</f>
        <v>-2.5</v>
      </c>
    </row>
    <row r="7037" customFormat="false" ht="12" hidden="false" customHeight="false" outlineLevel="0" collapsed="false">
      <c r="BS7037" s="96" t="n">
        <f aca="false">BR7037-2.5</f>
        <v>-2.5</v>
      </c>
    </row>
    <row r="7038" customFormat="false" ht="12" hidden="false" customHeight="false" outlineLevel="0" collapsed="false">
      <c r="BS7038" s="96" t="n">
        <f aca="false">BR7038-2.5</f>
        <v>-2.5</v>
      </c>
    </row>
    <row r="7039" customFormat="false" ht="12" hidden="false" customHeight="false" outlineLevel="0" collapsed="false">
      <c r="BS7039" s="96" t="n">
        <f aca="false">BR7039-2.5</f>
        <v>-2.5</v>
      </c>
    </row>
    <row r="7040" customFormat="false" ht="12" hidden="false" customHeight="false" outlineLevel="0" collapsed="false">
      <c r="BS7040" s="96" t="n">
        <f aca="false">BR7040-2.5</f>
        <v>-2.5</v>
      </c>
    </row>
    <row r="7041" customFormat="false" ht="12" hidden="false" customHeight="false" outlineLevel="0" collapsed="false">
      <c r="BS7041" s="96" t="n">
        <f aca="false">BR7041-2.5</f>
        <v>-2.5</v>
      </c>
    </row>
    <row r="7042" customFormat="false" ht="12" hidden="false" customHeight="false" outlineLevel="0" collapsed="false">
      <c r="BS7042" s="96" t="n">
        <f aca="false">BR7042-2.5</f>
        <v>-2.5</v>
      </c>
    </row>
    <row r="7043" customFormat="false" ht="12" hidden="false" customHeight="false" outlineLevel="0" collapsed="false">
      <c r="BS7043" s="96" t="n">
        <f aca="false">BR7043-2.5</f>
        <v>-2.5</v>
      </c>
    </row>
    <row r="7044" customFormat="false" ht="12" hidden="false" customHeight="false" outlineLevel="0" collapsed="false">
      <c r="BS7044" s="96" t="n">
        <f aca="false">BR7044-2.5</f>
        <v>-2.5</v>
      </c>
    </row>
    <row r="7045" customFormat="false" ht="12" hidden="false" customHeight="false" outlineLevel="0" collapsed="false">
      <c r="BS7045" s="96" t="n">
        <f aca="false">BR7045-2.5</f>
        <v>-2.5</v>
      </c>
    </row>
    <row r="7046" customFormat="false" ht="12" hidden="false" customHeight="false" outlineLevel="0" collapsed="false">
      <c r="BS7046" s="96" t="n">
        <f aca="false">BR7046-2.5</f>
        <v>-2.5</v>
      </c>
    </row>
    <row r="7047" customFormat="false" ht="12" hidden="false" customHeight="false" outlineLevel="0" collapsed="false">
      <c r="BS7047" s="96" t="n">
        <f aca="false">BR7047-2.5</f>
        <v>-2.5</v>
      </c>
    </row>
    <row r="7048" customFormat="false" ht="12" hidden="false" customHeight="false" outlineLevel="0" collapsed="false">
      <c r="BS7048" s="96" t="n">
        <f aca="false">BR7048-2.5</f>
        <v>-2.5</v>
      </c>
    </row>
    <row r="7049" customFormat="false" ht="12" hidden="false" customHeight="false" outlineLevel="0" collapsed="false">
      <c r="BS7049" s="96" t="n">
        <f aca="false">BR7049-2.5</f>
        <v>-2.5</v>
      </c>
    </row>
    <row r="7050" customFormat="false" ht="12" hidden="false" customHeight="false" outlineLevel="0" collapsed="false">
      <c r="BS7050" s="96" t="n">
        <f aca="false">BR7050-2.5</f>
        <v>-2.5</v>
      </c>
    </row>
    <row r="7051" customFormat="false" ht="12" hidden="false" customHeight="false" outlineLevel="0" collapsed="false">
      <c r="BS7051" s="96" t="n">
        <f aca="false">BR7051-2.5</f>
        <v>-2.5</v>
      </c>
    </row>
    <row r="7052" customFormat="false" ht="12" hidden="false" customHeight="false" outlineLevel="0" collapsed="false">
      <c r="BS7052" s="96" t="n">
        <f aca="false">BR7052-2.5</f>
        <v>-2.5</v>
      </c>
    </row>
    <row r="7053" customFormat="false" ht="12" hidden="false" customHeight="false" outlineLevel="0" collapsed="false">
      <c r="BS7053" s="96" t="n">
        <f aca="false">BR7053-2.5</f>
        <v>-2.5</v>
      </c>
    </row>
    <row r="7054" customFormat="false" ht="12" hidden="false" customHeight="false" outlineLevel="0" collapsed="false">
      <c r="BS7054" s="96" t="n">
        <f aca="false">BR7054-2.5</f>
        <v>-2.5</v>
      </c>
    </row>
    <row r="7055" customFormat="false" ht="12" hidden="false" customHeight="false" outlineLevel="0" collapsed="false">
      <c r="BS7055" s="96" t="n">
        <f aca="false">BR7055-2.5</f>
        <v>-2.5</v>
      </c>
    </row>
    <row r="7056" customFormat="false" ht="12" hidden="false" customHeight="false" outlineLevel="0" collapsed="false">
      <c r="BS7056" s="96" t="n">
        <f aca="false">BR7056-2.5</f>
        <v>-2.5</v>
      </c>
    </row>
    <row r="7057" customFormat="false" ht="12" hidden="false" customHeight="false" outlineLevel="0" collapsed="false">
      <c r="BS7057" s="96" t="n">
        <f aca="false">BR7057-2.5</f>
        <v>-2.5</v>
      </c>
    </row>
    <row r="7058" customFormat="false" ht="12" hidden="false" customHeight="false" outlineLevel="0" collapsed="false">
      <c r="BS7058" s="96" t="n">
        <f aca="false">BR7058-2.5</f>
        <v>-2.5</v>
      </c>
    </row>
    <row r="7059" customFormat="false" ht="12" hidden="false" customHeight="false" outlineLevel="0" collapsed="false">
      <c r="BS7059" s="96" t="n">
        <f aca="false">BR7059-2.5</f>
        <v>-2.5</v>
      </c>
    </row>
    <row r="7060" customFormat="false" ht="12" hidden="false" customHeight="false" outlineLevel="0" collapsed="false">
      <c r="BS7060" s="96" t="n">
        <f aca="false">BR7060-2.5</f>
        <v>-2.5</v>
      </c>
    </row>
    <row r="7061" customFormat="false" ht="12" hidden="false" customHeight="false" outlineLevel="0" collapsed="false">
      <c r="BS7061" s="96" t="n">
        <f aca="false">BR7061-2.5</f>
        <v>-2.5</v>
      </c>
    </row>
    <row r="7062" customFormat="false" ht="12" hidden="false" customHeight="false" outlineLevel="0" collapsed="false">
      <c r="BS7062" s="96" t="n">
        <f aca="false">BR7062-2.5</f>
        <v>-2.5</v>
      </c>
    </row>
    <row r="7063" customFormat="false" ht="12" hidden="false" customHeight="false" outlineLevel="0" collapsed="false">
      <c r="BS7063" s="96" t="n">
        <f aca="false">BR7063-2.5</f>
        <v>-2.5</v>
      </c>
    </row>
    <row r="7064" customFormat="false" ht="12" hidden="false" customHeight="false" outlineLevel="0" collapsed="false">
      <c r="BS7064" s="96" t="n">
        <f aca="false">BR7064-2.5</f>
        <v>-2.5</v>
      </c>
    </row>
    <row r="7065" customFormat="false" ht="12" hidden="false" customHeight="false" outlineLevel="0" collapsed="false">
      <c r="BS7065" s="96" t="n">
        <f aca="false">BR7065-2.5</f>
        <v>-2.5</v>
      </c>
    </row>
    <row r="7066" customFormat="false" ht="12" hidden="false" customHeight="false" outlineLevel="0" collapsed="false">
      <c r="BS7066" s="96" t="n">
        <f aca="false">BR7066-2.5</f>
        <v>-2.5</v>
      </c>
    </row>
    <row r="7067" customFormat="false" ht="12" hidden="false" customHeight="false" outlineLevel="0" collapsed="false">
      <c r="BS7067" s="96" t="n">
        <f aca="false">BR7067-2.5</f>
        <v>-2.5</v>
      </c>
    </row>
    <row r="7068" customFormat="false" ht="12" hidden="false" customHeight="false" outlineLevel="0" collapsed="false">
      <c r="BS7068" s="96" t="n">
        <f aca="false">BR7068-2.5</f>
        <v>-2.5</v>
      </c>
    </row>
    <row r="7069" customFormat="false" ht="12" hidden="false" customHeight="false" outlineLevel="0" collapsed="false">
      <c r="BS7069" s="96" t="n">
        <f aca="false">BR7069-2.5</f>
        <v>-2.5</v>
      </c>
    </row>
    <row r="7070" customFormat="false" ht="12" hidden="false" customHeight="false" outlineLevel="0" collapsed="false">
      <c r="BS7070" s="96" t="n">
        <f aca="false">BR7070-2.5</f>
        <v>-2.5</v>
      </c>
    </row>
    <row r="7071" customFormat="false" ht="12" hidden="false" customHeight="false" outlineLevel="0" collapsed="false">
      <c r="BS7071" s="96" t="n">
        <f aca="false">BR7071-2.5</f>
        <v>-2.5</v>
      </c>
    </row>
    <row r="7072" customFormat="false" ht="12" hidden="false" customHeight="false" outlineLevel="0" collapsed="false">
      <c r="BS7072" s="96" t="n">
        <f aca="false">BR7072-2.5</f>
        <v>-2.5</v>
      </c>
    </row>
    <row r="7073" customFormat="false" ht="12" hidden="false" customHeight="false" outlineLevel="0" collapsed="false">
      <c r="BS7073" s="96" t="n">
        <f aca="false">BR7073-2.5</f>
        <v>-2.5</v>
      </c>
    </row>
    <row r="7074" customFormat="false" ht="12" hidden="false" customHeight="false" outlineLevel="0" collapsed="false">
      <c r="BS7074" s="96" t="n">
        <f aca="false">BR7074-2.5</f>
        <v>-2.5</v>
      </c>
    </row>
    <row r="7075" customFormat="false" ht="12" hidden="false" customHeight="false" outlineLevel="0" collapsed="false">
      <c r="BS7075" s="96" t="n">
        <f aca="false">BR7075-2.5</f>
        <v>-2.5</v>
      </c>
    </row>
    <row r="7076" customFormat="false" ht="12" hidden="false" customHeight="false" outlineLevel="0" collapsed="false">
      <c r="BS7076" s="96" t="n">
        <f aca="false">BR7076-2.5</f>
        <v>-2.5</v>
      </c>
    </row>
    <row r="7077" customFormat="false" ht="12" hidden="false" customHeight="false" outlineLevel="0" collapsed="false">
      <c r="BS7077" s="96" t="n">
        <f aca="false">BR7077-2.5</f>
        <v>-2.5</v>
      </c>
    </row>
    <row r="7078" customFormat="false" ht="12" hidden="false" customHeight="false" outlineLevel="0" collapsed="false">
      <c r="BS7078" s="96" t="n">
        <f aca="false">BR7078-2.5</f>
        <v>-2.5</v>
      </c>
    </row>
    <row r="7079" customFormat="false" ht="12" hidden="false" customHeight="false" outlineLevel="0" collapsed="false">
      <c r="BS7079" s="96" t="n">
        <f aca="false">BR7079-2.5</f>
        <v>-2.5</v>
      </c>
    </row>
    <row r="7080" customFormat="false" ht="12" hidden="false" customHeight="false" outlineLevel="0" collapsed="false">
      <c r="BS7080" s="96" t="n">
        <f aca="false">BR7080-2.5</f>
        <v>-2.5</v>
      </c>
    </row>
    <row r="7081" customFormat="false" ht="12" hidden="false" customHeight="false" outlineLevel="0" collapsed="false">
      <c r="BS7081" s="96" t="n">
        <f aca="false">BR7081-2.5</f>
        <v>-2.5</v>
      </c>
    </row>
    <row r="7082" customFormat="false" ht="12" hidden="false" customHeight="false" outlineLevel="0" collapsed="false">
      <c r="BS7082" s="96" t="n">
        <f aca="false">BR7082-2.5</f>
        <v>-2.5</v>
      </c>
    </row>
    <row r="7083" customFormat="false" ht="12" hidden="false" customHeight="false" outlineLevel="0" collapsed="false">
      <c r="BS7083" s="96" t="n">
        <f aca="false">BR7083-2.5</f>
        <v>-2.5</v>
      </c>
    </row>
    <row r="7084" customFormat="false" ht="12" hidden="false" customHeight="false" outlineLevel="0" collapsed="false">
      <c r="BS7084" s="96" t="n">
        <f aca="false">BR7084-2.5</f>
        <v>-2.5</v>
      </c>
    </row>
    <row r="7085" customFormat="false" ht="12" hidden="false" customHeight="false" outlineLevel="0" collapsed="false">
      <c r="BS7085" s="96" t="n">
        <f aca="false">BR7085-2.5</f>
        <v>-2.5</v>
      </c>
    </row>
    <row r="7086" customFormat="false" ht="12" hidden="false" customHeight="false" outlineLevel="0" collapsed="false">
      <c r="BS7086" s="96" t="n">
        <f aca="false">BR7086-2.5</f>
        <v>-2.5</v>
      </c>
    </row>
    <row r="7087" customFormat="false" ht="12" hidden="false" customHeight="false" outlineLevel="0" collapsed="false">
      <c r="BS7087" s="96" t="n">
        <f aca="false">BR7087-2.5</f>
        <v>-2.5</v>
      </c>
    </row>
    <row r="7088" customFormat="false" ht="12" hidden="false" customHeight="false" outlineLevel="0" collapsed="false">
      <c r="BS7088" s="96" t="n">
        <f aca="false">BR7088-2.5</f>
        <v>-2.5</v>
      </c>
    </row>
    <row r="7089" customFormat="false" ht="12" hidden="false" customHeight="false" outlineLevel="0" collapsed="false">
      <c r="BS7089" s="96" t="n">
        <f aca="false">BR7089-2.5</f>
        <v>-2.5</v>
      </c>
    </row>
    <row r="7090" customFormat="false" ht="12" hidden="false" customHeight="false" outlineLevel="0" collapsed="false">
      <c r="BS7090" s="96" t="n">
        <f aca="false">BR7090-2.5</f>
        <v>-2.5</v>
      </c>
    </row>
    <row r="7091" customFormat="false" ht="12" hidden="false" customHeight="false" outlineLevel="0" collapsed="false">
      <c r="BS7091" s="96" t="n">
        <f aca="false">BR7091-2.5</f>
        <v>-2.5</v>
      </c>
    </row>
    <row r="7092" customFormat="false" ht="12" hidden="false" customHeight="false" outlineLevel="0" collapsed="false">
      <c r="BS7092" s="96" t="n">
        <f aca="false">BR7092-2.5</f>
        <v>-2.5</v>
      </c>
    </row>
    <row r="7093" customFormat="false" ht="12" hidden="false" customHeight="false" outlineLevel="0" collapsed="false">
      <c r="BS7093" s="96" t="n">
        <f aca="false">BR7093-2.5</f>
        <v>-2.5</v>
      </c>
    </row>
    <row r="7094" customFormat="false" ht="12" hidden="false" customHeight="false" outlineLevel="0" collapsed="false">
      <c r="BS7094" s="96" t="n">
        <f aca="false">BR7094-2.5</f>
        <v>-2.5</v>
      </c>
    </row>
    <row r="7095" customFormat="false" ht="12" hidden="false" customHeight="false" outlineLevel="0" collapsed="false">
      <c r="BS7095" s="96" t="n">
        <f aca="false">BR7095-2.5</f>
        <v>-2.5</v>
      </c>
    </row>
    <row r="7096" customFormat="false" ht="12" hidden="false" customHeight="false" outlineLevel="0" collapsed="false">
      <c r="BS7096" s="96" t="n">
        <f aca="false">BR7096-2.5</f>
        <v>-2.5</v>
      </c>
    </row>
    <row r="7097" customFormat="false" ht="12" hidden="false" customHeight="false" outlineLevel="0" collapsed="false">
      <c r="BS7097" s="96" t="n">
        <f aca="false">BR7097-2.5</f>
        <v>-2.5</v>
      </c>
    </row>
    <row r="7098" customFormat="false" ht="12" hidden="false" customHeight="false" outlineLevel="0" collapsed="false">
      <c r="BS7098" s="96" t="n">
        <f aca="false">BR7098-2.5</f>
        <v>-2.5</v>
      </c>
    </row>
    <row r="7099" customFormat="false" ht="12" hidden="false" customHeight="false" outlineLevel="0" collapsed="false">
      <c r="BS7099" s="96" t="n">
        <f aca="false">BR7099-2.5</f>
        <v>-2.5</v>
      </c>
    </row>
    <row r="7100" customFormat="false" ht="12" hidden="false" customHeight="false" outlineLevel="0" collapsed="false">
      <c r="BS7100" s="96" t="n">
        <f aca="false">BR7100-2.5</f>
        <v>-2.5</v>
      </c>
    </row>
    <row r="7101" customFormat="false" ht="12" hidden="false" customHeight="false" outlineLevel="0" collapsed="false">
      <c r="BS7101" s="96" t="n">
        <f aca="false">BR7101-2.5</f>
        <v>-2.5</v>
      </c>
    </row>
    <row r="7102" customFormat="false" ht="12" hidden="false" customHeight="false" outlineLevel="0" collapsed="false">
      <c r="BS7102" s="96" t="n">
        <f aca="false">BR7102-2.5</f>
        <v>-2.5</v>
      </c>
    </row>
    <row r="7103" customFormat="false" ht="12" hidden="false" customHeight="false" outlineLevel="0" collapsed="false">
      <c r="BS7103" s="96" t="n">
        <f aca="false">BR7103-2.5</f>
        <v>-2.5</v>
      </c>
    </row>
    <row r="7104" customFormat="false" ht="12" hidden="false" customHeight="false" outlineLevel="0" collapsed="false">
      <c r="BS7104" s="96" t="n">
        <f aca="false">BR7104-2.5</f>
        <v>-2.5</v>
      </c>
    </row>
    <row r="7105" customFormat="false" ht="12" hidden="false" customHeight="false" outlineLevel="0" collapsed="false">
      <c r="BS7105" s="96" t="n">
        <f aca="false">BR7105-2.5</f>
        <v>-2.5</v>
      </c>
    </row>
    <row r="7106" customFormat="false" ht="12" hidden="false" customHeight="false" outlineLevel="0" collapsed="false">
      <c r="BS7106" s="96" t="n">
        <f aca="false">BR7106-2.5</f>
        <v>-2.5</v>
      </c>
    </row>
    <row r="7107" customFormat="false" ht="12" hidden="false" customHeight="false" outlineLevel="0" collapsed="false">
      <c r="BS7107" s="96" t="n">
        <f aca="false">BR7107-2.5</f>
        <v>-2.5</v>
      </c>
    </row>
    <row r="7108" customFormat="false" ht="12" hidden="false" customHeight="false" outlineLevel="0" collapsed="false">
      <c r="BS7108" s="96" t="n">
        <f aca="false">BR7108-2.5</f>
        <v>-2.5</v>
      </c>
    </row>
    <row r="7109" customFormat="false" ht="12" hidden="false" customHeight="false" outlineLevel="0" collapsed="false">
      <c r="BS7109" s="96" t="n">
        <f aca="false">BR7109-2.5</f>
        <v>-2.5</v>
      </c>
    </row>
    <row r="7110" customFormat="false" ht="12" hidden="false" customHeight="false" outlineLevel="0" collapsed="false">
      <c r="BS7110" s="96" t="n">
        <f aca="false">BR7110-2.5</f>
        <v>-2.5</v>
      </c>
    </row>
    <row r="7111" customFormat="false" ht="12" hidden="false" customHeight="false" outlineLevel="0" collapsed="false">
      <c r="BS7111" s="96" t="n">
        <f aca="false">BR7111-2.5</f>
        <v>-2.5</v>
      </c>
    </row>
    <row r="7112" customFormat="false" ht="12" hidden="false" customHeight="false" outlineLevel="0" collapsed="false">
      <c r="BS7112" s="96" t="n">
        <f aca="false">BR7112-2.5</f>
        <v>-2.5</v>
      </c>
    </row>
    <row r="7113" customFormat="false" ht="12" hidden="false" customHeight="false" outlineLevel="0" collapsed="false">
      <c r="BS7113" s="96" t="n">
        <f aca="false">BR7113-2.5</f>
        <v>-2.5</v>
      </c>
    </row>
    <row r="7114" customFormat="false" ht="12" hidden="false" customHeight="false" outlineLevel="0" collapsed="false">
      <c r="BS7114" s="96" t="n">
        <f aca="false">BR7114-2.5</f>
        <v>-2.5</v>
      </c>
    </row>
    <row r="7115" customFormat="false" ht="12" hidden="false" customHeight="false" outlineLevel="0" collapsed="false">
      <c r="BS7115" s="96" t="n">
        <f aca="false">BR7115-2.5</f>
        <v>-2.5</v>
      </c>
    </row>
    <row r="7116" customFormat="false" ht="12" hidden="false" customHeight="false" outlineLevel="0" collapsed="false">
      <c r="BS7116" s="96" t="n">
        <f aca="false">BR7116-2.5</f>
        <v>-2.5</v>
      </c>
    </row>
    <row r="7117" customFormat="false" ht="12" hidden="false" customHeight="false" outlineLevel="0" collapsed="false">
      <c r="BS7117" s="96" t="n">
        <f aca="false">BR7117-2.5</f>
        <v>-2.5</v>
      </c>
    </row>
    <row r="7118" customFormat="false" ht="12" hidden="false" customHeight="false" outlineLevel="0" collapsed="false">
      <c r="BS7118" s="96" t="n">
        <f aca="false">BR7118-2.5</f>
        <v>-2.5</v>
      </c>
    </row>
    <row r="7119" customFormat="false" ht="12" hidden="false" customHeight="false" outlineLevel="0" collapsed="false">
      <c r="BS7119" s="96" t="n">
        <f aca="false">BR7119-2.5</f>
        <v>-2.5</v>
      </c>
    </row>
    <row r="7120" customFormat="false" ht="12" hidden="false" customHeight="false" outlineLevel="0" collapsed="false">
      <c r="BS7120" s="96" t="n">
        <f aca="false">BR7120-2.5</f>
        <v>-2.5</v>
      </c>
    </row>
    <row r="7121" customFormat="false" ht="12" hidden="false" customHeight="false" outlineLevel="0" collapsed="false">
      <c r="BS7121" s="96" t="n">
        <f aca="false">BR7121-2.5</f>
        <v>-2.5</v>
      </c>
    </row>
    <row r="7122" customFormat="false" ht="12" hidden="false" customHeight="false" outlineLevel="0" collapsed="false">
      <c r="BS7122" s="96" t="n">
        <f aca="false">BR7122-2.5</f>
        <v>-2.5</v>
      </c>
    </row>
    <row r="7123" customFormat="false" ht="12" hidden="false" customHeight="false" outlineLevel="0" collapsed="false">
      <c r="BS7123" s="96" t="n">
        <f aca="false">BR7123-2.5</f>
        <v>-2.5</v>
      </c>
    </row>
    <row r="7124" customFormat="false" ht="12" hidden="false" customHeight="false" outlineLevel="0" collapsed="false">
      <c r="BS7124" s="96" t="n">
        <f aca="false">BR7124-2.5</f>
        <v>-2.5</v>
      </c>
    </row>
    <row r="7125" customFormat="false" ht="12" hidden="false" customHeight="false" outlineLevel="0" collapsed="false">
      <c r="BS7125" s="96" t="n">
        <f aca="false">BR7125-2.5</f>
        <v>-2.5</v>
      </c>
    </row>
    <row r="7126" customFormat="false" ht="12" hidden="false" customHeight="false" outlineLevel="0" collapsed="false">
      <c r="BS7126" s="96" t="n">
        <f aca="false">BR7126-2.5</f>
        <v>-2.5</v>
      </c>
    </row>
    <row r="7127" customFormat="false" ht="12" hidden="false" customHeight="false" outlineLevel="0" collapsed="false">
      <c r="BS7127" s="96" t="n">
        <f aca="false">BR7127-2.5</f>
        <v>-2.5</v>
      </c>
    </row>
    <row r="7128" customFormat="false" ht="12" hidden="false" customHeight="false" outlineLevel="0" collapsed="false">
      <c r="BS7128" s="96" t="n">
        <f aca="false">BR7128-2.5</f>
        <v>-2.5</v>
      </c>
    </row>
    <row r="7129" customFormat="false" ht="12" hidden="false" customHeight="false" outlineLevel="0" collapsed="false">
      <c r="BS7129" s="96" t="n">
        <f aca="false">BR7129-2.5</f>
        <v>-2.5</v>
      </c>
    </row>
    <row r="7130" customFormat="false" ht="12" hidden="false" customHeight="false" outlineLevel="0" collapsed="false">
      <c r="BS7130" s="96" t="n">
        <f aca="false">BR7130-2.5</f>
        <v>-2.5</v>
      </c>
    </row>
    <row r="7131" customFormat="false" ht="12" hidden="false" customHeight="false" outlineLevel="0" collapsed="false">
      <c r="BS7131" s="96" t="n">
        <f aca="false">BR7131-2.5</f>
        <v>-2.5</v>
      </c>
    </row>
    <row r="7132" customFormat="false" ht="12" hidden="false" customHeight="false" outlineLevel="0" collapsed="false">
      <c r="BS7132" s="96" t="n">
        <f aca="false">BR7132-2.5</f>
        <v>-2.5</v>
      </c>
    </row>
    <row r="7133" customFormat="false" ht="12" hidden="false" customHeight="false" outlineLevel="0" collapsed="false">
      <c r="BS7133" s="96" t="n">
        <f aca="false">BR7133-2.5</f>
        <v>-2.5</v>
      </c>
    </row>
    <row r="7134" customFormat="false" ht="12" hidden="false" customHeight="false" outlineLevel="0" collapsed="false">
      <c r="BS7134" s="96" t="n">
        <f aca="false">BR7134-2.5</f>
        <v>-2.5</v>
      </c>
    </row>
    <row r="7135" customFormat="false" ht="12" hidden="false" customHeight="false" outlineLevel="0" collapsed="false">
      <c r="BS7135" s="96" t="n">
        <f aca="false">BR7135-2.5</f>
        <v>-2.5</v>
      </c>
    </row>
    <row r="7136" customFormat="false" ht="12" hidden="false" customHeight="false" outlineLevel="0" collapsed="false">
      <c r="BS7136" s="96" t="n">
        <f aca="false">BR7136-2.5</f>
        <v>-2.5</v>
      </c>
    </row>
    <row r="7137" customFormat="false" ht="12" hidden="false" customHeight="false" outlineLevel="0" collapsed="false">
      <c r="BS7137" s="96" t="n">
        <f aca="false">BR7137-2.5</f>
        <v>-2.5</v>
      </c>
    </row>
    <row r="7138" customFormat="false" ht="12" hidden="false" customHeight="false" outlineLevel="0" collapsed="false">
      <c r="BS7138" s="96" t="n">
        <f aca="false">BR7138-2.5</f>
        <v>-2.5</v>
      </c>
    </row>
    <row r="7139" customFormat="false" ht="12" hidden="false" customHeight="false" outlineLevel="0" collapsed="false">
      <c r="BS7139" s="96" t="n">
        <f aca="false">BR7139-2.5</f>
        <v>-2.5</v>
      </c>
    </row>
    <row r="7140" customFormat="false" ht="12" hidden="false" customHeight="false" outlineLevel="0" collapsed="false">
      <c r="BS7140" s="96" t="n">
        <f aca="false">BR7140-2.5</f>
        <v>-2.5</v>
      </c>
    </row>
    <row r="7141" customFormat="false" ht="12" hidden="false" customHeight="false" outlineLevel="0" collapsed="false">
      <c r="BS7141" s="96" t="n">
        <f aca="false">BR7141-2.5</f>
        <v>-2.5</v>
      </c>
    </row>
    <row r="7142" customFormat="false" ht="12" hidden="false" customHeight="false" outlineLevel="0" collapsed="false">
      <c r="BS7142" s="96" t="n">
        <f aca="false">BR7142-2.5</f>
        <v>-2.5</v>
      </c>
    </row>
    <row r="7143" customFormat="false" ht="12" hidden="false" customHeight="false" outlineLevel="0" collapsed="false">
      <c r="BS7143" s="96" t="n">
        <f aca="false">BR7143-2.5</f>
        <v>-2.5</v>
      </c>
    </row>
    <row r="7144" customFormat="false" ht="12" hidden="false" customHeight="false" outlineLevel="0" collapsed="false">
      <c r="BS7144" s="96" t="n">
        <f aca="false">BR7144-2.5</f>
        <v>-2.5</v>
      </c>
    </row>
    <row r="7145" customFormat="false" ht="12" hidden="false" customHeight="false" outlineLevel="0" collapsed="false">
      <c r="BS7145" s="96" t="n">
        <f aca="false">BR7145-2.5</f>
        <v>-2.5</v>
      </c>
    </row>
    <row r="7146" customFormat="false" ht="12" hidden="false" customHeight="false" outlineLevel="0" collapsed="false">
      <c r="BS7146" s="96" t="n">
        <f aca="false">BR7146-2.5</f>
        <v>-2.5</v>
      </c>
    </row>
    <row r="7147" customFormat="false" ht="12" hidden="false" customHeight="false" outlineLevel="0" collapsed="false">
      <c r="BS7147" s="96" t="n">
        <f aca="false">BR7147-2.5</f>
        <v>-2.5</v>
      </c>
    </row>
    <row r="7148" customFormat="false" ht="12" hidden="false" customHeight="false" outlineLevel="0" collapsed="false">
      <c r="BS7148" s="96" t="n">
        <f aca="false">BR7148-2.5</f>
        <v>-2.5</v>
      </c>
    </row>
    <row r="7149" customFormat="false" ht="12" hidden="false" customHeight="false" outlineLevel="0" collapsed="false">
      <c r="BS7149" s="96" t="n">
        <f aca="false">BR7149-2.5</f>
        <v>-2.5</v>
      </c>
    </row>
    <row r="7150" customFormat="false" ht="12" hidden="false" customHeight="false" outlineLevel="0" collapsed="false">
      <c r="BS7150" s="96" t="n">
        <f aca="false">BR7150-2.5</f>
        <v>-2.5</v>
      </c>
    </row>
    <row r="7151" customFormat="false" ht="12" hidden="false" customHeight="false" outlineLevel="0" collapsed="false">
      <c r="BS7151" s="96" t="n">
        <f aca="false">BR7151-2.5</f>
        <v>-2.5</v>
      </c>
    </row>
    <row r="7152" customFormat="false" ht="12" hidden="false" customHeight="false" outlineLevel="0" collapsed="false">
      <c r="BS7152" s="96" t="n">
        <f aca="false">BR7152-2.5</f>
        <v>-2.5</v>
      </c>
    </row>
    <row r="7153" customFormat="false" ht="12" hidden="false" customHeight="false" outlineLevel="0" collapsed="false">
      <c r="BS7153" s="96" t="n">
        <f aca="false">BR7153-2.5</f>
        <v>-2.5</v>
      </c>
    </row>
    <row r="7154" customFormat="false" ht="12" hidden="false" customHeight="false" outlineLevel="0" collapsed="false">
      <c r="BS7154" s="96" t="n">
        <f aca="false">BR7154-2.5</f>
        <v>-2.5</v>
      </c>
    </row>
    <row r="7155" customFormat="false" ht="12" hidden="false" customHeight="false" outlineLevel="0" collapsed="false">
      <c r="BS7155" s="96" t="n">
        <f aca="false">BR7155-2.5</f>
        <v>-2.5</v>
      </c>
    </row>
    <row r="7156" customFormat="false" ht="12" hidden="false" customHeight="false" outlineLevel="0" collapsed="false">
      <c r="BS7156" s="96" t="n">
        <f aca="false">BR7156-2.5</f>
        <v>-2.5</v>
      </c>
    </row>
    <row r="7157" customFormat="false" ht="12" hidden="false" customHeight="false" outlineLevel="0" collapsed="false">
      <c r="BS7157" s="96" t="n">
        <f aca="false">BR7157-2.5</f>
        <v>-2.5</v>
      </c>
    </row>
    <row r="7158" customFormat="false" ht="12" hidden="false" customHeight="false" outlineLevel="0" collapsed="false">
      <c r="BS7158" s="96" t="n">
        <f aca="false">BR7158-2.5</f>
        <v>-2.5</v>
      </c>
    </row>
    <row r="7159" customFormat="false" ht="12" hidden="false" customHeight="false" outlineLevel="0" collapsed="false">
      <c r="BS7159" s="96" t="n">
        <f aca="false">BR7159-2.5</f>
        <v>-2.5</v>
      </c>
    </row>
    <row r="7160" customFormat="false" ht="12" hidden="false" customHeight="false" outlineLevel="0" collapsed="false">
      <c r="BS7160" s="96" t="n">
        <f aca="false">BR7160-2.5</f>
        <v>-2.5</v>
      </c>
    </row>
    <row r="7161" customFormat="false" ht="12" hidden="false" customHeight="false" outlineLevel="0" collapsed="false">
      <c r="BS7161" s="96" t="n">
        <f aca="false">BR7161-2.5</f>
        <v>-2.5</v>
      </c>
    </row>
    <row r="7162" customFormat="false" ht="12" hidden="false" customHeight="false" outlineLevel="0" collapsed="false">
      <c r="BS7162" s="96" t="n">
        <f aca="false">BR7162-2.5</f>
        <v>-2.5</v>
      </c>
    </row>
    <row r="7163" customFormat="false" ht="12" hidden="false" customHeight="false" outlineLevel="0" collapsed="false">
      <c r="BS7163" s="96" t="n">
        <f aca="false">BR7163-2.5</f>
        <v>-2.5</v>
      </c>
    </row>
    <row r="7164" customFormat="false" ht="12" hidden="false" customHeight="false" outlineLevel="0" collapsed="false">
      <c r="BS7164" s="96" t="n">
        <f aca="false">BR7164-2.5</f>
        <v>-2.5</v>
      </c>
    </row>
    <row r="7165" customFormat="false" ht="12" hidden="false" customHeight="false" outlineLevel="0" collapsed="false">
      <c r="BS7165" s="96" t="n">
        <f aca="false">BR7165-2.5</f>
        <v>-2.5</v>
      </c>
    </row>
    <row r="7166" customFormat="false" ht="12" hidden="false" customHeight="false" outlineLevel="0" collapsed="false">
      <c r="BS7166" s="96" t="n">
        <f aca="false">BR7166-2.5</f>
        <v>-2.5</v>
      </c>
    </row>
    <row r="7167" customFormat="false" ht="12" hidden="false" customHeight="false" outlineLevel="0" collapsed="false">
      <c r="BS7167" s="96" t="n">
        <f aca="false">BR7167-2.5</f>
        <v>-2.5</v>
      </c>
    </row>
    <row r="7168" customFormat="false" ht="12" hidden="false" customHeight="false" outlineLevel="0" collapsed="false">
      <c r="BS7168" s="96" t="n">
        <f aca="false">BR7168-2.5</f>
        <v>-2.5</v>
      </c>
    </row>
    <row r="7169" customFormat="false" ht="12" hidden="false" customHeight="false" outlineLevel="0" collapsed="false">
      <c r="BS7169" s="96" t="n">
        <f aca="false">BR7169-2.5</f>
        <v>-2.5</v>
      </c>
    </row>
    <row r="7170" customFormat="false" ht="12" hidden="false" customHeight="false" outlineLevel="0" collapsed="false">
      <c r="BS7170" s="96" t="n">
        <f aca="false">BR7170-2.5</f>
        <v>-2.5</v>
      </c>
    </row>
    <row r="7171" customFormat="false" ht="12" hidden="false" customHeight="false" outlineLevel="0" collapsed="false">
      <c r="BS7171" s="96" t="n">
        <f aca="false">BR7171-2.5</f>
        <v>-2.5</v>
      </c>
    </row>
    <row r="7172" customFormat="false" ht="12" hidden="false" customHeight="false" outlineLevel="0" collapsed="false">
      <c r="BS7172" s="96" t="n">
        <f aca="false">BR7172-2.5</f>
        <v>-2.5</v>
      </c>
    </row>
    <row r="7173" customFormat="false" ht="12" hidden="false" customHeight="false" outlineLevel="0" collapsed="false">
      <c r="BS7173" s="96" t="n">
        <f aca="false">BR7173-2.5</f>
        <v>-2.5</v>
      </c>
    </row>
    <row r="7174" customFormat="false" ht="12" hidden="false" customHeight="false" outlineLevel="0" collapsed="false">
      <c r="BS7174" s="96" t="n">
        <f aca="false">BR7174-2.5</f>
        <v>-2.5</v>
      </c>
    </row>
    <row r="7175" customFormat="false" ht="12" hidden="false" customHeight="false" outlineLevel="0" collapsed="false">
      <c r="BS7175" s="96" t="n">
        <f aca="false">BR7175-2.5</f>
        <v>-2.5</v>
      </c>
    </row>
    <row r="7176" customFormat="false" ht="12" hidden="false" customHeight="false" outlineLevel="0" collapsed="false">
      <c r="BS7176" s="96" t="n">
        <f aca="false">BR7176-2.5</f>
        <v>-2.5</v>
      </c>
    </row>
    <row r="7177" customFormat="false" ht="12" hidden="false" customHeight="false" outlineLevel="0" collapsed="false">
      <c r="BS7177" s="96" t="n">
        <f aca="false">BR7177-2.5</f>
        <v>-2.5</v>
      </c>
    </row>
    <row r="7178" customFormat="false" ht="12" hidden="false" customHeight="false" outlineLevel="0" collapsed="false">
      <c r="BS7178" s="96" t="n">
        <f aca="false">BR7178-2.5</f>
        <v>-2.5</v>
      </c>
    </row>
    <row r="7179" customFormat="false" ht="12" hidden="false" customHeight="false" outlineLevel="0" collapsed="false">
      <c r="BS7179" s="96" t="n">
        <f aca="false">BR7179-2.5</f>
        <v>-2.5</v>
      </c>
    </row>
    <row r="7180" customFormat="false" ht="12" hidden="false" customHeight="false" outlineLevel="0" collapsed="false">
      <c r="BS7180" s="96" t="n">
        <f aca="false">BR7180-2.5</f>
        <v>-2.5</v>
      </c>
    </row>
    <row r="7181" customFormat="false" ht="12" hidden="false" customHeight="false" outlineLevel="0" collapsed="false">
      <c r="BS7181" s="96" t="n">
        <f aca="false">BR7181-2.5</f>
        <v>-2.5</v>
      </c>
    </row>
    <row r="7182" customFormat="false" ht="12" hidden="false" customHeight="false" outlineLevel="0" collapsed="false">
      <c r="BS7182" s="96" t="n">
        <f aca="false">BR7182-2.5</f>
        <v>-2.5</v>
      </c>
    </row>
    <row r="7183" customFormat="false" ht="12" hidden="false" customHeight="false" outlineLevel="0" collapsed="false">
      <c r="BS7183" s="96" t="n">
        <f aca="false">BR7183-2.5</f>
        <v>-2.5</v>
      </c>
    </row>
    <row r="7184" customFormat="false" ht="12" hidden="false" customHeight="false" outlineLevel="0" collapsed="false">
      <c r="BS7184" s="96" t="n">
        <f aca="false">BR7184-2.5</f>
        <v>-2.5</v>
      </c>
    </row>
    <row r="7185" customFormat="false" ht="12" hidden="false" customHeight="false" outlineLevel="0" collapsed="false">
      <c r="BS7185" s="96" t="n">
        <f aca="false">BR7185-2.5</f>
        <v>-2.5</v>
      </c>
    </row>
    <row r="7186" customFormat="false" ht="12" hidden="false" customHeight="false" outlineLevel="0" collapsed="false">
      <c r="BS7186" s="96" t="n">
        <f aca="false">BR7186-2.5</f>
        <v>-2.5</v>
      </c>
    </row>
    <row r="7187" customFormat="false" ht="12" hidden="false" customHeight="false" outlineLevel="0" collapsed="false">
      <c r="BS7187" s="96" t="n">
        <f aca="false">BR7187-2.5</f>
        <v>-2.5</v>
      </c>
    </row>
    <row r="7188" customFormat="false" ht="12" hidden="false" customHeight="false" outlineLevel="0" collapsed="false">
      <c r="BS7188" s="96" t="n">
        <f aca="false">BR7188-2.5</f>
        <v>-2.5</v>
      </c>
    </row>
    <row r="7189" customFormat="false" ht="12" hidden="false" customHeight="false" outlineLevel="0" collapsed="false">
      <c r="BS7189" s="96" t="n">
        <f aca="false">BR7189-2.5</f>
        <v>-2.5</v>
      </c>
    </row>
    <row r="7190" customFormat="false" ht="12" hidden="false" customHeight="false" outlineLevel="0" collapsed="false">
      <c r="BS7190" s="96" t="n">
        <f aca="false">BR7190-2.5</f>
        <v>-2.5</v>
      </c>
    </row>
    <row r="7191" customFormat="false" ht="12" hidden="false" customHeight="false" outlineLevel="0" collapsed="false">
      <c r="BS7191" s="96" t="n">
        <f aca="false">BR7191-2.5</f>
        <v>-2.5</v>
      </c>
    </row>
    <row r="7192" customFormat="false" ht="12" hidden="false" customHeight="false" outlineLevel="0" collapsed="false">
      <c r="BS7192" s="96" t="n">
        <f aca="false">BR7192-2.5</f>
        <v>-2.5</v>
      </c>
    </row>
    <row r="7193" customFormat="false" ht="12" hidden="false" customHeight="false" outlineLevel="0" collapsed="false">
      <c r="BS7193" s="96" t="n">
        <f aca="false">BR7193-2.5</f>
        <v>-2.5</v>
      </c>
    </row>
    <row r="7194" customFormat="false" ht="12" hidden="false" customHeight="false" outlineLevel="0" collapsed="false">
      <c r="BS7194" s="96" t="n">
        <f aca="false">BR7194-2.5</f>
        <v>-2.5</v>
      </c>
    </row>
    <row r="7195" customFormat="false" ht="12" hidden="false" customHeight="false" outlineLevel="0" collapsed="false">
      <c r="BS7195" s="96" t="n">
        <f aca="false">BR7195-2.5</f>
        <v>-2.5</v>
      </c>
    </row>
    <row r="7196" customFormat="false" ht="12" hidden="false" customHeight="false" outlineLevel="0" collapsed="false">
      <c r="BS7196" s="96" t="n">
        <f aca="false">BR7196-2.5</f>
        <v>-2.5</v>
      </c>
    </row>
    <row r="7197" customFormat="false" ht="12" hidden="false" customHeight="false" outlineLevel="0" collapsed="false">
      <c r="BS7197" s="96" t="n">
        <f aca="false">BR7197-2.5</f>
        <v>-2.5</v>
      </c>
    </row>
    <row r="7198" customFormat="false" ht="12" hidden="false" customHeight="false" outlineLevel="0" collapsed="false">
      <c r="BS7198" s="96" t="n">
        <f aca="false">BR7198-2.5</f>
        <v>-2.5</v>
      </c>
    </row>
    <row r="7199" customFormat="false" ht="12" hidden="false" customHeight="false" outlineLevel="0" collapsed="false">
      <c r="BS7199" s="96" t="n">
        <f aca="false">BR7199-2.5</f>
        <v>-2.5</v>
      </c>
    </row>
    <row r="7200" customFormat="false" ht="12" hidden="false" customHeight="false" outlineLevel="0" collapsed="false">
      <c r="BS7200" s="96" t="n">
        <f aca="false">BR7200-2.5</f>
        <v>-2.5</v>
      </c>
    </row>
    <row r="7201" customFormat="false" ht="12" hidden="false" customHeight="false" outlineLevel="0" collapsed="false">
      <c r="BS7201" s="96" t="n">
        <f aca="false">BR7201-2.5</f>
        <v>-2.5</v>
      </c>
    </row>
    <row r="7202" customFormat="false" ht="12" hidden="false" customHeight="false" outlineLevel="0" collapsed="false">
      <c r="BS7202" s="96" t="n">
        <f aca="false">BR7202-2.5</f>
        <v>-2.5</v>
      </c>
    </row>
    <row r="7203" customFormat="false" ht="12" hidden="false" customHeight="false" outlineLevel="0" collapsed="false">
      <c r="BS7203" s="96" t="n">
        <f aca="false">BR7203-2.5</f>
        <v>-2.5</v>
      </c>
    </row>
    <row r="7204" customFormat="false" ht="12" hidden="false" customHeight="false" outlineLevel="0" collapsed="false">
      <c r="BS7204" s="96" t="n">
        <f aca="false">BR7204-2.5</f>
        <v>-2.5</v>
      </c>
    </row>
    <row r="7205" customFormat="false" ht="12" hidden="false" customHeight="false" outlineLevel="0" collapsed="false">
      <c r="BS7205" s="96" t="n">
        <f aca="false">BR7205-2.5</f>
        <v>-2.5</v>
      </c>
    </row>
    <row r="7206" customFormat="false" ht="12" hidden="false" customHeight="false" outlineLevel="0" collapsed="false">
      <c r="BS7206" s="96" t="n">
        <f aca="false">BR7206-2.5</f>
        <v>-2.5</v>
      </c>
    </row>
    <row r="7207" customFormat="false" ht="12" hidden="false" customHeight="false" outlineLevel="0" collapsed="false">
      <c r="BS7207" s="96" t="n">
        <f aca="false">BR7207-2.5</f>
        <v>-2.5</v>
      </c>
    </row>
    <row r="7208" customFormat="false" ht="12" hidden="false" customHeight="false" outlineLevel="0" collapsed="false">
      <c r="BS7208" s="96" t="n">
        <f aca="false">BR7208-2.5</f>
        <v>-2.5</v>
      </c>
    </row>
    <row r="7209" customFormat="false" ht="12" hidden="false" customHeight="false" outlineLevel="0" collapsed="false">
      <c r="BS7209" s="96" t="n">
        <f aca="false">BR7209-2.5</f>
        <v>-2.5</v>
      </c>
    </row>
    <row r="7210" customFormat="false" ht="12" hidden="false" customHeight="false" outlineLevel="0" collapsed="false">
      <c r="BS7210" s="96" t="n">
        <f aca="false">BR7210-2.5</f>
        <v>-2.5</v>
      </c>
    </row>
    <row r="7211" customFormat="false" ht="12" hidden="false" customHeight="false" outlineLevel="0" collapsed="false">
      <c r="BS7211" s="96" t="n">
        <f aca="false">BR7211-2.5</f>
        <v>-2.5</v>
      </c>
    </row>
    <row r="7212" customFormat="false" ht="12" hidden="false" customHeight="false" outlineLevel="0" collapsed="false">
      <c r="BS7212" s="96" t="n">
        <f aca="false">BR7212-2.5</f>
        <v>-2.5</v>
      </c>
    </row>
    <row r="7213" customFormat="false" ht="12" hidden="false" customHeight="false" outlineLevel="0" collapsed="false">
      <c r="BS7213" s="96" t="n">
        <f aca="false">BR7213-2.5</f>
        <v>-2.5</v>
      </c>
    </row>
    <row r="7214" customFormat="false" ht="12" hidden="false" customHeight="false" outlineLevel="0" collapsed="false">
      <c r="BS7214" s="96" t="n">
        <f aca="false">BR7214-2.5</f>
        <v>-2.5</v>
      </c>
    </row>
    <row r="7215" customFormat="false" ht="12" hidden="false" customHeight="false" outlineLevel="0" collapsed="false">
      <c r="BS7215" s="96" t="n">
        <f aca="false">BR7215-2.5</f>
        <v>-2.5</v>
      </c>
    </row>
    <row r="7216" customFormat="false" ht="12" hidden="false" customHeight="false" outlineLevel="0" collapsed="false">
      <c r="BS7216" s="96" t="n">
        <f aca="false">BR7216-2.5</f>
        <v>-2.5</v>
      </c>
    </row>
    <row r="7217" customFormat="false" ht="12" hidden="false" customHeight="false" outlineLevel="0" collapsed="false">
      <c r="BS7217" s="96" t="n">
        <f aca="false">BR7217-2.5</f>
        <v>-2.5</v>
      </c>
    </row>
    <row r="7218" customFormat="false" ht="12" hidden="false" customHeight="false" outlineLevel="0" collapsed="false">
      <c r="BS7218" s="96" t="n">
        <f aca="false">BR7218-2.5</f>
        <v>-2.5</v>
      </c>
    </row>
    <row r="7219" customFormat="false" ht="12" hidden="false" customHeight="false" outlineLevel="0" collapsed="false">
      <c r="BS7219" s="96" t="n">
        <f aca="false">BR7219-2.5</f>
        <v>-2.5</v>
      </c>
    </row>
    <row r="7220" customFormat="false" ht="12" hidden="false" customHeight="false" outlineLevel="0" collapsed="false">
      <c r="BS7220" s="96" t="n">
        <f aca="false">BR7220-2.5</f>
        <v>-2.5</v>
      </c>
    </row>
    <row r="7221" customFormat="false" ht="12" hidden="false" customHeight="false" outlineLevel="0" collapsed="false">
      <c r="BS7221" s="96" t="n">
        <f aca="false">BR7221-2.5</f>
        <v>-2.5</v>
      </c>
    </row>
    <row r="7222" customFormat="false" ht="12" hidden="false" customHeight="false" outlineLevel="0" collapsed="false">
      <c r="BS7222" s="96" t="n">
        <f aca="false">BR7222-2.5</f>
        <v>-2.5</v>
      </c>
    </row>
    <row r="7223" customFormat="false" ht="12" hidden="false" customHeight="false" outlineLevel="0" collapsed="false">
      <c r="BS7223" s="96" t="n">
        <f aca="false">BR7223-2.5</f>
        <v>-2.5</v>
      </c>
    </row>
    <row r="7224" customFormat="false" ht="12" hidden="false" customHeight="false" outlineLevel="0" collapsed="false">
      <c r="BS7224" s="96" t="n">
        <f aca="false">BR7224-2.5</f>
        <v>-2.5</v>
      </c>
    </row>
    <row r="7225" customFormat="false" ht="12" hidden="false" customHeight="false" outlineLevel="0" collapsed="false">
      <c r="BS7225" s="96" t="n">
        <f aca="false">BR7225-2.5</f>
        <v>-2.5</v>
      </c>
    </row>
    <row r="7226" customFormat="false" ht="12" hidden="false" customHeight="false" outlineLevel="0" collapsed="false">
      <c r="BS7226" s="96" t="n">
        <f aca="false">BR7226-2.5</f>
        <v>-2.5</v>
      </c>
    </row>
    <row r="7227" customFormat="false" ht="12" hidden="false" customHeight="false" outlineLevel="0" collapsed="false">
      <c r="BS7227" s="96" t="n">
        <f aca="false">BR7227-2.5</f>
        <v>-2.5</v>
      </c>
    </row>
    <row r="7228" customFormat="false" ht="12" hidden="false" customHeight="false" outlineLevel="0" collapsed="false">
      <c r="BS7228" s="96" t="n">
        <f aca="false">BR7228-2.5</f>
        <v>-2.5</v>
      </c>
    </row>
    <row r="7229" customFormat="false" ht="12" hidden="false" customHeight="false" outlineLevel="0" collapsed="false">
      <c r="BS7229" s="96" t="n">
        <f aca="false">BR7229-2.5</f>
        <v>-2.5</v>
      </c>
    </row>
    <row r="7230" customFormat="false" ht="12" hidden="false" customHeight="false" outlineLevel="0" collapsed="false">
      <c r="BS7230" s="96" t="n">
        <f aca="false">BR7230-2.5</f>
        <v>-2.5</v>
      </c>
    </row>
    <row r="7231" customFormat="false" ht="12" hidden="false" customHeight="false" outlineLevel="0" collapsed="false">
      <c r="BS7231" s="96" t="n">
        <f aca="false">BR7231-2.5</f>
        <v>-2.5</v>
      </c>
    </row>
    <row r="7232" customFormat="false" ht="12" hidden="false" customHeight="false" outlineLevel="0" collapsed="false">
      <c r="BS7232" s="96" t="n">
        <f aca="false">BR7232-2.5</f>
        <v>-2.5</v>
      </c>
    </row>
    <row r="7233" customFormat="false" ht="12" hidden="false" customHeight="false" outlineLevel="0" collapsed="false">
      <c r="BS7233" s="96" t="n">
        <f aca="false">BR7233-2.5</f>
        <v>-2.5</v>
      </c>
    </row>
    <row r="7234" customFormat="false" ht="12" hidden="false" customHeight="false" outlineLevel="0" collapsed="false">
      <c r="BS7234" s="96" t="n">
        <f aca="false">BR7234-2.5</f>
        <v>-2.5</v>
      </c>
    </row>
    <row r="7235" customFormat="false" ht="12" hidden="false" customHeight="false" outlineLevel="0" collapsed="false">
      <c r="BS7235" s="96" t="n">
        <f aca="false">BR7235-2.5</f>
        <v>-2.5</v>
      </c>
    </row>
    <row r="7236" customFormat="false" ht="12" hidden="false" customHeight="false" outlineLevel="0" collapsed="false">
      <c r="BS7236" s="96" t="n">
        <f aca="false">BR7236-2.5</f>
        <v>-2.5</v>
      </c>
    </row>
    <row r="7237" customFormat="false" ht="12" hidden="false" customHeight="false" outlineLevel="0" collapsed="false">
      <c r="BS7237" s="96" t="n">
        <f aca="false">BR7237-2.5</f>
        <v>-2.5</v>
      </c>
    </row>
    <row r="7238" customFormat="false" ht="12" hidden="false" customHeight="false" outlineLevel="0" collapsed="false">
      <c r="BS7238" s="96" t="n">
        <f aca="false">BR7238-2.5</f>
        <v>-2.5</v>
      </c>
    </row>
    <row r="7239" customFormat="false" ht="12" hidden="false" customHeight="false" outlineLevel="0" collapsed="false">
      <c r="BS7239" s="96" t="n">
        <f aca="false">BR7239-2.5</f>
        <v>-2.5</v>
      </c>
    </row>
    <row r="7240" customFormat="false" ht="12" hidden="false" customHeight="false" outlineLevel="0" collapsed="false">
      <c r="BS7240" s="96" t="n">
        <f aca="false">BR7240-2.5</f>
        <v>-2.5</v>
      </c>
    </row>
    <row r="7241" customFormat="false" ht="12" hidden="false" customHeight="false" outlineLevel="0" collapsed="false">
      <c r="BS7241" s="96" t="n">
        <f aca="false">BR7241-2.5</f>
        <v>-2.5</v>
      </c>
    </row>
    <row r="7242" customFormat="false" ht="12" hidden="false" customHeight="false" outlineLevel="0" collapsed="false">
      <c r="BS7242" s="96" t="n">
        <f aca="false">BR7242-2.5</f>
        <v>-2.5</v>
      </c>
    </row>
    <row r="7243" customFormat="false" ht="12" hidden="false" customHeight="false" outlineLevel="0" collapsed="false">
      <c r="BS7243" s="96" t="n">
        <f aca="false">BR7243-2.5</f>
        <v>-2.5</v>
      </c>
    </row>
    <row r="7244" customFormat="false" ht="12" hidden="false" customHeight="false" outlineLevel="0" collapsed="false">
      <c r="BS7244" s="96" t="n">
        <f aca="false">BR7244-2.5</f>
        <v>-2.5</v>
      </c>
    </row>
    <row r="7245" customFormat="false" ht="12" hidden="false" customHeight="false" outlineLevel="0" collapsed="false">
      <c r="BS7245" s="96" t="n">
        <f aca="false">BR7245-2.5</f>
        <v>-2.5</v>
      </c>
    </row>
    <row r="7246" customFormat="false" ht="12" hidden="false" customHeight="false" outlineLevel="0" collapsed="false">
      <c r="BS7246" s="96" t="n">
        <f aca="false">BR7246-2.5</f>
        <v>-2.5</v>
      </c>
    </row>
    <row r="7247" customFormat="false" ht="12" hidden="false" customHeight="false" outlineLevel="0" collapsed="false">
      <c r="BS7247" s="96" t="n">
        <f aca="false">BR7247-2.5</f>
        <v>-2.5</v>
      </c>
    </row>
    <row r="7248" customFormat="false" ht="12" hidden="false" customHeight="false" outlineLevel="0" collapsed="false">
      <c r="BS7248" s="96" t="n">
        <f aca="false">BR7248-2.5</f>
        <v>-2.5</v>
      </c>
    </row>
    <row r="7249" customFormat="false" ht="12" hidden="false" customHeight="false" outlineLevel="0" collapsed="false">
      <c r="BS7249" s="96" t="n">
        <f aca="false">BR7249-2.5</f>
        <v>-2.5</v>
      </c>
    </row>
    <row r="7250" customFormat="false" ht="12" hidden="false" customHeight="false" outlineLevel="0" collapsed="false">
      <c r="BS7250" s="96" t="n">
        <f aca="false">BR7250-2.5</f>
        <v>-2.5</v>
      </c>
    </row>
    <row r="7251" customFormat="false" ht="12" hidden="false" customHeight="false" outlineLevel="0" collapsed="false">
      <c r="BS7251" s="96" t="n">
        <f aca="false">BR7251-2.5</f>
        <v>-2.5</v>
      </c>
    </row>
    <row r="7252" customFormat="false" ht="12" hidden="false" customHeight="false" outlineLevel="0" collapsed="false">
      <c r="BS7252" s="96" t="n">
        <f aca="false">BR7252-2.5</f>
        <v>-2.5</v>
      </c>
    </row>
    <row r="7253" customFormat="false" ht="12" hidden="false" customHeight="false" outlineLevel="0" collapsed="false">
      <c r="BS7253" s="96" t="n">
        <f aca="false">BR7253-2.5</f>
        <v>-2.5</v>
      </c>
    </row>
    <row r="7254" customFormat="false" ht="12" hidden="false" customHeight="false" outlineLevel="0" collapsed="false">
      <c r="BS7254" s="96" t="n">
        <f aca="false">BR7254-2.5</f>
        <v>-2.5</v>
      </c>
    </row>
    <row r="7255" customFormat="false" ht="12" hidden="false" customHeight="false" outlineLevel="0" collapsed="false">
      <c r="BS7255" s="96" t="n">
        <f aca="false">BR7255-2.5</f>
        <v>-2.5</v>
      </c>
    </row>
    <row r="7256" customFormat="false" ht="12" hidden="false" customHeight="false" outlineLevel="0" collapsed="false">
      <c r="BS7256" s="96" t="n">
        <f aca="false">BR7256-2.5</f>
        <v>-2.5</v>
      </c>
    </row>
    <row r="7257" customFormat="false" ht="12" hidden="false" customHeight="false" outlineLevel="0" collapsed="false">
      <c r="BS7257" s="96" t="n">
        <f aca="false">BR7257-2.5</f>
        <v>-2.5</v>
      </c>
    </row>
    <row r="7258" customFormat="false" ht="12" hidden="false" customHeight="false" outlineLevel="0" collapsed="false">
      <c r="BS7258" s="96" t="n">
        <f aca="false">BR7258-2.5</f>
        <v>-2.5</v>
      </c>
    </row>
    <row r="7259" customFormat="false" ht="12" hidden="false" customHeight="false" outlineLevel="0" collapsed="false">
      <c r="BS7259" s="96" t="n">
        <f aca="false">BR7259-2.5</f>
        <v>-2.5</v>
      </c>
    </row>
    <row r="7260" customFormat="false" ht="12" hidden="false" customHeight="false" outlineLevel="0" collapsed="false">
      <c r="BS7260" s="96" t="n">
        <f aca="false">BR7260-2.5</f>
        <v>-2.5</v>
      </c>
    </row>
    <row r="7261" customFormat="false" ht="12" hidden="false" customHeight="false" outlineLevel="0" collapsed="false">
      <c r="BS7261" s="96" t="n">
        <f aca="false">BR7261-2.5</f>
        <v>-2.5</v>
      </c>
    </row>
    <row r="7262" customFormat="false" ht="12" hidden="false" customHeight="false" outlineLevel="0" collapsed="false">
      <c r="BS7262" s="96" t="n">
        <f aca="false">BR7262-2.5</f>
        <v>-2.5</v>
      </c>
    </row>
    <row r="7263" customFormat="false" ht="12" hidden="false" customHeight="false" outlineLevel="0" collapsed="false">
      <c r="BS7263" s="96" t="n">
        <f aca="false">BR7263-2.5</f>
        <v>-2.5</v>
      </c>
    </row>
    <row r="7264" customFormat="false" ht="12" hidden="false" customHeight="false" outlineLevel="0" collapsed="false">
      <c r="BS7264" s="96" t="n">
        <f aca="false">BR7264-2.5</f>
        <v>-2.5</v>
      </c>
    </row>
    <row r="7265" customFormat="false" ht="12" hidden="false" customHeight="false" outlineLevel="0" collapsed="false">
      <c r="BS7265" s="96" t="n">
        <f aca="false">BR7265-2.5</f>
        <v>-2.5</v>
      </c>
    </row>
    <row r="7266" customFormat="false" ht="12" hidden="false" customHeight="false" outlineLevel="0" collapsed="false">
      <c r="BS7266" s="96" t="n">
        <f aca="false">BR7266-2.5</f>
        <v>-2.5</v>
      </c>
    </row>
    <row r="7267" customFormat="false" ht="12" hidden="false" customHeight="false" outlineLevel="0" collapsed="false">
      <c r="BS7267" s="96" t="n">
        <f aca="false">BR7267-2.5</f>
        <v>-2.5</v>
      </c>
    </row>
    <row r="7268" customFormat="false" ht="12" hidden="false" customHeight="false" outlineLevel="0" collapsed="false">
      <c r="BS7268" s="96" t="n">
        <f aca="false">BR7268-2.5</f>
        <v>-2.5</v>
      </c>
    </row>
    <row r="7269" customFormat="false" ht="12" hidden="false" customHeight="false" outlineLevel="0" collapsed="false">
      <c r="BS7269" s="96" t="n">
        <f aca="false">BR7269-2.5</f>
        <v>-2.5</v>
      </c>
    </row>
    <row r="7270" customFormat="false" ht="12" hidden="false" customHeight="false" outlineLevel="0" collapsed="false">
      <c r="BS7270" s="96" t="n">
        <f aca="false">BR7270-2.5</f>
        <v>-2.5</v>
      </c>
    </row>
    <row r="7271" customFormat="false" ht="12" hidden="false" customHeight="false" outlineLevel="0" collapsed="false">
      <c r="BS7271" s="96" t="n">
        <f aca="false">BR7271-2.5</f>
        <v>-2.5</v>
      </c>
    </row>
    <row r="7272" customFormat="false" ht="12" hidden="false" customHeight="false" outlineLevel="0" collapsed="false">
      <c r="BS7272" s="96" t="n">
        <f aca="false">BR7272-2.5</f>
        <v>-2.5</v>
      </c>
    </row>
    <row r="7273" customFormat="false" ht="12" hidden="false" customHeight="false" outlineLevel="0" collapsed="false">
      <c r="BS7273" s="96" t="n">
        <f aca="false">BR7273-2.5</f>
        <v>-2.5</v>
      </c>
    </row>
    <row r="7274" customFormat="false" ht="12" hidden="false" customHeight="false" outlineLevel="0" collapsed="false">
      <c r="BS7274" s="96" t="n">
        <f aca="false">BR7274-2.5</f>
        <v>-2.5</v>
      </c>
    </row>
    <row r="7275" customFormat="false" ht="12" hidden="false" customHeight="false" outlineLevel="0" collapsed="false">
      <c r="BS7275" s="96" t="n">
        <f aca="false">BR7275-2.5</f>
        <v>-2.5</v>
      </c>
    </row>
    <row r="7276" customFormat="false" ht="12" hidden="false" customHeight="false" outlineLevel="0" collapsed="false">
      <c r="BS7276" s="96" t="n">
        <f aca="false">BR7276-2.5</f>
        <v>-2.5</v>
      </c>
    </row>
    <row r="7277" customFormat="false" ht="12" hidden="false" customHeight="false" outlineLevel="0" collapsed="false">
      <c r="BS7277" s="96" t="n">
        <f aca="false">BR7277-2.5</f>
        <v>-2.5</v>
      </c>
    </row>
    <row r="7278" customFormat="false" ht="12" hidden="false" customHeight="false" outlineLevel="0" collapsed="false">
      <c r="BS7278" s="96" t="n">
        <f aca="false">BR7278-2.5</f>
        <v>-2.5</v>
      </c>
    </row>
    <row r="7279" customFormat="false" ht="12" hidden="false" customHeight="false" outlineLevel="0" collapsed="false">
      <c r="BS7279" s="96" t="n">
        <f aca="false">BR7279-2.5</f>
        <v>-2.5</v>
      </c>
    </row>
    <row r="7280" customFormat="false" ht="12" hidden="false" customHeight="false" outlineLevel="0" collapsed="false">
      <c r="BS7280" s="96" t="n">
        <f aca="false">BR7280-2.5</f>
        <v>-2.5</v>
      </c>
    </row>
    <row r="7281" customFormat="false" ht="12" hidden="false" customHeight="false" outlineLevel="0" collapsed="false">
      <c r="BS7281" s="96" t="n">
        <f aca="false">BR7281-2.5</f>
        <v>-2.5</v>
      </c>
    </row>
    <row r="7282" customFormat="false" ht="12" hidden="false" customHeight="false" outlineLevel="0" collapsed="false">
      <c r="BS7282" s="96" t="n">
        <f aca="false">BR7282-2.5</f>
        <v>-2.5</v>
      </c>
    </row>
    <row r="7283" customFormat="false" ht="12" hidden="false" customHeight="false" outlineLevel="0" collapsed="false">
      <c r="BS7283" s="96" t="n">
        <f aca="false">BR7283-2.5</f>
        <v>-2.5</v>
      </c>
    </row>
    <row r="7284" customFormat="false" ht="12" hidden="false" customHeight="false" outlineLevel="0" collapsed="false">
      <c r="BS7284" s="96" t="n">
        <f aca="false">BR7284-2.5</f>
        <v>-2.5</v>
      </c>
    </row>
    <row r="7285" customFormat="false" ht="12" hidden="false" customHeight="false" outlineLevel="0" collapsed="false">
      <c r="BS7285" s="96" t="n">
        <f aca="false">BR7285-2.5</f>
        <v>-2.5</v>
      </c>
    </row>
    <row r="7286" customFormat="false" ht="12" hidden="false" customHeight="false" outlineLevel="0" collapsed="false">
      <c r="BS7286" s="96" t="n">
        <f aca="false">BR7286-2.5</f>
        <v>-2.5</v>
      </c>
    </row>
    <row r="7287" customFormat="false" ht="12" hidden="false" customHeight="false" outlineLevel="0" collapsed="false">
      <c r="BS7287" s="96" t="n">
        <f aca="false">BR7287-2.5</f>
        <v>-2.5</v>
      </c>
    </row>
    <row r="7288" customFormat="false" ht="12" hidden="false" customHeight="false" outlineLevel="0" collapsed="false">
      <c r="BS7288" s="96" t="n">
        <f aca="false">BR7288-2.5</f>
        <v>-2.5</v>
      </c>
    </row>
    <row r="7289" customFormat="false" ht="12" hidden="false" customHeight="false" outlineLevel="0" collapsed="false">
      <c r="BS7289" s="96" t="n">
        <f aca="false">BR7289-2.5</f>
        <v>-2.5</v>
      </c>
    </row>
    <row r="7290" customFormat="false" ht="12" hidden="false" customHeight="false" outlineLevel="0" collapsed="false">
      <c r="BS7290" s="96" t="n">
        <f aca="false">BR7290-2.5</f>
        <v>-2.5</v>
      </c>
    </row>
    <row r="7291" customFormat="false" ht="12" hidden="false" customHeight="false" outlineLevel="0" collapsed="false">
      <c r="BS7291" s="96" t="n">
        <f aca="false">BR7291-2.5</f>
        <v>-2.5</v>
      </c>
    </row>
    <row r="7292" customFormat="false" ht="12" hidden="false" customHeight="false" outlineLevel="0" collapsed="false">
      <c r="BS7292" s="96" t="n">
        <f aca="false">BR7292-2.5</f>
        <v>-2.5</v>
      </c>
    </row>
    <row r="7293" customFormat="false" ht="12" hidden="false" customHeight="false" outlineLevel="0" collapsed="false">
      <c r="BS7293" s="96" t="n">
        <f aca="false">BR7293-2.5</f>
        <v>-2.5</v>
      </c>
    </row>
    <row r="7294" customFormat="false" ht="12" hidden="false" customHeight="false" outlineLevel="0" collapsed="false">
      <c r="BS7294" s="96" t="n">
        <f aca="false">BR7294-2.5</f>
        <v>-2.5</v>
      </c>
    </row>
    <row r="7295" customFormat="false" ht="12" hidden="false" customHeight="false" outlineLevel="0" collapsed="false">
      <c r="BS7295" s="96" t="n">
        <f aca="false">BR7295-2.5</f>
        <v>-2.5</v>
      </c>
    </row>
    <row r="7296" customFormat="false" ht="12" hidden="false" customHeight="false" outlineLevel="0" collapsed="false">
      <c r="BS7296" s="96" t="n">
        <f aca="false">BR7296-2.5</f>
        <v>-2.5</v>
      </c>
    </row>
    <row r="7297" customFormat="false" ht="12" hidden="false" customHeight="false" outlineLevel="0" collapsed="false">
      <c r="BS7297" s="96" t="n">
        <f aca="false">BR7297-2.5</f>
        <v>-2.5</v>
      </c>
    </row>
    <row r="7298" customFormat="false" ht="12" hidden="false" customHeight="false" outlineLevel="0" collapsed="false">
      <c r="BS7298" s="96" t="n">
        <f aca="false">BR7298-2.5</f>
        <v>-2.5</v>
      </c>
    </row>
    <row r="7299" customFormat="false" ht="12" hidden="false" customHeight="false" outlineLevel="0" collapsed="false">
      <c r="BS7299" s="96" t="n">
        <f aca="false">BR7299-2.5</f>
        <v>-2.5</v>
      </c>
    </row>
    <row r="7300" customFormat="false" ht="12" hidden="false" customHeight="false" outlineLevel="0" collapsed="false">
      <c r="BS7300" s="96" t="n">
        <f aca="false">BR7300-2.5</f>
        <v>-2.5</v>
      </c>
    </row>
    <row r="7301" customFormat="false" ht="12" hidden="false" customHeight="false" outlineLevel="0" collapsed="false">
      <c r="BS7301" s="96" t="n">
        <f aca="false">BR7301-2.5</f>
        <v>-2.5</v>
      </c>
    </row>
    <row r="7302" customFormat="false" ht="12" hidden="false" customHeight="false" outlineLevel="0" collapsed="false">
      <c r="BS7302" s="96" t="n">
        <f aca="false">BR7302-2.5</f>
        <v>-2.5</v>
      </c>
    </row>
    <row r="7303" customFormat="false" ht="12" hidden="false" customHeight="false" outlineLevel="0" collapsed="false">
      <c r="BS7303" s="96" t="n">
        <f aca="false">BR7303-2.5</f>
        <v>-2.5</v>
      </c>
    </row>
    <row r="7304" customFormat="false" ht="12" hidden="false" customHeight="false" outlineLevel="0" collapsed="false">
      <c r="BS7304" s="96" t="n">
        <f aca="false">BR7304-2.5</f>
        <v>-2.5</v>
      </c>
    </row>
    <row r="7305" customFormat="false" ht="12" hidden="false" customHeight="false" outlineLevel="0" collapsed="false">
      <c r="BS7305" s="96" t="n">
        <f aca="false">BR7305-2.5</f>
        <v>-2.5</v>
      </c>
    </row>
    <row r="7306" customFormat="false" ht="12" hidden="false" customHeight="false" outlineLevel="0" collapsed="false">
      <c r="BS7306" s="96" t="n">
        <f aca="false">BR7306-2.5</f>
        <v>-2.5</v>
      </c>
    </row>
    <row r="7307" customFormat="false" ht="12" hidden="false" customHeight="false" outlineLevel="0" collapsed="false">
      <c r="BS7307" s="96" t="n">
        <f aca="false">BR7307-2.5</f>
        <v>-2.5</v>
      </c>
    </row>
    <row r="7308" customFormat="false" ht="12" hidden="false" customHeight="false" outlineLevel="0" collapsed="false">
      <c r="BS7308" s="96" t="n">
        <f aca="false">BR7308-2.5</f>
        <v>-2.5</v>
      </c>
    </row>
    <row r="7309" customFormat="false" ht="12" hidden="false" customHeight="false" outlineLevel="0" collapsed="false">
      <c r="BS7309" s="96" t="n">
        <f aca="false">BR7309-2.5</f>
        <v>-2.5</v>
      </c>
    </row>
    <row r="7310" customFormat="false" ht="12" hidden="false" customHeight="false" outlineLevel="0" collapsed="false">
      <c r="BS7310" s="96" t="n">
        <f aca="false">BR7310-2.5</f>
        <v>-2.5</v>
      </c>
    </row>
    <row r="7311" customFormat="false" ht="12" hidden="false" customHeight="false" outlineLevel="0" collapsed="false">
      <c r="BS7311" s="96" t="n">
        <f aca="false">BR7311-2.5</f>
        <v>-2.5</v>
      </c>
    </row>
    <row r="7312" customFormat="false" ht="12" hidden="false" customHeight="false" outlineLevel="0" collapsed="false">
      <c r="BS7312" s="96" t="n">
        <f aca="false">BR7312-2.5</f>
        <v>-2.5</v>
      </c>
    </row>
    <row r="7313" customFormat="false" ht="12" hidden="false" customHeight="false" outlineLevel="0" collapsed="false">
      <c r="BS7313" s="96" t="n">
        <f aca="false">BR7313-2.5</f>
        <v>-2.5</v>
      </c>
    </row>
    <row r="7314" customFormat="false" ht="12" hidden="false" customHeight="false" outlineLevel="0" collapsed="false">
      <c r="BS7314" s="96" t="n">
        <f aca="false">BR7314-2.5</f>
        <v>-2.5</v>
      </c>
    </row>
    <row r="7315" customFormat="false" ht="12" hidden="false" customHeight="false" outlineLevel="0" collapsed="false">
      <c r="BS7315" s="96" t="n">
        <f aca="false">BR7315-2.5</f>
        <v>-2.5</v>
      </c>
    </row>
    <row r="7316" customFormat="false" ht="12" hidden="false" customHeight="false" outlineLevel="0" collapsed="false">
      <c r="BS7316" s="96" t="n">
        <f aca="false">BR7316-2.5</f>
        <v>-2.5</v>
      </c>
    </row>
    <row r="7317" customFormat="false" ht="12" hidden="false" customHeight="false" outlineLevel="0" collapsed="false">
      <c r="BS7317" s="96" t="n">
        <f aca="false">BR7317-2.5</f>
        <v>-2.5</v>
      </c>
    </row>
    <row r="7318" customFormat="false" ht="12" hidden="false" customHeight="false" outlineLevel="0" collapsed="false">
      <c r="BS7318" s="96" t="n">
        <f aca="false">BR7318-2.5</f>
        <v>-2.5</v>
      </c>
    </row>
    <row r="7319" customFormat="false" ht="12" hidden="false" customHeight="false" outlineLevel="0" collapsed="false">
      <c r="BS7319" s="96" t="n">
        <f aca="false">BR7319-2.5</f>
        <v>-2.5</v>
      </c>
    </row>
    <row r="7320" customFormat="false" ht="12" hidden="false" customHeight="false" outlineLevel="0" collapsed="false">
      <c r="BS7320" s="96" t="n">
        <f aca="false">BR7320-2.5</f>
        <v>-2.5</v>
      </c>
    </row>
    <row r="7321" customFormat="false" ht="12" hidden="false" customHeight="false" outlineLevel="0" collapsed="false">
      <c r="BS7321" s="96" t="n">
        <f aca="false">BR7321-2.5</f>
        <v>-2.5</v>
      </c>
    </row>
    <row r="7322" customFormat="false" ht="12" hidden="false" customHeight="false" outlineLevel="0" collapsed="false">
      <c r="BS7322" s="96" t="n">
        <f aca="false">BR7322-2.5</f>
        <v>-2.5</v>
      </c>
    </row>
    <row r="7323" customFormat="false" ht="12" hidden="false" customHeight="false" outlineLevel="0" collapsed="false">
      <c r="BS7323" s="96" t="n">
        <f aca="false">BR7323-2.5</f>
        <v>-2.5</v>
      </c>
    </row>
    <row r="7324" customFormat="false" ht="12" hidden="false" customHeight="false" outlineLevel="0" collapsed="false">
      <c r="BS7324" s="96" t="n">
        <f aca="false">BR7324-2.5</f>
        <v>-2.5</v>
      </c>
    </row>
    <row r="7325" customFormat="false" ht="12" hidden="false" customHeight="false" outlineLevel="0" collapsed="false">
      <c r="BS7325" s="96" t="n">
        <f aca="false">BR7325-2.5</f>
        <v>-2.5</v>
      </c>
    </row>
    <row r="7326" customFormat="false" ht="12" hidden="false" customHeight="false" outlineLevel="0" collapsed="false">
      <c r="BS7326" s="96" t="n">
        <f aca="false">BR7326-2.5</f>
        <v>-2.5</v>
      </c>
    </row>
    <row r="7327" customFormat="false" ht="12" hidden="false" customHeight="false" outlineLevel="0" collapsed="false">
      <c r="BS7327" s="96" t="n">
        <f aca="false">BR7327-2.5</f>
        <v>-2.5</v>
      </c>
    </row>
    <row r="7328" customFormat="false" ht="12" hidden="false" customHeight="false" outlineLevel="0" collapsed="false">
      <c r="BS7328" s="96" t="n">
        <f aca="false">BR7328-2.5</f>
        <v>-2.5</v>
      </c>
    </row>
    <row r="7329" customFormat="false" ht="12" hidden="false" customHeight="false" outlineLevel="0" collapsed="false">
      <c r="BS7329" s="96" t="n">
        <f aca="false">BR7329-2.5</f>
        <v>-2.5</v>
      </c>
    </row>
    <row r="7330" customFormat="false" ht="12" hidden="false" customHeight="false" outlineLevel="0" collapsed="false">
      <c r="BS7330" s="96" t="n">
        <f aca="false">BR7330-2.5</f>
        <v>-2.5</v>
      </c>
    </row>
    <row r="7331" customFormat="false" ht="12" hidden="false" customHeight="false" outlineLevel="0" collapsed="false">
      <c r="BS7331" s="96" t="n">
        <f aca="false">BR7331-2.5</f>
        <v>-2.5</v>
      </c>
    </row>
    <row r="7332" customFormat="false" ht="12" hidden="false" customHeight="false" outlineLevel="0" collapsed="false">
      <c r="BS7332" s="96" t="n">
        <f aca="false">BR7332-2.5</f>
        <v>-2.5</v>
      </c>
    </row>
    <row r="7333" customFormat="false" ht="12" hidden="false" customHeight="false" outlineLevel="0" collapsed="false">
      <c r="BS7333" s="96" t="n">
        <f aca="false">BR7333-2.5</f>
        <v>-2.5</v>
      </c>
    </row>
    <row r="7334" customFormat="false" ht="12" hidden="false" customHeight="false" outlineLevel="0" collapsed="false">
      <c r="BS7334" s="96" t="n">
        <f aca="false">BR7334-2.5</f>
        <v>-2.5</v>
      </c>
    </row>
    <row r="7335" customFormat="false" ht="12" hidden="false" customHeight="false" outlineLevel="0" collapsed="false">
      <c r="BS7335" s="96" t="n">
        <f aca="false">BR7335-2.5</f>
        <v>-2.5</v>
      </c>
    </row>
    <row r="7336" customFormat="false" ht="12" hidden="false" customHeight="false" outlineLevel="0" collapsed="false">
      <c r="BS7336" s="96" t="n">
        <f aca="false">BR7336-2.5</f>
        <v>-2.5</v>
      </c>
    </row>
    <row r="7337" customFormat="false" ht="12" hidden="false" customHeight="false" outlineLevel="0" collapsed="false">
      <c r="BS7337" s="96" t="n">
        <f aca="false">BR7337-2.5</f>
        <v>-2.5</v>
      </c>
    </row>
    <row r="7338" customFormat="false" ht="12" hidden="false" customHeight="false" outlineLevel="0" collapsed="false">
      <c r="BS7338" s="96" t="n">
        <f aca="false">BR7338-2.5</f>
        <v>-2.5</v>
      </c>
    </row>
    <row r="7339" customFormat="false" ht="12" hidden="false" customHeight="false" outlineLevel="0" collapsed="false">
      <c r="BS7339" s="96" t="n">
        <f aca="false">BR7339-2.5</f>
        <v>-2.5</v>
      </c>
    </row>
    <row r="7340" customFormat="false" ht="12" hidden="false" customHeight="false" outlineLevel="0" collapsed="false">
      <c r="BS7340" s="96" t="n">
        <f aca="false">BR7340-2.5</f>
        <v>-2.5</v>
      </c>
    </row>
    <row r="7341" customFormat="false" ht="12" hidden="false" customHeight="false" outlineLevel="0" collapsed="false">
      <c r="BS7341" s="96" t="n">
        <f aca="false">BR7341-2.5</f>
        <v>-2.5</v>
      </c>
    </row>
    <row r="7342" customFormat="false" ht="12" hidden="false" customHeight="false" outlineLevel="0" collapsed="false">
      <c r="BS7342" s="96" t="n">
        <f aca="false">BR7342-2.5</f>
        <v>-2.5</v>
      </c>
    </row>
    <row r="7343" customFormat="false" ht="12" hidden="false" customHeight="false" outlineLevel="0" collapsed="false">
      <c r="BS7343" s="96" t="n">
        <f aca="false">BR7343-2.5</f>
        <v>-2.5</v>
      </c>
    </row>
    <row r="7344" customFormat="false" ht="12" hidden="false" customHeight="false" outlineLevel="0" collapsed="false">
      <c r="BS7344" s="96" t="n">
        <f aca="false">BR7344-2.5</f>
        <v>-2.5</v>
      </c>
    </row>
    <row r="7345" customFormat="false" ht="12" hidden="false" customHeight="false" outlineLevel="0" collapsed="false">
      <c r="BS7345" s="96" t="n">
        <f aca="false">BR7345-2.5</f>
        <v>-2.5</v>
      </c>
    </row>
    <row r="7346" customFormat="false" ht="12" hidden="false" customHeight="false" outlineLevel="0" collapsed="false">
      <c r="BS7346" s="96" t="n">
        <f aca="false">BR7346-2.5</f>
        <v>-2.5</v>
      </c>
    </row>
    <row r="7347" customFormat="false" ht="12" hidden="false" customHeight="false" outlineLevel="0" collapsed="false">
      <c r="BS7347" s="96" t="n">
        <f aca="false">BR7347-2.5</f>
        <v>-2.5</v>
      </c>
    </row>
    <row r="7348" customFormat="false" ht="12" hidden="false" customHeight="false" outlineLevel="0" collapsed="false">
      <c r="BS7348" s="96" t="n">
        <f aca="false">BR7348-2.5</f>
        <v>-2.5</v>
      </c>
    </row>
    <row r="7349" customFormat="false" ht="12" hidden="false" customHeight="false" outlineLevel="0" collapsed="false">
      <c r="BS7349" s="96" t="n">
        <f aca="false">BR7349-2.5</f>
        <v>-2.5</v>
      </c>
    </row>
    <row r="7350" customFormat="false" ht="12" hidden="false" customHeight="false" outlineLevel="0" collapsed="false">
      <c r="BS7350" s="96" t="n">
        <f aca="false">BR7350-2.5</f>
        <v>-2.5</v>
      </c>
    </row>
    <row r="7351" customFormat="false" ht="12" hidden="false" customHeight="false" outlineLevel="0" collapsed="false">
      <c r="BS7351" s="96" t="n">
        <f aca="false">BR7351-2.5</f>
        <v>-2.5</v>
      </c>
    </row>
    <row r="7352" customFormat="false" ht="12" hidden="false" customHeight="false" outlineLevel="0" collapsed="false">
      <c r="BS7352" s="96" t="n">
        <f aca="false">BR7352-2.5</f>
        <v>-2.5</v>
      </c>
    </row>
    <row r="7353" customFormat="false" ht="12" hidden="false" customHeight="false" outlineLevel="0" collapsed="false">
      <c r="BS7353" s="96" t="n">
        <f aca="false">BR7353-2.5</f>
        <v>-2.5</v>
      </c>
    </row>
    <row r="7354" customFormat="false" ht="12" hidden="false" customHeight="false" outlineLevel="0" collapsed="false">
      <c r="BS7354" s="96" t="n">
        <f aca="false">BR7354-2.5</f>
        <v>-2.5</v>
      </c>
    </row>
    <row r="7355" customFormat="false" ht="12" hidden="false" customHeight="false" outlineLevel="0" collapsed="false">
      <c r="BS7355" s="96" t="n">
        <f aca="false">BR7355-2.5</f>
        <v>-2.5</v>
      </c>
    </row>
    <row r="7356" customFormat="false" ht="12" hidden="false" customHeight="false" outlineLevel="0" collapsed="false">
      <c r="BS7356" s="96" t="n">
        <f aca="false">BR7356-2.5</f>
        <v>-2.5</v>
      </c>
    </row>
    <row r="7357" customFormat="false" ht="12" hidden="false" customHeight="false" outlineLevel="0" collapsed="false">
      <c r="BS7357" s="96" t="n">
        <f aca="false">BR7357-2.5</f>
        <v>-2.5</v>
      </c>
    </row>
    <row r="7358" customFormat="false" ht="12" hidden="false" customHeight="false" outlineLevel="0" collapsed="false">
      <c r="BS7358" s="96" t="n">
        <f aca="false">BR7358-2.5</f>
        <v>-2.5</v>
      </c>
    </row>
    <row r="7359" customFormat="false" ht="12" hidden="false" customHeight="false" outlineLevel="0" collapsed="false">
      <c r="BS7359" s="96" t="n">
        <f aca="false">BR7359-2.5</f>
        <v>-2.5</v>
      </c>
    </row>
    <row r="7360" customFormat="false" ht="12" hidden="false" customHeight="false" outlineLevel="0" collapsed="false">
      <c r="BS7360" s="96" t="n">
        <f aca="false">BR7360-2.5</f>
        <v>-2.5</v>
      </c>
    </row>
    <row r="7361" customFormat="false" ht="12" hidden="false" customHeight="false" outlineLevel="0" collapsed="false">
      <c r="BS7361" s="96" t="n">
        <f aca="false">BR7361-2.5</f>
        <v>-2.5</v>
      </c>
    </row>
    <row r="7362" customFormat="false" ht="12" hidden="false" customHeight="false" outlineLevel="0" collapsed="false">
      <c r="BS7362" s="96" t="n">
        <f aca="false">BR7362-2.5</f>
        <v>-2.5</v>
      </c>
    </row>
    <row r="7363" customFormat="false" ht="12" hidden="false" customHeight="false" outlineLevel="0" collapsed="false">
      <c r="BS7363" s="96" t="n">
        <f aca="false">BR7363-2.5</f>
        <v>-2.5</v>
      </c>
    </row>
    <row r="7364" customFormat="false" ht="12" hidden="false" customHeight="false" outlineLevel="0" collapsed="false">
      <c r="BS7364" s="96" t="n">
        <f aca="false">BR7364-2.5</f>
        <v>-2.5</v>
      </c>
    </row>
    <row r="7365" customFormat="false" ht="12" hidden="false" customHeight="false" outlineLevel="0" collapsed="false">
      <c r="BS7365" s="96" t="n">
        <f aca="false">BR7365-2.5</f>
        <v>-2.5</v>
      </c>
    </row>
    <row r="7366" customFormat="false" ht="12" hidden="false" customHeight="false" outlineLevel="0" collapsed="false">
      <c r="BS7366" s="96" t="n">
        <f aca="false">BR7366-2.5</f>
        <v>-2.5</v>
      </c>
    </row>
    <row r="7367" customFormat="false" ht="12" hidden="false" customHeight="false" outlineLevel="0" collapsed="false">
      <c r="BS7367" s="96" t="n">
        <f aca="false">BR7367-2.5</f>
        <v>-2.5</v>
      </c>
    </row>
    <row r="7368" customFormat="false" ht="12" hidden="false" customHeight="false" outlineLevel="0" collapsed="false">
      <c r="BS7368" s="96" t="n">
        <f aca="false">BR7368-2.5</f>
        <v>-2.5</v>
      </c>
    </row>
    <row r="7369" customFormat="false" ht="12" hidden="false" customHeight="false" outlineLevel="0" collapsed="false">
      <c r="BS7369" s="96" t="n">
        <f aca="false">BR7369-2.5</f>
        <v>-2.5</v>
      </c>
    </row>
    <row r="7370" customFormat="false" ht="12" hidden="false" customHeight="false" outlineLevel="0" collapsed="false">
      <c r="BS7370" s="96" t="n">
        <f aca="false">BR7370-2.5</f>
        <v>-2.5</v>
      </c>
    </row>
    <row r="7371" customFormat="false" ht="12" hidden="false" customHeight="false" outlineLevel="0" collapsed="false">
      <c r="BS7371" s="96" t="n">
        <f aca="false">BR7371-2.5</f>
        <v>-2.5</v>
      </c>
    </row>
    <row r="7372" customFormat="false" ht="12" hidden="false" customHeight="false" outlineLevel="0" collapsed="false">
      <c r="BS7372" s="96" t="n">
        <f aca="false">BR7372-2.5</f>
        <v>-2.5</v>
      </c>
    </row>
    <row r="7373" customFormat="false" ht="12" hidden="false" customHeight="false" outlineLevel="0" collapsed="false">
      <c r="BS7373" s="96" t="n">
        <f aca="false">BR7373-2.5</f>
        <v>-2.5</v>
      </c>
    </row>
    <row r="7374" customFormat="false" ht="12" hidden="false" customHeight="false" outlineLevel="0" collapsed="false">
      <c r="BS7374" s="96" t="n">
        <f aca="false">BR7374-2.5</f>
        <v>-2.5</v>
      </c>
    </row>
    <row r="7375" customFormat="false" ht="12" hidden="false" customHeight="false" outlineLevel="0" collapsed="false">
      <c r="BS7375" s="96" t="n">
        <f aca="false">BR7375-2.5</f>
        <v>-2.5</v>
      </c>
    </row>
    <row r="7376" customFormat="false" ht="12" hidden="false" customHeight="false" outlineLevel="0" collapsed="false">
      <c r="BS7376" s="96" t="n">
        <f aca="false">BR7376-2.5</f>
        <v>-2.5</v>
      </c>
    </row>
    <row r="7377" customFormat="false" ht="12" hidden="false" customHeight="false" outlineLevel="0" collapsed="false">
      <c r="BS7377" s="96" t="n">
        <f aca="false">BR7377-2.5</f>
        <v>-2.5</v>
      </c>
    </row>
    <row r="7378" customFormat="false" ht="12" hidden="false" customHeight="false" outlineLevel="0" collapsed="false">
      <c r="BS7378" s="96" t="n">
        <f aca="false">BR7378-2.5</f>
        <v>-2.5</v>
      </c>
    </row>
    <row r="7379" customFormat="false" ht="12" hidden="false" customHeight="false" outlineLevel="0" collapsed="false">
      <c r="BS7379" s="96" t="n">
        <f aca="false">BR7379-2.5</f>
        <v>-2.5</v>
      </c>
    </row>
    <row r="7380" customFormat="false" ht="12" hidden="false" customHeight="false" outlineLevel="0" collapsed="false">
      <c r="BS7380" s="96" t="n">
        <f aca="false">BR7380-2.5</f>
        <v>-2.5</v>
      </c>
    </row>
    <row r="7381" customFormat="false" ht="12" hidden="false" customHeight="false" outlineLevel="0" collapsed="false">
      <c r="BS7381" s="96" t="n">
        <f aca="false">BR7381-2.5</f>
        <v>-2.5</v>
      </c>
    </row>
    <row r="7382" customFormat="false" ht="12" hidden="false" customHeight="false" outlineLevel="0" collapsed="false">
      <c r="BS7382" s="96" t="n">
        <f aca="false">BR7382-2.5</f>
        <v>-2.5</v>
      </c>
    </row>
    <row r="7383" customFormat="false" ht="12" hidden="false" customHeight="false" outlineLevel="0" collapsed="false">
      <c r="BS7383" s="96" t="n">
        <f aca="false">BR7383-2.5</f>
        <v>-2.5</v>
      </c>
    </row>
    <row r="7384" customFormat="false" ht="12" hidden="false" customHeight="false" outlineLevel="0" collapsed="false">
      <c r="BS7384" s="96" t="n">
        <f aca="false">BR7384-2.5</f>
        <v>-2.5</v>
      </c>
    </row>
    <row r="7385" customFormat="false" ht="12" hidden="false" customHeight="false" outlineLevel="0" collapsed="false">
      <c r="BS7385" s="96" t="n">
        <f aca="false">BR7385-2.5</f>
        <v>-2.5</v>
      </c>
    </row>
    <row r="7386" customFormat="false" ht="12" hidden="false" customHeight="false" outlineLevel="0" collapsed="false">
      <c r="BS7386" s="96" t="n">
        <f aca="false">BR7386-2.5</f>
        <v>-2.5</v>
      </c>
    </row>
    <row r="7387" customFormat="false" ht="12" hidden="false" customHeight="false" outlineLevel="0" collapsed="false">
      <c r="BS7387" s="96" t="n">
        <f aca="false">BR7387-2.5</f>
        <v>-2.5</v>
      </c>
    </row>
    <row r="7388" customFormat="false" ht="12" hidden="false" customHeight="false" outlineLevel="0" collapsed="false">
      <c r="BS7388" s="96" t="n">
        <f aca="false">BR7388-2.5</f>
        <v>-2.5</v>
      </c>
    </row>
    <row r="7389" customFormat="false" ht="12" hidden="false" customHeight="false" outlineLevel="0" collapsed="false">
      <c r="BS7389" s="96" t="n">
        <f aca="false">BR7389-2.5</f>
        <v>-2.5</v>
      </c>
    </row>
    <row r="7390" customFormat="false" ht="12" hidden="false" customHeight="false" outlineLevel="0" collapsed="false">
      <c r="BS7390" s="96" t="n">
        <f aca="false">BR7390-2.5</f>
        <v>-2.5</v>
      </c>
    </row>
    <row r="7391" customFormat="false" ht="12" hidden="false" customHeight="false" outlineLevel="0" collapsed="false">
      <c r="BS7391" s="96" t="n">
        <f aca="false">BR7391-2.5</f>
        <v>-2.5</v>
      </c>
    </row>
    <row r="7392" customFormat="false" ht="12" hidden="false" customHeight="false" outlineLevel="0" collapsed="false">
      <c r="BS7392" s="96" t="n">
        <f aca="false">BR7392-2.5</f>
        <v>-2.5</v>
      </c>
    </row>
    <row r="7393" customFormat="false" ht="12" hidden="false" customHeight="false" outlineLevel="0" collapsed="false">
      <c r="BS7393" s="96" t="n">
        <f aca="false">BR7393-2.5</f>
        <v>-2.5</v>
      </c>
    </row>
    <row r="7394" customFormat="false" ht="12" hidden="false" customHeight="false" outlineLevel="0" collapsed="false">
      <c r="BS7394" s="96" t="n">
        <f aca="false">BR7394-2.5</f>
        <v>-2.5</v>
      </c>
    </row>
    <row r="7395" customFormat="false" ht="12" hidden="false" customHeight="false" outlineLevel="0" collapsed="false">
      <c r="BS7395" s="96" t="n">
        <f aca="false">BR7395-2.5</f>
        <v>-2.5</v>
      </c>
    </row>
    <row r="7396" customFormat="false" ht="12" hidden="false" customHeight="false" outlineLevel="0" collapsed="false">
      <c r="BS7396" s="96" t="n">
        <f aca="false">BR7396-2.5</f>
        <v>-2.5</v>
      </c>
    </row>
    <row r="7397" customFormat="false" ht="12" hidden="false" customHeight="false" outlineLevel="0" collapsed="false">
      <c r="BS7397" s="96" t="n">
        <f aca="false">BR7397-2.5</f>
        <v>-2.5</v>
      </c>
    </row>
    <row r="7398" customFormat="false" ht="12" hidden="false" customHeight="false" outlineLevel="0" collapsed="false">
      <c r="BS7398" s="96" t="n">
        <f aca="false">BR7398-2.5</f>
        <v>-2.5</v>
      </c>
    </row>
    <row r="7399" customFormat="false" ht="12" hidden="false" customHeight="false" outlineLevel="0" collapsed="false">
      <c r="BS7399" s="96" t="n">
        <f aca="false">BR7399-2.5</f>
        <v>-2.5</v>
      </c>
    </row>
    <row r="7400" customFormat="false" ht="12" hidden="false" customHeight="false" outlineLevel="0" collapsed="false">
      <c r="BS7400" s="96" t="n">
        <f aca="false">BR7400-2.5</f>
        <v>-2.5</v>
      </c>
    </row>
    <row r="7401" customFormat="false" ht="12" hidden="false" customHeight="false" outlineLevel="0" collapsed="false">
      <c r="BS7401" s="96" t="n">
        <f aca="false">BR7401-2.5</f>
        <v>-2.5</v>
      </c>
    </row>
    <row r="7402" customFormat="false" ht="12" hidden="false" customHeight="false" outlineLevel="0" collapsed="false">
      <c r="BS7402" s="96" t="n">
        <f aca="false">BR7402-2.5</f>
        <v>-2.5</v>
      </c>
    </row>
    <row r="7403" customFormat="false" ht="12" hidden="false" customHeight="false" outlineLevel="0" collapsed="false">
      <c r="BS7403" s="96" t="n">
        <f aca="false">BR7403-2.5</f>
        <v>-2.5</v>
      </c>
    </row>
    <row r="7404" customFormat="false" ht="12" hidden="false" customHeight="false" outlineLevel="0" collapsed="false">
      <c r="BS7404" s="96" t="n">
        <f aca="false">BR7404-2.5</f>
        <v>-2.5</v>
      </c>
    </row>
    <row r="7405" customFormat="false" ht="12" hidden="false" customHeight="false" outlineLevel="0" collapsed="false">
      <c r="BS7405" s="96" t="n">
        <f aca="false">BR7405-2.5</f>
        <v>-2.5</v>
      </c>
    </row>
    <row r="7406" customFormat="false" ht="12" hidden="false" customHeight="false" outlineLevel="0" collapsed="false">
      <c r="BS7406" s="96" t="n">
        <f aca="false">BR7406-2.5</f>
        <v>-2.5</v>
      </c>
    </row>
    <row r="7407" customFormat="false" ht="12" hidden="false" customHeight="false" outlineLevel="0" collapsed="false">
      <c r="BS7407" s="96" t="n">
        <f aca="false">BR7407-2.5</f>
        <v>-2.5</v>
      </c>
    </row>
    <row r="7408" customFormat="false" ht="12" hidden="false" customHeight="false" outlineLevel="0" collapsed="false">
      <c r="BS7408" s="96" t="n">
        <f aca="false">BR7408-2.5</f>
        <v>-2.5</v>
      </c>
    </row>
    <row r="7409" customFormat="false" ht="12" hidden="false" customHeight="false" outlineLevel="0" collapsed="false">
      <c r="BS7409" s="96" t="n">
        <f aca="false">BR7409-2.5</f>
        <v>-2.5</v>
      </c>
    </row>
    <row r="7410" customFormat="false" ht="12" hidden="false" customHeight="false" outlineLevel="0" collapsed="false">
      <c r="BS7410" s="96" t="n">
        <f aca="false">BR7410-2.5</f>
        <v>-2.5</v>
      </c>
    </row>
    <row r="7411" customFormat="false" ht="12" hidden="false" customHeight="false" outlineLevel="0" collapsed="false">
      <c r="BS7411" s="96" t="n">
        <f aca="false">BR7411-2.5</f>
        <v>-2.5</v>
      </c>
    </row>
    <row r="7412" customFormat="false" ht="12" hidden="false" customHeight="false" outlineLevel="0" collapsed="false">
      <c r="BS7412" s="96" t="n">
        <f aca="false">BR7412-2.5</f>
        <v>-2.5</v>
      </c>
    </row>
    <row r="7413" customFormat="false" ht="12" hidden="false" customHeight="false" outlineLevel="0" collapsed="false">
      <c r="BS7413" s="96" t="n">
        <f aca="false">BR7413-2.5</f>
        <v>-2.5</v>
      </c>
    </row>
    <row r="7414" customFormat="false" ht="12" hidden="false" customHeight="false" outlineLevel="0" collapsed="false">
      <c r="BS7414" s="96" t="n">
        <f aca="false">BR7414-2.5</f>
        <v>-2.5</v>
      </c>
    </row>
    <row r="7415" customFormat="false" ht="12" hidden="false" customHeight="false" outlineLevel="0" collapsed="false">
      <c r="BS7415" s="96" t="n">
        <f aca="false">BR7415-2.5</f>
        <v>-2.5</v>
      </c>
    </row>
    <row r="7416" customFormat="false" ht="12" hidden="false" customHeight="false" outlineLevel="0" collapsed="false">
      <c r="BS7416" s="96" t="n">
        <f aca="false">BR7416-2.5</f>
        <v>-2.5</v>
      </c>
    </row>
    <row r="7417" customFormat="false" ht="12" hidden="false" customHeight="false" outlineLevel="0" collapsed="false">
      <c r="BS7417" s="96" t="n">
        <f aca="false">BR7417-2.5</f>
        <v>-2.5</v>
      </c>
    </row>
    <row r="7418" customFormat="false" ht="12" hidden="false" customHeight="false" outlineLevel="0" collapsed="false">
      <c r="BS7418" s="96" t="n">
        <f aca="false">BR7418-2.5</f>
        <v>-2.5</v>
      </c>
    </row>
    <row r="7419" customFormat="false" ht="12" hidden="false" customHeight="false" outlineLevel="0" collapsed="false">
      <c r="BS7419" s="96" t="n">
        <f aca="false">BR7419-2.5</f>
        <v>-2.5</v>
      </c>
    </row>
    <row r="7420" customFormat="false" ht="12" hidden="false" customHeight="false" outlineLevel="0" collapsed="false">
      <c r="BS7420" s="96" t="n">
        <f aca="false">BR7420-2.5</f>
        <v>-2.5</v>
      </c>
    </row>
    <row r="7421" customFormat="false" ht="12" hidden="false" customHeight="false" outlineLevel="0" collapsed="false">
      <c r="BS7421" s="96" t="n">
        <f aca="false">BR7421-2.5</f>
        <v>-2.5</v>
      </c>
    </row>
    <row r="7422" customFormat="false" ht="12" hidden="false" customHeight="false" outlineLevel="0" collapsed="false">
      <c r="BS7422" s="96" t="n">
        <f aca="false">BR7422-2.5</f>
        <v>-2.5</v>
      </c>
    </row>
    <row r="7423" customFormat="false" ht="12" hidden="false" customHeight="false" outlineLevel="0" collapsed="false">
      <c r="BS7423" s="96" t="n">
        <f aca="false">BR7423-2.5</f>
        <v>-2.5</v>
      </c>
    </row>
    <row r="7424" customFormat="false" ht="12" hidden="false" customHeight="false" outlineLevel="0" collapsed="false">
      <c r="BS7424" s="96" t="n">
        <f aca="false">BR7424-2.5</f>
        <v>-2.5</v>
      </c>
    </row>
    <row r="7425" customFormat="false" ht="12" hidden="false" customHeight="false" outlineLevel="0" collapsed="false">
      <c r="BS7425" s="96" t="n">
        <f aca="false">BR7425-2.5</f>
        <v>-2.5</v>
      </c>
    </row>
    <row r="7426" customFormat="false" ht="12" hidden="false" customHeight="false" outlineLevel="0" collapsed="false">
      <c r="BS7426" s="96" t="n">
        <f aca="false">BR7426-2.5</f>
        <v>-2.5</v>
      </c>
    </row>
    <row r="7427" customFormat="false" ht="12" hidden="false" customHeight="false" outlineLevel="0" collapsed="false">
      <c r="BS7427" s="96" t="n">
        <f aca="false">BR7427-2.5</f>
        <v>-2.5</v>
      </c>
    </row>
    <row r="7428" customFormat="false" ht="12" hidden="false" customHeight="false" outlineLevel="0" collapsed="false">
      <c r="BS7428" s="96" t="n">
        <f aca="false">BR7428-2.5</f>
        <v>-2.5</v>
      </c>
    </row>
    <row r="7429" customFormat="false" ht="12" hidden="false" customHeight="false" outlineLevel="0" collapsed="false">
      <c r="BS7429" s="96" t="n">
        <f aca="false">BR7429-2.5</f>
        <v>-2.5</v>
      </c>
    </row>
    <row r="7430" customFormat="false" ht="12" hidden="false" customHeight="false" outlineLevel="0" collapsed="false">
      <c r="BS7430" s="96" t="n">
        <f aca="false">BR7430-2.5</f>
        <v>-2.5</v>
      </c>
    </row>
    <row r="7431" customFormat="false" ht="12" hidden="false" customHeight="false" outlineLevel="0" collapsed="false">
      <c r="BS7431" s="96" t="n">
        <f aca="false">BR7431-2.5</f>
        <v>-2.5</v>
      </c>
    </row>
    <row r="7432" customFormat="false" ht="12" hidden="false" customHeight="false" outlineLevel="0" collapsed="false">
      <c r="BS7432" s="96" t="n">
        <f aca="false">BR7432-2.5</f>
        <v>-2.5</v>
      </c>
    </row>
    <row r="7433" customFormat="false" ht="12" hidden="false" customHeight="false" outlineLevel="0" collapsed="false">
      <c r="BS7433" s="96" t="n">
        <f aca="false">BR7433-2.5</f>
        <v>-2.5</v>
      </c>
    </row>
    <row r="7434" customFormat="false" ht="12" hidden="false" customHeight="false" outlineLevel="0" collapsed="false">
      <c r="BS7434" s="96" t="n">
        <f aca="false">BR7434-2.5</f>
        <v>-2.5</v>
      </c>
    </row>
    <row r="7435" customFormat="false" ht="12" hidden="false" customHeight="false" outlineLevel="0" collapsed="false">
      <c r="BS7435" s="96" t="n">
        <f aca="false">BR7435-2.5</f>
        <v>-2.5</v>
      </c>
    </row>
    <row r="7436" customFormat="false" ht="12" hidden="false" customHeight="false" outlineLevel="0" collapsed="false">
      <c r="BS7436" s="96" t="n">
        <f aca="false">BR7436-2.5</f>
        <v>-2.5</v>
      </c>
    </row>
    <row r="7437" customFormat="false" ht="12" hidden="false" customHeight="false" outlineLevel="0" collapsed="false">
      <c r="BS7437" s="96" t="n">
        <f aca="false">BR7437-2.5</f>
        <v>-2.5</v>
      </c>
    </row>
    <row r="7438" customFormat="false" ht="12" hidden="false" customHeight="false" outlineLevel="0" collapsed="false">
      <c r="BS7438" s="96" t="n">
        <f aca="false">BR7438-2.5</f>
        <v>-2.5</v>
      </c>
    </row>
    <row r="7439" customFormat="false" ht="12" hidden="false" customHeight="false" outlineLevel="0" collapsed="false">
      <c r="BS7439" s="96" t="n">
        <f aca="false">BR7439-2.5</f>
        <v>-2.5</v>
      </c>
    </row>
    <row r="7440" customFormat="false" ht="12" hidden="false" customHeight="false" outlineLevel="0" collapsed="false">
      <c r="BS7440" s="96" t="n">
        <f aca="false">BR7440-2.5</f>
        <v>-2.5</v>
      </c>
    </row>
    <row r="7441" customFormat="false" ht="12" hidden="false" customHeight="false" outlineLevel="0" collapsed="false">
      <c r="BS7441" s="96" t="n">
        <f aca="false">BR7441-2.5</f>
        <v>-2.5</v>
      </c>
    </row>
    <row r="7442" customFormat="false" ht="12" hidden="false" customHeight="false" outlineLevel="0" collapsed="false">
      <c r="BS7442" s="96" t="n">
        <f aca="false">BR7442-2.5</f>
        <v>-2.5</v>
      </c>
    </row>
    <row r="7443" customFormat="false" ht="12" hidden="false" customHeight="false" outlineLevel="0" collapsed="false">
      <c r="BS7443" s="96" t="n">
        <f aca="false">BR7443-2.5</f>
        <v>-2.5</v>
      </c>
    </row>
    <row r="7444" customFormat="false" ht="12" hidden="false" customHeight="false" outlineLevel="0" collapsed="false">
      <c r="BS7444" s="96" t="n">
        <f aca="false">BR7444-2.5</f>
        <v>-2.5</v>
      </c>
    </row>
    <row r="7445" customFormat="false" ht="12" hidden="false" customHeight="false" outlineLevel="0" collapsed="false">
      <c r="BS7445" s="96" t="n">
        <f aca="false">BR7445-2.5</f>
        <v>-2.5</v>
      </c>
    </row>
    <row r="7446" customFormat="false" ht="12" hidden="false" customHeight="false" outlineLevel="0" collapsed="false">
      <c r="BS7446" s="96" t="n">
        <f aca="false">BR7446-2.5</f>
        <v>-2.5</v>
      </c>
    </row>
    <row r="7447" customFormat="false" ht="12" hidden="false" customHeight="false" outlineLevel="0" collapsed="false">
      <c r="BS7447" s="96" t="n">
        <f aca="false">BR7447-2.5</f>
        <v>-2.5</v>
      </c>
    </row>
    <row r="7448" customFormat="false" ht="12" hidden="false" customHeight="false" outlineLevel="0" collapsed="false">
      <c r="BS7448" s="96" t="n">
        <f aca="false">BR7448-2.5</f>
        <v>-2.5</v>
      </c>
    </row>
    <row r="7449" customFormat="false" ht="12" hidden="false" customHeight="false" outlineLevel="0" collapsed="false">
      <c r="BS7449" s="96" t="n">
        <f aca="false">BR7449-2.5</f>
        <v>-2.5</v>
      </c>
    </row>
    <row r="7450" customFormat="false" ht="12" hidden="false" customHeight="false" outlineLevel="0" collapsed="false">
      <c r="BS7450" s="96" t="n">
        <f aca="false">BR7450-2.5</f>
        <v>-2.5</v>
      </c>
    </row>
    <row r="7451" customFormat="false" ht="12" hidden="false" customHeight="false" outlineLevel="0" collapsed="false">
      <c r="BS7451" s="96" t="n">
        <f aca="false">BR7451-2.5</f>
        <v>-2.5</v>
      </c>
    </row>
    <row r="7452" customFormat="false" ht="12" hidden="false" customHeight="false" outlineLevel="0" collapsed="false">
      <c r="BS7452" s="96" t="n">
        <f aca="false">BR7452-2.5</f>
        <v>-2.5</v>
      </c>
    </row>
    <row r="7453" customFormat="false" ht="12" hidden="false" customHeight="false" outlineLevel="0" collapsed="false">
      <c r="BS7453" s="96" t="n">
        <f aca="false">BR7453-2.5</f>
        <v>-2.5</v>
      </c>
    </row>
    <row r="7454" customFormat="false" ht="12" hidden="false" customHeight="false" outlineLevel="0" collapsed="false">
      <c r="BS7454" s="96" t="n">
        <f aca="false">BR7454-2.5</f>
        <v>-2.5</v>
      </c>
    </row>
    <row r="7455" customFormat="false" ht="12" hidden="false" customHeight="false" outlineLevel="0" collapsed="false">
      <c r="BS7455" s="96" t="n">
        <f aca="false">BR7455-2.5</f>
        <v>-2.5</v>
      </c>
    </row>
    <row r="7456" customFormat="false" ht="12" hidden="false" customHeight="false" outlineLevel="0" collapsed="false">
      <c r="BS7456" s="96" t="n">
        <f aca="false">BR7456-2.5</f>
        <v>-2.5</v>
      </c>
    </row>
    <row r="7457" customFormat="false" ht="12" hidden="false" customHeight="false" outlineLevel="0" collapsed="false">
      <c r="BS7457" s="96" t="n">
        <f aca="false">BR7457-2.5</f>
        <v>-2.5</v>
      </c>
    </row>
    <row r="7458" customFormat="false" ht="12" hidden="false" customHeight="false" outlineLevel="0" collapsed="false">
      <c r="BS7458" s="96" t="n">
        <f aca="false">BR7458-2.5</f>
        <v>-2.5</v>
      </c>
    </row>
    <row r="7459" customFormat="false" ht="12" hidden="false" customHeight="false" outlineLevel="0" collapsed="false">
      <c r="BS7459" s="96" t="n">
        <f aca="false">BR7459-2.5</f>
        <v>-2.5</v>
      </c>
    </row>
    <row r="7460" customFormat="false" ht="12" hidden="false" customHeight="false" outlineLevel="0" collapsed="false">
      <c r="BS7460" s="96" t="n">
        <f aca="false">BR7460-2.5</f>
        <v>-2.5</v>
      </c>
    </row>
    <row r="7461" customFormat="false" ht="12" hidden="false" customHeight="false" outlineLevel="0" collapsed="false">
      <c r="BS7461" s="96" t="n">
        <f aca="false">BR7461-2.5</f>
        <v>-2.5</v>
      </c>
    </row>
    <row r="7462" customFormat="false" ht="12" hidden="false" customHeight="false" outlineLevel="0" collapsed="false">
      <c r="BS7462" s="96" t="n">
        <f aca="false">BR7462-2.5</f>
        <v>-2.5</v>
      </c>
    </row>
    <row r="7463" customFormat="false" ht="12" hidden="false" customHeight="false" outlineLevel="0" collapsed="false">
      <c r="BS7463" s="96" t="n">
        <f aca="false">BR7463-2.5</f>
        <v>-2.5</v>
      </c>
    </row>
    <row r="7464" customFormat="false" ht="12" hidden="false" customHeight="false" outlineLevel="0" collapsed="false">
      <c r="BS7464" s="96" t="n">
        <f aca="false">BR7464-2.5</f>
        <v>-2.5</v>
      </c>
    </row>
    <row r="7465" customFormat="false" ht="12" hidden="false" customHeight="false" outlineLevel="0" collapsed="false">
      <c r="BS7465" s="96" t="n">
        <f aca="false">BR7465-2.5</f>
        <v>-2.5</v>
      </c>
    </row>
    <row r="7466" customFormat="false" ht="12" hidden="false" customHeight="false" outlineLevel="0" collapsed="false">
      <c r="BS7466" s="96" t="n">
        <f aca="false">BR7466-2.5</f>
        <v>-2.5</v>
      </c>
    </row>
    <row r="7467" customFormat="false" ht="12" hidden="false" customHeight="false" outlineLevel="0" collapsed="false">
      <c r="BS7467" s="96" t="n">
        <f aca="false">BR7467-2.5</f>
        <v>-2.5</v>
      </c>
    </row>
    <row r="7468" customFormat="false" ht="12" hidden="false" customHeight="false" outlineLevel="0" collapsed="false">
      <c r="BS7468" s="96" t="n">
        <f aca="false">BR7468-2.5</f>
        <v>-2.5</v>
      </c>
    </row>
    <row r="7469" customFormat="false" ht="12" hidden="false" customHeight="false" outlineLevel="0" collapsed="false">
      <c r="BS7469" s="96" t="n">
        <f aca="false">BR7469-2.5</f>
        <v>-2.5</v>
      </c>
    </row>
    <row r="7470" customFormat="false" ht="12" hidden="false" customHeight="false" outlineLevel="0" collapsed="false">
      <c r="BS7470" s="96" t="n">
        <f aca="false">BR7470-2.5</f>
        <v>-2.5</v>
      </c>
    </row>
    <row r="7471" customFormat="false" ht="12" hidden="false" customHeight="false" outlineLevel="0" collapsed="false">
      <c r="BS7471" s="96" t="n">
        <f aca="false">BR7471-2.5</f>
        <v>-2.5</v>
      </c>
    </row>
    <row r="7472" customFormat="false" ht="12" hidden="false" customHeight="false" outlineLevel="0" collapsed="false">
      <c r="BS7472" s="96" t="n">
        <f aca="false">BR7472-2.5</f>
        <v>-2.5</v>
      </c>
    </row>
    <row r="7473" customFormat="false" ht="12" hidden="false" customHeight="false" outlineLevel="0" collapsed="false">
      <c r="BS7473" s="96" t="n">
        <f aca="false">BR7473-2.5</f>
        <v>-2.5</v>
      </c>
    </row>
    <row r="7474" customFormat="false" ht="12" hidden="false" customHeight="false" outlineLevel="0" collapsed="false">
      <c r="BS7474" s="96" t="n">
        <f aca="false">BR7474-2.5</f>
        <v>-2.5</v>
      </c>
    </row>
    <row r="7475" customFormat="false" ht="12" hidden="false" customHeight="false" outlineLevel="0" collapsed="false">
      <c r="BS7475" s="96" t="n">
        <f aca="false">BR7475-2.5</f>
        <v>-2.5</v>
      </c>
    </row>
    <row r="7476" customFormat="false" ht="12" hidden="false" customHeight="false" outlineLevel="0" collapsed="false">
      <c r="BS7476" s="96" t="n">
        <f aca="false">BR7476-2.5</f>
        <v>-2.5</v>
      </c>
    </row>
    <row r="7477" customFormat="false" ht="12" hidden="false" customHeight="false" outlineLevel="0" collapsed="false">
      <c r="BS7477" s="96" t="n">
        <f aca="false">BR7477-2.5</f>
        <v>-2.5</v>
      </c>
    </row>
    <row r="7478" customFormat="false" ht="12" hidden="false" customHeight="false" outlineLevel="0" collapsed="false">
      <c r="BS7478" s="96" t="n">
        <f aca="false">BR7478-2.5</f>
        <v>-2.5</v>
      </c>
    </row>
    <row r="7479" customFormat="false" ht="12" hidden="false" customHeight="false" outlineLevel="0" collapsed="false">
      <c r="BS7479" s="96" t="n">
        <f aca="false">BR7479-2.5</f>
        <v>-2.5</v>
      </c>
    </row>
    <row r="7480" customFormat="false" ht="12" hidden="false" customHeight="false" outlineLevel="0" collapsed="false">
      <c r="BS7480" s="96" t="n">
        <f aca="false">BR7480-2.5</f>
        <v>-2.5</v>
      </c>
    </row>
    <row r="7481" customFormat="false" ht="12" hidden="false" customHeight="false" outlineLevel="0" collapsed="false">
      <c r="BS7481" s="96" t="n">
        <f aca="false">BR7481-2.5</f>
        <v>-2.5</v>
      </c>
    </row>
    <row r="7482" customFormat="false" ht="12" hidden="false" customHeight="false" outlineLevel="0" collapsed="false">
      <c r="BS7482" s="96" t="n">
        <f aca="false">BR7482-2.5</f>
        <v>-2.5</v>
      </c>
    </row>
    <row r="7483" customFormat="false" ht="12" hidden="false" customHeight="false" outlineLevel="0" collapsed="false">
      <c r="BS7483" s="96" t="n">
        <f aca="false">BR7483-2.5</f>
        <v>-2.5</v>
      </c>
    </row>
    <row r="7484" customFormat="false" ht="12" hidden="false" customHeight="false" outlineLevel="0" collapsed="false">
      <c r="BS7484" s="96" t="n">
        <f aca="false">BR7484-2.5</f>
        <v>-2.5</v>
      </c>
    </row>
    <row r="7485" customFormat="false" ht="12" hidden="false" customHeight="false" outlineLevel="0" collapsed="false">
      <c r="BS7485" s="96" t="n">
        <f aca="false">BR7485-2.5</f>
        <v>-2.5</v>
      </c>
    </row>
    <row r="7486" customFormat="false" ht="12" hidden="false" customHeight="false" outlineLevel="0" collapsed="false">
      <c r="BS7486" s="96" t="n">
        <f aca="false">BR7486-2.5</f>
        <v>-2.5</v>
      </c>
    </row>
    <row r="7487" customFormat="false" ht="12" hidden="false" customHeight="false" outlineLevel="0" collapsed="false">
      <c r="BS7487" s="96" t="n">
        <f aca="false">BR7487-2.5</f>
        <v>-2.5</v>
      </c>
    </row>
    <row r="7488" customFormat="false" ht="12" hidden="false" customHeight="false" outlineLevel="0" collapsed="false">
      <c r="BS7488" s="96" t="n">
        <f aca="false">BR7488-2.5</f>
        <v>-2.5</v>
      </c>
    </row>
    <row r="7489" customFormat="false" ht="12" hidden="false" customHeight="false" outlineLevel="0" collapsed="false">
      <c r="BS7489" s="96" t="n">
        <f aca="false">BR7489-2.5</f>
        <v>-2.5</v>
      </c>
    </row>
    <row r="7490" customFormat="false" ht="12" hidden="false" customHeight="false" outlineLevel="0" collapsed="false">
      <c r="BS7490" s="96" t="n">
        <f aca="false">BR7490-2.5</f>
        <v>-2.5</v>
      </c>
    </row>
    <row r="7491" customFormat="false" ht="12" hidden="false" customHeight="false" outlineLevel="0" collapsed="false">
      <c r="BS7491" s="96" t="n">
        <f aca="false">BR7491-2.5</f>
        <v>-2.5</v>
      </c>
    </row>
    <row r="7492" customFormat="false" ht="12" hidden="false" customHeight="false" outlineLevel="0" collapsed="false">
      <c r="BS7492" s="96" t="n">
        <f aca="false">BR7492-2.5</f>
        <v>-2.5</v>
      </c>
    </row>
    <row r="7493" customFormat="false" ht="12" hidden="false" customHeight="false" outlineLevel="0" collapsed="false">
      <c r="BS7493" s="96" t="n">
        <f aca="false">BR7493-2.5</f>
        <v>-2.5</v>
      </c>
    </row>
    <row r="7494" customFormat="false" ht="12" hidden="false" customHeight="false" outlineLevel="0" collapsed="false">
      <c r="BS7494" s="96" t="n">
        <f aca="false">BR7494-2.5</f>
        <v>-2.5</v>
      </c>
    </row>
    <row r="7495" customFormat="false" ht="12" hidden="false" customHeight="false" outlineLevel="0" collapsed="false">
      <c r="BS7495" s="96" t="n">
        <f aca="false">BR7495-2.5</f>
        <v>-2.5</v>
      </c>
    </row>
    <row r="7496" customFormat="false" ht="12" hidden="false" customHeight="false" outlineLevel="0" collapsed="false">
      <c r="BS7496" s="96" t="n">
        <f aca="false">BR7496-2.5</f>
        <v>-2.5</v>
      </c>
    </row>
    <row r="7497" customFormat="false" ht="12" hidden="false" customHeight="false" outlineLevel="0" collapsed="false">
      <c r="BS7497" s="96" t="n">
        <f aca="false">BR7497-2.5</f>
        <v>-2.5</v>
      </c>
    </row>
    <row r="7498" customFormat="false" ht="12" hidden="false" customHeight="false" outlineLevel="0" collapsed="false">
      <c r="BS7498" s="96" t="n">
        <f aca="false">BR7498-2.5</f>
        <v>-2.5</v>
      </c>
    </row>
    <row r="7499" customFormat="false" ht="12" hidden="false" customHeight="false" outlineLevel="0" collapsed="false">
      <c r="BS7499" s="96" t="n">
        <f aca="false">BR7499-2.5</f>
        <v>-2.5</v>
      </c>
    </row>
    <row r="7500" customFormat="false" ht="12" hidden="false" customHeight="false" outlineLevel="0" collapsed="false">
      <c r="BS7500" s="96" t="n">
        <f aca="false">BR7500-2.5</f>
        <v>-2.5</v>
      </c>
    </row>
    <row r="7501" customFormat="false" ht="12" hidden="false" customHeight="false" outlineLevel="0" collapsed="false">
      <c r="BS7501" s="96" t="n">
        <f aca="false">BR7501-2.5</f>
        <v>-2.5</v>
      </c>
    </row>
    <row r="7502" customFormat="false" ht="12" hidden="false" customHeight="false" outlineLevel="0" collapsed="false">
      <c r="BS7502" s="96" t="n">
        <f aca="false">BR7502-2.5</f>
        <v>-2.5</v>
      </c>
    </row>
    <row r="7503" customFormat="false" ht="12" hidden="false" customHeight="false" outlineLevel="0" collapsed="false">
      <c r="BS7503" s="96" t="n">
        <f aca="false">BR7503-2.5</f>
        <v>-2.5</v>
      </c>
    </row>
    <row r="7504" customFormat="false" ht="12" hidden="false" customHeight="false" outlineLevel="0" collapsed="false">
      <c r="BS7504" s="96" t="n">
        <f aca="false">BR7504-2.5</f>
        <v>-2.5</v>
      </c>
    </row>
    <row r="7505" customFormat="false" ht="12" hidden="false" customHeight="false" outlineLevel="0" collapsed="false">
      <c r="BS7505" s="96" t="n">
        <f aca="false">BR7505-2.5</f>
        <v>-2.5</v>
      </c>
    </row>
    <row r="7506" customFormat="false" ht="12" hidden="false" customHeight="false" outlineLevel="0" collapsed="false">
      <c r="BS7506" s="96" t="n">
        <f aca="false">BR7506-2.5</f>
        <v>-2.5</v>
      </c>
    </row>
    <row r="7507" customFormat="false" ht="12" hidden="false" customHeight="false" outlineLevel="0" collapsed="false">
      <c r="BS7507" s="96" t="n">
        <f aca="false">BR7507-2.5</f>
        <v>-2.5</v>
      </c>
    </row>
    <row r="7508" customFormat="false" ht="12" hidden="false" customHeight="false" outlineLevel="0" collapsed="false">
      <c r="BS7508" s="96" t="n">
        <f aca="false">BR7508-2.5</f>
        <v>-2.5</v>
      </c>
    </row>
    <row r="7509" customFormat="false" ht="12" hidden="false" customHeight="false" outlineLevel="0" collapsed="false">
      <c r="BS7509" s="96" t="n">
        <f aca="false">BR7509-2.5</f>
        <v>-2.5</v>
      </c>
    </row>
    <row r="7510" customFormat="false" ht="12" hidden="false" customHeight="false" outlineLevel="0" collapsed="false">
      <c r="BS7510" s="96" t="n">
        <f aca="false">BR7510-2.5</f>
        <v>-2.5</v>
      </c>
    </row>
    <row r="7511" customFormat="false" ht="12" hidden="false" customHeight="false" outlineLevel="0" collapsed="false">
      <c r="BS7511" s="96" t="n">
        <f aca="false">BR7511-2.5</f>
        <v>-2.5</v>
      </c>
    </row>
    <row r="7512" customFormat="false" ht="12" hidden="false" customHeight="false" outlineLevel="0" collapsed="false">
      <c r="BS7512" s="96" t="n">
        <f aca="false">BR7512-2.5</f>
        <v>-2.5</v>
      </c>
    </row>
    <row r="7513" customFormat="false" ht="12" hidden="false" customHeight="false" outlineLevel="0" collapsed="false">
      <c r="BS7513" s="96" t="n">
        <f aca="false">BR7513-2.5</f>
        <v>-2.5</v>
      </c>
    </row>
    <row r="7514" customFormat="false" ht="12" hidden="false" customHeight="false" outlineLevel="0" collapsed="false">
      <c r="BS7514" s="96" t="n">
        <f aca="false">BR7514-2.5</f>
        <v>-2.5</v>
      </c>
    </row>
    <row r="7515" customFormat="false" ht="12" hidden="false" customHeight="false" outlineLevel="0" collapsed="false">
      <c r="BS7515" s="96" t="n">
        <f aca="false">BR7515-2.5</f>
        <v>-2.5</v>
      </c>
    </row>
    <row r="7516" customFormat="false" ht="12" hidden="false" customHeight="false" outlineLevel="0" collapsed="false">
      <c r="BS7516" s="96" t="n">
        <f aca="false">BR7516-2.5</f>
        <v>-2.5</v>
      </c>
    </row>
    <row r="7517" customFormat="false" ht="12" hidden="false" customHeight="false" outlineLevel="0" collapsed="false">
      <c r="BS7517" s="96" t="n">
        <f aca="false">BR7517-2.5</f>
        <v>-2.5</v>
      </c>
    </row>
    <row r="7518" customFormat="false" ht="12" hidden="false" customHeight="false" outlineLevel="0" collapsed="false">
      <c r="BS7518" s="96" t="n">
        <f aca="false">BR7518-2.5</f>
        <v>-2.5</v>
      </c>
    </row>
    <row r="7519" customFormat="false" ht="12" hidden="false" customHeight="false" outlineLevel="0" collapsed="false">
      <c r="BS7519" s="96" t="n">
        <f aca="false">BR7519-2.5</f>
        <v>-2.5</v>
      </c>
    </row>
    <row r="7520" customFormat="false" ht="12" hidden="false" customHeight="false" outlineLevel="0" collapsed="false">
      <c r="BS7520" s="96" t="n">
        <f aca="false">BR7520-2.5</f>
        <v>-2.5</v>
      </c>
    </row>
    <row r="7521" customFormat="false" ht="12" hidden="false" customHeight="false" outlineLevel="0" collapsed="false">
      <c r="BS7521" s="96" t="n">
        <f aca="false">BR7521-2.5</f>
        <v>-2.5</v>
      </c>
    </row>
    <row r="7522" customFormat="false" ht="12" hidden="false" customHeight="false" outlineLevel="0" collapsed="false">
      <c r="BS7522" s="96" t="n">
        <f aca="false">BR7522-2.5</f>
        <v>-2.5</v>
      </c>
    </row>
    <row r="7523" customFormat="false" ht="12" hidden="false" customHeight="false" outlineLevel="0" collapsed="false">
      <c r="BS7523" s="96" t="n">
        <f aca="false">BR7523-2.5</f>
        <v>-2.5</v>
      </c>
    </row>
    <row r="7524" customFormat="false" ht="12" hidden="false" customHeight="false" outlineLevel="0" collapsed="false">
      <c r="BS7524" s="96" t="n">
        <f aca="false">BR7524-2.5</f>
        <v>-2.5</v>
      </c>
    </row>
    <row r="7525" customFormat="false" ht="12" hidden="false" customHeight="false" outlineLevel="0" collapsed="false">
      <c r="BS7525" s="96" t="n">
        <f aca="false">BR7525-2.5</f>
        <v>-2.5</v>
      </c>
    </row>
    <row r="7526" customFormat="false" ht="12" hidden="false" customHeight="false" outlineLevel="0" collapsed="false">
      <c r="BS7526" s="96" t="n">
        <f aca="false">BR7526-2.5</f>
        <v>-2.5</v>
      </c>
    </row>
    <row r="7527" customFormat="false" ht="12" hidden="false" customHeight="false" outlineLevel="0" collapsed="false">
      <c r="BS7527" s="96" t="n">
        <f aca="false">BR7527-2.5</f>
        <v>-2.5</v>
      </c>
    </row>
    <row r="7528" customFormat="false" ht="12" hidden="false" customHeight="false" outlineLevel="0" collapsed="false">
      <c r="BS7528" s="96" t="n">
        <f aca="false">BR7528-2.5</f>
        <v>-2.5</v>
      </c>
    </row>
    <row r="7529" customFormat="false" ht="12" hidden="false" customHeight="false" outlineLevel="0" collapsed="false">
      <c r="BS7529" s="96" t="n">
        <f aca="false">BR7529-2.5</f>
        <v>-2.5</v>
      </c>
    </row>
    <row r="7530" customFormat="false" ht="12" hidden="false" customHeight="false" outlineLevel="0" collapsed="false">
      <c r="BS7530" s="96" t="n">
        <f aca="false">BR7530-2.5</f>
        <v>-2.5</v>
      </c>
    </row>
    <row r="7531" customFormat="false" ht="12" hidden="false" customHeight="false" outlineLevel="0" collapsed="false">
      <c r="BS7531" s="96" t="n">
        <f aca="false">BR7531-2.5</f>
        <v>-2.5</v>
      </c>
    </row>
    <row r="7532" customFormat="false" ht="12" hidden="false" customHeight="false" outlineLevel="0" collapsed="false">
      <c r="BS7532" s="96" t="n">
        <f aca="false">BR7532-2.5</f>
        <v>-2.5</v>
      </c>
    </row>
    <row r="7533" customFormat="false" ht="12" hidden="false" customHeight="false" outlineLevel="0" collapsed="false">
      <c r="BS7533" s="96" t="n">
        <f aca="false">BR7533-2.5</f>
        <v>-2.5</v>
      </c>
    </row>
    <row r="7534" customFormat="false" ht="12" hidden="false" customHeight="false" outlineLevel="0" collapsed="false">
      <c r="BS7534" s="96" t="n">
        <f aca="false">BR7534-2.5</f>
        <v>-2.5</v>
      </c>
    </row>
    <row r="7535" customFormat="false" ht="12" hidden="false" customHeight="false" outlineLevel="0" collapsed="false">
      <c r="BS7535" s="96" t="n">
        <f aca="false">BR7535-2.5</f>
        <v>-2.5</v>
      </c>
    </row>
    <row r="7536" customFormat="false" ht="12" hidden="false" customHeight="false" outlineLevel="0" collapsed="false">
      <c r="BS7536" s="96" t="n">
        <f aca="false">BR7536-2.5</f>
        <v>-2.5</v>
      </c>
    </row>
    <row r="7537" customFormat="false" ht="12" hidden="false" customHeight="false" outlineLevel="0" collapsed="false">
      <c r="BS7537" s="96" t="n">
        <f aca="false">BR7537-2.5</f>
        <v>-2.5</v>
      </c>
    </row>
    <row r="7538" customFormat="false" ht="12" hidden="false" customHeight="false" outlineLevel="0" collapsed="false">
      <c r="BS7538" s="96" t="n">
        <f aca="false">BR7538-2.5</f>
        <v>-2.5</v>
      </c>
    </row>
    <row r="7539" customFormat="false" ht="12" hidden="false" customHeight="false" outlineLevel="0" collapsed="false">
      <c r="BS7539" s="96" t="n">
        <f aca="false">BR7539-2.5</f>
        <v>-2.5</v>
      </c>
    </row>
    <row r="7540" customFormat="false" ht="12" hidden="false" customHeight="false" outlineLevel="0" collapsed="false">
      <c r="BS7540" s="96" t="n">
        <f aca="false">BR7540-2.5</f>
        <v>-2.5</v>
      </c>
    </row>
    <row r="7541" customFormat="false" ht="12" hidden="false" customHeight="false" outlineLevel="0" collapsed="false">
      <c r="BS7541" s="96" t="n">
        <f aca="false">BR7541-2.5</f>
        <v>-2.5</v>
      </c>
    </row>
    <row r="7542" customFormat="false" ht="12" hidden="false" customHeight="false" outlineLevel="0" collapsed="false">
      <c r="BS7542" s="96" t="n">
        <f aca="false">BR7542-2.5</f>
        <v>-2.5</v>
      </c>
    </row>
    <row r="7543" customFormat="false" ht="12" hidden="false" customHeight="false" outlineLevel="0" collapsed="false">
      <c r="BS7543" s="96" t="n">
        <f aca="false">BR7543-2.5</f>
        <v>-2.5</v>
      </c>
    </row>
    <row r="7544" customFormat="false" ht="12" hidden="false" customHeight="false" outlineLevel="0" collapsed="false">
      <c r="BS7544" s="96" t="n">
        <f aca="false">BR7544-2.5</f>
        <v>-2.5</v>
      </c>
    </row>
    <row r="7545" customFormat="false" ht="12" hidden="false" customHeight="false" outlineLevel="0" collapsed="false">
      <c r="BS7545" s="96" t="n">
        <f aca="false">BR7545-2.5</f>
        <v>-2.5</v>
      </c>
    </row>
    <row r="7546" customFormat="false" ht="12" hidden="false" customHeight="false" outlineLevel="0" collapsed="false">
      <c r="BS7546" s="96" t="n">
        <f aca="false">BR7546-2.5</f>
        <v>-2.5</v>
      </c>
    </row>
    <row r="7547" customFormat="false" ht="12" hidden="false" customHeight="false" outlineLevel="0" collapsed="false">
      <c r="BS7547" s="96" t="n">
        <f aca="false">BR7547-2.5</f>
        <v>-2.5</v>
      </c>
    </row>
    <row r="7548" customFormat="false" ht="12" hidden="false" customHeight="false" outlineLevel="0" collapsed="false">
      <c r="BS7548" s="96" t="n">
        <f aca="false">BR7548-2.5</f>
        <v>-2.5</v>
      </c>
    </row>
    <row r="7549" customFormat="false" ht="12" hidden="false" customHeight="false" outlineLevel="0" collapsed="false">
      <c r="BS7549" s="96" t="n">
        <f aca="false">BR7549-2.5</f>
        <v>-2.5</v>
      </c>
    </row>
    <row r="7550" customFormat="false" ht="12" hidden="false" customHeight="false" outlineLevel="0" collapsed="false">
      <c r="BS7550" s="96" t="n">
        <f aca="false">BR7550-2.5</f>
        <v>-2.5</v>
      </c>
    </row>
    <row r="7551" customFormat="false" ht="12" hidden="false" customHeight="false" outlineLevel="0" collapsed="false">
      <c r="BS7551" s="96" t="n">
        <f aca="false">BR7551-2.5</f>
        <v>-2.5</v>
      </c>
    </row>
    <row r="7552" customFormat="false" ht="12" hidden="false" customHeight="false" outlineLevel="0" collapsed="false">
      <c r="BS7552" s="96" t="n">
        <f aca="false">BR7552-2.5</f>
        <v>-2.5</v>
      </c>
    </row>
    <row r="7553" customFormat="false" ht="12" hidden="false" customHeight="false" outlineLevel="0" collapsed="false">
      <c r="BS7553" s="96" t="n">
        <f aca="false">BR7553-2.5</f>
        <v>-2.5</v>
      </c>
    </row>
    <row r="7554" customFormat="false" ht="12" hidden="false" customHeight="false" outlineLevel="0" collapsed="false">
      <c r="BS7554" s="96" t="n">
        <f aca="false">BR7554-2.5</f>
        <v>-2.5</v>
      </c>
    </row>
    <row r="7555" customFormat="false" ht="12" hidden="false" customHeight="false" outlineLevel="0" collapsed="false">
      <c r="BS7555" s="96" t="n">
        <f aca="false">BR7555-2.5</f>
        <v>-2.5</v>
      </c>
    </row>
    <row r="7556" customFormat="false" ht="12" hidden="false" customHeight="false" outlineLevel="0" collapsed="false">
      <c r="BS7556" s="96" t="n">
        <f aca="false">BR7556-2.5</f>
        <v>-2.5</v>
      </c>
    </row>
    <row r="7557" customFormat="false" ht="12" hidden="false" customHeight="false" outlineLevel="0" collapsed="false">
      <c r="BS7557" s="96" t="n">
        <f aca="false">BR7557-2.5</f>
        <v>-2.5</v>
      </c>
    </row>
    <row r="7558" customFormat="false" ht="12" hidden="false" customHeight="false" outlineLevel="0" collapsed="false">
      <c r="BS7558" s="96" t="n">
        <f aca="false">BR7558-2.5</f>
        <v>-2.5</v>
      </c>
    </row>
    <row r="7559" customFormat="false" ht="12" hidden="false" customHeight="false" outlineLevel="0" collapsed="false">
      <c r="BS7559" s="96" t="n">
        <f aca="false">BR7559-2.5</f>
        <v>-2.5</v>
      </c>
    </row>
    <row r="7560" customFormat="false" ht="12" hidden="false" customHeight="false" outlineLevel="0" collapsed="false">
      <c r="BS7560" s="96" t="n">
        <f aca="false">BR7560-2.5</f>
        <v>-2.5</v>
      </c>
    </row>
    <row r="7561" customFormat="false" ht="12" hidden="false" customHeight="false" outlineLevel="0" collapsed="false">
      <c r="BS7561" s="96" t="n">
        <f aca="false">BR7561-2.5</f>
        <v>-2.5</v>
      </c>
    </row>
    <row r="7562" customFormat="false" ht="12" hidden="false" customHeight="false" outlineLevel="0" collapsed="false">
      <c r="BS7562" s="96" t="n">
        <f aca="false">BR7562-2.5</f>
        <v>-2.5</v>
      </c>
    </row>
    <row r="7563" customFormat="false" ht="12" hidden="false" customHeight="false" outlineLevel="0" collapsed="false">
      <c r="BS7563" s="96" t="n">
        <f aca="false">BR7563-2.5</f>
        <v>-2.5</v>
      </c>
    </row>
    <row r="7564" customFormat="false" ht="12" hidden="false" customHeight="false" outlineLevel="0" collapsed="false">
      <c r="BS7564" s="96" t="n">
        <f aca="false">BR7564-2.5</f>
        <v>-2.5</v>
      </c>
    </row>
    <row r="7565" customFormat="false" ht="12" hidden="false" customHeight="false" outlineLevel="0" collapsed="false">
      <c r="BS7565" s="96" t="n">
        <f aca="false">BR7565-2.5</f>
        <v>-2.5</v>
      </c>
    </row>
    <row r="7566" customFormat="false" ht="12" hidden="false" customHeight="false" outlineLevel="0" collapsed="false">
      <c r="BS7566" s="96" t="n">
        <f aca="false">BR7566-2.5</f>
        <v>-2.5</v>
      </c>
    </row>
    <row r="7567" customFormat="false" ht="12" hidden="false" customHeight="false" outlineLevel="0" collapsed="false">
      <c r="BS7567" s="96" t="n">
        <f aca="false">BR7567-2.5</f>
        <v>-2.5</v>
      </c>
    </row>
    <row r="7568" customFormat="false" ht="12" hidden="false" customHeight="false" outlineLevel="0" collapsed="false">
      <c r="BS7568" s="96" t="n">
        <f aca="false">BR7568-2.5</f>
        <v>-2.5</v>
      </c>
    </row>
    <row r="7569" customFormat="false" ht="12" hidden="false" customHeight="false" outlineLevel="0" collapsed="false">
      <c r="BS7569" s="96" t="n">
        <f aca="false">BR7569-2.5</f>
        <v>-2.5</v>
      </c>
    </row>
    <row r="7570" customFormat="false" ht="12" hidden="false" customHeight="false" outlineLevel="0" collapsed="false">
      <c r="BS7570" s="96" t="n">
        <f aca="false">BR7570-2.5</f>
        <v>-2.5</v>
      </c>
    </row>
    <row r="7571" customFormat="false" ht="12" hidden="false" customHeight="false" outlineLevel="0" collapsed="false">
      <c r="BS7571" s="96" t="n">
        <f aca="false">BR7571-2.5</f>
        <v>-2.5</v>
      </c>
    </row>
    <row r="7572" customFormat="false" ht="12" hidden="false" customHeight="false" outlineLevel="0" collapsed="false">
      <c r="BS7572" s="96" t="n">
        <f aca="false">BR7572-2.5</f>
        <v>-2.5</v>
      </c>
    </row>
    <row r="7573" customFormat="false" ht="12" hidden="false" customHeight="false" outlineLevel="0" collapsed="false">
      <c r="BS7573" s="96" t="n">
        <f aca="false">BR7573-2.5</f>
        <v>-2.5</v>
      </c>
    </row>
    <row r="7574" customFormat="false" ht="12" hidden="false" customHeight="false" outlineLevel="0" collapsed="false">
      <c r="BS7574" s="96" t="n">
        <f aca="false">BR7574-2.5</f>
        <v>-2.5</v>
      </c>
    </row>
    <row r="7575" customFormat="false" ht="12" hidden="false" customHeight="false" outlineLevel="0" collapsed="false">
      <c r="BS7575" s="96" t="n">
        <f aca="false">BR7575-2.5</f>
        <v>-2.5</v>
      </c>
    </row>
    <row r="7576" customFormat="false" ht="12" hidden="false" customHeight="false" outlineLevel="0" collapsed="false">
      <c r="BS7576" s="96" t="n">
        <f aca="false">BR7576-2.5</f>
        <v>-2.5</v>
      </c>
    </row>
    <row r="7577" customFormat="false" ht="12" hidden="false" customHeight="false" outlineLevel="0" collapsed="false">
      <c r="BS7577" s="96" t="n">
        <f aca="false">BR7577-2.5</f>
        <v>-2.5</v>
      </c>
    </row>
    <row r="7578" customFormat="false" ht="12" hidden="false" customHeight="false" outlineLevel="0" collapsed="false">
      <c r="BS7578" s="96" t="n">
        <f aca="false">BR7578-2.5</f>
        <v>-2.5</v>
      </c>
    </row>
    <row r="7579" customFormat="false" ht="12" hidden="false" customHeight="false" outlineLevel="0" collapsed="false">
      <c r="BS7579" s="96" t="n">
        <f aca="false">BR7579-2.5</f>
        <v>-2.5</v>
      </c>
    </row>
    <row r="7580" customFormat="false" ht="12" hidden="false" customHeight="false" outlineLevel="0" collapsed="false">
      <c r="BS7580" s="96" t="n">
        <f aca="false">BR7580-2.5</f>
        <v>-2.5</v>
      </c>
    </row>
    <row r="7581" customFormat="false" ht="12" hidden="false" customHeight="false" outlineLevel="0" collapsed="false">
      <c r="BS7581" s="96" t="n">
        <f aca="false">BR7581-2.5</f>
        <v>-2.5</v>
      </c>
    </row>
    <row r="7582" customFormat="false" ht="12" hidden="false" customHeight="false" outlineLevel="0" collapsed="false">
      <c r="BS7582" s="96" t="n">
        <f aca="false">BR7582-2.5</f>
        <v>-2.5</v>
      </c>
    </row>
    <row r="7583" customFormat="false" ht="12" hidden="false" customHeight="false" outlineLevel="0" collapsed="false">
      <c r="BS7583" s="96" t="n">
        <f aca="false">BR7583-2.5</f>
        <v>-2.5</v>
      </c>
    </row>
    <row r="7584" customFormat="false" ht="12" hidden="false" customHeight="false" outlineLevel="0" collapsed="false">
      <c r="BS7584" s="96" t="n">
        <f aca="false">BR7584-2.5</f>
        <v>-2.5</v>
      </c>
    </row>
    <row r="7585" customFormat="false" ht="12" hidden="false" customHeight="false" outlineLevel="0" collapsed="false">
      <c r="BS7585" s="96" t="n">
        <f aca="false">BR7585-2.5</f>
        <v>-2.5</v>
      </c>
    </row>
    <row r="7586" customFormat="false" ht="12" hidden="false" customHeight="false" outlineLevel="0" collapsed="false">
      <c r="BS7586" s="96" t="n">
        <f aca="false">BR7586-2.5</f>
        <v>-2.5</v>
      </c>
    </row>
    <row r="7587" customFormat="false" ht="12" hidden="false" customHeight="false" outlineLevel="0" collapsed="false">
      <c r="BS7587" s="96" t="n">
        <f aca="false">BR7587-2.5</f>
        <v>-2.5</v>
      </c>
    </row>
    <row r="7588" customFormat="false" ht="12" hidden="false" customHeight="false" outlineLevel="0" collapsed="false">
      <c r="BS7588" s="96" t="n">
        <f aca="false">BR7588-2.5</f>
        <v>-2.5</v>
      </c>
    </row>
    <row r="7589" customFormat="false" ht="12" hidden="false" customHeight="false" outlineLevel="0" collapsed="false">
      <c r="BS7589" s="96" t="n">
        <f aca="false">BR7589-2.5</f>
        <v>-2.5</v>
      </c>
    </row>
    <row r="7590" customFormat="false" ht="12" hidden="false" customHeight="false" outlineLevel="0" collapsed="false">
      <c r="BS7590" s="96" t="n">
        <f aca="false">BR7590-2.5</f>
        <v>-2.5</v>
      </c>
    </row>
    <row r="7591" customFormat="false" ht="12" hidden="false" customHeight="false" outlineLevel="0" collapsed="false">
      <c r="BS7591" s="96" t="n">
        <f aca="false">BR7591-2.5</f>
        <v>-2.5</v>
      </c>
    </row>
    <row r="7592" customFormat="false" ht="12" hidden="false" customHeight="false" outlineLevel="0" collapsed="false">
      <c r="BS7592" s="96" t="n">
        <f aca="false">BR7592-2.5</f>
        <v>-2.5</v>
      </c>
    </row>
    <row r="7593" customFormat="false" ht="12" hidden="false" customHeight="false" outlineLevel="0" collapsed="false">
      <c r="BS7593" s="96" t="n">
        <f aca="false">BR7593-2.5</f>
        <v>-2.5</v>
      </c>
    </row>
    <row r="7594" customFormat="false" ht="12" hidden="false" customHeight="false" outlineLevel="0" collapsed="false">
      <c r="BS7594" s="96" t="n">
        <f aca="false">BR7594-2.5</f>
        <v>-2.5</v>
      </c>
    </row>
    <row r="7595" customFormat="false" ht="12" hidden="false" customHeight="false" outlineLevel="0" collapsed="false">
      <c r="BS7595" s="96" t="n">
        <f aca="false">BR7595-2.5</f>
        <v>-2.5</v>
      </c>
    </row>
    <row r="7596" customFormat="false" ht="12" hidden="false" customHeight="false" outlineLevel="0" collapsed="false">
      <c r="BS7596" s="96" t="n">
        <f aca="false">BR7596-2.5</f>
        <v>-2.5</v>
      </c>
    </row>
    <row r="7597" customFormat="false" ht="12" hidden="false" customHeight="false" outlineLevel="0" collapsed="false">
      <c r="BS7597" s="96" t="n">
        <f aca="false">BR7597-2.5</f>
        <v>-2.5</v>
      </c>
    </row>
    <row r="7598" customFormat="false" ht="12" hidden="false" customHeight="false" outlineLevel="0" collapsed="false">
      <c r="BS7598" s="96" t="n">
        <f aca="false">BR7598-2.5</f>
        <v>-2.5</v>
      </c>
    </row>
    <row r="7599" customFormat="false" ht="12" hidden="false" customHeight="false" outlineLevel="0" collapsed="false">
      <c r="BS7599" s="96" t="n">
        <f aca="false">BR7599-2.5</f>
        <v>-2.5</v>
      </c>
    </row>
    <row r="7600" customFormat="false" ht="12" hidden="false" customHeight="false" outlineLevel="0" collapsed="false">
      <c r="BS7600" s="96" t="n">
        <f aca="false">BR7600-2.5</f>
        <v>-2.5</v>
      </c>
    </row>
    <row r="7601" customFormat="false" ht="12" hidden="false" customHeight="false" outlineLevel="0" collapsed="false">
      <c r="BS7601" s="96" t="n">
        <f aca="false">BR7601-2.5</f>
        <v>-2.5</v>
      </c>
    </row>
    <row r="7602" customFormat="false" ht="12" hidden="false" customHeight="false" outlineLevel="0" collapsed="false">
      <c r="BS7602" s="96" t="n">
        <f aca="false">BR7602-2.5</f>
        <v>-2.5</v>
      </c>
    </row>
    <row r="7603" customFormat="false" ht="12" hidden="false" customHeight="false" outlineLevel="0" collapsed="false">
      <c r="BS7603" s="96" t="n">
        <f aca="false">BR7603-2.5</f>
        <v>-2.5</v>
      </c>
    </row>
    <row r="7604" customFormat="false" ht="12" hidden="false" customHeight="false" outlineLevel="0" collapsed="false">
      <c r="BS7604" s="96" t="n">
        <f aca="false">BR7604-2.5</f>
        <v>-2.5</v>
      </c>
    </row>
    <row r="7605" customFormat="false" ht="12" hidden="false" customHeight="false" outlineLevel="0" collapsed="false">
      <c r="BS7605" s="96" t="n">
        <f aca="false">BR7605-2.5</f>
        <v>-2.5</v>
      </c>
    </row>
    <row r="7606" customFormat="false" ht="12" hidden="false" customHeight="false" outlineLevel="0" collapsed="false">
      <c r="BS7606" s="96" t="n">
        <f aca="false">BR7606-2.5</f>
        <v>-2.5</v>
      </c>
    </row>
    <row r="7607" customFormat="false" ht="12" hidden="false" customHeight="false" outlineLevel="0" collapsed="false">
      <c r="BS7607" s="96" t="n">
        <f aca="false">BR7607-2.5</f>
        <v>-2.5</v>
      </c>
    </row>
    <row r="7608" customFormat="false" ht="12" hidden="false" customHeight="false" outlineLevel="0" collapsed="false">
      <c r="BS7608" s="96" t="n">
        <f aca="false">BR7608-2.5</f>
        <v>-2.5</v>
      </c>
    </row>
    <row r="7609" customFormat="false" ht="12" hidden="false" customHeight="false" outlineLevel="0" collapsed="false">
      <c r="BS7609" s="96" t="n">
        <f aca="false">BR7609-2.5</f>
        <v>-2.5</v>
      </c>
    </row>
    <row r="7610" customFormat="false" ht="12" hidden="false" customHeight="false" outlineLevel="0" collapsed="false">
      <c r="BS7610" s="96" t="n">
        <f aca="false">BR7610-2.5</f>
        <v>-2.5</v>
      </c>
    </row>
    <row r="7611" customFormat="false" ht="12" hidden="false" customHeight="false" outlineLevel="0" collapsed="false">
      <c r="BS7611" s="96" t="n">
        <f aca="false">BR7611-2.5</f>
        <v>-2.5</v>
      </c>
    </row>
    <row r="7612" customFormat="false" ht="12" hidden="false" customHeight="false" outlineLevel="0" collapsed="false">
      <c r="BS7612" s="96" t="n">
        <f aca="false">BR7612-2.5</f>
        <v>-2.5</v>
      </c>
    </row>
    <row r="7613" customFormat="false" ht="12" hidden="false" customHeight="false" outlineLevel="0" collapsed="false">
      <c r="BS7613" s="96" t="n">
        <f aca="false">BR7613-2.5</f>
        <v>-2.5</v>
      </c>
    </row>
    <row r="7614" customFormat="false" ht="12" hidden="false" customHeight="false" outlineLevel="0" collapsed="false">
      <c r="BS7614" s="96" t="n">
        <f aca="false">BR7614-2.5</f>
        <v>-2.5</v>
      </c>
    </row>
    <row r="7615" customFormat="false" ht="12" hidden="false" customHeight="false" outlineLevel="0" collapsed="false">
      <c r="BS7615" s="96" t="n">
        <f aca="false">BR7615-2.5</f>
        <v>-2.5</v>
      </c>
    </row>
    <row r="7616" customFormat="false" ht="12" hidden="false" customHeight="false" outlineLevel="0" collapsed="false">
      <c r="BS7616" s="96" t="n">
        <f aca="false">BR7616-2.5</f>
        <v>-2.5</v>
      </c>
    </row>
    <row r="7617" customFormat="false" ht="12" hidden="false" customHeight="false" outlineLevel="0" collapsed="false">
      <c r="BS7617" s="96" t="n">
        <f aca="false">BR7617-2.5</f>
        <v>-2.5</v>
      </c>
    </row>
    <row r="7618" customFormat="false" ht="12" hidden="false" customHeight="false" outlineLevel="0" collapsed="false">
      <c r="BS7618" s="96" t="n">
        <f aca="false">BR7618-2.5</f>
        <v>-2.5</v>
      </c>
    </row>
    <row r="7619" customFormat="false" ht="12" hidden="false" customHeight="false" outlineLevel="0" collapsed="false">
      <c r="BS7619" s="96" t="n">
        <f aca="false">BR7619-2.5</f>
        <v>-2.5</v>
      </c>
    </row>
    <row r="7620" customFormat="false" ht="12" hidden="false" customHeight="false" outlineLevel="0" collapsed="false">
      <c r="BS7620" s="96" t="n">
        <f aca="false">BR7620-2.5</f>
        <v>-2.5</v>
      </c>
    </row>
    <row r="7621" customFormat="false" ht="12" hidden="false" customHeight="false" outlineLevel="0" collapsed="false">
      <c r="BS7621" s="96" t="n">
        <f aca="false">BR7621-2.5</f>
        <v>-2.5</v>
      </c>
    </row>
    <row r="7622" customFormat="false" ht="12" hidden="false" customHeight="false" outlineLevel="0" collapsed="false">
      <c r="BS7622" s="96" t="n">
        <f aca="false">BR7622-2.5</f>
        <v>-2.5</v>
      </c>
    </row>
    <row r="7623" customFormat="false" ht="12" hidden="false" customHeight="false" outlineLevel="0" collapsed="false">
      <c r="BS7623" s="96" t="n">
        <f aca="false">BR7623-2.5</f>
        <v>-2.5</v>
      </c>
    </row>
    <row r="7624" customFormat="false" ht="12" hidden="false" customHeight="false" outlineLevel="0" collapsed="false">
      <c r="BS7624" s="96" t="n">
        <f aca="false">BR7624-2.5</f>
        <v>-2.5</v>
      </c>
    </row>
    <row r="7625" customFormat="false" ht="12" hidden="false" customHeight="false" outlineLevel="0" collapsed="false">
      <c r="BS7625" s="96" t="n">
        <f aca="false">BR7625-2.5</f>
        <v>-2.5</v>
      </c>
    </row>
    <row r="7626" customFormat="false" ht="12" hidden="false" customHeight="false" outlineLevel="0" collapsed="false">
      <c r="BS7626" s="96" t="n">
        <f aca="false">BR7626-2.5</f>
        <v>-2.5</v>
      </c>
    </row>
    <row r="7627" customFormat="false" ht="12" hidden="false" customHeight="false" outlineLevel="0" collapsed="false">
      <c r="BS7627" s="96" t="n">
        <f aca="false">BR7627-2.5</f>
        <v>-2.5</v>
      </c>
    </row>
    <row r="7628" customFormat="false" ht="12" hidden="false" customHeight="false" outlineLevel="0" collapsed="false">
      <c r="BS7628" s="96" t="n">
        <f aca="false">BR7628-2.5</f>
        <v>-2.5</v>
      </c>
    </row>
    <row r="7629" customFormat="false" ht="12" hidden="false" customHeight="false" outlineLevel="0" collapsed="false">
      <c r="BS7629" s="96" t="n">
        <f aca="false">BR7629-2.5</f>
        <v>-2.5</v>
      </c>
    </row>
    <row r="7630" customFormat="false" ht="12" hidden="false" customHeight="false" outlineLevel="0" collapsed="false">
      <c r="BS7630" s="96" t="n">
        <f aca="false">BR7630-2.5</f>
        <v>-2.5</v>
      </c>
    </row>
    <row r="7631" customFormat="false" ht="12" hidden="false" customHeight="false" outlineLevel="0" collapsed="false">
      <c r="BS7631" s="96" t="n">
        <f aca="false">BR7631-2.5</f>
        <v>-2.5</v>
      </c>
    </row>
    <row r="7632" customFormat="false" ht="12" hidden="false" customHeight="false" outlineLevel="0" collapsed="false">
      <c r="BS7632" s="96" t="n">
        <f aca="false">BR7632-2.5</f>
        <v>-2.5</v>
      </c>
    </row>
    <row r="7633" customFormat="false" ht="12" hidden="false" customHeight="false" outlineLevel="0" collapsed="false">
      <c r="BS7633" s="96" t="n">
        <f aca="false">BR7633-2.5</f>
        <v>-2.5</v>
      </c>
    </row>
    <row r="7634" customFormat="false" ht="12" hidden="false" customHeight="false" outlineLevel="0" collapsed="false">
      <c r="BS7634" s="96" t="n">
        <f aca="false">BR7634-2.5</f>
        <v>-2.5</v>
      </c>
    </row>
    <row r="7635" customFormat="false" ht="12" hidden="false" customHeight="false" outlineLevel="0" collapsed="false">
      <c r="BS7635" s="96" t="n">
        <f aca="false">BR7635-2.5</f>
        <v>-2.5</v>
      </c>
    </row>
    <row r="7636" customFormat="false" ht="12" hidden="false" customHeight="false" outlineLevel="0" collapsed="false">
      <c r="BS7636" s="96" t="n">
        <f aca="false">BR7636-2.5</f>
        <v>-2.5</v>
      </c>
    </row>
    <row r="7637" customFormat="false" ht="12" hidden="false" customHeight="false" outlineLevel="0" collapsed="false">
      <c r="BS7637" s="96" t="n">
        <f aca="false">BR7637-2.5</f>
        <v>-2.5</v>
      </c>
    </row>
    <row r="7638" customFormat="false" ht="12" hidden="false" customHeight="false" outlineLevel="0" collapsed="false">
      <c r="BS7638" s="96" t="n">
        <f aca="false">BR7638-2.5</f>
        <v>-2.5</v>
      </c>
    </row>
    <row r="7639" customFormat="false" ht="12" hidden="false" customHeight="false" outlineLevel="0" collapsed="false">
      <c r="BS7639" s="96" t="n">
        <f aca="false">BR7639-2.5</f>
        <v>-2.5</v>
      </c>
    </row>
    <row r="7640" customFormat="false" ht="12" hidden="false" customHeight="false" outlineLevel="0" collapsed="false">
      <c r="BS7640" s="96" t="n">
        <f aca="false">BR7640-2.5</f>
        <v>-2.5</v>
      </c>
    </row>
    <row r="7641" customFormat="false" ht="12" hidden="false" customHeight="false" outlineLevel="0" collapsed="false">
      <c r="BS7641" s="96" t="n">
        <f aca="false">BR7641-2.5</f>
        <v>-2.5</v>
      </c>
    </row>
    <row r="7642" customFormat="false" ht="12" hidden="false" customHeight="false" outlineLevel="0" collapsed="false">
      <c r="BS7642" s="96" t="n">
        <f aca="false">BR7642-2.5</f>
        <v>-2.5</v>
      </c>
    </row>
    <row r="7643" customFormat="false" ht="12" hidden="false" customHeight="false" outlineLevel="0" collapsed="false">
      <c r="BS7643" s="96" t="n">
        <f aca="false">BR7643-2.5</f>
        <v>-2.5</v>
      </c>
    </row>
    <row r="7644" customFormat="false" ht="12" hidden="false" customHeight="false" outlineLevel="0" collapsed="false">
      <c r="BS7644" s="96" t="n">
        <f aca="false">BR7644-2.5</f>
        <v>-2.5</v>
      </c>
    </row>
    <row r="7645" customFormat="false" ht="12" hidden="false" customHeight="false" outlineLevel="0" collapsed="false">
      <c r="BS7645" s="96" t="n">
        <f aca="false">BR7645-2.5</f>
        <v>-2.5</v>
      </c>
    </row>
    <row r="7646" customFormat="false" ht="12" hidden="false" customHeight="false" outlineLevel="0" collapsed="false">
      <c r="BS7646" s="96" t="n">
        <f aca="false">BR7646-2.5</f>
        <v>-2.5</v>
      </c>
    </row>
    <row r="7647" customFormat="false" ht="12" hidden="false" customHeight="false" outlineLevel="0" collapsed="false">
      <c r="BS7647" s="96" t="n">
        <f aca="false">BR7647-2.5</f>
        <v>-2.5</v>
      </c>
    </row>
    <row r="7648" customFormat="false" ht="12" hidden="false" customHeight="false" outlineLevel="0" collapsed="false">
      <c r="BS7648" s="96" t="n">
        <f aca="false">BR7648-2.5</f>
        <v>-2.5</v>
      </c>
    </row>
    <row r="7649" customFormat="false" ht="12" hidden="false" customHeight="false" outlineLevel="0" collapsed="false">
      <c r="BS7649" s="96" t="n">
        <f aca="false">BR7649-2.5</f>
        <v>-2.5</v>
      </c>
    </row>
    <row r="7650" customFormat="false" ht="12" hidden="false" customHeight="false" outlineLevel="0" collapsed="false">
      <c r="BS7650" s="96" t="n">
        <f aca="false">BR7650-2.5</f>
        <v>-2.5</v>
      </c>
    </row>
    <row r="7651" customFormat="false" ht="12" hidden="false" customHeight="false" outlineLevel="0" collapsed="false">
      <c r="BS7651" s="96" t="n">
        <f aca="false">BR7651-2.5</f>
        <v>-2.5</v>
      </c>
    </row>
    <row r="7652" customFormat="false" ht="12" hidden="false" customHeight="false" outlineLevel="0" collapsed="false">
      <c r="BS7652" s="96" t="n">
        <f aca="false">BR7652-2.5</f>
        <v>-2.5</v>
      </c>
    </row>
    <row r="7653" customFormat="false" ht="12" hidden="false" customHeight="false" outlineLevel="0" collapsed="false">
      <c r="BS7653" s="96" t="n">
        <f aca="false">BR7653-2.5</f>
        <v>-2.5</v>
      </c>
    </row>
    <row r="7654" customFormat="false" ht="12" hidden="false" customHeight="false" outlineLevel="0" collapsed="false">
      <c r="BS7654" s="96" t="n">
        <f aca="false">BR7654-2.5</f>
        <v>-2.5</v>
      </c>
    </row>
    <row r="7655" customFormat="false" ht="12" hidden="false" customHeight="false" outlineLevel="0" collapsed="false">
      <c r="BS7655" s="96" t="n">
        <f aca="false">BR7655-2.5</f>
        <v>-2.5</v>
      </c>
    </row>
    <row r="7656" customFormat="false" ht="12" hidden="false" customHeight="false" outlineLevel="0" collapsed="false">
      <c r="BS7656" s="96" t="n">
        <f aca="false">BR7656-2.5</f>
        <v>-2.5</v>
      </c>
    </row>
    <row r="7657" customFormat="false" ht="12" hidden="false" customHeight="false" outlineLevel="0" collapsed="false">
      <c r="BS7657" s="96" t="n">
        <f aca="false">BR7657-2.5</f>
        <v>-2.5</v>
      </c>
    </row>
    <row r="7658" customFormat="false" ht="12" hidden="false" customHeight="false" outlineLevel="0" collapsed="false">
      <c r="BS7658" s="96" t="n">
        <f aca="false">BR7658-2.5</f>
        <v>-2.5</v>
      </c>
    </row>
    <row r="7659" customFormat="false" ht="12" hidden="false" customHeight="false" outlineLevel="0" collapsed="false">
      <c r="BS7659" s="96" t="n">
        <f aca="false">BR7659-2.5</f>
        <v>-2.5</v>
      </c>
    </row>
    <row r="7660" customFormat="false" ht="12" hidden="false" customHeight="false" outlineLevel="0" collapsed="false">
      <c r="BS7660" s="96" t="n">
        <f aca="false">BR7660-2.5</f>
        <v>-2.5</v>
      </c>
    </row>
    <row r="7661" customFormat="false" ht="12" hidden="false" customHeight="false" outlineLevel="0" collapsed="false">
      <c r="BS7661" s="96" t="n">
        <f aca="false">BR7661-2.5</f>
        <v>-2.5</v>
      </c>
    </row>
    <row r="7662" customFormat="false" ht="12" hidden="false" customHeight="false" outlineLevel="0" collapsed="false">
      <c r="BS7662" s="96" t="n">
        <f aca="false">BR7662-2.5</f>
        <v>-2.5</v>
      </c>
    </row>
    <row r="7663" customFormat="false" ht="12" hidden="false" customHeight="false" outlineLevel="0" collapsed="false">
      <c r="BS7663" s="96" t="n">
        <f aca="false">BR7663-2.5</f>
        <v>-2.5</v>
      </c>
    </row>
    <row r="7664" customFormat="false" ht="12" hidden="false" customHeight="false" outlineLevel="0" collapsed="false">
      <c r="BS7664" s="96" t="n">
        <f aca="false">BR7664-2.5</f>
        <v>-2.5</v>
      </c>
    </row>
    <row r="7665" customFormat="false" ht="12" hidden="false" customHeight="false" outlineLevel="0" collapsed="false">
      <c r="BS7665" s="96" t="n">
        <f aca="false">BR7665-2.5</f>
        <v>-2.5</v>
      </c>
    </row>
    <row r="7666" customFormat="false" ht="12" hidden="false" customHeight="false" outlineLevel="0" collapsed="false">
      <c r="BS7666" s="96" t="n">
        <f aca="false">BR7666-2.5</f>
        <v>-2.5</v>
      </c>
    </row>
    <row r="7667" customFormat="false" ht="12" hidden="false" customHeight="false" outlineLevel="0" collapsed="false">
      <c r="BS7667" s="96" t="n">
        <f aca="false">BR7667-2.5</f>
        <v>-2.5</v>
      </c>
    </row>
    <row r="7668" customFormat="false" ht="12" hidden="false" customHeight="false" outlineLevel="0" collapsed="false">
      <c r="BS7668" s="96" t="n">
        <f aca="false">BR7668-2.5</f>
        <v>-2.5</v>
      </c>
    </row>
    <row r="7669" customFormat="false" ht="12" hidden="false" customHeight="false" outlineLevel="0" collapsed="false">
      <c r="BS7669" s="96" t="n">
        <f aca="false">BR7669-2.5</f>
        <v>-2.5</v>
      </c>
    </row>
    <row r="7670" customFormat="false" ht="12" hidden="false" customHeight="false" outlineLevel="0" collapsed="false">
      <c r="BS7670" s="96" t="n">
        <f aca="false">BR7670-2.5</f>
        <v>-2.5</v>
      </c>
    </row>
    <row r="7671" customFormat="false" ht="12" hidden="false" customHeight="false" outlineLevel="0" collapsed="false">
      <c r="BS7671" s="96" t="n">
        <f aca="false">BR7671-2.5</f>
        <v>-2.5</v>
      </c>
    </row>
    <row r="7672" customFormat="false" ht="12" hidden="false" customHeight="false" outlineLevel="0" collapsed="false">
      <c r="BS7672" s="96" t="n">
        <f aca="false">BR7672-2.5</f>
        <v>-2.5</v>
      </c>
    </row>
    <row r="7673" customFormat="false" ht="12" hidden="false" customHeight="false" outlineLevel="0" collapsed="false">
      <c r="BS7673" s="96" t="n">
        <f aca="false">BR7673-2.5</f>
        <v>-2.5</v>
      </c>
    </row>
    <row r="7674" customFormat="false" ht="12" hidden="false" customHeight="false" outlineLevel="0" collapsed="false">
      <c r="BS7674" s="96" t="n">
        <f aca="false">BR7674-2.5</f>
        <v>-2.5</v>
      </c>
    </row>
    <row r="7675" customFormat="false" ht="12" hidden="false" customHeight="false" outlineLevel="0" collapsed="false">
      <c r="BS7675" s="96" t="n">
        <f aca="false">BR7675-2.5</f>
        <v>-2.5</v>
      </c>
    </row>
    <row r="7676" customFormat="false" ht="12" hidden="false" customHeight="false" outlineLevel="0" collapsed="false">
      <c r="BS7676" s="96" t="n">
        <f aca="false">BR7676-2.5</f>
        <v>-2.5</v>
      </c>
    </row>
    <row r="7677" customFormat="false" ht="12" hidden="false" customHeight="false" outlineLevel="0" collapsed="false">
      <c r="BS7677" s="96" t="n">
        <f aca="false">BR7677-2.5</f>
        <v>-2.5</v>
      </c>
    </row>
    <row r="7678" customFormat="false" ht="12" hidden="false" customHeight="false" outlineLevel="0" collapsed="false">
      <c r="BS7678" s="96" t="n">
        <f aca="false">BR7678-2.5</f>
        <v>-2.5</v>
      </c>
    </row>
    <row r="7679" customFormat="false" ht="12" hidden="false" customHeight="false" outlineLevel="0" collapsed="false">
      <c r="BS7679" s="96" t="n">
        <f aca="false">BR7679-2.5</f>
        <v>-2.5</v>
      </c>
    </row>
    <row r="7680" customFormat="false" ht="12" hidden="false" customHeight="false" outlineLevel="0" collapsed="false">
      <c r="BS7680" s="96" t="n">
        <f aca="false">BR7680-2.5</f>
        <v>-2.5</v>
      </c>
    </row>
    <row r="7681" customFormat="false" ht="12" hidden="false" customHeight="false" outlineLevel="0" collapsed="false">
      <c r="BS7681" s="96" t="n">
        <f aca="false">BR7681-2.5</f>
        <v>-2.5</v>
      </c>
    </row>
    <row r="7682" customFormat="false" ht="12" hidden="false" customHeight="false" outlineLevel="0" collapsed="false">
      <c r="BS7682" s="96" t="n">
        <f aca="false">BR7682-2.5</f>
        <v>-2.5</v>
      </c>
    </row>
    <row r="7683" customFormat="false" ht="12" hidden="false" customHeight="false" outlineLevel="0" collapsed="false">
      <c r="BS7683" s="96" t="n">
        <f aca="false">BR7683-2.5</f>
        <v>-2.5</v>
      </c>
    </row>
    <row r="7684" customFormat="false" ht="12" hidden="false" customHeight="false" outlineLevel="0" collapsed="false">
      <c r="BS7684" s="96" t="n">
        <f aca="false">BR7684-2.5</f>
        <v>-2.5</v>
      </c>
    </row>
    <row r="7685" customFormat="false" ht="12" hidden="false" customHeight="false" outlineLevel="0" collapsed="false">
      <c r="BS7685" s="96" t="n">
        <f aca="false">BR7685-2.5</f>
        <v>-2.5</v>
      </c>
    </row>
    <row r="7686" customFormat="false" ht="12" hidden="false" customHeight="false" outlineLevel="0" collapsed="false">
      <c r="BS7686" s="96" t="n">
        <f aca="false">BR7686-2.5</f>
        <v>-2.5</v>
      </c>
    </row>
    <row r="7687" customFormat="false" ht="12" hidden="false" customHeight="false" outlineLevel="0" collapsed="false">
      <c r="BS7687" s="96" t="n">
        <f aca="false">BR7687-2.5</f>
        <v>-2.5</v>
      </c>
    </row>
    <row r="7688" customFormat="false" ht="12" hidden="false" customHeight="false" outlineLevel="0" collapsed="false">
      <c r="BS7688" s="96" t="n">
        <f aca="false">BR7688-2.5</f>
        <v>-2.5</v>
      </c>
    </row>
    <row r="7689" customFormat="false" ht="12" hidden="false" customHeight="false" outlineLevel="0" collapsed="false">
      <c r="BS7689" s="96" t="n">
        <f aca="false">BR7689-2.5</f>
        <v>-2.5</v>
      </c>
    </row>
    <row r="7690" customFormat="false" ht="12" hidden="false" customHeight="false" outlineLevel="0" collapsed="false">
      <c r="BS7690" s="96" t="n">
        <f aca="false">BR7690-2.5</f>
        <v>-2.5</v>
      </c>
    </row>
    <row r="7691" customFormat="false" ht="12" hidden="false" customHeight="false" outlineLevel="0" collapsed="false">
      <c r="BS7691" s="96" t="n">
        <f aca="false">BR7691-2.5</f>
        <v>-2.5</v>
      </c>
    </row>
    <row r="7692" customFormat="false" ht="12" hidden="false" customHeight="false" outlineLevel="0" collapsed="false">
      <c r="BS7692" s="96" t="n">
        <f aca="false">BR7692-2.5</f>
        <v>-2.5</v>
      </c>
    </row>
    <row r="7693" customFormat="false" ht="12" hidden="false" customHeight="false" outlineLevel="0" collapsed="false">
      <c r="BS7693" s="96" t="n">
        <f aca="false">BR7693-2.5</f>
        <v>-2.5</v>
      </c>
    </row>
    <row r="7694" customFormat="false" ht="12" hidden="false" customHeight="false" outlineLevel="0" collapsed="false">
      <c r="BS7694" s="96" t="n">
        <f aca="false">BR7694-2.5</f>
        <v>-2.5</v>
      </c>
    </row>
    <row r="7695" customFormat="false" ht="12" hidden="false" customHeight="false" outlineLevel="0" collapsed="false">
      <c r="BS7695" s="96" t="n">
        <f aca="false">BR7695-2.5</f>
        <v>-2.5</v>
      </c>
    </row>
    <row r="7696" customFormat="false" ht="12" hidden="false" customHeight="false" outlineLevel="0" collapsed="false">
      <c r="BS7696" s="96" t="n">
        <f aca="false">BR7696-2.5</f>
        <v>-2.5</v>
      </c>
    </row>
    <row r="7697" customFormat="false" ht="12" hidden="false" customHeight="false" outlineLevel="0" collapsed="false">
      <c r="BS7697" s="96" t="n">
        <f aca="false">BR7697-2.5</f>
        <v>-2.5</v>
      </c>
    </row>
    <row r="7698" customFormat="false" ht="12" hidden="false" customHeight="false" outlineLevel="0" collapsed="false">
      <c r="BS7698" s="96" t="n">
        <f aca="false">BR7698-2.5</f>
        <v>-2.5</v>
      </c>
    </row>
    <row r="7699" customFormat="false" ht="12" hidden="false" customHeight="false" outlineLevel="0" collapsed="false">
      <c r="BS7699" s="96" t="n">
        <f aca="false">BR7699-2.5</f>
        <v>-2.5</v>
      </c>
    </row>
    <row r="7700" customFormat="false" ht="12" hidden="false" customHeight="false" outlineLevel="0" collapsed="false">
      <c r="BS7700" s="96" t="n">
        <f aca="false">BR7700-2.5</f>
        <v>-2.5</v>
      </c>
    </row>
    <row r="7701" customFormat="false" ht="12" hidden="false" customHeight="false" outlineLevel="0" collapsed="false">
      <c r="BS7701" s="96" t="n">
        <f aca="false">BR7701-2.5</f>
        <v>-2.5</v>
      </c>
    </row>
    <row r="7702" customFormat="false" ht="12" hidden="false" customHeight="false" outlineLevel="0" collapsed="false">
      <c r="BS7702" s="96" t="n">
        <f aca="false">BR7702-2.5</f>
        <v>-2.5</v>
      </c>
    </row>
    <row r="7703" customFormat="false" ht="12" hidden="false" customHeight="false" outlineLevel="0" collapsed="false">
      <c r="BS7703" s="96" t="n">
        <f aca="false">BR7703-2.5</f>
        <v>-2.5</v>
      </c>
    </row>
    <row r="7704" customFormat="false" ht="12" hidden="false" customHeight="false" outlineLevel="0" collapsed="false">
      <c r="BS7704" s="96" t="n">
        <f aca="false">BR7704-2.5</f>
        <v>-2.5</v>
      </c>
    </row>
    <row r="7705" customFormat="false" ht="12" hidden="false" customHeight="false" outlineLevel="0" collapsed="false">
      <c r="BS7705" s="96" t="n">
        <f aca="false">BR7705-2.5</f>
        <v>-2.5</v>
      </c>
    </row>
    <row r="7706" customFormat="false" ht="12" hidden="false" customHeight="false" outlineLevel="0" collapsed="false">
      <c r="BS7706" s="96" t="n">
        <f aca="false">BR7706-2.5</f>
        <v>-2.5</v>
      </c>
    </row>
    <row r="7707" customFormat="false" ht="12" hidden="false" customHeight="false" outlineLevel="0" collapsed="false">
      <c r="BS7707" s="96" t="n">
        <f aca="false">BR7707-2.5</f>
        <v>-2.5</v>
      </c>
    </row>
    <row r="7708" customFormat="false" ht="12" hidden="false" customHeight="false" outlineLevel="0" collapsed="false">
      <c r="BS7708" s="96" t="n">
        <f aca="false">BR7708-2.5</f>
        <v>-2.5</v>
      </c>
    </row>
    <row r="7709" customFormat="false" ht="12" hidden="false" customHeight="false" outlineLevel="0" collapsed="false">
      <c r="BS7709" s="96" t="n">
        <f aca="false">BR7709-2.5</f>
        <v>-2.5</v>
      </c>
    </row>
    <row r="7710" customFormat="false" ht="12" hidden="false" customHeight="false" outlineLevel="0" collapsed="false">
      <c r="BS7710" s="96" t="n">
        <f aca="false">BR7710-2.5</f>
        <v>-2.5</v>
      </c>
    </row>
    <row r="7711" customFormat="false" ht="12" hidden="false" customHeight="false" outlineLevel="0" collapsed="false">
      <c r="BS7711" s="96" t="n">
        <f aca="false">BR7711-2.5</f>
        <v>-2.5</v>
      </c>
    </row>
    <row r="7712" customFormat="false" ht="12" hidden="false" customHeight="false" outlineLevel="0" collapsed="false">
      <c r="BS7712" s="96" t="n">
        <f aca="false">BR7712-2.5</f>
        <v>-2.5</v>
      </c>
    </row>
    <row r="7713" customFormat="false" ht="12" hidden="false" customHeight="false" outlineLevel="0" collapsed="false">
      <c r="BS7713" s="96" t="n">
        <f aca="false">BR7713-2.5</f>
        <v>-2.5</v>
      </c>
    </row>
    <row r="7714" customFormat="false" ht="12" hidden="false" customHeight="false" outlineLevel="0" collapsed="false">
      <c r="BS7714" s="96" t="n">
        <f aca="false">BR7714-2.5</f>
        <v>-2.5</v>
      </c>
    </row>
    <row r="7715" customFormat="false" ht="12" hidden="false" customHeight="false" outlineLevel="0" collapsed="false">
      <c r="BS7715" s="96" t="n">
        <f aca="false">BR7715-2.5</f>
        <v>-2.5</v>
      </c>
    </row>
    <row r="7716" customFormat="false" ht="12" hidden="false" customHeight="false" outlineLevel="0" collapsed="false">
      <c r="BS7716" s="96" t="n">
        <f aca="false">BR7716-2.5</f>
        <v>-2.5</v>
      </c>
    </row>
    <row r="7717" customFormat="false" ht="12" hidden="false" customHeight="false" outlineLevel="0" collapsed="false">
      <c r="BS7717" s="96" t="n">
        <f aca="false">BR7717-2.5</f>
        <v>-2.5</v>
      </c>
    </row>
    <row r="7718" customFormat="false" ht="12" hidden="false" customHeight="false" outlineLevel="0" collapsed="false">
      <c r="BS7718" s="96" t="n">
        <f aca="false">BR7718-2.5</f>
        <v>-2.5</v>
      </c>
    </row>
    <row r="7719" customFormat="false" ht="12" hidden="false" customHeight="false" outlineLevel="0" collapsed="false">
      <c r="BS7719" s="96" t="n">
        <f aca="false">BR7719-2.5</f>
        <v>-2.5</v>
      </c>
    </row>
    <row r="7720" customFormat="false" ht="12" hidden="false" customHeight="false" outlineLevel="0" collapsed="false">
      <c r="BS7720" s="96" t="n">
        <f aca="false">BR7720-2.5</f>
        <v>-2.5</v>
      </c>
    </row>
    <row r="7721" customFormat="false" ht="12" hidden="false" customHeight="false" outlineLevel="0" collapsed="false">
      <c r="BS7721" s="96" t="n">
        <f aca="false">BR7721-2.5</f>
        <v>-2.5</v>
      </c>
    </row>
    <row r="7722" customFormat="false" ht="12" hidden="false" customHeight="false" outlineLevel="0" collapsed="false">
      <c r="BS7722" s="96" t="n">
        <f aca="false">BR7722-2.5</f>
        <v>-2.5</v>
      </c>
    </row>
    <row r="7723" customFormat="false" ht="12" hidden="false" customHeight="false" outlineLevel="0" collapsed="false">
      <c r="BS7723" s="96" t="n">
        <f aca="false">BR7723-2.5</f>
        <v>-2.5</v>
      </c>
    </row>
    <row r="7724" customFormat="false" ht="12" hidden="false" customHeight="false" outlineLevel="0" collapsed="false">
      <c r="BS7724" s="96" t="n">
        <f aca="false">BR7724-2.5</f>
        <v>-2.5</v>
      </c>
    </row>
    <row r="7725" customFormat="false" ht="12" hidden="false" customHeight="false" outlineLevel="0" collapsed="false">
      <c r="BS7725" s="96" t="n">
        <f aca="false">BR7725-2.5</f>
        <v>-2.5</v>
      </c>
    </row>
    <row r="7726" customFormat="false" ht="12" hidden="false" customHeight="false" outlineLevel="0" collapsed="false">
      <c r="BS7726" s="96" t="n">
        <f aca="false">BR7726-2.5</f>
        <v>-2.5</v>
      </c>
    </row>
    <row r="7727" customFormat="false" ht="12" hidden="false" customHeight="false" outlineLevel="0" collapsed="false">
      <c r="BS7727" s="96" t="n">
        <f aca="false">BR7727-2.5</f>
        <v>-2.5</v>
      </c>
    </row>
    <row r="7728" customFormat="false" ht="12" hidden="false" customHeight="false" outlineLevel="0" collapsed="false">
      <c r="BS7728" s="96" t="n">
        <f aca="false">BR7728-2.5</f>
        <v>-2.5</v>
      </c>
    </row>
    <row r="7729" customFormat="false" ht="12" hidden="false" customHeight="false" outlineLevel="0" collapsed="false">
      <c r="BS7729" s="96" t="n">
        <f aca="false">BR7729-2.5</f>
        <v>-2.5</v>
      </c>
    </row>
    <row r="7730" customFormat="false" ht="12" hidden="false" customHeight="false" outlineLevel="0" collapsed="false">
      <c r="BS7730" s="96" t="n">
        <f aca="false">BR7730-2.5</f>
        <v>-2.5</v>
      </c>
    </row>
    <row r="7731" customFormat="false" ht="12" hidden="false" customHeight="false" outlineLevel="0" collapsed="false">
      <c r="BS7731" s="96" t="n">
        <f aca="false">BR7731-2.5</f>
        <v>-2.5</v>
      </c>
    </row>
    <row r="7732" customFormat="false" ht="12" hidden="false" customHeight="false" outlineLevel="0" collapsed="false">
      <c r="BS7732" s="96" t="n">
        <f aca="false">BR7732-2.5</f>
        <v>-2.5</v>
      </c>
    </row>
    <row r="7733" customFormat="false" ht="12" hidden="false" customHeight="false" outlineLevel="0" collapsed="false">
      <c r="BS7733" s="96" t="n">
        <f aca="false">BR7733-2.5</f>
        <v>-2.5</v>
      </c>
    </row>
    <row r="7734" customFormat="false" ht="12" hidden="false" customHeight="false" outlineLevel="0" collapsed="false">
      <c r="BS7734" s="96" t="n">
        <f aca="false">BR7734-2.5</f>
        <v>-2.5</v>
      </c>
    </row>
    <row r="7735" customFormat="false" ht="12" hidden="false" customHeight="false" outlineLevel="0" collapsed="false">
      <c r="BS7735" s="96" t="n">
        <f aca="false">BR7735-2.5</f>
        <v>-2.5</v>
      </c>
    </row>
    <row r="7736" customFormat="false" ht="12" hidden="false" customHeight="false" outlineLevel="0" collapsed="false">
      <c r="BS7736" s="96" t="n">
        <f aca="false">BR7736-2.5</f>
        <v>-2.5</v>
      </c>
    </row>
    <row r="7737" customFormat="false" ht="12" hidden="false" customHeight="false" outlineLevel="0" collapsed="false">
      <c r="BS7737" s="96" t="n">
        <f aca="false">BR7737-2.5</f>
        <v>-2.5</v>
      </c>
    </row>
    <row r="7738" customFormat="false" ht="12" hidden="false" customHeight="false" outlineLevel="0" collapsed="false">
      <c r="BS7738" s="96" t="n">
        <f aca="false">BR7738-2.5</f>
        <v>-2.5</v>
      </c>
    </row>
    <row r="7739" customFormat="false" ht="12" hidden="false" customHeight="false" outlineLevel="0" collapsed="false">
      <c r="BS7739" s="96" t="n">
        <f aca="false">BR7739-2.5</f>
        <v>-2.5</v>
      </c>
    </row>
    <row r="7740" customFormat="false" ht="12" hidden="false" customHeight="false" outlineLevel="0" collapsed="false">
      <c r="BS7740" s="96" t="n">
        <f aca="false">BR7740-2.5</f>
        <v>-2.5</v>
      </c>
    </row>
    <row r="7741" customFormat="false" ht="12" hidden="false" customHeight="false" outlineLevel="0" collapsed="false">
      <c r="BS7741" s="96" t="n">
        <f aca="false">BR7741-2.5</f>
        <v>-2.5</v>
      </c>
    </row>
    <row r="7742" customFormat="false" ht="12" hidden="false" customHeight="false" outlineLevel="0" collapsed="false">
      <c r="BS7742" s="96" t="n">
        <f aca="false">BR7742-2.5</f>
        <v>-2.5</v>
      </c>
    </row>
    <row r="7743" customFormat="false" ht="12" hidden="false" customHeight="false" outlineLevel="0" collapsed="false">
      <c r="BS7743" s="96" t="n">
        <f aca="false">BR7743-2.5</f>
        <v>-2.5</v>
      </c>
    </row>
    <row r="7744" customFormat="false" ht="12" hidden="false" customHeight="false" outlineLevel="0" collapsed="false">
      <c r="BS7744" s="96" t="n">
        <f aca="false">BR7744-2.5</f>
        <v>-2.5</v>
      </c>
    </row>
    <row r="7745" customFormat="false" ht="12" hidden="false" customHeight="false" outlineLevel="0" collapsed="false">
      <c r="BS7745" s="96" t="n">
        <f aca="false">BR7745-2.5</f>
        <v>-2.5</v>
      </c>
    </row>
    <row r="7746" customFormat="false" ht="12" hidden="false" customHeight="false" outlineLevel="0" collapsed="false">
      <c r="BS7746" s="96" t="n">
        <f aca="false">BR7746-2.5</f>
        <v>-2.5</v>
      </c>
    </row>
    <row r="7747" customFormat="false" ht="12" hidden="false" customHeight="false" outlineLevel="0" collapsed="false">
      <c r="BS7747" s="96" t="n">
        <f aca="false">BR7747-2.5</f>
        <v>-2.5</v>
      </c>
    </row>
    <row r="7748" customFormat="false" ht="12" hidden="false" customHeight="false" outlineLevel="0" collapsed="false">
      <c r="BS7748" s="96" t="n">
        <f aca="false">BR7748-2.5</f>
        <v>-2.5</v>
      </c>
    </row>
    <row r="7749" customFormat="false" ht="12" hidden="false" customHeight="false" outlineLevel="0" collapsed="false">
      <c r="BS7749" s="96" t="n">
        <f aca="false">BR7749-2.5</f>
        <v>-2.5</v>
      </c>
    </row>
    <row r="7750" customFormat="false" ht="12" hidden="false" customHeight="false" outlineLevel="0" collapsed="false">
      <c r="BS7750" s="96" t="n">
        <f aca="false">BR7750-2.5</f>
        <v>-2.5</v>
      </c>
    </row>
    <row r="7751" customFormat="false" ht="12" hidden="false" customHeight="false" outlineLevel="0" collapsed="false">
      <c r="BS7751" s="96" t="n">
        <f aca="false">BR7751-2.5</f>
        <v>-2.5</v>
      </c>
    </row>
    <row r="7752" customFormat="false" ht="12" hidden="false" customHeight="false" outlineLevel="0" collapsed="false">
      <c r="BS7752" s="96" t="n">
        <f aca="false">BR7752-2.5</f>
        <v>-2.5</v>
      </c>
    </row>
    <row r="7753" customFormat="false" ht="12" hidden="false" customHeight="false" outlineLevel="0" collapsed="false">
      <c r="BS7753" s="96" t="n">
        <f aca="false">BR7753-2.5</f>
        <v>-2.5</v>
      </c>
    </row>
    <row r="7754" customFormat="false" ht="12" hidden="false" customHeight="false" outlineLevel="0" collapsed="false">
      <c r="BS7754" s="96" t="n">
        <f aca="false">BR7754-2.5</f>
        <v>-2.5</v>
      </c>
    </row>
    <row r="7755" customFormat="false" ht="12" hidden="false" customHeight="false" outlineLevel="0" collapsed="false">
      <c r="BS7755" s="96" t="n">
        <f aca="false">BR7755-2.5</f>
        <v>-2.5</v>
      </c>
    </row>
    <row r="7756" customFormat="false" ht="12" hidden="false" customHeight="false" outlineLevel="0" collapsed="false">
      <c r="BS7756" s="96" t="n">
        <f aca="false">BR7756-2.5</f>
        <v>-2.5</v>
      </c>
    </row>
    <row r="7757" customFormat="false" ht="12" hidden="false" customHeight="false" outlineLevel="0" collapsed="false">
      <c r="BS7757" s="96" t="n">
        <f aca="false">BR7757-2.5</f>
        <v>-2.5</v>
      </c>
    </row>
    <row r="7758" customFormat="false" ht="12" hidden="false" customHeight="false" outlineLevel="0" collapsed="false">
      <c r="BS7758" s="96" t="n">
        <f aca="false">BR7758-2.5</f>
        <v>-2.5</v>
      </c>
    </row>
    <row r="7759" customFormat="false" ht="12" hidden="false" customHeight="false" outlineLevel="0" collapsed="false">
      <c r="BS7759" s="96" t="n">
        <f aca="false">BR7759-2.5</f>
        <v>-2.5</v>
      </c>
    </row>
    <row r="7760" customFormat="false" ht="12" hidden="false" customHeight="false" outlineLevel="0" collapsed="false">
      <c r="BS7760" s="96" t="n">
        <f aca="false">BR7760-2.5</f>
        <v>-2.5</v>
      </c>
    </row>
    <row r="7761" customFormat="false" ht="12" hidden="false" customHeight="false" outlineLevel="0" collapsed="false">
      <c r="BS7761" s="96" t="n">
        <f aca="false">BR7761-2.5</f>
        <v>-2.5</v>
      </c>
    </row>
    <row r="7762" customFormat="false" ht="12" hidden="false" customHeight="false" outlineLevel="0" collapsed="false">
      <c r="BS7762" s="96" t="n">
        <f aca="false">BR7762-2.5</f>
        <v>-2.5</v>
      </c>
    </row>
    <row r="7763" customFormat="false" ht="12" hidden="false" customHeight="false" outlineLevel="0" collapsed="false">
      <c r="BS7763" s="96" t="n">
        <f aca="false">BR7763-2.5</f>
        <v>-2.5</v>
      </c>
    </row>
    <row r="7764" customFormat="false" ht="12" hidden="false" customHeight="false" outlineLevel="0" collapsed="false">
      <c r="BS7764" s="96" t="n">
        <f aca="false">BR7764-2.5</f>
        <v>-2.5</v>
      </c>
    </row>
    <row r="7765" customFormat="false" ht="12" hidden="false" customHeight="false" outlineLevel="0" collapsed="false">
      <c r="BS7765" s="96" t="n">
        <f aca="false">BR7765-2.5</f>
        <v>-2.5</v>
      </c>
    </row>
    <row r="7766" customFormat="false" ht="12" hidden="false" customHeight="false" outlineLevel="0" collapsed="false">
      <c r="BS7766" s="96" t="n">
        <f aca="false">BR7766-2.5</f>
        <v>-2.5</v>
      </c>
    </row>
    <row r="7767" customFormat="false" ht="12" hidden="false" customHeight="false" outlineLevel="0" collapsed="false">
      <c r="BS7767" s="96" t="n">
        <f aca="false">BR7767-2.5</f>
        <v>-2.5</v>
      </c>
    </row>
    <row r="7768" customFormat="false" ht="12" hidden="false" customHeight="false" outlineLevel="0" collapsed="false">
      <c r="BS7768" s="96" t="n">
        <f aca="false">BR7768-2.5</f>
        <v>-2.5</v>
      </c>
    </row>
    <row r="7769" customFormat="false" ht="12" hidden="false" customHeight="false" outlineLevel="0" collapsed="false">
      <c r="BS7769" s="96" t="n">
        <f aca="false">BR7769-2.5</f>
        <v>-2.5</v>
      </c>
    </row>
    <row r="7770" customFormat="false" ht="12" hidden="false" customHeight="false" outlineLevel="0" collapsed="false">
      <c r="BS7770" s="96" t="n">
        <f aca="false">BR7770-2.5</f>
        <v>-2.5</v>
      </c>
    </row>
    <row r="7771" customFormat="false" ht="12" hidden="false" customHeight="false" outlineLevel="0" collapsed="false">
      <c r="BS7771" s="96" t="n">
        <f aca="false">BR7771-2.5</f>
        <v>-2.5</v>
      </c>
    </row>
    <row r="7772" customFormat="false" ht="12" hidden="false" customHeight="false" outlineLevel="0" collapsed="false">
      <c r="BS7772" s="96" t="n">
        <f aca="false">BR7772-2.5</f>
        <v>-2.5</v>
      </c>
    </row>
    <row r="7773" customFormat="false" ht="12" hidden="false" customHeight="false" outlineLevel="0" collapsed="false">
      <c r="BS7773" s="96" t="n">
        <f aca="false">BR7773-2.5</f>
        <v>-2.5</v>
      </c>
    </row>
    <row r="7774" customFormat="false" ht="12" hidden="false" customHeight="false" outlineLevel="0" collapsed="false">
      <c r="BS7774" s="96" t="n">
        <f aca="false">BR7774-2.5</f>
        <v>-2.5</v>
      </c>
    </row>
    <row r="7775" customFormat="false" ht="12" hidden="false" customHeight="false" outlineLevel="0" collapsed="false">
      <c r="BS7775" s="96" t="n">
        <f aca="false">BR7775-2.5</f>
        <v>-2.5</v>
      </c>
    </row>
    <row r="7776" customFormat="false" ht="12" hidden="false" customHeight="false" outlineLevel="0" collapsed="false">
      <c r="BS7776" s="96" t="n">
        <f aca="false">BR7776-2.5</f>
        <v>-2.5</v>
      </c>
    </row>
    <row r="7777" customFormat="false" ht="12" hidden="false" customHeight="false" outlineLevel="0" collapsed="false">
      <c r="BS7777" s="96" t="n">
        <f aca="false">BR7777-2.5</f>
        <v>-2.5</v>
      </c>
    </row>
    <row r="7778" customFormat="false" ht="12" hidden="false" customHeight="false" outlineLevel="0" collapsed="false">
      <c r="BS7778" s="96" t="n">
        <f aca="false">BR7778-2.5</f>
        <v>-2.5</v>
      </c>
    </row>
    <row r="7779" customFormat="false" ht="12" hidden="false" customHeight="false" outlineLevel="0" collapsed="false">
      <c r="BS7779" s="96" t="n">
        <f aca="false">BR7779-2.5</f>
        <v>-2.5</v>
      </c>
    </row>
    <row r="7780" customFormat="false" ht="12" hidden="false" customHeight="false" outlineLevel="0" collapsed="false">
      <c r="BS7780" s="96" t="n">
        <f aca="false">BR7780-2.5</f>
        <v>-2.5</v>
      </c>
    </row>
    <row r="7781" customFormat="false" ht="12" hidden="false" customHeight="false" outlineLevel="0" collapsed="false">
      <c r="BS7781" s="96" t="n">
        <f aca="false">BR7781-2.5</f>
        <v>-2.5</v>
      </c>
    </row>
    <row r="7782" customFormat="false" ht="12" hidden="false" customHeight="false" outlineLevel="0" collapsed="false">
      <c r="BS7782" s="96" t="n">
        <f aca="false">BR7782-2.5</f>
        <v>-2.5</v>
      </c>
    </row>
    <row r="7783" customFormat="false" ht="12" hidden="false" customHeight="false" outlineLevel="0" collapsed="false">
      <c r="BS7783" s="96" t="n">
        <f aca="false">BR7783-2.5</f>
        <v>-2.5</v>
      </c>
    </row>
    <row r="7784" customFormat="false" ht="12" hidden="false" customHeight="false" outlineLevel="0" collapsed="false">
      <c r="BS7784" s="96" t="n">
        <f aca="false">BR7784-2.5</f>
        <v>-2.5</v>
      </c>
    </row>
    <row r="7785" customFormat="false" ht="12" hidden="false" customHeight="false" outlineLevel="0" collapsed="false">
      <c r="BS7785" s="96" t="n">
        <f aca="false">BR7785-2.5</f>
        <v>-2.5</v>
      </c>
    </row>
    <row r="7786" customFormat="false" ht="12" hidden="false" customHeight="false" outlineLevel="0" collapsed="false">
      <c r="BS7786" s="96" t="n">
        <f aca="false">BR7786-2.5</f>
        <v>-2.5</v>
      </c>
    </row>
    <row r="7787" customFormat="false" ht="12" hidden="false" customHeight="false" outlineLevel="0" collapsed="false">
      <c r="BS7787" s="96" t="n">
        <f aca="false">BR7787-2.5</f>
        <v>-2.5</v>
      </c>
    </row>
    <row r="7788" customFormat="false" ht="12" hidden="false" customHeight="false" outlineLevel="0" collapsed="false">
      <c r="BS7788" s="96" t="n">
        <f aca="false">BR7788-2.5</f>
        <v>-2.5</v>
      </c>
    </row>
    <row r="7789" customFormat="false" ht="12" hidden="false" customHeight="false" outlineLevel="0" collapsed="false">
      <c r="BS7789" s="96" t="n">
        <f aca="false">BR7789-2.5</f>
        <v>-2.5</v>
      </c>
    </row>
    <row r="7790" customFormat="false" ht="12" hidden="false" customHeight="false" outlineLevel="0" collapsed="false">
      <c r="BS7790" s="96" t="n">
        <f aca="false">BR7790-2.5</f>
        <v>-2.5</v>
      </c>
    </row>
    <row r="7791" customFormat="false" ht="12" hidden="false" customHeight="false" outlineLevel="0" collapsed="false">
      <c r="BS7791" s="96" t="n">
        <f aca="false">BR7791-2.5</f>
        <v>-2.5</v>
      </c>
    </row>
    <row r="7792" customFormat="false" ht="12" hidden="false" customHeight="false" outlineLevel="0" collapsed="false">
      <c r="BS7792" s="96" t="n">
        <f aca="false">BR7792-2.5</f>
        <v>-2.5</v>
      </c>
    </row>
    <row r="7793" customFormat="false" ht="12" hidden="false" customHeight="false" outlineLevel="0" collapsed="false">
      <c r="BS7793" s="96" t="n">
        <f aca="false">BR7793-2.5</f>
        <v>-2.5</v>
      </c>
    </row>
    <row r="7794" customFormat="false" ht="12" hidden="false" customHeight="false" outlineLevel="0" collapsed="false">
      <c r="BS7794" s="96" t="n">
        <f aca="false">BR7794-2.5</f>
        <v>-2.5</v>
      </c>
    </row>
    <row r="7795" customFormat="false" ht="12" hidden="false" customHeight="false" outlineLevel="0" collapsed="false">
      <c r="BS7795" s="96" t="n">
        <f aca="false">BR7795-2.5</f>
        <v>-2.5</v>
      </c>
    </row>
    <row r="7796" customFormat="false" ht="12" hidden="false" customHeight="false" outlineLevel="0" collapsed="false">
      <c r="BS7796" s="96" t="n">
        <f aca="false">BR7796-2.5</f>
        <v>-2.5</v>
      </c>
    </row>
    <row r="7797" customFormat="false" ht="12" hidden="false" customHeight="false" outlineLevel="0" collapsed="false">
      <c r="BS7797" s="96" t="n">
        <f aca="false">BR7797-2.5</f>
        <v>-2.5</v>
      </c>
    </row>
    <row r="7798" customFormat="false" ht="12" hidden="false" customHeight="false" outlineLevel="0" collapsed="false">
      <c r="BS7798" s="96" t="n">
        <f aca="false">BR7798-2.5</f>
        <v>-2.5</v>
      </c>
    </row>
    <row r="7799" customFormat="false" ht="12" hidden="false" customHeight="false" outlineLevel="0" collapsed="false">
      <c r="BS7799" s="96" t="n">
        <f aca="false">BR7799-2.5</f>
        <v>-2.5</v>
      </c>
    </row>
    <row r="7800" customFormat="false" ht="12" hidden="false" customHeight="false" outlineLevel="0" collapsed="false">
      <c r="BS7800" s="96" t="n">
        <f aca="false">BR7800-2.5</f>
        <v>-2.5</v>
      </c>
    </row>
    <row r="7801" customFormat="false" ht="12" hidden="false" customHeight="false" outlineLevel="0" collapsed="false">
      <c r="BS7801" s="96" t="n">
        <f aca="false">BR7801-2.5</f>
        <v>-2.5</v>
      </c>
    </row>
    <row r="7802" customFormat="false" ht="12" hidden="false" customHeight="false" outlineLevel="0" collapsed="false">
      <c r="BS7802" s="96" t="n">
        <f aca="false">BR7802-2.5</f>
        <v>-2.5</v>
      </c>
    </row>
    <row r="7803" customFormat="false" ht="12" hidden="false" customHeight="false" outlineLevel="0" collapsed="false">
      <c r="BS7803" s="96" t="n">
        <f aca="false">BR7803-2.5</f>
        <v>-2.5</v>
      </c>
    </row>
    <row r="7804" customFormat="false" ht="12" hidden="false" customHeight="false" outlineLevel="0" collapsed="false">
      <c r="BS7804" s="96" t="n">
        <f aca="false">BR7804-2.5</f>
        <v>-2.5</v>
      </c>
    </row>
    <row r="7805" customFormat="false" ht="12" hidden="false" customHeight="false" outlineLevel="0" collapsed="false">
      <c r="BS7805" s="96" t="n">
        <f aca="false">BR7805-2.5</f>
        <v>-2.5</v>
      </c>
    </row>
    <row r="7806" customFormat="false" ht="12" hidden="false" customHeight="false" outlineLevel="0" collapsed="false">
      <c r="BS7806" s="96" t="n">
        <f aca="false">BR7806-2.5</f>
        <v>-2.5</v>
      </c>
    </row>
    <row r="7807" customFormat="false" ht="12" hidden="false" customHeight="false" outlineLevel="0" collapsed="false">
      <c r="BS7807" s="96" t="n">
        <f aca="false">BR7807-2.5</f>
        <v>-2.5</v>
      </c>
    </row>
    <row r="7808" customFormat="false" ht="12" hidden="false" customHeight="false" outlineLevel="0" collapsed="false">
      <c r="BS7808" s="96" t="n">
        <f aca="false">BR7808-2.5</f>
        <v>-2.5</v>
      </c>
    </row>
    <row r="7809" customFormat="false" ht="12" hidden="false" customHeight="false" outlineLevel="0" collapsed="false">
      <c r="BS7809" s="96" t="n">
        <f aca="false">BR7809-2.5</f>
        <v>-2.5</v>
      </c>
    </row>
    <row r="7810" customFormat="false" ht="12" hidden="false" customHeight="false" outlineLevel="0" collapsed="false">
      <c r="BS7810" s="96" t="n">
        <f aca="false">BR7810-2.5</f>
        <v>-2.5</v>
      </c>
    </row>
    <row r="7811" customFormat="false" ht="12" hidden="false" customHeight="false" outlineLevel="0" collapsed="false">
      <c r="BS7811" s="96" t="n">
        <f aca="false">BR7811-2.5</f>
        <v>-2.5</v>
      </c>
    </row>
    <row r="7812" customFormat="false" ht="12" hidden="false" customHeight="false" outlineLevel="0" collapsed="false">
      <c r="BS7812" s="96" t="n">
        <f aca="false">BR7812-2.5</f>
        <v>-2.5</v>
      </c>
    </row>
    <row r="7813" customFormat="false" ht="12" hidden="false" customHeight="false" outlineLevel="0" collapsed="false">
      <c r="BS7813" s="96" t="n">
        <f aca="false">BR7813-2.5</f>
        <v>-2.5</v>
      </c>
    </row>
    <row r="7814" customFormat="false" ht="12" hidden="false" customHeight="false" outlineLevel="0" collapsed="false">
      <c r="BS7814" s="96" t="n">
        <f aca="false">BR7814-2.5</f>
        <v>-2.5</v>
      </c>
    </row>
    <row r="7815" customFormat="false" ht="12" hidden="false" customHeight="false" outlineLevel="0" collapsed="false">
      <c r="BS7815" s="96" t="n">
        <f aca="false">BR7815-2.5</f>
        <v>-2.5</v>
      </c>
    </row>
    <row r="7816" customFormat="false" ht="12" hidden="false" customHeight="false" outlineLevel="0" collapsed="false">
      <c r="BS7816" s="96" t="n">
        <f aca="false">BR7816-2.5</f>
        <v>-2.5</v>
      </c>
    </row>
    <row r="7817" customFormat="false" ht="12" hidden="false" customHeight="false" outlineLevel="0" collapsed="false">
      <c r="BS7817" s="96" t="n">
        <f aca="false">BR7817-2.5</f>
        <v>-2.5</v>
      </c>
    </row>
    <row r="7818" customFormat="false" ht="12" hidden="false" customHeight="false" outlineLevel="0" collapsed="false">
      <c r="BS7818" s="96" t="n">
        <f aca="false">BR7818-2.5</f>
        <v>-2.5</v>
      </c>
    </row>
    <row r="7819" customFormat="false" ht="12" hidden="false" customHeight="false" outlineLevel="0" collapsed="false">
      <c r="BS7819" s="96" t="n">
        <f aca="false">BR7819-2.5</f>
        <v>-2.5</v>
      </c>
    </row>
    <row r="7820" customFormat="false" ht="12" hidden="false" customHeight="false" outlineLevel="0" collapsed="false">
      <c r="BS7820" s="96" t="n">
        <f aca="false">BR7820-2.5</f>
        <v>-2.5</v>
      </c>
    </row>
    <row r="7821" customFormat="false" ht="12" hidden="false" customHeight="false" outlineLevel="0" collapsed="false">
      <c r="BS7821" s="96" t="n">
        <f aca="false">BR7821-2.5</f>
        <v>-2.5</v>
      </c>
    </row>
    <row r="7822" customFormat="false" ht="12" hidden="false" customHeight="false" outlineLevel="0" collapsed="false">
      <c r="BS7822" s="96" t="n">
        <f aca="false">BR7822-2.5</f>
        <v>-2.5</v>
      </c>
    </row>
    <row r="7823" customFormat="false" ht="12" hidden="false" customHeight="false" outlineLevel="0" collapsed="false">
      <c r="BS7823" s="96" t="n">
        <f aca="false">BR7823-2.5</f>
        <v>-2.5</v>
      </c>
    </row>
    <row r="7824" customFormat="false" ht="12" hidden="false" customHeight="false" outlineLevel="0" collapsed="false">
      <c r="BS7824" s="96" t="n">
        <f aca="false">BR7824-2.5</f>
        <v>-2.5</v>
      </c>
    </row>
    <row r="7825" customFormat="false" ht="12" hidden="false" customHeight="false" outlineLevel="0" collapsed="false">
      <c r="BS7825" s="96" t="n">
        <f aca="false">BR7825-2.5</f>
        <v>-2.5</v>
      </c>
    </row>
    <row r="7826" customFormat="false" ht="12" hidden="false" customHeight="false" outlineLevel="0" collapsed="false">
      <c r="BS7826" s="96" t="n">
        <f aca="false">BR7826-2.5</f>
        <v>-2.5</v>
      </c>
    </row>
    <row r="7827" customFormat="false" ht="12" hidden="false" customHeight="false" outlineLevel="0" collapsed="false">
      <c r="BS7827" s="96" t="n">
        <f aca="false">BR7827-2.5</f>
        <v>-2.5</v>
      </c>
    </row>
    <row r="7828" customFormat="false" ht="12" hidden="false" customHeight="false" outlineLevel="0" collapsed="false">
      <c r="BS7828" s="96" t="n">
        <f aca="false">BR7828-2.5</f>
        <v>-2.5</v>
      </c>
    </row>
    <row r="7829" customFormat="false" ht="12" hidden="false" customHeight="false" outlineLevel="0" collapsed="false">
      <c r="BS7829" s="96" t="n">
        <f aca="false">BR7829-2.5</f>
        <v>-2.5</v>
      </c>
    </row>
    <row r="7830" customFormat="false" ht="12" hidden="false" customHeight="false" outlineLevel="0" collapsed="false">
      <c r="BS7830" s="96" t="n">
        <f aca="false">BR7830-2.5</f>
        <v>-2.5</v>
      </c>
    </row>
    <row r="7831" customFormat="false" ht="12" hidden="false" customHeight="false" outlineLevel="0" collapsed="false">
      <c r="BS7831" s="96" t="n">
        <f aca="false">BR7831-2.5</f>
        <v>-2.5</v>
      </c>
    </row>
    <row r="7832" customFormat="false" ht="12" hidden="false" customHeight="false" outlineLevel="0" collapsed="false">
      <c r="BS7832" s="96" t="n">
        <f aca="false">BR7832-2.5</f>
        <v>-2.5</v>
      </c>
    </row>
    <row r="7833" customFormat="false" ht="12" hidden="false" customHeight="false" outlineLevel="0" collapsed="false">
      <c r="BS7833" s="96" t="n">
        <f aca="false">BR7833-2.5</f>
        <v>-2.5</v>
      </c>
    </row>
    <row r="7834" customFormat="false" ht="12" hidden="false" customHeight="false" outlineLevel="0" collapsed="false">
      <c r="BS7834" s="96" t="n">
        <f aca="false">BR7834-2.5</f>
        <v>-2.5</v>
      </c>
    </row>
    <row r="7835" customFormat="false" ht="12" hidden="false" customHeight="false" outlineLevel="0" collapsed="false">
      <c r="BS7835" s="96" t="n">
        <f aca="false">BR7835-2.5</f>
        <v>-2.5</v>
      </c>
    </row>
    <row r="7836" customFormat="false" ht="12" hidden="false" customHeight="false" outlineLevel="0" collapsed="false">
      <c r="BS7836" s="96" t="n">
        <f aca="false">BR7836-2.5</f>
        <v>-2.5</v>
      </c>
    </row>
    <row r="7837" customFormat="false" ht="12" hidden="false" customHeight="false" outlineLevel="0" collapsed="false">
      <c r="BS7837" s="96" t="n">
        <f aca="false">BR7837-2.5</f>
        <v>-2.5</v>
      </c>
    </row>
    <row r="7838" customFormat="false" ht="12" hidden="false" customHeight="false" outlineLevel="0" collapsed="false">
      <c r="BS7838" s="96" t="n">
        <f aca="false">BR7838-2.5</f>
        <v>-2.5</v>
      </c>
    </row>
    <row r="7839" customFormat="false" ht="12" hidden="false" customHeight="false" outlineLevel="0" collapsed="false">
      <c r="BS7839" s="96" t="n">
        <f aca="false">BR7839-2.5</f>
        <v>-2.5</v>
      </c>
    </row>
    <row r="7840" customFormat="false" ht="12" hidden="false" customHeight="false" outlineLevel="0" collapsed="false">
      <c r="BS7840" s="96" t="n">
        <f aca="false">BR7840-2.5</f>
        <v>-2.5</v>
      </c>
    </row>
    <row r="7841" customFormat="false" ht="12" hidden="false" customHeight="false" outlineLevel="0" collapsed="false">
      <c r="BS7841" s="96" t="n">
        <f aca="false">BR7841-2.5</f>
        <v>-2.5</v>
      </c>
    </row>
    <row r="7842" customFormat="false" ht="12" hidden="false" customHeight="false" outlineLevel="0" collapsed="false">
      <c r="BS7842" s="96" t="n">
        <f aca="false">BR7842-2.5</f>
        <v>-2.5</v>
      </c>
    </row>
    <row r="7843" customFormat="false" ht="12" hidden="false" customHeight="false" outlineLevel="0" collapsed="false">
      <c r="BS7843" s="96" t="n">
        <f aca="false">BR7843-2.5</f>
        <v>-2.5</v>
      </c>
    </row>
    <row r="7844" customFormat="false" ht="12" hidden="false" customHeight="false" outlineLevel="0" collapsed="false">
      <c r="BS7844" s="96" t="n">
        <f aca="false">BR7844-2.5</f>
        <v>-2.5</v>
      </c>
    </row>
    <row r="7845" customFormat="false" ht="12" hidden="false" customHeight="false" outlineLevel="0" collapsed="false">
      <c r="BS7845" s="96" t="n">
        <f aca="false">BR7845-2.5</f>
        <v>-2.5</v>
      </c>
    </row>
    <row r="7846" customFormat="false" ht="12" hidden="false" customHeight="false" outlineLevel="0" collapsed="false">
      <c r="BS7846" s="96" t="n">
        <f aca="false">BR7846-2.5</f>
        <v>-2.5</v>
      </c>
    </row>
    <row r="7847" customFormat="false" ht="12" hidden="false" customHeight="false" outlineLevel="0" collapsed="false">
      <c r="BS7847" s="96" t="n">
        <f aca="false">BR7847-2.5</f>
        <v>-2.5</v>
      </c>
    </row>
    <row r="7848" customFormat="false" ht="12" hidden="false" customHeight="false" outlineLevel="0" collapsed="false">
      <c r="BS7848" s="96" t="n">
        <f aca="false">BR7848-2.5</f>
        <v>-2.5</v>
      </c>
    </row>
    <row r="7849" customFormat="false" ht="12" hidden="false" customHeight="false" outlineLevel="0" collapsed="false">
      <c r="BS7849" s="96" t="n">
        <f aca="false">BR7849-2.5</f>
        <v>-2.5</v>
      </c>
    </row>
    <row r="7850" customFormat="false" ht="12" hidden="false" customHeight="false" outlineLevel="0" collapsed="false">
      <c r="BS7850" s="96" t="n">
        <f aca="false">BR7850-2.5</f>
        <v>-2.5</v>
      </c>
    </row>
    <row r="7851" customFormat="false" ht="12" hidden="false" customHeight="false" outlineLevel="0" collapsed="false">
      <c r="BS7851" s="96" t="n">
        <f aca="false">BR7851-2.5</f>
        <v>-2.5</v>
      </c>
    </row>
    <row r="7852" customFormat="false" ht="12" hidden="false" customHeight="false" outlineLevel="0" collapsed="false">
      <c r="BS7852" s="96" t="n">
        <f aca="false">BR7852-2.5</f>
        <v>-2.5</v>
      </c>
    </row>
    <row r="7853" customFormat="false" ht="12" hidden="false" customHeight="false" outlineLevel="0" collapsed="false">
      <c r="BS7853" s="96" t="n">
        <f aca="false">BR7853-2.5</f>
        <v>-2.5</v>
      </c>
    </row>
    <row r="7854" customFormat="false" ht="12" hidden="false" customHeight="false" outlineLevel="0" collapsed="false">
      <c r="BS7854" s="96" t="n">
        <f aca="false">BR7854-2.5</f>
        <v>-2.5</v>
      </c>
    </row>
    <row r="7855" customFormat="false" ht="12" hidden="false" customHeight="false" outlineLevel="0" collapsed="false">
      <c r="BS7855" s="96" t="n">
        <f aca="false">BR7855-2.5</f>
        <v>-2.5</v>
      </c>
    </row>
    <row r="7856" customFormat="false" ht="12" hidden="false" customHeight="false" outlineLevel="0" collapsed="false">
      <c r="BS7856" s="96" t="n">
        <f aca="false">BR7856-2.5</f>
        <v>-2.5</v>
      </c>
    </row>
    <row r="7857" customFormat="false" ht="12" hidden="false" customHeight="false" outlineLevel="0" collapsed="false">
      <c r="BS7857" s="96" t="n">
        <f aca="false">BR7857-2.5</f>
        <v>-2.5</v>
      </c>
    </row>
    <row r="7858" customFormat="false" ht="12" hidden="false" customHeight="false" outlineLevel="0" collapsed="false">
      <c r="BS7858" s="96" t="n">
        <f aca="false">BR7858-2.5</f>
        <v>-2.5</v>
      </c>
    </row>
    <row r="7859" customFormat="false" ht="12" hidden="false" customHeight="false" outlineLevel="0" collapsed="false">
      <c r="BS7859" s="96" t="n">
        <f aca="false">BR7859-2.5</f>
        <v>-2.5</v>
      </c>
    </row>
    <row r="7860" customFormat="false" ht="12" hidden="false" customHeight="false" outlineLevel="0" collapsed="false">
      <c r="BS7860" s="96" t="n">
        <f aca="false">BR7860-2.5</f>
        <v>-2.5</v>
      </c>
    </row>
    <row r="7861" customFormat="false" ht="12" hidden="false" customHeight="false" outlineLevel="0" collapsed="false">
      <c r="BS7861" s="96" t="n">
        <f aca="false">BR7861-2.5</f>
        <v>-2.5</v>
      </c>
    </row>
    <row r="7862" customFormat="false" ht="12" hidden="false" customHeight="false" outlineLevel="0" collapsed="false">
      <c r="BS7862" s="96" t="n">
        <f aca="false">BR7862-2.5</f>
        <v>-2.5</v>
      </c>
    </row>
    <row r="7863" customFormat="false" ht="12" hidden="false" customHeight="false" outlineLevel="0" collapsed="false">
      <c r="BS7863" s="96" t="n">
        <f aca="false">BR7863-2.5</f>
        <v>-2.5</v>
      </c>
    </row>
    <row r="7864" customFormat="false" ht="12" hidden="false" customHeight="false" outlineLevel="0" collapsed="false">
      <c r="BS7864" s="96" t="n">
        <f aca="false">BR7864-2.5</f>
        <v>-2.5</v>
      </c>
    </row>
    <row r="7865" customFormat="false" ht="12" hidden="false" customHeight="false" outlineLevel="0" collapsed="false">
      <c r="BS7865" s="96" t="n">
        <f aca="false">BR7865-2.5</f>
        <v>-2.5</v>
      </c>
    </row>
    <row r="7866" customFormat="false" ht="12" hidden="false" customHeight="false" outlineLevel="0" collapsed="false">
      <c r="BS7866" s="96" t="n">
        <f aca="false">BR7866-2.5</f>
        <v>-2.5</v>
      </c>
    </row>
    <row r="7867" customFormat="false" ht="12" hidden="false" customHeight="false" outlineLevel="0" collapsed="false">
      <c r="BS7867" s="96" t="n">
        <f aca="false">BR7867-2.5</f>
        <v>-2.5</v>
      </c>
    </row>
    <row r="7868" customFormat="false" ht="12" hidden="false" customHeight="false" outlineLevel="0" collapsed="false">
      <c r="BS7868" s="96" t="n">
        <f aca="false">BR7868-2.5</f>
        <v>-2.5</v>
      </c>
    </row>
    <row r="7869" customFormat="false" ht="12" hidden="false" customHeight="false" outlineLevel="0" collapsed="false">
      <c r="BS7869" s="96" t="n">
        <f aca="false">BR7869-2.5</f>
        <v>-2.5</v>
      </c>
    </row>
    <row r="7870" customFormat="false" ht="12" hidden="false" customHeight="false" outlineLevel="0" collapsed="false">
      <c r="BS7870" s="96" t="n">
        <f aca="false">BR7870-2.5</f>
        <v>-2.5</v>
      </c>
    </row>
    <row r="7871" customFormat="false" ht="12" hidden="false" customHeight="false" outlineLevel="0" collapsed="false">
      <c r="BS7871" s="96" t="n">
        <f aca="false">BR7871-2.5</f>
        <v>-2.5</v>
      </c>
    </row>
    <row r="7872" customFormat="false" ht="12" hidden="false" customHeight="false" outlineLevel="0" collapsed="false">
      <c r="BS7872" s="96" t="n">
        <f aca="false">BR7872-2.5</f>
        <v>-2.5</v>
      </c>
    </row>
    <row r="7873" customFormat="false" ht="12" hidden="false" customHeight="false" outlineLevel="0" collapsed="false">
      <c r="BS7873" s="96" t="n">
        <f aca="false">BR7873-2.5</f>
        <v>-2.5</v>
      </c>
    </row>
    <row r="7874" customFormat="false" ht="12" hidden="false" customHeight="false" outlineLevel="0" collapsed="false">
      <c r="BS7874" s="96" t="n">
        <f aca="false">BR7874-2.5</f>
        <v>-2.5</v>
      </c>
    </row>
    <row r="7875" customFormat="false" ht="12" hidden="false" customHeight="false" outlineLevel="0" collapsed="false">
      <c r="BS7875" s="96" t="n">
        <f aca="false">BR7875-2.5</f>
        <v>-2.5</v>
      </c>
    </row>
    <row r="7876" customFormat="false" ht="12" hidden="false" customHeight="false" outlineLevel="0" collapsed="false">
      <c r="BS7876" s="96" t="n">
        <f aca="false">BR7876-2.5</f>
        <v>-2.5</v>
      </c>
    </row>
    <row r="7877" customFormat="false" ht="12" hidden="false" customHeight="false" outlineLevel="0" collapsed="false">
      <c r="BS7877" s="96" t="n">
        <f aca="false">BR7877-2.5</f>
        <v>-2.5</v>
      </c>
    </row>
    <row r="7878" customFormat="false" ht="12" hidden="false" customHeight="false" outlineLevel="0" collapsed="false">
      <c r="BS7878" s="96" t="n">
        <f aca="false">BR7878-2.5</f>
        <v>-2.5</v>
      </c>
    </row>
    <row r="7879" customFormat="false" ht="12" hidden="false" customHeight="false" outlineLevel="0" collapsed="false">
      <c r="BS7879" s="96" t="n">
        <f aca="false">BR7879-2.5</f>
        <v>-2.5</v>
      </c>
    </row>
    <row r="7880" customFormat="false" ht="12" hidden="false" customHeight="false" outlineLevel="0" collapsed="false">
      <c r="BS7880" s="96" t="n">
        <f aca="false">BR7880-2.5</f>
        <v>-2.5</v>
      </c>
    </row>
    <row r="7881" customFormat="false" ht="12" hidden="false" customHeight="false" outlineLevel="0" collapsed="false">
      <c r="BS7881" s="96" t="n">
        <f aca="false">BR7881-2.5</f>
        <v>-2.5</v>
      </c>
    </row>
    <row r="7882" customFormat="false" ht="12" hidden="false" customHeight="false" outlineLevel="0" collapsed="false">
      <c r="BS7882" s="96" t="n">
        <f aca="false">BR7882-2.5</f>
        <v>-2.5</v>
      </c>
    </row>
    <row r="7883" customFormat="false" ht="12" hidden="false" customHeight="false" outlineLevel="0" collapsed="false">
      <c r="BS7883" s="96" t="n">
        <f aca="false">BR7883-2.5</f>
        <v>-2.5</v>
      </c>
    </row>
    <row r="7884" customFormat="false" ht="12" hidden="false" customHeight="false" outlineLevel="0" collapsed="false">
      <c r="BS7884" s="96" t="n">
        <f aca="false">BR7884-2.5</f>
        <v>-2.5</v>
      </c>
    </row>
    <row r="7885" customFormat="false" ht="12" hidden="false" customHeight="false" outlineLevel="0" collapsed="false">
      <c r="BS7885" s="96" t="n">
        <f aca="false">BR7885-2.5</f>
        <v>-2.5</v>
      </c>
    </row>
    <row r="7886" customFormat="false" ht="12" hidden="false" customHeight="false" outlineLevel="0" collapsed="false">
      <c r="BS7886" s="96" t="n">
        <f aca="false">BR7886-2.5</f>
        <v>-2.5</v>
      </c>
    </row>
    <row r="7887" customFormat="false" ht="12" hidden="false" customHeight="false" outlineLevel="0" collapsed="false">
      <c r="BS7887" s="96" t="n">
        <f aca="false">BR7887-2.5</f>
        <v>-2.5</v>
      </c>
    </row>
    <row r="7888" customFormat="false" ht="12" hidden="false" customHeight="false" outlineLevel="0" collapsed="false">
      <c r="BS7888" s="96" t="n">
        <f aca="false">BR7888-2.5</f>
        <v>-2.5</v>
      </c>
    </row>
    <row r="7889" customFormat="false" ht="12" hidden="false" customHeight="false" outlineLevel="0" collapsed="false">
      <c r="BS7889" s="96" t="n">
        <f aca="false">BR7889-2.5</f>
        <v>-2.5</v>
      </c>
    </row>
    <row r="7890" customFormat="false" ht="12" hidden="false" customHeight="false" outlineLevel="0" collapsed="false">
      <c r="BS7890" s="96" t="n">
        <f aca="false">BR7890-2.5</f>
        <v>-2.5</v>
      </c>
    </row>
    <row r="7891" customFormat="false" ht="12" hidden="false" customHeight="false" outlineLevel="0" collapsed="false">
      <c r="BS7891" s="96" t="n">
        <f aca="false">BR7891-2.5</f>
        <v>-2.5</v>
      </c>
    </row>
    <row r="7892" customFormat="false" ht="12" hidden="false" customHeight="false" outlineLevel="0" collapsed="false">
      <c r="BS7892" s="96" t="n">
        <f aca="false">BR7892-2.5</f>
        <v>-2.5</v>
      </c>
    </row>
    <row r="7893" customFormat="false" ht="12" hidden="false" customHeight="false" outlineLevel="0" collapsed="false">
      <c r="BS7893" s="96" t="n">
        <f aca="false">BR7893-2.5</f>
        <v>-2.5</v>
      </c>
    </row>
    <row r="7894" customFormat="false" ht="12" hidden="false" customHeight="false" outlineLevel="0" collapsed="false">
      <c r="BS7894" s="96" t="n">
        <f aca="false">BR7894-2.5</f>
        <v>-2.5</v>
      </c>
    </row>
    <row r="7895" customFormat="false" ht="12" hidden="false" customHeight="false" outlineLevel="0" collapsed="false">
      <c r="BS7895" s="96" t="n">
        <f aca="false">BR7895-2.5</f>
        <v>-2.5</v>
      </c>
    </row>
    <row r="7896" customFormat="false" ht="12" hidden="false" customHeight="false" outlineLevel="0" collapsed="false">
      <c r="BS7896" s="96" t="n">
        <f aca="false">BR7896-2.5</f>
        <v>-2.5</v>
      </c>
    </row>
    <row r="7897" customFormat="false" ht="12" hidden="false" customHeight="false" outlineLevel="0" collapsed="false">
      <c r="BS7897" s="96" t="n">
        <f aca="false">BR7897-2.5</f>
        <v>-2.5</v>
      </c>
    </row>
    <row r="7898" customFormat="false" ht="12" hidden="false" customHeight="false" outlineLevel="0" collapsed="false">
      <c r="BS7898" s="96" t="n">
        <f aca="false">BR7898-2.5</f>
        <v>-2.5</v>
      </c>
    </row>
    <row r="7899" customFormat="false" ht="12" hidden="false" customHeight="false" outlineLevel="0" collapsed="false">
      <c r="BS7899" s="96" t="n">
        <f aca="false">BR7899-2.5</f>
        <v>-2.5</v>
      </c>
    </row>
    <row r="7900" customFormat="false" ht="12" hidden="false" customHeight="false" outlineLevel="0" collapsed="false">
      <c r="BS7900" s="96" t="n">
        <f aca="false">BR7900-2.5</f>
        <v>-2.5</v>
      </c>
    </row>
    <row r="7901" customFormat="false" ht="12" hidden="false" customHeight="false" outlineLevel="0" collapsed="false">
      <c r="BS7901" s="96" t="n">
        <f aca="false">BR7901-2.5</f>
        <v>-2.5</v>
      </c>
    </row>
    <row r="7902" customFormat="false" ht="12" hidden="false" customHeight="false" outlineLevel="0" collapsed="false">
      <c r="BS7902" s="96" t="n">
        <f aca="false">BR7902-2.5</f>
        <v>-2.5</v>
      </c>
    </row>
    <row r="7903" customFormat="false" ht="12" hidden="false" customHeight="false" outlineLevel="0" collapsed="false">
      <c r="BS7903" s="96" t="n">
        <f aca="false">BR7903-2.5</f>
        <v>-2.5</v>
      </c>
    </row>
    <row r="7904" customFormat="false" ht="12" hidden="false" customHeight="false" outlineLevel="0" collapsed="false">
      <c r="BS7904" s="96" t="n">
        <f aca="false">BR7904-2.5</f>
        <v>-2.5</v>
      </c>
    </row>
    <row r="7905" customFormat="false" ht="12" hidden="false" customHeight="false" outlineLevel="0" collapsed="false">
      <c r="BS7905" s="96" t="n">
        <f aca="false">BR7905-2.5</f>
        <v>-2.5</v>
      </c>
    </row>
    <row r="7906" customFormat="false" ht="12" hidden="false" customHeight="false" outlineLevel="0" collapsed="false">
      <c r="BS7906" s="96" t="n">
        <f aca="false">BR7906-2.5</f>
        <v>-2.5</v>
      </c>
    </row>
    <row r="7907" customFormat="false" ht="12" hidden="false" customHeight="false" outlineLevel="0" collapsed="false">
      <c r="BS7907" s="96" t="n">
        <f aca="false">BR7907-2.5</f>
        <v>-2.5</v>
      </c>
    </row>
    <row r="7908" customFormat="false" ht="12" hidden="false" customHeight="false" outlineLevel="0" collapsed="false">
      <c r="BS7908" s="96" t="n">
        <f aca="false">BR7908-2.5</f>
        <v>-2.5</v>
      </c>
    </row>
    <row r="7909" customFormat="false" ht="12" hidden="false" customHeight="false" outlineLevel="0" collapsed="false">
      <c r="BS7909" s="96" t="n">
        <f aca="false">BR7909-2.5</f>
        <v>-2.5</v>
      </c>
    </row>
    <row r="7910" customFormat="false" ht="12" hidden="false" customHeight="false" outlineLevel="0" collapsed="false">
      <c r="BS7910" s="96" t="n">
        <f aca="false">BR7910-2.5</f>
        <v>-2.5</v>
      </c>
    </row>
    <row r="7911" customFormat="false" ht="12" hidden="false" customHeight="false" outlineLevel="0" collapsed="false">
      <c r="BS7911" s="96" t="n">
        <f aca="false">BR7911-2.5</f>
        <v>-2.5</v>
      </c>
    </row>
    <row r="7912" customFormat="false" ht="12" hidden="false" customHeight="false" outlineLevel="0" collapsed="false">
      <c r="BS7912" s="96" t="n">
        <f aca="false">BR7912-2.5</f>
        <v>-2.5</v>
      </c>
    </row>
    <row r="7913" customFormat="false" ht="12" hidden="false" customHeight="false" outlineLevel="0" collapsed="false">
      <c r="BS7913" s="96" t="n">
        <f aca="false">BR7913-2.5</f>
        <v>-2.5</v>
      </c>
    </row>
    <row r="7914" customFormat="false" ht="12" hidden="false" customHeight="false" outlineLevel="0" collapsed="false">
      <c r="BS7914" s="96" t="n">
        <f aca="false">BR7914-2.5</f>
        <v>-2.5</v>
      </c>
    </row>
    <row r="7915" customFormat="false" ht="12" hidden="false" customHeight="false" outlineLevel="0" collapsed="false">
      <c r="BS7915" s="96" t="n">
        <f aca="false">BR7915-2.5</f>
        <v>-2.5</v>
      </c>
    </row>
    <row r="7916" customFormat="false" ht="12" hidden="false" customHeight="false" outlineLevel="0" collapsed="false">
      <c r="BS7916" s="96" t="n">
        <f aca="false">BR7916-2.5</f>
        <v>-2.5</v>
      </c>
    </row>
    <row r="7917" customFormat="false" ht="12" hidden="false" customHeight="false" outlineLevel="0" collapsed="false">
      <c r="BS7917" s="96" t="n">
        <f aca="false">BR7917-2.5</f>
        <v>-2.5</v>
      </c>
    </row>
    <row r="7918" customFormat="false" ht="12" hidden="false" customHeight="false" outlineLevel="0" collapsed="false">
      <c r="BS7918" s="96" t="n">
        <f aca="false">BR7918-2.5</f>
        <v>-2.5</v>
      </c>
    </row>
    <row r="7919" customFormat="false" ht="12" hidden="false" customHeight="false" outlineLevel="0" collapsed="false">
      <c r="BS7919" s="96" t="n">
        <f aca="false">BR7919-2.5</f>
        <v>-2.5</v>
      </c>
    </row>
    <row r="7920" customFormat="false" ht="12" hidden="false" customHeight="false" outlineLevel="0" collapsed="false">
      <c r="BS7920" s="96" t="n">
        <f aca="false">BR7920-2.5</f>
        <v>-2.5</v>
      </c>
    </row>
    <row r="7921" customFormat="false" ht="12" hidden="false" customHeight="false" outlineLevel="0" collapsed="false">
      <c r="BS7921" s="96" t="n">
        <f aca="false">BR7921-2.5</f>
        <v>-2.5</v>
      </c>
    </row>
    <row r="7922" customFormat="false" ht="12" hidden="false" customHeight="false" outlineLevel="0" collapsed="false">
      <c r="BS7922" s="96" t="n">
        <f aca="false">BR7922-2.5</f>
        <v>-2.5</v>
      </c>
    </row>
    <row r="7923" customFormat="false" ht="12" hidden="false" customHeight="false" outlineLevel="0" collapsed="false">
      <c r="BS7923" s="96" t="n">
        <f aca="false">BR7923-2.5</f>
        <v>-2.5</v>
      </c>
    </row>
    <row r="7924" customFormat="false" ht="12" hidden="false" customHeight="false" outlineLevel="0" collapsed="false">
      <c r="BS7924" s="96" t="n">
        <f aca="false">BR7924-2.5</f>
        <v>-2.5</v>
      </c>
    </row>
    <row r="7925" customFormat="false" ht="12" hidden="false" customHeight="false" outlineLevel="0" collapsed="false">
      <c r="BS7925" s="96" t="n">
        <f aca="false">BR7925-2.5</f>
        <v>-2.5</v>
      </c>
    </row>
    <row r="7926" customFormat="false" ht="12" hidden="false" customHeight="false" outlineLevel="0" collapsed="false">
      <c r="BS7926" s="96" t="n">
        <f aca="false">BR7926-2.5</f>
        <v>-2.5</v>
      </c>
    </row>
    <row r="7927" customFormat="false" ht="12" hidden="false" customHeight="false" outlineLevel="0" collapsed="false">
      <c r="BS7927" s="96" t="n">
        <f aca="false">BR7927-2.5</f>
        <v>-2.5</v>
      </c>
    </row>
    <row r="7928" customFormat="false" ht="12" hidden="false" customHeight="false" outlineLevel="0" collapsed="false">
      <c r="BS7928" s="96" t="n">
        <f aca="false">BR7928-2.5</f>
        <v>-2.5</v>
      </c>
    </row>
    <row r="7929" customFormat="false" ht="12" hidden="false" customHeight="false" outlineLevel="0" collapsed="false">
      <c r="BS7929" s="96" t="n">
        <f aca="false">BR7929-2.5</f>
        <v>-2.5</v>
      </c>
    </row>
    <row r="7930" customFormat="false" ht="12" hidden="false" customHeight="false" outlineLevel="0" collapsed="false">
      <c r="BS7930" s="96" t="n">
        <f aca="false">BR7930-2.5</f>
        <v>-2.5</v>
      </c>
    </row>
    <row r="7931" customFormat="false" ht="12" hidden="false" customHeight="false" outlineLevel="0" collapsed="false">
      <c r="BS7931" s="96" t="n">
        <f aca="false">BR7931-2.5</f>
        <v>-2.5</v>
      </c>
    </row>
    <row r="7932" customFormat="false" ht="12" hidden="false" customHeight="false" outlineLevel="0" collapsed="false">
      <c r="BS7932" s="96" t="n">
        <f aca="false">BR7932-2.5</f>
        <v>-2.5</v>
      </c>
    </row>
    <row r="7933" customFormat="false" ht="12" hidden="false" customHeight="false" outlineLevel="0" collapsed="false">
      <c r="BS7933" s="96" t="n">
        <f aca="false">BR7933-2.5</f>
        <v>-2.5</v>
      </c>
    </row>
    <row r="7934" customFormat="false" ht="12" hidden="false" customHeight="false" outlineLevel="0" collapsed="false">
      <c r="BS7934" s="96" t="n">
        <f aca="false">BR7934-2.5</f>
        <v>-2.5</v>
      </c>
    </row>
    <row r="7935" customFormat="false" ht="12" hidden="false" customHeight="false" outlineLevel="0" collapsed="false">
      <c r="BS7935" s="96" t="n">
        <f aca="false">BR7935-2.5</f>
        <v>-2.5</v>
      </c>
    </row>
    <row r="7936" customFormat="false" ht="12" hidden="false" customHeight="false" outlineLevel="0" collapsed="false">
      <c r="BS7936" s="96" t="n">
        <f aca="false">BR7936-2.5</f>
        <v>-2.5</v>
      </c>
    </row>
    <row r="7937" customFormat="false" ht="12" hidden="false" customHeight="false" outlineLevel="0" collapsed="false">
      <c r="BS7937" s="96" t="n">
        <f aca="false">BR7937-2.5</f>
        <v>-2.5</v>
      </c>
    </row>
    <row r="7938" customFormat="false" ht="12" hidden="false" customHeight="false" outlineLevel="0" collapsed="false">
      <c r="BS7938" s="96" t="n">
        <f aca="false">BR7938-2.5</f>
        <v>-2.5</v>
      </c>
    </row>
    <row r="7939" customFormat="false" ht="12" hidden="false" customHeight="false" outlineLevel="0" collapsed="false">
      <c r="BS7939" s="96" t="n">
        <f aca="false">BR7939-2.5</f>
        <v>-2.5</v>
      </c>
    </row>
    <row r="7940" customFormat="false" ht="12" hidden="false" customHeight="false" outlineLevel="0" collapsed="false">
      <c r="BS7940" s="96" t="n">
        <f aca="false">BR7940-2.5</f>
        <v>-2.5</v>
      </c>
    </row>
    <row r="7941" customFormat="false" ht="12" hidden="false" customHeight="false" outlineLevel="0" collapsed="false">
      <c r="BS7941" s="96" t="n">
        <f aca="false">BR7941-2.5</f>
        <v>-2.5</v>
      </c>
    </row>
    <row r="7942" customFormat="false" ht="12" hidden="false" customHeight="false" outlineLevel="0" collapsed="false">
      <c r="BS7942" s="96" t="n">
        <f aca="false">BR7942-2.5</f>
        <v>-2.5</v>
      </c>
    </row>
    <row r="7943" customFormat="false" ht="12" hidden="false" customHeight="false" outlineLevel="0" collapsed="false">
      <c r="BS7943" s="96" t="n">
        <f aca="false">BR7943-2.5</f>
        <v>-2.5</v>
      </c>
    </row>
    <row r="7944" customFormat="false" ht="12" hidden="false" customHeight="false" outlineLevel="0" collapsed="false">
      <c r="BS7944" s="96" t="n">
        <f aca="false">BR7944-2.5</f>
        <v>-2.5</v>
      </c>
    </row>
    <row r="7945" customFormat="false" ht="12" hidden="false" customHeight="false" outlineLevel="0" collapsed="false">
      <c r="BS7945" s="96" t="n">
        <f aca="false">BR7945-2.5</f>
        <v>-2.5</v>
      </c>
    </row>
    <row r="7946" customFormat="false" ht="12" hidden="false" customHeight="false" outlineLevel="0" collapsed="false">
      <c r="BS7946" s="96" t="n">
        <f aca="false">BR7946-2.5</f>
        <v>-2.5</v>
      </c>
    </row>
    <row r="7947" customFormat="false" ht="12" hidden="false" customHeight="false" outlineLevel="0" collapsed="false">
      <c r="BS7947" s="96" t="n">
        <f aca="false">BR7947-2.5</f>
        <v>-2.5</v>
      </c>
    </row>
    <row r="7948" customFormat="false" ht="12" hidden="false" customHeight="false" outlineLevel="0" collapsed="false">
      <c r="BS7948" s="96" t="n">
        <f aca="false">BR7948-2.5</f>
        <v>-2.5</v>
      </c>
    </row>
    <row r="7949" customFormat="false" ht="12" hidden="false" customHeight="false" outlineLevel="0" collapsed="false">
      <c r="BS7949" s="96" t="n">
        <f aca="false">BR7949-2.5</f>
        <v>-2.5</v>
      </c>
    </row>
    <row r="7950" customFormat="false" ht="12" hidden="false" customHeight="false" outlineLevel="0" collapsed="false">
      <c r="BS7950" s="96" t="n">
        <f aca="false">BR7950-2.5</f>
        <v>-2.5</v>
      </c>
    </row>
    <row r="7951" customFormat="false" ht="12" hidden="false" customHeight="false" outlineLevel="0" collapsed="false">
      <c r="BS7951" s="96" t="n">
        <f aca="false">BR7951-2.5</f>
        <v>-2.5</v>
      </c>
    </row>
    <row r="7952" customFormat="false" ht="12" hidden="false" customHeight="false" outlineLevel="0" collapsed="false">
      <c r="BS7952" s="96" t="n">
        <f aca="false">BR7952-2.5</f>
        <v>-2.5</v>
      </c>
    </row>
    <row r="7953" customFormat="false" ht="12" hidden="false" customHeight="false" outlineLevel="0" collapsed="false">
      <c r="BS7953" s="96" t="n">
        <f aca="false">BR7953-2.5</f>
        <v>-2.5</v>
      </c>
    </row>
    <row r="7954" customFormat="false" ht="12" hidden="false" customHeight="false" outlineLevel="0" collapsed="false">
      <c r="BS7954" s="96" t="n">
        <f aca="false">BR7954-2.5</f>
        <v>-2.5</v>
      </c>
    </row>
    <row r="7955" customFormat="false" ht="12" hidden="false" customHeight="false" outlineLevel="0" collapsed="false">
      <c r="BS7955" s="96" t="n">
        <f aca="false">BR7955-2.5</f>
        <v>-2.5</v>
      </c>
    </row>
    <row r="7956" customFormat="false" ht="12" hidden="false" customHeight="false" outlineLevel="0" collapsed="false">
      <c r="BS7956" s="96" t="n">
        <f aca="false">BR7956-2.5</f>
        <v>-2.5</v>
      </c>
    </row>
    <row r="7957" customFormat="false" ht="12" hidden="false" customHeight="false" outlineLevel="0" collapsed="false">
      <c r="BS7957" s="96" t="n">
        <f aca="false">BR7957-2.5</f>
        <v>-2.5</v>
      </c>
    </row>
    <row r="7958" customFormat="false" ht="12" hidden="false" customHeight="false" outlineLevel="0" collapsed="false">
      <c r="BS7958" s="96" t="n">
        <f aca="false">BR7958-2.5</f>
        <v>-2.5</v>
      </c>
    </row>
    <row r="7959" customFormat="false" ht="12" hidden="false" customHeight="false" outlineLevel="0" collapsed="false">
      <c r="BS7959" s="96" t="n">
        <f aca="false">BR7959-2.5</f>
        <v>-2.5</v>
      </c>
    </row>
    <row r="7960" customFormat="false" ht="12" hidden="false" customHeight="false" outlineLevel="0" collapsed="false">
      <c r="BS7960" s="96" t="n">
        <f aca="false">BR7960-2.5</f>
        <v>-2.5</v>
      </c>
    </row>
    <row r="7961" customFormat="false" ht="12" hidden="false" customHeight="false" outlineLevel="0" collapsed="false">
      <c r="BS7961" s="96" t="n">
        <f aca="false">BR7961-2.5</f>
        <v>-2.5</v>
      </c>
    </row>
    <row r="7962" customFormat="false" ht="12" hidden="false" customHeight="false" outlineLevel="0" collapsed="false">
      <c r="BS7962" s="96" t="n">
        <f aca="false">BR7962-2.5</f>
        <v>-2.5</v>
      </c>
    </row>
    <row r="7963" customFormat="false" ht="12" hidden="false" customHeight="false" outlineLevel="0" collapsed="false">
      <c r="BS7963" s="96" t="n">
        <f aca="false">BR7963-2.5</f>
        <v>-2.5</v>
      </c>
    </row>
    <row r="7964" customFormat="false" ht="12" hidden="false" customHeight="false" outlineLevel="0" collapsed="false">
      <c r="BS7964" s="96" t="n">
        <f aca="false">BR7964-2.5</f>
        <v>-2.5</v>
      </c>
    </row>
    <row r="7965" customFormat="false" ht="12" hidden="false" customHeight="false" outlineLevel="0" collapsed="false">
      <c r="BS7965" s="96" t="n">
        <f aca="false">BR7965-2.5</f>
        <v>-2.5</v>
      </c>
    </row>
    <row r="7966" customFormat="false" ht="12" hidden="false" customHeight="false" outlineLevel="0" collapsed="false">
      <c r="BS7966" s="96" t="n">
        <f aca="false">BR7966-2.5</f>
        <v>-2.5</v>
      </c>
    </row>
    <row r="7967" customFormat="false" ht="12" hidden="false" customHeight="false" outlineLevel="0" collapsed="false">
      <c r="BS7967" s="96" t="n">
        <f aca="false">BR7967-2.5</f>
        <v>-2.5</v>
      </c>
    </row>
    <row r="7968" customFormat="false" ht="12" hidden="false" customHeight="false" outlineLevel="0" collapsed="false">
      <c r="BS7968" s="96" t="n">
        <f aca="false">BR7968-2.5</f>
        <v>-2.5</v>
      </c>
    </row>
    <row r="7969" customFormat="false" ht="12" hidden="false" customHeight="false" outlineLevel="0" collapsed="false">
      <c r="BS7969" s="96" t="n">
        <f aca="false">BR7969-2.5</f>
        <v>-2.5</v>
      </c>
    </row>
    <row r="7970" customFormat="false" ht="12" hidden="false" customHeight="false" outlineLevel="0" collapsed="false">
      <c r="BS7970" s="96" t="n">
        <f aca="false">BR7970-2.5</f>
        <v>-2.5</v>
      </c>
    </row>
    <row r="7971" customFormat="false" ht="12" hidden="false" customHeight="false" outlineLevel="0" collapsed="false">
      <c r="BS7971" s="96" t="n">
        <f aca="false">BR7971-2.5</f>
        <v>-2.5</v>
      </c>
    </row>
    <row r="7972" customFormat="false" ht="12" hidden="false" customHeight="false" outlineLevel="0" collapsed="false">
      <c r="BS7972" s="96" t="n">
        <f aca="false">BR7972-2.5</f>
        <v>-2.5</v>
      </c>
    </row>
    <row r="7973" customFormat="false" ht="12" hidden="false" customHeight="false" outlineLevel="0" collapsed="false">
      <c r="BS7973" s="96" t="n">
        <f aca="false">BR7973-2.5</f>
        <v>-2.5</v>
      </c>
    </row>
    <row r="7974" customFormat="false" ht="12" hidden="false" customHeight="false" outlineLevel="0" collapsed="false">
      <c r="BS7974" s="96" t="n">
        <f aca="false">BR7974-2.5</f>
        <v>-2.5</v>
      </c>
    </row>
    <row r="7975" customFormat="false" ht="12" hidden="false" customHeight="false" outlineLevel="0" collapsed="false">
      <c r="BS7975" s="96" t="n">
        <f aca="false">BR7975-2.5</f>
        <v>-2.5</v>
      </c>
    </row>
    <row r="7976" customFormat="false" ht="12" hidden="false" customHeight="false" outlineLevel="0" collapsed="false">
      <c r="BS7976" s="96" t="n">
        <f aca="false">BR7976-2.5</f>
        <v>-2.5</v>
      </c>
    </row>
    <row r="7977" customFormat="false" ht="12" hidden="false" customHeight="false" outlineLevel="0" collapsed="false">
      <c r="BS7977" s="96" t="n">
        <f aca="false">BR7977-2.5</f>
        <v>-2.5</v>
      </c>
    </row>
    <row r="7978" customFormat="false" ht="12" hidden="false" customHeight="false" outlineLevel="0" collapsed="false">
      <c r="BS7978" s="96" t="n">
        <f aca="false">BR7978-2.5</f>
        <v>-2.5</v>
      </c>
    </row>
    <row r="7979" customFormat="false" ht="12" hidden="false" customHeight="false" outlineLevel="0" collapsed="false">
      <c r="BS7979" s="96" t="n">
        <f aca="false">BR7979-2.5</f>
        <v>-2.5</v>
      </c>
    </row>
    <row r="7980" customFormat="false" ht="12" hidden="false" customHeight="false" outlineLevel="0" collapsed="false">
      <c r="BS7980" s="96" t="n">
        <f aca="false">BR7980-2.5</f>
        <v>-2.5</v>
      </c>
    </row>
    <row r="7981" customFormat="false" ht="12" hidden="false" customHeight="false" outlineLevel="0" collapsed="false">
      <c r="BS7981" s="96" t="n">
        <f aca="false">BR7981-2.5</f>
        <v>-2.5</v>
      </c>
    </row>
    <row r="7982" customFormat="false" ht="12" hidden="false" customHeight="false" outlineLevel="0" collapsed="false">
      <c r="BS7982" s="96" t="n">
        <f aca="false">BR7982-2.5</f>
        <v>-2.5</v>
      </c>
    </row>
    <row r="7983" customFormat="false" ht="12" hidden="false" customHeight="false" outlineLevel="0" collapsed="false">
      <c r="BS7983" s="96" t="n">
        <f aca="false">BR7983-2.5</f>
        <v>-2.5</v>
      </c>
    </row>
    <row r="7984" customFormat="false" ht="12" hidden="false" customHeight="false" outlineLevel="0" collapsed="false">
      <c r="BS7984" s="96" t="n">
        <f aca="false">BR7984-2.5</f>
        <v>-2.5</v>
      </c>
    </row>
    <row r="7985" customFormat="false" ht="12" hidden="false" customHeight="false" outlineLevel="0" collapsed="false">
      <c r="BS7985" s="96" t="n">
        <f aca="false">BR7985-2.5</f>
        <v>-2.5</v>
      </c>
    </row>
    <row r="7986" customFormat="false" ht="12" hidden="false" customHeight="false" outlineLevel="0" collapsed="false">
      <c r="BS7986" s="96" t="n">
        <f aca="false">BR7986-2.5</f>
        <v>-2.5</v>
      </c>
    </row>
    <row r="7987" customFormat="false" ht="12" hidden="false" customHeight="false" outlineLevel="0" collapsed="false">
      <c r="BS7987" s="96" t="n">
        <f aca="false">BR7987-2.5</f>
        <v>-2.5</v>
      </c>
    </row>
    <row r="7988" customFormat="false" ht="12" hidden="false" customHeight="false" outlineLevel="0" collapsed="false">
      <c r="BS7988" s="96" t="n">
        <f aca="false">BR7988-2.5</f>
        <v>-2.5</v>
      </c>
    </row>
    <row r="7989" customFormat="false" ht="12" hidden="false" customHeight="false" outlineLevel="0" collapsed="false">
      <c r="BS7989" s="96" t="n">
        <f aca="false">BR7989-2.5</f>
        <v>-2.5</v>
      </c>
    </row>
    <row r="7990" customFormat="false" ht="12" hidden="false" customHeight="false" outlineLevel="0" collapsed="false">
      <c r="BS7990" s="96" t="n">
        <f aca="false">BR7990-2.5</f>
        <v>-2.5</v>
      </c>
    </row>
    <row r="7991" customFormat="false" ht="12" hidden="false" customHeight="false" outlineLevel="0" collapsed="false">
      <c r="BS7991" s="96" t="n">
        <f aca="false">BR7991-2.5</f>
        <v>-2.5</v>
      </c>
    </row>
    <row r="7992" customFormat="false" ht="12" hidden="false" customHeight="false" outlineLevel="0" collapsed="false">
      <c r="BS7992" s="96" t="n">
        <f aca="false">BR7992-2.5</f>
        <v>-2.5</v>
      </c>
    </row>
    <row r="7993" customFormat="false" ht="12" hidden="false" customHeight="false" outlineLevel="0" collapsed="false">
      <c r="BS7993" s="96" t="n">
        <f aca="false">BR7993-2.5</f>
        <v>-2.5</v>
      </c>
    </row>
    <row r="7994" customFormat="false" ht="12" hidden="false" customHeight="false" outlineLevel="0" collapsed="false">
      <c r="BS7994" s="96" t="n">
        <f aca="false">BR7994-2.5</f>
        <v>-2.5</v>
      </c>
    </row>
    <row r="7995" customFormat="false" ht="12" hidden="false" customHeight="false" outlineLevel="0" collapsed="false">
      <c r="BS7995" s="96" t="n">
        <f aca="false">BR7995-2.5</f>
        <v>-2.5</v>
      </c>
    </row>
    <row r="7996" customFormat="false" ht="12" hidden="false" customHeight="false" outlineLevel="0" collapsed="false">
      <c r="BS7996" s="96" t="n">
        <f aca="false">BR7996-2.5</f>
        <v>-2.5</v>
      </c>
    </row>
    <row r="7997" customFormat="false" ht="12" hidden="false" customHeight="false" outlineLevel="0" collapsed="false">
      <c r="BS7997" s="96" t="n">
        <f aca="false">BR7997-2.5</f>
        <v>-2.5</v>
      </c>
    </row>
    <row r="7998" customFormat="false" ht="12" hidden="false" customHeight="false" outlineLevel="0" collapsed="false">
      <c r="BS7998" s="96" t="n">
        <f aca="false">BR7998-2.5</f>
        <v>-2.5</v>
      </c>
    </row>
    <row r="7999" customFormat="false" ht="12" hidden="false" customHeight="false" outlineLevel="0" collapsed="false">
      <c r="BS7999" s="96" t="n">
        <f aca="false">BR7999-2.5</f>
        <v>-2.5</v>
      </c>
    </row>
    <row r="8000" customFormat="false" ht="12" hidden="false" customHeight="false" outlineLevel="0" collapsed="false">
      <c r="BS8000" s="96" t="n">
        <f aca="false">BR8000-2.5</f>
        <v>-2.5</v>
      </c>
    </row>
    <row r="8001" customFormat="false" ht="12" hidden="false" customHeight="false" outlineLevel="0" collapsed="false">
      <c r="BS8001" s="96" t="n">
        <f aca="false">BR8001-2.5</f>
        <v>-2.5</v>
      </c>
    </row>
    <row r="8002" customFormat="false" ht="12" hidden="false" customHeight="false" outlineLevel="0" collapsed="false">
      <c r="BS8002" s="96" t="n">
        <f aca="false">BR8002-2.5</f>
        <v>-2.5</v>
      </c>
    </row>
    <row r="8003" customFormat="false" ht="12" hidden="false" customHeight="false" outlineLevel="0" collapsed="false">
      <c r="BS8003" s="96" t="n">
        <f aca="false">BR8003-2.5</f>
        <v>-2.5</v>
      </c>
    </row>
    <row r="8004" customFormat="false" ht="12" hidden="false" customHeight="false" outlineLevel="0" collapsed="false">
      <c r="BS8004" s="96" t="n">
        <f aca="false">BR8004-2.5</f>
        <v>-2.5</v>
      </c>
    </row>
    <row r="8005" customFormat="false" ht="12" hidden="false" customHeight="false" outlineLevel="0" collapsed="false">
      <c r="BS8005" s="96" t="n">
        <f aca="false">BR8005-2.5</f>
        <v>-2.5</v>
      </c>
    </row>
    <row r="8006" customFormat="false" ht="12" hidden="false" customHeight="false" outlineLevel="0" collapsed="false">
      <c r="BS8006" s="96" t="n">
        <f aca="false">BR8006-2.5</f>
        <v>-2.5</v>
      </c>
    </row>
    <row r="8007" customFormat="false" ht="12" hidden="false" customHeight="false" outlineLevel="0" collapsed="false">
      <c r="BS8007" s="96" t="n">
        <f aca="false">BR8007-2.5</f>
        <v>-2.5</v>
      </c>
    </row>
    <row r="8008" customFormat="false" ht="12" hidden="false" customHeight="false" outlineLevel="0" collapsed="false">
      <c r="BS8008" s="96" t="n">
        <f aca="false">BR8008-2.5</f>
        <v>-2.5</v>
      </c>
    </row>
    <row r="8009" customFormat="false" ht="12" hidden="false" customHeight="false" outlineLevel="0" collapsed="false">
      <c r="BS8009" s="96" t="n">
        <f aca="false">BR8009-2.5</f>
        <v>-2.5</v>
      </c>
    </row>
    <row r="8010" customFormat="false" ht="12" hidden="false" customHeight="false" outlineLevel="0" collapsed="false">
      <c r="BS8010" s="96" t="n">
        <f aca="false">BR8010-2.5</f>
        <v>-2.5</v>
      </c>
    </row>
    <row r="8011" customFormat="false" ht="12" hidden="false" customHeight="false" outlineLevel="0" collapsed="false">
      <c r="BS8011" s="96" t="n">
        <f aca="false">BR8011-2.5</f>
        <v>-2.5</v>
      </c>
    </row>
    <row r="8012" customFormat="false" ht="12" hidden="false" customHeight="false" outlineLevel="0" collapsed="false">
      <c r="BS8012" s="96" t="n">
        <f aca="false">BR8012-2.5</f>
        <v>-2.5</v>
      </c>
    </row>
    <row r="8013" customFormat="false" ht="12" hidden="false" customHeight="false" outlineLevel="0" collapsed="false">
      <c r="BS8013" s="96" t="n">
        <f aca="false">BR8013-2.5</f>
        <v>-2.5</v>
      </c>
    </row>
    <row r="8014" customFormat="false" ht="12" hidden="false" customHeight="false" outlineLevel="0" collapsed="false">
      <c r="BS8014" s="96" t="n">
        <f aca="false">BR8014-2.5</f>
        <v>-2.5</v>
      </c>
    </row>
    <row r="8015" customFormat="false" ht="12" hidden="false" customHeight="false" outlineLevel="0" collapsed="false">
      <c r="BS8015" s="96" t="n">
        <f aca="false">BR8015-2.5</f>
        <v>-2.5</v>
      </c>
    </row>
    <row r="8016" customFormat="false" ht="12" hidden="false" customHeight="false" outlineLevel="0" collapsed="false">
      <c r="BS8016" s="96" t="n">
        <f aca="false">BR8016-2.5</f>
        <v>-2.5</v>
      </c>
    </row>
    <row r="8017" customFormat="false" ht="12" hidden="false" customHeight="false" outlineLevel="0" collapsed="false">
      <c r="BS8017" s="96" t="n">
        <f aca="false">BR8017-2.5</f>
        <v>-2.5</v>
      </c>
    </row>
    <row r="8018" customFormat="false" ht="12" hidden="false" customHeight="false" outlineLevel="0" collapsed="false">
      <c r="BS8018" s="96" t="n">
        <f aca="false">BR8018-2.5</f>
        <v>-2.5</v>
      </c>
    </row>
    <row r="8019" customFormat="false" ht="12" hidden="false" customHeight="false" outlineLevel="0" collapsed="false">
      <c r="BS8019" s="96" t="n">
        <f aca="false">BR8019-2.5</f>
        <v>-2.5</v>
      </c>
    </row>
    <row r="8020" customFormat="false" ht="12" hidden="false" customHeight="false" outlineLevel="0" collapsed="false">
      <c r="BS8020" s="96" t="n">
        <f aca="false">BR8020-2.5</f>
        <v>-2.5</v>
      </c>
    </row>
    <row r="8021" customFormat="false" ht="12" hidden="false" customHeight="false" outlineLevel="0" collapsed="false">
      <c r="BS8021" s="96" t="n">
        <f aca="false">BR8021-2.5</f>
        <v>-2.5</v>
      </c>
    </row>
    <row r="8022" customFormat="false" ht="12" hidden="false" customHeight="false" outlineLevel="0" collapsed="false">
      <c r="BS8022" s="96" t="n">
        <f aca="false">BR8022-2.5</f>
        <v>-2.5</v>
      </c>
    </row>
    <row r="8023" customFormat="false" ht="12" hidden="false" customHeight="false" outlineLevel="0" collapsed="false">
      <c r="BS8023" s="96" t="n">
        <f aca="false">BR8023-2.5</f>
        <v>-2.5</v>
      </c>
    </row>
    <row r="8024" customFormat="false" ht="12" hidden="false" customHeight="false" outlineLevel="0" collapsed="false">
      <c r="BS8024" s="96" t="n">
        <f aca="false">BR8024-2.5</f>
        <v>-2.5</v>
      </c>
    </row>
    <row r="8025" customFormat="false" ht="12" hidden="false" customHeight="false" outlineLevel="0" collapsed="false">
      <c r="BS8025" s="96" t="n">
        <f aca="false">BR8025-2.5</f>
        <v>-2.5</v>
      </c>
    </row>
    <row r="8026" customFormat="false" ht="12" hidden="false" customHeight="false" outlineLevel="0" collapsed="false">
      <c r="BS8026" s="96" t="n">
        <f aca="false">BR8026-2.5</f>
        <v>-2.5</v>
      </c>
    </row>
    <row r="8027" customFormat="false" ht="12" hidden="false" customHeight="false" outlineLevel="0" collapsed="false">
      <c r="BS8027" s="96" t="n">
        <f aca="false">BR8027-2.5</f>
        <v>-2.5</v>
      </c>
    </row>
    <row r="8028" customFormat="false" ht="12" hidden="false" customHeight="false" outlineLevel="0" collapsed="false">
      <c r="BS8028" s="96" t="n">
        <f aca="false">BR8028-2.5</f>
        <v>-2.5</v>
      </c>
    </row>
    <row r="8029" customFormat="false" ht="12" hidden="false" customHeight="false" outlineLevel="0" collapsed="false">
      <c r="BS8029" s="96" t="n">
        <f aca="false">BR8029-2.5</f>
        <v>-2.5</v>
      </c>
    </row>
    <row r="8030" customFormat="false" ht="12" hidden="false" customHeight="false" outlineLevel="0" collapsed="false">
      <c r="BS8030" s="96" t="n">
        <f aca="false">BR8030-2.5</f>
        <v>-2.5</v>
      </c>
    </row>
    <row r="8031" customFormat="false" ht="12" hidden="false" customHeight="false" outlineLevel="0" collapsed="false">
      <c r="BS8031" s="96" t="n">
        <f aca="false">BR8031-2.5</f>
        <v>-2.5</v>
      </c>
    </row>
    <row r="8032" customFormat="false" ht="12" hidden="false" customHeight="false" outlineLevel="0" collapsed="false">
      <c r="BS8032" s="96" t="n">
        <f aca="false">BR8032-2.5</f>
        <v>-2.5</v>
      </c>
    </row>
    <row r="8033" customFormat="false" ht="12" hidden="false" customHeight="false" outlineLevel="0" collapsed="false">
      <c r="BS8033" s="96" t="n">
        <f aca="false">BR8033-2.5</f>
        <v>-2.5</v>
      </c>
    </row>
    <row r="8034" customFormat="false" ht="12" hidden="false" customHeight="false" outlineLevel="0" collapsed="false">
      <c r="BS8034" s="96" t="n">
        <f aca="false">BR8034-2.5</f>
        <v>-2.5</v>
      </c>
    </row>
    <row r="8035" customFormat="false" ht="12" hidden="false" customHeight="false" outlineLevel="0" collapsed="false">
      <c r="BS8035" s="96" t="n">
        <f aca="false">BR8035-2.5</f>
        <v>-2.5</v>
      </c>
    </row>
    <row r="8036" customFormat="false" ht="12" hidden="false" customHeight="false" outlineLevel="0" collapsed="false">
      <c r="BS8036" s="96" t="n">
        <f aca="false">BR8036-2.5</f>
        <v>-2.5</v>
      </c>
    </row>
    <row r="8037" customFormat="false" ht="12" hidden="false" customHeight="false" outlineLevel="0" collapsed="false">
      <c r="BS8037" s="96" t="n">
        <f aca="false">BR8037-2.5</f>
        <v>-2.5</v>
      </c>
    </row>
    <row r="8038" customFormat="false" ht="12" hidden="false" customHeight="false" outlineLevel="0" collapsed="false">
      <c r="BS8038" s="96" t="n">
        <f aca="false">BR8038-2.5</f>
        <v>-2.5</v>
      </c>
    </row>
    <row r="8039" customFormat="false" ht="12" hidden="false" customHeight="false" outlineLevel="0" collapsed="false">
      <c r="BS8039" s="96" t="n">
        <f aca="false">BR8039-2.5</f>
        <v>-2.5</v>
      </c>
    </row>
    <row r="8040" customFormat="false" ht="12" hidden="false" customHeight="false" outlineLevel="0" collapsed="false">
      <c r="BS8040" s="96" t="n">
        <f aca="false">BR8040-2.5</f>
        <v>-2.5</v>
      </c>
    </row>
    <row r="8041" customFormat="false" ht="12" hidden="false" customHeight="false" outlineLevel="0" collapsed="false">
      <c r="BS8041" s="96" t="n">
        <f aca="false">BR8041-2.5</f>
        <v>-2.5</v>
      </c>
    </row>
    <row r="8042" customFormat="false" ht="12" hidden="false" customHeight="false" outlineLevel="0" collapsed="false">
      <c r="BS8042" s="96" t="n">
        <f aca="false">BR8042-2.5</f>
        <v>-2.5</v>
      </c>
    </row>
    <row r="8043" customFormat="false" ht="12" hidden="false" customHeight="false" outlineLevel="0" collapsed="false">
      <c r="BS8043" s="96" t="n">
        <f aca="false">BR8043-2.5</f>
        <v>-2.5</v>
      </c>
    </row>
    <row r="8044" customFormat="false" ht="12" hidden="false" customHeight="false" outlineLevel="0" collapsed="false">
      <c r="BS8044" s="96" t="n">
        <f aca="false">BR8044-2.5</f>
        <v>-2.5</v>
      </c>
    </row>
    <row r="8045" customFormat="false" ht="12" hidden="false" customHeight="false" outlineLevel="0" collapsed="false">
      <c r="BS8045" s="96" t="n">
        <f aca="false">BR8045-2.5</f>
        <v>-2.5</v>
      </c>
    </row>
    <row r="8046" customFormat="false" ht="12" hidden="false" customHeight="false" outlineLevel="0" collapsed="false">
      <c r="BS8046" s="96" t="n">
        <f aca="false">BR8046-2.5</f>
        <v>-2.5</v>
      </c>
    </row>
    <row r="8047" customFormat="false" ht="12" hidden="false" customHeight="false" outlineLevel="0" collapsed="false">
      <c r="BS8047" s="96" t="n">
        <f aca="false">BR8047-2.5</f>
        <v>-2.5</v>
      </c>
    </row>
    <row r="8048" customFormat="false" ht="12" hidden="false" customHeight="false" outlineLevel="0" collapsed="false">
      <c r="BS8048" s="96" t="n">
        <f aca="false">BR8048-2.5</f>
        <v>-2.5</v>
      </c>
    </row>
    <row r="8049" customFormat="false" ht="12" hidden="false" customHeight="false" outlineLevel="0" collapsed="false">
      <c r="BS8049" s="96" t="n">
        <f aca="false">BR8049-2.5</f>
        <v>-2.5</v>
      </c>
    </row>
    <row r="8050" customFormat="false" ht="12" hidden="false" customHeight="false" outlineLevel="0" collapsed="false">
      <c r="BS8050" s="96" t="n">
        <f aca="false">BR8050-2.5</f>
        <v>-2.5</v>
      </c>
    </row>
    <row r="8051" customFormat="false" ht="12" hidden="false" customHeight="false" outlineLevel="0" collapsed="false">
      <c r="BS8051" s="96" t="n">
        <f aca="false">BR8051-2.5</f>
        <v>-2.5</v>
      </c>
    </row>
    <row r="8052" customFormat="false" ht="12" hidden="false" customHeight="false" outlineLevel="0" collapsed="false">
      <c r="BS8052" s="96" t="n">
        <f aca="false">BR8052-2.5</f>
        <v>-2.5</v>
      </c>
    </row>
    <row r="8053" customFormat="false" ht="12" hidden="false" customHeight="false" outlineLevel="0" collapsed="false">
      <c r="BS8053" s="96" t="n">
        <f aca="false">BR8053-2.5</f>
        <v>-2.5</v>
      </c>
    </row>
    <row r="8054" customFormat="false" ht="12" hidden="false" customHeight="false" outlineLevel="0" collapsed="false">
      <c r="BS8054" s="96" t="n">
        <f aca="false">BR8054-2.5</f>
        <v>-2.5</v>
      </c>
    </row>
    <row r="8055" customFormat="false" ht="12" hidden="false" customHeight="false" outlineLevel="0" collapsed="false">
      <c r="BS8055" s="96" t="n">
        <f aca="false">BR8055-2.5</f>
        <v>-2.5</v>
      </c>
    </row>
    <row r="8056" customFormat="false" ht="12" hidden="false" customHeight="false" outlineLevel="0" collapsed="false">
      <c r="BS8056" s="96" t="n">
        <f aca="false">BR8056-2.5</f>
        <v>-2.5</v>
      </c>
    </row>
    <row r="8057" customFormat="false" ht="12" hidden="false" customHeight="false" outlineLevel="0" collapsed="false">
      <c r="BS8057" s="96" t="n">
        <f aca="false">BR8057-2.5</f>
        <v>-2.5</v>
      </c>
    </row>
    <row r="8058" customFormat="false" ht="12" hidden="false" customHeight="false" outlineLevel="0" collapsed="false">
      <c r="BS8058" s="96" t="n">
        <f aca="false">BR8058-2.5</f>
        <v>-2.5</v>
      </c>
    </row>
    <row r="8059" customFormat="false" ht="12" hidden="false" customHeight="false" outlineLevel="0" collapsed="false">
      <c r="BS8059" s="96" t="n">
        <f aca="false">BR8059-2.5</f>
        <v>-2.5</v>
      </c>
    </row>
    <row r="8060" customFormat="false" ht="12" hidden="false" customHeight="false" outlineLevel="0" collapsed="false">
      <c r="BS8060" s="96" t="n">
        <f aca="false">BR8060-2.5</f>
        <v>-2.5</v>
      </c>
    </row>
    <row r="8061" customFormat="false" ht="12" hidden="false" customHeight="false" outlineLevel="0" collapsed="false">
      <c r="BS8061" s="96" t="n">
        <f aca="false">BR8061-2.5</f>
        <v>-2.5</v>
      </c>
    </row>
    <row r="8062" customFormat="false" ht="12" hidden="false" customHeight="false" outlineLevel="0" collapsed="false">
      <c r="BS8062" s="96" t="n">
        <f aca="false">BR8062-2.5</f>
        <v>-2.5</v>
      </c>
    </row>
    <row r="8063" customFormat="false" ht="12" hidden="false" customHeight="false" outlineLevel="0" collapsed="false">
      <c r="BS8063" s="96" t="n">
        <f aca="false">BR8063-2.5</f>
        <v>-2.5</v>
      </c>
    </row>
    <row r="8064" customFormat="false" ht="12" hidden="false" customHeight="false" outlineLevel="0" collapsed="false">
      <c r="BS8064" s="96" t="n">
        <f aca="false">BR8064-2.5</f>
        <v>-2.5</v>
      </c>
    </row>
    <row r="8065" customFormat="false" ht="12" hidden="false" customHeight="false" outlineLevel="0" collapsed="false">
      <c r="BS8065" s="96" t="n">
        <f aca="false">BR8065-2.5</f>
        <v>-2.5</v>
      </c>
    </row>
    <row r="8066" customFormat="false" ht="12" hidden="false" customHeight="false" outlineLevel="0" collapsed="false">
      <c r="BS8066" s="96" t="n">
        <f aca="false">BR8066-2.5</f>
        <v>-2.5</v>
      </c>
    </row>
    <row r="8067" customFormat="false" ht="12" hidden="false" customHeight="false" outlineLevel="0" collapsed="false">
      <c r="BS8067" s="96" t="n">
        <f aca="false">BR8067-2.5</f>
        <v>-2.5</v>
      </c>
    </row>
    <row r="8068" customFormat="false" ht="12" hidden="false" customHeight="false" outlineLevel="0" collapsed="false">
      <c r="BS8068" s="96" t="n">
        <f aca="false">BR8068-2.5</f>
        <v>-2.5</v>
      </c>
    </row>
    <row r="8069" customFormat="false" ht="12" hidden="false" customHeight="false" outlineLevel="0" collapsed="false">
      <c r="BS8069" s="96" t="n">
        <f aca="false">BR8069-2.5</f>
        <v>-2.5</v>
      </c>
    </row>
    <row r="8070" customFormat="false" ht="12" hidden="false" customHeight="false" outlineLevel="0" collapsed="false">
      <c r="BS8070" s="96" t="n">
        <f aca="false">BR8070-2.5</f>
        <v>-2.5</v>
      </c>
    </row>
    <row r="8071" customFormat="false" ht="12" hidden="false" customHeight="false" outlineLevel="0" collapsed="false">
      <c r="BS8071" s="96" t="n">
        <f aca="false">BR8071-2.5</f>
        <v>-2.5</v>
      </c>
    </row>
    <row r="8072" customFormat="false" ht="12" hidden="false" customHeight="false" outlineLevel="0" collapsed="false">
      <c r="BS8072" s="96" t="n">
        <f aca="false">BR8072-2.5</f>
        <v>-2.5</v>
      </c>
    </row>
    <row r="8073" customFormat="false" ht="12" hidden="false" customHeight="false" outlineLevel="0" collapsed="false">
      <c r="BS8073" s="96" t="n">
        <f aca="false">BR8073-2.5</f>
        <v>-2.5</v>
      </c>
    </row>
    <row r="8074" customFormat="false" ht="12" hidden="false" customHeight="false" outlineLevel="0" collapsed="false">
      <c r="BS8074" s="96" t="n">
        <f aca="false">BR8074-2.5</f>
        <v>-2.5</v>
      </c>
    </row>
    <row r="8075" customFormat="false" ht="12" hidden="false" customHeight="false" outlineLevel="0" collapsed="false">
      <c r="BS8075" s="96" t="n">
        <f aca="false">BR8075-2.5</f>
        <v>-2.5</v>
      </c>
    </row>
    <row r="8076" customFormat="false" ht="12" hidden="false" customHeight="false" outlineLevel="0" collapsed="false">
      <c r="BS8076" s="96" t="n">
        <f aca="false">BR8076-2.5</f>
        <v>-2.5</v>
      </c>
    </row>
    <row r="8077" customFormat="false" ht="12" hidden="false" customHeight="false" outlineLevel="0" collapsed="false">
      <c r="BS8077" s="96" t="n">
        <f aca="false">BR8077-2.5</f>
        <v>-2.5</v>
      </c>
    </row>
    <row r="8078" customFormat="false" ht="12" hidden="false" customHeight="false" outlineLevel="0" collapsed="false">
      <c r="BS8078" s="96" t="n">
        <f aca="false">BR8078-2.5</f>
        <v>-2.5</v>
      </c>
    </row>
    <row r="8079" customFormat="false" ht="12" hidden="false" customHeight="false" outlineLevel="0" collapsed="false">
      <c r="BS8079" s="96" t="n">
        <f aca="false">BR8079-2.5</f>
        <v>-2.5</v>
      </c>
    </row>
    <row r="8080" customFormat="false" ht="12" hidden="false" customHeight="false" outlineLevel="0" collapsed="false">
      <c r="BS8080" s="96" t="n">
        <f aca="false">BR8080-2.5</f>
        <v>-2.5</v>
      </c>
    </row>
    <row r="8081" customFormat="false" ht="12" hidden="false" customHeight="false" outlineLevel="0" collapsed="false">
      <c r="BS8081" s="96" t="n">
        <f aca="false">BR8081-2.5</f>
        <v>-2.5</v>
      </c>
    </row>
    <row r="8082" customFormat="false" ht="12" hidden="false" customHeight="false" outlineLevel="0" collapsed="false">
      <c r="BS8082" s="96" t="n">
        <f aca="false">BR8082-2.5</f>
        <v>-2.5</v>
      </c>
    </row>
    <row r="8083" customFormat="false" ht="12" hidden="false" customHeight="false" outlineLevel="0" collapsed="false">
      <c r="BS8083" s="96" t="n">
        <f aca="false">BR8083-2.5</f>
        <v>-2.5</v>
      </c>
    </row>
    <row r="8084" customFormat="false" ht="12" hidden="false" customHeight="false" outlineLevel="0" collapsed="false">
      <c r="BS8084" s="96" t="n">
        <f aca="false">BR8084-2.5</f>
        <v>-2.5</v>
      </c>
    </row>
    <row r="8085" customFormat="false" ht="12" hidden="false" customHeight="false" outlineLevel="0" collapsed="false">
      <c r="BS8085" s="96" t="n">
        <f aca="false">BR8085-2.5</f>
        <v>-2.5</v>
      </c>
    </row>
    <row r="8086" customFormat="false" ht="12" hidden="false" customHeight="false" outlineLevel="0" collapsed="false">
      <c r="BS8086" s="96" t="n">
        <f aca="false">BR8086-2.5</f>
        <v>-2.5</v>
      </c>
    </row>
    <row r="8087" customFormat="false" ht="12" hidden="false" customHeight="false" outlineLevel="0" collapsed="false">
      <c r="BS8087" s="96" t="n">
        <f aca="false">BR8087-2.5</f>
        <v>-2.5</v>
      </c>
    </row>
    <row r="8088" customFormat="false" ht="12" hidden="false" customHeight="false" outlineLevel="0" collapsed="false">
      <c r="BS8088" s="96" t="n">
        <f aca="false">BR8088-2.5</f>
        <v>-2.5</v>
      </c>
    </row>
    <row r="8089" customFormat="false" ht="12" hidden="false" customHeight="false" outlineLevel="0" collapsed="false">
      <c r="BS8089" s="96" t="n">
        <f aca="false">BR8089-2.5</f>
        <v>-2.5</v>
      </c>
    </row>
    <row r="8090" customFormat="false" ht="12" hidden="false" customHeight="false" outlineLevel="0" collapsed="false">
      <c r="BS8090" s="96" t="n">
        <f aca="false">BR8090-2.5</f>
        <v>-2.5</v>
      </c>
    </row>
    <row r="8091" customFormat="false" ht="12" hidden="false" customHeight="false" outlineLevel="0" collapsed="false">
      <c r="BS8091" s="96" t="n">
        <f aca="false">BR8091-2.5</f>
        <v>-2.5</v>
      </c>
    </row>
    <row r="8092" customFormat="false" ht="12" hidden="false" customHeight="false" outlineLevel="0" collapsed="false">
      <c r="BS8092" s="96" t="n">
        <f aca="false">BR8092-2.5</f>
        <v>-2.5</v>
      </c>
    </row>
    <row r="8093" customFormat="false" ht="12" hidden="false" customHeight="false" outlineLevel="0" collapsed="false">
      <c r="BS8093" s="96" t="n">
        <f aca="false">BR8093-2.5</f>
        <v>-2.5</v>
      </c>
    </row>
    <row r="8094" customFormat="false" ht="12" hidden="false" customHeight="false" outlineLevel="0" collapsed="false">
      <c r="BS8094" s="96" t="n">
        <f aca="false">BR8094-2.5</f>
        <v>-2.5</v>
      </c>
    </row>
    <row r="8095" customFormat="false" ht="12" hidden="false" customHeight="false" outlineLevel="0" collapsed="false">
      <c r="BS8095" s="96" t="n">
        <f aca="false">BR8095-2.5</f>
        <v>-2.5</v>
      </c>
    </row>
    <row r="8096" customFormat="false" ht="12" hidden="false" customHeight="false" outlineLevel="0" collapsed="false">
      <c r="BS8096" s="96" t="n">
        <f aca="false">BR8096-2.5</f>
        <v>-2.5</v>
      </c>
    </row>
    <row r="8097" customFormat="false" ht="12" hidden="false" customHeight="false" outlineLevel="0" collapsed="false">
      <c r="BS8097" s="96" t="n">
        <f aca="false">BR8097-2.5</f>
        <v>-2.5</v>
      </c>
    </row>
    <row r="8098" customFormat="false" ht="12" hidden="false" customHeight="false" outlineLevel="0" collapsed="false">
      <c r="BS8098" s="96" t="n">
        <f aca="false">BR8098-2.5</f>
        <v>-2.5</v>
      </c>
    </row>
    <row r="8099" customFormat="false" ht="12" hidden="false" customHeight="false" outlineLevel="0" collapsed="false">
      <c r="BS8099" s="96" t="n">
        <f aca="false">BR8099-2.5</f>
        <v>-2.5</v>
      </c>
    </row>
    <row r="8100" customFormat="false" ht="12" hidden="false" customHeight="false" outlineLevel="0" collapsed="false">
      <c r="BS8100" s="96" t="n">
        <f aca="false">BR8100-2.5</f>
        <v>-2.5</v>
      </c>
    </row>
    <row r="8101" customFormat="false" ht="12" hidden="false" customHeight="false" outlineLevel="0" collapsed="false">
      <c r="BS8101" s="96" t="n">
        <f aca="false">BR8101-2.5</f>
        <v>-2.5</v>
      </c>
    </row>
    <row r="8102" customFormat="false" ht="12" hidden="false" customHeight="false" outlineLevel="0" collapsed="false">
      <c r="BS8102" s="96" t="n">
        <f aca="false">BR8102-2.5</f>
        <v>-2.5</v>
      </c>
    </row>
    <row r="8103" customFormat="false" ht="12" hidden="false" customHeight="false" outlineLevel="0" collapsed="false">
      <c r="BS8103" s="96" t="n">
        <f aca="false">BR8103-2.5</f>
        <v>-2.5</v>
      </c>
    </row>
    <row r="8104" customFormat="false" ht="12" hidden="false" customHeight="false" outlineLevel="0" collapsed="false">
      <c r="BS8104" s="96" t="n">
        <f aca="false">BR8104-2.5</f>
        <v>-2.5</v>
      </c>
    </row>
    <row r="8105" customFormat="false" ht="12" hidden="false" customHeight="false" outlineLevel="0" collapsed="false">
      <c r="BS8105" s="96" t="n">
        <f aca="false">BR8105-2.5</f>
        <v>-2.5</v>
      </c>
    </row>
    <row r="8106" customFormat="false" ht="12" hidden="false" customHeight="false" outlineLevel="0" collapsed="false">
      <c r="BS8106" s="96" t="n">
        <f aca="false">BR8106-2.5</f>
        <v>-2.5</v>
      </c>
    </row>
    <row r="8107" customFormat="false" ht="12" hidden="false" customHeight="false" outlineLevel="0" collapsed="false">
      <c r="BS8107" s="96" t="n">
        <f aca="false">BR8107-2.5</f>
        <v>-2.5</v>
      </c>
    </row>
    <row r="8108" customFormat="false" ht="12" hidden="false" customHeight="false" outlineLevel="0" collapsed="false">
      <c r="BS8108" s="96" t="n">
        <f aca="false">BR8108-2.5</f>
        <v>-2.5</v>
      </c>
    </row>
    <row r="8109" customFormat="false" ht="12" hidden="false" customHeight="false" outlineLevel="0" collapsed="false">
      <c r="BS8109" s="96" t="n">
        <f aca="false">BR8109-2.5</f>
        <v>-2.5</v>
      </c>
    </row>
    <row r="8110" customFormat="false" ht="12" hidden="false" customHeight="false" outlineLevel="0" collapsed="false">
      <c r="BS8110" s="96" t="n">
        <f aca="false">BR8110-2.5</f>
        <v>-2.5</v>
      </c>
    </row>
    <row r="8111" customFormat="false" ht="12" hidden="false" customHeight="false" outlineLevel="0" collapsed="false">
      <c r="BS8111" s="96" t="n">
        <f aca="false">BR8111-2.5</f>
        <v>-2.5</v>
      </c>
    </row>
    <row r="8112" customFormat="false" ht="12" hidden="false" customHeight="false" outlineLevel="0" collapsed="false">
      <c r="BS8112" s="96" t="n">
        <f aca="false">BR8112-2.5</f>
        <v>-2.5</v>
      </c>
    </row>
    <row r="8113" customFormat="false" ht="12" hidden="false" customHeight="false" outlineLevel="0" collapsed="false">
      <c r="BS8113" s="96" t="n">
        <f aca="false">BR8113-2.5</f>
        <v>-2.5</v>
      </c>
    </row>
    <row r="8114" customFormat="false" ht="12" hidden="false" customHeight="false" outlineLevel="0" collapsed="false">
      <c r="BS8114" s="96" t="n">
        <f aca="false">BR8114-2.5</f>
        <v>-2.5</v>
      </c>
    </row>
    <row r="8115" customFormat="false" ht="12" hidden="false" customHeight="false" outlineLevel="0" collapsed="false">
      <c r="BS8115" s="96" t="n">
        <f aca="false">BR8115-2.5</f>
        <v>-2.5</v>
      </c>
    </row>
    <row r="8116" customFormat="false" ht="12" hidden="false" customHeight="false" outlineLevel="0" collapsed="false">
      <c r="BS8116" s="96" t="n">
        <f aca="false">BR8116-2.5</f>
        <v>-2.5</v>
      </c>
    </row>
    <row r="8117" customFormat="false" ht="12" hidden="false" customHeight="false" outlineLevel="0" collapsed="false">
      <c r="BS8117" s="96" t="n">
        <f aca="false">BR8117-2.5</f>
        <v>-2.5</v>
      </c>
    </row>
    <row r="8118" customFormat="false" ht="12" hidden="false" customHeight="false" outlineLevel="0" collapsed="false">
      <c r="BS8118" s="96" t="n">
        <f aca="false">BR8118-2.5</f>
        <v>-2.5</v>
      </c>
    </row>
    <row r="8119" customFormat="false" ht="12" hidden="false" customHeight="false" outlineLevel="0" collapsed="false">
      <c r="BS8119" s="96" t="n">
        <f aca="false">BR8119-2.5</f>
        <v>-2.5</v>
      </c>
    </row>
    <row r="8120" customFormat="false" ht="12" hidden="false" customHeight="false" outlineLevel="0" collapsed="false">
      <c r="BS8120" s="96" t="n">
        <f aca="false">BR8120-2.5</f>
        <v>-2.5</v>
      </c>
    </row>
    <row r="8121" customFormat="false" ht="12" hidden="false" customHeight="false" outlineLevel="0" collapsed="false">
      <c r="BS8121" s="96" t="n">
        <f aca="false">BR8121-2.5</f>
        <v>-2.5</v>
      </c>
    </row>
    <row r="8122" customFormat="false" ht="12" hidden="false" customHeight="false" outlineLevel="0" collapsed="false">
      <c r="BS8122" s="96" t="n">
        <f aca="false">BR8122-2.5</f>
        <v>-2.5</v>
      </c>
    </row>
    <row r="8123" customFormat="false" ht="12" hidden="false" customHeight="false" outlineLevel="0" collapsed="false">
      <c r="BS8123" s="96" t="n">
        <f aca="false">BR8123-2.5</f>
        <v>-2.5</v>
      </c>
    </row>
    <row r="8124" customFormat="false" ht="12" hidden="false" customHeight="false" outlineLevel="0" collapsed="false">
      <c r="BS8124" s="96" t="n">
        <f aca="false">BR8124-2.5</f>
        <v>-2.5</v>
      </c>
    </row>
    <row r="8125" customFormat="false" ht="12" hidden="false" customHeight="false" outlineLevel="0" collapsed="false">
      <c r="BS8125" s="96" t="n">
        <f aca="false">BR8125-2.5</f>
        <v>-2.5</v>
      </c>
    </row>
    <row r="8126" customFormat="false" ht="12" hidden="false" customHeight="false" outlineLevel="0" collapsed="false">
      <c r="BS8126" s="96" t="n">
        <f aca="false">BR8126-2.5</f>
        <v>-2.5</v>
      </c>
    </row>
    <row r="8127" customFormat="false" ht="12" hidden="false" customHeight="false" outlineLevel="0" collapsed="false">
      <c r="BS8127" s="96" t="n">
        <f aca="false">BR8127-2.5</f>
        <v>-2.5</v>
      </c>
    </row>
    <row r="8128" customFormat="false" ht="12" hidden="false" customHeight="false" outlineLevel="0" collapsed="false">
      <c r="BS8128" s="96" t="n">
        <f aca="false">BR8128-2.5</f>
        <v>-2.5</v>
      </c>
    </row>
    <row r="8129" customFormat="false" ht="12" hidden="false" customHeight="false" outlineLevel="0" collapsed="false">
      <c r="BS8129" s="96" t="n">
        <f aca="false">BR8129-2.5</f>
        <v>-2.5</v>
      </c>
    </row>
    <row r="8130" customFormat="false" ht="12" hidden="false" customHeight="false" outlineLevel="0" collapsed="false">
      <c r="BS8130" s="96" t="n">
        <f aca="false">BR8130-2.5</f>
        <v>-2.5</v>
      </c>
    </row>
    <row r="8131" customFormat="false" ht="12" hidden="false" customHeight="false" outlineLevel="0" collapsed="false">
      <c r="BS8131" s="96" t="n">
        <f aca="false">BR8131-2.5</f>
        <v>-2.5</v>
      </c>
    </row>
    <row r="8132" customFormat="false" ht="12" hidden="false" customHeight="false" outlineLevel="0" collapsed="false">
      <c r="BS8132" s="96" t="n">
        <f aca="false">BR8132-2.5</f>
        <v>-2.5</v>
      </c>
    </row>
    <row r="8133" customFormat="false" ht="12" hidden="false" customHeight="false" outlineLevel="0" collapsed="false">
      <c r="BS8133" s="96" t="n">
        <f aca="false">BR8133-2.5</f>
        <v>-2.5</v>
      </c>
    </row>
    <row r="8134" customFormat="false" ht="12" hidden="false" customHeight="false" outlineLevel="0" collapsed="false">
      <c r="BS8134" s="96" t="n">
        <f aca="false">BR8134-2.5</f>
        <v>-2.5</v>
      </c>
    </row>
    <row r="8135" customFormat="false" ht="12" hidden="false" customHeight="false" outlineLevel="0" collapsed="false">
      <c r="BS8135" s="96" t="n">
        <f aca="false">BR8135-2.5</f>
        <v>-2.5</v>
      </c>
    </row>
    <row r="8136" customFormat="false" ht="12" hidden="false" customHeight="false" outlineLevel="0" collapsed="false">
      <c r="BS8136" s="96" t="n">
        <f aca="false">BR8136-2.5</f>
        <v>-2.5</v>
      </c>
    </row>
    <row r="8137" customFormat="false" ht="12" hidden="false" customHeight="false" outlineLevel="0" collapsed="false">
      <c r="BS8137" s="96" t="n">
        <f aca="false">BR8137-2.5</f>
        <v>-2.5</v>
      </c>
    </row>
    <row r="8138" customFormat="false" ht="12" hidden="false" customHeight="false" outlineLevel="0" collapsed="false">
      <c r="BS8138" s="96" t="n">
        <f aca="false">BR8138-2.5</f>
        <v>-2.5</v>
      </c>
    </row>
    <row r="8139" customFormat="false" ht="12" hidden="false" customHeight="false" outlineLevel="0" collapsed="false">
      <c r="BS8139" s="96" t="n">
        <f aca="false">BR8139-2.5</f>
        <v>-2.5</v>
      </c>
    </row>
    <row r="8140" customFormat="false" ht="12" hidden="false" customHeight="false" outlineLevel="0" collapsed="false">
      <c r="BS8140" s="96" t="n">
        <f aca="false">BR8140-2.5</f>
        <v>-2.5</v>
      </c>
    </row>
    <row r="8141" customFormat="false" ht="12" hidden="false" customHeight="false" outlineLevel="0" collapsed="false">
      <c r="BS8141" s="96" t="n">
        <f aca="false">BR8141-2.5</f>
        <v>-2.5</v>
      </c>
    </row>
    <row r="8142" customFormat="false" ht="12" hidden="false" customHeight="false" outlineLevel="0" collapsed="false">
      <c r="BS8142" s="96" t="n">
        <f aca="false">BR8142-2.5</f>
        <v>-2.5</v>
      </c>
    </row>
    <row r="8143" customFormat="false" ht="12" hidden="false" customHeight="false" outlineLevel="0" collapsed="false">
      <c r="BS8143" s="96" t="n">
        <f aca="false">BR8143-2.5</f>
        <v>-2.5</v>
      </c>
    </row>
    <row r="8144" customFormat="false" ht="12" hidden="false" customHeight="false" outlineLevel="0" collapsed="false">
      <c r="BS8144" s="96" t="n">
        <f aca="false">BR8144-2.5</f>
        <v>-2.5</v>
      </c>
    </row>
    <row r="8145" customFormat="false" ht="12" hidden="false" customHeight="false" outlineLevel="0" collapsed="false">
      <c r="BS8145" s="96" t="n">
        <f aca="false">BR8145-2.5</f>
        <v>-2.5</v>
      </c>
    </row>
    <row r="8146" customFormat="false" ht="12" hidden="false" customHeight="false" outlineLevel="0" collapsed="false">
      <c r="BS8146" s="96" t="n">
        <f aca="false">BR8146-2.5</f>
        <v>-2.5</v>
      </c>
    </row>
    <row r="8147" customFormat="false" ht="12" hidden="false" customHeight="false" outlineLevel="0" collapsed="false">
      <c r="BS8147" s="96" t="n">
        <f aca="false">BR8147-2.5</f>
        <v>-2.5</v>
      </c>
    </row>
    <row r="8148" customFormat="false" ht="12" hidden="false" customHeight="false" outlineLevel="0" collapsed="false">
      <c r="BS8148" s="96" t="n">
        <f aca="false">BR8148-2.5</f>
        <v>-2.5</v>
      </c>
    </row>
    <row r="8149" customFormat="false" ht="12" hidden="false" customHeight="false" outlineLevel="0" collapsed="false">
      <c r="BS8149" s="96" t="n">
        <f aca="false">BR8149-2.5</f>
        <v>-2.5</v>
      </c>
    </row>
    <row r="8150" customFormat="false" ht="12" hidden="false" customHeight="false" outlineLevel="0" collapsed="false">
      <c r="BS8150" s="96" t="n">
        <f aca="false">BR8150-2.5</f>
        <v>-2.5</v>
      </c>
    </row>
    <row r="8151" customFormat="false" ht="12" hidden="false" customHeight="false" outlineLevel="0" collapsed="false">
      <c r="BS8151" s="96" t="n">
        <f aca="false">BR8151-2.5</f>
        <v>-2.5</v>
      </c>
    </row>
    <row r="8152" customFormat="false" ht="12" hidden="false" customHeight="false" outlineLevel="0" collapsed="false">
      <c r="BS8152" s="96" t="n">
        <f aca="false">BR8152-2.5</f>
        <v>-2.5</v>
      </c>
    </row>
    <row r="8153" customFormat="false" ht="12" hidden="false" customHeight="false" outlineLevel="0" collapsed="false">
      <c r="BS8153" s="96" t="n">
        <f aca="false">BR8153-2.5</f>
        <v>-2.5</v>
      </c>
    </row>
    <row r="8154" customFormat="false" ht="12" hidden="false" customHeight="false" outlineLevel="0" collapsed="false">
      <c r="BS8154" s="96" t="n">
        <f aca="false">BR8154-2.5</f>
        <v>-2.5</v>
      </c>
    </row>
    <row r="8155" customFormat="false" ht="12" hidden="false" customHeight="false" outlineLevel="0" collapsed="false">
      <c r="BS8155" s="96" t="n">
        <f aca="false">BR8155-2.5</f>
        <v>-2.5</v>
      </c>
    </row>
    <row r="8156" customFormat="false" ht="12" hidden="false" customHeight="false" outlineLevel="0" collapsed="false">
      <c r="BS8156" s="96" t="n">
        <f aca="false">BR8156-2.5</f>
        <v>-2.5</v>
      </c>
    </row>
    <row r="8157" customFormat="false" ht="12" hidden="false" customHeight="false" outlineLevel="0" collapsed="false">
      <c r="BS8157" s="96" t="n">
        <f aca="false">BR8157-2.5</f>
        <v>-2.5</v>
      </c>
    </row>
    <row r="8158" customFormat="false" ht="12" hidden="false" customHeight="false" outlineLevel="0" collapsed="false">
      <c r="BS8158" s="96" t="n">
        <f aca="false">BR8158-2.5</f>
        <v>-2.5</v>
      </c>
    </row>
    <row r="8159" customFormat="false" ht="12" hidden="false" customHeight="false" outlineLevel="0" collapsed="false">
      <c r="BS8159" s="96" t="n">
        <f aca="false">BR8159-2.5</f>
        <v>-2.5</v>
      </c>
    </row>
    <row r="8160" customFormat="false" ht="12" hidden="false" customHeight="false" outlineLevel="0" collapsed="false">
      <c r="BS8160" s="96" t="n">
        <f aca="false">BR8160-2.5</f>
        <v>-2.5</v>
      </c>
    </row>
    <row r="8161" customFormat="false" ht="12" hidden="false" customHeight="false" outlineLevel="0" collapsed="false">
      <c r="BS8161" s="96" t="n">
        <f aca="false">BR8161-2.5</f>
        <v>-2.5</v>
      </c>
    </row>
    <row r="8162" customFormat="false" ht="12" hidden="false" customHeight="false" outlineLevel="0" collapsed="false">
      <c r="BS8162" s="96" t="n">
        <f aca="false">BR8162-2.5</f>
        <v>-2.5</v>
      </c>
    </row>
    <row r="8163" customFormat="false" ht="12" hidden="false" customHeight="false" outlineLevel="0" collapsed="false">
      <c r="BS8163" s="96" t="n">
        <f aca="false">BR8163-2.5</f>
        <v>-2.5</v>
      </c>
    </row>
    <row r="8164" customFormat="false" ht="12" hidden="false" customHeight="false" outlineLevel="0" collapsed="false">
      <c r="BS8164" s="96" t="n">
        <f aca="false">BR8164-2.5</f>
        <v>-2.5</v>
      </c>
    </row>
    <row r="8165" customFormat="false" ht="12" hidden="false" customHeight="false" outlineLevel="0" collapsed="false">
      <c r="BS8165" s="96" t="n">
        <f aca="false">BR8165-2.5</f>
        <v>-2.5</v>
      </c>
    </row>
    <row r="8166" customFormat="false" ht="12" hidden="false" customHeight="false" outlineLevel="0" collapsed="false">
      <c r="BS8166" s="96" t="n">
        <f aca="false">BR8166-2.5</f>
        <v>-2.5</v>
      </c>
    </row>
    <row r="8167" customFormat="false" ht="12" hidden="false" customHeight="false" outlineLevel="0" collapsed="false">
      <c r="BS8167" s="96" t="n">
        <f aca="false">BR8167-2.5</f>
        <v>-2.5</v>
      </c>
    </row>
    <row r="8168" customFormat="false" ht="12" hidden="false" customHeight="false" outlineLevel="0" collapsed="false">
      <c r="BS8168" s="96" t="n">
        <f aca="false">BR8168-2.5</f>
        <v>-2.5</v>
      </c>
    </row>
    <row r="8169" customFormat="false" ht="12" hidden="false" customHeight="false" outlineLevel="0" collapsed="false">
      <c r="BS8169" s="96" t="n">
        <f aca="false">BR8169-2.5</f>
        <v>-2.5</v>
      </c>
    </row>
    <row r="8170" customFormat="false" ht="12" hidden="false" customHeight="false" outlineLevel="0" collapsed="false">
      <c r="BS8170" s="96" t="n">
        <f aca="false">BR8170-2.5</f>
        <v>-2.5</v>
      </c>
    </row>
    <row r="8171" customFormat="false" ht="12" hidden="false" customHeight="false" outlineLevel="0" collapsed="false">
      <c r="BS8171" s="96" t="n">
        <f aca="false">BR8171-2.5</f>
        <v>-2.5</v>
      </c>
    </row>
    <row r="8172" customFormat="false" ht="12" hidden="false" customHeight="false" outlineLevel="0" collapsed="false">
      <c r="BS8172" s="96" t="n">
        <f aca="false">BR8172-2.5</f>
        <v>-2.5</v>
      </c>
    </row>
    <row r="8173" customFormat="false" ht="12" hidden="false" customHeight="false" outlineLevel="0" collapsed="false">
      <c r="BS8173" s="96" t="n">
        <f aca="false">BR8173-2.5</f>
        <v>-2.5</v>
      </c>
    </row>
    <row r="8174" customFormat="false" ht="12" hidden="false" customHeight="false" outlineLevel="0" collapsed="false">
      <c r="BS8174" s="96" t="n">
        <f aca="false">BR8174-2.5</f>
        <v>-2.5</v>
      </c>
    </row>
    <row r="8175" customFormat="false" ht="12" hidden="false" customHeight="false" outlineLevel="0" collapsed="false">
      <c r="BS8175" s="96" t="n">
        <f aca="false">BR8175-2.5</f>
        <v>-2.5</v>
      </c>
    </row>
    <row r="8176" customFormat="false" ht="12" hidden="false" customHeight="false" outlineLevel="0" collapsed="false">
      <c r="BS8176" s="96" t="n">
        <f aca="false">BR8176-2.5</f>
        <v>-2.5</v>
      </c>
    </row>
    <row r="8177" customFormat="false" ht="12" hidden="false" customHeight="false" outlineLevel="0" collapsed="false">
      <c r="BS8177" s="96" t="n">
        <f aca="false">BR8177-2.5</f>
        <v>-2.5</v>
      </c>
    </row>
    <row r="8178" customFormat="false" ht="12" hidden="false" customHeight="false" outlineLevel="0" collapsed="false">
      <c r="BS8178" s="96" t="n">
        <f aca="false">BR8178-2.5</f>
        <v>-2.5</v>
      </c>
    </row>
    <row r="8179" customFormat="false" ht="12" hidden="false" customHeight="false" outlineLevel="0" collapsed="false">
      <c r="BS8179" s="96" t="n">
        <f aca="false">BR8179-2.5</f>
        <v>-2.5</v>
      </c>
    </row>
    <row r="8180" customFormat="false" ht="12" hidden="false" customHeight="false" outlineLevel="0" collapsed="false">
      <c r="BS8180" s="96" t="n">
        <f aca="false">BR8180-2.5</f>
        <v>-2.5</v>
      </c>
    </row>
    <row r="8181" customFormat="false" ht="12" hidden="false" customHeight="false" outlineLevel="0" collapsed="false">
      <c r="BS8181" s="96" t="n">
        <f aca="false">BR8181-2.5</f>
        <v>-2.5</v>
      </c>
    </row>
    <row r="8182" customFormat="false" ht="12" hidden="false" customHeight="false" outlineLevel="0" collapsed="false">
      <c r="BS8182" s="96" t="n">
        <f aca="false">BR8182-2.5</f>
        <v>-2.5</v>
      </c>
    </row>
    <row r="8183" customFormat="false" ht="12" hidden="false" customHeight="false" outlineLevel="0" collapsed="false">
      <c r="BS8183" s="96" t="n">
        <f aca="false">BR8183-2.5</f>
        <v>-2.5</v>
      </c>
    </row>
    <row r="8184" customFormat="false" ht="12" hidden="false" customHeight="false" outlineLevel="0" collapsed="false">
      <c r="BS8184" s="96" t="n">
        <f aca="false">BR8184-2.5</f>
        <v>-2.5</v>
      </c>
    </row>
    <row r="8185" customFormat="false" ht="12" hidden="false" customHeight="false" outlineLevel="0" collapsed="false">
      <c r="BS8185" s="96" t="n">
        <f aca="false">BR8185-2.5</f>
        <v>-2.5</v>
      </c>
    </row>
    <row r="8186" customFormat="false" ht="12" hidden="false" customHeight="false" outlineLevel="0" collapsed="false">
      <c r="BS8186" s="96" t="n">
        <f aca="false">BR8186-2.5</f>
        <v>-2.5</v>
      </c>
    </row>
    <row r="8187" customFormat="false" ht="12" hidden="false" customHeight="false" outlineLevel="0" collapsed="false">
      <c r="BS8187" s="96" t="n">
        <f aca="false">BR8187-2.5</f>
        <v>-2.5</v>
      </c>
    </row>
    <row r="8188" customFormat="false" ht="12" hidden="false" customHeight="false" outlineLevel="0" collapsed="false">
      <c r="BS8188" s="96" t="n">
        <f aca="false">BR8188-2.5</f>
        <v>-2.5</v>
      </c>
    </row>
    <row r="8189" customFormat="false" ht="12" hidden="false" customHeight="false" outlineLevel="0" collapsed="false">
      <c r="BS8189" s="96" t="n">
        <f aca="false">BR8189-2.5</f>
        <v>-2.5</v>
      </c>
    </row>
    <row r="8190" customFormat="false" ht="12" hidden="false" customHeight="false" outlineLevel="0" collapsed="false">
      <c r="BS8190" s="96" t="n">
        <f aca="false">BR8190-2.5</f>
        <v>-2.5</v>
      </c>
    </row>
    <row r="8191" customFormat="false" ht="12" hidden="false" customHeight="false" outlineLevel="0" collapsed="false">
      <c r="BS8191" s="96" t="n">
        <f aca="false">BR8191-2.5</f>
        <v>-2.5</v>
      </c>
    </row>
    <row r="8192" customFormat="false" ht="12" hidden="false" customHeight="false" outlineLevel="0" collapsed="false">
      <c r="BS8192" s="96" t="n">
        <f aca="false">BR8192-2.5</f>
        <v>-2.5</v>
      </c>
    </row>
    <row r="8193" customFormat="false" ht="12" hidden="false" customHeight="false" outlineLevel="0" collapsed="false">
      <c r="BS8193" s="96" t="n">
        <f aca="false">BR8193-2.5</f>
        <v>-2.5</v>
      </c>
    </row>
    <row r="8194" customFormat="false" ht="12" hidden="false" customHeight="false" outlineLevel="0" collapsed="false">
      <c r="BS8194" s="96" t="n">
        <f aca="false">BR8194-2.5</f>
        <v>-2.5</v>
      </c>
    </row>
    <row r="8195" customFormat="false" ht="12" hidden="false" customHeight="false" outlineLevel="0" collapsed="false">
      <c r="BS8195" s="96" t="n">
        <f aca="false">BR8195-2.5</f>
        <v>-2.5</v>
      </c>
    </row>
    <row r="8196" customFormat="false" ht="12" hidden="false" customHeight="false" outlineLevel="0" collapsed="false">
      <c r="BS8196" s="96" t="n">
        <f aca="false">BR8196-2.5</f>
        <v>-2.5</v>
      </c>
    </row>
    <row r="8197" customFormat="false" ht="12" hidden="false" customHeight="false" outlineLevel="0" collapsed="false">
      <c r="BS8197" s="96" t="n">
        <f aca="false">BR8197-2.5</f>
        <v>-2.5</v>
      </c>
    </row>
    <row r="8198" customFormat="false" ht="12" hidden="false" customHeight="false" outlineLevel="0" collapsed="false">
      <c r="BS8198" s="96" t="n">
        <f aca="false">BR8198-2.5</f>
        <v>-2.5</v>
      </c>
    </row>
    <row r="8199" customFormat="false" ht="12" hidden="false" customHeight="false" outlineLevel="0" collapsed="false">
      <c r="BS8199" s="96" t="n">
        <f aca="false">BR8199-2.5</f>
        <v>-2.5</v>
      </c>
    </row>
    <row r="8200" customFormat="false" ht="12" hidden="false" customHeight="false" outlineLevel="0" collapsed="false">
      <c r="BS8200" s="96" t="n">
        <f aca="false">BR8200-2.5</f>
        <v>-2.5</v>
      </c>
    </row>
    <row r="8201" customFormat="false" ht="12" hidden="false" customHeight="false" outlineLevel="0" collapsed="false">
      <c r="BS8201" s="96" t="n">
        <f aca="false">BR8201-2.5</f>
        <v>-2.5</v>
      </c>
    </row>
    <row r="8202" customFormat="false" ht="12" hidden="false" customHeight="false" outlineLevel="0" collapsed="false">
      <c r="BS8202" s="96" t="n">
        <f aca="false">BR8202-2.5</f>
        <v>-2.5</v>
      </c>
    </row>
    <row r="8203" customFormat="false" ht="12" hidden="false" customHeight="false" outlineLevel="0" collapsed="false">
      <c r="BS8203" s="96" t="n">
        <f aca="false">BR8203-2.5</f>
        <v>-2.5</v>
      </c>
    </row>
    <row r="8204" customFormat="false" ht="12" hidden="false" customHeight="false" outlineLevel="0" collapsed="false">
      <c r="BS8204" s="96" t="n">
        <f aca="false">BR8204-2.5</f>
        <v>-2.5</v>
      </c>
    </row>
    <row r="8205" customFormat="false" ht="12" hidden="false" customHeight="false" outlineLevel="0" collapsed="false">
      <c r="BS8205" s="96" t="n">
        <f aca="false">BR8205-2.5</f>
        <v>-2.5</v>
      </c>
    </row>
    <row r="8206" customFormat="false" ht="12" hidden="false" customHeight="false" outlineLevel="0" collapsed="false">
      <c r="BS8206" s="96" t="n">
        <f aca="false">BR8206-2.5</f>
        <v>-2.5</v>
      </c>
    </row>
    <row r="8207" customFormat="false" ht="12" hidden="false" customHeight="false" outlineLevel="0" collapsed="false">
      <c r="BS8207" s="96" t="n">
        <f aca="false">BR8207-2.5</f>
        <v>-2.5</v>
      </c>
    </row>
    <row r="8208" customFormat="false" ht="12" hidden="false" customHeight="false" outlineLevel="0" collapsed="false">
      <c r="BS8208" s="96" t="n">
        <f aca="false">BR8208-2.5</f>
        <v>-2.5</v>
      </c>
    </row>
    <row r="8209" customFormat="false" ht="12" hidden="false" customHeight="false" outlineLevel="0" collapsed="false">
      <c r="BS8209" s="96" t="n">
        <f aca="false">BR8209-2.5</f>
        <v>-2.5</v>
      </c>
    </row>
    <row r="8210" customFormat="false" ht="12" hidden="false" customHeight="false" outlineLevel="0" collapsed="false">
      <c r="BS8210" s="96" t="n">
        <f aca="false">BR8210-2.5</f>
        <v>-2.5</v>
      </c>
    </row>
    <row r="8211" customFormat="false" ht="12" hidden="false" customHeight="false" outlineLevel="0" collapsed="false">
      <c r="BS8211" s="96" t="n">
        <f aca="false">BR8211-2.5</f>
        <v>-2.5</v>
      </c>
    </row>
    <row r="8212" customFormat="false" ht="12" hidden="false" customHeight="false" outlineLevel="0" collapsed="false">
      <c r="BS8212" s="96" t="n">
        <f aca="false">BR8212-2.5</f>
        <v>-2.5</v>
      </c>
    </row>
    <row r="8213" customFormat="false" ht="12" hidden="false" customHeight="false" outlineLevel="0" collapsed="false">
      <c r="BS8213" s="96" t="n">
        <f aca="false">BR8213-2.5</f>
        <v>-2.5</v>
      </c>
    </row>
    <row r="8214" customFormat="false" ht="12" hidden="false" customHeight="false" outlineLevel="0" collapsed="false">
      <c r="BS8214" s="96" t="n">
        <f aca="false">BR8214-2.5</f>
        <v>-2.5</v>
      </c>
    </row>
    <row r="8215" customFormat="false" ht="12" hidden="false" customHeight="false" outlineLevel="0" collapsed="false">
      <c r="BS8215" s="96" t="n">
        <f aca="false">BR8215-2.5</f>
        <v>-2.5</v>
      </c>
    </row>
    <row r="8216" customFormat="false" ht="12" hidden="false" customHeight="false" outlineLevel="0" collapsed="false">
      <c r="BS8216" s="96" t="n">
        <f aca="false">BR8216-2.5</f>
        <v>-2.5</v>
      </c>
    </row>
    <row r="8217" customFormat="false" ht="12" hidden="false" customHeight="false" outlineLevel="0" collapsed="false">
      <c r="BS8217" s="96" t="n">
        <f aca="false">BR8217-2.5</f>
        <v>-2.5</v>
      </c>
    </row>
    <row r="8218" customFormat="false" ht="12" hidden="false" customHeight="false" outlineLevel="0" collapsed="false">
      <c r="BS8218" s="96" t="n">
        <f aca="false">BR8218-2.5</f>
        <v>-2.5</v>
      </c>
    </row>
    <row r="8219" customFormat="false" ht="12" hidden="false" customHeight="false" outlineLevel="0" collapsed="false">
      <c r="BS8219" s="96" t="n">
        <f aca="false">BR8219-2.5</f>
        <v>-2.5</v>
      </c>
    </row>
    <row r="8220" customFormat="false" ht="12" hidden="false" customHeight="false" outlineLevel="0" collapsed="false">
      <c r="BS8220" s="96" t="n">
        <f aca="false">BR8220-2.5</f>
        <v>-2.5</v>
      </c>
    </row>
    <row r="8221" customFormat="false" ht="12" hidden="false" customHeight="false" outlineLevel="0" collapsed="false">
      <c r="BS8221" s="96" t="n">
        <f aca="false">BR8221-2.5</f>
        <v>-2.5</v>
      </c>
    </row>
    <row r="8222" customFormat="false" ht="12" hidden="false" customHeight="false" outlineLevel="0" collapsed="false">
      <c r="BS8222" s="96" t="n">
        <f aca="false">BR8222-2.5</f>
        <v>-2.5</v>
      </c>
    </row>
    <row r="8223" customFormat="false" ht="12" hidden="false" customHeight="false" outlineLevel="0" collapsed="false">
      <c r="BS8223" s="96" t="n">
        <f aca="false">BR8223-2.5</f>
        <v>-2.5</v>
      </c>
    </row>
    <row r="8224" customFormat="false" ht="12" hidden="false" customHeight="false" outlineLevel="0" collapsed="false">
      <c r="BS8224" s="96" t="n">
        <f aca="false">BR8224-2.5</f>
        <v>-2.5</v>
      </c>
    </row>
    <row r="8225" customFormat="false" ht="12" hidden="false" customHeight="false" outlineLevel="0" collapsed="false">
      <c r="BS8225" s="96" t="n">
        <f aca="false">BR8225-2.5</f>
        <v>-2.5</v>
      </c>
    </row>
    <row r="8226" customFormat="false" ht="12" hidden="false" customHeight="false" outlineLevel="0" collapsed="false">
      <c r="BS8226" s="96" t="n">
        <f aca="false">BR8226-2.5</f>
        <v>-2.5</v>
      </c>
    </row>
    <row r="8227" customFormat="false" ht="12" hidden="false" customHeight="false" outlineLevel="0" collapsed="false">
      <c r="BS8227" s="96" t="n">
        <f aca="false">BR8227-2.5</f>
        <v>-2.5</v>
      </c>
    </row>
    <row r="8228" customFormat="false" ht="12" hidden="false" customHeight="false" outlineLevel="0" collapsed="false">
      <c r="BS8228" s="96" t="n">
        <f aca="false">BR8228-2.5</f>
        <v>-2.5</v>
      </c>
    </row>
    <row r="8229" customFormat="false" ht="12" hidden="false" customHeight="false" outlineLevel="0" collapsed="false">
      <c r="BS8229" s="96" t="n">
        <f aca="false">BR8229-2.5</f>
        <v>-2.5</v>
      </c>
    </row>
    <row r="8230" customFormat="false" ht="12" hidden="false" customHeight="false" outlineLevel="0" collapsed="false">
      <c r="BS8230" s="96" t="n">
        <f aca="false">BR8230-2.5</f>
        <v>-2.5</v>
      </c>
    </row>
    <row r="8231" customFormat="false" ht="12" hidden="false" customHeight="false" outlineLevel="0" collapsed="false">
      <c r="BS8231" s="96" t="n">
        <f aca="false">BR8231-2.5</f>
        <v>-2.5</v>
      </c>
    </row>
    <row r="8232" customFormat="false" ht="12" hidden="false" customHeight="false" outlineLevel="0" collapsed="false">
      <c r="BS8232" s="96" t="n">
        <f aca="false">BR8232-2.5</f>
        <v>-2.5</v>
      </c>
    </row>
    <row r="8233" customFormat="false" ht="12" hidden="false" customHeight="false" outlineLevel="0" collapsed="false">
      <c r="BS8233" s="96" t="n">
        <f aca="false">BR8233-2.5</f>
        <v>-2.5</v>
      </c>
    </row>
    <row r="8234" customFormat="false" ht="12" hidden="false" customHeight="false" outlineLevel="0" collapsed="false">
      <c r="BS8234" s="96" t="n">
        <f aca="false">BR8234-2.5</f>
        <v>-2.5</v>
      </c>
    </row>
    <row r="8235" customFormat="false" ht="12" hidden="false" customHeight="false" outlineLevel="0" collapsed="false">
      <c r="BS8235" s="96" t="n">
        <f aca="false">BR8235-2.5</f>
        <v>-2.5</v>
      </c>
    </row>
    <row r="8236" customFormat="false" ht="12" hidden="false" customHeight="false" outlineLevel="0" collapsed="false">
      <c r="BS8236" s="96" t="n">
        <f aca="false">BR8236-2.5</f>
        <v>-2.5</v>
      </c>
    </row>
    <row r="8237" customFormat="false" ht="12" hidden="false" customHeight="false" outlineLevel="0" collapsed="false">
      <c r="BS8237" s="96" t="n">
        <f aca="false">BR8237-2.5</f>
        <v>-2.5</v>
      </c>
    </row>
    <row r="8238" customFormat="false" ht="12" hidden="false" customHeight="false" outlineLevel="0" collapsed="false">
      <c r="BS8238" s="96" t="n">
        <f aca="false">BR8238-2.5</f>
        <v>-2.5</v>
      </c>
    </row>
    <row r="8239" customFormat="false" ht="12" hidden="false" customHeight="false" outlineLevel="0" collapsed="false">
      <c r="BS8239" s="96" t="n">
        <f aca="false">BR8239-2.5</f>
        <v>-2.5</v>
      </c>
    </row>
    <row r="8240" customFormat="false" ht="12" hidden="false" customHeight="false" outlineLevel="0" collapsed="false">
      <c r="BS8240" s="96" t="n">
        <f aca="false">BR8240-2.5</f>
        <v>-2.5</v>
      </c>
    </row>
    <row r="8241" customFormat="false" ht="12" hidden="false" customHeight="false" outlineLevel="0" collapsed="false">
      <c r="BS8241" s="96" t="n">
        <f aca="false">BR8241-2.5</f>
        <v>-2.5</v>
      </c>
    </row>
    <row r="8242" customFormat="false" ht="12" hidden="false" customHeight="false" outlineLevel="0" collapsed="false">
      <c r="BS8242" s="96" t="n">
        <f aca="false">BR8242-2.5</f>
        <v>-2.5</v>
      </c>
    </row>
    <row r="8243" customFormat="false" ht="12" hidden="false" customHeight="false" outlineLevel="0" collapsed="false">
      <c r="BS8243" s="96" t="n">
        <f aca="false">BR8243-2.5</f>
        <v>-2.5</v>
      </c>
    </row>
    <row r="8244" customFormat="false" ht="12" hidden="false" customHeight="false" outlineLevel="0" collapsed="false">
      <c r="BS8244" s="96" t="n">
        <f aca="false">BR8244-2.5</f>
        <v>-2.5</v>
      </c>
    </row>
    <row r="8245" customFormat="false" ht="12" hidden="false" customHeight="false" outlineLevel="0" collapsed="false">
      <c r="BS8245" s="96" t="n">
        <f aca="false">BR8245-2.5</f>
        <v>-2.5</v>
      </c>
    </row>
    <row r="8246" customFormat="false" ht="12" hidden="false" customHeight="false" outlineLevel="0" collapsed="false">
      <c r="BS8246" s="96" t="n">
        <f aca="false">BR8246-2.5</f>
        <v>-2.5</v>
      </c>
    </row>
    <row r="8247" customFormat="false" ht="12" hidden="false" customHeight="false" outlineLevel="0" collapsed="false">
      <c r="BS8247" s="96" t="n">
        <f aca="false">BR8247-2.5</f>
        <v>-2.5</v>
      </c>
    </row>
    <row r="8248" customFormat="false" ht="12" hidden="false" customHeight="false" outlineLevel="0" collapsed="false">
      <c r="BS8248" s="96" t="n">
        <f aca="false">BR8248-2.5</f>
        <v>-2.5</v>
      </c>
    </row>
    <row r="8249" customFormat="false" ht="12" hidden="false" customHeight="false" outlineLevel="0" collapsed="false">
      <c r="BS8249" s="96" t="n">
        <f aca="false">BR8249-2.5</f>
        <v>-2.5</v>
      </c>
    </row>
    <row r="8250" customFormat="false" ht="12" hidden="false" customHeight="false" outlineLevel="0" collapsed="false">
      <c r="BS8250" s="96" t="n">
        <f aca="false">BR8250-2.5</f>
        <v>-2.5</v>
      </c>
    </row>
    <row r="8251" customFormat="false" ht="12" hidden="false" customHeight="false" outlineLevel="0" collapsed="false">
      <c r="BS8251" s="96" t="n">
        <f aca="false">BR8251-2.5</f>
        <v>-2.5</v>
      </c>
    </row>
    <row r="8252" customFormat="false" ht="12" hidden="false" customHeight="false" outlineLevel="0" collapsed="false">
      <c r="BS8252" s="96" t="n">
        <f aca="false">BR8252-2.5</f>
        <v>-2.5</v>
      </c>
    </row>
    <row r="8253" customFormat="false" ht="12" hidden="false" customHeight="false" outlineLevel="0" collapsed="false">
      <c r="BS8253" s="96" t="n">
        <f aca="false">BR8253-2.5</f>
        <v>-2.5</v>
      </c>
    </row>
    <row r="8254" customFormat="false" ht="12" hidden="false" customHeight="false" outlineLevel="0" collapsed="false">
      <c r="BS8254" s="96" t="n">
        <f aca="false">BR8254-2.5</f>
        <v>-2.5</v>
      </c>
    </row>
    <row r="8255" customFormat="false" ht="12" hidden="false" customHeight="false" outlineLevel="0" collapsed="false">
      <c r="BS8255" s="96" t="n">
        <f aca="false">BR8255-2.5</f>
        <v>-2.5</v>
      </c>
    </row>
    <row r="8256" customFormat="false" ht="12" hidden="false" customHeight="false" outlineLevel="0" collapsed="false">
      <c r="BS8256" s="96" t="n">
        <f aca="false">BR8256-2.5</f>
        <v>-2.5</v>
      </c>
    </row>
    <row r="8257" customFormat="false" ht="12" hidden="false" customHeight="false" outlineLevel="0" collapsed="false">
      <c r="BS8257" s="96" t="n">
        <f aca="false">BR8257-2.5</f>
        <v>-2.5</v>
      </c>
    </row>
    <row r="8258" customFormat="false" ht="12" hidden="false" customHeight="false" outlineLevel="0" collapsed="false">
      <c r="BS8258" s="96" t="n">
        <f aca="false">BR8258-2.5</f>
        <v>-2.5</v>
      </c>
    </row>
    <row r="8259" customFormat="false" ht="12" hidden="false" customHeight="false" outlineLevel="0" collapsed="false">
      <c r="BS8259" s="96" t="n">
        <f aca="false">BR8259-2.5</f>
        <v>-2.5</v>
      </c>
    </row>
    <row r="8260" customFormat="false" ht="12" hidden="false" customHeight="false" outlineLevel="0" collapsed="false">
      <c r="BS8260" s="96" t="n">
        <f aca="false">BR8260-2.5</f>
        <v>-2.5</v>
      </c>
    </row>
    <row r="8261" customFormat="false" ht="12" hidden="false" customHeight="false" outlineLevel="0" collapsed="false">
      <c r="BS8261" s="96" t="n">
        <f aca="false">BR8261-2.5</f>
        <v>-2.5</v>
      </c>
    </row>
    <row r="8262" customFormat="false" ht="12" hidden="false" customHeight="false" outlineLevel="0" collapsed="false">
      <c r="BS8262" s="96" t="n">
        <f aca="false">BR8262-2.5</f>
        <v>-2.5</v>
      </c>
    </row>
    <row r="8263" customFormat="false" ht="12" hidden="false" customHeight="false" outlineLevel="0" collapsed="false">
      <c r="BS8263" s="96" t="n">
        <f aca="false">BR8263-2.5</f>
        <v>-2.5</v>
      </c>
    </row>
    <row r="8264" customFormat="false" ht="12" hidden="false" customHeight="false" outlineLevel="0" collapsed="false">
      <c r="BS8264" s="96" t="n">
        <f aca="false">BR8264-2.5</f>
        <v>-2.5</v>
      </c>
    </row>
    <row r="8265" customFormat="false" ht="12" hidden="false" customHeight="false" outlineLevel="0" collapsed="false">
      <c r="BS8265" s="96" t="n">
        <f aca="false">BR8265-2.5</f>
        <v>-2.5</v>
      </c>
    </row>
    <row r="8266" customFormat="false" ht="12" hidden="false" customHeight="false" outlineLevel="0" collapsed="false">
      <c r="BS8266" s="96" t="n">
        <f aca="false">BR8266-2.5</f>
        <v>-2.5</v>
      </c>
    </row>
    <row r="8267" customFormat="false" ht="12" hidden="false" customHeight="false" outlineLevel="0" collapsed="false">
      <c r="BS8267" s="96" t="n">
        <f aca="false">BR8267-2.5</f>
        <v>-2.5</v>
      </c>
    </row>
    <row r="8268" customFormat="false" ht="12" hidden="false" customHeight="false" outlineLevel="0" collapsed="false">
      <c r="BS8268" s="96" t="n">
        <f aca="false">BR8268-2.5</f>
        <v>-2.5</v>
      </c>
    </row>
    <row r="8269" customFormat="false" ht="12" hidden="false" customHeight="false" outlineLevel="0" collapsed="false">
      <c r="BS8269" s="96" t="n">
        <f aca="false">BR8269-2.5</f>
        <v>-2.5</v>
      </c>
    </row>
    <row r="8270" customFormat="false" ht="12" hidden="false" customHeight="false" outlineLevel="0" collapsed="false">
      <c r="BS8270" s="96" t="n">
        <f aca="false">BR8270-2.5</f>
        <v>-2.5</v>
      </c>
    </row>
    <row r="8271" customFormat="false" ht="12" hidden="false" customHeight="false" outlineLevel="0" collapsed="false">
      <c r="BS8271" s="96" t="n">
        <f aca="false">BR8271-2.5</f>
        <v>-2.5</v>
      </c>
    </row>
    <row r="8272" customFormat="false" ht="12" hidden="false" customHeight="false" outlineLevel="0" collapsed="false">
      <c r="BS8272" s="96" t="n">
        <f aca="false">BR8272-2.5</f>
        <v>-2.5</v>
      </c>
    </row>
    <row r="8273" customFormat="false" ht="12" hidden="false" customHeight="false" outlineLevel="0" collapsed="false">
      <c r="BS8273" s="96" t="n">
        <f aca="false">BR8273-2.5</f>
        <v>-2.5</v>
      </c>
    </row>
    <row r="8274" customFormat="false" ht="12" hidden="false" customHeight="false" outlineLevel="0" collapsed="false">
      <c r="BS8274" s="96" t="n">
        <f aca="false">BR8274-2.5</f>
        <v>-2.5</v>
      </c>
    </row>
    <row r="8275" customFormat="false" ht="12" hidden="false" customHeight="false" outlineLevel="0" collapsed="false">
      <c r="BS8275" s="96" t="n">
        <f aca="false">BR8275-2.5</f>
        <v>-2.5</v>
      </c>
    </row>
    <row r="8276" customFormat="false" ht="12" hidden="false" customHeight="false" outlineLevel="0" collapsed="false">
      <c r="BS8276" s="96" t="n">
        <f aca="false">BR8276-2.5</f>
        <v>-2.5</v>
      </c>
    </row>
    <row r="8277" customFormat="false" ht="12" hidden="false" customHeight="false" outlineLevel="0" collapsed="false">
      <c r="BS8277" s="96" t="n">
        <f aca="false">BR8277-2.5</f>
        <v>-2.5</v>
      </c>
    </row>
    <row r="8278" customFormat="false" ht="12" hidden="false" customHeight="false" outlineLevel="0" collapsed="false">
      <c r="BS8278" s="96" t="n">
        <f aca="false">BR8278-2.5</f>
        <v>-2.5</v>
      </c>
    </row>
    <row r="8279" customFormat="false" ht="12" hidden="false" customHeight="false" outlineLevel="0" collapsed="false">
      <c r="BS8279" s="96" t="n">
        <f aca="false">BR8279-2.5</f>
        <v>-2.5</v>
      </c>
    </row>
    <row r="8280" customFormat="false" ht="12" hidden="false" customHeight="false" outlineLevel="0" collapsed="false">
      <c r="BS8280" s="96" t="n">
        <f aca="false">BR8280-2.5</f>
        <v>-2.5</v>
      </c>
    </row>
    <row r="8281" customFormat="false" ht="12" hidden="false" customHeight="false" outlineLevel="0" collapsed="false">
      <c r="BS8281" s="96" t="n">
        <f aca="false">BR8281-2.5</f>
        <v>-2.5</v>
      </c>
    </row>
    <row r="8282" customFormat="false" ht="12" hidden="false" customHeight="false" outlineLevel="0" collapsed="false">
      <c r="BS8282" s="96" t="n">
        <f aca="false">BR8282-2.5</f>
        <v>-2.5</v>
      </c>
    </row>
    <row r="8283" customFormat="false" ht="12" hidden="false" customHeight="false" outlineLevel="0" collapsed="false">
      <c r="BS8283" s="96" t="n">
        <f aca="false">BR8283-2.5</f>
        <v>-2.5</v>
      </c>
    </row>
    <row r="8284" customFormat="false" ht="12" hidden="false" customHeight="false" outlineLevel="0" collapsed="false">
      <c r="BS8284" s="96" t="n">
        <f aca="false">BR8284-2.5</f>
        <v>-2.5</v>
      </c>
    </row>
    <row r="8285" customFormat="false" ht="12" hidden="false" customHeight="false" outlineLevel="0" collapsed="false">
      <c r="BS8285" s="96" t="n">
        <f aca="false">BR8285-2.5</f>
        <v>-2.5</v>
      </c>
    </row>
    <row r="8286" customFormat="false" ht="12" hidden="false" customHeight="false" outlineLevel="0" collapsed="false">
      <c r="BS8286" s="96" t="n">
        <f aca="false">BR8286-2.5</f>
        <v>-2.5</v>
      </c>
    </row>
    <row r="8287" customFormat="false" ht="12" hidden="false" customHeight="false" outlineLevel="0" collapsed="false">
      <c r="BS8287" s="96" t="n">
        <f aca="false">BR8287-2.5</f>
        <v>-2.5</v>
      </c>
    </row>
    <row r="8288" customFormat="false" ht="12" hidden="false" customHeight="false" outlineLevel="0" collapsed="false">
      <c r="BS8288" s="96" t="n">
        <f aca="false">BR8288-2.5</f>
        <v>-2.5</v>
      </c>
    </row>
    <row r="8289" customFormat="false" ht="12" hidden="false" customHeight="false" outlineLevel="0" collapsed="false">
      <c r="BS8289" s="96" t="n">
        <f aca="false">BR8289-2.5</f>
        <v>-2.5</v>
      </c>
    </row>
    <row r="8290" customFormat="false" ht="12" hidden="false" customHeight="false" outlineLevel="0" collapsed="false">
      <c r="BS8290" s="96" t="n">
        <f aca="false">BR8290-2.5</f>
        <v>-2.5</v>
      </c>
    </row>
    <row r="8291" customFormat="false" ht="12" hidden="false" customHeight="false" outlineLevel="0" collapsed="false">
      <c r="BS8291" s="96" t="n">
        <f aca="false">BR8291-2.5</f>
        <v>-2.5</v>
      </c>
    </row>
    <row r="8292" customFormat="false" ht="12" hidden="false" customHeight="false" outlineLevel="0" collapsed="false">
      <c r="BS8292" s="96" t="n">
        <f aca="false">BR8292-2.5</f>
        <v>-2.5</v>
      </c>
    </row>
    <row r="8293" customFormat="false" ht="12" hidden="false" customHeight="false" outlineLevel="0" collapsed="false">
      <c r="BS8293" s="96" t="n">
        <f aca="false">BR8293-2.5</f>
        <v>-2.5</v>
      </c>
    </row>
    <row r="8294" customFormat="false" ht="12" hidden="false" customHeight="false" outlineLevel="0" collapsed="false">
      <c r="BS8294" s="96" t="n">
        <f aca="false">BR8294-2.5</f>
        <v>-2.5</v>
      </c>
    </row>
    <row r="8295" customFormat="false" ht="12" hidden="false" customHeight="false" outlineLevel="0" collapsed="false">
      <c r="BS8295" s="96" t="n">
        <f aca="false">BR8295-2.5</f>
        <v>-2.5</v>
      </c>
    </row>
    <row r="8296" customFormat="false" ht="12" hidden="false" customHeight="false" outlineLevel="0" collapsed="false">
      <c r="BS8296" s="96" t="n">
        <f aca="false">BR8296-2.5</f>
        <v>-2.5</v>
      </c>
    </row>
    <row r="8297" customFormat="false" ht="12" hidden="false" customHeight="false" outlineLevel="0" collapsed="false">
      <c r="BS8297" s="96" t="n">
        <f aca="false">BR8297-2.5</f>
        <v>-2.5</v>
      </c>
    </row>
    <row r="8298" customFormat="false" ht="12" hidden="false" customHeight="false" outlineLevel="0" collapsed="false">
      <c r="BS8298" s="96" t="n">
        <f aca="false">BR8298-2.5</f>
        <v>-2.5</v>
      </c>
    </row>
    <row r="8299" customFormat="false" ht="12" hidden="false" customHeight="false" outlineLevel="0" collapsed="false">
      <c r="BS8299" s="96" t="n">
        <f aca="false">BR8299-2.5</f>
        <v>-2.5</v>
      </c>
    </row>
    <row r="8300" customFormat="false" ht="12" hidden="false" customHeight="false" outlineLevel="0" collapsed="false">
      <c r="BS8300" s="96" t="n">
        <f aca="false">BR8300-2.5</f>
        <v>-2.5</v>
      </c>
    </row>
    <row r="8301" customFormat="false" ht="12" hidden="false" customHeight="false" outlineLevel="0" collapsed="false">
      <c r="BS8301" s="96" t="n">
        <f aca="false">BR8301-2.5</f>
        <v>-2.5</v>
      </c>
    </row>
    <row r="8302" customFormat="false" ht="12" hidden="false" customHeight="false" outlineLevel="0" collapsed="false">
      <c r="BS8302" s="96" t="n">
        <f aca="false">BR8302-2.5</f>
        <v>-2.5</v>
      </c>
    </row>
    <row r="8303" customFormat="false" ht="12" hidden="false" customHeight="false" outlineLevel="0" collapsed="false">
      <c r="BS8303" s="96" t="n">
        <f aca="false">BR8303-2.5</f>
        <v>-2.5</v>
      </c>
    </row>
    <row r="8304" customFormat="false" ht="12" hidden="false" customHeight="false" outlineLevel="0" collapsed="false">
      <c r="BS8304" s="96" t="n">
        <f aca="false">BR8304-2.5</f>
        <v>-2.5</v>
      </c>
    </row>
    <row r="8305" customFormat="false" ht="12" hidden="false" customHeight="false" outlineLevel="0" collapsed="false">
      <c r="BS8305" s="96" t="n">
        <f aca="false">BR8305-2.5</f>
        <v>-2.5</v>
      </c>
    </row>
    <row r="8306" customFormat="false" ht="12" hidden="false" customHeight="false" outlineLevel="0" collapsed="false">
      <c r="BS8306" s="96" t="n">
        <f aca="false">BR8306-2.5</f>
        <v>-2.5</v>
      </c>
    </row>
    <row r="8307" customFormat="false" ht="12" hidden="false" customHeight="false" outlineLevel="0" collapsed="false">
      <c r="BS8307" s="96" t="n">
        <f aca="false">BR8307-2.5</f>
        <v>-2.5</v>
      </c>
    </row>
    <row r="8308" customFormat="false" ht="12" hidden="false" customHeight="false" outlineLevel="0" collapsed="false">
      <c r="BS8308" s="96" t="n">
        <f aca="false">BR8308-2.5</f>
        <v>-2.5</v>
      </c>
    </row>
    <row r="8309" customFormat="false" ht="12" hidden="false" customHeight="false" outlineLevel="0" collapsed="false">
      <c r="BS8309" s="96" t="n">
        <f aca="false">BR8309-2.5</f>
        <v>-2.5</v>
      </c>
    </row>
    <row r="8310" customFormat="false" ht="12" hidden="false" customHeight="false" outlineLevel="0" collapsed="false">
      <c r="BS8310" s="96" t="n">
        <f aca="false">BR8310-2.5</f>
        <v>-2.5</v>
      </c>
    </row>
    <row r="8311" customFormat="false" ht="12" hidden="false" customHeight="false" outlineLevel="0" collapsed="false">
      <c r="BS8311" s="96" t="n">
        <f aca="false">BR8311-2.5</f>
        <v>-2.5</v>
      </c>
    </row>
    <row r="8312" customFormat="false" ht="12" hidden="false" customHeight="false" outlineLevel="0" collapsed="false">
      <c r="BS8312" s="96" t="n">
        <f aca="false">BR8312-2.5</f>
        <v>-2.5</v>
      </c>
    </row>
    <row r="8313" customFormat="false" ht="12" hidden="false" customHeight="false" outlineLevel="0" collapsed="false">
      <c r="BS8313" s="96" t="n">
        <f aca="false">BR8313-2.5</f>
        <v>-2.5</v>
      </c>
    </row>
    <row r="8314" customFormat="false" ht="12" hidden="false" customHeight="false" outlineLevel="0" collapsed="false">
      <c r="BS8314" s="96" t="n">
        <f aca="false">BR8314-2.5</f>
        <v>-2.5</v>
      </c>
    </row>
    <row r="8315" customFormat="false" ht="12" hidden="false" customHeight="false" outlineLevel="0" collapsed="false">
      <c r="BS8315" s="96" t="n">
        <f aca="false">BR8315-2.5</f>
        <v>-2.5</v>
      </c>
    </row>
    <row r="8316" customFormat="false" ht="12" hidden="false" customHeight="false" outlineLevel="0" collapsed="false">
      <c r="BS8316" s="96" t="n">
        <f aca="false">BR8316-2.5</f>
        <v>-2.5</v>
      </c>
    </row>
    <row r="8317" customFormat="false" ht="12" hidden="false" customHeight="false" outlineLevel="0" collapsed="false">
      <c r="BS8317" s="96" t="n">
        <f aca="false">BR8317-2.5</f>
        <v>-2.5</v>
      </c>
    </row>
    <row r="8318" customFormat="false" ht="12" hidden="false" customHeight="false" outlineLevel="0" collapsed="false">
      <c r="BS8318" s="96" t="n">
        <f aca="false">BR8318-2.5</f>
        <v>-2.5</v>
      </c>
    </row>
    <row r="8319" customFormat="false" ht="12" hidden="false" customHeight="false" outlineLevel="0" collapsed="false">
      <c r="BS8319" s="96" t="n">
        <f aca="false">BR8319-2.5</f>
        <v>-2.5</v>
      </c>
    </row>
    <row r="8320" customFormat="false" ht="12" hidden="false" customHeight="false" outlineLevel="0" collapsed="false">
      <c r="BS8320" s="96" t="n">
        <f aca="false">BR8320-2.5</f>
        <v>-2.5</v>
      </c>
    </row>
    <row r="8321" customFormat="false" ht="12" hidden="false" customHeight="false" outlineLevel="0" collapsed="false">
      <c r="BS8321" s="96" t="n">
        <f aca="false">BR8321-2.5</f>
        <v>-2.5</v>
      </c>
    </row>
    <row r="8322" customFormat="false" ht="12" hidden="false" customHeight="false" outlineLevel="0" collapsed="false">
      <c r="BS8322" s="96" t="n">
        <f aca="false">BR8322-2.5</f>
        <v>-2.5</v>
      </c>
    </row>
    <row r="8323" customFormat="false" ht="12" hidden="false" customHeight="false" outlineLevel="0" collapsed="false">
      <c r="BS8323" s="96" t="n">
        <f aca="false">BR8323-2.5</f>
        <v>-2.5</v>
      </c>
    </row>
    <row r="8324" customFormat="false" ht="12" hidden="false" customHeight="false" outlineLevel="0" collapsed="false">
      <c r="BS8324" s="96" t="n">
        <f aca="false">BR8324-2.5</f>
        <v>-2.5</v>
      </c>
    </row>
    <row r="8325" customFormat="false" ht="12" hidden="false" customHeight="false" outlineLevel="0" collapsed="false">
      <c r="BS8325" s="96" t="n">
        <f aca="false">BR8325-2.5</f>
        <v>-2.5</v>
      </c>
    </row>
    <row r="8326" customFormat="false" ht="12" hidden="false" customHeight="false" outlineLevel="0" collapsed="false">
      <c r="BS8326" s="96" t="n">
        <f aca="false">BR8326-2.5</f>
        <v>-2.5</v>
      </c>
    </row>
    <row r="8327" customFormat="false" ht="12" hidden="false" customHeight="false" outlineLevel="0" collapsed="false">
      <c r="BS8327" s="96" t="n">
        <f aca="false">BR8327-2.5</f>
        <v>-2.5</v>
      </c>
    </row>
    <row r="8328" customFormat="false" ht="12" hidden="false" customHeight="false" outlineLevel="0" collapsed="false">
      <c r="BS8328" s="96" t="n">
        <f aca="false">BR8328-2.5</f>
        <v>-2.5</v>
      </c>
    </row>
    <row r="8329" customFormat="false" ht="12" hidden="false" customHeight="false" outlineLevel="0" collapsed="false">
      <c r="BS8329" s="96" t="n">
        <f aca="false">BR8329-2.5</f>
        <v>-2.5</v>
      </c>
    </row>
    <row r="8330" customFormat="false" ht="12" hidden="false" customHeight="false" outlineLevel="0" collapsed="false">
      <c r="BS8330" s="96" t="n">
        <f aca="false">BR8330-2.5</f>
        <v>-2.5</v>
      </c>
    </row>
    <row r="8331" customFormat="false" ht="12" hidden="false" customHeight="false" outlineLevel="0" collapsed="false">
      <c r="BS8331" s="96" t="n">
        <f aca="false">BR8331-2.5</f>
        <v>-2.5</v>
      </c>
    </row>
    <row r="8332" customFormat="false" ht="12" hidden="false" customHeight="false" outlineLevel="0" collapsed="false">
      <c r="BS8332" s="96" t="n">
        <f aca="false">BR8332-2.5</f>
        <v>-2.5</v>
      </c>
    </row>
    <row r="8333" customFormat="false" ht="12" hidden="false" customHeight="false" outlineLevel="0" collapsed="false">
      <c r="BS8333" s="96" t="n">
        <f aca="false">BR8333-2.5</f>
        <v>-2.5</v>
      </c>
    </row>
    <row r="8334" customFormat="false" ht="12" hidden="false" customHeight="false" outlineLevel="0" collapsed="false">
      <c r="BS8334" s="96" t="n">
        <f aca="false">BR8334-2.5</f>
        <v>-2.5</v>
      </c>
    </row>
    <row r="8335" customFormat="false" ht="12" hidden="false" customHeight="false" outlineLevel="0" collapsed="false">
      <c r="BS8335" s="96" t="n">
        <f aca="false">BR8335-2.5</f>
        <v>-2.5</v>
      </c>
    </row>
    <row r="8336" customFormat="false" ht="12" hidden="false" customHeight="false" outlineLevel="0" collapsed="false">
      <c r="BS8336" s="96" t="n">
        <f aca="false">BR8336-2.5</f>
        <v>-2.5</v>
      </c>
    </row>
    <row r="8337" customFormat="false" ht="12" hidden="false" customHeight="false" outlineLevel="0" collapsed="false">
      <c r="BS8337" s="96" t="n">
        <f aca="false">BR8337-2.5</f>
        <v>-2.5</v>
      </c>
    </row>
    <row r="8338" customFormat="false" ht="12" hidden="false" customHeight="false" outlineLevel="0" collapsed="false">
      <c r="BS8338" s="96" t="n">
        <f aca="false">BR8338-2.5</f>
        <v>-2.5</v>
      </c>
    </row>
    <row r="8339" customFormat="false" ht="12" hidden="false" customHeight="false" outlineLevel="0" collapsed="false">
      <c r="BS8339" s="96" t="n">
        <f aca="false">BR8339-2.5</f>
        <v>-2.5</v>
      </c>
    </row>
    <row r="8340" customFormat="false" ht="12" hidden="false" customHeight="false" outlineLevel="0" collapsed="false">
      <c r="BS8340" s="96" t="n">
        <f aca="false">BR8340-2.5</f>
        <v>-2.5</v>
      </c>
    </row>
    <row r="8341" customFormat="false" ht="12" hidden="false" customHeight="false" outlineLevel="0" collapsed="false">
      <c r="BS8341" s="96" t="n">
        <f aca="false">BR8341-2.5</f>
        <v>-2.5</v>
      </c>
    </row>
    <row r="8342" customFormat="false" ht="12" hidden="false" customHeight="false" outlineLevel="0" collapsed="false">
      <c r="BS8342" s="96" t="n">
        <f aca="false">BR8342-2.5</f>
        <v>-2.5</v>
      </c>
    </row>
    <row r="8343" customFormat="false" ht="12" hidden="false" customHeight="false" outlineLevel="0" collapsed="false">
      <c r="BS8343" s="96" t="n">
        <f aca="false">BR8343-2.5</f>
        <v>-2.5</v>
      </c>
    </row>
    <row r="8344" customFormat="false" ht="12" hidden="false" customHeight="false" outlineLevel="0" collapsed="false">
      <c r="BS8344" s="96" t="n">
        <f aca="false">BR8344-2.5</f>
        <v>-2.5</v>
      </c>
    </row>
    <row r="8345" customFormat="false" ht="12" hidden="false" customHeight="false" outlineLevel="0" collapsed="false">
      <c r="BS8345" s="96" t="n">
        <f aca="false">BR8345-2.5</f>
        <v>-2.5</v>
      </c>
    </row>
    <row r="8346" customFormat="false" ht="12" hidden="false" customHeight="false" outlineLevel="0" collapsed="false">
      <c r="BS8346" s="96" t="n">
        <f aca="false">BR8346-2.5</f>
        <v>-2.5</v>
      </c>
    </row>
    <row r="8347" customFormat="false" ht="12" hidden="false" customHeight="false" outlineLevel="0" collapsed="false">
      <c r="BS8347" s="96" t="n">
        <f aca="false">BR8347-2.5</f>
        <v>-2.5</v>
      </c>
    </row>
    <row r="8348" customFormat="false" ht="12" hidden="false" customHeight="false" outlineLevel="0" collapsed="false">
      <c r="BS8348" s="96" t="n">
        <f aca="false">BR8348-2.5</f>
        <v>-2.5</v>
      </c>
    </row>
    <row r="8349" customFormat="false" ht="12" hidden="false" customHeight="false" outlineLevel="0" collapsed="false">
      <c r="BS8349" s="96" t="n">
        <f aca="false">BR8349-2.5</f>
        <v>-2.5</v>
      </c>
    </row>
    <row r="8350" customFormat="false" ht="12" hidden="false" customHeight="false" outlineLevel="0" collapsed="false">
      <c r="BS8350" s="96" t="n">
        <f aca="false">BR8350-2.5</f>
        <v>-2.5</v>
      </c>
    </row>
    <row r="8351" customFormat="false" ht="12" hidden="false" customHeight="false" outlineLevel="0" collapsed="false">
      <c r="BS8351" s="96" t="n">
        <f aca="false">BR8351-2.5</f>
        <v>-2.5</v>
      </c>
    </row>
    <row r="8352" customFormat="false" ht="12" hidden="false" customHeight="false" outlineLevel="0" collapsed="false">
      <c r="BS8352" s="96" t="n">
        <f aca="false">BR8352-2.5</f>
        <v>-2.5</v>
      </c>
    </row>
    <row r="8353" customFormat="false" ht="12" hidden="false" customHeight="false" outlineLevel="0" collapsed="false">
      <c r="BS8353" s="96" t="n">
        <f aca="false">BR8353-2.5</f>
        <v>-2.5</v>
      </c>
    </row>
    <row r="8354" customFormat="false" ht="12" hidden="false" customHeight="false" outlineLevel="0" collapsed="false">
      <c r="BS8354" s="96" t="n">
        <f aca="false">BR8354-2.5</f>
        <v>-2.5</v>
      </c>
    </row>
    <row r="8355" customFormat="false" ht="12" hidden="false" customHeight="false" outlineLevel="0" collapsed="false">
      <c r="BS8355" s="96" t="n">
        <f aca="false">BR8355-2.5</f>
        <v>-2.5</v>
      </c>
    </row>
    <row r="8356" customFormat="false" ht="12" hidden="false" customHeight="false" outlineLevel="0" collapsed="false">
      <c r="BS8356" s="96" t="n">
        <f aca="false">BR8356-2.5</f>
        <v>-2.5</v>
      </c>
    </row>
    <row r="8357" customFormat="false" ht="12" hidden="false" customHeight="false" outlineLevel="0" collapsed="false">
      <c r="BS8357" s="96" t="n">
        <f aca="false">BR8357-2.5</f>
        <v>-2.5</v>
      </c>
    </row>
    <row r="8358" customFormat="false" ht="12" hidden="false" customHeight="false" outlineLevel="0" collapsed="false">
      <c r="BS8358" s="96" t="n">
        <f aca="false">BR8358-2.5</f>
        <v>-2.5</v>
      </c>
    </row>
    <row r="8359" customFormat="false" ht="12" hidden="false" customHeight="false" outlineLevel="0" collapsed="false">
      <c r="BS8359" s="96" t="n">
        <f aca="false">BR8359-2.5</f>
        <v>-2.5</v>
      </c>
    </row>
    <row r="8360" customFormat="false" ht="12" hidden="false" customHeight="false" outlineLevel="0" collapsed="false">
      <c r="BS8360" s="96" t="n">
        <f aca="false">BR8360-2.5</f>
        <v>-2.5</v>
      </c>
    </row>
    <row r="8361" customFormat="false" ht="12" hidden="false" customHeight="false" outlineLevel="0" collapsed="false">
      <c r="BS8361" s="96" t="n">
        <f aca="false">BR8361-2.5</f>
        <v>-2.5</v>
      </c>
    </row>
    <row r="8362" customFormat="false" ht="12" hidden="false" customHeight="false" outlineLevel="0" collapsed="false">
      <c r="BS8362" s="96" t="n">
        <f aca="false">BR8362-2.5</f>
        <v>-2.5</v>
      </c>
    </row>
    <row r="8363" customFormat="false" ht="12" hidden="false" customHeight="false" outlineLevel="0" collapsed="false">
      <c r="BS8363" s="96" t="n">
        <f aca="false">BR8363-2.5</f>
        <v>-2.5</v>
      </c>
    </row>
    <row r="8364" customFormat="false" ht="12" hidden="false" customHeight="false" outlineLevel="0" collapsed="false">
      <c r="BS8364" s="96" t="n">
        <f aca="false">BR8364-2.5</f>
        <v>-2.5</v>
      </c>
    </row>
    <row r="8365" customFormat="false" ht="12" hidden="false" customHeight="false" outlineLevel="0" collapsed="false">
      <c r="BS8365" s="96" t="n">
        <f aca="false">BR8365-2.5</f>
        <v>-2.5</v>
      </c>
    </row>
    <row r="8366" customFormat="false" ht="12" hidden="false" customHeight="false" outlineLevel="0" collapsed="false">
      <c r="BS8366" s="96" t="n">
        <f aca="false">BR8366-2.5</f>
        <v>-2.5</v>
      </c>
    </row>
    <row r="8367" customFormat="false" ht="12" hidden="false" customHeight="false" outlineLevel="0" collapsed="false">
      <c r="BS8367" s="96" t="n">
        <f aca="false">BR8367-2.5</f>
        <v>-2.5</v>
      </c>
    </row>
    <row r="8368" customFormat="false" ht="12" hidden="false" customHeight="false" outlineLevel="0" collapsed="false">
      <c r="BS8368" s="96" t="n">
        <f aca="false">BR8368-2.5</f>
        <v>-2.5</v>
      </c>
    </row>
    <row r="8369" customFormat="false" ht="12" hidden="false" customHeight="false" outlineLevel="0" collapsed="false">
      <c r="BS8369" s="96" t="n">
        <f aca="false">BR8369-2.5</f>
        <v>-2.5</v>
      </c>
    </row>
    <row r="8370" customFormat="false" ht="12" hidden="false" customHeight="false" outlineLevel="0" collapsed="false">
      <c r="BS8370" s="96" t="n">
        <f aca="false">BR8370-2.5</f>
        <v>-2.5</v>
      </c>
    </row>
    <row r="8371" customFormat="false" ht="12" hidden="false" customHeight="false" outlineLevel="0" collapsed="false">
      <c r="BS8371" s="96" t="n">
        <f aca="false">BR8371-2.5</f>
        <v>-2.5</v>
      </c>
    </row>
    <row r="8372" customFormat="false" ht="12" hidden="false" customHeight="false" outlineLevel="0" collapsed="false">
      <c r="BS8372" s="96" t="n">
        <f aca="false">BR8372-2.5</f>
        <v>-2.5</v>
      </c>
    </row>
    <row r="8373" customFormat="false" ht="12" hidden="false" customHeight="false" outlineLevel="0" collapsed="false">
      <c r="BS8373" s="96" t="n">
        <f aca="false">BR8373-2.5</f>
        <v>-2.5</v>
      </c>
    </row>
    <row r="8374" customFormat="false" ht="12" hidden="false" customHeight="false" outlineLevel="0" collapsed="false">
      <c r="BS8374" s="96" t="n">
        <f aca="false">BR8374-2.5</f>
        <v>-2.5</v>
      </c>
    </row>
    <row r="8375" customFormat="false" ht="12" hidden="false" customHeight="false" outlineLevel="0" collapsed="false">
      <c r="BS8375" s="96" t="n">
        <f aca="false">BR8375-2.5</f>
        <v>-2.5</v>
      </c>
    </row>
    <row r="8376" customFormat="false" ht="12" hidden="false" customHeight="false" outlineLevel="0" collapsed="false">
      <c r="BS8376" s="96" t="n">
        <f aca="false">BR8376-2.5</f>
        <v>-2.5</v>
      </c>
    </row>
    <row r="8377" customFormat="false" ht="12" hidden="false" customHeight="false" outlineLevel="0" collapsed="false">
      <c r="BS8377" s="96" t="n">
        <f aca="false">BR8377-2.5</f>
        <v>-2.5</v>
      </c>
    </row>
    <row r="8378" customFormat="false" ht="12" hidden="false" customHeight="false" outlineLevel="0" collapsed="false">
      <c r="BS8378" s="96" t="n">
        <f aca="false">BR8378-2.5</f>
        <v>-2.5</v>
      </c>
    </row>
    <row r="8379" customFormat="false" ht="12" hidden="false" customHeight="false" outlineLevel="0" collapsed="false">
      <c r="BS8379" s="96" t="n">
        <f aca="false">BR8379-2.5</f>
        <v>-2.5</v>
      </c>
    </row>
    <row r="8380" customFormat="false" ht="12" hidden="false" customHeight="false" outlineLevel="0" collapsed="false">
      <c r="BS8380" s="96" t="n">
        <f aca="false">BR8380-2.5</f>
        <v>-2.5</v>
      </c>
    </row>
    <row r="8381" customFormat="false" ht="12" hidden="false" customHeight="false" outlineLevel="0" collapsed="false">
      <c r="BS8381" s="96" t="n">
        <f aca="false">BR8381-2.5</f>
        <v>-2.5</v>
      </c>
    </row>
    <row r="8382" customFormat="false" ht="12" hidden="false" customHeight="false" outlineLevel="0" collapsed="false">
      <c r="BS8382" s="96" t="n">
        <f aca="false">BR8382-2.5</f>
        <v>-2.5</v>
      </c>
    </row>
    <row r="8383" customFormat="false" ht="12" hidden="false" customHeight="false" outlineLevel="0" collapsed="false">
      <c r="BS8383" s="96" t="n">
        <f aca="false">BR8383-2.5</f>
        <v>-2.5</v>
      </c>
    </row>
    <row r="8384" customFormat="false" ht="12" hidden="false" customHeight="false" outlineLevel="0" collapsed="false">
      <c r="BS8384" s="96" t="n">
        <f aca="false">BR8384-2.5</f>
        <v>-2.5</v>
      </c>
    </row>
    <row r="8385" customFormat="false" ht="12" hidden="false" customHeight="false" outlineLevel="0" collapsed="false">
      <c r="BS8385" s="96" t="n">
        <f aca="false">BR8385-2.5</f>
        <v>-2.5</v>
      </c>
    </row>
    <row r="8386" customFormat="false" ht="12" hidden="false" customHeight="false" outlineLevel="0" collapsed="false">
      <c r="BS8386" s="96" t="n">
        <f aca="false">BR8386-2.5</f>
        <v>-2.5</v>
      </c>
    </row>
    <row r="8387" customFormat="false" ht="12" hidden="false" customHeight="false" outlineLevel="0" collapsed="false">
      <c r="BS8387" s="96" t="n">
        <f aca="false">BR8387-2.5</f>
        <v>-2.5</v>
      </c>
    </row>
    <row r="8388" customFormat="false" ht="12" hidden="false" customHeight="false" outlineLevel="0" collapsed="false">
      <c r="BS8388" s="96" t="n">
        <f aca="false">BR8388-2.5</f>
        <v>-2.5</v>
      </c>
    </row>
    <row r="8389" customFormat="false" ht="12" hidden="false" customHeight="false" outlineLevel="0" collapsed="false">
      <c r="BS8389" s="96" t="n">
        <f aca="false">BR8389-2.5</f>
        <v>-2.5</v>
      </c>
    </row>
    <row r="8390" customFormat="false" ht="12" hidden="false" customHeight="false" outlineLevel="0" collapsed="false">
      <c r="BS8390" s="96" t="n">
        <f aca="false">BR8390-2.5</f>
        <v>-2.5</v>
      </c>
    </row>
    <row r="8391" customFormat="false" ht="12" hidden="false" customHeight="false" outlineLevel="0" collapsed="false">
      <c r="BS8391" s="96" t="n">
        <f aca="false">BR8391-2.5</f>
        <v>-2.5</v>
      </c>
    </row>
    <row r="8392" customFormat="false" ht="12" hidden="false" customHeight="false" outlineLevel="0" collapsed="false">
      <c r="BS8392" s="96" t="n">
        <f aca="false">BR8392-2.5</f>
        <v>-2.5</v>
      </c>
    </row>
    <row r="8393" customFormat="false" ht="12" hidden="false" customHeight="false" outlineLevel="0" collapsed="false">
      <c r="BS8393" s="96" t="n">
        <f aca="false">BR8393-2.5</f>
        <v>-2.5</v>
      </c>
    </row>
    <row r="8394" customFormat="false" ht="12" hidden="false" customHeight="false" outlineLevel="0" collapsed="false">
      <c r="BS8394" s="96" t="n">
        <f aca="false">BR8394-2.5</f>
        <v>-2.5</v>
      </c>
    </row>
    <row r="8395" customFormat="false" ht="12" hidden="false" customHeight="false" outlineLevel="0" collapsed="false">
      <c r="BS8395" s="96" t="n">
        <f aca="false">BR8395-2.5</f>
        <v>-2.5</v>
      </c>
    </row>
    <row r="8396" customFormat="false" ht="12" hidden="false" customHeight="false" outlineLevel="0" collapsed="false">
      <c r="BS8396" s="96" t="n">
        <f aca="false">BR8396-2.5</f>
        <v>-2.5</v>
      </c>
    </row>
    <row r="8397" customFormat="false" ht="12" hidden="false" customHeight="false" outlineLevel="0" collapsed="false">
      <c r="BS8397" s="96" t="n">
        <f aca="false">BR8397-2.5</f>
        <v>-2.5</v>
      </c>
    </row>
    <row r="8398" customFormat="false" ht="12" hidden="false" customHeight="false" outlineLevel="0" collapsed="false">
      <c r="BS8398" s="96" t="n">
        <f aca="false">BR8398-2.5</f>
        <v>-2.5</v>
      </c>
    </row>
    <row r="8399" customFormat="false" ht="12" hidden="false" customHeight="false" outlineLevel="0" collapsed="false">
      <c r="BS8399" s="96" t="n">
        <f aca="false">BR8399-2.5</f>
        <v>-2.5</v>
      </c>
    </row>
    <row r="8400" customFormat="false" ht="12" hidden="false" customHeight="false" outlineLevel="0" collapsed="false">
      <c r="BS8400" s="96" t="n">
        <f aca="false">BR8400-2.5</f>
        <v>-2.5</v>
      </c>
    </row>
    <row r="8401" customFormat="false" ht="12" hidden="false" customHeight="false" outlineLevel="0" collapsed="false">
      <c r="BS8401" s="96" t="n">
        <f aca="false">BR8401-2.5</f>
        <v>-2.5</v>
      </c>
    </row>
    <row r="8402" customFormat="false" ht="12" hidden="false" customHeight="false" outlineLevel="0" collapsed="false">
      <c r="BS8402" s="96" t="n">
        <f aca="false">BR8402-2.5</f>
        <v>-2.5</v>
      </c>
    </row>
    <row r="8403" customFormat="false" ht="12" hidden="false" customHeight="false" outlineLevel="0" collapsed="false">
      <c r="BS8403" s="96" t="n">
        <f aca="false">BR8403-2.5</f>
        <v>-2.5</v>
      </c>
    </row>
    <row r="8404" customFormat="false" ht="12" hidden="false" customHeight="false" outlineLevel="0" collapsed="false">
      <c r="BS8404" s="96" t="n">
        <f aca="false">BR8404-2.5</f>
        <v>-2.5</v>
      </c>
    </row>
    <row r="8405" customFormat="false" ht="12" hidden="false" customHeight="false" outlineLevel="0" collapsed="false">
      <c r="BS8405" s="96" t="n">
        <f aca="false">BR8405-2.5</f>
        <v>-2.5</v>
      </c>
    </row>
    <row r="8406" customFormat="false" ht="12" hidden="false" customHeight="false" outlineLevel="0" collapsed="false">
      <c r="BS8406" s="96" t="n">
        <f aca="false">BR8406-2.5</f>
        <v>-2.5</v>
      </c>
    </row>
    <row r="8407" customFormat="false" ht="12" hidden="false" customHeight="false" outlineLevel="0" collapsed="false">
      <c r="BS8407" s="96" t="n">
        <f aca="false">BR8407-2.5</f>
        <v>-2.5</v>
      </c>
    </row>
    <row r="8408" customFormat="false" ht="12" hidden="false" customHeight="false" outlineLevel="0" collapsed="false">
      <c r="BS8408" s="96" t="n">
        <f aca="false">BR8408-2.5</f>
        <v>-2.5</v>
      </c>
    </row>
    <row r="8409" customFormat="false" ht="12" hidden="false" customHeight="false" outlineLevel="0" collapsed="false">
      <c r="BS8409" s="96" t="n">
        <f aca="false">BR8409-2.5</f>
        <v>-2.5</v>
      </c>
    </row>
    <row r="8410" customFormat="false" ht="12" hidden="false" customHeight="false" outlineLevel="0" collapsed="false">
      <c r="BS8410" s="96" t="n">
        <f aca="false">BR8410-2.5</f>
        <v>-2.5</v>
      </c>
    </row>
    <row r="8411" customFormat="false" ht="12" hidden="false" customHeight="false" outlineLevel="0" collapsed="false">
      <c r="BS8411" s="96" t="n">
        <f aca="false">BR8411-2.5</f>
        <v>-2.5</v>
      </c>
    </row>
    <row r="8412" customFormat="false" ht="12" hidden="false" customHeight="false" outlineLevel="0" collapsed="false">
      <c r="BS8412" s="96" t="n">
        <f aca="false">BR8412-2.5</f>
        <v>-2.5</v>
      </c>
    </row>
    <row r="8413" customFormat="false" ht="12" hidden="false" customHeight="false" outlineLevel="0" collapsed="false">
      <c r="BS8413" s="96" t="n">
        <f aca="false">BR8413-2.5</f>
        <v>-2.5</v>
      </c>
    </row>
    <row r="8414" customFormat="false" ht="12" hidden="false" customHeight="false" outlineLevel="0" collapsed="false">
      <c r="BS8414" s="96" t="n">
        <f aca="false">BR8414-2.5</f>
        <v>-2.5</v>
      </c>
    </row>
    <row r="8415" customFormat="false" ht="12" hidden="false" customHeight="false" outlineLevel="0" collapsed="false">
      <c r="BS8415" s="96" t="n">
        <f aca="false">BR8415-2.5</f>
        <v>-2.5</v>
      </c>
    </row>
    <row r="8416" customFormat="false" ht="12" hidden="false" customHeight="false" outlineLevel="0" collapsed="false">
      <c r="BS8416" s="96" t="n">
        <f aca="false">BR8416-2.5</f>
        <v>-2.5</v>
      </c>
    </row>
    <row r="8417" customFormat="false" ht="12" hidden="false" customHeight="false" outlineLevel="0" collapsed="false">
      <c r="BS8417" s="96" t="n">
        <f aca="false">BR8417-2.5</f>
        <v>-2.5</v>
      </c>
    </row>
    <row r="8418" customFormat="false" ht="12" hidden="false" customHeight="false" outlineLevel="0" collapsed="false">
      <c r="BS8418" s="96" t="n">
        <f aca="false">BR8418-2.5</f>
        <v>-2.5</v>
      </c>
    </row>
    <row r="8419" customFormat="false" ht="12" hidden="false" customHeight="false" outlineLevel="0" collapsed="false">
      <c r="BS8419" s="96" t="n">
        <f aca="false">BR8419-2.5</f>
        <v>-2.5</v>
      </c>
    </row>
    <row r="8420" customFormat="false" ht="12" hidden="false" customHeight="false" outlineLevel="0" collapsed="false">
      <c r="BS8420" s="96" t="n">
        <f aca="false">BR8420-2.5</f>
        <v>-2.5</v>
      </c>
    </row>
    <row r="8421" customFormat="false" ht="12" hidden="false" customHeight="false" outlineLevel="0" collapsed="false">
      <c r="BS8421" s="96" t="n">
        <f aca="false">BR8421-2.5</f>
        <v>-2.5</v>
      </c>
    </row>
    <row r="8422" customFormat="false" ht="12" hidden="false" customHeight="false" outlineLevel="0" collapsed="false">
      <c r="BS8422" s="96" t="n">
        <f aca="false">BR8422-2.5</f>
        <v>-2.5</v>
      </c>
    </row>
    <row r="8423" customFormat="false" ht="12" hidden="false" customHeight="false" outlineLevel="0" collapsed="false">
      <c r="BS8423" s="96" t="n">
        <f aca="false">BR8423-2.5</f>
        <v>-2.5</v>
      </c>
    </row>
    <row r="8424" customFormat="false" ht="12" hidden="false" customHeight="false" outlineLevel="0" collapsed="false">
      <c r="BS8424" s="96" t="n">
        <f aca="false">BR8424-2.5</f>
        <v>-2.5</v>
      </c>
    </row>
    <row r="8425" customFormat="false" ht="12" hidden="false" customHeight="false" outlineLevel="0" collapsed="false">
      <c r="BS8425" s="96" t="n">
        <f aca="false">BR8425-2.5</f>
        <v>-2.5</v>
      </c>
    </row>
    <row r="8426" customFormat="false" ht="12" hidden="false" customHeight="false" outlineLevel="0" collapsed="false">
      <c r="BS8426" s="96" t="n">
        <f aca="false">BR8426-2.5</f>
        <v>-2.5</v>
      </c>
    </row>
    <row r="8427" customFormat="false" ht="12" hidden="false" customHeight="false" outlineLevel="0" collapsed="false">
      <c r="BS8427" s="96" t="n">
        <f aca="false">BR8427-2.5</f>
        <v>-2.5</v>
      </c>
    </row>
    <row r="8428" customFormat="false" ht="12" hidden="false" customHeight="false" outlineLevel="0" collapsed="false">
      <c r="BS8428" s="96" t="n">
        <f aca="false">BR8428-2.5</f>
        <v>-2.5</v>
      </c>
    </row>
    <row r="8429" customFormat="false" ht="12" hidden="false" customHeight="false" outlineLevel="0" collapsed="false">
      <c r="BS8429" s="96" t="n">
        <f aca="false">BR8429-2.5</f>
        <v>-2.5</v>
      </c>
    </row>
    <row r="8430" customFormat="false" ht="12" hidden="false" customHeight="false" outlineLevel="0" collapsed="false">
      <c r="BS8430" s="96" t="n">
        <f aca="false">BR8430-2.5</f>
        <v>-2.5</v>
      </c>
    </row>
    <row r="8431" customFormat="false" ht="12" hidden="false" customHeight="false" outlineLevel="0" collapsed="false">
      <c r="BS8431" s="96" t="n">
        <f aca="false">BR8431-2.5</f>
        <v>-2.5</v>
      </c>
    </row>
    <row r="8432" customFormat="false" ht="12" hidden="false" customHeight="false" outlineLevel="0" collapsed="false">
      <c r="BS8432" s="96" t="n">
        <f aca="false">BR8432-2.5</f>
        <v>-2.5</v>
      </c>
    </row>
    <row r="8433" customFormat="false" ht="12" hidden="false" customHeight="false" outlineLevel="0" collapsed="false">
      <c r="BS8433" s="96" t="n">
        <f aca="false">BR8433-2.5</f>
        <v>-2.5</v>
      </c>
    </row>
    <row r="8434" customFormat="false" ht="12" hidden="false" customHeight="false" outlineLevel="0" collapsed="false">
      <c r="BS8434" s="96" t="n">
        <f aca="false">BR8434-2.5</f>
        <v>-2.5</v>
      </c>
    </row>
    <row r="8435" customFormat="false" ht="12" hidden="false" customHeight="false" outlineLevel="0" collapsed="false">
      <c r="BS8435" s="96" t="n">
        <f aca="false">BR8435-2.5</f>
        <v>-2.5</v>
      </c>
    </row>
    <row r="8436" customFormat="false" ht="12" hidden="false" customHeight="false" outlineLevel="0" collapsed="false">
      <c r="BS8436" s="96" t="n">
        <f aca="false">BR8436-2.5</f>
        <v>-2.5</v>
      </c>
    </row>
    <row r="8437" customFormat="false" ht="12" hidden="false" customHeight="false" outlineLevel="0" collapsed="false">
      <c r="BS8437" s="96" t="n">
        <f aca="false">BR8437-2.5</f>
        <v>-2.5</v>
      </c>
    </row>
    <row r="8438" customFormat="false" ht="12" hidden="false" customHeight="false" outlineLevel="0" collapsed="false">
      <c r="BS8438" s="96" t="n">
        <f aca="false">BR8438-2.5</f>
        <v>-2.5</v>
      </c>
    </row>
    <row r="8439" customFormat="false" ht="12" hidden="false" customHeight="false" outlineLevel="0" collapsed="false">
      <c r="BS8439" s="96" t="n">
        <f aca="false">BR8439-2.5</f>
        <v>-2.5</v>
      </c>
    </row>
    <row r="8440" customFormat="false" ht="12" hidden="false" customHeight="false" outlineLevel="0" collapsed="false">
      <c r="BS8440" s="96" t="n">
        <f aca="false">BR8440-2.5</f>
        <v>-2.5</v>
      </c>
    </row>
    <row r="8441" customFormat="false" ht="12" hidden="false" customHeight="false" outlineLevel="0" collapsed="false">
      <c r="BS8441" s="96" t="n">
        <f aca="false">BR8441-2.5</f>
        <v>-2.5</v>
      </c>
    </row>
    <row r="8442" customFormat="false" ht="12" hidden="false" customHeight="false" outlineLevel="0" collapsed="false">
      <c r="BS8442" s="96" t="n">
        <f aca="false">BR8442-2.5</f>
        <v>-2.5</v>
      </c>
    </row>
    <row r="8443" customFormat="false" ht="12" hidden="false" customHeight="false" outlineLevel="0" collapsed="false">
      <c r="BS8443" s="96" t="n">
        <f aca="false">BR8443-2.5</f>
        <v>-2.5</v>
      </c>
    </row>
    <row r="8444" customFormat="false" ht="12" hidden="false" customHeight="false" outlineLevel="0" collapsed="false">
      <c r="BS8444" s="96" t="n">
        <f aca="false">BR8444-2.5</f>
        <v>-2.5</v>
      </c>
    </row>
    <row r="8445" customFormat="false" ht="12" hidden="false" customHeight="false" outlineLevel="0" collapsed="false">
      <c r="BS8445" s="96" t="n">
        <f aca="false">BR8445-2.5</f>
        <v>-2.5</v>
      </c>
    </row>
    <row r="8446" customFormat="false" ht="12" hidden="false" customHeight="false" outlineLevel="0" collapsed="false">
      <c r="BS8446" s="96" t="n">
        <f aca="false">BR8446-2.5</f>
        <v>-2.5</v>
      </c>
    </row>
    <row r="8447" customFormat="false" ht="12" hidden="false" customHeight="false" outlineLevel="0" collapsed="false">
      <c r="BS8447" s="96" t="n">
        <f aca="false">BR8447-2.5</f>
        <v>-2.5</v>
      </c>
    </row>
    <row r="8448" customFormat="false" ht="12" hidden="false" customHeight="false" outlineLevel="0" collapsed="false">
      <c r="BS8448" s="96" t="n">
        <f aca="false">BR8448-2.5</f>
        <v>-2.5</v>
      </c>
    </row>
    <row r="8449" customFormat="false" ht="12" hidden="false" customHeight="false" outlineLevel="0" collapsed="false">
      <c r="BS8449" s="96" t="n">
        <f aca="false">BR8449-2.5</f>
        <v>-2.5</v>
      </c>
    </row>
    <row r="8450" customFormat="false" ht="12" hidden="false" customHeight="false" outlineLevel="0" collapsed="false">
      <c r="BS8450" s="96" t="n">
        <f aca="false">BR8450-2.5</f>
        <v>-2.5</v>
      </c>
    </row>
    <row r="8451" customFormat="false" ht="12" hidden="false" customHeight="false" outlineLevel="0" collapsed="false">
      <c r="BS8451" s="96" t="n">
        <f aca="false">BR8451-2.5</f>
        <v>-2.5</v>
      </c>
    </row>
    <row r="8452" customFormat="false" ht="12" hidden="false" customHeight="false" outlineLevel="0" collapsed="false">
      <c r="BS8452" s="96" t="n">
        <f aca="false">BR8452-2.5</f>
        <v>-2.5</v>
      </c>
    </row>
    <row r="8453" customFormat="false" ht="12" hidden="false" customHeight="false" outlineLevel="0" collapsed="false">
      <c r="BS8453" s="96" t="n">
        <f aca="false">BR8453-2.5</f>
        <v>-2.5</v>
      </c>
    </row>
    <row r="8454" customFormat="false" ht="12" hidden="false" customHeight="false" outlineLevel="0" collapsed="false">
      <c r="BS8454" s="96" t="n">
        <f aca="false">BR8454-2.5</f>
        <v>-2.5</v>
      </c>
    </row>
    <row r="8455" customFormat="false" ht="12" hidden="false" customHeight="false" outlineLevel="0" collapsed="false">
      <c r="BS8455" s="96" t="n">
        <f aca="false">BR8455-2.5</f>
        <v>-2.5</v>
      </c>
    </row>
    <row r="8456" customFormat="false" ht="12" hidden="false" customHeight="false" outlineLevel="0" collapsed="false">
      <c r="BS8456" s="96" t="n">
        <f aca="false">BR8456-2.5</f>
        <v>-2.5</v>
      </c>
    </row>
    <row r="8457" customFormat="false" ht="12" hidden="false" customHeight="false" outlineLevel="0" collapsed="false">
      <c r="BS8457" s="96" t="n">
        <f aca="false">BR8457-2.5</f>
        <v>-2.5</v>
      </c>
    </row>
    <row r="8458" customFormat="false" ht="12" hidden="false" customHeight="false" outlineLevel="0" collapsed="false">
      <c r="BS8458" s="96" t="n">
        <f aca="false">BR8458-2.5</f>
        <v>-2.5</v>
      </c>
    </row>
    <row r="8459" customFormat="false" ht="12" hidden="false" customHeight="false" outlineLevel="0" collapsed="false">
      <c r="BS8459" s="96" t="n">
        <f aca="false">BR8459-2.5</f>
        <v>-2.5</v>
      </c>
    </row>
    <row r="8460" customFormat="false" ht="12" hidden="false" customHeight="false" outlineLevel="0" collapsed="false">
      <c r="BS8460" s="96" t="n">
        <f aca="false">BR8460-2.5</f>
        <v>-2.5</v>
      </c>
    </row>
    <row r="8461" customFormat="false" ht="12" hidden="false" customHeight="false" outlineLevel="0" collapsed="false">
      <c r="BS8461" s="96" t="n">
        <f aca="false">BR8461-2.5</f>
        <v>-2.5</v>
      </c>
    </row>
    <row r="8462" customFormat="false" ht="12" hidden="false" customHeight="false" outlineLevel="0" collapsed="false">
      <c r="BS8462" s="96" t="n">
        <f aca="false">BR8462-2.5</f>
        <v>-2.5</v>
      </c>
    </row>
    <row r="8463" customFormat="false" ht="12" hidden="false" customHeight="false" outlineLevel="0" collapsed="false">
      <c r="BS8463" s="96" t="n">
        <f aca="false">BR8463-2.5</f>
        <v>-2.5</v>
      </c>
    </row>
    <row r="8464" customFormat="false" ht="12" hidden="false" customHeight="false" outlineLevel="0" collapsed="false">
      <c r="BS8464" s="96" t="n">
        <f aca="false">BR8464-2.5</f>
        <v>-2.5</v>
      </c>
    </row>
    <row r="8465" customFormat="false" ht="12" hidden="false" customHeight="false" outlineLevel="0" collapsed="false">
      <c r="BS8465" s="96" t="n">
        <f aca="false">BR8465-2.5</f>
        <v>-2.5</v>
      </c>
    </row>
    <row r="8466" customFormat="false" ht="12" hidden="false" customHeight="false" outlineLevel="0" collapsed="false">
      <c r="BS8466" s="96" t="n">
        <f aca="false">BR8466-2.5</f>
        <v>-2.5</v>
      </c>
    </row>
    <row r="8467" customFormat="false" ht="12" hidden="false" customHeight="false" outlineLevel="0" collapsed="false">
      <c r="BS8467" s="96" t="n">
        <f aca="false">BR8467-2.5</f>
        <v>-2.5</v>
      </c>
    </row>
    <row r="8468" customFormat="false" ht="12" hidden="false" customHeight="false" outlineLevel="0" collapsed="false">
      <c r="BS8468" s="96" t="n">
        <f aca="false">BR8468-2.5</f>
        <v>-2.5</v>
      </c>
    </row>
    <row r="8469" customFormat="false" ht="12" hidden="false" customHeight="false" outlineLevel="0" collapsed="false">
      <c r="BS8469" s="96" t="n">
        <f aca="false">BR8469-2.5</f>
        <v>-2.5</v>
      </c>
    </row>
    <row r="8470" customFormat="false" ht="12" hidden="false" customHeight="false" outlineLevel="0" collapsed="false">
      <c r="BS8470" s="96" t="n">
        <f aca="false">BR8470-2.5</f>
        <v>-2.5</v>
      </c>
    </row>
    <row r="8471" customFormat="false" ht="12" hidden="false" customHeight="false" outlineLevel="0" collapsed="false">
      <c r="BS8471" s="96" t="n">
        <f aca="false">BR8471-2.5</f>
        <v>-2.5</v>
      </c>
    </row>
    <row r="8472" customFormat="false" ht="12" hidden="false" customHeight="false" outlineLevel="0" collapsed="false">
      <c r="BS8472" s="96" t="n">
        <f aca="false">BR8472-2.5</f>
        <v>-2.5</v>
      </c>
    </row>
    <row r="8473" customFormat="false" ht="12" hidden="false" customHeight="false" outlineLevel="0" collapsed="false">
      <c r="BS8473" s="96" t="n">
        <f aca="false">BR8473-2.5</f>
        <v>-2.5</v>
      </c>
    </row>
    <row r="8474" customFormat="false" ht="12" hidden="false" customHeight="false" outlineLevel="0" collapsed="false">
      <c r="BS8474" s="96" t="n">
        <f aca="false">BR8474-2.5</f>
        <v>-2.5</v>
      </c>
    </row>
    <row r="8475" customFormat="false" ht="12" hidden="false" customHeight="false" outlineLevel="0" collapsed="false">
      <c r="BS8475" s="96" t="n">
        <f aca="false">BR8475-2.5</f>
        <v>-2.5</v>
      </c>
    </row>
    <row r="8476" customFormat="false" ht="12" hidden="false" customHeight="false" outlineLevel="0" collapsed="false">
      <c r="BS8476" s="96" t="n">
        <f aca="false">BR8476-2.5</f>
        <v>-2.5</v>
      </c>
    </row>
    <row r="8477" customFormat="false" ht="12" hidden="false" customHeight="false" outlineLevel="0" collapsed="false">
      <c r="BS8477" s="96" t="n">
        <f aca="false">BR8477-2.5</f>
        <v>-2.5</v>
      </c>
    </row>
    <row r="8478" customFormat="false" ht="12" hidden="false" customHeight="false" outlineLevel="0" collapsed="false">
      <c r="BS8478" s="96" t="n">
        <f aca="false">BR8478-2.5</f>
        <v>-2.5</v>
      </c>
    </row>
    <row r="8479" customFormat="false" ht="12" hidden="false" customHeight="false" outlineLevel="0" collapsed="false">
      <c r="BS8479" s="96" t="n">
        <f aca="false">BR8479-2.5</f>
        <v>-2.5</v>
      </c>
    </row>
    <row r="8480" customFormat="false" ht="12" hidden="false" customHeight="false" outlineLevel="0" collapsed="false">
      <c r="BS8480" s="96" t="n">
        <f aca="false">BR8480-2.5</f>
        <v>-2.5</v>
      </c>
    </row>
    <row r="8481" customFormat="false" ht="12" hidden="false" customHeight="false" outlineLevel="0" collapsed="false">
      <c r="BS8481" s="96" t="n">
        <f aca="false">BR8481-2.5</f>
        <v>-2.5</v>
      </c>
    </row>
    <row r="8482" customFormat="false" ht="12" hidden="false" customHeight="false" outlineLevel="0" collapsed="false">
      <c r="BS8482" s="96" t="n">
        <f aca="false">BR8482-2.5</f>
        <v>-2.5</v>
      </c>
    </row>
    <row r="8483" customFormat="false" ht="12" hidden="false" customHeight="false" outlineLevel="0" collapsed="false">
      <c r="BS8483" s="96" t="n">
        <f aca="false">BR8483-2.5</f>
        <v>-2.5</v>
      </c>
    </row>
    <row r="8484" customFormat="false" ht="12" hidden="false" customHeight="false" outlineLevel="0" collapsed="false">
      <c r="BS8484" s="96" t="n">
        <f aca="false">BR8484-2.5</f>
        <v>-2.5</v>
      </c>
    </row>
    <row r="8485" customFormat="false" ht="12" hidden="false" customHeight="false" outlineLevel="0" collapsed="false">
      <c r="BS8485" s="96" t="n">
        <f aca="false">BR8485-2.5</f>
        <v>-2.5</v>
      </c>
    </row>
    <row r="8486" customFormat="false" ht="12" hidden="false" customHeight="false" outlineLevel="0" collapsed="false">
      <c r="BS8486" s="96" t="n">
        <f aca="false">BR8486-2.5</f>
        <v>-2.5</v>
      </c>
    </row>
    <row r="8487" customFormat="false" ht="12" hidden="false" customHeight="false" outlineLevel="0" collapsed="false">
      <c r="BS8487" s="96" t="n">
        <f aca="false">BR8487-2.5</f>
        <v>-2.5</v>
      </c>
    </row>
    <row r="8488" customFormat="false" ht="12" hidden="false" customHeight="false" outlineLevel="0" collapsed="false">
      <c r="BS8488" s="96" t="n">
        <f aca="false">BR8488-2.5</f>
        <v>-2.5</v>
      </c>
    </row>
    <row r="8489" customFormat="false" ht="12" hidden="false" customHeight="false" outlineLevel="0" collapsed="false">
      <c r="BS8489" s="96" t="n">
        <f aca="false">BR8489-2.5</f>
        <v>-2.5</v>
      </c>
    </row>
    <row r="8490" customFormat="false" ht="12" hidden="false" customHeight="false" outlineLevel="0" collapsed="false">
      <c r="BS8490" s="96" t="n">
        <f aca="false">BR8490-2.5</f>
        <v>-2.5</v>
      </c>
    </row>
    <row r="8491" customFormat="false" ht="12" hidden="false" customHeight="false" outlineLevel="0" collapsed="false">
      <c r="BS8491" s="96" t="n">
        <f aca="false">BR8491-2.5</f>
        <v>-2.5</v>
      </c>
    </row>
    <row r="8492" customFormat="false" ht="12" hidden="false" customHeight="false" outlineLevel="0" collapsed="false">
      <c r="BS8492" s="96" t="n">
        <f aca="false">BR8492-2.5</f>
        <v>-2.5</v>
      </c>
    </row>
    <row r="8493" customFormat="false" ht="12" hidden="false" customHeight="false" outlineLevel="0" collapsed="false">
      <c r="BS8493" s="96" t="n">
        <f aca="false">BR8493-2.5</f>
        <v>-2.5</v>
      </c>
    </row>
    <row r="8494" customFormat="false" ht="12" hidden="false" customHeight="false" outlineLevel="0" collapsed="false">
      <c r="BS8494" s="96" t="n">
        <f aca="false">BR8494-2.5</f>
        <v>-2.5</v>
      </c>
    </row>
    <row r="8495" customFormat="false" ht="12" hidden="false" customHeight="false" outlineLevel="0" collapsed="false">
      <c r="BS8495" s="96" t="n">
        <f aca="false">BR8495-2.5</f>
        <v>-2.5</v>
      </c>
    </row>
    <row r="8496" customFormat="false" ht="12" hidden="false" customHeight="false" outlineLevel="0" collapsed="false">
      <c r="BS8496" s="96" t="n">
        <f aca="false">BR8496-2.5</f>
        <v>-2.5</v>
      </c>
    </row>
    <row r="8497" customFormat="false" ht="12" hidden="false" customHeight="false" outlineLevel="0" collapsed="false">
      <c r="BS8497" s="96" t="n">
        <f aca="false">BR8497-2.5</f>
        <v>-2.5</v>
      </c>
    </row>
    <row r="8498" customFormat="false" ht="12" hidden="false" customHeight="false" outlineLevel="0" collapsed="false">
      <c r="BS8498" s="96" t="n">
        <f aca="false">BR8498-2.5</f>
        <v>-2.5</v>
      </c>
    </row>
    <row r="8499" customFormat="false" ht="12" hidden="false" customHeight="false" outlineLevel="0" collapsed="false">
      <c r="BS8499" s="96" t="n">
        <f aca="false">BR8499-2.5</f>
        <v>-2.5</v>
      </c>
    </row>
    <row r="8500" customFormat="false" ht="12" hidden="false" customHeight="false" outlineLevel="0" collapsed="false">
      <c r="BS8500" s="96" t="n">
        <f aca="false">BR8500-2.5</f>
        <v>-2.5</v>
      </c>
    </row>
    <row r="8501" customFormat="false" ht="12" hidden="false" customHeight="false" outlineLevel="0" collapsed="false">
      <c r="BS8501" s="96" t="n">
        <f aca="false">BR8501-2.5</f>
        <v>-2.5</v>
      </c>
    </row>
    <row r="8502" customFormat="false" ht="12" hidden="false" customHeight="false" outlineLevel="0" collapsed="false">
      <c r="BS8502" s="96" t="n">
        <f aca="false">BR8502-2.5</f>
        <v>-2.5</v>
      </c>
    </row>
    <row r="8503" customFormat="false" ht="12" hidden="false" customHeight="false" outlineLevel="0" collapsed="false">
      <c r="BS8503" s="96" t="n">
        <f aca="false">BR8503-2.5</f>
        <v>-2.5</v>
      </c>
    </row>
    <row r="8504" customFormat="false" ht="12" hidden="false" customHeight="false" outlineLevel="0" collapsed="false">
      <c r="BS8504" s="96" t="n">
        <f aca="false">BR8504-2.5</f>
        <v>-2.5</v>
      </c>
    </row>
    <row r="8505" customFormat="false" ht="12" hidden="false" customHeight="false" outlineLevel="0" collapsed="false">
      <c r="BS8505" s="96" t="n">
        <f aca="false">BR8505-2.5</f>
        <v>-2.5</v>
      </c>
    </row>
    <row r="8506" customFormat="false" ht="12" hidden="false" customHeight="false" outlineLevel="0" collapsed="false">
      <c r="BS8506" s="96" t="n">
        <f aca="false">BR8506-2.5</f>
        <v>-2.5</v>
      </c>
    </row>
    <row r="8507" customFormat="false" ht="12" hidden="false" customHeight="false" outlineLevel="0" collapsed="false">
      <c r="BS8507" s="96" t="n">
        <f aca="false">BR8507-2.5</f>
        <v>-2.5</v>
      </c>
    </row>
    <row r="8508" customFormat="false" ht="12" hidden="false" customHeight="false" outlineLevel="0" collapsed="false">
      <c r="BS8508" s="96" t="n">
        <f aca="false">BR8508-2.5</f>
        <v>-2.5</v>
      </c>
    </row>
    <row r="8509" customFormat="false" ht="12" hidden="false" customHeight="false" outlineLevel="0" collapsed="false">
      <c r="BS8509" s="96" t="n">
        <f aca="false">BR8509-2.5</f>
        <v>-2.5</v>
      </c>
    </row>
    <row r="8510" customFormat="false" ht="12" hidden="false" customHeight="false" outlineLevel="0" collapsed="false">
      <c r="BS8510" s="96" t="n">
        <f aca="false">BR8510-2.5</f>
        <v>-2.5</v>
      </c>
    </row>
    <row r="8511" customFormat="false" ht="12" hidden="false" customHeight="false" outlineLevel="0" collapsed="false">
      <c r="BS8511" s="96" t="n">
        <f aca="false">BR8511-2.5</f>
        <v>-2.5</v>
      </c>
    </row>
    <row r="8512" customFormat="false" ht="12" hidden="false" customHeight="false" outlineLevel="0" collapsed="false">
      <c r="BS8512" s="96" t="n">
        <f aca="false">BR8512-2.5</f>
        <v>-2.5</v>
      </c>
    </row>
    <row r="8513" customFormat="false" ht="12" hidden="false" customHeight="false" outlineLevel="0" collapsed="false">
      <c r="BS8513" s="96" t="n">
        <f aca="false">BR8513-2.5</f>
        <v>-2.5</v>
      </c>
    </row>
    <row r="8514" customFormat="false" ht="12" hidden="false" customHeight="false" outlineLevel="0" collapsed="false">
      <c r="BS8514" s="96" t="n">
        <f aca="false">BR8514-2.5</f>
        <v>-2.5</v>
      </c>
    </row>
    <row r="8515" customFormat="false" ht="12" hidden="false" customHeight="false" outlineLevel="0" collapsed="false">
      <c r="BS8515" s="96" t="n">
        <f aca="false">BR8515-2.5</f>
        <v>-2.5</v>
      </c>
    </row>
    <row r="8516" customFormat="false" ht="12" hidden="false" customHeight="false" outlineLevel="0" collapsed="false">
      <c r="BS8516" s="96" t="n">
        <f aca="false">BR8516-2.5</f>
        <v>-2.5</v>
      </c>
    </row>
    <row r="8517" customFormat="false" ht="12" hidden="false" customHeight="false" outlineLevel="0" collapsed="false">
      <c r="BS8517" s="96" t="n">
        <f aca="false">BR8517-2.5</f>
        <v>-2.5</v>
      </c>
    </row>
    <row r="8518" customFormat="false" ht="12" hidden="false" customHeight="false" outlineLevel="0" collapsed="false">
      <c r="BS8518" s="96" t="n">
        <f aca="false">BR8518-2.5</f>
        <v>-2.5</v>
      </c>
    </row>
    <row r="8519" customFormat="false" ht="12" hidden="false" customHeight="false" outlineLevel="0" collapsed="false">
      <c r="BS8519" s="96" t="n">
        <f aca="false">BR8519-2.5</f>
        <v>-2.5</v>
      </c>
    </row>
    <row r="8520" customFormat="false" ht="12" hidden="false" customHeight="false" outlineLevel="0" collapsed="false">
      <c r="BS8520" s="96" t="n">
        <f aca="false">BR8520-2.5</f>
        <v>-2.5</v>
      </c>
    </row>
    <row r="8521" customFormat="false" ht="12" hidden="false" customHeight="false" outlineLevel="0" collapsed="false">
      <c r="BS8521" s="96" t="n">
        <f aca="false">BR8521-2.5</f>
        <v>-2.5</v>
      </c>
    </row>
    <row r="8522" customFormat="false" ht="12" hidden="false" customHeight="false" outlineLevel="0" collapsed="false">
      <c r="BS8522" s="96" t="n">
        <f aca="false">BR8522-2.5</f>
        <v>-2.5</v>
      </c>
    </row>
    <row r="8523" customFormat="false" ht="12" hidden="false" customHeight="false" outlineLevel="0" collapsed="false">
      <c r="BS8523" s="96" t="n">
        <f aca="false">BR8523-2.5</f>
        <v>-2.5</v>
      </c>
    </row>
    <row r="8524" customFormat="false" ht="12" hidden="false" customHeight="false" outlineLevel="0" collapsed="false">
      <c r="BS8524" s="96" t="n">
        <f aca="false">BR8524-2.5</f>
        <v>-2.5</v>
      </c>
    </row>
    <row r="8525" customFormat="false" ht="12" hidden="false" customHeight="false" outlineLevel="0" collapsed="false">
      <c r="BS8525" s="96" t="n">
        <f aca="false">BR8525-2.5</f>
        <v>-2.5</v>
      </c>
    </row>
    <row r="8526" customFormat="false" ht="12" hidden="false" customHeight="false" outlineLevel="0" collapsed="false">
      <c r="BS8526" s="96" t="n">
        <f aca="false">BR8526-2.5</f>
        <v>-2.5</v>
      </c>
    </row>
    <row r="8527" customFormat="false" ht="12" hidden="false" customHeight="false" outlineLevel="0" collapsed="false">
      <c r="BS8527" s="96" t="n">
        <f aca="false">BR8527-2.5</f>
        <v>-2.5</v>
      </c>
    </row>
    <row r="8528" customFormat="false" ht="12" hidden="false" customHeight="false" outlineLevel="0" collapsed="false">
      <c r="BS8528" s="96" t="n">
        <f aca="false">BR8528-2.5</f>
        <v>-2.5</v>
      </c>
    </row>
    <row r="8529" customFormat="false" ht="12" hidden="false" customHeight="false" outlineLevel="0" collapsed="false">
      <c r="BS8529" s="96" t="n">
        <f aca="false">BR8529-2.5</f>
        <v>-2.5</v>
      </c>
    </row>
    <row r="8530" customFormat="false" ht="12" hidden="false" customHeight="false" outlineLevel="0" collapsed="false">
      <c r="BS8530" s="96" t="n">
        <f aca="false">BR8530-2.5</f>
        <v>-2.5</v>
      </c>
    </row>
    <row r="8531" customFormat="false" ht="12" hidden="false" customHeight="false" outlineLevel="0" collapsed="false">
      <c r="BS8531" s="96" t="n">
        <f aca="false">BR8531-2.5</f>
        <v>-2.5</v>
      </c>
    </row>
    <row r="8532" customFormat="false" ht="12" hidden="false" customHeight="false" outlineLevel="0" collapsed="false">
      <c r="BS8532" s="96" t="n">
        <f aca="false">BR8532-2.5</f>
        <v>-2.5</v>
      </c>
    </row>
    <row r="8533" customFormat="false" ht="12" hidden="false" customHeight="false" outlineLevel="0" collapsed="false">
      <c r="BS8533" s="96" t="n">
        <f aca="false">BR8533-2.5</f>
        <v>-2.5</v>
      </c>
    </row>
    <row r="8534" customFormat="false" ht="12" hidden="false" customHeight="false" outlineLevel="0" collapsed="false">
      <c r="BS8534" s="96" t="n">
        <f aca="false">BR8534-2.5</f>
        <v>-2.5</v>
      </c>
    </row>
    <row r="8535" customFormat="false" ht="12" hidden="false" customHeight="false" outlineLevel="0" collapsed="false">
      <c r="BS8535" s="96" t="n">
        <f aca="false">BR8535-2.5</f>
        <v>-2.5</v>
      </c>
    </row>
    <row r="8536" customFormat="false" ht="12" hidden="false" customHeight="false" outlineLevel="0" collapsed="false">
      <c r="BS8536" s="96" t="n">
        <f aca="false">BR8536-2.5</f>
        <v>-2.5</v>
      </c>
    </row>
    <row r="8537" customFormat="false" ht="12" hidden="false" customHeight="false" outlineLevel="0" collapsed="false">
      <c r="BS8537" s="96" t="n">
        <f aca="false">BR8537-2.5</f>
        <v>-2.5</v>
      </c>
    </row>
    <row r="8538" customFormat="false" ht="12" hidden="false" customHeight="false" outlineLevel="0" collapsed="false">
      <c r="BS8538" s="96" t="n">
        <f aca="false">BR8538-2.5</f>
        <v>-2.5</v>
      </c>
    </row>
    <row r="8539" customFormat="false" ht="12" hidden="false" customHeight="false" outlineLevel="0" collapsed="false">
      <c r="BS8539" s="96" t="n">
        <f aca="false">BR8539-2.5</f>
        <v>-2.5</v>
      </c>
    </row>
    <row r="8540" customFormat="false" ht="12" hidden="false" customHeight="false" outlineLevel="0" collapsed="false">
      <c r="BS8540" s="96" t="n">
        <f aca="false">BR8540-2.5</f>
        <v>-2.5</v>
      </c>
    </row>
    <row r="8541" customFormat="false" ht="12" hidden="false" customHeight="false" outlineLevel="0" collapsed="false">
      <c r="BS8541" s="96" t="n">
        <f aca="false">BR8541-2.5</f>
        <v>-2.5</v>
      </c>
    </row>
    <row r="8542" customFormat="false" ht="12" hidden="false" customHeight="false" outlineLevel="0" collapsed="false">
      <c r="BS8542" s="96" t="n">
        <f aca="false">BR8542-2.5</f>
        <v>-2.5</v>
      </c>
    </row>
    <row r="8543" customFormat="false" ht="12" hidden="false" customHeight="false" outlineLevel="0" collapsed="false">
      <c r="BS8543" s="96" t="n">
        <f aca="false">BR8543-2.5</f>
        <v>-2.5</v>
      </c>
    </row>
    <row r="8544" customFormat="false" ht="12" hidden="false" customHeight="false" outlineLevel="0" collapsed="false">
      <c r="BS8544" s="96" t="n">
        <f aca="false">BR8544-2.5</f>
        <v>-2.5</v>
      </c>
    </row>
    <row r="8545" customFormat="false" ht="12" hidden="false" customHeight="false" outlineLevel="0" collapsed="false">
      <c r="BS8545" s="96" t="n">
        <f aca="false">BR8545-2.5</f>
        <v>-2.5</v>
      </c>
    </row>
    <row r="8546" customFormat="false" ht="12" hidden="false" customHeight="false" outlineLevel="0" collapsed="false">
      <c r="BS8546" s="96" t="n">
        <f aca="false">BR8546-2.5</f>
        <v>-2.5</v>
      </c>
    </row>
    <row r="8547" customFormat="false" ht="12" hidden="false" customHeight="false" outlineLevel="0" collapsed="false">
      <c r="BS8547" s="96" t="n">
        <f aca="false">BR8547-2.5</f>
        <v>-2.5</v>
      </c>
    </row>
    <row r="8548" customFormat="false" ht="12" hidden="false" customHeight="false" outlineLevel="0" collapsed="false">
      <c r="BS8548" s="96" t="n">
        <f aca="false">BR8548-2.5</f>
        <v>-2.5</v>
      </c>
    </row>
    <row r="8549" customFormat="false" ht="12" hidden="false" customHeight="false" outlineLevel="0" collapsed="false">
      <c r="BS8549" s="96" t="n">
        <f aca="false">BR8549-2.5</f>
        <v>-2.5</v>
      </c>
    </row>
    <row r="8550" customFormat="false" ht="12" hidden="false" customHeight="false" outlineLevel="0" collapsed="false">
      <c r="BS8550" s="96" t="n">
        <f aca="false">BR8550-2.5</f>
        <v>-2.5</v>
      </c>
    </row>
    <row r="8551" customFormat="false" ht="12" hidden="false" customHeight="false" outlineLevel="0" collapsed="false">
      <c r="BS8551" s="96" t="n">
        <f aca="false">BR8551-2.5</f>
        <v>-2.5</v>
      </c>
    </row>
    <row r="8552" customFormat="false" ht="12" hidden="false" customHeight="false" outlineLevel="0" collapsed="false">
      <c r="BS8552" s="96" t="n">
        <f aca="false">BR8552-2.5</f>
        <v>-2.5</v>
      </c>
    </row>
    <row r="8553" customFormat="false" ht="12" hidden="false" customHeight="false" outlineLevel="0" collapsed="false">
      <c r="BS8553" s="96" t="n">
        <f aca="false">BR8553-2.5</f>
        <v>-2.5</v>
      </c>
    </row>
    <row r="8554" customFormat="false" ht="12" hidden="false" customHeight="false" outlineLevel="0" collapsed="false">
      <c r="BS8554" s="96" t="n">
        <f aca="false">BR8554-2.5</f>
        <v>-2.5</v>
      </c>
    </row>
    <row r="8555" customFormat="false" ht="12" hidden="false" customHeight="false" outlineLevel="0" collapsed="false">
      <c r="BS8555" s="96" t="n">
        <f aca="false">BR8555-2.5</f>
        <v>-2.5</v>
      </c>
    </row>
    <row r="8556" customFormat="false" ht="12" hidden="false" customHeight="false" outlineLevel="0" collapsed="false">
      <c r="BS8556" s="96" t="n">
        <f aca="false">BR8556-2.5</f>
        <v>-2.5</v>
      </c>
    </row>
    <row r="8557" customFormat="false" ht="12" hidden="false" customHeight="false" outlineLevel="0" collapsed="false">
      <c r="BS8557" s="96" t="n">
        <f aca="false">BR8557-2.5</f>
        <v>-2.5</v>
      </c>
    </row>
    <row r="8558" customFormat="false" ht="12" hidden="false" customHeight="false" outlineLevel="0" collapsed="false">
      <c r="BS8558" s="96" t="n">
        <f aca="false">BR8558-2.5</f>
        <v>-2.5</v>
      </c>
    </row>
    <row r="8559" customFormat="false" ht="12" hidden="false" customHeight="false" outlineLevel="0" collapsed="false">
      <c r="BS8559" s="96" t="n">
        <f aca="false">BR8559-2.5</f>
        <v>-2.5</v>
      </c>
    </row>
    <row r="8560" customFormat="false" ht="12" hidden="false" customHeight="false" outlineLevel="0" collapsed="false">
      <c r="BS8560" s="96" t="n">
        <f aca="false">BR8560-2.5</f>
        <v>-2.5</v>
      </c>
    </row>
    <row r="8561" customFormat="false" ht="12" hidden="false" customHeight="false" outlineLevel="0" collapsed="false">
      <c r="BS8561" s="96" t="n">
        <f aca="false">BR8561-2.5</f>
        <v>-2.5</v>
      </c>
    </row>
    <row r="8562" customFormat="false" ht="12" hidden="false" customHeight="false" outlineLevel="0" collapsed="false">
      <c r="BS8562" s="96" t="n">
        <f aca="false">BR8562-2.5</f>
        <v>-2.5</v>
      </c>
    </row>
    <row r="8563" customFormat="false" ht="12" hidden="false" customHeight="false" outlineLevel="0" collapsed="false">
      <c r="BS8563" s="96" t="n">
        <f aca="false">BR8563-2.5</f>
        <v>-2.5</v>
      </c>
    </row>
    <row r="8564" customFormat="false" ht="12" hidden="false" customHeight="false" outlineLevel="0" collapsed="false">
      <c r="BS8564" s="96" t="n">
        <f aca="false">BR8564-2.5</f>
        <v>-2.5</v>
      </c>
    </row>
    <row r="8565" customFormat="false" ht="12" hidden="false" customHeight="false" outlineLevel="0" collapsed="false">
      <c r="BS8565" s="96" t="n">
        <f aca="false">BR8565-2.5</f>
        <v>-2.5</v>
      </c>
    </row>
    <row r="8566" customFormat="false" ht="12" hidden="false" customHeight="false" outlineLevel="0" collapsed="false">
      <c r="BS8566" s="96" t="n">
        <f aca="false">BR8566-2.5</f>
        <v>-2.5</v>
      </c>
    </row>
    <row r="8567" customFormat="false" ht="12" hidden="false" customHeight="false" outlineLevel="0" collapsed="false">
      <c r="BS8567" s="96" t="n">
        <f aca="false">BR8567-2.5</f>
        <v>-2.5</v>
      </c>
    </row>
    <row r="8568" customFormat="false" ht="12" hidden="false" customHeight="false" outlineLevel="0" collapsed="false">
      <c r="BS8568" s="96" t="n">
        <f aca="false">BR8568-2.5</f>
        <v>-2.5</v>
      </c>
    </row>
    <row r="8569" customFormat="false" ht="12" hidden="false" customHeight="false" outlineLevel="0" collapsed="false">
      <c r="BS8569" s="96" t="n">
        <f aca="false">BR8569-2.5</f>
        <v>-2.5</v>
      </c>
    </row>
    <row r="8570" customFormat="false" ht="12" hidden="false" customHeight="false" outlineLevel="0" collapsed="false">
      <c r="BS8570" s="96" t="n">
        <f aca="false">BR8570-2.5</f>
        <v>-2.5</v>
      </c>
    </row>
    <row r="8571" customFormat="false" ht="12" hidden="false" customHeight="false" outlineLevel="0" collapsed="false">
      <c r="BS8571" s="96" t="n">
        <f aca="false">BR8571-2.5</f>
        <v>-2.5</v>
      </c>
    </row>
    <row r="8572" customFormat="false" ht="12" hidden="false" customHeight="false" outlineLevel="0" collapsed="false">
      <c r="BS8572" s="96" t="n">
        <f aca="false">BR8572-2.5</f>
        <v>-2.5</v>
      </c>
    </row>
    <row r="8573" customFormat="false" ht="12" hidden="false" customHeight="false" outlineLevel="0" collapsed="false">
      <c r="BS8573" s="96" t="n">
        <f aca="false">BR8573-2.5</f>
        <v>-2.5</v>
      </c>
    </row>
    <row r="8574" customFormat="false" ht="12" hidden="false" customHeight="false" outlineLevel="0" collapsed="false">
      <c r="BS8574" s="96" t="n">
        <f aca="false">BR8574-2.5</f>
        <v>-2.5</v>
      </c>
    </row>
    <row r="8575" customFormat="false" ht="12" hidden="false" customHeight="false" outlineLevel="0" collapsed="false">
      <c r="BS8575" s="96" t="n">
        <f aca="false">BR8575-2.5</f>
        <v>-2.5</v>
      </c>
    </row>
    <row r="8576" customFormat="false" ht="12" hidden="false" customHeight="false" outlineLevel="0" collapsed="false">
      <c r="BS8576" s="96" t="n">
        <f aca="false">BR8576-2.5</f>
        <v>-2.5</v>
      </c>
    </row>
    <row r="8577" customFormat="false" ht="12" hidden="false" customHeight="false" outlineLevel="0" collapsed="false">
      <c r="BS8577" s="96" t="n">
        <f aca="false">BR8577-2.5</f>
        <v>-2.5</v>
      </c>
    </row>
    <row r="8578" customFormat="false" ht="12" hidden="false" customHeight="false" outlineLevel="0" collapsed="false">
      <c r="BS8578" s="96" t="n">
        <f aca="false">BR8578-2.5</f>
        <v>-2.5</v>
      </c>
    </row>
    <row r="8579" customFormat="false" ht="12" hidden="false" customHeight="false" outlineLevel="0" collapsed="false">
      <c r="BS8579" s="96" t="n">
        <f aca="false">BR8579-2.5</f>
        <v>-2.5</v>
      </c>
    </row>
    <row r="8580" customFormat="false" ht="12" hidden="false" customHeight="false" outlineLevel="0" collapsed="false">
      <c r="BS8580" s="96" t="n">
        <f aca="false">BR8580-2.5</f>
        <v>-2.5</v>
      </c>
    </row>
    <row r="8581" customFormat="false" ht="12" hidden="false" customHeight="false" outlineLevel="0" collapsed="false">
      <c r="BS8581" s="96" t="n">
        <f aca="false">BR8581-2.5</f>
        <v>-2.5</v>
      </c>
    </row>
    <row r="8582" customFormat="false" ht="12" hidden="false" customHeight="false" outlineLevel="0" collapsed="false">
      <c r="BS8582" s="96" t="n">
        <f aca="false">BR8582-2.5</f>
        <v>-2.5</v>
      </c>
    </row>
    <row r="8583" customFormat="false" ht="12" hidden="false" customHeight="false" outlineLevel="0" collapsed="false">
      <c r="BS8583" s="96" t="n">
        <f aca="false">BR8583-2.5</f>
        <v>-2.5</v>
      </c>
    </row>
    <row r="8584" customFormat="false" ht="12" hidden="false" customHeight="false" outlineLevel="0" collapsed="false">
      <c r="BS8584" s="96" t="n">
        <f aca="false">BR8584-2.5</f>
        <v>-2.5</v>
      </c>
    </row>
    <row r="8585" customFormat="false" ht="12" hidden="false" customHeight="false" outlineLevel="0" collapsed="false">
      <c r="BS8585" s="96" t="n">
        <f aca="false">BR8585-2.5</f>
        <v>-2.5</v>
      </c>
    </row>
    <row r="8586" customFormat="false" ht="12" hidden="false" customHeight="false" outlineLevel="0" collapsed="false">
      <c r="BS8586" s="96" t="n">
        <f aca="false">BR8586-2.5</f>
        <v>-2.5</v>
      </c>
    </row>
    <row r="8587" customFormat="false" ht="12" hidden="false" customHeight="false" outlineLevel="0" collapsed="false">
      <c r="BS8587" s="96" t="n">
        <f aca="false">BR8587-2.5</f>
        <v>-2.5</v>
      </c>
    </row>
    <row r="8588" customFormat="false" ht="12" hidden="false" customHeight="false" outlineLevel="0" collapsed="false">
      <c r="BS8588" s="96" t="n">
        <f aca="false">BR8588-2.5</f>
        <v>-2.5</v>
      </c>
    </row>
    <row r="8589" customFormat="false" ht="12" hidden="false" customHeight="false" outlineLevel="0" collapsed="false">
      <c r="BS8589" s="96" t="n">
        <f aca="false">BR8589-2.5</f>
        <v>-2.5</v>
      </c>
    </row>
    <row r="8590" customFormat="false" ht="12" hidden="false" customHeight="false" outlineLevel="0" collapsed="false">
      <c r="BS8590" s="96" t="n">
        <f aca="false">BR8590-2.5</f>
        <v>-2.5</v>
      </c>
    </row>
    <row r="8591" customFormat="false" ht="12" hidden="false" customHeight="false" outlineLevel="0" collapsed="false">
      <c r="BS8591" s="96" t="n">
        <f aca="false">BR8591-2.5</f>
        <v>-2.5</v>
      </c>
    </row>
    <row r="8592" customFormat="false" ht="12" hidden="false" customHeight="false" outlineLevel="0" collapsed="false">
      <c r="BS8592" s="96" t="n">
        <f aca="false">BR8592-2.5</f>
        <v>-2.5</v>
      </c>
    </row>
    <row r="8593" customFormat="false" ht="12" hidden="false" customHeight="false" outlineLevel="0" collapsed="false">
      <c r="BS8593" s="96" t="n">
        <f aca="false">BR8593-2.5</f>
        <v>-2.5</v>
      </c>
    </row>
    <row r="8594" customFormat="false" ht="12" hidden="false" customHeight="false" outlineLevel="0" collapsed="false">
      <c r="BS8594" s="96" t="n">
        <f aca="false">BR8594-2.5</f>
        <v>-2.5</v>
      </c>
    </row>
    <row r="8595" customFormat="false" ht="12" hidden="false" customHeight="false" outlineLevel="0" collapsed="false">
      <c r="BS8595" s="96" t="n">
        <f aca="false">BR8595-2.5</f>
        <v>-2.5</v>
      </c>
    </row>
    <row r="8596" customFormat="false" ht="12" hidden="false" customHeight="false" outlineLevel="0" collapsed="false">
      <c r="BS8596" s="96" t="n">
        <f aca="false">BR8596-2.5</f>
        <v>-2.5</v>
      </c>
    </row>
    <row r="8597" customFormat="false" ht="12" hidden="false" customHeight="false" outlineLevel="0" collapsed="false">
      <c r="BS8597" s="96" t="n">
        <f aca="false">BR8597-2.5</f>
        <v>-2.5</v>
      </c>
    </row>
    <row r="8598" customFormat="false" ht="12" hidden="false" customHeight="false" outlineLevel="0" collapsed="false">
      <c r="BS8598" s="96" t="n">
        <f aca="false">BR8598-2.5</f>
        <v>-2.5</v>
      </c>
    </row>
    <row r="8599" customFormat="false" ht="12" hidden="false" customHeight="false" outlineLevel="0" collapsed="false">
      <c r="BS8599" s="96" t="n">
        <f aca="false">BR8599-2.5</f>
        <v>-2.5</v>
      </c>
    </row>
    <row r="8600" customFormat="false" ht="12" hidden="false" customHeight="false" outlineLevel="0" collapsed="false">
      <c r="BS8600" s="96" t="n">
        <f aca="false">BR8600-2.5</f>
        <v>-2.5</v>
      </c>
    </row>
    <row r="8601" customFormat="false" ht="12" hidden="false" customHeight="false" outlineLevel="0" collapsed="false">
      <c r="BS8601" s="96" t="n">
        <f aca="false">BR8601-2.5</f>
        <v>-2.5</v>
      </c>
    </row>
    <row r="8602" customFormat="false" ht="12" hidden="false" customHeight="false" outlineLevel="0" collapsed="false">
      <c r="BS8602" s="96" t="n">
        <f aca="false">BR8602-2.5</f>
        <v>-2.5</v>
      </c>
    </row>
    <row r="8603" customFormat="false" ht="12" hidden="false" customHeight="false" outlineLevel="0" collapsed="false">
      <c r="BS8603" s="96" t="n">
        <f aca="false">BR8603-2.5</f>
        <v>-2.5</v>
      </c>
    </row>
    <row r="8604" customFormat="false" ht="12" hidden="false" customHeight="false" outlineLevel="0" collapsed="false">
      <c r="BS8604" s="96" t="n">
        <f aca="false">BR8604-2.5</f>
        <v>-2.5</v>
      </c>
    </row>
    <row r="8605" customFormat="false" ht="12" hidden="false" customHeight="false" outlineLevel="0" collapsed="false">
      <c r="BS8605" s="96" t="n">
        <f aca="false">BR8605-2.5</f>
        <v>-2.5</v>
      </c>
    </row>
    <row r="8606" customFormat="false" ht="12" hidden="false" customHeight="false" outlineLevel="0" collapsed="false">
      <c r="BS8606" s="96" t="n">
        <f aca="false">BR8606-2.5</f>
        <v>-2.5</v>
      </c>
    </row>
    <row r="8607" customFormat="false" ht="12" hidden="false" customHeight="false" outlineLevel="0" collapsed="false">
      <c r="BS8607" s="96" t="n">
        <f aca="false">BR8607-2.5</f>
        <v>-2.5</v>
      </c>
    </row>
    <row r="8608" customFormat="false" ht="12" hidden="false" customHeight="false" outlineLevel="0" collapsed="false">
      <c r="BS8608" s="96" t="n">
        <f aca="false">BR8608-2.5</f>
        <v>-2.5</v>
      </c>
    </row>
    <row r="8609" customFormat="false" ht="12" hidden="false" customHeight="false" outlineLevel="0" collapsed="false">
      <c r="BS8609" s="96" t="n">
        <f aca="false">BR8609-2.5</f>
        <v>-2.5</v>
      </c>
    </row>
    <row r="8610" customFormat="false" ht="12" hidden="false" customHeight="false" outlineLevel="0" collapsed="false">
      <c r="BS8610" s="96" t="n">
        <f aca="false">BR8610-2.5</f>
        <v>-2.5</v>
      </c>
    </row>
    <row r="8611" customFormat="false" ht="12" hidden="false" customHeight="false" outlineLevel="0" collapsed="false">
      <c r="BS8611" s="96" t="n">
        <f aca="false">BR8611-2.5</f>
        <v>-2.5</v>
      </c>
    </row>
    <row r="8612" customFormat="false" ht="12" hidden="false" customHeight="false" outlineLevel="0" collapsed="false">
      <c r="BS8612" s="96" t="n">
        <f aca="false">BR8612-2.5</f>
        <v>-2.5</v>
      </c>
    </row>
    <row r="8613" customFormat="false" ht="12" hidden="false" customHeight="false" outlineLevel="0" collapsed="false">
      <c r="BS8613" s="96" t="n">
        <f aca="false">BR8613-2.5</f>
        <v>-2.5</v>
      </c>
    </row>
    <row r="8614" customFormat="false" ht="12" hidden="false" customHeight="false" outlineLevel="0" collapsed="false">
      <c r="BS8614" s="96" t="n">
        <f aca="false">BR8614-2.5</f>
        <v>-2.5</v>
      </c>
    </row>
    <row r="8615" customFormat="false" ht="12" hidden="false" customHeight="false" outlineLevel="0" collapsed="false">
      <c r="BS8615" s="96" t="n">
        <f aca="false">BR8615-2.5</f>
        <v>-2.5</v>
      </c>
    </row>
    <row r="8616" customFormat="false" ht="12" hidden="false" customHeight="false" outlineLevel="0" collapsed="false">
      <c r="BS8616" s="96" t="n">
        <f aca="false">BR8616-2.5</f>
        <v>-2.5</v>
      </c>
    </row>
    <row r="8617" customFormat="false" ht="12" hidden="false" customHeight="false" outlineLevel="0" collapsed="false">
      <c r="BS8617" s="96" t="n">
        <f aca="false">BR8617-2.5</f>
        <v>-2.5</v>
      </c>
    </row>
    <row r="8618" customFormat="false" ht="12" hidden="false" customHeight="false" outlineLevel="0" collapsed="false">
      <c r="BS8618" s="96" t="n">
        <f aca="false">BR8618-2.5</f>
        <v>-2.5</v>
      </c>
    </row>
    <row r="8619" customFormat="false" ht="12" hidden="false" customHeight="false" outlineLevel="0" collapsed="false">
      <c r="BS8619" s="96" t="n">
        <f aca="false">BR8619-2.5</f>
        <v>-2.5</v>
      </c>
    </row>
    <row r="8620" customFormat="false" ht="12" hidden="false" customHeight="false" outlineLevel="0" collapsed="false">
      <c r="BS8620" s="96" t="n">
        <f aca="false">BR8620-2.5</f>
        <v>-2.5</v>
      </c>
    </row>
    <row r="8621" customFormat="false" ht="12" hidden="false" customHeight="false" outlineLevel="0" collapsed="false">
      <c r="BS8621" s="96" t="n">
        <f aca="false">BR8621-2.5</f>
        <v>-2.5</v>
      </c>
    </row>
    <row r="8622" customFormat="false" ht="12" hidden="false" customHeight="false" outlineLevel="0" collapsed="false">
      <c r="BS8622" s="96" t="n">
        <f aca="false">BR8622-2.5</f>
        <v>-2.5</v>
      </c>
    </row>
    <row r="8623" customFormat="false" ht="12" hidden="false" customHeight="false" outlineLevel="0" collapsed="false">
      <c r="BS8623" s="96" t="n">
        <f aca="false">BR8623-2.5</f>
        <v>-2.5</v>
      </c>
    </row>
    <row r="8624" customFormat="false" ht="12" hidden="false" customHeight="false" outlineLevel="0" collapsed="false">
      <c r="BS8624" s="96" t="n">
        <f aca="false">BR8624-2.5</f>
        <v>-2.5</v>
      </c>
    </row>
    <row r="8625" customFormat="false" ht="12" hidden="false" customHeight="false" outlineLevel="0" collapsed="false">
      <c r="BS8625" s="96" t="n">
        <f aca="false">BR8625-2.5</f>
        <v>-2.5</v>
      </c>
    </row>
    <row r="8626" customFormat="false" ht="12" hidden="false" customHeight="false" outlineLevel="0" collapsed="false">
      <c r="BS8626" s="96" t="n">
        <f aca="false">BR8626-2.5</f>
        <v>-2.5</v>
      </c>
    </row>
    <row r="8627" customFormat="false" ht="12" hidden="false" customHeight="false" outlineLevel="0" collapsed="false">
      <c r="BS8627" s="96" t="n">
        <f aca="false">BR8627-2.5</f>
        <v>-2.5</v>
      </c>
    </row>
    <row r="8628" customFormat="false" ht="12" hidden="false" customHeight="false" outlineLevel="0" collapsed="false">
      <c r="BS8628" s="96" t="n">
        <f aca="false">BR8628-2.5</f>
        <v>-2.5</v>
      </c>
    </row>
    <row r="8629" customFormat="false" ht="12" hidden="false" customHeight="false" outlineLevel="0" collapsed="false">
      <c r="BS8629" s="96" t="n">
        <f aca="false">BR8629-2.5</f>
        <v>-2.5</v>
      </c>
    </row>
    <row r="8630" customFormat="false" ht="12" hidden="false" customHeight="false" outlineLevel="0" collapsed="false">
      <c r="BS8630" s="96" t="n">
        <f aca="false">BR8630-2.5</f>
        <v>-2.5</v>
      </c>
    </row>
    <row r="8631" customFormat="false" ht="12" hidden="false" customHeight="false" outlineLevel="0" collapsed="false">
      <c r="BS8631" s="96" t="n">
        <f aca="false">BR8631-2.5</f>
        <v>-2.5</v>
      </c>
    </row>
    <row r="8632" customFormat="false" ht="12" hidden="false" customHeight="false" outlineLevel="0" collapsed="false">
      <c r="BS8632" s="96" t="n">
        <f aca="false">BR8632-2.5</f>
        <v>-2.5</v>
      </c>
    </row>
    <row r="8633" customFormat="false" ht="12" hidden="false" customHeight="false" outlineLevel="0" collapsed="false">
      <c r="BS8633" s="96" t="n">
        <f aca="false">BR8633-2.5</f>
        <v>-2.5</v>
      </c>
    </row>
    <row r="8634" customFormat="false" ht="12" hidden="false" customHeight="false" outlineLevel="0" collapsed="false">
      <c r="BS8634" s="96" t="n">
        <f aca="false">BR8634-2.5</f>
        <v>-2.5</v>
      </c>
    </row>
    <row r="8635" customFormat="false" ht="12" hidden="false" customHeight="false" outlineLevel="0" collapsed="false">
      <c r="BS8635" s="96" t="n">
        <f aca="false">BR8635-2.5</f>
        <v>-2.5</v>
      </c>
    </row>
    <row r="8636" customFormat="false" ht="12" hidden="false" customHeight="false" outlineLevel="0" collapsed="false">
      <c r="BS8636" s="96" t="n">
        <f aca="false">BR8636-2.5</f>
        <v>-2.5</v>
      </c>
    </row>
    <row r="8637" customFormat="false" ht="12" hidden="false" customHeight="false" outlineLevel="0" collapsed="false">
      <c r="BS8637" s="96" t="n">
        <f aca="false">BR8637-2.5</f>
        <v>-2.5</v>
      </c>
    </row>
    <row r="8638" customFormat="false" ht="12" hidden="false" customHeight="false" outlineLevel="0" collapsed="false">
      <c r="BS8638" s="96" t="n">
        <f aca="false">BR8638-2.5</f>
        <v>-2.5</v>
      </c>
    </row>
    <row r="8639" customFormat="false" ht="12" hidden="false" customHeight="false" outlineLevel="0" collapsed="false">
      <c r="BS8639" s="96" t="n">
        <f aca="false">BR8639-2.5</f>
        <v>-2.5</v>
      </c>
    </row>
    <row r="8640" customFormat="false" ht="12" hidden="false" customHeight="false" outlineLevel="0" collapsed="false">
      <c r="BS8640" s="96" t="n">
        <f aca="false">BR8640-2.5</f>
        <v>-2.5</v>
      </c>
    </row>
    <row r="8641" customFormat="false" ht="12" hidden="false" customHeight="false" outlineLevel="0" collapsed="false">
      <c r="BS8641" s="96" t="n">
        <f aca="false">BR8641-2.5</f>
        <v>-2.5</v>
      </c>
    </row>
    <row r="8642" customFormat="false" ht="12" hidden="false" customHeight="false" outlineLevel="0" collapsed="false">
      <c r="BS8642" s="96" t="n">
        <f aca="false">BR8642-2.5</f>
        <v>-2.5</v>
      </c>
    </row>
    <row r="8643" customFormat="false" ht="12" hidden="false" customHeight="false" outlineLevel="0" collapsed="false">
      <c r="BS8643" s="96" t="n">
        <f aca="false">BR8643-2.5</f>
        <v>-2.5</v>
      </c>
    </row>
    <row r="8644" customFormat="false" ht="12" hidden="false" customHeight="false" outlineLevel="0" collapsed="false">
      <c r="BS8644" s="96" t="n">
        <f aca="false">BR8644-2.5</f>
        <v>-2.5</v>
      </c>
    </row>
    <row r="8645" customFormat="false" ht="12" hidden="false" customHeight="false" outlineLevel="0" collapsed="false">
      <c r="BS8645" s="96" t="n">
        <f aca="false">BR8645-2.5</f>
        <v>-2.5</v>
      </c>
    </row>
    <row r="8646" customFormat="false" ht="12" hidden="false" customHeight="false" outlineLevel="0" collapsed="false">
      <c r="BS8646" s="96" t="n">
        <f aca="false">BR8646-2.5</f>
        <v>-2.5</v>
      </c>
    </row>
    <row r="8647" customFormat="false" ht="12" hidden="false" customHeight="false" outlineLevel="0" collapsed="false">
      <c r="BS8647" s="96" t="n">
        <f aca="false">BR8647-2.5</f>
        <v>-2.5</v>
      </c>
    </row>
    <row r="8648" customFormat="false" ht="12" hidden="false" customHeight="false" outlineLevel="0" collapsed="false">
      <c r="BS8648" s="96" t="n">
        <f aca="false">BR8648-2.5</f>
        <v>-2.5</v>
      </c>
    </row>
    <row r="8649" customFormat="false" ht="12" hidden="false" customHeight="false" outlineLevel="0" collapsed="false">
      <c r="BS8649" s="96" t="n">
        <f aca="false">BR8649-2.5</f>
        <v>-2.5</v>
      </c>
    </row>
    <row r="8650" customFormat="false" ht="12" hidden="false" customHeight="false" outlineLevel="0" collapsed="false">
      <c r="BS8650" s="96" t="n">
        <f aca="false">BR8650-2.5</f>
        <v>-2.5</v>
      </c>
    </row>
    <row r="8651" customFormat="false" ht="12" hidden="false" customHeight="false" outlineLevel="0" collapsed="false">
      <c r="BS8651" s="96" t="n">
        <f aca="false">BR8651-2.5</f>
        <v>-2.5</v>
      </c>
    </row>
    <row r="8652" customFormat="false" ht="12" hidden="false" customHeight="false" outlineLevel="0" collapsed="false">
      <c r="BS8652" s="96" t="n">
        <f aca="false">BR8652-2.5</f>
        <v>-2.5</v>
      </c>
    </row>
    <row r="8653" customFormat="false" ht="12" hidden="false" customHeight="false" outlineLevel="0" collapsed="false">
      <c r="BS8653" s="96" t="n">
        <f aca="false">BR8653-2.5</f>
        <v>-2.5</v>
      </c>
    </row>
    <row r="8654" customFormat="false" ht="12" hidden="false" customHeight="false" outlineLevel="0" collapsed="false">
      <c r="BS8654" s="96" t="n">
        <f aca="false">BR8654-2.5</f>
        <v>-2.5</v>
      </c>
    </row>
    <row r="8655" customFormat="false" ht="12" hidden="false" customHeight="false" outlineLevel="0" collapsed="false">
      <c r="BS8655" s="96" t="n">
        <f aca="false">BR8655-2.5</f>
        <v>-2.5</v>
      </c>
    </row>
    <row r="8656" customFormat="false" ht="12" hidden="false" customHeight="false" outlineLevel="0" collapsed="false">
      <c r="BS8656" s="96" t="n">
        <f aca="false">BR8656-2.5</f>
        <v>-2.5</v>
      </c>
    </row>
    <row r="8657" customFormat="false" ht="12" hidden="false" customHeight="false" outlineLevel="0" collapsed="false">
      <c r="BS8657" s="96" t="n">
        <f aca="false">BR8657-2.5</f>
        <v>-2.5</v>
      </c>
    </row>
    <row r="8658" customFormat="false" ht="12" hidden="false" customHeight="false" outlineLevel="0" collapsed="false">
      <c r="BS8658" s="96" t="n">
        <f aca="false">BR8658-2.5</f>
        <v>-2.5</v>
      </c>
    </row>
    <row r="8659" customFormat="false" ht="12" hidden="false" customHeight="false" outlineLevel="0" collapsed="false">
      <c r="BS8659" s="96" t="n">
        <f aca="false">BR8659-2.5</f>
        <v>-2.5</v>
      </c>
    </row>
    <row r="8660" customFormat="false" ht="12" hidden="false" customHeight="false" outlineLevel="0" collapsed="false">
      <c r="BS8660" s="96" t="n">
        <f aca="false">BR8660-2.5</f>
        <v>-2.5</v>
      </c>
    </row>
    <row r="8661" customFormat="false" ht="12" hidden="false" customHeight="false" outlineLevel="0" collapsed="false">
      <c r="BS8661" s="96" t="n">
        <f aca="false">BR8661-2.5</f>
        <v>-2.5</v>
      </c>
    </row>
    <row r="8662" customFormat="false" ht="12" hidden="false" customHeight="false" outlineLevel="0" collapsed="false">
      <c r="BS8662" s="96" t="n">
        <f aca="false">BR8662-2.5</f>
        <v>-2.5</v>
      </c>
    </row>
    <row r="8663" customFormat="false" ht="12" hidden="false" customHeight="false" outlineLevel="0" collapsed="false">
      <c r="BS8663" s="96" t="n">
        <f aca="false">BR8663-2.5</f>
        <v>-2.5</v>
      </c>
    </row>
    <row r="8664" customFormat="false" ht="12" hidden="false" customHeight="false" outlineLevel="0" collapsed="false">
      <c r="BS8664" s="96" t="n">
        <f aca="false">BR8664-2.5</f>
        <v>-2.5</v>
      </c>
    </row>
    <row r="8665" customFormat="false" ht="12" hidden="false" customHeight="false" outlineLevel="0" collapsed="false">
      <c r="BS8665" s="96" t="n">
        <f aca="false">BR8665-2.5</f>
        <v>-2.5</v>
      </c>
    </row>
    <row r="8666" customFormat="false" ht="12" hidden="false" customHeight="false" outlineLevel="0" collapsed="false">
      <c r="BS8666" s="96" t="n">
        <f aca="false">BR8666-2.5</f>
        <v>-2.5</v>
      </c>
    </row>
    <row r="8667" customFormat="false" ht="12" hidden="false" customHeight="false" outlineLevel="0" collapsed="false">
      <c r="BS8667" s="96" t="n">
        <f aca="false">BR8667-2.5</f>
        <v>-2.5</v>
      </c>
    </row>
    <row r="8668" customFormat="false" ht="12" hidden="false" customHeight="false" outlineLevel="0" collapsed="false">
      <c r="BS8668" s="96" t="n">
        <f aca="false">BR8668-2.5</f>
        <v>-2.5</v>
      </c>
    </row>
    <row r="8669" customFormat="false" ht="12" hidden="false" customHeight="false" outlineLevel="0" collapsed="false">
      <c r="BS8669" s="96" t="n">
        <f aca="false">BR8669-2.5</f>
        <v>-2.5</v>
      </c>
    </row>
    <row r="8670" customFormat="false" ht="12" hidden="false" customHeight="false" outlineLevel="0" collapsed="false">
      <c r="BS8670" s="96" t="n">
        <f aca="false">BR8670-2.5</f>
        <v>-2.5</v>
      </c>
    </row>
    <row r="8671" customFormat="false" ht="12" hidden="false" customHeight="false" outlineLevel="0" collapsed="false">
      <c r="BS8671" s="96" t="n">
        <f aca="false">BR8671-2.5</f>
        <v>-2.5</v>
      </c>
    </row>
    <row r="8672" customFormat="false" ht="12" hidden="false" customHeight="false" outlineLevel="0" collapsed="false">
      <c r="BS8672" s="96" t="n">
        <f aca="false">BR8672-2.5</f>
        <v>-2.5</v>
      </c>
    </row>
    <row r="8673" customFormat="false" ht="12" hidden="false" customHeight="false" outlineLevel="0" collapsed="false">
      <c r="BS8673" s="96" t="n">
        <f aca="false">BR8673-2.5</f>
        <v>-2.5</v>
      </c>
    </row>
    <row r="8674" customFormat="false" ht="12" hidden="false" customHeight="false" outlineLevel="0" collapsed="false">
      <c r="BS8674" s="96" t="n">
        <f aca="false">BR8674-2.5</f>
        <v>-2.5</v>
      </c>
    </row>
    <row r="8675" customFormat="false" ht="12" hidden="false" customHeight="false" outlineLevel="0" collapsed="false">
      <c r="BS8675" s="96" t="n">
        <f aca="false">BR8675-2.5</f>
        <v>-2.5</v>
      </c>
    </row>
    <row r="8676" customFormat="false" ht="12" hidden="false" customHeight="false" outlineLevel="0" collapsed="false">
      <c r="BS8676" s="96" t="n">
        <f aca="false">BR8676-2.5</f>
        <v>-2.5</v>
      </c>
    </row>
    <row r="8677" customFormat="false" ht="12" hidden="false" customHeight="false" outlineLevel="0" collapsed="false">
      <c r="BS8677" s="96" t="n">
        <f aca="false">BR8677-2.5</f>
        <v>-2.5</v>
      </c>
    </row>
    <row r="8678" customFormat="false" ht="12" hidden="false" customHeight="false" outlineLevel="0" collapsed="false">
      <c r="BS8678" s="96" t="n">
        <f aca="false">BR8678-2.5</f>
        <v>-2.5</v>
      </c>
    </row>
    <row r="8679" customFormat="false" ht="12" hidden="false" customHeight="false" outlineLevel="0" collapsed="false">
      <c r="BS8679" s="96" t="n">
        <f aca="false">BR8679-2.5</f>
        <v>-2.5</v>
      </c>
    </row>
    <row r="8680" customFormat="false" ht="12" hidden="false" customHeight="false" outlineLevel="0" collapsed="false">
      <c r="BS8680" s="96" t="n">
        <f aca="false">BR8680-2.5</f>
        <v>-2.5</v>
      </c>
    </row>
    <row r="8681" customFormat="false" ht="12" hidden="false" customHeight="false" outlineLevel="0" collapsed="false">
      <c r="BS8681" s="96" t="n">
        <f aca="false">BR8681-2.5</f>
        <v>-2.5</v>
      </c>
    </row>
    <row r="8682" customFormat="false" ht="12" hidden="false" customHeight="false" outlineLevel="0" collapsed="false">
      <c r="BS8682" s="96" t="n">
        <f aca="false">BR8682-2.5</f>
        <v>-2.5</v>
      </c>
    </row>
    <row r="8683" customFormat="false" ht="12" hidden="false" customHeight="false" outlineLevel="0" collapsed="false">
      <c r="BS8683" s="96" t="n">
        <f aca="false">BR8683-2.5</f>
        <v>-2.5</v>
      </c>
    </row>
    <row r="8684" customFormat="false" ht="12" hidden="false" customHeight="false" outlineLevel="0" collapsed="false">
      <c r="BS8684" s="96" t="n">
        <f aca="false">BR8684-2.5</f>
        <v>-2.5</v>
      </c>
    </row>
    <row r="8685" customFormat="false" ht="12" hidden="false" customHeight="false" outlineLevel="0" collapsed="false">
      <c r="BS8685" s="96" t="n">
        <f aca="false">BR8685-2.5</f>
        <v>-2.5</v>
      </c>
    </row>
    <row r="8686" customFormat="false" ht="12" hidden="false" customHeight="false" outlineLevel="0" collapsed="false">
      <c r="BS8686" s="96" t="n">
        <f aca="false">BR8686-2.5</f>
        <v>-2.5</v>
      </c>
    </row>
    <row r="8687" customFormat="false" ht="12" hidden="false" customHeight="false" outlineLevel="0" collapsed="false">
      <c r="BS8687" s="96" t="n">
        <f aca="false">BR8687-2.5</f>
        <v>-2.5</v>
      </c>
    </row>
    <row r="8688" customFormat="false" ht="12" hidden="false" customHeight="false" outlineLevel="0" collapsed="false">
      <c r="BS8688" s="96" t="n">
        <f aca="false">BR8688-2.5</f>
        <v>-2.5</v>
      </c>
    </row>
    <row r="8689" customFormat="false" ht="12" hidden="false" customHeight="false" outlineLevel="0" collapsed="false">
      <c r="BS8689" s="96" t="n">
        <f aca="false">BR8689-2.5</f>
        <v>-2.5</v>
      </c>
    </row>
    <row r="8690" customFormat="false" ht="12" hidden="false" customHeight="false" outlineLevel="0" collapsed="false">
      <c r="BS8690" s="96" t="n">
        <f aca="false">BR8690-2.5</f>
        <v>-2.5</v>
      </c>
    </row>
    <row r="8691" customFormat="false" ht="12" hidden="false" customHeight="false" outlineLevel="0" collapsed="false">
      <c r="BS8691" s="96" t="n">
        <f aca="false">BR8691-2.5</f>
        <v>-2.5</v>
      </c>
    </row>
    <row r="8692" customFormat="false" ht="12" hidden="false" customHeight="false" outlineLevel="0" collapsed="false">
      <c r="BS8692" s="96" t="n">
        <f aca="false">BR8692-2.5</f>
        <v>-2.5</v>
      </c>
    </row>
    <row r="8693" customFormat="false" ht="12" hidden="false" customHeight="false" outlineLevel="0" collapsed="false">
      <c r="BS8693" s="96" t="n">
        <f aca="false">BR8693-2.5</f>
        <v>-2.5</v>
      </c>
    </row>
    <row r="8694" customFormat="false" ht="12" hidden="false" customHeight="false" outlineLevel="0" collapsed="false">
      <c r="BS8694" s="96" t="n">
        <f aca="false">BR8694-2.5</f>
        <v>-2.5</v>
      </c>
    </row>
    <row r="8695" customFormat="false" ht="12" hidden="false" customHeight="false" outlineLevel="0" collapsed="false">
      <c r="BS8695" s="96" t="n">
        <f aca="false">BR8695-2.5</f>
        <v>-2.5</v>
      </c>
    </row>
    <row r="8696" customFormat="false" ht="12" hidden="false" customHeight="false" outlineLevel="0" collapsed="false">
      <c r="BS8696" s="96" t="n">
        <f aca="false">BR8696-2.5</f>
        <v>-2.5</v>
      </c>
    </row>
    <row r="8697" customFormat="false" ht="12" hidden="false" customHeight="false" outlineLevel="0" collapsed="false">
      <c r="BS8697" s="96" t="n">
        <f aca="false">BR8697-2.5</f>
        <v>-2.5</v>
      </c>
    </row>
    <row r="8698" customFormat="false" ht="12" hidden="false" customHeight="false" outlineLevel="0" collapsed="false">
      <c r="BS8698" s="96" t="n">
        <f aca="false">BR8698-2.5</f>
        <v>-2.5</v>
      </c>
    </row>
    <row r="8699" customFormat="false" ht="12" hidden="false" customHeight="false" outlineLevel="0" collapsed="false">
      <c r="BS8699" s="96" t="n">
        <f aca="false">BR8699-2.5</f>
        <v>-2.5</v>
      </c>
    </row>
    <row r="8700" customFormat="false" ht="12" hidden="false" customHeight="false" outlineLevel="0" collapsed="false">
      <c r="BS8700" s="96" t="n">
        <f aca="false">BR8700-2.5</f>
        <v>-2.5</v>
      </c>
    </row>
    <row r="8701" customFormat="false" ht="12" hidden="false" customHeight="false" outlineLevel="0" collapsed="false">
      <c r="BS8701" s="96" t="n">
        <f aca="false">BR8701-2.5</f>
        <v>-2.5</v>
      </c>
    </row>
    <row r="8702" customFormat="false" ht="12" hidden="false" customHeight="false" outlineLevel="0" collapsed="false">
      <c r="BS8702" s="96" t="n">
        <f aca="false">BR8702-2.5</f>
        <v>-2.5</v>
      </c>
    </row>
    <row r="8703" customFormat="false" ht="12" hidden="false" customHeight="false" outlineLevel="0" collapsed="false">
      <c r="BS8703" s="96" t="n">
        <f aca="false">BR8703-2.5</f>
        <v>-2.5</v>
      </c>
    </row>
    <row r="8704" customFormat="false" ht="12" hidden="false" customHeight="false" outlineLevel="0" collapsed="false">
      <c r="BS8704" s="96" t="n">
        <f aca="false">BR8704-2.5</f>
        <v>-2.5</v>
      </c>
    </row>
    <row r="8705" customFormat="false" ht="12" hidden="false" customHeight="false" outlineLevel="0" collapsed="false">
      <c r="BS8705" s="96" t="n">
        <f aca="false">BR8705-2.5</f>
        <v>-2.5</v>
      </c>
    </row>
    <row r="8706" customFormat="false" ht="12" hidden="false" customHeight="false" outlineLevel="0" collapsed="false">
      <c r="BS8706" s="96" t="n">
        <f aca="false">BR8706-2.5</f>
        <v>-2.5</v>
      </c>
    </row>
    <row r="8707" customFormat="false" ht="12" hidden="false" customHeight="false" outlineLevel="0" collapsed="false">
      <c r="BS8707" s="96" t="n">
        <f aca="false">BR8707-2.5</f>
        <v>-2.5</v>
      </c>
    </row>
    <row r="8708" customFormat="false" ht="12" hidden="false" customHeight="false" outlineLevel="0" collapsed="false">
      <c r="BS8708" s="96" t="n">
        <f aca="false">BR8708-2.5</f>
        <v>-2.5</v>
      </c>
    </row>
    <row r="8709" customFormat="false" ht="12" hidden="false" customHeight="false" outlineLevel="0" collapsed="false">
      <c r="BS8709" s="96" t="n">
        <f aca="false">BR8709-2.5</f>
        <v>-2.5</v>
      </c>
    </row>
    <row r="8710" customFormat="false" ht="12" hidden="false" customHeight="false" outlineLevel="0" collapsed="false">
      <c r="BS8710" s="96" t="n">
        <f aca="false">BR8710-2.5</f>
        <v>-2.5</v>
      </c>
    </row>
    <row r="8711" customFormat="false" ht="12" hidden="false" customHeight="false" outlineLevel="0" collapsed="false">
      <c r="BS8711" s="96" t="n">
        <f aca="false">BR8711-2.5</f>
        <v>-2.5</v>
      </c>
    </row>
    <row r="8712" customFormat="false" ht="12" hidden="false" customHeight="false" outlineLevel="0" collapsed="false">
      <c r="BS8712" s="96" t="n">
        <f aca="false">BR8712-2.5</f>
        <v>-2.5</v>
      </c>
    </row>
    <row r="8713" customFormat="false" ht="12" hidden="false" customHeight="false" outlineLevel="0" collapsed="false">
      <c r="BS8713" s="96" t="n">
        <f aca="false">BR8713-2.5</f>
        <v>-2.5</v>
      </c>
    </row>
    <row r="8714" customFormat="false" ht="12" hidden="false" customHeight="false" outlineLevel="0" collapsed="false">
      <c r="BS8714" s="96" t="n">
        <f aca="false">BR8714-2.5</f>
        <v>-2.5</v>
      </c>
    </row>
    <row r="8715" customFormat="false" ht="12" hidden="false" customHeight="false" outlineLevel="0" collapsed="false">
      <c r="BS8715" s="96" t="n">
        <f aca="false">BR8715-2.5</f>
        <v>-2.5</v>
      </c>
    </row>
    <row r="8716" customFormat="false" ht="12" hidden="false" customHeight="false" outlineLevel="0" collapsed="false">
      <c r="BS8716" s="96" t="n">
        <f aca="false">BR8716-2.5</f>
        <v>-2.5</v>
      </c>
    </row>
    <row r="8717" customFormat="false" ht="12" hidden="false" customHeight="false" outlineLevel="0" collapsed="false">
      <c r="BS8717" s="96" t="n">
        <f aca="false">BR8717-2.5</f>
        <v>-2.5</v>
      </c>
    </row>
    <row r="8718" customFormat="false" ht="12" hidden="false" customHeight="false" outlineLevel="0" collapsed="false">
      <c r="BS8718" s="96" t="n">
        <f aca="false">BR8718-2.5</f>
        <v>-2.5</v>
      </c>
    </row>
    <row r="8719" customFormat="false" ht="12" hidden="false" customHeight="false" outlineLevel="0" collapsed="false">
      <c r="BS8719" s="96" t="n">
        <f aca="false">BR8719-2.5</f>
        <v>-2.5</v>
      </c>
    </row>
    <row r="8720" customFormat="false" ht="12" hidden="false" customHeight="false" outlineLevel="0" collapsed="false">
      <c r="BS8720" s="96" t="n">
        <f aca="false">BR8720-2.5</f>
        <v>-2.5</v>
      </c>
    </row>
    <row r="8721" customFormat="false" ht="12" hidden="false" customHeight="false" outlineLevel="0" collapsed="false">
      <c r="BS8721" s="96" t="n">
        <f aca="false">BR8721-2.5</f>
        <v>-2.5</v>
      </c>
    </row>
    <row r="8722" customFormat="false" ht="12" hidden="false" customHeight="false" outlineLevel="0" collapsed="false">
      <c r="BS8722" s="96" t="n">
        <f aca="false">BR8722-2.5</f>
        <v>-2.5</v>
      </c>
    </row>
    <row r="8723" customFormat="false" ht="12" hidden="false" customHeight="false" outlineLevel="0" collapsed="false">
      <c r="BS8723" s="96" t="n">
        <f aca="false">BR8723-2.5</f>
        <v>-2.5</v>
      </c>
    </row>
    <row r="8724" customFormat="false" ht="12" hidden="false" customHeight="false" outlineLevel="0" collapsed="false">
      <c r="BS8724" s="96" t="n">
        <f aca="false">BR8724-2.5</f>
        <v>-2.5</v>
      </c>
    </row>
    <row r="8725" customFormat="false" ht="12" hidden="false" customHeight="false" outlineLevel="0" collapsed="false">
      <c r="BS8725" s="96" t="n">
        <f aca="false">BR8725-2.5</f>
        <v>-2.5</v>
      </c>
    </row>
    <row r="8726" customFormat="false" ht="12" hidden="false" customHeight="false" outlineLevel="0" collapsed="false">
      <c r="BS8726" s="96" t="n">
        <f aca="false">BR8726-2.5</f>
        <v>-2.5</v>
      </c>
    </row>
    <row r="8727" customFormat="false" ht="12" hidden="false" customHeight="false" outlineLevel="0" collapsed="false">
      <c r="BS8727" s="96" t="n">
        <f aca="false">BR8727-2.5</f>
        <v>-2.5</v>
      </c>
    </row>
    <row r="8728" customFormat="false" ht="12" hidden="false" customHeight="false" outlineLevel="0" collapsed="false">
      <c r="BS8728" s="96" t="n">
        <f aca="false">BR8728-2.5</f>
        <v>-2.5</v>
      </c>
    </row>
    <row r="8729" customFormat="false" ht="12" hidden="false" customHeight="false" outlineLevel="0" collapsed="false">
      <c r="BS8729" s="96" t="n">
        <f aca="false">BR8729-2.5</f>
        <v>-2.5</v>
      </c>
    </row>
    <row r="8730" customFormat="false" ht="12" hidden="false" customHeight="false" outlineLevel="0" collapsed="false">
      <c r="BS8730" s="96" t="n">
        <f aca="false">BR8730-2.5</f>
        <v>-2.5</v>
      </c>
    </row>
    <row r="8731" customFormat="false" ht="12" hidden="false" customHeight="false" outlineLevel="0" collapsed="false">
      <c r="BS8731" s="96" t="n">
        <f aca="false">BR8731-2.5</f>
        <v>-2.5</v>
      </c>
    </row>
    <row r="8732" customFormat="false" ht="12" hidden="false" customHeight="false" outlineLevel="0" collapsed="false">
      <c r="BS8732" s="96" t="n">
        <f aca="false">BR8732-2.5</f>
        <v>-2.5</v>
      </c>
    </row>
    <row r="8733" customFormat="false" ht="12" hidden="false" customHeight="false" outlineLevel="0" collapsed="false">
      <c r="BS8733" s="96" t="n">
        <f aca="false">BR8733-2.5</f>
        <v>-2.5</v>
      </c>
    </row>
    <row r="8734" customFormat="false" ht="12" hidden="false" customHeight="false" outlineLevel="0" collapsed="false">
      <c r="BS8734" s="96" t="n">
        <f aca="false">BR8734-2.5</f>
        <v>-2.5</v>
      </c>
    </row>
    <row r="8735" customFormat="false" ht="12" hidden="false" customHeight="false" outlineLevel="0" collapsed="false">
      <c r="BS8735" s="96" t="n">
        <f aca="false">BR8735-2.5</f>
        <v>-2.5</v>
      </c>
    </row>
    <row r="8736" customFormat="false" ht="12" hidden="false" customHeight="false" outlineLevel="0" collapsed="false">
      <c r="BS8736" s="96" t="n">
        <f aca="false">BR8736-2.5</f>
        <v>-2.5</v>
      </c>
    </row>
    <row r="8737" customFormat="false" ht="12" hidden="false" customHeight="false" outlineLevel="0" collapsed="false">
      <c r="BS8737" s="96" t="n">
        <f aca="false">BR8737-2.5</f>
        <v>-2.5</v>
      </c>
    </row>
    <row r="8738" customFormat="false" ht="12" hidden="false" customHeight="false" outlineLevel="0" collapsed="false">
      <c r="BS8738" s="96" t="n">
        <f aca="false">BR8738-2.5</f>
        <v>-2.5</v>
      </c>
    </row>
    <row r="8739" customFormat="false" ht="12" hidden="false" customHeight="false" outlineLevel="0" collapsed="false">
      <c r="BS8739" s="96" t="n">
        <f aca="false">BR8739-2.5</f>
        <v>-2.5</v>
      </c>
    </row>
    <row r="8740" customFormat="false" ht="12" hidden="false" customHeight="false" outlineLevel="0" collapsed="false">
      <c r="BS8740" s="96" t="n">
        <f aca="false">BR8740-2.5</f>
        <v>-2.5</v>
      </c>
    </row>
    <row r="8741" customFormat="false" ht="12" hidden="false" customHeight="false" outlineLevel="0" collapsed="false">
      <c r="BS8741" s="96" t="n">
        <f aca="false">BR8741-2.5</f>
        <v>-2.5</v>
      </c>
    </row>
    <row r="8742" customFormat="false" ht="12" hidden="false" customHeight="false" outlineLevel="0" collapsed="false">
      <c r="BS8742" s="96" t="n">
        <f aca="false">BR8742-2.5</f>
        <v>-2.5</v>
      </c>
    </row>
    <row r="8743" customFormat="false" ht="12" hidden="false" customHeight="false" outlineLevel="0" collapsed="false">
      <c r="BS8743" s="96" t="n">
        <f aca="false">BR8743-2.5</f>
        <v>-2.5</v>
      </c>
    </row>
    <row r="8744" customFormat="false" ht="12" hidden="false" customHeight="false" outlineLevel="0" collapsed="false">
      <c r="BS8744" s="96" t="n">
        <f aca="false">BR8744-2.5</f>
        <v>-2.5</v>
      </c>
    </row>
    <row r="8745" customFormat="false" ht="12" hidden="false" customHeight="false" outlineLevel="0" collapsed="false">
      <c r="BS8745" s="96" t="n">
        <f aca="false">BR8745-2.5</f>
        <v>-2.5</v>
      </c>
    </row>
    <row r="8746" customFormat="false" ht="12" hidden="false" customHeight="false" outlineLevel="0" collapsed="false">
      <c r="BS8746" s="96" t="n">
        <f aca="false">BR8746-2.5</f>
        <v>-2.5</v>
      </c>
    </row>
    <row r="8747" customFormat="false" ht="12" hidden="false" customHeight="false" outlineLevel="0" collapsed="false">
      <c r="BS8747" s="96" t="n">
        <f aca="false">BR8747-2.5</f>
        <v>-2.5</v>
      </c>
    </row>
    <row r="8748" customFormat="false" ht="12" hidden="false" customHeight="false" outlineLevel="0" collapsed="false">
      <c r="BS8748" s="96" t="n">
        <f aca="false">BR8748-2.5</f>
        <v>-2.5</v>
      </c>
    </row>
    <row r="8749" customFormat="false" ht="12" hidden="false" customHeight="false" outlineLevel="0" collapsed="false">
      <c r="BS8749" s="96" t="n">
        <f aca="false">BR8749-2.5</f>
        <v>-2.5</v>
      </c>
    </row>
    <row r="8750" customFormat="false" ht="12" hidden="false" customHeight="false" outlineLevel="0" collapsed="false">
      <c r="BS8750" s="96" t="n">
        <f aca="false">BR8750-2.5</f>
        <v>-2.5</v>
      </c>
    </row>
    <row r="8751" customFormat="false" ht="12" hidden="false" customHeight="false" outlineLevel="0" collapsed="false">
      <c r="BS8751" s="96" t="n">
        <f aca="false">BR8751-2.5</f>
        <v>-2.5</v>
      </c>
    </row>
    <row r="8752" customFormat="false" ht="12" hidden="false" customHeight="false" outlineLevel="0" collapsed="false">
      <c r="BS8752" s="96" t="n">
        <f aca="false">BR8752-2.5</f>
        <v>-2.5</v>
      </c>
    </row>
    <row r="8753" customFormat="false" ht="12" hidden="false" customHeight="false" outlineLevel="0" collapsed="false">
      <c r="BS8753" s="96" t="n">
        <f aca="false">BR8753-2.5</f>
        <v>-2.5</v>
      </c>
    </row>
    <row r="8754" customFormat="false" ht="12" hidden="false" customHeight="false" outlineLevel="0" collapsed="false">
      <c r="BS8754" s="96" t="n">
        <f aca="false">BR8754-2.5</f>
        <v>-2.5</v>
      </c>
    </row>
    <row r="8755" customFormat="false" ht="12" hidden="false" customHeight="false" outlineLevel="0" collapsed="false">
      <c r="BS8755" s="96" t="n">
        <f aca="false">BR8755-2.5</f>
        <v>-2.5</v>
      </c>
    </row>
    <row r="8756" customFormat="false" ht="12" hidden="false" customHeight="false" outlineLevel="0" collapsed="false">
      <c r="BS8756" s="96" t="n">
        <f aca="false">BR8756-2.5</f>
        <v>-2.5</v>
      </c>
    </row>
    <row r="8757" customFormat="false" ht="12" hidden="false" customHeight="false" outlineLevel="0" collapsed="false">
      <c r="BS8757" s="96" t="n">
        <f aca="false">BR8757-2.5</f>
        <v>-2.5</v>
      </c>
    </row>
    <row r="8758" customFormat="false" ht="12" hidden="false" customHeight="false" outlineLevel="0" collapsed="false">
      <c r="BS8758" s="96" t="n">
        <f aca="false">BR8758-2.5</f>
        <v>-2.5</v>
      </c>
    </row>
    <row r="8759" customFormat="false" ht="12" hidden="false" customHeight="false" outlineLevel="0" collapsed="false">
      <c r="BS8759" s="96" t="n">
        <f aca="false">BR8759-2.5</f>
        <v>-2.5</v>
      </c>
    </row>
    <row r="8760" customFormat="false" ht="12" hidden="false" customHeight="false" outlineLevel="0" collapsed="false">
      <c r="BS8760" s="96" t="n">
        <f aca="false">BR8760-2.5</f>
        <v>-2.5</v>
      </c>
    </row>
    <row r="8761" customFormat="false" ht="12" hidden="false" customHeight="false" outlineLevel="0" collapsed="false">
      <c r="BS8761" s="96" t="n">
        <f aca="false">BR8761-2.5</f>
        <v>-2.5</v>
      </c>
    </row>
    <row r="8762" customFormat="false" ht="12" hidden="false" customHeight="false" outlineLevel="0" collapsed="false">
      <c r="BS8762" s="96" t="n">
        <f aca="false">BR8762-2.5</f>
        <v>-2.5</v>
      </c>
    </row>
    <row r="8763" customFormat="false" ht="12" hidden="false" customHeight="false" outlineLevel="0" collapsed="false">
      <c r="BS8763" s="96" t="n">
        <f aca="false">BR8763-2.5</f>
        <v>-2.5</v>
      </c>
    </row>
    <row r="8764" customFormat="false" ht="12" hidden="false" customHeight="false" outlineLevel="0" collapsed="false">
      <c r="BS8764" s="96" t="n">
        <f aca="false">BR8764-2.5</f>
        <v>-2.5</v>
      </c>
    </row>
    <row r="8765" customFormat="false" ht="12" hidden="false" customHeight="false" outlineLevel="0" collapsed="false">
      <c r="BS8765" s="96" t="n">
        <f aca="false">BR8765-2.5</f>
        <v>-2.5</v>
      </c>
    </row>
    <row r="8766" customFormat="false" ht="12" hidden="false" customHeight="false" outlineLevel="0" collapsed="false">
      <c r="BS8766" s="96" t="n">
        <f aca="false">BR8766-2.5</f>
        <v>-2.5</v>
      </c>
    </row>
    <row r="8767" customFormat="false" ht="12" hidden="false" customHeight="false" outlineLevel="0" collapsed="false">
      <c r="BS8767" s="96" t="n">
        <f aca="false">BR8767-2.5</f>
        <v>-2.5</v>
      </c>
    </row>
    <row r="8768" customFormat="false" ht="12" hidden="false" customHeight="false" outlineLevel="0" collapsed="false">
      <c r="BS8768" s="96" t="n">
        <f aca="false">BR8768-2.5</f>
        <v>-2.5</v>
      </c>
    </row>
    <row r="8769" customFormat="false" ht="12" hidden="false" customHeight="false" outlineLevel="0" collapsed="false">
      <c r="BS8769" s="96" t="n">
        <f aca="false">BR8769-2.5</f>
        <v>-2.5</v>
      </c>
    </row>
    <row r="8770" customFormat="false" ht="12" hidden="false" customHeight="false" outlineLevel="0" collapsed="false">
      <c r="BS8770" s="96" t="n">
        <f aca="false">BR8770-2.5</f>
        <v>-2.5</v>
      </c>
    </row>
    <row r="8771" customFormat="false" ht="12" hidden="false" customHeight="false" outlineLevel="0" collapsed="false">
      <c r="BS8771" s="96" t="n">
        <f aca="false">BR8771-2.5</f>
        <v>-2.5</v>
      </c>
    </row>
    <row r="8772" customFormat="false" ht="12" hidden="false" customHeight="false" outlineLevel="0" collapsed="false">
      <c r="BS8772" s="96" t="n">
        <f aca="false">BR8772-2.5</f>
        <v>-2.5</v>
      </c>
    </row>
    <row r="8773" customFormat="false" ht="12" hidden="false" customHeight="false" outlineLevel="0" collapsed="false">
      <c r="BS8773" s="96" t="n">
        <f aca="false">BR8773-2.5</f>
        <v>-2.5</v>
      </c>
    </row>
    <row r="8774" customFormat="false" ht="12" hidden="false" customHeight="false" outlineLevel="0" collapsed="false">
      <c r="BS8774" s="96" t="n">
        <f aca="false">BR8774-2.5</f>
        <v>-2.5</v>
      </c>
    </row>
    <row r="8775" customFormat="false" ht="12" hidden="false" customHeight="false" outlineLevel="0" collapsed="false">
      <c r="BS8775" s="96" t="n">
        <f aca="false">BR8775-2.5</f>
        <v>-2.5</v>
      </c>
    </row>
    <row r="8776" customFormat="false" ht="12" hidden="false" customHeight="false" outlineLevel="0" collapsed="false">
      <c r="BS8776" s="96" t="n">
        <f aca="false">BR8776-2.5</f>
        <v>-2.5</v>
      </c>
    </row>
    <row r="8777" customFormat="false" ht="12" hidden="false" customHeight="false" outlineLevel="0" collapsed="false">
      <c r="BS8777" s="96" t="n">
        <f aca="false">BR8777-2.5</f>
        <v>-2.5</v>
      </c>
    </row>
    <row r="8778" customFormat="false" ht="12" hidden="false" customHeight="false" outlineLevel="0" collapsed="false">
      <c r="BS8778" s="96" t="n">
        <f aca="false">BR8778-2.5</f>
        <v>-2.5</v>
      </c>
    </row>
    <row r="8779" customFormat="false" ht="12" hidden="false" customHeight="false" outlineLevel="0" collapsed="false">
      <c r="BS8779" s="96" t="n">
        <f aca="false">BR8779-2.5</f>
        <v>-2.5</v>
      </c>
    </row>
    <row r="8780" customFormat="false" ht="12" hidden="false" customHeight="false" outlineLevel="0" collapsed="false">
      <c r="BS8780" s="96" t="n">
        <f aca="false">BR8780-2.5</f>
        <v>-2.5</v>
      </c>
    </row>
    <row r="8781" customFormat="false" ht="12" hidden="false" customHeight="false" outlineLevel="0" collapsed="false">
      <c r="BS8781" s="96" t="n">
        <f aca="false">BR8781-2.5</f>
        <v>-2.5</v>
      </c>
    </row>
    <row r="8782" customFormat="false" ht="12" hidden="false" customHeight="false" outlineLevel="0" collapsed="false">
      <c r="BS8782" s="96" t="n">
        <f aca="false">BR8782-2.5</f>
        <v>-2.5</v>
      </c>
    </row>
    <row r="8783" customFormat="false" ht="12" hidden="false" customHeight="false" outlineLevel="0" collapsed="false">
      <c r="BS8783" s="96" t="n">
        <f aca="false">BR8783-2.5</f>
        <v>-2.5</v>
      </c>
    </row>
    <row r="8784" customFormat="false" ht="12" hidden="false" customHeight="false" outlineLevel="0" collapsed="false">
      <c r="BS8784" s="96" t="n">
        <f aca="false">BR8784-2.5</f>
        <v>-2.5</v>
      </c>
    </row>
    <row r="8785" customFormat="false" ht="12" hidden="false" customHeight="false" outlineLevel="0" collapsed="false">
      <c r="BS8785" s="96" t="n">
        <f aca="false">BR8785-2.5</f>
        <v>-2.5</v>
      </c>
    </row>
    <row r="8786" customFormat="false" ht="12" hidden="false" customHeight="false" outlineLevel="0" collapsed="false">
      <c r="BS8786" s="96" t="n">
        <f aca="false">BR8786-2.5</f>
        <v>-2.5</v>
      </c>
    </row>
    <row r="8787" customFormat="false" ht="12" hidden="false" customHeight="false" outlineLevel="0" collapsed="false">
      <c r="BS8787" s="96" t="n">
        <f aca="false">BR8787-2.5</f>
        <v>-2.5</v>
      </c>
    </row>
    <row r="8788" customFormat="false" ht="12" hidden="false" customHeight="false" outlineLevel="0" collapsed="false">
      <c r="BS8788" s="96" t="n">
        <f aca="false">BR8788-2.5</f>
        <v>-2.5</v>
      </c>
    </row>
    <row r="8789" customFormat="false" ht="12" hidden="false" customHeight="false" outlineLevel="0" collapsed="false">
      <c r="BS8789" s="96" t="n">
        <f aca="false">BR8789-2.5</f>
        <v>-2.5</v>
      </c>
    </row>
    <row r="8790" customFormat="false" ht="12" hidden="false" customHeight="false" outlineLevel="0" collapsed="false">
      <c r="BS8790" s="96" t="n">
        <f aca="false">BR8790-2.5</f>
        <v>-2.5</v>
      </c>
    </row>
    <row r="8791" customFormat="false" ht="12" hidden="false" customHeight="false" outlineLevel="0" collapsed="false">
      <c r="BS8791" s="96" t="n">
        <f aca="false">BR8791-2.5</f>
        <v>-2.5</v>
      </c>
    </row>
    <row r="8792" customFormat="false" ht="12" hidden="false" customHeight="false" outlineLevel="0" collapsed="false">
      <c r="BS8792" s="96" t="n">
        <f aca="false">BR8792-2.5</f>
        <v>-2.5</v>
      </c>
    </row>
    <row r="8793" customFormat="false" ht="12" hidden="false" customHeight="false" outlineLevel="0" collapsed="false">
      <c r="BS8793" s="96" t="n">
        <f aca="false">BR8793-2.5</f>
        <v>-2.5</v>
      </c>
    </row>
    <row r="8794" customFormat="false" ht="12" hidden="false" customHeight="false" outlineLevel="0" collapsed="false">
      <c r="BS8794" s="96" t="n">
        <f aca="false">BR8794-2.5</f>
        <v>-2.5</v>
      </c>
    </row>
    <row r="8795" customFormat="false" ht="12" hidden="false" customHeight="false" outlineLevel="0" collapsed="false">
      <c r="BS8795" s="96" t="n">
        <f aca="false">BR8795-2.5</f>
        <v>-2.5</v>
      </c>
    </row>
    <row r="8796" customFormat="false" ht="12" hidden="false" customHeight="false" outlineLevel="0" collapsed="false">
      <c r="BS8796" s="96" t="n">
        <f aca="false">BR8796-2.5</f>
        <v>-2.5</v>
      </c>
    </row>
    <row r="8797" customFormat="false" ht="12" hidden="false" customHeight="false" outlineLevel="0" collapsed="false">
      <c r="BS8797" s="96" t="n">
        <f aca="false">BR8797-2.5</f>
        <v>-2.5</v>
      </c>
    </row>
    <row r="8798" customFormat="false" ht="12" hidden="false" customHeight="false" outlineLevel="0" collapsed="false">
      <c r="BS8798" s="96" t="n">
        <f aca="false">BR8798-2.5</f>
        <v>-2.5</v>
      </c>
    </row>
    <row r="8799" customFormat="false" ht="12" hidden="false" customHeight="false" outlineLevel="0" collapsed="false">
      <c r="BS8799" s="96" t="n">
        <f aca="false">BR8799-2.5</f>
        <v>-2.5</v>
      </c>
    </row>
    <row r="8800" customFormat="false" ht="12" hidden="false" customHeight="false" outlineLevel="0" collapsed="false">
      <c r="BS8800" s="96" t="n">
        <f aca="false">BR8800-2.5</f>
        <v>-2.5</v>
      </c>
    </row>
    <row r="8801" customFormat="false" ht="12" hidden="false" customHeight="false" outlineLevel="0" collapsed="false">
      <c r="BS8801" s="96" t="n">
        <f aca="false">BR8801-2.5</f>
        <v>-2.5</v>
      </c>
    </row>
    <row r="8802" customFormat="false" ht="12" hidden="false" customHeight="false" outlineLevel="0" collapsed="false">
      <c r="BS8802" s="96" t="n">
        <f aca="false">BR8802-2.5</f>
        <v>-2.5</v>
      </c>
    </row>
    <row r="8803" customFormat="false" ht="12" hidden="false" customHeight="false" outlineLevel="0" collapsed="false">
      <c r="BS8803" s="96" t="n">
        <f aca="false">BR8803-2.5</f>
        <v>-2.5</v>
      </c>
    </row>
    <row r="8804" customFormat="false" ht="12" hidden="false" customHeight="false" outlineLevel="0" collapsed="false">
      <c r="BS8804" s="96" t="n">
        <f aca="false">BR8804-2.5</f>
        <v>-2.5</v>
      </c>
    </row>
    <row r="8805" customFormat="false" ht="12" hidden="false" customHeight="false" outlineLevel="0" collapsed="false">
      <c r="BS8805" s="96" t="n">
        <f aca="false">BR8805-2.5</f>
        <v>-2.5</v>
      </c>
    </row>
    <row r="8806" customFormat="false" ht="12" hidden="false" customHeight="false" outlineLevel="0" collapsed="false">
      <c r="BS8806" s="96" t="n">
        <f aca="false">BR8806-2.5</f>
        <v>-2.5</v>
      </c>
    </row>
    <row r="8807" customFormat="false" ht="12" hidden="false" customHeight="false" outlineLevel="0" collapsed="false">
      <c r="BS8807" s="96" t="n">
        <f aca="false">BR8807-2.5</f>
        <v>-2.5</v>
      </c>
    </row>
    <row r="8808" customFormat="false" ht="12" hidden="false" customHeight="false" outlineLevel="0" collapsed="false">
      <c r="BS8808" s="96" t="n">
        <f aca="false">BR8808-2.5</f>
        <v>-2.5</v>
      </c>
    </row>
    <row r="8809" customFormat="false" ht="12" hidden="false" customHeight="false" outlineLevel="0" collapsed="false">
      <c r="BS8809" s="96" t="n">
        <f aca="false">BR8809-2.5</f>
        <v>-2.5</v>
      </c>
    </row>
    <row r="8810" customFormat="false" ht="12" hidden="false" customHeight="false" outlineLevel="0" collapsed="false">
      <c r="BS8810" s="96" t="n">
        <f aca="false">BR8810-2.5</f>
        <v>-2.5</v>
      </c>
    </row>
    <row r="8811" customFormat="false" ht="12" hidden="false" customHeight="false" outlineLevel="0" collapsed="false">
      <c r="BS8811" s="96" t="n">
        <f aca="false">BR8811-2.5</f>
        <v>-2.5</v>
      </c>
    </row>
    <row r="8812" customFormat="false" ht="12" hidden="false" customHeight="false" outlineLevel="0" collapsed="false">
      <c r="BS8812" s="96" t="n">
        <f aca="false">BR8812-2.5</f>
        <v>-2.5</v>
      </c>
    </row>
    <row r="8813" customFormat="false" ht="12" hidden="false" customHeight="false" outlineLevel="0" collapsed="false">
      <c r="BS8813" s="96" t="n">
        <f aca="false">BR8813-2.5</f>
        <v>-2.5</v>
      </c>
    </row>
    <row r="8814" customFormat="false" ht="12" hidden="false" customHeight="false" outlineLevel="0" collapsed="false">
      <c r="BS8814" s="96" t="n">
        <f aca="false">BR8814-2.5</f>
        <v>-2.5</v>
      </c>
    </row>
    <row r="8815" customFormat="false" ht="12" hidden="false" customHeight="false" outlineLevel="0" collapsed="false">
      <c r="BS8815" s="96" t="n">
        <f aca="false">BR8815-2.5</f>
        <v>-2.5</v>
      </c>
    </row>
    <row r="8816" customFormat="false" ht="12" hidden="false" customHeight="false" outlineLevel="0" collapsed="false">
      <c r="BS8816" s="96" t="n">
        <f aca="false">BR8816-2.5</f>
        <v>-2.5</v>
      </c>
    </row>
    <row r="8817" customFormat="false" ht="12" hidden="false" customHeight="false" outlineLevel="0" collapsed="false">
      <c r="BS8817" s="96" t="n">
        <f aca="false">BR8817-2.5</f>
        <v>-2.5</v>
      </c>
    </row>
    <row r="8818" customFormat="false" ht="12" hidden="false" customHeight="false" outlineLevel="0" collapsed="false">
      <c r="BS8818" s="96" t="n">
        <f aca="false">BR8818-2.5</f>
        <v>-2.5</v>
      </c>
    </row>
    <row r="8819" customFormat="false" ht="12" hidden="false" customHeight="false" outlineLevel="0" collapsed="false">
      <c r="BS8819" s="96" t="n">
        <f aca="false">BR8819-2.5</f>
        <v>-2.5</v>
      </c>
    </row>
    <row r="8820" customFormat="false" ht="12" hidden="false" customHeight="false" outlineLevel="0" collapsed="false">
      <c r="BS8820" s="96" t="n">
        <f aca="false">BR8820-2.5</f>
        <v>-2.5</v>
      </c>
    </row>
    <row r="8821" customFormat="false" ht="12" hidden="false" customHeight="false" outlineLevel="0" collapsed="false">
      <c r="BS8821" s="96" t="n">
        <f aca="false">BR8821-2.5</f>
        <v>-2.5</v>
      </c>
    </row>
    <row r="8822" customFormat="false" ht="12" hidden="false" customHeight="false" outlineLevel="0" collapsed="false">
      <c r="BS8822" s="96" t="n">
        <f aca="false">BR8822-2.5</f>
        <v>-2.5</v>
      </c>
    </row>
    <row r="8823" customFormat="false" ht="12" hidden="false" customHeight="false" outlineLevel="0" collapsed="false">
      <c r="BS8823" s="96" t="n">
        <f aca="false">BR8823-2.5</f>
        <v>-2.5</v>
      </c>
    </row>
    <row r="8824" customFormat="false" ht="12" hidden="false" customHeight="false" outlineLevel="0" collapsed="false">
      <c r="BS8824" s="96" t="n">
        <f aca="false">BR8824-2.5</f>
        <v>-2.5</v>
      </c>
    </row>
    <row r="8825" customFormat="false" ht="12" hidden="false" customHeight="false" outlineLevel="0" collapsed="false">
      <c r="BS8825" s="96" t="n">
        <f aca="false">BR8825-2.5</f>
        <v>-2.5</v>
      </c>
    </row>
    <row r="8826" customFormat="false" ht="12" hidden="false" customHeight="false" outlineLevel="0" collapsed="false">
      <c r="BS8826" s="96" t="n">
        <f aca="false">BR8826-2.5</f>
        <v>-2.5</v>
      </c>
    </row>
    <row r="8827" customFormat="false" ht="12" hidden="false" customHeight="false" outlineLevel="0" collapsed="false">
      <c r="BS8827" s="96" t="n">
        <f aca="false">BR8827-2.5</f>
        <v>-2.5</v>
      </c>
    </row>
    <row r="8828" customFormat="false" ht="12" hidden="false" customHeight="false" outlineLevel="0" collapsed="false">
      <c r="BS8828" s="96" t="n">
        <f aca="false">BR8828-2.5</f>
        <v>-2.5</v>
      </c>
    </row>
    <row r="8829" customFormat="false" ht="12" hidden="false" customHeight="false" outlineLevel="0" collapsed="false">
      <c r="BS8829" s="96" t="n">
        <f aca="false">BR8829-2.5</f>
        <v>-2.5</v>
      </c>
    </row>
    <row r="8830" customFormat="false" ht="12" hidden="false" customHeight="false" outlineLevel="0" collapsed="false">
      <c r="BS8830" s="96" t="n">
        <f aca="false">BR8830-2.5</f>
        <v>-2.5</v>
      </c>
    </row>
    <row r="8831" customFormat="false" ht="12" hidden="false" customHeight="false" outlineLevel="0" collapsed="false">
      <c r="BS8831" s="96" t="n">
        <f aca="false">BR8831-2.5</f>
        <v>-2.5</v>
      </c>
    </row>
    <row r="8832" customFormat="false" ht="12" hidden="false" customHeight="false" outlineLevel="0" collapsed="false">
      <c r="BS8832" s="96" t="n">
        <f aca="false">BR8832-2.5</f>
        <v>-2.5</v>
      </c>
    </row>
    <row r="8833" customFormat="false" ht="12" hidden="false" customHeight="false" outlineLevel="0" collapsed="false">
      <c r="BS8833" s="96" t="n">
        <f aca="false">BR8833-2.5</f>
        <v>-2.5</v>
      </c>
    </row>
    <row r="8834" customFormat="false" ht="12" hidden="false" customHeight="false" outlineLevel="0" collapsed="false">
      <c r="BS8834" s="96" t="n">
        <f aca="false">BR8834-2.5</f>
        <v>-2.5</v>
      </c>
    </row>
    <row r="8835" customFormat="false" ht="12" hidden="false" customHeight="false" outlineLevel="0" collapsed="false">
      <c r="BS8835" s="96" t="n">
        <f aca="false">BR8835-2.5</f>
        <v>-2.5</v>
      </c>
    </row>
    <row r="8836" customFormat="false" ht="12" hidden="false" customHeight="false" outlineLevel="0" collapsed="false">
      <c r="BS8836" s="96" t="n">
        <f aca="false">BR8836-2.5</f>
        <v>-2.5</v>
      </c>
    </row>
    <row r="8837" customFormat="false" ht="12" hidden="false" customHeight="false" outlineLevel="0" collapsed="false">
      <c r="BS8837" s="96" t="n">
        <f aca="false">BR8837-2.5</f>
        <v>-2.5</v>
      </c>
    </row>
    <row r="8838" customFormat="false" ht="12" hidden="false" customHeight="false" outlineLevel="0" collapsed="false">
      <c r="BS8838" s="96" t="n">
        <f aca="false">BR8838-2.5</f>
        <v>-2.5</v>
      </c>
    </row>
    <row r="8839" customFormat="false" ht="12" hidden="false" customHeight="false" outlineLevel="0" collapsed="false">
      <c r="BS8839" s="96" t="n">
        <f aca="false">BR8839-2.5</f>
        <v>-2.5</v>
      </c>
    </row>
    <row r="8840" customFormat="false" ht="12" hidden="false" customHeight="false" outlineLevel="0" collapsed="false">
      <c r="BS8840" s="96" t="n">
        <f aca="false">BR8840-2.5</f>
        <v>-2.5</v>
      </c>
    </row>
    <row r="8841" customFormat="false" ht="12" hidden="false" customHeight="false" outlineLevel="0" collapsed="false">
      <c r="BS8841" s="96" t="n">
        <f aca="false">BR8841-2.5</f>
        <v>-2.5</v>
      </c>
    </row>
    <row r="8842" customFormat="false" ht="12" hidden="false" customHeight="false" outlineLevel="0" collapsed="false">
      <c r="BS8842" s="96" t="n">
        <f aca="false">BR8842-2.5</f>
        <v>-2.5</v>
      </c>
    </row>
    <row r="8843" customFormat="false" ht="12" hidden="false" customHeight="false" outlineLevel="0" collapsed="false">
      <c r="BS8843" s="96" t="n">
        <f aca="false">BR8843-2.5</f>
        <v>-2.5</v>
      </c>
    </row>
    <row r="8844" customFormat="false" ht="12" hidden="false" customHeight="false" outlineLevel="0" collapsed="false">
      <c r="BS8844" s="96" t="n">
        <f aca="false">BR8844-2.5</f>
        <v>-2.5</v>
      </c>
    </row>
    <row r="8845" customFormat="false" ht="12" hidden="false" customHeight="false" outlineLevel="0" collapsed="false">
      <c r="BS8845" s="96" t="n">
        <f aca="false">BR8845-2.5</f>
        <v>-2.5</v>
      </c>
    </row>
    <row r="8846" customFormat="false" ht="12" hidden="false" customHeight="false" outlineLevel="0" collapsed="false">
      <c r="BS8846" s="96" t="n">
        <f aca="false">BR8846-2.5</f>
        <v>-2.5</v>
      </c>
    </row>
    <row r="8847" customFormat="false" ht="12" hidden="false" customHeight="false" outlineLevel="0" collapsed="false">
      <c r="BS8847" s="96" t="n">
        <f aca="false">BR8847-2.5</f>
        <v>-2.5</v>
      </c>
    </row>
    <row r="8848" customFormat="false" ht="12" hidden="false" customHeight="false" outlineLevel="0" collapsed="false">
      <c r="BS8848" s="96" t="n">
        <f aca="false">BR8848-2.5</f>
        <v>-2.5</v>
      </c>
    </row>
    <row r="8849" customFormat="false" ht="12" hidden="false" customHeight="false" outlineLevel="0" collapsed="false">
      <c r="BS8849" s="96" t="n">
        <f aca="false">BR8849-2.5</f>
        <v>-2.5</v>
      </c>
    </row>
    <row r="8850" customFormat="false" ht="12" hidden="false" customHeight="false" outlineLevel="0" collapsed="false">
      <c r="BS8850" s="96" t="n">
        <f aca="false">BR8850-2.5</f>
        <v>-2.5</v>
      </c>
    </row>
    <row r="8851" customFormat="false" ht="12" hidden="false" customHeight="false" outlineLevel="0" collapsed="false">
      <c r="BS8851" s="96" t="n">
        <f aca="false">BR8851-2.5</f>
        <v>-2.5</v>
      </c>
    </row>
    <row r="8852" customFormat="false" ht="12" hidden="false" customHeight="false" outlineLevel="0" collapsed="false">
      <c r="BS8852" s="96" t="n">
        <f aca="false">BR8852-2.5</f>
        <v>-2.5</v>
      </c>
    </row>
    <row r="8853" customFormat="false" ht="12" hidden="false" customHeight="false" outlineLevel="0" collapsed="false">
      <c r="BS8853" s="96" t="n">
        <f aca="false">BR8853-2.5</f>
        <v>-2.5</v>
      </c>
    </row>
    <row r="8854" customFormat="false" ht="12" hidden="false" customHeight="false" outlineLevel="0" collapsed="false">
      <c r="BS8854" s="96" t="n">
        <f aca="false">BR8854-2.5</f>
        <v>-2.5</v>
      </c>
    </row>
    <row r="8855" customFormat="false" ht="12" hidden="false" customHeight="false" outlineLevel="0" collapsed="false">
      <c r="BS8855" s="96" t="n">
        <f aca="false">BR8855-2.5</f>
        <v>-2.5</v>
      </c>
    </row>
    <row r="8856" customFormat="false" ht="12" hidden="false" customHeight="false" outlineLevel="0" collapsed="false">
      <c r="BS8856" s="96" t="n">
        <f aca="false">BR8856-2.5</f>
        <v>-2.5</v>
      </c>
    </row>
    <row r="8857" customFormat="false" ht="12" hidden="false" customHeight="false" outlineLevel="0" collapsed="false">
      <c r="BS8857" s="96" t="n">
        <f aca="false">BR8857-2.5</f>
        <v>-2.5</v>
      </c>
    </row>
    <row r="8858" customFormat="false" ht="12" hidden="false" customHeight="false" outlineLevel="0" collapsed="false">
      <c r="BS8858" s="96" t="n">
        <f aca="false">BR8858-2.5</f>
        <v>-2.5</v>
      </c>
    </row>
    <row r="8859" customFormat="false" ht="12" hidden="false" customHeight="false" outlineLevel="0" collapsed="false">
      <c r="BS8859" s="96" t="n">
        <f aca="false">BR8859-2.5</f>
        <v>-2.5</v>
      </c>
    </row>
    <row r="8860" customFormat="false" ht="12" hidden="false" customHeight="false" outlineLevel="0" collapsed="false">
      <c r="BS8860" s="96" t="n">
        <f aca="false">BR8860-2.5</f>
        <v>-2.5</v>
      </c>
    </row>
    <row r="8861" customFormat="false" ht="12" hidden="false" customHeight="false" outlineLevel="0" collapsed="false">
      <c r="BS8861" s="96" t="n">
        <f aca="false">BR8861-2.5</f>
        <v>-2.5</v>
      </c>
    </row>
    <row r="8862" customFormat="false" ht="12" hidden="false" customHeight="false" outlineLevel="0" collapsed="false">
      <c r="BS8862" s="96" t="n">
        <f aca="false">BR8862-2.5</f>
        <v>-2.5</v>
      </c>
    </row>
    <row r="8863" customFormat="false" ht="12" hidden="false" customHeight="false" outlineLevel="0" collapsed="false">
      <c r="BS8863" s="96" t="n">
        <f aca="false">BR8863-2.5</f>
        <v>-2.5</v>
      </c>
    </row>
    <row r="8864" customFormat="false" ht="12" hidden="false" customHeight="false" outlineLevel="0" collapsed="false">
      <c r="BS8864" s="96" t="n">
        <f aca="false">BR8864-2.5</f>
        <v>-2.5</v>
      </c>
    </row>
    <row r="8865" customFormat="false" ht="12" hidden="false" customHeight="false" outlineLevel="0" collapsed="false">
      <c r="BS8865" s="96" t="n">
        <f aca="false">BR8865-2.5</f>
        <v>-2.5</v>
      </c>
    </row>
    <row r="8866" customFormat="false" ht="12" hidden="false" customHeight="false" outlineLevel="0" collapsed="false">
      <c r="BS8866" s="96" t="n">
        <f aca="false">BR8866-2.5</f>
        <v>-2.5</v>
      </c>
    </row>
    <row r="8867" customFormat="false" ht="12" hidden="false" customHeight="false" outlineLevel="0" collapsed="false">
      <c r="BS8867" s="96" t="n">
        <f aca="false">BR8867-2.5</f>
        <v>-2.5</v>
      </c>
    </row>
    <row r="8868" customFormat="false" ht="12" hidden="false" customHeight="false" outlineLevel="0" collapsed="false">
      <c r="BS8868" s="96" t="n">
        <f aca="false">BR8868-2.5</f>
        <v>-2.5</v>
      </c>
    </row>
    <row r="8869" customFormat="false" ht="12" hidden="false" customHeight="false" outlineLevel="0" collapsed="false">
      <c r="BS8869" s="96" t="n">
        <f aca="false">BR8869-2.5</f>
        <v>-2.5</v>
      </c>
    </row>
    <row r="8870" customFormat="false" ht="12" hidden="false" customHeight="false" outlineLevel="0" collapsed="false">
      <c r="BS8870" s="96" t="n">
        <f aca="false">BR8870-2.5</f>
        <v>-2.5</v>
      </c>
    </row>
    <row r="8871" customFormat="false" ht="12" hidden="false" customHeight="false" outlineLevel="0" collapsed="false">
      <c r="BS8871" s="96" t="n">
        <f aca="false">BR8871-2.5</f>
        <v>-2.5</v>
      </c>
    </row>
    <row r="8872" customFormat="false" ht="12" hidden="false" customHeight="false" outlineLevel="0" collapsed="false">
      <c r="BS8872" s="96" t="n">
        <f aca="false">BR8872-2.5</f>
        <v>-2.5</v>
      </c>
    </row>
    <row r="8873" customFormat="false" ht="12" hidden="false" customHeight="false" outlineLevel="0" collapsed="false">
      <c r="BS8873" s="96" t="n">
        <f aca="false">BR8873-2.5</f>
        <v>-2.5</v>
      </c>
    </row>
    <row r="8874" customFormat="false" ht="12" hidden="false" customHeight="false" outlineLevel="0" collapsed="false">
      <c r="BS8874" s="96" t="n">
        <f aca="false">BR8874-2.5</f>
        <v>-2.5</v>
      </c>
    </row>
    <row r="8875" customFormat="false" ht="12" hidden="false" customHeight="false" outlineLevel="0" collapsed="false">
      <c r="BS8875" s="96" t="n">
        <f aca="false">BR8875-2.5</f>
        <v>-2.5</v>
      </c>
    </row>
    <row r="8876" customFormat="false" ht="12" hidden="false" customHeight="false" outlineLevel="0" collapsed="false">
      <c r="BS8876" s="96" t="n">
        <f aca="false">BR8876-2.5</f>
        <v>-2.5</v>
      </c>
    </row>
    <row r="8877" customFormat="false" ht="12" hidden="false" customHeight="false" outlineLevel="0" collapsed="false">
      <c r="BS8877" s="96" t="n">
        <f aca="false">BR8877-2.5</f>
        <v>-2.5</v>
      </c>
    </row>
    <row r="8878" customFormat="false" ht="12" hidden="false" customHeight="false" outlineLevel="0" collapsed="false">
      <c r="BS8878" s="96" t="n">
        <f aca="false">BR8878-2.5</f>
        <v>-2.5</v>
      </c>
    </row>
    <row r="8879" customFormat="false" ht="12" hidden="false" customHeight="false" outlineLevel="0" collapsed="false">
      <c r="BS8879" s="96" t="n">
        <f aca="false">BR8879-2.5</f>
        <v>-2.5</v>
      </c>
    </row>
    <row r="8880" customFormat="false" ht="12" hidden="false" customHeight="false" outlineLevel="0" collapsed="false">
      <c r="BS8880" s="96" t="n">
        <f aca="false">BR8880-2.5</f>
        <v>-2.5</v>
      </c>
    </row>
    <row r="8881" customFormat="false" ht="12" hidden="false" customHeight="false" outlineLevel="0" collapsed="false">
      <c r="BS8881" s="96" t="n">
        <f aca="false">BR8881-2.5</f>
        <v>-2.5</v>
      </c>
    </row>
    <row r="8882" customFormat="false" ht="12" hidden="false" customHeight="false" outlineLevel="0" collapsed="false">
      <c r="BS8882" s="96" t="n">
        <f aca="false">BR8882-2.5</f>
        <v>-2.5</v>
      </c>
    </row>
    <row r="8883" customFormat="false" ht="12" hidden="false" customHeight="false" outlineLevel="0" collapsed="false">
      <c r="BS8883" s="96" t="n">
        <f aca="false">BR8883-2.5</f>
        <v>-2.5</v>
      </c>
    </row>
    <row r="8884" customFormat="false" ht="12" hidden="false" customHeight="false" outlineLevel="0" collapsed="false">
      <c r="BS8884" s="96" t="n">
        <f aca="false">BR8884-2.5</f>
        <v>-2.5</v>
      </c>
    </row>
    <row r="8885" customFormat="false" ht="12" hidden="false" customHeight="false" outlineLevel="0" collapsed="false">
      <c r="BS8885" s="96" t="n">
        <f aca="false">BR8885-2.5</f>
        <v>-2.5</v>
      </c>
    </row>
    <row r="8886" customFormat="false" ht="12" hidden="false" customHeight="false" outlineLevel="0" collapsed="false">
      <c r="BS8886" s="96" t="n">
        <f aca="false">BR8886-2.5</f>
        <v>-2.5</v>
      </c>
    </row>
    <row r="8887" customFormat="false" ht="12" hidden="false" customHeight="false" outlineLevel="0" collapsed="false">
      <c r="BS8887" s="96" t="n">
        <f aca="false">BR8887-2.5</f>
        <v>-2.5</v>
      </c>
    </row>
    <row r="8888" customFormat="false" ht="12" hidden="false" customHeight="false" outlineLevel="0" collapsed="false">
      <c r="BS8888" s="96" t="n">
        <f aca="false">BR8888-2.5</f>
        <v>-2.5</v>
      </c>
    </row>
    <row r="8889" customFormat="false" ht="12" hidden="false" customHeight="false" outlineLevel="0" collapsed="false">
      <c r="BS8889" s="96" t="n">
        <f aca="false">BR8889-2.5</f>
        <v>-2.5</v>
      </c>
    </row>
    <row r="8890" customFormat="false" ht="12" hidden="false" customHeight="false" outlineLevel="0" collapsed="false">
      <c r="BS8890" s="96" t="n">
        <f aca="false">BR8890-2.5</f>
        <v>-2.5</v>
      </c>
    </row>
    <row r="8891" customFormat="false" ht="12" hidden="false" customHeight="false" outlineLevel="0" collapsed="false">
      <c r="BS8891" s="96" t="n">
        <f aca="false">BR8891-2.5</f>
        <v>-2.5</v>
      </c>
    </row>
    <row r="8892" customFormat="false" ht="12" hidden="false" customHeight="false" outlineLevel="0" collapsed="false">
      <c r="BS8892" s="96" t="n">
        <f aca="false">BR8892-2.5</f>
        <v>-2.5</v>
      </c>
    </row>
    <row r="8893" customFormat="false" ht="12" hidden="false" customHeight="false" outlineLevel="0" collapsed="false">
      <c r="BS8893" s="96" t="n">
        <f aca="false">BR8893-2.5</f>
        <v>-2.5</v>
      </c>
    </row>
    <row r="8894" customFormat="false" ht="12" hidden="false" customHeight="false" outlineLevel="0" collapsed="false">
      <c r="BS8894" s="96" t="n">
        <f aca="false">BR8894-2.5</f>
        <v>-2.5</v>
      </c>
    </row>
    <row r="8895" customFormat="false" ht="12" hidden="false" customHeight="false" outlineLevel="0" collapsed="false">
      <c r="BS8895" s="96" t="n">
        <f aca="false">BR8895-2.5</f>
        <v>-2.5</v>
      </c>
    </row>
    <row r="8896" customFormat="false" ht="12" hidden="false" customHeight="false" outlineLevel="0" collapsed="false">
      <c r="BS8896" s="96" t="n">
        <f aca="false">BR8896-2.5</f>
        <v>-2.5</v>
      </c>
    </row>
    <row r="8897" customFormat="false" ht="12" hidden="false" customHeight="false" outlineLevel="0" collapsed="false">
      <c r="BS8897" s="96" t="n">
        <f aca="false">BR8897-2.5</f>
        <v>-2.5</v>
      </c>
    </row>
    <row r="8898" customFormat="false" ht="12" hidden="false" customHeight="false" outlineLevel="0" collapsed="false">
      <c r="BS8898" s="96" t="n">
        <f aca="false">BR8898-2.5</f>
        <v>-2.5</v>
      </c>
    </row>
    <row r="8899" customFormat="false" ht="12" hidden="false" customHeight="false" outlineLevel="0" collapsed="false">
      <c r="BS8899" s="96" t="n">
        <f aca="false">BR8899-2.5</f>
        <v>-2.5</v>
      </c>
    </row>
    <row r="8900" customFormat="false" ht="12" hidden="false" customHeight="false" outlineLevel="0" collapsed="false">
      <c r="BS8900" s="96" t="n">
        <f aca="false">BR8900-2.5</f>
        <v>-2.5</v>
      </c>
    </row>
    <row r="8901" customFormat="false" ht="12" hidden="false" customHeight="false" outlineLevel="0" collapsed="false">
      <c r="BS8901" s="96" t="n">
        <f aca="false">BR8901-2.5</f>
        <v>-2.5</v>
      </c>
    </row>
    <row r="8902" customFormat="false" ht="12" hidden="false" customHeight="false" outlineLevel="0" collapsed="false">
      <c r="BS8902" s="96" t="n">
        <f aca="false">BR8902-2.5</f>
        <v>-2.5</v>
      </c>
    </row>
    <row r="8903" customFormat="false" ht="12" hidden="false" customHeight="false" outlineLevel="0" collapsed="false">
      <c r="BS8903" s="96" t="n">
        <f aca="false">BR8903-2.5</f>
        <v>-2.5</v>
      </c>
    </row>
    <row r="8904" customFormat="false" ht="12" hidden="false" customHeight="false" outlineLevel="0" collapsed="false">
      <c r="BS8904" s="96" t="n">
        <f aca="false">BR8904-2.5</f>
        <v>-2.5</v>
      </c>
    </row>
    <row r="8905" customFormat="false" ht="12" hidden="false" customHeight="false" outlineLevel="0" collapsed="false">
      <c r="BS8905" s="96" t="n">
        <f aca="false">BR8905-2.5</f>
        <v>-2.5</v>
      </c>
    </row>
    <row r="8906" customFormat="false" ht="12" hidden="false" customHeight="false" outlineLevel="0" collapsed="false">
      <c r="BS8906" s="96" t="n">
        <f aca="false">BR8906-2.5</f>
        <v>-2.5</v>
      </c>
    </row>
    <row r="8907" customFormat="false" ht="12" hidden="false" customHeight="false" outlineLevel="0" collapsed="false">
      <c r="BS8907" s="96" t="n">
        <f aca="false">BR8907-2.5</f>
        <v>-2.5</v>
      </c>
    </row>
    <row r="8908" customFormat="false" ht="12" hidden="false" customHeight="false" outlineLevel="0" collapsed="false">
      <c r="BS8908" s="96" t="n">
        <f aca="false">BR8908-2.5</f>
        <v>-2.5</v>
      </c>
    </row>
    <row r="8909" customFormat="false" ht="12" hidden="false" customHeight="false" outlineLevel="0" collapsed="false">
      <c r="BS8909" s="96" t="n">
        <f aca="false">BR8909-2.5</f>
        <v>-2.5</v>
      </c>
    </row>
    <row r="8910" customFormat="false" ht="12" hidden="false" customHeight="false" outlineLevel="0" collapsed="false">
      <c r="BS8910" s="96" t="n">
        <f aca="false">BR8910-2.5</f>
        <v>-2.5</v>
      </c>
    </row>
    <row r="8911" customFormat="false" ht="12" hidden="false" customHeight="false" outlineLevel="0" collapsed="false">
      <c r="BS8911" s="96" t="n">
        <f aca="false">BR8911-2.5</f>
        <v>-2.5</v>
      </c>
    </row>
    <row r="8912" customFormat="false" ht="12" hidden="false" customHeight="false" outlineLevel="0" collapsed="false">
      <c r="BS8912" s="96" t="n">
        <f aca="false">BR8912-2.5</f>
        <v>-2.5</v>
      </c>
    </row>
    <row r="8913" customFormat="false" ht="12" hidden="false" customHeight="false" outlineLevel="0" collapsed="false">
      <c r="BS8913" s="96" t="n">
        <f aca="false">BR8913-2.5</f>
        <v>-2.5</v>
      </c>
    </row>
    <row r="8914" customFormat="false" ht="12" hidden="false" customHeight="false" outlineLevel="0" collapsed="false">
      <c r="BS8914" s="96" t="n">
        <f aca="false">BR8914-2.5</f>
        <v>-2.5</v>
      </c>
    </row>
    <row r="8915" customFormat="false" ht="12" hidden="false" customHeight="false" outlineLevel="0" collapsed="false">
      <c r="BS8915" s="96" t="n">
        <f aca="false">BR8915-2.5</f>
        <v>-2.5</v>
      </c>
    </row>
    <row r="8916" customFormat="false" ht="12" hidden="false" customHeight="false" outlineLevel="0" collapsed="false">
      <c r="BS8916" s="96" t="n">
        <f aca="false">BR8916-2.5</f>
        <v>-2.5</v>
      </c>
    </row>
    <row r="8917" customFormat="false" ht="12" hidden="false" customHeight="false" outlineLevel="0" collapsed="false">
      <c r="BS8917" s="96" t="n">
        <f aca="false">BR8917-2.5</f>
        <v>-2.5</v>
      </c>
    </row>
    <row r="8918" customFormat="false" ht="12" hidden="false" customHeight="false" outlineLevel="0" collapsed="false">
      <c r="BS8918" s="96" t="n">
        <f aca="false">BR8918-2.5</f>
        <v>-2.5</v>
      </c>
    </row>
    <row r="8919" customFormat="false" ht="12" hidden="false" customHeight="false" outlineLevel="0" collapsed="false">
      <c r="BS8919" s="96" t="n">
        <f aca="false">BR8919-2.5</f>
        <v>-2.5</v>
      </c>
    </row>
    <row r="8920" customFormat="false" ht="12" hidden="false" customHeight="false" outlineLevel="0" collapsed="false">
      <c r="BS8920" s="96" t="n">
        <f aca="false">BR8920-2.5</f>
        <v>-2.5</v>
      </c>
    </row>
    <row r="8921" customFormat="false" ht="12" hidden="false" customHeight="false" outlineLevel="0" collapsed="false">
      <c r="BS8921" s="96" t="n">
        <f aca="false">BR8921-2.5</f>
        <v>-2.5</v>
      </c>
    </row>
    <row r="8922" customFormat="false" ht="12" hidden="false" customHeight="false" outlineLevel="0" collapsed="false">
      <c r="BS8922" s="96" t="n">
        <f aca="false">BR8922-2.5</f>
        <v>-2.5</v>
      </c>
    </row>
    <row r="8923" customFormat="false" ht="12" hidden="false" customHeight="false" outlineLevel="0" collapsed="false">
      <c r="BS8923" s="96" t="n">
        <f aca="false">BR8923-2.5</f>
        <v>-2.5</v>
      </c>
    </row>
    <row r="8924" customFormat="false" ht="12" hidden="false" customHeight="false" outlineLevel="0" collapsed="false">
      <c r="BS8924" s="96" t="n">
        <f aca="false">BR8924-2.5</f>
        <v>-2.5</v>
      </c>
    </row>
    <row r="8925" customFormat="false" ht="12" hidden="false" customHeight="false" outlineLevel="0" collapsed="false">
      <c r="BS8925" s="96" t="n">
        <f aca="false">BR8925-2.5</f>
        <v>-2.5</v>
      </c>
    </row>
    <row r="8926" customFormat="false" ht="12" hidden="false" customHeight="false" outlineLevel="0" collapsed="false">
      <c r="BS8926" s="96" t="n">
        <f aca="false">BR8926-2.5</f>
        <v>-2.5</v>
      </c>
    </row>
    <row r="8927" customFormat="false" ht="12" hidden="false" customHeight="false" outlineLevel="0" collapsed="false">
      <c r="BS8927" s="96" t="n">
        <f aca="false">BR8927-2.5</f>
        <v>-2.5</v>
      </c>
    </row>
    <row r="8928" customFormat="false" ht="12" hidden="false" customHeight="false" outlineLevel="0" collapsed="false">
      <c r="BS8928" s="96" t="n">
        <f aca="false">BR8928-2.5</f>
        <v>-2.5</v>
      </c>
    </row>
    <row r="8929" customFormat="false" ht="12" hidden="false" customHeight="false" outlineLevel="0" collapsed="false">
      <c r="BS8929" s="96" t="n">
        <f aca="false">BR8929-2.5</f>
        <v>-2.5</v>
      </c>
    </row>
    <row r="8930" customFormat="false" ht="12" hidden="false" customHeight="false" outlineLevel="0" collapsed="false">
      <c r="BS8930" s="96" t="n">
        <f aca="false">BR8930-2.5</f>
        <v>-2.5</v>
      </c>
    </row>
    <row r="8931" customFormat="false" ht="12" hidden="false" customHeight="false" outlineLevel="0" collapsed="false">
      <c r="BS8931" s="96" t="n">
        <f aca="false">BR8931-2.5</f>
        <v>-2.5</v>
      </c>
    </row>
    <row r="8932" customFormat="false" ht="12" hidden="false" customHeight="false" outlineLevel="0" collapsed="false">
      <c r="BS8932" s="96" t="n">
        <f aca="false">BR8932-2.5</f>
        <v>-2.5</v>
      </c>
    </row>
    <row r="8933" customFormat="false" ht="12" hidden="false" customHeight="false" outlineLevel="0" collapsed="false">
      <c r="BS8933" s="96" t="n">
        <f aca="false">BR8933-2.5</f>
        <v>-2.5</v>
      </c>
    </row>
    <row r="8934" customFormat="false" ht="12" hidden="false" customHeight="false" outlineLevel="0" collapsed="false">
      <c r="BS8934" s="96" t="n">
        <f aca="false">BR8934-2.5</f>
        <v>-2.5</v>
      </c>
    </row>
    <row r="8935" customFormat="false" ht="12" hidden="false" customHeight="false" outlineLevel="0" collapsed="false">
      <c r="BS8935" s="96" t="n">
        <f aca="false">BR8935-2.5</f>
        <v>-2.5</v>
      </c>
    </row>
    <row r="8936" customFormat="false" ht="12" hidden="false" customHeight="false" outlineLevel="0" collapsed="false">
      <c r="BS8936" s="96" t="n">
        <f aca="false">BR8936-2.5</f>
        <v>-2.5</v>
      </c>
    </row>
    <row r="8937" customFormat="false" ht="12" hidden="false" customHeight="false" outlineLevel="0" collapsed="false">
      <c r="BS8937" s="96" t="n">
        <f aca="false">BR8937-2.5</f>
        <v>-2.5</v>
      </c>
    </row>
    <row r="8938" customFormat="false" ht="12" hidden="false" customHeight="false" outlineLevel="0" collapsed="false">
      <c r="BS8938" s="96" t="n">
        <f aca="false">BR8938-2.5</f>
        <v>-2.5</v>
      </c>
    </row>
    <row r="8939" customFormat="false" ht="12" hidden="false" customHeight="false" outlineLevel="0" collapsed="false">
      <c r="BS8939" s="96" t="n">
        <f aca="false">BR8939-2.5</f>
        <v>-2.5</v>
      </c>
    </row>
    <row r="8940" customFormat="false" ht="12" hidden="false" customHeight="false" outlineLevel="0" collapsed="false">
      <c r="BS8940" s="96" t="n">
        <f aca="false">BR8940-2.5</f>
        <v>-2.5</v>
      </c>
    </row>
    <row r="8941" customFormat="false" ht="12" hidden="false" customHeight="false" outlineLevel="0" collapsed="false">
      <c r="BS8941" s="96" t="n">
        <f aca="false">BR8941-2.5</f>
        <v>-2.5</v>
      </c>
    </row>
    <row r="8942" customFormat="false" ht="12" hidden="false" customHeight="false" outlineLevel="0" collapsed="false">
      <c r="BS8942" s="96" t="n">
        <f aca="false">BR8942-2.5</f>
        <v>-2.5</v>
      </c>
    </row>
    <row r="8943" customFormat="false" ht="12" hidden="false" customHeight="false" outlineLevel="0" collapsed="false">
      <c r="BS8943" s="96" t="n">
        <f aca="false">BR8943-2.5</f>
        <v>-2.5</v>
      </c>
    </row>
    <row r="8944" customFormat="false" ht="12" hidden="false" customHeight="false" outlineLevel="0" collapsed="false">
      <c r="BS8944" s="96" t="n">
        <f aca="false">BR8944-2.5</f>
        <v>-2.5</v>
      </c>
    </row>
    <row r="8945" customFormat="false" ht="12" hidden="false" customHeight="false" outlineLevel="0" collapsed="false">
      <c r="BS8945" s="96" t="n">
        <f aca="false">BR8945-2.5</f>
        <v>-2.5</v>
      </c>
    </row>
    <row r="8946" customFormat="false" ht="12" hidden="false" customHeight="false" outlineLevel="0" collapsed="false">
      <c r="BS8946" s="96" t="n">
        <f aca="false">BR8946-2.5</f>
        <v>-2.5</v>
      </c>
    </row>
    <row r="8947" customFormat="false" ht="12" hidden="false" customHeight="false" outlineLevel="0" collapsed="false">
      <c r="BS8947" s="96" t="n">
        <f aca="false">BR8947-2.5</f>
        <v>-2.5</v>
      </c>
    </row>
    <row r="8948" customFormat="false" ht="12" hidden="false" customHeight="false" outlineLevel="0" collapsed="false">
      <c r="BS8948" s="96" t="n">
        <f aca="false">BR8948-2.5</f>
        <v>-2.5</v>
      </c>
    </row>
    <row r="8949" customFormat="false" ht="12" hidden="false" customHeight="false" outlineLevel="0" collapsed="false">
      <c r="BS8949" s="96" t="n">
        <f aca="false">BR8949-2.5</f>
        <v>-2.5</v>
      </c>
    </row>
    <row r="8950" customFormat="false" ht="12" hidden="false" customHeight="false" outlineLevel="0" collapsed="false">
      <c r="BS8950" s="96" t="n">
        <f aca="false">BR8950-2.5</f>
        <v>-2.5</v>
      </c>
    </row>
    <row r="8951" customFormat="false" ht="12" hidden="false" customHeight="false" outlineLevel="0" collapsed="false">
      <c r="BS8951" s="96" t="n">
        <f aca="false">BR8951-2.5</f>
        <v>-2.5</v>
      </c>
    </row>
    <row r="8952" customFormat="false" ht="12" hidden="false" customHeight="false" outlineLevel="0" collapsed="false">
      <c r="BS8952" s="96" t="n">
        <f aca="false">BR8952-2.5</f>
        <v>-2.5</v>
      </c>
    </row>
    <row r="8953" customFormat="false" ht="12" hidden="false" customHeight="false" outlineLevel="0" collapsed="false">
      <c r="BS8953" s="96" t="n">
        <f aca="false">BR8953-2.5</f>
        <v>-2.5</v>
      </c>
    </row>
    <row r="8954" customFormat="false" ht="12" hidden="false" customHeight="false" outlineLevel="0" collapsed="false">
      <c r="BS8954" s="96" t="n">
        <f aca="false">BR8954-2.5</f>
        <v>-2.5</v>
      </c>
    </row>
    <row r="8955" customFormat="false" ht="12" hidden="false" customHeight="false" outlineLevel="0" collapsed="false">
      <c r="BS8955" s="96" t="n">
        <f aca="false">BR8955-2.5</f>
        <v>-2.5</v>
      </c>
    </row>
    <row r="8956" customFormat="false" ht="12" hidden="false" customHeight="false" outlineLevel="0" collapsed="false">
      <c r="BS8956" s="96" t="n">
        <f aca="false">BR8956-2.5</f>
        <v>-2.5</v>
      </c>
    </row>
    <row r="8957" customFormat="false" ht="12" hidden="false" customHeight="false" outlineLevel="0" collapsed="false">
      <c r="BS8957" s="96" t="n">
        <f aca="false">BR8957-2.5</f>
        <v>-2.5</v>
      </c>
    </row>
    <row r="8958" customFormat="false" ht="12" hidden="false" customHeight="false" outlineLevel="0" collapsed="false">
      <c r="BS8958" s="96" t="n">
        <f aca="false">BR8958-2.5</f>
        <v>-2.5</v>
      </c>
    </row>
    <row r="8959" customFormat="false" ht="12" hidden="false" customHeight="false" outlineLevel="0" collapsed="false">
      <c r="BS8959" s="96" t="n">
        <f aca="false">BR8959-2.5</f>
        <v>-2.5</v>
      </c>
    </row>
    <row r="8960" customFormat="false" ht="12" hidden="false" customHeight="false" outlineLevel="0" collapsed="false">
      <c r="BS8960" s="96" t="n">
        <f aca="false">BR8960-2.5</f>
        <v>-2.5</v>
      </c>
    </row>
    <row r="8961" customFormat="false" ht="12" hidden="false" customHeight="false" outlineLevel="0" collapsed="false">
      <c r="BS8961" s="96" t="n">
        <f aca="false">BR8961-2.5</f>
        <v>-2.5</v>
      </c>
    </row>
    <row r="8962" customFormat="false" ht="12" hidden="false" customHeight="false" outlineLevel="0" collapsed="false">
      <c r="BS8962" s="96" t="n">
        <f aca="false">BR8962-2.5</f>
        <v>-2.5</v>
      </c>
    </row>
    <row r="8963" customFormat="false" ht="12" hidden="false" customHeight="false" outlineLevel="0" collapsed="false">
      <c r="BS8963" s="96" t="n">
        <f aca="false">BR8963-2.5</f>
        <v>-2.5</v>
      </c>
    </row>
    <row r="8964" customFormat="false" ht="12" hidden="false" customHeight="false" outlineLevel="0" collapsed="false">
      <c r="BS8964" s="96" t="n">
        <f aca="false">BR8964-2.5</f>
        <v>-2.5</v>
      </c>
    </row>
    <row r="8965" customFormat="false" ht="12" hidden="false" customHeight="false" outlineLevel="0" collapsed="false">
      <c r="BS8965" s="96" t="n">
        <f aca="false">BR8965-2.5</f>
        <v>-2.5</v>
      </c>
    </row>
    <row r="8966" customFormat="false" ht="12" hidden="false" customHeight="false" outlineLevel="0" collapsed="false">
      <c r="BS8966" s="96" t="n">
        <f aca="false">BR8966-2.5</f>
        <v>-2.5</v>
      </c>
    </row>
    <row r="8967" customFormat="false" ht="12" hidden="false" customHeight="false" outlineLevel="0" collapsed="false">
      <c r="BS8967" s="96" t="n">
        <f aca="false">BR8967-2.5</f>
        <v>-2.5</v>
      </c>
    </row>
    <row r="8968" customFormat="false" ht="12" hidden="false" customHeight="false" outlineLevel="0" collapsed="false">
      <c r="BS8968" s="96" t="n">
        <f aca="false">BR8968-2.5</f>
        <v>-2.5</v>
      </c>
    </row>
    <row r="8969" customFormat="false" ht="12" hidden="false" customHeight="false" outlineLevel="0" collapsed="false">
      <c r="BS8969" s="96" t="n">
        <f aca="false">BR8969-2.5</f>
        <v>-2.5</v>
      </c>
    </row>
    <row r="8970" customFormat="false" ht="12" hidden="false" customHeight="false" outlineLevel="0" collapsed="false">
      <c r="BS8970" s="96" t="n">
        <f aca="false">BR8970-2.5</f>
        <v>-2.5</v>
      </c>
    </row>
    <row r="8971" customFormat="false" ht="12" hidden="false" customHeight="false" outlineLevel="0" collapsed="false">
      <c r="BS8971" s="96" t="n">
        <f aca="false">BR8971-2.5</f>
        <v>-2.5</v>
      </c>
    </row>
    <row r="8972" customFormat="false" ht="12" hidden="false" customHeight="false" outlineLevel="0" collapsed="false">
      <c r="BS8972" s="96" t="n">
        <f aca="false">BR8972-2.5</f>
        <v>-2.5</v>
      </c>
    </row>
    <row r="8973" customFormat="false" ht="12" hidden="false" customHeight="false" outlineLevel="0" collapsed="false">
      <c r="BS8973" s="96" t="n">
        <f aca="false">BR8973-2.5</f>
        <v>-2.5</v>
      </c>
    </row>
    <row r="8974" customFormat="false" ht="12" hidden="false" customHeight="false" outlineLevel="0" collapsed="false">
      <c r="BS8974" s="96" t="n">
        <f aca="false">BR8974-2.5</f>
        <v>-2.5</v>
      </c>
    </row>
    <row r="8975" customFormat="false" ht="12" hidden="false" customHeight="false" outlineLevel="0" collapsed="false">
      <c r="BS8975" s="96" t="n">
        <f aca="false">BR8975-2.5</f>
        <v>-2.5</v>
      </c>
    </row>
    <row r="8976" customFormat="false" ht="12" hidden="false" customHeight="false" outlineLevel="0" collapsed="false">
      <c r="BS8976" s="96" t="n">
        <f aca="false">BR8976-2.5</f>
        <v>-2.5</v>
      </c>
    </row>
    <row r="8977" customFormat="false" ht="12" hidden="false" customHeight="false" outlineLevel="0" collapsed="false">
      <c r="BS8977" s="96" t="n">
        <f aca="false">BR8977-2.5</f>
        <v>-2.5</v>
      </c>
    </row>
    <row r="8978" customFormat="false" ht="12" hidden="false" customHeight="false" outlineLevel="0" collapsed="false">
      <c r="BS8978" s="96" t="n">
        <f aca="false">BR8978-2.5</f>
        <v>-2.5</v>
      </c>
    </row>
    <row r="8979" customFormat="false" ht="12" hidden="false" customHeight="false" outlineLevel="0" collapsed="false">
      <c r="BS8979" s="96" t="n">
        <f aca="false">BR8979-2.5</f>
        <v>-2.5</v>
      </c>
    </row>
    <row r="8980" customFormat="false" ht="12" hidden="false" customHeight="false" outlineLevel="0" collapsed="false">
      <c r="BS8980" s="96" t="n">
        <f aca="false">BR8980-2.5</f>
        <v>-2.5</v>
      </c>
    </row>
    <row r="8981" customFormat="false" ht="12" hidden="false" customHeight="false" outlineLevel="0" collapsed="false">
      <c r="BS8981" s="96" t="n">
        <f aca="false">BR8981-2.5</f>
        <v>-2.5</v>
      </c>
    </row>
    <row r="8982" customFormat="false" ht="12" hidden="false" customHeight="false" outlineLevel="0" collapsed="false">
      <c r="BS8982" s="96" t="n">
        <f aca="false">BR8982-2.5</f>
        <v>-2.5</v>
      </c>
    </row>
    <row r="8983" customFormat="false" ht="12" hidden="false" customHeight="false" outlineLevel="0" collapsed="false">
      <c r="BS8983" s="96" t="n">
        <f aca="false">BR8983-2.5</f>
        <v>-2.5</v>
      </c>
    </row>
    <row r="8984" customFormat="false" ht="12" hidden="false" customHeight="false" outlineLevel="0" collapsed="false">
      <c r="BS8984" s="96" t="n">
        <f aca="false">BR8984-2.5</f>
        <v>-2.5</v>
      </c>
    </row>
    <row r="8985" customFormat="false" ht="12" hidden="false" customHeight="false" outlineLevel="0" collapsed="false">
      <c r="BS8985" s="96" t="n">
        <f aca="false">BR8985-2.5</f>
        <v>-2.5</v>
      </c>
    </row>
    <row r="8986" customFormat="false" ht="12" hidden="false" customHeight="false" outlineLevel="0" collapsed="false">
      <c r="BS8986" s="96" t="n">
        <f aca="false">BR8986-2.5</f>
        <v>-2.5</v>
      </c>
    </row>
    <row r="8987" customFormat="false" ht="12" hidden="false" customHeight="false" outlineLevel="0" collapsed="false">
      <c r="BS8987" s="96" t="n">
        <f aca="false">BR8987-2.5</f>
        <v>-2.5</v>
      </c>
    </row>
    <row r="8988" customFormat="false" ht="12" hidden="false" customHeight="false" outlineLevel="0" collapsed="false">
      <c r="BS8988" s="96" t="n">
        <f aca="false">BR8988-2.5</f>
        <v>-2.5</v>
      </c>
    </row>
    <row r="8989" customFormat="false" ht="12" hidden="false" customHeight="false" outlineLevel="0" collapsed="false">
      <c r="BS8989" s="96" t="n">
        <f aca="false">BR8989-2.5</f>
        <v>-2.5</v>
      </c>
    </row>
    <row r="8990" customFormat="false" ht="12" hidden="false" customHeight="false" outlineLevel="0" collapsed="false">
      <c r="BS8990" s="96" t="n">
        <f aca="false">BR8990-2.5</f>
        <v>-2.5</v>
      </c>
    </row>
    <row r="8991" customFormat="false" ht="12" hidden="false" customHeight="false" outlineLevel="0" collapsed="false">
      <c r="BS8991" s="96" t="n">
        <f aca="false">BR8991-2.5</f>
        <v>-2.5</v>
      </c>
    </row>
    <row r="8992" customFormat="false" ht="12" hidden="false" customHeight="false" outlineLevel="0" collapsed="false">
      <c r="BS8992" s="96" t="n">
        <f aca="false">BR8992-2.5</f>
        <v>-2.5</v>
      </c>
    </row>
    <row r="8993" customFormat="false" ht="12" hidden="false" customHeight="false" outlineLevel="0" collapsed="false">
      <c r="BS8993" s="96" t="n">
        <f aca="false">BR8993-2.5</f>
        <v>-2.5</v>
      </c>
    </row>
    <row r="8994" customFormat="false" ht="12" hidden="false" customHeight="false" outlineLevel="0" collapsed="false">
      <c r="BS8994" s="96" t="n">
        <f aca="false">BR8994-2.5</f>
        <v>-2.5</v>
      </c>
    </row>
    <row r="8995" customFormat="false" ht="12" hidden="false" customHeight="false" outlineLevel="0" collapsed="false">
      <c r="BS8995" s="96" t="n">
        <f aca="false">BR8995-2.5</f>
        <v>-2.5</v>
      </c>
    </row>
    <row r="8996" customFormat="false" ht="12" hidden="false" customHeight="false" outlineLevel="0" collapsed="false">
      <c r="BS8996" s="96" t="n">
        <f aca="false">BR8996-2.5</f>
        <v>-2.5</v>
      </c>
    </row>
    <row r="8997" customFormat="false" ht="12" hidden="false" customHeight="false" outlineLevel="0" collapsed="false">
      <c r="BS8997" s="96" t="n">
        <f aca="false">BR8997-2.5</f>
        <v>-2.5</v>
      </c>
    </row>
    <row r="8998" customFormat="false" ht="12" hidden="false" customHeight="false" outlineLevel="0" collapsed="false">
      <c r="BS8998" s="96" t="n">
        <f aca="false">BR8998-2.5</f>
        <v>-2.5</v>
      </c>
    </row>
    <row r="8999" customFormat="false" ht="12" hidden="false" customHeight="false" outlineLevel="0" collapsed="false">
      <c r="BS8999" s="96" t="n">
        <f aca="false">BR8999-2.5</f>
        <v>-2.5</v>
      </c>
    </row>
    <row r="9000" customFormat="false" ht="12" hidden="false" customHeight="false" outlineLevel="0" collapsed="false">
      <c r="BS9000" s="96" t="n">
        <f aca="false">BR9000-2.5</f>
        <v>-2.5</v>
      </c>
    </row>
    <row r="9001" customFormat="false" ht="12" hidden="false" customHeight="false" outlineLevel="0" collapsed="false">
      <c r="BS9001" s="96" t="n">
        <f aca="false">BR9001-2.5</f>
        <v>-2.5</v>
      </c>
    </row>
    <row r="9002" customFormat="false" ht="12" hidden="false" customHeight="false" outlineLevel="0" collapsed="false">
      <c r="BS9002" s="96" t="n">
        <f aca="false">BR9002-2.5</f>
        <v>-2.5</v>
      </c>
    </row>
    <row r="9003" customFormat="false" ht="12" hidden="false" customHeight="false" outlineLevel="0" collapsed="false">
      <c r="BS9003" s="96" t="n">
        <f aca="false">BR9003-2.5</f>
        <v>-2.5</v>
      </c>
    </row>
    <row r="9004" customFormat="false" ht="12" hidden="false" customHeight="false" outlineLevel="0" collapsed="false">
      <c r="BS9004" s="96" t="n">
        <f aca="false">BR9004-2.5</f>
        <v>-2.5</v>
      </c>
    </row>
    <row r="9005" customFormat="false" ht="12" hidden="false" customHeight="false" outlineLevel="0" collapsed="false">
      <c r="BS9005" s="96" t="n">
        <f aca="false">BR9005-2.5</f>
        <v>-2.5</v>
      </c>
    </row>
    <row r="9006" customFormat="false" ht="12" hidden="false" customHeight="false" outlineLevel="0" collapsed="false">
      <c r="BS9006" s="96" t="n">
        <f aca="false">BR9006-2.5</f>
        <v>-2.5</v>
      </c>
    </row>
    <row r="9007" customFormat="false" ht="12" hidden="false" customHeight="false" outlineLevel="0" collapsed="false">
      <c r="BS9007" s="96" t="n">
        <f aca="false">BR9007-2.5</f>
        <v>-2.5</v>
      </c>
    </row>
    <row r="9008" customFormat="false" ht="12" hidden="false" customHeight="false" outlineLevel="0" collapsed="false">
      <c r="BS9008" s="96" t="n">
        <f aca="false">BR9008-2.5</f>
        <v>-2.5</v>
      </c>
    </row>
    <row r="9009" customFormat="false" ht="12" hidden="false" customHeight="false" outlineLevel="0" collapsed="false">
      <c r="BS9009" s="96" t="n">
        <f aca="false">BR9009-2.5</f>
        <v>-2.5</v>
      </c>
    </row>
    <row r="9010" customFormat="false" ht="12" hidden="false" customHeight="false" outlineLevel="0" collapsed="false">
      <c r="BS9010" s="96" t="n">
        <f aca="false">BR9010-2.5</f>
        <v>-2.5</v>
      </c>
    </row>
    <row r="9011" customFormat="false" ht="12" hidden="false" customHeight="false" outlineLevel="0" collapsed="false">
      <c r="BS9011" s="96" t="n">
        <f aca="false">BR9011-2.5</f>
        <v>-2.5</v>
      </c>
    </row>
    <row r="9012" customFormat="false" ht="12" hidden="false" customHeight="false" outlineLevel="0" collapsed="false">
      <c r="BS9012" s="96" t="n">
        <f aca="false">BR9012-2.5</f>
        <v>-2.5</v>
      </c>
    </row>
    <row r="9013" customFormat="false" ht="12" hidden="false" customHeight="false" outlineLevel="0" collapsed="false">
      <c r="BS9013" s="96" t="n">
        <f aca="false">BR9013-2.5</f>
        <v>-2.5</v>
      </c>
    </row>
    <row r="9014" customFormat="false" ht="12" hidden="false" customHeight="false" outlineLevel="0" collapsed="false">
      <c r="BS9014" s="96" t="n">
        <f aca="false">BR9014-2.5</f>
        <v>-2.5</v>
      </c>
    </row>
    <row r="9015" customFormat="false" ht="12" hidden="false" customHeight="false" outlineLevel="0" collapsed="false">
      <c r="BS9015" s="96" t="n">
        <f aca="false">BR9015-2.5</f>
        <v>-2.5</v>
      </c>
    </row>
    <row r="9016" customFormat="false" ht="12" hidden="false" customHeight="false" outlineLevel="0" collapsed="false">
      <c r="BS9016" s="96" t="n">
        <f aca="false">BR9016-2.5</f>
        <v>-2.5</v>
      </c>
    </row>
    <row r="9017" customFormat="false" ht="12" hidden="false" customHeight="false" outlineLevel="0" collapsed="false">
      <c r="BS9017" s="96" t="n">
        <f aca="false">BR9017-2.5</f>
        <v>-2.5</v>
      </c>
    </row>
    <row r="9018" customFormat="false" ht="12" hidden="false" customHeight="false" outlineLevel="0" collapsed="false">
      <c r="BS9018" s="96" t="n">
        <f aca="false">BR9018-2.5</f>
        <v>-2.5</v>
      </c>
    </row>
    <row r="9019" customFormat="false" ht="12" hidden="false" customHeight="false" outlineLevel="0" collapsed="false">
      <c r="BS9019" s="96" t="n">
        <f aca="false">BR9019-2.5</f>
        <v>-2.5</v>
      </c>
    </row>
    <row r="9020" customFormat="false" ht="12" hidden="false" customHeight="false" outlineLevel="0" collapsed="false">
      <c r="BS9020" s="96" t="n">
        <f aca="false">BR9020-2.5</f>
        <v>-2.5</v>
      </c>
    </row>
    <row r="9021" customFormat="false" ht="12" hidden="false" customHeight="false" outlineLevel="0" collapsed="false">
      <c r="BS9021" s="96" t="n">
        <f aca="false">BR9021-2.5</f>
        <v>-2.5</v>
      </c>
    </row>
    <row r="9022" customFormat="false" ht="12" hidden="false" customHeight="false" outlineLevel="0" collapsed="false">
      <c r="BS9022" s="96" t="n">
        <f aca="false">BR9022-2.5</f>
        <v>-2.5</v>
      </c>
    </row>
    <row r="9023" customFormat="false" ht="12" hidden="false" customHeight="false" outlineLevel="0" collapsed="false">
      <c r="BS9023" s="96" t="n">
        <f aca="false">BR9023-2.5</f>
        <v>-2.5</v>
      </c>
    </row>
    <row r="9024" customFormat="false" ht="12" hidden="false" customHeight="false" outlineLevel="0" collapsed="false">
      <c r="BS9024" s="96" t="n">
        <f aca="false">BR9024-2.5</f>
        <v>-2.5</v>
      </c>
    </row>
    <row r="9025" customFormat="false" ht="12" hidden="false" customHeight="false" outlineLevel="0" collapsed="false">
      <c r="BS9025" s="96" t="n">
        <f aca="false">BR9025-2.5</f>
        <v>-2.5</v>
      </c>
    </row>
    <row r="9026" customFormat="false" ht="12" hidden="false" customHeight="false" outlineLevel="0" collapsed="false">
      <c r="BS9026" s="96" t="n">
        <f aca="false">BR9026-2.5</f>
        <v>-2.5</v>
      </c>
    </row>
    <row r="9027" customFormat="false" ht="12" hidden="false" customHeight="false" outlineLevel="0" collapsed="false">
      <c r="BS9027" s="96" t="n">
        <f aca="false">BR9027-2.5</f>
        <v>-2.5</v>
      </c>
    </row>
    <row r="9028" customFormat="false" ht="12" hidden="false" customHeight="false" outlineLevel="0" collapsed="false">
      <c r="BS9028" s="96" t="n">
        <f aca="false">BR9028-2.5</f>
        <v>-2.5</v>
      </c>
    </row>
    <row r="9029" customFormat="false" ht="12" hidden="false" customHeight="false" outlineLevel="0" collapsed="false">
      <c r="BS9029" s="96" t="n">
        <f aca="false">BR9029-2.5</f>
        <v>-2.5</v>
      </c>
    </row>
    <row r="9030" customFormat="false" ht="12" hidden="false" customHeight="false" outlineLevel="0" collapsed="false">
      <c r="BS9030" s="96" t="n">
        <f aca="false">BR9030-2.5</f>
        <v>-2.5</v>
      </c>
    </row>
    <row r="9031" customFormat="false" ht="12" hidden="false" customHeight="false" outlineLevel="0" collapsed="false">
      <c r="BS9031" s="96" t="n">
        <f aca="false">BR9031-2.5</f>
        <v>-2.5</v>
      </c>
    </row>
    <row r="9032" customFormat="false" ht="12" hidden="false" customHeight="false" outlineLevel="0" collapsed="false">
      <c r="BS9032" s="96" t="n">
        <f aca="false">BR9032-2.5</f>
        <v>-2.5</v>
      </c>
    </row>
    <row r="9033" customFormat="false" ht="12" hidden="false" customHeight="false" outlineLevel="0" collapsed="false">
      <c r="BS9033" s="96" t="n">
        <f aca="false">BR9033-2.5</f>
        <v>-2.5</v>
      </c>
    </row>
    <row r="9034" customFormat="false" ht="12" hidden="false" customHeight="false" outlineLevel="0" collapsed="false">
      <c r="BS9034" s="96" t="n">
        <f aca="false">BR9034-2.5</f>
        <v>-2.5</v>
      </c>
    </row>
    <row r="9035" customFormat="false" ht="12" hidden="false" customHeight="false" outlineLevel="0" collapsed="false">
      <c r="BS9035" s="96" t="n">
        <f aca="false">BR9035-2.5</f>
        <v>-2.5</v>
      </c>
    </row>
    <row r="9036" customFormat="false" ht="12" hidden="false" customHeight="false" outlineLevel="0" collapsed="false">
      <c r="BS9036" s="96" t="n">
        <f aca="false">BR9036-2.5</f>
        <v>-2.5</v>
      </c>
    </row>
    <row r="9037" customFormat="false" ht="12" hidden="false" customHeight="false" outlineLevel="0" collapsed="false">
      <c r="BS9037" s="96" t="n">
        <f aca="false">BR9037-2.5</f>
        <v>-2.5</v>
      </c>
    </row>
    <row r="9038" customFormat="false" ht="12" hidden="false" customHeight="false" outlineLevel="0" collapsed="false">
      <c r="BS9038" s="96" t="n">
        <f aca="false">BR9038-2.5</f>
        <v>-2.5</v>
      </c>
    </row>
    <row r="9039" customFormat="false" ht="12" hidden="false" customHeight="false" outlineLevel="0" collapsed="false">
      <c r="BS9039" s="96" t="n">
        <f aca="false">BR9039-2.5</f>
        <v>-2.5</v>
      </c>
    </row>
    <row r="9040" customFormat="false" ht="12" hidden="false" customHeight="false" outlineLevel="0" collapsed="false">
      <c r="BS9040" s="96" t="n">
        <f aca="false">BR9040-2.5</f>
        <v>-2.5</v>
      </c>
    </row>
    <row r="9041" customFormat="false" ht="12" hidden="false" customHeight="false" outlineLevel="0" collapsed="false">
      <c r="BS9041" s="96" t="n">
        <f aca="false">BR9041-2.5</f>
        <v>-2.5</v>
      </c>
    </row>
    <row r="9042" customFormat="false" ht="12" hidden="false" customHeight="false" outlineLevel="0" collapsed="false">
      <c r="BS9042" s="96" t="n">
        <f aca="false">BR9042-2.5</f>
        <v>-2.5</v>
      </c>
    </row>
    <row r="9043" customFormat="false" ht="12" hidden="false" customHeight="false" outlineLevel="0" collapsed="false">
      <c r="BS9043" s="96" t="n">
        <f aca="false">BR9043-2.5</f>
        <v>-2.5</v>
      </c>
    </row>
    <row r="9044" customFormat="false" ht="12" hidden="false" customHeight="false" outlineLevel="0" collapsed="false">
      <c r="BS9044" s="96" t="n">
        <f aca="false">BR9044-2.5</f>
        <v>-2.5</v>
      </c>
    </row>
    <row r="9045" customFormat="false" ht="12" hidden="false" customHeight="false" outlineLevel="0" collapsed="false">
      <c r="BS9045" s="96" t="n">
        <f aca="false">BR9045-2.5</f>
        <v>-2.5</v>
      </c>
    </row>
    <row r="9046" customFormat="false" ht="12" hidden="false" customHeight="false" outlineLevel="0" collapsed="false">
      <c r="BS9046" s="96" t="n">
        <f aca="false">BR9046-2.5</f>
        <v>-2.5</v>
      </c>
    </row>
    <row r="9047" customFormat="false" ht="12" hidden="false" customHeight="false" outlineLevel="0" collapsed="false">
      <c r="BS9047" s="96" t="n">
        <f aca="false">BR9047-2.5</f>
        <v>-2.5</v>
      </c>
    </row>
    <row r="9048" customFormat="false" ht="12" hidden="false" customHeight="false" outlineLevel="0" collapsed="false">
      <c r="BS9048" s="96" t="n">
        <f aca="false">BR9048-2.5</f>
        <v>-2.5</v>
      </c>
    </row>
    <row r="9049" customFormat="false" ht="12" hidden="false" customHeight="false" outlineLevel="0" collapsed="false">
      <c r="BS9049" s="96" t="n">
        <f aca="false">BR9049-2.5</f>
        <v>-2.5</v>
      </c>
    </row>
    <row r="9050" customFormat="false" ht="12" hidden="false" customHeight="false" outlineLevel="0" collapsed="false">
      <c r="BS9050" s="96" t="n">
        <f aca="false">BR9050-2.5</f>
        <v>-2.5</v>
      </c>
    </row>
    <row r="9051" customFormat="false" ht="12" hidden="false" customHeight="false" outlineLevel="0" collapsed="false">
      <c r="BS9051" s="96" t="n">
        <f aca="false">BR9051-2.5</f>
        <v>-2.5</v>
      </c>
    </row>
    <row r="9052" customFormat="false" ht="12" hidden="false" customHeight="false" outlineLevel="0" collapsed="false">
      <c r="BS9052" s="96" t="n">
        <f aca="false">BR9052-2.5</f>
        <v>-2.5</v>
      </c>
    </row>
    <row r="9053" customFormat="false" ht="12" hidden="false" customHeight="false" outlineLevel="0" collapsed="false">
      <c r="BS9053" s="96" t="n">
        <f aca="false">BR9053-2.5</f>
        <v>-2.5</v>
      </c>
    </row>
    <row r="9054" customFormat="false" ht="12" hidden="false" customHeight="false" outlineLevel="0" collapsed="false">
      <c r="BS9054" s="96" t="n">
        <f aca="false">BR9054-2.5</f>
        <v>-2.5</v>
      </c>
    </row>
    <row r="9055" customFormat="false" ht="12" hidden="false" customHeight="false" outlineLevel="0" collapsed="false">
      <c r="BS9055" s="96" t="n">
        <f aca="false">BR9055-2.5</f>
        <v>-2.5</v>
      </c>
    </row>
    <row r="9056" customFormat="false" ht="12" hidden="false" customHeight="false" outlineLevel="0" collapsed="false">
      <c r="BS9056" s="96" t="n">
        <f aca="false">BR9056-2.5</f>
        <v>-2.5</v>
      </c>
    </row>
    <row r="9057" customFormat="false" ht="12" hidden="false" customHeight="false" outlineLevel="0" collapsed="false">
      <c r="BS9057" s="96" t="n">
        <f aca="false">BR9057-2.5</f>
        <v>-2.5</v>
      </c>
    </row>
    <row r="9058" customFormat="false" ht="12" hidden="false" customHeight="false" outlineLevel="0" collapsed="false">
      <c r="BS9058" s="96" t="n">
        <f aca="false">BR9058-2.5</f>
        <v>-2.5</v>
      </c>
    </row>
    <row r="9059" customFormat="false" ht="12" hidden="false" customHeight="false" outlineLevel="0" collapsed="false">
      <c r="BS9059" s="96" t="n">
        <f aca="false">BR9059-2.5</f>
        <v>-2.5</v>
      </c>
    </row>
    <row r="9060" customFormat="false" ht="12" hidden="false" customHeight="false" outlineLevel="0" collapsed="false">
      <c r="BS9060" s="96" t="n">
        <f aca="false">BR9060-2.5</f>
        <v>-2.5</v>
      </c>
    </row>
    <row r="9061" customFormat="false" ht="12" hidden="false" customHeight="false" outlineLevel="0" collapsed="false">
      <c r="BS9061" s="96" t="n">
        <f aca="false">BR9061-2.5</f>
        <v>-2.5</v>
      </c>
    </row>
    <row r="9062" customFormat="false" ht="12" hidden="false" customHeight="false" outlineLevel="0" collapsed="false">
      <c r="BS9062" s="96" t="n">
        <f aca="false">BR9062-2.5</f>
        <v>-2.5</v>
      </c>
    </row>
    <row r="9063" customFormat="false" ht="12" hidden="false" customHeight="false" outlineLevel="0" collapsed="false">
      <c r="BS9063" s="96" t="n">
        <f aca="false">BR9063-2.5</f>
        <v>-2.5</v>
      </c>
    </row>
    <row r="9064" customFormat="false" ht="12" hidden="false" customHeight="false" outlineLevel="0" collapsed="false">
      <c r="BS9064" s="96" t="n">
        <f aca="false">BR9064-2.5</f>
        <v>-2.5</v>
      </c>
    </row>
    <row r="9065" customFormat="false" ht="12" hidden="false" customHeight="false" outlineLevel="0" collapsed="false">
      <c r="BS9065" s="96" t="n">
        <f aca="false">BR9065-2.5</f>
        <v>-2.5</v>
      </c>
    </row>
    <row r="9066" customFormat="false" ht="12" hidden="false" customHeight="false" outlineLevel="0" collapsed="false">
      <c r="BS9066" s="96" t="n">
        <f aca="false">BR9066-2.5</f>
        <v>-2.5</v>
      </c>
    </row>
    <row r="9067" customFormat="false" ht="12" hidden="false" customHeight="false" outlineLevel="0" collapsed="false">
      <c r="BS9067" s="96" t="n">
        <f aca="false">BR9067-2.5</f>
        <v>-2.5</v>
      </c>
    </row>
    <row r="9068" customFormat="false" ht="12" hidden="false" customHeight="false" outlineLevel="0" collapsed="false">
      <c r="BS9068" s="96" t="n">
        <f aca="false">BR9068-2.5</f>
        <v>-2.5</v>
      </c>
    </row>
    <row r="9069" customFormat="false" ht="12" hidden="false" customHeight="false" outlineLevel="0" collapsed="false">
      <c r="BS9069" s="96" t="n">
        <f aca="false">BR9069-2.5</f>
        <v>-2.5</v>
      </c>
    </row>
    <row r="9070" customFormat="false" ht="12" hidden="false" customHeight="false" outlineLevel="0" collapsed="false">
      <c r="BS9070" s="96" t="n">
        <f aca="false">BR9070-2.5</f>
        <v>-2.5</v>
      </c>
    </row>
    <row r="9071" customFormat="false" ht="12" hidden="false" customHeight="false" outlineLevel="0" collapsed="false">
      <c r="BS9071" s="96" t="n">
        <f aca="false">BR9071-2.5</f>
        <v>-2.5</v>
      </c>
    </row>
    <row r="9072" customFormat="false" ht="12" hidden="false" customHeight="false" outlineLevel="0" collapsed="false">
      <c r="BS9072" s="96" t="n">
        <f aca="false">BR9072-2.5</f>
        <v>-2.5</v>
      </c>
    </row>
    <row r="9073" customFormat="false" ht="12" hidden="false" customHeight="false" outlineLevel="0" collapsed="false">
      <c r="BS9073" s="96" t="n">
        <f aca="false">BR9073-2.5</f>
        <v>-2.5</v>
      </c>
    </row>
    <row r="9074" customFormat="false" ht="12" hidden="false" customHeight="false" outlineLevel="0" collapsed="false">
      <c r="BS9074" s="96" t="n">
        <f aca="false">BR9074-2.5</f>
        <v>-2.5</v>
      </c>
    </row>
    <row r="9075" customFormat="false" ht="12" hidden="false" customHeight="false" outlineLevel="0" collapsed="false">
      <c r="BS9075" s="96" t="n">
        <f aca="false">BR9075-2.5</f>
        <v>-2.5</v>
      </c>
    </row>
    <row r="9076" customFormat="false" ht="12" hidden="false" customHeight="false" outlineLevel="0" collapsed="false">
      <c r="BS9076" s="96" t="n">
        <f aca="false">BR9076-2.5</f>
        <v>-2.5</v>
      </c>
    </row>
    <row r="9077" customFormat="false" ht="12" hidden="false" customHeight="false" outlineLevel="0" collapsed="false">
      <c r="BS9077" s="96" t="n">
        <f aca="false">BR9077-2.5</f>
        <v>-2.5</v>
      </c>
    </row>
    <row r="9078" customFormat="false" ht="12" hidden="false" customHeight="false" outlineLevel="0" collapsed="false">
      <c r="BS9078" s="96" t="n">
        <f aca="false">BR9078-2.5</f>
        <v>-2.5</v>
      </c>
    </row>
    <row r="9079" customFormat="false" ht="12" hidden="false" customHeight="false" outlineLevel="0" collapsed="false">
      <c r="BS9079" s="96" t="n">
        <f aca="false">BR9079-2.5</f>
        <v>-2.5</v>
      </c>
    </row>
    <row r="9080" customFormat="false" ht="12" hidden="false" customHeight="false" outlineLevel="0" collapsed="false">
      <c r="BS9080" s="96" t="n">
        <f aca="false">BR9080-2.5</f>
        <v>-2.5</v>
      </c>
    </row>
    <row r="9081" customFormat="false" ht="12" hidden="false" customHeight="false" outlineLevel="0" collapsed="false">
      <c r="BS9081" s="96" t="n">
        <f aca="false">BR9081-2.5</f>
        <v>-2.5</v>
      </c>
    </row>
    <row r="9082" customFormat="false" ht="12" hidden="false" customHeight="false" outlineLevel="0" collapsed="false">
      <c r="BS9082" s="96" t="n">
        <f aca="false">BR9082-2.5</f>
        <v>-2.5</v>
      </c>
    </row>
    <row r="9083" customFormat="false" ht="12" hidden="false" customHeight="false" outlineLevel="0" collapsed="false">
      <c r="BS9083" s="96" t="n">
        <f aca="false">BR9083-2.5</f>
        <v>-2.5</v>
      </c>
    </row>
    <row r="9084" customFormat="false" ht="12" hidden="false" customHeight="false" outlineLevel="0" collapsed="false">
      <c r="BS9084" s="96" t="n">
        <f aca="false">BR9084-2.5</f>
        <v>-2.5</v>
      </c>
    </row>
    <row r="9085" customFormat="false" ht="12" hidden="false" customHeight="false" outlineLevel="0" collapsed="false">
      <c r="BS9085" s="96" t="n">
        <f aca="false">BR9085-2.5</f>
        <v>-2.5</v>
      </c>
    </row>
    <row r="9086" customFormat="false" ht="12" hidden="false" customHeight="false" outlineLevel="0" collapsed="false">
      <c r="BS9086" s="96" t="n">
        <f aca="false">BR9086-2.5</f>
        <v>-2.5</v>
      </c>
    </row>
    <row r="9087" customFormat="false" ht="12" hidden="false" customHeight="false" outlineLevel="0" collapsed="false">
      <c r="BS9087" s="96" t="n">
        <f aca="false">BR9087-2.5</f>
        <v>-2.5</v>
      </c>
    </row>
    <row r="9088" customFormat="false" ht="12" hidden="false" customHeight="false" outlineLevel="0" collapsed="false">
      <c r="BS9088" s="96" t="n">
        <f aca="false">BR9088-2.5</f>
        <v>-2.5</v>
      </c>
    </row>
    <row r="9089" customFormat="false" ht="12" hidden="false" customHeight="false" outlineLevel="0" collapsed="false">
      <c r="BS9089" s="96" t="n">
        <f aca="false">BR9089-2.5</f>
        <v>-2.5</v>
      </c>
    </row>
    <row r="9090" customFormat="false" ht="12" hidden="false" customHeight="false" outlineLevel="0" collapsed="false">
      <c r="BS9090" s="96" t="n">
        <f aca="false">BR9090-2.5</f>
        <v>-2.5</v>
      </c>
    </row>
    <row r="9091" customFormat="false" ht="12" hidden="false" customHeight="false" outlineLevel="0" collapsed="false">
      <c r="BS9091" s="96" t="n">
        <f aca="false">BR9091-2.5</f>
        <v>-2.5</v>
      </c>
    </row>
    <row r="9092" customFormat="false" ht="12" hidden="false" customHeight="false" outlineLevel="0" collapsed="false">
      <c r="BS9092" s="96" t="n">
        <f aca="false">BR9092-2.5</f>
        <v>-2.5</v>
      </c>
    </row>
    <row r="9093" customFormat="false" ht="12" hidden="false" customHeight="false" outlineLevel="0" collapsed="false">
      <c r="BS9093" s="96" t="n">
        <f aca="false">BR9093-2.5</f>
        <v>-2.5</v>
      </c>
    </row>
    <row r="9094" customFormat="false" ht="12" hidden="false" customHeight="false" outlineLevel="0" collapsed="false">
      <c r="BS9094" s="96" t="n">
        <f aca="false">BR9094-2.5</f>
        <v>-2.5</v>
      </c>
    </row>
    <row r="9095" customFormat="false" ht="12" hidden="false" customHeight="false" outlineLevel="0" collapsed="false">
      <c r="BS9095" s="96" t="n">
        <f aca="false">BR9095-2.5</f>
        <v>-2.5</v>
      </c>
    </row>
    <row r="9096" customFormat="false" ht="12" hidden="false" customHeight="false" outlineLevel="0" collapsed="false">
      <c r="BS9096" s="96" t="n">
        <f aca="false">BR9096-2.5</f>
        <v>-2.5</v>
      </c>
    </row>
    <row r="9097" customFormat="false" ht="12" hidden="false" customHeight="false" outlineLevel="0" collapsed="false">
      <c r="BS9097" s="96" t="n">
        <f aca="false">BR9097-2.5</f>
        <v>-2.5</v>
      </c>
    </row>
    <row r="9098" customFormat="false" ht="12" hidden="false" customHeight="false" outlineLevel="0" collapsed="false">
      <c r="BS9098" s="96" t="n">
        <f aca="false">BR9098-2.5</f>
        <v>-2.5</v>
      </c>
    </row>
    <row r="9099" customFormat="false" ht="12" hidden="false" customHeight="false" outlineLevel="0" collapsed="false">
      <c r="BS9099" s="96" t="n">
        <f aca="false">BR9099-2.5</f>
        <v>-2.5</v>
      </c>
    </row>
    <row r="9100" customFormat="false" ht="12" hidden="false" customHeight="false" outlineLevel="0" collapsed="false">
      <c r="BS9100" s="96" t="n">
        <f aca="false">BR9100-2.5</f>
        <v>-2.5</v>
      </c>
    </row>
    <row r="9101" customFormat="false" ht="12" hidden="false" customHeight="false" outlineLevel="0" collapsed="false">
      <c r="BS9101" s="96" t="n">
        <f aca="false">BR9101-2.5</f>
        <v>-2.5</v>
      </c>
    </row>
    <row r="9102" customFormat="false" ht="12" hidden="false" customHeight="false" outlineLevel="0" collapsed="false">
      <c r="BS9102" s="96" t="n">
        <f aca="false">BR9102-2.5</f>
        <v>-2.5</v>
      </c>
    </row>
    <row r="9103" customFormat="false" ht="12" hidden="false" customHeight="false" outlineLevel="0" collapsed="false">
      <c r="BS9103" s="96" t="n">
        <f aca="false">BR9103-2.5</f>
        <v>-2.5</v>
      </c>
    </row>
    <row r="9104" customFormat="false" ht="12" hidden="false" customHeight="false" outlineLevel="0" collapsed="false">
      <c r="BS9104" s="96" t="n">
        <f aca="false">BR9104-2.5</f>
        <v>-2.5</v>
      </c>
    </row>
    <row r="9105" customFormat="false" ht="12" hidden="false" customHeight="false" outlineLevel="0" collapsed="false">
      <c r="BS9105" s="96" t="n">
        <f aca="false">BR9105-2.5</f>
        <v>-2.5</v>
      </c>
    </row>
    <row r="9106" customFormat="false" ht="12" hidden="false" customHeight="false" outlineLevel="0" collapsed="false">
      <c r="BS9106" s="96" t="n">
        <f aca="false">BR9106-2.5</f>
        <v>-2.5</v>
      </c>
    </row>
    <row r="9107" customFormat="false" ht="12" hidden="false" customHeight="false" outlineLevel="0" collapsed="false">
      <c r="BS9107" s="96" t="n">
        <f aca="false">BR9107-2.5</f>
        <v>-2.5</v>
      </c>
    </row>
    <row r="9108" customFormat="false" ht="12" hidden="false" customHeight="false" outlineLevel="0" collapsed="false">
      <c r="BS9108" s="96" t="n">
        <f aca="false">BR9108-2.5</f>
        <v>-2.5</v>
      </c>
    </row>
    <row r="9109" customFormat="false" ht="12" hidden="false" customHeight="false" outlineLevel="0" collapsed="false">
      <c r="BS9109" s="96" t="n">
        <f aca="false">BR9109-2.5</f>
        <v>-2.5</v>
      </c>
    </row>
    <row r="9110" customFormat="false" ht="12" hidden="false" customHeight="false" outlineLevel="0" collapsed="false">
      <c r="BS9110" s="96" t="n">
        <f aca="false">BR9110-2.5</f>
        <v>-2.5</v>
      </c>
    </row>
    <row r="9111" customFormat="false" ht="12" hidden="false" customHeight="false" outlineLevel="0" collapsed="false">
      <c r="BS9111" s="96" t="n">
        <f aca="false">BR9111-2.5</f>
        <v>-2.5</v>
      </c>
    </row>
    <row r="9112" customFormat="false" ht="12" hidden="false" customHeight="false" outlineLevel="0" collapsed="false">
      <c r="BS9112" s="96" t="n">
        <f aca="false">BR9112-2.5</f>
        <v>-2.5</v>
      </c>
    </row>
    <row r="9113" customFormat="false" ht="12" hidden="false" customHeight="false" outlineLevel="0" collapsed="false">
      <c r="BS9113" s="96" t="n">
        <f aca="false">BR9113-2.5</f>
        <v>-2.5</v>
      </c>
    </row>
    <row r="9114" customFormat="false" ht="12" hidden="false" customHeight="false" outlineLevel="0" collapsed="false">
      <c r="BS9114" s="96" t="n">
        <f aca="false">BR9114-2.5</f>
        <v>-2.5</v>
      </c>
    </row>
    <row r="9115" customFormat="false" ht="12" hidden="false" customHeight="false" outlineLevel="0" collapsed="false">
      <c r="BS9115" s="96" t="n">
        <f aca="false">BR9115-2.5</f>
        <v>-2.5</v>
      </c>
    </row>
    <row r="9116" customFormat="false" ht="12" hidden="false" customHeight="false" outlineLevel="0" collapsed="false">
      <c r="BS9116" s="96" t="n">
        <f aca="false">BR9116-2.5</f>
        <v>-2.5</v>
      </c>
    </row>
    <row r="9117" customFormat="false" ht="12" hidden="false" customHeight="false" outlineLevel="0" collapsed="false">
      <c r="BS9117" s="96" t="n">
        <f aca="false">BR9117-2.5</f>
        <v>-2.5</v>
      </c>
    </row>
    <row r="9118" customFormat="false" ht="12" hidden="false" customHeight="false" outlineLevel="0" collapsed="false">
      <c r="BS9118" s="96" t="n">
        <f aca="false">BR9118-2.5</f>
        <v>-2.5</v>
      </c>
    </row>
    <row r="9119" customFormat="false" ht="12" hidden="false" customHeight="false" outlineLevel="0" collapsed="false">
      <c r="BS9119" s="96" t="n">
        <f aca="false">BR9119-2.5</f>
        <v>-2.5</v>
      </c>
    </row>
    <row r="9120" customFormat="false" ht="12" hidden="false" customHeight="false" outlineLevel="0" collapsed="false">
      <c r="BS9120" s="96" t="n">
        <f aca="false">BR9120-2.5</f>
        <v>-2.5</v>
      </c>
    </row>
    <row r="9121" customFormat="false" ht="12" hidden="false" customHeight="false" outlineLevel="0" collapsed="false">
      <c r="BS9121" s="96" t="n">
        <f aca="false">BR9121-2.5</f>
        <v>-2.5</v>
      </c>
    </row>
    <row r="9122" customFormat="false" ht="12" hidden="false" customHeight="false" outlineLevel="0" collapsed="false">
      <c r="BS9122" s="96" t="n">
        <f aca="false">BR9122-2.5</f>
        <v>-2.5</v>
      </c>
    </row>
    <row r="9123" customFormat="false" ht="12" hidden="false" customHeight="false" outlineLevel="0" collapsed="false">
      <c r="BS9123" s="96" t="n">
        <f aca="false">BR9123-2.5</f>
        <v>-2.5</v>
      </c>
    </row>
    <row r="9124" customFormat="false" ht="12" hidden="false" customHeight="false" outlineLevel="0" collapsed="false">
      <c r="BS9124" s="96" t="n">
        <f aca="false">BR9124-2.5</f>
        <v>-2.5</v>
      </c>
    </row>
    <row r="9125" customFormat="false" ht="12" hidden="false" customHeight="false" outlineLevel="0" collapsed="false">
      <c r="BS9125" s="96" t="n">
        <f aca="false">BR9125-2.5</f>
        <v>-2.5</v>
      </c>
    </row>
    <row r="9126" customFormat="false" ht="12" hidden="false" customHeight="false" outlineLevel="0" collapsed="false">
      <c r="BS9126" s="96" t="n">
        <f aca="false">BR9126-2.5</f>
        <v>-2.5</v>
      </c>
    </row>
    <row r="9127" customFormat="false" ht="12" hidden="false" customHeight="false" outlineLevel="0" collapsed="false">
      <c r="BS9127" s="96" t="n">
        <f aca="false">BR9127-2.5</f>
        <v>-2.5</v>
      </c>
    </row>
    <row r="9128" customFormat="false" ht="12" hidden="false" customHeight="false" outlineLevel="0" collapsed="false">
      <c r="BS9128" s="96" t="n">
        <f aca="false">BR9128-2.5</f>
        <v>-2.5</v>
      </c>
    </row>
    <row r="9129" customFormat="false" ht="12" hidden="false" customHeight="false" outlineLevel="0" collapsed="false">
      <c r="BS9129" s="96" t="n">
        <f aca="false">BR9129-2.5</f>
        <v>-2.5</v>
      </c>
    </row>
    <row r="9130" customFormat="false" ht="12" hidden="false" customHeight="false" outlineLevel="0" collapsed="false">
      <c r="BS9130" s="96" t="n">
        <f aca="false">BR9130-2.5</f>
        <v>-2.5</v>
      </c>
    </row>
    <row r="9131" customFormat="false" ht="12" hidden="false" customHeight="false" outlineLevel="0" collapsed="false">
      <c r="BS9131" s="96" t="n">
        <f aca="false">BR9131-2.5</f>
        <v>-2.5</v>
      </c>
    </row>
    <row r="9132" customFormat="false" ht="12" hidden="false" customHeight="false" outlineLevel="0" collapsed="false">
      <c r="BS9132" s="96" t="n">
        <f aca="false">BR9132-2.5</f>
        <v>-2.5</v>
      </c>
    </row>
    <row r="9133" customFormat="false" ht="12" hidden="false" customHeight="false" outlineLevel="0" collapsed="false">
      <c r="BS9133" s="96" t="n">
        <f aca="false">BR9133-2.5</f>
        <v>-2.5</v>
      </c>
    </row>
    <row r="9134" customFormat="false" ht="12" hidden="false" customHeight="false" outlineLevel="0" collapsed="false">
      <c r="BS9134" s="96" t="n">
        <f aca="false">BR9134-2.5</f>
        <v>-2.5</v>
      </c>
    </row>
    <row r="9135" customFormat="false" ht="12" hidden="false" customHeight="false" outlineLevel="0" collapsed="false">
      <c r="BS9135" s="96" t="n">
        <f aca="false">BR9135-2.5</f>
        <v>-2.5</v>
      </c>
    </row>
    <row r="9136" customFormat="false" ht="12" hidden="false" customHeight="false" outlineLevel="0" collapsed="false">
      <c r="BS9136" s="96" t="n">
        <f aca="false">BR9136-2.5</f>
        <v>-2.5</v>
      </c>
    </row>
    <row r="9137" customFormat="false" ht="12" hidden="false" customHeight="false" outlineLevel="0" collapsed="false">
      <c r="BS9137" s="96" t="n">
        <f aca="false">BR9137-2.5</f>
        <v>-2.5</v>
      </c>
    </row>
    <row r="9138" customFormat="false" ht="12" hidden="false" customHeight="false" outlineLevel="0" collapsed="false">
      <c r="BS9138" s="96" t="n">
        <f aca="false">BR9138-2.5</f>
        <v>-2.5</v>
      </c>
    </row>
    <row r="9139" customFormat="false" ht="12" hidden="false" customHeight="false" outlineLevel="0" collapsed="false">
      <c r="BS9139" s="96" t="n">
        <f aca="false">BR9139-2.5</f>
        <v>-2.5</v>
      </c>
    </row>
    <row r="9140" customFormat="false" ht="12" hidden="false" customHeight="false" outlineLevel="0" collapsed="false">
      <c r="BS9140" s="96" t="n">
        <f aca="false">BR9140-2.5</f>
        <v>-2.5</v>
      </c>
    </row>
    <row r="9141" customFormat="false" ht="12" hidden="false" customHeight="false" outlineLevel="0" collapsed="false">
      <c r="BS9141" s="96" t="n">
        <f aca="false">BR9141-2.5</f>
        <v>-2.5</v>
      </c>
    </row>
    <row r="9142" customFormat="false" ht="12" hidden="false" customHeight="false" outlineLevel="0" collapsed="false">
      <c r="BS9142" s="96" t="n">
        <f aca="false">BR9142-2.5</f>
        <v>-2.5</v>
      </c>
    </row>
    <row r="9143" customFormat="false" ht="12" hidden="false" customHeight="false" outlineLevel="0" collapsed="false">
      <c r="BS9143" s="96" t="n">
        <f aca="false">BR9143-2.5</f>
        <v>-2.5</v>
      </c>
    </row>
    <row r="9144" customFormat="false" ht="12" hidden="false" customHeight="false" outlineLevel="0" collapsed="false">
      <c r="BS9144" s="96" t="n">
        <f aca="false">BR9144-2.5</f>
        <v>-2.5</v>
      </c>
    </row>
    <row r="9145" customFormat="false" ht="12" hidden="false" customHeight="false" outlineLevel="0" collapsed="false">
      <c r="BS9145" s="96" t="n">
        <f aca="false">BR9145-2.5</f>
        <v>-2.5</v>
      </c>
    </row>
    <row r="9146" customFormat="false" ht="12" hidden="false" customHeight="false" outlineLevel="0" collapsed="false">
      <c r="BS9146" s="96" t="n">
        <f aca="false">BR9146-2.5</f>
        <v>-2.5</v>
      </c>
    </row>
    <row r="9147" customFormat="false" ht="12" hidden="false" customHeight="false" outlineLevel="0" collapsed="false">
      <c r="BS9147" s="96" t="n">
        <f aca="false">BR9147-2.5</f>
        <v>-2.5</v>
      </c>
    </row>
    <row r="9148" customFormat="false" ht="12" hidden="false" customHeight="false" outlineLevel="0" collapsed="false">
      <c r="BS9148" s="96" t="n">
        <f aca="false">BR9148-2.5</f>
        <v>-2.5</v>
      </c>
    </row>
    <row r="9149" customFormat="false" ht="12" hidden="false" customHeight="false" outlineLevel="0" collapsed="false">
      <c r="BS9149" s="96" t="n">
        <f aca="false">BR9149-2.5</f>
        <v>-2.5</v>
      </c>
    </row>
    <row r="9150" customFormat="false" ht="12" hidden="false" customHeight="false" outlineLevel="0" collapsed="false">
      <c r="BS9150" s="96" t="n">
        <f aca="false">BR9150-2.5</f>
        <v>-2.5</v>
      </c>
    </row>
    <row r="9151" customFormat="false" ht="12" hidden="false" customHeight="false" outlineLevel="0" collapsed="false">
      <c r="BS9151" s="96" t="n">
        <f aca="false">BR9151-2.5</f>
        <v>-2.5</v>
      </c>
    </row>
    <row r="9152" customFormat="false" ht="12" hidden="false" customHeight="false" outlineLevel="0" collapsed="false">
      <c r="BS9152" s="96" t="n">
        <f aca="false">BR9152-2.5</f>
        <v>-2.5</v>
      </c>
    </row>
    <row r="9153" customFormat="false" ht="12" hidden="false" customHeight="false" outlineLevel="0" collapsed="false">
      <c r="BS9153" s="96" t="n">
        <f aca="false">BR9153-2.5</f>
        <v>-2.5</v>
      </c>
    </row>
    <row r="9154" customFormat="false" ht="12" hidden="false" customHeight="false" outlineLevel="0" collapsed="false">
      <c r="BS9154" s="96" t="n">
        <f aca="false">BR9154-2.5</f>
        <v>-2.5</v>
      </c>
    </row>
    <row r="9155" customFormat="false" ht="12" hidden="false" customHeight="false" outlineLevel="0" collapsed="false">
      <c r="BS9155" s="96" t="n">
        <f aca="false">BR9155-2.5</f>
        <v>-2.5</v>
      </c>
    </row>
    <row r="9156" customFormat="false" ht="12" hidden="false" customHeight="false" outlineLevel="0" collapsed="false">
      <c r="BS9156" s="96" t="n">
        <f aca="false">BR9156-2.5</f>
        <v>-2.5</v>
      </c>
    </row>
    <row r="9157" customFormat="false" ht="12" hidden="false" customHeight="false" outlineLevel="0" collapsed="false">
      <c r="BS9157" s="96" t="n">
        <f aca="false">BR9157-2.5</f>
        <v>-2.5</v>
      </c>
    </row>
    <row r="9158" customFormat="false" ht="12" hidden="false" customHeight="false" outlineLevel="0" collapsed="false">
      <c r="BS9158" s="96" t="n">
        <f aca="false">BR9158-2.5</f>
        <v>-2.5</v>
      </c>
    </row>
    <row r="9159" customFormat="false" ht="12" hidden="false" customHeight="false" outlineLevel="0" collapsed="false">
      <c r="BS9159" s="96" t="n">
        <f aca="false">BR9159-2.5</f>
        <v>-2.5</v>
      </c>
    </row>
    <row r="9160" customFormat="false" ht="12" hidden="false" customHeight="false" outlineLevel="0" collapsed="false">
      <c r="BS9160" s="96" t="n">
        <f aca="false">BR9160-2.5</f>
        <v>-2.5</v>
      </c>
    </row>
    <row r="9161" customFormat="false" ht="12" hidden="false" customHeight="false" outlineLevel="0" collapsed="false">
      <c r="BS9161" s="96" t="n">
        <f aca="false">BR9161-2.5</f>
        <v>-2.5</v>
      </c>
    </row>
    <row r="9162" customFormat="false" ht="12" hidden="false" customHeight="false" outlineLevel="0" collapsed="false">
      <c r="BS9162" s="96" t="n">
        <f aca="false">BR9162-2.5</f>
        <v>-2.5</v>
      </c>
    </row>
    <row r="9163" customFormat="false" ht="12" hidden="false" customHeight="false" outlineLevel="0" collapsed="false">
      <c r="BS9163" s="96" t="n">
        <f aca="false">BR9163-2.5</f>
        <v>-2.5</v>
      </c>
    </row>
    <row r="9164" customFormat="false" ht="12" hidden="false" customHeight="false" outlineLevel="0" collapsed="false">
      <c r="BS9164" s="96" t="n">
        <f aca="false">BR9164-2.5</f>
        <v>-2.5</v>
      </c>
    </row>
    <row r="9165" customFormat="false" ht="12" hidden="false" customHeight="false" outlineLevel="0" collapsed="false">
      <c r="BS9165" s="96" t="n">
        <f aca="false">BR9165-2.5</f>
        <v>-2.5</v>
      </c>
    </row>
    <row r="9166" customFormat="false" ht="12" hidden="false" customHeight="false" outlineLevel="0" collapsed="false">
      <c r="BS9166" s="96" t="n">
        <f aca="false">BR9166-2.5</f>
        <v>-2.5</v>
      </c>
    </row>
    <row r="9167" customFormat="false" ht="12" hidden="false" customHeight="false" outlineLevel="0" collapsed="false">
      <c r="BS9167" s="96" t="n">
        <f aca="false">BR9167-2.5</f>
        <v>-2.5</v>
      </c>
    </row>
    <row r="9168" customFormat="false" ht="12" hidden="false" customHeight="false" outlineLevel="0" collapsed="false">
      <c r="BS9168" s="96" t="n">
        <f aca="false">BR9168-2.5</f>
        <v>-2.5</v>
      </c>
    </row>
    <row r="9169" customFormat="false" ht="12" hidden="false" customHeight="false" outlineLevel="0" collapsed="false">
      <c r="BS9169" s="96" t="n">
        <f aca="false">BR9169-2.5</f>
        <v>-2.5</v>
      </c>
    </row>
    <row r="9170" customFormat="false" ht="12" hidden="false" customHeight="false" outlineLevel="0" collapsed="false">
      <c r="BS9170" s="96" t="n">
        <f aca="false">BR9170-2.5</f>
        <v>-2.5</v>
      </c>
    </row>
    <row r="9171" customFormat="false" ht="12" hidden="false" customHeight="false" outlineLevel="0" collapsed="false">
      <c r="BS9171" s="96" t="n">
        <f aca="false">BR9171-2.5</f>
        <v>-2.5</v>
      </c>
    </row>
    <row r="9172" customFormat="false" ht="12" hidden="false" customHeight="false" outlineLevel="0" collapsed="false">
      <c r="BS9172" s="96" t="n">
        <f aca="false">BR9172-2.5</f>
        <v>-2.5</v>
      </c>
    </row>
    <row r="9173" customFormat="false" ht="12" hidden="false" customHeight="false" outlineLevel="0" collapsed="false">
      <c r="BS9173" s="96" t="n">
        <f aca="false">BR9173-2.5</f>
        <v>-2.5</v>
      </c>
    </row>
    <row r="9174" customFormat="false" ht="12" hidden="false" customHeight="false" outlineLevel="0" collapsed="false">
      <c r="BS9174" s="96" t="n">
        <f aca="false">BR9174-2.5</f>
        <v>-2.5</v>
      </c>
    </row>
    <row r="9175" customFormat="false" ht="12" hidden="false" customHeight="false" outlineLevel="0" collapsed="false">
      <c r="BS9175" s="96" t="n">
        <f aca="false">BR9175-2.5</f>
        <v>-2.5</v>
      </c>
    </row>
    <row r="9176" customFormat="false" ht="12" hidden="false" customHeight="false" outlineLevel="0" collapsed="false">
      <c r="BS9176" s="96" t="n">
        <f aca="false">BR9176-2.5</f>
        <v>-2.5</v>
      </c>
    </row>
    <row r="9177" customFormat="false" ht="12" hidden="false" customHeight="false" outlineLevel="0" collapsed="false">
      <c r="BS9177" s="96" t="n">
        <f aca="false">BR9177-2.5</f>
        <v>-2.5</v>
      </c>
    </row>
    <row r="9178" customFormat="false" ht="12" hidden="false" customHeight="false" outlineLevel="0" collapsed="false">
      <c r="BS9178" s="96" t="n">
        <f aca="false">BR9178-2.5</f>
        <v>-2.5</v>
      </c>
    </row>
    <row r="9179" customFormat="false" ht="12" hidden="false" customHeight="false" outlineLevel="0" collapsed="false">
      <c r="BS9179" s="96" t="n">
        <f aca="false">BR9179-2.5</f>
        <v>-2.5</v>
      </c>
    </row>
    <row r="9180" customFormat="false" ht="12" hidden="false" customHeight="false" outlineLevel="0" collapsed="false">
      <c r="BS9180" s="96" t="n">
        <f aca="false">BR9180-2.5</f>
        <v>-2.5</v>
      </c>
    </row>
    <row r="9181" customFormat="false" ht="12" hidden="false" customHeight="false" outlineLevel="0" collapsed="false">
      <c r="BS9181" s="96" t="n">
        <f aca="false">BR9181-2.5</f>
        <v>-2.5</v>
      </c>
    </row>
    <row r="9182" customFormat="false" ht="12" hidden="false" customHeight="false" outlineLevel="0" collapsed="false">
      <c r="BS9182" s="96" t="n">
        <f aca="false">BR9182-2.5</f>
        <v>-2.5</v>
      </c>
    </row>
    <row r="9183" customFormat="false" ht="12" hidden="false" customHeight="false" outlineLevel="0" collapsed="false">
      <c r="BS9183" s="96" t="n">
        <f aca="false">BR9183-2.5</f>
        <v>-2.5</v>
      </c>
    </row>
    <row r="9184" customFormat="false" ht="12" hidden="false" customHeight="false" outlineLevel="0" collapsed="false">
      <c r="BS9184" s="96" t="n">
        <f aca="false">BR9184-2.5</f>
        <v>-2.5</v>
      </c>
    </row>
    <row r="9185" customFormat="false" ht="12" hidden="false" customHeight="false" outlineLevel="0" collapsed="false">
      <c r="BS9185" s="96" t="n">
        <f aca="false">BR9185-2.5</f>
        <v>-2.5</v>
      </c>
    </row>
    <row r="9186" customFormat="false" ht="12" hidden="false" customHeight="false" outlineLevel="0" collapsed="false">
      <c r="BS9186" s="96" t="n">
        <f aca="false">BR9186-2.5</f>
        <v>-2.5</v>
      </c>
    </row>
    <row r="9187" customFormat="false" ht="12" hidden="false" customHeight="false" outlineLevel="0" collapsed="false">
      <c r="BS9187" s="96" t="n">
        <f aca="false">BR9187-2.5</f>
        <v>-2.5</v>
      </c>
    </row>
    <row r="9188" customFormat="false" ht="12" hidden="false" customHeight="false" outlineLevel="0" collapsed="false">
      <c r="BS9188" s="96" t="n">
        <f aca="false">BR9188-2.5</f>
        <v>-2.5</v>
      </c>
    </row>
    <row r="9189" customFormat="false" ht="12" hidden="false" customHeight="false" outlineLevel="0" collapsed="false">
      <c r="BS9189" s="96" t="n">
        <f aca="false">BR9189-2.5</f>
        <v>-2.5</v>
      </c>
    </row>
    <row r="9190" customFormat="false" ht="12" hidden="false" customHeight="false" outlineLevel="0" collapsed="false">
      <c r="BS9190" s="96" t="n">
        <f aca="false">BR9190-2.5</f>
        <v>-2.5</v>
      </c>
    </row>
    <row r="9191" customFormat="false" ht="12" hidden="false" customHeight="false" outlineLevel="0" collapsed="false">
      <c r="BS9191" s="96" t="n">
        <f aca="false">BR9191-2.5</f>
        <v>-2.5</v>
      </c>
    </row>
    <row r="9192" customFormat="false" ht="12" hidden="false" customHeight="false" outlineLevel="0" collapsed="false">
      <c r="BS9192" s="96" t="n">
        <f aca="false">BR9192-2.5</f>
        <v>-2.5</v>
      </c>
    </row>
    <row r="9193" customFormat="false" ht="12" hidden="false" customHeight="false" outlineLevel="0" collapsed="false">
      <c r="BS9193" s="96" t="n">
        <f aca="false">BR9193-2.5</f>
        <v>-2.5</v>
      </c>
    </row>
    <row r="9194" customFormat="false" ht="12" hidden="false" customHeight="false" outlineLevel="0" collapsed="false">
      <c r="BS9194" s="96" t="n">
        <f aca="false">BR9194-2.5</f>
        <v>-2.5</v>
      </c>
    </row>
    <row r="9195" customFormat="false" ht="12" hidden="false" customHeight="false" outlineLevel="0" collapsed="false">
      <c r="BS9195" s="96" t="n">
        <f aca="false">BR9195-2.5</f>
        <v>-2.5</v>
      </c>
    </row>
    <row r="9196" customFormat="false" ht="12" hidden="false" customHeight="false" outlineLevel="0" collapsed="false">
      <c r="BS9196" s="96" t="n">
        <f aca="false">BR9196-2.5</f>
        <v>-2.5</v>
      </c>
    </row>
    <row r="9197" customFormat="false" ht="12" hidden="false" customHeight="false" outlineLevel="0" collapsed="false">
      <c r="BS9197" s="96" t="n">
        <f aca="false">BR9197-2.5</f>
        <v>-2.5</v>
      </c>
    </row>
    <row r="9198" customFormat="false" ht="12" hidden="false" customHeight="false" outlineLevel="0" collapsed="false">
      <c r="BS9198" s="96" t="n">
        <f aca="false">BR9198-2.5</f>
        <v>-2.5</v>
      </c>
    </row>
    <row r="9199" customFormat="false" ht="12" hidden="false" customHeight="false" outlineLevel="0" collapsed="false">
      <c r="BS9199" s="96" t="n">
        <f aca="false">BR9199-2.5</f>
        <v>-2.5</v>
      </c>
    </row>
    <row r="9200" customFormat="false" ht="12" hidden="false" customHeight="false" outlineLevel="0" collapsed="false">
      <c r="BS9200" s="96" t="n">
        <f aca="false">BR9200-2.5</f>
        <v>-2.5</v>
      </c>
    </row>
    <row r="9201" customFormat="false" ht="12" hidden="false" customHeight="false" outlineLevel="0" collapsed="false">
      <c r="BS9201" s="96" t="n">
        <f aca="false">BR9201-2.5</f>
        <v>-2.5</v>
      </c>
    </row>
    <row r="9202" customFormat="false" ht="12" hidden="false" customHeight="false" outlineLevel="0" collapsed="false">
      <c r="BS9202" s="96" t="n">
        <f aca="false">BR9202-2.5</f>
        <v>-2.5</v>
      </c>
    </row>
    <row r="9203" customFormat="false" ht="12" hidden="false" customHeight="false" outlineLevel="0" collapsed="false">
      <c r="BS9203" s="96" t="n">
        <f aca="false">BR9203-2.5</f>
        <v>-2.5</v>
      </c>
    </row>
    <row r="9204" customFormat="false" ht="12" hidden="false" customHeight="false" outlineLevel="0" collapsed="false">
      <c r="BS9204" s="96" t="n">
        <f aca="false">BR9204-2.5</f>
        <v>-2.5</v>
      </c>
    </row>
    <row r="9205" customFormat="false" ht="12" hidden="false" customHeight="false" outlineLevel="0" collapsed="false">
      <c r="BS9205" s="96" t="n">
        <f aca="false">BR9205-2.5</f>
        <v>-2.5</v>
      </c>
    </row>
    <row r="9206" customFormat="false" ht="12" hidden="false" customHeight="false" outlineLevel="0" collapsed="false">
      <c r="BS9206" s="96" t="n">
        <f aca="false">BR9206-2.5</f>
        <v>-2.5</v>
      </c>
    </row>
    <row r="9207" customFormat="false" ht="12" hidden="false" customHeight="false" outlineLevel="0" collapsed="false">
      <c r="BS9207" s="96" t="n">
        <f aca="false">BR9207-2.5</f>
        <v>-2.5</v>
      </c>
    </row>
    <row r="9208" customFormat="false" ht="12" hidden="false" customHeight="false" outlineLevel="0" collapsed="false">
      <c r="BS9208" s="96" t="n">
        <f aca="false">BR9208-2.5</f>
        <v>-2.5</v>
      </c>
    </row>
    <row r="9209" customFormat="false" ht="12" hidden="false" customHeight="false" outlineLevel="0" collapsed="false">
      <c r="BS9209" s="96" t="n">
        <f aca="false">BR9209-2.5</f>
        <v>-2.5</v>
      </c>
    </row>
    <row r="9210" customFormat="false" ht="12" hidden="false" customHeight="false" outlineLevel="0" collapsed="false">
      <c r="BS9210" s="96" t="n">
        <f aca="false">BR9210-2.5</f>
        <v>-2.5</v>
      </c>
    </row>
    <row r="9211" customFormat="false" ht="12" hidden="false" customHeight="false" outlineLevel="0" collapsed="false">
      <c r="BS9211" s="96" t="n">
        <f aca="false">BR9211-2.5</f>
        <v>-2.5</v>
      </c>
    </row>
    <row r="9212" customFormat="false" ht="12" hidden="false" customHeight="false" outlineLevel="0" collapsed="false">
      <c r="BS9212" s="96" t="n">
        <f aca="false">BR9212-2.5</f>
        <v>-2.5</v>
      </c>
    </row>
    <row r="9213" customFormat="false" ht="12" hidden="false" customHeight="false" outlineLevel="0" collapsed="false">
      <c r="BS9213" s="96" t="n">
        <f aca="false">BR9213-2.5</f>
        <v>-2.5</v>
      </c>
    </row>
    <row r="9214" customFormat="false" ht="12" hidden="false" customHeight="false" outlineLevel="0" collapsed="false">
      <c r="BS9214" s="96" t="n">
        <f aca="false">BR9214-2.5</f>
        <v>-2.5</v>
      </c>
    </row>
    <row r="9215" customFormat="false" ht="12" hidden="false" customHeight="false" outlineLevel="0" collapsed="false">
      <c r="BS9215" s="96" t="n">
        <f aca="false">BR9215-2.5</f>
        <v>-2.5</v>
      </c>
    </row>
    <row r="9216" customFormat="false" ht="12" hidden="false" customHeight="false" outlineLevel="0" collapsed="false">
      <c r="BS9216" s="96" t="n">
        <f aca="false">BR9216-2.5</f>
        <v>-2.5</v>
      </c>
    </row>
    <row r="9217" customFormat="false" ht="12" hidden="false" customHeight="false" outlineLevel="0" collapsed="false">
      <c r="BS9217" s="96" t="n">
        <f aca="false">BR9217-2.5</f>
        <v>-2.5</v>
      </c>
    </row>
    <row r="9218" customFormat="false" ht="12" hidden="false" customHeight="false" outlineLevel="0" collapsed="false">
      <c r="BS9218" s="96" t="n">
        <f aca="false">BR9218-2.5</f>
        <v>-2.5</v>
      </c>
    </row>
    <row r="9219" customFormat="false" ht="12" hidden="false" customHeight="false" outlineLevel="0" collapsed="false">
      <c r="BS9219" s="96" t="n">
        <f aca="false">BR9219-2.5</f>
        <v>-2.5</v>
      </c>
    </row>
    <row r="9220" customFormat="false" ht="12" hidden="false" customHeight="false" outlineLevel="0" collapsed="false">
      <c r="BS9220" s="96" t="n">
        <f aca="false">BR9220-2.5</f>
        <v>-2.5</v>
      </c>
    </row>
    <row r="9221" customFormat="false" ht="12" hidden="false" customHeight="false" outlineLevel="0" collapsed="false">
      <c r="BS9221" s="96" t="n">
        <f aca="false">BR9221-2.5</f>
        <v>-2.5</v>
      </c>
    </row>
    <row r="9222" customFormat="false" ht="12" hidden="false" customHeight="false" outlineLevel="0" collapsed="false">
      <c r="BS9222" s="96" t="n">
        <f aca="false">BR9222-2.5</f>
        <v>-2.5</v>
      </c>
    </row>
    <row r="9223" customFormat="false" ht="12" hidden="false" customHeight="false" outlineLevel="0" collapsed="false">
      <c r="BS9223" s="96" t="n">
        <f aca="false">BR9223-2.5</f>
        <v>-2.5</v>
      </c>
    </row>
    <row r="9224" customFormat="false" ht="12" hidden="false" customHeight="false" outlineLevel="0" collapsed="false">
      <c r="BS9224" s="96" t="n">
        <f aca="false">BR9224-2.5</f>
        <v>-2.5</v>
      </c>
    </row>
    <row r="9225" customFormat="false" ht="12" hidden="false" customHeight="false" outlineLevel="0" collapsed="false">
      <c r="BS9225" s="96" t="n">
        <f aca="false">BR9225-2.5</f>
        <v>-2.5</v>
      </c>
    </row>
    <row r="9226" customFormat="false" ht="12" hidden="false" customHeight="false" outlineLevel="0" collapsed="false">
      <c r="BS9226" s="96" t="n">
        <f aca="false">BR9226-2.5</f>
        <v>-2.5</v>
      </c>
    </row>
    <row r="9227" customFormat="false" ht="12" hidden="false" customHeight="false" outlineLevel="0" collapsed="false">
      <c r="BS9227" s="96" t="n">
        <f aca="false">BR9227-2.5</f>
        <v>-2.5</v>
      </c>
    </row>
    <row r="9228" customFormat="false" ht="12" hidden="false" customHeight="false" outlineLevel="0" collapsed="false">
      <c r="BS9228" s="96" t="n">
        <f aca="false">BR9228-2.5</f>
        <v>-2.5</v>
      </c>
    </row>
    <row r="9229" customFormat="false" ht="12" hidden="false" customHeight="false" outlineLevel="0" collapsed="false">
      <c r="BS9229" s="96" t="n">
        <f aca="false">BR9229-2.5</f>
        <v>-2.5</v>
      </c>
    </row>
    <row r="9230" customFormat="false" ht="12" hidden="false" customHeight="false" outlineLevel="0" collapsed="false">
      <c r="BS9230" s="96" t="n">
        <f aca="false">BR9230-2.5</f>
        <v>-2.5</v>
      </c>
    </row>
    <row r="9231" customFormat="false" ht="12" hidden="false" customHeight="false" outlineLevel="0" collapsed="false">
      <c r="BS9231" s="96" t="n">
        <f aca="false">BR9231-2.5</f>
        <v>-2.5</v>
      </c>
    </row>
    <row r="9232" customFormat="false" ht="12" hidden="false" customHeight="false" outlineLevel="0" collapsed="false">
      <c r="BS9232" s="96" t="n">
        <f aca="false">BR9232-2.5</f>
        <v>-2.5</v>
      </c>
    </row>
    <row r="9233" customFormat="false" ht="12" hidden="false" customHeight="false" outlineLevel="0" collapsed="false">
      <c r="BS9233" s="96" t="n">
        <f aca="false">BR9233-2.5</f>
        <v>-2.5</v>
      </c>
    </row>
    <row r="9234" customFormat="false" ht="12" hidden="false" customHeight="false" outlineLevel="0" collapsed="false">
      <c r="BS9234" s="96" t="n">
        <f aca="false">BR9234-2.5</f>
        <v>-2.5</v>
      </c>
    </row>
    <row r="9235" customFormat="false" ht="12" hidden="false" customHeight="false" outlineLevel="0" collapsed="false">
      <c r="BS9235" s="96" t="n">
        <f aca="false">BR9235-2.5</f>
        <v>-2.5</v>
      </c>
    </row>
    <row r="9236" customFormat="false" ht="12" hidden="false" customHeight="false" outlineLevel="0" collapsed="false">
      <c r="BS9236" s="96" t="n">
        <f aca="false">BR9236-2.5</f>
        <v>-2.5</v>
      </c>
    </row>
    <row r="9237" customFormat="false" ht="12" hidden="false" customHeight="false" outlineLevel="0" collapsed="false">
      <c r="BS9237" s="96" t="n">
        <f aca="false">BR9237-2.5</f>
        <v>-2.5</v>
      </c>
    </row>
    <row r="9238" customFormat="false" ht="12" hidden="false" customHeight="false" outlineLevel="0" collapsed="false">
      <c r="BS9238" s="96" t="n">
        <f aca="false">BR9238-2.5</f>
        <v>-2.5</v>
      </c>
    </row>
    <row r="9239" customFormat="false" ht="12" hidden="false" customHeight="false" outlineLevel="0" collapsed="false">
      <c r="BS9239" s="96" t="n">
        <f aca="false">BR9239-2.5</f>
        <v>-2.5</v>
      </c>
    </row>
    <row r="9240" customFormat="false" ht="12" hidden="false" customHeight="false" outlineLevel="0" collapsed="false">
      <c r="BS9240" s="96" t="n">
        <f aca="false">BR9240-2.5</f>
        <v>-2.5</v>
      </c>
    </row>
    <row r="9241" customFormat="false" ht="12" hidden="false" customHeight="false" outlineLevel="0" collapsed="false">
      <c r="BS9241" s="96" t="n">
        <f aca="false">BR9241-2.5</f>
        <v>-2.5</v>
      </c>
    </row>
    <row r="9242" customFormat="false" ht="12" hidden="false" customHeight="false" outlineLevel="0" collapsed="false">
      <c r="BS9242" s="96" t="n">
        <f aca="false">BR9242-2.5</f>
        <v>-2.5</v>
      </c>
    </row>
    <row r="9243" customFormat="false" ht="12" hidden="false" customHeight="false" outlineLevel="0" collapsed="false">
      <c r="BS9243" s="96" t="n">
        <f aca="false">BR9243-2.5</f>
        <v>-2.5</v>
      </c>
    </row>
    <row r="9244" customFormat="false" ht="12" hidden="false" customHeight="false" outlineLevel="0" collapsed="false">
      <c r="BS9244" s="96" t="n">
        <f aca="false">BR9244-2.5</f>
        <v>-2.5</v>
      </c>
    </row>
    <row r="9245" customFormat="false" ht="12" hidden="false" customHeight="false" outlineLevel="0" collapsed="false">
      <c r="BS9245" s="96" t="n">
        <f aca="false">BR9245-2.5</f>
        <v>-2.5</v>
      </c>
    </row>
    <row r="9246" customFormat="false" ht="12" hidden="false" customHeight="false" outlineLevel="0" collapsed="false">
      <c r="BS9246" s="96" t="n">
        <f aca="false">BR9246-2.5</f>
        <v>-2.5</v>
      </c>
    </row>
    <row r="9247" customFormat="false" ht="12" hidden="false" customHeight="false" outlineLevel="0" collapsed="false">
      <c r="BS9247" s="96" t="n">
        <f aca="false">BR9247-2.5</f>
        <v>-2.5</v>
      </c>
    </row>
    <row r="9248" customFormat="false" ht="12" hidden="false" customHeight="false" outlineLevel="0" collapsed="false">
      <c r="BS9248" s="96" t="n">
        <f aca="false">BR9248-2.5</f>
        <v>-2.5</v>
      </c>
    </row>
    <row r="9249" customFormat="false" ht="12" hidden="false" customHeight="false" outlineLevel="0" collapsed="false">
      <c r="BS9249" s="96" t="n">
        <f aca="false">BR9249-2.5</f>
        <v>-2.5</v>
      </c>
    </row>
    <row r="9250" customFormat="false" ht="12" hidden="false" customHeight="false" outlineLevel="0" collapsed="false">
      <c r="BS9250" s="96" t="n">
        <f aca="false">BR9250-2.5</f>
        <v>-2.5</v>
      </c>
    </row>
    <row r="9251" customFormat="false" ht="12" hidden="false" customHeight="false" outlineLevel="0" collapsed="false">
      <c r="BS9251" s="96" t="n">
        <f aca="false">BR9251-2.5</f>
        <v>-2.5</v>
      </c>
    </row>
    <row r="9252" customFormat="false" ht="12" hidden="false" customHeight="false" outlineLevel="0" collapsed="false">
      <c r="BS9252" s="96" t="n">
        <f aca="false">BR9252-2.5</f>
        <v>-2.5</v>
      </c>
    </row>
    <row r="9253" customFormat="false" ht="12" hidden="false" customHeight="false" outlineLevel="0" collapsed="false">
      <c r="BS9253" s="96" t="n">
        <f aca="false">BR9253-2.5</f>
        <v>-2.5</v>
      </c>
    </row>
    <row r="9254" customFormat="false" ht="12" hidden="false" customHeight="false" outlineLevel="0" collapsed="false">
      <c r="BS9254" s="96" t="n">
        <f aca="false">BR9254-2.5</f>
        <v>-2.5</v>
      </c>
    </row>
    <row r="9255" customFormat="false" ht="12" hidden="false" customHeight="false" outlineLevel="0" collapsed="false">
      <c r="BS9255" s="96" t="n">
        <f aca="false">BR9255-2.5</f>
        <v>-2.5</v>
      </c>
    </row>
    <row r="9256" customFormat="false" ht="12" hidden="false" customHeight="false" outlineLevel="0" collapsed="false">
      <c r="BS9256" s="96" t="n">
        <f aca="false">BR9256-2.5</f>
        <v>-2.5</v>
      </c>
    </row>
    <row r="9257" customFormat="false" ht="12" hidden="false" customHeight="false" outlineLevel="0" collapsed="false">
      <c r="BS9257" s="96" t="n">
        <f aca="false">BR9257-2.5</f>
        <v>-2.5</v>
      </c>
    </row>
    <row r="9258" customFormat="false" ht="12" hidden="false" customHeight="false" outlineLevel="0" collapsed="false">
      <c r="BS9258" s="96" t="n">
        <f aca="false">BR9258-2.5</f>
        <v>-2.5</v>
      </c>
    </row>
    <row r="9259" customFormat="false" ht="12" hidden="false" customHeight="false" outlineLevel="0" collapsed="false">
      <c r="BS9259" s="96" t="n">
        <f aca="false">BR9259-2.5</f>
        <v>-2.5</v>
      </c>
    </row>
    <row r="9260" customFormat="false" ht="12" hidden="false" customHeight="false" outlineLevel="0" collapsed="false">
      <c r="BS9260" s="96" t="n">
        <f aca="false">BR9260-2.5</f>
        <v>-2.5</v>
      </c>
    </row>
    <row r="9261" customFormat="false" ht="12" hidden="false" customHeight="false" outlineLevel="0" collapsed="false">
      <c r="BS9261" s="96" t="n">
        <f aca="false">BR9261-2.5</f>
        <v>-2.5</v>
      </c>
    </row>
    <row r="9262" customFormat="false" ht="12" hidden="false" customHeight="false" outlineLevel="0" collapsed="false">
      <c r="BS9262" s="96" t="n">
        <f aca="false">BR9262-2.5</f>
        <v>-2.5</v>
      </c>
    </row>
    <row r="9263" customFormat="false" ht="12" hidden="false" customHeight="false" outlineLevel="0" collapsed="false">
      <c r="BS9263" s="96" t="n">
        <f aca="false">BR9263-2.5</f>
        <v>-2.5</v>
      </c>
    </row>
    <row r="9264" customFormat="false" ht="12" hidden="false" customHeight="false" outlineLevel="0" collapsed="false">
      <c r="BS9264" s="96" t="n">
        <f aca="false">BR9264-2.5</f>
        <v>-2.5</v>
      </c>
    </row>
    <row r="9265" customFormat="false" ht="12" hidden="false" customHeight="false" outlineLevel="0" collapsed="false">
      <c r="BS9265" s="96" t="n">
        <f aca="false">BR9265-2.5</f>
        <v>-2.5</v>
      </c>
    </row>
    <row r="9266" customFormat="false" ht="12" hidden="false" customHeight="false" outlineLevel="0" collapsed="false">
      <c r="BS9266" s="96" t="n">
        <f aca="false">BR9266-2.5</f>
        <v>-2.5</v>
      </c>
    </row>
    <row r="9267" customFormat="false" ht="12" hidden="false" customHeight="false" outlineLevel="0" collapsed="false">
      <c r="BS9267" s="96" t="n">
        <f aca="false">BR9267-2.5</f>
        <v>-2.5</v>
      </c>
    </row>
    <row r="9268" customFormat="false" ht="12" hidden="false" customHeight="false" outlineLevel="0" collapsed="false">
      <c r="BS9268" s="96" t="n">
        <f aca="false">BR9268-2.5</f>
        <v>-2.5</v>
      </c>
    </row>
    <row r="9269" customFormat="false" ht="12" hidden="false" customHeight="false" outlineLevel="0" collapsed="false">
      <c r="BS9269" s="96" t="n">
        <f aca="false">BR9269-2.5</f>
        <v>-2.5</v>
      </c>
    </row>
    <row r="9270" customFormat="false" ht="12" hidden="false" customHeight="false" outlineLevel="0" collapsed="false">
      <c r="BS9270" s="96" t="n">
        <f aca="false">BR9270-2.5</f>
        <v>-2.5</v>
      </c>
    </row>
    <row r="9271" customFormat="false" ht="12" hidden="false" customHeight="false" outlineLevel="0" collapsed="false">
      <c r="BS9271" s="96" t="n">
        <f aca="false">BR9271-2.5</f>
        <v>-2.5</v>
      </c>
    </row>
    <row r="9272" customFormat="false" ht="12" hidden="false" customHeight="false" outlineLevel="0" collapsed="false">
      <c r="BS9272" s="96" t="n">
        <f aca="false">BR9272-2.5</f>
        <v>-2.5</v>
      </c>
    </row>
    <row r="9273" customFormat="false" ht="12" hidden="false" customHeight="false" outlineLevel="0" collapsed="false">
      <c r="BS9273" s="96" t="n">
        <f aca="false">BR9273-2.5</f>
        <v>-2.5</v>
      </c>
    </row>
    <row r="9274" customFormat="false" ht="12" hidden="false" customHeight="false" outlineLevel="0" collapsed="false">
      <c r="BS9274" s="96" t="n">
        <f aca="false">BR9274-2.5</f>
        <v>-2.5</v>
      </c>
    </row>
    <row r="9275" customFormat="false" ht="12" hidden="false" customHeight="false" outlineLevel="0" collapsed="false">
      <c r="BS9275" s="96" t="n">
        <f aca="false">BR9275-2.5</f>
        <v>-2.5</v>
      </c>
    </row>
    <row r="9276" customFormat="false" ht="12" hidden="false" customHeight="false" outlineLevel="0" collapsed="false">
      <c r="BS9276" s="96" t="n">
        <f aca="false">BR9276-2.5</f>
        <v>-2.5</v>
      </c>
    </row>
    <row r="9277" customFormat="false" ht="12" hidden="false" customHeight="false" outlineLevel="0" collapsed="false">
      <c r="BS9277" s="96" t="n">
        <f aca="false">BR9277-2.5</f>
        <v>-2.5</v>
      </c>
    </row>
    <row r="9278" customFormat="false" ht="12" hidden="false" customHeight="false" outlineLevel="0" collapsed="false">
      <c r="BS9278" s="96" t="n">
        <f aca="false">BR9278-2.5</f>
        <v>-2.5</v>
      </c>
    </row>
    <row r="9279" customFormat="false" ht="12" hidden="false" customHeight="false" outlineLevel="0" collapsed="false">
      <c r="BS9279" s="96" t="n">
        <f aca="false">BR9279-2.5</f>
        <v>-2.5</v>
      </c>
    </row>
    <row r="9280" customFormat="false" ht="12" hidden="false" customHeight="false" outlineLevel="0" collapsed="false">
      <c r="BS9280" s="96" t="n">
        <f aca="false">BR9280-2.5</f>
        <v>-2.5</v>
      </c>
    </row>
    <row r="9281" customFormat="false" ht="12" hidden="false" customHeight="false" outlineLevel="0" collapsed="false">
      <c r="BS9281" s="96" t="n">
        <f aca="false">BR9281-2.5</f>
        <v>-2.5</v>
      </c>
    </row>
    <row r="9282" customFormat="false" ht="12" hidden="false" customHeight="false" outlineLevel="0" collapsed="false">
      <c r="BS9282" s="96" t="n">
        <f aca="false">BR9282-2.5</f>
        <v>-2.5</v>
      </c>
    </row>
    <row r="9283" customFormat="false" ht="12" hidden="false" customHeight="false" outlineLevel="0" collapsed="false">
      <c r="BS9283" s="96" t="n">
        <f aca="false">BR9283-2.5</f>
        <v>-2.5</v>
      </c>
    </row>
    <row r="9284" customFormat="false" ht="12" hidden="false" customHeight="false" outlineLevel="0" collapsed="false">
      <c r="BS9284" s="96" t="n">
        <f aca="false">BR9284-2.5</f>
        <v>-2.5</v>
      </c>
    </row>
    <row r="9285" customFormat="false" ht="12" hidden="false" customHeight="false" outlineLevel="0" collapsed="false">
      <c r="BS9285" s="96" t="n">
        <f aca="false">BR9285-2.5</f>
        <v>-2.5</v>
      </c>
    </row>
    <row r="9286" customFormat="false" ht="12" hidden="false" customHeight="false" outlineLevel="0" collapsed="false">
      <c r="BS9286" s="96" t="n">
        <f aca="false">BR9286-2.5</f>
        <v>-2.5</v>
      </c>
    </row>
    <row r="9287" customFormat="false" ht="12" hidden="false" customHeight="false" outlineLevel="0" collapsed="false">
      <c r="BS9287" s="96" t="n">
        <f aca="false">BR9287-2.5</f>
        <v>-2.5</v>
      </c>
    </row>
    <row r="9288" customFormat="false" ht="12" hidden="false" customHeight="false" outlineLevel="0" collapsed="false">
      <c r="BS9288" s="96" t="n">
        <f aca="false">BR9288-2.5</f>
        <v>-2.5</v>
      </c>
    </row>
    <row r="9289" customFormat="false" ht="12" hidden="false" customHeight="false" outlineLevel="0" collapsed="false">
      <c r="BS9289" s="96" t="n">
        <f aca="false">BR9289-2.5</f>
        <v>-2.5</v>
      </c>
    </row>
    <row r="9290" customFormat="false" ht="12" hidden="false" customHeight="false" outlineLevel="0" collapsed="false">
      <c r="BS9290" s="96" t="n">
        <f aca="false">BR9290-2.5</f>
        <v>-2.5</v>
      </c>
    </row>
    <row r="9291" customFormat="false" ht="12" hidden="false" customHeight="false" outlineLevel="0" collapsed="false">
      <c r="BS9291" s="96" t="n">
        <f aca="false">BR9291-2.5</f>
        <v>-2.5</v>
      </c>
    </row>
    <row r="9292" customFormat="false" ht="12" hidden="false" customHeight="false" outlineLevel="0" collapsed="false">
      <c r="BS9292" s="96" t="n">
        <f aca="false">BR9292-2.5</f>
        <v>-2.5</v>
      </c>
    </row>
    <row r="9293" customFormat="false" ht="12" hidden="false" customHeight="false" outlineLevel="0" collapsed="false">
      <c r="BS9293" s="96" t="n">
        <f aca="false">BR9293-2.5</f>
        <v>-2.5</v>
      </c>
    </row>
    <row r="9294" customFormat="false" ht="12" hidden="false" customHeight="false" outlineLevel="0" collapsed="false">
      <c r="BS9294" s="96" t="n">
        <f aca="false">BR9294-2.5</f>
        <v>-2.5</v>
      </c>
    </row>
    <row r="9295" customFormat="false" ht="12" hidden="false" customHeight="false" outlineLevel="0" collapsed="false">
      <c r="BS9295" s="96" t="n">
        <f aca="false">BR9295-2.5</f>
        <v>-2.5</v>
      </c>
    </row>
    <row r="9296" customFormat="false" ht="12" hidden="false" customHeight="false" outlineLevel="0" collapsed="false">
      <c r="BS9296" s="96" t="n">
        <f aca="false">BR9296-2.5</f>
        <v>-2.5</v>
      </c>
    </row>
    <row r="9297" customFormat="false" ht="12" hidden="false" customHeight="false" outlineLevel="0" collapsed="false">
      <c r="BS9297" s="96" t="n">
        <f aca="false">BR9297-2.5</f>
        <v>-2.5</v>
      </c>
    </row>
    <row r="9298" customFormat="false" ht="12" hidden="false" customHeight="false" outlineLevel="0" collapsed="false">
      <c r="BS9298" s="96" t="n">
        <f aca="false">BR9298-2.5</f>
        <v>-2.5</v>
      </c>
    </row>
    <row r="9299" customFormat="false" ht="12" hidden="false" customHeight="false" outlineLevel="0" collapsed="false">
      <c r="BS9299" s="96" t="n">
        <f aca="false">BR9299-2.5</f>
        <v>-2.5</v>
      </c>
    </row>
    <row r="9300" customFormat="false" ht="12" hidden="false" customHeight="false" outlineLevel="0" collapsed="false">
      <c r="BS9300" s="96" t="n">
        <f aca="false">BR9300-2.5</f>
        <v>-2.5</v>
      </c>
    </row>
    <row r="9301" customFormat="false" ht="12" hidden="false" customHeight="false" outlineLevel="0" collapsed="false">
      <c r="BS9301" s="96" t="n">
        <f aca="false">BR9301-2.5</f>
        <v>-2.5</v>
      </c>
    </row>
    <row r="9302" customFormat="false" ht="12" hidden="false" customHeight="false" outlineLevel="0" collapsed="false">
      <c r="BS9302" s="96" t="n">
        <f aca="false">BR9302-2.5</f>
        <v>-2.5</v>
      </c>
    </row>
    <row r="9303" customFormat="false" ht="12" hidden="false" customHeight="false" outlineLevel="0" collapsed="false">
      <c r="BS9303" s="96" t="n">
        <f aca="false">BR9303-2.5</f>
        <v>-2.5</v>
      </c>
    </row>
    <row r="9304" customFormat="false" ht="12" hidden="false" customHeight="false" outlineLevel="0" collapsed="false">
      <c r="BS9304" s="96" t="n">
        <f aca="false">BR9304-2.5</f>
        <v>-2.5</v>
      </c>
    </row>
    <row r="9305" customFormat="false" ht="12" hidden="false" customHeight="false" outlineLevel="0" collapsed="false">
      <c r="BS9305" s="96" t="n">
        <f aca="false">BR9305-2.5</f>
        <v>-2.5</v>
      </c>
    </row>
    <row r="9306" customFormat="false" ht="12" hidden="false" customHeight="false" outlineLevel="0" collapsed="false">
      <c r="BS9306" s="96" t="n">
        <f aca="false">BR9306-2.5</f>
        <v>-2.5</v>
      </c>
    </row>
    <row r="9307" customFormat="false" ht="12" hidden="false" customHeight="false" outlineLevel="0" collapsed="false">
      <c r="BS9307" s="96" t="n">
        <f aca="false">BR9307-2.5</f>
        <v>-2.5</v>
      </c>
    </row>
    <row r="9308" customFormat="false" ht="12" hidden="false" customHeight="false" outlineLevel="0" collapsed="false">
      <c r="BS9308" s="96" t="n">
        <f aca="false">BR9308-2.5</f>
        <v>-2.5</v>
      </c>
    </row>
    <row r="9309" customFormat="false" ht="12" hidden="false" customHeight="false" outlineLevel="0" collapsed="false">
      <c r="BS9309" s="96" t="n">
        <f aca="false">BR9309-2.5</f>
        <v>-2.5</v>
      </c>
    </row>
    <row r="9310" customFormat="false" ht="12" hidden="false" customHeight="false" outlineLevel="0" collapsed="false">
      <c r="BS9310" s="96" t="n">
        <f aca="false">BR9310-2.5</f>
        <v>-2.5</v>
      </c>
    </row>
    <row r="9311" customFormat="false" ht="12" hidden="false" customHeight="false" outlineLevel="0" collapsed="false">
      <c r="BS9311" s="96" t="n">
        <f aca="false">BR9311-2.5</f>
        <v>-2.5</v>
      </c>
    </row>
    <row r="9312" customFormat="false" ht="12" hidden="false" customHeight="false" outlineLevel="0" collapsed="false">
      <c r="BS9312" s="96" t="n">
        <f aca="false">BR9312-2.5</f>
        <v>-2.5</v>
      </c>
    </row>
    <row r="9313" customFormat="false" ht="12" hidden="false" customHeight="false" outlineLevel="0" collapsed="false">
      <c r="BS9313" s="96" t="n">
        <f aca="false">BR9313-2.5</f>
        <v>-2.5</v>
      </c>
    </row>
    <row r="9314" customFormat="false" ht="12" hidden="false" customHeight="false" outlineLevel="0" collapsed="false">
      <c r="BS9314" s="96" t="n">
        <f aca="false">BR9314-2.5</f>
        <v>-2.5</v>
      </c>
    </row>
    <row r="9315" customFormat="false" ht="12" hidden="false" customHeight="false" outlineLevel="0" collapsed="false">
      <c r="BS9315" s="96" t="n">
        <f aca="false">BR9315-2.5</f>
        <v>-2.5</v>
      </c>
    </row>
    <row r="9316" customFormat="false" ht="12" hidden="false" customHeight="false" outlineLevel="0" collapsed="false">
      <c r="BS9316" s="96" t="n">
        <f aca="false">BR9316-2.5</f>
        <v>-2.5</v>
      </c>
    </row>
    <row r="9317" customFormat="false" ht="12" hidden="false" customHeight="false" outlineLevel="0" collapsed="false">
      <c r="BS9317" s="96" t="n">
        <f aca="false">BR9317-2.5</f>
        <v>-2.5</v>
      </c>
    </row>
    <row r="9318" customFormat="false" ht="12" hidden="false" customHeight="false" outlineLevel="0" collapsed="false">
      <c r="BS9318" s="96" t="n">
        <f aca="false">BR9318-2.5</f>
        <v>-2.5</v>
      </c>
    </row>
    <row r="9319" customFormat="false" ht="12" hidden="false" customHeight="false" outlineLevel="0" collapsed="false">
      <c r="BS9319" s="96" t="n">
        <f aca="false">BR9319-2.5</f>
        <v>-2.5</v>
      </c>
    </row>
    <row r="9320" customFormat="false" ht="12" hidden="false" customHeight="false" outlineLevel="0" collapsed="false">
      <c r="BS9320" s="96" t="n">
        <f aca="false">BR9320-2.5</f>
        <v>-2.5</v>
      </c>
    </row>
    <row r="9321" customFormat="false" ht="12" hidden="false" customHeight="false" outlineLevel="0" collapsed="false">
      <c r="BS9321" s="96" t="n">
        <f aca="false">BR9321-2.5</f>
        <v>-2.5</v>
      </c>
    </row>
    <row r="9322" customFormat="false" ht="12" hidden="false" customHeight="false" outlineLevel="0" collapsed="false">
      <c r="BS9322" s="96" t="n">
        <f aca="false">BR9322-2.5</f>
        <v>-2.5</v>
      </c>
    </row>
    <row r="9323" customFormat="false" ht="12" hidden="false" customHeight="false" outlineLevel="0" collapsed="false">
      <c r="BS9323" s="96" t="n">
        <f aca="false">BR9323-2.5</f>
        <v>-2.5</v>
      </c>
    </row>
    <row r="9324" customFormat="false" ht="12" hidden="false" customHeight="false" outlineLevel="0" collapsed="false">
      <c r="BS9324" s="96" t="n">
        <f aca="false">BR9324-2.5</f>
        <v>-2.5</v>
      </c>
    </row>
    <row r="9325" customFormat="false" ht="12" hidden="false" customHeight="false" outlineLevel="0" collapsed="false">
      <c r="BS9325" s="96" t="n">
        <f aca="false">BR9325-2.5</f>
        <v>-2.5</v>
      </c>
    </row>
    <row r="9326" customFormat="false" ht="12" hidden="false" customHeight="false" outlineLevel="0" collapsed="false">
      <c r="BS9326" s="96" t="n">
        <f aca="false">BR9326-2.5</f>
        <v>-2.5</v>
      </c>
    </row>
    <row r="9327" customFormat="false" ht="12" hidden="false" customHeight="false" outlineLevel="0" collapsed="false">
      <c r="BS9327" s="96" t="n">
        <f aca="false">BR9327-2.5</f>
        <v>-2.5</v>
      </c>
    </row>
    <row r="9328" customFormat="false" ht="12" hidden="false" customHeight="false" outlineLevel="0" collapsed="false">
      <c r="BS9328" s="96" t="n">
        <f aca="false">BR9328-2.5</f>
        <v>-2.5</v>
      </c>
    </row>
    <row r="9329" customFormat="false" ht="12" hidden="false" customHeight="false" outlineLevel="0" collapsed="false">
      <c r="BS9329" s="96" t="n">
        <f aca="false">BR9329-2.5</f>
        <v>-2.5</v>
      </c>
    </row>
    <row r="9330" customFormat="false" ht="12" hidden="false" customHeight="false" outlineLevel="0" collapsed="false">
      <c r="BS9330" s="96" t="n">
        <f aca="false">BR9330-2.5</f>
        <v>-2.5</v>
      </c>
    </row>
    <row r="9331" customFormat="false" ht="12" hidden="false" customHeight="false" outlineLevel="0" collapsed="false">
      <c r="BS9331" s="96" t="n">
        <f aca="false">BR9331-2.5</f>
        <v>-2.5</v>
      </c>
    </row>
    <row r="9332" customFormat="false" ht="12" hidden="false" customHeight="false" outlineLevel="0" collapsed="false">
      <c r="BS9332" s="96" t="n">
        <f aca="false">BR9332-2.5</f>
        <v>-2.5</v>
      </c>
    </row>
    <row r="9333" customFormat="false" ht="12" hidden="false" customHeight="false" outlineLevel="0" collapsed="false">
      <c r="BS9333" s="96" t="n">
        <f aca="false">BR9333-2.5</f>
        <v>-2.5</v>
      </c>
    </row>
    <row r="9334" customFormat="false" ht="12" hidden="false" customHeight="false" outlineLevel="0" collapsed="false">
      <c r="BS9334" s="96" t="n">
        <f aca="false">BR9334-2.5</f>
        <v>-2.5</v>
      </c>
    </row>
    <row r="9335" customFormat="false" ht="12" hidden="false" customHeight="false" outlineLevel="0" collapsed="false">
      <c r="BS9335" s="96" t="n">
        <f aca="false">BR9335-2.5</f>
        <v>-2.5</v>
      </c>
    </row>
    <row r="9336" customFormat="false" ht="12" hidden="false" customHeight="false" outlineLevel="0" collapsed="false">
      <c r="BS9336" s="96" t="n">
        <f aca="false">BR9336-2.5</f>
        <v>-2.5</v>
      </c>
    </row>
    <row r="9337" customFormat="false" ht="12" hidden="false" customHeight="false" outlineLevel="0" collapsed="false">
      <c r="BS9337" s="96" t="n">
        <f aca="false">BR9337-2.5</f>
        <v>-2.5</v>
      </c>
    </row>
    <row r="9338" customFormat="false" ht="12" hidden="false" customHeight="false" outlineLevel="0" collapsed="false">
      <c r="BS9338" s="96" t="n">
        <f aca="false">BR9338-2.5</f>
        <v>-2.5</v>
      </c>
    </row>
    <row r="9339" customFormat="false" ht="12" hidden="false" customHeight="false" outlineLevel="0" collapsed="false">
      <c r="BS9339" s="96" t="n">
        <f aca="false">BR9339-2.5</f>
        <v>-2.5</v>
      </c>
    </row>
    <row r="9340" customFormat="false" ht="12" hidden="false" customHeight="false" outlineLevel="0" collapsed="false">
      <c r="BS9340" s="96" t="n">
        <f aca="false">BR9340-2.5</f>
        <v>-2.5</v>
      </c>
    </row>
    <row r="9341" customFormat="false" ht="12" hidden="false" customHeight="false" outlineLevel="0" collapsed="false">
      <c r="BS9341" s="96" t="n">
        <f aca="false">BR9341-2.5</f>
        <v>-2.5</v>
      </c>
    </row>
    <row r="9342" customFormat="false" ht="12" hidden="false" customHeight="false" outlineLevel="0" collapsed="false">
      <c r="BS9342" s="96" t="n">
        <f aca="false">BR9342-2.5</f>
        <v>-2.5</v>
      </c>
    </row>
    <row r="9343" customFormat="false" ht="12" hidden="false" customHeight="false" outlineLevel="0" collapsed="false">
      <c r="BS9343" s="96" t="n">
        <f aca="false">BR9343-2.5</f>
        <v>-2.5</v>
      </c>
    </row>
    <row r="9344" customFormat="false" ht="12" hidden="false" customHeight="false" outlineLevel="0" collapsed="false">
      <c r="BS9344" s="96" t="n">
        <f aca="false">BR9344-2.5</f>
        <v>-2.5</v>
      </c>
    </row>
    <row r="9345" customFormat="false" ht="12" hidden="false" customHeight="false" outlineLevel="0" collapsed="false">
      <c r="BS9345" s="96" t="n">
        <f aca="false">BR9345-2.5</f>
        <v>-2.5</v>
      </c>
    </row>
    <row r="9346" customFormat="false" ht="12" hidden="false" customHeight="false" outlineLevel="0" collapsed="false">
      <c r="BS9346" s="96" t="n">
        <f aca="false">BR9346-2.5</f>
        <v>-2.5</v>
      </c>
    </row>
    <row r="9347" customFormat="false" ht="12" hidden="false" customHeight="false" outlineLevel="0" collapsed="false">
      <c r="BS9347" s="96" t="n">
        <f aca="false">BR9347-2.5</f>
        <v>-2.5</v>
      </c>
    </row>
    <row r="9348" customFormat="false" ht="12" hidden="false" customHeight="false" outlineLevel="0" collapsed="false">
      <c r="BS9348" s="96" t="n">
        <f aca="false">BR9348-2.5</f>
        <v>-2.5</v>
      </c>
    </row>
    <row r="9349" customFormat="false" ht="12" hidden="false" customHeight="false" outlineLevel="0" collapsed="false">
      <c r="BS9349" s="96" t="n">
        <f aca="false">BR9349-2.5</f>
        <v>-2.5</v>
      </c>
    </row>
    <row r="9350" customFormat="false" ht="12" hidden="false" customHeight="false" outlineLevel="0" collapsed="false">
      <c r="BS9350" s="96" t="n">
        <f aca="false">BR9350-2.5</f>
        <v>-2.5</v>
      </c>
    </row>
    <row r="9351" customFormat="false" ht="12" hidden="false" customHeight="false" outlineLevel="0" collapsed="false">
      <c r="BS9351" s="96" t="n">
        <f aca="false">BR9351-2.5</f>
        <v>-2.5</v>
      </c>
    </row>
    <row r="9352" customFormat="false" ht="12" hidden="false" customHeight="false" outlineLevel="0" collapsed="false">
      <c r="BS9352" s="96" t="n">
        <f aca="false">BR9352-2.5</f>
        <v>-2.5</v>
      </c>
    </row>
    <row r="9353" customFormat="false" ht="12" hidden="false" customHeight="false" outlineLevel="0" collapsed="false">
      <c r="BS9353" s="96" t="n">
        <f aca="false">BR9353-2.5</f>
        <v>-2.5</v>
      </c>
    </row>
    <row r="9354" customFormat="false" ht="12" hidden="false" customHeight="false" outlineLevel="0" collapsed="false">
      <c r="BS9354" s="96" t="n">
        <f aca="false">BR9354-2.5</f>
        <v>-2.5</v>
      </c>
    </row>
    <row r="9355" customFormat="false" ht="12" hidden="false" customHeight="false" outlineLevel="0" collapsed="false">
      <c r="BS9355" s="96" t="n">
        <f aca="false">BR9355-2.5</f>
        <v>-2.5</v>
      </c>
    </row>
    <row r="9356" customFormat="false" ht="12" hidden="false" customHeight="false" outlineLevel="0" collapsed="false">
      <c r="BS9356" s="96" t="n">
        <f aca="false">BR9356-2.5</f>
        <v>-2.5</v>
      </c>
    </row>
    <row r="9357" customFormat="false" ht="12" hidden="false" customHeight="false" outlineLevel="0" collapsed="false">
      <c r="BS9357" s="96" t="n">
        <f aca="false">BR9357-2.5</f>
        <v>-2.5</v>
      </c>
    </row>
    <row r="9358" customFormat="false" ht="12" hidden="false" customHeight="false" outlineLevel="0" collapsed="false">
      <c r="BS9358" s="96" t="n">
        <f aca="false">BR9358-2.5</f>
        <v>-2.5</v>
      </c>
    </row>
    <row r="9359" customFormat="false" ht="12" hidden="false" customHeight="false" outlineLevel="0" collapsed="false">
      <c r="BS9359" s="96" t="n">
        <f aca="false">BR9359-2.5</f>
        <v>-2.5</v>
      </c>
    </row>
    <row r="9360" customFormat="false" ht="12" hidden="false" customHeight="false" outlineLevel="0" collapsed="false">
      <c r="BS9360" s="96" t="n">
        <f aca="false">BR9360-2.5</f>
        <v>-2.5</v>
      </c>
    </row>
    <row r="9361" customFormat="false" ht="12" hidden="false" customHeight="false" outlineLevel="0" collapsed="false">
      <c r="BS9361" s="96" t="n">
        <f aca="false">BR9361-2.5</f>
        <v>-2.5</v>
      </c>
    </row>
    <row r="9362" customFormat="false" ht="12" hidden="false" customHeight="false" outlineLevel="0" collapsed="false">
      <c r="BS9362" s="96" t="n">
        <f aca="false">BR9362-2.5</f>
        <v>-2.5</v>
      </c>
    </row>
    <row r="9363" customFormat="false" ht="12" hidden="false" customHeight="false" outlineLevel="0" collapsed="false">
      <c r="BS9363" s="96" t="n">
        <f aca="false">BR9363-2.5</f>
        <v>-2.5</v>
      </c>
    </row>
    <row r="9364" customFormat="false" ht="12" hidden="false" customHeight="false" outlineLevel="0" collapsed="false">
      <c r="BS9364" s="96" t="n">
        <f aca="false">BR9364-2.5</f>
        <v>-2.5</v>
      </c>
    </row>
    <row r="9365" customFormat="false" ht="12" hidden="false" customHeight="false" outlineLevel="0" collapsed="false">
      <c r="BS9365" s="96" t="n">
        <f aca="false">BR9365-2.5</f>
        <v>-2.5</v>
      </c>
    </row>
    <row r="9366" customFormat="false" ht="12" hidden="false" customHeight="false" outlineLevel="0" collapsed="false">
      <c r="BS9366" s="96" t="n">
        <f aca="false">BR9366-2.5</f>
        <v>-2.5</v>
      </c>
    </row>
    <row r="9367" customFormat="false" ht="12" hidden="false" customHeight="false" outlineLevel="0" collapsed="false">
      <c r="BS9367" s="96" t="n">
        <f aca="false">BR9367-2.5</f>
        <v>-2.5</v>
      </c>
    </row>
    <row r="9368" customFormat="false" ht="12" hidden="false" customHeight="false" outlineLevel="0" collapsed="false">
      <c r="BS9368" s="96" t="n">
        <f aca="false">BR9368-2.5</f>
        <v>-2.5</v>
      </c>
    </row>
    <row r="9369" customFormat="false" ht="12" hidden="false" customHeight="false" outlineLevel="0" collapsed="false">
      <c r="BS9369" s="96" t="n">
        <f aca="false">BR9369-2.5</f>
        <v>-2.5</v>
      </c>
    </row>
    <row r="9370" customFormat="false" ht="12" hidden="false" customHeight="false" outlineLevel="0" collapsed="false">
      <c r="BS9370" s="96" t="n">
        <f aca="false">BR9370-2.5</f>
        <v>-2.5</v>
      </c>
    </row>
    <row r="9371" customFormat="false" ht="12" hidden="false" customHeight="false" outlineLevel="0" collapsed="false">
      <c r="BS9371" s="96" t="n">
        <f aca="false">BR9371-2.5</f>
        <v>-2.5</v>
      </c>
    </row>
    <row r="9372" customFormat="false" ht="12" hidden="false" customHeight="false" outlineLevel="0" collapsed="false">
      <c r="BS9372" s="96" t="n">
        <f aca="false">BR9372-2.5</f>
        <v>-2.5</v>
      </c>
    </row>
    <row r="9373" customFormat="false" ht="12" hidden="false" customHeight="false" outlineLevel="0" collapsed="false">
      <c r="BS9373" s="96" t="n">
        <f aca="false">BR9373-2.5</f>
        <v>-2.5</v>
      </c>
    </row>
    <row r="9374" customFormat="false" ht="12" hidden="false" customHeight="false" outlineLevel="0" collapsed="false">
      <c r="BS9374" s="96" t="n">
        <f aca="false">BR9374-2.5</f>
        <v>-2.5</v>
      </c>
    </row>
    <row r="9375" customFormat="false" ht="12" hidden="false" customHeight="false" outlineLevel="0" collapsed="false">
      <c r="BS9375" s="96" t="n">
        <f aca="false">BR9375-2.5</f>
        <v>-2.5</v>
      </c>
    </row>
    <row r="9376" customFormat="false" ht="12" hidden="false" customHeight="false" outlineLevel="0" collapsed="false">
      <c r="BS9376" s="96" t="n">
        <f aca="false">BR9376-2.5</f>
        <v>-2.5</v>
      </c>
    </row>
    <row r="9377" customFormat="false" ht="12" hidden="false" customHeight="false" outlineLevel="0" collapsed="false">
      <c r="BS9377" s="96" t="n">
        <f aca="false">BR9377-2.5</f>
        <v>-2.5</v>
      </c>
    </row>
    <row r="9378" customFormat="false" ht="12" hidden="false" customHeight="false" outlineLevel="0" collapsed="false">
      <c r="BS9378" s="96" t="n">
        <f aca="false">BR9378-2.5</f>
        <v>-2.5</v>
      </c>
    </row>
    <row r="9379" customFormat="false" ht="12" hidden="false" customHeight="false" outlineLevel="0" collapsed="false">
      <c r="BS9379" s="96" t="n">
        <f aca="false">BR9379-2.5</f>
        <v>-2.5</v>
      </c>
    </row>
    <row r="9380" customFormat="false" ht="12" hidden="false" customHeight="false" outlineLevel="0" collapsed="false">
      <c r="BS9380" s="96" t="n">
        <f aca="false">BR9380-2.5</f>
        <v>-2.5</v>
      </c>
    </row>
    <row r="9381" customFormat="false" ht="12" hidden="false" customHeight="false" outlineLevel="0" collapsed="false">
      <c r="BS9381" s="96" t="n">
        <f aca="false">BR9381-2.5</f>
        <v>-2.5</v>
      </c>
    </row>
    <row r="9382" customFormat="false" ht="12" hidden="false" customHeight="false" outlineLevel="0" collapsed="false">
      <c r="BS9382" s="96" t="n">
        <f aca="false">BR9382-2.5</f>
        <v>-2.5</v>
      </c>
    </row>
    <row r="9383" customFormat="false" ht="12" hidden="false" customHeight="false" outlineLevel="0" collapsed="false">
      <c r="BS9383" s="96" t="n">
        <f aca="false">BR9383-2.5</f>
        <v>-2.5</v>
      </c>
    </row>
    <row r="9384" customFormat="false" ht="12" hidden="false" customHeight="false" outlineLevel="0" collapsed="false">
      <c r="BS9384" s="96" t="n">
        <f aca="false">BR9384-2.5</f>
        <v>-2.5</v>
      </c>
    </row>
    <row r="9385" customFormat="false" ht="12" hidden="false" customHeight="false" outlineLevel="0" collapsed="false">
      <c r="BS9385" s="96" t="n">
        <f aca="false">BR9385-2.5</f>
        <v>-2.5</v>
      </c>
    </row>
    <row r="9386" customFormat="false" ht="12" hidden="false" customHeight="false" outlineLevel="0" collapsed="false">
      <c r="BS9386" s="96" t="n">
        <f aca="false">BR9386-2.5</f>
        <v>-2.5</v>
      </c>
    </row>
    <row r="9387" customFormat="false" ht="12" hidden="false" customHeight="false" outlineLevel="0" collapsed="false">
      <c r="BS9387" s="96" t="n">
        <f aca="false">BR9387-2.5</f>
        <v>-2.5</v>
      </c>
    </row>
    <row r="9388" customFormat="false" ht="12" hidden="false" customHeight="false" outlineLevel="0" collapsed="false">
      <c r="BS9388" s="96" t="n">
        <f aca="false">BR9388-2.5</f>
        <v>-2.5</v>
      </c>
    </row>
    <row r="9389" customFormat="false" ht="12" hidden="false" customHeight="false" outlineLevel="0" collapsed="false">
      <c r="BS9389" s="96" t="n">
        <f aca="false">BR9389-2.5</f>
        <v>-2.5</v>
      </c>
    </row>
    <row r="9390" customFormat="false" ht="12" hidden="false" customHeight="false" outlineLevel="0" collapsed="false">
      <c r="BS9390" s="96" t="n">
        <f aca="false">BR9390-2.5</f>
        <v>-2.5</v>
      </c>
    </row>
    <row r="9391" customFormat="false" ht="12" hidden="false" customHeight="false" outlineLevel="0" collapsed="false">
      <c r="BS9391" s="96" t="n">
        <f aca="false">BR9391-2.5</f>
        <v>-2.5</v>
      </c>
    </row>
    <row r="9392" customFormat="false" ht="12" hidden="false" customHeight="false" outlineLevel="0" collapsed="false">
      <c r="BS9392" s="96" t="n">
        <f aca="false">BR9392-2.5</f>
        <v>-2.5</v>
      </c>
    </row>
    <row r="9393" customFormat="false" ht="12" hidden="false" customHeight="false" outlineLevel="0" collapsed="false">
      <c r="BS9393" s="96" t="n">
        <f aca="false">BR9393-2.5</f>
        <v>-2.5</v>
      </c>
    </row>
    <row r="9394" customFormat="false" ht="12" hidden="false" customHeight="false" outlineLevel="0" collapsed="false">
      <c r="BS9394" s="96" t="n">
        <f aca="false">BR9394-2.5</f>
        <v>-2.5</v>
      </c>
    </row>
    <row r="9395" customFormat="false" ht="12" hidden="false" customHeight="false" outlineLevel="0" collapsed="false">
      <c r="BS9395" s="96" t="n">
        <f aca="false">BR9395-2.5</f>
        <v>-2.5</v>
      </c>
    </row>
    <row r="9396" customFormat="false" ht="12" hidden="false" customHeight="false" outlineLevel="0" collapsed="false">
      <c r="BS9396" s="96" t="n">
        <f aca="false">BR9396-2.5</f>
        <v>-2.5</v>
      </c>
    </row>
    <row r="9397" customFormat="false" ht="12" hidden="false" customHeight="false" outlineLevel="0" collapsed="false">
      <c r="BS9397" s="96" t="n">
        <f aca="false">BR9397-2.5</f>
        <v>-2.5</v>
      </c>
    </row>
    <row r="9398" customFormat="false" ht="12" hidden="false" customHeight="false" outlineLevel="0" collapsed="false">
      <c r="BS9398" s="96" t="n">
        <f aca="false">BR9398-2.5</f>
        <v>-2.5</v>
      </c>
    </row>
    <row r="9399" customFormat="false" ht="12" hidden="false" customHeight="false" outlineLevel="0" collapsed="false">
      <c r="BS9399" s="96" t="n">
        <f aca="false">BR9399-2.5</f>
        <v>-2.5</v>
      </c>
    </row>
    <row r="9400" customFormat="false" ht="12" hidden="false" customHeight="false" outlineLevel="0" collapsed="false">
      <c r="BS9400" s="96" t="n">
        <f aca="false">BR9400-2.5</f>
        <v>-2.5</v>
      </c>
    </row>
    <row r="9401" customFormat="false" ht="12" hidden="false" customHeight="false" outlineLevel="0" collapsed="false">
      <c r="BS9401" s="96" t="n">
        <f aca="false">BR9401-2.5</f>
        <v>-2.5</v>
      </c>
    </row>
    <row r="9402" customFormat="false" ht="12" hidden="false" customHeight="false" outlineLevel="0" collapsed="false">
      <c r="BS9402" s="96" t="n">
        <f aca="false">BR9402-2.5</f>
        <v>-2.5</v>
      </c>
    </row>
    <row r="9403" customFormat="false" ht="12" hidden="false" customHeight="false" outlineLevel="0" collapsed="false">
      <c r="BS9403" s="96" t="n">
        <f aca="false">BR9403-2.5</f>
        <v>-2.5</v>
      </c>
    </row>
    <row r="9404" customFormat="false" ht="12" hidden="false" customHeight="false" outlineLevel="0" collapsed="false">
      <c r="BS9404" s="96" t="n">
        <f aca="false">BR9404-2.5</f>
        <v>-2.5</v>
      </c>
    </row>
    <row r="9405" customFormat="false" ht="12" hidden="false" customHeight="false" outlineLevel="0" collapsed="false">
      <c r="BS9405" s="96" t="n">
        <f aca="false">BR9405-2.5</f>
        <v>-2.5</v>
      </c>
    </row>
    <row r="9406" customFormat="false" ht="12" hidden="false" customHeight="false" outlineLevel="0" collapsed="false">
      <c r="BS9406" s="96" t="n">
        <f aca="false">BR9406-2.5</f>
        <v>-2.5</v>
      </c>
    </row>
    <row r="9407" customFormat="false" ht="12" hidden="false" customHeight="false" outlineLevel="0" collapsed="false">
      <c r="BS9407" s="96" t="n">
        <f aca="false">BR9407-2.5</f>
        <v>-2.5</v>
      </c>
    </row>
    <row r="9408" customFormat="false" ht="12" hidden="false" customHeight="false" outlineLevel="0" collapsed="false">
      <c r="BS9408" s="96" t="n">
        <f aca="false">BR9408-2.5</f>
        <v>-2.5</v>
      </c>
    </row>
    <row r="9409" customFormat="false" ht="12" hidden="false" customHeight="false" outlineLevel="0" collapsed="false">
      <c r="BS9409" s="96" t="n">
        <f aca="false">BR9409-2.5</f>
        <v>-2.5</v>
      </c>
    </row>
    <row r="9410" customFormat="false" ht="12" hidden="false" customHeight="false" outlineLevel="0" collapsed="false">
      <c r="BS9410" s="96" t="n">
        <f aca="false">BR9410-2.5</f>
        <v>-2.5</v>
      </c>
    </row>
    <row r="9411" customFormat="false" ht="12" hidden="false" customHeight="false" outlineLevel="0" collapsed="false">
      <c r="BS9411" s="96" t="n">
        <f aca="false">BR9411-2.5</f>
        <v>-2.5</v>
      </c>
    </row>
    <row r="9412" customFormat="false" ht="12" hidden="false" customHeight="false" outlineLevel="0" collapsed="false">
      <c r="BS9412" s="96" t="n">
        <f aca="false">BR9412-2.5</f>
        <v>-2.5</v>
      </c>
    </row>
    <row r="9413" customFormat="false" ht="12" hidden="false" customHeight="false" outlineLevel="0" collapsed="false">
      <c r="BS9413" s="96" t="n">
        <f aca="false">BR9413-2.5</f>
        <v>-2.5</v>
      </c>
    </row>
    <row r="9414" customFormat="false" ht="12" hidden="false" customHeight="false" outlineLevel="0" collapsed="false">
      <c r="BS9414" s="96" t="n">
        <f aca="false">BR9414-2.5</f>
        <v>-2.5</v>
      </c>
    </row>
    <row r="9415" customFormat="false" ht="12" hidden="false" customHeight="false" outlineLevel="0" collapsed="false">
      <c r="BS9415" s="96" t="n">
        <f aca="false">BR9415-2.5</f>
        <v>-2.5</v>
      </c>
    </row>
    <row r="9416" customFormat="false" ht="12" hidden="false" customHeight="false" outlineLevel="0" collapsed="false">
      <c r="BS9416" s="96" t="n">
        <f aca="false">BR9416-2.5</f>
        <v>-2.5</v>
      </c>
    </row>
    <row r="9417" customFormat="false" ht="12" hidden="false" customHeight="false" outlineLevel="0" collapsed="false">
      <c r="BS9417" s="96" t="n">
        <f aca="false">BR9417-2.5</f>
        <v>-2.5</v>
      </c>
    </row>
    <row r="9418" customFormat="false" ht="12" hidden="false" customHeight="false" outlineLevel="0" collapsed="false">
      <c r="BS9418" s="96" t="n">
        <f aca="false">BR9418-2.5</f>
        <v>-2.5</v>
      </c>
    </row>
    <row r="9419" customFormat="false" ht="12" hidden="false" customHeight="false" outlineLevel="0" collapsed="false">
      <c r="BS9419" s="96" t="n">
        <f aca="false">BR9419-2.5</f>
        <v>-2.5</v>
      </c>
    </row>
    <row r="9420" customFormat="false" ht="12" hidden="false" customHeight="false" outlineLevel="0" collapsed="false">
      <c r="BS9420" s="96" t="n">
        <f aca="false">BR9420-2.5</f>
        <v>-2.5</v>
      </c>
    </row>
    <row r="9421" customFormat="false" ht="12" hidden="false" customHeight="false" outlineLevel="0" collapsed="false">
      <c r="BS9421" s="96" t="n">
        <f aca="false">BR9421-2.5</f>
        <v>-2.5</v>
      </c>
    </row>
    <row r="9422" customFormat="false" ht="12" hidden="false" customHeight="false" outlineLevel="0" collapsed="false">
      <c r="BS9422" s="96" t="n">
        <f aca="false">BR9422-2.5</f>
        <v>-2.5</v>
      </c>
    </row>
    <row r="9423" customFormat="false" ht="12" hidden="false" customHeight="false" outlineLevel="0" collapsed="false">
      <c r="BS9423" s="96" t="n">
        <f aca="false">BR9423-2.5</f>
        <v>-2.5</v>
      </c>
    </row>
    <row r="9424" customFormat="false" ht="12" hidden="false" customHeight="false" outlineLevel="0" collapsed="false">
      <c r="BS9424" s="96" t="n">
        <f aca="false">BR9424-2.5</f>
        <v>-2.5</v>
      </c>
    </row>
    <row r="9425" customFormat="false" ht="12" hidden="false" customHeight="false" outlineLevel="0" collapsed="false">
      <c r="BS9425" s="96" t="n">
        <f aca="false">BR9425-2.5</f>
        <v>-2.5</v>
      </c>
    </row>
    <row r="9426" customFormat="false" ht="12" hidden="false" customHeight="false" outlineLevel="0" collapsed="false">
      <c r="BS9426" s="96" t="n">
        <f aca="false">BR9426-2.5</f>
        <v>-2.5</v>
      </c>
    </row>
    <row r="9427" customFormat="false" ht="12" hidden="false" customHeight="false" outlineLevel="0" collapsed="false">
      <c r="BS9427" s="96" t="n">
        <f aca="false">BR9427-2.5</f>
        <v>-2.5</v>
      </c>
    </row>
    <row r="9428" customFormat="false" ht="12" hidden="false" customHeight="false" outlineLevel="0" collapsed="false">
      <c r="BS9428" s="96" t="n">
        <f aca="false">BR9428-2.5</f>
        <v>-2.5</v>
      </c>
    </row>
    <row r="9429" customFormat="false" ht="12" hidden="false" customHeight="false" outlineLevel="0" collapsed="false">
      <c r="BS9429" s="96" t="n">
        <f aca="false">BR9429-2.5</f>
        <v>-2.5</v>
      </c>
    </row>
    <row r="9430" customFormat="false" ht="12" hidden="false" customHeight="false" outlineLevel="0" collapsed="false">
      <c r="BS9430" s="96" t="n">
        <f aca="false">BR9430-2.5</f>
        <v>-2.5</v>
      </c>
    </row>
    <row r="9431" customFormat="false" ht="12" hidden="false" customHeight="false" outlineLevel="0" collapsed="false">
      <c r="BS9431" s="96" t="n">
        <f aca="false">BR9431-2.5</f>
        <v>-2.5</v>
      </c>
    </row>
    <row r="9432" customFormat="false" ht="12" hidden="false" customHeight="false" outlineLevel="0" collapsed="false">
      <c r="BS9432" s="96" t="n">
        <f aca="false">BR9432-2.5</f>
        <v>-2.5</v>
      </c>
    </row>
    <row r="9433" customFormat="false" ht="12" hidden="false" customHeight="false" outlineLevel="0" collapsed="false">
      <c r="BS9433" s="96" t="n">
        <f aca="false">BR9433-2.5</f>
        <v>-2.5</v>
      </c>
    </row>
    <row r="9434" customFormat="false" ht="12" hidden="false" customHeight="false" outlineLevel="0" collapsed="false">
      <c r="BS9434" s="96" t="n">
        <f aca="false">BR9434-2.5</f>
        <v>-2.5</v>
      </c>
    </row>
    <row r="9435" customFormat="false" ht="12" hidden="false" customHeight="false" outlineLevel="0" collapsed="false">
      <c r="BS9435" s="96" t="n">
        <f aca="false">BR9435-2.5</f>
        <v>-2.5</v>
      </c>
    </row>
    <row r="9436" customFormat="false" ht="12" hidden="false" customHeight="false" outlineLevel="0" collapsed="false">
      <c r="BS9436" s="96" t="n">
        <f aca="false">BR9436-2.5</f>
        <v>-2.5</v>
      </c>
    </row>
    <row r="9437" customFormat="false" ht="12" hidden="false" customHeight="false" outlineLevel="0" collapsed="false">
      <c r="BS9437" s="96" t="n">
        <f aca="false">BR9437-2.5</f>
        <v>-2.5</v>
      </c>
    </row>
    <row r="9438" customFormat="false" ht="12" hidden="false" customHeight="false" outlineLevel="0" collapsed="false">
      <c r="BS9438" s="96" t="n">
        <f aca="false">BR9438-2.5</f>
        <v>-2.5</v>
      </c>
    </row>
    <row r="9439" customFormat="false" ht="12" hidden="false" customHeight="false" outlineLevel="0" collapsed="false">
      <c r="BS9439" s="96" t="n">
        <f aca="false">BR9439-2.5</f>
        <v>-2.5</v>
      </c>
    </row>
    <row r="9440" customFormat="false" ht="12" hidden="false" customHeight="false" outlineLevel="0" collapsed="false">
      <c r="BS9440" s="96" t="n">
        <f aca="false">BR9440-2.5</f>
        <v>-2.5</v>
      </c>
    </row>
    <row r="9441" customFormat="false" ht="12" hidden="false" customHeight="false" outlineLevel="0" collapsed="false">
      <c r="BS9441" s="96" t="n">
        <f aca="false">BR9441-2.5</f>
        <v>-2.5</v>
      </c>
    </row>
    <row r="9442" customFormat="false" ht="12" hidden="false" customHeight="false" outlineLevel="0" collapsed="false">
      <c r="BS9442" s="96" t="n">
        <f aca="false">BR9442-2.5</f>
        <v>-2.5</v>
      </c>
    </row>
    <row r="9443" customFormat="false" ht="12" hidden="false" customHeight="false" outlineLevel="0" collapsed="false">
      <c r="BS9443" s="96" t="n">
        <f aca="false">BR9443-2.5</f>
        <v>-2.5</v>
      </c>
    </row>
    <row r="9444" customFormat="false" ht="12" hidden="false" customHeight="false" outlineLevel="0" collapsed="false">
      <c r="BS9444" s="96" t="n">
        <f aca="false">BR9444-2.5</f>
        <v>-2.5</v>
      </c>
    </row>
    <row r="9445" customFormat="false" ht="12" hidden="false" customHeight="false" outlineLevel="0" collapsed="false">
      <c r="BS9445" s="96" t="n">
        <f aca="false">BR9445-2.5</f>
        <v>-2.5</v>
      </c>
    </row>
    <row r="9446" customFormat="false" ht="12" hidden="false" customHeight="false" outlineLevel="0" collapsed="false">
      <c r="BS9446" s="96" t="n">
        <f aca="false">BR9446-2.5</f>
        <v>-2.5</v>
      </c>
    </row>
    <row r="9447" customFormat="false" ht="12" hidden="false" customHeight="false" outlineLevel="0" collapsed="false">
      <c r="BS9447" s="96" t="n">
        <f aca="false">BR9447-2.5</f>
        <v>-2.5</v>
      </c>
    </row>
    <row r="9448" customFormat="false" ht="12" hidden="false" customHeight="false" outlineLevel="0" collapsed="false">
      <c r="BS9448" s="96" t="n">
        <f aca="false">BR9448-2.5</f>
        <v>-2.5</v>
      </c>
    </row>
    <row r="9449" customFormat="false" ht="12" hidden="false" customHeight="false" outlineLevel="0" collapsed="false">
      <c r="BS9449" s="96" t="n">
        <f aca="false">BR9449-2.5</f>
        <v>-2.5</v>
      </c>
    </row>
    <row r="9450" customFormat="false" ht="12" hidden="false" customHeight="false" outlineLevel="0" collapsed="false">
      <c r="BS9450" s="96" t="n">
        <f aca="false">BR9450-2.5</f>
        <v>-2.5</v>
      </c>
    </row>
    <row r="9451" customFormat="false" ht="12" hidden="false" customHeight="false" outlineLevel="0" collapsed="false">
      <c r="BS9451" s="96" t="n">
        <f aca="false">BR9451-2.5</f>
        <v>-2.5</v>
      </c>
    </row>
    <row r="9452" customFormat="false" ht="12" hidden="false" customHeight="false" outlineLevel="0" collapsed="false">
      <c r="BS9452" s="96" t="n">
        <f aca="false">BR9452-2.5</f>
        <v>-2.5</v>
      </c>
    </row>
    <row r="9453" customFormat="false" ht="12" hidden="false" customHeight="false" outlineLevel="0" collapsed="false">
      <c r="BS9453" s="96" t="n">
        <f aca="false">BR9453-2.5</f>
        <v>-2.5</v>
      </c>
    </row>
    <row r="9454" customFormat="false" ht="12" hidden="false" customHeight="false" outlineLevel="0" collapsed="false">
      <c r="BS9454" s="96" t="n">
        <f aca="false">BR9454-2.5</f>
        <v>-2.5</v>
      </c>
    </row>
    <row r="9455" customFormat="false" ht="12" hidden="false" customHeight="false" outlineLevel="0" collapsed="false">
      <c r="BS9455" s="96" t="n">
        <f aca="false">BR9455-2.5</f>
        <v>-2.5</v>
      </c>
    </row>
    <row r="9456" customFormat="false" ht="12" hidden="false" customHeight="false" outlineLevel="0" collapsed="false">
      <c r="BS9456" s="96" t="n">
        <f aca="false">BR9456-2.5</f>
        <v>-2.5</v>
      </c>
    </row>
    <row r="9457" customFormat="false" ht="12" hidden="false" customHeight="false" outlineLevel="0" collapsed="false">
      <c r="BS9457" s="96" t="n">
        <f aca="false">BR9457-2.5</f>
        <v>-2.5</v>
      </c>
    </row>
    <row r="9458" customFormat="false" ht="12" hidden="false" customHeight="false" outlineLevel="0" collapsed="false">
      <c r="BS9458" s="96" t="n">
        <f aca="false">BR9458-2.5</f>
        <v>-2.5</v>
      </c>
    </row>
    <row r="9459" customFormat="false" ht="12" hidden="false" customHeight="false" outlineLevel="0" collapsed="false">
      <c r="BS9459" s="96" t="n">
        <f aca="false">BR9459-2.5</f>
        <v>-2.5</v>
      </c>
    </row>
    <row r="9460" customFormat="false" ht="12" hidden="false" customHeight="false" outlineLevel="0" collapsed="false">
      <c r="BS9460" s="96" t="n">
        <f aca="false">BR9460-2.5</f>
        <v>-2.5</v>
      </c>
    </row>
    <row r="9461" customFormat="false" ht="12" hidden="false" customHeight="false" outlineLevel="0" collapsed="false">
      <c r="BS9461" s="96" t="n">
        <f aca="false">BR9461-2.5</f>
        <v>-2.5</v>
      </c>
    </row>
    <row r="9462" customFormat="false" ht="12" hidden="false" customHeight="false" outlineLevel="0" collapsed="false">
      <c r="BS9462" s="96" t="n">
        <f aca="false">BR9462-2.5</f>
        <v>-2.5</v>
      </c>
    </row>
    <row r="9463" customFormat="false" ht="12" hidden="false" customHeight="false" outlineLevel="0" collapsed="false">
      <c r="BS9463" s="96" t="n">
        <f aca="false">BR9463-2.5</f>
        <v>-2.5</v>
      </c>
    </row>
    <row r="9464" customFormat="false" ht="12" hidden="false" customHeight="false" outlineLevel="0" collapsed="false">
      <c r="BS9464" s="96" t="n">
        <f aca="false">BR9464-2.5</f>
        <v>-2.5</v>
      </c>
    </row>
    <row r="9465" customFormat="false" ht="12" hidden="false" customHeight="false" outlineLevel="0" collapsed="false">
      <c r="BS9465" s="96" t="n">
        <f aca="false">BR9465-2.5</f>
        <v>-2.5</v>
      </c>
    </row>
    <row r="9466" customFormat="false" ht="12" hidden="false" customHeight="false" outlineLevel="0" collapsed="false">
      <c r="BS9466" s="96" t="n">
        <f aca="false">BR9466-2.5</f>
        <v>-2.5</v>
      </c>
    </row>
    <row r="9467" customFormat="false" ht="12" hidden="false" customHeight="false" outlineLevel="0" collapsed="false">
      <c r="BS9467" s="96" t="n">
        <f aca="false">BR9467-2.5</f>
        <v>-2.5</v>
      </c>
    </row>
    <row r="9468" customFormat="false" ht="12" hidden="false" customHeight="false" outlineLevel="0" collapsed="false">
      <c r="BS9468" s="96" t="n">
        <f aca="false">BR9468-2.5</f>
        <v>-2.5</v>
      </c>
    </row>
    <row r="9469" customFormat="false" ht="12" hidden="false" customHeight="false" outlineLevel="0" collapsed="false">
      <c r="BS9469" s="96" t="n">
        <f aca="false">BR9469-2.5</f>
        <v>-2.5</v>
      </c>
    </row>
    <row r="9470" customFormat="false" ht="12" hidden="false" customHeight="false" outlineLevel="0" collapsed="false">
      <c r="BS9470" s="96" t="n">
        <f aca="false">BR9470-2.5</f>
        <v>-2.5</v>
      </c>
    </row>
    <row r="9471" customFormat="false" ht="12" hidden="false" customHeight="false" outlineLevel="0" collapsed="false">
      <c r="BS9471" s="96" t="n">
        <f aca="false">BR9471-2.5</f>
        <v>-2.5</v>
      </c>
    </row>
    <row r="9472" customFormat="false" ht="12" hidden="false" customHeight="false" outlineLevel="0" collapsed="false">
      <c r="BS9472" s="96" t="n">
        <f aca="false">BR9472-2.5</f>
        <v>-2.5</v>
      </c>
    </row>
    <row r="9473" customFormat="false" ht="12" hidden="false" customHeight="false" outlineLevel="0" collapsed="false">
      <c r="BS9473" s="96" t="n">
        <f aca="false">BR9473-2.5</f>
        <v>-2.5</v>
      </c>
    </row>
    <row r="9474" customFormat="false" ht="12" hidden="false" customHeight="false" outlineLevel="0" collapsed="false">
      <c r="BS9474" s="96" t="n">
        <f aca="false">BR9474-2.5</f>
        <v>-2.5</v>
      </c>
    </row>
    <row r="9475" customFormat="false" ht="12" hidden="false" customHeight="false" outlineLevel="0" collapsed="false">
      <c r="BS9475" s="96" t="n">
        <f aca="false">BR9475-2.5</f>
        <v>-2.5</v>
      </c>
    </row>
    <row r="9476" customFormat="false" ht="12" hidden="false" customHeight="false" outlineLevel="0" collapsed="false">
      <c r="BS9476" s="96" t="n">
        <f aca="false">BR9476-2.5</f>
        <v>-2.5</v>
      </c>
    </row>
    <row r="9477" customFormat="false" ht="12" hidden="false" customHeight="false" outlineLevel="0" collapsed="false">
      <c r="BS9477" s="96" t="n">
        <f aca="false">BR9477-2.5</f>
        <v>-2.5</v>
      </c>
    </row>
    <row r="9478" customFormat="false" ht="12" hidden="false" customHeight="false" outlineLevel="0" collapsed="false">
      <c r="BS9478" s="96" t="n">
        <f aca="false">BR9478-2.5</f>
        <v>-2.5</v>
      </c>
    </row>
    <row r="9479" customFormat="false" ht="12" hidden="false" customHeight="false" outlineLevel="0" collapsed="false">
      <c r="BS9479" s="96" t="n">
        <f aca="false">BR9479-2.5</f>
        <v>-2.5</v>
      </c>
    </row>
    <row r="9480" customFormat="false" ht="12" hidden="false" customHeight="false" outlineLevel="0" collapsed="false">
      <c r="BS9480" s="96" t="n">
        <f aca="false">BR9480-2.5</f>
        <v>-2.5</v>
      </c>
    </row>
    <row r="9481" customFormat="false" ht="12" hidden="false" customHeight="false" outlineLevel="0" collapsed="false">
      <c r="BS9481" s="96" t="n">
        <f aca="false">BR9481-2.5</f>
        <v>-2.5</v>
      </c>
    </row>
    <row r="9482" customFormat="false" ht="12" hidden="false" customHeight="false" outlineLevel="0" collapsed="false">
      <c r="BS9482" s="96" t="n">
        <f aca="false">BR9482-2.5</f>
        <v>-2.5</v>
      </c>
    </row>
    <row r="9483" customFormat="false" ht="12" hidden="false" customHeight="false" outlineLevel="0" collapsed="false">
      <c r="BS9483" s="96" t="n">
        <f aca="false">BR9483-2.5</f>
        <v>-2.5</v>
      </c>
    </row>
    <row r="9484" customFormat="false" ht="12" hidden="false" customHeight="false" outlineLevel="0" collapsed="false">
      <c r="BS9484" s="96" t="n">
        <f aca="false">BR9484-2.5</f>
        <v>-2.5</v>
      </c>
    </row>
    <row r="9485" customFormat="false" ht="12" hidden="false" customHeight="false" outlineLevel="0" collapsed="false">
      <c r="BS9485" s="96" t="n">
        <f aca="false">BR9485-2.5</f>
        <v>-2.5</v>
      </c>
    </row>
    <row r="9486" customFormat="false" ht="12" hidden="false" customHeight="false" outlineLevel="0" collapsed="false">
      <c r="BS9486" s="96" t="n">
        <f aca="false">BR9486-2.5</f>
        <v>-2.5</v>
      </c>
    </row>
    <row r="9487" customFormat="false" ht="12" hidden="false" customHeight="false" outlineLevel="0" collapsed="false">
      <c r="BS9487" s="96" t="n">
        <f aca="false">BR9487-2.5</f>
        <v>-2.5</v>
      </c>
    </row>
    <row r="9488" customFormat="false" ht="12" hidden="false" customHeight="false" outlineLevel="0" collapsed="false">
      <c r="BS9488" s="96" t="n">
        <f aca="false">BR9488-2.5</f>
        <v>-2.5</v>
      </c>
    </row>
    <row r="9489" customFormat="false" ht="12" hidden="false" customHeight="false" outlineLevel="0" collapsed="false">
      <c r="BS9489" s="96" t="n">
        <f aca="false">BR9489-2.5</f>
        <v>-2.5</v>
      </c>
    </row>
    <row r="9490" customFormat="false" ht="12" hidden="false" customHeight="false" outlineLevel="0" collapsed="false">
      <c r="BS9490" s="96" t="n">
        <f aca="false">BR9490-2.5</f>
        <v>-2.5</v>
      </c>
    </row>
    <row r="9491" customFormat="false" ht="12" hidden="false" customHeight="false" outlineLevel="0" collapsed="false">
      <c r="BS9491" s="96" t="n">
        <f aca="false">BR9491-2.5</f>
        <v>-2.5</v>
      </c>
    </row>
    <row r="9492" customFormat="false" ht="12" hidden="false" customHeight="false" outlineLevel="0" collapsed="false">
      <c r="BS9492" s="96" t="n">
        <f aca="false">BR9492-2.5</f>
        <v>-2.5</v>
      </c>
    </row>
    <row r="9493" customFormat="false" ht="12" hidden="false" customHeight="false" outlineLevel="0" collapsed="false">
      <c r="BS9493" s="96" t="n">
        <f aca="false">BR9493-2.5</f>
        <v>-2.5</v>
      </c>
    </row>
    <row r="9494" customFormat="false" ht="12" hidden="false" customHeight="false" outlineLevel="0" collapsed="false">
      <c r="BS9494" s="96" t="n">
        <f aca="false">BR9494-2.5</f>
        <v>-2.5</v>
      </c>
    </row>
    <row r="9495" customFormat="false" ht="12" hidden="false" customHeight="false" outlineLevel="0" collapsed="false">
      <c r="BS9495" s="96" t="n">
        <f aca="false">BR9495-2.5</f>
        <v>-2.5</v>
      </c>
    </row>
    <row r="9496" customFormat="false" ht="12" hidden="false" customHeight="false" outlineLevel="0" collapsed="false">
      <c r="BS9496" s="96" t="n">
        <f aca="false">BR9496-2.5</f>
        <v>-2.5</v>
      </c>
    </row>
    <row r="9497" customFormat="false" ht="12" hidden="false" customHeight="false" outlineLevel="0" collapsed="false">
      <c r="BS9497" s="96" t="n">
        <f aca="false">BR9497-2.5</f>
        <v>-2.5</v>
      </c>
    </row>
    <row r="9498" customFormat="false" ht="12" hidden="false" customHeight="false" outlineLevel="0" collapsed="false">
      <c r="BS9498" s="96" t="n">
        <f aca="false">BR9498-2.5</f>
        <v>-2.5</v>
      </c>
    </row>
    <row r="9499" customFormat="false" ht="12" hidden="false" customHeight="false" outlineLevel="0" collapsed="false">
      <c r="BS9499" s="96" t="n">
        <f aca="false">BR9499-2.5</f>
        <v>-2.5</v>
      </c>
    </row>
    <row r="9500" customFormat="false" ht="12" hidden="false" customHeight="false" outlineLevel="0" collapsed="false">
      <c r="BS9500" s="96" t="n">
        <f aca="false">BR9500-2.5</f>
        <v>-2.5</v>
      </c>
    </row>
    <row r="9501" customFormat="false" ht="12" hidden="false" customHeight="false" outlineLevel="0" collapsed="false">
      <c r="BS9501" s="96" t="n">
        <f aca="false">BR9501-2.5</f>
        <v>-2.5</v>
      </c>
    </row>
    <row r="9502" customFormat="false" ht="12" hidden="false" customHeight="false" outlineLevel="0" collapsed="false">
      <c r="BS9502" s="96" t="n">
        <f aca="false">BR9502-2.5</f>
        <v>-2.5</v>
      </c>
    </row>
    <row r="9503" customFormat="false" ht="12" hidden="false" customHeight="false" outlineLevel="0" collapsed="false">
      <c r="BS9503" s="96" t="n">
        <f aca="false">BR9503-2.5</f>
        <v>-2.5</v>
      </c>
    </row>
    <row r="9504" customFormat="false" ht="12" hidden="false" customHeight="false" outlineLevel="0" collapsed="false">
      <c r="BS9504" s="96" t="n">
        <f aca="false">BR9504-2.5</f>
        <v>-2.5</v>
      </c>
    </row>
    <row r="9505" customFormat="false" ht="12" hidden="false" customHeight="false" outlineLevel="0" collapsed="false">
      <c r="BS9505" s="96" t="n">
        <f aca="false">BR9505-2.5</f>
        <v>-2.5</v>
      </c>
    </row>
    <row r="9506" customFormat="false" ht="12" hidden="false" customHeight="false" outlineLevel="0" collapsed="false">
      <c r="BS9506" s="96" t="n">
        <f aca="false">BR9506-2.5</f>
        <v>-2.5</v>
      </c>
    </row>
    <row r="9507" customFormat="false" ht="12" hidden="false" customHeight="false" outlineLevel="0" collapsed="false">
      <c r="BS9507" s="96" t="n">
        <f aca="false">BR9507-2.5</f>
        <v>-2.5</v>
      </c>
    </row>
    <row r="9508" customFormat="false" ht="12" hidden="false" customHeight="false" outlineLevel="0" collapsed="false">
      <c r="BS9508" s="96" t="n">
        <f aca="false">BR9508-2.5</f>
        <v>-2.5</v>
      </c>
    </row>
    <row r="9509" customFormat="false" ht="12" hidden="false" customHeight="false" outlineLevel="0" collapsed="false">
      <c r="BS9509" s="96" t="n">
        <f aca="false">BR9509-2.5</f>
        <v>-2.5</v>
      </c>
    </row>
    <row r="9510" customFormat="false" ht="12" hidden="false" customHeight="false" outlineLevel="0" collapsed="false">
      <c r="BS9510" s="96" t="n">
        <f aca="false">BR9510-2.5</f>
        <v>-2.5</v>
      </c>
    </row>
    <row r="9511" customFormat="false" ht="12" hidden="false" customHeight="false" outlineLevel="0" collapsed="false">
      <c r="BS9511" s="96" t="n">
        <f aca="false">BR9511-2.5</f>
        <v>-2.5</v>
      </c>
    </row>
    <row r="9512" customFormat="false" ht="12" hidden="false" customHeight="false" outlineLevel="0" collapsed="false">
      <c r="BS9512" s="96" t="n">
        <f aca="false">BR9512-2.5</f>
        <v>-2.5</v>
      </c>
    </row>
    <row r="9513" customFormat="false" ht="12" hidden="false" customHeight="false" outlineLevel="0" collapsed="false">
      <c r="BS9513" s="96" t="n">
        <f aca="false">BR9513-2.5</f>
        <v>-2.5</v>
      </c>
    </row>
    <row r="9514" customFormat="false" ht="12" hidden="false" customHeight="false" outlineLevel="0" collapsed="false">
      <c r="BS9514" s="96" t="n">
        <f aca="false">BR9514-2.5</f>
        <v>-2.5</v>
      </c>
    </row>
    <row r="9515" customFormat="false" ht="12" hidden="false" customHeight="false" outlineLevel="0" collapsed="false">
      <c r="BS9515" s="96" t="n">
        <f aca="false">BR9515-2.5</f>
        <v>-2.5</v>
      </c>
    </row>
    <row r="9516" customFormat="false" ht="12" hidden="false" customHeight="false" outlineLevel="0" collapsed="false">
      <c r="BS9516" s="96" t="n">
        <f aca="false">BR9516-2.5</f>
        <v>-2.5</v>
      </c>
    </row>
    <row r="9517" customFormat="false" ht="12" hidden="false" customHeight="false" outlineLevel="0" collapsed="false">
      <c r="BS9517" s="96" t="n">
        <f aca="false">BR9517-2.5</f>
        <v>-2.5</v>
      </c>
    </row>
    <row r="9518" customFormat="false" ht="12" hidden="false" customHeight="false" outlineLevel="0" collapsed="false">
      <c r="BS9518" s="96" t="n">
        <f aca="false">BR9518-2.5</f>
        <v>-2.5</v>
      </c>
    </row>
    <row r="9519" customFormat="false" ht="12" hidden="false" customHeight="false" outlineLevel="0" collapsed="false">
      <c r="BS9519" s="96" t="n">
        <f aca="false">BR9519-2.5</f>
        <v>-2.5</v>
      </c>
    </row>
    <row r="9520" customFormat="false" ht="12" hidden="false" customHeight="false" outlineLevel="0" collapsed="false">
      <c r="BS9520" s="96" t="n">
        <f aca="false">BR9520-2.5</f>
        <v>-2.5</v>
      </c>
    </row>
    <row r="9521" customFormat="false" ht="12" hidden="false" customHeight="false" outlineLevel="0" collapsed="false">
      <c r="BS9521" s="96" t="n">
        <f aca="false">BR9521-2.5</f>
        <v>-2.5</v>
      </c>
    </row>
    <row r="9522" customFormat="false" ht="12" hidden="false" customHeight="false" outlineLevel="0" collapsed="false">
      <c r="BS9522" s="96" t="n">
        <f aca="false">BR9522-2.5</f>
        <v>-2.5</v>
      </c>
    </row>
    <row r="9523" customFormat="false" ht="12" hidden="false" customHeight="false" outlineLevel="0" collapsed="false">
      <c r="BS9523" s="96" t="n">
        <f aca="false">BR9523-2.5</f>
        <v>-2.5</v>
      </c>
    </row>
    <row r="9524" customFormat="false" ht="12" hidden="false" customHeight="false" outlineLevel="0" collapsed="false">
      <c r="BS9524" s="96" t="n">
        <f aca="false">BR9524-2.5</f>
        <v>-2.5</v>
      </c>
    </row>
    <row r="9525" customFormat="false" ht="12" hidden="false" customHeight="false" outlineLevel="0" collapsed="false">
      <c r="BS9525" s="96" t="n">
        <f aca="false">BR9525-2.5</f>
        <v>-2.5</v>
      </c>
    </row>
    <row r="9526" customFormat="false" ht="12" hidden="false" customHeight="false" outlineLevel="0" collapsed="false">
      <c r="BS9526" s="96" t="n">
        <f aca="false">BR9526-2.5</f>
        <v>-2.5</v>
      </c>
    </row>
    <row r="9527" customFormat="false" ht="12" hidden="false" customHeight="false" outlineLevel="0" collapsed="false">
      <c r="BS9527" s="96" t="n">
        <f aca="false">BR9527-2.5</f>
        <v>-2.5</v>
      </c>
    </row>
    <row r="9528" customFormat="false" ht="12" hidden="false" customHeight="false" outlineLevel="0" collapsed="false">
      <c r="BS9528" s="96" t="n">
        <f aca="false">BR9528-2.5</f>
        <v>-2.5</v>
      </c>
    </row>
    <row r="9529" customFormat="false" ht="12" hidden="false" customHeight="false" outlineLevel="0" collapsed="false">
      <c r="BS9529" s="96" t="n">
        <f aca="false">BR9529-2.5</f>
        <v>-2.5</v>
      </c>
    </row>
    <row r="9530" customFormat="false" ht="12" hidden="false" customHeight="false" outlineLevel="0" collapsed="false">
      <c r="BS9530" s="96" t="n">
        <f aca="false">BR9530-2.5</f>
        <v>-2.5</v>
      </c>
    </row>
    <row r="9531" customFormat="false" ht="12" hidden="false" customHeight="false" outlineLevel="0" collapsed="false">
      <c r="BS9531" s="96" t="n">
        <f aca="false">BR9531-2.5</f>
        <v>-2.5</v>
      </c>
    </row>
    <row r="9532" customFormat="false" ht="12" hidden="false" customHeight="false" outlineLevel="0" collapsed="false">
      <c r="BS9532" s="96" t="n">
        <f aca="false">BR9532-2.5</f>
        <v>-2.5</v>
      </c>
    </row>
    <row r="9533" customFormat="false" ht="12" hidden="false" customHeight="false" outlineLevel="0" collapsed="false">
      <c r="BS9533" s="96" t="n">
        <f aca="false">BR9533-2.5</f>
        <v>-2.5</v>
      </c>
    </row>
    <row r="9534" customFormat="false" ht="12" hidden="false" customHeight="false" outlineLevel="0" collapsed="false">
      <c r="BS9534" s="96" t="n">
        <f aca="false">BR9534-2.5</f>
        <v>-2.5</v>
      </c>
    </row>
    <row r="9535" customFormat="false" ht="12" hidden="false" customHeight="false" outlineLevel="0" collapsed="false">
      <c r="BS9535" s="96" t="n">
        <f aca="false">BR9535-2.5</f>
        <v>-2.5</v>
      </c>
    </row>
    <row r="9536" customFormat="false" ht="12" hidden="false" customHeight="false" outlineLevel="0" collapsed="false">
      <c r="BS9536" s="96" t="n">
        <f aca="false">BR9536-2.5</f>
        <v>-2.5</v>
      </c>
    </row>
    <row r="9537" customFormat="false" ht="12" hidden="false" customHeight="false" outlineLevel="0" collapsed="false">
      <c r="BS9537" s="96" t="n">
        <f aca="false">BR9537-2.5</f>
        <v>-2.5</v>
      </c>
    </row>
    <row r="9538" customFormat="false" ht="12" hidden="false" customHeight="false" outlineLevel="0" collapsed="false">
      <c r="BS9538" s="96" t="n">
        <f aca="false">BR9538-2.5</f>
        <v>-2.5</v>
      </c>
    </row>
    <row r="9539" customFormat="false" ht="12" hidden="false" customHeight="false" outlineLevel="0" collapsed="false">
      <c r="BS9539" s="96" t="n">
        <f aca="false">BR9539-2.5</f>
        <v>-2.5</v>
      </c>
    </row>
    <row r="9540" customFormat="false" ht="12" hidden="false" customHeight="false" outlineLevel="0" collapsed="false">
      <c r="BS9540" s="96" t="n">
        <f aca="false">BR9540-2.5</f>
        <v>-2.5</v>
      </c>
    </row>
    <row r="9541" customFormat="false" ht="12" hidden="false" customHeight="false" outlineLevel="0" collapsed="false">
      <c r="BS9541" s="96" t="n">
        <f aca="false">BR9541-2.5</f>
        <v>-2.5</v>
      </c>
    </row>
    <row r="9542" customFormat="false" ht="12" hidden="false" customHeight="false" outlineLevel="0" collapsed="false">
      <c r="BS9542" s="96" t="n">
        <f aca="false">BR9542-2.5</f>
        <v>-2.5</v>
      </c>
    </row>
    <row r="9543" customFormat="false" ht="12" hidden="false" customHeight="false" outlineLevel="0" collapsed="false">
      <c r="BS9543" s="96" t="n">
        <f aca="false">BR9543-2.5</f>
        <v>-2.5</v>
      </c>
    </row>
    <row r="9544" customFormat="false" ht="12" hidden="false" customHeight="false" outlineLevel="0" collapsed="false">
      <c r="BS9544" s="96" t="n">
        <f aca="false">BR9544-2.5</f>
        <v>-2.5</v>
      </c>
    </row>
    <row r="9545" customFormat="false" ht="12" hidden="false" customHeight="false" outlineLevel="0" collapsed="false">
      <c r="BS9545" s="96" t="n">
        <f aca="false">BR9545-2.5</f>
        <v>-2.5</v>
      </c>
    </row>
    <row r="9546" customFormat="false" ht="12" hidden="false" customHeight="false" outlineLevel="0" collapsed="false">
      <c r="BS9546" s="96" t="n">
        <f aca="false">BR9546-2.5</f>
        <v>-2.5</v>
      </c>
    </row>
    <row r="9547" customFormat="false" ht="12" hidden="false" customHeight="false" outlineLevel="0" collapsed="false">
      <c r="BS9547" s="96" t="n">
        <f aca="false">BR9547-2.5</f>
        <v>-2.5</v>
      </c>
    </row>
    <row r="9548" customFormat="false" ht="12" hidden="false" customHeight="false" outlineLevel="0" collapsed="false">
      <c r="BS9548" s="96" t="n">
        <f aca="false">BR9548-2.5</f>
        <v>-2.5</v>
      </c>
    </row>
    <row r="9549" customFormat="false" ht="12" hidden="false" customHeight="false" outlineLevel="0" collapsed="false">
      <c r="BS9549" s="96" t="n">
        <f aca="false">BR9549-2.5</f>
        <v>-2.5</v>
      </c>
    </row>
    <row r="9550" customFormat="false" ht="12" hidden="false" customHeight="false" outlineLevel="0" collapsed="false">
      <c r="BS9550" s="96" t="n">
        <f aca="false">BR9550-2.5</f>
        <v>-2.5</v>
      </c>
    </row>
    <row r="9551" customFormat="false" ht="12" hidden="false" customHeight="false" outlineLevel="0" collapsed="false">
      <c r="BS9551" s="96" t="n">
        <f aca="false">BR9551-2.5</f>
        <v>-2.5</v>
      </c>
    </row>
    <row r="9552" customFormat="false" ht="12" hidden="false" customHeight="false" outlineLevel="0" collapsed="false">
      <c r="BS9552" s="96" t="n">
        <f aca="false">BR9552-2.5</f>
        <v>-2.5</v>
      </c>
    </row>
    <row r="9553" customFormat="false" ht="12" hidden="false" customHeight="false" outlineLevel="0" collapsed="false">
      <c r="BS9553" s="96" t="n">
        <f aca="false">BR9553-2.5</f>
        <v>-2.5</v>
      </c>
    </row>
    <row r="9554" customFormat="false" ht="12" hidden="false" customHeight="false" outlineLevel="0" collapsed="false">
      <c r="BS9554" s="96" t="n">
        <f aca="false">BR9554-2.5</f>
        <v>-2.5</v>
      </c>
    </row>
    <row r="9555" customFormat="false" ht="12" hidden="false" customHeight="false" outlineLevel="0" collapsed="false">
      <c r="BS9555" s="96" t="n">
        <f aca="false">BR9555-2.5</f>
        <v>-2.5</v>
      </c>
    </row>
    <row r="9556" customFormat="false" ht="12" hidden="false" customHeight="false" outlineLevel="0" collapsed="false">
      <c r="BS9556" s="96" t="n">
        <f aca="false">BR9556-2.5</f>
        <v>-2.5</v>
      </c>
    </row>
    <row r="9557" customFormat="false" ht="12" hidden="false" customHeight="false" outlineLevel="0" collapsed="false">
      <c r="BS9557" s="96" t="n">
        <f aca="false">BR9557-2.5</f>
        <v>-2.5</v>
      </c>
    </row>
    <row r="9558" customFormat="false" ht="12" hidden="false" customHeight="false" outlineLevel="0" collapsed="false">
      <c r="BS9558" s="96" t="n">
        <f aca="false">BR9558-2.5</f>
        <v>-2.5</v>
      </c>
    </row>
    <row r="9559" customFormat="false" ht="12" hidden="false" customHeight="false" outlineLevel="0" collapsed="false">
      <c r="BS9559" s="96" t="n">
        <f aca="false">BR9559-2.5</f>
        <v>-2.5</v>
      </c>
    </row>
    <row r="9560" customFormat="false" ht="12" hidden="false" customHeight="false" outlineLevel="0" collapsed="false">
      <c r="BS9560" s="96" t="n">
        <f aca="false">BR9560-2.5</f>
        <v>-2.5</v>
      </c>
    </row>
    <row r="9561" customFormat="false" ht="12" hidden="false" customHeight="false" outlineLevel="0" collapsed="false">
      <c r="BS9561" s="96" t="n">
        <f aca="false">BR9561-2.5</f>
        <v>-2.5</v>
      </c>
    </row>
    <row r="9562" customFormat="false" ht="12" hidden="false" customHeight="false" outlineLevel="0" collapsed="false">
      <c r="BS9562" s="96" t="n">
        <f aca="false">BR9562-2.5</f>
        <v>-2.5</v>
      </c>
    </row>
    <row r="9563" customFormat="false" ht="12" hidden="false" customHeight="false" outlineLevel="0" collapsed="false">
      <c r="BS9563" s="96" t="n">
        <f aca="false">BR9563-2.5</f>
        <v>-2.5</v>
      </c>
    </row>
    <row r="9564" customFormat="false" ht="12" hidden="false" customHeight="false" outlineLevel="0" collapsed="false">
      <c r="BS9564" s="96" t="n">
        <f aca="false">BR9564-2.5</f>
        <v>-2.5</v>
      </c>
    </row>
    <row r="9565" customFormat="false" ht="12" hidden="false" customHeight="false" outlineLevel="0" collapsed="false">
      <c r="BS9565" s="96" t="n">
        <f aca="false">BR9565-2.5</f>
        <v>-2.5</v>
      </c>
    </row>
    <row r="9566" customFormat="false" ht="12" hidden="false" customHeight="false" outlineLevel="0" collapsed="false">
      <c r="BS9566" s="96" t="n">
        <f aca="false">BR9566-2.5</f>
        <v>-2.5</v>
      </c>
    </row>
    <row r="9567" customFormat="false" ht="12" hidden="false" customHeight="false" outlineLevel="0" collapsed="false">
      <c r="BS9567" s="96" t="n">
        <f aca="false">BR9567-2.5</f>
        <v>-2.5</v>
      </c>
    </row>
    <row r="9568" customFormat="false" ht="12" hidden="false" customHeight="false" outlineLevel="0" collapsed="false">
      <c r="BS9568" s="96" t="n">
        <f aca="false">BR9568-2.5</f>
        <v>-2.5</v>
      </c>
    </row>
    <row r="9569" customFormat="false" ht="12" hidden="false" customHeight="false" outlineLevel="0" collapsed="false">
      <c r="BS9569" s="96" t="n">
        <f aca="false">BR9569-2.5</f>
        <v>-2.5</v>
      </c>
    </row>
    <row r="9570" customFormat="false" ht="12" hidden="false" customHeight="false" outlineLevel="0" collapsed="false">
      <c r="BS9570" s="96" t="n">
        <f aca="false">BR9570-2.5</f>
        <v>-2.5</v>
      </c>
    </row>
    <row r="9571" customFormat="false" ht="12" hidden="false" customHeight="false" outlineLevel="0" collapsed="false">
      <c r="BS9571" s="96" t="n">
        <f aca="false">BR9571-2.5</f>
        <v>-2.5</v>
      </c>
    </row>
    <row r="9572" customFormat="false" ht="12" hidden="false" customHeight="false" outlineLevel="0" collapsed="false">
      <c r="BS9572" s="96" t="n">
        <f aca="false">BR9572-2.5</f>
        <v>-2.5</v>
      </c>
    </row>
    <row r="9573" customFormat="false" ht="12" hidden="false" customHeight="false" outlineLevel="0" collapsed="false">
      <c r="BS9573" s="96" t="n">
        <f aca="false">BR9573-2.5</f>
        <v>-2.5</v>
      </c>
    </row>
    <row r="9574" customFormat="false" ht="12" hidden="false" customHeight="false" outlineLevel="0" collapsed="false">
      <c r="BS9574" s="96" t="n">
        <f aca="false">BR9574-2.5</f>
        <v>-2.5</v>
      </c>
    </row>
    <row r="9575" customFormat="false" ht="12" hidden="false" customHeight="false" outlineLevel="0" collapsed="false">
      <c r="BS9575" s="96" t="n">
        <f aca="false">BR9575-2.5</f>
        <v>-2.5</v>
      </c>
    </row>
    <row r="9576" customFormat="false" ht="12" hidden="false" customHeight="false" outlineLevel="0" collapsed="false">
      <c r="BS9576" s="96" t="n">
        <f aca="false">BR9576-2.5</f>
        <v>-2.5</v>
      </c>
    </row>
    <row r="9577" customFormat="false" ht="12" hidden="false" customHeight="false" outlineLevel="0" collapsed="false">
      <c r="BS9577" s="96" t="n">
        <f aca="false">BR9577-2.5</f>
        <v>-2.5</v>
      </c>
    </row>
    <row r="9578" customFormat="false" ht="12" hidden="false" customHeight="false" outlineLevel="0" collapsed="false">
      <c r="BS9578" s="96" t="n">
        <f aca="false">BR9578-2.5</f>
        <v>-2.5</v>
      </c>
    </row>
    <row r="9579" customFormat="false" ht="12" hidden="false" customHeight="false" outlineLevel="0" collapsed="false">
      <c r="BS9579" s="96" t="n">
        <f aca="false">BR9579-2.5</f>
        <v>-2.5</v>
      </c>
    </row>
    <row r="9580" customFormat="false" ht="12" hidden="false" customHeight="false" outlineLevel="0" collapsed="false">
      <c r="BS9580" s="96" t="n">
        <f aca="false">BR9580-2.5</f>
        <v>-2.5</v>
      </c>
    </row>
    <row r="9581" customFormat="false" ht="12" hidden="false" customHeight="false" outlineLevel="0" collapsed="false">
      <c r="BS9581" s="96" t="n">
        <f aca="false">BR9581-2.5</f>
        <v>-2.5</v>
      </c>
    </row>
    <row r="9582" customFormat="false" ht="12" hidden="false" customHeight="false" outlineLevel="0" collapsed="false">
      <c r="BS9582" s="96" t="n">
        <f aca="false">BR9582-2.5</f>
        <v>-2.5</v>
      </c>
    </row>
    <row r="9583" customFormat="false" ht="12" hidden="false" customHeight="false" outlineLevel="0" collapsed="false">
      <c r="BS9583" s="96" t="n">
        <f aca="false">BR9583-2.5</f>
        <v>-2.5</v>
      </c>
    </row>
    <row r="9584" customFormat="false" ht="12" hidden="false" customHeight="false" outlineLevel="0" collapsed="false">
      <c r="BS9584" s="96" t="n">
        <f aca="false">BR9584-2.5</f>
        <v>-2.5</v>
      </c>
    </row>
    <row r="9585" customFormat="false" ht="12" hidden="false" customHeight="false" outlineLevel="0" collapsed="false">
      <c r="BS9585" s="96" t="n">
        <f aca="false">BR9585-2.5</f>
        <v>-2.5</v>
      </c>
    </row>
    <row r="9586" customFormat="false" ht="12" hidden="false" customHeight="false" outlineLevel="0" collapsed="false">
      <c r="BS9586" s="96" t="n">
        <f aca="false">BR9586-2.5</f>
        <v>-2.5</v>
      </c>
    </row>
    <row r="9587" customFormat="false" ht="12" hidden="false" customHeight="false" outlineLevel="0" collapsed="false">
      <c r="BS9587" s="96" t="n">
        <f aca="false">BR9587-2.5</f>
        <v>-2.5</v>
      </c>
    </row>
    <row r="9588" customFormat="false" ht="12" hidden="false" customHeight="false" outlineLevel="0" collapsed="false">
      <c r="BS9588" s="96" t="n">
        <f aca="false">BR9588-2.5</f>
        <v>-2.5</v>
      </c>
    </row>
    <row r="9589" customFormat="false" ht="12" hidden="false" customHeight="false" outlineLevel="0" collapsed="false">
      <c r="BS9589" s="96" t="n">
        <f aca="false">BR9589-2.5</f>
        <v>-2.5</v>
      </c>
    </row>
    <row r="9590" customFormat="false" ht="12" hidden="false" customHeight="false" outlineLevel="0" collapsed="false">
      <c r="BS9590" s="96" t="n">
        <f aca="false">BR9590-2.5</f>
        <v>-2.5</v>
      </c>
    </row>
    <row r="9591" customFormat="false" ht="12" hidden="false" customHeight="false" outlineLevel="0" collapsed="false">
      <c r="BS9591" s="96" t="n">
        <f aca="false">BR9591-2.5</f>
        <v>-2.5</v>
      </c>
    </row>
    <row r="9592" customFormat="false" ht="12" hidden="false" customHeight="false" outlineLevel="0" collapsed="false">
      <c r="BS9592" s="96" t="n">
        <f aca="false">BR9592-2.5</f>
        <v>-2.5</v>
      </c>
    </row>
    <row r="9593" customFormat="false" ht="12" hidden="false" customHeight="false" outlineLevel="0" collapsed="false">
      <c r="BS9593" s="96" t="n">
        <f aca="false">BR9593-2.5</f>
        <v>-2.5</v>
      </c>
    </row>
    <row r="9594" customFormat="false" ht="12" hidden="false" customHeight="false" outlineLevel="0" collapsed="false">
      <c r="BS9594" s="96" t="n">
        <f aca="false">BR9594-2.5</f>
        <v>-2.5</v>
      </c>
    </row>
    <row r="9595" customFormat="false" ht="12" hidden="false" customHeight="false" outlineLevel="0" collapsed="false">
      <c r="BS9595" s="96" t="n">
        <f aca="false">BR9595-2.5</f>
        <v>-2.5</v>
      </c>
    </row>
    <row r="9596" customFormat="false" ht="12" hidden="false" customHeight="false" outlineLevel="0" collapsed="false">
      <c r="BS9596" s="96" t="n">
        <f aca="false">BR9596-2.5</f>
        <v>-2.5</v>
      </c>
    </row>
    <row r="9597" customFormat="false" ht="12" hidden="false" customHeight="false" outlineLevel="0" collapsed="false">
      <c r="BS9597" s="96" t="n">
        <f aca="false">BR9597-2.5</f>
        <v>-2.5</v>
      </c>
    </row>
    <row r="9598" customFormat="false" ht="12" hidden="false" customHeight="false" outlineLevel="0" collapsed="false">
      <c r="BS9598" s="96" t="n">
        <f aca="false">BR9598-2.5</f>
        <v>-2.5</v>
      </c>
    </row>
    <row r="9599" customFormat="false" ht="12" hidden="false" customHeight="false" outlineLevel="0" collapsed="false">
      <c r="BS9599" s="96" t="n">
        <f aca="false">BR9599-2.5</f>
        <v>-2.5</v>
      </c>
    </row>
    <row r="9600" customFormat="false" ht="12" hidden="false" customHeight="false" outlineLevel="0" collapsed="false">
      <c r="BS9600" s="96" t="n">
        <f aca="false">BR9600-2.5</f>
        <v>-2.5</v>
      </c>
    </row>
    <row r="9601" customFormat="false" ht="12" hidden="false" customHeight="false" outlineLevel="0" collapsed="false">
      <c r="BS9601" s="96" t="n">
        <f aca="false">BR9601-2.5</f>
        <v>-2.5</v>
      </c>
    </row>
    <row r="9602" customFormat="false" ht="12" hidden="false" customHeight="false" outlineLevel="0" collapsed="false">
      <c r="BS9602" s="96" t="n">
        <f aca="false">BR9602-2.5</f>
        <v>-2.5</v>
      </c>
    </row>
    <row r="9603" customFormat="false" ht="12" hidden="false" customHeight="false" outlineLevel="0" collapsed="false">
      <c r="BS9603" s="96" t="n">
        <f aca="false">BR9603-2.5</f>
        <v>-2.5</v>
      </c>
    </row>
    <row r="9604" customFormat="false" ht="12" hidden="false" customHeight="false" outlineLevel="0" collapsed="false">
      <c r="BS9604" s="96" t="n">
        <f aca="false">BR9604-2.5</f>
        <v>-2.5</v>
      </c>
    </row>
    <row r="9605" customFormat="false" ht="12" hidden="false" customHeight="false" outlineLevel="0" collapsed="false">
      <c r="BS9605" s="96" t="n">
        <f aca="false">BR9605-2.5</f>
        <v>-2.5</v>
      </c>
    </row>
    <row r="9606" customFormat="false" ht="12" hidden="false" customHeight="false" outlineLevel="0" collapsed="false">
      <c r="BS9606" s="96" t="n">
        <f aca="false">BR9606-2.5</f>
        <v>-2.5</v>
      </c>
    </row>
    <row r="9607" customFormat="false" ht="12" hidden="false" customHeight="false" outlineLevel="0" collapsed="false">
      <c r="BS9607" s="96" t="n">
        <f aca="false">BR9607-2.5</f>
        <v>-2.5</v>
      </c>
    </row>
    <row r="9608" customFormat="false" ht="12" hidden="false" customHeight="false" outlineLevel="0" collapsed="false">
      <c r="BS9608" s="96" t="n">
        <f aca="false">BR9608-2.5</f>
        <v>-2.5</v>
      </c>
    </row>
    <row r="9609" customFormat="false" ht="12" hidden="false" customHeight="false" outlineLevel="0" collapsed="false">
      <c r="BS9609" s="96" t="n">
        <f aca="false">BR9609-2.5</f>
        <v>-2.5</v>
      </c>
    </row>
    <row r="9610" customFormat="false" ht="12" hidden="false" customHeight="false" outlineLevel="0" collapsed="false">
      <c r="BS9610" s="96" t="n">
        <f aca="false">BR9610-2.5</f>
        <v>-2.5</v>
      </c>
    </row>
    <row r="9611" customFormat="false" ht="12" hidden="false" customHeight="false" outlineLevel="0" collapsed="false">
      <c r="BS9611" s="96" t="n">
        <f aca="false">BR9611-2.5</f>
        <v>-2.5</v>
      </c>
    </row>
    <row r="9612" customFormat="false" ht="12" hidden="false" customHeight="false" outlineLevel="0" collapsed="false">
      <c r="BS9612" s="96" t="n">
        <f aca="false">BR9612-2.5</f>
        <v>-2.5</v>
      </c>
    </row>
    <row r="9613" customFormat="false" ht="12" hidden="false" customHeight="false" outlineLevel="0" collapsed="false">
      <c r="BS9613" s="96" t="n">
        <f aca="false">BR9613-2.5</f>
        <v>-2.5</v>
      </c>
    </row>
    <row r="9614" customFormat="false" ht="12" hidden="false" customHeight="false" outlineLevel="0" collapsed="false">
      <c r="BS9614" s="96" t="n">
        <f aca="false">BR9614-2.5</f>
        <v>-2.5</v>
      </c>
    </row>
    <row r="9615" customFormat="false" ht="12" hidden="false" customHeight="false" outlineLevel="0" collapsed="false">
      <c r="BS9615" s="96" t="n">
        <f aca="false">BR9615-2.5</f>
        <v>-2.5</v>
      </c>
    </row>
    <row r="9616" customFormat="false" ht="12" hidden="false" customHeight="false" outlineLevel="0" collapsed="false">
      <c r="BS9616" s="96" t="n">
        <f aca="false">BR9616-2.5</f>
        <v>-2.5</v>
      </c>
    </row>
    <row r="9617" customFormat="false" ht="12" hidden="false" customHeight="false" outlineLevel="0" collapsed="false">
      <c r="BS9617" s="96" t="n">
        <f aca="false">BR9617-2.5</f>
        <v>-2.5</v>
      </c>
    </row>
    <row r="9618" customFormat="false" ht="12" hidden="false" customHeight="false" outlineLevel="0" collapsed="false">
      <c r="BS9618" s="96" t="n">
        <f aca="false">BR9618-2.5</f>
        <v>-2.5</v>
      </c>
    </row>
    <row r="9619" customFormat="false" ht="12" hidden="false" customHeight="false" outlineLevel="0" collapsed="false">
      <c r="BS9619" s="96" t="n">
        <f aca="false">BR9619-2.5</f>
        <v>-2.5</v>
      </c>
    </row>
    <row r="9620" customFormat="false" ht="12" hidden="false" customHeight="false" outlineLevel="0" collapsed="false">
      <c r="BS9620" s="96" t="n">
        <f aca="false">BR9620-2.5</f>
        <v>-2.5</v>
      </c>
    </row>
    <row r="9621" customFormat="false" ht="12" hidden="false" customHeight="false" outlineLevel="0" collapsed="false">
      <c r="BS9621" s="96" t="n">
        <f aca="false">BR9621-2.5</f>
        <v>-2.5</v>
      </c>
    </row>
    <row r="9622" customFormat="false" ht="12" hidden="false" customHeight="false" outlineLevel="0" collapsed="false">
      <c r="BS9622" s="96" t="n">
        <f aca="false">BR9622-2.5</f>
        <v>-2.5</v>
      </c>
    </row>
    <row r="9623" customFormat="false" ht="12" hidden="false" customHeight="false" outlineLevel="0" collapsed="false">
      <c r="BS9623" s="96" t="n">
        <f aca="false">BR9623-2.5</f>
        <v>-2.5</v>
      </c>
    </row>
    <row r="9624" customFormat="false" ht="12" hidden="false" customHeight="false" outlineLevel="0" collapsed="false">
      <c r="BS9624" s="96" t="n">
        <f aca="false">BR9624-2.5</f>
        <v>-2.5</v>
      </c>
    </row>
    <row r="9625" customFormat="false" ht="12" hidden="false" customHeight="false" outlineLevel="0" collapsed="false">
      <c r="BS9625" s="96" t="n">
        <f aca="false">BR9625-2.5</f>
        <v>-2.5</v>
      </c>
    </row>
    <row r="9626" customFormat="false" ht="12" hidden="false" customHeight="false" outlineLevel="0" collapsed="false">
      <c r="BS9626" s="96" t="n">
        <f aca="false">BR9626-2.5</f>
        <v>-2.5</v>
      </c>
    </row>
    <row r="9627" customFormat="false" ht="12" hidden="false" customHeight="false" outlineLevel="0" collapsed="false">
      <c r="BS9627" s="96" t="n">
        <f aca="false">BR9627-2.5</f>
        <v>-2.5</v>
      </c>
    </row>
    <row r="9628" customFormat="false" ht="12" hidden="false" customHeight="false" outlineLevel="0" collapsed="false">
      <c r="BS9628" s="96" t="n">
        <f aca="false">BR9628-2.5</f>
        <v>-2.5</v>
      </c>
    </row>
    <row r="9629" customFormat="false" ht="12" hidden="false" customHeight="false" outlineLevel="0" collapsed="false">
      <c r="BS9629" s="96" t="n">
        <f aca="false">BR9629-2.5</f>
        <v>-2.5</v>
      </c>
    </row>
    <row r="9630" customFormat="false" ht="12" hidden="false" customHeight="false" outlineLevel="0" collapsed="false">
      <c r="BS9630" s="96" t="n">
        <f aca="false">BR9630-2.5</f>
        <v>-2.5</v>
      </c>
    </row>
    <row r="9631" customFormat="false" ht="12" hidden="false" customHeight="false" outlineLevel="0" collapsed="false">
      <c r="BS9631" s="96" t="n">
        <f aca="false">BR9631-2.5</f>
        <v>-2.5</v>
      </c>
    </row>
    <row r="9632" customFormat="false" ht="12" hidden="false" customHeight="false" outlineLevel="0" collapsed="false">
      <c r="BS9632" s="96" t="n">
        <f aca="false">BR9632-2.5</f>
        <v>-2.5</v>
      </c>
    </row>
    <row r="9633" customFormat="false" ht="12" hidden="false" customHeight="false" outlineLevel="0" collapsed="false">
      <c r="BS9633" s="96" t="n">
        <f aca="false">BR9633-2.5</f>
        <v>-2.5</v>
      </c>
    </row>
    <row r="9634" customFormat="false" ht="12" hidden="false" customHeight="false" outlineLevel="0" collapsed="false">
      <c r="BS9634" s="96" t="n">
        <f aca="false">BR9634-2.5</f>
        <v>-2.5</v>
      </c>
    </row>
    <row r="9635" customFormat="false" ht="12" hidden="false" customHeight="false" outlineLevel="0" collapsed="false">
      <c r="BS9635" s="96" t="n">
        <f aca="false">BR9635-2.5</f>
        <v>-2.5</v>
      </c>
    </row>
    <row r="9636" customFormat="false" ht="12" hidden="false" customHeight="false" outlineLevel="0" collapsed="false">
      <c r="BS9636" s="96" t="n">
        <f aca="false">BR9636-2.5</f>
        <v>-2.5</v>
      </c>
    </row>
    <row r="9637" customFormat="false" ht="12" hidden="false" customHeight="false" outlineLevel="0" collapsed="false">
      <c r="BS9637" s="96" t="n">
        <f aca="false">BR9637-2.5</f>
        <v>-2.5</v>
      </c>
    </row>
    <row r="9638" customFormat="false" ht="12" hidden="false" customHeight="false" outlineLevel="0" collapsed="false">
      <c r="BS9638" s="96" t="n">
        <f aca="false">BR9638-2.5</f>
        <v>-2.5</v>
      </c>
    </row>
    <row r="9639" customFormat="false" ht="12" hidden="false" customHeight="false" outlineLevel="0" collapsed="false">
      <c r="BS9639" s="96" t="n">
        <f aca="false">BR9639-2.5</f>
        <v>-2.5</v>
      </c>
    </row>
    <row r="9640" customFormat="false" ht="12" hidden="false" customHeight="false" outlineLevel="0" collapsed="false">
      <c r="BS9640" s="96" t="n">
        <f aca="false">BR9640-2.5</f>
        <v>-2.5</v>
      </c>
    </row>
    <row r="9641" customFormat="false" ht="12" hidden="false" customHeight="false" outlineLevel="0" collapsed="false">
      <c r="BS9641" s="96" t="n">
        <f aca="false">BR9641-2.5</f>
        <v>-2.5</v>
      </c>
    </row>
    <row r="9642" customFormat="false" ht="12" hidden="false" customHeight="false" outlineLevel="0" collapsed="false">
      <c r="BS9642" s="96" t="n">
        <f aca="false">BR9642-2.5</f>
        <v>-2.5</v>
      </c>
    </row>
    <row r="9643" customFormat="false" ht="12" hidden="false" customHeight="false" outlineLevel="0" collapsed="false">
      <c r="BS9643" s="96" t="n">
        <f aca="false">BR9643-2.5</f>
        <v>-2.5</v>
      </c>
    </row>
    <row r="9644" customFormat="false" ht="12" hidden="false" customHeight="false" outlineLevel="0" collapsed="false">
      <c r="BS9644" s="96" t="n">
        <f aca="false">BR9644-2.5</f>
        <v>-2.5</v>
      </c>
    </row>
    <row r="9645" customFormat="false" ht="12" hidden="false" customHeight="false" outlineLevel="0" collapsed="false">
      <c r="BS9645" s="96" t="n">
        <f aca="false">BR9645-2.5</f>
        <v>-2.5</v>
      </c>
    </row>
    <row r="9646" customFormat="false" ht="12" hidden="false" customHeight="false" outlineLevel="0" collapsed="false">
      <c r="BS9646" s="96" t="n">
        <f aca="false">BR9646-2.5</f>
        <v>-2.5</v>
      </c>
    </row>
    <row r="9647" customFormat="false" ht="12" hidden="false" customHeight="false" outlineLevel="0" collapsed="false">
      <c r="BS9647" s="96" t="n">
        <f aca="false">BR9647-2.5</f>
        <v>-2.5</v>
      </c>
    </row>
    <row r="9648" customFormat="false" ht="12" hidden="false" customHeight="false" outlineLevel="0" collapsed="false">
      <c r="BS9648" s="96" t="n">
        <f aca="false">BR9648-2.5</f>
        <v>-2.5</v>
      </c>
    </row>
    <row r="9649" customFormat="false" ht="12" hidden="false" customHeight="false" outlineLevel="0" collapsed="false">
      <c r="BS9649" s="96" t="n">
        <f aca="false">BR9649-2.5</f>
        <v>-2.5</v>
      </c>
    </row>
    <row r="9650" customFormat="false" ht="12" hidden="false" customHeight="false" outlineLevel="0" collapsed="false">
      <c r="BS9650" s="96" t="n">
        <f aca="false">BR9650-2.5</f>
        <v>-2.5</v>
      </c>
    </row>
    <row r="9651" customFormat="false" ht="12" hidden="false" customHeight="false" outlineLevel="0" collapsed="false">
      <c r="BS9651" s="96" t="n">
        <f aca="false">BR9651-2.5</f>
        <v>-2.5</v>
      </c>
    </row>
    <row r="9652" customFormat="false" ht="12" hidden="false" customHeight="false" outlineLevel="0" collapsed="false">
      <c r="BS9652" s="96" t="n">
        <f aca="false">BR9652-2.5</f>
        <v>-2.5</v>
      </c>
    </row>
    <row r="9653" customFormat="false" ht="12" hidden="false" customHeight="false" outlineLevel="0" collapsed="false">
      <c r="BS9653" s="96" t="n">
        <f aca="false">BR9653-2.5</f>
        <v>-2.5</v>
      </c>
    </row>
    <row r="9654" customFormat="false" ht="12" hidden="false" customHeight="false" outlineLevel="0" collapsed="false">
      <c r="BS9654" s="96" t="n">
        <f aca="false">BR9654-2.5</f>
        <v>-2.5</v>
      </c>
    </row>
    <row r="9655" customFormat="false" ht="12" hidden="false" customHeight="false" outlineLevel="0" collapsed="false">
      <c r="BS9655" s="96" t="n">
        <f aca="false">BR9655-2.5</f>
        <v>-2.5</v>
      </c>
    </row>
    <row r="9656" customFormat="false" ht="12" hidden="false" customHeight="false" outlineLevel="0" collapsed="false">
      <c r="BS9656" s="96" t="n">
        <f aca="false">BR9656-2.5</f>
        <v>-2.5</v>
      </c>
    </row>
    <row r="9657" customFormat="false" ht="12" hidden="false" customHeight="false" outlineLevel="0" collapsed="false">
      <c r="BS9657" s="96" t="n">
        <f aca="false">BR9657-2.5</f>
        <v>-2.5</v>
      </c>
    </row>
    <row r="9658" customFormat="false" ht="12" hidden="false" customHeight="false" outlineLevel="0" collapsed="false">
      <c r="BS9658" s="96" t="n">
        <f aca="false">BR9658-2.5</f>
        <v>-2.5</v>
      </c>
    </row>
    <row r="9659" customFormat="false" ht="12" hidden="false" customHeight="false" outlineLevel="0" collapsed="false">
      <c r="BS9659" s="96" t="n">
        <f aca="false">BR9659-2.5</f>
        <v>-2.5</v>
      </c>
    </row>
    <row r="9660" customFormat="false" ht="12" hidden="false" customHeight="false" outlineLevel="0" collapsed="false">
      <c r="BS9660" s="96" t="n">
        <f aca="false">BR9660-2.5</f>
        <v>-2.5</v>
      </c>
    </row>
    <row r="9661" customFormat="false" ht="12" hidden="false" customHeight="false" outlineLevel="0" collapsed="false">
      <c r="BS9661" s="96" t="n">
        <f aca="false">BR9661-2.5</f>
        <v>-2.5</v>
      </c>
    </row>
    <row r="9662" customFormat="false" ht="12" hidden="false" customHeight="false" outlineLevel="0" collapsed="false">
      <c r="BS9662" s="96" t="n">
        <f aca="false">BR9662-2.5</f>
        <v>-2.5</v>
      </c>
    </row>
    <row r="9663" customFormat="false" ht="12" hidden="false" customHeight="false" outlineLevel="0" collapsed="false">
      <c r="BS9663" s="96" t="n">
        <f aca="false">BR9663-2.5</f>
        <v>-2.5</v>
      </c>
    </row>
    <row r="9664" customFormat="false" ht="12" hidden="false" customHeight="false" outlineLevel="0" collapsed="false">
      <c r="BS9664" s="96" t="n">
        <f aca="false">BR9664-2.5</f>
        <v>-2.5</v>
      </c>
    </row>
    <row r="9665" customFormat="false" ht="12" hidden="false" customHeight="false" outlineLevel="0" collapsed="false">
      <c r="BS9665" s="96" t="n">
        <f aca="false">BR9665-2.5</f>
        <v>-2.5</v>
      </c>
    </row>
    <row r="9666" customFormat="false" ht="12" hidden="false" customHeight="false" outlineLevel="0" collapsed="false">
      <c r="BS9666" s="96" t="n">
        <f aca="false">BR9666-2.5</f>
        <v>-2.5</v>
      </c>
    </row>
    <row r="9667" customFormat="false" ht="12" hidden="false" customHeight="false" outlineLevel="0" collapsed="false">
      <c r="BS9667" s="96" t="n">
        <f aca="false">BR9667-2.5</f>
        <v>-2.5</v>
      </c>
    </row>
    <row r="9668" customFormat="false" ht="12" hidden="false" customHeight="false" outlineLevel="0" collapsed="false">
      <c r="BS9668" s="96" t="n">
        <f aca="false">BR9668-2.5</f>
        <v>-2.5</v>
      </c>
    </row>
    <row r="9669" customFormat="false" ht="12" hidden="false" customHeight="false" outlineLevel="0" collapsed="false">
      <c r="BS9669" s="96" t="n">
        <f aca="false">BR9669-2.5</f>
        <v>-2.5</v>
      </c>
    </row>
    <row r="9670" customFormat="false" ht="12" hidden="false" customHeight="false" outlineLevel="0" collapsed="false">
      <c r="BS9670" s="96" t="n">
        <f aca="false">BR9670-2.5</f>
        <v>-2.5</v>
      </c>
    </row>
    <row r="9671" customFormat="false" ht="12" hidden="false" customHeight="false" outlineLevel="0" collapsed="false">
      <c r="BS9671" s="96" t="n">
        <f aca="false">BR9671-2.5</f>
        <v>-2.5</v>
      </c>
    </row>
    <row r="9672" customFormat="false" ht="12" hidden="false" customHeight="false" outlineLevel="0" collapsed="false">
      <c r="BS9672" s="96" t="n">
        <f aca="false">BR9672-2.5</f>
        <v>-2.5</v>
      </c>
    </row>
    <row r="9673" customFormat="false" ht="12" hidden="false" customHeight="false" outlineLevel="0" collapsed="false">
      <c r="BS9673" s="96" t="n">
        <f aca="false">BR9673-2.5</f>
        <v>-2.5</v>
      </c>
    </row>
    <row r="9674" customFormat="false" ht="12" hidden="false" customHeight="false" outlineLevel="0" collapsed="false">
      <c r="BS9674" s="96" t="n">
        <f aca="false">BR9674-2.5</f>
        <v>-2.5</v>
      </c>
    </row>
    <row r="9675" customFormat="false" ht="12" hidden="false" customHeight="false" outlineLevel="0" collapsed="false">
      <c r="BS9675" s="96" t="n">
        <f aca="false">BR9675-2.5</f>
        <v>-2.5</v>
      </c>
    </row>
    <row r="9676" customFormat="false" ht="12" hidden="false" customHeight="false" outlineLevel="0" collapsed="false">
      <c r="BS9676" s="96" t="n">
        <f aca="false">BR9676-2.5</f>
        <v>-2.5</v>
      </c>
    </row>
    <row r="9677" customFormat="false" ht="12" hidden="false" customHeight="false" outlineLevel="0" collapsed="false">
      <c r="BS9677" s="96" t="n">
        <f aca="false">BR9677-2.5</f>
        <v>-2.5</v>
      </c>
    </row>
    <row r="9678" customFormat="false" ht="12" hidden="false" customHeight="false" outlineLevel="0" collapsed="false">
      <c r="BS9678" s="96" t="n">
        <f aca="false">BR9678-2.5</f>
        <v>-2.5</v>
      </c>
    </row>
    <row r="9679" customFormat="false" ht="12" hidden="false" customHeight="false" outlineLevel="0" collapsed="false">
      <c r="BS9679" s="96" t="n">
        <f aca="false">BR9679-2.5</f>
        <v>-2.5</v>
      </c>
    </row>
    <row r="9680" customFormat="false" ht="12" hidden="false" customHeight="false" outlineLevel="0" collapsed="false">
      <c r="BS9680" s="96" t="n">
        <f aca="false">BR9680-2.5</f>
        <v>-2.5</v>
      </c>
    </row>
    <row r="9681" customFormat="false" ht="12" hidden="false" customHeight="false" outlineLevel="0" collapsed="false">
      <c r="BS9681" s="96" t="n">
        <f aca="false">BR9681-2.5</f>
        <v>-2.5</v>
      </c>
    </row>
    <row r="9682" customFormat="false" ht="12" hidden="false" customHeight="false" outlineLevel="0" collapsed="false">
      <c r="BS9682" s="96" t="n">
        <f aca="false">BR9682-2.5</f>
        <v>-2.5</v>
      </c>
    </row>
    <row r="9683" customFormat="false" ht="12" hidden="false" customHeight="false" outlineLevel="0" collapsed="false">
      <c r="BS9683" s="96" t="n">
        <f aca="false">BR9683-2.5</f>
        <v>-2.5</v>
      </c>
    </row>
    <row r="9684" customFormat="false" ht="12" hidden="false" customHeight="false" outlineLevel="0" collapsed="false">
      <c r="BS9684" s="96" t="n">
        <f aca="false">BR9684-2.5</f>
        <v>-2.5</v>
      </c>
    </row>
    <row r="9685" customFormat="false" ht="12" hidden="false" customHeight="false" outlineLevel="0" collapsed="false">
      <c r="BS9685" s="96" t="n">
        <f aca="false">BR9685-2.5</f>
        <v>-2.5</v>
      </c>
    </row>
    <row r="9686" customFormat="false" ht="12" hidden="false" customHeight="false" outlineLevel="0" collapsed="false">
      <c r="BS9686" s="96" t="n">
        <f aca="false">BR9686-2.5</f>
        <v>-2.5</v>
      </c>
    </row>
    <row r="9687" customFormat="false" ht="12" hidden="false" customHeight="false" outlineLevel="0" collapsed="false">
      <c r="BS9687" s="96" t="n">
        <f aca="false">BR9687-2.5</f>
        <v>-2.5</v>
      </c>
    </row>
    <row r="9688" customFormat="false" ht="12" hidden="false" customHeight="false" outlineLevel="0" collapsed="false">
      <c r="BS9688" s="96" t="n">
        <f aca="false">BR9688-2.5</f>
        <v>-2.5</v>
      </c>
    </row>
    <row r="9689" customFormat="false" ht="12" hidden="false" customHeight="false" outlineLevel="0" collapsed="false">
      <c r="BS9689" s="96" t="n">
        <f aca="false">BR9689-2.5</f>
        <v>-2.5</v>
      </c>
    </row>
    <row r="9690" customFormat="false" ht="12" hidden="false" customHeight="false" outlineLevel="0" collapsed="false">
      <c r="BS9690" s="96" t="n">
        <f aca="false">BR9690-2.5</f>
        <v>-2.5</v>
      </c>
    </row>
    <row r="9691" customFormat="false" ht="12" hidden="false" customHeight="false" outlineLevel="0" collapsed="false">
      <c r="BS9691" s="96" t="n">
        <f aca="false">BR9691-2.5</f>
        <v>-2.5</v>
      </c>
    </row>
    <row r="9692" customFormat="false" ht="12" hidden="false" customHeight="false" outlineLevel="0" collapsed="false">
      <c r="BS9692" s="96" t="n">
        <f aca="false">BR9692-2.5</f>
        <v>-2.5</v>
      </c>
    </row>
    <row r="9693" customFormat="false" ht="12" hidden="false" customHeight="false" outlineLevel="0" collapsed="false">
      <c r="BS9693" s="96" t="n">
        <f aca="false">BR9693-2.5</f>
        <v>-2.5</v>
      </c>
    </row>
    <row r="9694" customFormat="false" ht="12" hidden="false" customHeight="false" outlineLevel="0" collapsed="false">
      <c r="BS9694" s="96" t="n">
        <f aca="false">BR9694-2.5</f>
        <v>-2.5</v>
      </c>
    </row>
    <row r="9695" customFormat="false" ht="12" hidden="false" customHeight="false" outlineLevel="0" collapsed="false">
      <c r="BS9695" s="96" t="n">
        <f aca="false">BR9695-2.5</f>
        <v>-2.5</v>
      </c>
    </row>
    <row r="9696" customFormat="false" ht="12" hidden="false" customHeight="false" outlineLevel="0" collapsed="false">
      <c r="BS9696" s="96" t="n">
        <f aca="false">BR9696-2.5</f>
        <v>-2.5</v>
      </c>
    </row>
    <row r="9697" customFormat="false" ht="12" hidden="false" customHeight="false" outlineLevel="0" collapsed="false">
      <c r="BS9697" s="96" t="n">
        <f aca="false">BR9697-2.5</f>
        <v>-2.5</v>
      </c>
    </row>
    <row r="9698" customFormat="false" ht="12" hidden="false" customHeight="false" outlineLevel="0" collapsed="false">
      <c r="BS9698" s="96" t="n">
        <f aca="false">BR9698-2.5</f>
        <v>-2.5</v>
      </c>
    </row>
    <row r="9699" customFormat="false" ht="12" hidden="false" customHeight="false" outlineLevel="0" collapsed="false">
      <c r="BS9699" s="96" t="n">
        <f aca="false">BR9699-2.5</f>
        <v>-2.5</v>
      </c>
    </row>
    <row r="9700" customFormat="false" ht="12" hidden="false" customHeight="false" outlineLevel="0" collapsed="false">
      <c r="BS9700" s="96" t="n">
        <f aca="false">BR9700-2.5</f>
        <v>-2.5</v>
      </c>
    </row>
    <row r="9701" customFormat="false" ht="12" hidden="false" customHeight="false" outlineLevel="0" collapsed="false">
      <c r="BS9701" s="96" t="n">
        <f aca="false">BR9701-2.5</f>
        <v>-2.5</v>
      </c>
    </row>
    <row r="9702" customFormat="false" ht="12" hidden="false" customHeight="false" outlineLevel="0" collapsed="false">
      <c r="BS9702" s="96" t="n">
        <f aca="false">BR9702-2.5</f>
        <v>-2.5</v>
      </c>
    </row>
    <row r="9703" customFormat="false" ht="12" hidden="false" customHeight="false" outlineLevel="0" collapsed="false">
      <c r="BS9703" s="96" t="n">
        <f aca="false">BR9703-2.5</f>
        <v>-2.5</v>
      </c>
    </row>
    <row r="9704" customFormat="false" ht="12" hidden="false" customHeight="false" outlineLevel="0" collapsed="false">
      <c r="BS9704" s="96" t="n">
        <f aca="false">BR9704-2.5</f>
        <v>-2.5</v>
      </c>
    </row>
    <row r="9705" customFormat="false" ht="12" hidden="false" customHeight="false" outlineLevel="0" collapsed="false">
      <c r="BS9705" s="96" t="n">
        <f aca="false">BR9705-2.5</f>
        <v>-2.5</v>
      </c>
    </row>
    <row r="9706" customFormat="false" ht="12" hidden="false" customHeight="false" outlineLevel="0" collapsed="false">
      <c r="BS9706" s="96" t="n">
        <f aca="false">BR9706-2.5</f>
        <v>-2.5</v>
      </c>
    </row>
    <row r="9707" customFormat="false" ht="12" hidden="false" customHeight="false" outlineLevel="0" collapsed="false">
      <c r="BS9707" s="96" t="n">
        <f aca="false">BR9707-2.5</f>
        <v>-2.5</v>
      </c>
    </row>
    <row r="9708" customFormat="false" ht="12" hidden="false" customHeight="false" outlineLevel="0" collapsed="false">
      <c r="BS9708" s="96" t="n">
        <f aca="false">BR9708-2.5</f>
        <v>-2.5</v>
      </c>
    </row>
    <row r="9709" customFormat="false" ht="12" hidden="false" customHeight="false" outlineLevel="0" collapsed="false">
      <c r="BS9709" s="96" t="n">
        <f aca="false">BR9709-2.5</f>
        <v>-2.5</v>
      </c>
    </row>
    <row r="9710" customFormat="false" ht="12" hidden="false" customHeight="false" outlineLevel="0" collapsed="false">
      <c r="BS9710" s="96" t="n">
        <f aca="false">BR9710-2.5</f>
        <v>-2.5</v>
      </c>
    </row>
    <row r="9711" customFormat="false" ht="12" hidden="false" customHeight="false" outlineLevel="0" collapsed="false">
      <c r="BS9711" s="96" t="n">
        <f aca="false">BR9711-2.5</f>
        <v>-2.5</v>
      </c>
    </row>
    <row r="9712" customFormat="false" ht="12" hidden="false" customHeight="false" outlineLevel="0" collapsed="false">
      <c r="BS9712" s="96" t="n">
        <f aca="false">BR9712-2.5</f>
        <v>-2.5</v>
      </c>
    </row>
    <row r="9713" customFormat="false" ht="12" hidden="false" customHeight="false" outlineLevel="0" collapsed="false">
      <c r="BS9713" s="96" t="n">
        <f aca="false">BR9713-2.5</f>
        <v>-2.5</v>
      </c>
    </row>
    <row r="9714" customFormat="false" ht="12" hidden="false" customHeight="false" outlineLevel="0" collapsed="false">
      <c r="BS9714" s="96" t="n">
        <f aca="false">BR9714-2.5</f>
        <v>-2.5</v>
      </c>
    </row>
    <row r="9715" customFormat="false" ht="12" hidden="false" customHeight="false" outlineLevel="0" collapsed="false">
      <c r="BS9715" s="96" t="n">
        <f aca="false">BR9715-2.5</f>
        <v>-2.5</v>
      </c>
    </row>
    <row r="9716" customFormat="false" ht="12" hidden="false" customHeight="false" outlineLevel="0" collapsed="false">
      <c r="BS9716" s="96" t="n">
        <f aca="false">BR9716-2.5</f>
        <v>-2.5</v>
      </c>
    </row>
    <row r="9717" customFormat="false" ht="12" hidden="false" customHeight="false" outlineLevel="0" collapsed="false">
      <c r="BS9717" s="96" t="n">
        <f aca="false">BR9717-2.5</f>
        <v>-2.5</v>
      </c>
    </row>
    <row r="9718" customFormat="false" ht="12" hidden="false" customHeight="false" outlineLevel="0" collapsed="false">
      <c r="BS9718" s="96" t="n">
        <f aca="false">BR9718-2.5</f>
        <v>-2.5</v>
      </c>
    </row>
    <row r="9719" customFormat="false" ht="12" hidden="false" customHeight="false" outlineLevel="0" collapsed="false">
      <c r="BS9719" s="96" t="n">
        <f aca="false">BR9719-2.5</f>
        <v>-2.5</v>
      </c>
    </row>
    <row r="9720" customFormat="false" ht="12" hidden="false" customHeight="false" outlineLevel="0" collapsed="false">
      <c r="BS9720" s="96" t="n">
        <f aca="false">BR9720-2.5</f>
        <v>-2.5</v>
      </c>
    </row>
    <row r="9721" customFormat="false" ht="12" hidden="false" customHeight="false" outlineLevel="0" collapsed="false">
      <c r="BS9721" s="96" t="n">
        <f aca="false">BR9721-2.5</f>
        <v>-2.5</v>
      </c>
    </row>
    <row r="9722" customFormat="false" ht="12" hidden="false" customHeight="false" outlineLevel="0" collapsed="false">
      <c r="BS9722" s="96" t="n">
        <f aca="false">BR9722-2.5</f>
        <v>-2.5</v>
      </c>
    </row>
    <row r="9723" customFormat="false" ht="12" hidden="false" customHeight="false" outlineLevel="0" collapsed="false">
      <c r="BS9723" s="96" t="n">
        <f aca="false">BR9723-2.5</f>
        <v>-2.5</v>
      </c>
    </row>
    <row r="9724" customFormat="false" ht="12" hidden="false" customHeight="false" outlineLevel="0" collapsed="false">
      <c r="BS9724" s="96" t="n">
        <f aca="false">BR9724-2.5</f>
        <v>-2.5</v>
      </c>
    </row>
    <row r="9725" customFormat="false" ht="12" hidden="false" customHeight="false" outlineLevel="0" collapsed="false">
      <c r="BS9725" s="96" t="n">
        <f aca="false">BR9725-2.5</f>
        <v>-2.5</v>
      </c>
    </row>
    <row r="9726" customFormat="false" ht="12" hidden="false" customHeight="false" outlineLevel="0" collapsed="false">
      <c r="BS9726" s="96" t="n">
        <f aca="false">BR9726-2.5</f>
        <v>-2.5</v>
      </c>
    </row>
    <row r="9727" customFormat="false" ht="12" hidden="false" customHeight="false" outlineLevel="0" collapsed="false">
      <c r="BS9727" s="96" t="n">
        <f aca="false">BR9727-2.5</f>
        <v>-2.5</v>
      </c>
    </row>
    <row r="9728" customFormat="false" ht="12" hidden="false" customHeight="false" outlineLevel="0" collapsed="false">
      <c r="BS9728" s="96" t="n">
        <f aca="false">BR9728-2.5</f>
        <v>-2.5</v>
      </c>
    </row>
    <row r="9729" customFormat="false" ht="12" hidden="false" customHeight="false" outlineLevel="0" collapsed="false">
      <c r="BS9729" s="96" t="n">
        <f aca="false">BR9729-2.5</f>
        <v>-2.5</v>
      </c>
    </row>
    <row r="9730" customFormat="false" ht="12" hidden="false" customHeight="false" outlineLevel="0" collapsed="false">
      <c r="BS9730" s="96" t="n">
        <f aca="false">BR9730-2.5</f>
        <v>-2.5</v>
      </c>
    </row>
    <row r="9731" customFormat="false" ht="12" hidden="false" customHeight="false" outlineLevel="0" collapsed="false">
      <c r="BS9731" s="96" t="n">
        <f aca="false">BR9731-2.5</f>
        <v>-2.5</v>
      </c>
    </row>
    <row r="9732" customFormat="false" ht="12" hidden="false" customHeight="false" outlineLevel="0" collapsed="false">
      <c r="BS9732" s="96" t="n">
        <f aca="false">BR9732-2.5</f>
        <v>-2.5</v>
      </c>
    </row>
    <row r="9733" customFormat="false" ht="12" hidden="false" customHeight="false" outlineLevel="0" collapsed="false">
      <c r="BS9733" s="96" t="n">
        <f aca="false">BR9733-2.5</f>
        <v>-2.5</v>
      </c>
    </row>
    <row r="9734" customFormat="false" ht="12" hidden="false" customHeight="false" outlineLevel="0" collapsed="false">
      <c r="BS9734" s="96" t="n">
        <f aca="false">BR9734-2.5</f>
        <v>-2.5</v>
      </c>
    </row>
    <row r="9735" customFormat="false" ht="12" hidden="false" customHeight="false" outlineLevel="0" collapsed="false">
      <c r="BS9735" s="96" t="n">
        <f aca="false">BR9735-2.5</f>
        <v>-2.5</v>
      </c>
    </row>
    <row r="9736" customFormat="false" ht="12" hidden="false" customHeight="false" outlineLevel="0" collapsed="false">
      <c r="BS9736" s="96" t="n">
        <f aca="false">BR9736-2.5</f>
        <v>-2.5</v>
      </c>
    </row>
    <row r="9737" customFormat="false" ht="12" hidden="false" customHeight="false" outlineLevel="0" collapsed="false">
      <c r="BS9737" s="96" t="n">
        <f aca="false">BR9737-2.5</f>
        <v>-2.5</v>
      </c>
    </row>
    <row r="9738" customFormat="false" ht="12" hidden="false" customHeight="false" outlineLevel="0" collapsed="false">
      <c r="BS9738" s="96" t="n">
        <f aca="false">BR9738-2.5</f>
        <v>-2.5</v>
      </c>
    </row>
    <row r="9739" customFormat="false" ht="12" hidden="false" customHeight="false" outlineLevel="0" collapsed="false">
      <c r="BS9739" s="96" t="n">
        <f aca="false">BR9739-2.5</f>
        <v>-2.5</v>
      </c>
    </row>
    <row r="9740" customFormat="false" ht="12" hidden="false" customHeight="false" outlineLevel="0" collapsed="false">
      <c r="BS9740" s="96" t="n">
        <f aca="false">BR9740-2.5</f>
        <v>-2.5</v>
      </c>
    </row>
    <row r="9741" customFormat="false" ht="12" hidden="false" customHeight="false" outlineLevel="0" collapsed="false">
      <c r="BS9741" s="96" t="n">
        <f aca="false">BR9741-2.5</f>
        <v>-2.5</v>
      </c>
    </row>
    <row r="9742" customFormat="false" ht="12" hidden="false" customHeight="false" outlineLevel="0" collapsed="false">
      <c r="BS9742" s="96" t="n">
        <f aca="false">BR9742-2.5</f>
        <v>-2.5</v>
      </c>
    </row>
    <row r="9743" customFormat="false" ht="12" hidden="false" customHeight="false" outlineLevel="0" collapsed="false">
      <c r="BS9743" s="96" t="n">
        <f aca="false">BR9743-2.5</f>
        <v>-2.5</v>
      </c>
    </row>
    <row r="9744" customFormat="false" ht="12" hidden="false" customHeight="false" outlineLevel="0" collapsed="false">
      <c r="BS9744" s="96" t="n">
        <f aca="false">BR9744-2.5</f>
        <v>-2.5</v>
      </c>
    </row>
    <row r="9745" customFormat="false" ht="12" hidden="false" customHeight="false" outlineLevel="0" collapsed="false">
      <c r="BS9745" s="96" t="n">
        <f aca="false">BR9745-2.5</f>
        <v>-2.5</v>
      </c>
    </row>
    <row r="9746" customFormat="false" ht="12" hidden="false" customHeight="false" outlineLevel="0" collapsed="false">
      <c r="BS9746" s="96" t="n">
        <f aca="false">BR9746-2.5</f>
        <v>-2.5</v>
      </c>
    </row>
    <row r="9747" customFormat="false" ht="12" hidden="false" customHeight="false" outlineLevel="0" collapsed="false">
      <c r="BS9747" s="96" t="n">
        <f aca="false">BR9747-2.5</f>
        <v>-2.5</v>
      </c>
    </row>
    <row r="9748" customFormat="false" ht="12" hidden="false" customHeight="false" outlineLevel="0" collapsed="false">
      <c r="BS9748" s="96" t="n">
        <f aca="false">BR9748-2.5</f>
        <v>-2.5</v>
      </c>
    </row>
    <row r="9749" customFormat="false" ht="12" hidden="false" customHeight="false" outlineLevel="0" collapsed="false">
      <c r="BS9749" s="96" t="n">
        <f aca="false">BR9749-2.5</f>
        <v>-2.5</v>
      </c>
    </row>
    <row r="9750" customFormat="false" ht="12" hidden="false" customHeight="false" outlineLevel="0" collapsed="false">
      <c r="BS9750" s="96" t="n">
        <f aca="false">BR9750-2.5</f>
        <v>-2.5</v>
      </c>
    </row>
    <row r="9751" customFormat="false" ht="12" hidden="false" customHeight="false" outlineLevel="0" collapsed="false">
      <c r="BS9751" s="96" t="n">
        <f aca="false">BR9751-2.5</f>
        <v>-2.5</v>
      </c>
    </row>
    <row r="9752" customFormat="false" ht="12" hidden="false" customHeight="false" outlineLevel="0" collapsed="false">
      <c r="BS9752" s="96" t="n">
        <f aca="false">BR9752-2.5</f>
        <v>-2.5</v>
      </c>
    </row>
    <row r="9753" customFormat="false" ht="12" hidden="false" customHeight="false" outlineLevel="0" collapsed="false">
      <c r="BS9753" s="96" t="n">
        <f aca="false">BR9753-2.5</f>
        <v>-2.5</v>
      </c>
    </row>
    <row r="9754" customFormat="false" ht="12" hidden="false" customHeight="false" outlineLevel="0" collapsed="false">
      <c r="BS9754" s="96" t="n">
        <f aca="false">BR9754-2.5</f>
        <v>-2.5</v>
      </c>
    </row>
    <row r="9755" customFormat="false" ht="12" hidden="false" customHeight="false" outlineLevel="0" collapsed="false">
      <c r="BS9755" s="96" t="n">
        <f aca="false">BR9755-2.5</f>
        <v>-2.5</v>
      </c>
    </row>
    <row r="9756" customFormat="false" ht="12" hidden="false" customHeight="false" outlineLevel="0" collapsed="false">
      <c r="BS9756" s="96" t="n">
        <f aca="false">BR9756-2.5</f>
        <v>-2.5</v>
      </c>
    </row>
    <row r="9757" customFormat="false" ht="12" hidden="false" customHeight="false" outlineLevel="0" collapsed="false">
      <c r="BS9757" s="96" t="n">
        <f aca="false">BR9757-2.5</f>
        <v>-2.5</v>
      </c>
    </row>
    <row r="9758" customFormat="false" ht="12" hidden="false" customHeight="false" outlineLevel="0" collapsed="false">
      <c r="BS9758" s="96" t="n">
        <f aca="false">BR9758-2.5</f>
        <v>-2.5</v>
      </c>
    </row>
    <row r="9759" customFormat="false" ht="12" hidden="false" customHeight="false" outlineLevel="0" collapsed="false">
      <c r="BS9759" s="96" t="n">
        <f aca="false">BR9759-2.5</f>
        <v>-2.5</v>
      </c>
    </row>
    <row r="9760" customFormat="false" ht="12" hidden="false" customHeight="false" outlineLevel="0" collapsed="false">
      <c r="BS9760" s="96" t="n">
        <f aca="false">BR9760-2.5</f>
        <v>-2.5</v>
      </c>
    </row>
    <row r="9761" customFormat="false" ht="12" hidden="false" customHeight="false" outlineLevel="0" collapsed="false">
      <c r="BS9761" s="96" t="n">
        <f aca="false">BR9761-2.5</f>
        <v>-2.5</v>
      </c>
    </row>
    <row r="9762" customFormat="false" ht="12" hidden="false" customHeight="false" outlineLevel="0" collapsed="false">
      <c r="BS9762" s="96" t="n">
        <f aca="false">BR9762-2.5</f>
        <v>-2.5</v>
      </c>
    </row>
    <row r="9763" customFormat="false" ht="12" hidden="false" customHeight="false" outlineLevel="0" collapsed="false">
      <c r="BS9763" s="96" t="n">
        <f aca="false">BR9763-2.5</f>
        <v>-2.5</v>
      </c>
    </row>
    <row r="9764" customFormat="false" ht="12" hidden="false" customHeight="false" outlineLevel="0" collapsed="false">
      <c r="BS9764" s="96" t="n">
        <f aca="false">BR9764-2.5</f>
        <v>-2.5</v>
      </c>
    </row>
    <row r="9765" customFormat="false" ht="12" hidden="false" customHeight="false" outlineLevel="0" collapsed="false">
      <c r="BS9765" s="96" t="n">
        <f aca="false">BR9765-2.5</f>
        <v>-2.5</v>
      </c>
    </row>
    <row r="9766" customFormat="false" ht="12" hidden="false" customHeight="false" outlineLevel="0" collapsed="false">
      <c r="BS9766" s="96" t="n">
        <f aca="false">BR9766-2.5</f>
        <v>-2.5</v>
      </c>
    </row>
    <row r="9767" customFormat="false" ht="12" hidden="false" customHeight="false" outlineLevel="0" collapsed="false">
      <c r="BS9767" s="96" t="n">
        <f aca="false">BR9767-2.5</f>
        <v>-2.5</v>
      </c>
    </row>
    <row r="9768" customFormat="false" ht="12" hidden="false" customHeight="false" outlineLevel="0" collapsed="false">
      <c r="BS9768" s="96" t="n">
        <f aca="false">BR9768-2.5</f>
        <v>-2.5</v>
      </c>
    </row>
    <row r="9769" customFormat="false" ht="12" hidden="false" customHeight="false" outlineLevel="0" collapsed="false">
      <c r="BS9769" s="96" t="n">
        <f aca="false">BR9769-2.5</f>
        <v>-2.5</v>
      </c>
    </row>
    <row r="9770" customFormat="false" ht="12" hidden="false" customHeight="false" outlineLevel="0" collapsed="false">
      <c r="BS9770" s="96" t="n">
        <f aca="false">BR9770-2.5</f>
        <v>-2.5</v>
      </c>
    </row>
    <row r="9771" customFormat="false" ht="12" hidden="false" customHeight="false" outlineLevel="0" collapsed="false">
      <c r="BS9771" s="96" t="n">
        <f aca="false">BR9771-2.5</f>
        <v>-2.5</v>
      </c>
    </row>
    <row r="9772" customFormat="false" ht="12" hidden="false" customHeight="false" outlineLevel="0" collapsed="false">
      <c r="BS9772" s="96" t="n">
        <f aca="false">BR9772-2.5</f>
        <v>-2.5</v>
      </c>
    </row>
    <row r="9773" customFormat="false" ht="12" hidden="false" customHeight="false" outlineLevel="0" collapsed="false">
      <c r="BS9773" s="96" t="n">
        <f aca="false">BR9773-2.5</f>
        <v>-2.5</v>
      </c>
    </row>
    <row r="9774" customFormat="false" ht="12" hidden="false" customHeight="false" outlineLevel="0" collapsed="false">
      <c r="BS9774" s="96" t="n">
        <f aca="false">BR9774-2.5</f>
        <v>-2.5</v>
      </c>
    </row>
    <row r="9775" customFormat="false" ht="12" hidden="false" customHeight="false" outlineLevel="0" collapsed="false">
      <c r="BS9775" s="96" t="n">
        <f aca="false">BR9775-2.5</f>
        <v>-2.5</v>
      </c>
    </row>
    <row r="9776" customFormat="false" ht="12" hidden="false" customHeight="false" outlineLevel="0" collapsed="false">
      <c r="BS9776" s="96" t="n">
        <f aca="false">BR9776-2.5</f>
        <v>-2.5</v>
      </c>
    </row>
    <row r="9777" customFormat="false" ht="12" hidden="false" customHeight="false" outlineLevel="0" collapsed="false">
      <c r="BS9777" s="96" t="n">
        <f aca="false">BR9777-2.5</f>
        <v>-2.5</v>
      </c>
    </row>
    <row r="9778" customFormat="false" ht="12" hidden="false" customHeight="false" outlineLevel="0" collapsed="false">
      <c r="BS9778" s="96" t="n">
        <f aca="false">BR9778-2.5</f>
        <v>-2.5</v>
      </c>
    </row>
    <row r="9779" customFormat="false" ht="12" hidden="false" customHeight="false" outlineLevel="0" collapsed="false">
      <c r="BS9779" s="96" t="n">
        <f aca="false">BR9779-2.5</f>
        <v>-2.5</v>
      </c>
    </row>
    <row r="9780" customFormat="false" ht="12" hidden="false" customHeight="false" outlineLevel="0" collapsed="false">
      <c r="BS9780" s="96" t="n">
        <f aca="false">BR9780-2.5</f>
        <v>-2.5</v>
      </c>
    </row>
    <row r="9781" customFormat="false" ht="12" hidden="false" customHeight="false" outlineLevel="0" collapsed="false">
      <c r="BS9781" s="96" t="n">
        <f aca="false">BR9781-2.5</f>
        <v>-2.5</v>
      </c>
    </row>
    <row r="9782" customFormat="false" ht="12" hidden="false" customHeight="false" outlineLevel="0" collapsed="false">
      <c r="BS9782" s="96" t="n">
        <f aca="false">BR9782-2.5</f>
        <v>-2.5</v>
      </c>
    </row>
    <row r="9783" customFormat="false" ht="12" hidden="false" customHeight="false" outlineLevel="0" collapsed="false">
      <c r="BS9783" s="96" t="n">
        <f aca="false">BR9783-2.5</f>
        <v>-2.5</v>
      </c>
    </row>
    <row r="9784" customFormat="false" ht="12" hidden="false" customHeight="false" outlineLevel="0" collapsed="false">
      <c r="BS9784" s="96" t="n">
        <f aca="false">BR9784-2.5</f>
        <v>-2.5</v>
      </c>
    </row>
    <row r="9785" customFormat="false" ht="12" hidden="false" customHeight="false" outlineLevel="0" collapsed="false">
      <c r="BS9785" s="96" t="n">
        <f aca="false">BR9785-2.5</f>
        <v>-2.5</v>
      </c>
    </row>
    <row r="9786" customFormat="false" ht="12" hidden="false" customHeight="false" outlineLevel="0" collapsed="false">
      <c r="BS9786" s="96" t="n">
        <f aca="false">BR9786-2.5</f>
        <v>-2.5</v>
      </c>
    </row>
    <row r="9787" customFormat="false" ht="12" hidden="false" customHeight="false" outlineLevel="0" collapsed="false">
      <c r="BS9787" s="96" t="n">
        <f aca="false">BR9787-2.5</f>
        <v>-2.5</v>
      </c>
    </row>
    <row r="9788" customFormat="false" ht="12" hidden="false" customHeight="false" outlineLevel="0" collapsed="false">
      <c r="BS9788" s="96" t="n">
        <f aca="false">BR9788-2.5</f>
        <v>-2.5</v>
      </c>
    </row>
    <row r="9789" customFormat="false" ht="12" hidden="false" customHeight="false" outlineLevel="0" collapsed="false">
      <c r="BS9789" s="96" t="n">
        <f aca="false">BR9789-2.5</f>
        <v>-2.5</v>
      </c>
    </row>
    <row r="9790" customFormat="false" ht="12" hidden="false" customHeight="false" outlineLevel="0" collapsed="false">
      <c r="BS9790" s="96" t="n">
        <f aca="false">BR9790-2.5</f>
        <v>-2.5</v>
      </c>
    </row>
    <row r="9791" customFormat="false" ht="12" hidden="false" customHeight="false" outlineLevel="0" collapsed="false">
      <c r="BS9791" s="96" t="n">
        <f aca="false">BR9791-2.5</f>
        <v>-2.5</v>
      </c>
    </row>
    <row r="9792" customFormat="false" ht="12" hidden="false" customHeight="false" outlineLevel="0" collapsed="false">
      <c r="BS9792" s="96" t="n">
        <f aca="false">BR9792-2.5</f>
        <v>-2.5</v>
      </c>
    </row>
    <row r="9793" customFormat="false" ht="12" hidden="false" customHeight="false" outlineLevel="0" collapsed="false">
      <c r="BS9793" s="96" t="n">
        <f aca="false">BR9793-2.5</f>
        <v>-2.5</v>
      </c>
    </row>
    <row r="9794" customFormat="false" ht="12" hidden="false" customHeight="false" outlineLevel="0" collapsed="false">
      <c r="BS9794" s="96" t="n">
        <f aca="false">BR9794-2.5</f>
        <v>-2.5</v>
      </c>
    </row>
    <row r="9795" customFormat="false" ht="12" hidden="false" customHeight="false" outlineLevel="0" collapsed="false">
      <c r="BS9795" s="96" t="n">
        <f aca="false">BR9795-2.5</f>
        <v>-2.5</v>
      </c>
    </row>
    <row r="9796" customFormat="false" ht="12" hidden="false" customHeight="false" outlineLevel="0" collapsed="false">
      <c r="BS9796" s="96" t="n">
        <f aca="false">BR9796-2.5</f>
        <v>-2.5</v>
      </c>
    </row>
    <row r="9797" customFormat="false" ht="12" hidden="false" customHeight="false" outlineLevel="0" collapsed="false">
      <c r="BS9797" s="96" t="n">
        <f aca="false">BR9797-2.5</f>
        <v>-2.5</v>
      </c>
    </row>
    <row r="9798" customFormat="false" ht="12" hidden="false" customHeight="false" outlineLevel="0" collapsed="false">
      <c r="BS9798" s="96" t="n">
        <f aca="false">BR9798-2.5</f>
        <v>-2.5</v>
      </c>
    </row>
    <row r="9799" customFormat="false" ht="12" hidden="false" customHeight="false" outlineLevel="0" collapsed="false">
      <c r="BS9799" s="96" t="n">
        <f aca="false">BR9799-2.5</f>
        <v>-2.5</v>
      </c>
    </row>
    <row r="9800" customFormat="false" ht="12" hidden="false" customHeight="false" outlineLevel="0" collapsed="false">
      <c r="BS9800" s="96" t="n">
        <f aca="false">BR9800-2.5</f>
        <v>-2.5</v>
      </c>
    </row>
    <row r="9801" customFormat="false" ht="12" hidden="false" customHeight="false" outlineLevel="0" collapsed="false">
      <c r="BS9801" s="96" t="n">
        <f aca="false">BR9801-2.5</f>
        <v>-2.5</v>
      </c>
    </row>
    <row r="9802" customFormat="false" ht="12" hidden="false" customHeight="false" outlineLevel="0" collapsed="false">
      <c r="BS9802" s="96" t="n">
        <f aca="false">BR9802-2.5</f>
        <v>-2.5</v>
      </c>
    </row>
    <row r="9803" customFormat="false" ht="12" hidden="false" customHeight="false" outlineLevel="0" collapsed="false">
      <c r="BS9803" s="96" t="n">
        <f aca="false">BR9803-2.5</f>
        <v>-2.5</v>
      </c>
    </row>
    <row r="9804" customFormat="false" ht="12" hidden="false" customHeight="false" outlineLevel="0" collapsed="false">
      <c r="BS9804" s="96" t="n">
        <f aca="false">BR9804-2.5</f>
        <v>-2.5</v>
      </c>
    </row>
    <row r="9805" customFormat="false" ht="12" hidden="false" customHeight="false" outlineLevel="0" collapsed="false">
      <c r="BS9805" s="96" t="n">
        <f aca="false">BR9805-2.5</f>
        <v>-2.5</v>
      </c>
    </row>
    <row r="9806" customFormat="false" ht="12" hidden="false" customHeight="false" outlineLevel="0" collapsed="false">
      <c r="BS9806" s="96" t="n">
        <f aca="false">BR9806-2.5</f>
        <v>-2.5</v>
      </c>
    </row>
    <row r="9807" customFormat="false" ht="12" hidden="false" customHeight="false" outlineLevel="0" collapsed="false">
      <c r="BS9807" s="96" t="n">
        <f aca="false">BR9807-2.5</f>
        <v>-2.5</v>
      </c>
    </row>
    <row r="9808" customFormat="false" ht="12" hidden="false" customHeight="false" outlineLevel="0" collapsed="false">
      <c r="BS9808" s="96" t="n">
        <f aca="false">BR9808-2.5</f>
        <v>-2.5</v>
      </c>
    </row>
    <row r="9809" customFormat="false" ht="12" hidden="false" customHeight="false" outlineLevel="0" collapsed="false">
      <c r="BS9809" s="96" t="n">
        <f aca="false">BR9809-2.5</f>
        <v>-2.5</v>
      </c>
    </row>
    <row r="9810" customFormat="false" ht="12" hidden="false" customHeight="false" outlineLevel="0" collapsed="false">
      <c r="BS9810" s="96" t="n">
        <f aca="false">BR9810-2.5</f>
        <v>-2.5</v>
      </c>
    </row>
    <row r="9811" customFormat="false" ht="12" hidden="false" customHeight="false" outlineLevel="0" collapsed="false">
      <c r="BS9811" s="96" t="n">
        <f aca="false">BR9811-2.5</f>
        <v>-2.5</v>
      </c>
    </row>
    <row r="9812" customFormat="false" ht="12" hidden="false" customHeight="false" outlineLevel="0" collapsed="false">
      <c r="BS9812" s="96" t="n">
        <f aca="false">BR9812-2.5</f>
        <v>-2.5</v>
      </c>
    </row>
    <row r="9813" customFormat="false" ht="12" hidden="false" customHeight="false" outlineLevel="0" collapsed="false">
      <c r="BS9813" s="96" t="n">
        <f aca="false">BR9813-2.5</f>
        <v>-2.5</v>
      </c>
    </row>
    <row r="9814" customFormat="false" ht="12" hidden="false" customHeight="false" outlineLevel="0" collapsed="false">
      <c r="BS9814" s="96" t="n">
        <f aca="false">BR9814-2.5</f>
        <v>-2.5</v>
      </c>
    </row>
    <row r="9815" customFormat="false" ht="12" hidden="false" customHeight="false" outlineLevel="0" collapsed="false">
      <c r="BS9815" s="96" t="n">
        <f aca="false">BR9815-2.5</f>
        <v>-2.5</v>
      </c>
    </row>
    <row r="9816" customFormat="false" ht="12" hidden="false" customHeight="false" outlineLevel="0" collapsed="false">
      <c r="BS9816" s="96" t="n">
        <f aca="false">BR9816-2.5</f>
        <v>-2.5</v>
      </c>
    </row>
    <row r="9817" customFormat="false" ht="12" hidden="false" customHeight="false" outlineLevel="0" collapsed="false">
      <c r="BS9817" s="96" t="n">
        <f aca="false">BR9817-2.5</f>
        <v>-2.5</v>
      </c>
    </row>
    <row r="9818" customFormat="false" ht="12" hidden="false" customHeight="false" outlineLevel="0" collapsed="false">
      <c r="BS9818" s="96" t="n">
        <f aca="false">BR9818-2.5</f>
        <v>-2.5</v>
      </c>
    </row>
    <row r="9819" customFormat="false" ht="12" hidden="false" customHeight="false" outlineLevel="0" collapsed="false">
      <c r="BS9819" s="96" t="n">
        <f aca="false">BR9819-2.5</f>
        <v>-2.5</v>
      </c>
    </row>
    <row r="9820" customFormat="false" ht="12" hidden="false" customHeight="false" outlineLevel="0" collapsed="false">
      <c r="BS9820" s="96" t="n">
        <f aca="false">BR9820-2.5</f>
        <v>-2.5</v>
      </c>
    </row>
    <row r="9821" customFormat="false" ht="12" hidden="false" customHeight="false" outlineLevel="0" collapsed="false">
      <c r="BS9821" s="96" t="n">
        <f aca="false">BR9821-2.5</f>
        <v>-2.5</v>
      </c>
    </row>
    <row r="9822" customFormat="false" ht="12" hidden="false" customHeight="false" outlineLevel="0" collapsed="false">
      <c r="BS9822" s="96" t="n">
        <f aca="false">BR9822-2.5</f>
        <v>-2.5</v>
      </c>
    </row>
    <row r="9823" customFormat="false" ht="12" hidden="false" customHeight="false" outlineLevel="0" collapsed="false">
      <c r="BS9823" s="96" t="n">
        <f aca="false">BR9823-2.5</f>
        <v>-2.5</v>
      </c>
    </row>
    <row r="9824" customFormat="false" ht="12" hidden="false" customHeight="false" outlineLevel="0" collapsed="false">
      <c r="BS9824" s="96" t="n">
        <f aca="false">BR9824-2.5</f>
        <v>-2.5</v>
      </c>
    </row>
    <row r="9825" customFormat="false" ht="12" hidden="false" customHeight="false" outlineLevel="0" collapsed="false">
      <c r="BS9825" s="96" t="n">
        <f aca="false">BR9825-2.5</f>
        <v>-2.5</v>
      </c>
    </row>
    <row r="9826" customFormat="false" ht="12" hidden="false" customHeight="false" outlineLevel="0" collapsed="false">
      <c r="BS9826" s="96" t="n">
        <f aca="false">BR9826-2.5</f>
        <v>-2.5</v>
      </c>
    </row>
    <row r="9827" customFormat="false" ht="12" hidden="false" customHeight="false" outlineLevel="0" collapsed="false">
      <c r="BS9827" s="96" t="n">
        <f aca="false">BR9827-2.5</f>
        <v>-2.5</v>
      </c>
    </row>
    <row r="9828" customFormat="false" ht="12" hidden="false" customHeight="false" outlineLevel="0" collapsed="false">
      <c r="BS9828" s="96" t="n">
        <f aca="false">BR9828-2.5</f>
        <v>-2.5</v>
      </c>
    </row>
    <row r="9829" customFormat="false" ht="12" hidden="false" customHeight="false" outlineLevel="0" collapsed="false">
      <c r="BS9829" s="96" t="n">
        <f aca="false">BR9829-2.5</f>
        <v>-2.5</v>
      </c>
    </row>
    <row r="9830" customFormat="false" ht="12" hidden="false" customHeight="false" outlineLevel="0" collapsed="false">
      <c r="BS9830" s="96" t="n">
        <f aca="false">BR9830-2.5</f>
        <v>-2.5</v>
      </c>
    </row>
    <row r="9831" customFormat="false" ht="12" hidden="false" customHeight="false" outlineLevel="0" collapsed="false">
      <c r="BS9831" s="96" t="n">
        <f aca="false">BR9831-2.5</f>
        <v>-2.5</v>
      </c>
    </row>
    <row r="9832" customFormat="false" ht="12" hidden="false" customHeight="false" outlineLevel="0" collapsed="false">
      <c r="BS9832" s="96" t="n">
        <f aca="false">BR9832-2.5</f>
        <v>-2.5</v>
      </c>
    </row>
    <row r="9833" customFormat="false" ht="12" hidden="false" customHeight="false" outlineLevel="0" collapsed="false">
      <c r="BS9833" s="96" t="n">
        <f aca="false">BR9833-2.5</f>
        <v>-2.5</v>
      </c>
    </row>
    <row r="9834" customFormat="false" ht="12" hidden="false" customHeight="false" outlineLevel="0" collapsed="false">
      <c r="BS9834" s="96" t="n">
        <f aca="false">BR9834-2.5</f>
        <v>-2.5</v>
      </c>
    </row>
    <row r="9835" customFormat="false" ht="12" hidden="false" customHeight="false" outlineLevel="0" collapsed="false">
      <c r="BS9835" s="96" t="n">
        <f aca="false">BR9835-2.5</f>
        <v>-2.5</v>
      </c>
    </row>
    <row r="9836" customFormat="false" ht="12" hidden="false" customHeight="false" outlineLevel="0" collapsed="false">
      <c r="BS9836" s="96" t="n">
        <f aca="false">BR9836-2.5</f>
        <v>-2.5</v>
      </c>
    </row>
    <row r="9837" customFormat="false" ht="12" hidden="false" customHeight="false" outlineLevel="0" collapsed="false">
      <c r="BS9837" s="96" t="n">
        <f aca="false">BR9837-2.5</f>
        <v>-2.5</v>
      </c>
    </row>
    <row r="9838" customFormat="false" ht="12" hidden="false" customHeight="false" outlineLevel="0" collapsed="false">
      <c r="BS9838" s="96" t="n">
        <f aca="false">BR9838-2.5</f>
        <v>-2.5</v>
      </c>
    </row>
    <row r="9839" customFormat="false" ht="12" hidden="false" customHeight="false" outlineLevel="0" collapsed="false">
      <c r="BS9839" s="96" t="n">
        <f aca="false">BR9839-2.5</f>
        <v>-2.5</v>
      </c>
    </row>
    <row r="9840" customFormat="false" ht="12" hidden="false" customHeight="false" outlineLevel="0" collapsed="false">
      <c r="BS9840" s="96" t="n">
        <f aca="false">BR9840-2.5</f>
        <v>-2.5</v>
      </c>
    </row>
    <row r="9841" customFormat="false" ht="12" hidden="false" customHeight="false" outlineLevel="0" collapsed="false">
      <c r="BS9841" s="96" t="n">
        <f aca="false">BR9841-2.5</f>
        <v>-2.5</v>
      </c>
    </row>
    <row r="9842" customFormat="false" ht="12" hidden="false" customHeight="false" outlineLevel="0" collapsed="false">
      <c r="BS9842" s="96" t="n">
        <f aca="false">BR9842-2.5</f>
        <v>-2.5</v>
      </c>
    </row>
    <row r="9843" customFormat="false" ht="12" hidden="false" customHeight="false" outlineLevel="0" collapsed="false">
      <c r="BS9843" s="96" t="n">
        <f aca="false">BR9843-2.5</f>
        <v>-2.5</v>
      </c>
    </row>
    <row r="9844" customFormat="false" ht="12" hidden="false" customHeight="false" outlineLevel="0" collapsed="false">
      <c r="BS9844" s="96" t="n">
        <f aca="false">BR9844-2.5</f>
        <v>-2.5</v>
      </c>
    </row>
    <row r="9845" customFormat="false" ht="12" hidden="false" customHeight="false" outlineLevel="0" collapsed="false">
      <c r="BS9845" s="96" t="n">
        <f aca="false">BR9845-2.5</f>
        <v>-2.5</v>
      </c>
    </row>
    <row r="9846" customFormat="false" ht="12" hidden="false" customHeight="false" outlineLevel="0" collapsed="false">
      <c r="BS9846" s="96" t="n">
        <f aca="false">BR9846-2.5</f>
        <v>-2.5</v>
      </c>
    </row>
    <row r="9847" customFormat="false" ht="12" hidden="false" customHeight="false" outlineLevel="0" collapsed="false">
      <c r="BS9847" s="96" t="n">
        <f aca="false">BR9847-2.5</f>
        <v>-2.5</v>
      </c>
    </row>
    <row r="9848" customFormat="false" ht="12" hidden="false" customHeight="false" outlineLevel="0" collapsed="false">
      <c r="BS9848" s="96" t="n">
        <f aca="false">BR9848-2.5</f>
        <v>-2.5</v>
      </c>
    </row>
    <row r="9849" customFormat="false" ht="12" hidden="false" customHeight="false" outlineLevel="0" collapsed="false">
      <c r="BS9849" s="96" t="n">
        <f aca="false">BR9849-2.5</f>
        <v>-2.5</v>
      </c>
    </row>
    <row r="9850" customFormat="false" ht="12" hidden="false" customHeight="false" outlineLevel="0" collapsed="false">
      <c r="BS9850" s="96" t="n">
        <f aca="false">BR9850-2.5</f>
        <v>-2.5</v>
      </c>
    </row>
    <row r="9851" customFormat="false" ht="12" hidden="false" customHeight="false" outlineLevel="0" collapsed="false">
      <c r="BS9851" s="96" t="n">
        <f aca="false">BR9851-2.5</f>
        <v>-2.5</v>
      </c>
    </row>
    <row r="9852" customFormat="false" ht="12" hidden="false" customHeight="false" outlineLevel="0" collapsed="false">
      <c r="BS9852" s="96" t="n">
        <f aca="false">BR9852-2.5</f>
        <v>-2.5</v>
      </c>
    </row>
    <row r="9853" customFormat="false" ht="12" hidden="false" customHeight="false" outlineLevel="0" collapsed="false">
      <c r="BS9853" s="96" t="n">
        <f aca="false">BR9853-2.5</f>
        <v>-2.5</v>
      </c>
    </row>
    <row r="9854" customFormat="false" ht="12" hidden="false" customHeight="false" outlineLevel="0" collapsed="false">
      <c r="BS9854" s="96" t="n">
        <f aca="false">BR9854-2.5</f>
        <v>-2.5</v>
      </c>
    </row>
    <row r="9855" customFormat="false" ht="12" hidden="false" customHeight="false" outlineLevel="0" collapsed="false">
      <c r="BS9855" s="96" t="n">
        <f aca="false">BR9855-2.5</f>
        <v>-2.5</v>
      </c>
    </row>
    <row r="9856" customFormat="false" ht="12" hidden="false" customHeight="false" outlineLevel="0" collapsed="false">
      <c r="BS9856" s="96" t="n">
        <f aca="false">BR9856-2.5</f>
        <v>-2.5</v>
      </c>
    </row>
    <row r="9857" customFormat="false" ht="12" hidden="false" customHeight="false" outlineLevel="0" collapsed="false">
      <c r="BS9857" s="96" t="n">
        <f aca="false">BR9857-2.5</f>
        <v>-2.5</v>
      </c>
    </row>
    <row r="9858" customFormat="false" ht="12" hidden="false" customHeight="false" outlineLevel="0" collapsed="false">
      <c r="BS9858" s="96" t="n">
        <f aca="false">BR9858-2.5</f>
        <v>-2.5</v>
      </c>
    </row>
    <row r="9859" customFormat="false" ht="12" hidden="false" customHeight="false" outlineLevel="0" collapsed="false">
      <c r="BS9859" s="96" t="n">
        <f aca="false">BR9859-2.5</f>
        <v>-2.5</v>
      </c>
    </row>
    <row r="9860" customFormat="false" ht="12" hidden="false" customHeight="false" outlineLevel="0" collapsed="false">
      <c r="BS9860" s="96" t="n">
        <f aca="false">BR9860-2.5</f>
        <v>-2.5</v>
      </c>
    </row>
    <row r="9861" customFormat="false" ht="12" hidden="false" customHeight="false" outlineLevel="0" collapsed="false">
      <c r="BS9861" s="96" t="n">
        <f aca="false">BR9861-2.5</f>
        <v>-2.5</v>
      </c>
    </row>
    <row r="9862" customFormat="false" ht="12" hidden="false" customHeight="false" outlineLevel="0" collapsed="false">
      <c r="BS9862" s="96" t="n">
        <f aca="false">BR9862-2.5</f>
        <v>-2.5</v>
      </c>
    </row>
    <row r="9863" customFormat="false" ht="12" hidden="false" customHeight="false" outlineLevel="0" collapsed="false">
      <c r="BS9863" s="96" t="n">
        <f aca="false">BR9863-2.5</f>
        <v>-2.5</v>
      </c>
    </row>
    <row r="9864" customFormat="false" ht="12" hidden="false" customHeight="false" outlineLevel="0" collapsed="false">
      <c r="BS9864" s="96" t="n">
        <f aca="false">BR9864-2.5</f>
        <v>-2.5</v>
      </c>
    </row>
    <row r="9865" customFormat="false" ht="12" hidden="false" customHeight="false" outlineLevel="0" collapsed="false">
      <c r="BS9865" s="96" t="n">
        <f aca="false">BR9865-2.5</f>
        <v>-2.5</v>
      </c>
    </row>
    <row r="9866" customFormat="false" ht="12" hidden="false" customHeight="false" outlineLevel="0" collapsed="false">
      <c r="BS9866" s="96" t="n">
        <f aca="false">BR9866-2.5</f>
        <v>-2.5</v>
      </c>
    </row>
    <row r="9867" customFormat="false" ht="12" hidden="false" customHeight="false" outlineLevel="0" collapsed="false">
      <c r="BS9867" s="96" t="n">
        <f aca="false">BR9867-2.5</f>
        <v>-2.5</v>
      </c>
    </row>
    <row r="9868" customFormat="false" ht="12" hidden="false" customHeight="false" outlineLevel="0" collapsed="false">
      <c r="BS9868" s="96" t="n">
        <f aca="false">BR9868-2.5</f>
        <v>-2.5</v>
      </c>
    </row>
    <row r="9869" customFormat="false" ht="12" hidden="false" customHeight="false" outlineLevel="0" collapsed="false">
      <c r="BS9869" s="96" t="n">
        <f aca="false">BR9869-2.5</f>
        <v>-2.5</v>
      </c>
    </row>
    <row r="9870" customFormat="false" ht="12" hidden="false" customHeight="false" outlineLevel="0" collapsed="false">
      <c r="BS9870" s="96" t="n">
        <f aca="false">BR9870-2.5</f>
        <v>-2.5</v>
      </c>
    </row>
    <row r="9871" customFormat="false" ht="12" hidden="false" customHeight="false" outlineLevel="0" collapsed="false">
      <c r="BS9871" s="96" t="n">
        <f aca="false">BR9871-2.5</f>
        <v>-2.5</v>
      </c>
    </row>
    <row r="9872" customFormat="false" ht="12" hidden="false" customHeight="false" outlineLevel="0" collapsed="false">
      <c r="BS9872" s="96" t="n">
        <f aca="false">BR9872-2.5</f>
        <v>-2.5</v>
      </c>
    </row>
    <row r="9873" customFormat="false" ht="12" hidden="false" customHeight="false" outlineLevel="0" collapsed="false">
      <c r="BS9873" s="96" t="n">
        <f aca="false">BR9873-2.5</f>
        <v>-2.5</v>
      </c>
    </row>
    <row r="9874" customFormat="false" ht="12" hidden="false" customHeight="false" outlineLevel="0" collapsed="false">
      <c r="BS9874" s="96" t="n">
        <f aca="false">BR9874-2.5</f>
        <v>-2.5</v>
      </c>
    </row>
    <row r="9875" customFormat="false" ht="12" hidden="false" customHeight="false" outlineLevel="0" collapsed="false">
      <c r="BS9875" s="96" t="n">
        <f aca="false">BR9875-2.5</f>
        <v>-2.5</v>
      </c>
    </row>
    <row r="9876" customFormat="false" ht="12" hidden="false" customHeight="false" outlineLevel="0" collapsed="false">
      <c r="BS9876" s="96" t="n">
        <f aca="false">BR9876-2.5</f>
        <v>-2.5</v>
      </c>
    </row>
    <row r="9877" customFormat="false" ht="12" hidden="false" customHeight="false" outlineLevel="0" collapsed="false">
      <c r="BS9877" s="96" t="n">
        <f aca="false">BR9877-2.5</f>
        <v>-2.5</v>
      </c>
    </row>
    <row r="9878" customFormat="false" ht="12" hidden="false" customHeight="false" outlineLevel="0" collapsed="false">
      <c r="BS9878" s="96" t="n">
        <f aca="false">BR9878-2.5</f>
        <v>-2.5</v>
      </c>
    </row>
    <row r="9879" customFormat="false" ht="12" hidden="false" customHeight="false" outlineLevel="0" collapsed="false">
      <c r="BS9879" s="96" t="n">
        <f aca="false">BR9879-2.5</f>
        <v>-2.5</v>
      </c>
    </row>
    <row r="9880" customFormat="false" ht="12" hidden="false" customHeight="false" outlineLevel="0" collapsed="false">
      <c r="BS9880" s="96" t="n">
        <f aca="false">BR9880-2.5</f>
        <v>-2.5</v>
      </c>
    </row>
    <row r="9881" customFormat="false" ht="12" hidden="false" customHeight="false" outlineLevel="0" collapsed="false">
      <c r="BS9881" s="96" t="n">
        <f aca="false">BR9881-2.5</f>
        <v>-2.5</v>
      </c>
    </row>
    <row r="9882" customFormat="false" ht="12" hidden="false" customHeight="false" outlineLevel="0" collapsed="false">
      <c r="BS9882" s="96" t="n">
        <f aca="false">BR9882-2.5</f>
        <v>-2.5</v>
      </c>
    </row>
    <row r="9883" customFormat="false" ht="12" hidden="false" customHeight="false" outlineLevel="0" collapsed="false">
      <c r="BS9883" s="96" t="n">
        <f aca="false">BR9883-2.5</f>
        <v>-2.5</v>
      </c>
    </row>
    <row r="9884" customFormat="false" ht="12" hidden="false" customHeight="false" outlineLevel="0" collapsed="false">
      <c r="BS9884" s="96" t="n">
        <f aca="false">BR9884-2.5</f>
        <v>-2.5</v>
      </c>
    </row>
    <row r="9885" customFormat="false" ht="12" hidden="false" customHeight="false" outlineLevel="0" collapsed="false">
      <c r="BS9885" s="96" t="n">
        <f aca="false">BR9885-2.5</f>
        <v>-2.5</v>
      </c>
    </row>
    <row r="9886" customFormat="false" ht="12" hidden="false" customHeight="false" outlineLevel="0" collapsed="false">
      <c r="BS9886" s="96" t="n">
        <f aca="false">BR9886-2.5</f>
        <v>-2.5</v>
      </c>
    </row>
    <row r="9887" customFormat="false" ht="12" hidden="false" customHeight="false" outlineLevel="0" collapsed="false">
      <c r="BS9887" s="96" t="n">
        <f aca="false">BR9887-2.5</f>
        <v>-2.5</v>
      </c>
    </row>
    <row r="9888" customFormat="false" ht="12" hidden="false" customHeight="false" outlineLevel="0" collapsed="false">
      <c r="BS9888" s="96" t="n">
        <f aca="false">BR9888-2.5</f>
        <v>-2.5</v>
      </c>
    </row>
    <row r="9889" customFormat="false" ht="12" hidden="false" customHeight="false" outlineLevel="0" collapsed="false">
      <c r="BS9889" s="96" t="n">
        <f aca="false">BR9889-2.5</f>
        <v>-2.5</v>
      </c>
    </row>
    <row r="9890" customFormat="false" ht="12" hidden="false" customHeight="false" outlineLevel="0" collapsed="false">
      <c r="BS9890" s="96" t="n">
        <f aca="false">BR9890-2.5</f>
        <v>-2.5</v>
      </c>
    </row>
    <row r="9891" customFormat="false" ht="12" hidden="false" customHeight="false" outlineLevel="0" collapsed="false">
      <c r="BS9891" s="96" t="n">
        <f aca="false">BR9891-2.5</f>
        <v>-2.5</v>
      </c>
    </row>
    <row r="9892" customFormat="false" ht="12" hidden="false" customHeight="false" outlineLevel="0" collapsed="false">
      <c r="BS9892" s="96" t="n">
        <f aca="false">BR9892-2.5</f>
        <v>-2.5</v>
      </c>
    </row>
    <row r="9893" customFormat="false" ht="12" hidden="false" customHeight="false" outlineLevel="0" collapsed="false">
      <c r="BS9893" s="96" t="n">
        <f aca="false">BR9893-2.5</f>
        <v>-2.5</v>
      </c>
    </row>
    <row r="9894" customFormat="false" ht="12" hidden="false" customHeight="false" outlineLevel="0" collapsed="false">
      <c r="BS9894" s="96" t="n">
        <f aca="false">BR9894-2.5</f>
        <v>-2.5</v>
      </c>
    </row>
    <row r="9895" customFormat="false" ht="12" hidden="false" customHeight="false" outlineLevel="0" collapsed="false">
      <c r="BS9895" s="96" t="n">
        <f aca="false">BR9895-2.5</f>
        <v>-2.5</v>
      </c>
    </row>
    <row r="9896" customFormat="false" ht="12" hidden="false" customHeight="false" outlineLevel="0" collapsed="false">
      <c r="BS9896" s="96" t="n">
        <f aca="false">BR9896-2.5</f>
        <v>-2.5</v>
      </c>
    </row>
    <row r="9897" customFormat="false" ht="12" hidden="false" customHeight="false" outlineLevel="0" collapsed="false">
      <c r="BS9897" s="96" t="n">
        <f aca="false">BR9897-2.5</f>
        <v>-2.5</v>
      </c>
    </row>
    <row r="9898" customFormat="false" ht="12" hidden="false" customHeight="false" outlineLevel="0" collapsed="false">
      <c r="BS9898" s="96" t="n">
        <f aca="false">BR9898-2.5</f>
        <v>-2.5</v>
      </c>
    </row>
    <row r="9899" customFormat="false" ht="12" hidden="false" customHeight="false" outlineLevel="0" collapsed="false">
      <c r="BS9899" s="96" t="n">
        <f aca="false">BR9899-2.5</f>
        <v>-2.5</v>
      </c>
    </row>
    <row r="9900" customFormat="false" ht="12" hidden="false" customHeight="false" outlineLevel="0" collapsed="false">
      <c r="BS9900" s="96" t="n">
        <f aca="false">BR9900-2.5</f>
        <v>-2.5</v>
      </c>
    </row>
    <row r="9901" customFormat="false" ht="12" hidden="false" customHeight="false" outlineLevel="0" collapsed="false">
      <c r="BS9901" s="96" t="n">
        <f aca="false">BR9901-2.5</f>
        <v>-2.5</v>
      </c>
    </row>
    <row r="9902" customFormat="false" ht="12" hidden="false" customHeight="false" outlineLevel="0" collapsed="false">
      <c r="BS9902" s="96" t="n">
        <f aca="false">BR9902-2.5</f>
        <v>-2.5</v>
      </c>
    </row>
    <row r="9903" customFormat="false" ht="12" hidden="false" customHeight="false" outlineLevel="0" collapsed="false">
      <c r="BS9903" s="96" t="n">
        <f aca="false">BR9903-2.5</f>
        <v>-2.5</v>
      </c>
    </row>
    <row r="9904" customFormat="false" ht="12" hidden="false" customHeight="false" outlineLevel="0" collapsed="false">
      <c r="BS9904" s="96" t="n">
        <f aca="false">BR9904-2.5</f>
        <v>-2.5</v>
      </c>
    </row>
    <row r="9905" customFormat="false" ht="12" hidden="false" customHeight="false" outlineLevel="0" collapsed="false">
      <c r="BS9905" s="96" t="n">
        <f aca="false">BR9905-2.5</f>
        <v>-2.5</v>
      </c>
    </row>
    <row r="9906" customFormat="false" ht="12" hidden="false" customHeight="false" outlineLevel="0" collapsed="false">
      <c r="BS9906" s="96" t="n">
        <f aca="false">BR9906-2.5</f>
        <v>-2.5</v>
      </c>
    </row>
    <row r="9907" customFormat="false" ht="12" hidden="false" customHeight="false" outlineLevel="0" collapsed="false">
      <c r="BS9907" s="96" t="n">
        <f aca="false">BR9907-2.5</f>
        <v>-2.5</v>
      </c>
    </row>
    <row r="9908" customFormat="false" ht="12" hidden="false" customHeight="false" outlineLevel="0" collapsed="false">
      <c r="BS9908" s="96" t="n">
        <f aca="false">BR9908-2.5</f>
        <v>-2.5</v>
      </c>
    </row>
    <row r="9909" customFormat="false" ht="12" hidden="false" customHeight="false" outlineLevel="0" collapsed="false">
      <c r="BS9909" s="96" t="n">
        <f aca="false">BR9909-2.5</f>
        <v>-2.5</v>
      </c>
    </row>
    <row r="9910" customFormat="false" ht="12" hidden="false" customHeight="false" outlineLevel="0" collapsed="false">
      <c r="BS9910" s="96" t="n">
        <f aca="false">BR9910-2.5</f>
        <v>-2.5</v>
      </c>
    </row>
    <row r="9911" customFormat="false" ht="12" hidden="false" customHeight="false" outlineLevel="0" collapsed="false">
      <c r="BS9911" s="96" t="n">
        <f aca="false">BR9911-2.5</f>
        <v>-2.5</v>
      </c>
    </row>
    <row r="9912" customFormat="false" ht="12" hidden="false" customHeight="false" outlineLevel="0" collapsed="false">
      <c r="BS9912" s="96" t="n">
        <f aca="false">BR9912-2.5</f>
        <v>-2.5</v>
      </c>
    </row>
    <row r="9913" customFormat="false" ht="12" hidden="false" customHeight="false" outlineLevel="0" collapsed="false">
      <c r="BS9913" s="96" t="n">
        <f aca="false">BR9913-2.5</f>
        <v>-2.5</v>
      </c>
    </row>
    <row r="9914" customFormat="false" ht="12" hidden="false" customHeight="false" outlineLevel="0" collapsed="false">
      <c r="BS9914" s="96" t="n">
        <f aca="false">BR9914-2.5</f>
        <v>-2.5</v>
      </c>
    </row>
    <row r="9915" customFormat="false" ht="12" hidden="false" customHeight="false" outlineLevel="0" collapsed="false">
      <c r="BS9915" s="96" t="n">
        <f aca="false">BR9915-2.5</f>
        <v>-2.5</v>
      </c>
    </row>
    <row r="9916" customFormat="false" ht="12" hidden="false" customHeight="false" outlineLevel="0" collapsed="false">
      <c r="BS9916" s="96" t="n">
        <f aca="false">BR9916-2.5</f>
        <v>-2.5</v>
      </c>
    </row>
    <row r="9917" customFormat="false" ht="12" hidden="false" customHeight="false" outlineLevel="0" collapsed="false">
      <c r="BS9917" s="96" t="n">
        <f aca="false">BR9917-2.5</f>
        <v>-2.5</v>
      </c>
    </row>
    <row r="9918" customFormat="false" ht="12" hidden="false" customHeight="false" outlineLevel="0" collapsed="false">
      <c r="BS9918" s="96" t="n">
        <f aca="false">BR9918-2.5</f>
        <v>-2.5</v>
      </c>
    </row>
    <row r="9919" customFormat="false" ht="12" hidden="false" customHeight="false" outlineLevel="0" collapsed="false">
      <c r="BS9919" s="96" t="n">
        <f aca="false">BR9919-2.5</f>
        <v>-2.5</v>
      </c>
    </row>
    <row r="9920" customFormat="false" ht="12" hidden="false" customHeight="false" outlineLevel="0" collapsed="false">
      <c r="BS9920" s="96" t="n">
        <f aca="false">BR9920-2.5</f>
        <v>-2.5</v>
      </c>
    </row>
    <row r="9921" customFormat="false" ht="12" hidden="false" customHeight="false" outlineLevel="0" collapsed="false">
      <c r="BS9921" s="96" t="n">
        <f aca="false">BR9921-2.5</f>
        <v>-2.5</v>
      </c>
    </row>
    <row r="9922" customFormat="false" ht="12" hidden="false" customHeight="false" outlineLevel="0" collapsed="false">
      <c r="BS9922" s="96" t="n">
        <f aca="false">BR9922-2.5</f>
        <v>-2.5</v>
      </c>
    </row>
    <row r="9923" customFormat="false" ht="12" hidden="false" customHeight="false" outlineLevel="0" collapsed="false">
      <c r="BS9923" s="96" t="n">
        <f aca="false">BR9923-2.5</f>
        <v>-2.5</v>
      </c>
    </row>
    <row r="9924" customFormat="false" ht="12" hidden="false" customHeight="false" outlineLevel="0" collapsed="false">
      <c r="BS9924" s="96" t="n">
        <f aca="false">BR9924-2.5</f>
        <v>-2.5</v>
      </c>
    </row>
    <row r="9925" customFormat="false" ht="12" hidden="false" customHeight="false" outlineLevel="0" collapsed="false">
      <c r="BS9925" s="96" t="n">
        <f aca="false">BR9925-2.5</f>
        <v>-2.5</v>
      </c>
    </row>
    <row r="9926" customFormat="false" ht="12" hidden="false" customHeight="false" outlineLevel="0" collapsed="false">
      <c r="BS9926" s="96" t="n">
        <f aca="false">BR9926-2.5</f>
        <v>-2.5</v>
      </c>
    </row>
    <row r="9927" customFormat="false" ht="12" hidden="false" customHeight="false" outlineLevel="0" collapsed="false">
      <c r="BS9927" s="96" t="n">
        <f aca="false">BR9927-2.5</f>
        <v>-2.5</v>
      </c>
    </row>
    <row r="9928" customFormat="false" ht="12" hidden="false" customHeight="false" outlineLevel="0" collapsed="false">
      <c r="BS9928" s="96" t="n">
        <f aca="false">BR9928-2.5</f>
        <v>-2.5</v>
      </c>
    </row>
    <row r="9929" customFormat="false" ht="12" hidden="false" customHeight="false" outlineLevel="0" collapsed="false">
      <c r="BS9929" s="96" t="n">
        <f aca="false">BR9929-2.5</f>
        <v>-2.5</v>
      </c>
    </row>
    <row r="9930" customFormat="false" ht="12" hidden="false" customHeight="false" outlineLevel="0" collapsed="false">
      <c r="BS9930" s="96" t="n">
        <f aca="false">BR9930-2.5</f>
        <v>-2.5</v>
      </c>
    </row>
    <row r="9931" customFormat="false" ht="12" hidden="false" customHeight="false" outlineLevel="0" collapsed="false">
      <c r="BS9931" s="96" t="n">
        <f aca="false">BR9931-2.5</f>
        <v>-2.5</v>
      </c>
    </row>
    <row r="9932" customFormat="false" ht="12" hidden="false" customHeight="false" outlineLevel="0" collapsed="false">
      <c r="BS9932" s="96" t="n">
        <f aca="false">BR9932-2.5</f>
        <v>-2.5</v>
      </c>
    </row>
    <row r="9933" customFormat="false" ht="12" hidden="false" customHeight="false" outlineLevel="0" collapsed="false">
      <c r="BS9933" s="96" t="n">
        <f aca="false">BR9933-2.5</f>
        <v>-2.5</v>
      </c>
    </row>
    <row r="9934" customFormat="false" ht="12" hidden="false" customHeight="false" outlineLevel="0" collapsed="false">
      <c r="BS9934" s="96" t="n">
        <f aca="false">BR9934-2.5</f>
        <v>-2.5</v>
      </c>
    </row>
    <row r="9935" customFormat="false" ht="12" hidden="false" customHeight="false" outlineLevel="0" collapsed="false">
      <c r="BS9935" s="96" t="n">
        <f aca="false">BR9935-2.5</f>
        <v>-2.5</v>
      </c>
    </row>
    <row r="9936" customFormat="false" ht="12" hidden="false" customHeight="false" outlineLevel="0" collapsed="false">
      <c r="BS9936" s="96" t="n">
        <f aca="false">BR9936-2.5</f>
        <v>-2.5</v>
      </c>
    </row>
    <row r="9937" customFormat="false" ht="12" hidden="false" customHeight="false" outlineLevel="0" collapsed="false">
      <c r="BS9937" s="96" t="n">
        <f aca="false">BR9937-2.5</f>
        <v>-2.5</v>
      </c>
    </row>
    <row r="9938" customFormat="false" ht="12" hidden="false" customHeight="false" outlineLevel="0" collapsed="false">
      <c r="BS9938" s="96" t="n">
        <f aca="false">BR9938-2.5</f>
        <v>-2.5</v>
      </c>
    </row>
    <row r="9939" customFormat="false" ht="12" hidden="false" customHeight="false" outlineLevel="0" collapsed="false">
      <c r="BS9939" s="96" t="n">
        <f aca="false">BR9939-2.5</f>
        <v>-2.5</v>
      </c>
    </row>
    <row r="9940" customFormat="false" ht="12" hidden="false" customHeight="false" outlineLevel="0" collapsed="false">
      <c r="BS9940" s="96" t="n">
        <f aca="false">BR9940-2.5</f>
        <v>-2.5</v>
      </c>
    </row>
    <row r="9941" customFormat="false" ht="12" hidden="false" customHeight="false" outlineLevel="0" collapsed="false">
      <c r="BS9941" s="96" t="n">
        <f aca="false">BR9941-2.5</f>
        <v>-2.5</v>
      </c>
    </row>
    <row r="9942" customFormat="false" ht="12" hidden="false" customHeight="false" outlineLevel="0" collapsed="false">
      <c r="BS9942" s="96" t="n">
        <f aca="false">BR9942-2.5</f>
        <v>-2.5</v>
      </c>
    </row>
    <row r="9943" customFormat="false" ht="12" hidden="false" customHeight="false" outlineLevel="0" collapsed="false">
      <c r="BS9943" s="96" t="n">
        <f aca="false">BR9943-2.5</f>
        <v>-2.5</v>
      </c>
    </row>
    <row r="9944" customFormat="false" ht="12" hidden="false" customHeight="false" outlineLevel="0" collapsed="false">
      <c r="BS9944" s="96" t="n">
        <f aca="false">BR9944-2.5</f>
        <v>-2.5</v>
      </c>
    </row>
    <row r="9945" customFormat="false" ht="12" hidden="false" customHeight="false" outlineLevel="0" collapsed="false">
      <c r="BS9945" s="96" t="n">
        <f aca="false">BR9945-2.5</f>
        <v>-2.5</v>
      </c>
    </row>
    <row r="9946" customFormat="false" ht="12" hidden="false" customHeight="false" outlineLevel="0" collapsed="false">
      <c r="BS9946" s="96" t="n">
        <f aca="false">BR9946-2.5</f>
        <v>-2.5</v>
      </c>
    </row>
    <row r="9947" customFormat="false" ht="12" hidden="false" customHeight="false" outlineLevel="0" collapsed="false">
      <c r="BS9947" s="96" t="n">
        <f aca="false">BR9947-2.5</f>
        <v>-2.5</v>
      </c>
    </row>
    <row r="9948" customFormat="false" ht="12" hidden="false" customHeight="false" outlineLevel="0" collapsed="false">
      <c r="BS9948" s="96" t="n">
        <f aca="false">BR9948-2.5</f>
        <v>-2.5</v>
      </c>
    </row>
    <row r="9949" customFormat="false" ht="12" hidden="false" customHeight="false" outlineLevel="0" collapsed="false">
      <c r="BS9949" s="96" t="n">
        <f aca="false">BR9949-2.5</f>
        <v>-2.5</v>
      </c>
    </row>
    <row r="9950" customFormat="false" ht="12" hidden="false" customHeight="false" outlineLevel="0" collapsed="false">
      <c r="BS9950" s="96" t="n">
        <f aca="false">BR9950-2.5</f>
        <v>-2.5</v>
      </c>
    </row>
    <row r="9951" customFormat="false" ht="12" hidden="false" customHeight="false" outlineLevel="0" collapsed="false">
      <c r="BS9951" s="96" t="n">
        <f aca="false">BR9951-2.5</f>
        <v>-2.5</v>
      </c>
    </row>
    <row r="9952" customFormat="false" ht="12" hidden="false" customHeight="false" outlineLevel="0" collapsed="false">
      <c r="BS9952" s="96" t="n">
        <f aca="false">BR9952-2.5</f>
        <v>-2.5</v>
      </c>
    </row>
    <row r="9953" customFormat="false" ht="12" hidden="false" customHeight="false" outlineLevel="0" collapsed="false">
      <c r="BS9953" s="96" t="n">
        <f aca="false">BR9953-2.5</f>
        <v>-2.5</v>
      </c>
    </row>
    <row r="9954" customFormat="false" ht="12" hidden="false" customHeight="false" outlineLevel="0" collapsed="false">
      <c r="BS9954" s="96" t="n">
        <f aca="false">BR9954-2.5</f>
        <v>-2.5</v>
      </c>
    </row>
    <row r="9955" customFormat="false" ht="12" hidden="false" customHeight="false" outlineLevel="0" collapsed="false">
      <c r="BS9955" s="96" t="n">
        <f aca="false">BR9955-2.5</f>
        <v>-2.5</v>
      </c>
    </row>
    <row r="9956" customFormat="false" ht="12" hidden="false" customHeight="false" outlineLevel="0" collapsed="false">
      <c r="BS9956" s="96" t="n">
        <f aca="false">BR9956-2.5</f>
        <v>-2.5</v>
      </c>
    </row>
    <row r="9957" customFormat="false" ht="12" hidden="false" customHeight="false" outlineLevel="0" collapsed="false">
      <c r="BS9957" s="96" t="n">
        <f aca="false">BR9957-2.5</f>
        <v>-2.5</v>
      </c>
    </row>
    <row r="9958" customFormat="false" ht="12" hidden="false" customHeight="false" outlineLevel="0" collapsed="false">
      <c r="BS9958" s="96" t="n">
        <f aca="false">BR9958-2.5</f>
        <v>-2.5</v>
      </c>
    </row>
    <row r="9959" customFormat="false" ht="12" hidden="false" customHeight="false" outlineLevel="0" collapsed="false">
      <c r="BS9959" s="96" t="n">
        <f aca="false">BR9959-2.5</f>
        <v>-2.5</v>
      </c>
    </row>
    <row r="9960" customFormat="false" ht="12" hidden="false" customHeight="false" outlineLevel="0" collapsed="false">
      <c r="BS9960" s="96" t="n">
        <f aca="false">BR9960-2.5</f>
        <v>-2.5</v>
      </c>
    </row>
    <row r="9961" customFormat="false" ht="12" hidden="false" customHeight="false" outlineLevel="0" collapsed="false">
      <c r="BS9961" s="96" t="n">
        <f aca="false">BR9961-2.5</f>
        <v>-2.5</v>
      </c>
    </row>
    <row r="9962" customFormat="false" ht="12" hidden="false" customHeight="false" outlineLevel="0" collapsed="false">
      <c r="BS9962" s="96" t="n">
        <f aca="false">BR9962-2.5</f>
        <v>-2.5</v>
      </c>
    </row>
    <row r="9963" customFormat="false" ht="12" hidden="false" customHeight="false" outlineLevel="0" collapsed="false">
      <c r="BS9963" s="96" t="n">
        <f aca="false">BR9963-2.5</f>
        <v>-2.5</v>
      </c>
    </row>
    <row r="9964" customFormat="false" ht="12" hidden="false" customHeight="false" outlineLevel="0" collapsed="false">
      <c r="BS9964" s="96" t="n">
        <f aca="false">BR9964-2.5</f>
        <v>-2.5</v>
      </c>
    </row>
    <row r="9965" customFormat="false" ht="12" hidden="false" customHeight="false" outlineLevel="0" collapsed="false">
      <c r="BS9965" s="96" t="n">
        <f aca="false">BR9965-2.5</f>
        <v>-2.5</v>
      </c>
    </row>
    <row r="9966" customFormat="false" ht="12" hidden="false" customHeight="false" outlineLevel="0" collapsed="false">
      <c r="BS9966" s="96" t="n">
        <f aca="false">BR9966-2.5</f>
        <v>-2.5</v>
      </c>
    </row>
    <row r="9967" customFormat="false" ht="12" hidden="false" customHeight="false" outlineLevel="0" collapsed="false">
      <c r="BS9967" s="96" t="n">
        <f aca="false">BR9967-2.5</f>
        <v>-2.5</v>
      </c>
    </row>
    <row r="9968" customFormat="false" ht="12" hidden="false" customHeight="false" outlineLevel="0" collapsed="false">
      <c r="BS9968" s="96" t="n">
        <f aca="false">BR9968-2.5</f>
        <v>-2.5</v>
      </c>
    </row>
    <row r="9969" customFormat="false" ht="12" hidden="false" customHeight="false" outlineLevel="0" collapsed="false">
      <c r="BS9969" s="96" t="n">
        <f aca="false">BR9969-2.5</f>
        <v>-2.5</v>
      </c>
    </row>
    <row r="9970" customFormat="false" ht="12" hidden="false" customHeight="false" outlineLevel="0" collapsed="false">
      <c r="BS9970" s="96" t="n">
        <f aca="false">BR9970-2.5</f>
        <v>-2.5</v>
      </c>
    </row>
    <row r="9971" customFormat="false" ht="12" hidden="false" customHeight="false" outlineLevel="0" collapsed="false">
      <c r="BS9971" s="96" t="n">
        <f aca="false">BR9971-2.5</f>
        <v>-2.5</v>
      </c>
    </row>
    <row r="9972" customFormat="false" ht="12" hidden="false" customHeight="false" outlineLevel="0" collapsed="false">
      <c r="BS9972" s="96" t="n">
        <f aca="false">BR9972-2.5</f>
        <v>-2.5</v>
      </c>
    </row>
    <row r="9973" customFormat="false" ht="12" hidden="false" customHeight="false" outlineLevel="0" collapsed="false">
      <c r="BS9973" s="96" t="n">
        <f aca="false">BR9973-2.5</f>
        <v>-2.5</v>
      </c>
    </row>
    <row r="9974" customFormat="false" ht="12" hidden="false" customHeight="false" outlineLevel="0" collapsed="false">
      <c r="BS9974" s="96" t="n">
        <f aca="false">BR9974-2.5</f>
        <v>-2.5</v>
      </c>
    </row>
    <row r="9975" customFormat="false" ht="12" hidden="false" customHeight="false" outlineLevel="0" collapsed="false">
      <c r="BS9975" s="96" t="n">
        <f aca="false">BR9975-2.5</f>
        <v>-2.5</v>
      </c>
    </row>
    <row r="9976" customFormat="false" ht="12" hidden="false" customHeight="false" outlineLevel="0" collapsed="false">
      <c r="BS9976" s="96" t="n">
        <f aca="false">BR9976-2.5</f>
        <v>-2.5</v>
      </c>
    </row>
    <row r="9977" customFormat="false" ht="12" hidden="false" customHeight="false" outlineLevel="0" collapsed="false">
      <c r="BS9977" s="96" t="n">
        <f aca="false">BR9977-2.5</f>
        <v>-2.5</v>
      </c>
    </row>
    <row r="9978" customFormat="false" ht="12" hidden="false" customHeight="false" outlineLevel="0" collapsed="false">
      <c r="BS9978" s="96" t="n">
        <f aca="false">BR9978-2.5</f>
        <v>-2.5</v>
      </c>
    </row>
    <row r="9979" customFormat="false" ht="12" hidden="false" customHeight="false" outlineLevel="0" collapsed="false">
      <c r="BS9979" s="96" t="n">
        <f aca="false">BR9979-2.5</f>
        <v>-2.5</v>
      </c>
    </row>
    <row r="9980" customFormat="false" ht="12" hidden="false" customHeight="false" outlineLevel="0" collapsed="false">
      <c r="BS9980" s="96" t="n">
        <f aca="false">BR9980-2.5</f>
        <v>-2.5</v>
      </c>
    </row>
    <row r="9981" customFormat="false" ht="12" hidden="false" customHeight="false" outlineLevel="0" collapsed="false">
      <c r="BS9981" s="96" t="n">
        <f aca="false">BR9981-2.5</f>
        <v>-2.5</v>
      </c>
    </row>
    <row r="9982" customFormat="false" ht="12" hidden="false" customHeight="false" outlineLevel="0" collapsed="false">
      <c r="BS9982" s="96" t="n">
        <f aca="false">BR9982-2.5</f>
        <v>-2.5</v>
      </c>
    </row>
    <row r="9983" customFormat="false" ht="12" hidden="false" customHeight="false" outlineLevel="0" collapsed="false">
      <c r="BS9983" s="96" t="n">
        <f aca="false">BR9983-2.5</f>
        <v>-2.5</v>
      </c>
    </row>
    <row r="9984" customFormat="false" ht="12" hidden="false" customHeight="false" outlineLevel="0" collapsed="false">
      <c r="BS9984" s="96" t="n">
        <f aca="false">BR9984-2.5</f>
        <v>-2.5</v>
      </c>
    </row>
    <row r="9985" customFormat="false" ht="12" hidden="false" customHeight="false" outlineLevel="0" collapsed="false">
      <c r="BS9985" s="96" t="n">
        <f aca="false">BR9985-2.5</f>
        <v>-2.5</v>
      </c>
    </row>
    <row r="9986" customFormat="false" ht="12" hidden="false" customHeight="false" outlineLevel="0" collapsed="false">
      <c r="BS9986" s="96" t="n">
        <f aca="false">BR9986-2.5</f>
        <v>-2.5</v>
      </c>
    </row>
    <row r="9987" customFormat="false" ht="12" hidden="false" customHeight="false" outlineLevel="0" collapsed="false">
      <c r="BS9987" s="96" t="n">
        <f aca="false">BR9987-2.5</f>
        <v>-2.5</v>
      </c>
    </row>
    <row r="9988" customFormat="false" ht="12" hidden="false" customHeight="false" outlineLevel="0" collapsed="false">
      <c r="BS9988" s="96" t="n">
        <f aca="false">BR9988-2.5</f>
        <v>-2.5</v>
      </c>
    </row>
    <row r="9989" customFormat="false" ht="12" hidden="false" customHeight="false" outlineLevel="0" collapsed="false">
      <c r="BS9989" s="96" t="n">
        <f aca="false">BR9989-2.5</f>
        <v>-2.5</v>
      </c>
    </row>
    <row r="9990" customFormat="false" ht="12" hidden="false" customHeight="false" outlineLevel="0" collapsed="false">
      <c r="BS9990" s="96" t="n">
        <f aca="false">BR9990-2.5</f>
        <v>-2.5</v>
      </c>
    </row>
    <row r="9991" customFormat="false" ht="12" hidden="false" customHeight="false" outlineLevel="0" collapsed="false">
      <c r="BS9991" s="96" t="n">
        <f aca="false">BR9991-2.5</f>
        <v>-2.5</v>
      </c>
    </row>
    <row r="9992" customFormat="false" ht="12" hidden="false" customHeight="false" outlineLevel="0" collapsed="false">
      <c r="BS9992" s="96" t="n">
        <f aca="false">BR9992-2.5</f>
        <v>-2.5</v>
      </c>
    </row>
    <row r="9993" customFormat="false" ht="12" hidden="false" customHeight="false" outlineLevel="0" collapsed="false">
      <c r="BS9993" s="96" t="n">
        <f aca="false">BR9993-2.5</f>
        <v>-2.5</v>
      </c>
    </row>
    <row r="9994" customFormat="false" ht="12" hidden="false" customHeight="false" outlineLevel="0" collapsed="false">
      <c r="BS9994" s="96" t="n">
        <f aca="false">BR9994-2.5</f>
        <v>-2.5</v>
      </c>
    </row>
    <row r="9995" customFormat="false" ht="12" hidden="false" customHeight="false" outlineLevel="0" collapsed="false">
      <c r="BS9995" s="96" t="n">
        <f aca="false">BR9995-2.5</f>
        <v>-2.5</v>
      </c>
    </row>
    <row r="9996" customFormat="false" ht="12" hidden="false" customHeight="false" outlineLevel="0" collapsed="false">
      <c r="BS9996" s="96" t="n">
        <f aca="false">BR9996-2.5</f>
        <v>-2.5</v>
      </c>
    </row>
    <row r="9997" customFormat="false" ht="12" hidden="false" customHeight="false" outlineLevel="0" collapsed="false">
      <c r="BS9997" s="96" t="n">
        <f aca="false">BR9997-2.5</f>
        <v>-2.5</v>
      </c>
    </row>
    <row r="9998" customFormat="false" ht="12" hidden="false" customHeight="false" outlineLevel="0" collapsed="false">
      <c r="BS9998" s="96" t="n">
        <f aca="false">BR9998-2.5</f>
        <v>-2.5</v>
      </c>
    </row>
    <row r="9999" customFormat="false" ht="12" hidden="false" customHeight="false" outlineLevel="0" collapsed="false">
      <c r="BS9999" s="96" t="n">
        <f aca="false">BR9999-2.5</f>
        <v>-2.5</v>
      </c>
    </row>
    <row r="10000" customFormat="false" ht="12" hidden="false" customHeight="false" outlineLevel="0" collapsed="false">
      <c r="BS10000" s="96" t="n">
        <f aca="false">BR10000-2.5</f>
        <v>-2.5</v>
      </c>
    </row>
    <row r="10001" customFormat="false" ht="12" hidden="false" customHeight="false" outlineLevel="0" collapsed="false">
      <c r="BS10001" s="96" t="n">
        <f aca="false">BR10001-2.5</f>
        <v>-2.5</v>
      </c>
    </row>
    <row r="10002" customFormat="false" ht="12" hidden="false" customHeight="false" outlineLevel="0" collapsed="false">
      <c r="BS10002" s="96" t="n">
        <f aca="false">BR10002-2.5</f>
        <v>-2.5</v>
      </c>
    </row>
    <row r="10003" customFormat="false" ht="12" hidden="false" customHeight="false" outlineLevel="0" collapsed="false">
      <c r="BS10003" s="96" t="n">
        <f aca="false">BR10003-2.5</f>
        <v>-2.5</v>
      </c>
    </row>
    <row r="10004" customFormat="false" ht="12" hidden="false" customHeight="false" outlineLevel="0" collapsed="false">
      <c r="BS10004" s="96" t="n">
        <f aca="false">BR10004-2.5</f>
        <v>-2.5</v>
      </c>
    </row>
    <row r="10005" customFormat="false" ht="12" hidden="false" customHeight="false" outlineLevel="0" collapsed="false">
      <c r="BS10005" s="96" t="n">
        <f aca="false">BR10005-2.5</f>
        <v>-2.5</v>
      </c>
    </row>
    <row r="10006" customFormat="false" ht="12" hidden="false" customHeight="false" outlineLevel="0" collapsed="false">
      <c r="BS10006" s="96" t="n">
        <f aca="false">BR10006-2.5</f>
        <v>-2.5</v>
      </c>
    </row>
    <row r="10007" customFormat="false" ht="12" hidden="false" customHeight="false" outlineLevel="0" collapsed="false">
      <c r="BS10007" s="96" t="n">
        <f aca="false">BR10007-2.5</f>
        <v>-2.5</v>
      </c>
    </row>
    <row r="10008" customFormat="false" ht="12" hidden="false" customHeight="false" outlineLevel="0" collapsed="false">
      <c r="BS10008" s="96" t="n">
        <f aca="false">BR10008-2.5</f>
        <v>-2.5</v>
      </c>
    </row>
    <row r="10009" customFormat="false" ht="12" hidden="false" customHeight="false" outlineLevel="0" collapsed="false">
      <c r="BS10009" s="96" t="n">
        <f aca="false">BR10009-2.5</f>
        <v>-2.5</v>
      </c>
    </row>
    <row r="10010" customFormat="false" ht="12" hidden="false" customHeight="false" outlineLevel="0" collapsed="false">
      <c r="BS10010" s="96" t="n">
        <f aca="false">BR10010-2.5</f>
        <v>-2.5</v>
      </c>
    </row>
    <row r="10011" customFormat="false" ht="12" hidden="false" customHeight="false" outlineLevel="0" collapsed="false">
      <c r="BS10011" s="96" t="n">
        <f aca="false">BR10011-2.5</f>
        <v>-2.5</v>
      </c>
    </row>
    <row r="10012" customFormat="false" ht="12" hidden="false" customHeight="false" outlineLevel="0" collapsed="false">
      <c r="BS10012" s="96" t="n">
        <f aca="false">BR10012-2.5</f>
        <v>-2.5</v>
      </c>
    </row>
    <row r="10013" customFormat="false" ht="12" hidden="false" customHeight="false" outlineLevel="0" collapsed="false">
      <c r="BS10013" s="96" t="n">
        <f aca="false">BR10013-2.5</f>
        <v>-2.5</v>
      </c>
    </row>
    <row r="10014" customFormat="false" ht="12" hidden="false" customHeight="false" outlineLevel="0" collapsed="false">
      <c r="BS10014" s="96" t="n">
        <f aca="false">BR10014-2.5</f>
        <v>-2.5</v>
      </c>
    </row>
    <row r="10015" customFormat="false" ht="12" hidden="false" customHeight="false" outlineLevel="0" collapsed="false">
      <c r="BS10015" s="96" t="n">
        <f aca="false">BR10015-2.5</f>
        <v>-2.5</v>
      </c>
    </row>
    <row r="10016" customFormat="false" ht="12" hidden="false" customHeight="false" outlineLevel="0" collapsed="false">
      <c r="BS10016" s="96" t="n">
        <f aca="false">BR10016-2.5</f>
        <v>-2.5</v>
      </c>
    </row>
    <row r="10017" customFormat="false" ht="12" hidden="false" customHeight="false" outlineLevel="0" collapsed="false">
      <c r="BS10017" s="96" t="n">
        <f aca="false">BR10017-2.5</f>
        <v>-2.5</v>
      </c>
    </row>
    <row r="10018" customFormat="false" ht="12" hidden="false" customHeight="false" outlineLevel="0" collapsed="false">
      <c r="BS10018" s="96" t="n">
        <f aca="false">BR10018-2.5</f>
        <v>-2.5</v>
      </c>
    </row>
    <row r="10019" customFormat="false" ht="12" hidden="false" customHeight="false" outlineLevel="0" collapsed="false">
      <c r="BS10019" s="96" t="n">
        <f aca="false">BR10019-2.5</f>
        <v>-2.5</v>
      </c>
    </row>
    <row r="10020" customFormat="false" ht="12" hidden="false" customHeight="false" outlineLevel="0" collapsed="false">
      <c r="BS10020" s="96" t="n">
        <f aca="false">BR10020-2.5</f>
        <v>-2.5</v>
      </c>
    </row>
    <row r="10021" customFormat="false" ht="12" hidden="false" customHeight="false" outlineLevel="0" collapsed="false">
      <c r="BS10021" s="96" t="n">
        <f aca="false">BR10021-2.5</f>
        <v>-2.5</v>
      </c>
    </row>
    <row r="10022" customFormat="false" ht="12" hidden="false" customHeight="false" outlineLevel="0" collapsed="false">
      <c r="BS10022" s="96" t="n">
        <f aca="false">BR10022-2.5</f>
        <v>-2.5</v>
      </c>
    </row>
    <row r="10023" customFormat="false" ht="12" hidden="false" customHeight="false" outlineLevel="0" collapsed="false">
      <c r="BS10023" s="96" t="n">
        <f aca="false">BR10023-2.5</f>
        <v>-2.5</v>
      </c>
    </row>
    <row r="10024" customFormat="false" ht="12" hidden="false" customHeight="false" outlineLevel="0" collapsed="false">
      <c r="BS10024" s="96" t="n">
        <f aca="false">BR10024-2.5</f>
        <v>-2.5</v>
      </c>
    </row>
    <row r="10025" customFormat="false" ht="12" hidden="false" customHeight="false" outlineLevel="0" collapsed="false">
      <c r="BS10025" s="96" t="n">
        <f aca="false">BR10025-2.5</f>
        <v>-2.5</v>
      </c>
    </row>
    <row r="10026" customFormat="false" ht="12" hidden="false" customHeight="false" outlineLevel="0" collapsed="false">
      <c r="BS10026" s="96" t="n">
        <f aca="false">BR10026-2.5</f>
        <v>-2.5</v>
      </c>
    </row>
    <row r="10027" customFormat="false" ht="12" hidden="false" customHeight="false" outlineLevel="0" collapsed="false">
      <c r="BS10027" s="96" t="n">
        <f aca="false">BR10027-2.5</f>
        <v>-2.5</v>
      </c>
    </row>
    <row r="10028" customFormat="false" ht="12" hidden="false" customHeight="false" outlineLevel="0" collapsed="false">
      <c r="BS10028" s="96" t="n">
        <f aca="false">BR10028-2.5</f>
        <v>-2.5</v>
      </c>
    </row>
    <row r="10029" customFormat="false" ht="12" hidden="false" customHeight="false" outlineLevel="0" collapsed="false">
      <c r="BS10029" s="96" t="n">
        <f aca="false">BR10029-2.5</f>
        <v>-2.5</v>
      </c>
    </row>
    <row r="10030" customFormat="false" ht="12" hidden="false" customHeight="false" outlineLevel="0" collapsed="false">
      <c r="BS10030" s="96" t="n">
        <f aca="false">BR10030-2.5</f>
        <v>-2.5</v>
      </c>
    </row>
    <row r="10031" customFormat="false" ht="12" hidden="false" customHeight="false" outlineLevel="0" collapsed="false">
      <c r="BS10031" s="96" t="n">
        <f aca="false">BR10031-2.5</f>
        <v>-2.5</v>
      </c>
    </row>
    <row r="10032" customFormat="false" ht="12" hidden="false" customHeight="false" outlineLevel="0" collapsed="false">
      <c r="BS10032" s="96" t="n">
        <f aca="false">BR10032-2.5</f>
        <v>-2.5</v>
      </c>
    </row>
    <row r="10033" customFormat="false" ht="12" hidden="false" customHeight="false" outlineLevel="0" collapsed="false">
      <c r="BS10033" s="96" t="n">
        <f aca="false">BR10033-2.5</f>
        <v>-2.5</v>
      </c>
    </row>
    <row r="10034" customFormat="false" ht="12" hidden="false" customHeight="false" outlineLevel="0" collapsed="false">
      <c r="BS10034" s="96" t="n">
        <f aca="false">BR10034-2.5</f>
        <v>-2.5</v>
      </c>
    </row>
    <row r="10035" customFormat="false" ht="12" hidden="false" customHeight="false" outlineLevel="0" collapsed="false">
      <c r="BS10035" s="96" t="n">
        <f aca="false">BR10035-2.5</f>
        <v>-2.5</v>
      </c>
    </row>
    <row r="10036" customFormat="false" ht="12" hidden="false" customHeight="false" outlineLevel="0" collapsed="false">
      <c r="BS10036" s="96" t="n">
        <f aca="false">BR10036-2.5</f>
        <v>-2.5</v>
      </c>
    </row>
    <row r="10037" customFormat="false" ht="12" hidden="false" customHeight="false" outlineLevel="0" collapsed="false">
      <c r="BS10037" s="96" t="n">
        <f aca="false">BR10037-2.5</f>
        <v>-2.5</v>
      </c>
    </row>
    <row r="10038" customFormat="false" ht="12" hidden="false" customHeight="false" outlineLevel="0" collapsed="false">
      <c r="BS10038" s="96" t="n">
        <f aca="false">BR10038-2.5</f>
        <v>-2.5</v>
      </c>
    </row>
    <row r="10039" customFormat="false" ht="12" hidden="false" customHeight="false" outlineLevel="0" collapsed="false">
      <c r="BS10039" s="96" t="n">
        <f aca="false">BR10039-2.5</f>
        <v>-2.5</v>
      </c>
    </row>
    <row r="10040" customFormat="false" ht="12" hidden="false" customHeight="false" outlineLevel="0" collapsed="false">
      <c r="BS10040" s="96" t="n">
        <f aca="false">BR10040-2.5</f>
        <v>-2.5</v>
      </c>
    </row>
    <row r="10041" customFormat="false" ht="12" hidden="false" customHeight="false" outlineLevel="0" collapsed="false">
      <c r="BS10041" s="96" t="n">
        <f aca="false">BR10041-2.5</f>
        <v>-2.5</v>
      </c>
    </row>
    <row r="10042" customFormat="false" ht="12" hidden="false" customHeight="false" outlineLevel="0" collapsed="false">
      <c r="BS10042" s="96" t="n">
        <f aca="false">BR10042-2.5</f>
        <v>-2.5</v>
      </c>
    </row>
    <row r="10043" customFormat="false" ht="12" hidden="false" customHeight="false" outlineLevel="0" collapsed="false">
      <c r="BS10043" s="96" t="n">
        <f aca="false">BR10043-2.5</f>
        <v>-2.5</v>
      </c>
    </row>
    <row r="10044" customFormat="false" ht="12" hidden="false" customHeight="false" outlineLevel="0" collapsed="false">
      <c r="BS10044" s="96" t="n">
        <f aca="false">BR10044-2.5</f>
        <v>-2.5</v>
      </c>
    </row>
    <row r="10045" customFormat="false" ht="12" hidden="false" customHeight="false" outlineLevel="0" collapsed="false">
      <c r="BS10045" s="96" t="n">
        <f aca="false">BR10045-2.5</f>
        <v>-2.5</v>
      </c>
    </row>
    <row r="10046" customFormat="false" ht="12" hidden="false" customHeight="false" outlineLevel="0" collapsed="false">
      <c r="BS10046" s="96" t="n">
        <f aca="false">BR10046-2.5</f>
        <v>-2.5</v>
      </c>
    </row>
    <row r="10047" customFormat="false" ht="12" hidden="false" customHeight="false" outlineLevel="0" collapsed="false">
      <c r="BS10047" s="96" t="n">
        <f aca="false">BR10047-2.5</f>
        <v>-2.5</v>
      </c>
    </row>
    <row r="10048" customFormat="false" ht="12" hidden="false" customHeight="false" outlineLevel="0" collapsed="false">
      <c r="BS10048" s="96" t="n">
        <f aca="false">BR10048-2.5</f>
        <v>-2.5</v>
      </c>
    </row>
    <row r="10049" customFormat="false" ht="12" hidden="false" customHeight="false" outlineLevel="0" collapsed="false">
      <c r="BS10049" s="96" t="n">
        <f aca="false">BR10049-2.5</f>
        <v>-2.5</v>
      </c>
    </row>
    <row r="10050" customFormat="false" ht="12" hidden="false" customHeight="false" outlineLevel="0" collapsed="false">
      <c r="BS10050" s="96" t="n">
        <f aca="false">BR10050-2.5</f>
        <v>-2.5</v>
      </c>
    </row>
    <row r="10051" customFormat="false" ht="12" hidden="false" customHeight="false" outlineLevel="0" collapsed="false">
      <c r="BS10051" s="96" t="n">
        <f aca="false">BR10051-2.5</f>
        <v>-2.5</v>
      </c>
    </row>
    <row r="10052" customFormat="false" ht="12" hidden="false" customHeight="false" outlineLevel="0" collapsed="false">
      <c r="BS10052" s="96" t="n">
        <f aca="false">BR10052-2.5</f>
        <v>-2.5</v>
      </c>
    </row>
    <row r="10053" customFormat="false" ht="12" hidden="false" customHeight="false" outlineLevel="0" collapsed="false">
      <c r="BS10053" s="96" t="n">
        <f aca="false">BR10053-2.5</f>
        <v>-2.5</v>
      </c>
    </row>
    <row r="10054" customFormat="false" ht="12" hidden="false" customHeight="false" outlineLevel="0" collapsed="false">
      <c r="BS10054" s="96" t="n">
        <f aca="false">BR10054-2.5</f>
        <v>-2.5</v>
      </c>
    </row>
    <row r="10055" customFormat="false" ht="12" hidden="false" customHeight="false" outlineLevel="0" collapsed="false">
      <c r="BS10055" s="96" t="n">
        <f aca="false">BR10055-2.5</f>
        <v>-2.5</v>
      </c>
    </row>
    <row r="10056" customFormat="false" ht="12" hidden="false" customHeight="false" outlineLevel="0" collapsed="false">
      <c r="BS10056" s="96" t="n">
        <f aca="false">BR10056-2.5</f>
        <v>-2.5</v>
      </c>
    </row>
    <row r="10057" customFormat="false" ht="12" hidden="false" customHeight="false" outlineLevel="0" collapsed="false">
      <c r="BS10057" s="96" t="n">
        <f aca="false">BR10057-2.5</f>
        <v>-2.5</v>
      </c>
    </row>
    <row r="10058" customFormat="false" ht="12" hidden="false" customHeight="false" outlineLevel="0" collapsed="false">
      <c r="BS10058" s="96" t="n">
        <f aca="false">BR10058-2.5</f>
        <v>-2.5</v>
      </c>
    </row>
    <row r="10059" customFormat="false" ht="12" hidden="false" customHeight="false" outlineLevel="0" collapsed="false">
      <c r="BS10059" s="96" t="n">
        <f aca="false">BR10059-2.5</f>
        <v>-2.5</v>
      </c>
    </row>
    <row r="10060" customFormat="false" ht="12" hidden="false" customHeight="false" outlineLevel="0" collapsed="false">
      <c r="BS10060" s="96" t="n">
        <f aca="false">BR10060-2.5</f>
        <v>-2.5</v>
      </c>
    </row>
    <row r="10061" customFormat="false" ht="12" hidden="false" customHeight="false" outlineLevel="0" collapsed="false">
      <c r="BS10061" s="96" t="n">
        <f aca="false">BR10061-2.5</f>
        <v>-2.5</v>
      </c>
    </row>
    <row r="10062" customFormat="false" ht="12" hidden="false" customHeight="false" outlineLevel="0" collapsed="false">
      <c r="BS10062" s="96" t="n">
        <f aca="false">BR10062-2.5</f>
        <v>-2.5</v>
      </c>
    </row>
    <row r="10063" customFormat="false" ht="12" hidden="false" customHeight="false" outlineLevel="0" collapsed="false">
      <c r="BS10063" s="96" t="n">
        <f aca="false">BR10063-2.5</f>
        <v>-2.5</v>
      </c>
    </row>
    <row r="10064" customFormat="false" ht="12" hidden="false" customHeight="false" outlineLevel="0" collapsed="false">
      <c r="BS10064" s="96" t="n">
        <f aca="false">BR10064-2.5</f>
        <v>-2.5</v>
      </c>
    </row>
    <row r="10065" customFormat="false" ht="12" hidden="false" customHeight="false" outlineLevel="0" collapsed="false">
      <c r="BS10065" s="96" t="n">
        <f aca="false">BR10065-2.5</f>
        <v>-2.5</v>
      </c>
    </row>
    <row r="10066" customFormat="false" ht="12" hidden="false" customHeight="false" outlineLevel="0" collapsed="false">
      <c r="BS10066" s="96" t="n">
        <f aca="false">BR10066-2.5</f>
        <v>-2.5</v>
      </c>
    </row>
    <row r="10067" customFormat="false" ht="12" hidden="false" customHeight="false" outlineLevel="0" collapsed="false">
      <c r="BS10067" s="96" t="n">
        <f aca="false">BR10067-2.5</f>
        <v>-2.5</v>
      </c>
    </row>
    <row r="10068" customFormat="false" ht="12" hidden="false" customHeight="false" outlineLevel="0" collapsed="false">
      <c r="BS10068" s="96" t="n">
        <f aca="false">BR10068-2.5</f>
        <v>-2.5</v>
      </c>
    </row>
    <row r="10069" customFormat="false" ht="12" hidden="false" customHeight="false" outlineLevel="0" collapsed="false">
      <c r="BS10069" s="96" t="n">
        <f aca="false">BR10069-2.5</f>
        <v>-2.5</v>
      </c>
    </row>
    <row r="10070" customFormat="false" ht="12" hidden="false" customHeight="false" outlineLevel="0" collapsed="false">
      <c r="BS10070" s="96" t="n">
        <f aca="false">BR10070-2.5</f>
        <v>-2.5</v>
      </c>
    </row>
    <row r="10071" customFormat="false" ht="12" hidden="false" customHeight="false" outlineLevel="0" collapsed="false">
      <c r="BS10071" s="96" t="n">
        <f aca="false">BR10071-2.5</f>
        <v>-2.5</v>
      </c>
    </row>
    <row r="10072" customFormat="false" ht="12" hidden="false" customHeight="false" outlineLevel="0" collapsed="false">
      <c r="BS10072" s="96" t="n">
        <f aca="false">BR10072-2.5</f>
        <v>-2.5</v>
      </c>
    </row>
    <row r="10073" customFormat="false" ht="12" hidden="false" customHeight="false" outlineLevel="0" collapsed="false">
      <c r="BS10073" s="96" t="n">
        <f aca="false">BR10073-2.5</f>
        <v>-2.5</v>
      </c>
    </row>
    <row r="10074" customFormat="false" ht="12" hidden="false" customHeight="false" outlineLevel="0" collapsed="false">
      <c r="BS10074" s="96" t="n">
        <f aca="false">BR10074-2.5</f>
        <v>-2.5</v>
      </c>
    </row>
    <row r="10075" customFormat="false" ht="12" hidden="false" customHeight="false" outlineLevel="0" collapsed="false">
      <c r="BS10075" s="96" t="n">
        <f aca="false">BR10075-2.5</f>
        <v>-2.5</v>
      </c>
    </row>
    <row r="10076" customFormat="false" ht="12" hidden="false" customHeight="false" outlineLevel="0" collapsed="false">
      <c r="BS10076" s="96" t="n">
        <f aca="false">BR10076-2.5</f>
        <v>-2.5</v>
      </c>
    </row>
    <row r="10077" customFormat="false" ht="12" hidden="false" customHeight="false" outlineLevel="0" collapsed="false">
      <c r="BS10077" s="96" t="n">
        <f aca="false">BR10077-2.5</f>
        <v>-2.5</v>
      </c>
    </row>
    <row r="10078" customFormat="false" ht="12" hidden="false" customHeight="false" outlineLevel="0" collapsed="false">
      <c r="BS10078" s="96" t="n">
        <f aca="false">BR10078-2.5</f>
        <v>-2.5</v>
      </c>
    </row>
    <row r="10079" customFormat="false" ht="12" hidden="false" customHeight="false" outlineLevel="0" collapsed="false">
      <c r="BS10079" s="96" t="n">
        <f aca="false">BR10079-2.5</f>
        <v>-2.5</v>
      </c>
    </row>
    <row r="10080" customFormat="false" ht="12" hidden="false" customHeight="false" outlineLevel="0" collapsed="false">
      <c r="BS10080" s="96" t="n">
        <f aca="false">BR10080-2.5</f>
        <v>-2.5</v>
      </c>
    </row>
    <row r="10081" customFormat="false" ht="12" hidden="false" customHeight="false" outlineLevel="0" collapsed="false">
      <c r="BS10081" s="96" t="n">
        <f aca="false">BR10081-2.5</f>
        <v>-2.5</v>
      </c>
    </row>
    <row r="10082" customFormat="false" ht="12" hidden="false" customHeight="false" outlineLevel="0" collapsed="false">
      <c r="BS10082" s="96" t="n">
        <f aca="false">BR10082-2.5</f>
        <v>-2.5</v>
      </c>
    </row>
    <row r="10083" customFormat="false" ht="12" hidden="false" customHeight="false" outlineLevel="0" collapsed="false">
      <c r="BS10083" s="96" t="n">
        <f aca="false">BR10083-2.5</f>
        <v>-2.5</v>
      </c>
    </row>
    <row r="10084" customFormat="false" ht="12" hidden="false" customHeight="false" outlineLevel="0" collapsed="false">
      <c r="BS10084" s="96" t="n">
        <f aca="false">BR10084-2.5</f>
        <v>-2.5</v>
      </c>
    </row>
    <row r="10085" customFormat="false" ht="12" hidden="false" customHeight="false" outlineLevel="0" collapsed="false">
      <c r="BS10085" s="96" t="n">
        <f aca="false">BR10085-2.5</f>
        <v>-2.5</v>
      </c>
    </row>
    <row r="10086" customFormat="false" ht="12" hidden="false" customHeight="false" outlineLevel="0" collapsed="false">
      <c r="BS10086" s="96" t="n">
        <f aca="false">BR10086-2.5</f>
        <v>-2.5</v>
      </c>
    </row>
    <row r="10087" customFormat="false" ht="12" hidden="false" customHeight="false" outlineLevel="0" collapsed="false">
      <c r="BS10087" s="96" t="n">
        <f aca="false">BR10087-2.5</f>
        <v>-2.5</v>
      </c>
    </row>
    <row r="10088" customFormat="false" ht="12" hidden="false" customHeight="false" outlineLevel="0" collapsed="false">
      <c r="BS10088" s="96" t="n">
        <f aca="false">BR10088-2.5</f>
        <v>-2.5</v>
      </c>
    </row>
    <row r="10089" customFormat="false" ht="12" hidden="false" customHeight="false" outlineLevel="0" collapsed="false">
      <c r="BS10089" s="96" t="n">
        <f aca="false">BR10089-2.5</f>
        <v>-2.5</v>
      </c>
    </row>
    <row r="10090" customFormat="false" ht="12" hidden="false" customHeight="false" outlineLevel="0" collapsed="false">
      <c r="BS10090" s="96" t="n">
        <f aca="false">BR10090-2.5</f>
        <v>-2.5</v>
      </c>
    </row>
    <row r="10091" customFormat="false" ht="12" hidden="false" customHeight="false" outlineLevel="0" collapsed="false">
      <c r="BS10091" s="96" t="n">
        <f aca="false">BR10091-2.5</f>
        <v>-2.5</v>
      </c>
    </row>
    <row r="10092" customFormat="false" ht="12" hidden="false" customHeight="false" outlineLevel="0" collapsed="false">
      <c r="BS10092" s="96" t="n">
        <f aca="false">BR10092-2.5</f>
        <v>-2.5</v>
      </c>
    </row>
    <row r="10093" customFormat="false" ht="12" hidden="false" customHeight="false" outlineLevel="0" collapsed="false">
      <c r="BS10093" s="96" t="n">
        <f aca="false">BR10093-2.5</f>
        <v>-2.5</v>
      </c>
    </row>
    <row r="10094" customFormat="false" ht="12" hidden="false" customHeight="false" outlineLevel="0" collapsed="false">
      <c r="BS10094" s="96" t="n">
        <f aca="false">BR10094-2.5</f>
        <v>-2.5</v>
      </c>
    </row>
    <row r="10095" customFormat="false" ht="12" hidden="false" customHeight="false" outlineLevel="0" collapsed="false">
      <c r="BS10095" s="96" t="n">
        <f aca="false">BR10095-2.5</f>
        <v>-2.5</v>
      </c>
    </row>
    <row r="10096" customFormat="false" ht="12" hidden="false" customHeight="false" outlineLevel="0" collapsed="false">
      <c r="BS10096" s="96" t="n">
        <f aca="false">BR10096-2.5</f>
        <v>-2.5</v>
      </c>
    </row>
    <row r="10097" customFormat="false" ht="12" hidden="false" customHeight="false" outlineLevel="0" collapsed="false">
      <c r="BS10097" s="96" t="n">
        <f aca="false">BR10097-2.5</f>
        <v>-2.5</v>
      </c>
    </row>
    <row r="10098" customFormat="false" ht="12" hidden="false" customHeight="false" outlineLevel="0" collapsed="false">
      <c r="BS10098" s="96" t="n">
        <f aca="false">BR10098-2.5</f>
        <v>-2.5</v>
      </c>
    </row>
    <row r="10099" customFormat="false" ht="12" hidden="false" customHeight="false" outlineLevel="0" collapsed="false">
      <c r="BS10099" s="96" t="n">
        <f aca="false">BR10099-2.5</f>
        <v>-2.5</v>
      </c>
    </row>
    <row r="10100" customFormat="false" ht="12" hidden="false" customHeight="false" outlineLevel="0" collapsed="false">
      <c r="BS10100" s="96" t="n">
        <f aca="false">BR10100-2.5</f>
        <v>-2.5</v>
      </c>
    </row>
    <row r="10101" customFormat="false" ht="12" hidden="false" customHeight="false" outlineLevel="0" collapsed="false">
      <c r="BS10101" s="96" t="n">
        <f aca="false">BR10101-2.5</f>
        <v>-2.5</v>
      </c>
    </row>
    <row r="10102" customFormat="false" ht="12" hidden="false" customHeight="false" outlineLevel="0" collapsed="false">
      <c r="BS10102" s="96" t="n">
        <f aca="false">BR10102-2.5</f>
        <v>-2.5</v>
      </c>
    </row>
    <row r="10103" customFormat="false" ht="12" hidden="false" customHeight="false" outlineLevel="0" collapsed="false">
      <c r="BS10103" s="96" t="n">
        <f aca="false">BR10103-2.5</f>
        <v>-2.5</v>
      </c>
    </row>
    <row r="10104" customFormat="false" ht="12" hidden="false" customHeight="false" outlineLevel="0" collapsed="false">
      <c r="BS10104" s="96" t="n">
        <f aca="false">BR10104-2.5</f>
        <v>-2.5</v>
      </c>
    </row>
    <row r="10105" customFormat="false" ht="12" hidden="false" customHeight="false" outlineLevel="0" collapsed="false">
      <c r="BS10105" s="96" t="n">
        <f aca="false">BR10105-2.5</f>
        <v>-2.5</v>
      </c>
    </row>
    <row r="10106" customFormat="false" ht="12" hidden="false" customHeight="false" outlineLevel="0" collapsed="false">
      <c r="BS10106" s="96" t="n">
        <f aca="false">BR10106-2.5</f>
        <v>-2.5</v>
      </c>
    </row>
    <row r="10107" customFormat="false" ht="12" hidden="false" customHeight="false" outlineLevel="0" collapsed="false">
      <c r="BS10107" s="96" t="n">
        <f aca="false">BR10107-2.5</f>
        <v>-2.5</v>
      </c>
    </row>
    <row r="10108" customFormat="false" ht="12" hidden="false" customHeight="false" outlineLevel="0" collapsed="false">
      <c r="BS10108" s="96" t="n">
        <f aca="false">BR10108-2.5</f>
        <v>-2.5</v>
      </c>
    </row>
    <row r="10109" customFormat="false" ht="12" hidden="false" customHeight="false" outlineLevel="0" collapsed="false">
      <c r="BS10109" s="96" t="n">
        <f aca="false">BR10109-2.5</f>
        <v>-2.5</v>
      </c>
    </row>
    <row r="10110" customFormat="false" ht="12" hidden="false" customHeight="false" outlineLevel="0" collapsed="false">
      <c r="BS10110" s="96" t="n">
        <f aca="false">BR10110-2.5</f>
        <v>-2.5</v>
      </c>
    </row>
    <row r="10111" customFormat="false" ht="12" hidden="false" customHeight="false" outlineLevel="0" collapsed="false">
      <c r="BS10111" s="96" t="n">
        <f aca="false">BR10111-2.5</f>
        <v>-2.5</v>
      </c>
    </row>
    <row r="10112" customFormat="false" ht="12" hidden="false" customHeight="false" outlineLevel="0" collapsed="false">
      <c r="BS10112" s="96" t="n">
        <f aca="false">BR10112-2.5</f>
        <v>-2.5</v>
      </c>
    </row>
    <row r="10113" customFormat="false" ht="12" hidden="false" customHeight="false" outlineLevel="0" collapsed="false">
      <c r="BS10113" s="96" t="n">
        <f aca="false">BR10113-2.5</f>
        <v>-2.5</v>
      </c>
    </row>
    <row r="10114" customFormat="false" ht="12" hidden="false" customHeight="false" outlineLevel="0" collapsed="false">
      <c r="BS10114" s="96" t="n">
        <f aca="false">BR10114-2.5</f>
        <v>-2.5</v>
      </c>
    </row>
    <row r="10115" customFormat="false" ht="12" hidden="false" customHeight="false" outlineLevel="0" collapsed="false">
      <c r="BS10115" s="96" t="n">
        <f aca="false">BR10115-2.5</f>
        <v>-2.5</v>
      </c>
    </row>
    <row r="10116" customFormat="false" ht="12" hidden="false" customHeight="false" outlineLevel="0" collapsed="false">
      <c r="BS10116" s="96" t="n">
        <f aca="false">BR10116-2.5</f>
        <v>-2.5</v>
      </c>
    </row>
    <row r="10117" customFormat="false" ht="12" hidden="false" customHeight="false" outlineLevel="0" collapsed="false">
      <c r="BS10117" s="96" t="n">
        <f aca="false">BR10117-2.5</f>
        <v>-2.5</v>
      </c>
    </row>
    <row r="10118" customFormat="false" ht="12" hidden="false" customHeight="false" outlineLevel="0" collapsed="false">
      <c r="BS10118" s="96" t="n">
        <f aca="false">BR10118-2.5</f>
        <v>-2.5</v>
      </c>
    </row>
    <row r="10119" customFormat="false" ht="12" hidden="false" customHeight="false" outlineLevel="0" collapsed="false">
      <c r="BS10119" s="96" t="n">
        <f aca="false">BR10119-2.5</f>
        <v>-2.5</v>
      </c>
    </row>
    <row r="10120" customFormat="false" ht="12" hidden="false" customHeight="false" outlineLevel="0" collapsed="false">
      <c r="BS10120" s="96" t="n">
        <f aca="false">BR10120-2.5</f>
        <v>-2.5</v>
      </c>
    </row>
    <row r="10121" customFormat="false" ht="12" hidden="false" customHeight="false" outlineLevel="0" collapsed="false">
      <c r="BS10121" s="96" t="n">
        <f aca="false">BR10121-2.5</f>
        <v>-2.5</v>
      </c>
    </row>
    <row r="10122" customFormat="false" ht="12" hidden="false" customHeight="false" outlineLevel="0" collapsed="false">
      <c r="BS10122" s="96" t="n">
        <f aca="false">BR10122-2.5</f>
        <v>-2.5</v>
      </c>
    </row>
    <row r="10123" customFormat="false" ht="12" hidden="false" customHeight="false" outlineLevel="0" collapsed="false">
      <c r="BS10123" s="96" t="n">
        <f aca="false">BR10123-2.5</f>
        <v>-2.5</v>
      </c>
    </row>
    <row r="10124" customFormat="false" ht="12" hidden="false" customHeight="false" outlineLevel="0" collapsed="false">
      <c r="BS10124" s="96" t="n">
        <f aca="false">BR10124-2.5</f>
        <v>-2.5</v>
      </c>
    </row>
    <row r="10125" customFormat="false" ht="12" hidden="false" customHeight="false" outlineLevel="0" collapsed="false">
      <c r="BS10125" s="96" t="n">
        <f aca="false">BR10125-2.5</f>
        <v>-2.5</v>
      </c>
    </row>
    <row r="10126" customFormat="false" ht="12" hidden="false" customHeight="false" outlineLevel="0" collapsed="false">
      <c r="BS10126" s="96" t="n">
        <f aca="false">BR10126-2.5</f>
        <v>-2.5</v>
      </c>
    </row>
    <row r="10127" customFormat="false" ht="12" hidden="false" customHeight="false" outlineLevel="0" collapsed="false">
      <c r="BS10127" s="96" t="n">
        <f aca="false">BR10127-2.5</f>
        <v>-2.5</v>
      </c>
    </row>
    <row r="10128" customFormat="false" ht="12" hidden="false" customHeight="false" outlineLevel="0" collapsed="false">
      <c r="BS10128" s="96" t="n">
        <f aca="false">BR10128-2.5</f>
        <v>-2.5</v>
      </c>
    </row>
    <row r="10129" customFormat="false" ht="12" hidden="false" customHeight="false" outlineLevel="0" collapsed="false">
      <c r="BS10129" s="96" t="n">
        <f aca="false">BR10129-2.5</f>
        <v>-2.5</v>
      </c>
    </row>
    <row r="10130" customFormat="false" ht="12" hidden="false" customHeight="false" outlineLevel="0" collapsed="false">
      <c r="BS10130" s="96" t="n">
        <f aca="false">BR10130-2.5</f>
        <v>-2.5</v>
      </c>
    </row>
    <row r="10131" customFormat="false" ht="12" hidden="false" customHeight="false" outlineLevel="0" collapsed="false">
      <c r="BS10131" s="96" t="n">
        <f aca="false">BR10131-2.5</f>
        <v>-2.5</v>
      </c>
    </row>
    <row r="10132" customFormat="false" ht="12" hidden="false" customHeight="false" outlineLevel="0" collapsed="false">
      <c r="BS10132" s="96" t="n">
        <f aca="false">BR10132-2.5</f>
        <v>-2.5</v>
      </c>
    </row>
    <row r="10133" customFormat="false" ht="12" hidden="false" customHeight="false" outlineLevel="0" collapsed="false">
      <c r="BS10133" s="96" t="n">
        <f aca="false">BR10133-2.5</f>
        <v>-2.5</v>
      </c>
    </row>
    <row r="10134" customFormat="false" ht="12" hidden="false" customHeight="false" outlineLevel="0" collapsed="false">
      <c r="BS10134" s="96" t="n">
        <f aca="false">BR10134-2.5</f>
        <v>-2.5</v>
      </c>
    </row>
    <row r="10135" customFormat="false" ht="12" hidden="false" customHeight="false" outlineLevel="0" collapsed="false">
      <c r="BS10135" s="96" t="n">
        <f aca="false">BR10135-2.5</f>
        <v>-2.5</v>
      </c>
    </row>
    <row r="10136" customFormat="false" ht="12" hidden="false" customHeight="false" outlineLevel="0" collapsed="false">
      <c r="BS10136" s="96" t="n">
        <f aca="false">BR10136-2.5</f>
        <v>-2.5</v>
      </c>
    </row>
    <row r="10137" customFormat="false" ht="12" hidden="false" customHeight="false" outlineLevel="0" collapsed="false">
      <c r="BS10137" s="96" t="n">
        <f aca="false">BR10137-2.5</f>
        <v>-2.5</v>
      </c>
    </row>
    <row r="10138" customFormat="false" ht="12" hidden="false" customHeight="false" outlineLevel="0" collapsed="false">
      <c r="BS10138" s="96" t="n">
        <f aca="false">BR10138-2.5</f>
        <v>-2.5</v>
      </c>
    </row>
    <row r="10139" customFormat="false" ht="12" hidden="false" customHeight="false" outlineLevel="0" collapsed="false">
      <c r="BS10139" s="96" t="n">
        <f aca="false">BR10139-2.5</f>
        <v>-2.5</v>
      </c>
    </row>
    <row r="10140" customFormat="false" ht="12" hidden="false" customHeight="false" outlineLevel="0" collapsed="false">
      <c r="BS10140" s="96" t="n">
        <f aca="false">BR10140-2.5</f>
        <v>-2.5</v>
      </c>
    </row>
    <row r="10141" customFormat="false" ht="12" hidden="false" customHeight="false" outlineLevel="0" collapsed="false">
      <c r="BS10141" s="96" t="n">
        <f aca="false">BR10141-2.5</f>
        <v>-2.5</v>
      </c>
    </row>
    <row r="10142" customFormat="false" ht="12" hidden="false" customHeight="false" outlineLevel="0" collapsed="false">
      <c r="BS10142" s="96" t="n">
        <f aca="false">BR10142-2.5</f>
        <v>-2.5</v>
      </c>
    </row>
    <row r="10143" customFormat="false" ht="12" hidden="false" customHeight="false" outlineLevel="0" collapsed="false">
      <c r="BS10143" s="96" t="n">
        <f aca="false">BR10143-2.5</f>
        <v>-2.5</v>
      </c>
    </row>
    <row r="10144" customFormat="false" ht="12" hidden="false" customHeight="false" outlineLevel="0" collapsed="false">
      <c r="BS10144" s="96" t="n">
        <f aca="false">BR10144-2.5</f>
        <v>-2.5</v>
      </c>
    </row>
    <row r="10145" customFormat="false" ht="12" hidden="false" customHeight="false" outlineLevel="0" collapsed="false">
      <c r="BS10145" s="96" t="n">
        <f aca="false">BR10145-2.5</f>
        <v>-2.5</v>
      </c>
    </row>
    <row r="10146" customFormat="false" ht="12" hidden="false" customHeight="false" outlineLevel="0" collapsed="false">
      <c r="BS10146" s="96" t="n">
        <f aca="false">BR10146-2.5</f>
        <v>-2.5</v>
      </c>
    </row>
    <row r="10147" customFormat="false" ht="12" hidden="false" customHeight="false" outlineLevel="0" collapsed="false">
      <c r="BS10147" s="96" t="n">
        <f aca="false">BR10147-2.5</f>
        <v>-2.5</v>
      </c>
    </row>
    <row r="10148" customFormat="false" ht="12" hidden="false" customHeight="false" outlineLevel="0" collapsed="false">
      <c r="BS10148" s="96" t="n">
        <f aca="false">BR10148-2.5</f>
        <v>-2.5</v>
      </c>
    </row>
    <row r="10149" customFormat="false" ht="12" hidden="false" customHeight="false" outlineLevel="0" collapsed="false">
      <c r="BS10149" s="96" t="n">
        <f aca="false">BR10149-2.5</f>
        <v>-2.5</v>
      </c>
    </row>
    <row r="10150" customFormat="false" ht="12" hidden="false" customHeight="false" outlineLevel="0" collapsed="false">
      <c r="BS10150" s="96" t="n">
        <f aca="false">BR10150-2.5</f>
        <v>-2.5</v>
      </c>
    </row>
    <row r="10151" customFormat="false" ht="12" hidden="false" customHeight="false" outlineLevel="0" collapsed="false">
      <c r="BS10151" s="96" t="n">
        <f aca="false">BR10151-2.5</f>
        <v>-2.5</v>
      </c>
    </row>
    <row r="10152" customFormat="false" ht="12" hidden="false" customHeight="false" outlineLevel="0" collapsed="false">
      <c r="BS10152" s="96" t="n">
        <f aca="false">BR10152-2.5</f>
        <v>-2.5</v>
      </c>
    </row>
    <row r="10153" customFormat="false" ht="12" hidden="false" customHeight="false" outlineLevel="0" collapsed="false">
      <c r="BS10153" s="96" t="n">
        <f aca="false">BR10153-2.5</f>
        <v>-2.5</v>
      </c>
    </row>
    <row r="10154" customFormat="false" ht="12" hidden="false" customHeight="false" outlineLevel="0" collapsed="false">
      <c r="BS10154" s="96" t="n">
        <f aca="false">BR10154-2.5</f>
        <v>-2.5</v>
      </c>
    </row>
    <row r="10155" customFormat="false" ht="12" hidden="false" customHeight="false" outlineLevel="0" collapsed="false">
      <c r="BS10155" s="96" t="n">
        <f aca="false">BR10155-2.5</f>
        <v>-2.5</v>
      </c>
    </row>
    <row r="10156" customFormat="false" ht="12" hidden="false" customHeight="false" outlineLevel="0" collapsed="false">
      <c r="BS10156" s="96" t="n">
        <f aca="false">BR10156-2.5</f>
        <v>-2.5</v>
      </c>
    </row>
    <row r="10157" customFormat="false" ht="12" hidden="false" customHeight="false" outlineLevel="0" collapsed="false">
      <c r="BS10157" s="96" t="n">
        <f aca="false">BR10157-2.5</f>
        <v>-2.5</v>
      </c>
    </row>
    <row r="10158" customFormat="false" ht="12" hidden="false" customHeight="false" outlineLevel="0" collapsed="false">
      <c r="BS10158" s="96" t="n">
        <f aca="false">BR10158-2.5</f>
        <v>-2.5</v>
      </c>
    </row>
    <row r="10159" customFormat="false" ht="12" hidden="false" customHeight="false" outlineLevel="0" collapsed="false">
      <c r="BS10159" s="96" t="n">
        <f aca="false">BR10159-2.5</f>
        <v>-2.5</v>
      </c>
    </row>
    <row r="10160" customFormat="false" ht="12" hidden="false" customHeight="false" outlineLevel="0" collapsed="false">
      <c r="BS10160" s="96" t="n">
        <f aca="false">BR10160-2.5</f>
        <v>-2.5</v>
      </c>
    </row>
    <row r="10161" customFormat="false" ht="12" hidden="false" customHeight="false" outlineLevel="0" collapsed="false">
      <c r="BS10161" s="96" t="n">
        <f aca="false">BR10161-2.5</f>
        <v>-2.5</v>
      </c>
    </row>
    <row r="10162" customFormat="false" ht="12" hidden="false" customHeight="false" outlineLevel="0" collapsed="false">
      <c r="BS10162" s="96" t="n">
        <f aca="false">BR10162-2.5</f>
        <v>-2.5</v>
      </c>
    </row>
    <row r="10163" customFormat="false" ht="12" hidden="false" customHeight="false" outlineLevel="0" collapsed="false">
      <c r="BS10163" s="96" t="n">
        <f aca="false">BR10163-2.5</f>
        <v>-2.5</v>
      </c>
    </row>
    <row r="10164" customFormat="false" ht="12" hidden="false" customHeight="false" outlineLevel="0" collapsed="false">
      <c r="BS10164" s="96" t="n">
        <f aca="false">BR10164-2.5</f>
        <v>-2.5</v>
      </c>
    </row>
    <row r="10165" customFormat="false" ht="12" hidden="false" customHeight="false" outlineLevel="0" collapsed="false">
      <c r="BS10165" s="96" t="n">
        <f aca="false">BR10165-2.5</f>
        <v>-2.5</v>
      </c>
    </row>
    <row r="10166" customFormat="false" ht="12" hidden="false" customHeight="false" outlineLevel="0" collapsed="false">
      <c r="BS10166" s="96" t="n">
        <f aca="false">BR10166-2.5</f>
        <v>-2.5</v>
      </c>
    </row>
    <row r="10167" customFormat="false" ht="12" hidden="false" customHeight="false" outlineLevel="0" collapsed="false">
      <c r="BS10167" s="96" t="n">
        <f aca="false">BR10167-2.5</f>
        <v>-2.5</v>
      </c>
    </row>
    <row r="10168" customFormat="false" ht="12" hidden="false" customHeight="false" outlineLevel="0" collapsed="false">
      <c r="BS10168" s="96" t="n">
        <f aca="false">BR10168-2.5</f>
        <v>-2.5</v>
      </c>
    </row>
    <row r="10169" customFormat="false" ht="12" hidden="false" customHeight="false" outlineLevel="0" collapsed="false">
      <c r="BS10169" s="96" t="n">
        <f aca="false">BR10169-2.5</f>
        <v>-2.5</v>
      </c>
    </row>
    <row r="10170" customFormat="false" ht="12" hidden="false" customHeight="false" outlineLevel="0" collapsed="false">
      <c r="BS10170" s="96" t="n">
        <f aca="false">BR10170-2.5</f>
        <v>-2.5</v>
      </c>
    </row>
    <row r="10171" customFormat="false" ht="12" hidden="false" customHeight="false" outlineLevel="0" collapsed="false">
      <c r="BS10171" s="96" t="n">
        <f aca="false">BR10171-2.5</f>
        <v>-2.5</v>
      </c>
    </row>
    <row r="10172" customFormat="false" ht="12" hidden="false" customHeight="false" outlineLevel="0" collapsed="false">
      <c r="BS10172" s="96" t="n">
        <f aca="false">BR10172-2.5</f>
        <v>-2.5</v>
      </c>
    </row>
    <row r="10173" customFormat="false" ht="12" hidden="false" customHeight="false" outlineLevel="0" collapsed="false">
      <c r="BS10173" s="96" t="n">
        <f aca="false">BR10173-2.5</f>
        <v>-2.5</v>
      </c>
    </row>
    <row r="10174" customFormat="false" ht="12" hidden="false" customHeight="false" outlineLevel="0" collapsed="false">
      <c r="BS10174" s="96" t="n">
        <f aca="false">BR10174-2.5</f>
        <v>-2.5</v>
      </c>
    </row>
    <row r="10175" customFormat="false" ht="12" hidden="false" customHeight="false" outlineLevel="0" collapsed="false">
      <c r="BS10175" s="96" t="n">
        <f aca="false">BR10175-2.5</f>
        <v>-2.5</v>
      </c>
    </row>
    <row r="10176" customFormat="false" ht="12" hidden="false" customHeight="false" outlineLevel="0" collapsed="false">
      <c r="BS10176" s="96" t="n">
        <f aca="false">BR10176-2.5</f>
        <v>-2.5</v>
      </c>
    </row>
    <row r="10177" customFormat="false" ht="12" hidden="false" customHeight="false" outlineLevel="0" collapsed="false">
      <c r="BS10177" s="96" t="n">
        <f aca="false">BR10177-2.5</f>
        <v>-2.5</v>
      </c>
    </row>
    <row r="10178" customFormat="false" ht="12" hidden="false" customHeight="false" outlineLevel="0" collapsed="false">
      <c r="BS10178" s="96" t="n">
        <f aca="false">BR10178-2.5</f>
        <v>-2.5</v>
      </c>
    </row>
    <row r="10179" customFormat="false" ht="12" hidden="false" customHeight="false" outlineLevel="0" collapsed="false">
      <c r="BS10179" s="96" t="n">
        <f aca="false">BR10179-2.5</f>
        <v>-2.5</v>
      </c>
    </row>
    <row r="10180" customFormat="false" ht="12" hidden="false" customHeight="false" outlineLevel="0" collapsed="false">
      <c r="BS10180" s="96" t="n">
        <f aca="false">BR10180-2.5</f>
        <v>-2.5</v>
      </c>
    </row>
    <row r="10181" customFormat="false" ht="12" hidden="false" customHeight="false" outlineLevel="0" collapsed="false">
      <c r="BS10181" s="96" t="n">
        <f aca="false">BR10181-2.5</f>
        <v>-2.5</v>
      </c>
    </row>
    <row r="10182" customFormat="false" ht="12" hidden="false" customHeight="false" outlineLevel="0" collapsed="false">
      <c r="BS10182" s="96" t="n">
        <f aca="false">BR10182-2.5</f>
        <v>-2.5</v>
      </c>
    </row>
    <row r="10183" customFormat="false" ht="12" hidden="false" customHeight="false" outlineLevel="0" collapsed="false">
      <c r="BS10183" s="96" t="n">
        <f aca="false">BR10183-2.5</f>
        <v>-2.5</v>
      </c>
    </row>
    <row r="10184" customFormat="false" ht="12" hidden="false" customHeight="false" outlineLevel="0" collapsed="false">
      <c r="BS10184" s="96" t="n">
        <f aca="false">BR10184-2.5</f>
        <v>-2.5</v>
      </c>
    </row>
    <row r="10185" customFormat="false" ht="12" hidden="false" customHeight="false" outlineLevel="0" collapsed="false">
      <c r="BS10185" s="96" t="n">
        <f aca="false">BR10185-2.5</f>
        <v>-2.5</v>
      </c>
    </row>
    <row r="10186" customFormat="false" ht="12" hidden="false" customHeight="false" outlineLevel="0" collapsed="false">
      <c r="BS10186" s="96" t="n">
        <f aca="false">BR10186-2.5</f>
        <v>-2.5</v>
      </c>
    </row>
    <row r="10187" customFormat="false" ht="12" hidden="false" customHeight="false" outlineLevel="0" collapsed="false">
      <c r="BS10187" s="96" t="n">
        <f aca="false">BR10187-2.5</f>
        <v>-2.5</v>
      </c>
    </row>
    <row r="10188" customFormat="false" ht="12" hidden="false" customHeight="false" outlineLevel="0" collapsed="false">
      <c r="BS10188" s="96" t="n">
        <f aca="false">BR10188-2.5</f>
        <v>-2.5</v>
      </c>
    </row>
    <row r="10189" customFormat="false" ht="12" hidden="false" customHeight="false" outlineLevel="0" collapsed="false">
      <c r="BS10189" s="96" t="n">
        <f aca="false">BR10189-2.5</f>
        <v>-2.5</v>
      </c>
    </row>
    <row r="10190" customFormat="false" ht="12" hidden="false" customHeight="false" outlineLevel="0" collapsed="false">
      <c r="BS10190" s="96" t="n">
        <f aca="false">BR10190-2.5</f>
        <v>-2.5</v>
      </c>
    </row>
    <row r="10191" customFormat="false" ht="12" hidden="false" customHeight="false" outlineLevel="0" collapsed="false">
      <c r="BS10191" s="96" t="n">
        <f aca="false">BR10191-2.5</f>
        <v>-2.5</v>
      </c>
    </row>
    <row r="10192" customFormat="false" ht="12" hidden="false" customHeight="false" outlineLevel="0" collapsed="false">
      <c r="BS10192" s="96" t="n">
        <f aca="false">BR10192-2.5</f>
        <v>-2.5</v>
      </c>
    </row>
    <row r="10193" customFormat="false" ht="12" hidden="false" customHeight="false" outlineLevel="0" collapsed="false">
      <c r="BS10193" s="96" t="n">
        <f aca="false">BR10193-2.5</f>
        <v>-2.5</v>
      </c>
    </row>
    <row r="10194" customFormat="false" ht="12" hidden="false" customHeight="false" outlineLevel="0" collapsed="false">
      <c r="BS10194" s="96" t="n">
        <f aca="false">BR10194-2.5</f>
        <v>-2.5</v>
      </c>
    </row>
    <row r="10195" customFormat="false" ht="12" hidden="false" customHeight="false" outlineLevel="0" collapsed="false">
      <c r="BS10195" s="96" t="n">
        <f aca="false">BR10195-2.5</f>
        <v>-2.5</v>
      </c>
    </row>
    <row r="10196" customFormat="false" ht="12" hidden="false" customHeight="false" outlineLevel="0" collapsed="false">
      <c r="BS10196" s="96" t="n">
        <f aca="false">BR10196-2.5</f>
        <v>-2.5</v>
      </c>
    </row>
    <row r="10197" customFormat="false" ht="12" hidden="false" customHeight="false" outlineLevel="0" collapsed="false">
      <c r="BS10197" s="96" t="n">
        <f aca="false">BR10197-2.5</f>
        <v>-2.5</v>
      </c>
    </row>
    <row r="10198" customFormat="false" ht="12" hidden="false" customHeight="false" outlineLevel="0" collapsed="false">
      <c r="BS10198" s="96" t="n">
        <f aca="false">BR10198-2.5</f>
        <v>-2.5</v>
      </c>
    </row>
    <row r="10199" customFormat="false" ht="12" hidden="false" customHeight="false" outlineLevel="0" collapsed="false">
      <c r="BS10199" s="96" t="n">
        <f aca="false">BR10199-2.5</f>
        <v>-2.5</v>
      </c>
    </row>
    <row r="10200" customFormat="false" ht="12" hidden="false" customHeight="false" outlineLevel="0" collapsed="false">
      <c r="BS10200" s="96" t="n">
        <f aca="false">BR10200-2.5</f>
        <v>-2.5</v>
      </c>
    </row>
    <row r="10201" customFormat="false" ht="12" hidden="false" customHeight="false" outlineLevel="0" collapsed="false">
      <c r="BS10201" s="96" t="n">
        <f aca="false">BR10201-2.5</f>
        <v>-2.5</v>
      </c>
    </row>
    <row r="10202" customFormat="false" ht="12" hidden="false" customHeight="false" outlineLevel="0" collapsed="false">
      <c r="BS10202" s="96" t="n">
        <f aca="false">BR10202-2.5</f>
        <v>-2.5</v>
      </c>
    </row>
    <row r="10203" customFormat="false" ht="12" hidden="false" customHeight="false" outlineLevel="0" collapsed="false">
      <c r="BS10203" s="96" t="n">
        <f aca="false">BR10203-2.5</f>
        <v>-2.5</v>
      </c>
    </row>
    <row r="10204" customFormat="false" ht="12" hidden="false" customHeight="false" outlineLevel="0" collapsed="false">
      <c r="BS10204" s="96" t="n">
        <f aca="false">BR10204-2.5</f>
        <v>-2.5</v>
      </c>
    </row>
    <row r="10205" customFormat="false" ht="12" hidden="false" customHeight="false" outlineLevel="0" collapsed="false">
      <c r="BS10205" s="96" t="n">
        <f aca="false">BR10205-2.5</f>
        <v>-2.5</v>
      </c>
    </row>
    <row r="10206" customFormat="false" ht="12" hidden="false" customHeight="false" outlineLevel="0" collapsed="false">
      <c r="BS10206" s="96" t="n">
        <f aca="false">BR10206-2.5</f>
        <v>-2.5</v>
      </c>
    </row>
    <row r="10207" customFormat="false" ht="12" hidden="false" customHeight="false" outlineLevel="0" collapsed="false">
      <c r="BS10207" s="96" t="n">
        <f aca="false">BR10207-2.5</f>
        <v>-2.5</v>
      </c>
    </row>
    <row r="10208" customFormat="false" ht="12" hidden="false" customHeight="false" outlineLevel="0" collapsed="false">
      <c r="BS10208" s="96" t="n">
        <f aca="false">BR10208-2.5</f>
        <v>-2.5</v>
      </c>
    </row>
    <row r="10209" customFormat="false" ht="12" hidden="false" customHeight="false" outlineLevel="0" collapsed="false">
      <c r="BS10209" s="96" t="n">
        <f aca="false">BR10209-2.5</f>
        <v>-2.5</v>
      </c>
    </row>
    <row r="10210" customFormat="false" ht="12" hidden="false" customHeight="false" outlineLevel="0" collapsed="false">
      <c r="BS10210" s="96" t="n">
        <f aca="false">BR10210-2.5</f>
        <v>-2.5</v>
      </c>
    </row>
    <row r="10211" customFormat="false" ht="12" hidden="false" customHeight="false" outlineLevel="0" collapsed="false">
      <c r="BS10211" s="96" t="n">
        <f aca="false">BR10211-2.5</f>
        <v>-2.5</v>
      </c>
    </row>
    <row r="10212" customFormat="false" ht="12" hidden="false" customHeight="false" outlineLevel="0" collapsed="false">
      <c r="BS10212" s="96" t="n">
        <f aca="false">BR10212-2.5</f>
        <v>-2.5</v>
      </c>
    </row>
    <row r="10213" customFormat="false" ht="12" hidden="false" customHeight="false" outlineLevel="0" collapsed="false">
      <c r="BS10213" s="96" t="n">
        <f aca="false">BR10213-2.5</f>
        <v>-2.5</v>
      </c>
    </row>
    <row r="10214" customFormat="false" ht="12" hidden="false" customHeight="false" outlineLevel="0" collapsed="false">
      <c r="BS10214" s="96" t="n">
        <f aca="false">BR10214-2.5</f>
        <v>-2.5</v>
      </c>
    </row>
    <row r="10215" customFormat="false" ht="12" hidden="false" customHeight="false" outlineLevel="0" collapsed="false">
      <c r="BS10215" s="96" t="n">
        <f aca="false">BR10215-2.5</f>
        <v>-2.5</v>
      </c>
    </row>
    <row r="10216" customFormat="false" ht="12" hidden="false" customHeight="false" outlineLevel="0" collapsed="false">
      <c r="BS10216" s="96" t="n">
        <f aca="false">BR10216-2.5</f>
        <v>-2.5</v>
      </c>
    </row>
    <row r="10217" customFormat="false" ht="12" hidden="false" customHeight="false" outlineLevel="0" collapsed="false">
      <c r="BS10217" s="96" t="n">
        <f aca="false">BR10217-2.5</f>
        <v>-2.5</v>
      </c>
    </row>
    <row r="10218" customFormat="false" ht="12" hidden="false" customHeight="false" outlineLevel="0" collapsed="false">
      <c r="BS10218" s="96" t="n">
        <f aca="false">BR10218-2.5</f>
        <v>-2.5</v>
      </c>
    </row>
    <row r="10219" customFormat="false" ht="12" hidden="false" customHeight="false" outlineLevel="0" collapsed="false">
      <c r="BS10219" s="96" t="n">
        <f aca="false">BR10219-2.5</f>
        <v>-2.5</v>
      </c>
    </row>
    <row r="10220" customFormat="false" ht="12" hidden="false" customHeight="false" outlineLevel="0" collapsed="false">
      <c r="BS10220" s="96" t="n">
        <f aca="false">BR10220-2.5</f>
        <v>-2.5</v>
      </c>
    </row>
    <row r="10221" customFormat="false" ht="12" hidden="false" customHeight="false" outlineLevel="0" collapsed="false">
      <c r="BS10221" s="96" t="n">
        <f aca="false">BR10221-2.5</f>
        <v>-2.5</v>
      </c>
    </row>
    <row r="10222" customFormat="false" ht="12" hidden="false" customHeight="false" outlineLevel="0" collapsed="false">
      <c r="BS10222" s="96" t="n">
        <f aca="false">BR10222-2.5</f>
        <v>-2.5</v>
      </c>
    </row>
    <row r="10223" customFormat="false" ht="12" hidden="false" customHeight="false" outlineLevel="0" collapsed="false">
      <c r="BS10223" s="96" t="n">
        <f aca="false">BR10223-2.5</f>
        <v>-2.5</v>
      </c>
    </row>
    <row r="10224" customFormat="false" ht="12" hidden="false" customHeight="false" outlineLevel="0" collapsed="false">
      <c r="BS10224" s="96" t="n">
        <f aca="false">BR10224-2.5</f>
        <v>-2.5</v>
      </c>
    </row>
    <row r="10225" customFormat="false" ht="12" hidden="false" customHeight="false" outlineLevel="0" collapsed="false">
      <c r="BS10225" s="96" t="n">
        <f aca="false">BR10225-2.5</f>
        <v>-2.5</v>
      </c>
    </row>
    <row r="10226" customFormat="false" ht="12" hidden="false" customHeight="false" outlineLevel="0" collapsed="false">
      <c r="BS10226" s="96" t="n">
        <f aca="false">BR10226-2.5</f>
        <v>-2.5</v>
      </c>
    </row>
    <row r="10227" customFormat="false" ht="12" hidden="false" customHeight="false" outlineLevel="0" collapsed="false">
      <c r="BS10227" s="96" t="n">
        <f aca="false">BR10227-2.5</f>
        <v>-2.5</v>
      </c>
    </row>
    <row r="10228" customFormat="false" ht="12" hidden="false" customHeight="false" outlineLevel="0" collapsed="false">
      <c r="BS10228" s="96" t="n">
        <f aca="false">BR10228-2.5</f>
        <v>-2.5</v>
      </c>
    </row>
    <row r="10229" customFormat="false" ht="12" hidden="false" customHeight="false" outlineLevel="0" collapsed="false">
      <c r="BS10229" s="96" t="n">
        <f aca="false">BR10229-2.5</f>
        <v>-2.5</v>
      </c>
    </row>
    <row r="10230" customFormat="false" ht="12" hidden="false" customHeight="false" outlineLevel="0" collapsed="false">
      <c r="BS10230" s="96" t="n">
        <f aca="false">BR10230-2.5</f>
        <v>-2.5</v>
      </c>
    </row>
    <row r="10231" customFormat="false" ht="12" hidden="false" customHeight="false" outlineLevel="0" collapsed="false">
      <c r="BS10231" s="96" t="n">
        <f aca="false">BR10231-2.5</f>
        <v>-2.5</v>
      </c>
    </row>
    <row r="10232" customFormat="false" ht="12" hidden="false" customHeight="false" outlineLevel="0" collapsed="false">
      <c r="BS10232" s="96" t="n">
        <f aca="false">BR10232-2.5</f>
        <v>-2.5</v>
      </c>
    </row>
    <row r="10233" customFormat="false" ht="12" hidden="false" customHeight="false" outlineLevel="0" collapsed="false">
      <c r="BS10233" s="96" t="n">
        <f aca="false">BR10233-2.5</f>
        <v>-2.5</v>
      </c>
    </row>
    <row r="10234" customFormat="false" ht="12" hidden="false" customHeight="false" outlineLevel="0" collapsed="false">
      <c r="BS10234" s="96" t="n">
        <f aca="false">BR10234-2.5</f>
        <v>-2.5</v>
      </c>
    </row>
    <row r="10235" customFormat="false" ht="12" hidden="false" customHeight="false" outlineLevel="0" collapsed="false">
      <c r="BS10235" s="96" t="n">
        <f aca="false">BR10235-2.5</f>
        <v>-2.5</v>
      </c>
    </row>
    <row r="10236" customFormat="false" ht="12" hidden="false" customHeight="false" outlineLevel="0" collapsed="false">
      <c r="BS10236" s="96" t="n">
        <f aca="false">BR10236-2.5</f>
        <v>-2.5</v>
      </c>
    </row>
    <row r="10237" customFormat="false" ht="12" hidden="false" customHeight="false" outlineLevel="0" collapsed="false">
      <c r="BS10237" s="96" t="n">
        <f aca="false">BR10237-2.5</f>
        <v>-2.5</v>
      </c>
    </row>
    <row r="10238" customFormat="false" ht="12" hidden="false" customHeight="false" outlineLevel="0" collapsed="false">
      <c r="BS10238" s="96" t="n">
        <f aca="false">BR10238-2.5</f>
        <v>-2.5</v>
      </c>
    </row>
    <row r="10239" customFormat="false" ht="12" hidden="false" customHeight="false" outlineLevel="0" collapsed="false">
      <c r="BS10239" s="96" t="n">
        <f aca="false">BR10239-2.5</f>
        <v>-2.5</v>
      </c>
    </row>
    <row r="10240" customFormat="false" ht="12" hidden="false" customHeight="false" outlineLevel="0" collapsed="false">
      <c r="BS10240" s="96" t="n">
        <f aca="false">BR10240-2.5</f>
        <v>-2.5</v>
      </c>
    </row>
    <row r="10241" customFormat="false" ht="12" hidden="false" customHeight="false" outlineLevel="0" collapsed="false">
      <c r="BS10241" s="96" t="n">
        <f aca="false">BR10241-2.5</f>
        <v>-2.5</v>
      </c>
    </row>
    <row r="10242" customFormat="false" ht="12" hidden="false" customHeight="false" outlineLevel="0" collapsed="false">
      <c r="BS10242" s="96" t="n">
        <f aca="false">BR10242-2.5</f>
        <v>-2.5</v>
      </c>
    </row>
    <row r="10243" customFormat="false" ht="12" hidden="false" customHeight="false" outlineLevel="0" collapsed="false">
      <c r="BS10243" s="96" t="n">
        <f aca="false">BR10243-2.5</f>
        <v>-2.5</v>
      </c>
    </row>
    <row r="10244" customFormat="false" ht="12" hidden="false" customHeight="false" outlineLevel="0" collapsed="false">
      <c r="BS10244" s="96" t="n">
        <f aca="false">BR10244-2.5</f>
        <v>-2.5</v>
      </c>
    </row>
    <row r="10245" customFormat="false" ht="12" hidden="false" customHeight="false" outlineLevel="0" collapsed="false">
      <c r="BS10245" s="96" t="n">
        <f aca="false">BR10245-2.5</f>
        <v>-2.5</v>
      </c>
    </row>
    <row r="10246" customFormat="false" ht="12" hidden="false" customHeight="false" outlineLevel="0" collapsed="false">
      <c r="BS10246" s="96" t="n">
        <f aca="false">BR10246-2.5</f>
        <v>-2.5</v>
      </c>
    </row>
    <row r="10247" customFormat="false" ht="12" hidden="false" customHeight="false" outlineLevel="0" collapsed="false">
      <c r="BS10247" s="96" t="n">
        <f aca="false">BR10247-2.5</f>
        <v>-2.5</v>
      </c>
    </row>
    <row r="10248" customFormat="false" ht="12" hidden="false" customHeight="false" outlineLevel="0" collapsed="false">
      <c r="BS10248" s="96" t="n">
        <f aca="false">BR10248-2.5</f>
        <v>-2.5</v>
      </c>
    </row>
    <row r="10249" customFormat="false" ht="12" hidden="false" customHeight="false" outlineLevel="0" collapsed="false">
      <c r="BS10249" s="96" t="n">
        <f aca="false">BR10249-2.5</f>
        <v>-2.5</v>
      </c>
    </row>
    <row r="10250" customFormat="false" ht="12" hidden="false" customHeight="false" outlineLevel="0" collapsed="false">
      <c r="BS10250" s="96" t="n">
        <f aca="false">BR10250-2.5</f>
        <v>-2.5</v>
      </c>
    </row>
    <row r="10251" customFormat="false" ht="12" hidden="false" customHeight="false" outlineLevel="0" collapsed="false">
      <c r="BS10251" s="96" t="n">
        <f aca="false">BR10251-2.5</f>
        <v>-2.5</v>
      </c>
    </row>
    <row r="10252" customFormat="false" ht="12" hidden="false" customHeight="false" outlineLevel="0" collapsed="false">
      <c r="BS10252" s="96" t="n">
        <f aca="false">BR10252-2.5</f>
        <v>-2.5</v>
      </c>
    </row>
    <row r="10253" customFormat="false" ht="12" hidden="false" customHeight="false" outlineLevel="0" collapsed="false">
      <c r="BS10253" s="96" t="n">
        <f aca="false">BR10253-2.5</f>
        <v>-2.5</v>
      </c>
    </row>
    <row r="10254" customFormat="false" ht="12" hidden="false" customHeight="false" outlineLevel="0" collapsed="false">
      <c r="BS10254" s="96" t="n">
        <f aca="false">BR10254-2.5</f>
        <v>-2.5</v>
      </c>
    </row>
    <row r="10255" customFormat="false" ht="12" hidden="false" customHeight="false" outlineLevel="0" collapsed="false">
      <c r="BS10255" s="96" t="n">
        <f aca="false">BR10255-2.5</f>
        <v>-2.5</v>
      </c>
    </row>
    <row r="10256" customFormat="false" ht="12" hidden="false" customHeight="false" outlineLevel="0" collapsed="false">
      <c r="BS10256" s="96" t="n">
        <f aca="false">BR10256-2.5</f>
        <v>-2.5</v>
      </c>
    </row>
    <row r="10257" customFormat="false" ht="12" hidden="false" customHeight="false" outlineLevel="0" collapsed="false">
      <c r="BS10257" s="96" t="n">
        <f aca="false">BR10257-2.5</f>
        <v>-2.5</v>
      </c>
    </row>
    <row r="10258" customFormat="false" ht="12" hidden="false" customHeight="false" outlineLevel="0" collapsed="false">
      <c r="BS10258" s="96" t="n">
        <f aca="false">BR10258-2.5</f>
        <v>-2.5</v>
      </c>
    </row>
    <row r="10259" customFormat="false" ht="12" hidden="false" customHeight="false" outlineLevel="0" collapsed="false">
      <c r="BS10259" s="96" t="n">
        <f aca="false">BR10259-2.5</f>
        <v>-2.5</v>
      </c>
    </row>
    <row r="10260" customFormat="false" ht="12" hidden="false" customHeight="false" outlineLevel="0" collapsed="false">
      <c r="BS10260" s="96" t="n">
        <f aca="false">BR10260-2.5</f>
        <v>-2.5</v>
      </c>
    </row>
    <row r="10261" customFormat="false" ht="12" hidden="false" customHeight="false" outlineLevel="0" collapsed="false">
      <c r="BS10261" s="96" t="n">
        <f aca="false">BR10261-2.5</f>
        <v>-2.5</v>
      </c>
    </row>
    <row r="10262" customFormat="false" ht="12" hidden="false" customHeight="false" outlineLevel="0" collapsed="false">
      <c r="BS10262" s="96" t="n">
        <f aca="false">BR10262-2.5</f>
        <v>-2.5</v>
      </c>
    </row>
    <row r="10263" customFormat="false" ht="12" hidden="false" customHeight="false" outlineLevel="0" collapsed="false">
      <c r="BS10263" s="96" t="n">
        <f aca="false">BR10263-2.5</f>
        <v>-2.5</v>
      </c>
    </row>
    <row r="10264" customFormat="false" ht="12" hidden="false" customHeight="false" outlineLevel="0" collapsed="false">
      <c r="BS10264" s="96" t="n">
        <f aca="false">BR10264-2.5</f>
        <v>-2.5</v>
      </c>
    </row>
    <row r="10265" customFormat="false" ht="12" hidden="false" customHeight="false" outlineLevel="0" collapsed="false">
      <c r="BS10265" s="96" t="n">
        <f aca="false">BR10265-2.5</f>
        <v>-2.5</v>
      </c>
    </row>
    <row r="10266" customFormat="false" ht="12" hidden="false" customHeight="false" outlineLevel="0" collapsed="false">
      <c r="BS10266" s="96" t="n">
        <f aca="false">BR10266-2.5</f>
        <v>-2.5</v>
      </c>
    </row>
    <row r="10267" customFormat="false" ht="12" hidden="false" customHeight="false" outlineLevel="0" collapsed="false">
      <c r="BS10267" s="96" t="n">
        <f aca="false">BR10267-2.5</f>
        <v>-2.5</v>
      </c>
    </row>
    <row r="10268" customFormat="false" ht="12" hidden="false" customHeight="false" outlineLevel="0" collapsed="false">
      <c r="BS10268" s="96" t="n">
        <f aca="false">BR10268-2.5</f>
        <v>-2.5</v>
      </c>
    </row>
    <row r="10269" customFormat="false" ht="12" hidden="false" customHeight="false" outlineLevel="0" collapsed="false">
      <c r="BS10269" s="96" t="n">
        <f aca="false">BR10269-2.5</f>
        <v>-2.5</v>
      </c>
    </row>
    <row r="10270" customFormat="false" ht="12" hidden="false" customHeight="false" outlineLevel="0" collapsed="false">
      <c r="BS10270" s="96" t="n">
        <f aca="false">BR10270-2.5</f>
        <v>-2.5</v>
      </c>
    </row>
    <row r="10271" customFormat="false" ht="12" hidden="false" customHeight="false" outlineLevel="0" collapsed="false">
      <c r="BS10271" s="96" t="n">
        <f aca="false">BR10271-2.5</f>
        <v>-2.5</v>
      </c>
    </row>
    <row r="10272" customFormat="false" ht="12" hidden="false" customHeight="false" outlineLevel="0" collapsed="false">
      <c r="BS10272" s="96" t="n">
        <f aca="false">BR10272-2.5</f>
        <v>-2.5</v>
      </c>
    </row>
    <row r="10273" customFormat="false" ht="12" hidden="false" customHeight="false" outlineLevel="0" collapsed="false">
      <c r="BS10273" s="96" t="n">
        <f aca="false">BR10273-2.5</f>
        <v>-2.5</v>
      </c>
    </row>
    <row r="10274" customFormat="false" ht="12" hidden="false" customHeight="false" outlineLevel="0" collapsed="false">
      <c r="BS10274" s="96" t="n">
        <f aca="false">BR10274-2.5</f>
        <v>-2.5</v>
      </c>
    </row>
    <row r="10275" customFormat="false" ht="12" hidden="false" customHeight="false" outlineLevel="0" collapsed="false">
      <c r="BS10275" s="96" t="n">
        <f aca="false">BR10275-2.5</f>
        <v>-2.5</v>
      </c>
    </row>
    <row r="10276" customFormat="false" ht="12" hidden="false" customHeight="false" outlineLevel="0" collapsed="false">
      <c r="BS10276" s="96" t="n">
        <f aca="false">BR10276-2.5</f>
        <v>-2.5</v>
      </c>
    </row>
    <row r="10277" customFormat="false" ht="12" hidden="false" customHeight="false" outlineLevel="0" collapsed="false">
      <c r="BS10277" s="96" t="n">
        <f aca="false">BR10277-2.5</f>
        <v>-2.5</v>
      </c>
    </row>
    <row r="10278" customFormat="false" ht="12" hidden="false" customHeight="false" outlineLevel="0" collapsed="false">
      <c r="BS10278" s="96" t="n">
        <f aca="false">BR10278-2.5</f>
        <v>-2.5</v>
      </c>
    </row>
    <row r="10279" customFormat="false" ht="12" hidden="false" customHeight="false" outlineLevel="0" collapsed="false">
      <c r="BS10279" s="96" t="n">
        <f aca="false">BR10279-2.5</f>
        <v>-2.5</v>
      </c>
    </row>
    <row r="10280" customFormat="false" ht="12" hidden="false" customHeight="false" outlineLevel="0" collapsed="false">
      <c r="BS10280" s="96" t="n">
        <f aca="false">BR10280-2.5</f>
        <v>-2.5</v>
      </c>
    </row>
    <row r="10281" customFormat="false" ht="12" hidden="false" customHeight="false" outlineLevel="0" collapsed="false">
      <c r="BS10281" s="96" t="n">
        <f aca="false">BR10281-2.5</f>
        <v>-2.5</v>
      </c>
    </row>
    <row r="10282" customFormat="false" ht="12" hidden="false" customHeight="false" outlineLevel="0" collapsed="false">
      <c r="BS10282" s="96" t="n">
        <f aca="false">BR10282-2.5</f>
        <v>-2.5</v>
      </c>
    </row>
    <row r="10283" customFormat="false" ht="12" hidden="false" customHeight="false" outlineLevel="0" collapsed="false">
      <c r="BS10283" s="96" t="n">
        <f aca="false">BR10283-2.5</f>
        <v>-2.5</v>
      </c>
    </row>
    <row r="10284" customFormat="false" ht="12" hidden="false" customHeight="false" outlineLevel="0" collapsed="false">
      <c r="BS10284" s="96" t="n">
        <f aca="false">BR10284-2.5</f>
        <v>-2.5</v>
      </c>
    </row>
    <row r="10285" customFormat="false" ht="12" hidden="false" customHeight="false" outlineLevel="0" collapsed="false">
      <c r="BS10285" s="96" t="n">
        <f aca="false">BR10285-2.5</f>
        <v>-2.5</v>
      </c>
    </row>
    <row r="10286" customFormat="false" ht="12" hidden="false" customHeight="false" outlineLevel="0" collapsed="false">
      <c r="BS10286" s="96" t="n">
        <f aca="false">BR10286-2.5</f>
        <v>-2.5</v>
      </c>
    </row>
    <row r="10287" customFormat="false" ht="12" hidden="false" customHeight="false" outlineLevel="0" collapsed="false">
      <c r="BS10287" s="96" t="n">
        <f aca="false">BR10287-2.5</f>
        <v>-2.5</v>
      </c>
    </row>
    <row r="10288" customFormat="false" ht="12" hidden="false" customHeight="false" outlineLevel="0" collapsed="false">
      <c r="BS10288" s="96" t="n">
        <f aca="false">BR10288-2.5</f>
        <v>-2.5</v>
      </c>
    </row>
    <row r="10289" customFormat="false" ht="12" hidden="false" customHeight="false" outlineLevel="0" collapsed="false">
      <c r="BS10289" s="96" t="n">
        <f aca="false">BR10289-2.5</f>
        <v>-2.5</v>
      </c>
    </row>
    <row r="10290" customFormat="false" ht="12" hidden="false" customHeight="false" outlineLevel="0" collapsed="false">
      <c r="BS10290" s="96" t="n">
        <f aca="false">BR10290-2.5</f>
        <v>-2.5</v>
      </c>
    </row>
    <row r="10291" customFormat="false" ht="12" hidden="false" customHeight="false" outlineLevel="0" collapsed="false">
      <c r="BS10291" s="96" t="n">
        <f aca="false">BR10291-2.5</f>
        <v>-2.5</v>
      </c>
    </row>
    <row r="10292" customFormat="false" ht="12" hidden="false" customHeight="false" outlineLevel="0" collapsed="false">
      <c r="BS10292" s="96" t="n">
        <f aca="false">BR10292-2.5</f>
        <v>-2.5</v>
      </c>
    </row>
    <row r="10293" customFormat="false" ht="12" hidden="false" customHeight="false" outlineLevel="0" collapsed="false">
      <c r="BS10293" s="96" t="n">
        <f aca="false">BR10293-2.5</f>
        <v>-2.5</v>
      </c>
    </row>
    <row r="10294" customFormat="false" ht="12" hidden="false" customHeight="false" outlineLevel="0" collapsed="false">
      <c r="BS10294" s="96" t="n">
        <f aca="false">BR10294-2.5</f>
        <v>-2.5</v>
      </c>
    </row>
    <row r="10295" customFormat="false" ht="12" hidden="false" customHeight="false" outlineLevel="0" collapsed="false">
      <c r="BS10295" s="96" t="n">
        <f aca="false">BR10295-2.5</f>
        <v>-2.5</v>
      </c>
    </row>
    <row r="10296" customFormat="false" ht="12" hidden="false" customHeight="false" outlineLevel="0" collapsed="false">
      <c r="BS10296" s="96" t="n">
        <f aca="false">BR10296-2.5</f>
        <v>-2.5</v>
      </c>
    </row>
    <row r="10297" customFormat="false" ht="12" hidden="false" customHeight="false" outlineLevel="0" collapsed="false">
      <c r="BS10297" s="96" t="n">
        <f aca="false">BR10297-2.5</f>
        <v>-2.5</v>
      </c>
    </row>
    <row r="10298" customFormat="false" ht="12" hidden="false" customHeight="false" outlineLevel="0" collapsed="false">
      <c r="BS10298" s="96" t="n">
        <f aca="false">BR10298-2.5</f>
        <v>-2.5</v>
      </c>
    </row>
    <row r="10299" customFormat="false" ht="12" hidden="false" customHeight="false" outlineLevel="0" collapsed="false">
      <c r="BS10299" s="96" t="n">
        <f aca="false">BR10299-2.5</f>
        <v>-2.5</v>
      </c>
    </row>
    <row r="10300" customFormat="false" ht="12" hidden="false" customHeight="false" outlineLevel="0" collapsed="false">
      <c r="BS10300" s="96" t="n">
        <f aca="false">BR10300-2.5</f>
        <v>-2.5</v>
      </c>
    </row>
    <row r="10301" customFormat="false" ht="12" hidden="false" customHeight="false" outlineLevel="0" collapsed="false">
      <c r="BS10301" s="96" t="n">
        <f aca="false">BR10301-2.5</f>
        <v>-2.5</v>
      </c>
    </row>
    <row r="10302" customFormat="false" ht="12" hidden="false" customHeight="false" outlineLevel="0" collapsed="false">
      <c r="BS10302" s="96" t="n">
        <f aca="false">BR10302-2.5</f>
        <v>-2.5</v>
      </c>
    </row>
    <row r="10303" customFormat="false" ht="12" hidden="false" customHeight="false" outlineLevel="0" collapsed="false">
      <c r="BS10303" s="96" t="n">
        <f aca="false">BR10303-2.5</f>
        <v>-2.5</v>
      </c>
    </row>
    <row r="10304" customFormat="false" ht="12" hidden="false" customHeight="false" outlineLevel="0" collapsed="false">
      <c r="BS10304" s="96" t="n">
        <f aca="false">BR10304-2.5</f>
        <v>-2.5</v>
      </c>
    </row>
    <row r="10305" customFormat="false" ht="12" hidden="false" customHeight="false" outlineLevel="0" collapsed="false">
      <c r="BS10305" s="96" t="n">
        <f aca="false">BR10305-2.5</f>
        <v>-2.5</v>
      </c>
    </row>
    <row r="10306" customFormat="false" ht="12" hidden="false" customHeight="false" outlineLevel="0" collapsed="false">
      <c r="BS10306" s="96" t="n">
        <f aca="false">BR10306-2.5</f>
        <v>-2.5</v>
      </c>
    </row>
    <row r="10307" customFormat="false" ht="12" hidden="false" customHeight="false" outlineLevel="0" collapsed="false">
      <c r="BS10307" s="96" t="n">
        <f aca="false">BR10307-2.5</f>
        <v>-2.5</v>
      </c>
    </row>
    <row r="10308" customFormat="false" ht="12" hidden="false" customHeight="false" outlineLevel="0" collapsed="false">
      <c r="BS10308" s="96" t="n">
        <f aca="false">BR10308-2.5</f>
        <v>-2.5</v>
      </c>
    </row>
    <row r="10309" customFormat="false" ht="12" hidden="false" customHeight="false" outlineLevel="0" collapsed="false">
      <c r="BS10309" s="96" t="n">
        <f aca="false">BR10309-2.5</f>
        <v>-2.5</v>
      </c>
    </row>
    <row r="10310" customFormat="false" ht="12" hidden="false" customHeight="false" outlineLevel="0" collapsed="false">
      <c r="BS10310" s="96" t="n">
        <f aca="false">BR10310-2.5</f>
        <v>-2.5</v>
      </c>
    </row>
    <row r="10311" customFormat="false" ht="12" hidden="false" customHeight="false" outlineLevel="0" collapsed="false">
      <c r="BS10311" s="96" t="n">
        <f aca="false">BR10311-2.5</f>
        <v>-2.5</v>
      </c>
    </row>
    <row r="10312" customFormat="false" ht="12" hidden="false" customHeight="false" outlineLevel="0" collapsed="false">
      <c r="BS10312" s="96" t="n">
        <f aca="false">BR10312-2.5</f>
        <v>-2.5</v>
      </c>
    </row>
    <row r="10313" customFormat="false" ht="12" hidden="false" customHeight="false" outlineLevel="0" collapsed="false">
      <c r="BS10313" s="96" t="n">
        <f aca="false">BR10313-2.5</f>
        <v>-2.5</v>
      </c>
    </row>
    <row r="10314" customFormat="false" ht="12" hidden="false" customHeight="false" outlineLevel="0" collapsed="false">
      <c r="BS10314" s="96" t="n">
        <f aca="false">BR10314-2.5</f>
        <v>-2.5</v>
      </c>
    </row>
    <row r="10315" customFormat="false" ht="12" hidden="false" customHeight="false" outlineLevel="0" collapsed="false">
      <c r="BS10315" s="96" t="n">
        <f aca="false">BR10315-2.5</f>
        <v>-2.5</v>
      </c>
    </row>
    <row r="10316" customFormat="false" ht="12" hidden="false" customHeight="false" outlineLevel="0" collapsed="false">
      <c r="BS10316" s="96" t="n">
        <f aca="false">BR10316-2.5</f>
        <v>-2.5</v>
      </c>
    </row>
    <row r="10317" customFormat="false" ht="12" hidden="false" customHeight="false" outlineLevel="0" collapsed="false">
      <c r="BS10317" s="96" t="n">
        <f aca="false">BR10317-2.5</f>
        <v>-2.5</v>
      </c>
    </row>
    <row r="10318" customFormat="false" ht="12" hidden="false" customHeight="false" outlineLevel="0" collapsed="false">
      <c r="BS10318" s="96" t="n">
        <f aca="false">BR10318-2.5</f>
        <v>-2.5</v>
      </c>
    </row>
    <row r="10319" customFormat="false" ht="12" hidden="false" customHeight="false" outlineLevel="0" collapsed="false">
      <c r="BS10319" s="96" t="n">
        <f aca="false">BR10319-2.5</f>
        <v>-2.5</v>
      </c>
    </row>
    <row r="10320" customFormat="false" ht="12" hidden="false" customHeight="false" outlineLevel="0" collapsed="false">
      <c r="BS10320" s="96" t="n">
        <f aca="false">BR10320-2.5</f>
        <v>-2.5</v>
      </c>
    </row>
    <row r="10321" customFormat="false" ht="12" hidden="false" customHeight="false" outlineLevel="0" collapsed="false">
      <c r="BS10321" s="96" t="n">
        <f aca="false">BR10321-2.5</f>
        <v>-2.5</v>
      </c>
    </row>
    <row r="10322" customFormat="false" ht="12" hidden="false" customHeight="false" outlineLevel="0" collapsed="false">
      <c r="BS10322" s="96" t="n">
        <f aca="false">BR10322-2.5</f>
        <v>-2.5</v>
      </c>
    </row>
    <row r="10323" customFormat="false" ht="12" hidden="false" customHeight="false" outlineLevel="0" collapsed="false">
      <c r="BS10323" s="96" t="n">
        <f aca="false">BR10323-2.5</f>
        <v>-2.5</v>
      </c>
    </row>
    <row r="10324" customFormat="false" ht="12" hidden="false" customHeight="false" outlineLevel="0" collapsed="false">
      <c r="BS10324" s="96" t="n">
        <f aca="false">BR10324-2.5</f>
        <v>-2.5</v>
      </c>
    </row>
    <row r="10325" customFormat="false" ht="12" hidden="false" customHeight="false" outlineLevel="0" collapsed="false">
      <c r="BS10325" s="96" t="n">
        <f aca="false">BR10325-2.5</f>
        <v>-2.5</v>
      </c>
    </row>
    <row r="10326" customFormat="false" ht="12" hidden="false" customHeight="false" outlineLevel="0" collapsed="false">
      <c r="BS10326" s="96" t="n">
        <f aca="false">BR10326-2.5</f>
        <v>-2.5</v>
      </c>
    </row>
    <row r="10327" customFormat="false" ht="12" hidden="false" customHeight="false" outlineLevel="0" collapsed="false">
      <c r="BS10327" s="96" t="n">
        <f aca="false">BR10327-2.5</f>
        <v>-2.5</v>
      </c>
    </row>
    <row r="10328" customFormat="false" ht="12" hidden="false" customHeight="false" outlineLevel="0" collapsed="false">
      <c r="BS10328" s="96" t="n">
        <f aca="false">BR10328-2.5</f>
        <v>-2.5</v>
      </c>
    </row>
    <row r="10329" customFormat="false" ht="12" hidden="false" customHeight="false" outlineLevel="0" collapsed="false">
      <c r="BS10329" s="96" t="n">
        <f aca="false">BR10329-2.5</f>
        <v>-2.5</v>
      </c>
    </row>
    <row r="10330" customFormat="false" ht="12" hidden="false" customHeight="false" outlineLevel="0" collapsed="false">
      <c r="BS10330" s="96" t="n">
        <f aca="false">BR10330-2.5</f>
        <v>-2.5</v>
      </c>
    </row>
    <row r="10331" customFormat="false" ht="12" hidden="false" customHeight="false" outlineLevel="0" collapsed="false">
      <c r="BS10331" s="96" t="n">
        <f aca="false">BR10331-2.5</f>
        <v>-2.5</v>
      </c>
    </row>
    <row r="10332" customFormat="false" ht="12" hidden="false" customHeight="false" outlineLevel="0" collapsed="false">
      <c r="BS10332" s="96" t="n">
        <f aca="false">BR10332-2.5</f>
        <v>-2.5</v>
      </c>
    </row>
    <row r="10333" customFormat="false" ht="12" hidden="false" customHeight="false" outlineLevel="0" collapsed="false">
      <c r="BS10333" s="96" t="n">
        <f aca="false">BR10333-2.5</f>
        <v>-2.5</v>
      </c>
    </row>
    <row r="10334" customFormat="false" ht="12" hidden="false" customHeight="false" outlineLevel="0" collapsed="false">
      <c r="BS10334" s="96" t="n">
        <f aca="false">BR10334-2.5</f>
        <v>-2.5</v>
      </c>
    </row>
    <row r="10335" customFormat="false" ht="12" hidden="false" customHeight="false" outlineLevel="0" collapsed="false">
      <c r="BS10335" s="96" t="n">
        <f aca="false">BR10335-2.5</f>
        <v>-2.5</v>
      </c>
    </row>
    <row r="10336" customFormat="false" ht="12" hidden="false" customHeight="false" outlineLevel="0" collapsed="false">
      <c r="BS10336" s="96" t="n">
        <f aca="false">BR10336-2.5</f>
        <v>-2.5</v>
      </c>
    </row>
    <row r="10337" customFormat="false" ht="12" hidden="false" customHeight="false" outlineLevel="0" collapsed="false">
      <c r="BS10337" s="96" t="n">
        <f aca="false">BR10337-2.5</f>
        <v>-2.5</v>
      </c>
    </row>
    <row r="10338" customFormat="false" ht="12" hidden="false" customHeight="false" outlineLevel="0" collapsed="false">
      <c r="BS10338" s="96" t="n">
        <f aca="false">BR10338-2.5</f>
        <v>-2.5</v>
      </c>
    </row>
    <row r="10339" customFormat="false" ht="12" hidden="false" customHeight="false" outlineLevel="0" collapsed="false">
      <c r="BS10339" s="96" t="n">
        <f aca="false">BR10339-2.5</f>
        <v>-2.5</v>
      </c>
    </row>
    <row r="10340" customFormat="false" ht="12" hidden="false" customHeight="false" outlineLevel="0" collapsed="false">
      <c r="BS10340" s="96" t="n">
        <f aca="false">BR10340-2.5</f>
        <v>-2.5</v>
      </c>
    </row>
    <row r="10341" customFormat="false" ht="12" hidden="false" customHeight="false" outlineLevel="0" collapsed="false">
      <c r="BS10341" s="96" t="n">
        <f aca="false">BR10341-2.5</f>
        <v>-2.5</v>
      </c>
    </row>
    <row r="10342" customFormat="false" ht="12" hidden="false" customHeight="false" outlineLevel="0" collapsed="false">
      <c r="BS10342" s="96" t="n">
        <f aca="false">BR10342-2.5</f>
        <v>-2.5</v>
      </c>
    </row>
    <row r="10343" customFormat="false" ht="12" hidden="false" customHeight="false" outlineLevel="0" collapsed="false">
      <c r="BS10343" s="96" t="n">
        <f aca="false">BR10343-2.5</f>
        <v>-2.5</v>
      </c>
    </row>
    <row r="10344" customFormat="false" ht="12" hidden="false" customHeight="false" outlineLevel="0" collapsed="false">
      <c r="BS10344" s="96" t="n">
        <f aca="false">BR10344-2.5</f>
        <v>-2.5</v>
      </c>
    </row>
    <row r="10345" customFormat="false" ht="12" hidden="false" customHeight="false" outlineLevel="0" collapsed="false">
      <c r="BS10345" s="96" t="n">
        <f aca="false">BR10345-2.5</f>
        <v>-2.5</v>
      </c>
    </row>
    <row r="10346" customFormat="false" ht="12" hidden="false" customHeight="false" outlineLevel="0" collapsed="false">
      <c r="BS10346" s="96" t="n">
        <f aca="false">BR10346-2.5</f>
        <v>-2.5</v>
      </c>
    </row>
    <row r="10347" customFormat="false" ht="12" hidden="false" customHeight="false" outlineLevel="0" collapsed="false">
      <c r="BS10347" s="96" t="n">
        <f aca="false">BR10347-2.5</f>
        <v>-2.5</v>
      </c>
    </row>
    <row r="10348" customFormat="false" ht="12" hidden="false" customHeight="false" outlineLevel="0" collapsed="false">
      <c r="BS10348" s="96" t="n">
        <f aca="false">BR10348-2.5</f>
        <v>-2.5</v>
      </c>
    </row>
    <row r="10349" customFormat="false" ht="12" hidden="false" customHeight="false" outlineLevel="0" collapsed="false">
      <c r="BS10349" s="96" t="n">
        <f aca="false">BR10349-2.5</f>
        <v>-2.5</v>
      </c>
    </row>
    <row r="10350" customFormat="false" ht="12" hidden="false" customHeight="false" outlineLevel="0" collapsed="false">
      <c r="BS10350" s="96" t="n">
        <f aca="false">BR10350-2.5</f>
        <v>-2.5</v>
      </c>
    </row>
    <row r="10351" customFormat="false" ht="12" hidden="false" customHeight="false" outlineLevel="0" collapsed="false">
      <c r="BS10351" s="96" t="n">
        <f aca="false">BR10351-2.5</f>
        <v>-2.5</v>
      </c>
    </row>
    <row r="10352" customFormat="false" ht="12" hidden="false" customHeight="false" outlineLevel="0" collapsed="false">
      <c r="BS10352" s="96" t="n">
        <f aca="false">BR10352-2.5</f>
        <v>-2.5</v>
      </c>
    </row>
    <row r="10353" customFormat="false" ht="12" hidden="false" customHeight="false" outlineLevel="0" collapsed="false">
      <c r="BS10353" s="96" t="n">
        <f aca="false">BR10353-2.5</f>
        <v>-2.5</v>
      </c>
    </row>
    <row r="10354" customFormat="false" ht="12" hidden="false" customHeight="false" outlineLevel="0" collapsed="false">
      <c r="BS10354" s="96" t="n">
        <f aca="false">BR10354-2.5</f>
        <v>-2.5</v>
      </c>
    </row>
    <row r="10355" customFormat="false" ht="12" hidden="false" customHeight="false" outlineLevel="0" collapsed="false">
      <c r="BS10355" s="96" t="n">
        <f aca="false">BR10355-2.5</f>
        <v>-2.5</v>
      </c>
    </row>
    <row r="10356" customFormat="false" ht="12" hidden="false" customHeight="false" outlineLevel="0" collapsed="false">
      <c r="BS10356" s="96" t="n">
        <f aca="false">BR10356-2.5</f>
        <v>-2.5</v>
      </c>
    </row>
    <row r="10357" customFormat="false" ht="12" hidden="false" customHeight="false" outlineLevel="0" collapsed="false">
      <c r="BS10357" s="96" t="n">
        <f aca="false">BR10357-2.5</f>
        <v>-2.5</v>
      </c>
    </row>
    <row r="10358" customFormat="false" ht="12" hidden="false" customHeight="false" outlineLevel="0" collapsed="false">
      <c r="BS10358" s="96" t="n">
        <f aca="false">BR10358-2.5</f>
        <v>-2.5</v>
      </c>
    </row>
    <row r="10359" customFormat="false" ht="12" hidden="false" customHeight="false" outlineLevel="0" collapsed="false">
      <c r="BS10359" s="96" t="n">
        <f aca="false">BR10359-2.5</f>
        <v>-2.5</v>
      </c>
    </row>
    <row r="10360" customFormat="false" ht="12" hidden="false" customHeight="false" outlineLevel="0" collapsed="false">
      <c r="BS10360" s="96" t="n">
        <f aca="false">BR10360-2.5</f>
        <v>-2.5</v>
      </c>
    </row>
    <row r="10361" customFormat="false" ht="12" hidden="false" customHeight="false" outlineLevel="0" collapsed="false">
      <c r="BS10361" s="96" t="n">
        <f aca="false">BR10361-2.5</f>
        <v>-2.5</v>
      </c>
    </row>
    <row r="10362" customFormat="false" ht="12" hidden="false" customHeight="false" outlineLevel="0" collapsed="false">
      <c r="BS10362" s="96" t="n">
        <f aca="false">BR10362-2.5</f>
        <v>-2.5</v>
      </c>
    </row>
    <row r="10363" customFormat="false" ht="12" hidden="false" customHeight="false" outlineLevel="0" collapsed="false">
      <c r="BS10363" s="96" t="n">
        <f aca="false">BR10363-2.5</f>
        <v>-2.5</v>
      </c>
    </row>
    <row r="10364" customFormat="false" ht="12" hidden="false" customHeight="false" outlineLevel="0" collapsed="false">
      <c r="BS10364" s="96" t="n">
        <f aca="false">BR10364-2.5</f>
        <v>-2.5</v>
      </c>
    </row>
    <row r="10365" customFormat="false" ht="12" hidden="false" customHeight="false" outlineLevel="0" collapsed="false">
      <c r="BS10365" s="96" t="n">
        <f aca="false">BR10365-2.5</f>
        <v>-2.5</v>
      </c>
    </row>
    <row r="10366" customFormat="false" ht="12" hidden="false" customHeight="false" outlineLevel="0" collapsed="false">
      <c r="BS10366" s="96" t="n">
        <f aca="false">BR10366-2.5</f>
        <v>-2.5</v>
      </c>
    </row>
    <row r="10367" customFormat="false" ht="12" hidden="false" customHeight="false" outlineLevel="0" collapsed="false">
      <c r="BS10367" s="96" t="n">
        <f aca="false">BR10367-2.5</f>
        <v>-2.5</v>
      </c>
    </row>
    <row r="10368" customFormat="false" ht="12" hidden="false" customHeight="false" outlineLevel="0" collapsed="false">
      <c r="BS10368" s="96" t="n">
        <f aca="false">BR10368-2.5</f>
        <v>-2.5</v>
      </c>
    </row>
    <row r="10369" customFormat="false" ht="12" hidden="false" customHeight="false" outlineLevel="0" collapsed="false">
      <c r="BS10369" s="96" t="n">
        <f aca="false">BR10369-2.5</f>
        <v>-2.5</v>
      </c>
    </row>
    <row r="10370" customFormat="false" ht="12" hidden="false" customHeight="false" outlineLevel="0" collapsed="false">
      <c r="BS10370" s="96" t="n">
        <f aca="false">BR10370-2.5</f>
        <v>-2.5</v>
      </c>
    </row>
    <row r="10371" customFormat="false" ht="12" hidden="false" customHeight="false" outlineLevel="0" collapsed="false">
      <c r="BS10371" s="96" t="n">
        <f aca="false">BR10371-2.5</f>
        <v>-2.5</v>
      </c>
    </row>
    <row r="10372" customFormat="false" ht="12" hidden="false" customHeight="false" outlineLevel="0" collapsed="false">
      <c r="BS10372" s="96" t="n">
        <f aca="false">BR10372-2.5</f>
        <v>-2.5</v>
      </c>
    </row>
    <row r="10373" customFormat="false" ht="12" hidden="false" customHeight="false" outlineLevel="0" collapsed="false">
      <c r="BS10373" s="96" t="n">
        <f aca="false">BR10373-2.5</f>
        <v>-2.5</v>
      </c>
    </row>
    <row r="10374" customFormat="false" ht="12" hidden="false" customHeight="false" outlineLevel="0" collapsed="false">
      <c r="BS10374" s="96" t="n">
        <f aca="false">BR10374-2.5</f>
        <v>-2.5</v>
      </c>
    </row>
    <row r="10375" customFormat="false" ht="12" hidden="false" customHeight="false" outlineLevel="0" collapsed="false">
      <c r="BS10375" s="96" t="n">
        <f aca="false">BR10375-2.5</f>
        <v>-2.5</v>
      </c>
    </row>
    <row r="10376" customFormat="false" ht="12" hidden="false" customHeight="false" outlineLevel="0" collapsed="false">
      <c r="BS10376" s="96" t="n">
        <f aca="false">BR10376-2.5</f>
        <v>-2.5</v>
      </c>
    </row>
    <row r="10377" customFormat="false" ht="12" hidden="false" customHeight="false" outlineLevel="0" collapsed="false">
      <c r="BS10377" s="96" t="n">
        <f aca="false">BR10377-2.5</f>
        <v>-2.5</v>
      </c>
    </row>
    <row r="10378" customFormat="false" ht="12" hidden="false" customHeight="false" outlineLevel="0" collapsed="false">
      <c r="BS10378" s="96" t="n">
        <f aca="false">BR10378-2.5</f>
        <v>-2.5</v>
      </c>
    </row>
    <row r="10379" customFormat="false" ht="12" hidden="false" customHeight="false" outlineLevel="0" collapsed="false">
      <c r="BS10379" s="96" t="n">
        <f aca="false">BR10379-2.5</f>
        <v>-2.5</v>
      </c>
    </row>
    <row r="10380" customFormat="false" ht="12" hidden="false" customHeight="false" outlineLevel="0" collapsed="false">
      <c r="BS10380" s="96" t="n">
        <f aca="false">BR10380-2.5</f>
        <v>-2.5</v>
      </c>
    </row>
    <row r="10381" customFormat="false" ht="12" hidden="false" customHeight="false" outlineLevel="0" collapsed="false">
      <c r="BS10381" s="96" t="n">
        <f aca="false">BR10381-2.5</f>
        <v>-2.5</v>
      </c>
    </row>
    <row r="10382" customFormat="false" ht="12" hidden="false" customHeight="false" outlineLevel="0" collapsed="false">
      <c r="BS10382" s="96" t="n">
        <f aca="false">BR10382-2.5</f>
        <v>-2.5</v>
      </c>
    </row>
    <row r="10383" customFormat="false" ht="12" hidden="false" customHeight="false" outlineLevel="0" collapsed="false">
      <c r="BS10383" s="96" t="n">
        <f aca="false">BR10383-2.5</f>
        <v>-2.5</v>
      </c>
    </row>
    <row r="10384" customFormat="false" ht="12" hidden="false" customHeight="false" outlineLevel="0" collapsed="false">
      <c r="BS10384" s="96" t="n">
        <f aca="false">BR10384-2.5</f>
        <v>-2.5</v>
      </c>
    </row>
    <row r="10385" customFormat="false" ht="12" hidden="false" customHeight="false" outlineLevel="0" collapsed="false">
      <c r="BS10385" s="96" t="n">
        <f aca="false">BR10385-2.5</f>
        <v>-2.5</v>
      </c>
    </row>
    <row r="10386" customFormat="false" ht="12" hidden="false" customHeight="false" outlineLevel="0" collapsed="false">
      <c r="BS10386" s="96" t="n">
        <f aca="false">BR10386-2.5</f>
        <v>-2.5</v>
      </c>
    </row>
    <row r="10387" customFormat="false" ht="12" hidden="false" customHeight="false" outlineLevel="0" collapsed="false">
      <c r="BS10387" s="96" t="n">
        <f aca="false">BR10387-2.5</f>
        <v>-2.5</v>
      </c>
    </row>
    <row r="10388" customFormat="false" ht="12" hidden="false" customHeight="false" outlineLevel="0" collapsed="false">
      <c r="BS10388" s="96" t="n">
        <f aca="false">BR10388-2.5</f>
        <v>-2.5</v>
      </c>
    </row>
    <row r="10389" customFormat="false" ht="12" hidden="false" customHeight="false" outlineLevel="0" collapsed="false">
      <c r="BS10389" s="96" t="n">
        <f aca="false">BR10389-2.5</f>
        <v>-2.5</v>
      </c>
    </row>
    <row r="10390" customFormat="false" ht="12" hidden="false" customHeight="false" outlineLevel="0" collapsed="false">
      <c r="BS10390" s="96" t="n">
        <f aca="false">BR10390-2.5</f>
        <v>-2.5</v>
      </c>
    </row>
    <row r="10391" customFormat="false" ht="12" hidden="false" customHeight="false" outlineLevel="0" collapsed="false">
      <c r="BS10391" s="96" t="n">
        <f aca="false">BR10391-2.5</f>
        <v>-2.5</v>
      </c>
    </row>
    <row r="10392" customFormat="false" ht="12" hidden="false" customHeight="false" outlineLevel="0" collapsed="false">
      <c r="BS10392" s="96" t="n">
        <f aca="false">BR10392-2.5</f>
        <v>-2.5</v>
      </c>
    </row>
    <row r="10393" customFormat="false" ht="12" hidden="false" customHeight="false" outlineLevel="0" collapsed="false">
      <c r="BS10393" s="96" t="n">
        <f aca="false">BR10393-2.5</f>
        <v>-2.5</v>
      </c>
    </row>
    <row r="10394" customFormat="false" ht="12" hidden="false" customHeight="false" outlineLevel="0" collapsed="false">
      <c r="BS10394" s="96" t="n">
        <f aca="false">BR10394-2.5</f>
        <v>-2.5</v>
      </c>
    </row>
    <row r="10395" customFormat="false" ht="12" hidden="false" customHeight="false" outlineLevel="0" collapsed="false">
      <c r="BS10395" s="96" t="n">
        <f aca="false">BR10395-2.5</f>
        <v>-2.5</v>
      </c>
    </row>
    <row r="10396" customFormat="false" ht="12" hidden="false" customHeight="false" outlineLevel="0" collapsed="false">
      <c r="BS10396" s="96" t="n">
        <f aca="false">BR10396-2.5</f>
        <v>-2.5</v>
      </c>
    </row>
    <row r="10397" customFormat="false" ht="12" hidden="false" customHeight="false" outlineLevel="0" collapsed="false">
      <c r="BS10397" s="96" t="n">
        <f aca="false">BR10397-2.5</f>
        <v>-2.5</v>
      </c>
    </row>
    <row r="10398" customFormat="false" ht="12" hidden="false" customHeight="false" outlineLevel="0" collapsed="false">
      <c r="BS10398" s="96" t="n">
        <f aca="false">BR10398-2.5</f>
        <v>-2.5</v>
      </c>
    </row>
    <row r="10399" customFormat="false" ht="12" hidden="false" customHeight="false" outlineLevel="0" collapsed="false">
      <c r="BS10399" s="96" t="n">
        <f aca="false">BR10399-2.5</f>
        <v>-2.5</v>
      </c>
    </row>
    <row r="10400" customFormat="false" ht="12" hidden="false" customHeight="false" outlineLevel="0" collapsed="false">
      <c r="BS10400" s="96" t="n">
        <f aca="false">BR10400-2.5</f>
        <v>-2.5</v>
      </c>
    </row>
    <row r="10401" customFormat="false" ht="12" hidden="false" customHeight="false" outlineLevel="0" collapsed="false">
      <c r="BS10401" s="96" t="n">
        <f aca="false">BR10401-2.5</f>
        <v>-2.5</v>
      </c>
    </row>
    <row r="10402" customFormat="false" ht="12" hidden="false" customHeight="false" outlineLevel="0" collapsed="false">
      <c r="BS10402" s="96" t="n">
        <f aca="false">BR10402-2.5</f>
        <v>-2.5</v>
      </c>
    </row>
    <row r="10403" customFormat="false" ht="12" hidden="false" customHeight="false" outlineLevel="0" collapsed="false">
      <c r="BS10403" s="96" t="n">
        <f aca="false">BR10403-2.5</f>
        <v>-2.5</v>
      </c>
    </row>
    <row r="10404" customFormat="false" ht="12" hidden="false" customHeight="false" outlineLevel="0" collapsed="false">
      <c r="BS10404" s="96" t="n">
        <f aca="false">BR10404-2.5</f>
        <v>-2.5</v>
      </c>
    </row>
    <row r="10405" customFormat="false" ht="12" hidden="false" customHeight="false" outlineLevel="0" collapsed="false">
      <c r="BS10405" s="96" t="n">
        <f aca="false">BR10405-2.5</f>
        <v>-2.5</v>
      </c>
    </row>
    <row r="10406" customFormat="false" ht="12" hidden="false" customHeight="false" outlineLevel="0" collapsed="false">
      <c r="BS10406" s="96" t="n">
        <f aca="false">BR10406-2.5</f>
        <v>-2.5</v>
      </c>
    </row>
    <row r="10407" customFormat="false" ht="12" hidden="false" customHeight="false" outlineLevel="0" collapsed="false">
      <c r="BS10407" s="96" t="n">
        <f aca="false">BR10407-2.5</f>
        <v>-2.5</v>
      </c>
    </row>
    <row r="10408" customFormat="false" ht="12" hidden="false" customHeight="false" outlineLevel="0" collapsed="false">
      <c r="BS10408" s="96" t="n">
        <f aca="false">BR10408-2.5</f>
        <v>-2.5</v>
      </c>
    </row>
    <row r="10409" customFormat="false" ht="12" hidden="false" customHeight="false" outlineLevel="0" collapsed="false">
      <c r="BS10409" s="96" t="n">
        <f aca="false">BR10409-2.5</f>
        <v>-2.5</v>
      </c>
    </row>
    <row r="10410" customFormat="false" ht="12" hidden="false" customHeight="false" outlineLevel="0" collapsed="false">
      <c r="BS10410" s="96" t="n">
        <f aca="false">BR10410-2.5</f>
        <v>-2.5</v>
      </c>
    </row>
    <row r="10411" customFormat="false" ht="12" hidden="false" customHeight="false" outlineLevel="0" collapsed="false">
      <c r="BS10411" s="96" t="n">
        <f aca="false">BR10411-2.5</f>
        <v>-2.5</v>
      </c>
    </row>
    <row r="10412" customFormat="false" ht="12" hidden="false" customHeight="false" outlineLevel="0" collapsed="false">
      <c r="BS10412" s="96" t="n">
        <f aca="false">BR10412-2.5</f>
        <v>-2.5</v>
      </c>
    </row>
    <row r="10413" customFormat="false" ht="12" hidden="false" customHeight="false" outlineLevel="0" collapsed="false">
      <c r="BS10413" s="96" t="n">
        <f aca="false">BR10413-2.5</f>
        <v>-2.5</v>
      </c>
    </row>
    <row r="10414" customFormat="false" ht="12" hidden="false" customHeight="false" outlineLevel="0" collapsed="false">
      <c r="BS10414" s="96" t="n">
        <f aca="false">BR10414-2.5</f>
        <v>-2.5</v>
      </c>
    </row>
    <row r="10415" customFormat="false" ht="12" hidden="false" customHeight="false" outlineLevel="0" collapsed="false">
      <c r="BS10415" s="96" t="n">
        <f aca="false">BR10415-2.5</f>
        <v>-2.5</v>
      </c>
    </row>
    <row r="10416" customFormat="false" ht="12" hidden="false" customHeight="false" outlineLevel="0" collapsed="false">
      <c r="BS10416" s="96" t="n">
        <f aca="false">BR10416-2.5</f>
        <v>-2.5</v>
      </c>
    </row>
    <row r="10417" customFormat="false" ht="12" hidden="false" customHeight="false" outlineLevel="0" collapsed="false">
      <c r="BS10417" s="96" t="n">
        <f aca="false">BR10417-2.5</f>
        <v>-2.5</v>
      </c>
    </row>
    <row r="10418" customFormat="false" ht="12" hidden="false" customHeight="false" outlineLevel="0" collapsed="false">
      <c r="BS10418" s="96" t="n">
        <f aca="false">BR10418-2.5</f>
        <v>-2.5</v>
      </c>
    </row>
    <row r="10419" customFormat="false" ht="12" hidden="false" customHeight="false" outlineLevel="0" collapsed="false">
      <c r="BS10419" s="96" t="n">
        <f aca="false">BR10419-2.5</f>
        <v>-2.5</v>
      </c>
    </row>
    <row r="10420" customFormat="false" ht="12" hidden="false" customHeight="false" outlineLevel="0" collapsed="false">
      <c r="BS10420" s="96" t="n">
        <f aca="false">BR10420-2.5</f>
        <v>-2.5</v>
      </c>
    </row>
    <row r="10421" customFormat="false" ht="12" hidden="false" customHeight="false" outlineLevel="0" collapsed="false">
      <c r="BS10421" s="96" t="n">
        <f aca="false">BR10421-2.5</f>
        <v>-2.5</v>
      </c>
    </row>
    <row r="10422" customFormat="false" ht="12" hidden="false" customHeight="false" outlineLevel="0" collapsed="false">
      <c r="BS10422" s="96" t="n">
        <f aca="false">BR10422-2.5</f>
        <v>-2.5</v>
      </c>
    </row>
    <row r="10423" customFormat="false" ht="12" hidden="false" customHeight="false" outlineLevel="0" collapsed="false">
      <c r="BS10423" s="96" t="n">
        <f aca="false">BR10423-2.5</f>
        <v>-2.5</v>
      </c>
    </row>
    <row r="10424" customFormat="false" ht="12" hidden="false" customHeight="false" outlineLevel="0" collapsed="false">
      <c r="BS10424" s="96" t="n">
        <f aca="false">BR10424-2.5</f>
        <v>-2.5</v>
      </c>
    </row>
    <row r="10425" customFormat="false" ht="12" hidden="false" customHeight="false" outlineLevel="0" collapsed="false">
      <c r="BS10425" s="96" t="n">
        <f aca="false">BR10425-2.5</f>
        <v>-2.5</v>
      </c>
    </row>
    <row r="10426" customFormat="false" ht="12" hidden="false" customHeight="false" outlineLevel="0" collapsed="false">
      <c r="BS10426" s="96" t="n">
        <f aca="false">BR10426-2.5</f>
        <v>-2.5</v>
      </c>
    </row>
    <row r="10427" customFormat="false" ht="12" hidden="false" customHeight="false" outlineLevel="0" collapsed="false">
      <c r="BS10427" s="96" t="n">
        <f aca="false">BR10427-2.5</f>
        <v>-2.5</v>
      </c>
    </row>
    <row r="10428" customFormat="false" ht="12" hidden="false" customHeight="false" outlineLevel="0" collapsed="false">
      <c r="BS10428" s="96" t="n">
        <f aca="false">BR10428-2.5</f>
        <v>-2.5</v>
      </c>
    </row>
    <row r="10429" customFormat="false" ht="12" hidden="false" customHeight="false" outlineLevel="0" collapsed="false">
      <c r="BS10429" s="96" t="n">
        <f aca="false">BR10429-2.5</f>
        <v>-2.5</v>
      </c>
    </row>
    <row r="10430" customFormat="false" ht="12" hidden="false" customHeight="false" outlineLevel="0" collapsed="false">
      <c r="BS10430" s="96" t="n">
        <f aca="false">BR10430-2.5</f>
        <v>-2.5</v>
      </c>
    </row>
    <row r="10431" customFormat="false" ht="12" hidden="false" customHeight="false" outlineLevel="0" collapsed="false">
      <c r="BS10431" s="96" t="n">
        <f aca="false">BR10431-2.5</f>
        <v>-2.5</v>
      </c>
    </row>
    <row r="10432" customFormat="false" ht="12" hidden="false" customHeight="false" outlineLevel="0" collapsed="false">
      <c r="BS10432" s="96" t="n">
        <f aca="false">BR10432-2.5</f>
        <v>-2.5</v>
      </c>
    </row>
    <row r="10433" customFormat="false" ht="12" hidden="false" customHeight="false" outlineLevel="0" collapsed="false">
      <c r="BS10433" s="96" t="n">
        <f aca="false">BR10433-2.5</f>
        <v>-2.5</v>
      </c>
    </row>
    <row r="10434" customFormat="false" ht="12" hidden="false" customHeight="false" outlineLevel="0" collapsed="false">
      <c r="BS10434" s="96" t="n">
        <f aca="false">BR10434-2.5</f>
        <v>-2.5</v>
      </c>
    </row>
    <row r="10435" customFormat="false" ht="12" hidden="false" customHeight="false" outlineLevel="0" collapsed="false">
      <c r="BS10435" s="96" t="n">
        <f aca="false">BR10435-2.5</f>
        <v>-2.5</v>
      </c>
    </row>
    <row r="10436" customFormat="false" ht="12" hidden="false" customHeight="false" outlineLevel="0" collapsed="false">
      <c r="BS10436" s="96" t="n">
        <f aca="false">BR10436-2.5</f>
        <v>-2.5</v>
      </c>
    </row>
    <row r="10437" customFormat="false" ht="12" hidden="false" customHeight="false" outlineLevel="0" collapsed="false">
      <c r="BS10437" s="96" t="n">
        <f aca="false">BR10437-2.5</f>
        <v>-2.5</v>
      </c>
    </row>
    <row r="10438" customFormat="false" ht="12" hidden="false" customHeight="false" outlineLevel="0" collapsed="false">
      <c r="BS10438" s="96" t="n">
        <f aca="false">BR10438-2.5</f>
        <v>-2.5</v>
      </c>
    </row>
    <row r="10439" customFormat="false" ht="12" hidden="false" customHeight="false" outlineLevel="0" collapsed="false">
      <c r="BS10439" s="96" t="n">
        <f aca="false">BR10439-2.5</f>
        <v>-2.5</v>
      </c>
    </row>
    <row r="10440" customFormat="false" ht="12" hidden="false" customHeight="false" outlineLevel="0" collapsed="false">
      <c r="BS10440" s="96" t="n">
        <f aca="false">BR10440-2.5</f>
        <v>-2.5</v>
      </c>
    </row>
    <row r="10441" customFormat="false" ht="12" hidden="false" customHeight="false" outlineLevel="0" collapsed="false">
      <c r="BS10441" s="96" t="n">
        <f aca="false">BR10441-2.5</f>
        <v>-2.5</v>
      </c>
    </row>
    <row r="10442" customFormat="false" ht="12" hidden="false" customHeight="false" outlineLevel="0" collapsed="false">
      <c r="BS10442" s="96" t="n">
        <f aca="false">BR10442-2.5</f>
        <v>-2.5</v>
      </c>
    </row>
    <row r="10443" customFormat="false" ht="12" hidden="false" customHeight="false" outlineLevel="0" collapsed="false">
      <c r="BS10443" s="96" t="n">
        <f aca="false">BR10443-2.5</f>
        <v>-2.5</v>
      </c>
    </row>
    <row r="10444" customFormat="false" ht="12" hidden="false" customHeight="false" outlineLevel="0" collapsed="false">
      <c r="BS10444" s="96" t="n">
        <f aca="false">BR10444-2.5</f>
        <v>-2.5</v>
      </c>
    </row>
    <row r="10445" customFormat="false" ht="12" hidden="false" customHeight="false" outlineLevel="0" collapsed="false">
      <c r="BS10445" s="96" t="n">
        <f aca="false">BR10445-2.5</f>
        <v>-2.5</v>
      </c>
    </row>
    <row r="10446" customFormat="false" ht="12" hidden="false" customHeight="false" outlineLevel="0" collapsed="false">
      <c r="BS10446" s="96" t="n">
        <f aca="false">BR10446-2.5</f>
        <v>-2.5</v>
      </c>
    </row>
    <row r="10447" customFormat="false" ht="12" hidden="false" customHeight="false" outlineLevel="0" collapsed="false">
      <c r="BS10447" s="96" t="n">
        <f aca="false">BR10447-2.5</f>
        <v>-2.5</v>
      </c>
    </row>
    <row r="10448" customFormat="false" ht="12" hidden="false" customHeight="false" outlineLevel="0" collapsed="false">
      <c r="BS10448" s="96" t="n">
        <f aca="false">BR10448-2.5</f>
        <v>-2.5</v>
      </c>
    </row>
    <row r="10449" customFormat="false" ht="12" hidden="false" customHeight="false" outlineLevel="0" collapsed="false">
      <c r="BS10449" s="96" t="n">
        <f aca="false">BR10449-2.5</f>
        <v>-2.5</v>
      </c>
    </row>
    <row r="10450" customFormat="false" ht="12" hidden="false" customHeight="false" outlineLevel="0" collapsed="false">
      <c r="BS10450" s="96" t="n">
        <f aca="false">BR10450-2.5</f>
        <v>-2.5</v>
      </c>
    </row>
    <row r="10451" customFormat="false" ht="12" hidden="false" customHeight="false" outlineLevel="0" collapsed="false">
      <c r="BS10451" s="96" t="n">
        <f aca="false">BR10451-2.5</f>
        <v>-2.5</v>
      </c>
    </row>
    <row r="10452" customFormat="false" ht="12" hidden="false" customHeight="false" outlineLevel="0" collapsed="false">
      <c r="BS10452" s="96" t="n">
        <f aca="false">BR10452-2.5</f>
        <v>-2.5</v>
      </c>
    </row>
    <row r="10453" customFormat="false" ht="12" hidden="false" customHeight="false" outlineLevel="0" collapsed="false">
      <c r="BS10453" s="96" t="n">
        <f aca="false">BR10453-2.5</f>
        <v>-2.5</v>
      </c>
    </row>
    <row r="10454" customFormat="false" ht="12" hidden="false" customHeight="false" outlineLevel="0" collapsed="false">
      <c r="BS10454" s="96" t="n">
        <f aca="false">BR10454-2.5</f>
        <v>-2.5</v>
      </c>
    </row>
    <row r="10455" customFormat="false" ht="12" hidden="false" customHeight="false" outlineLevel="0" collapsed="false">
      <c r="BS10455" s="96" t="n">
        <f aca="false">BR10455-2.5</f>
        <v>-2.5</v>
      </c>
    </row>
    <row r="10456" customFormat="false" ht="12" hidden="false" customHeight="false" outlineLevel="0" collapsed="false">
      <c r="BS10456" s="96" t="n">
        <f aca="false">BR10456-2.5</f>
        <v>-2.5</v>
      </c>
    </row>
    <row r="10457" customFormat="false" ht="12" hidden="false" customHeight="false" outlineLevel="0" collapsed="false">
      <c r="BS10457" s="96" t="n">
        <f aca="false">BR10457-2.5</f>
        <v>-2.5</v>
      </c>
    </row>
    <row r="10458" customFormat="false" ht="12" hidden="false" customHeight="false" outlineLevel="0" collapsed="false">
      <c r="BS10458" s="96" t="n">
        <f aca="false">BR10458-2.5</f>
        <v>-2.5</v>
      </c>
    </row>
    <row r="10459" customFormat="false" ht="12" hidden="false" customHeight="false" outlineLevel="0" collapsed="false">
      <c r="BS10459" s="96" t="n">
        <f aca="false">BR10459-2.5</f>
        <v>-2.5</v>
      </c>
    </row>
    <row r="10460" customFormat="false" ht="12" hidden="false" customHeight="false" outlineLevel="0" collapsed="false">
      <c r="BS10460" s="96" t="n">
        <f aca="false">BR10460-2.5</f>
        <v>-2.5</v>
      </c>
    </row>
    <row r="10461" customFormat="false" ht="12" hidden="false" customHeight="false" outlineLevel="0" collapsed="false">
      <c r="BS10461" s="96" t="n">
        <f aca="false">BR10461-2.5</f>
        <v>-2.5</v>
      </c>
    </row>
    <row r="10462" customFormat="false" ht="12" hidden="false" customHeight="false" outlineLevel="0" collapsed="false">
      <c r="BS10462" s="96" t="n">
        <f aca="false">BR10462-2.5</f>
        <v>-2.5</v>
      </c>
    </row>
    <row r="10463" customFormat="false" ht="12" hidden="false" customHeight="false" outlineLevel="0" collapsed="false">
      <c r="BS10463" s="96" t="n">
        <f aca="false">BR10463-2.5</f>
        <v>-2.5</v>
      </c>
    </row>
    <row r="10464" customFormat="false" ht="12" hidden="false" customHeight="false" outlineLevel="0" collapsed="false">
      <c r="BS10464" s="96" t="n">
        <f aca="false">BR10464-2.5</f>
        <v>-2.5</v>
      </c>
    </row>
    <row r="10465" customFormat="false" ht="12" hidden="false" customHeight="false" outlineLevel="0" collapsed="false">
      <c r="BS10465" s="96" t="n">
        <f aca="false">BR10465-2.5</f>
        <v>-2.5</v>
      </c>
    </row>
    <row r="10466" customFormat="false" ht="12" hidden="false" customHeight="false" outlineLevel="0" collapsed="false">
      <c r="BS10466" s="96" t="n">
        <f aca="false">BR10466-2.5</f>
        <v>-2.5</v>
      </c>
    </row>
    <row r="10467" customFormat="false" ht="12" hidden="false" customHeight="false" outlineLevel="0" collapsed="false">
      <c r="BS10467" s="96" t="n">
        <f aca="false">BR10467-2.5</f>
        <v>-2.5</v>
      </c>
    </row>
    <row r="10468" customFormat="false" ht="12" hidden="false" customHeight="false" outlineLevel="0" collapsed="false">
      <c r="BS10468" s="96" t="n">
        <f aca="false">BR10468-2.5</f>
        <v>-2.5</v>
      </c>
    </row>
    <row r="10469" customFormat="false" ht="12" hidden="false" customHeight="false" outlineLevel="0" collapsed="false">
      <c r="BS10469" s="96" t="n">
        <f aca="false">BR10469-2.5</f>
        <v>-2.5</v>
      </c>
    </row>
    <row r="10470" customFormat="false" ht="12" hidden="false" customHeight="false" outlineLevel="0" collapsed="false">
      <c r="BS10470" s="96" t="n">
        <f aca="false">BR10470-2.5</f>
        <v>-2.5</v>
      </c>
    </row>
    <row r="10471" customFormat="false" ht="12" hidden="false" customHeight="false" outlineLevel="0" collapsed="false">
      <c r="BS10471" s="96" t="n">
        <f aca="false">BR10471-2.5</f>
        <v>-2.5</v>
      </c>
    </row>
    <row r="10472" customFormat="false" ht="12" hidden="false" customHeight="false" outlineLevel="0" collapsed="false">
      <c r="BS10472" s="96" t="n">
        <f aca="false">BR10472-2.5</f>
        <v>-2.5</v>
      </c>
    </row>
    <row r="10473" customFormat="false" ht="12" hidden="false" customHeight="false" outlineLevel="0" collapsed="false">
      <c r="BS10473" s="96" t="n">
        <f aca="false">BR10473-2.5</f>
        <v>-2.5</v>
      </c>
    </row>
    <row r="10474" customFormat="false" ht="12" hidden="false" customHeight="false" outlineLevel="0" collapsed="false">
      <c r="BS10474" s="96" t="n">
        <f aca="false">BR10474-2.5</f>
        <v>-2.5</v>
      </c>
    </row>
    <row r="10475" customFormat="false" ht="12" hidden="false" customHeight="false" outlineLevel="0" collapsed="false">
      <c r="BS10475" s="96" t="n">
        <f aca="false">BR10475-2.5</f>
        <v>-2.5</v>
      </c>
    </row>
    <row r="10476" customFormat="false" ht="12" hidden="false" customHeight="false" outlineLevel="0" collapsed="false">
      <c r="BS10476" s="96" t="n">
        <f aca="false">BR10476-2.5</f>
        <v>-2.5</v>
      </c>
    </row>
    <row r="10477" customFormat="false" ht="12" hidden="false" customHeight="false" outlineLevel="0" collapsed="false">
      <c r="BS10477" s="96" t="n">
        <f aca="false">BR10477-2.5</f>
        <v>-2.5</v>
      </c>
    </row>
    <row r="10478" customFormat="false" ht="12" hidden="false" customHeight="false" outlineLevel="0" collapsed="false">
      <c r="BS10478" s="96" t="n">
        <f aca="false">BR10478-2.5</f>
        <v>-2.5</v>
      </c>
    </row>
    <row r="10479" customFormat="false" ht="12" hidden="false" customHeight="false" outlineLevel="0" collapsed="false">
      <c r="BS10479" s="96" t="n">
        <f aca="false">BR10479-2.5</f>
        <v>-2.5</v>
      </c>
    </row>
    <row r="10480" customFormat="false" ht="12" hidden="false" customHeight="false" outlineLevel="0" collapsed="false">
      <c r="BS10480" s="96" t="n">
        <f aca="false">BR10480-2.5</f>
        <v>-2.5</v>
      </c>
    </row>
    <row r="10481" customFormat="false" ht="12" hidden="false" customHeight="false" outlineLevel="0" collapsed="false">
      <c r="BS10481" s="96" t="n">
        <f aca="false">BR10481-2.5</f>
        <v>-2.5</v>
      </c>
    </row>
    <row r="10482" customFormat="false" ht="12" hidden="false" customHeight="false" outlineLevel="0" collapsed="false">
      <c r="BS10482" s="96" t="n">
        <f aca="false">BR10482-2.5</f>
        <v>-2.5</v>
      </c>
    </row>
    <row r="10483" customFormat="false" ht="12" hidden="false" customHeight="false" outlineLevel="0" collapsed="false">
      <c r="BS10483" s="96" t="n">
        <f aca="false">BR10483-2.5</f>
        <v>-2.5</v>
      </c>
    </row>
    <row r="10484" customFormat="false" ht="12" hidden="false" customHeight="false" outlineLevel="0" collapsed="false">
      <c r="BS10484" s="96" t="n">
        <f aca="false">BR10484-2.5</f>
        <v>-2.5</v>
      </c>
    </row>
    <row r="10485" customFormat="false" ht="12" hidden="false" customHeight="false" outlineLevel="0" collapsed="false">
      <c r="BS10485" s="96" t="n">
        <f aca="false">BR10485-2.5</f>
        <v>-2.5</v>
      </c>
    </row>
    <row r="10486" customFormat="false" ht="12" hidden="false" customHeight="false" outlineLevel="0" collapsed="false">
      <c r="BS10486" s="96" t="n">
        <f aca="false">BR10486-2.5</f>
        <v>-2.5</v>
      </c>
    </row>
    <row r="10487" customFormat="false" ht="12" hidden="false" customHeight="false" outlineLevel="0" collapsed="false">
      <c r="BS10487" s="96" t="n">
        <f aca="false">BR10487-2.5</f>
        <v>-2.5</v>
      </c>
    </row>
    <row r="10488" customFormat="false" ht="12" hidden="false" customHeight="false" outlineLevel="0" collapsed="false">
      <c r="BS10488" s="96" t="n">
        <f aca="false">BR10488-2.5</f>
        <v>-2.5</v>
      </c>
    </row>
    <row r="10489" customFormat="false" ht="12" hidden="false" customHeight="false" outlineLevel="0" collapsed="false">
      <c r="BS10489" s="96" t="n">
        <f aca="false">BR10489-2.5</f>
        <v>-2.5</v>
      </c>
    </row>
    <row r="10490" customFormat="false" ht="12" hidden="false" customHeight="false" outlineLevel="0" collapsed="false">
      <c r="BS10490" s="96" t="n">
        <f aca="false">BR10490-2.5</f>
        <v>-2.5</v>
      </c>
    </row>
    <row r="10491" customFormat="false" ht="12" hidden="false" customHeight="false" outlineLevel="0" collapsed="false">
      <c r="BS10491" s="96" t="n">
        <f aca="false">BR10491-2.5</f>
        <v>-2.5</v>
      </c>
    </row>
    <row r="10492" customFormat="false" ht="12" hidden="false" customHeight="false" outlineLevel="0" collapsed="false">
      <c r="BS10492" s="96" t="n">
        <f aca="false">BR10492-2.5</f>
        <v>-2.5</v>
      </c>
    </row>
    <row r="10493" customFormat="false" ht="12" hidden="false" customHeight="false" outlineLevel="0" collapsed="false">
      <c r="BS10493" s="96" t="n">
        <f aca="false">BR10493-2.5</f>
        <v>-2.5</v>
      </c>
    </row>
    <row r="10494" customFormat="false" ht="12" hidden="false" customHeight="false" outlineLevel="0" collapsed="false">
      <c r="BS10494" s="96" t="n">
        <f aca="false">BR10494-2.5</f>
        <v>-2.5</v>
      </c>
    </row>
    <row r="10495" customFormat="false" ht="12" hidden="false" customHeight="false" outlineLevel="0" collapsed="false">
      <c r="BS10495" s="96" t="n">
        <f aca="false">BR10495-2.5</f>
        <v>-2.5</v>
      </c>
    </row>
    <row r="10496" customFormat="false" ht="12" hidden="false" customHeight="false" outlineLevel="0" collapsed="false">
      <c r="BS10496" s="96" t="n">
        <f aca="false">BR10496-2.5</f>
        <v>-2.5</v>
      </c>
    </row>
    <row r="10497" customFormat="false" ht="12" hidden="false" customHeight="false" outlineLevel="0" collapsed="false">
      <c r="BS10497" s="96" t="n">
        <f aca="false">BR10497-2.5</f>
        <v>-2.5</v>
      </c>
    </row>
    <row r="10498" customFormat="false" ht="12" hidden="false" customHeight="false" outlineLevel="0" collapsed="false">
      <c r="BS10498" s="96" t="n">
        <f aca="false">BR10498-2.5</f>
        <v>-2.5</v>
      </c>
    </row>
    <row r="10499" customFormat="false" ht="12" hidden="false" customHeight="false" outlineLevel="0" collapsed="false">
      <c r="BS10499" s="96" t="n">
        <f aca="false">BR10499-2.5</f>
        <v>-2.5</v>
      </c>
    </row>
    <row r="10500" customFormat="false" ht="12" hidden="false" customHeight="false" outlineLevel="0" collapsed="false">
      <c r="BS10500" s="96" t="n">
        <f aca="false">BR10500-2.5</f>
        <v>-2.5</v>
      </c>
    </row>
    <row r="10501" customFormat="false" ht="12" hidden="false" customHeight="false" outlineLevel="0" collapsed="false">
      <c r="BS10501" s="96" t="n">
        <f aca="false">BR10501-2.5</f>
        <v>-2.5</v>
      </c>
    </row>
    <row r="10502" customFormat="false" ht="12" hidden="false" customHeight="false" outlineLevel="0" collapsed="false">
      <c r="BS10502" s="96" t="n">
        <f aca="false">BR10502-2.5</f>
        <v>-2.5</v>
      </c>
    </row>
    <row r="10503" customFormat="false" ht="12" hidden="false" customHeight="false" outlineLevel="0" collapsed="false">
      <c r="BS10503" s="96" t="n">
        <f aca="false">BR10503-2.5</f>
        <v>-2.5</v>
      </c>
    </row>
    <row r="10504" customFormat="false" ht="12" hidden="false" customHeight="false" outlineLevel="0" collapsed="false">
      <c r="BS10504" s="96" t="n">
        <f aca="false">BR10504-2.5</f>
        <v>-2.5</v>
      </c>
    </row>
    <row r="10505" customFormat="false" ht="12" hidden="false" customHeight="false" outlineLevel="0" collapsed="false">
      <c r="BS10505" s="96" t="n">
        <f aca="false">BR10505-2.5</f>
        <v>-2.5</v>
      </c>
    </row>
    <row r="10506" customFormat="false" ht="12" hidden="false" customHeight="false" outlineLevel="0" collapsed="false">
      <c r="BS10506" s="96" t="n">
        <f aca="false">BR10506-2.5</f>
        <v>-2.5</v>
      </c>
    </row>
    <row r="10507" customFormat="false" ht="12" hidden="false" customHeight="false" outlineLevel="0" collapsed="false">
      <c r="BS10507" s="96" t="n">
        <f aca="false">BR10507-2.5</f>
        <v>-2.5</v>
      </c>
    </row>
    <row r="10508" customFormat="false" ht="12" hidden="false" customHeight="false" outlineLevel="0" collapsed="false">
      <c r="BS10508" s="96" t="n">
        <f aca="false">BR10508-2.5</f>
        <v>-2.5</v>
      </c>
    </row>
    <row r="10509" customFormat="false" ht="12" hidden="false" customHeight="false" outlineLevel="0" collapsed="false">
      <c r="BS10509" s="96" t="n">
        <f aca="false">BR10509-2.5</f>
        <v>-2.5</v>
      </c>
    </row>
    <row r="10510" customFormat="false" ht="12" hidden="false" customHeight="false" outlineLevel="0" collapsed="false">
      <c r="BS10510" s="96" t="n">
        <f aca="false">BR10510-2.5</f>
        <v>-2.5</v>
      </c>
    </row>
    <row r="10511" customFormat="false" ht="12" hidden="false" customHeight="false" outlineLevel="0" collapsed="false">
      <c r="BS10511" s="96" t="n">
        <f aca="false">BR10511-2.5</f>
        <v>-2.5</v>
      </c>
    </row>
    <row r="10512" customFormat="false" ht="12" hidden="false" customHeight="false" outlineLevel="0" collapsed="false">
      <c r="BS10512" s="96" t="n">
        <f aca="false">BR10512-2.5</f>
        <v>-2.5</v>
      </c>
    </row>
    <row r="10513" customFormat="false" ht="12" hidden="false" customHeight="false" outlineLevel="0" collapsed="false">
      <c r="BS10513" s="96" t="n">
        <f aca="false">BR10513-2.5</f>
        <v>-2.5</v>
      </c>
    </row>
    <row r="10514" customFormat="false" ht="12" hidden="false" customHeight="false" outlineLevel="0" collapsed="false">
      <c r="BS10514" s="96" t="n">
        <f aca="false">BR10514-2.5</f>
        <v>-2.5</v>
      </c>
    </row>
    <row r="10515" customFormat="false" ht="12" hidden="false" customHeight="false" outlineLevel="0" collapsed="false">
      <c r="BS10515" s="96" t="n">
        <f aca="false">BR10515-2.5</f>
        <v>-2.5</v>
      </c>
    </row>
    <row r="10516" customFormat="false" ht="12" hidden="false" customHeight="false" outlineLevel="0" collapsed="false">
      <c r="BS10516" s="96" t="n">
        <f aca="false">BR10516-2.5</f>
        <v>-2.5</v>
      </c>
    </row>
    <row r="10517" customFormat="false" ht="12" hidden="false" customHeight="false" outlineLevel="0" collapsed="false">
      <c r="BS10517" s="96" t="n">
        <f aca="false">BR10517-2.5</f>
        <v>-2.5</v>
      </c>
    </row>
    <row r="10518" customFormat="false" ht="12" hidden="false" customHeight="false" outlineLevel="0" collapsed="false">
      <c r="BS10518" s="96" t="n">
        <f aca="false">BR10518-2.5</f>
        <v>-2.5</v>
      </c>
    </row>
    <row r="10519" customFormat="false" ht="12" hidden="false" customHeight="false" outlineLevel="0" collapsed="false">
      <c r="BS10519" s="96" t="n">
        <f aca="false">BR10519-2.5</f>
        <v>-2.5</v>
      </c>
    </row>
    <row r="10520" customFormat="false" ht="12" hidden="false" customHeight="false" outlineLevel="0" collapsed="false">
      <c r="BS10520" s="96" t="n">
        <f aca="false">BR10520-2.5</f>
        <v>-2.5</v>
      </c>
    </row>
    <row r="10521" customFormat="false" ht="12" hidden="false" customHeight="false" outlineLevel="0" collapsed="false">
      <c r="BS10521" s="96" t="n">
        <f aca="false">BR10521-2.5</f>
        <v>-2.5</v>
      </c>
    </row>
    <row r="10522" customFormat="false" ht="12" hidden="false" customHeight="false" outlineLevel="0" collapsed="false">
      <c r="BS10522" s="96" t="n">
        <f aca="false">BR10522-2.5</f>
        <v>-2.5</v>
      </c>
    </row>
    <row r="10523" customFormat="false" ht="12" hidden="false" customHeight="false" outlineLevel="0" collapsed="false">
      <c r="BS10523" s="96" t="n">
        <f aca="false">BR10523-2.5</f>
        <v>-2.5</v>
      </c>
    </row>
    <row r="10524" customFormat="false" ht="12" hidden="false" customHeight="false" outlineLevel="0" collapsed="false">
      <c r="BS10524" s="96" t="n">
        <f aca="false">BR10524-2.5</f>
        <v>-2.5</v>
      </c>
    </row>
    <row r="10525" customFormat="false" ht="12" hidden="false" customHeight="false" outlineLevel="0" collapsed="false">
      <c r="BS10525" s="96" t="n">
        <f aca="false">BR10525-2.5</f>
        <v>-2.5</v>
      </c>
    </row>
    <row r="10526" customFormat="false" ht="12" hidden="false" customHeight="false" outlineLevel="0" collapsed="false">
      <c r="BS10526" s="96" t="n">
        <f aca="false">BR10526-2.5</f>
        <v>-2.5</v>
      </c>
    </row>
    <row r="10527" customFormat="false" ht="12" hidden="false" customHeight="false" outlineLevel="0" collapsed="false">
      <c r="BS10527" s="96" t="n">
        <f aca="false">BR10527-2.5</f>
        <v>-2.5</v>
      </c>
    </row>
    <row r="10528" customFormat="false" ht="12" hidden="false" customHeight="false" outlineLevel="0" collapsed="false">
      <c r="BS10528" s="96" t="n">
        <f aca="false">BR10528-2.5</f>
        <v>-2.5</v>
      </c>
    </row>
    <row r="10529" customFormat="false" ht="12" hidden="false" customHeight="false" outlineLevel="0" collapsed="false">
      <c r="BS10529" s="96" t="n">
        <f aca="false">BR10529-2.5</f>
        <v>-2.5</v>
      </c>
    </row>
    <row r="10530" customFormat="false" ht="12" hidden="false" customHeight="false" outlineLevel="0" collapsed="false">
      <c r="BS10530" s="96" t="n">
        <f aca="false">BR10530-2.5</f>
        <v>-2.5</v>
      </c>
    </row>
    <row r="10531" customFormat="false" ht="12" hidden="false" customHeight="false" outlineLevel="0" collapsed="false">
      <c r="BS10531" s="96" t="n">
        <f aca="false">BR10531-2.5</f>
        <v>-2.5</v>
      </c>
    </row>
    <row r="10532" customFormat="false" ht="12" hidden="false" customHeight="false" outlineLevel="0" collapsed="false">
      <c r="BS10532" s="96" t="n">
        <f aca="false">BR10532-2.5</f>
        <v>-2.5</v>
      </c>
    </row>
    <row r="10533" customFormat="false" ht="12" hidden="false" customHeight="false" outlineLevel="0" collapsed="false">
      <c r="BS10533" s="96" t="n">
        <f aca="false">BR10533-2.5</f>
        <v>-2.5</v>
      </c>
    </row>
    <row r="10534" customFormat="false" ht="12" hidden="false" customHeight="false" outlineLevel="0" collapsed="false">
      <c r="BS10534" s="96" t="n">
        <f aca="false">BR10534-2.5</f>
        <v>-2.5</v>
      </c>
    </row>
    <row r="10535" customFormat="false" ht="12" hidden="false" customHeight="false" outlineLevel="0" collapsed="false">
      <c r="BS10535" s="96" t="n">
        <f aca="false">BR10535-2.5</f>
        <v>-2.5</v>
      </c>
    </row>
    <row r="10536" customFormat="false" ht="12" hidden="false" customHeight="false" outlineLevel="0" collapsed="false">
      <c r="BS10536" s="96" t="n">
        <f aca="false">BR10536-2.5</f>
        <v>-2.5</v>
      </c>
    </row>
    <row r="10537" customFormat="false" ht="12" hidden="false" customHeight="false" outlineLevel="0" collapsed="false">
      <c r="BS10537" s="96" t="n">
        <f aca="false">BR10537-2.5</f>
        <v>-2.5</v>
      </c>
    </row>
    <row r="10538" customFormat="false" ht="12" hidden="false" customHeight="false" outlineLevel="0" collapsed="false">
      <c r="BS10538" s="96" t="n">
        <f aca="false">BR10538-2.5</f>
        <v>-2.5</v>
      </c>
    </row>
    <row r="10539" customFormat="false" ht="12" hidden="false" customHeight="false" outlineLevel="0" collapsed="false">
      <c r="BS10539" s="96" t="n">
        <f aca="false">BR10539-2.5</f>
        <v>-2.5</v>
      </c>
    </row>
    <row r="10540" customFormat="false" ht="12" hidden="false" customHeight="false" outlineLevel="0" collapsed="false">
      <c r="BS10540" s="96" t="n">
        <f aca="false">BR10540-2.5</f>
        <v>-2.5</v>
      </c>
    </row>
    <row r="10541" customFormat="false" ht="12" hidden="false" customHeight="false" outlineLevel="0" collapsed="false">
      <c r="BS10541" s="96" t="n">
        <f aca="false">BR10541-2.5</f>
        <v>-2.5</v>
      </c>
    </row>
    <row r="10542" customFormat="false" ht="12" hidden="false" customHeight="false" outlineLevel="0" collapsed="false">
      <c r="BS10542" s="96" t="n">
        <f aca="false">BR10542-2.5</f>
        <v>-2.5</v>
      </c>
    </row>
    <row r="10543" customFormat="false" ht="12" hidden="false" customHeight="false" outlineLevel="0" collapsed="false">
      <c r="BS10543" s="96" t="n">
        <f aca="false">BR10543-2.5</f>
        <v>-2.5</v>
      </c>
    </row>
    <row r="10544" customFormat="false" ht="12" hidden="false" customHeight="false" outlineLevel="0" collapsed="false">
      <c r="BS10544" s="96" t="n">
        <f aca="false">BR10544-2.5</f>
        <v>-2.5</v>
      </c>
    </row>
    <row r="10545" customFormat="false" ht="12" hidden="false" customHeight="false" outlineLevel="0" collapsed="false">
      <c r="BS10545" s="96" t="n">
        <f aca="false">BR10545-2.5</f>
        <v>-2.5</v>
      </c>
    </row>
    <row r="10546" customFormat="false" ht="12" hidden="false" customHeight="false" outlineLevel="0" collapsed="false">
      <c r="BS10546" s="96" t="n">
        <f aca="false">BR10546-2.5</f>
        <v>-2.5</v>
      </c>
    </row>
    <row r="10547" customFormat="false" ht="12" hidden="false" customHeight="false" outlineLevel="0" collapsed="false">
      <c r="BS10547" s="96" t="n">
        <f aca="false">BR10547-2.5</f>
        <v>-2.5</v>
      </c>
    </row>
    <row r="10548" customFormat="false" ht="12" hidden="false" customHeight="false" outlineLevel="0" collapsed="false">
      <c r="BS10548" s="96" t="n">
        <f aca="false">BR10548-2.5</f>
        <v>-2.5</v>
      </c>
    </row>
    <row r="10549" customFormat="false" ht="12" hidden="false" customHeight="false" outlineLevel="0" collapsed="false">
      <c r="BS10549" s="96" t="n">
        <f aca="false">BR10549-2.5</f>
        <v>-2.5</v>
      </c>
    </row>
    <row r="10550" customFormat="false" ht="12" hidden="false" customHeight="false" outlineLevel="0" collapsed="false">
      <c r="BS10550" s="96" t="n">
        <f aca="false">BR10550-2.5</f>
        <v>-2.5</v>
      </c>
    </row>
    <row r="10551" customFormat="false" ht="12" hidden="false" customHeight="false" outlineLevel="0" collapsed="false">
      <c r="BS10551" s="96" t="n">
        <f aca="false">BR10551-2.5</f>
        <v>-2.5</v>
      </c>
    </row>
    <row r="10552" customFormat="false" ht="12" hidden="false" customHeight="false" outlineLevel="0" collapsed="false">
      <c r="BS10552" s="96" t="n">
        <f aca="false">BR10552-2.5</f>
        <v>-2.5</v>
      </c>
    </row>
    <row r="10553" customFormat="false" ht="12" hidden="false" customHeight="false" outlineLevel="0" collapsed="false">
      <c r="BS10553" s="96" t="n">
        <f aca="false">BR10553-2.5</f>
        <v>-2.5</v>
      </c>
    </row>
    <row r="10554" customFormat="false" ht="12" hidden="false" customHeight="false" outlineLevel="0" collapsed="false">
      <c r="BS10554" s="96" t="n">
        <f aca="false">BR10554-2.5</f>
        <v>-2.5</v>
      </c>
    </row>
    <row r="10555" customFormat="false" ht="12" hidden="false" customHeight="false" outlineLevel="0" collapsed="false">
      <c r="BS10555" s="96" t="n">
        <f aca="false">BR10555-2.5</f>
        <v>-2.5</v>
      </c>
    </row>
    <row r="10556" customFormat="false" ht="12" hidden="false" customHeight="false" outlineLevel="0" collapsed="false">
      <c r="BS10556" s="96" t="n">
        <f aca="false">BR10556-2.5</f>
        <v>-2.5</v>
      </c>
    </row>
    <row r="10557" customFormat="false" ht="12" hidden="false" customHeight="false" outlineLevel="0" collapsed="false">
      <c r="BS10557" s="96" t="n">
        <f aca="false">BR10557-2.5</f>
        <v>-2.5</v>
      </c>
    </row>
    <row r="10558" customFormat="false" ht="12" hidden="false" customHeight="false" outlineLevel="0" collapsed="false">
      <c r="BS10558" s="96" t="n">
        <f aca="false">BR10558-2.5</f>
        <v>-2.5</v>
      </c>
    </row>
    <row r="10559" customFormat="false" ht="12" hidden="false" customHeight="false" outlineLevel="0" collapsed="false">
      <c r="BS10559" s="96" t="n">
        <f aca="false">BR10559-2.5</f>
        <v>-2.5</v>
      </c>
    </row>
    <row r="10560" customFormat="false" ht="12" hidden="false" customHeight="false" outlineLevel="0" collapsed="false">
      <c r="BS10560" s="96" t="n">
        <f aca="false">BR10560-2.5</f>
        <v>-2.5</v>
      </c>
    </row>
    <row r="10561" customFormat="false" ht="12" hidden="false" customHeight="false" outlineLevel="0" collapsed="false">
      <c r="BS10561" s="96" t="n">
        <f aca="false">BR10561-2.5</f>
        <v>-2.5</v>
      </c>
    </row>
    <row r="10562" customFormat="false" ht="12" hidden="false" customHeight="false" outlineLevel="0" collapsed="false">
      <c r="BS10562" s="96" t="n">
        <f aca="false">BR10562-2.5</f>
        <v>-2.5</v>
      </c>
    </row>
    <row r="10563" customFormat="false" ht="12" hidden="false" customHeight="false" outlineLevel="0" collapsed="false">
      <c r="BS10563" s="96" t="n">
        <f aca="false">BR10563-2.5</f>
        <v>-2.5</v>
      </c>
    </row>
    <row r="10564" customFormat="false" ht="12" hidden="false" customHeight="false" outlineLevel="0" collapsed="false">
      <c r="BS10564" s="96" t="n">
        <f aca="false">BR10564-2.5</f>
        <v>-2.5</v>
      </c>
    </row>
    <row r="10565" customFormat="false" ht="12" hidden="false" customHeight="false" outlineLevel="0" collapsed="false">
      <c r="BS10565" s="96" t="n">
        <f aca="false">BR10565-2.5</f>
        <v>-2.5</v>
      </c>
    </row>
    <row r="10566" customFormat="false" ht="12" hidden="false" customHeight="false" outlineLevel="0" collapsed="false">
      <c r="BS10566" s="96" t="n">
        <f aca="false">BR10566-2.5</f>
        <v>-2.5</v>
      </c>
    </row>
    <row r="10567" customFormat="false" ht="12" hidden="false" customHeight="false" outlineLevel="0" collapsed="false">
      <c r="BS10567" s="96" t="n">
        <f aca="false">BR10567-2.5</f>
        <v>-2.5</v>
      </c>
    </row>
    <row r="10568" customFormat="false" ht="12" hidden="false" customHeight="false" outlineLevel="0" collapsed="false">
      <c r="BS10568" s="96" t="n">
        <f aca="false">BR10568-2.5</f>
        <v>-2.5</v>
      </c>
    </row>
    <row r="10569" customFormat="false" ht="12" hidden="false" customHeight="false" outlineLevel="0" collapsed="false">
      <c r="BS10569" s="96" t="n">
        <f aca="false">BR10569-2.5</f>
        <v>-2.5</v>
      </c>
    </row>
    <row r="10570" customFormat="false" ht="12" hidden="false" customHeight="false" outlineLevel="0" collapsed="false">
      <c r="BS10570" s="96" t="n">
        <f aca="false">BR10570-2.5</f>
        <v>-2.5</v>
      </c>
    </row>
    <row r="10571" customFormat="false" ht="12" hidden="false" customHeight="false" outlineLevel="0" collapsed="false">
      <c r="BS10571" s="96" t="n">
        <f aca="false">BR10571-2.5</f>
        <v>-2.5</v>
      </c>
    </row>
    <row r="10572" customFormat="false" ht="12" hidden="false" customHeight="false" outlineLevel="0" collapsed="false">
      <c r="BS10572" s="96" t="n">
        <f aca="false">BR10572-2.5</f>
        <v>-2.5</v>
      </c>
    </row>
    <row r="10573" customFormat="false" ht="12" hidden="false" customHeight="false" outlineLevel="0" collapsed="false">
      <c r="BS10573" s="96" t="n">
        <f aca="false">BR10573-2.5</f>
        <v>-2.5</v>
      </c>
    </row>
    <row r="10574" customFormat="false" ht="12" hidden="false" customHeight="false" outlineLevel="0" collapsed="false">
      <c r="BS10574" s="96" t="n">
        <f aca="false">BR10574-2.5</f>
        <v>-2.5</v>
      </c>
    </row>
    <row r="10575" customFormat="false" ht="12" hidden="false" customHeight="false" outlineLevel="0" collapsed="false">
      <c r="BS10575" s="96" t="n">
        <f aca="false">BR10575-2.5</f>
        <v>-2.5</v>
      </c>
    </row>
    <row r="10576" customFormat="false" ht="12" hidden="false" customHeight="false" outlineLevel="0" collapsed="false">
      <c r="BS10576" s="96" t="n">
        <f aca="false">BR10576-2.5</f>
        <v>-2.5</v>
      </c>
    </row>
    <row r="10577" customFormat="false" ht="12" hidden="false" customHeight="false" outlineLevel="0" collapsed="false">
      <c r="BS10577" s="96" t="n">
        <f aca="false">BR10577-2.5</f>
        <v>-2.5</v>
      </c>
    </row>
    <row r="10578" customFormat="false" ht="12" hidden="false" customHeight="false" outlineLevel="0" collapsed="false">
      <c r="BS10578" s="96" t="n">
        <f aca="false">BR10578-2.5</f>
        <v>-2.5</v>
      </c>
    </row>
    <row r="10579" customFormat="false" ht="12" hidden="false" customHeight="false" outlineLevel="0" collapsed="false">
      <c r="BS10579" s="96" t="n">
        <f aca="false">BR10579-2.5</f>
        <v>-2.5</v>
      </c>
    </row>
    <row r="10580" customFormat="false" ht="12" hidden="false" customHeight="false" outlineLevel="0" collapsed="false">
      <c r="BS10580" s="96" t="n">
        <f aca="false">BR10580-2.5</f>
        <v>-2.5</v>
      </c>
    </row>
    <row r="10581" customFormat="false" ht="12" hidden="false" customHeight="false" outlineLevel="0" collapsed="false">
      <c r="BS10581" s="96" t="n">
        <f aca="false">BR10581-2.5</f>
        <v>-2.5</v>
      </c>
    </row>
    <row r="10582" customFormat="false" ht="12" hidden="false" customHeight="false" outlineLevel="0" collapsed="false">
      <c r="BS10582" s="96" t="n">
        <f aca="false">BR10582-2.5</f>
        <v>-2.5</v>
      </c>
    </row>
    <row r="10583" customFormat="false" ht="12" hidden="false" customHeight="false" outlineLevel="0" collapsed="false">
      <c r="BS10583" s="96" t="n">
        <f aca="false">BR10583-2.5</f>
        <v>-2.5</v>
      </c>
    </row>
    <row r="10584" customFormat="false" ht="12" hidden="false" customHeight="false" outlineLevel="0" collapsed="false">
      <c r="BS10584" s="96" t="n">
        <f aca="false">BR10584-2.5</f>
        <v>-2.5</v>
      </c>
    </row>
    <row r="10585" customFormat="false" ht="12" hidden="false" customHeight="false" outlineLevel="0" collapsed="false">
      <c r="BS10585" s="96" t="n">
        <f aca="false">BR10585-2.5</f>
        <v>-2.5</v>
      </c>
    </row>
    <row r="10586" customFormat="false" ht="12" hidden="false" customHeight="false" outlineLevel="0" collapsed="false">
      <c r="BS10586" s="96" t="n">
        <f aca="false">BR10586-2.5</f>
        <v>-2.5</v>
      </c>
    </row>
    <row r="10587" customFormat="false" ht="12" hidden="false" customHeight="false" outlineLevel="0" collapsed="false">
      <c r="BS10587" s="96" t="n">
        <f aca="false">BR10587-2.5</f>
        <v>-2.5</v>
      </c>
    </row>
    <row r="10588" customFormat="false" ht="12" hidden="false" customHeight="false" outlineLevel="0" collapsed="false">
      <c r="BS10588" s="96" t="n">
        <f aca="false">BR10588-2.5</f>
        <v>-2.5</v>
      </c>
    </row>
    <row r="10589" customFormat="false" ht="12" hidden="false" customHeight="false" outlineLevel="0" collapsed="false">
      <c r="BS10589" s="96" t="n">
        <f aca="false">BR10589-2.5</f>
        <v>-2.5</v>
      </c>
    </row>
    <row r="10590" customFormat="false" ht="12" hidden="false" customHeight="false" outlineLevel="0" collapsed="false">
      <c r="BS10590" s="96" t="n">
        <f aca="false">BR10590-2.5</f>
        <v>-2.5</v>
      </c>
    </row>
    <row r="10591" customFormat="false" ht="12" hidden="false" customHeight="false" outlineLevel="0" collapsed="false">
      <c r="BS10591" s="96" t="n">
        <f aca="false">BR10591-2.5</f>
        <v>-2.5</v>
      </c>
    </row>
    <row r="10592" customFormat="false" ht="12" hidden="false" customHeight="false" outlineLevel="0" collapsed="false">
      <c r="BS10592" s="96" t="n">
        <f aca="false">BR10592-2.5</f>
        <v>-2.5</v>
      </c>
    </row>
    <row r="10593" customFormat="false" ht="12" hidden="false" customHeight="false" outlineLevel="0" collapsed="false">
      <c r="BS10593" s="96" t="n">
        <f aca="false">BR10593-2.5</f>
        <v>-2.5</v>
      </c>
    </row>
    <row r="10594" customFormat="false" ht="12" hidden="false" customHeight="false" outlineLevel="0" collapsed="false">
      <c r="BS10594" s="96" t="n">
        <f aca="false">BR10594-2.5</f>
        <v>-2.5</v>
      </c>
    </row>
    <row r="10595" customFormat="false" ht="12" hidden="false" customHeight="false" outlineLevel="0" collapsed="false">
      <c r="BS10595" s="96" t="n">
        <f aca="false">BR10595-2.5</f>
        <v>-2.5</v>
      </c>
    </row>
    <row r="10596" customFormat="false" ht="12" hidden="false" customHeight="false" outlineLevel="0" collapsed="false">
      <c r="BS10596" s="96" t="n">
        <f aca="false">BR10596-2.5</f>
        <v>-2.5</v>
      </c>
    </row>
    <row r="10597" customFormat="false" ht="12" hidden="false" customHeight="false" outlineLevel="0" collapsed="false">
      <c r="BS10597" s="96" t="n">
        <f aca="false">BR10597-2.5</f>
        <v>-2.5</v>
      </c>
    </row>
    <row r="10598" customFormat="false" ht="12" hidden="false" customHeight="false" outlineLevel="0" collapsed="false">
      <c r="BS10598" s="96" t="n">
        <f aca="false">BR10598-2.5</f>
        <v>-2.5</v>
      </c>
    </row>
    <row r="10599" customFormat="false" ht="12" hidden="false" customHeight="false" outlineLevel="0" collapsed="false">
      <c r="BS10599" s="96" t="n">
        <f aca="false">BR10599-2.5</f>
        <v>-2.5</v>
      </c>
    </row>
    <row r="10600" customFormat="false" ht="12" hidden="false" customHeight="false" outlineLevel="0" collapsed="false">
      <c r="BS10600" s="96" t="n">
        <f aca="false">BR10600-2.5</f>
        <v>-2.5</v>
      </c>
    </row>
    <row r="10601" customFormat="false" ht="12" hidden="false" customHeight="false" outlineLevel="0" collapsed="false">
      <c r="BS10601" s="96" t="n">
        <f aca="false">BR10601-2.5</f>
        <v>-2.5</v>
      </c>
    </row>
    <row r="10602" customFormat="false" ht="12" hidden="false" customHeight="false" outlineLevel="0" collapsed="false">
      <c r="BS10602" s="96" t="n">
        <f aca="false">BR10602-2.5</f>
        <v>-2.5</v>
      </c>
    </row>
    <row r="10603" customFormat="false" ht="12" hidden="false" customHeight="false" outlineLevel="0" collapsed="false">
      <c r="BS10603" s="96" t="n">
        <f aca="false">BR10603-2.5</f>
        <v>-2.5</v>
      </c>
    </row>
    <row r="10604" customFormat="false" ht="12" hidden="false" customHeight="false" outlineLevel="0" collapsed="false">
      <c r="BS10604" s="96" t="n">
        <f aca="false">BR10604-2.5</f>
        <v>-2.5</v>
      </c>
    </row>
    <row r="10605" customFormat="false" ht="12" hidden="false" customHeight="false" outlineLevel="0" collapsed="false">
      <c r="BS10605" s="96" t="n">
        <f aca="false">BR10605-2.5</f>
        <v>-2.5</v>
      </c>
    </row>
    <row r="10606" customFormat="false" ht="12" hidden="false" customHeight="false" outlineLevel="0" collapsed="false">
      <c r="BS10606" s="96" t="n">
        <f aca="false">BR10606-2.5</f>
        <v>-2.5</v>
      </c>
    </row>
    <row r="10607" customFormat="false" ht="12" hidden="false" customHeight="false" outlineLevel="0" collapsed="false">
      <c r="BS10607" s="96" t="n">
        <f aca="false">BR10607-2.5</f>
        <v>-2.5</v>
      </c>
    </row>
    <row r="10608" customFormat="false" ht="12" hidden="false" customHeight="false" outlineLevel="0" collapsed="false">
      <c r="BS10608" s="96" t="n">
        <f aca="false">BR10608-2.5</f>
        <v>-2.5</v>
      </c>
    </row>
    <row r="10609" customFormat="false" ht="12" hidden="false" customHeight="false" outlineLevel="0" collapsed="false">
      <c r="BS10609" s="96" t="n">
        <f aca="false">BR10609-2.5</f>
        <v>-2.5</v>
      </c>
    </row>
    <row r="10610" customFormat="false" ht="12" hidden="false" customHeight="false" outlineLevel="0" collapsed="false">
      <c r="BS10610" s="96" t="n">
        <f aca="false">BR10610-2.5</f>
        <v>-2.5</v>
      </c>
    </row>
    <row r="10611" customFormat="false" ht="12" hidden="false" customHeight="false" outlineLevel="0" collapsed="false">
      <c r="BS10611" s="96" t="n">
        <f aca="false">BR10611-2.5</f>
        <v>-2.5</v>
      </c>
    </row>
    <row r="10612" customFormat="false" ht="12" hidden="false" customHeight="false" outlineLevel="0" collapsed="false">
      <c r="BS10612" s="96" t="n">
        <f aca="false">BR10612-2.5</f>
        <v>-2.5</v>
      </c>
    </row>
    <row r="10613" customFormat="false" ht="12" hidden="false" customHeight="false" outlineLevel="0" collapsed="false">
      <c r="BS10613" s="96" t="n">
        <f aca="false">BR10613-2.5</f>
        <v>-2.5</v>
      </c>
    </row>
    <row r="10614" customFormat="false" ht="12" hidden="false" customHeight="false" outlineLevel="0" collapsed="false">
      <c r="BS10614" s="96" t="n">
        <f aca="false">BR10614-2.5</f>
        <v>-2.5</v>
      </c>
    </row>
    <row r="10615" customFormat="false" ht="12" hidden="false" customHeight="false" outlineLevel="0" collapsed="false">
      <c r="BS10615" s="96" t="n">
        <f aca="false">BR10615-2.5</f>
        <v>-2.5</v>
      </c>
    </row>
    <row r="10616" customFormat="false" ht="12" hidden="false" customHeight="false" outlineLevel="0" collapsed="false">
      <c r="BS10616" s="96" t="n">
        <f aca="false">BR10616-2.5</f>
        <v>-2.5</v>
      </c>
    </row>
    <row r="10617" customFormat="false" ht="12" hidden="false" customHeight="false" outlineLevel="0" collapsed="false">
      <c r="BS10617" s="96" t="n">
        <f aca="false">BR10617-2.5</f>
        <v>-2.5</v>
      </c>
    </row>
    <row r="10618" customFormat="false" ht="12" hidden="false" customHeight="false" outlineLevel="0" collapsed="false">
      <c r="BS10618" s="96" t="n">
        <f aca="false">BR10618-2.5</f>
        <v>-2.5</v>
      </c>
    </row>
    <row r="10619" customFormat="false" ht="12" hidden="false" customHeight="false" outlineLevel="0" collapsed="false">
      <c r="BS10619" s="96" t="n">
        <f aca="false">BR10619-2.5</f>
        <v>-2.5</v>
      </c>
    </row>
    <row r="10620" customFormat="false" ht="12" hidden="false" customHeight="false" outlineLevel="0" collapsed="false">
      <c r="BS10620" s="96" t="n">
        <f aca="false">BR10620-2.5</f>
        <v>-2.5</v>
      </c>
    </row>
    <row r="10621" customFormat="false" ht="12" hidden="false" customHeight="false" outlineLevel="0" collapsed="false">
      <c r="BS10621" s="96" t="n">
        <f aca="false">BR10621-2.5</f>
        <v>-2.5</v>
      </c>
    </row>
    <row r="10622" customFormat="false" ht="12" hidden="false" customHeight="false" outlineLevel="0" collapsed="false">
      <c r="BS10622" s="96" t="n">
        <f aca="false">BR10622-2.5</f>
        <v>-2.5</v>
      </c>
    </row>
    <row r="10623" customFormat="false" ht="12" hidden="false" customHeight="false" outlineLevel="0" collapsed="false">
      <c r="BS10623" s="96" t="n">
        <f aca="false">BR10623-2.5</f>
        <v>-2.5</v>
      </c>
    </row>
    <row r="10624" customFormat="false" ht="12" hidden="false" customHeight="false" outlineLevel="0" collapsed="false">
      <c r="BS10624" s="96" t="n">
        <f aca="false">BR10624-2.5</f>
        <v>-2.5</v>
      </c>
    </row>
    <row r="10625" customFormat="false" ht="12" hidden="false" customHeight="false" outlineLevel="0" collapsed="false">
      <c r="BS10625" s="96" t="n">
        <f aca="false">BR10625-2.5</f>
        <v>-2.5</v>
      </c>
    </row>
    <row r="10626" customFormat="false" ht="12" hidden="false" customHeight="false" outlineLevel="0" collapsed="false">
      <c r="BS10626" s="96" t="n">
        <f aca="false">BR10626-2.5</f>
        <v>-2.5</v>
      </c>
    </row>
    <row r="10627" customFormat="false" ht="12" hidden="false" customHeight="false" outlineLevel="0" collapsed="false">
      <c r="BS10627" s="96" t="n">
        <f aca="false">BR10627-2.5</f>
        <v>-2.5</v>
      </c>
    </row>
    <row r="10628" customFormat="false" ht="12" hidden="false" customHeight="false" outlineLevel="0" collapsed="false">
      <c r="BS10628" s="96" t="n">
        <f aca="false">BR10628-2.5</f>
        <v>-2.5</v>
      </c>
    </row>
    <row r="10629" customFormat="false" ht="12" hidden="false" customHeight="false" outlineLevel="0" collapsed="false">
      <c r="BS10629" s="96" t="n">
        <f aca="false">BR10629-2.5</f>
        <v>-2.5</v>
      </c>
    </row>
    <row r="10630" customFormat="false" ht="12" hidden="false" customHeight="false" outlineLevel="0" collapsed="false">
      <c r="BS10630" s="96" t="n">
        <f aca="false">BR10630-2.5</f>
        <v>-2.5</v>
      </c>
    </row>
    <row r="10631" customFormat="false" ht="12" hidden="false" customHeight="false" outlineLevel="0" collapsed="false">
      <c r="BS10631" s="96" t="n">
        <f aca="false">BR10631-2.5</f>
        <v>-2.5</v>
      </c>
    </row>
    <row r="10632" customFormat="false" ht="12" hidden="false" customHeight="false" outlineLevel="0" collapsed="false">
      <c r="BS10632" s="96" t="n">
        <f aca="false">BR10632-2.5</f>
        <v>-2.5</v>
      </c>
    </row>
    <row r="10633" customFormat="false" ht="12" hidden="false" customHeight="false" outlineLevel="0" collapsed="false">
      <c r="BS10633" s="96" t="n">
        <f aca="false">BR10633-2.5</f>
        <v>-2.5</v>
      </c>
    </row>
    <row r="10634" customFormat="false" ht="12" hidden="false" customHeight="false" outlineLevel="0" collapsed="false">
      <c r="BS10634" s="96" t="n">
        <f aca="false">BR10634-2.5</f>
        <v>-2.5</v>
      </c>
    </row>
    <row r="10635" customFormat="false" ht="12" hidden="false" customHeight="false" outlineLevel="0" collapsed="false">
      <c r="BS10635" s="96" t="n">
        <f aca="false">BR10635-2.5</f>
        <v>-2.5</v>
      </c>
    </row>
    <row r="10636" customFormat="false" ht="12" hidden="false" customHeight="false" outlineLevel="0" collapsed="false">
      <c r="BS10636" s="96" t="n">
        <f aca="false">BR10636-2.5</f>
        <v>-2.5</v>
      </c>
    </row>
    <row r="10637" customFormat="false" ht="12" hidden="false" customHeight="false" outlineLevel="0" collapsed="false">
      <c r="BS10637" s="96" t="n">
        <f aca="false">BR10637-2.5</f>
        <v>-2.5</v>
      </c>
    </row>
    <row r="10638" customFormat="false" ht="12" hidden="false" customHeight="false" outlineLevel="0" collapsed="false">
      <c r="BS10638" s="96" t="n">
        <f aca="false">BR10638-2.5</f>
        <v>-2.5</v>
      </c>
    </row>
    <row r="10639" customFormat="false" ht="12" hidden="false" customHeight="false" outlineLevel="0" collapsed="false">
      <c r="BS10639" s="96" t="n">
        <f aca="false">BR10639-2.5</f>
        <v>-2.5</v>
      </c>
    </row>
    <row r="10640" customFormat="false" ht="12" hidden="false" customHeight="false" outlineLevel="0" collapsed="false">
      <c r="BS10640" s="96" t="n">
        <f aca="false">BR10640-2.5</f>
        <v>-2.5</v>
      </c>
    </row>
    <row r="10641" customFormat="false" ht="12" hidden="false" customHeight="false" outlineLevel="0" collapsed="false">
      <c r="BS10641" s="96" t="n">
        <f aca="false">BR10641-2.5</f>
        <v>-2.5</v>
      </c>
    </row>
    <row r="10642" customFormat="false" ht="12" hidden="false" customHeight="false" outlineLevel="0" collapsed="false">
      <c r="BS10642" s="96" t="n">
        <f aca="false">BR10642-2.5</f>
        <v>-2.5</v>
      </c>
    </row>
    <row r="10643" customFormat="false" ht="12" hidden="false" customHeight="false" outlineLevel="0" collapsed="false">
      <c r="BS10643" s="96" t="n">
        <f aca="false">BR10643-2.5</f>
        <v>-2.5</v>
      </c>
    </row>
    <row r="10644" customFormat="false" ht="12" hidden="false" customHeight="false" outlineLevel="0" collapsed="false">
      <c r="BS10644" s="96" t="n">
        <f aca="false">BR10644-2.5</f>
        <v>-2.5</v>
      </c>
    </row>
    <row r="10645" customFormat="false" ht="12" hidden="false" customHeight="false" outlineLevel="0" collapsed="false">
      <c r="BS10645" s="96" t="n">
        <f aca="false">BR10645-2.5</f>
        <v>-2.5</v>
      </c>
    </row>
    <row r="10646" customFormat="false" ht="12" hidden="false" customHeight="false" outlineLevel="0" collapsed="false">
      <c r="BS10646" s="96" t="n">
        <f aca="false">BR10646-2.5</f>
        <v>-2.5</v>
      </c>
    </row>
    <row r="10647" customFormat="false" ht="12" hidden="false" customHeight="false" outlineLevel="0" collapsed="false">
      <c r="BS10647" s="96" t="n">
        <f aca="false">BR10647-2.5</f>
        <v>-2.5</v>
      </c>
    </row>
    <row r="10648" customFormat="false" ht="12" hidden="false" customHeight="false" outlineLevel="0" collapsed="false">
      <c r="BS10648" s="96" t="n">
        <f aca="false">BR10648-2.5</f>
        <v>-2.5</v>
      </c>
    </row>
    <row r="10649" customFormat="false" ht="12" hidden="false" customHeight="false" outlineLevel="0" collapsed="false">
      <c r="BS10649" s="96" t="n">
        <f aca="false">BR10649-2.5</f>
        <v>-2.5</v>
      </c>
    </row>
    <row r="10650" customFormat="false" ht="12" hidden="false" customHeight="false" outlineLevel="0" collapsed="false">
      <c r="BS10650" s="96" t="n">
        <f aca="false">BR10650-2.5</f>
        <v>-2.5</v>
      </c>
    </row>
    <row r="10651" customFormat="false" ht="12" hidden="false" customHeight="false" outlineLevel="0" collapsed="false">
      <c r="BS10651" s="96" t="n">
        <f aca="false">BR10651-2.5</f>
        <v>-2.5</v>
      </c>
    </row>
    <row r="10652" customFormat="false" ht="12" hidden="false" customHeight="false" outlineLevel="0" collapsed="false">
      <c r="BS10652" s="96" t="n">
        <f aca="false">BR10652-2.5</f>
        <v>-2.5</v>
      </c>
    </row>
    <row r="10653" customFormat="false" ht="12" hidden="false" customHeight="false" outlineLevel="0" collapsed="false">
      <c r="BS10653" s="96" t="n">
        <f aca="false">BR10653-2.5</f>
        <v>-2.5</v>
      </c>
    </row>
    <row r="10654" customFormat="false" ht="12" hidden="false" customHeight="false" outlineLevel="0" collapsed="false">
      <c r="BS10654" s="96" t="n">
        <f aca="false">BR10654-2.5</f>
        <v>-2.5</v>
      </c>
    </row>
    <row r="10655" customFormat="false" ht="12" hidden="false" customHeight="false" outlineLevel="0" collapsed="false">
      <c r="BS10655" s="96" t="n">
        <f aca="false">BR10655-2.5</f>
        <v>-2.5</v>
      </c>
    </row>
    <row r="10656" customFormat="false" ht="12" hidden="false" customHeight="false" outlineLevel="0" collapsed="false">
      <c r="BS10656" s="96" t="n">
        <f aca="false">BR10656-2.5</f>
        <v>-2.5</v>
      </c>
    </row>
    <row r="10657" customFormat="false" ht="12" hidden="false" customHeight="false" outlineLevel="0" collapsed="false">
      <c r="BS10657" s="96" t="n">
        <f aca="false">BR10657-2.5</f>
        <v>-2.5</v>
      </c>
    </row>
    <row r="10658" customFormat="false" ht="12" hidden="false" customHeight="false" outlineLevel="0" collapsed="false">
      <c r="BS10658" s="96" t="n">
        <f aca="false">BR10658-2.5</f>
        <v>-2.5</v>
      </c>
    </row>
    <row r="10659" customFormat="false" ht="12" hidden="false" customHeight="false" outlineLevel="0" collapsed="false">
      <c r="BS10659" s="96" t="n">
        <f aca="false">BR10659-2.5</f>
        <v>-2.5</v>
      </c>
    </row>
    <row r="10660" customFormat="false" ht="12" hidden="false" customHeight="false" outlineLevel="0" collapsed="false">
      <c r="BS10660" s="96" t="n">
        <f aca="false">BR10660-2.5</f>
        <v>-2.5</v>
      </c>
    </row>
    <row r="10661" customFormat="false" ht="12" hidden="false" customHeight="false" outlineLevel="0" collapsed="false">
      <c r="BS10661" s="96" t="n">
        <f aca="false">BR10661-2.5</f>
        <v>-2.5</v>
      </c>
    </row>
    <row r="10662" customFormat="false" ht="12" hidden="false" customHeight="false" outlineLevel="0" collapsed="false">
      <c r="BS10662" s="96" t="n">
        <f aca="false">BR10662-2.5</f>
        <v>-2.5</v>
      </c>
    </row>
    <row r="10663" customFormat="false" ht="12" hidden="false" customHeight="false" outlineLevel="0" collapsed="false">
      <c r="BS10663" s="96" t="n">
        <f aca="false">BR10663-2.5</f>
        <v>-2.5</v>
      </c>
    </row>
    <row r="10664" customFormat="false" ht="12" hidden="false" customHeight="false" outlineLevel="0" collapsed="false">
      <c r="BS10664" s="96" t="n">
        <f aca="false">BR10664-2.5</f>
        <v>-2.5</v>
      </c>
    </row>
    <row r="10665" customFormat="false" ht="12" hidden="false" customHeight="false" outlineLevel="0" collapsed="false">
      <c r="BS10665" s="96" t="n">
        <f aca="false">BR10665-2.5</f>
        <v>-2.5</v>
      </c>
    </row>
    <row r="10666" customFormat="false" ht="12" hidden="false" customHeight="false" outlineLevel="0" collapsed="false">
      <c r="BS10666" s="96" t="n">
        <f aca="false">BR10666-2.5</f>
        <v>-2.5</v>
      </c>
    </row>
    <row r="10667" customFormat="false" ht="12" hidden="false" customHeight="false" outlineLevel="0" collapsed="false">
      <c r="BS10667" s="96" t="n">
        <f aca="false">BR10667-2.5</f>
        <v>-2.5</v>
      </c>
    </row>
    <row r="10668" customFormat="false" ht="12" hidden="false" customHeight="false" outlineLevel="0" collapsed="false">
      <c r="BS10668" s="96" t="n">
        <f aca="false">BR10668-2.5</f>
        <v>-2.5</v>
      </c>
    </row>
    <row r="10669" customFormat="false" ht="12" hidden="false" customHeight="false" outlineLevel="0" collapsed="false">
      <c r="BS10669" s="96" t="n">
        <f aca="false">BR10669-2.5</f>
        <v>-2.5</v>
      </c>
    </row>
    <row r="10670" customFormat="false" ht="12" hidden="false" customHeight="false" outlineLevel="0" collapsed="false">
      <c r="BS10670" s="96" t="n">
        <f aca="false">BR10670-2.5</f>
        <v>-2.5</v>
      </c>
    </row>
    <row r="10671" customFormat="false" ht="12" hidden="false" customHeight="false" outlineLevel="0" collapsed="false">
      <c r="BS10671" s="96" t="n">
        <f aca="false">BR10671-2.5</f>
        <v>-2.5</v>
      </c>
    </row>
    <row r="10672" customFormat="false" ht="12" hidden="false" customHeight="false" outlineLevel="0" collapsed="false">
      <c r="BS10672" s="96" t="n">
        <f aca="false">BR10672-2.5</f>
        <v>-2.5</v>
      </c>
    </row>
    <row r="10673" customFormat="false" ht="12" hidden="false" customHeight="false" outlineLevel="0" collapsed="false">
      <c r="BS10673" s="96" t="n">
        <f aca="false">BR10673-2.5</f>
        <v>-2.5</v>
      </c>
    </row>
    <row r="10674" customFormat="false" ht="12" hidden="false" customHeight="false" outlineLevel="0" collapsed="false">
      <c r="BS10674" s="96" t="n">
        <f aca="false">BR10674-2.5</f>
        <v>-2.5</v>
      </c>
    </row>
    <row r="10675" customFormat="false" ht="12" hidden="false" customHeight="false" outlineLevel="0" collapsed="false">
      <c r="BS10675" s="96" t="n">
        <f aca="false">BR10675-2.5</f>
        <v>-2.5</v>
      </c>
    </row>
    <row r="10676" customFormat="false" ht="12" hidden="false" customHeight="false" outlineLevel="0" collapsed="false">
      <c r="BS10676" s="96" t="n">
        <f aca="false">BR10676-2.5</f>
        <v>-2.5</v>
      </c>
    </row>
    <row r="10677" customFormat="false" ht="12" hidden="false" customHeight="false" outlineLevel="0" collapsed="false">
      <c r="BS10677" s="96" t="n">
        <f aca="false">BR10677-2.5</f>
        <v>-2.5</v>
      </c>
    </row>
    <row r="10678" customFormat="false" ht="12" hidden="false" customHeight="false" outlineLevel="0" collapsed="false">
      <c r="BS10678" s="96" t="n">
        <f aca="false">BR10678-2.5</f>
        <v>-2.5</v>
      </c>
    </row>
    <row r="10679" customFormat="false" ht="12" hidden="false" customHeight="false" outlineLevel="0" collapsed="false">
      <c r="BS10679" s="96" t="n">
        <f aca="false">BR10679-2.5</f>
        <v>-2.5</v>
      </c>
    </row>
    <row r="10680" customFormat="false" ht="12" hidden="false" customHeight="false" outlineLevel="0" collapsed="false">
      <c r="BS10680" s="96" t="n">
        <f aca="false">BR10680-2.5</f>
        <v>-2.5</v>
      </c>
    </row>
    <row r="10681" customFormat="false" ht="12" hidden="false" customHeight="false" outlineLevel="0" collapsed="false">
      <c r="BS10681" s="96" t="n">
        <f aca="false">BR10681-2.5</f>
        <v>-2.5</v>
      </c>
    </row>
    <row r="10682" customFormat="false" ht="12" hidden="false" customHeight="false" outlineLevel="0" collapsed="false">
      <c r="BS10682" s="96" t="n">
        <f aca="false">BR10682-2.5</f>
        <v>-2.5</v>
      </c>
    </row>
    <row r="10683" customFormat="false" ht="12" hidden="false" customHeight="false" outlineLevel="0" collapsed="false">
      <c r="BS10683" s="96" t="n">
        <f aca="false">BR10683-2.5</f>
        <v>-2.5</v>
      </c>
    </row>
    <row r="10684" customFormat="false" ht="12" hidden="false" customHeight="false" outlineLevel="0" collapsed="false">
      <c r="BS10684" s="96" t="n">
        <f aca="false">BR10684-2.5</f>
        <v>-2.5</v>
      </c>
    </row>
    <row r="10685" customFormat="false" ht="12" hidden="false" customHeight="false" outlineLevel="0" collapsed="false">
      <c r="BS10685" s="96" t="n">
        <f aca="false">BR10685-2.5</f>
        <v>-2.5</v>
      </c>
    </row>
    <row r="10686" customFormat="false" ht="12" hidden="false" customHeight="false" outlineLevel="0" collapsed="false">
      <c r="BS10686" s="96" t="n">
        <f aca="false">BR10686-2.5</f>
        <v>-2.5</v>
      </c>
    </row>
    <row r="10687" customFormat="false" ht="12" hidden="false" customHeight="false" outlineLevel="0" collapsed="false">
      <c r="BS10687" s="96" t="n">
        <f aca="false">BR10687-2.5</f>
        <v>-2.5</v>
      </c>
    </row>
    <row r="10688" customFormat="false" ht="12" hidden="false" customHeight="false" outlineLevel="0" collapsed="false">
      <c r="BS10688" s="96" t="n">
        <f aca="false">BR10688-2.5</f>
        <v>-2.5</v>
      </c>
    </row>
    <row r="10689" customFormat="false" ht="12" hidden="false" customHeight="false" outlineLevel="0" collapsed="false">
      <c r="BS10689" s="96" t="n">
        <f aca="false">BR10689-2.5</f>
        <v>-2.5</v>
      </c>
    </row>
    <row r="10690" customFormat="false" ht="12" hidden="false" customHeight="false" outlineLevel="0" collapsed="false">
      <c r="BS10690" s="96" t="n">
        <f aca="false">BR10690-2.5</f>
        <v>-2.5</v>
      </c>
    </row>
    <row r="10691" customFormat="false" ht="12" hidden="false" customHeight="false" outlineLevel="0" collapsed="false">
      <c r="BS10691" s="96" t="n">
        <f aca="false">BR10691-2.5</f>
        <v>-2.5</v>
      </c>
    </row>
    <row r="10692" customFormat="false" ht="12" hidden="false" customHeight="false" outlineLevel="0" collapsed="false">
      <c r="BS10692" s="96" t="n">
        <f aca="false">BR10692-2.5</f>
        <v>-2.5</v>
      </c>
    </row>
    <row r="10693" customFormat="false" ht="12" hidden="false" customHeight="false" outlineLevel="0" collapsed="false">
      <c r="BS10693" s="96" t="n">
        <f aca="false">BR10693-2.5</f>
        <v>-2.5</v>
      </c>
    </row>
    <row r="10694" customFormat="false" ht="12" hidden="false" customHeight="false" outlineLevel="0" collapsed="false">
      <c r="BS10694" s="96" t="n">
        <f aca="false">BR10694-2.5</f>
        <v>-2.5</v>
      </c>
    </row>
    <row r="10695" customFormat="false" ht="12" hidden="false" customHeight="false" outlineLevel="0" collapsed="false">
      <c r="BS10695" s="96" t="n">
        <f aca="false">BR10695-2.5</f>
        <v>-2.5</v>
      </c>
    </row>
    <row r="10696" customFormat="false" ht="12" hidden="false" customHeight="false" outlineLevel="0" collapsed="false">
      <c r="BS10696" s="96" t="n">
        <f aca="false">BR10696-2.5</f>
        <v>-2.5</v>
      </c>
    </row>
    <row r="10697" customFormat="false" ht="12" hidden="false" customHeight="false" outlineLevel="0" collapsed="false">
      <c r="BS10697" s="96" t="n">
        <f aca="false">BR10697-2.5</f>
        <v>-2.5</v>
      </c>
    </row>
    <row r="10698" customFormat="false" ht="12" hidden="false" customHeight="false" outlineLevel="0" collapsed="false">
      <c r="BS10698" s="96" t="n">
        <f aca="false">BR10698-2.5</f>
        <v>-2.5</v>
      </c>
    </row>
    <row r="10699" customFormat="false" ht="12" hidden="false" customHeight="false" outlineLevel="0" collapsed="false">
      <c r="BS10699" s="96" t="n">
        <f aca="false">BR10699-2.5</f>
        <v>-2.5</v>
      </c>
    </row>
    <row r="10700" customFormat="false" ht="12" hidden="false" customHeight="false" outlineLevel="0" collapsed="false">
      <c r="BS10700" s="96" t="n">
        <f aca="false">BR10700-2.5</f>
        <v>-2.5</v>
      </c>
    </row>
    <row r="10701" customFormat="false" ht="12" hidden="false" customHeight="false" outlineLevel="0" collapsed="false">
      <c r="BS10701" s="96" t="n">
        <f aca="false">BR10701-2.5</f>
        <v>-2.5</v>
      </c>
    </row>
    <row r="10702" customFormat="false" ht="12" hidden="false" customHeight="false" outlineLevel="0" collapsed="false">
      <c r="BS10702" s="96" t="n">
        <f aca="false">BR10702-2.5</f>
        <v>-2.5</v>
      </c>
    </row>
    <row r="10703" customFormat="false" ht="12" hidden="false" customHeight="false" outlineLevel="0" collapsed="false">
      <c r="BS10703" s="96" t="n">
        <f aca="false">BR10703-2.5</f>
        <v>-2.5</v>
      </c>
    </row>
    <row r="10704" customFormat="false" ht="12" hidden="false" customHeight="false" outlineLevel="0" collapsed="false">
      <c r="BS10704" s="96" t="n">
        <f aca="false">BR10704-2.5</f>
        <v>-2.5</v>
      </c>
    </row>
    <row r="10705" customFormat="false" ht="12" hidden="false" customHeight="false" outlineLevel="0" collapsed="false">
      <c r="BS10705" s="96" t="n">
        <f aca="false">BR10705-2.5</f>
        <v>-2.5</v>
      </c>
    </row>
    <row r="10706" customFormat="false" ht="12" hidden="false" customHeight="false" outlineLevel="0" collapsed="false">
      <c r="BS10706" s="96" t="n">
        <f aca="false">BR10706-2.5</f>
        <v>-2.5</v>
      </c>
    </row>
    <row r="10707" customFormat="false" ht="12" hidden="false" customHeight="false" outlineLevel="0" collapsed="false">
      <c r="BS10707" s="96" t="n">
        <f aca="false">BR10707-2.5</f>
        <v>-2.5</v>
      </c>
    </row>
    <row r="10708" customFormat="false" ht="12" hidden="false" customHeight="false" outlineLevel="0" collapsed="false">
      <c r="BS10708" s="96" t="n">
        <f aca="false">BR10708-2.5</f>
        <v>-2.5</v>
      </c>
    </row>
    <row r="10709" customFormat="false" ht="12" hidden="false" customHeight="false" outlineLevel="0" collapsed="false">
      <c r="BS10709" s="96" t="n">
        <f aca="false">BR10709-2.5</f>
        <v>-2.5</v>
      </c>
    </row>
    <row r="10710" customFormat="false" ht="12" hidden="false" customHeight="false" outlineLevel="0" collapsed="false">
      <c r="BS10710" s="96" t="n">
        <f aca="false">BR10710-2.5</f>
        <v>-2.5</v>
      </c>
    </row>
    <row r="10711" customFormat="false" ht="12" hidden="false" customHeight="false" outlineLevel="0" collapsed="false">
      <c r="BS10711" s="96" t="n">
        <f aca="false">BR10711-2.5</f>
        <v>-2.5</v>
      </c>
    </row>
    <row r="10712" customFormat="false" ht="12" hidden="false" customHeight="false" outlineLevel="0" collapsed="false">
      <c r="BS10712" s="96" t="n">
        <f aca="false">BR10712-2.5</f>
        <v>-2.5</v>
      </c>
    </row>
    <row r="10713" customFormat="false" ht="12" hidden="false" customHeight="false" outlineLevel="0" collapsed="false">
      <c r="BS10713" s="96" t="n">
        <f aca="false">BR10713-2.5</f>
        <v>-2.5</v>
      </c>
    </row>
    <row r="10714" customFormat="false" ht="12" hidden="false" customHeight="false" outlineLevel="0" collapsed="false">
      <c r="BS10714" s="96" t="n">
        <f aca="false">BR10714-2.5</f>
        <v>-2.5</v>
      </c>
    </row>
    <row r="10715" customFormat="false" ht="12" hidden="false" customHeight="false" outlineLevel="0" collapsed="false">
      <c r="BS10715" s="96" t="n">
        <f aca="false">BR10715-2.5</f>
        <v>-2.5</v>
      </c>
    </row>
    <row r="10716" customFormat="false" ht="12" hidden="false" customHeight="false" outlineLevel="0" collapsed="false">
      <c r="BS10716" s="96" t="n">
        <f aca="false">BR10716-2.5</f>
        <v>-2.5</v>
      </c>
    </row>
    <row r="10717" customFormat="false" ht="12" hidden="false" customHeight="false" outlineLevel="0" collapsed="false">
      <c r="BS10717" s="96" t="n">
        <f aca="false">BR10717-2.5</f>
        <v>-2.5</v>
      </c>
    </row>
    <row r="10718" customFormat="false" ht="12" hidden="false" customHeight="false" outlineLevel="0" collapsed="false">
      <c r="BS10718" s="96" t="n">
        <f aca="false">BR10718-2.5</f>
        <v>-2.5</v>
      </c>
    </row>
    <row r="10719" customFormat="false" ht="12" hidden="false" customHeight="false" outlineLevel="0" collapsed="false">
      <c r="BS10719" s="96" t="n">
        <f aca="false">BR10719-2.5</f>
        <v>-2.5</v>
      </c>
    </row>
    <row r="10720" customFormat="false" ht="12" hidden="false" customHeight="false" outlineLevel="0" collapsed="false">
      <c r="BS10720" s="96" t="n">
        <f aca="false">BR10720-2.5</f>
        <v>-2.5</v>
      </c>
    </row>
    <row r="10721" customFormat="false" ht="12" hidden="false" customHeight="false" outlineLevel="0" collapsed="false">
      <c r="BS10721" s="96" t="n">
        <f aca="false">BR10721-2.5</f>
        <v>-2.5</v>
      </c>
    </row>
    <row r="10722" customFormat="false" ht="12" hidden="false" customHeight="false" outlineLevel="0" collapsed="false">
      <c r="BS10722" s="96" t="n">
        <f aca="false">BR10722-2.5</f>
        <v>-2.5</v>
      </c>
    </row>
    <row r="10723" customFormat="false" ht="12" hidden="false" customHeight="false" outlineLevel="0" collapsed="false">
      <c r="BS10723" s="96" t="n">
        <f aca="false">BR10723-2.5</f>
        <v>-2.5</v>
      </c>
    </row>
    <row r="10724" customFormat="false" ht="12" hidden="false" customHeight="false" outlineLevel="0" collapsed="false">
      <c r="BS10724" s="96" t="n">
        <f aca="false">BR10724-2.5</f>
        <v>-2.5</v>
      </c>
    </row>
    <row r="10725" customFormat="false" ht="12" hidden="false" customHeight="false" outlineLevel="0" collapsed="false">
      <c r="BS10725" s="96" t="n">
        <f aca="false">BR10725-2.5</f>
        <v>-2.5</v>
      </c>
    </row>
    <row r="10726" customFormat="false" ht="12" hidden="false" customHeight="false" outlineLevel="0" collapsed="false">
      <c r="BS10726" s="96" t="n">
        <f aca="false">BR10726-2.5</f>
        <v>-2.5</v>
      </c>
    </row>
    <row r="10727" customFormat="false" ht="12" hidden="false" customHeight="false" outlineLevel="0" collapsed="false">
      <c r="BS10727" s="96" t="n">
        <f aca="false">BR10727-2.5</f>
        <v>-2.5</v>
      </c>
    </row>
    <row r="10728" customFormat="false" ht="12" hidden="false" customHeight="false" outlineLevel="0" collapsed="false">
      <c r="BS10728" s="96" t="n">
        <f aca="false">BR10728-2.5</f>
        <v>-2.5</v>
      </c>
    </row>
    <row r="10729" customFormat="false" ht="12" hidden="false" customHeight="false" outlineLevel="0" collapsed="false">
      <c r="BS10729" s="96" t="n">
        <f aca="false">BR10729-2.5</f>
        <v>-2.5</v>
      </c>
    </row>
    <row r="10730" customFormat="false" ht="12" hidden="false" customHeight="false" outlineLevel="0" collapsed="false">
      <c r="BS10730" s="96" t="n">
        <f aca="false">BR10730-2.5</f>
        <v>-2.5</v>
      </c>
    </row>
    <row r="10731" customFormat="false" ht="12" hidden="false" customHeight="false" outlineLevel="0" collapsed="false">
      <c r="BS10731" s="96" t="n">
        <f aca="false">BR10731-2.5</f>
        <v>-2.5</v>
      </c>
    </row>
    <row r="10732" customFormat="false" ht="12" hidden="false" customHeight="false" outlineLevel="0" collapsed="false">
      <c r="BS10732" s="96" t="n">
        <f aca="false">BR10732-2.5</f>
        <v>-2.5</v>
      </c>
    </row>
    <row r="10733" customFormat="false" ht="12" hidden="false" customHeight="false" outlineLevel="0" collapsed="false">
      <c r="BS10733" s="96" t="n">
        <f aca="false">BR10733-2.5</f>
        <v>-2.5</v>
      </c>
    </row>
    <row r="10734" customFormat="false" ht="12" hidden="false" customHeight="false" outlineLevel="0" collapsed="false">
      <c r="BS10734" s="96" t="n">
        <f aca="false">BR10734-2.5</f>
        <v>-2.5</v>
      </c>
    </row>
    <row r="10735" customFormat="false" ht="12" hidden="false" customHeight="false" outlineLevel="0" collapsed="false">
      <c r="BS10735" s="96" t="n">
        <f aca="false">BR10735-2.5</f>
        <v>-2.5</v>
      </c>
    </row>
    <row r="10736" customFormat="false" ht="12" hidden="false" customHeight="false" outlineLevel="0" collapsed="false">
      <c r="BS10736" s="96" t="n">
        <f aca="false">BR10736-2.5</f>
        <v>-2.5</v>
      </c>
    </row>
    <row r="10737" customFormat="false" ht="12" hidden="false" customHeight="false" outlineLevel="0" collapsed="false">
      <c r="BS10737" s="96" t="n">
        <f aca="false">BR10737-2.5</f>
        <v>-2.5</v>
      </c>
    </row>
    <row r="10738" customFormat="false" ht="12" hidden="false" customHeight="false" outlineLevel="0" collapsed="false">
      <c r="BS10738" s="96" t="n">
        <f aca="false">BR10738-2.5</f>
        <v>-2.5</v>
      </c>
    </row>
    <row r="10739" customFormat="false" ht="12" hidden="false" customHeight="false" outlineLevel="0" collapsed="false">
      <c r="BS10739" s="96" t="n">
        <f aca="false">BR10739-2.5</f>
        <v>-2.5</v>
      </c>
    </row>
    <row r="10740" customFormat="false" ht="12" hidden="false" customHeight="false" outlineLevel="0" collapsed="false">
      <c r="BS10740" s="96" t="n">
        <f aca="false">BR10740-2.5</f>
        <v>-2.5</v>
      </c>
    </row>
    <row r="10741" customFormat="false" ht="12" hidden="false" customHeight="false" outlineLevel="0" collapsed="false">
      <c r="BS10741" s="96" t="n">
        <f aca="false">BR10741-2.5</f>
        <v>-2.5</v>
      </c>
    </row>
    <row r="10742" customFormat="false" ht="12" hidden="false" customHeight="false" outlineLevel="0" collapsed="false">
      <c r="BS10742" s="96" t="n">
        <f aca="false">BR10742-2.5</f>
        <v>-2.5</v>
      </c>
    </row>
    <row r="10743" customFormat="false" ht="12" hidden="false" customHeight="false" outlineLevel="0" collapsed="false">
      <c r="BS10743" s="96" t="n">
        <f aca="false">BR10743-2.5</f>
        <v>-2.5</v>
      </c>
    </row>
    <row r="10744" customFormat="false" ht="12" hidden="false" customHeight="false" outlineLevel="0" collapsed="false">
      <c r="BS10744" s="96" t="n">
        <f aca="false">BR10744-2.5</f>
        <v>-2.5</v>
      </c>
    </row>
    <row r="10745" customFormat="false" ht="12" hidden="false" customHeight="false" outlineLevel="0" collapsed="false">
      <c r="BS10745" s="96" t="n">
        <f aca="false">BR10745-2.5</f>
        <v>-2.5</v>
      </c>
    </row>
    <row r="10746" customFormat="false" ht="12" hidden="false" customHeight="false" outlineLevel="0" collapsed="false">
      <c r="BS10746" s="96" t="n">
        <f aca="false">BR10746-2.5</f>
        <v>-2.5</v>
      </c>
    </row>
    <row r="10747" customFormat="false" ht="12" hidden="false" customHeight="false" outlineLevel="0" collapsed="false">
      <c r="BS10747" s="96" t="n">
        <f aca="false">BR10747-2.5</f>
        <v>-2.5</v>
      </c>
    </row>
    <row r="10748" customFormat="false" ht="12" hidden="false" customHeight="false" outlineLevel="0" collapsed="false">
      <c r="BS10748" s="96" t="n">
        <f aca="false">BR10748-2.5</f>
        <v>-2.5</v>
      </c>
    </row>
    <row r="10749" customFormat="false" ht="12" hidden="false" customHeight="false" outlineLevel="0" collapsed="false">
      <c r="BS10749" s="96" t="n">
        <f aca="false">BR10749-2.5</f>
        <v>-2.5</v>
      </c>
    </row>
    <row r="10750" customFormat="false" ht="12" hidden="false" customHeight="false" outlineLevel="0" collapsed="false">
      <c r="BS10750" s="96" t="n">
        <f aca="false">BR10750-2.5</f>
        <v>-2.5</v>
      </c>
    </row>
    <row r="10751" customFormat="false" ht="12" hidden="false" customHeight="false" outlineLevel="0" collapsed="false">
      <c r="BS10751" s="96" t="n">
        <f aca="false">BR10751-2.5</f>
        <v>-2.5</v>
      </c>
    </row>
    <row r="10752" customFormat="false" ht="12" hidden="false" customHeight="false" outlineLevel="0" collapsed="false">
      <c r="BS10752" s="96" t="n">
        <f aca="false">BR10752-2.5</f>
        <v>-2.5</v>
      </c>
    </row>
    <row r="10753" customFormat="false" ht="12" hidden="false" customHeight="false" outlineLevel="0" collapsed="false">
      <c r="BS10753" s="96" t="n">
        <f aca="false">BR10753-2.5</f>
        <v>-2.5</v>
      </c>
    </row>
    <row r="10754" customFormat="false" ht="12" hidden="false" customHeight="false" outlineLevel="0" collapsed="false">
      <c r="BS10754" s="96" t="n">
        <f aca="false">BR10754-2.5</f>
        <v>-2.5</v>
      </c>
    </row>
    <row r="10755" customFormat="false" ht="12" hidden="false" customHeight="false" outlineLevel="0" collapsed="false">
      <c r="BS10755" s="96" t="n">
        <f aca="false">BR10755-2.5</f>
        <v>-2.5</v>
      </c>
    </row>
    <row r="10756" customFormat="false" ht="12" hidden="false" customHeight="false" outlineLevel="0" collapsed="false">
      <c r="BS10756" s="96" t="n">
        <f aca="false">BR10756-2.5</f>
        <v>-2.5</v>
      </c>
    </row>
    <row r="10757" customFormat="false" ht="12" hidden="false" customHeight="false" outlineLevel="0" collapsed="false">
      <c r="BS10757" s="96" t="n">
        <f aca="false">BR10757-2.5</f>
        <v>-2.5</v>
      </c>
    </row>
    <row r="10758" customFormat="false" ht="12" hidden="false" customHeight="false" outlineLevel="0" collapsed="false">
      <c r="BS10758" s="96" t="n">
        <f aca="false">BR10758-2.5</f>
        <v>-2.5</v>
      </c>
    </row>
    <row r="10759" customFormat="false" ht="12" hidden="false" customHeight="false" outlineLevel="0" collapsed="false">
      <c r="BS10759" s="96" t="n">
        <f aca="false">BR10759-2.5</f>
        <v>-2.5</v>
      </c>
    </row>
    <row r="10760" customFormat="false" ht="12" hidden="false" customHeight="false" outlineLevel="0" collapsed="false">
      <c r="BS10760" s="96" t="n">
        <f aca="false">BR10760-2.5</f>
        <v>-2.5</v>
      </c>
    </row>
    <row r="10761" customFormat="false" ht="12" hidden="false" customHeight="false" outlineLevel="0" collapsed="false">
      <c r="BS10761" s="96" t="n">
        <f aca="false">BR10761-2.5</f>
        <v>-2.5</v>
      </c>
    </row>
    <row r="10762" customFormat="false" ht="12" hidden="false" customHeight="false" outlineLevel="0" collapsed="false">
      <c r="BS10762" s="96" t="n">
        <f aca="false">BR10762-2.5</f>
        <v>-2.5</v>
      </c>
    </row>
    <row r="10763" customFormat="false" ht="12" hidden="false" customHeight="false" outlineLevel="0" collapsed="false">
      <c r="BS10763" s="96" t="n">
        <f aca="false">BR10763-2.5</f>
        <v>-2.5</v>
      </c>
    </row>
    <row r="10764" customFormat="false" ht="12" hidden="false" customHeight="false" outlineLevel="0" collapsed="false">
      <c r="BS10764" s="96" t="n">
        <f aca="false">BR10764-2.5</f>
        <v>-2.5</v>
      </c>
    </row>
    <row r="10765" customFormat="false" ht="12" hidden="false" customHeight="false" outlineLevel="0" collapsed="false">
      <c r="BS10765" s="96" t="n">
        <f aca="false">BR10765-2.5</f>
        <v>-2.5</v>
      </c>
    </row>
    <row r="10766" customFormat="false" ht="12" hidden="false" customHeight="false" outlineLevel="0" collapsed="false">
      <c r="BS10766" s="96" t="n">
        <f aca="false">BR10766-2.5</f>
        <v>-2.5</v>
      </c>
    </row>
    <row r="10767" customFormat="false" ht="12" hidden="false" customHeight="false" outlineLevel="0" collapsed="false">
      <c r="BS10767" s="96" t="n">
        <f aca="false">BR10767-2.5</f>
        <v>-2.5</v>
      </c>
    </row>
    <row r="10768" customFormat="false" ht="12" hidden="false" customHeight="false" outlineLevel="0" collapsed="false">
      <c r="BS10768" s="96" t="n">
        <f aca="false">BR10768-2.5</f>
        <v>-2.5</v>
      </c>
    </row>
    <row r="10769" customFormat="false" ht="12" hidden="false" customHeight="false" outlineLevel="0" collapsed="false">
      <c r="BS10769" s="96" t="n">
        <f aca="false">BR10769-2.5</f>
        <v>-2.5</v>
      </c>
    </row>
    <row r="10770" customFormat="false" ht="12" hidden="false" customHeight="false" outlineLevel="0" collapsed="false">
      <c r="BS10770" s="96" t="n">
        <f aca="false">BR10770-2.5</f>
        <v>-2.5</v>
      </c>
    </row>
    <row r="10771" customFormat="false" ht="12" hidden="false" customHeight="false" outlineLevel="0" collapsed="false">
      <c r="BS10771" s="96" t="n">
        <f aca="false">BR10771-2.5</f>
        <v>-2.5</v>
      </c>
    </row>
    <row r="10772" customFormat="false" ht="12" hidden="false" customHeight="false" outlineLevel="0" collapsed="false">
      <c r="BS10772" s="96" t="n">
        <f aca="false">BR10772-2.5</f>
        <v>-2.5</v>
      </c>
    </row>
    <row r="10773" customFormat="false" ht="12" hidden="false" customHeight="false" outlineLevel="0" collapsed="false">
      <c r="BS10773" s="96" t="n">
        <f aca="false">BR10773-2.5</f>
        <v>-2.5</v>
      </c>
    </row>
    <row r="10774" customFormat="false" ht="12" hidden="false" customHeight="false" outlineLevel="0" collapsed="false">
      <c r="BS10774" s="96" t="n">
        <f aca="false">BR10774-2.5</f>
        <v>-2.5</v>
      </c>
    </row>
    <row r="10775" customFormat="false" ht="12" hidden="false" customHeight="false" outlineLevel="0" collapsed="false">
      <c r="BS10775" s="96" t="n">
        <f aca="false">BR10775-2.5</f>
        <v>-2.5</v>
      </c>
    </row>
    <row r="10776" customFormat="false" ht="12" hidden="false" customHeight="false" outlineLevel="0" collapsed="false">
      <c r="BS10776" s="96" t="n">
        <f aca="false">BR10776-2.5</f>
        <v>-2.5</v>
      </c>
    </row>
    <row r="10777" customFormat="false" ht="12" hidden="false" customHeight="false" outlineLevel="0" collapsed="false">
      <c r="BS10777" s="96" t="n">
        <f aca="false">BR10777-2.5</f>
        <v>-2.5</v>
      </c>
    </row>
    <row r="10778" customFormat="false" ht="12" hidden="false" customHeight="false" outlineLevel="0" collapsed="false">
      <c r="BS10778" s="96" t="n">
        <f aca="false">BR10778-2.5</f>
        <v>-2.5</v>
      </c>
    </row>
    <row r="10779" customFormat="false" ht="12" hidden="false" customHeight="false" outlineLevel="0" collapsed="false">
      <c r="BS10779" s="96" t="n">
        <f aca="false">BR10779-2.5</f>
        <v>-2.5</v>
      </c>
    </row>
    <row r="10780" customFormat="false" ht="12" hidden="false" customHeight="false" outlineLevel="0" collapsed="false">
      <c r="BS10780" s="96" t="n">
        <f aca="false">BR10780-2.5</f>
        <v>-2.5</v>
      </c>
    </row>
    <row r="10781" customFormat="false" ht="12" hidden="false" customHeight="false" outlineLevel="0" collapsed="false">
      <c r="BS10781" s="96" t="n">
        <f aca="false">BR10781-2.5</f>
        <v>-2.5</v>
      </c>
    </row>
    <row r="10782" customFormat="false" ht="12" hidden="false" customHeight="false" outlineLevel="0" collapsed="false">
      <c r="BS10782" s="96" t="n">
        <f aca="false">BR10782-2.5</f>
        <v>-2.5</v>
      </c>
    </row>
    <row r="10783" customFormat="false" ht="12" hidden="false" customHeight="false" outlineLevel="0" collapsed="false">
      <c r="BS10783" s="96" t="n">
        <f aca="false">BR10783-2.5</f>
        <v>-2.5</v>
      </c>
    </row>
    <row r="10784" customFormat="false" ht="12" hidden="false" customHeight="false" outlineLevel="0" collapsed="false">
      <c r="BS10784" s="96" t="n">
        <f aca="false">BR10784-2.5</f>
        <v>-2.5</v>
      </c>
    </row>
    <row r="10785" customFormat="false" ht="12" hidden="false" customHeight="false" outlineLevel="0" collapsed="false">
      <c r="BS10785" s="96" t="n">
        <f aca="false">BR10785-2.5</f>
        <v>-2.5</v>
      </c>
    </row>
    <row r="10786" customFormat="false" ht="12" hidden="false" customHeight="false" outlineLevel="0" collapsed="false">
      <c r="BS10786" s="96" t="n">
        <f aca="false">BR10786-2.5</f>
        <v>-2.5</v>
      </c>
    </row>
    <row r="10787" customFormat="false" ht="12" hidden="false" customHeight="false" outlineLevel="0" collapsed="false">
      <c r="BS10787" s="96" t="n">
        <f aca="false">BR10787-2.5</f>
        <v>-2.5</v>
      </c>
    </row>
    <row r="10788" customFormat="false" ht="12" hidden="false" customHeight="false" outlineLevel="0" collapsed="false">
      <c r="BS10788" s="96" t="n">
        <f aca="false">BR10788-2.5</f>
        <v>-2.5</v>
      </c>
    </row>
    <row r="10789" customFormat="false" ht="12" hidden="false" customHeight="false" outlineLevel="0" collapsed="false">
      <c r="BS10789" s="96" t="n">
        <f aca="false">BR10789-2.5</f>
        <v>-2.5</v>
      </c>
    </row>
    <row r="10790" customFormat="false" ht="12" hidden="false" customHeight="false" outlineLevel="0" collapsed="false">
      <c r="BS10790" s="96" t="n">
        <f aca="false">BR10790-2.5</f>
        <v>-2.5</v>
      </c>
    </row>
    <row r="10791" customFormat="false" ht="12" hidden="false" customHeight="false" outlineLevel="0" collapsed="false">
      <c r="BS10791" s="96" t="n">
        <f aca="false">BR10791-2.5</f>
        <v>-2.5</v>
      </c>
    </row>
    <row r="10792" customFormat="false" ht="12" hidden="false" customHeight="false" outlineLevel="0" collapsed="false">
      <c r="BS10792" s="96" t="n">
        <f aca="false">BR10792-2.5</f>
        <v>-2.5</v>
      </c>
    </row>
    <row r="10793" customFormat="false" ht="12" hidden="false" customHeight="false" outlineLevel="0" collapsed="false">
      <c r="BS10793" s="96" t="n">
        <f aca="false">BR10793-2.5</f>
        <v>-2.5</v>
      </c>
    </row>
    <row r="10794" customFormat="false" ht="12" hidden="false" customHeight="false" outlineLevel="0" collapsed="false">
      <c r="BS10794" s="96" t="n">
        <f aca="false">BR10794-2.5</f>
        <v>-2.5</v>
      </c>
    </row>
    <row r="10795" customFormat="false" ht="12" hidden="false" customHeight="false" outlineLevel="0" collapsed="false">
      <c r="BS10795" s="96" t="n">
        <f aca="false">BR10795-2.5</f>
        <v>-2.5</v>
      </c>
    </row>
    <row r="10796" customFormat="false" ht="12" hidden="false" customHeight="false" outlineLevel="0" collapsed="false">
      <c r="BS10796" s="96" t="n">
        <f aca="false">BR10796-2.5</f>
        <v>-2.5</v>
      </c>
    </row>
    <row r="10797" customFormat="false" ht="12" hidden="false" customHeight="false" outlineLevel="0" collapsed="false">
      <c r="BS10797" s="96" t="n">
        <f aca="false">BR10797-2.5</f>
        <v>-2.5</v>
      </c>
    </row>
    <row r="10798" customFormat="false" ht="12" hidden="false" customHeight="false" outlineLevel="0" collapsed="false">
      <c r="BS10798" s="96" t="n">
        <f aca="false">BR10798-2.5</f>
        <v>-2.5</v>
      </c>
    </row>
    <row r="10799" customFormat="false" ht="12" hidden="false" customHeight="false" outlineLevel="0" collapsed="false">
      <c r="BS10799" s="96" t="n">
        <f aca="false">BR10799-2.5</f>
        <v>-2.5</v>
      </c>
    </row>
    <row r="10800" customFormat="false" ht="12" hidden="false" customHeight="false" outlineLevel="0" collapsed="false">
      <c r="BS10800" s="96" t="n">
        <f aca="false">BR10800-2.5</f>
        <v>-2.5</v>
      </c>
    </row>
    <row r="10801" customFormat="false" ht="12" hidden="false" customHeight="false" outlineLevel="0" collapsed="false">
      <c r="BS10801" s="96" t="n">
        <f aca="false">BR10801-2.5</f>
        <v>-2.5</v>
      </c>
    </row>
    <row r="10802" customFormat="false" ht="12" hidden="false" customHeight="false" outlineLevel="0" collapsed="false">
      <c r="BS10802" s="96" t="n">
        <f aca="false">BR10802-2.5</f>
        <v>-2.5</v>
      </c>
    </row>
    <row r="10803" customFormat="false" ht="12" hidden="false" customHeight="false" outlineLevel="0" collapsed="false">
      <c r="BS10803" s="96" t="n">
        <f aca="false">BR10803-2.5</f>
        <v>-2.5</v>
      </c>
    </row>
    <row r="10804" customFormat="false" ht="12" hidden="false" customHeight="false" outlineLevel="0" collapsed="false">
      <c r="BS10804" s="96" t="n">
        <f aca="false">BR10804-2.5</f>
        <v>-2.5</v>
      </c>
    </row>
    <row r="10805" customFormat="false" ht="12" hidden="false" customHeight="false" outlineLevel="0" collapsed="false">
      <c r="BS10805" s="96" t="n">
        <f aca="false">BR10805-2.5</f>
        <v>-2.5</v>
      </c>
    </row>
    <row r="10806" customFormat="false" ht="12" hidden="false" customHeight="false" outlineLevel="0" collapsed="false">
      <c r="BS10806" s="96" t="n">
        <f aca="false">BR10806-2.5</f>
        <v>-2.5</v>
      </c>
    </row>
    <row r="10807" customFormat="false" ht="12" hidden="false" customHeight="false" outlineLevel="0" collapsed="false">
      <c r="BS10807" s="96" t="n">
        <f aca="false">BR10807-2.5</f>
        <v>-2.5</v>
      </c>
    </row>
    <row r="10808" customFormat="false" ht="12" hidden="false" customHeight="false" outlineLevel="0" collapsed="false">
      <c r="BS10808" s="96" t="n">
        <f aca="false">BR10808-2.5</f>
        <v>-2.5</v>
      </c>
    </row>
    <row r="10809" customFormat="false" ht="12" hidden="false" customHeight="false" outlineLevel="0" collapsed="false">
      <c r="BS10809" s="96" t="n">
        <f aca="false">BR10809-2.5</f>
        <v>-2.5</v>
      </c>
    </row>
    <row r="10810" customFormat="false" ht="12" hidden="false" customHeight="false" outlineLevel="0" collapsed="false">
      <c r="BS10810" s="96" t="n">
        <f aca="false">BR10810-2.5</f>
        <v>-2.5</v>
      </c>
    </row>
    <row r="10811" customFormat="false" ht="12" hidden="false" customHeight="false" outlineLevel="0" collapsed="false">
      <c r="BS10811" s="96" t="n">
        <f aca="false">BR10811-2.5</f>
        <v>-2.5</v>
      </c>
    </row>
    <row r="10812" customFormat="false" ht="12" hidden="false" customHeight="false" outlineLevel="0" collapsed="false">
      <c r="BS10812" s="96" t="n">
        <f aca="false">BR10812-2.5</f>
        <v>-2.5</v>
      </c>
    </row>
    <row r="10813" customFormat="false" ht="12" hidden="false" customHeight="false" outlineLevel="0" collapsed="false">
      <c r="BS10813" s="96" t="n">
        <f aca="false">BR10813-2.5</f>
        <v>-2.5</v>
      </c>
    </row>
    <row r="10814" customFormat="false" ht="12" hidden="false" customHeight="false" outlineLevel="0" collapsed="false">
      <c r="BS10814" s="96" t="n">
        <f aca="false">BR10814-2.5</f>
        <v>-2.5</v>
      </c>
    </row>
    <row r="10815" customFormat="false" ht="12" hidden="false" customHeight="false" outlineLevel="0" collapsed="false">
      <c r="BS10815" s="96" t="n">
        <f aca="false">BR10815-2.5</f>
        <v>-2.5</v>
      </c>
    </row>
    <row r="10816" customFormat="false" ht="12" hidden="false" customHeight="false" outlineLevel="0" collapsed="false">
      <c r="BS10816" s="96" t="n">
        <f aca="false">BR10816-2.5</f>
        <v>-2.5</v>
      </c>
    </row>
    <row r="10817" customFormat="false" ht="12" hidden="false" customHeight="false" outlineLevel="0" collapsed="false">
      <c r="BS10817" s="96" t="n">
        <f aca="false">BR10817-2.5</f>
        <v>-2.5</v>
      </c>
    </row>
    <row r="10818" customFormat="false" ht="12" hidden="false" customHeight="false" outlineLevel="0" collapsed="false">
      <c r="BS10818" s="96" t="n">
        <f aca="false">BR10818-2.5</f>
        <v>-2.5</v>
      </c>
    </row>
    <row r="10819" customFormat="false" ht="12" hidden="false" customHeight="false" outlineLevel="0" collapsed="false">
      <c r="BS10819" s="96" t="n">
        <f aca="false">BR10819-2.5</f>
        <v>-2.5</v>
      </c>
    </row>
    <row r="10820" customFormat="false" ht="12" hidden="false" customHeight="false" outlineLevel="0" collapsed="false">
      <c r="BS10820" s="96" t="n">
        <f aca="false">BR10820-2.5</f>
        <v>-2.5</v>
      </c>
    </row>
    <row r="10821" customFormat="false" ht="12" hidden="false" customHeight="false" outlineLevel="0" collapsed="false">
      <c r="BS10821" s="96" t="n">
        <f aca="false">BR10821-2.5</f>
        <v>-2.5</v>
      </c>
    </row>
    <row r="10822" customFormat="false" ht="12" hidden="false" customHeight="false" outlineLevel="0" collapsed="false">
      <c r="BS10822" s="96" t="n">
        <f aca="false">BR10822-2.5</f>
        <v>-2.5</v>
      </c>
    </row>
    <row r="10823" customFormat="false" ht="12" hidden="false" customHeight="false" outlineLevel="0" collapsed="false">
      <c r="BS10823" s="96" t="n">
        <f aca="false">BR10823-2.5</f>
        <v>-2.5</v>
      </c>
    </row>
    <row r="10824" customFormat="false" ht="12" hidden="false" customHeight="false" outlineLevel="0" collapsed="false">
      <c r="BS10824" s="96" t="n">
        <f aca="false">BR10824-2.5</f>
        <v>-2.5</v>
      </c>
    </row>
    <row r="10825" customFormat="false" ht="12" hidden="false" customHeight="false" outlineLevel="0" collapsed="false">
      <c r="BS10825" s="96" t="n">
        <f aca="false">BR10825-2.5</f>
        <v>-2.5</v>
      </c>
    </row>
    <row r="10826" customFormat="false" ht="12" hidden="false" customHeight="false" outlineLevel="0" collapsed="false">
      <c r="BS10826" s="96" t="n">
        <f aca="false">BR10826-2.5</f>
        <v>-2.5</v>
      </c>
    </row>
    <row r="10827" customFormat="false" ht="12" hidden="false" customHeight="false" outlineLevel="0" collapsed="false">
      <c r="BS10827" s="96" t="n">
        <f aca="false">BR10827-2.5</f>
        <v>-2.5</v>
      </c>
    </row>
    <row r="10828" customFormat="false" ht="12" hidden="false" customHeight="false" outlineLevel="0" collapsed="false">
      <c r="BS10828" s="96" t="n">
        <f aca="false">BR10828-2.5</f>
        <v>-2.5</v>
      </c>
    </row>
    <row r="10829" customFormat="false" ht="12" hidden="false" customHeight="false" outlineLevel="0" collapsed="false">
      <c r="BS10829" s="96" t="n">
        <f aca="false">BR10829-2.5</f>
        <v>-2.5</v>
      </c>
    </row>
    <row r="10830" customFormat="false" ht="12" hidden="false" customHeight="false" outlineLevel="0" collapsed="false">
      <c r="BS10830" s="96" t="n">
        <f aca="false">BR10830-2.5</f>
        <v>-2.5</v>
      </c>
    </row>
    <row r="10831" customFormat="false" ht="12" hidden="false" customHeight="false" outlineLevel="0" collapsed="false">
      <c r="BS10831" s="96" t="n">
        <f aca="false">BR10831-2.5</f>
        <v>-2.5</v>
      </c>
    </row>
    <row r="10832" customFormat="false" ht="12" hidden="false" customHeight="false" outlineLevel="0" collapsed="false">
      <c r="BS10832" s="96" t="n">
        <f aca="false">BR10832-2.5</f>
        <v>-2.5</v>
      </c>
    </row>
    <row r="10833" customFormat="false" ht="12" hidden="false" customHeight="false" outlineLevel="0" collapsed="false">
      <c r="BS10833" s="96" t="n">
        <f aca="false">BR10833-2.5</f>
        <v>-2.5</v>
      </c>
    </row>
    <row r="10834" customFormat="false" ht="12" hidden="false" customHeight="false" outlineLevel="0" collapsed="false">
      <c r="BS10834" s="96" t="n">
        <f aca="false">BR10834-2.5</f>
        <v>-2.5</v>
      </c>
    </row>
    <row r="10835" customFormat="false" ht="12" hidden="false" customHeight="false" outlineLevel="0" collapsed="false">
      <c r="BS10835" s="96" t="n">
        <f aca="false">BR10835-2.5</f>
        <v>-2.5</v>
      </c>
    </row>
    <row r="10836" customFormat="false" ht="12" hidden="false" customHeight="false" outlineLevel="0" collapsed="false">
      <c r="BS10836" s="96" t="n">
        <f aca="false">BR10836-2.5</f>
        <v>-2.5</v>
      </c>
    </row>
    <row r="10837" customFormat="false" ht="12" hidden="false" customHeight="false" outlineLevel="0" collapsed="false">
      <c r="BS10837" s="96" t="n">
        <f aca="false">BR10837-2.5</f>
        <v>-2.5</v>
      </c>
    </row>
    <row r="10838" customFormat="false" ht="12" hidden="false" customHeight="false" outlineLevel="0" collapsed="false">
      <c r="BS10838" s="96" t="n">
        <f aca="false">BR10838-2.5</f>
        <v>-2.5</v>
      </c>
    </row>
    <row r="10839" customFormat="false" ht="12" hidden="false" customHeight="false" outlineLevel="0" collapsed="false">
      <c r="BS10839" s="96" t="n">
        <f aca="false">BR10839-2.5</f>
        <v>-2.5</v>
      </c>
    </row>
    <row r="10840" customFormat="false" ht="12" hidden="false" customHeight="false" outlineLevel="0" collapsed="false">
      <c r="BS10840" s="96" t="n">
        <f aca="false">BR10840-2.5</f>
        <v>-2.5</v>
      </c>
    </row>
    <row r="10841" customFormat="false" ht="12" hidden="false" customHeight="false" outlineLevel="0" collapsed="false">
      <c r="BS10841" s="96" t="n">
        <f aca="false">BR10841-2.5</f>
        <v>-2.5</v>
      </c>
    </row>
    <row r="10842" customFormat="false" ht="12" hidden="false" customHeight="false" outlineLevel="0" collapsed="false">
      <c r="BS10842" s="96" t="n">
        <f aca="false">BR10842-2.5</f>
        <v>-2.5</v>
      </c>
    </row>
    <row r="10843" customFormat="false" ht="12" hidden="false" customHeight="false" outlineLevel="0" collapsed="false">
      <c r="BS10843" s="96" t="n">
        <f aca="false">BR10843-2.5</f>
        <v>-2.5</v>
      </c>
    </row>
    <row r="10844" customFormat="false" ht="12" hidden="false" customHeight="false" outlineLevel="0" collapsed="false">
      <c r="BS10844" s="96" t="n">
        <f aca="false">BR10844-2.5</f>
        <v>-2.5</v>
      </c>
    </row>
    <row r="10845" customFormat="false" ht="12" hidden="false" customHeight="false" outlineLevel="0" collapsed="false">
      <c r="BS10845" s="96" t="n">
        <f aca="false">BR10845-2.5</f>
        <v>-2.5</v>
      </c>
    </row>
    <row r="10846" customFormat="false" ht="12" hidden="false" customHeight="false" outlineLevel="0" collapsed="false">
      <c r="BS10846" s="96" t="n">
        <f aca="false">BR10846-2.5</f>
        <v>-2.5</v>
      </c>
    </row>
    <row r="10847" customFormat="false" ht="12" hidden="false" customHeight="false" outlineLevel="0" collapsed="false">
      <c r="BS10847" s="96" t="n">
        <f aca="false">BR10847-2.5</f>
        <v>-2.5</v>
      </c>
    </row>
    <row r="10848" customFormat="false" ht="12" hidden="false" customHeight="false" outlineLevel="0" collapsed="false">
      <c r="BS10848" s="96" t="n">
        <f aca="false">BR10848-2.5</f>
        <v>-2.5</v>
      </c>
    </row>
    <row r="10849" customFormat="false" ht="12" hidden="false" customHeight="false" outlineLevel="0" collapsed="false">
      <c r="BS10849" s="96" t="n">
        <f aca="false">BR10849-2.5</f>
        <v>-2.5</v>
      </c>
    </row>
    <row r="10850" customFormat="false" ht="12" hidden="false" customHeight="false" outlineLevel="0" collapsed="false">
      <c r="BS10850" s="96" t="n">
        <f aca="false">BR10850-2.5</f>
        <v>-2.5</v>
      </c>
    </row>
    <row r="10851" customFormat="false" ht="12" hidden="false" customHeight="false" outlineLevel="0" collapsed="false">
      <c r="BS10851" s="96" t="n">
        <f aca="false">BR10851-2.5</f>
        <v>-2.5</v>
      </c>
    </row>
    <row r="10852" customFormat="false" ht="12" hidden="false" customHeight="false" outlineLevel="0" collapsed="false">
      <c r="BS10852" s="96" t="n">
        <f aca="false">BR10852-2.5</f>
        <v>-2.5</v>
      </c>
    </row>
    <row r="10853" customFormat="false" ht="12" hidden="false" customHeight="false" outlineLevel="0" collapsed="false">
      <c r="BS10853" s="96" t="n">
        <f aca="false">BR10853-2.5</f>
        <v>-2.5</v>
      </c>
    </row>
    <row r="10854" customFormat="false" ht="12" hidden="false" customHeight="false" outlineLevel="0" collapsed="false">
      <c r="BS10854" s="96" t="n">
        <f aca="false">BR10854-2.5</f>
        <v>-2.5</v>
      </c>
    </row>
    <row r="10855" customFormat="false" ht="12" hidden="false" customHeight="false" outlineLevel="0" collapsed="false">
      <c r="BS10855" s="96" t="n">
        <f aca="false">BR10855-2.5</f>
        <v>-2.5</v>
      </c>
    </row>
    <row r="10856" customFormat="false" ht="12" hidden="false" customHeight="false" outlineLevel="0" collapsed="false">
      <c r="BS10856" s="96" t="n">
        <f aca="false">BR10856-2.5</f>
        <v>-2.5</v>
      </c>
    </row>
    <row r="10857" customFormat="false" ht="12" hidden="false" customHeight="false" outlineLevel="0" collapsed="false">
      <c r="BS10857" s="96" t="n">
        <f aca="false">BR10857-2.5</f>
        <v>-2.5</v>
      </c>
    </row>
    <row r="10858" customFormat="false" ht="12" hidden="false" customHeight="false" outlineLevel="0" collapsed="false">
      <c r="BS10858" s="96" t="n">
        <f aca="false">BR10858-2.5</f>
        <v>-2.5</v>
      </c>
    </row>
    <row r="10859" customFormat="false" ht="12" hidden="false" customHeight="false" outlineLevel="0" collapsed="false">
      <c r="BS10859" s="96" t="n">
        <f aca="false">BR10859-2.5</f>
        <v>-2.5</v>
      </c>
    </row>
    <row r="10860" customFormat="false" ht="12" hidden="false" customHeight="false" outlineLevel="0" collapsed="false">
      <c r="BS10860" s="96" t="n">
        <f aca="false">BR10860-2.5</f>
        <v>-2.5</v>
      </c>
    </row>
    <row r="10861" customFormat="false" ht="12" hidden="false" customHeight="false" outlineLevel="0" collapsed="false">
      <c r="BS10861" s="96" t="n">
        <f aca="false">BR10861-2.5</f>
        <v>-2.5</v>
      </c>
    </row>
    <row r="10862" customFormat="false" ht="12" hidden="false" customHeight="false" outlineLevel="0" collapsed="false">
      <c r="BS10862" s="96" t="n">
        <f aca="false">BR10862-2.5</f>
        <v>-2.5</v>
      </c>
    </row>
    <row r="10863" customFormat="false" ht="12" hidden="false" customHeight="false" outlineLevel="0" collapsed="false">
      <c r="BS10863" s="96" t="n">
        <f aca="false">BR10863-2.5</f>
        <v>-2.5</v>
      </c>
    </row>
    <row r="10864" customFormat="false" ht="12" hidden="false" customHeight="false" outlineLevel="0" collapsed="false">
      <c r="BS10864" s="96" t="n">
        <f aca="false">BR10864-2.5</f>
        <v>-2.5</v>
      </c>
    </row>
    <row r="10865" customFormat="false" ht="12" hidden="false" customHeight="false" outlineLevel="0" collapsed="false">
      <c r="BS10865" s="96" t="n">
        <f aca="false">BR10865-2.5</f>
        <v>-2.5</v>
      </c>
    </row>
    <row r="10866" customFormat="false" ht="12" hidden="false" customHeight="false" outlineLevel="0" collapsed="false">
      <c r="BS10866" s="96" t="n">
        <f aca="false">BR10866-2.5</f>
        <v>-2.5</v>
      </c>
    </row>
    <row r="10867" customFormat="false" ht="12" hidden="false" customHeight="false" outlineLevel="0" collapsed="false">
      <c r="BS10867" s="96" t="n">
        <f aca="false">BR10867-2.5</f>
        <v>-2.5</v>
      </c>
    </row>
    <row r="10868" customFormat="false" ht="12" hidden="false" customHeight="false" outlineLevel="0" collapsed="false">
      <c r="BS10868" s="96" t="n">
        <f aca="false">BR10868-2.5</f>
        <v>-2.5</v>
      </c>
    </row>
    <row r="10869" customFormat="false" ht="12" hidden="false" customHeight="false" outlineLevel="0" collapsed="false">
      <c r="BS10869" s="96" t="n">
        <f aca="false">BR10869-2.5</f>
        <v>-2.5</v>
      </c>
    </row>
    <row r="10870" customFormat="false" ht="12" hidden="false" customHeight="false" outlineLevel="0" collapsed="false">
      <c r="BS10870" s="96" t="n">
        <f aca="false">BR10870-2.5</f>
        <v>-2.5</v>
      </c>
    </row>
    <row r="10871" customFormat="false" ht="12" hidden="false" customHeight="false" outlineLevel="0" collapsed="false">
      <c r="BS10871" s="96" t="n">
        <f aca="false">BR10871-2.5</f>
        <v>-2.5</v>
      </c>
    </row>
    <row r="10872" customFormat="false" ht="12" hidden="false" customHeight="false" outlineLevel="0" collapsed="false">
      <c r="BS10872" s="96" t="n">
        <f aca="false">BR10872-2.5</f>
        <v>-2.5</v>
      </c>
    </row>
    <row r="10873" customFormat="false" ht="12" hidden="false" customHeight="false" outlineLevel="0" collapsed="false">
      <c r="BS10873" s="96" t="n">
        <f aca="false">BR10873-2.5</f>
        <v>-2.5</v>
      </c>
    </row>
    <row r="10874" customFormat="false" ht="12" hidden="false" customHeight="false" outlineLevel="0" collapsed="false">
      <c r="BS10874" s="96" t="n">
        <f aca="false">BR10874-2.5</f>
        <v>-2.5</v>
      </c>
    </row>
    <row r="10875" customFormat="false" ht="12" hidden="false" customHeight="false" outlineLevel="0" collapsed="false">
      <c r="BS10875" s="96" t="n">
        <f aca="false">BR10875-2.5</f>
        <v>-2.5</v>
      </c>
    </row>
    <row r="10876" customFormat="false" ht="12" hidden="false" customHeight="false" outlineLevel="0" collapsed="false">
      <c r="BS10876" s="96" t="n">
        <f aca="false">BR10876-2.5</f>
        <v>-2.5</v>
      </c>
    </row>
    <row r="10877" customFormat="false" ht="12" hidden="false" customHeight="false" outlineLevel="0" collapsed="false">
      <c r="BS10877" s="96" t="n">
        <f aca="false">BR10877-2.5</f>
        <v>-2.5</v>
      </c>
    </row>
    <row r="10878" customFormat="false" ht="12" hidden="false" customHeight="false" outlineLevel="0" collapsed="false">
      <c r="BS10878" s="96" t="n">
        <f aca="false">BR10878-2.5</f>
        <v>-2.5</v>
      </c>
    </row>
    <row r="10879" customFormat="false" ht="12" hidden="false" customHeight="false" outlineLevel="0" collapsed="false">
      <c r="BS10879" s="96" t="n">
        <f aca="false">BR10879-2.5</f>
        <v>-2.5</v>
      </c>
    </row>
    <row r="10880" customFormat="false" ht="12" hidden="false" customHeight="false" outlineLevel="0" collapsed="false">
      <c r="BS10880" s="96" t="n">
        <f aca="false">BR10880-2.5</f>
        <v>-2.5</v>
      </c>
    </row>
    <row r="10881" customFormat="false" ht="12" hidden="false" customHeight="false" outlineLevel="0" collapsed="false">
      <c r="BS10881" s="96" t="n">
        <f aca="false">BR10881-2.5</f>
        <v>-2.5</v>
      </c>
    </row>
    <row r="10882" customFormat="false" ht="12" hidden="false" customHeight="false" outlineLevel="0" collapsed="false">
      <c r="BS10882" s="96" t="n">
        <f aca="false">BR10882-2.5</f>
        <v>-2.5</v>
      </c>
    </row>
    <row r="10883" customFormat="false" ht="12" hidden="false" customHeight="false" outlineLevel="0" collapsed="false">
      <c r="BS10883" s="96" t="n">
        <f aca="false">BR10883-2.5</f>
        <v>-2.5</v>
      </c>
    </row>
    <row r="10884" customFormat="false" ht="12" hidden="false" customHeight="false" outlineLevel="0" collapsed="false">
      <c r="BS10884" s="96" t="n">
        <f aca="false">BR10884-2.5</f>
        <v>-2.5</v>
      </c>
    </row>
    <row r="10885" customFormat="false" ht="12" hidden="false" customHeight="false" outlineLevel="0" collapsed="false">
      <c r="BS10885" s="96" t="n">
        <f aca="false">BR10885-2.5</f>
        <v>-2.5</v>
      </c>
    </row>
    <row r="10886" customFormat="false" ht="12" hidden="false" customHeight="false" outlineLevel="0" collapsed="false">
      <c r="BS10886" s="96" t="n">
        <f aca="false">BR10886-2.5</f>
        <v>-2.5</v>
      </c>
    </row>
    <row r="10887" customFormat="false" ht="12" hidden="false" customHeight="false" outlineLevel="0" collapsed="false">
      <c r="BS10887" s="96" t="n">
        <f aca="false">BR10887-2.5</f>
        <v>-2.5</v>
      </c>
    </row>
    <row r="10888" customFormat="false" ht="12" hidden="false" customHeight="false" outlineLevel="0" collapsed="false">
      <c r="BS10888" s="96" t="n">
        <f aca="false">BR10888-2.5</f>
        <v>-2.5</v>
      </c>
    </row>
    <row r="10889" customFormat="false" ht="12" hidden="false" customHeight="false" outlineLevel="0" collapsed="false">
      <c r="BS10889" s="96" t="n">
        <f aca="false">BR10889-2.5</f>
        <v>-2.5</v>
      </c>
    </row>
    <row r="10890" customFormat="false" ht="12" hidden="false" customHeight="false" outlineLevel="0" collapsed="false">
      <c r="BS10890" s="96" t="n">
        <f aca="false">BR10890-2.5</f>
        <v>-2.5</v>
      </c>
    </row>
    <row r="10891" customFormat="false" ht="12" hidden="false" customHeight="false" outlineLevel="0" collapsed="false">
      <c r="BS10891" s="96" t="n">
        <f aca="false">BR10891-2.5</f>
        <v>-2.5</v>
      </c>
    </row>
    <row r="10892" customFormat="false" ht="12" hidden="false" customHeight="false" outlineLevel="0" collapsed="false">
      <c r="BS10892" s="96" t="n">
        <f aca="false">BR10892-2.5</f>
        <v>-2.5</v>
      </c>
    </row>
    <row r="10893" customFormat="false" ht="12" hidden="false" customHeight="false" outlineLevel="0" collapsed="false">
      <c r="BS10893" s="96" t="n">
        <f aca="false">BR10893-2.5</f>
        <v>-2.5</v>
      </c>
    </row>
    <row r="10894" customFormat="false" ht="12" hidden="false" customHeight="false" outlineLevel="0" collapsed="false">
      <c r="BS10894" s="96" t="n">
        <f aca="false">BR10894-2.5</f>
        <v>-2.5</v>
      </c>
    </row>
    <row r="10895" customFormat="false" ht="12" hidden="false" customHeight="false" outlineLevel="0" collapsed="false">
      <c r="BS10895" s="96" t="n">
        <f aca="false">BR10895-2.5</f>
        <v>-2.5</v>
      </c>
    </row>
    <row r="10896" customFormat="false" ht="12" hidden="false" customHeight="false" outlineLevel="0" collapsed="false">
      <c r="BS10896" s="96" t="n">
        <f aca="false">BR10896-2.5</f>
        <v>-2.5</v>
      </c>
    </row>
    <row r="10897" customFormat="false" ht="12" hidden="false" customHeight="false" outlineLevel="0" collapsed="false">
      <c r="BS10897" s="96" t="n">
        <f aca="false">BR10897-2.5</f>
        <v>-2.5</v>
      </c>
    </row>
    <row r="10898" customFormat="false" ht="12" hidden="false" customHeight="false" outlineLevel="0" collapsed="false">
      <c r="BS10898" s="96" t="n">
        <f aca="false">BR10898-2.5</f>
        <v>-2.5</v>
      </c>
    </row>
    <row r="10899" customFormat="false" ht="12" hidden="false" customHeight="false" outlineLevel="0" collapsed="false">
      <c r="BS10899" s="96" t="n">
        <f aca="false">BR10899-2.5</f>
        <v>-2.5</v>
      </c>
    </row>
    <row r="10900" customFormat="false" ht="12" hidden="false" customHeight="false" outlineLevel="0" collapsed="false">
      <c r="BS10900" s="96" t="n">
        <f aca="false">BR10900-2.5</f>
        <v>-2.5</v>
      </c>
    </row>
    <row r="10901" customFormat="false" ht="12" hidden="false" customHeight="false" outlineLevel="0" collapsed="false">
      <c r="BS10901" s="96" t="n">
        <f aca="false">BR10901-2.5</f>
        <v>-2.5</v>
      </c>
    </row>
    <row r="10902" customFormat="false" ht="12" hidden="false" customHeight="false" outlineLevel="0" collapsed="false">
      <c r="BS10902" s="96" t="n">
        <f aca="false">BR10902-2.5</f>
        <v>-2.5</v>
      </c>
    </row>
    <row r="10903" customFormat="false" ht="12" hidden="false" customHeight="false" outlineLevel="0" collapsed="false">
      <c r="BS10903" s="96" t="n">
        <f aca="false">BR10903-2.5</f>
        <v>-2.5</v>
      </c>
    </row>
    <row r="10904" customFormat="false" ht="12" hidden="false" customHeight="false" outlineLevel="0" collapsed="false">
      <c r="BS10904" s="96" t="n">
        <f aca="false">BR10904-2.5</f>
        <v>-2.5</v>
      </c>
    </row>
    <row r="10905" customFormat="false" ht="12" hidden="false" customHeight="false" outlineLevel="0" collapsed="false">
      <c r="BS10905" s="96" t="n">
        <f aca="false">BR10905-2.5</f>
        <v>-2.5</v>
      </c>
    </row>
    <row r="10906" customFormat="false" ht="12" hidden="false" customHeight="false" outlineLevel="0" collapsed="false">
      <c r="BS10906" s="96" t="n">
        <f aca="false">BR10906-2.5</f>
        <v>-2.5</v>
      </c>
    </row>
    <row r="10907" customFormat="false" ht="12" hidden="false" customHeight="false" outlineLevel="0" collapsed="false">
      <c r="BS10907" s="96" t="n">
        <f aca="false">BR10907-2.5</f>
        <v>-2.5</v>
      </c>
    </row>
    <row r="10908" customFormat="false" ht="12" hidden="false" customHeight="false" outlineLevel="0" collapsed="false">
      <c r="BS10908" s="96" t="n">
        <f aca="false">BR10908-2.5</f>
        <v>-2.5</v>
      </c>
    </row>
    <row r="10909" customFormat="false" ht="12" hidden="false" customHeight="false" outlineLevel="0" collapsed="false">
      <c r="BS10909" s="96" t="n">
        <f aca="false">BR10909-2.5</f>
        <v>-2.5</v>
      </c>
    </row>
    <row r="10910" customFormat="false" ht="12" hidden="false" customHeight="false" outlineLevel="0" collapsed="false">
      <c r="BS10910" s="96" t="n">
        <f aca="false">BR10910-2.5</f>
        <v>-2.5</v>
      </c>
    </row>
    <row r="10911" customFormat="false" ht="12" hidden="false" customHeight="false" outlineLevel="0" collapsed="false">
      <c r="BS10911" s="96" t="n">
        <f aca="false">BR10911-2.5</f>
        <v>-2.5</v>
      </c>
    </row>
    <row r="10912" customFormat="false" ht="12" hidden="false" customHeight="false" outlineLevel="0" collapsed="false">
      <c r="BS10912" s="96" t="n">
        <f aca="false">BR10912-2.5</f>
        <v>-2.5</v>
      </c>
    </row>
    <row r="10913" customFormat="false" ht="12" hidden="false" customHeight="false" outlineLevel="0" collapsed="false">
      <c r="BS10913" s="96" t="n">
        <f aca="false">BR10913-2.5</f>
        <v>-2.5</v>
      </c>
    </row>
    <row r="10914" customFormat="false" ht="12" hidden="false" customHeight="false" outlineLevel="0" collapsed="false">
      <c r="BS10914" s="96" t="n">
        <f aca="false">BR10914-2.5</f>
        <v>-2.5</v>
      </c>
    </row>
    <row r="10915" customFormat="false" ht="12" hidden="false" customHeight="false" outlineLevel="0" collapsed="false">
      <c r="BS10915" s="96" t="n">
        <f aca="false">BR10915-2.5</f>
        <v>-2.5</v>
      </c>
    </row>
    <row r="10916" customFormat="false" ht="12" hidden="false" customHeight="false" outlineLevel="0" collapsed="false">
      <c r="BS10916" s="96" t="n">
        <f aca="false">BR10916-2.5</f>
        <v>-2.5</v>
      </c>
    </row>
    <row r="10917" customFormat="false" ht="12" hidden="false" customHeight="false" outlineLevel="0" collapsed="false">
      <c r="BS10917" s="96" t="n">
        <f aca="false">BR10917-2.5</f>
        <v>-2.5</v>
      </c>
    </row>
    <row r="10918" customFormat="false" ht="12" hidden="false" customHeight="false" outlineLevel="0" collapsed="false">
      <c r="BS10918" s="96" t="n">
        <f aca="false">BR10918-2.5</f>
        <v>-2.5</v>
      </c>
    </row>
    <row r="10919" customFormat="false" ht="12" hidden="false" customHeight="false" outlineLevel="0" collapsed="false">
      <c r="BS10919" s="96" t="n">
        <f aca="false">BR10919-2.5</f>
        <v>-2.5</v>
      </c>
    </row>
    <row r="10920" customFormat="false" ht="12" hidden="false" customHeight="false" outlineLevel="0" collapsed="false">
      <c r="BS10920" s="96" t="n">
        <f aca="false">BR10920-2.5</f>
        <v>-2.5</v>
      </c>
    </row>
    <row r="10921" customFormat="false" ht="12" hidden="false" customHeight="false" outlineLevel="0" collapsed="false">
      <c r="BS10921" s="96" t="n">
        <f aca="false">BR10921-2.5</f>
        <v>-2.5</v>
      </c>
    </row>
    <row r="10922" customFormat="false" ht="12" hidden="false" customHeight="false" outlineLevel="0" collapsed="false">
      <c r="BS10922" s="96" t="n">
        <f aca="false">BR10922-2.5</f>
        <v>-2.5</v>
      </c>
    </row>
    <row r="10923" customFormat="false" ht="12" hidden="false" customHeight="false" outlineLevel="0" collapsed="false">
      <c r="BS10923" s="96" t="n">
        <f aca="false">BR10923-2.5</f>
        <v>-2.5</v>
      </c>
    </row>
    <row r="10924" customFormat="false" ht="12" hidden="false" customHeight="false" outlineLevel="0" collapsed="false">
      <c r="BS10924" s="96" t="n">
        <f aca="false">BR10924-2.5</f>
        <v>-2.5</v>
      </c>
    </row>
    <row r="10925" customFormat="false" ht="12" hidden="false" customHeight="false" outlineLevel="0" collapsed="false">
      <c r="BS10925" s="96" t="n">
        <f aca="false">BR10925-2.5</f>
        <v>-2.5</v>
      </c>
    </row>
    <row r="10926" customFormat="false" ht="12" hidden="false" customHeight="false" outlineLevel="0" collapsed="false">
      <c r="BS10926" s="96" t="n">
        <f aca="false">BR10926-2.5</f>
        <v>-2.5</v>
      </c>
    </row>
    <row r="10927" customFormat="false" ht="12" hidden="false" customHeight="false" outlineLevel="0" collapsed="false">
      <c r="BS10927" s="96" t="n">
        <f aca="false">BR10927-2.5</f>
        <v>-2.5</v>
      </c>
    </row>
    <row r="10928" customFormat="false" ht="12" hidden="false" customHeight="false" outlineLevel="0" collapsed="false">
      <c r="BS10928" s="96" t="n">
        <f aca="false">BR10928-2.5</f>
        <v>-2.5</v>
      </c>
    </row>
    <row r="10929" customFormat="false" ht="12" hidden="false" customHeight="false" outlineLevel="0" collapsed="false">
      <c r="BS10929" s="96" t="n">
        <f aca="false">BR10929-2.5</f>
        <v>-2.5</v>
      </c>
    </row>
    <row r="10930" customFormat="false" ht="12" hidden="false" customHeight="false" outlineLevel="0" collapsed="false">
      <c r="BS10930" s="96" t="n">
        <f aca="false">BR10930-2.5</f>
        <v>-2.5</v>
      </c>
    </row>
    <row r="10931" customFormat="false" ht="12" hidden="false" customHeight="false" outlineLevel="0" collapsed="false">
      <c r="BS10931" s="96" t="n">
        <f aca="false">BR10931-2.5</f>
        <v>-2.5</v>
      </c>
    </row>
    <row r="10932" customFormat="false" ht="12" hidden="false" customHeight="false" outlineLevel="0" collapsed="false">
      <c r="BS10932" s="96" t="n">
        <f aca="false">BR10932-2.5</f>
        <v>-2.5</v>
      </c>
    </row>
    <row r="10933" customFormat="false" ht="12" hidden="false" customHeight="false" outlineLevel="0" collapsed="false">
      <c r="BS10933" s="96" t="n">
        <f aca="false">BR10933-2.5</f>
        <v>-2.5</v>
      </c>
    </row>
    <row r="10934" customFormat="false" ht="12" hidden="false" customHeight="false" outlineLevel="0" collapsed="false">
      <c r="BS10934" s="96" t="n">
        <f aca="false">BR10934-2.5</f>
        <v>-2.5</v>
      </c>
    </row>
    <row r="10935" customFormat="false" ht="12" hidden="false" customHeight="false" outlineLevel="0" collapsed="false">
      <c r="BS10935" s="96" t="n">
        <f aca="false">BR10935-2.5</f>
        <v>-2.5</v>
      </c>
    </row>
    <row r="10936" customFormat="false" ht="12" hidden="false" customHeight="false" outlineLevel="0" collapsed="false">
      <c r="BS10936" s="96" t="n">
        <f aca="false">BR10936-2.5</f>
        <v>-2.5</v>
      </c>
    </row>
    <row r="10937" customFormat="false" ht="12" hidden="false" customHeight="false" outlineLevel="0" collapsed="false">
      <c r="BS10937" s="96" t="n">
        <f aca="false">BR10937-2.5</f>
        <v>-2.5</v>
      </c>
    </row>
    <row r="10938" customFormat="false" ht="12" hidden="false" customHeight="false" outlineLevel="0" collapsed="false">
      <c r="BS10938" s="96" t="n">
        <f aca="false">BR10938-2.5</f>
        <v>-2.5</v>
      </c>
    </row>
    <row r="10939" customFormat="false" ht="12" hidden="false" customHeight="false" outlineLevel="0" collapsed="false">
      <c r="BS10939" s="96" t="n">
        <f aca="false">BR10939-2.5</f>
        <v>-2.5</v>
      </c>
    </row>
    <row r="10940" customFormat="false" ht="12" hidden="false" customHeight="false" outlineLevel="0" collapsed="false">
      <c r="BS10940" s="96" t="n">
        <f aca="false">BR10940-2.5</f>
        <v>-2.5</v>
      </c>
    </row>
    <row r="10941" customFormat="false" ht="12" hidden="false" customHeight="false" outlineLevel="0" collapsed="false">
      <c r="BS10941" s="96" t="n">
        <f aca="false">BR10941-2.5</f>
        <v>-2.5</v>
      </c>
    </row>
    <row r="10942" customFormat="false" ht="12" hidden="false" customHeight="false" outlineLevel="0" collapsed="false">
      <c r="BS10942" s="96" t="n">
        <f aca="false">BR10942-2.5</f>
        <v>-2.5</v>
      </c>
    </row>
    <row r="10943" customFormat="false" ht="12" hidden="false" customHeight="false" outlineLevel="0" collapsed="false">
      <c r="BS10943" s="96" t="n">
        <f aca="false">BR10943-2.5</f>
        <v>-2.5</v>
      </c>
    </row>
    <row r="10944" customFormat="false" ht="12" hidden="false" customHeight="false" outlineLevel="0" collapsed="false">
      <c r="BS10944" s="96" t="n">
        <f aca="false">BR10944-2.5</f>
        <v>-2.5</v>
      </c>
    </row>
    <row r="10945" customFormat="false" ht="12" hidden="false" customHeight="false" outlineLevel="0" collapsed="false">
      <c r="BS10945" s="96" t="n">
        <f aca="false">BR10945-2.5</f>
        <v>-2.5</v>
      </c>
    </row>
    <row r="10946" customFormat="false" ht="12" hidden="false" customHeight="false" outlineLevel="0" collapsed="false">
      <c r="BS10946" s="96" t="n">
        <f aca="false">BR10946-2.5</f>
        <v>-2.5</v>
      </c>
    </row>
    <row r="10947" customFormat="false" ht="12" hidden="false" customHeight="false" outlineLevel="0" collapsed="false">
      <c r="BS10947" s="96" t="n">
        <f aca="false">BR10947-2.5</f>
        <v>-2.5</v>
      </c>
    </row>
    <row r="10948" customFormat="false" ht="12" hidden="false" customHeight="false" outlineLevel="0" collapsed="false">
      <c r="BS10948" s="96" t="n">
        <f aca="false">BR10948-2.5</f>
        <v>-2.5</v>
      </c>
    </row>
    <row r="10949" customFormat="false" ht="12" hidden="false" customHeight="false" outlineLevel="0" collapsed="false">
      <c r="BS10949" s="96" t="n">
        <f aca="false">BR10949-2.5</f>
        <v>-2.5</v>
      </c>
    </row>
    <row r="10950" customFormat="false" ht="12" hidden="false" customHeight="false" outlineLevel="0" collapsed="false">
      <c r="BS10950" s="96" t="n">
        <f aca="false">BR10950-2.5</f>
        <v>-2.5</v>
      </c>
    </row>
    <row r="10951" customFormat="false" ht="12" hidden="false" customHeight="false" outlineLevel="0" collapsed="false">
      <c r="BS10951" s="96" t="n">
        <f aca="false">BR10951-2.5</f>
        <v>-2.5</v>
      </c>
    </row>
    <row r="10952" customFormat="false" ht="12" hidden="false" customHeight="false" outlineLevel="0" collapsed="false">
      <c r="BS10952" s="96" t="n">
        <f aca="false">BR10952-2.5</f>
        <v>-2.5</v>
      </c>
    </row>
    <row r="10953" customFormat="false" ht="12" hidden="false" customHeight="false" outlineLevel="0" collapsed="false">
      <c r="BS10953" s="96" t="n">
        <f aca="false">BR10953-2.5</f>
        <v>-2.5</v>
      </c>
    </row>
    <row r="10954" customFormat="false" ht="12" hidden="false" customHeight="false" outlineLevel="0" collapsed="false">
      <c r="BS10954" s="96" t="n">
        <f aca="false">BR10954-2.5</f>
        <v>-2.5</v>
      </c>
    </row>
    <row r="10955" customFormat="false" ht="12" hidden="false" customHeight="false" outlineLevel="0" collapsed="false">
      <c r="BS10955" s="96" t="n">
        <f aca="false">BR10955-2.5</f>
        <v>-2.5</v>
      </c>
    </row>
    <row r="10956" customFormat="false" ht="12" hidden="false" customHeight="false" outlineLevel="0" collapsed="false">
      <c r="BS10956" s="96" t="n">
        <f aca="false">BR10956-2.5</f>
        <v>-2.5</v>
      </c>
    </row>
    <row r="10957" customFormat="false" ht="12" hidden="false" customHeight="false" outlineLevel="0" collapsed="false">
      <c r="BS10957" s="96" t="n">
        <f aca="false">BR10957-2.5</f>
        <v>-2.5</v>
      </c>
    </row>
    <row r="10958" customFormat="false" ht="12" hidden="false" customHeight="false" outlineLevel="0" collapsed="false">
      <c r="BS10958" s="96" t="n">
        <f aca="false">BR10958-2.5</f>
        <v>-2.5</v>
      </c>
    </row>
    <row r="10959" customFormat="false" ht="12" hidden="false" customHeight="false" outlineLevel="0" collapsed="false">
      <c r="BS10959" s="96" t="n">
        <f aca="false">BR10959-2.5</f>
        <v>-2.5</v>
      </c>
    </row>
    <row r="10960" customFormat="false" ht="12" hidden="false" customHeight="false" outlineLevel="0" collapsed="false">
      <c r="BS10960" s="96" t="n">
        <f aca="false">BR10960-2.5</f>
        <v>-2.5</v>
      </c>
    </row>
    <row r="10961" customFormat="false" ht="12" hidden="false" customHeight="false" outlineLevel="0" collapsed="false">
      <c r="BS10961" s="96" t="n">
        <f aca="false">BR10961-2.5</f>
        <v>-2.5</v>
      </c>
    </row>
    <row r="10962" customFormat="false" ht="12" hidden="false" customHeight="false" outlineLevel="0" collapsed="false">
      <c r="BS10962" s="96" t="n">
        <f aca="false">BR10962-2.5</f>
        <v>-2.5</v>
      </c>
    </row>
    <row r="10963" customFormat="false" ht="12" hidden="false" customHeight="false" outlineLevel="0" collapsed="false">
      <c r="BS10963" s="96" t="n">
        <f aca="false">BR10963-2.5</f>
        <v>-2.5</v>
      </c>
    </row>
    <row r="10964" customFormat="false" ht="12" hidden="false" customHeight="false" outlineLevel="0" collapsed="false">
      <c r="BS10964" s="96" t="n">
        <f aca="false">BR10964-2.5</f>
        <v>-2.5</v>
      </c>
    </row>
    <row r="10965" customFormat="false" ht="12" hidden="false" customHeight="false" outlineLevel="0" collapsed="false">
      <c r="BS10965" s="96" t="n">
        <f aca="false">BR10965-2.5</f>
        <v>-2.5</v>
      </c>
    </row>
    <row r="10966" customFormat="false" ht="12" hidden="false" customHeight="false" outlineLevel="0" collapsed="false">
      <c r="BS10966" s="96" t="n">
        <f aca="false">BR10966-2.5</f>
        <v>-2.5</v>
      </c>
    </row>
    <row r="10967" customFormat="false" ht="12" hidden="false" customHeight="false" outlineLevel="0" collapsed="false">
      <c r="BS10967" s="96" t="n">
        <f aca="false">BR10967-2.5</f>
        <v>-2.5</v>
      </c>
    </row>
    <row r="10968" customFormat="false" ht="12" hidden="false" customHeight="false" outlineLevel="0" collapsed="false">
      <c r="BS10968" s="96" t="n">
        <f aca="false">BR10968-2.5</f>
        <v>-2.5</v>
      </c>
    </row>
    <row r="10969" customFormat="false" ht="12" hidden="false" customHeight="false" outlineLevel="0" collapsed="false">
      <c r="BS10969" s="96" t="n">
        <f aca="false">BR10969-2.5</f>
        <v>-2.5</v>
      </c>
    </row>
    <row r="10970" customFormat="false" ht="12" hidden="false" customHeight="false" outlineLevel="0" collapsed="false">
      <c r="BS10970" s="96" t="n">
        <f aca="false">BR10970-2.5</f>
        <v>-2.5</v>
      </c>
    </row>
    <row r="10971" customFormat="false" ht="12" hidden="false" customHeight="false" outlineLevel="0" collapsed="false">
      <c r="BS10971" s="96" t="n">
        <f aca="false">BR10971-2.5</f>
        <v>-2.5</v>
      </c>
    </row>
    <row r="10972" customFormat="false" ht="12" hidden="false" customHeight="false" outlineLevel="0" collapsed="false">
      <c r="BS10972" s="96" t="n">
        <f aca="false">BR10972-2.5</f>
        <v>-2.5</v>
      </c>
    </row>
    <row r="10973" customFormat="false" ht="12" hidden="false" customHeight="false" outlineLevel="0" collapsed="false">
      <c r="BS10973" s="96" t="n">
        <f aca="false">BR10973-2.5</f>
        <v>-2.5</v>
      </c>
    </row>
    <row r="10974" customFormat="false" ht="12" hidden="false" customHeight="false" outlineLevel="0" collapsed="false">
      <c r="BS10974" s="96" t="n">
        <f aca="false">BR10974-2.5</f>
        <v>-2.5</v>
      </c>
    </row>
    <row r="10975" customFormat="false" ht="12" hidden="false" customHeight="false" outlineLevel="0" collapsed="false">
      <c r="BS10975" s="96" t="n">
        <f aca="false">BR10975-2.5</f>
        <v>-2.5</v>
      </c>
    </row>
    <row r="10976" customFormat="false" ht="12" hidden="false" customHeight="false" outlineLevel="0" collapsed="false">
      <c r="BS10976" s="96" t="n">
        <f aca="false">BR10976-2.5</f>
        <v>-2.5</v>
      </c>
    </row>
    <row r="10977" customFormat="false" ht="12" hidden="false" customHeight="false" outlineLevel="0" collapsed="false">
      <c r="BS10977" s="96" t="n">
        <f aca="false">BR10977-2.5</f>
        <v>-2.5</v>
      </c>
    </row>
    <row r="10978" customFormat="false" ht="12" hidden="false" customHeight="false" outlineLevel="0" collapsed="false">
      <c r="BS10978" s="96" t="n">
        <f aca="false">BR10978-2.5</f>
        <v>-2.5</v>
      </c>
    </row>
    <row r="10979" customFormat="false" ht="12" hidden="false" customHeight="false" outlineLevel="0" collapsed="false">
      <c r="BS10979" s="96" t="n">
        <f aca="false">BR10979-2.5</f>
        <v>-2.5</v>
      </c>
    </row>
    <row r="10980" customFormat="false" ht="12" hidden="false" customHeight="false" outlineLevel="0" collapsed="false">
      <c r="BS10980" s="96" t="n">
        <f aca="false">BR10980-2.5</f>
        <v>-2.5</v>
      </c>
    </row>
    <row r="10981" customFormat="false" ht="12" hidden="false" customHeight="false" outlineLevel="0" collapsed="false">
      <c r="BS10981" s="96" t="n">
        <f aca="false">BR10981-2.5</f>
        <v>-2.5</v>
      </c>
    </row>
    <row r="10982" customFormat="false" ht="12" hidden="false" customHeight="false" outlineLevel="0" collapsed="false">
      <c r="BS10982" s="96" t="n">
        <f aca="false">BR10982-2.5</f>
        <v>-2.5</v>
      </c>
    </row>
    <row r="10983" customFormat="false" ht="12" hidden="false" customHeight="false" outlineLevel="0" collapsed="false">
      <c r="BS10983" s="96" t="n">
        <f aca="false">BR10983-2.5</f>
        <v>-2.5</v>
      </c>
    </row>
    <row r="10984" customFormat="false" ht="12" hidden="false" customHeight="false" outlineLevel="0" collapsed="false">
      <c r="BS10984" s="96" t="n">
        <f aca="false">BR10984-2.5</f>
        <v>-2.5</v>
      </c>
    </row>
    <row r="10985" customFormat="false" ht="12" hidden="false" customHeight="false" outlineLevel="0" collapsed="false">
      <c r="BS10985" s="96" t="n">
        <f aca="false">BR10985-2.5</f>
        <v>-2.5</v>
      </c>
    </row>
    <row r="10986" customFormat="false" ht="12" hidden="false" customHeight="false" outlineLevel="0" collapsed="false">
      <c r="BS10986" s="96" t="n">
        <f aca="false">BR10986-2.5</f>
        <v>-2.5</v>
      </c>
    </row>
    <row r="10987" customFormat="false" ht="12" hidden="false" customHeight="false" outlineLevel="0" collapsed="false">
      <c r="BS10987" s="96" t="n">
        <f aca="false">BR10987-2.5</f>
        <v>-2.5</v>
      </c>
    </row>
    <row r="10988" customFormat="false" ht="12" hidden="false" customHeight="false" outlineLevel="0" collapsed="false">
      <c r="BS10988" s="96" t="n">
        <f aca="false">BR10988-2.5</f>
        <v>-2.5</v>
      </c>
    </row>
    <row r="10989" customFormat="false" ht="12" hidden="false" customHeight="false" outlineLevel="0" collapsed="false">
      <c r="BS10989" s="96" t="n">
        <f aca="false">BR10989-2.5</f>
        <v>-2.5</v>
      </c>
    </row>
    <row r="10990" customFormat="false" ht="12" hidden="false" customHeight="false" outlineLevel="0" collapsed="false">
      <c r="BS10990" s="96" t="n">
        <f aca="false">BR10990-2.5</f>
        <v>-2.5</v>
      </c>
    </row>
    <row r="10991" customFormat="false" ht="12" hidden="false" customHeight="false" outlineLevel="0" collapsed="false">
      <c r="BS10991" s="96" t="n">
        <f aca="false">BR10991-2.5</f>
        <v>-2.5</v>
      </c>
    </row>
    <row r="10992" customFormat="false" ht="12" hidden="false" customHeight="false" outlineLevel="0" collapsed="false">
      <c r="BS10992" s="96" t="n">
        <f aca="false">BR10992-2.5</f>
        <v>-2.5</v>
      </c>
    </row>
    <row r="10993" customFormat="false" ht="12" hidden="false" customHeight="false" outlineLevel="0" collapsed="false">
      <c r="BS10993" s="96" t="n">
        <f aca="false">BR10993-2.5</f>
        <v>-2.5</v>
      </c>
    </row>
    <row r="10994" customFormat="false" ht="12" hidden="false" customHeight="false" outlineLevel="0" collapsed="false">
      <c r="BS10994" s="96" t="n">
        <f aca="false">BR10994-2.5</f>
        <v>-2.5</v>
      </c>
    </row>
    <row r="10995" customFormat="false" ht="12" hidden="false" customHeight="false" outlineLevel="0" collapsed="false">
      <c r="BS10995" s="96" t="n">
        <f aca="false">BR10995-2.5</f>
        <v>-2.5</v>
      </c>
    </row>
    <row r="10996" customFormat="false" ht="12" hidden="false" customHeight="false" outlineLevel="0" collapsed="false">
      <c r="BS10996" s="96" t="n">
        <f aca="false">BR10996-2.5</f>
        <v>-2.5</v>
      </c>
    </row>
    <row r="10997" customFormat="false" ht="12" hidden="false" customHeight="false" outlineLevel="0" collapsed="false">
      <c r="BS10997" s="96" t="n">
        <f aca="false">BR10997-2.5</f>
        <v>-2.5</v>
      </c>
    </row>
    <row r="10998" customFormat="false" ht="12" hidden="false" customHeight="false" outlineLevel="0" collapsed="false">
      <c r="BS10998" s="96" t="n">
        <f aca="false">BR10998-2.5</f>
        <v>-2.5</v>
      </c>
    </row>
    <row r="10999" customFormat="false" ht="12" hidden="false" customHeight="false" outlineLevel="0" collapsed="false">
      <c r="BS10999" s="96" t="n">
        <f aca="false">BR10999-2.5</f>
        <v>-2.5</v>
      </c>
    </row>
    <row r="11000" customFormat="false" ht="12" hidden="false" customHeight="false" outlineLevel="0" collapsed="false">
      <c r="BS11000" s="96" t="n">
        <f aca="false">BR11000-2.5</f>
        <v>-2.5</v>
      </c>
    </row>
    <row r="11001" customFormat="false" ht="12" hidden="false" customHeight="false" outlineLevel="0" collapsed="false">
      <c r="BS11001" s="96" t="n">
        <f aca="false">BR11001-2.5</f>
        <v>-2.5</v>
      </c>
    </row>
    <row r="11002" customFormat="false" ht="12" hidden="false" customHeight="false" outlineLevel="0" collapsed="false">
      <c r="BS11002" s="96" t="n">
        <f aca="false">BR11002-2.5</f>
        <v>-2.5</v>
      </c>
    </row>
    <row r="11003" customFormat="false" ht="12" hidden="false" customHeight="false" outlineLevel="0" collapsed="false">
      <c r="BS11003" s="96" t="n">
        <f aca="false">BR11003-2.5</f>
        <v>-2.5</v>
      </c>
    </row>
    <row r="11004" customFormat="false" ht="12" hidden="false" customHeight="false" outlineLevel="0" collapsed="false">
      <c r="BS11004" s="96" t="n">
        <f aca="false">BR11004-2.5</f>
        <v>-2.5</v>
      </c>
    </row>
    <row r="11005" customFormat="false" ht="12" hidden="false" customHeight="false" outlineLevel="0" collapsed="false">
      <c r="BS11005" s="96" t="n">
        <f aca="false">BR11005-2.5</f>
        <v>-2.5</v>
      </c>
    </row>
    <row r="11006" customFormat="false" ht="12" hidden="false" customHeight="false" outlineLevel="0" collapsed="false">
      <c r="BS11006" s="96" t="n">
        <f aca="false">BR11006-2.5</f>
        <v>-2.5</v>
      </c>
    </row>
    <row r="11007" customFormat="false" ht="12" hidden="false" customHeight="false" outlineLevel="0" collapsed="false">
      <c r="BS11007" s="96" t="n">
        <f aca="false">BR11007-2.5</f>
        <v>-2.5</v>
      </c>
    </row>
    <row r="11008" customFormat="false" ht="12" hidden="false" customHeight="false" outlineLevel="0" collapsed="false">
      <c r="BS11008" s="96" t="n">
        <f aca="false">BR11008-2.5</f>
        <v>-2.5</v>
      </c>
    </row>
    <row r="11009" customFormat="false" ht="12" hidden="false" customHeight="false" outlineLevel="0" collapsed="false">
      <c r="BS11009" s="96" t="n">
        <f aca="false">BR11009-2.5</f>
        <v>-2.5</v>
      </c>
    </row>
    <row r="11010" customFormat="false" ht="12" hidden="false" customHeight="false" outlineLevel="0" collapsed="false">
      <c r="BS11010" s="96" t="n">
        <f aca="false">BR11010-2.5</f>
        <v>-2.5</v>
      </c>
    </row>
    <row r="11011" customFormat="false" ht="12" hidden="false" customHeight="false" outlineLevel="0" collapsed="false">
      <c r="BS11011" s="96" t="n">
        <f aca="false">BR11011-2.5</f>
        <v>-2.5</v>
      </c>
    </row>
    <row r="11012" customFormat="false" ht="12" hidden="false" customHeight="false" outlineLevel="0" collapsed="false">
      <c r="BS11012" s="96" t="n">
        <f aca="false">BR11012-2.5</f>
        <v>-2.5</v>
      </c>
    </row>
    <row r="11013" customFormat="false" ht="12" hidden="false" customHeight="false" outlineLevel="0" collapsed="false">
      <c r="BS11013" s="96" t="n">
        <f aca="false">BR11013-2.5</f>
        <v>-2.5</v>
      </c>
    </row>
    <row r="11014" customFormat="false" ht="12" hidden="false" customHeight="false" outlineLevel="0" collapsed="false">
      <c r="BS11014" s="96" t="n">
        <f aca="false">BR11014-2.5</f>
        <v>-2.5</v>
      </c>
    </row>
    <row r="11015" customFormat="false" ht="12" hidden="false" customHeight="false" outlineLevel="0" collapsed="false">
      <c r="BS11015" s="96" t="n">
        <f aca="false">BR11015-2.5</f>
        <v>-2.5</v>
      </c>
    </row>
    <row r="11016" customFormat="false" ht="12" hidden="false" customHeight="false" outlineLevel="0" collapsed="false">
      <c r="BS11016" s="96" t="n">
        <f aca="false">BR11016-2.5</f>
        <v>-2.5</v>
      </c>
    </row>
    <row r="11017" customFormat="false" ht="12" hidden="false" customHeight="false" outlineLevel="0" collapsed="false">
      <c r="BS11017" s="96" t="n">
        <f aca="false">BR11017-2.5</f>
        <v>-2.5</v>
      </c>
    </row>
    <row r="11018" customFormat="false" ht="12" hidden="false" customHeight="false" outlineLevel="0" collapsed="false">
      <c r="BS11018" s="96" t="n">
        <f aca="false">BR11018-2.5</f>
        <v>-2.5</v>
      </c>
    </row>
    <row r="11019" customFormat="false" ht="12" hidden="false" customHeight="false" outlineLevel="0" collapsed="false">
      <c r="BS11019" s="96" t="n">
        <f aca="false">BR11019-2.5</f>
        <v>-2.5</v>
      </c>
    </row>
    <row r="11020" customFormat="false" ht="12" hidden="false" customHeight="false" outlineLevel="0" collapsed="false">
      <c r="BS11020" s="96" t="n">
        <f aca="false">BR11020-2.5</f>
        <v>-2.5</v>
      </c>
    </row>
    <row r="11021" customFormat="false" ht="12" hidden="false" customHeight="false" outlineLevel="0" collapsed="false">
      <c r="BS11021" s="96" t="n">
        <f aca="false">BR11021-2.5</f>
        <v>-2.5</v>
      </c>
    </row>
    <row r="11022" customFormat="false" ht="12" hidden="false" customHeight="false" outlineLevel="0" collapsed="false">
      <c r="BS11022" s="96" t="n">
        <f aca="false">BR11022-2.5</f>
        <v>-2.5</v>
      </c>
    </row>
    <row r="11023" customFormat="false" ht="12" hidden="false" customHeight="false" outlineLevel="0" collapsed="false">
      <c r="BS11023" s="96" t="n">
        <f aca="false">BR11023-2.5</f>
        <v>-2.5</v>
      </c>
    </row>
    <row r="11024" customFormat="false" ht="12" hidden="false" customHeight="false" outlineLevel="0" collapsed="false">
      <c r="BS11024" s="96" t="n">
        <f aca="false">BR11024-2.5</f>
        <v>-2.5</v>
      </c>
    </row>
    <row r="11025" customFormat="false" ht="12" hidden="false" customHeight="false" outlineLevel="0" collapsed="false">
      <c r="BS11025" s="96" t="n">
        <f aca="false">BR11025-2.5</f>
        <v>-2.5</v>
      </c>
    </row>
    <row r="11026" customFormat="false" ht="12" hidden="false" customHeight="false" outlineLevel="0" collapsed="false">
      <c r="BS11026" s="96" t="n">
        <f aca="false">BR11026-2.5</f>
        <v>-2.5</v>
      </c>
    </row>
    <row r="11027" customFormat="false" ht="12" hidden="false" customHeight="false" outlineLevel="0" collapsed="false">
      <c r="BS11027" s="96" t="n">
        <f aca="false">BR11027-2.5</f>
        <v>-2.5</v>
      </c>
    </row>
    <row r="11028" customFormat="false" ht="12" hidden="false" customHeight="false" outlineLevel="0" collapsed="false">
      <c r="BS11028" s="96" t="n">
        <f aca="false">BR11028-2.5</f>
        <v>-2.5</v>
      </c>
    </row>
    <row r="11029" customFormat="false" ht="12" hidden="false" customHeight="false" outlineLevel="0" collapsed="false">
      <c r="BS11029" s="96" t="n">
        <f aca="false">BR11029-2.5</f>
        <v>-2.5</v>
      </c>
    </row>
    <row r="11030" customFormat="false" ht="12" hidden="false" customHeight="false" outlineLevel="0" collapsed="false">
      <c r="BS11030" s="96" t="n">
        <f aca="false">BR11030-2.5</f>
        <v>-2.5</v>
      </c>
    </row>
    <row r="11031" customFormat="false" ht="12" hidden="false" customHeight="false" outlineLevel="0" collapsed="false">
      <c r="BS11031" s="96" t="n">
        <f aca="false">BR11031-2.5</f>
        <v>-2.5</v>
      </c>
    </row>
    <row r="11032" customFormat="false" ht="12" hidden="false" customHeight="false" outlineLevel="0" collapsed="false">
      <c r="BS11032" s="96" t="n">
        <f aca="false">BR11032-2.5</f>
        <v>-2.5</v>
      </c>
    </row>
    <row r="11033" customFormat="false" ht="12" hidden="false" customHeight="false" outlineLevel="0" collapsed="false">
      <c r="BS11033" s="96" t="n">
        <f aca="false">BR11033-2.5</f>
        <v>-2.5</v>
      </c>
    </row>
    <row r="11034" customFormat="false" ht="12" hidden="false" customHeight="false" outlineLevel="0" collapsed="false">
      <c r="BS11034" s="96" t="n">
        <f aca="false">BR11034-2.5</f>
        <v>-2.5</v>
      </c>
    </row>
    <row r="11035" customFormat="false" ht="12" hidden="false" customHeight="false" outlineLevel="0" collapsed="false">
      <c r="BS11035" s="96" t="n">
        <f aca="false">BR11035-2.5</f>
        <v>-2.5</v>
      </c>
    </row>
    <row r="11036" customFormat="false" ht="12" hidden="false" customHeight="false" outlineLevel="0" collapsed="false">
      <c r="BS11036" s="96" t="n">
        <f aca="false">BR11036-2.5</f>
        <v>-2.5</v>
      </c>
    </row>
    <row r="11037" customFormat="false" ht="12" hidden="false" customHeight="false" outlineLevel="0" collapsed="false">
      <c r="BS11037" s="96" t="n">
        <f aca="false">BR11037-2.5</f>
        <v>-2.5</v>
      </c>
    </row>
    <row r="11038" customFormat="false" ht="12" hidden="false" customHeight="false" outlineLevel="0" collapsed="false">
      <c r="BS11038" s="96" t="n">
        <f aca="false">BR11038-2.5</f>
        <v>-2.5</v>
      </c>
    </row>
    <row r="11039" customFormat="false" ht="12" hidden="false" customHeight="false" outlineLevel="0" collapsed="false">
      <c r="BS11039" s="96" t="n">
        <f aca="false">BR11039-2.5</f>
        <v>-2.5</v>
      </c>
    </row>
    <row r="11040" customFormat="false" ht="12" hidden="false" customHeight="false" outlineLevel="0" collapsed="false">
      <c r="BS11040" s="96" t="n">
        <f aca="false">BR11040-2.5</f>
        <v>-2.5</v>
      </c>
    </row>
    <row r="11041" customFormat="false" ht="12" hidden="false" customHeight="false" outlineLevel="0" collapsed="false">
      <c r="BS11041" s="96" t="n">
        <f aca="false">BR11041-2.5</f>
        <v>-2.5</v>
      </c>
    </row>
    <row r="11042" customFormat="false" ht="12" hidden="false" customHeight="false" outlineLevel="0" collapsed="false">
      <c r="BS11042" s="96" t="n">
        <f aca="false">BR11042-2.5</f>
        <v>-2.5</v>
      </c>
    </row>
    <row r="11043" customFormat="false" ht="12" hidden="false" customHeight="false" outlineLevel="0" collapsed="false">
      <c r="BS11043" s="96" t="n">
        <f aca="false">BR11043-2.5</f>
        <v>-2.5</v>
      </c>
    </row>
    <row r="11044" customFormat="false" ht="12" hidden="false" customHeight="false" outlineLevel="0" collapsed="false">
      <c r="BS11044" s="96" t="n">
        <f aca="false">BR11044-2.5</f>
        <v>-2.5</v>
      </c>
    </row>
    <row r="11045" customFormat="false" ht="12" hidden="false" customHeight="false" outlineLevel="0" collapsed="false">
      <c r="BS11045" s="96" t="n">
        <f aca="false">BR11045-2.5</f>
        <v>-2.5</v>
      </c>
    </row>
    <row r="11046" customFormat="false" ht="12" hidden="false" customHeight="false" outlineLevel="0" collapsed="false">
      <c r="BS11046" s="96" t="n">
        <f aca="false">BR11046-2.5</f>
        <v>-2.5</v>
      </c>
    </row>
    <row r="11047" customFormat="false" ht="12" hidden="false" customHeight="false" outlineLevel="0" collapsed="false">
      <c r="BS11047" s="96" t="n">
        <f aca="false">BR11047-2.5</f>
        <v>-2.5</v>
      </c>
    </row>
    <row r="11048" customFormat="false" ht="12" hidden="false" customHeight="false" outlineLevel="0" collapsed="false">
      <c r="BS11048" s="96" t="n">
        <f aca="false">BR11048-2.5</f>
        <v>-2.5</v>
      </c>
    </row>
    <row r="11049" customFormat="false" ht="12" hidden="false" customHeight="false" outlineLevel="0" collapsed="false">
      <c r="BS11049" s="96" t="n">
        <f aca="false">BR11049-2.5</f>
        <v>-2.5</v>
      </c>
    </row>
    <row r="11050" customFormat="false" ht="12" hidden="false" customHeight="false" outlineLevel="0" collapsed="false">
      <c r="BS11050" s="96" t="n">
        <f aca="false">BR11050-2.5</f>
        <v>-2.5</v>
      </c>
    </row>
    <row r="11051" customFormat="false" ht="12" hidden="false" customHeight="false" outlineLevel="0" collapsed="false">
      <c r="BS11051" s="96" t="n">
        <f aca="false">BR11051-2.5</f>
        <v>-2.5</v>
      </c>
    </row>
    <row r="11052" customFormat="false" ht="12" hidden="false" customHeight="false" outlineLevel="0" collapsed="false">
      <c r="BS11052" s="96" t="n">
        <f aca="false">BR11052-2.5</f>
        <v>-2.5</v>
      </c>
    </row>
    <row r="11053" customFormat="false" ht="12" hidden="false" customHeight="false" outlineLevel="0" collapsed="false">
      <c r="BS11053" s="96" t="n">
        <f aca="false">BR11053-2.5</f>
        <v>-2.5</v>
      </c>
    </row>
    <row r="11054" customFormat="false" ht="12" hidden="false" customHeight="false" outlineLevel="0" collapsed="false">
      <c r="BS11054" s="96" t="n">
        <f aca="false">BR11054-2.5</f>
        <v>-2.5</v>
      </c>
    </row>
    <row r="11055" customFormat="false" ht="12" hidden="false" customHeight="false" outlineLevel="0" collapsed="false">
      <c r="BS11055" s="96" t="n">
        <f aca="false">BR11055-2.5</f>
        <v>-2.5</v>
      </c>
    </row>
    <row r="11056" customFormat="false" ht="12" hidden="false" customHeight="false" outlineLevel="0" collapsed="false">
      <c r="BS11056" s="96" t="n">
        <f aca="false">BR11056-2.5</f>
        <v>-2.5</v>
      </c>
    </row>
    <row r="11057" customFormat="false" ht="12" hidden="false" customHeight="false" outlineLevel="0" collapsed="false">
      <c r="BS11057" s="96" t="n">
        <f aca="false">BR11057-2.5</f>
        <v>-2.5</v>
      </c>
    </row>
    <row r="11058" customFormat="false" ht="12" hidden="false" customHeight="false" outlineLevel="0" collapsed="false">
      <c r="BS11058" s="96" t="n">
        <f aca="false">BR11058-2.5</f>
        <v>-2.5</v>
      </c>
    </row>
    <row r="11059" customFormat="false" ht="12" hidden="false" customHeight="false" outlineLevel="0" collapsed="false">
      <c r="BS11059" s="96" t="n">
        <f aca="false">BR11059-2.5</f>
        <v>-2.5</v>
      </c>
    </row>
    <row r="11060" customFormat="false" ht="12" hidden="false" customHeight="false" outlineLevel="0" collapsed="false">
      <c r="BS11060" s="96" t="n">
        <f aca="false">BR11060-2.5</f>
        <v>-2.5</v>
      </c>
    </row>
    <row r="11061" customFormat="false" ht="12" hidden="false" customHeight="false" outlineLevel="0" collapsed="false">
      <c r="BS11061" s="96" t="n">
        <f aca="false">BR11061-2.5</f>
        <v>-2.5</v>
      </c>
    </row>
    <row r="11062" customFormat="false" ht="12" hidden="false" customHeight="false" outlineLevel="0" collapsed="false">
      <c r="BS11062" s="96" t="n">
        <f aca="false">BR11062-2.5</f>
        <v>-2.5</v>
      </c>
    </row>
    <row r="11063" customFormat="false" ht="12" hidden="false" customHeight="false" outlineLevel="0" collapsed="false">
      <c r="BS11063" s="96" t="n">
        <f aca="false">BR11063-2.5</f>
        <v>-2.5</v>
      </c>
    </row>
    <row r="11064" customFormat="false" ht="12" hidden="false" customHeight="false" outlineLevel="0" collapsed="false">
      <c r="BS11064" s="96" t="n">
        <f aca="false">BR11064-2.5</f>
        <v>-2.5</v>
      </c>
    </row>
    <row r="11065" customFormat="false" ht="12" hidden="false" customHeight="false" outlineLevel="0" collapsed="false">
      <c r="BS11065" s="96" t="n">
        <f aca="false">BR11065-2.5</f>
        <v>-2.5</v>
      </c>
    </row>
    <row r="11066" customFormat="false" ht="12" hidden="false" customHeight="false" outlineLevel="0" collapsed="false">
      <c r="BS11066" s="96" t="n">
        <f aca="false">BR11066-2.5</f>
        <v>-2.5</v>
      </c>
    </row>
    <row r="11067" customFormat="false" ht="12" hidden="false" customHeight="false" outlineLevel="0" collapsed="false">
      <c r="BS11067" s="96" t="n">
        <f aca="false">BR11067-2.5</f>
        <v>-2.5</v>
      </c>
    </row>
    <row r="11068" customFormat="false" ht="12" hidden="false" customHeight="false" outlineLevel="0" collapsed="false">
      <c r="BS11068" s="96" t="n">
        <f aca="false">BR11068-2.5</f>
        <v>-2.5</v>
      </c>
    </row>
    <row r="11069" customFormat="false" ht="12" hidden="false" customHeight="false" outlineLevel="0" collapsed="false">
      <c r="BS11069" s="96" t="n">
        <f aca="false">BR11069-2.5</f>
        <v>-2.5</v>
      </c>
    </row>
    <row r="11070" customFormat="false" ht="12" hidden="false" customHeight="false" outlineLevel="0" collapsed="false">
      <c r="BS11070" s="96" t="n">
        <f aca="false">BR11070-2.5</f>
        <v>-2.5</v>
      </c>
    </row>
    <row r="11071" customFormat="false" ht="12" hidden="false" customHeight="false" outlineLevel="0" collapsed="false">
      <c r="BS11071" s="96" t="n">
        <f aca="false">BR11071-2.5</f>
        <v>-2.5</v>
      </c>
    </row>
    <row r="11072" customFormat="false" ht="12" hidden="false" customHeight="false" outlineLevel="0" collapsed="false">
      <c r="BS11072" s="96" t="n">
        <f aca="false">BR11072-2.5</f>
        <v>-2.5</v>
      </c>
    </row>
    <row r="11073" customFormat="false" ht="12" hidden="false" customHeight="false" outlineLevel="0" collapsed="false">
      <c r="BS11073" s="96" t="n">
        <f aca="false">BR11073-2.5</f>
        <v>-2.5</v>
      </c>
    </row>
    <row r="11074" customFormat="false" ht="12" hidden="false" customHeight="false" outlineLevel="0" collapsed="false">
      <c r="BS11074" s="96" t="n">
        <f aca="false">BR11074-2.5</f>
        <v>-2.5</v>
      </c>
    </row>
    <row r="11075" customFormat="false" ht="12" hidden="false" customHeight="false" outlineLevel="0" collapsed="false">
      <c r="BS11075" s="96" t="n">
        <f aca="false">BR11075-2.5</f>
        <v>-2.5</v>
      </c>
    </row>
    <row r="11076" customFormat="false" ht="12" hidden="false" customHeight="false" outlineLevel="0" collapsed="false">
      <c r="BS11076" s="96" t="n">
        <f aca="false">BR11076-2.5</f>
        <v>-2.5</v>
      </c>
    </row>
    <row r="11077" customFormat="false" ht="12" hidden="false" customHeight="false" outlineLevel="0" collapsed="false">
      <c r="BS11077" s="96" t="n">
        <f aca="false">BR11077-2.5</f>
        <v>-2.5</v>
      </c>
    </row>
    <row r="11078" customFormat="false" ht="12" hidden="false" customHeight="false" outlineLevel="0" collapsed="false">
      <c r="BS11078" s="96" t="n">
        <f aca="false">BR11078-2.5</f>
        <v>-2.5</v>
      </c>
    </row>
    <row r="11079" customFormat="false" ht="12" hidden="false" customHeight="false" outlineLevel="0" collapsed="false">
      <c r="BS11079" s="96" t="n">
        <f aca="false">BR11079-2.5</f>
        <v>-2.5</v>
      </c>
    </row>
    <row r="11080" customFormat="false" ht="12" hidden="false" customHeight="false" outlineLevel="0" collapsed="false">
      <c r="BS11080" s="96" t="n">
        <f aca="false">BR11080-2.5</f>
        <v>-2.5</v>
      </c>
    </row>
    <row r="11081" customFormat="false" ht="12" hidden="false" customHeight="false" outlineLevel="0" collapsed="false">
      <c r="BS11081" s="96" t="n">
        <f aca="false">BR11081-2.5</f>
        <v>-2.5</v>
      </c>
    </row>
    <row r="11082" customFormat="false" ht="12" hidden="false" customHeight="false" outlineLevel="0" collapsed="false">
      <c r="BS11082" s="96" t="n">
        <f aca="false">BR11082-2.5</f>
        <v>-2.5</v>
      </c>
    </row>
    <row r="11083" customFormat="false" ht="12" hidden="false" customHeight="false" outlineLevel="0" collapsed="false">
      <c r="BS11083" s="96" t="n">
        <f aca="false">BR11083-2.5</f>
        <v>-2.5</v>
      </c>
    </row>
    <row r="11084" customFormat="false" ht="12" hidden="false" customHeight="false" outlineLevel="0" collapsed="false">
      <c r="BS11084" s="96" t="n">
        <f aca="false">BR11084-2.5</f>
        <v>-2.5</v>
      </c>
    </row>
    <row r="11085" customFormat="false" ht="12" hidden="false" customHeight="false" outlineLevel="0" collapsed="false">
      <c r="BS11085" s="96" t="n">
        <f aca="false">BR11085-2.5</f>
        <v>-2.5</v>
      </c>
    </row>
    <row r="11086" customFormat="false" ht="12" hidden="false" customHeight="false" outlineLevel="0" collapsed="false">
      <c r="BS11086" s="96" t="n">
        <f aca="false">BR11086-2.5</f>
        <v>-2.5</v>
      </c>
    </row>
    <row r="11087" customFormat="false" ht="12" hidden="false" customHeight="false" outlineLevel="0" collapsed="false">
      <c r="BS11087" s="96" t="n">
        <f aca="false">BR11087-2.5</f>
        <v>-2.5</v>
      </c>
    </row>
    <row r="11088" customFormat="false" ht="12" hidden="false" customHeight="false" outlineLevel="0" collapsed="false">
      <c r="BS11088" s="96" t="n">
        <f aca="false">BR11088-2.5</f>
        <v>-2.5</v>
      </c>
    </row>
    <row r="11089" customFormat="false" ht="12" hidden="false" customHeight="false" outlineLevel="0" collapsed="false">
      <c r="BS11089" s="96" t="n">
        <f aca="false">BR11089-2.5</f>
        <v>-2.5</v>
      </c>
    </row>
    <row r="11090" customFormat="false" ht="12" hidden="false" customHeight="false" outlineLevel="0" collapsed="false">
      <c r="BS11090" s="96" t="n">
        <f aca="false">BR11090-2.5</f>
        <v>-2.5</v>
      </c>
    </row>
    <row r="11091" customFormat="false" ht="12" hidden="false" customHeight="false" outlineLevel="0" collapsed="false">
      <c r="BS11091" s="96" t="n">
        <f aca="false">BR11091-2.5</f>
        <v>-2.5</v>
      </c>
    </row>
    <row r="11092" customFormat="false" ht="12" hidden="false" customHeight="false" outlineLevel="0" collapsed="false">
      <c r="BS11092" s="96" t="n">
        <f aca="false">BR11092-2.5</f>
        <v>-2.5</v>
      </c>
    </row>
    <row r="11093" customFormat="false" ht="12" hidden="false" customHeight="false" outlineLevel="0" collapsed="false">
      <c r="BS11093" s="96" t="n">
        <f aca="false">BR11093-2.5</f>
        <v>-2.5</v>
      </c>
    </row>
    <row r="11094" customFormat="false" ht="12" hidden="false" customHeight="false" outlineLevel="0" collapsed="false">
      <c r="BS11094" s="96" t="n">
        <f aca="false">BR11094-2.5</f>
        <v>-2.5</v>
      </c>
    </row>
    <row r="11095" customFormat="false" ht="12" hidden="false" customHeight="false" outlineLevel="0" collapsed="false">
      <c r="BS11095" s="96" t="n">
        <f aca="false">BR11095-2.5</f>
        <v>-2.5</v>
      </c>
    </row>
    <row r="11096" customFormat="false" ht="12" hidden="false" customHeight="false" outlineLevel="0" collapsed="false">
      <c r="BS11096" s="96" t="n">
        <f aca="false">BR11096-2.5</f>
        <v>-2.5</v>
      </c>
    </row>
    <row r="11097" customFormat="false" ht="12" hidden="false" customHeight="false" outlineLevel="0" collapsed="false">
      <c r="BS11097" s="96" t="n">
        <f aca="false">BR11097-2.5</f>
        <v>-2.5</v>
      </c>
    </row>
    <row r="11098" customFormat="false" ht="12" hidden="false" customHeight="false" outlineLevel="0" collapsed="false">
      <c r="BS11098" s="96" t="n">
        <f aca="false">BR11098-2.5</f>
        <v>-2.5</v>
      </c>
    </row>
    <row r="11099" customFormat="false" ht="12" hidden="false" customHeight="false" outlineLevel="0" collapsed="false">
      <c r="BS11099" s="96" t="n">
        <f aca="false">BR11099-2.5</f>
        <v>-2.5</v>
      </c>
    </row>
    <row r="11100" customFormat="false" ht="12" hidden="false" customHeight="false" outlineLevel="0" collapsed="false">
      <c r="BS11100" s="96" t="n">
        <f aca="false">BR11100-2.5</f>
        <v>-2.5</v>
      </c>
    </row>
    <row r="11101" customFormat="false" ht="12" hidden="false" customHeight="false" outlineLevel="0" collapsed="false">
      <c r="BS11101" s="96" t="n">
        <f aca="false">BR11101-2.5</f>
        <v>-2.5</v>
      </c>
    </row>
    <row r="11102" customFormat="false" ht="12" hidden="false" customHeight="false" outlineLevel="0" collapsed="false">
      <c r="BS11102" s="96" t="n">
        <f aca="false">BR11102-2.5</f>
        <v>-2.5</v>
      </c>
    </row>
    <row r="11103" customFormat="false" ht="12" hidden="false" customHeight="false" outlineLevel="0" collapsed="false">
      <c r="BS11103" s="96" t="n">
        <f aca="false">BR11103-2.5</f>
        <v>-2.5</v>
      </c>
    </row>
    <row r="11104" customFormat="false" ht="12" hidden="false" customHeight="false" outlineLevel="0" collapsed="false">
      <c r="BS11104" s="96" t="n">
        <f aca="false">BR11104-2.5</f>
        <v>-2.5</v>
      </c>
    </row>
    <row r="11105" customFormat="false" ht="12" hidden="false" customHeight="false" outlineLevel="0" collapsed="false">
      <c r="BS11105" s="96" t="n">
        <f aca="false">BR11105-2.5</f>
        <v>-2.5</v>
      </c>
    </row>
    <row r="11106" customFormat="false" ht="12" hidden="false" customHeight="false" outlineLevel="0" collapsed="false">
      <c r="BS11106" s="96" t="n">
        <f aca="false">BR11106-2.5</f>
        <v>-2.5</v>
      </c>
    </row>
    <row r="11107" customFormat="false" ht="12" hidden="false" customHeight="false" outlineLevel="0" collapsed="false">
      <c r="BS11107" s="96" t="n">
        <f aca="false">BR11107-2.5</f>
        <v>-2.5</v>
      </c>
    </row>
    <row r="11108" customFormat="false" ht="12" hidden="false" customHeight="false" outlineLevel="0" collapsed="false">
      <c r="BS11108" s="96" t="n">
        <f aca="false">BR11108-2.5</f>
        <v>-2.5</v>
      </c>
    </row>
    <row r="11109" customFormat="false" ht="12" hidden="false" customHeight="false" outlineLevel="0" collapsed="false">
      <c r="BS11109" s="96" t="n">
        <f aca="false">BR11109-2.5</f>
        <v>-2.5</v>
      </c>
    </row>
    <row r="11110" customFormat="false" ht="12" hidden="false" customHeight="false" outlineLevel="0" collapsed="false">
      <c r="BS11110" s="96" t="n">
        <f aca="false">BR11110-2.5</f>
        <v>-2.5</v>
      </c>
    </row>
    <row r="11111" customFormat="false" ht="12" hidden="false" customHeight="false" outlineLevel="0" collapsed="false">
      <c r="BS11111" s="96" t="n">
        <f aca="false">BR11111-2.5</f>
        <v>-2.5</v>
      </c>
    </row>
    <row r="11112" customFormat="false" ht="12" hidden="false" customHeight="false" outlineLevel="0" collapsed="false">
      <c r="BS11112" s="96" t="n">
        <f aca="false">BR11112-2.5</f>
        <v>-2.5</v>
      </c>
    </row>
    <row r="11113" customFormat="false" ht="12" hidden="false" customHeight="false" outlineLevel="0" collapsed="false">
      <c r="BS11113" s="96" t="n">
        <f aca="false">BR11113-2.5</f>
        <v>-2.5</v>
      </c>
    </row>
    <row r="11114" customFormat="false" ht="12" hidden="false" customHeight="false" outlineLevel="0" collapsed="false">
      <c r="BS11114" s="96" t="n">
        <f aca="false">BR11114-2.5</f>
        <v>-2.5</v>
      </c>
    </row>
    <row r="11115" customFormat="false" ht="12" hidden="false" customHeight="false" outlineLevel="0" collapsed="false">
      <c r="BS11115" s="96" t="n">
        <f aca="false">BR11115-2.5</f>
        <v>-2.5</v>
      </c>
    </row>
    <row r="11116" customFormat="false" ht="12" hidden="false" customHeight="false" outlineLevel="0" collapsed="false">
      <c r="BS11116" s="96" t="n">
        <f aca="false">BR11116-2.5</f>
        <v>-2.5</v>
      </c>
    </row>
    <row r="11117" customFormat="false" ht="12" hidden="false" customHeight="false" outlineLevel="0" collapsed="false">
      <c r="BS11117" s="96" t="n">
        <f aca="false">BR11117-2.5</f>
        <v>-2.5</v>
      </c>
    </row>
    <row r="11118" customFormat="false" ht="12" hidden="false" customHeight="false" outlineLevel="0" collapsed="false">
      <c r="BS11118" s="96" t="n">
        <f aca="false">BR11118-2.5</f>
        <v>-2.5</v>
      </c>
    </row>
    <row r="11119" customFormat="false" ht="12" hidden="false" customHeight="false" outlineLevel="0" collapsed="false">
      <c r="BS11119" s="96" t="n">
        <f aca="false">BR11119-2.5</f>
        <v>-2.5</v>
      </c>
    </row>
    <row r="11120" customFormat="false" ht="12" hidden="false" customHeight="false" outlineLevel="0" collapsed="false">
      <c r="BS11120" s="96" t="n">
        <f aca="false">BR11120-2.5</f>
        <v>-2.5</v>
      </c>
    </row>
    <row r="11121" customFormat="false" ht="12" hidden="false" customHeight="false" outlineLevel="0" collapsed="false">
      <c r="BS11121" s="96" t="n">
        <f aca="false">BR11121-2.5</f>
        <v>-2.5</v>
      </c>
    </row>
    <row r="11122" customFormat="false" ht="12" hidden="false" customHeight="false" outlineLevel="0" collapsed="false">
      <c r="BS11122" s="96" t="n">
        <f aca="false">BR11122-2.5</f>
        <v>-2.5</v>
      </c>
    </row>
    <row r="11123" customFormat="false" ht="12" hidden="false" customHeight="false" outlineLevel="0" collapsed="false">
      <c r="BS11123" s="96" t="n">
        <f aca="false">BR11123-2.5</f>
        <v>-2.5</v>
      </c>
    </row>
    <row r="11124" customFormat="false" ht="12" hidden="false" customHeight="false" outlineLevel="0" collapsed="false">
      <c r="BS11124" s="96" t="n">
        <f aca="false">BR11124-2.5</f>
        <v>-2.5</v>
      </c>
    </row>
    <row r="11125" customFormat="false" ht="12" hidden="false" customHeight="false" outlineLevel="0" collapsed="false">
      <c r="BS11125" s="96" t="n">
        <f aca="false">BR11125-2.5</f>
        <v>-2.5</v>
      </c>
    </row>
    <row r="11126" customFormat="false" ht="12" hidden="false" customHeight="false" outlineLevel="0" collapsed="false">
      <c r="BS11126" s="96" t="n">
        <f aca="false">BR11126-2.5</f>
        <v>-2.5</v>
      </c>
    </row>
    <row r="11127" customFormat="false" ht="12" hidden="false" customHeight="false" outlineLevel="0" collapsed="false">
      <c r="BS11127" s="96" t="n">
        <f aca="false">BR11127-2.5</f>
        <v>-2.5</v>
      </c>
    </row>
    <row r="11128" customFormat="false" ht="12" hidden="false" customHeight="false" outlineLevel="0" collapsed="false">
      <c r="BS11128" s="96" t="n">
        <f aca="false">BR11128-2.5</f>
        <v>-2.5</v>
      </c>
    </row>
    <row r="11129" customFormat="false" ht="12" hidden="false" customHeight="false" outlineLevel="0" collapsed="false">
      <c r="BS11129" s="96" t="n">
        <f aca="false">BR11129-2.5</f>
        <v>-2.5</v>
      </c>
    </row>
    <row r="11130" customFormat="false" ht="12" hidden="false" customHeight="false" outlineLevel="0" collapsed="false">
      <c r="BS11130" s="96" t="n">
        <f aca="false">BR11130-2.5</f>
        <v>-2.5</v>
      </c>
    </row>
    <row r="11131" customFormat="false" ht="12" hidden="false" customHeight="false" outlineLevel="0" collapsed="false">
      <c r="BS11131" s="96" t="n">
        <f aca="false">BR11131-2.5</f>
        <v>-2.5</v>
      </c>
    </row>
    <row r="11132" customFormat="false" ht="12" hidden="false" customHeight="false" outlineLevel="0" collapsed="false">
      <c r="BS11132" s="96" t="n">
        <f aca="false">BR11132-2.5</f>
        <v>-2.5</v>
      </c>
    </row>
    <row r="11133" customFormat="false" ht="12" hidden="false" customHeight="false" outlineLevel="0" collapsed="false">
      <c r="BS11133" s="96" t="n">
        <f aca="false">BR11133-2.5</f>
        <v>-2.5</v>
      </c>
    </row>
    <row r="11134" customFormat="false" ht="12" hidden="false" customHeight="false" outlineLevel="0" collapsed="false">
      <c r="BS11134" s="96" t="n">
        <f aca="false">BR11134-2.5</f>
        <v>-2.5</v>
      </c>
    </row>
    <row r="11135" customFormat="false" ht="12" hidden="false" customHeight="false" outlineLevel="0" collapsed="false">
      <c r="BS11135" s="96" t="n">
        <f aca="false">BR11135-2.5</f>
        <v>-2.5</v>
      </c>
    </row>
    <row r="11136" customFormat="false" ht="12" hidden="false" customHeight="false" outlineLevel="0" collapsed="false">
      <c r="BS11136" s="96" t="n">
        <f aca="false">BR11136-2.5</f>
        <v>-2.5</v>
      </c>
    </row>
    <row r="11137" customFormat="false" ht="12" hidden="false" customHeight="false" outlineLevel="0" collapsed="false">
      <c r="BS11137" s="96" t="n">
        <f aca="false">BR11137-2.5</f>
        <v>-2.5</v>
      </c>
    </row>
    <row r="11138" customFormat="false" ht="12" hidden="false" customHeight="false" outlineLevel="0" collapsed="false">
      <c r="BS11138" s="96" t="n">
        <f aca="false">BR11138-2.5</f>
        <v>-2.5</v>
      </c>
    </row>
    <row r="11139" customFormat="false" ht="12" hidden="false" customHeight="false" outlineLevel="0" collapsed="false">
      <c r="BS11139" s="96" t="n">
        <f aca="false">BR11139-2.5</f>
        <v>-2.5</v>
      </c>
    </row>
    <row r="11140" customFormat="false" ht="12" hidden="false" customHeight="false" outlineLevel="0" collapsed="false">
      <c r="BS11140" s="96" t="n">
        <f aca="false">BR11140-2.5</f>
        <v>-2.5</v>
      </c>
    </row>
    <row r="11141" customFormat="false" ht="12" hidden="false" customHeight="false" outlineLevel="0" collapsed="false">
      <c r="BS11141" s="96" t="n">
        <f aca="false">BR11141-2.5</f>
        <v>-2.5</v>
      </c>
    </row>
    <row r="11142" customFormat="false" ht="12" hidden="false" customHeight="false" outlineLevel="0" collapsed="false">
      <c r="BS11142" s="96" t="n">
        <f aca="false">BR11142-2.5</f>
        <v>-2.5</v>
      </c>
    </row>
    <row r="11143" customFormat="false" ht="12" hidden="false" customHeight="false" outlineLevel="0" collapsed="false">
      <c r="BS11143" s="96" t="n">
        <f aca="false">BR11143-2.5</f>
        <v>-2.5</v>
      </c>
    </row>
    <row r="11144" customFormat="false" ht="12" hidden="false" customHeight="false" outlineLevel="0" collapsed="false">
      <c r="BS11144" s="96" t="n">
        <f aca="false">BR11144-2.5</f>
        <v>-2.5</v>
      </c>
    </row>
    <row r="11145" customFormat="false" ht="12" hidden="false" customHeight="false" outlineLevel="0" collapsed="false">
      <c r="BS11145" s="96" t="n">
        <f aca="false">BR11145-2.5</f>
        <v>-2.5</v>
      </c>
    </row>
    <row r="11146" customFormat="false" ht="12" hidden="false" customHeight="false" outlineLevel="0" collapsed="false">
      <c r="BS11146" s="96" t="n">
        <f aca="false">BR11146-2.5</f>
        <v>-2.5</v>
      </c>
    </row>
    <row r="11147" customFormat="false" ht="12" hidden="false" customHeight="false" outlineLevel="0" collapsed="false">
      <c r="BS11147" s="96" t="n">
        <f aca="false">BR11147-2.5</f>
        <v>-2.5</v>
      </c>
    </row>
    <row r="11148" customFormat="false" ht="12" hidden="false" customHeight="false" outlineLevel="0" collapsed="false">
      <c r="BS11148" s="96" t="n">
        <f aca="false">BR11148-2.5</f>
        <v>-2.5</v>
      </c>
    </row>
    <row r="11149" customFormat="false" ht="12" hidden="false" customHeight="false" outlineLevel="0" collapsed="false">
      <c r="BS11149" s="96" t="n">
        <f aca="false">BR11149-2.5</f>
        <v>-2.5</v>
      </c>
    </row>
    <row r="11150" customFormat="false" ht="12" hidden="false" customHeight="false" outlineLevel="0" collapsed="false">
      <c r="BS11150" s="96" t="n">
        <f aca="false">BR11150-2.5</f>
        <v>-2.5</v>
      </c>
    </row>
    <row r="11151" customFormat="false" ht="12" hidden="false" customHeight="false" outlineLevel="0" collapsed="false">
      <c r="BS11151" s="96" t="n">
        <f aca="false">BR11151-2.5</f>
        <v>-2.5</v>
      </c>
    </row>
    <row r="11152" customFormat="false" ht="12" hidden="false" customHeight="false" outlineLevel="0" collapsed="false">
      <c r="BS11152" s="96" t="n">
        <f aca="false">BR11152-2.5</f>
        <v>-2.5</v>
      </c>
    </row>
    <row r="11153" customFormat="false" ht="12" hidden="false" customHeight="false" outlineLevel="0" collapsed="false">
      <c r="BS11153" s="96" t="n">
        <f aca="false">BR11153-2.5</f>
        <v>-2.5</v>
      </c>
    </row>
    <row r="11154" customFormat="false" ht="12" hidden="false" customHeight="false" outlineLevel="0" collapsed="false">
      <c r="BS11154" s="96" t="n">
        <f aca="false">BR11154-2.5</f>
        <v>-2.5</v>
      </c>
    </row>
    <row r="11155" customFormat="false" ht="12" hidden="false" customHeight="false" outlineLevel="0" collapsed="false">
      <c r="BS11155" s="96" t="n">
        <f aca="false">BR11155-2.5</f>
        <v>-2.5</v>
      </c>
    </row>
    <row r="11156" customFormat="false" ht="12" hidden="false" customHeight="false" outlineLevel="0" collapsed="false">
      <c r="BS11156" s="96" t="n">
        <f aca="false">BR11156-2.5</f>
        <v>-2.5</v>
      </c>
    </row>
    <row r="11157" customFormat="false" ht="12" hidden="false" customHeight="false" outlineLevel="0" collapsed="false">
      <c r="BS11157" s="96" t="n">
        <f aca="false">BR11157-2.5</f>
        <v>-2.5</v>
      </c>
    </row>
    <row r="11158" customFormat="false" ht="12" hidden="false" customHeight="false" outlineLevel="0" collapsed="false">
      <c r="BS11158" s="96" t="n">
        <f aca="false">BR11158-2.5</f>
        <v>-2.5</v>
      </c>
    </row>
    <row r="11159" customFormat="false" ht="12" hidden="false" customHeight="false" outlineLevel="0" collapsed="false">
      <c r="BS11159" s="96" t="n">
        <f aca="false">BR11159-2.5</f>
        <v>-2.5</v>
      </c>
    </row>
    <row r="11160" customFormat="false" ht="12" hidden="false" customHeight="false" outlineLevel="0" collapsed="false">
      <c r="BS11160" s="96" t="n">
        <f aca="false">BR11160-2.5</f>
        <v>-2.5</v>
      </c>
    </row>
    <row r="11161" customFormat="false" ht="12" hidden="false" customHeight="false" outlineLevel="0" collapsed="false">
      <c r="BS11161" s="96" t="n">
        <f aca="false">BR11161-2.5</f>
        <v>-2.5</v>
      </c>
    </row>
    <row r="11162" customFormat="false" ht="12" hidden="false" customHeight="false" outlineLevel="0" collapsed="false">
      <c r="BS11162" s="96" t="n">
        <f aca="false">BR11162-2.5</f>
        <v>-2.5</v>
      </c>
    </row>
    <row r="11163" customFormat="false" ht="12" hidden="false" customHeight="false" outlineLevel="0" collapsed="false">
      <c r="BS11163" s="96" t="n">
        <f aca="false">BR11163-2.5</f>
        <v>-2.5</v>
      </c>
    </row>
    <row r="11164" customFormat="false" ht="12" hidden="false" customHeight="false" outlineLevel="0" collapsed="false">
      <c r="BS11164" s="96" t="n">
        <f aca="false">BR11164-2.5</f>
        <v>-2.5</v>
      </c>
    </row>
    <row r="11165" customFormat="false" ht="12" hidden="false" customHeight="false" outlineLevel="0" collapsed="false">
      <c r="BS11165" s="96" t="n">
        <f aca="false">BR11165-2.5</f>
        <v>-2.5</v>
      </c>
    </row>
    <row r="11166" customFormat="false" ht="12" hidden="false" customHeight="false" outlineLevel="0" collapsed="false">
      <c r="BS11166" s="96" t="n">
        <f aca="false">BR11166-2.5</f>
        <v>-2.5</v>
      </c>
    </row>
    <row r="11167" customFormat="false" ht="12" hidden="false" customHeight="false" outlineLevel="0" collapsed="false">
      <c r="BS11167" s="96" t="n">
        <f aca="false">BR11167-2.5</f>
        <v>-2.5</v>
      </c>
    </row>
    <row r="11168" customFormat="false" ht="12" hidden="false" customHeight="false" outlineLevel="0" collapsed="false">
      <c r="BS11168" s="96" t="n">
        <f aca="false">BR11168-2.5</f>
        <v>-2.5</v>
      </c>
    </row>
    <row r="11169" customFormat="false" ht="12" hidden="false" customHeight="false" outlineLevel="0" collapsed="false">
      <c r="BS11169" s="96" t="n">
        <f aca="false">BR11169-2.5</f>
        <v>-2.5</v>
      </c>
    </row>
    <row r="11170" customFormat="false" ht="12" hidden="false" customHeight="false" outlineLevel="0" collapsed="false">
      <c r="BS11170" s="96" t="n">
        <f aca="false">BR11170-2.5</f>
        <v>-2.5</v>
      </c>
    </row>
    <row r="11171" customFormat="false" ht="12" hidden="false" customHeight="false" outlineLevel="0" collapsed="false">
      <c r="BS11171" s="96" t="n">
        <f aca="false">BR11171-2.5</f>
        <v>-2.5</v>
      </c>
    </row>
    <row r="11172" customFormat="false" ht="12" hidden="false" customHeight="false" outlineLevel="0" collapsed="false">
      <c r="BS11172" s="96" t="n">
        <f aca="false">BR11172-2.5</f>
        <v>-2.5</v>
      </c>
    </row>
    <row r="11173" customFormat="false" ht="12" hidden="false" customHeight="false" outlineLevel="0" collapsed="false">
      <c r="BS11173" s="96" t="n">
        <f aca="false">BR11173-2.5</f>
        <v>-2.5</v>
      </c>
    </row>
    <row r="11174" customFormat="false" ht="12" hidden="false" customHeight="false" outlineLevel="0" collapsed="false">
      <c r="BS11174" s="96" t="n">
        <f aca="false">BR11174-2.5</f>
        <v>-2.5</v>
      </c>
    </row>
    <row r="11175" customFormat="false" ht="12" hidden="false" customHeight="false" outlineLevel="0" collapsed="false">
      <c r="BS11175" s="96" t="n">
        <f aca="false">BR11175-2.5</f>
        <v>-2.5</v>
      </c>
    </row>
    <row r="11176" customFormat="false" ht="12" hidden="false" customHeight="false" outlineLevel="0" collapsed="false">
      <c r="BS11176" s="96" t="n">
        <f aca="false">BR11176-2.5</f>
        <v>-2.5</v>
      </c>
    </row>
    <row r="11177" customFormat="false" ht="12" hidden="false" customHeight="false" outlineLevel="0" collapsed="false">
      <c r="BS11177" s="96" t="n">
        <f aca="false">BR11177-2.5</f>
        <v>-2.5</v>
      </c>
    </row>
    <row r="11178" customFormat="false" ht="12" hidden="false" customHeight="false" outlineLevel="0" collapsed="false">
      <c r="BS11178" s="96" t="n">
        <f aca="false">BR11178-2.5</f>
        <v>-2.5</v>
      </c>
    </row>
    <row r="11179" customFormat="false" ht="12" hidden="false" customHeight="false" outlineLevel="0" collapsed="false">
      <c r="BS11179" s="96" t="n">
        <f aca="false">BR11179-2.5</f>
        <v>-2.5</v>
      </c>
    </row>
    <row r="11180" customFormat="false" ht="12" hidden="false" customHeight="false" outlineLevel="0" collapsed="false">
      <c r="BS11180" s="96" t="n">
        <f aca="false">BR11180-2.5</f>
        <v>-2.5</v>
      </c>
    </row>
    <row r="11181" customFormat="false" ht="12" hidden="false" customHeight="false" outlineLevel="0" collapsed="false">
      <c r="BS11181" s="96" t="n">
        <f aca="false">BR11181-2.5</f>
        <v>-2.5</v>
      </c>
    </row>
    <row r="11182" customFormat="false" ht="12" hidden="false" customHeight="false" outlineLevel="0" collapsed="false">
      <c r="BS11182" s="96" t="n">
        <f aca="false">BR11182-2.5</f>
        <v>-2.5</v>
      </c>
    </row>
    <row r="11183" customFormat="false" ht="12" hidden="false" customHeight="false" outlineLevel="0" collapsed="false">
      <c r="BS11183" s="96" t="n">
        <f aca="false">BR11183-2.5</f>
        <v>-2.5</v>
      </c>
    </row>
    <row r="11184" customFormat="false" ht="12" hidden="false" customHeight="false" outlineLevel="0" collapsed="false">
      <c r="BS11184" s="96" t="n">
        <f aca="false">BR11184-2.5</f>
        <v>-2.5</v>
      </c>
    </row>
    <row r="11185" customFormat="false" ht="12" hidden="false" customHeight="false" outlineLevel="0" collapsed="false">
      <c r="BS11185" s="96" t="n">
        <f aca="false">BR11185-2.5</f>
        <v>-2.5</v>
      </c>
    </row>
    <row r="11186" customFormat="false" ht="12" hidden="false" customHeight="false" outlineLevel="0" collapsed="false">
      <c r="BS11186" s="96" t="n">
        <f aca="false">BR11186-2.5</f>
        <v>-2.5</v>
      </c>
    </row>
    <row r="11187" customFormat="false" ht="12" hidden="false" customHeight="false" outlineLevel="0" collapsed="false">
      <c r="BS11187" s="96" t="n">
        <f aca="false">BR11187-2.5</f>
        <v>-2.5</v>
      </c>
    </row>
    <row r="11188" customFormat="false" ht="12" hidden="false" customHeight="false" outlineLevel="0" collapsed="false">
      <c r="BS11188" s="96" t="n">
        <f aca="false">BR11188-2.5</f>
        <v>-2.5</v>
      </c>
    </row>
    <row r="11189" customFormat="false" ht="12" hidden="false" customHeight="false" outlineLevel="0" collapsed="false">
      <c r="BS11189" s="96" t="n">
        <f aca="false">BR11189-2.5</f>
        <v>-2.5</v>
      </c>
    </row>
    <row r="11190" customFormat="false" ht="12" hidden="false" customHeight="false" outlineLevel="0" collapsed="false">
      <c r="BS11190" s="96" t="n">
        <f aca="false">BR11190-2.5</f>
        <v>-2.5</v>
      </c>
    </row>
    <row r="11191" customFormat="false" ht="12" hidden="false" customHeight="false" outlineLevel="0" collapsed="false">
      <c r="BS11191" s="96" t="n">
        <f aca="false">BR11191-2.5</f>
        <v>-2.5</v>
      </c>
    </row>
    <row r="11192" customFormat="false" ht="12" hidden="false" customHeight="false" outlineLevel="0" collapsed="false">
      <c r="BS11192" s="96" t="n">
        <f aca="false">BR11192-2.5</f>
        <v>-2.5</v>
      </c>
    </row>
    <row r="11193" customFormat="false" ht="12" hidden="false" customHeight="false" outlineLevel="0" collapsed="false">
      <c r="BS11193" s="96" t="n">
        <f aca="false">BR11193-2.5</f>
        <v>-2.5</v>
      </c>
    </row>
    <row r="11194" customFormat="false" ht="12" hidden="false" customHeight="false" outlineLevel="0" collapsed="false">
      <c r="BS11194" s="96" t="n">
        <f aca="false">BR11194-2.5</f>
        <v>-2.5</v>
      </c>
    </row>
    <row r="11195" customFormat="false" ht="12" hidden="false" customHeight="false" outlineLevel="0" collapsed="false">
      <c r="BS11195" s="96" t="n">
        <f aca="false">BR11195-2.5</f>
        <v>-2.5</v>
      </c>
    </row>
    <row r="11196" customFormat="false" ht="12" hidden="false" customHeight="false" outlineLevel="0" collapsed="false">
      <c r="BS11196" s="96" t="n">
        <f aca="false">BR11196-2.5</f>
        <v>-2.5</v>
      </c>
    </row>
    <row r="11197" customFormat="false" ht="12" hidden="false" customHeight="false" outlineLevel="0" collapsed="false">
      <c r="BS11197" s="96" t="n">
        <f aca="false">BR11197-2.5</f>
        <v>-2.5</v>
      </c>
    </row>
    <row r="11198" customFormat="false" ht="12" hidden="false" customHeight="false" outlineLevel="0" collapsed="false">
      <c r="BS11198" s="96" t="n">
        <f aca="false">BR11198-2.5</f>
        <v>-2.5</v>
      </c>
    </row>
    <row r="11199" customFormat="false" ht="12" hidden="false" customHeight="false" outlineLevel="0" collapsed="false">
      <c r="BS11199" s="96" t="n">
        <f aca="false">BR11199-2.5</f>
        <v>-2.5</v>
      </c>
    </row>
    <row r="11200" customFormat="false" ht="12" hidden="false" customHeight="false" outlineLevel="0" collapsed="false">
      <c r="BS11200" s="96" t="n">
        <f aca="false">BR11200-2.5</f>
        <v>-2.5</v>
      </c>
    </row>
    <row r="11201" customFormat="false" ht="12" hidden="false" customHeight="false" outlineLevel="0" collapsed="false">
      <c r="BS11201" s="96" t="n">
        <f aca="false">BR11201-2.5</f>
        <v>-2.5</v>
      </c>
    </row>
    <row r="11202" customFormat="false" ht="12" hidden="false" customHeight="false" outlineLevel="0" collapsed="false">
      <c r="BS11202" s="96" t="n">
        <f aca="false">BR11202-2.5</f>
        <v>-2.5</v>
      </c>
    </row>
    <row r="11203" customFormat="false" ht="12" hidden="false" customHeight="false" outlineLevel="0" collapsed="false">
      <c r="BS11203" s="96" t="n">
        <f aca="false">BR11203-2.5</f>
        <v>-2.5</v>
      </c>
    </row>
    <row r="11204" customFormat="false" ht="12" hidden="false" customHeight="false" outlineLevel="0" collapsed="false">
      <c r="BS11204" s="96" t="n">
        <f aca="false">BR11204-2.5</f>
        <v>-2.5</v>
      </c>
    </row>
    <row r="11205" customFormat="false" ht="12" hidden="false" customHeight="false" outlineLevel="0" collapsed="false">
      <c r="BS11205" s="96" t="n">
        <f aca="false">BR11205-2.5</f>
        <v>-2.5</v>
      </c>
    </row>
    <row r="11206" customFormat="false" ht="12" hidden="false" customHeight="false" outlineLevel="0" collapsed="false">
      <c r="BS11206" s="96" t="n">
        <f aca="false">BR11206-2.5</f>
        <v>-2.5</v>
      </c>
    </row>
    <row r="11207" customFormat="false" ht="12" hidden="false" customHeight="false" outlineLevel="0" collapsed="false">
      <c r="BS11207" s="96" t="n">
        <f aca="false">BR11207-2.5</f>
        <v>-2.5</v>
      </c>
    </row>
    <row r="11208" customFormat="false" ht="12" hidden="false" customHeight="false" outlineLevel="0" collapsed="false">
      <c r="BS11208" s="96" t="n">
        <f aca="false">BR11208-2.5</f>
        <v>-2.5</v>
      </c>
    </row>
    <row r="11209" customFormat="false" ht="12" hidden="false" customHeight="false" outlineLevel="0" collapsed="false">
      <c r="BS11209" s="96" t="n">
        <f aca="false">BR11209-2.5</f>
        <v>-2.5</v>
      </c>
    </row>
    <row r="11210" customFormat="false" ht="12" hidden="false" customHeight="false" outlineLevel="0" collapsed="false">
      <c r="BS11210" s="96" t="n">
        <f aca="false">BR11210-2.5</f>
        <v>-2.5</v>
      </c>
    </row>
    <row r="11211" customFormat="false" ht="12" hidden="false" customHeight="false" outlineLevel="0" collapsed="false">
      <c r="BS11211" s="96" t="n">
        <f aca="false">BR11211-2.5</f>
        <v>-2.5</v>
      </c>
    </row>
    <row r="11212" customFormat="false" ht="12" hidden="false" customHeight="false" outlineLevel="0" collapsed="false">
      <c r="BS11212" s="96" t="n">
        <f aca="false">BR11212-2.5</f>
        <v>-2.5</v>
      </c>
    </row>
    <row r="11213" customFormat="false" ht="12" hidden="false" customHeight="false" outlineLevel="0" collapsed="false">
      <c r="BS11213" s="96" t="n">
        <f aca="false">BR11213-2.5</f>
        <v>-2.5</v>
      </c>
    </row>
    <row r="11214" customFormat="false" ht="12" hidden="false" customHeight="false" outlineLevel="0" collapsed="false">
      <c r="BS11214" s="96" t="n">
        <f aca="false">BR11214-2.5</f>
        <v>-2.5</v>
      </c>
    </row>
    <row r="11215" customFormat="false" ht="12" hidden="false" customHeight="false" outlineLevel="0" collapsed="false">
      <c r="BS11215" s="96" t="n">
        <f aca="false">BR11215-2.5</f>
        <v>-2.5</v>
      </c>
    </row>
    <row r="11216" customFormat="false" ht="12" hidden="false" customHeight="false" outlineLevel="0" collapsed="false">
      <c r="BS11216" s="96" t="n">
        <f aca="false">BR11216-2.5</f>
        <v>-2.5</v>
      </c>
    </row>
    <row r="11217" customFormat="false" ht="12" hidden="false" customHeight="false" outlineLevel="0" collapsed="false">
      <c r="BS11217" s="96" t="n">
        <f aca="false">BR11217-2.5</f>
        <v>-2.5</v>
      </c>
    </row>
    <row r="11218" customFormat="false" ht="12" hidden="false" customHeight="false" outlineLevel="0" collapsed="false">
      <c r="BS11218" s="96" t="n">
        <f aca="false">BR11218-2.5</f>
        <v>-2.5</v>
      </c>
    </row>
    <row r="11219" customFormat="false" ht="12" hidden="false" customHeight="false" outlineLevel="0" collapsed="false">
      <c r="BS11219" s="96" t="n">
        <f aca="false">BR11219-2.5</f>
        <v>-2.5</v>
      </c>
    </row>
    <row r="11220" customFormat="false" ht="12" hidden="false" customHeight="false" outlineLevel="0" collapsed="false">
      <c r="BS11220" s="96" t="n">
        <f aca="false">BR11220-2.5</f>
        <v>-2.5</v>
      </c>
    </row>
    <row r="11221" customFormat="false" ht="12" hidden="false" customHeight="false" outlineLevel="0" collapsed="false">
      <c r="BS11221" s="96" t="n">
        <f aca="false">BR11221-2.5</f>
        <v>-2.5</v>
      </c>
    </row>
    <row r="11222" customFormat="false" ht="12" hidden="false" customHeight="false" outlineLevel="0" collapsed="false">
      <c r="BS11222" s="96" t="n">
        <f aca="false">BR11222-2.5</f>
        <v>-2.5</v>
      </c>
    </row>
    <row r="11223" customFormat="false" ht="12" hidden="false" customHeight="false" outlineLevel="0" collapsed="false">
      <c r="BS11223" s="96" t="n">
        <f aca="false">BR11223-2.5</f>
        <v>-2.5</v>
      </c>
    </row>
    <row r="11224" customFormat="false" ht="12" hidden="false" customHeight="false" outlineLevel="0" collapsed="false">
      <c r="BS11224" s="96" t="n">
        <f aca="false">BR11224-2.5</f>
        <v>-2.5</v>
      </c>
    </row>
    <row r="11225" customFormat="false" ht="12" hidden="false" customHeight="false" outlineLevel="0" collapsed="false">
      <c r="BS11225" s="96" t="n">
        <f aca="false">BR11225-2.5</f>
        <v>-2.5</v>
      </c>
    </row>
    <row r="11226" customFormat="false" ht="12" hidden="false" customHeight="false" outlineLevel="0" collapsed="false">
      <c r="BS11226" s="96" t="n">
        <f aca="false">BR11226-2.5</f>
        <v>-2.5</v>
      </c>
    </row>
    <row r="11227" customFormat="false" ht="12" hidden="false" customHeight="false" outlineLevel="0" collapsed="false">
      <c r="BS11227" s="96" t="n">
        <f aca="false">BR11227-2.5</f>
        <v>-2.5</v>
      </c>
    </row>
    <row r="11228" customFormat="false" ht="12" hidden="false" customHeight="false" outlineLevel="0" collapsed="false">
      <c r="BS11228" s="96" t="n">
        <f aca="false">BR11228-2.5</f>
        <v>-2.5</v>
      </c>
    </row>
    <row r="11229" customFormat="false" ht="12" hidden="false" customHeight="false" outlineLevel="0" collapsed="false">
      <c r="BS11229" s="96" t="n">
        <f aca="false">BR11229-2.5</f>
        <v>-2.5</v>
      </c>
    </row>
    <row r="11230" customFormat="false" ht="12" hidden="false" customHeight="false" outlineLevel="0" collapsed="false">
      <c r="BS11230" s="96" t="n">
        <f aca="false">BR11230-2.5</f>
        <v>-2.5</v>
      </c>
    </row>
    <row r="11231" customFormat="false" ht="12" hidden="false" customHeight="false" outlineLevel="0" collapsed="false">
      <c r="BS11231" s="96" t="n">
        <f aca="false">BR11231-2.5</f>
        <v>-2.5</v>
      </c>
    </row>
    <row r="11232" customFormat="false" ht="12" hidden="false" customHeight="false" outlineLevel="0" collapsed="false">
      <c r="BS11232" s="96" t="n">
        <f aca="false">BR11232-2.5</f>
        <v>-2.5</v>
      </c>
    </row>
    <row r="11233" customFormat="false" ht="12" hidden="false" customHeight="false" outlineLevel="0" collapsed="false">
      <c r="BS11233" s="96" t="n">
        <f aca="false">BR11233-2.5</f>
        <v>-2.5</v>
      </c>
    </row>
    <row r="11234" customFormat="false" ht="12" hidden="false" customHeight="false" outlineLevel="0" collapsed="false">
      <c r="BS11234" s="96" t="n">
        <f aca="false">BR11234-2.5</f>
        <v>-2.5</v>
      </c>
    </row>
    <row r="11235" customFormat="false" ht="12" hidden="false" customHeight="false" outlineLevel="0" collapsed="false">
      <c r="BS11235" s="96" t="n">
        <f aca="false">BR11235-2.5</f>
        <v>-2.5</v>
      </c>
    </row>
    <row r="11236" customFormat="false" ht="12" hidden="false" customHeight="false" outlineLevel="0" collapsed="false">
      <c r="BS11236" s="96" t="n">
        <f aca="false">BR11236-2.5</f>
        <v>-2.5</v>
      </c>
    </row>
    <row r="11237" customFormat="false" ht="12" hidden="false" customHeight="false" outlineLevel="0" collapsed="false">
      <c r="BS11237" s="96" t="n">
        <f aca="false">BR11237-2.5</f>
        <v>-2.5</v>
      </c>
    </row>
    <row r="11238" customFormat="false" ht="12" hidden="false" customHeight="false" outlineLevel="0" collapsed="false">
      <c r="BS11238" s="96" t="n">
        <f aca="false">BR11238-2.5</f>
        <v>-2.5</v>
      </c>
    </row>
    <row r="11239" customFormat="false" ht="12" hidden="false" customHeight="false" outlineLevel="0" collapsed="false">
      <c r="BS11239" s="96" t="n">
        <f aca="false">BR11239-2.5</f>
        <v>-2.5</v>
      </c>
    </row>
    <row r="11240" customFormat="false" ht="12" hidden="false" customHeight="false" outlineLevel="0" collapsed="false">
      <c r="BS11240" s="96" t="n">
        <f aca="false">BR11240-2.5</f>
        <v>-2.5</v>
      </c>
    </row>
    <row r="11241" customFormat="false" ht="12" hidden="false" customHeight="false" outlineLevel="0" collapsed="false">
      <c r="BS11241" s="96" t="n">
        <f aca="false">BR11241-2.5</f>
        <v>-2.5</v>
      </c>
    </row>
    <row r="11242" customFormat="false" ht="12" hidden="false" customHeight="false" outlineLevel="0" collapsed="false">
      <c r="BS11242" s="96" t="n">
        <f aca="false">BR11242-2.5</f>
        <v>-2.5</v>
      </c>
    </row>
    <row r="11243" customFormat="false" ht="12" hidden="false" customHeight="false" outlineLevel="0" collapsed="false">
      <c r="BS11243" s="96" t="n">
        <f aca="false">BR11243-2.5</f>
        <v>-2.5</v>
      </c>
    </row>
    <row r="11244" customFormat="false" ht="12" hidden="false" customHeight="false" outlineLevel="0" collapsed="false">
      <c r="BS11244" s="96" t="n">
        <f aca="false">BR11244-2.5</f>
        <v>-2.5</v>
      </c>
    </row>
    <row r="11245" customFormat="false" ht="12" hidden="false" customHeight="false" outlineLevel="0" collapsed="false">
      <c r="BS11245" s="96" t="n">
        <f aca="false">BR11245-2.5</f>
        <v>-2.5</v>
      </c>
    </row>
    <row r="11246" customFormat="false" ht="12" hidden="false" customHeight="false" outlineLevel="0" collapsed="false">
      <c r="BS11246" s="96" t="n">
        <f aca="false">BR11246-2.5</f>
        <v>-2.5</v>
      </c>
    </row>
    <row r="11247" customFormat="false" ht="12" hidden="false" customHeight="false" outlineLevel="0" collapsed="false">
      <c r="BS11247" s="96" t="n">
        <f aca="false">BR11247-2.5</f>
        <v>-2.5</v>
      </c>
    </row>
    <row r="11248" customFormat="false" ht="12" hidden="false" customHeight="false" outlineLevel="0" collapsed="false">
      <c r="BS11248" s="96" t="n">
        <f aca="false">BR11248-2.5</f>
        <v>-2.5</v>
      </c>
    </row>
    <row r="11249" customFormat="false" ht="12" hidden="false" customHeight="false" outlineLevel="0" collapsed="false">
      <c r="BS11249" s="96" t="n">
        <f aca="false">BR11249-2.5</f>
        <v>-2.5</v>
      </c>
    </row>
    <row r="11250" customFormat="false" ht="12" hidden="false" customHeight="false" outlineLevel="0" collapsed="false">
      <c r="BS11250" s="96" t="n">
        <f aca="false">BR11250-2.5</f>
        <v>-2.5</v>
      </c>
    </row>
    <row r="11251" customFormat="false" ht="12" hidden="false" customHeight="false" outlineLevel="0" collapsed="false">
      <c r="BS11251" s="96" t="n">
        <f aca="false">BR11251-2.5</f>
        <v>-2.5</v>
      </c>
    </row>
    <row r="11252" customFormat="false" ht="12" hidden="false" customHeight="false" outlineLevel="0" collapsed="false">
      <c r="BS11252" s="96" t="n">
        <f aca="false">BR11252-2.5</f>
        <v>-2.5</v>
      </c>
    </row>
    <row r="11253" customFormat="false" ht="12" hidden="false" customHeight="false" outlineLevel="0" collapsed="false">
      <c r="BS11253" s="96" t="n">
        <f aca="false">BR11253-2.5</f>
        <v>-2.5</v>
      </c>
    </row>
    <row r="11254" customFormat="false" ht="12" hidden="false" customHeight="false" outlineLevel="0" collapsed="false">
      <c r="BS11254" s="96" t="n">
        <f aca="false">BR11254-2.5</f>
        <v>-2.5</v>
      </c>
    </row>
    <row r="11255" customFormat="false" ht="12" hidden="false" customHeight="false" outlineLevel="0" collapsed="false">
      <c r="BS11255" s="96" t="n">
        <f aca="false">BR11255-2.5</f>
        <v>-2.5</v>
      </c>
    </row>
    <row r="11256" customFormat="false" ht="12" hidden="false" customHeight="false" outlineLevel="0" collapsed="false">
      <c r="BS11256" s="96" t="n">
        <f aca="false">BR11256-2.5</f>
        <v>-2.5</v>
      </c>
    </row>
    <row r="11257" customFormat="false" ht="12" hidden="false" customHeight="false" outlineLevel="0" collapsed="false">
      <c r="BS11257" s="96" t="n">
        <f aca="false">BR11257-2.5</f>
        <v>-2.5</v>
      </c>
    </row>
    <row r="11258" customFormat="false" ht="12" hidden="false" customHeight="false" outlineLevel="0" collapsed="false">
      <c r="BS11258" s="96" t="n">
        <f aca="false">BR11258-2.5</f>
        <v>-2.5</v>
      </c>
    </row>
    <row r="11259" customFormat="false" ht="12" hidden="false" customHeight="false" outlineLevel="0" collapsed="false">
      <c r="BS11259" s="96" t="n">
        <f aca="false">BR11259-2.5</f>
        <v>-2.5</v>
      </c>
    </row>
    <row r="11260" customFormat="false" ht="12" hidden="false" customHeight="false" outlineLevel="0" collapsed="false">
      <c r="BS11260" s="96" t="n">
        <f aca="false">BR11260-2.5</f>
        <v>-2.5</v>
      </c>
    </row>
    <row r="11261" customFormat="false" ht="12" hidden="false" customHeight="false" outlineLevel="0" collapsed="false">
      <c r="BS11261" s="96" t="n">
        <f aca="false">BR11261-2.5</f>
        <v>-2.5</v>
      </c>
    </row>
    <row r="11262" customFormat="false" ht="12" hidden="false" customHeight="false" outlineLevel="0" collapsed="false">
      <c r="BS11262" s="96" t="n">
        <f aca="false">BR11262-2.5</f>
        <v>-2.5</v>
      </c>
    </row>
    <row r="11263" customFormat="false" ht="12" hidden="false" customHeight="false" outlineLevel="0" collapsed="false">
      <c r="BS11263" s="96" t="n">
        <f aca="false">BR11263-2.5</f>
        <v>-2.5</v>
      </c>
    </row>
    <row r="11264" customFormat="false" ht="12" hidden="false" customHeight="false" outlineLevel="0" collapsed="false">
      <c r="BS11264" s="96" t="n">
        <f aca="false">BR11264-2.5</f>
        <v>-2.5</v>
      </c>
    </row>
    <row r="11265" customFormat="false" ht="12" hidden="false" customHeight="false" outlineLevel="0" collapsed="false">
      <c r="BS11265" s="96" t="n">
        <f aca="false">BR11265-2.5</f>
        <v>-2.5</v>
      </c>
    </row>
    <row r="11266" customFormat="false" ht="12" hidden="false" customHeight="false" outlineLevel="0" collapsed="false">
      <c r="BS11266" s="96" t="n">
        <f aca="false">BR11266-2.5</f>
        <v>-2.5</v>
      </c>
    </row>
    <row r="11267" customFormat="false" ht="12" hidden="false" customHeight="false" outlineLevel="0" collapsed="false">
      <c r="BS11267" s="96" t="n">
        <f aca="false">BR11267-2.5</f>
        <v>-2.5</v>
      </c>
    </row>
    <row r="11268" customFormat="false" ht="12" hidden="false" customHeight="false" outlineLevel="0" collapsed="false">
      <c r="BS11268" s="96" t="n">
        <f aca="false">BR11268-2.5</f>
        <v>-2.5</v>
      </c>
    </row>
    <row r="11269" customFormat="false" ht="12" hidden="false" customHeight="false" outlineLevel="0" collapsed="false">
      <c r="BS11269" s="96" t="n">
        <f aca="false">BR11269-2.5</f>
        <v>-2.5</v>
      </c>
    </row>
    <row r="11270" customFormat="false" ht="12" hidden="false" customHeight="false" outlineLevel="0" collapsed="false">
      <c r="BS11270" s="96" t="n">
        <f aca="false">BR11270-2.5</f>
        <v>-2.5</v>
      </c>
    </row>
    <row r="11271" customFormat="false" ht="12" hidden="false" customHeight="false" outlineLevel="0" collapsed="false">
      <c r="BS11271" s="96" t="n">
        <f aca="false">BR11271-2.5</f>
        <v>-2.5</v>
      </c>
    </row>
    <row r="11272" customFormat="false" ht="12" hidden="false" customHeight="false" outlineLevel="0" collapsed="false">
      <c r="BS11272" s="96" t="n">
        <f aca="false">BR11272-2.5</f>
        <v>-2.5</v>
      </c>
    </row>
    <row r="11273" customFormat="false" ht="12" hidden="false" customHeight="false" outlineLevel="0" collapsed="false">
      <c r="BS11273" s="96" t="n">
        <f aca="false">BR11273-2.5</f>
        <v>-2.5</v>
      </c>
    </row>
    <row r="11274" customFormat="false" ht="12" hidden="false" customHeight="false" outlineLevel="0" collapsed="false">
      <c r="BS11274" s="96" t="n">
        <f aca="false">BR11274-2.5</f>
        <v>-2.5</v>
      </c>
    </row>
    <row r="11275" customFormat="false" ht="12" hidden="false" customHeight="false" outlineLevel="0" collapsed="false">
      <c r="BS11275" s="96" t="n">
        <f aca="false">BR11275-2.5</f>
        <v>-2.5</v>
      </c>
    </row>
    <row r="11276" customFormat="false" ht="12" hidden="false" customHeight="false" outlineLevel="0" collapsed="false">
      <c r="BS11276" s="96" t="n">
        <f aca="false">BR11276-2.5</f>
        <v>-2.5</v>
      </c>
    </row>
    <row r="11277" customFormat="false" ht="12" hidden="false" customHeight="false" outlineLevel="0" collapsed="false">
      <c r="BS11277" s="96" t="n">
        <f aca="false">BR11277-2.5</f>
        <v>-2.5</v>
      </c>
    </row>
    <row r="11278" customFormat="false" ht="12" hidden="false" customHeight="false" outlineLevel="0" collapsed="false">
      <c r="BS11278" s="96" t="n">
        <f aca="false">BR11278-2.5</f>
        <v>-2.5</v>
      </c>
    </row>
    <row r="11279" customFormat="false" ht="12" hidden="false" customHeight="false" outlineLevel="0" collapsed="false">
      <c r="BS11279" s="96" t="n">
        <f aca="false">BR11279-2.5</f>
        <v>-2.5</v>
      </c>
    </row>
    <row r="11280" customFormat="false" ht="12" hidden="false" customHeight="false" outlineLevel="0" collapsed="false">
      <c r="BS11280" s="96" t="n">
        <f aca="false">BR11280-2.5</f>
        <v>-2.5</v>
      </c>
    </row>
    <row r="11281" customFormat="false" ht="12" hidden="false" customHeight="false" outlineLevel="0" collapsed="false">
      <c r="BS11281" s="96" t="n">
        <f aca="false">BR11281-2.5</f>
        <v>-2.5</v>
      </c>
    </row>
    <row r="11282" customFormat="false" ht="12" hidden="false" customHeight="false" outlineLevel="0" collapsed="false">
      <c r="BS11282" s="96" t="n">
        <f aca="false">BR11282-2.5</f>
        <v>-2.5</v>
      </c>
    </row>
    <row r="11283" customFormat="false" ht="12" hidden="false" customHeight="false" outlineLevel="0" collapsed="false">
      <c r="BS11283" s="96" t="n">
        <f aca="false">BR11283-2.5</f>
        <v>-2.5</v>
      </c>
    </row>
    <row r="11284" customFormat="false" ht="12" hidden="false" customHeight="false" outlineLevel="0" collapsed="false">
      <c r="BS11284" s="96" t="n">
        <f aca="false">BR11284-2.5</f>
        <v>-2.5</v>
      </c>
    </row>
    <row r="11285" customFormat="false" ht="12" hidden="false" customHeight="false" outlineLevel="0" collapsed="false">
      <c r="BS11285" s="96" t="n">
        <f aca="false">BR11285-2.5</f>
        <v>-2.5</v>
      </c>
    </row>
    <row r="11286" customFormat="false" ht="12" hidden="false" customHeight="false" outlineLevel="0" collapsed="false">
      <c r="BS11286" s="96" t="n">
        <f aca="false">BR11286-2.5</f>
        <v>-2.5</v>
      </c>
    </row>
    <row r="11287" customFormat="false" ht="12" hidden="false" customHeight="false" outlineLevel="0" collapsed="false">
      <c r="BS11287" s="96" t="n">
        <f aca="false">BR11287-2.5</f>
        <v>-2.5</v>
      </c>
    </row>
    <row r="11288" customFormat="false" ht="12" hidden="false" customHeight="false" outlineLevel="0" collapsed="false">
      <c r="BS11288" s="96" t="n">
        <f aca="false">BR11288-2.5</f>
        <v>-2.5</v>
      </c>
    </row>
    <row r="11289" customFormat="false" ht="12" hidden="false" customHeight="false" outlineLevel="0" collapsed="false">
      <c r="BS11289" s="96" t="n">
        <f aca="false">BR11289-2.5</f>
        <v>-2.5</v>
      </c>
    </row>
    <row r="11290" customFormat="false" ht="12" hidden="false" customHeight="false" outlineLevel="0" collapsed="false">
      <c r="BS11290" s="96" t="n">
        <f aca="false">BR11290-2.5</f>
        <v>-2.5</v>
      </c>
    </row>
    <row r="11291" customFormat="false" ht="12" hidden="false" customHeight="false" outlineLevel="0" collapsed="false">
      <c r="BS11291" s="96" t="n">
        <f aca="false">BR11291-2.5</f>
        <v>-2.5</v>
      </c>
    </row>
    <row r="11292" customFormat="false" ht="12" hidden="false" customHeight="false" outlineLevel="0" collapsed="false">
      <c r="BS11292" s="96" t="n">
        <f aca="false">BR11292-2.5</f>
        <v>-2.5</v>
      </c>
    </row>
    <row r="11293" customFormat="false" ht="12" hidden="false" customHeight="false" outlineLevel="0" collapsed="false">
      <c r="BS11293" s="96" t="n">
        <f aca="false">BR11293-2.5</f>
        <v>-2.5</v>
      </c>
    </row>
    <row r="11294" customFormat="false" ht="12" hidden="false" customHeight="false" outlineLevel="0" collapsed="false">
      <c r="BS11294" s="96" t="n">
        <f aca="false">BR11294-2.5</f>
        <v>-2.5</v>
      </c>
    </row>
    <row r="11295" customFormat="false" ht="12" hidden="false" customHeight="false" outlineLevel="0" collapsed="false">
      <c r="BS11295" s="96" t="n">
        <f aca="false">BR11295-2.5</f>
        <v>-2.5</v>
      </c>
    </row>
    <row r="11296" customFormat="false" ht="12" hidden="false" customHeight="false" outlineLevel="0" collapsed="false">
      <c r="BS11296" s="96" t="n">
        <f aca="false">BR11296-2.5</f>
        <v>-2.5</v>
      </c>
    </row>
    <row r="11297" customFormat="false" ht="12" hidden="false" customHeight="false" outlineLevel="0" collapsed="false">
      <c r="BS11297" s="96" t="n">
        <f aca="false">BR11297-2.5</f>
        <v>-2.5</v>
      </c>
    </row>
    <row r="11298" customFormat="false" ht="12" hidden="false" customHeight="false" outlineLevel="0" collapsed="false">
      <c r="BS11298" s="96" t="n">
        <f aca="false">BR11298-2.5</f>
        <v>-2.5</v>
      </c>
    </row>
    <row r="11299" customFormat="false" ht="12" hidden="false" customHeight="false" outlineLevel="0" collapsed="false">
      <c r="BS11299" s="96" t="n">
        <f aca="false">BR11299-2.5</f>
        <v>-2.5</v>
      </c>
    </row>
    <row r="11300" customFormat="false" ht="12" hidden="false" customHeight="false" outlineLevel="0" collapsed="false">
      <c r="BS11300" s="96" t="n">
        <f aca="false">BR11300-2.5</f>
        <v>-2.5</v>
      </c>
    </row>
    <row r="11301" customFormat="false" ht="12" hidden="false" customHeight="false" outlineLevel="0" collapsed="false">
      <c r="BS11301" s="96" t="n">
        <f aca="false">BR11301-2.5</f>
        <v>-2.5</v>
      </c>
    </row>
    <row r="11302" customFormat="false" ht="12" hidden="false" customHeight="false" outlineLevel="0" collapsed="false">
      <c r="BS11302" s="96" t="n">
        <f aca="false">BR11302-2.5</f>
        <v>-2.5</v>
      </c>
    </row>
    <row r="11303" customFormat="false" ht="12" hidden="false" customHeight="false" outlineLevel="0" collapsed="false">
      <c r="BS11303" s="96" t="n">
        <f aca="false">BR11303-2.5</f>
        <v>-2.5</v>
      </c>
    </row>
    <row r="11304" customFormat="false" ht="12" hidden="false" customHeight="false" outlineLevel="0" collapsed="false">
      <c r="BS11304" s="96" t="n">
        <f aca="false">BR11304-2.5</f>
        <v>-2.5</v>
      </c>
    </row>
    <row r="11305" customFormat="false" ht="12" hidden="false" customHeight="false" outlineLevel="0" collapsed="false">
      <c r="BS11305" s="96" t="n">
        <f aca="false">BR11305-2.5</f>
        <v>-2.5</v>
      </c>
    </row>
    <row r="11306" customFormat="false" ht="12" hidden="false" customHeight="false" outlineLevel="0" collapsed="false">
      <c r="BS11306" s="96" t="n">
        <f aca="false">BR11306-2.5</f>
        <v>-2.5</v>
      </c>
    </row>
    <row r="11307" customFormat="false" ht="12" hidden="false" customHeight="false" outlineLevel="0" collapsed="false">
      <c r="BS11307" s="96" t="n">
        <f aca="false">BR11307-2.5</f>
        <v>-2.5</v>
      </c>
    </row>
    <row r="11308" customFormat="false" ht="12" hidden="false" customHeight="false" outlineLevel="0" collapsed="false">
      <c r="BS11308" s="96" t="n">
        <f aca="false">BR11308-2.5</f>
        <v>-2.5</v>
      </c>
    </row>
    <row r="11309" customFormat="false" ht="12" hidden="false" customHeight="false" outlineLevel="0" collapsed="false">
      <c r="BS11309" s="96" t="n">
        <f aca="false">BR11309-2.5</f>
        <v>-2.5</v>
      </c>
    </row>
    <row r="11310" customFormat="false" ht="12" hidden="false" customHeight="false" outlineLevel="0" collapsed="false">
      <c r="BS11310" s="96" t="n">
        <f aca="false">BR11310-2.5</f>
        <v>-2.5</v>
      </c>
    </row>
    <row r="11311" customFormat="false" ht="12" hidden="false" customHeight="false" outlineLevel="0" collapsed="false">
      <c r="BS11311" s="96" t="n">
        <f aca="false">BR11311-2.5</f>
        <v>-2.5</v>
      </c>
    </row>
    <row r="11312" customFormat="false" ht="12" hidden="false" customHeight="false" outlineLevel="0" collapsed="false">
      <c r="BS11312" s="96" t="n">
        <f aca="false">BR11312-2.5</f>
        <v>-2.5</v>
      </c>
    </row>
    <row r="11313" customFormat="false" ht="12" hidden="false" customHeight="false" outlineLevel="0" collapsed="false">
      <c r="BS11313" s="96" t="n">
        <f aca="false">BR11313-2.5</f>
        <v>-2.5</v>
      </c>
    </row>
    <row r="11314" customFormat="false" ht="12" hidden="false" customHeight="false" outlineLevel="0" collapsed="false">
      <c r="BS11314" s="96" t="n">
        <f aca="false">BR11314-2.5</f>
        <v>-2.5</v>
      </c>
    </row>
    <row r="11315" customFormat="false" ht="12" hidden="false" customHeight="false" outlineLevel="0" collapsed="false">
      <c r="BS11315" s="96" t="n">
        <f aca="false">BR11315-2.5</f>
        <v>-2.5</v>
      </c>
    </row>
    <row r="11316" customFormat="false" ht="12" hidden="false" customHeight="false" outlineLevel="0" collapsed="false">
      <c r="BS11316" s="96" t="n">
        <f aca="false">BR11316-2.5</f>
        <v>-2.5</v>
      </c>
    </row>
    <row r="11317" customFormat="false" ht="12" hidden="false" customHeight="false" outlineLevel="0" collapsed="false">
      <c r="BS11317" s="96" t="n">
        <f aca="false">BR11317-2.5</f>
        <v>-2.5</v>
      </c>
    </row>
    <row r="11318" customFormat="false" ht="12" hidden="false" customHeight="false" outlineLevel="0" collapsed="false">
      <c r="BS11318" s="96" t="n">
        <f aca="false">BR11318-2.5</f>
        <v>-2.5</v>
      </c>
    </row>
    <row r="11319" customFormat="false" ht="12" hidden="false" customHeight="false" outlineLevel="0" collapsed="false">
      <c r="BS11319" s="96" t="n">
        <f aca="false">BR11319-2.5</f>
        <v>-2.5</v>
      </c>
    </row>
    <row r="11320" customFormat="false" ht="12" hidden="false" customHeight="false" outlineLevel="0" collapsed="false">
      <c r="BS11320" s="96" t="n">
        <f aca="false">BR11320-2.5</f>
        <v>-2.5</v>
      </c>
    </row>
    <row r="11321" customFormat="false" ht="12" hidden="false" customHeight="false" outlineLevel="0" collapsed="false">
      <c r="BS11321" s="96" t="n">
        <f aca="false">BR11321-2.5</f>
        <v>-2.5</v>
      </c>
    </row>
    <row r="11322" customFormat="false" ht="12" hidden="false" customHeight="false" outlineLevel="0" collapsed="false">
      <c r="BS11322" s="96" t="n">
        <f aca="false">BR11322-2.5</f>
        <v>-2.5</v>
      </c>
    </row>
    <row r="11323" customFormat="false" ht="12" hidden="false" customHeight="false" outlineLevel="0" collapsed="false">
      <c r="BS11323" s="96" t="n">
        <f aca="false">BR11323-2.5</f>
        <v>-2.5</v>
      </c>
    </row>
    <row r="11324" customFormat="false" ht="12" hidden="false" customHeight="false" outlineLevel="0" collapsed="false">
      <c r="BS11324" s="96" t="n">
        <f aca="false">BR11324-2.5</f>
        <v>-2.5</v>
      </c>
    </row>
    <row r="11325" customFormat="false" ht="12" hidden="false" customHeight="false" outlineLevel="0" collapsed="false">
      <c r="BS11325" s="96" t="n">
        <f aca="false">BR11325-2.5</f>
        <v>-2.5</v>
      </c>
    </row>
    <row r="11326" customFormat="false" ht="12" hidden="false" customHeight="false" outlineLevel="0" collapsed="false">
      <c r="BS11326" s="96" t="n">
        <f aca="false">BR11326-2.5</f>
        <v>-2.5</v>
      </c>
    </row>
    <row r="11327" customFormat="false" ht="12" hidden="false" customHeight="false" outlineLevel="0" collapsed="false">
      <c r="BS11327" s="96" t="n">
        <f aca="false">BR11327-2.5</f>
        <v>-2.5</v>
      </c>
    </row>
    <row r="11328" customFormat="false" ht="12" hidden="false" customHeight="false" outlineLevel="0" collapsed="false">
      <c r="BS11328" s="96" t="n">
        <f aca="false">BR11328-2.5</f>
        <v>-2.5</v>
      </c>
    </row>
    <row r="11329" customFormat="false" ht="12" hidden="false" customHeight="false" outlineLevel="0" collapsed="false">
      <c r="BS11329" s="96" t="n">
        <f aca="false">BR11329-2.5</f>
        <v>-2.5</v>
      </c>
    </row>
    <row r="11330" customFormat="false" ht="12" hidden="false" customHeight="false" outlineLevel="0" collapsed="false">
      <c r="BS11330" s="96" t="n">
        <f aca="false">BR11330-2.5</f>
        <v>-2.5</v>
      </c>
    </row>
    <row r="11331" customFormat="false" ht="12" hidden="false" customHeight="false" outlineLevel="0" collapsed="false">
      <c r="BS11331" s="96" t="n">
        <f aca="false">BR11331-2.5</f>
        <v>-2.5</v>
      </c>
    </row>
    <row r="11332" customFormat="false" ht="12" hidden="false" customHeight="false" outlineLevel="0" collapsed="false">
      <c r="BS11332" s="96" t="n">
        <f aca="false">BR11332-2.5</f>
        <v>-2.5</v>
      </c>
    </row>
    <row r="11333" customFormat="false" ht="12" hidden="false" customHeight="false" outlineLevel="0" collapsed="false">
      <c r="BS11333" s="96" t="n">
        <f aca="false">BR11333-2.5</f>
        <v>-2.5</v>
      </c>
    </row>
    <row r="11334" customFormat="false" ht="12" hidden="false" customHeight="false" outlineLevel="0" collapsed="false">
      <c r="BS11334" s="96" t="n">
        <f aca="false">BR11334-2.5</f>
        <v>-2.5</v>
      </c>
    </row>
    <row r="11335" customFormat="false" ht="12" hidden="false" customHeight="false" outlineLevel="0" collapsed="false">
      <c r="BS11335" s="96" t="n">
        <f aca="false">BR11335-2.5</f>
        <v>-2.5</v>
      </c>
    </row>
    <row r="11336" customFormat="false" ht="12" hidden="false" customHeight="false" outlineLevel="0" collapsed="false">
      <c r="BS11336" s="96" t="n">
        <f aca="false">BR11336-2.5</f>
        <v>-2.5</v>
      </c>
    </row>
    <row r="11337" customFormat="false" ht="12" hidden="false" customHeight="false" outlineLevel="0" collapsed="false">
      <c r="BS11337" s="96" t="n">
        <f aca="false">BR11337-2.5</f>
        <v>-2.5</v>
      </c>
    </row>
    <row r="11338" customFormat="false" ht="12" hidden="false" customHeight="false" outlineLevel="0" collapsed="false">
      <c r="BS11338" s="96" t="n">
        <f aca="false">BR11338-2.5</f>
        <v>-2.5</v>
      </c>
    </row>
    <row r="11339" customFormat="false" ht="12" hidden="false" customHeight="false" outlineLevel="0" collapsed="false">
      <c r="BS11339" s="96" t="n">
        <f aca="false">BR11339-2.5</f>
        <v>-2.5</v>
      </c>
    </row>
    <row r="11340" customFormat="false" ht="12" hidden="false" customHeight="false" outlineLevel="0" collapsed="false">
      <c r="BS11340" s="96" t="n">
        <f aca="false">BR11340-2.5</f>
        <v>-2.5</v>
      </c>
    </row>
    <row r="11341" customFormat="false" ht="12" hidden="false" customHeight="false" outlineLevel="0" collapsed="false">
      <c r="BS11341" s="96" t="n">
        <f aca="false">BR11341-2.5</f>
        <v>-2.5</v>
      </c>
    </row>
    <row r="11342" customFormat="false" ht="12" hidden="false" customHeight="false" outlineLevel="0" collapsed="false">
      <c r="BS11342" s="96" t="n">
        <f aca="false">BR11342-2.5</f>
        <v>-2.5</v>
      </c>
    </row>
    <row r="11343" customFormat="false" ht="12" hidden="false" customHeight="false" outlineLevel="0" collapsed="false">
      <c r="BS11343" s="96" t="n">
        <f aca="false">BR11343-2.5</f>
        <v>-2.5</v>
      </c>
    </row>
    <row r="11344" customFormat="false" ht="12" hidden="false" customHeight="false" outlineLevel="0" collapsed="false">
      <c r="BS11344" s="96" t="n">
        <f aca="false">BR11344-2.5</f>
        <v>-2.5</v>
      </c>
    </row>
    <row r="11345" customFormat="false" ht="12" hidden="false" customHeight="false" outlineLevel="0" collapsed="false">
      <c r="BS11345" s="96" t="n">
        <f aca="false">BR11345-2.5</f>
        <v>-2.5</v>
      </c>
    </row>
    <row r="11346" customFormat="false" ht="12" hidden="false" customHeight="false" outlineLevel="0" collapsed="false">
      <c r="BS11346" s="96" t="n">
        <f aca="false">BR11346-2.5</f>
        <v>-2.5</v>
      </c>
    </row>
    <row r="11347" customFormat="false" ht="12" hidden="false" customHeight="false" outlineLevel="0" collapsed="false">
      <c r="BS11347" s="96" t="n">
        <f aca="false">BR11347-2.5</f>
        <v>-2.5</v>
      </c>
    </row>
    <row r="11348" customFormat="false" ht="12" hidden="false" customHeight="false" outlineLevel="0" collapsed="false">
      <c r="BS11348" s="96" t="n">
        <f aca="false">BR11348-2.5</f>
        <v>-2.5</v>
      </c>
    </row>
    <row r="11349" customFormat="false" ht="12" hidden="false" customHeight="false" outlineLevel="0" collapsed="false">
      <c r="BS11349" s="96" t="n">
        <f aca="false">BR11349-2.5</f>
        <v>-2.5</v>
      </c>
    </row>
    <row r="11350" customFormat="false" ht="12" hidden="false" customHeight="false" outlineLevel="0" collapsed="false">
      <c r="BS11350" s="96" t="n">
        <f aca="false">BR11350-2.5</f>
        <v>-2.5</v>
      </c>
    </row>
    <row r="11351" customFormat="false" ht="12" hidden="false" customHeight="false" outlineLevel="0" collapsed="false">
      <c r="BS11351" s="96" t="n">
        <f aca="false">BR11351-2.5</f>
        <v>-2.5</v>
      </c>
    </row>
    <row r="11352" customFormat="false" ht="12" hidden="false" customHeight="false" outlineLevel="0" collapsed="false">
      <c r="BS11352" s="96" t="n">
        <f aca="false">BR11352-2.5</f>
        <v>-2.5</v>
      </c>
    </row>
    <row r="11353" customFormat="false" ht="12" hidden="false" customHeight="false" outlineLevel="0" collapsed="false">
      <c r="BS11353" s="96" t="n">
        <f aca="false">BR11353-2.5</f>
        <v>-2.5</v>
      </c>
    </row>
    <row r="11354" customFormat="false" ht="12" hidden="false" customHeight="false" outlineLevel="0" collapsed="false">
      <c r="BS11354" s="96" t="n">
        <f aca="false">BR11354-2.5</f>
        <v>-2.5</v>
      </c>
    </row>
    <row r="11355" customFormat="false" ht="12" hidden="false" customHeight="false" outlineLevel="0" collapsed="false">
      <c r="BS11355" s="96" t="n">
        <f aca="false">BR11355-2.5</f>
        <v>-2.5</v>
      </c>
    </row>
    <row r="11356" customFormat="false" ht="12" hidden="false" customHeight="false" outlineLevel="0" collapsed="false">
      <c r="BS11356" s="96" t="n">
        <f aca="false">BR11356-2.5</f>
        <v>-2.5</v>
      </c>
    </row>
    <row r="11357" customFormat="false" ht="12" hidden="false" customHeight="false" outlineLevel="0" collapsed="false">
      <c r="BS11357" s="96" t="n">
        <f aca="false">BR11357-2.5</f>
        <v>-2.5</v>
      </c>
    </row>
    <row r="11358" customFormat="false" ht="12" hidden="false" customHeight="false" outlineLevel="0" collapsed="false">
      <c r="BS11358" s="96" t="n">
        <f aca="false">BR11358-2.5</f>
        <v>-2.5</v>
      </c>
    </row>
    <row r="11359" customFormat="false" ht="12" hidden="false" customHeight="false" outlineLevel="0" collapsed="false">
      <c r="BS11359" s="96" t="n">
        <f aca="false">BR11359-2.5</f>
        <v>-2.5</v>
      </c>
    </row>
    <row r="11360" customFormat="false" ht="12" hidden="false" customHeight="false" outlineLevel="0" collapsed="false">
      <c r="BS11360" s="96" t="n">
        <f aca="false">BR11360-2.5</f>
        <v>-2.5</v>
      </c>
    </row>
    <row r="11361" customFormat="false" ht="12" hidden="false" customHeight="false" outlineLevel="0" collapsed="false">
      <c r="BS11361" s="96" t="n">
        <f aca="false">BR11361-2.5</f>
        <v>-2.5</v>
      </c>
    </row>
    <row r="11362" customFormat="false" ht="12" hidden="false" customHeight="false" outlineLevel="0" collapsed="false">
      <c r="BS11362" s="96" t="n">
        <f aca="false">BR11362-2.5</f>
        <v>-2.5</v>
      </c>
    </row>
    <row r="11363" customFormat="false" ht="12" hidden="false" customHeight="false" outlineLevel="0" collapsed="false">
      <c r="BS11363" s="96" t="n">
        <f aca="false">BR11363-2.5</f>
        <v>-2.5</v>
      </c>
    </row>
    <row r="11364" customFormat="false" ht="12" hidden="false" customHeight="false" outlineLevel="0" collapsed="false">
      <c r="BS11364" s="96" t="n">
        <f aca="false">BR11364-2.5</f>
        <v>-2.5</v>
      </c>
    </row>
    <row r="11365" customFormat="false" ht="12" hidden="false" customHeight="false" outlineLevel="0" collapsed="false">
      <c r="BS11365" s="96" t="n">
        <f aca="false">BR11365-2.5</f>
        <v>-2.5</v>
      </c>
    </row>
    <row r="11366" customFormat="false" ht="12" hidden="false" customHeight="false" outlineLevel="0" collapsed="false">
      <c r="BS11366" s="96" t="n">
        <f aca="false">BR11366-2.5</f>
        <v>-2.5</v>
      </c>
    </row>
    <row r="11367" customFormat="false" ht="12" hidden="false" customHeight="false" outlineLevel="0" collapsed="false">
      <c r="BS11367" s="96" t="n">
        <f aca="false">BR11367-2.5</f>
        <v>-2.5</v>
      </c>
    </row>
    <row r="11368" customFormat="false" ht="12" hidden="false" customHeight="false" outlineLevel="0" collapsed="false">
      <c r="BS11368" s="96" t="n">
        <f aca="false">BR11368-2.5</f>
        <v>-2.5</v>
      </c>
    </row>
    <row r="11369" customFormat="false" ht="12" hidden="false" customHeight="false" outlineLevel="0" collapsed="false">
      <c r="BS11369" s="96" t="n">
        <f aca="false">BR11369-2.5</f>
        <v>-2.5</v>
      </c>
    </row>
    <row r="11370" customFormat="false" ht="12" hidden="false" customHeight="false" outlineLevel="0" collapsed="false">
      <c r="BS11370" s="96" t="n">
        <f aca="false">BR11370-2.5</f>
        <v>-2.5</v>
      </c>
    </row>
    <row r="11371" customFormat="false" ht="12" hidden="false" customHeight="false" outlineLevel="0" collapsed="false">
      <c r="BS11371" s="96" t="n">
        <f aca="false">BR11371-2.5</f>
        <v>-2.5</v>
      </c>
    </row>
    <row r="11372" customFormat="false" ht="12" hidden="false" customHeight="false" outlineLevel="0" collapsed="false">
      <c r="BS11372" s="96" t="n">
        <f aca="false">BR11372-2.5</f>
        <v>-2.5</v>
      </c>
    </row>
    <row r="11373" customFormat="false" ht="12" hidden="false" customHeight="false" outlineLevel="0" collapsed="false">
      <c r="BS11373" s="96" t="n">
        <f aca="false">BR11373-2.5</f>
        <v>-2.5</v>
      </c>
    </row>
    <row r="11374" customFormat="false" ht="12" hidden="false" customHeight="false" outlineLevel="0" collapsed="false">
      <c r="BS11374" s="96" t="n">
        <f aca="false">BR11374-2.5</f>
        <v>-2.5</v>
      </c>
    </row>
    <row r="11375" customFormat="false" ht="12" hidden="false" customHeight="false" outlineLevel="0" collapsed="false">
      <c r="BS11375" s="96" t="n">
        <f aca="false">BR11375-2.5</f>
        <v>-2.5</v>
      </c>
    </row>
    <row r="11376" customFormat="false" ht="12" hidden="false" customHeight="false" outlineLevel="0" collapsed="false">
      <c r="BS11376" s="96" t="n">
        <f aca="false">BR11376-2.5</f>
        <v>-2.5</v>
      </c>
    </row>
    <row r="11377" customFormat="false" ht="12" hidden="false" customHeight="false" outlineLevel="0" collapsed="false">
      <c r="BS11377" s="96" t="n">
        <f aca="false">BR11377-2.5</f>
        <v>-2.5</v>
      </c>
    </row>
    <row r="11378" customFormat="false" ht="12" hidden="false" customHeight="false" outlineLevel="0" collapsed="false">
      <c r="BS11378" s="96" t="n">
        <f aca="false">BR11378-2.5</f>
        <v>-2.5</v>
      </c>
    </row>
    <row r="11379" customFormat="false" ht="12" hidden="false" customHeight="false" outlineLevel="0" collapsed="false">
      <c r="BS11379" s="96" t="n">
        <f aca="false">BR11379-2.5</f>
        <v>-2.5</v>
      </c>
    </row>
    <row r="11380" customFormat="false" ht="12" hidden="false" customHeight="false" outlineLevel="0" collapsed="false">
      <c r="BS11380" s="96" t="n">
        <f aca="false">BR11380-2.5</f>
        <v>-2.5</v>
      </c>
    </row>
    <row r="11381" customFormat="false" ht="12" hidden="false" customHeight="false" outlineLevel="0" collapsed="false">
      <c r="BS11381" s="96" t="n">
        <f aca="false">BR11381-2.5</f>
        <v>-2.5</v>
      </c>
    </row>
    <row r="11382" customFormat="false" ht="12" hidden="false" customHeight="false" outlineLevel="0" collapsed="false">
      <c r="BS11382" s="96" t="n">
        <f aca="false">BR11382-2.5</f>
        <v>-2.5</v>
      </c>
    </row>
    <row r="11383" customFormat="false" ht="12" hidden="false" customHeight="false" outlineLevel="0" collapsed="false">
      <c r="BS11383" s="96" t="n">
        <f aca="false">BR11383-2.5</f>
        <v>-2.5</v>
      </c>
    </row>
    <row r="11384" customFormat="false" ht="12" hidden="false" customHeight="false" outlineLevel="0" collapsed="false">
      <c r="BS11384" s="96" t="n">
        <f aca="false">BR11384-2.5</f>
        <v>-2.5</v>
      </c>
    </row>
    <row r="11385" customFormat="false" ht="12" hidden="false" customHeight="false" outlineLevel="0" collapsed="false">
      <c r="BS11385" s="96" t="n">
        <f aca="false">BR11385-2.5</f>
        <v>-2.5</v>
      </c>
    </row>
    <row r="11386" customFormat="false" ht="12" hidden="false" customHeight="false" outlineLevel="0" collapsed="false">
      <c r="BS11386" s="96" t="n">
        <f aca="false">BR11386-2.5</f>
        <v>-2.5</v>
      </c>
    </row>
    <row r="11387" customFormat="false" ht="12" hidden="false" customHeight="false" outlineLevel="0" collapsed="false">
      <c r="BS11387" s="96" t="n">
        <f aca="false">BR11387-2.5</f>
        <v>-2.5</v>
      </c>
    </row>
    <row r="11388" customFormat="false" ht="12" hidden="false" customHeight="false" outlineLevel="0" collapsed="false">
      <c r="BS11388" s="96" t="n">
        <f aca="false">BR11388-2.5</f>
        <v>-2.5</v>
      </c>
    </row>
    <row r="11389" customFormat="false" ht="12" hidden="false" customHeight="false" outlineLevel="0" collapsed="false">
      <c r="BS11389" s="96" t="n">
        <f aca="false">BR11389-2.5</f>
        <v>-2.5</v>
      </c>
    </row>
    <row r="11390" customFormat="false" ht="12" hidden="false" customHeight="false" outlineLevel="0" collapsed="false">
      <c r="BS11390" s="96" t="n">
        <f aca="false">BR11390-2.5</f>
        <v>-2.5</v>
      </c>
    </row>
    <row r="11391" customFormat="false" ht="12" hidden="false" customHeight="false" outlineLevel="0" collapsed="false">
      <c r="BS11391" s="96" t="n">
        <f aca="false">BR11391-2.5</f>
        <v>-2.5</v>
      </c>
    </row>
    <row r="11392" customFormat="false" ht="12" hidden="false" customHeight="false" outlineLevel="0" collapsed="false">
      <c r="BS11392" s="96" t="n">
        <f aca="false">BR11392-2.5</f>
        <v>-2.5</v>
      </c>
    </row>
    <row r="11393" customFormat="false" ht="12" hidden="false" customHeight="false" outlineLevel="0" collapsed="false">
      <c r="BS11393" s="96" t="n">
        <f aca="false">BR11393-2.5</f>
        <v>-2.5</v>
      </c>
    </row>
    <row r="11394" customFormat="false" ht="12" hidden="false" customHeight="false" outlineLevel="0" collapsed="false">
      <c r="BS11394" s="96" t="n">
        <f aca="false">BR11394-2.5</f>
        <v>-2.5</v>
      </c>
    </row>
    <row r="11395" customFormat="false" ht="12" hidden="false" customHeight="false" outlineLevel="0" collapsed="false">
      <c r="BS11395" s="96" t="n">
        <f aca="false">BR11395-2.5</f>
        <v>-2.5</v>
      </c>
    </row>
    <row r="11396" customFormat="false" ht="12" hidden="false" customHeight="false" outlineLevel="0" collapsed="false">
      <c r="BS11396" s="96" t="n">
        <f aca="false">BR11396-2.5</f>
        <v>-2.5</v>
      </c>
    </row>
    <row r="11397" customFormat="false" ht="12" hidden="false" customHeight="false" outlineLevel="0" collapsed="false">
      <c r="BS11397" s="96" t="n">
        <f aca="false">BR11397-2.5</f>
        <v>-2.5</v>
      </c>
    </row>
    <row r="11398" customFormat="false" ht="12" hidden="false" customHeight="false" outlineLevel="0" collapsed="false">
      <c r="BS11398" s="96" t="n">
        <f aca="false">BR11398-2.5</f>
        <v>-2.5</v>
      </c>
    </row>
    <row r="11399" customFormat="false" ht="12" hidden="false" customHeight="false" outlineLevel="0" collapsed="false">
      <c r="BS11399" s="96" t="n">
        <f aca="false">BR11399-2.5</f>
        <v>-2.5</v>
      </c>
    </row>
    <row r="11400" customFormat="false" ht="12" hidden="false" customHeight="false" outlineLevel="0" collapsed="false">
      <c r="BS11400" s="96" t="n">
        <f aca="false">BR11400-2.5</f>
        <v>-2.5</v>
      </c>
    </row>
    <row r="11401" customFormat="false" ht="12" hidden="false" customHeight="false" outlineLevel="0" collapsed="false">
      <c r="BS11401" s="96" t="n">
        <f aca="false">BR11401-2.5</f>
        <v>-2.5</v>
      </c>
    </row>
    <row r="11402" customFormat="false" ht="12" hidden="false" customHeight="false" outlineLevel="0" collapsed="false">
      <c r="BS11402" s="96" t="n">
        <f aca="false">BR11402-2.5</f>
        <v>-2.5</v>
      </c>
    </row>
    <row r="11403" customFormat="false" ht="12" hidden="false" customHeight="false" outlineLevel="0" collapsed="false">
      <c r="BS11403" s="96" t="n">
        <f aca="false">BR11403-2.5</f>
        <v>-2.5</v>
      </c>
    </row>
    <row r="11404" customFormat="false" ht="12" hidden="false" customHeight="false" outlineLevel="0" collapsed="false">
      <c r="BS11404" s="96" t="n">
        <f aca="false">BR11404-2.5</f>
        <v>-2.5</v>
      </c>
    </row>
    <row r="11405" customFormat="false" ht="12" hidden="false" customHeight="false" outlineLevel="0" collapsed="false">
      <c r="BS11405" s="96" t="n">
        <f aca="false">BR11405-2.5</f>
        <v>-2.5</v>
      </c>
    </row>
    <row r="11406" customFormat="false" ht="12" hidden="false" customHeight="false" outlineLevel="0" collapsed="false">
      <c r="BS11406" s="96" t="n">
        <f aca="false">BR11406-2.5</f>
        <v>-2.5</v>
      </c>
    </row>
    <row r="11407" customFormat="false" ht="12" hidden="false" customHeight="false" outlineLevel="0" collapsed="false">
      <c r="BS11407" s="96" t="n">
        <f aca="false">BR11407-2.5</f>
        <v>-2.5</v>
      </c>
    </row>
    <row r="11408" customFormat="false" ht="12" hidden="false" customHeight="false" outlineLevel="0" collapsed="false">
      <c r="BS11408" s="96" t="n">
        <f aca="false">BR11408-2.5</f>
        <v>-2.5</v>
      </c>
    </row>
    <row r="11409" customFormat="false" ht="12" hidden="false" customHeight="false" outlineLevel="0" collapsed="false">
      <c r="BS11409" s="96" t="n">
        <f aca="false">BR11409-2.5</f>
        <v>-2.5</v>
      </c>
    </row>
    <row r="11410" customFormat="false" ht="12" hidden="false" customHeight="false" outlineLevel="0" collapsed="false">
      <c r="BS11410" s="96" t="n">
        <f aca="false">BR11410-2.5</f>
        <v>-2.5</v>
      </c>
    </row>
    <row r="11411" customFormat="false" ht="12" hidden="false" customHeight="false" outlineLevel="0" collapsed="false">
      <c r="BS11411" s="96" t="n">
        <f aca="false">BR11411-2.5</f>
        <v>-2.5</v>
      </c>
    </row>
    <row r="11412" customFormat="false" ht="12" hidden="false" customHeight="false" outlineLevel="0" collapsed="false">
      <c r="BS11412" s="96" t="n">
        <f aca="false">BR11412-2.5</f>
        <v>-2.5</v>
      </c>
    </row>
    <row r="11413" customFormat="false" ht="12" hidden="false" customHeight="false" outlineLevel="0" collapsed="false">
      <c r="BS11413" s="96" t="n">
        <f aca="false">BR11413-2.5</f>
        <v>-2.5</v>
      </c>
    </row>
    <row r="11414" customFormat="false" ht="12" hidden="false" customHeight="false" outlineLevel="0" collapsed="false">
      <c r="BS11414" s="96" t="n">
        <f aca="false">BR11414-2.5</f>
        <v>-2.5</v>
      </c>
    </row>
    <row r="11415" customFormat="false" ht="12" hidden="false" customHeight="false" outlineLevel="0" collapsed="false">
      <c r="BS11415" s="96" t="n">
        <f aca="false">BR11415-2.5</f>
        <v>-2.5</v>
      </c>
    </row>
    <row r="11416" customFormat="false" ht="12" hidden="false" customHeight="false" outlineLevel="0" collapsed="false">
      <c r="BS11416" s="96" t="n">
        <f aca="false">BR11416-2.5</f>
        <v>-2.5</v>
      </c>
    </row>
    <row r="11417" customFormat="false" ht="12" hidden="false" customHeight="false" outlineLevel="0" collapsed="false">
      <c r="BS11417" s="96" t="n">
        <f aca="false">BR11417-2.5</f>
        <v>-2.5</v>
      </c>
    </row>
    <row r="11418" customFormat="false" ht="12" hidden="false" customHeight="false" outlineLevel="0" collapsed="false">
      <c r="BS11418" s="96" t="n">
        <f aca="false">BR11418-2.5</f>
        <v>-2.5</v>
      </c>
    </row>
    <row r="11419" customFormat="false" ht="12" hidden="false" customHeight="false" outlineLevel="0" collapsed="false">
      <c r="BS11419" s="96" t="n">
        <f aca="false">BR11419-2.5</f>
        <v>-2.5</v>
      </c>
    </row>
    <row r="11420" customFormat="false" ht="12" hidden="false" customHeight="false" outlineLevel="0" collapsed="false">
      <c r="BS11420" s="96" t="n">
        <f aca="false">BR11420-2.5</f>
        <v>-2.5</v>
      </c>
    </row>
    <row r="11421" customFormat="false" ht="12" hidden="false" customHeight="false" outlineLevel="0" collapsed="false">
      <c r="BS11421" s="96" t="n">
        <f aca="false">BR11421-2.5</f>
        <v>-2.5</v>
      </c>
    </row>
    <row r="11422" customFormat="false" ht="12" hidden="false" customHeight="false" outlineLevel="0" collapsed="false">
      <c r="BS11422" s="96" t="n">
        <f aca="false">BR11422-2.5</f>
        <v>-2.5</v>
      </c>
    </row>
    <row r="11423" customFormat="false" ht="12" hidden="false" customHeight="false" outlineLevel="0" collapsed="false">
      <c r="BS11423" s="96" t="n">
        <f aca="false">BR11423-2.5</f>
        <v>-2.5</v>
      </c>
    </row>
    <row r="11424" customFormat="false" ht="12" hidden="false" customHeight="false" outlineLevel="0" collapsed="false">
      <c r="BS11424" s="96" t="n">
        <f aca="false">BR11424-2.5</f>
        <v>-2.5</v>
      </c>
    </row>
    <row r="11425" customFormat="false" ht="12" hidden="false" customHeight="false" outlineLevel="0" collapsed="false">
      <c r="BS11425" s="96" t="n">
        <f aca="false">BR11425-2.5</f>
        <v>-2.5</v>
      </c>
    </row>
    <row r="11426" customFormat="false" ht="12" hidden="false" customHeight="false" outlineLevel="0" collapsed="false">
      <c r="BS11426" s="96" t="n">
        <f aca="false">BR11426-2.5</f>
        <v>-2.5</v>
      </c>
    </row>
    <row r="11427" customFormat="false" ht="12" hidden="false" customHeight="false" outlineLevel="0" collapsed="false">
      <c r="BS11427" s="96" t="n">
        <f aca="false">BR11427-2.5</f>
        <v>-2.5</v>
      </c>
    </row>
    <row r="11428" customFormat="false" ht="12" hidden="false" customHeight="false" outlineLevel="0" collapsed="false">
      <c r="BS11428" s="96" t="n">
        <f aca="false">BR11428-2.5</f>
        <v>-2.5</v>
      </c>
    </row>
    <row r="11429" customFormat="false" ht="12" hidden="false" customHeight="false" outlineLevel="0" collapsed="false">
      <c r="BS11429" s="96" t="n">
        <f aca="false">BR11429-2.5</f>
        <v>-2.5</v>
      </c>
    </row>
    <row r="11430" customFormat="false" ht="12" hidden="false" customHeight="false" outlineLevel="0" collapsed="false">
      <c r="BS11430" s="96" t="n">
        <f aca="false">BR11430-2.5</f>
        <v>-2.5</v>
      </c>
    </row>
    <row r="11431" customFormat="false" ht="12" hidden="false" customHeight="false" outlineLevel="0" collapsed="false">
      <c r="BS11431" s="96" t="n">
        <f aca="false">BR11431-2.5</f>
        <v>-2.5</v>
      </c>
    </row>
    <row r="11432" customFormat="false" ht="12" hidden="false" customHeight="false" outlineLevel="0" collapsed="false">
      <c r="BS11432" s="96" t="n">
        <f aca="false">BR11432-2.5</f>
        <v>-2.5</v>
      </c>
    </row>
    <row r="11433" customFormat="false" ht="12" hidden="false" customHeight="false" outlineLevel="0" collapsed="false">
      <c r="BS11433" s="96" t="n">
        <f aca="false">BR11433-2.5</f>
        <v>-2.5</v>
      </c>
    </row>
    <row r="11434" customFormat="false" ht="12" hidden="false" customHeight="false" outlineLevel="0" collapsed="false">
      <c r="BS11434" s="96" t="n">
        <f aca="false">BR11434-2.5</f>
        <v>-2.5</v>
      </c>
    </row>
    <row r="11435" customFormat="false" ht="12" hidden="false" customHeight="false" outlineLevel="0" collapsed="false">
      <c r="BS11435" s="96" t="n">
        <f aca="false">BR11435-2.5</f>
        <v>-2.5</v>
      </c>
    </row>
    <row r="11436" customFormat="false" ht="12" hidden="false" customHeight="false" outlineLevel="0" collapsed="false">
      <c r="BS11436" s="96" t="n">
        <f aca="false">BR11436-2.5</f>
        <v>-2.5</v>
      </c>
    </row>
    <row r="11437" customFormat="false" ht="12" hidden="false" customHeight="false" outlineLevel="0" collapsed="false">
      <c r="BS11437" s="96" t="n">
        <f aca="false">BR11437-2.5</f>
        <v>-2.5</v>
      </c>
    </row>
    <row r="11438" customFormat="false" ht="12" hidden="false" customHeight="false" outlineLevel="0" collapsed="false">
      <c r="BS11438" s="96" t="n">
        <f aca="false">BR11438-2.5</f>
        <v>-2.5</v>
      </c>
    </row>
    <row r="11439" customFormat="false" ht="12" hidden="false" customHeight="false" outlineLevel="0" collapsed="false">
      <c r="BS11439" s="96" t="n">
        <f aca="false">BR11439-2.5</f>
        <v>-2.5</v>
      </c>
    </row>
    <row r="11440" customFormat="false" ht="12" hidden="false" customHeight="false" outlineLevel="0" collapsed="false">
      <c r="BS11440" s="96" t="n">
        <f aca="false">BR11440-2.5</f>
        <v>-2.5</v>
      </c>
    </row>
    <row r="11441" customFormat="false" ht="12" hidden="false" customHeight="false" outlineLevel="0" collapsed="false">
      <c r="BS11441" s="96" t="n">
        <f aca="false">BR11441-2.5</f>
        <v>-2.5</v>
      </c>
    </row>
    <row r="11442" customFormat="false" ht="12" hidden="false" customHeight="false" outlineLevel="0" collapsed="false">
      <c r="BS11442" s="96" t="n">
        <f aca="false">BR11442-2.5</f>
        <v>-2.5</v>
      </c>
    </row>
    <row r="11443" customFormat="false" ht="12" hidden="false" customHeight="false" outlineLevel="0" collapsed="false">
      <c r="BS11443" s="96" t="n">
        <f aca="false">BR11443-2.5</f>
        <v>-2.5</v>
      </c>
    </row>
    <row r="11444" customFormat="false" ht="12" hidden="false" customHeight="false" outlineLevel="0" collapsed="false">
      <c r="BS11444" s="96" t="n">
        <f aca="false">BR11444-2.5</f>
        <v>-2.5</v>
      </c>
    </row>
    <row r="11445" customFormat="false" ht="12" hidden="false" customHeight="false" outlineLevel="0" collapsed="false">
      <c r="BS11445" s="96" t="n">
        <f aca="false">BR11445-2.5</f>
        <v>-2.5</v>
      </c>
    </row>
    <row r="11446" customFormat="false" ht="12" hidden="false" customHeight="false" outlineLevel="0" collapsed="false">
      <c r="BS11446" s="96" t="n">
        <f aca="false">BR11446-2.5</f>
        <v>-2.5</v>
      </c>
    </row>
    <row r="11447" customFormat="false" ht="12" hidden="false" customHeight="false" outlineLevel="0" collapsed="false">
      <c r="BS11447" s="96" t="n">
        <f aca="false">BR11447-2.5</f>
        <v>-2.5</v>
      </c>
    </row>
    <row r="11448" customFormat="false" ht="12" hidden="false" customHeight="false" outlineLevel="0" collapsed="false">
      <c r="BS11448" s="96" t="n">
        <f aca="false">BR11448-2.5</f>
        <v>-2.5</v>
      </c>
    </row>
    <row r="11449" customFormat="false" ht="12" hidden="false" customHeight="false" outlineLevel="0" collapsed="false">
      <c r="BS11449" s="96" t="n">
        <f aca="false">BR11449-2.5</f>
        <v>-2.5</v>
      </c>
    </row>
    <row r="11450" customFormat="false" ht="12" hidden="false" customHeight="false" outlineLevel="0" collapsed="false">
      <c r="BS11450" s="96" t="n">
        <f aca="false">BR11450-2.5</f>
        <v>-2.5</v>
      </c>
    </row>
    <row r="11451" customFormat="false" ht="12" hidden="false" customHeight="false" outlineLevel="0" collapsed="false">
      <c r="BS11451" s="96" t="n">
        <f aca="false">BR11451-2.5</f>
        <v>-2.5</v>
      </c>
    </row>
    <row r="11452" customFormat="false" ht="12" hidden="false" customHeight="false" outlineLevel="0" collapsed="false">
      <c r="BS11452" s="96" t="n">
        <f aca="false">BR11452-2.5</f>
        <v>-2.5</v>
      </c>
    </row>
    <row r="11453" customFormat="false" ht="12" hidden="false" customHeight="false" outlineLevel="0" collapsed="false">
      <c r="BS11453" s="96" t="n">
        <f aca="false">BR11453-2.5</f>
        <v>-2.5</v>
      </c>
    </row>
    <row r="11454" customFormat="false" ht="12" hidden="false" customHeight="false" outlineLevel="0" collapsed="false">
      <c r="BS11454" s="96" t="n">
        <f aca="false">BR11454-2.5</f>
        <v>-2.5</v>
      </c>
    </row>
    <row r="11455" customFormat="false" ht="12" hidden="false" customHeight="false" outlineLevel="0" collapsed="false">
      <c r="BS11455" s="96" t="n">
        <f aca="false">BR11455-2.5</f>
        <v>-2.5</v>
      </c>
    </row>
    <row r="11456" customFormat="false" ht="12" hidden="false" customHeight="false" outlineLevel="0" collapsed="false">
      <c r="BS11456" s="96" t="n">
        <f aca="false">BR11456-2.5</f>
        <v>-2.5</v>
      </c>
    </row>
    <row r="11457" customFormat="false" ht="12" hidden="false" customHeight="false" outlineLevel="0" collapsed="false">
      <c r="BS11457" s="96" t="n">
        <f aca="false">BR11457-2.5</f>
        <v>-2.5</v>
      </c>
    </row>
    <row r="11458" customFormat="false" ht="12" hidden="false" customHeight="false" outlineLevel="0" collapsed="false">
      <c r="BS11458" s="96" t="n">
        <f aca="false">BR11458-2.5</f>
        <v>-2.5</v>
      </c>
    </row>
    <row r="11459" customFormat="false" ht="12" hidden="false" customHeight="false" outlineLevel="0" collapsed="false">
      <c r="BS11459" s="96" t="n">
        <f aca="false">BR11459-2.5</f>
        <v>-2.5</v>
      </c>
    </row>
    <row r="11460" customFormat="false" ht="12" hidden="false" customHeight="false" outlineLevel="0" collapsed="false">
      <c r="BS11460" s="96" t="n">
        <f aca="false">BR11460-2.5</f>
        <v>-2.5</v>
      </c>
    </row>
    <row r="11461" customFormat="false" ht="12" hidden="false" customHeight="false" outlineLevel="0" collapsed="false">
      <c r="BS11461" s="96" t="n">
        <f aca="false">BR11461-2.5</f>
        <v>-2.5</v>
      </c>
    </row>
    <row r="11462" customFormat="false" ht="12" hidden="false" customHeight="false" outlineLevel="0" collapsed="false">
      <c r="BS11462" s="96" t="n">
        <f aca="false">BR11462-2.5</f>
        <v>-2.5</v>
      </c>
    </row>
    <row r="11463" customFormat="false" ht="12" hidden="false" customHeight="false" outlineLevel="0" collapsed="false">
      <c r="BS11463" s="96" t="n">
        <f aca="false">BR11463-2.5</f>
        <v>-2.5</v>
      </c>
    </row>
    <row r="11464" customFormat="false" ht="12" hidden="false" customHeight="false" outlineLevel="0" collapsed="false">
      <c r="BS11464" s="96" t="n">
        <f aca="false">BR11464-2.5</f>
        <v>-2.5</v>
      </c>
    </row>
    <row r="11465" customFormat="false" ht="12" hidden="false" customHeight="false" outlineLevel="0" collapsed="false">
      <c r="BS11465" s="96" t="n">
        <f aca="false">BR11465-2.5</f>
        <v>-2.5</v>
      </c>
    </row>
    <row r="11466" customFormat="false" ht="12" hidden="false" customHeight="false" outlineLevel="0" collapsed="false">
      <c r="BS11466" s="96" t="n">
        <f aca="false">BR11466-2.5</f>
        <v>-2.5</v>
      </c>
    </row>
    <row r="11467" customFormat="false" ht="12" hidden="false" customHeight="false" outlineLevel="0" collapsed="false">
      <c r="BS11467" s="96" t="n">
        <f aca="false">BR11467-2.5</f>
        <v>-2.5</v>
      </c>
    </row>
    <row r="11468" customFormat="false" ht="12" hidden="false" customHeight="false" outlineLevel="0" collapsed="false">
      <c r="BS11468" s="96" t="n">
        <f aca="false">BR11468-2.5</f>
        <v>-2.5</v>
      </c>
    </row>
    <row r="11469" customFormat="false" ht="12" hidden="false" customHeight="false" outlineLevel="0" collapsed="false">
      <c r="BS11469" s="96" t="n">
        <f aca="false">BR11469-2.5</f>
        <v>-2.5</v>
      </c>
    </row>
    <row r="11470" customFormat="false" ht="12" hidden="false" customHeight="false" outlineLevel="0" collapsed="false">
      <c r="BS11470" s="96" t="n">
        <f aca="false">BR11470-2.5</f>
        <v>-2.5</v>
      </c>
    </row>
    <row r="11471" customFormat="false" ht="12" hidden="false" customHeight="false" outlineLevel="0" collapsed="false">
      <c r="BS11471" s="96" t="n">
        <f aca="false">BR11471-2.5</f>
        <v>-2.5</v>
      </c>
    </row>
    <row r="11472" customFormat="false" ht="12" hidden="false" customHeight="false" outlineLevel="0" collapsed="false">
      <c r="BS11472" s="96" t="n">
        <f aca="false">BR11472-2.5</f>
        <v>-2.5</v>
      </c>
    </row>
    <row r="11473" customFormat="false" ht="12" hidden="false" customHeight="false" outlineLevel="0" collapsed="false">
      <c r="BS11473" s="96" t="n">
        <f aca="false">BR11473-2.5</f>
        <v>-2.5</v>
      </c>
    </row>
    <row r="11474" customFormat="false" ht="12" hidden="false" customHeight="false" outlineLevel="0" collapsed="false">
      <c r="BS11474" s="96" t="n">
        <f aca="false">BR11474-2.5</f>
        <v>-2.5</v>
      </c>
    </row>
    <row r="11475" customFormat="false" ht="12" hidden="false" customHeight="false" outlineLevel="0" collapsed="false">
      <c r="BS11475" s="96" t="n">
        <f aca="false">BR11475-2.5</f>
        <v>-2.5</v>
      </c>
    </row>
    <row r="11476" customFormat="false" ht="12" hidden="false" customHeight="false" outlineLevel="0" collapsed="false">
      <c r="BS11476" s="96" t="n">
        <f aca="false">BR11476-2.5</f>
        <v>-2.5</v>
      </c>
    </row>
    <row r="11477" customFormat="false" ht="12" hidden="false" customHeight="false" outlineLevel="0" collapsed="false">
      <c r="BS11477" s="96" t="n">
        <f aca="false">BR11477-2.5</f>
        <v>-2.5</v>
      </c>
    </row>
    <row r="11478" customFormat="false" ht="12" hidden="false" customHeight="false" outlineLevel="0" collapsed="false">
      <c r="BS11478" s="96" t="n">
        <f aca="false">BR11478-2.5</f>
        <v>-2.5</v>
      </c>
    </row>
    <row r="11479" customFormat="false" ht="12" hidden="false" customHeight="false" outlineLevel="0" collapsed="false">
      <c r="BS11479" s="96" t="n">
        <f aca="false">BR11479-2.5</f>
        <v>-2.5</v>
      </c>
    </row>
    <row r="11480" customFormat="false" ht="12" hidden="false" customHeight="false" outlineLevel="0" collapsed="false">
      <c r="BS11480" s="96" t="n">
        <f aca="false">BR11480-2.5</f>
        <v>-2.5</v>
      </c>
    </row>
    <row r="11481" customFormat="false" ht="12" hidden="false" customHeight="false" outlineLevel="0" collapsed="false">
      <c r="BS11481" s="96" t="n">
        <f aca="false">BR11481-2.5</f>
        <v>-2.5</v>
      </c>
    </row>
    <row r="11482" customFormat="false" ht="12" hidden="false" customHeight="false" outlineLevel="0" collapsed="false">
      <c r="BS11482" s="96" t="n">
        <f aca="false">BR11482-2.5</f>
        <v>-2.5</v>
      </c>
    </row>
    <row r="11483" customFormat="false" ht="12" hidden="false" customHeight="false" outlineLevel="0" collapsed="false">
      <c r="BS11483" s="96" t="n">
        <f aca="false">BR11483-2.5</f>
        <v>-2.5</v>
      </c>
    </row>
    <row r="11484" customFormat="false" ht="12" hidden="false" customHeight="false" outlineLevel="0" collapsed="false">
      <c r="BS11484" s="96" t="n">
        <f aca="false">BR11484-2.5</f>
        <v>-2.5</v>
      </c>
    </row>
    <row r="11485" customFormat="false" ht="12" hidden="false" customHeight="false" outlineLevel="0" collapsed="false">
      <c r="BS11485" s="96" t="n">
        <f aca="false">BR11485-2.5</f>
        <v>-2.5</v>
      </c>
    </row>
    <row r="11486" customFormat="false" ht="12" hidden="false" customHeight="false" outlineLevel="0" collapsed="false">
      <c r="BS11486" s="96" t="n">
        <f aca="false">BR11486-2.5</f>
        <v>-2.5</v>
      </c>
    </row>
    <row r="11487" customFormat="false" ht="12" hidden="false" customHeight="false" outlineLevel="0" collapsed="false">
      <c r="BS11487" s="96" t="n">
        <f aca="false">BR11487-2.5</f>
        <v>-2.5</v>
      </c>
    </row>
    <row r="11488" customFormat="false" ht="12" hidden="false" customHeight="false" outlineLevel="0" collapsed="false">
      <c r="BS11488" s="96" t="n">
        <f aca="false">BR11488-2.5</f>
        <v>-2.5</v>
      </c>
    </row>
    <row r="11489" customFormat="false" ht="12" hidden="false" customHeight="false" outlineLevel="0" collapsed="false">
      <c r="BS11489" s="96" t="n">
        <f aca="false">BR11489-2.5</f>
        <v>-2.5</v>
      </c>
    </row>
    <row r="11490" customFormat="false" ht="12" hidden="false" customHeight="false" outlineLevel="0" collapsed="false">
      <c r="BS11490" s="96" t="n">
        <f aca="false">BR11490-2.5</f>
        <v>-2.5</v>
      </c>
    </row>
    <row r="11491" customFormat="false" ht="12" hidden="false" customHeight="false" outlineLevel="0" collapsed="false">
      <c r="BS11491" s="96" t="n">
        <f aca="false">BR11491-2.5</f>
        <v>-2.5</v>
      </c>
    </row>
    <row r="11492" customFormat="false" ht="12" hidden="false" customHeight="false" outlineLevel="0" collapsed="false">
      <c r="BS11492" s="96" t="n">
        <f aca="false">BR11492-2.5</f>
        <v>-2.5</v>
      </c>
    </row>
    <row r="11493" customFormat="false" ht="12" hidden="false" customHeight="false" outlineLevel="0" collapsed="false">
      <c r="BS11493" s="96" t="n">
        <f aca="false">BR11493-2.5</f>
        <v>-2.5</v>
      </c>
    </row>
    <row r="11494" customFormat="false" ht="12" hidden="false" customHeight="false" outlineLevel="0" collapsed="false">
      <c r="BS11494" s="96" t="n">
        <f aca="false">BR11494-2.5</f>
        <v>-2.5</v>
      </c>
    </row>
    <row r="11495" customFormat="false" ht="12" hidden="false" customHeight="false" outlineLevel="0" collapsed="false">
      <c r="BS11495" s="96" t="n">
        <f aca="false">BR11495-2.5</f>
        <v>-2.5</v>
      </c>
    </row>
    <row r="11496" customFormat="false" ht="12" hidden="false" customHeight="false" outlineLevel="0" collapsed="false">
      <c r="BS11496" s="96" t="n">
        <f aca="false">BR11496-2.5</f>
        <v>-2.5</v>
      </c>
    </row>
    <row r="11497" customFormat="false" ht="12" hidden="false" customHeight="false" outlineLevel="0" collapsed="false">
      <c r="BS11497" s="96" t="n">
        <f aca="false">BR11497-2.5</f>
        <v>-2.5</v>
      </c>
    </row>
    <row r="11498" customFormat="false" ht="12" hidden="false" customHeight="false" outlineLevel="0" collapsed="false">
      <c r="BS11498" s="96" t="n">
        <f aca="false">BR11498-2.5</f>
        <v>-2.5</v>
      </c>
    </row>
    <row r="11499" customFormat="false" ht="12" hidden="false" customHeight="false" outlineLevel="0" collapsed="false">
      <c r="BS11499" s="96" t="n">
        <f aca="false">BR11499-2.5</f>
        <v>-2.5</v>
      </c>
    </row>
    <row r="11500" customFormat="false" ht="12" hidden="false" customHeight="false" outlineLevel="0" collapsed="false">
      <c r="BS11500" s="96" t="n">
        <f aca="false">BR11500-2.5</f>
        <v>-2.5</v>
      </c>
    </row>
    <row r="11501" customFormat="false" ht="12" hidden="false" customHeight="false" outlineLevel="0" collapsed="false">
      <c r="BS11501" s="96" t="n">
        <f aca="false">BR11501-2.5</f>
        <v>-2.5</v>
      </c>
    </row>
    <row r="11502" customFormat="false" ht="12" hidden="false" customHeight="false" outlineLevel="0" collapsed="false">
      <c r="BS11502" s="96" t="n">
        <f aca="false">BR11502-2.5</f>
        <v>-2.5</v>
      </c>
    </row>
    <row r="11503" customFormat="false" ht="12" hidden="false" customHeight="false" outlineLevel="0" collapsed="false">
      <c r="BS11503" s="96" t="n">
        <f aca="false">BR11503-2.5</f>
        <v>-2.5</v>
      </c>
    </row>
    <row r="11504" customFormat="false" ht="12" hidden="false" customHeight="false" outlineLevel="0" collapsed="false">
      <c r="BS11504" s="96" t="n">
        <f aca="false">BR11504-2.5</f>
        <v>-2.5</v>
      </c>
    </row>
    <row r="11505" customFormat="false" ht="12" hidden="false" customHeight="false" outlineLevel="0" collapsed="false">
      <c r="BS11505" s="96" t="n">
        <f aca="false">BR11505-2.5</f>
        <v>-2.5</v>
      </c>
    </row>
    <row r="11506" customFormat="false" ht="12" hidden="false" customHeight="false" outlineLevel="0" collapsed="false">
      <c r="BS11506" s="96" t="n">
        <f aca="false">BR11506-2.5</f>
        <v>-2.5</v>
      </c>
    </row>
    <row r="11507" customFormat="false" ht="12" hidden="false" customHeight="false" outlineLevel="0" collapsed="false">
      <c r="BS11507" s="96" t="n">
        <f aca="false">BR11507-2.5</f>
        <v>-2.5</v>
      </c>
    </row>
    <row r="11508" customFormat="false" ht="12" hidden="false" customHeight="false" outlineLevel="0" collapsed="false">
      <c r="BS11508" s="96" t="n">
        <f aca="false">BR11508-2.5</f>
        <v>-2.5</v>
      </c>
    </row>
    <row r="11509" customFormat="false" ht="12" hidden="false" customHeight="false" outlineLevel="0" collapsed="false">
      <c r="BS11509" s="96" t="n">
        <f aca="false">BR11509-2.5</f>
        <v>-2.5</v>
      </c>
    </row>
    <row r="11510" customFormat="false" ht="12" hidden="false" customHeight="false" outlineLevel="0" collapsed="false">
      <c r="BS11510" s="96" t="n">
        <f aca="false">BR11510-2.5</f>
        <v>-2.5</v>
      </c>
    </row>
    <row r="11511" customFormat="false" ht="12" hidden="false" customHeight="false" outlineLevel="0" collapsed="false">
      <c r="BS11511" s="96" t="n">
        <f aca="false">BR11511-2.5</f>
        <v>-2.5</v>
      </c>
    </row>
    <row r="11512" customFormat="false" ht="12" hidden="false" customHeight="false" outlineLevel="0" collapsed="false">
      <c r="BS11512" s="96" t="n">
        <f aca="false">BR11512-2.5</f>
        <v>-2.5</v>
      </c>
    </row>
    <row r="11513" customFormat="false" ht="12" hidden="false" customHeight="false" outlineLevel="0" collapsed="false">
      <c r="BS11513" s="96" t="n">
        <f aca="false">BR11513-2.5</f>
        <v>-2.5</v>
      </c>
    </row>
    <row r="11514" customFormat="false" ht="12" hidden="false" customHeight="false" outlineLevel="0" collapsed="false">
      <c r="BS11514" s="96" t="n">
        <f aca="false">BR11514-2.5</f>
        <v>-2.5</v>
      </c>
    </row>
    <row r="11515" customFormat="false" ht="12" hidden="false" customHeight="false" outlineLevel="0" collapsed="false">
      <c r="BS11515" s="96" t="n">
        <f aca="false">BR11515-2.5</f>
        <v>-2.5</v>
      </c>
    </row>
    <row r="11516" customFormat="false" ht="12" hidden="false" customHeight="false" outlineLevel="0" collapsed="false">
      <c r="BS11516" s="96" t="n">
        <f aca="false">BR11516-2.5</f>
        <v>-2.5</v>
      </c>
    </row>
    <row r="11517" customFormat="false" ht="12" hidden="false" customHeight="false" outlineLevel="0" collapsed="false">
      <c r="BS11517" s="96" t="n">
        <f aca="false">BR11517-2.5</f>
        <v>-2.5</v>
      </c>
    </row>
    <row r="11518" customFormat="false" ht="12" hidden="false" customHeight="false" outlineLevel="0" collapsed="false">
      <c r="BS11518" s="96" t="n">
        <f aca="false">BR11518-2.5</f>
        <v>-2.5</v>
      </c>
    </row>
    <row r="11519" customFormat="false" ht="12" hidden="false" customHeight="false" outlineLevel="0" collapsed="false">
      <c r="BS11519" s="96" t="n">
        <f aca="false">BR11519-2.5</f>
        <v>-2.5</v>
      </c>
    </row>
    <row r="11520" customFormat="false" ht="12" hidden="false" customHeight="false" outlineLevel="0" collapsed="false">
      <c r="BS11520" s="96" t="n">
        <f aca="false">BR11520-2.5</f>
        <v>-2.5</v>
      </c>
    </row>
    <row r="11521" customFormat="false" ht="12" hidden="false" customHeight="false" outlineLevel="0" collapsed="false">
      <c r="BS11521" s="96" t="n">
        <f aca="false">BR11521-2.5</f>
        <v>-2.5</v>
      </c>
    </row>
    <row r="11522" customFormat="false" ht="12" hidden="false" customHeight="false" outlineLevel="0" collapsed="false">
      <c r="BS11522" s="96" t="n">
        <f aca="false">BR11522-2.5</f>
        <v>-2.5</v>
      </c>
    </row>
    <row r="11523" customFormat="false" ht="12" hidden="false" customHeight="false" outlineLevel="0" collapsed="false">
      <c r="BS11523" s="96" t="n">
        <f aca="false">BR11523-2.5</f>
        <v>-2.5</v>
      </c>
    </row>
    <row r="11524" customFormat="false" ht="12" hidden="false" customHeight="false" outlineLevel="0" collapsed="false">
      <c r="BS11524" s="96" t="n">
        <f aca="false">BR11524-2.5</f>
        <v>-2.5</v>
      </c>
    </row>
    <row r="11525" customFormat="false" ht="12" hidden="false" customHeight="false" outlineLevel="0" collapsed="false">
      <c r="BS11525" s="96" t="n">
        <f aca="false">BR11525-2.5</f>
        <v>-2.5</v>
      </c>
    </row>
    <row r="11526" customFormat="false" ht="12" hidden="false" customHeight="false" outlineLevel="0" collapsed="false">
      <c r="BS11526" s="96" t="n">
        <f aca="false">BR11526-2.5</f>
        <v>-2.5</v>
      </c>
    </row>
    <row r="11527" customFormat="false" ht="12" hidden="false" customHeight="false" outlineLevel="0" collapsed="false">
      <c r="BS11527" s="96" t="n">
        <f aca="false">BR11527-2.5</f>
        <v>-2.5</v>
      </c>
    </row>
    <row r="11528" customFormat="false" ht="12" hidden="false" customHeight="false" outlineLevel="0" collapsed="false">
      <c r="BS11528" s="96" t="n">
        <f aca="false">BR11528-2.5</f>
        <v>-2.5</v>
      </c>
    </row>
    <row r="11529" customFormat="false" ht="12" hidden="false" customHeight="false" outlineLevel="0" collapsed="false">
      <c r="BS11529" s="96" t="n">
        <f aca="false">BR11529-2.5</f>
        <v>-2.5</v>
      </c>
    </row>
    <row r="11530" customFormat="false" ht="12" hidden="false" customHeight="false" outlineLevel="0" collapsed="false">
      <c r="BS11530" s="96" t="n">
        <f aca="false">BR11530-2.5</f>
        <v>-2.5</v>
      </c>
    </row>
    <row r="11531" customFormat="false" ht="12" hidden="false" customHeight="false" outlineLevel="0" collapsed="false">
      <c r="BS11531" s="96" t="n">
        <f aca="false">BR11531-2.5</f>
        <v>-2.5</v>
      </c>
    </row>
    <row r="11532" customFormat="false" ht="12" hidden="false" customHeight="false" outlineLevel="0" collapsed="false">
      <c r="BS11532" s="96" t="n">
        <f aca="false">BR11532-2.5</f>
        <v>-2.5</v>
      </c>
    </row>
    <row r="11533" customFormat="false" ht="12" hidden="false" customHeight="false" outlineLevel="0" collapsed="false">
      <c r="BS11533" s="96" t="n">
        <f aca="false">BR11533-2.5</f>
        <v>-2.5</v>
      </c>
    </row>
    <row r="11534" customFormat="false" ht="12" hidden="false" customHeight="false" outlineLevel="0" collapsed="false">
      <c r="BS11534" s="96" t="n">
        <f aca="false">BR11534-2.5</f>
        <v>-2.5</v>
      </c>
    </row>
    <row r="11535" customFormat="false" ht="12" hidden="false" customHeight="false" outlineLevel="0" collapsed="false">
      <c r="BS11535" s="96" t="n">
        <f aca="false">BR11535-2.5</f>
        <v>-2.5</v>
      </c>
    </row>
    <row r="11536" customFormat="false" ht="12" hidden="false" customHeight="false" outlineLevel="0" collapsed="false">
      <c r="BS11536" s="96" t="n">
        <f aca="false">BR11536-2.5</f>
        <v>-2.5</v>
      </c>
    </row>
    <row r="11537" customFormat="false" ht="12" hidden="false" customHeight="false" outlineLevel="0" collapsed="false">
      <c r="BS11537" s="96" t="n">
        <f aca="false">BR11537-2.5</f>
        <v>-2.5</v>
      </c>
    </row>
    <row r="11538" customFormat="false" ht="12" hidden="false" customHeight="false" outlineLevel="0" collapsed="false">
      <c r="BS11538" s="96" t="n">
        <f aca="false">BR11538-2.5</f>
        <v>-2.5</v>
      </c>
    </row>
    <row r="11539" customFormat="false" ht="12" hidden="false" customHeight="false" outlineLevel="0" collapsed="false">
      <c r="BS11539" s="96" t="n">
        <f aca="false">BR11539-2.5</f>
        <v>-2.5</v>
      </c>
    </row>
    <row r="11540" customFormat="false" ht="12" hidden="false" customHeight="false" outlineLevel="0" collapsed="false">
      <c r="BS11540" s="96" t="n">
        <f aca="false">BR11540-2.5</f>
        <v>-2.5</v>
      </c>
    </row>
    <row r="11541" customFormat="false" ht="12" hidden="false" customHeight="false" outlineLevel="0" collapsed="false">
      <c r="BS11541" s="96" t="n">
        <f aca="false">BR11541-2.5</f>
        <v>-2.5</v>
      </c>
    </row>
    <row r="11542" customFormat="false" ht="12" hidden="false" customHeight="false" outlineLevel="0" collapsed="false">
      <c r="BS11542" s="96" t="n">
        <f aca="false">BR11542-2.5</f>
        <v>-2.5</v>
      </c>
    </row>
    <row r="11543" customFormat="false" ht="12" hidden="false" customHeight="false" outlineLevel="0" collapsed="false">
      <c r="BS11543" s="96" t="n">
        <f aca="false">BR11543-2.5</f>
        <v>-2.5</v>
      </c>
    </row>
    <row r="11544" customFormat="false" ht="12" hidden="false" customHeight="false" outlineLevel="0" collapsed="false">
      <c r="BS11544" s="96" t="n">
        <f aca="false">BR11544-2.5</f>
        <v>-2.5</v>
      </c>
    </row>
    <row r="11545" customFormat="false" ht="12" hidden="false" customHeight="false" outlineLevel="0" collapsed="false">
      <c r="BS11545" s="96" t="n">
        <f aca="false">BR11545-2.5</f>
        <v>-2.5</v>
      </c>
    </row>
    <row r="11546" customFormat="false" ht="12" hidden="false" customHeight="false" outlineLevel="0" collapsed="false">
      <c r="BS11546" s="96" t="n">
        <f aca="false">BR11546-2.5</f>
        <v>-2.5</v>
      </c>
    </row>
    <row r="11547" customFormat="false" ht="12" hidden="false" customHeight="false" outlineLevel="0" collapsed="false">
      <c r="BS11547" s="96" t="n">
        <f aca="false">BR11547-2.5</f>
        <v>-2.5</v>
      </c>
    </row>
    <row r="11548" customFormat="false" ht="12" hidden="false" customHeight="false" outlineLevel="0" collapsed="false">
      <c r="BS11548" s="96" t="n">
        <f aca="false">BR11548-2.5</f>
        <v>-2.5</v>
      </c>
    </row>
    <row r="11549" customFormat="false" ht="12" hidden="false" customHeight="false" outlineLevel="0" collapsed="false">
      <c r="BS11549" s="96" t="n">
        <f aca="false">BR11549-2.5</f>
        <v>-2.5</v>
      </c>
    </row>
    <row r="11550" customFormat="false" ht="12" hidden="false" customHeight="false" outlineLevel="0" collapsed="false">
      <c r="BS11550" s="96" t="n">
        <f aca="false">BR11550-2.5</f>
        <v>-2.5</v>
      </c>
    </row>
    <row r="11551" customFormat="false" ht="12" hidden="false" customHeight="false" outlineLevel="0" collapsed="false">
      <c r="BS11551" s="96" t="n">
        <f aca="false">BR11551-2.5</f>
        <v>-2.5</v>
      </c>
    </row>
    <row r="11552" customFormat="false" ht="12" hidden="false" customHeight="false" outlineLevel="0" collapsed="false">
      <c r="BS11552" s="96" t="n">
        <f aca="false">BR11552-2.5</f>
        <v>-2.5</v>
      </c>
    </row>
    <row r="11553" customFormat="false" ht="12" hidden="false" customHeight="false" outlineLevel="0" collapsed="false">
      <c r="BS11553" s="96" t="n">
        <f aca="false">BR11553-2.5</f>
        <v>-2.5</v>
      </c>
    </row>
    <row r="11554" customFormat="false" ht="12" hidden="false" customHeight="false" outlineLevel="0" collapsed="false">
      <c r="BS11554" s="96" t="n">
        <f aca="false">BR11554-2.5</f>
        <v>-2.5</v>
      </c>
    </row>
    <row r="11555" customFormat="false" ht="12" hidden="false" customHeight="false" outlineLevel="0" collapsed="false">
      <c r="BS11555" s="96" t="n">
        <f aca="false">BR11555-2.5</f>
        <v>-2.5</v>
      </c>
    </row>
    <row r="11556" customFormat="false" ht="12" hidden="false" customHeight="false" outlineLevel="0" collapsed="false">
      <c r="BS11556" s="96" t="n">
        <f aca="false">BR11556-2.5</f>
        <v>-2.5</v>
      </c>
    </row>
    <row r="11557" customFormat="false" ht="12" hidden="false" customHeight="false" outlineLevel="0" collapsed="false">
      <c r="BS11557" s="96" t="n">
        <f aca="false">BR11557-2.5</f>
        <v>-2.5</v>
      </c>
    </row>
    <row r="11558" customFormat="false" ht="12" hidden="false" customHeight="false" outlineLevel="0" collapsed="false">
      <c r="BS11558" s="96" t="n">
        <f aca="false">BR11558-2.5</f>
        <v>-2.5</v>
      </c>
    </row>
    <row r="11559" customFormat="false" ht="12" hidden="false" customHeight="false" outlineLevel="0" collapsed="false">
      <c r="BS11559" s="96" t="n">
        <f aca="false">BR11559-2.5</f>
        <v>-2.5</v>
      </c>
    </row>
    <row r="11560" customFormat="false" ht="12" hidden="false" customHeight="false" outlineLevel="0" collapsed="false">
      <c r="BS11560" s="96" t="n">
        <f aca="false">BR11560-2.5</f>
        <v>-2.5</v>
      </c>
    </row>
    <row r="11561" customFormat="false" ht="12" hidden="false" customHeight="false" outlineLevel="0" collapsed="false">
      <c r="BS11561" s="96" t="n">
        <f aca="false">BR11561-2.5</f>
        <v>-2.5</v>
      </c>
    </row>
    <row r="11562" customFormat="false" ht="12" hidden="false" customHeight="false" outlineLevel="0" collapsed="false">
      <c r="BS11562" s="96" t="n">
        <f aca="false">BR11562-2.5</f>
        <v>-2.5</v>
      </c>
    </row>
    <row r="11563" customFormat="false" ht="12" hidden="false" customHeight="false" outlineLevel="0" collapsed="false">
      <c r="BS11563" s="96" t="n">
        <f aca="false">BR11563-2.5</f>
        <v>-2.5</v>
      </c>
    </row>
    <row r="11564" customFormat="false" ht="12" hidden="false" customHeight="false" outlineLevel="0" collapsed="false">
      <c r="BS11564" s="96" t="n">
        <f aca="false">BR11564-2.5</f>
        <v>-2.5</v>
      </c>
    </row>
    <row r="11565" customFormat="false" ht="12" hidden="false" customHeight="false" outlineLevel="0" collapsed="false">
      <c r="BS11565" s="96" t="n">
        <f aca="false">BR11565-2.5</f>
        <v>-2.5</v>
      </c>
    </row>
    <row r="11566" customFormat="false" ht="12" hidden="false" customHeight="false" outlineLevel="0" collapsed="false">
      <c r="BS11566" s="96" t="n">
        <f aca="false">BR11566-2.5</f>
        <v>-2.5</v>
      </c>
    </row>
    <row r="11567" customFormat="false" ht="12" hidden="false" customHeight="false" outlineLevel="0" collapsed="false">
      <c r="BS11567" s="96" t="n">
        <f aca="false">BR11567-2.5</f>
        <v>-2.5</v>
      </c>
    </row>
    <row r="11568" customFormat="false" ht="12" hidden="false" customHeight="false" outlineLevel="0" collapsed="false">
      <c r="BS11568" s="96" t="n">
        <f aca="false">BR11568-2.5</f>
        <v>-2.5</v>
      </c>
    </row>
    <row r="11569" customFormat="false" ht="12" hidden="false" customHeight="false" outlineLevel="0" collapsed="false">
      <c r="BS11569" s="96" t="n">
        <f aca="false">BR11569-2.5</f>
        <v>-2.5</v>
      </c>
    </row>
    <row r="11570" customFormat="false" ht="12" hidden="false" customHeight="false" outlineLevel="0" collapsed="false">
      <c r="BS11570" s="96" t="n">
        <f aca="false">BR11570-2.5</f>
        <v>-2.5</v>
      </c>
    </row>
    <row r="11571" customFormat="false" ht="12" hidden="false" customHeight="false" outlineLevel="0" collapsed="false">
      <c r="BS11571" s="96" t="n">
        <f aca="false">BR11571-2.5</f>
        <v>-2.5</v>
      </c>
    </row>
    <row r="11572" customFormat="false" ht="12" hidden="false" customHeight="false" outlineLevel="0" collapsed="false">
      <c r="BS11572" s="96" t="n">
        <f aca="false">BR11572-2.5</f>
        <v>-2.5</v>
      </c>
    </row>
    <row r="11573" customFormat="false" ht="12" hidden="false" customHeight="false" outlineLevel="0" collapsed="false">
      <c r="BS11573" s="96" t="n">
        <f aca="false">BR11573-2.5</f>
        <v>-2.5</v>
      </c>
    </row>
    <row r="11574" customFormat="false" ht="12" hidden="false" customHeight="false" outlineLevel="0" collapsed="false">
      <c r="BS11574" s="96" t="n">
        <f aca="false">BR11574-2.5</f>
        <v>-2.5</v>
      </c>
    </row>
    <row r="11575" customFormat="false" ht="12" hidden="false" customHeight="false" outlineLevel="0" collapsed="false">
      <c r="BS11575" s="96" t="n">
        <f aca="false">BR11575-2.5</f>
        <v>-2.5</v>
      </c>
    </row>
    <row r="11576" customFormat="false" ht="12" hidden="false" customHeight="false" outlineLevel="0" collapsed="false">
      <c r="BS11576" s="96" t="n">
        <f aca="false">BR11576-2.5</f>
        <v>-2.5</v>
      </c>
    </row>
    <row r="11577" customFormat="false" ht="12" hidden="false" customHeight="false" outlineLevel="0" collapsed="false">
      <c r="BS11577" s="96" t="n">
        <f aca="false">BR11577-2.5</f>
        <v>-2.5</v>
      </c>
    </row>
    <row r="11578" customFormat="false" ht="12" hidden="false" customHeight="false" outlineLevel="0" collapsed="false">
      <c r="BS11578" s="96" t="n">
        <f aca="false">BR11578-2.5</f>
        <v>-2.5</v>
      </c>
    </row>
    <row r="11579" customFormat="false" ht="12" hidden="false" customHeight="false" outlineLevel="0" collapsed="false">
      <c r="BS11579" s="96" t="n">
        <f aca="false">BR11579-2.5</f>
        <v>-2.5</v>
      </c>
    </row>
    <row r="11580" customFormat="false" ht="12" hidden="false" customHeight="false" outlineLevel="0" collapsed="false">
      <c r="BS11580" s="96" t="n">
        <f aca="false">BR11580-2.5</f>
        <v>-2.5</v>
      </c>
    </row>
    <row r="11581" customFormat="false" ht="12" hidden="false" customHeight="false" outlineLevel="0" collapsed="false">
      <c r="BS11581" s="96" t="n">
        <f aca="false">BR11581-2.5</f>
        <v>-2.5</v>
      </c>
    </row>
    <row r="11582" customFormat="false" ht="12" hidden="false" customHeight="false" outlineLevel="0" collapsed="false">
      <c r="BS11582" s="96" t="n">
        <f aca="false">BR11582-2.5</f>
        <v>-2.5</v>
      </c>
    </row>
    <row r="11583" customFormat="false" ht="12" hidden="false" customHeight="false" outlineLevel="0" collapsed="false">
      <c r="BS11583" s="96" t="n">
        <f aca="false">BR11583-2.5</f>
        <v>-2.5</v>
      </c>
    </row>
    <row r="11584" customFormat="false" ht="12" hidden="false" customHeight="false" outlineLevel="0" collapsed="false">
      <c r="BS11584" s="96" t="n">
        <f aca="false">BR11584-2.5</f>
        <v>-2.5</v>
      </c>
    </row>
    <row r="11585" customFormat="false" ht="12" hidden="false" customHeight="false" outlineLevel="0" collapsed="false">
      <c r="BS11585" s="96" t="n">
        <f aca="false">BR11585-2.5</f>
        <v>-2.5</v>
      </c>
    </row>
    <row r="11586" customFormat="false" ht="12" hidden="false" customHeight="false" outlineLevel="0" collapsed="false">
      <c r="BS11586" s="96" t="n">
        <f aca="false">BR11586-2.5</f>
        <v>-2.5</v>
      </c>
    </row>
    <row r="11587" customFormat="false" ht="12" hidden="false" customHeight="false" outlineLevel="0" collapsed="false">
      <c r="BS11587" s="96" t="n">
        <f aca="false">BR11587-2.5</f>
        <v>-2.5</v>
      </c>
    </row>
    <row r="11588" customFormat="false" ht="12" hidden="false" customHeight="false" outlineLevel="0" collapsed="false">
      <c r="BS11588" s="96" t="n">
        <f aca="false">BR11588-2.5</f>
        <v>-2.5</v>
      </c>
    </row>
    <row r="11589" customFormat="false" ht="12" hidden="false" customHeight="false" outlineLevel="0" collapsed="false">
      <c r="BS11589" s="96" t="n">
        <f aca="false">BR11589-2.5</f>
        <v>-2.5</v>
      </c>
    </row>
    <row r="11590" customFormat="false" ht="12" hidden="false" customHeight="false" outlineLevel="0" collapsed="false">
      <c r="BS11590" s="96" t="n">
        <f aca="false">BR11590-2.5</f>
        <v>-2.5</v>
      </c>
    </row>
    <row r="11591" customFormat="false" ht="12" hidden="false" customHeight="false" outlineLevel="0" collapsed="false">
      <c r="BS11591" s="96" t="n">
        <f aca="false">BR11591-2.5</f>
        <v>-2.5</v>
      </c>
    </row>
    <row r="11592" customFormat="false" ht="12" hidden="false" customHeight="false" outlineLevel="0" collapsed="false">
      <c r="BS11592" s="96" t="n">
        <f aca="false">BR11592-2.5</f>
        <v>-2.5</v>
      </c>
    </row>
    <row r="11593" customFormat="false" ht="12" hidden="false" customHeight="false" outlineLevel="0" collapsed="false">
      <c r="BS11593" s="96" t="n">
        <f aca="false">BR11593-2.5</f>
        <v>-2.5</v>
      </c>
    </row>
    <row r="11594" customFormat="false" ht="12" hidden="false" customHeight="false" outlineLevel="0" collapsed="false">
      <c r="BS11594" s="96" t="n">
        <f aca="false">BR11594-2.5</f>
        <v>-2.5</v>
      </c>
    </row>
    <row r="11595" customFormat="false" ht="12" hidden="false" customHeight="false" outlineLevel="0" collapsed="false">
      <c r="BS11595" s="96" t="n">
        <f aca="false">BR11595-2.5</f>
        <v>-2.5</v>
      </c>
    </row>
    <row r="11596" customFormat="false" ht="12" hidden="false" customHeight="false" outlineLevel="0" collapsed="false">
      <c r="BS11596" s="96" t="n">
        <f aca="false">BR11596-2.5</f>
        <v>-2.5</v>
      </c>
    </row>
    <row r="11597" customFormat="false" ht="12" hidden="false" customHeight="false" outlineLevel="0" collapsed="false">
      <c r="BS11597" s="96" t="n">
        <f aca="false">BR11597-2.5</f>
        <v>-2.5</v>
      </c>
    </row>
    <row r="11598" customFormat="false" ht="12" hidden="false" customHeight="false" outlineLevel="0" collapsed="false">
      <c r="BS11598" s="96" t="n">
        <f aca="false">BR11598-2.5</f>
        <v>-2.5</v>
      </c>
    </row>
    <row r="11599" customFormat="false" ht="12" hidden="false" customHeight="false" outlineLevel="0" collapsed="false">
      <c r="BS11599" s="96" t="n">
        <f aca="false">BR11599-2.5</f>
        <v>-2.5</v>
      </c>
    </row>
    <row r="11600" customFormat="false" ht="12" hidden="false" customHeight="false" outlineLevel="0" collapsed="false">
      <c r="BS11600" s="96" t="n">
        <f aca="false">BR11600-2.5</f>
        <v>-2.5</v>
      </c>
    </row>
    <row r="11601" customFormat="false" ht="12" hidden="false" customHeight="false" outlineLevel="0" collapsed="false">
      <c r="BS11601" s="96" t="n">
        <f aca="false">BR11601-2.5</f>
        <v>-2.5</v>
      </c>
    </row>
    <row r="11602" customFormat="false" ht="12" hidden="false" customHeight="false" outlineLevel="0" collapsed="false">
      <c r="BS11602" s="96" t="n">
        <f aca="false">BR11602-2.5</f>
        <v>-2.5</v>
      </c>
    </row>
    <row r="11603" customFormat="false" ht="12" hidden="false" customHeight="false" outlineLevel="0" collapsed="false">
      <c r="BS11603" s="96" t="n">
        <f aca="false">BR11603-2.5</f>
        <v>-2.5</v>
      </c>
    </row>
    <row r="11604" customFormat="false" ht="12" hidden="false" customHeight="false" outlineLevel="0" collapsed="false">
      <c r="BS11604" s="96" t="n">
        <f aca="false">BR11604-2.5</f>
        <v>-2.5</v>
      </c>
    </row>
    <row r="11605" customFormat="false" ht="12" hidden="false" customHeight="false" outlineLevel="0" collapsed="false">
      <c r="BS11605" s="96" t="n">
        <f aca="false">BR11605-2.5</f>
        <v>-2.5</v>
      </c>
    </row>
    <row r="11606" customFormat="false" ht="12" hidden="false" customHeight="false" outlineLevel="0" collapsed="false">
      <c r="BS11606" s="96" t="n">
        <f aca="false">BR11606-2.5</f>
        <v>-2.5</v>
      </c>
    </row>
    <row r="11607" customFormat="false" ht="12" hidden="false" customHeight="false" outlineLevel="0" collapsed="false">
      <c r="BS11607" s="96" t="n">
        <f aca="false">BR11607-2.5</f>
        <v>-2.5</v>
      </c>
    </row>
    <row r="11608" customFormat="false" ht="12" hidden="false" customHeight="false" outlineLevel="0" collapsed="false">
      <c r="BS11608" s="96" t="n">
        <f aca="false">BR11608-2.5</f>
        <v>-2.5</v>
      </c>
    </row>
    <row r="11609" customFormat="false" ht="12" hidden="false" customHeight="false" outlineLevel="0" collapsed="false">
      <c r="BS11609" s="96" t="n">
        <f aca="false">BR11609-2.5</f>
        <v>-2.5</v>
      </c>
    </row>
    <row r="11610" customFormat="false" ht="12" hidden="false" customHeight="false" outlineLevel="0" collapsed="false">
      <c r="BS11610" s="96" t="n">
        <f aca="false">BR11610-2.5</f>
        <v>-2.5</v>
      </c>
    </row>
    <row r="11611" customFormat="false" ht="12" hidden="false" customHeight="false" outlineLevel="0" collapsed="false">
      <c r="BS11611" s="96" t="n">
        <f aca="false">BR11611-2.5</f>
        <v>-2.5</v>
      </c>
    </row>
    <row r="11612" customFormat="false" ht="12" hidden="false" customHeight="false" outlineLevel="0" collapsed="false">
      <c r="BS11612" s="96" t="n">
        <f aca="false">BR11612-2.5</f>
        <v>-2.5</v>
      </c>
    </row>
    <row r="11613" customFormat="false" ht="12" hidden="false" customHeight="false" outlineLevel="0" collapsed="false">
      <c r="BS11613" s="96" t="n">
        <f aca="false">BR11613-2.5</f>
        <v>-2.5</v>
      </c>
    </row>
    <row r="11614" customFormat="false" ht="12" hidden="false" customHeight="false" outlineLevel="0" collapsed="false">
      <c r="BS11614" s="96" t="n">
        <f aca="false">BR11614-2.5</f>
        <v>-2.5</v>
      </c>
    </row>
    <row r="11615" customFormat="false" ht="12" hidden="false" customHeight="false" outlineLevel="0" collapsed="false">
      <c r="BS11615" s="96" t="n">
        <f aca="false">BR11615-2.5</f>
        <v>-2.5</v>
      </c>
    </row>
    <row r="11616" customFormat="false" ht="12" hidden="false" customHeight="false" outlineLevel="0" collapsed="false">
      <c r="BS11616" s="96" t="n">
        <f aca="false">BR11616-2.5</f>
        <v>-2.5</v>
      </c>
    </row>
    <row r="11617" customFormat="false" ht="12" hidden="false" customHeight="false" outlineLevel="0" collapsed="false">
      <c r="BS11617" s="96" t="n">
        <f aca="false">BR11617-2.5</f>
        <v>-2.5</v>
      </c>
    </row>
    <row r="11618" customFormat="false" ht="12" hidden="false" customHeight="false" outlineLevel="0" collapsed="false">
      <c r="BS11618" s="96" t="n">
        <f aca="false">BR11618-2.5</f>
        <v>-2.5</v>
      </c>
    </row>
    <row r="11619" customFormat="false" ht="12" hidden="false" customHeight="false" outlineLevel="0" collapsed="false">
      <c r="BS11619" s="96" t="n">
        <f aca="false">BR11619-2.5</f>
        <v>-2.5</v>
      </c>
    </row>
    <row r="11620" customFormat="false" ht="12" hidden="false" customHeight="false" outlineLevel="0" collapsed="false">
      <c r="BS11620" s="96" t="n">
        <f aca="false">BR11620-2.5</f>
        <v>-2.5</v>
      </c>
    </row>
    <row r="11621" customFormat="false" ht="12" hidden="false" customHeight="false" outlineLevel="0" collapsed="false">
      <c r="BS11621" s="96" t="n">
        <f aca="false">BR11621-2.5</f>
        <v>-2.5</v>
      </c>
    </row>
    <row r="11622" customFormat="false" ht="12" hidden="false" customHeight="false" outlineLevel="0" collapsed="false">
      <c r="BS11622" s="96" t="n">
        <f aca="false">BR11622-2.5</f>
        <v>-2.5</v>
      </c>
    </row>
    <row r="11623" customFormat="false" ht="12" hidden="false" customHeight="false" outlineLevel="0" collapsed="false">
      <c r="BS11623" s="96" t="n">
        <f aca="false">BR11623-2.5</f>
        <v>-2.5</v>
      </c>
    </row>
    <row r="11624" customFormat="false" ht="12" hidden="false" customHeight="false" outlineLevel="0" collapsed="false">
      <c r="BS11624" s="96" t="n">
        <f aca="false">BR11624-2.5</f>
        <v>-2.5</v>
      </c>
    </row>
    <row r="11625" customFormat="false" ht="12" hidden="false" customHeight="false" outlineLevel="0" collapsed="false">
      <c r="BS11625" s="96" t="n">
        <f aca="false">BR11625-2.5</f>
        <v>-2.5</v>
      </c>
    </row>
    <row r="11626" customFormat="false" ht="12" hidden="false" customHeight="false" outlineLevel="0" collapsed="false">
      <c r="BS11626" s="96" t="n">
        <f aca="false">BR11626-2.5</f>
        <v>-2.5</v>
      </c>
    </row>
    <row r="11627" customFormat="false" ht="12" hidden="false" customHeight="false" outlineLevel="0" collapsed="false">
      <c r="BS11627" s="96" t="n">
        <f aca="false">BR11627-2.5</f>
        <v>-2.5</v>
      </c>
    </row>
    <row r="11628" customFormat="false" ht="12" hidden="false" customHeight="false" outlineLevel="0" collapsed="false">
      <c r="BS11628" s="96" t="n">
        <f aca="false">BR11628-2.5</f>
        <v>-2.5</v>
      </c>
    </row>
    <row r="11629" customFormat="false" ht="12" hidden="false" customHeight="false" outlineLevel="0" collapsed="false">
      <c r="BS11629" s="96" t="n">
        <f aca="false">BR11629-2.5</f>
        <v>-2.5</v>
      </c>
    </row>
    <row r="11630" customFormat="false" ht="12" hidden="false" customHeight="false" outlineLevel="0" collapsed="false">
      <c r="BS11630" s="96" t="n">
        <f aca="false">BR11630-2.5</f>
        <v>-2.5</v>
      </c>
    </row>
    <row r="11631" customFormat="false" ht="12" hidden="false" customHeight="false" outlineLevel="0" collapsed="false">
      <c r="BS11631" s="96" t="n">
        <f aca="false">BR11631-2.5</f>
        <v>-2.5</v>
      </c>
    </row>
    <row r="11632" customFormat="false" ht="12" hidden="false" customHeight="false" outlineLevel="0" collapsed="false">
      <c r="BS11632" s="96" t="n">
        <f aca="false">BR11632-2.5</f>
        <v>-2.5</v>
      </c>
    </row>
    <row r="11633" customFormat="false" ht="12" hidden="false" customHeight="false" outlineLevel="0" collapsed="false">
      <c r="BS11633" s="96" t="n">
        <f aca="false">BR11633-2.5</f>
        <v>-2.5</v>
      </c>
    </row>
    <row r="11634" customFormat="false" ht="12" hidden="false" customHeight="false" outlineLevel="0" collapsed="false">
      <c r="BS11634" s="96" t="n">
        <f aca="false">BR11634-2.5</f>
        <v>-2.5</v>
      </c>
    </row>
    <row r="11635" customFormat="false" ht="12" hidden="false" customHeight="false" outlineLevel="0" collapsed="false">
      <c r="BS11635" s="96" t="n">
        <f aca="false">BR11635-2.5</f>
        <v>-2.5</v>
      </c>
    </row>
    <row r="11636" customFormat="false" ht="12" hidden="false" customHeight="false" outlineLevel="0" collapsed="false">
      <c r="BS11636" s="96" t="n">
        <f aca="false">BR11636-2.5</f>
        <v>-2.5</v>
      </c>
    </row>
    <row r="11637" customFormat="false" ht="12" hidden="false" customHeight="false" outlineLevel="0" collapsed="false">
      <c r="BS11637" s="96" t="n">
        <f aca="false">BR11637-2.5</f>
        <v>-2.5</v>
      </c>
    </row>
    <row r="11638" customFormat="false" ht="12" hidden="false" customHeight="false" outlineLevel="0" collapsed="false">
      <c r="BS11638" s="96" t="n">
        <f aca="false">BR11638-2.5</f>
        <v>-2.5</v>
      </c>
    </row>
    <row r="11639" customFormat="false" ht="12" hidden="false" customHeight="false" outlineLevel="0" collapsed="false">
      <c r="BS11639" s="96" t="n">
        <f aca="false">BR11639-2.5</f>
        <v>-2.5</v>
      </c>
    </row>
    <row r="11640" customFormat="false" ht="12" hidden="false" customHeight="false" outlineLevel="0" collapsed="false">
      <c r="BS11640" s="96" t="n">
        <f aca="false">BR11640-2.5</f>
        <v>-2.5</v>
      </c>
    </row>
    <row r="11641" customFormat="false" ht="12" hidden="false" customHeight="false" outlineLevel="0" collapsed="false">
      <c r="BS11641" s="96" t="n">
        <f aca="false">BR11641-2.5</f>
        <v>-2.5</v>
      </c>
    </row>
    <row r="11642" customFormat="false" ht="12" hidden="false" customHeight="false" outlineLevel="0" collapsed="false">
      <c r="BS11642" s="96" t="n">
        <f aca="false">BR11642-2.5</f>
        <v>-2.5</v>
      </c>
    </row>
    <row r="11643" customFormat="false" ht="12" hidden="false" customHeight="false" outlineLevel="0" collapsed="false">
      <c r="BS11643" s="96" t="n">
        <f aca="false">BR11643-2.5</f>
        <v>-2.5</v>
      </c>
    </row>
    <row r="11644" customFormat="false" ht="12" hidden="false" customHeight="false" outlineLevel="0" collapsed="false">
      <c r="BS11644" s="96" t="n">
        <f aca="false">BR11644-2.5</f>
        <v>-2.5</v>
      </c>
    </row>
    <row r="11645" customFormat="false" ht="12" hidden="false" customHeight="false" outlineLevel="0" collapsed="false">
      <c r="BS11645" s="96" t="n">
        <f aca="false">BR11645-2.5</f>
        <v>-2.5</v>
      </c>
    </row>
    <row r="11646" customFormat="false" ht="12" hidden="false" customHeight="false" outlineLevel="0" collapsed="false">
      <c r="BS11646" s="96" t="n">
        <f aca="false">BR11646-2.5</f>
        <v>-2.5</v>
      </c>
    </row>
    <row r="11647" customFormat="false" ht="12" hidden="false" customHeight="false" outlineLevel="0" collapsed="false">
      <c r="BS11647" s="96" t="n">
        <f aca="false">BR11647-2.5</f>
        <v>-2.5</v>
      </c>
    </row>
    <row r="11648" customFormat="false" ht="12" hidden="false" customHeight="false" outlineLevel="0" collapsed="false">
      <c r="BS11648" s="96" t="n">
        <f aca="false">BR11648-2.5</f>
        <v>-2.5</v>
      </c>
    </row>
    <row r="11649" customFormat="false" ht="12" hidden="false" customHeight="false" outlineLevel="0" collapsed="false">
      <c r="BS11649" s="96" t="n">
        <f aca="false">BR11649-2.5</f>
        <v>-2.5</v>
      </c>
    </row>
    <row r="11650" customFormat="false" ht="12" hidden="false" customHeight="false" outlineLevel="0" collapsed="false">
      <c r="BS11650" s="96" t="n">
        <f aca="false">BR11650-2.5</f>
        <v>-2.5</v>
      </c>
    </row>
    <row r="11651" customFormat="false" ht="12" hidden="false" customHeight="false" outlineLevel="0" collapsed="false">
      <c r="BS11651" s="96" t="n">
        <f aca="false">BR11651-2.5</f>
        <v>-2.5</v>
      </c>
    </row>
    <row r="11652" customFormat="false" ht="12" hidden="false" customHeight="false" outlineLevel="0" collapsed="false">
      <c r="BS11652" s="96" t="n">
        <f aca="false">BR11652-2.5</f>
        <v>-2.5</v>
      </c>
    </row>
    <row r="11653" customFormat="false" ht="12" hidden="false" customHeight="false" outlineLevel="0" collapsed="false">
      <c r="BS11653" s="96" t="n">
        <f aca="false">BR11653-2.5</f>
        <v>-2.5</v>
      </c>
    </row>
    <row r="11654" customFormat="false" ht="12" hidden="false" customHeight="false" outlineLevel="0" collapsed="false">
      <c r="BS11654" s="96" t="n">
        <f aca="false">BR11654-2.5</f>
        <v>-2.5</v>
      </c>
    </row>
    <row r="11655" customFormat="false" ht="12" hidden="false" customHeight="false" outlineLevel="0" collapsed="false">
      <c r="BS11655" s="96" t="n">
        <f aca="false">BR11655-2.5</f>
        <v>-2.5</v>
      </c>
    </row>
    <row r="11656" customFormat="false" ht="12" hidden="false" customHeight="false" outlineLevel="0" collapsed="false">
      <c r="BS11656" s="96" t="n">
        <f aca="false">BR11656-2.5</f>
        <v>-2.5</v>
      </c>
    </row>
    <row r="11657" customFormat="false" ht="12" hidden="false" customHeight="false" outlineLevel="0" collapsed="false">
      <c r="BS11657" s="96" t="n">
        <f aca="false">BR11657-2.5</f>
        <v>-2.5</v>
      </c>
    </row>
    <row r="11658" customFormat="false" ht="12" hidden="false" customHeight="false" outlineLevel="0" collapsed="false">
      <c r="BS11658" s="96" t="n">
        <f aca="false">BR11658-2.5</f>
        <v>-2.5</v>
      </c>
    </row>
    <row r="11659" customFormat="false" ht="12" hidden="false" customHeight="false" outlineLevel="0" collapsed="false">
      <c r="BS11659" s="96" t="n">
        <f aca="false">BR11659-2.5</f>
        <v>-2.5</v>
      </c>
    </row>
    <row r="11660" customFormat="false" ht="12" hidden="false" customHeight="false" outlineLevel="0" collapsed="false">
      <c r="BS11660" s="96" t="n">
        <f aca="false">BR11660-2.5</f>
        <v>-2.5</v>
      </c>
    </row>
    <row r="11661" customFormat="false" ht="12" hidden="false" customHeight="false" outlineLevel="0" collapsed="false">
      <c r="BS11661" s="96" t="n">
        <f aca="false">BR11661-2.5</f>
        <v>-2.5</v>
      </c>
    </row>
    <row r="11662" customFormat="false" ht="12" hidden="false" customHeight="false" outlineLevel="0" collapsed="false">
      <c r="BS11662" s="96" t="n">
        <f aca="false">BR11662-2.5</f>
        <v>-2.5</v>
      </c>
    </row>
    <row r="11663" customFormat="false" ht="12" hidden="false" customHeight="false" outlineLevel="0" collapsed="false">
      <c r="BS11663" s="96" t="n">
        <f aca="false">BR11663-2.5</f>
        <v>-2.5</v>
      </c>
    </row>
    <row r="11664" customFormat="false" ht="12" hidden="false" customHeight="false" outlineLevel="0" collapsed="false">
      <c r="BS11664" s="96" t="n">
        <f aca="false">BR11664-2.5</f>
        <v>-2.5</v>
      </c>
    </row>
    <row r="11665" customFormat="false" ht="12" hidden="false" customHeight="false" outlineLevel="0" collapsed="false">
      <c r="BS11665" s="96" t="n">
        <f aca="false">BR11665-2.5</f>
        <v>-2.5</v>
      </c>
    </row>
    <row r="11666" customFormat="false" ht="12" hidden="false" customHeight="false" outlineLevel="0" collapsed="false">
      <c r="BS11666" s="96" t="n">
        <f aca="false">BR11666-2.5</f>
        <v>-2.5</v>
      </c>
    </row>
    <row r="11667" customFormat="false" ht="12" hidden="false" customHeight="false" outlineLevel="0" collapsed="false">
      <c r="BS11667" s="96" t="n">
        <f aca="false">BR11667-2.5</f>
        <v>-2.5</v>
      </c>
    </row>
    <row r="11668" customFormat="false" ht="12" hidden="false" customHeight="false" outlineLevel="0" collapsed="false">
      <c r="BS11668" s="96" t="n">
        <f aca="false">BR11668-2.5</f>
        <v>-2.5</v>
      </c>
    </row>
    <row r="11669" customFormat="false" ht="12" hidden="false" customHeight="false" outlineLevel="0" collapsed="false">
      <c r="BS11669" s="96" t="n">
        <f aca="false">BR11669-2.5</f>
        <v>-2.5</v>
      </c>
    </row>
    <row r="11670" customFormat="false" ht="12" hidden="false" customHeight="false" outlineLevel="0" collapsed="false">
      <c r="BS11670" s="96" t="n">
        <f aca="false">BR11670-2.5</f>
        <v>-2.5</v>
      </c>
    </row>
    <row r="11671" customFormat="false" ht="12" hidden="false" customHeight="false" outlineLevel="0" collapsed="false">
      <c r="BS11671" s="96" t="n">
        <f aca="false">BR11671-2.5</f>
        <v>-2.5</v>
      </c>
    </row>
    <row r="11672" customFormat="false" ht="12" hidden="false" customHeight="false" outlineLevel="0" collapsed="false">
      <c r="BS11672" s="96" t="n">
        <f aca="false">BR11672-2.5</f>
        <v>-2.5</v>
      </c>
    </row>
    <row r="11673" customFormat="false" ht="12" hidden="false" customHeight="false" outlineLevel="0" collapsed="false">
      <c r="BS11673" s="96" t="n">
        <f aca="false">BR11673-2.5</f>
        <v>-2.5</v>
      </c>
    </row>
    <row r="11674" customFormat="false" ht="12" hidden="false" customHeight="false" outlineLevel="0" collapsed="false">
      <c r="BS11674" s="96" t="n">
        <f aca="false">BR11674-2.5</f>
        <v>-2.5</v>
      </c>
    </row>
    <row r="11675" customFormat="false" ht="12" hidden="false" customHeight="false" outlineLevel="0" collapsed="false">
      <c r="BS11675" s="96" t="n">
        <f aca="false">BR11675-2.5</f>
        <v>-2.5</v>
      </c>
    </row>
    <row r="11676" customFormat="false" ht="12" hidden="false" customHeight="false" outlineLevel="0" collapsed="false">
      <c r="BS11676" s="96" t="n">
        <f aca="false">BR11676-2.5</f>
        <v>-2.5</v>
      </c>
    </row>
    <row r="11677" customFormat="false" ht="12" hidden="false" customHeight="false" outlineLevel="0" collapsed="false">
      <c r="BS11677" s="96" t="n">
        <f aca="false">BR11677-2.5</f>
        <v>-2.5</v>
      </c>
    </row>
    <row r="11678" customFormat="false" ht="12" hidden="false" customHeight="false" outlineLevel="0" collapsed="false">
      <c r="BS11678" s="96" t="n">
        <f aca="false">BR11678-2.5</f>
        <v>-2.5</v>
      </c>
    </row>
    <row r="11679" customFormat="false" ht="12" hidden="false" customHeight="false" outlineLevel="0" collapsed="false">
      <c r="BS11679" s="96" t="n">
        <f aca="false">BR11679-2.5</f>
        <v>-2.5</v>
      </c>
    </row>
    <row r="11680" customFormat="false" ht="12" hidden="false" customHeight="false" outlineLevel="0" collapsed="false">
      <c r="BS11680" s="96" t="n">
        <f aca="false">BR11680-2.5</f>
        <v>-2.5</v>
      </c>
    </row>
    <row r="11681" customFormat="false" ht="12" hidden="false" customHeight="false" outlineLevel="0" collapsed="false">
      <c r="BS11681" s="96" t="n">
        <f aca="false">BR11681-2.5</f>
        <v>-2.5</v>
      </c>
    </row>
    <row r="11682" customFormat="false" ht="12" hidden="false" customHeight="false" outlineLevel="0" collapsed="false">
      <c r="BS11682" s="96" t="n">
        <f aca="false">BR11682-2.5</f>
        <v>-2.5</v>
      </c>
    </row>
    <row r="11683" customFormat="false" ht="12" hidden="false" customHeight="false" outlineLevel="0" collapsed="false">
      <c r="BS11683" s="96" t="n">
        <f aca="false">BR11683-2.5</f>
        <v>-2.5</v>
      </c>
    </row>
    <row r="11684" customFormat="false" ht="12" hidden="false" customHeight="false" outlineLevel="0" collapsed="false">
      <c r="BS11684" s="96" t="n">
        <f aca="false">BR11684-2.5</f>
        <v>-2.5</v>
      </c>
    </row>
    <row r="11685" customFormat="false" ht="12" hidden="false" customHeight="false" outlineLevel="0" collapsed="false">
      <c r="BS11685" s="96" t="n">
        <f aca="false">BR11685-2.5</f>
        <v>-2.5</v>
      </c>
    </row>
    <row r="11686" customFormat="false" ht="12" hidden="false" customHeight="false" outlineLevel="0" collapsed="false">
      <c r="BS11686" s="96" t="n">
        <f aca="false">BR11686-2.5</f>
        <v>-2.5</v>
      </c>
    </row>
    <row r="11687" customFormat="false" ht="12" hidden="false" customHeight="false" outlineLevel="0" collapsed="false">
      <c r="BS11687" s="96" t="n">
        <f aca="false">BR11687-2.5</f>
        <v>-2.5</v>
      </c>
    </row>
    <row r="11688" customFormat="false" ht="12" hidden="false" customHeight="false" outlineLevel="0" collapsed="false">
      <c r="BS11688" s="96" t="n">
        <f aca="false">BR11688-2.5</f>
        <v>-2.5</v>
      </c>
    </row>
    <row r="11689" customFormat="false" ht="12" hidden="false" customHeight="false" outlineLevel="0" collapsed="false">
      <c r="BS11689" s="96" t="n">
        <f aca="false">BR11689-2.5</f>
        <v>-2.5</v>
      </c>
    </row>
    <row r="11690" customFormat="false" ht="12" hidden="false" customHeight="false" outlineLevel="0" collapsed="false">
      <c r="BS11690" s="96" t="n">
        <f aca="false">BR11690-2.5</f>
        <v>-2.5</v>
      </c>
    </row>
    <row r="11691" customFormat="false" ht="12" hidden="false" customHeight="false" outlineLevel="0" collapsed="false">
      <c r="BS11691" s="96" t="n">
        <f aca="false">BR11691-2.5</f>
        <v>-2.5</v>
      </c>
    </row>
    <row r="11692" customFormat="false" ht="12" hidden="false" customHeight="false" outlineLevel="0" collapsed="false">
      <c r="BS11692" s="96" t="n">
        <f aca="false">BR11692-2.5</f>
        <v>-2.5</v>
      </c>
    </row>
    <row r="11693" customFormat="false" ht="12" hidden="false" customHeight="false" outlineLevel="0" collapsed="false">
      <c r="BS11693" s="96" t="n">
        <f aca="false">BR11693-2.5</f>
        <v>-2.5</v>
      </c>
    </row>
    <row r="11694" customFormat="false" ht="12" hidden="false" customHeight="false" outlineLevel="0" collapsed="false">
      <c r="BS11694" s="96" t="n">
        <f aca="false">BR11694-2.5</f>
        <v>-2.5</v>
      </c>
    </row>
    <row r="11695" customFormat="false" ht="12" hidden="false" customHeight="false" outlineLevel="0" collapsed="false">
      <c r="BS11695" s="96" t="n">
        <f aca="false">BR11695-2.5</f>
        <v>-2.5</v>
      </c>
    </row>
    <row r="11696" customFormat="false" ht="12" hidden="false" customHeight="false" outlineLevel="0" collapsed="false">
      <c r="BS11696" s="96" t="n">
        <f aca="false">BR11696-2.5</f>
        <v>-2.5</v>
      </c>
    </row>
    <row r="11697" customFormat="false" ht="12" hidden="false" customHeight="false" outlineLevel="0" collapsed="false">
      <c r="BS11697" s="96" t="n">
        <f aca="false">BR11697-2.5</f>
        <v>-2.5</v>
      </c>
    </row>
    <row r="11698" customFormat="false" ht="12" hidden="false" customHeight="false" outlineLevel="0" collapsed="false">
      <c r="BS11698" s="96" t="n">
        <f aca="false">BR11698-2.5</f>
        <v>-2.5</v>
      </c>
    </row>
    <row r="11699" customFormat="false" ht="12" hidden="false" customHeight="false" outlineLevel="0" collapsed="false">
      <c r="BS11699" s="96" t="n">
        <f aca="false">BR11699-2.5</f>
        <v>-2.5</v>
      </c>
    </row>
    <row r="11700" customFormat="false" ht="12" hidden="false" customHeight="false" outlineLevel="0" collapsed="false">
      <c r="BS11700" s="96" t="n">
        <f aca="false">BR11700-2.5</f>
        <v>-2.5</v>
      </c>
    </row>
    <row r="11701" customFormat="false" ht="12" hidden="false" customHeight="false" outlineLevel="0" collapsed="false">
      <c r="BS11701" s="96" t="n">
        <f aca="false">BR11701-2.5</f>
        <v>-2.5</v>
      </c>
    </row>
    <row r="11702" customFormat="false" ht="12" hidden="false" customHeight="false" outlineLevel="0" collapsed="false">
      <c r="BS11702" s="96" t="n">
        <f aca="false">BR11702-2.5</f>
        <v>-2.5</v>
      </c>
    </row>
    <row r="11703" customFormat="false" ht="12" hidden="false" customHeight="false" outlineLevel="0" collapsed="false">
      <c r="BS11703" s="96" t="n">
        <f aca="false">BR11703-2.5</f>
        <v>-2.5</v>
      </c>
    </row>
    <row r="11704" customFormat="false" ht="12" hidden="false" customHeight="false" outlineLevel="0" collapsed="false">
      <c r="BS11704" s="96" t="n">
        <f aca="false">BR11704-2.5</f>
        <v>-2.5</v>
      </c>
    </row>
    <row r="11705" customFormat="false" ht="12" hidden="false" customHeight="false" outlineLevel="0" collapsed="false">
      <c r="BS11705" s="96" t="n">
        <f aca="false">BR11705-2.5</f>
        <v>-2.5</v>
      </c>
    </row>
    <row r="11706" customFormat="false" ht="12" hidden="false" customHeight="false" outlineLevel="0" collapsed="false">
      <c r="BS11706" s="96" t="n">
        <f aca="false">BR11706-2.5</f>
        <v>-2.5</v>
      </c>
    </row>
    <row r="11707" customFormat="false" ht="12" hidden="false" customHeight="false" outlineLevel="0" collapsed="false">
      <c r="BS11707" s="96" t="n">
        <f aca="false">BR11707-2.5</f>
        <v>-2.5</v>
      </c>
    </row>
    <row r="11708" customFormat="false" ht="12" hidden="false" customHeight="false" outlineLevel="0" collapsed="false">
      <c r="BS11708" s="96" t="n">
        <f aca="false">BR11708-2.5</f>
        <v>-2.5</v>
      </c>
    </row>
    <row r="11709" customFormat="false" ht="12" hidden="false" customHeight="false" outlineLevel="0" collapsed="false">
      <c r="BS11709" s="96" t="n">
        <f aca="false">BR11709-2.5</f>
        <v>-2.5</v>
      </c>
    </row>
    <row r="11710" customFormat="false" ht="12" hidden="false" customHeight="false" outlineLevel="0" collapsed="false">
      <c r="BS11710" s="96" t="n">
        <f aca="false">BR11710-2.5</f>
        <v>-2.5</v>
      </c>
    </row>
    <row r="11711" customFormat="false" ht="12" hidden="false" customHeight="false" outlineLevel="0" collapsed="false">
      <c r="BS11711" s="96" t="n">
        <f aca="false">BR11711-2.5</f>
        <v>-2.5</v>
      </c>
    </row>
    <row r="11712" customFormat="false" ht="12" hidden="false" customHeight="false" outlineLevel="0" collapsed="false">
      <c r="BS11712" s="96" t="n">
        <f aca="false">BR11712-2.5</f>
        <v>-2.5</v>
      </c>
    </row>
    <row r="11713" customFormat="false" ht="12" hidden="false" customHeight="false" outlineLevel="0" collapsed="false">
      <c r="BS11713" s="96" t="n">
        <f aca="false">BR11713-2.5</f>
        <v>-2.5</v>
      </c>
    </row>
    <row r="11714" customFormat="false" ht="12" hidden="false" customHeight="false" outlineLevel="0" collapsed="false">
      <c r="BS11714" s="96" t="n">
        <f aca="false">BR11714-2.5</f>
        <v>-2.5</v>
      </c>
    </row>
    <row r="11715" customFormat="false" ht="12" hidden="false" customHeight="false" outlineLevel="0" collapsed="false">
      <c r="BS11715" s="96" t="n">
        <f aca="false">BR11715-2.5</f>
        <v>-2.5</v>
      </c>
    </row>
    <row r="11716" customFormat="false" ht="12" hidden="false" customHeight="false" outlineLevel="0" collapsed="false">
      <c r="BS11716" s="96" t="n">
        <f aca="false">BR11716-2.5</f>
        <v>-2.5</v>
      </c>
    </row>
    <row r="11717" customFormat="false" ht="12" hidden="false" customHeight="false" outlineLevel="0" collapsed="false">
      <c r="BS11717" s="96" t="n">
        <f aca="false">BR11717-2.5</f>
        <v>-2.5</v>
      </c>
    </row>
    <row r="11718" customFormat="false" ht="12" hidden="false" customHeight="false" outlineLevel="0" collapsed="false">
      <c r="BS11718" s="96" t="n">
        <f aca="false">BR11718-2.5</f>
        <v>-2.5</v>
      </c>
    </row>
    <row r="11719" customFormat="false" ht="12" hidden="false" customHeight="false" outlineLevel="0" collapsed="false">
      <c r="BS11719" s="96" t="n">
        <f aca="false">BR11719-2.5</f>
        <v>-2.5</v>
      </c>
    </row>
    <row r="11720" customFormat="false" ht="12" hidden="false" customHeight="false" outlineLevel="0" collapsed="false">
      <c r="BS11720" s="96" t="n">
        <f aca="false">BR11720-2.5</f>
        <v>-2.5</v>
      </c>
    </row>
    <row r="11721" customFormat="false" ht="12" hidden="false" customHeight="false" outlineLevel="0" collapsed="false">
      <c r="BS11721" s="96" t="n">
        <f aca="false">BR11721-2.5</f>
        <v>-2.5</v>
      </c>
    </row>
    <row r="11722" customFormat="false" ht="12" hidden="false" customHeight="false" outlineLevel="0" collapsed="false">
      <c r="BS11722" s="96" t="n">
        <f aca="false">BR11722-2.5</f>
        <v>-2.5</v>
      </c>
    </row>
    <row r="11723" customFormat="false" ht="12" hidden="false" customHeight="false" outlineLevel="0" collapsed="false">
      <c r="BS11723" s="96" t="n">
        <f aca="false">BR11723-2.5</f>
        <v>-2.5</v>
      </c>
    </row>
    <row r="11724" customFormat="false" ht="12" hidden="false" customHeight="false" outlineLevel="0" collapsed="false">
      <c r="BS11724" s="96" t="n">
        <f aca="false">BR11724-2.5</f>
        <v>-2.5</v>
      </c>
    </row>
    <row r="11725" customFormat="false" ht="12" hidden="false" customHeight="false" outlineLevel="0" collapsed="false">
      <c r="BS11725" s="96" t="n">
        <f aca="false">BR11725-2.5</f>
        <v>-2.5</v>
      </c>
    </row>
    <row r="11726" customFormat="false" ht="12" hidden="false" customHeight="false" outlineLevel="0" collapsed="false">
      <c r="BS11726" s="96" t="n">
        <f aca="false">BR11726-2.5</f>
        <v>-2.5</v>
      </c>
    </row>
    <row r="11727" customFormat="false" ht="12" hidden="false" customHeight="false" outlineLevel="0" collapsed="false">
      <c r="BS11727" s="96" t="n">
        <f aca="false">BR11727-2.5</f>
        <v>-2.5</v>
      </c>
    </row>
    <row r="11728" customFormat="false" ht="12" hidden="false" customHeight="false" outlineLevel="0" collapsed="false">
      <c r="BS11728" s="96" t="n">
        <f aca="false">BR11728-2.5</f>
        <v>-2.5</v>
      </c>
    </row>
    <row r="11729" customFormat="false" ht="12" hidden="false" customHeight="false" outlineLevel="0" collapsed="false">
      <c r="BS11729" s="96" t="n">
        <f aca="false">BR11729-2.5</f>
        <v>-2.5</v>
      </c>
    </row>
    <row r="11730" customFormat="false" ht="12" hidden="false" customHeight="false" outlineLevel="0" collapsed="false">
      <c r="BS11730" s="96" t="n">
        <f aca="false">BR11730-2.5</f>
        <v>-2.5</v>
      </c>
    </row>
    <row r="11731" customFormat="false" ht="12" hidden="false" customHeight="false" outlineLevel="0" collapsed="false">
      <c r="BS11731" s="96" t="n">
        <f aca="false">BR11731-2.5</f>
        <v>-2.5</v>
      </c>
    </row>
    <row r="11732" customFormat="false" ht="12" hidden="false" customHeight="false" outlineLevel="0" collapsed="false">
      <c r="BS11732" s="96" t="n">
        <f aca="false">BR11732-2.5</f>
        <v>-2.5</v>
      </c>
    </row>
    <row r="11733" customFormat="false" ht="12" hidden="false" customHeight="false" outlineLevel="0" collapsed="false">
      <c r="BS11733" s="96" t="n">
        <f aca="false">BR11733-2.5</f>
        <v>-2.5</v>
      </c>
    </row>
    <row r="11734" customFormat="false" ht="12" hidden="false" customHeight="false" outlineLevel="0" collapsed="false">
      <c r="BS11734" s="96" t="n">
        <f aca="false">BR11734-2.5</f>
        <v>-2.5</v>
      </c>
    </row>
    <row r="11735" customFormat="false" ht="12" hidden="false" customHeight="false" outlineLevel="0" collapsed="false">
      <c r="BS11735" s="96" t="n">
        <f aca="false">BR11735-2.5</f>
        <v>-2.5</v>
      </c>
    </row>
    <row r="11736" customFormat="false" ht="12" hidden="false" customHeight="false" outlineLevel="0" collapsed="false">
      <c r="BS11736" s="96" t="n">
        <f aca="false">BR11736-2.5</f>
        <v>-2.5</v>
      </c>
    </row>
    <row r="11737" customFormat="false" ht="12" hidden="false" customHeight="false" outlineLevel="0" collapsed="false">
      <c r="BS11737" s="96" t="n">
        <f aca="false">BR11737-2.5</f>
        <v>-2.5</v>
      </c>
    </row>
    <row r="11738" customFormat="false" ht="12" hidden="false" customHeight="false" outlineLevel="0" collapsed="false">
      <c r="BS11738" s="96" t="n">
        <f aca="false">BR11738-2.5</f>
        <v>-2.5</v>
      </c>
    </row>
    <row r="11739" customFormat="false" ht="12" hidden="false" customHeight="false" outlineLevel="0" collapsed="false">
      <c r="BS11739" s="96" t="n">
        <f aca="false">BR11739-2.5</f>
        <v>-2.5</v>
      </c>
    </row>
    <row r="11740" customFormat="false" ht="12" hidden="false" customHeight="false" outlineLevel="0" collapsed="false">
      <c r="BS11740" s="96" t="n">
        <f aca="false">BR11740-2.5</f>
        <v>-2.5</v>
      </c>
    </row>
    <row r="11741" customFormat="false" ht="12" hidden="false" customHeight="false" outlineLevel="0" collapsed="false">
      <c r="BS11741" s="96" t="n">
        <f aca="false">BR11741-2.5</f>
        <v>-2.5</v>
      </c>
    </row>
    <row r="11742" customFormat="false" ht="12" hidden="false" customHeight="false" outlineLevel="0" collapsed="false">
      <c r="BS11742" s="96" t="n">
        <f aca="false">BR11742-2.5</f>
        <v>-2.5</v>
      </c>
    </row>
    <row r="11743" customFormat="false" ht="12" hidden="false" customHeight="false" outlineLevel="0" collapsed="false">
      <c r="BS11743" s="96" t="n">
        <f aca="false">BR11743-2.5</f>
        <v>-2.5</v>
      </c>
    </row>
    <row r="11744" customFormat="false" ht="12" hidden="false" customHeight="false" outlineLevel="0" collapsed="false">
      <c r="BS11744" s="96" t="n">
        <f aca="false">BR11744-2.5</f>
        <v>-2.5</v>
      </c>
    </row>
    <row r="11745" customFormat="false" ht="12" hidden="false" customHeight="false" outlineLevel="0" collapsed="false">
      <c r="BS11745" s="96" t="n">
        <f aca="false">BR11745-2.5</f>
        <v>-2.5</v>
      </c>
    </row>
    <row r="11746" customFormat="false" ht="12" hidden="false" customHeight="false" outlineLevel="0" collapsed="false">
      <c r="BS11746" s="96" t="n">
        <f aca="false">BR11746-2.5</f>
        <v>-2.5</v>
      </c>
    </row>
    <row r="11747" customFormat="false" ht="12" hidden="false" customHeight="false" outlineLevel="0" collapsed="false">
      <c r="BS11747" s="96" t="n">
        <f aca="false">BR11747-2.5</f>
        <v>-2.5</v>
      </c>
    </row>
    <row r="11748" customFormat="false" ht="12" hidden="false" customHeight="false" outlineLevel="0" collapsed="false">
      <c r="BS11748" s="96" t="n">
        <f aca="false">BR11748-2.5</f>
        <v>-2.5</v>
      </c>
    </row>
    <row r="11749" customFormat="false" ht="12" hidden="false" customHeight="false" outlineLevel="0" collapsed="false">
      <c r="BS11749" s="96" t="n">
        <f aca="false">BR11749-2.5</f>
        <v>-2.5</v>
      </c>
    </row>
    <row r="11750" customFormat="false" ht="12" hidden="false" customHeight="false" outlineLevel="0" collapsed="false">
      <c r="BS11750" s="96" t="n">
        <f aca="false">BR11750-2.5</f>
        <v>-2.5</v>
      </c>
    </row>
    <row r="11751" customFormat="false" ht="12" hidden="false" customHeight="false" outlineLevel="0" collapsed="false">
      <c r="BS11751" s="96" t="n">
        <f aca="false">BR11751-2.5</f>
        <v>-2.5</v>
      </c>
    </row>
    <row r="11752" customFormat="false" ht="12" hidden="false" customHeight="false" outlineLevel="0" collapsed="false">
      <c r="BS11752" s="96" t="n">
        <f aca="false">BR11752-2.5</f>
        <v>-2.5</v>
      </c>
    </row>
    <row r="11753" customFormat="false" ht="12" hidden="false" customHeight="false" outlineLevel="0" collapsed="false">
      <c r="BS11753" s="96" t="n">
        <f aca="false">BR11753-2.5</f>
        <v>-2.5</v>
      </c>
    </row>
    <row r="11754" customFormat="false" ht="12" hidden="false" customHeight="false" outlineLevel="0" collapsed="false">
      <c r="BS11754" s="96" t="n">
        <f aca="false">BR11754-2.5</f>
        <v>-2.5</v>
      </c>
    </row>
    <row r="11755" customFormat="false" ht="12" hidden="false" customHeight="false" outlineLevel="0" collapsed="false">
      <c r="BS11755" s="96" t="n">
        <f aca="false">BR11755-2.5</f>
        <v>-2.5</v>
      </c>
    </row>
    <row r="11756" customFormat="false" ht="12" hidden="false" customHeight="false" outlineLevel="0" collapsed="false">
      <c r="BS11756" s="96" t="n">
        <f aca="false">BR11756-2.5</f>
        <v>-2.5</v>
      </c>
    </row>
    <row r="11757" customFormat="false" ht="12" hidden="false" customHeight="false" outlineLevel="0" collapsed="false">
      <c r="BS11757" s="96" t="n">
        <f aca="false">BR11757-2.5</f>
        <v>-2.5</v>
      </c>
    </row>
    <row r="11758" customFormat="false" ht="12" hidden="false" customHeight="false" outlineLevel="0" collapsed="false">
      <c r="BS11758" s="96" t="n">
        <f aca="false">BR11758-2.5</f>
        <v>-2.5</v>
      </c>
    </row>
    <row r="11759" customFormat="false" ht="12" hidden="false" customHeight="false" outlineLevel="0" collapsed="false">
      <c r="BS11759" s="96" t="n">
        <f aca="false">BR11759-2.5</f>
        <v>-2.5</v>
      </c>
    </row>
    <row r="11760" customFormat="false" ht="12" hidden="false" customHeight="false" outlineLevel="0" collapsed="false">
      <c r="BS11760" s="96" t="n">
        <f aca="false">BR11760-2.5</f>
        <v>-2.5</v>
      </c>
    </row>
    <row r="11761" customFormat="false" ht="12" hidden="false" customHeight="false" outlineLevel="0" collapsed="false">
      <c r="BS11761" s="96" t="n">
        <f aca="false">BR11761-2.5</f>
        <v>-2.5</v>
      </c>
    </row>
    <row r="11762" customFormat="false" ht="12" hidden="false" customHeight="false" outlineLevel="0" collapsed="false">
      <c r="BS11762" s="96" t="n">
        <f aca="false">BR11762-2.5</f>
        <v>-2.5</v>
      </c>
    </row>
    <row r="11763" customFormat="false" ht="12" hidden="false" customHeight="false" outlineLevel="0" collapsed="false">
      <c r="BS11763" s="96" t="n">
        <f aca="false">BR11763-2.5</f>
        <v>-2.5</v>
      </c>
    </row>
    <row r="11764" customFormat="false" ht="12" hidden="false" customHeight="false" outlineLevel="0" collapsed="false">
      <c r="BS11764" s="96" t="n">
        <f aca="false">BR11764-2.5</f>
        <v>-2.5</v>
      </c>
    </row>
    <row r="11765" customFormat="false" ht="12" hidden="false" customHeight="false" outlineLevel="0" collapsed="false">
      <c r="BS11765" s="96" t="n">
        <f aca="false">BR11765-2.5</f>
        <v>-2.5</v>
      </c>
    </row>
    <row r="11766" customFormat="false" ht="12" hidden="false" customHeight="false" outlineLevel="0" collapsed="false">
      <c r="BS11766" s="96" t="n">
        <f aca="false">BR11766-2.5</f>
        <v>-2.5</v>
      </c>
    </row>
    <row r="11767" customFormat="false" ht="12" hidden="false" customHeight="false" outlineLevel="0" collapsed="false">
      <c r="BS11767" s="96" t="n">
        <f aca="false">BR11767-2.5</f>
        <v>-2.5</v>
      </c>
    </row>
    <row r="11768" customFormat="false" ht="12" hidden="false" customHeight="false" outlineLevel="0" collapsed="false">
      <c r="BS11768" s="96" t="n">
        <f aca="false">BR11768-2.5</f>
        <v>-2.5</v>
      </c>
    </row>
    <row r="11769" customFormat="false" ht="12" hidden="false" customHeight="false" outlineLevel="0" collapsed="false">
      <c r="BS11769" s="96" t="n">
        <f aca="false">BR11769-2.5</f>
        <v>-2.5</v>
      </c>
    </row>
    <row r="11770" customFormat="false" ht="12" hidden="false" customHeight="false" outlineLevel="0" collapsed="false">
      <c r="BS11770" s="96" t="n">
        <f aca="false">BR11770-2.5</f>
        <v>-2.5</v>
      </c>
    </row>
    <row r="11771" customFormat="false" ht="12" hidden="false" customHeight="false" outlineLevel="0" collapsed="false">
      <c r="BS11771" s="96" t="n">
        <f aca="false">BR11771-2.5</f>
        <v>-2.5</v>
      </c>
    </row>
    <row r="11772" customFormat="false" ht="12" hidden="false" customHeight="false" outlineLevel="0" collapsed="false">
      <c r="BS11772" s="96" t="n">
        <f aca="false">BR11772-2.5</f>
        <v>-2.5</v>
      </c>
    </row>
    <row r="11773" customFormat="false" ht="12" hidden="false" customHeight="false" outlineLevel="0" collapsed="false">
      <c r="BS11773" s="96" t="n">
        <f aca="false">BR11773-2.5</f>
        <v>-2.5</v>
      </c>
    </row>
    <row r="11774" customFormat="false" ht="12" hidden="false" customHeight="false" outlineLevel="0" collapsed="false">
      <c r="BS11774" s="96" t="n">
        <f aca="false">BR11774-2.5</f>
        <v>-2.5</v>
      </c>
    </row>
    <row r="11775" customFormat="false" ht="12" hidden="false" customHeight="false" outlineLevel="0" collapsed="false">
      <c r="BS11775" s="96" t="n">
        <f aca="false">BR11775-2.5</f>
        <v>-2.5</v>
      </c>
    </row>
    <row r="11776" customFormat="false" ht="12" hidden="false" customHeight="false" outlineLevel="0" collapsed="false">
      <c r="BS11776" s="96" t="n">
        <f aca="false">BR11776-2.5</f>
        <v>-2.5</v>
      </c>
    </row>
    <row r="11777" customFormat="false" ht="12" hidden="false" customHeight="false" outlineLevel="0" collapsed="false">
      <c r="BS11777" s="96" t="n">
        <f aca="false">BR11777-2.5</f>
        <v>-2.5</v>
      </c>
    </row>
    <row r="11778" customFormat="false" ht="12" hidden="false" customHeight="false" outlineLevel="0" collapsed="false">
      <c r="BS11778" s="96" t="n">
        <f aca="false">BR11778-2.5</f>
        <v>-2.5</v>
      </c>
    </row>
    <row r="11779" customFormat="false" ht="12" hidden="false" customHeight="false" outlineLevel="0" collapsed="false">
      <c r="BS11779" s="96" t="n">
        <f aca="false">BR11779-2.5</f>
        <v>-2.5</v>
      </c>
    </row>
    <row r="11780" customFormat="false" ht="12" hidden="false" customHeight="false" outlineLevel="0" collapsed="false">
      <c r="BS11780" s="96" t="n">
        <f aca="false">BR11780-2.5</f>
        <v>-2.5</v>
      </c>
    </row>
    <row r="11781" customFormat="false" ht="12" hidden="false" customHeight="false" outlineLevel="0" collapsed="false">
      <c r="BS11781" s="96" t="n">
        <f aca="false">BR11781-2.5</f>
        <v>-2.5</v>
      </c>
    </row>
    <row r="11782" customFormat="false" ht="12" hidden="false" customHeight="false" outlineLevel="0" collapsed="false">
      <c r="BS11782" s="96" t="n">
        <f aca="false">BR11782-2.5</f>
        <v>-2.5</v>
      </c>
    </row>
    <row r="11783" customFormat="false" ht="12" hidden="false" customHeight="false" outlineLevel="0" collapsed="false">
      <c r="BS11783" s="96" t="n">
        <f aca="false">BR11783-2.5</f>
        <v>-2.5</v>
      </c>
    </row>
    <row r="11784" customFormat="false" ht="12" hidden="false" customHeight="false" outlineLevel="0" collapsed="false">
      <c r="BS11784" s="96" t="n">
        <f aca="false">BR11784-2.5</f>
        <v>-2.5</v>
      </c>
    </row>
    <row r="11785" customFormat="false" ht="12" hidden="false" customHeight="false" outlineLevel="0" collapsed="false">
      <c r="BS11785" s="96" t="n">
        <f aca="false">BR11785-2.5</f>
        <v>-2.5</v>
      </c>
    </row>
    <row r="11786" customFormat="false" ht="12" hidden="false" customHeight="false" outlineLevel="0" collapsed="false">
      <c r="BS11786" s="96" t="n">
        <f aca="false">BR11786-2.5</f>
        <v>-2.5</v>
      </c>
    </row>
    <row r="11787" customFormat="false" ht="12" hidden="false" customHeight="false" outlineLevel="0" collapsed="false">
      <c r="BS11787" s="96" t="n">
        <f aca="false">BR11787-2.5</f>
        <v>-2.5</v>
      </c>
    </row>
    <row r="11788" customFormat="false" ht="12" hidden="false" customHeight="false" outlineLevel="0" collapsed="false">
      <c r="BS11788" s="96" t="n">
        <f aca="false">BR11788-2.5</f>
        <v>-2.5</v>
      </c>
    </row>
    <row r="11789" customFormat="false" ht="12" hidden="false" customHeight="false" outlineLevel="0" collapsed="false">
      <c r="BS11789" s="96" t="n">
        <f aca="false">BR11789-2.5</f>
        <v>-2.5</v>
      </c>
    </row>
    <row r="11790" customFormat="false" ht="12" hidden="false" customHeight="false" outlineLevel="0" collapsed="false">
      <c r="BS11790" s="96" t="n">
        <f aca="false">BR11790-2.5</f>
        <v>-2.5</v>
      </c>
    </row>
    <row r="11791" customFormat="false" ht="12" hidden="false" customHeight="false" outlineLevel="0" collapsed="false">
      <c r="BS11791" s="96" t="n">
        <f aca="false">BR11791-2.5</f>
        <v>-2.5</v>
      </c>
    </row>
    <row r="11792" customFormat="false" ht="12" hidden="false" customHeight="false" outlineLevel="0" collapsed="false">
      <c r="BS11792" s="96" t="n">
        <f aca="false">BR11792-2.5</f>
        <v>-2.5</v>
      </c>
    </row>
    <row r="11793" customFormat="false" ht="12" hidden="false" customHeight="false" outlineLevel="0" collapsed="false">
      <c r="BS11793" s="96" t="n">
        <f aca="false">BR11793-2.5</f>
        <v>-2.5</v>
      </c>
    </row>
    <row r="11794" customFormat="false" ht="12" hidden="false" customHeight="false" outlineLevel="0" collapsed="false">
      <c r="BS11794" s="96" t="n">
        <f aca="false">BR11794-2.5</f>
        <v>-2.5</v>
      </c>
    </row>
    <row r="11795" customFormat="false" ht="12" hidden="false" customHeight="false" outlineLevel="0" collapsed="false">
      <c r="BS11795" s="96" t="n">
        <f aca="false">BR11795-2.5</f>
        <v>-2.5</v>
      </c>
    </row>
    <row r="11796" customFormat="false" ht="12" hidden="false" customHeight="false" outlineLevel="0" collapsed="false">
      <c r="BS11796" s="96" t="n">
        <f aca="false">BR11796-2.5</f>
        <v>-2.5</v>
      </c>
    </row>
    <row r="11797" customFormat="false" ht="12" hidden="false" customHeight="false" outlineLevel="0" collapsed="false">
      <c r="BS11797" s="96" t="n">
        <f aca="false">BR11797-2.5</f>
        <v>-2.5</v>
      </c>
    </row>
    <row r="11798" customFormat="false" ht="12" hidden="false" customHeight="false" outlineLevel="0" collapsed="false">
      <c r="BS11798" s="96" t="n">
        <f aca="false">BR11798-2.5</f>
        <v>-2.5</v>
      </c>
    </row>
    <row r="11799" customFormat="false" ht="12" hidden="false" customHeight="false" outlineLevel="0" collapsed="false">
      <c r="BS11799" s="96" t="n">
        <f aca="false">BR11799-2.5</f>
        <v>-2.5</v>
      </c>
    </row>
    <row r="11800" customFormat="false" ht="12" hidden="false" customHeight="false" outlineLevel="0" collapsed="false">
      <c r="BS11800" s="96" t="n">
        <f aca="false">BR11800-2.5</f>
        <v>-2.5</v>
      </c>
    </row>
    <row r="11801" customFormat="false" ht="12" hidden="false" customHeight="false" outlineLevel="0" collapsed="false">
      <c r="BS11801" s="96" t="n">
        <f aca="false">BR11801-2.5</f>
        <v>-2.5</v>
      </c>
    </row>
    <row r="11802" customFormat="false" ht="12" hidden="false" customHeight="false" outlineLevel="0" collapsed="false">
      <c r="BS11802" s="96" t="n">
        <f aca="false">BR11802-2.5</f>
        <v>-2.5</v>
      </c>
    </row>
    <row r="11803" customFormat="false" ht="12" hidden="false" customHeight="false" outlineLevel="0" collapsed="false">
      <c r="BS11803" s="96" t="n">
        <f aca="false">BR11803-2.5</f>
        <v>-2.5</v>
      </c>
    </row>
    <row r="11804" customFormat="false" ht="12" hidden="false" customHeight="false" outlineLevel="0" collapsed="false">
      <c r="BS11804" s="96" t="n">
        <f aca="false">BR11804-2.5</f>
        <v>-2.5</v>
      </c>
    </row>
    <row r="11805" customFormat="false" ht="12" hidden="false" customHeight="false" outlineLevel="0" collapsed="false">
      <c r="BS11805" s="96" t="n">
        <f aca="false">BR11805-2.5</f>
        <v>-2.5</v>
      </c>
    </row>
    <row r="11806" customFormat="false" ht="12" hidden="false" customHeight="false" outlineLevel="0" collapsed="false">
      <c r="BS11806" s="96" t="n">
        <f aca="false">BR11806-2.5</f>
        <v>-2.5</v>
      </c>
    </row>
    <row r="11807" customFormat="false" ht="12" hidden="false" customHeight="false" outlineLevel="0" collapsed="false">
      <c r="BS11807" s="96" t="n">
        <f aca="false">BR11807-2.5</f>
        <v>-2.5</v>
      </c>
    </row>
    <row r="11808" customFormat="false" ht="12" hidden="false" customHeight="false" outlineLevel="0" collapsed="false">
      <c r="BS11808" s="96" t="n">
        <f aca="false">BR11808-2.5</f>
        <v>-2.5</v>
      </c>
    </row>
    <row r="11809" customFormat="false" ht="12" hidden="false" customHeight="false" outlineLevel="0" collapsed="false">
      <c r="BS11809" s="96" t="n">
        <f aca="false">BR11809-2.5</f>
        <v>-2.5</v>
      </c>
    </row>
    <row r="11810" customFormat="false" ht="12" hidden="false" customHeight="false" outlineLevel="0" collapsed="false">
      <c r="BS11810" s="96" t="n">
        <f aca="false">BR11810-2.5</f>
        <v>-2.5</v>
      </c>
    </row>
    <row r="11811" customFormat="false" ht="12" hidden="false" customHeight="false" outlineLevel="0" collapsed="false">
      <c r="BS11811" s="96" t="n">
        <f aca="false">BR11811-2.5</f>
        <v>-2.5</v>
      </c>
    </row>
    <row r="11812" customFormat="false" ht="12" hidden="false" customHeight="false" outlineLevel="0" collapsed="false">
      <c r="BS11812" s="96" t="n">
        <f aca="false">BR11812-2.5</f>
        <v>-2.5</v>
      </c>
    </row>
    <row r="11813" customFormat="false" ht="12" hidden="false" customHeight="false" outlineLevel="0" collapsed="false">
      <c r="BS11813" s="96" t="n">
        <f aca="false">BR11813-2.5</f>
        <v>-2.5</v>
      </c>
    </row>
    <row r="11814" customFormat="false" ht="12" hidden="false" customHeight="false" outlineLevel="0" collapsed="false">
      <c r="BS11814" s="96" t="n">
        <f aca="false">BR11814-2.5</f>
        <v>-2.5</v>
      </c>
    </row>
    <row r="11815" customFormat="false" ht="12" hidden="false" customHeight="false" outlineLevel="0" collapsed="false">
      <c r="BS11815" s="96" t="n">
        <f aca="false">BR11815-2.5</f>
        <v>-2.5</v>
      </c>
    </row>
    <row r="11816" customFormat="false" ht="12" hidden="false" customHeight="false" outlineLevel="0" collapsed="false">
      <c r="BS11816" s="96" t="n">
        <f aca="false">BR11816-2.5</f>
        <v>-2.5</v>
      </c>
    </row>
    <row r="11817" customFormat="false" ht="12" hidden="false" customHeight="false" outlineLevel="0" collapsed="false">
      <c r="BS11817" s="96" t="n">
        <f aca="false">BR11817-2.5</f>
        <v>-2.5</v>
      </c>
    </row>
    <row r="11818" customFormat="false" ht="12" hidden="false" customHeight="false" outlineLevel="0" collapsed="false">
      <c r="BS11818" s="96" t="n">
        <f aca="false">BR11818-2.5</f>
        <v>-2.5</v>
      </c>
    </row>
    <row r="11819" customFormat="false" ht="12" hidden="false" customHeight="false" outlineLevel="0" collapsed="false">
      <c r="BS11819" s="96" t="n">
        <f aca="false">BR11819-2.5</f>
        <v>-2.5</v>
      </c>
    </row>
    <row r="11820" customFormat="false" ht="12" hidden="false" customHeight="false" outlineLevel="0" collapsed="false">
      <c r="BS11820" s="96" t="n">
        <f aca="false">BR11820-2.5</f>
        <v>-2.5</v>
      </c>
    </row>
    <row r="11821" customFormat="false" ht="12" hidden="false" customHeight="false" outlineLevel="0" collapsed="false">
      <c r="BS11821" s="96" t="n">
        <f aca="false">BR11821-2.5</f>
        <v>-2.5</v>
      </c>
    </row>
    <row r="11822" customFormat="false" ht="12" hidden="false" customHeight="false" outlineLevel="0" collapsed="false">
      <c r="BS11822" s="96" t="n">
        <f aca="false">BR11822-2.5</f>
        <v>-2.5</v>
      </c>
    </row>
    <row r="11823" customFormat="false" ht="12" hidden="false" customHeight="false" outlineLevel="0" collapsed="false">
      <c r="BS11823" s="96" t="n">
        <f aca="false">BR11823-2.5</f>
        <v>-2.5</v>
      </c>
    </row>
    <row r="11824" customFormat="false" ht="12" hidden="false" customHeight="false" outlineLevel="0" collapsed="false">
      <c r="BS11824" s="96" t="n">
        <f aca="false">BR11824-2.5</f>
        <v>-2.5</v>
      </c>
    </row>
    <row r="11825" customFormat="false" ht="12" hidden="false" customHeight="false" outlineLevel="0" collapsed="false">
      <c r="BS11825" s="96" t="n">
        <f aca="false">BR11825-2.5</f>
        <v>-2.5</v>
      </c>
    </row>
    <row r="11826" customFormat="false" ht="12" hidden="false" customHeight="false" outlineLevel="0" collapsed="false">
      <c r="BS11826" s="96" t="n">
        <f aca="false">BR11826-2.5</f>
        <v>-2.5</v>
      </c>
    </row>
    <row r="11827" customFormat="false" ht="12" hidden="false" customHeight="false" outlineLevel="0" collapsed="false">
      <c r="BS11827" s="96" t="n">
        <f aca="false">BR11827-2.5</f>
        <v>-2.5</v>
      </c>
    </row>
    <row r="11828" customFormat="false" ht="12" hidden="false" customHeight="false" outlineLevel="0" collapsed="false">
      <c r="BS11828" s="96" t="n">
        <f aca="false">BR11828-2.5</f>
        <v>-2.5</v>
      </c>
    </row>
    <row r="11829" customFormat="false" ht="12" hidden="false" customHeight="false" outlineLevel="0" collapsed="false">
      <c r="BS11829" s="96" t="n">
        <f aca="false">BR11829-2.5</f>
        <v>-2.5</v>
      </c>
    </row>
    <row r="11830" customFormat="false" ht="12" hidden="false" customHeight="false" outlineLevel="0" collapsed="false">
      <c r="BS11830" s="96" t="n">
        <f aca="false">BR11830-2.5</f>
        <v>-2.5</v>
      </c>
    </row>
    <row r="11831" customFormat="false" ht="12" hidden="false" customHeight="false" outlineLevel="0" collapsed="false">
      <c r="BS11831" s="96" t="n">
        <f aca="false">BR11831-2.5</f>
        <v>-2.5</v>
      </c>
    </row>
    <row r="11832" customFormat="false" ht="12" hidden="false" customHeight="false" outlineLevel="0" collapsed="false">
      <c r="BS11832" s="96" t="n">
        <f aca="false">BR11832-2.5</f>
        <v>-2.5</v>
      </c>
    </row>
    <row r="11833" customFormat="false" ht="12" hidden="false" customHeight="false" outlineLevel="0" collapsed="false">
      <c r="BS11833" s="96" t="n">
        <f aca="false">BR11833-2.5</f>
        <v>-2.5</v>
      </c>
    </row>
    <row r="11834" customFormat="false" ht="12" hidden="false" customHeight="false" outlineLevel="0" collapsed="false">
      <c r="BS11834" s="96" t="n">
        <f aca="false">BR11834-2.5</f>
        <v>-2.5</v>
      </c>
    </row>
    <row r="11835" customFormat="false" ht="12" hidden="false" customHeight="false" outlineLevel="0" collapsed="false">
      <c r="BS11835" s="96" t="n">
        <f aca="false">BR11835-2.5</f>
        <v>-2.5</v>
      </c>
    </row>
    <row r="11836" customFormat="false" ht="12" hidden="false" customHeight="false" outlineLevel="0" collapsed="false">
      <c r="BS11836" s="96" t="n">
        <f aca="false">BR11836-2.5</f>
        <v>-2.5</v>
      </c>
    </row>
    <row r="11837" customFormat="false" ht="12" hidden="false" customHeight="false" outlineLevel="0" collapsed="false">
      <c r="BS11837" s="96" t="n">
        <f aca="false">BR11837-2.5</f>
        <v>-2.5</v>
      </c>
    </row>
    <row r="11838" customFormat="false" ht="12" hidden="false" customHeight="false" outlineLevel="0" collapsed="false">
      <c r="BS11838" s="96" t="n">
        <f aca="false">BR11838-2.5</f>
        <v>-2.5</v>
      </c>
    </row>
    <row r="11839" customFormat="false" ht="12" hidden="false" customHeight="false" outlineLevel="0" collapsed="false">
      <c r="BS11839" s="96" t="n">
        <f aca="false">BR11839-2.5</f>
        <v>-2.5</v>
      </c>
    </row>
    <row r="11840" customFormat="false" ht="12" hidden="false" customHeight="false" outlineLevel="0" collapsed="false">
      <c r="BS11840" s="96" t="n">
        <f aca="false">BR11840-2.5</f>
        <v>-2.5</v>
      </c>
    </row>
    <row r="11841" customFormat="false" ht="12" hidden="false" customHeight="false" outlineLevel="0" collapsed="false">
      <c r="BS11841" s="96" t="n">
        <f aca="false">BR11841-2.5</f>
        <v>-2.5</v>
      </c>
    </row>
    <row r="11842" customFormat="false" ht="12" hidden="false" customHeight="false" outlineLevel="0" collapsed="false">
      <c r="BS11842" s="96" t="n">
        <f aca="false">BR11842-2.5</f>
        <v>-2.5</v>
      </c>
    </row>
    <row r="11843" customFormat="false" ht="12" hidden="false" customHeight="false" outlineLevel="0" collapsed="false">
      <c r="BS11843" s="96" t="n">
        <f aca="false">BR11843-2.5</f>
        <v>-2.5</v>
      </c>
    </row>
    <row r="11844" customFormat="false" ht="12" hidden="false" customHeight="false" outlineLevel="0" collapsed="false">
      <c r="BS11844" s="96" t="n">
        <f aca="false">BR11844-2.5</f>
        <v>-2.5</v>
      </c>
    </row>
    <row r="11845" customFormat="false" ht="12" hidden="false" customHeight="false" outlineLevel="0" collapsed="false">
      <c r="BS11845" s="96" t="n">
        <f aca="false">BR11845-2.5</f>
        <v>-2.5</v>
      </c>
    </row>
    <row r="11846" customFormat="false" ht="12" hidden="false" customHeight="false" outlineLevel="0" collapsed="false">
      <c r="BS11846" s="96" t="n">
        <f aca="false">BR11846-2.5</f>
        <v>-2.5</v>
      </c>
    </row>
    <row r="11847" customFormat="false" ht="12" hidden="false" customHeight="false" outlineLevel="0" collapsed="false">
      <c r="BS11847" s="96" t="n">
        <f aca="false">BR11847-2.5</f>
        <v>-2.5</v>
      </c>
    </row>
    <row r="11848" customFormat="false" ht="12" hidden="false" customHeight="false" outlineLevel="0" collapsed="false">
      <c r="BS11848" s="96" t="n">
        <f aca="false">BR11848-2.5</f>
        <v>-2.5</v>
      </c>
    </row>
    <row r="11849" customFormat="false" ht="12" hidden="false" customHeight="false" outlineLevel="0" collapsed="false">
      <c r="BS11849" s="96" t="n">
        <f aca="false">BR11849-2.5</f>
        <v>-2.5</v>
      </c>
    </row>
    <row r="11850" customFormat="false" ht="12" hidden="false" customHeight="false" outlineLevel="0" collapsed="false">
      <c r="BS11850" s="96" t="n">
        <f aca="false">BR11850-2.5</f>
        <v>-2.5</v>
      </c>
    </row>
    <row r="11851" customFormat="false" ht="12" hidden="false" customHeight="false" outlineLevel="0" collapsed="false">
      <c r="BS11851" s="96" t="n">
        <f aca="false">BR11851-2.5</f>
        <v>-2.5</v>
      </c>
    </row>
    <row r="11852" customFormat="false" ht="12" hidden="false" customHeight="false" outlineLevel="0" collapsed="false">
      <c r="BS11852" s="96" t="n">
        <f aca="false">BR11852-2.5</f>
        <v>-2.5</v>
      </c>
    </row>
    <row r="11853" customFormat="false" ht="12" hidden="false" customHeight="false" outlineLevel="0" collapsed="false">
      <c r="BS11853" s="96" t="n">
        <f aca="false">BR11853-2.5</f>
        <v>-2.5</v>
      </c>
    </row>
    <row r="11854" customFormat="false" ht="12" hidden="false" customHeight="false" outlineLevel="0" collapsed="false">
      <c r="BS11854" s="96" t="n">
        <f aca="false">BR11854-2.5</f>
        <v>-2.5</v>
      </c>
    </row>
    <row r="11855" customFormat="false" ht="12" hidden="false" customHeight="false" outlineLevel="0" collapsed="false">
      <c r="BS11855" s="96" t="n">
        <f aca="false">BR11855-2.5</f>
        <v>-2.5</v>
      </c>
    </row>
    <row r="11856" customFormat="false" ht="12" hidden="false" customHeight="false" outlineLevel="0" collapsed="false">
      <c r="BS11856" s="96" t="n">
        <f aca="false">BR11856-2.5</f>
        <v>-2.5</v>
      </c>
    </row>
    <row r="11857" customFormat="false" ht="12" hidden="false" customHeight="false" outlineLevel="0" collapsed="false">
      <c r="BS11857" s="96" t="n">
        <f aca="false">BR11857-2.5</f>
        <v>-2.5</v>
      </c>
    </row>
    <row r="11858" customFormat="false" ht="12" hidden="false" customHeight="false" outlineLevel="0" collapsed="false">
      <c r="BS11858" s="96" t="n">
        <f aca="false">BR11858-2.5</f>
        <v>-2.5</v>
      </c>
    </row>
    <row r="11859" customFormat="false" ht="12" hidden="false" customHeight="false" outlineLevel="0" collapsed="false">
      <c r="BS11859" s="96" t="n">
        <f aca="false">BR11859-2.5</f>
        <v>-2.5</v>
      </c>
    </row>
    <row r="11860" customFormat="false" ht="12" hidden="false" customHeight="false" outlineLevel="0" collapsed="false">
      <c r="BS11860" s="96" t="n">
        <f aca="false">BR11860-2.5</f>
        <v>-2.5</v>
      </c>
    </row>
    <row r="11861" customFormat="false" ht="12" hidden="false" customHeight="false" outlineLevel="0" collapsed="false">
      <c r="BS11861" s="96" t="n">
        <f aca="false">BR11861-2.5</f>
        <v>-2.5</v>
      </c>
    </row>
    <row r="11862" customFormat="false" ht="12" hidden="false" customHeight="false" outlineLevel="0" collapsed="false">
      <c r="BS11862" s="96" t="n">
        <f aca="false">BR11862-2.5</f>
        <v>-2.5</v>
      </c>
    </row>
    <row r="11863" customFormat="false" ht="12" hidden="false" customHeight="false" outlineLevel="0" collapsed="false">
      <c r="BS11863" s="96" t="n">
        <f aca="false">BR11863-2.5</f>
        <v>-2.5</v>
      </c>
    </row>
    <row r="11864" customFormat="false" ht="12" hidden="false" customHeight="false" outlineLevel="0" collapsed="false">
      <c r="BS11864" s="96" t="n">
        <f aca="false">BR11864-2.5</f>
        <v>-2.5</v>
      </c>
    </row>
    <row r="11865" customFormat="false" ht="12" hidden="false" customHeight="false" outlineLevel="0" collapsed="false">
      <c r="BS11865" s="96" t="n">
        <f aca="false">BR11865-2.5</f>
        <v>-2.5</v>
      </c>
    </row>
    <row r="11866" customFormat="false" ht="12" hidden="false" customHeight="false" outlineLevel="0" collapsed="false">
      <c r="BS11866" s="96" t="n">
        <f aca="false">BR11866-2.5</f>
        <v>-2.5</v>
      </c>
    </row>
    <row r="11867" customFormat="false" ht="12" hidden="false" customHeight="false" outlineLevel="0" collapsed="false">
      <c r="BS11867" s="96" t="n">
        <f aca="false">BR11867-2.5</f>
        <v>-2.5</v>
      </c>
    </row>
    <row r="11868" customFormat="false" ht="12" hidden="false" customHeight="false" outlineLevel="0" collapsed="false">
      <c r="BS11868" s="96" t="n">
        <f aca="false">BR11868-2.5</f>
        <v>-2.5</v>
      </c>
    </row>
    <row r="11869" customFormat="false" ht="12" hidden="false" customHeight="false" outlineLevel="0" collapsed="false">
      <c r="BS11869" s="96" t="n">
        <f aca="false">BR11869-2.5</f>
        <v>-2.5</v>
      </c>
    </row>
    <row r="11870" customFormat="false" ht="12" hidden="false" customHeight="false" outlineLevel="0" collapsed="false">
      <c r="BS11870" s="96" t="n">
        <f aca="false">BR11870-2.5</f>
        <v>-2.5</v>
      </c>
    </row>
    <row r="11871" customFormat="false" ht="12" hidden="false" customHeight="false" outlineLevel="0" collapsed="false">
      <c r="BS11871" s="96" t="n">
        <f aca="false">BR11871-2.5</f>
        <v>-2.5</v>
      </c>
    </row>
    <row r="11872" customFormat="false" ht="12" hidden="false" customHeight="false" outlineLevel="0" collapsed="false">
      <c r="BS11872" s="96" t="n">
        <f aca="false">BR11872-2.5</f>
        <v>-2.5</v>
      </c>
    </row>
    <row r="11873" customFormat="false" ht="12" hidden="false" customHeight="false" outlineLevel="0" collapsed="false">
      <c r="BS11873" s="96" t="n">
        <f aca="false">BR11873-2.5</f>
        <v>-2.5</v>
      </c>
    </row>
    <row r="11874" customFormat="false" ht="12" hidden="false" customHeight="false" outlineLevel="0" collapsed="false">
      <c r="BS11874" s="96" t="n">
        <f aca="false">BR11874-2.5</f>
        <v>-2.5</v>
      </c>
    </row>
    <row r="11875" customFormat="false" ht="12" hidden="false" customHeight="false" outlineLevel="0" collapsed="false">
      <c r="BS11875" s="96" t="n">
        <f aca="false">BR11875-2.5</f>
        <v>-2.5</v>
      </c>
    </row>
    <row r="11876" customFormat="false" ht="12" hidden="false" customHeight="false" outlineLevel="0" collapsed="false">
      <c r="BS11876" s="96" t="n">
        <f aca="false">BR11876-2.5</f>
        <v>-2.5</v>
      </c>
    </row>
    <row r="11877" customFormat="false" ht="12" hidden="false" customHeight="false" outlineLevel="0" collapsed="false">
      <c r="BS11877" s="96" t="n">
        <f aca="false">BR11877-2.5</f>
        <v>-2.5</v>
      </c>
    </row>
    <row r="11878" customFormat="false" ht="12" hidden="false" customHeight="false" outlineLevel="0" collapsed="false">
      <c r="BS11878" s="96" t="n">
        <f aca="false">BR11878-2.5</f>
        <v>-2.5</v>
      </c>
    </row>
    <row r="11879" customFormat="false" ht="12" hidden="false" customHeight="false" outlineLevel="0" collapsed="false">
      <c r="BS11879" s="96" t="n">
        <f aca="false">BR11879-2.5</f>
        <v>-2.5</v>
      </c>
    </row>
    <row r="11880" customFormat="false" ht="12" hidden="false" customHeight="false" outlineLevel="0" collapsed="false">
      <c r="BS11880" s="96" t="n">
        <f aca="false">BR11880-2.5</f>
        <v>-2.5</v>
      </c>
    </row>
    <row r="11881" customFormat="false" ht="12" hidden="false" customHeight="false" outlineLevel="0" collapsed="false">
      <c r="BS11881" s="96" t="n">
        <f aca="false">BR11881-2.5</f>
        <v>-2.5</v>
      </c>
    </row>
    <row r="11882" customFormat="false" ht="12" hidden="false" customHeight="false" outlineLevel="0" collapsed="false">
      <c r="BS11882" s="96" t="n">
        <f aca="false">BR11882-2.5</f>
        <v>-2.5</v>
      </c>
    </row>
    <row r="11883" customFormat="false" ht="12" hidden="false" customHeight="false" outlineLevel="0" collapsed="false">
      <c r="BS11883" s="96" t="n">
        <f aca="false">BR11883-2.5</f>
        <v>-2.5</v>
      </c>
    </row>
    <row r="11884" customFormat="false" ht="12" hidden="false" customHeight="false" outlineLevel="0" collapsed="false">
      <c r="BS11884" s="96" t="n">
        <f aca="false">BR11884-2.5</f>
        <v>-2.5</v>
      </c>
    </row>
    <row r="11885" customFormat="false" ht="12" hidden="false" customHeight="false" outlineLevel="0" collapsed="false">
      <c r="BS11885" s="96" t="n">
        <f aca="false">BR11885-2.5</f>
        <v>-2.5</v>
      </c>
    </row>
    <row r="11886" customFormat="false" ht="12" hidden="false" customHeight="false" outlineLevel="0" collapsed="false">
      <c r="BS11886" s="96" t="n">
        <f aca="false">BR11886-2.5</f>
        <v>-2.5</v>
      </c>
    </row>
    <row r="11887" customFormat="false" ht="12" hidden="false" customHeight="false" outlineLevel="0" collapsed="false">
      <c r="BS11887" s="96" t="n">
        <f aca="false">BR11887-2.5</f>
        <v>-2.5</v>
      </c>
    </row>
    <row r="11888" customFormat="false" ht="12" hidden="false" customHeight="false" outlineLevel="0" collapsed="false">
      <c r="BS11888" s="96" t="n">
        <f aca="false">BR11888-2.5</f>
        <v>-2.5</v>
      </c>
    </row>
    <row r="11889" customFormat="false" ht="12" hidden="false" customHeight="false" outlineLevel="0" collapsed="false">
      <c r="BS11889" s="96" t="n">
        <f aca="false">BR11889-2.5</f>
        <v>-2.5</v>
      </c>
    </row>
    <row r="11890" customFormat="false" ht="12" hidden="false" customHeight="false" outlineLevel="0" collapsed="false">
      <c r="BS11890" s="96" t="n">
        <f aca="false">BR11890-2.5</f>
        <v>-2.5</v>
      </c>
    </row>
    <row r="11891" customFormat="false" ht="12" hidden="false" customHeight="false" outlineLevel="0" collapsed="false">
      <c r="BS11891" s="96" t="n">
        <f aca="false">BR11891-2.5</f>
        <v>-2.5</v>
      </c>
    </row>
    <row r="11892" customFormat="false" ht="12" hidden="false" customHeight="false" outlineLevel="0" collapsed="false">
      <c r="BS11892" s="96" t="n">
        <f aca="false">BR11892-2.5</f>
        <v>-2.5</v>
      </c>
    </row>
    <row r="11893" customFormat="false" ht="12" hidden="false" customHeight="false" outlineLevel="0" collapsed="false">
      <c r="BS11893" s="96" t="n">
        <f aca="false">BR11893-2.5</f>
        <v>-2.5</v>
      </c>
    </row>
    <row r="11894" customFormat="false" ht="12" hidden="false" customHeight="false" outlineLevel="0" collapsed="false">
      <c r="BS11894" s="96" t="n">
        <f aca="false">BR11894-2.5</f>
        <v>-2.5</v>
      </c>
    </row>
    <row r="11895" customFormat="false" ht="12" hidden="false" customHeight="false" outlineLevel="0" collapsed="false">
      <c r="BS11895" s="96" t="n">
        <f aca="false">BR11895-2.5</f>
        <v>-2.5</v>
      </c>
    </row>
    <row r="11896" customFormat="false" ht="12" hidden="false" customHeight="false" outlineLevel="0" collapsed="false">
      <c r="BS11896" s="96" t="n">
        <f aca="false">BR11896-2.5</f>
        <v>-2.5</v>
      </c>
    </row>
    <row r="11897" customFormat="false" ht="12" hidden="false" customHeight="false" outlineLevel="0" collapsed="false">
      <c r="BS11897" s="96" t="n">
        <f aca="false">BR11897-2.5</f>
        <v>-2.5</v>
      </c>
    </row>
    <row r="11898" customFormat="false" ht="12" hidden="false" customHeight="false" outlineLevel="0" collapsed="false">
      <c r="BS11898" s="96" t="n">
        <f aca="false">BR11898-2.5</f>
        <v>-2.5</v>
      </c>
    </row>
    <row r="11899" customFormat="false" ht="12" hidden="false" customHeight="false" outlineLevel="0" collapsed="false">
      <c r="BS11899" s="96" t="n">
        <f aca="false">BR11899-2.5</f>
        <v>-2.5</v>
      </c>
    </row>
    <row r="11900" customFormat="false" ht="12" hidden="false" customHeight="false" outlineLevel="0" collapsed="false">
      <c r="BS11900" s="96" t="n">
        <f aca="false">BR11900-2.5</f>
        <v>-2.5</v>
      </c>
    </row>
    <row r="11901" customFormat="false" ht="12" hidden="false" customHeight="false" outlineLevel="0" collapsed="false">
      <c r="BS11901" s="96" t="n">
        <f aca="false">BR11901-2.5</f>
        <v>-2.5</v>
      </c>
    </row>
    <row r="11902" customFormat="false" ht="12" hidden="false" customHeight="false" outlineLevel="0" collapsed="false">
      <c r="BS11902" s="96" t="n">
        <f aca="false">BR11902-2.5</f>
        <v>-2.5</v>
      </c>
    </row>
    <row r="11903" customFormat="false" ht="12" hidden="false" customHeight="false" outlineLevel="0" collapsed="false">
      <c r="BS11903" s="96" t="n">
        <f aca="false">BR11903-2.5</f>
        <v>-2.5</v>
      </c>
    </row>
    <row r="11904" customFormat="false" ht="12" hidden="false" customHeight="false" outlineLevel="0" collapsed="false">
      <c r="BS11904" s="96" t="n">
        <f aca="false">BR11904-2.5</f>
        <v>-2.5</v>
      </c>
    </row>
    <row r="11905" customFormat="false" ht="12" hidden="false" customHeight="false" outlineLevel="0" collapsed="false">
      <c r="BS11905" s="96" t="n">
        <f aca="false">BR11905-2.5</f>
        <v>-2.5</v>
      </c>
    </row>
    <row r="11906" customFormat="false" ht="12" hidden="false" customHeight="false" outlineLevel="0" collapsed="false">
      <c r="BS11906" s="96" t="n">
        <f aca="false">BR11906-2.5</f>
        <v>-2.5</v>
      </c>
    </row>
    <row r="11907" customFormat="false" ht="12" hidden="false" customHeight="false" outlineLevel="0" collapsed="false">
      <c r="BS11907" s="96" t="n">
        <f aca="false">BR11907-2.5</f>
        <v>-2.5</v>
      </c>
    </row>
    <row r="11908" customFormat="false" ht="12" hidden="false" customHeight="false" outlineLevel="0" collapsed="false">
      <c r="BS11908" s="96" t="n">
        <f aca="false">BR11908-2.5</f>
        <v>-2.5</v>
      </c>
    </row>
    <row r="11909" customFormat="false" ht="12" hidden="false" customHeight="false" outlineLevel="0" collapsed="false">
      <c r="BS11909" s="96" t="n">
        <f aca="false">BR11909-2.5</f>
        <v>-2.5</v>
      </c>
    </row>
    <row r="11910" customFormat="false" ht="12" hidden="false" customHeight="false" outlineLevel="0" collapsed="false">
      <c r="BS11910" s="96" t="n">
        <f aca="false">BR11910-2.5</f>
        <v>-2.5</v>
      </c>
    </row>
    <row r="11911" customFormat="false" ht="12" hidden="false" customHeight="false" outlineLevel="0" collapsed="false">
      <c r="BS11911" s="96" t="n">
        <f aca="false">BR11911-2.5</f>
        <v>-2.5</v>
      </c>
    </row>
    <row r="11912" customFormat="false" ht="12" hidden="false" customHeight="false" outlineLevel="0" collapsed="false">
      <c r="BS11912" s="96" t="n">
        <f aca="false">BR11912-2.5</f>
        <v>-2.5</v>
      </c>
    </row>
    <row r="11913" customFormat="false" ht="12" hidden="false" customHeight="false" outlineLevel="0" collapsed="false">
      <c r="BS11913" s="96" t="n">
        <f aca="false">BR11913-2.5</f>
        <v>-2.5</v>
      </c>
    </row>
    <row r="11914" customFormat="false" ht="12" hidden="false" customHeight="false" outlineLevel="0" collapsed="false">
      <c r="BS11914" s="96" t="n">
        <f aca="false">BR11914-2.5</f>
        <v>-2.5</v>
      </c>
    </row>
    <row r="11915" customFormat="false" ht="12" hidden="false" customHeight="false" outlineLevel="0" collapsed="false">
      <c r="BS11915" s="96" t="n">
        <f aca="false">BR11915-2.5</f>
        <v>-2.5</v>
      </c>
    </row>
    <row r="11916" customFormat="false" ht="12" hidden="false" customHeight="false" outlineLevel="0" collapsed="false">
      <c r="BS11916" s="96" t="n">
        <f aca="false">BR11916-2.5</f>
        <v>-2.5</v>
      </c>
    </row>
    <row r="11917" customFormat="false" ht="12" hidden="false" customHeight="false" outlineLevel="0" collapsed="false">
      <c r="BS11917" s="96" t="n">
        <f aca="false">BR11917-2.5</f>
        <v>-2.5</v>
      </c>
    </row>
    <row r="11918" customFormat="false" ht="12" hidden="false" customHeight="false" outlineLevel="0" collapsed="false">
      <c r="BS11918" s="96" t="n">
        <f aca="false">BR11918-2.5</f>
        <v>-2.5</v>
      </c>
    </row>
    <row r="11919" customFormat="false" ht="12" hidden="false" customHeight="false" outlineLevel="0" collapsed="false">
      <c r="BS11919" s="96" t="n">
        <f aca="false">BR11919-2.5</f>
        <v>-2.5</v>
      </c>
    </row>
    <row r="11920" customFormat="false" ht="12" hidden="false" customHeight="false" outlineLevel="0" collapsed="false">
      <c r="BS11920" s="96" t="n">
        <f aca="false">BR11920-2.5</f>
        <v>-2.5</v>
      </c>
    </row>
    <row r="11921" customFormat="false" ht="12" hidden="false" customHeight="false" outlineLevel="0" collapsed="false">
      <c r="BS11921" s="96" t="n">
        <f aca="false">BR11921-2.5</f>
        <v>-2.5</v>
      </c>
    </row>
    <row r="11922" customFormat="false" ht="12" hidden="false" customHeight="false" outlineLevel="0" collapsed="false">
      <c r="BS11922" s="96" t="n">
        <f aca="false">BR11922-2.5</f>
        <v>-2.5</v>
      </c>
    </row>
    <row r="11923" customFormat="false" ht="12" hidden="false" customHeight="false" outlineLevel="0" collapsed="false">
      <c r="BS11923" s="96" t="n">
        <f aca="false">BR11923-2.5</f>
        <v>-2.5</v>
      </c>
    </row>
    <row r="11924" customFormat="false" ht="12" hidden="false" customHeight="false" outlineLevel="0" collapsed="false">
      <c r="BS11924" s="96" t="n">
        <f aca="false">BR11924-2.5</f>
        <v>-2.5</v>
      </c>
    </row>
    <row r="11925" customFormat="false" ht="12" hidden="false" customHeight="false" outlineLevel="0" collapsed="false">
      <c r="BS11925" s="96" t="n">
        <f aca="false">BR11925-2.5</f>
        <v>-2.5</v>
      </c>
    </row>
    <row r="11926" customFormat="false" ht="12" hidden="false" customHeight="false" outlineLevel="0" collapsed="false">
      <c r="BS11926" s="96" t="n">
        <f aca="false">BR11926-2.5</f>
        <v>-2.5</v>
      </c>
    </row>
    <row r="11927" customFormat="false" ht="12" hidden="false" customHeight="false" outlineLevel="0" collapsed="false">
      <c r="BS11927" s="96" t="n">
        <f aca="false">BR11927-2.5</f>
        <v>-2.5</v>
      </c>
    </row>
    <row r="11928" customFormat="false" ht="12" hidden="false" customHeight="false" outlineLevel="0" collapsed="false">
      <c r="BS11928" s="96" t="n">
        <f aca="false">BR11928-2.5</f>
        <v>-2.5</v>
      </c>
    </row>
    <row r="11929" customFormat="false" ht="12" hidden="false" customHeight="false" outlineLevel="0" collapsed="false">
      <c r="BS11929" s="96" t="n">
        <f aca="false">BR11929-2.5</f>
        <v>-2.5</v>
      </c>
    </row>
    <row r="11930" customFormat="false" ht="12" hidden="false" customHeight="false" outlineLevel="0" collapsed="false">
      <c r="BS11930" s="96" t="n">
        <f aca="false">BR11930-2.5</f>
        <v>-2.5</v>
      </c>
    </row>
    <row r="11931" customFormat="false" ht="12" hidden="false" customHeight="false" outlineLevel="0" collapsed="false">
      <c r="BS11931" s="96" t="n">
        <f aca="false">BR11931-2.5</f>
        <v>-2.5</v>
      </c>
    </row>
    <row r="11932" customFormat="false" ht="12" hidden="false" customHeight="false" outlineLevel="0" collapsed="false">
      <c r="BS11932" s="96" t="n">
        <f aca="false">BR11932-2.5</f>
        <v>-2.5</v>
      </c>
    </row>
    <row r="11933" customFormat="false" ht="12" hidden="false" customHeight="false" outlineLevel="0" collapsed="false">
      <c r="BS11933" s="96" t="n">
        <f aca="false">BR11933-2.5</f>
        <v>-2.5</v>
      </c>
    </row>
    <row r="11934" customFormat="false" ht="12" hidden="false" customHeight="false" outlineLevel="0" collapsed="false">
      <c r="BS11934" s="96" t="n">
        <f aca="false">BR11934-2.5</f>
        <v>-2.5</v>
      </c>
    </row>
    <row r="11935" customFormat="false" ht="12" hidden="false" customHeight="false" outlineLevel="0" collapsed="false">
      <c r="BS11935" s="96" t="n">
        <f aca="false">BR11935-2.5</f>
        <v>-2.5</v>
      </c>
    </row>
    <row r="11936" customFormat="false" ht="12" hidden="false" customHeight="false" outlineLevel="0" collapsed="false">
      <c r="BS11936" s="96" t="n">
        <f aca="false">BR11936-2.5</f>
        <v>-2.5</v>
      </c>
    </row>
    <row r="11937" customFormat="false" ht="12" hidden="false" customHeight="false" outlineLevel="0" collapsed="false">
      <c r="BS11937" s="96" t="n">
        <f aca="false">BR11937-2.5</f>
        <v>-2.5</v>
      </c>
    </row>
    <row r="11938" customFormat="false" ht="12" hidden="false" customHeight="false" outlineLevel="0" collapsed="false">
      <c r="BS11938" s="96" t="n">
        <f aca="false">BR11938-2.5</f>
        <v>-2.5</v>
      </c>
    </row>
    <row r="11939" customFormat="false" ht="12" hidden="false" customHeight="false" outlineLevel="0" collapsed="false">
      <c r="BS11939" s="96" t="n">
        <f aca="false">BR11939-2.5</f>
        <v>-2.5</v>
      </c>
    </row>
    <row r="11940" customFormat="false" ht="12" hidden="false" customHeight="false" outlineLevel="0" collapsed="false">
      <c r="BS11940" s="96" t="n">
        <f aca="false">BR11940-2.5</f>
        <v>-2.5</v>
      </c>
    </row>
    <row r="11941" customFormat="false" ht="12" hidden="false" customHeight="false" outlineLevel="0" collapsed="false">
      <c r="BS11941" s="96" t="n">
        <f aca="false">BR11941-2.5</f>
        <v>-2.5</v>
      </c>
    </row>
    <row r="11942" customFormat="false" ht="12" hidden="false" customHeight="false" outlineLevel="0" collapsed="false">
      <c r="BS11942" s="96" t="n">
        <f aca="false">BR11942-2.5</f>
        <v>-2.5</v>
      </c>
    </row>
    <row r="11943" customFormat="false" ht="12" hidden="false" customHeight="false" outlineLevel="0" collapsed="false">
      <c r="BS11943" s="96" t="n">
        <f aca="false">BR11943-2.5</f>
        <v>-2.5</v>
      </c>
    </row>
    <row r="11944" customFormat="false" ht="12" hidden="false" customHeight="false" outlineLevel="0" collapsed="false">
      <c r="BS11944" s="96" t="n">
        <f aca="false">BR11944-2.5</f>
        <v>-2.5</v>
      </c>
    </row>
    <row r="11945" customFormat="false" ht="12" hidden="false" customHeight="false" outlineLevel="0" collapsed="false">
      <c r="BS11945" s="96" t="n">
        <f aca="false">BR11945-2.5</f>
        <v>-2.5</v>
      </c>
    </row>
    <row r="11946" customFormat="false" ht="12" hidden="false" customHeight="false" outlineLevel="0" collapsed="false">
      <c r="BS11946" s="96" t="n">
        <f aca="false">BR11946-2.5</f>
        <v>-2.5</v>
      </c>
    </row>
    <row r="11947" customFormat="false" ht="12" hidden="false" customHeight="false" outlineLevel="0" collapsed="false">
      <c r="BS11947" s="96" t="n">
        <f aca="false">BR11947-2.5</f>
        <v>-2.5</v>
      </c>
    </row>
    <row r="11948" customFormat="false" ht="12" hidden="false" customHeight="false" outlineLevel="0" collapsed="false">
      <c r="BS11948" s="96" t="n">
        <f aca="false">BR11948-2.5</f>
        <v>-2.5</v>
      </c>
    </row>
    <row r="11949" customFormat="false" ht="12" hidden="false" customHeight="false" outlineLevel="0" collapsed="false">
      <c r="BS11949" s="96" t="n">
        <f aca="false">BR11949-2.5</f>
        <v>-2.5</v>
      </c>
    </row>
    <row r="11950" customFormat="false" ht="12" hidden="false" customHeight="false" outlineLevel="0" collapsed="false">
      <c r="BS11950" s="96" t="n">
        <f aca="false">BR11950-2.5</f>
        <v>-2.5</v>
      </c>
    </row>
    <row r="11951" customFormat="false" ht="12" hidden="false" customHeight="false" outlineLevel="0" collapsed="false">
      <c r="BS11951" s="96" t="n">
        <f aca="false">BR11951-2.5</f>
        <v>-2.5</v>
      </c>
    </row>
    <row r="11952" customFormat="false" ht="12" hidden="false" customHeight="false" outlineLevel="0" collapsed="false">
      <c r="BS11952" s="96" t="n">
        <f aca="false">BR11952-2.5</f>
        <v>-2.5</v>
      </c>
    </row>
    <row r="11953" customFormat="false" ht="12" hidden="false" customHeight="false" outlineLevel="0" collapsed="false">
      <c r="BS11953" s="96" t="n">
        <f aca="false">BR11953-2.5</f>
        <v>-2.5</v>
      </c>
    </row>
    <row r="11954" customFormat="false" ht="12" hidden="false" customHeight="false" outlineLevel="0" collapsed="false">
      <c r="BS11954" s="96" t="n">
        <f aca="false">BR11954-2.5</f>
        <v>-2.5</v>
      </c>
    </row>
    <row r="11955" customFormat="false" ht="12" hidden="false" customHeight="false" outlineLevel="0" collapsed="false">
      <c r="BS11955" s="96" t="n">
        <f aca="false">BR11955-2.5</f>
        <v>-2.5</v>
      </c>
    </row>
    <row r="11956" customFormat="false" ht="12" hidden="false" customHeight="false" outlineLevel="0" collapsed="false">
      <c r="BS11956" s="96" t="n">
        <f aca="false">BR11956-2.5</f>
        <v>-2.5</v>
      </c>
    </row>
    <row r="11957" customFormat="false" ht="12" hidden="false" customHeight="false" outlineLevel="0" collapsed="false">
      <c r="BS11957" s="96" t="n">
        <f aca="false">BR11957-2.5</f>
        <v>-2.5</v>
      </c>
    </row>
    <row r="11958" customFormat="false" ht="12" hidden="false" customHeight="false" outlineLevel="0" collapsed="false">
      <c r="BS11958" s="96" t="n">
        <f aca="false">BR11958-2.5</f>
        <v>-2.5</v>
      </c>
    </row>
    <row r="11959" customFormat="false" ht="12" hidden="false" customHeight="false" outlineLevel="0" collapsed="false">
      <c r="BS11959" s="96" t="n">
        <f aca="false">BR11959-2.5</f>
        <v>-2.5</v>
      </c>
    </row>
    <row r="11960" customFormat="false" ht="12" hidden="false" customHeight="false" outlineLevel="0" collapsed="false">
      <c r="BS11960" s="96" t="n">
        <f aca="false">BR11960-2.5</f>
        <v>-2.5</v>
      </c>
    </row>
    <row r="11961" customFormat="false" ht="12" hidden="false" customHeight="false" outlineLevel="0" collapsed="false">
      <c r="BS11961" s="96" t="n">
        <f aca="false">BR11961-2.5</f>
        <v>-2.5</v>
      </c>
    </row>
    <row r="11962" customFormat="false" ht="12" hidden="false" customHeight="false" outlineLevel="0" collapsed="false">
      <c r="BS11962" s="96" t="n">
        <f aca="false">BR11962-2.5</f>
        <v>-2.5</v>
      </c>
    </row>
    <row r="11963" customFormat="false" ht="12" hidden="false" customHeight="false" outlineLevel="0" collapsed="false">
      <c r="BS11963" s="96" t="n">
        <f aca="false">BR11963-2.5</f>
        <v>-2.5</v>
      </c>
    </row>
    <row r="11964" customFormat="false" ht="12" hidden="false" customHeight="false" outlineLevel="0" collapsed="false">
      <c r="BS11964" s="96" t="n">
        <f aca="false">BR11964-2.5</f>
        <v>-2.5</v>
      </c>
    </row>
    <row r="11965" customFormat="false" ht="12" hidden="false" customHeight="false" outlineLevel="0" collapsed="false">
      <c r="BS11965" s="96" t="n">
        <f aca="false">BR11965-2.5</f>
        <v>-2.5</v>
      </c>
    </row>
    <row r="11966" customFormat="false" ht="12" hidden="false" customHeight="false" outlineLevel="0" collapsed="false">
      <c r="BS11966" s="96" t="n">
        <f aca="false">BR11966-2.5</f>
        <v>-2.5</v>
      </c>
    </row>
    <row r="11967" customFormat="false" ht="12" hidden="false" customHeight="false" outlineLevel="0" collapsed="false">
      <c r="BS11967" s="96" t="n">
        <f aca="false">BR11967-2.5</f>
        <v>-2.5</v>
      </c>
    </row>
    <row r="11968" customFormat="false" ht="12" hidden="false" customHeight="false" outlineLevel="0" collapsed="false">
      <c r="BS11968" s="96" t="n">
        <f aca="false">BR11968-2.5</f>
        <v>-2.5</v>
      </c>
    </row>
    <row r="11969" customFormat="false" ht="12" hidden="false" customHeight="false" outlineLevel="0" collapsed="false">
      <c r="BS11969" s="96" t="n">
        <f aca="false">BR11969-2.5</f>
        <v>-2.5</v>
      </c>
    </row>
    <row r="11970" customFormat="false" ht="12" hidden="false" customHeight="false" outlineLevel="0" collapsed="false">
      <c r="BS11970" s="96" t="n">
        <f aca="false">BR11970-2.5</f>
        <v>-2.5</v>
      </c>
    </row>
    <row r="11971" customFormat="false" ht="12" hidden="false" customHeight="false" outlineLevel="0" collapsed="false">
      <c r="BS11971" s="96" t="n">
        <f aca="false">BR11971-2.5</f>
        <v>-2.5</v>
      </c>
    </row>
    <row r="11972" customFormat="false" ht="12" hidden="false" customHeight="false" outlineLevel="0" collapsed="false">
      <c r="BS11972" s="96" t="n">
        <f aca="false">BR11972-2.5</f>
        <v>-2.5</v>
      </c>
    </row>
    <row r="11973" customFormat="false" ht="12" hidden="false" customHeight="false" outlineLevel="0" collapsed="false">
      <c r="BS11973" s="96" t="n">
        <f aca="false">BR11973-2.5</f>
        <v>-2.5</v>
      </c>
    </row>
    <row r="11974" customFormat="false" ht="12" hidden="false" customHeight="false" outlineLevel="0" collapsed="false">
      <c r="BS11974" s="96" t="n">
        <f aca="false">BR11974-2.5</f>
        <v>-2.5</v>
      </c>
    </row>
    <row r="11975" customFormat="false" ht="12" hidden="false" customHeight="false" outlineLevel="0" collapsed="false">
      <c r="BS11975" s="96" t="n">
        <f aca="false">BR11975-2.5</f>
        <v>-2.5</v>
      </c>
    </row>
    <row r="11976" customFormat="false" ht="12" hidden="false" customHeight="false" outlineLevel="0" collapsed="false">
      <c r="BS11976" s="96" t="n">
        <f aca="false">BR11976-2.5</f>
        <v>-2.5</v>
      </c>
    </row>
    <row r="11977" customFormat="false" ht="12" hidden="false" customHeight="false" outlineLevel="0" collapsed="false">
      <c r="BS11977" s="96" t="n">
        <f aca="false">BR11977-2.5</f>
        <v>-2.5</v>
      </c>
    </row>
    <row r="11978" customFormat="false" ht="12" hidden="false" customHeight="false" outlineLevel="0" collapsed="false">
      <c r="BS11978" s="96" t="n">
        <f aca="false">BR11978-2.5</f>
        <v>-2.5</v>
      </c>
    </row>
    <row r="11979" customFormat="false" ht="12" hidden="false" customHeight="false" outlineLevel="0" collapsed="false">
      <c r="BS11979" s="96" t="n">
        <f aca="false">BR11979-2.5</f>
        <v>-2.5</v>
      </c>
    </row>
    <row r="11980" customFormat="false" ht="12" hidden="false" customHeight="false" outlineLevel="0" collapsed="false">
      <c r="BS11980" s="96" t="n">
        <f aca="false">BR11980-2.5</f>
        <v>-2.5</v>
      </c>
    </row>
    <row r="11981" customFormat="false" ht="12" hidden="false" customHeight="false" outlineLevel="0" collapsed="false">
      <c r="BS11981" s="96" t="n">
        <f aca="false">BR11981-2.5</f>
        <v>-2.5</v>
      </c>
    </row>
    <row r="11982" customFormat="false" ht="12" hidden="false" customHeight="false" outlineLevel="0" collapsed="false">
      <c r="BS11982" s="96" t="n">
        <f aca="false">BR11982-2.5</f>
        <v>-2.5</v>
      </c>
    </row>
    <row r="11983" customFormat="false" ht="12" hidden="false" customHeight="false" outlineLevel="0" collapsed="false">
      <c r="BS11983" s="96" t="n">
        <f aca="false">BR11983-2.5</f>
        <v>-2.5</v>
      </c>
    </row>
    <row r="11984" customFormat="false" ht="12" hidden="false" customHeight="false" outlineLevel="0" collapsed="false">
      <c r="BS11984" s="96" t="n">
        <f aca="false">BR11984-2.5</f>
        <v>-2.5</v>
      </c>
    </row>
    <row r="11985" customFormat="false" ht="12" hidden="false" customHeight="false" outlineLevel="0" collapsed="false">
      <c r="BS11985" s="96" t="n">
        <f aca="false">BR11985-2.5</f>
        <v>-2.5</v>
      </c>
    </row>
    <row r="11986" customFormat="false" ht="12" hidden="false" customHeight="false" outlineLevel="0" collapsed="false">
      <c r="BS11986" s="96" t="n">
        <f aca="false">BR11986-2.5</f>
        <v>-2.5</v>
      </c>
    </row>
    <row r="11987" customFormat="false" ht="12" hidden="false" customHeight="false" outlineLevel="0" collapsed="false">
      <c r="BS11987" s="96" t="n">
        <f aca="false">BR11987-2.5</f>
        <v>-2.5</v>
      </c>
    </row>
    <row r="11988" customFormat="false" ht="12" hidden="false" customHeight="false" outlineLevel="0" collapsed="false">
      <c r="BS11988" s="96" t="n">
        <f aca="false">BR11988-2.5</f>
        <v>-2.5</v>
      </c>
    </row>
    <row r="11989" customFormat="false" ht="12" hidden="false" customHeight="false" outlineLevel="0" collapsed="false">
      <c r="BS11989" s="96" t="n">
        <f aca="false">BR11989-2.5</f>
        <v>-2.5</v>
      </c>
    </row>
    <row r="11990" customFormat="false" ht="12" hidden="false" customHeight="false" outlineLevel="0" collapsed="false">
      <c r="BS11990" s="96" t="n">
        <f aca="false">BR11990-2.5</f>
        <v>-2.5</v>
      </c>
    </row>
    <row r="11991" customFormat="false" ht="12" hidden="false" customHeight="false" outlineLevel="0" collapsed="false">
      <c r="BS11991" s="96" t="n">
        <f aca="false">BR11991-2.5</f>
        <v>-2.5</v>
      </c>
    </row>
    <row r="11992" customFormat="false" ht="12" hidden="false" customHeight="false" outlineLevel="0" collapsed="false">
      <c r="BS11992" s="96" t="n">
        <f aca="false">BR11992-2.5</f>
        <v>-2.5</v>
      </c>
    </row>
    <row r="11993" customFormat="false" ht="12" hidden="false" customHeight="false" outlineLevel="0" collapsed="false">
      <c r="BS11993" s="96" t="n">
        <f aca="false">BR11993-2.5</f>
        <v>-2.5</v>
      </c>
    </row>
    <row r="11994" customFormat="false" ht="12" hidden="false" customHeight="false" outlineLevel="0" collapsed="false">
      <c r="BS11994" s="96" t="n">
        <f aca="false">BR11994-2.5</f>
        <v>-2.5</v>
      </c>
    </row>
    <row r="11995" customFormat="false" ht="12" hidden="false" customHeight="false" outlineLevel="0" collapsed="false">
      <c r="BS11995" s="96" t="n">
        <f aca="false">BR11995-2.5</f>
        <v>-2.5</v>
      </c>
    </row>
    <row r="11996" customFormat="false" ht="12" hidden="false" customHeight="false" outlineLevel="0" collapsed="false">
      <c r="BS11996" s="96" t="n">
        <f aca="false">BR11996-2.5</f>
        <v>-2.5</v>
      </c>
    </row>
    <row r="11997" customFormat="false" ht="12" hidden="false" customHeight="false" outlineLevel="0" collapsed="false">
      <c r="BS11997" s="96" t="n">
        <f aca="false">BR11997-2.5</f>
        <v>-2.5</v>
      </c>
    </row>
    <row r="11998" customFormat="false" ht="12" hidden="false" customHeight="false" outlineLevel="0" collapsed="false">
      <c r="BS11998" s="96" t="n">
        <f aca="false">BR11998-2.5</f>
        <v>-2.5</v>
      </c>
    </row>
    <row r="11999" customFormat="false" ht="12" hidden="false" customHeight="false" outlineLevel="0" collapsed="false">
      <c r="BS11999" s="96" t="n">
        <f aca="false">BR11999-2.5</f>
        <v>-2.5</v>
      </c>
    </row>
    <row r="12000" customFormat="false" ht="12" hidden="false" customHeight="false" outlineLevel="0" collapsed="false">
      <c r="BS12000" s="96" t="n">
        <f aca="false">BR12000-2.5</f>
        <v>-2.5</v>
      </c>
    </row>
    <row r="12001" customFormat="false" ht="12" hidden="false" customHeight="false" outlineLevel="0" collapsed="false">
      <c r="BS12001" s="96" t="n">
        <f aca="false">BR12001-2.5</f>
        <v>-2.5</v>
      </c>
    </row>
    <row r="12002" customFormat="false" ht="12" hidden="false" customHeight="false" outlineLevel="0" collapsed="false">
      <c r="BS12002" s="96" t="n">
        <f aca="false">BR12002-2.5</f>
        <v>-2.5</v>
      </c>
    </row>
    <row r="12003" customFormat="false" ht="12" hidden="false" customHeight="false" outlineLevel="0" collapsed="false">
      <c r="BS12003" s="96" t="n">
        <f aca="false">BR12003-2.5</f>
        <v>-2.5</v>
      </c>
    </row>
    <row r="12004" customFormat="false" ht="12" hidden="false" customHeight="false" outlineLevel="0" collapsed="false">
      <c r="BS12004" s="96" t="n">
        <f aca="false">BR12004-2.5</f>
        <v>-2.5</v>
      </c>
    </row>
    <row r="12005" customFormat="false" ht="12" hidden="false" customHeight="false" outlineLevel="0" collapsed="false">
      <c r="BS12005" s="96" t="n">
        <f aca="false">BR12005-2.5</f>
        <v>-2.5</v>
      </c>
    </row>
    <row r="12006" customFormat="false" ht="12" hidden="false" customHeight="false" outlineLevel="0" collapsed="false">
      <c r="BS12006" s="96" t="n">
        <f aca="false">BR12006-2.5</f>
        <v>-2.5</v>
      </c>
    </row>
    <row r="12007" customFormat="false" ht="12" hidden="false" customHeight="false" outlineLevel="0" collapsed="false">
      <c r="BS12007" s="96" t="n">
        <f aca="false">BR12007-2.5</f>
        <v>-2.5</v>
      </c>
    </row>
    <row r="12008" customFormat="false" ht="12" hidden="false" customHeight="false" outlineLevel="0" collapsed="false">
      <c r="BS12008" s="96" t="n">
        <f aca="false">BR12008-2.5</f>
        <v>-2.5</v>
      </c>
    </row>
    <row r="12009" customFormat="false" ht="12" hidden="false" customHeight="false" outlineLevel="0" collapsed="false">
      <c r="BS12009" s="96" t="n">
        <f aca="false">BR12009-2.5</f>
        <v>-2.5</v>
      </c>
    </row>
    <row r="12010" customFormat="false" ht="12" hidden="false" customHeight="false" outlineLevel="0" collapsed="false">
      <c r="BS12010" s="96" t="n">
        <f aca="false">BR12010-2.5</f>
        <v>-2.5</v>
      </c>
    </row>
    <row r="12011" customFormat="false" ht="12" hidden="false" customHeight="false" outlineLevel="0" collapsed="false">
      <c r="BS12011" s="96" t="n">
        <f aca="false">BR12011-2.5</f>
        <v>-2.5</v>
      </c>
    </row>
    <row r="12012" customFormat="false" ht="12" hidden="false" customHeight="false" outlineLevel="0" collapsed="false">
      <c r="BS12012" s="96" t="n">
        <f aca="false">BR12012-2.5</f>
        <v>-2.5</v>
      </c>
    </row>
    <row r="12013" customFormat="false" ht="12" hidden="false" customHeight="false" outlineLevel="0" collapsed="false">
      <c r="BS12013" s="96" t="n">
        <f aca="false">BR12013-2.5</f>
        <v>-2.5</v>
      </c>
    </row>
    <row r="12014" customFormat="false" ht="12" hidden="false" customHeight="false" outlineLevel="0" collapsed="false">
      <c r="BS12014" s="96" t="n">
        <f aca="false">BR12014-2.5</f>
        <v>-2.5</v>
      </c>
    </row>
    <row r="12015" customFormat="false" ht="12" hidden="false" customHeight="false" outlineLevel="0" collapsed="false">
      <c r="BS12015" s="96" t="n">
        <f aca="false">BR12015-2.5</f>
        <v>-2.5</v>
      </c>
    </row>
    <row r="12016" customFormat="false" ht="12" hidden="false" customHeight="false" outlineLevel="0" collapsed="false">
      <c r="BS12016" s="96" t="n">
        <f aca="false">BR12016-2.5</f>
        <v>-2.5</v>
      </c>
    </row>
    <row r="12017" customFormat="false" ht="12" hidden="false" customHeight="false" outlineLevel="0" collapsed="false">
      <c r="BS12017" s="96" t="n">
        <f aca="false">BR12017-2.5</f>
        <v>-2.5</v>
      </c>
    </row>
    <row r="12018" customFormat="false" ht="12" hidden="false" customHeight="false" outlineLevel="0" collapsed="false">
      <c r="BS12018" s="96" t="n">
        <f aca="false">BR12018-2.5</f>
        <v>-2.5</v>
      </c>
    </row>
    <row r="12019" customFormat="false" ht="12" hidden="false" customHeight="false" outlineLevel="0" collapsed="false">
      <c r="BS12019" s="96" t="n">
        <f aca="false">BR12019-2.5</f>
        <v>-2.5</v>
      </c>
    </row>
    <row r="12020" customFormat="false" ht="12" hidden="false" customHeight="false" outlineLevel="0" collapsed="false">
      <c r="BS12020" s="96" t="n">
        <f aca="false">BR12020-2.5</f>
        <v>-2.5</v>
      </c>
    </row>
    <row r="12021" customFormat="false" ht="12" hidden="false" customHeight="false" outlineLevel="0" collapsed="false">
      <c r="BS12021" s="96" t="n">
        <f aca="false">BR12021-2.5</f>
        <v>-2.5</v>
      </c>
    </row>
    <row r="12022" customFormat="false" ht="12" hidden="false" customHeight="false" outlineLevel="0" collapsed="false">
      <c r="BS12022" s="96" t="n">
        <f aca="false">BR12022-2.5</f>
        <v>-2.5</v>
      </c>
    </row>
    <row r="12023" customFormat="false" ht="12" hidden="false" customHeight="false" outlineLevel="0" collapsed="false">
      <c r="BS12023" s="96" t="n">
        <f aca="false">BR12023-2.5</f>
        <v>-2.5</v>
      </c>
    </row>
    <row r="12024" customFormat="false" ht="12" hidden="false" customHeight="false" outlineLevel="0" collapsed="false">
      <c r="BS12024" s="96" t="n">
        <f aca="false">BR12024-2.5</f>
        <v>-2.5</v>
      </c>
    </row>
    <row r="12025" customFormat="false" ht="12" hidden="false" customHeight="false" outlineLevel="0" collapsed="false">
      <c r="BS12025" s="96" t="n">
        <f aca="false">BR12025-2.5</f>
        <v>-2.5</v>
      </c>
    </row>
    <row r="12026" customFormat="false" ht="12" hidden="false" customHeight="false" outlineLevel="0" collapsed="false">
      <c r="BS12026" s="96" t="n">
        <f aca="false">BR12026-2.5</f>
        <v>-2.5</v>
      </c>
    </row>
    <row r="12027" customFormat="false" ht="12" hidden="false" customHeight="false" outlineLevel="0" collapsed="false">
      <c r="BS12027" s="96" t="n">
        <f aca="false">BR12027-2.5</f>
        <v>-2.5</v>
      </c>
    </row>
    <row r="12028" customFormat="false" ht="12" hidden="false" customHeight="false" outlineLevel="0" collapsed="false">
      <c r="BS12028" s="96" t="n">
        <f aca="false">BR12028-2.5</f>
        <v>-2.5</v>
      </c>
    </row>
    <row r="12029" customFormat="false" ht="12" hidden="false" customHeight="false" outlineLevel="0" collapsed="false">
      <c r="BS12029" s="96" t="n">
        <f aca="false">BR12029-2.5</f>
        <v>-2.5</v>
      </c>
    </row>
    <row r="12030" customFormat="false" ht="12" hidden="false" customHeight="false" outlineLevel="0" collapsed="false">
      <c r="BS12030" s="96" t="n">
        <f aca="false">BR12030-2.5</f>
        <v>-2.5</v>
      </c>
    </row>
    <row r="12031" customFormat="false" ht="12" hidden="false" customHeight="false" outlineLevel="0" collapsed="false">
      <c r="BS12031" s="96" t="n">
        <f aca="false">BR12031-2.5</f>
        <v>-2.5</v>
      </c>
    </row>
    <row r="12032" customFormat="false" ht="12" hidden="false" customHeight="false" outlineLevel="0" collapsed="false">
      <c r="BS12032" s="96" t="n">
        <f aca="false">BR12032-2.5</f>
        <v>-2.5</v>
      </c>
    </row>
    <row r="12033" customFormat="false" ht="12" hidden="false" customHeight="false" outlineLevel="0" collapsed="false">
      <c r="BS12033" s="96" t="n">
        <f aca="false">BR12033-2.5</f>
        <v>-2.5</v>
      </c>
    </row>
    <row r="12034" customFormat="false" ht="12" hidden="false" customHeight="false" outlineLevel="0" collapsed="false">
      <c r="BS12034" s="96" t="n">
        <f aca="false">BR12034-2.5</f>
        <v>-2.5</v>
      </c>
    </row>
    <row r="12035" customFormat="false" ht="12" hidden="false" customHeight="false" outlineLevel="0" collapsed="false">
      <c r="BS12035" s="96" t="n">
        <f aca="false">BR12035-2.5</f>
        <v>-2.5</v>
      </c>
    </row>
    <row r="12036" customFormat="false" ht="12" hidden="false" customHeight="false" outlineLevel="0" collapsed="false">
      <c r="BS12036" s="96" t="n">
        <f aca="false">BR12036-2.5</f>
        <v>-2.5</v>
      </c>
    </row>
    <row r="12037" customFormat="false" ht="12" hidden="false" customHeight="false" outlineLevel="0" collapsed="false">
      <c r="BS12037" s="96" t="n">
        <f aca="false">BR12037-2.5</f>
        <v>-2.5</v>
      </c>
    </row>
    <row r="12038" customFormat="false" ht="12" hidden="false" customHeight="false" outlineLevel="0" collapsed="false">
      <c r="BS12038" s="96" t="n">
        <f aca="false">BR12038-2.5</f>
        <v>-2.5</v>
      </c>
    </row>
    <row r="12039" customFormat="false" ht="12" hidden="false" customHeight="false" outlineLevel="0" collapsed="false">
      <c r="BS12039" s="96" t="n">
        <f aca="false">BR12039-2.5</f>
        <v>-2.5</v>
      </c>
    </row>
    <row r="12040" customFormat="false" ht="12" hidden="false" customHeight="false" outlineLevel="0" collapsed="false">
      <c r="BS12040" s="96" t="n">
        <f aca="false">BR12040-2.5</f>
        <v>-2.5</v>
      </c>
    </row>
    <row r="12041" customFormat="false" ht="12" hidden="false" customHeight="false" outlineLevel="0" collapsed="false">
      <c r="BS12041" s="96" t="n">
        <f aca="false">BR12041-2.5</f>
        <v>-2.5</v>
      </c>
    </row>
    <row r="12042" customFormat="false" ht="12" hidden="false" customHeight="false" outlineLevel="0" collapsed="false">
      <c r="BS12042" s="96" t="n">
        <f aca="false">BR12042-2.5</f>
        <v>-2.5</v>
      </c>
    </row>
    <row r="12043" customFormat="false" ht="12" hidden="false" customHeight="false" outlineLevel="0" collapsed="false">
      <c r="BS12043" s="96" t="n">
        <f aca="false">BR12043-2.5</f>
        <v>-2.5</v>
      </c>
    </row>
    <row r="12044" customFormat="false" ht="12" hidden="false" customHeight="false" outlineLevel="0" collapsed="false">
      <c r="BS12044" s="96" t="n">
        <f aca="false">BR12044-2.5</f>
        <v>-2.5</v>
      </c>
    </row>
    <row r="12045" customFormat="false" ht="12" hidden="false" customHeight="false" outlineLevel="0" collapsed="false">
      <c r="BS12045" s="96" t="n">
        <f aca="false">BR12045-2.5</f>
        <v>-2.5</v>
      </c>
    </row>
    <row r="12046" customFormat="false" ht="12" hidden="false" customHeight="false" outlineLevel="0" collapsed="false">
      <c r="BS12046" s="96" t="n">
        <f aca="false">BR12046-2.5</f>
        <v>-2.5</v>
      </c>
    </row>
    <row r="12047" customFormat="false" ht="12" hidden="false" customHeight="false" outlineLevel="0" collapsed="false">
      <c r="BS12047" s="96" t="n">
        <f aca="false">BR12047-2.5</f>
        <v>-2.5</v>
      </c>
    </row>
    <row r="12048" customFormat="false" ht="12" hidden="false" customHeight="false" outlineLevel="0" collapsed="false">
      <c r="BS12048" s="96" t="n">
        <f aca="false">BR12048-2.5</f>
        <v>-2.5</v>
      </c>
    </row>
    <row r="12049" customFormat="false" ht="12" hidden="false" customHeight="false" outlineLevel="0" collapsed="false">
      <c r="BS12049" s="96" t="n">
        <f aca="false">BR12049-2.5</f>
        <v>-2.5</v>
      </c>
    </row>
    <row r="12050" customFormat="false" ht="12" hidden="false" customHeight="false" outlineLevel="0" collapsed="false">
      <c r="BS12050" s="96" t="n">
        <f aca="false">BR12050-2.5</f>
        <v>-2.5</v>
      </c>
    </row>
    <row r="12051" customFormat="false" ht="12" hidden="false" customHeight="false" outlineLevel="0" collapsed="false">
      <c r="BS12051" s="96" t="n">
        <f aca="false">BR12051-2.5</f>
        <v>-2.5</v>
      </c>
    </row>
    <row r="12052" customFormat="false" ht="12" hidden="false" customHeight="false" outlineLevel="0" collapsed="false">
      <c r="BS12052" s="96" t="n">
        <f aca="false">BR12052-2.5</f>
        <v>-2.5</v>
      </c>
    </row>
    <row r="12053" customFormat="false" ht="12" hidden="false" customHeight="false" outlineLevel="0" collapsed="false">
      <c r="BS12053" s="96" t="n">
        <f aca="false">BR12053-2.5</f>
        <v>-2.5</v>
      </c>
    </row>
    <row r="12054" customFormat="false" ht="12" hidden="false" customHeight="false" outlineLevel="0" collapsed="false">
      <c r="BS12054" s="96" t="n">
        <f aca="false">BR12054-2.5</f>
        <v>-2.5</v>
      </c>
    </row>
    <row r="12055" customFormat="false" ht="12" hidden="false" customHeight="false" outlineLevel="0" collapsed="false">
      <c r="BS12055" s="96" t="n">
        <f aca="false">BR12055-2.5</f>
        <v>-2.5</v>
      </c>
    </row>
    <row r="12056" customFormat="false" ht="12" hidden="false" customHeight="false" outlineLevel="0" collapsed="false">
      <c r="BS12056" s="96" t="n">
        <f aca="false">BR12056-2.5</f>
        <v>-2.5</v>
      </c>
    </row>
    <row r="12057" customFormat="false" ht="12" hidden="false" customHeight="false" outlineLevel="0" collapsed="false">
      <c r="BS12057" s="96" t="n">
        <f aca="false">BR12057-2.5</f>
        <v>-2.5</v>
      </c>
    </row>
    <row r="12058" customFormat="false" ht="12" hidden="false" customHeight="false" outlineLevel="0" collapsed="false">
      <c r="BS12058" s="96" t="n">
        <f aca="false">BR12058-2.5</f>
        <v>-2.5</v>
      </c>
    </row>
    <row r="12059" customFormat="false" ht="12" hidden="false" customHeight="false" outlineLevel="0" collapsed="false">
      <c r="BS12059" s="96" t="n">
        <f aca="false">BR12059-2.5</f>
        <v>-2.5</v>
      </c>
    </row>
    <row r="12060" customFormat="false" ht="12" hidden="false" customHeight="false" outlineLevel="0" collapsed="false">
      <c r="BS12060" s="96" t="n">
        <f aca="false">BR12060-2.5</f>
        <v>-2.5</v>
      </c>
    </row>
    <row r="12061" customFormat="false" ht="12" hidden="false" customHeight="false" outlineLevel="0" collapsed="false">
      <c r="BS12061" s="96" t="n">
        <f aca="false">BR12061-2.5</f>
        <v>-2.5</v>
      </c>
    </row>
    <row r="12062" customFormat="false" ht="12" hidden="false" customHeight="false" outlineLevel="0" collapsed="false">
      <c r="BS12062" s="96" t="n">
        <f aca="false">BR12062-2.5</f>
        <v>-2.5</v>
      </c>
    </row>
    <row r="12063" customFormat="false" ht="12" hidden="false" customHeight="false" outlineLevel="0" collapsed="false">
      <c r="BS12063" s="96" t="n">
        <f aca="false">BR12063-2.5</f>
        <v>-2.5</v>
      </c>
    </row>
    <row r="12064" customFormat="false" ht="12" hidden="false" customHeight="false" outlineLevel="0" collapsed="false">
      <c r="BS12064" s="96" t="n">
        <f aca="false">BR12064-2.5</f>
        <v>-2.5</v>
      </c>
    </row>
    <row r="12065" customFormat="false" ht="12" hidden="false" customHeight="false" outlineLevel="0" collapsed="false">
      <c r="BS12065" s="96" t="n">
        <f aca="false">BR12065-2.5</f>
        <v>-2.5</v>
      </c>
    </row>
    <row r="12066" customFormat="false" ht="12" hidden="false" customHeight="false" outlineLevel="0" collapsed="false">
      <c r="BS12066" s="96" t="n">
        <f aca="false">BR12066-2.5</f>
        <v>-2.5</v>
      </c>
    </row>
    <row r="12067" customFormat="false" ht="12" hidden="false" customHeight="false" outlineLevel="0" collapsed="false">
      <c r="BS12067" s="96" t="n">
        <f aca="false">BR12067-2.5</f>
        <v>-2.5</v>
      </c>
    </row>
    <row r="12068" customFormat="false" ht="12" hidden="false" customHeight="false" outlineLevel="0" collapsed="false">
      <c r="BS12068" s="96" t="n">
        <f aca="false">BR12068-2.5</f>
        <v>-2.5</v>
      </c>
    </row>
    <row r="12069" customFormat="false" ht="12" hidden="false" customHeight="false" outlineLevel="0" collapsed="false">
      <c r="BS12069" s="96" t="n">
        <f aca="false">BR12069-2.5</f>
        <v>-2.5</v>
      </c>
    </row>
    <row r="12070" customFormat="false" ht="12" hidden="false" customHeight="false" outlineLevel="0" collapsed="false">
      <c r="BS12070" s="96" t="n">
        <f aca="false">BR12070-2.5</f>
        <v>-2.5</v>
      </c>
    </row>
    <row r="12071" customFormat="false" ht="12" hidden="false" customHeight="false" outlineLevel="0" collapsed="false">
      <c r="BS12071" s="96" t="n">
        <f aca="false">BR12071-2.5</f>
        <v>-2.5</v>
      </c>
    </row>
    <row r="12072" customFormat="false" ht="12" hidden="false" customHeight="false" outlineLevel="0" collapsed="false">
      <c r="BS12072" s="96" t="n">
        <f aca="false">BR12072-2.5</f>
        <v>-2.5</v>
      </c>
    </row>
    <row r="12073" customFormat="false" ht="12" hidden="false" customHeight="false" outlineLevel="0" collapsed="false">
      <c r="BS12073" s="96" t="n">
        <f aca="false">BR12073-2.5</f>
        <v>-2.5</v>
      </c>
    </row>
    <row r="12074" customFormat="false" ht="12" hidden="false" customHeight="false" outlineLevel="0" collapsed="false">
      <c r="BS12074" s="96" t="n">
        <f aca="false">BR12074-2.5</f>
        <v>-2.5</v>
      </c>
    </row>
    <row r="12075" customFormat="false" ht="12" hidden="false" customHeight="false" outlineLevel="0" collapsed="false">
      <c r="BS12075" s="96" t="n">
        <f aca="false">BR12075-2.5</f>
        <v>-2.5</v>
      </c>
    </row>
    <row r="12076" customFormat="false" ht="12" hidden="false" customHeight="false" outlineLevel="0" collapsed="false">
      <c r="BS12076" s="96" t="n">
        <f aca="false">BR12076-2.5</f>
        <v>-2.5</v>
      </c>
    </row>
    <row r="12077" customFormat="false" ht="12" hidden="false" customHeight="false" outlineLevel="0" collapsed="false">
      <c r="BS12077" s="96" t="n">
        <f aca="false">BR12077-2.5</f>
        <v>-2.5</v>
      </c>
    </row>
    <row r="12078" customFormat="false" ht="12" hidden="false" customHeight="false" outlineLevel="0" collapsed="false">
      <c r="BS12078" s="96" t="n">
        <f aca="false">BR12078-2.5</f>
        <v>-2.5</v>
      </c>
    </row>
    <row r="12079" customFormat="false" ht="12" hidden="false" customHeight="false" outlineLevel="0" collapsed="false">
      <c r="BS12079" s="96" t="n">
        <f aca="false">BR12079-2.5</f>
        <v>-2.5</v>
      </c>
    </row>
    <row r="12080" customFormat="false" ht="12" hidden="false" customHeight="false" outlineLevel="0" collapsed="false">
      <c r="BS12080" s="96" t="n">
        <f aca="false">BR12080-2.5</f>
        <v>-2.5</v>
      </c>
    </row>
    <row r="12081" customFormat="false" ht="12" hidden="false" customHeight="false" outlineLevel="0" collapsed="false">
      <c r="BS12081" s="96" t="n">
        <f aca="false">BR12081-2.5</f>
        <v>-2.5</v>
      </c>
    </row>
    <row r="12082" customFormat="false" ht="12" hidden="false" customHeight="false" outlineLevel="0" collapsed="false">
      <c r="BS12082" s="96" t="n">
        <f aca="false">BR12082-2.5</f>
        <v>-2.5</v>
      </c>
    </row>
    <row r="12083" customFormat="false" ht="12" hidden="false" customHeight="false" outlineLevel="0" collapsed="false">
      <c r="BS12083" s="96" t="n">
        <f aca="false">BR12083-2.5</f>
        <v>-2.5</v>
      </c>
    </row>
    <row r="12084" customFormat="false" ht="12" hidden="false" customHeight="false" outlineLevel="0" collapsed="false">
      <c r="BS12084" s="96" t="n">
        <f aca="false">BR12084-2.5</f>
        <v>-2.5</v>
      </c>
    </row>
    <row r="12085" customFormat="false" ht="12" hidden="false" customHeight="false" outlineLevel="0" collapsed="false">
      <c r="BS12085" s="96" t="n">
        <f aca="false">BR12085-2.5</f>
        <v>-2.5</v>
      </c>
    </row>
    <row r="12086" customFormat="false" ht="12" hidden="false" customHeight="false" outlineLevel="0" collapsed="false">
      <c r="BS12086" s="96" t="n">
        <f aca="false">BR12086-2.5</f>
        <v>-2.5</v>
      </c>
    </row>
    <row r="12087" customFormat="false" ht="12" hidden="false" customHeight="false" outlineLevel="0" collapsed="false">
      <c r="BS12087" s="96" t="n">
        <f aca="false">BR12087-2.5</f>
        <v>-2.5</v>
      </c>
    </row>
    <row r="12088" customFormat="false" ht="12" hidden="false" customHeight="false" outlineLevel="0" collapsed="false">
      <c r="BS12088" s="96" t="n">
        <f aca="false">BR12088-2.5</f>
        <v>-2.5</v>
      </c>
    </row>
    <row r="12089" customFormat="false" ht="12" hidden="false" customHeight="false" outlineLevel="0" collapsed="false">
      <c r="BS12089" s="96" t="n">
        <f aca="false">BR12089-2.5</f>
        <v>-2.5</v>
      </c>
    </row>
    <row r="12090" customFormat="false" ht="12" hidden="false" customHeight="false" outlineLevel="0" collapsed="false">
      <c r="BS12090" s="96" t="n">
        <f aca="false">BR12090-2.5</f>
        <v>-2.5</v>
      </c>
    </row>
    <row r="12091" customFormat="false" ht="12" hidden="false" customHeight="false" outlineLevel="0" collapsed="false">
      <c r="BS12091" s="96" t="n">
        <f aca="false">BR12091-2.5</f>
        <v>-2.5</v>
      </c>
    </row>
    <row r="12092" customFormat="false" ht="12" hidden="false" customHeight="false" outlineLevel="0" collapsed="false">
      <c r="BS12092" s="96" t="n">
        <f aca="false">BR12092-2.5</f>
        <v>-2.5</v>
      </c>
    </row>
    <row r="12093" customFormat="false" ht="12" hidden="false" customHeight="false" outlineLevel="0" collapsed="false">
      <c r="BS12093" s="96" t="n">
        <f aca="false">BR12093-2.5</f>
        <v>-2.5</v>
      </c>
    </row>
    <row r="12094" customFormat="false" ht="12" hidden="false" customHeight="false" outlineLevel="0" collapsed="false">
      <c r="BS12094" s="96" t="n">
        <f aca="false">BR12094-2.5</f>
        <v>-2.5</v>
      </c>
    </row>
    <row r="12095" customFormat="false" ht="12" hidden="false" customHeight="false" outlineLevel="0" collapsed="false">
      <c r="BS12095" s="96" t="n">
        <f aca="false">BR12095-2.5</f>
        <v>-2.5</v>
      </c>
    </row>
    <row r="12096" customFormat="false" ht="12" hidden="false" customHeight="false" outlineLevel="0" collapsed="false">
      <c r="BS12096" s="96" t="n">
        <f aca="false">BR12096-2.5</f>
        <v>-2.5</v>
      </c>
    </row>
    <row r="12097" customFormat="false" ht="12" hidden="false" customHeight="false" outlineLevel="0" collapsed="false">
      <c r="BS12097" s="96" t="n">
        <f aca="false">BR12097-2.5</f>
        <v>-2.5</v>
      </c>
    </row>
    <row r="12098" customFormat="false" ht="12" hidden="false" customHeight="false" outlineLevel="0" collapsed="false">
      <c r="BS12098" s="96" t="n">
        <f aca="false">BR12098-2.5</f>
        <v>-2.5</v>
      </c>
    </row>
    <row r="12099" customFormat="false" ht="12" hidden="false" customHeight="false" outlineLevel="0" collapsed="false">
      <c r="BS12099" s="96" t="n">
        <f aca="false">BR12099-2.5</f>
        <v>-2.5</v>
      </c>
    </row>
    <row r="12100" customFormat="false" ht="12" hidden="false" customHeight="false" outlineLevel="0" collapsed="false">
      <c r="BS12100" s="96" t="n">
        <f aca="false">BR12100-2.5</f>
        <v>-2.5</v>
      </c>
    </row>
    <row r="12101" customFormat="false" ht="12" hidden="false" customHeight="false" outlineLevel="0" collapsed="false">
      <c r="BS12101" s="96" t="n">
        <f aca="false">BR12101-2.5</f>
        <v>-2.5</v>
      </c>
    </row>
    <row r="12102" customFormat="false" ht="12" hidden="false" customHeight="false" outlineLevel="0" collapsed="false">
      <c r="BS12102" s="96" t="n">
        <f aca="false">BR12102-2.5</f>
        <v>-2.5</v>
      </c>
    </row>
    <row r="12103" customFormat="false" ht="12" hidden="false" customHeight="false" outlineLevel="0" collapsed="false">
      <c r="BS12103" s="96" t="n">
        <f aca="false">BR12103-2.5</f>
        <v>-2.5</v>
      </c>
    </row>
    <row r="12104" customFormat="false" ht="12" hidden="false" customHeight="false" outlineLevel="0" collapsed="false">
      <c r="BS12104" s="96" t="n">
        <f aca="false">BR12104-2.5</f>
        <v>-2.5</v>
      </c>
    </row>
    <row r="12105" customFormat="false" ht="12" hidden="false" customHeight="false" outlineLevel="0" collapsed="false">
      <c r="BS12105" s="96" t="n">
        <f aca="false">BR12105-2.5</f>
        <v>-2.5</v>
      </c>
    </row>
    <row r="12106" customFormat="false" ht="12" hidden="false" customHeight="false" outlineLevel="0" collapsed="false">
      <c r="BS12106" s="96" t="n">
        <f aca="false">BR12106-2.5</f>
        <v>-2.5</v>
      </c>
    </row>
    <row r="12107" customFormat="false" ht="12" hidden="false" customHeight="false" outlineLevel="0" collapsed="false">
      <c r="BS12107" s="96" t="n">
        <f aca="false">BR12107-2.5</f>
        <v>-2.5</v>
      </c>
    </row>
    <row r="12108" customFormat="false" ht="12" hidden="false" customHeight="false" outlineLevel="0" collapsed="false">
      <c r="BS12108" s="96" t="n">
        <f aca="false">BR12108-2.5</f>
        <v>-2.5</v>
      </c>
    </row>
    <row r="12109" customFormat="false" ht="12" hidden="false" customHeight="false" outlineLevel="0" collapsed="false">
      <c r="BS12109" s="96" t="n">
        <f aca="false">BR12109-2.5</f>
        <v>-2.5</v>
      </c>
    </row>
    <row r="12110" customFormat="false" ht="12" hidden="false" customHeight="false" outlineLevel="0" collapsed="false">
      <c r="BS12110" s="96" t="n">
        <f aca="false">BR12110-2.5</f>
        <v>-2.5</v>
      </c>
    </row>
    <row r="12111" customFormat="false" ht="12" hidden="false" customHeight="false" outlineLevel="0" collapsed="false">
      <c r="BS12111" s="96" t="n">
        <f aca="false">BR12111-2.5</f>
        <v>-2.5</v>
      </c>
    </row>
    <row r="12112" customFormat="false" ht="12" hidden="false" customHeight="false" outlineLevel="0" collapsed="false">
      <c r="BS12112" s="96" t="n">
        <f aca="false">BR12112-2.5</f>
        <v>-2.5</v>
      </c>
    </row>
    <row r="12113" customFormat="false" ht="12" hidden="false" customHeight="false" outlineLevel="0" collapsed="false">
      <c r="BS12113" s="96" t="n">
        <f aca="false">BR12113-2.5</f>
        <v>-2.5</v>
      </c>
    </row>
    <row r="12114" customFormat="false" ht="12" hidden="false" customHeight="false" outlineLevel="0" collapsed="false">
      <c r="BS12114" s="96" t="n">
        <f aca="false">BR12114-2.5</f>
        <v>-2.5</v>
      </c>
    </row>
    <row r="12115" customFormat="false" ht="12" hidden="false" customHeight="false" outlineLevel="0" collapsed="false">
      <c r="BS12115" s="96" t="n">
        <f aca="false">BR12115-2.5</f>
        <v>-2.5</v>
      </c>
    </row>
    <row r="12116" customFormat="false" ht="12" hidden="false" customHeight="false" outlineLevel="0" collapsed="false">
      <c r="BS12116" s="96" t="n">
        <f aca="false">BR12116-2.5</f>
        <v>-2.5</v>
      </c>
    </row>
    <row r="12117" customFormat="false" ht="12" hidden="false" customHeight="false" outlineLevel="0" collapsed="false">
      <c r="BS12117" s="96" t="n">
        <f aca="false">BR12117-2.5</f>
        <v>-2.5</v>
      </c>
    </row>
    <row r="12118" customFormat="false" ht="12" hidden="false" customHeight="false" outlineLevel="0" collapsed="false">
      <c r="BS12118" s="96" t="n">
        <f aca="false">BR12118-2.5</f>
        <v>-2.5</v>
      </c>
    </row>
    <row r="12119" customFormat="false" ht="12" hidden="false" customHeight="false" outlineLevel="0" collapsed="false">
      <c r="BS12119" s="96" t="n">
        <f aca="false">BR12119-2.5</f>
        <v>-2.5</v>
      </c>
    </row>
    <row r="12120" customFormat="false" ht="12" hidden="false" customHeight="false" outlineLevel="0" collapsed="false">
      <c r="BS12120" s="96" t="n">
        <f aca="false">BR12120-2.5</f>
        <v>-2.5</v>
      </c>
    </row>
    <row r="12121" customFormat="false" ht="12" hidden="false" customHeight="false" outlineLevel="0" collapsed="false">
      <c r="BS12121" s="96" t="n">
        <f aca="false">BR12121-2.5</f>
        <v>-2.5</v>
      </c>
    </row>
    <row r="12122" customFormat="false" ht="12" hidden="false" customHeight="false" outlineLevel="0" collapsed="false">
      <c r="BS12122" s="96" t="n">
        <f aca="false">BR12122-2.5</f>
        <v>-2.5</v>
      </c>
    </row>
    <row r="12123" customFormat="false" ht="12" hidden="false" customHeight="false" outlineLevel="0" collapsed="false">
      <c r="BS12123" s="96" t="n">
        <f aca="false">BR12123-2.5</f>
        <v>-2.5</v>
      </c>
    </row>
    <row r="12124" customFormat="false" ht="12" hidden="false" customHeight="false" outlineLevel="0" collapsed="false">
      <c r="BS12124" s="96" t="n">
        <f aca="false">BR12124-2.5</f>
        <v>-2.5</v>
      </c>
    </row>
    <row r="12125" customFormat="false" ht="12" hidden="false" customHeight="false" outlineLevel="0" collapsed="false">
      <c r="BS12125" s="96" t="n">
        <f aca="false">BR12125-2.5</f>
        <v>-2.5</v>
      </c>
    </row>
    <row r="12126" customFormat="false" ht="12" hidden="false" customHeight="false" outlineLevel="0" collapsed="false">
      <c r="BS12126" s="96" t="n">
        <f aca="false">BR12126-2.5</f>
        <v>-2.5</v>
      </c>
    </row>
    <row r="12127" customFormat="false" ht="12" hidden="false" customHeight="false" outlineLevel="0" collapsed="false">
      <c r="BS12127" s="96" t="n">
        <f aca="false">BR12127-2.5</f>
        <v>-2.5</v>
      </c>
    </row>
    <row r="12128" customFormat="false" ht="12" hidden="false" customHeight="false" outlineLevel="0" collapsed="false">
      <c r="BS12128" s="96" t="n">
        <f aca="false">BR12128-2.5</f>
        <v>-2.5</v>
      </c>
    </row>
    <row r="12129" customFormat="false" ht="12" hidden="false" customHeight="false" outlineLevel="0" collapsed="false">
      <c r="BS12129" s="96" t="n">
        <f aca="false">BR12129-2.5</f>
        <v>-2.5</v>
      </c>
    </row>
    <row r="12130" customFormat="false" ht="12" hidden="false" customHeight="false" outlineLevel="0" collapsed="false">
      <c r="BS12130" s="96" t="n">
        <f aca="false">BR12130-2.5</f>
        <v>-2.5</v>
      </c>
    </row>
    <row r="12131" customFormat="false" ht="12" hidden="false" customHeight="false" outlineLevel="0" collapsed="false">
      <c r="BS12131" s="96" t="n">
        <f aca="false">BR12131-2.5</f>
        <v>-2.5</v>
      </c>
    </row>
    <row r="12132" customFormat="false" ht="12" hidden="false" customHeight="false" outlineLevel="0" collapsed="false">
      <c r="BS12132" s="96" t="n">
        <f aca="false">BR12132-2.5</f>
        <v>-2.5</v>
      </c>
    </row>
    <row r="12133" customFormat="false" ht="12" hidden="false" customHeight="false" outlineLevel="0" collapsed="false">
      <c r="BS12133" s="96" t="n">
        <f aca="false">BR12133-2.5</f>
        <v>-2.5</v>
      </c>
    </row>
    <row r="12134" customFormat="false" ht="12" hidden="false" customHeight="false" outlineLevel="0" collapsed="false">
      <c r="BS12134" s="96" t="n">
        <f aca="false">BR12134-2.5</f>
        <v>-2.5</v>
      </c>
    </row>
    <row r="12135" customFormat="false" ht="12" hidden="false" customHeight="false" outlineLevel="0" collapsed="false">
      <c r="BS12135" s="96" t="n">
        <f aca="false">BR12135-2.5</f>
        <v>-2.5</v>
      </c>
    </row>
    <row r="12136" customFormat="false" ht="12" hidden="false" customHeight="false" outlineLevel="0" collapsed="false">
      <c r="BS12136" s="96" t="n">
        <f aca="false">BR12136-2.5</f>
        <v>-2.5</v>
      </c>
    </row>
    <row r="12137" customFormat="false" ht="12" hidden="false" customHeight="false" outlineLevel="0" collapsed="false">
      <c r="BS12137" s="96" t="n">
        <f aca="false">BR12137-2.5</f>
        <v>-2.5</v>
      </c>
    </row>
    <row r="12138" customFormat="false" ht="12" hidden="false" customHeight="false" outlineLevel="0" collapsed="false">
      <c r="BS12138" s="96" t="n">
        <f aca="false">BR12138-2.5</f>
        <v>-2.5</v>
      </c>
    </row>
    <row r="12139" customFormat="false" ht="12" hidden="false" customHeight="false" outlineLevel="0" collapsed="false">
      <c r="BS12139" s="96" t="n">
        <f aca="false">BR12139-2.5</f>
        <v>-2.5</v>
      </c>
    </row>
    <row r="12140" customFormat="false" ht="12" hidden="false" customHeight="false" outlineLevel="0" collapsed="false">
      <c r="BS12140" s="96" t="n">
        <f aca="false">BR12140-2.5</f>
        <v>-2.5</v>
      </c>
    </row>
    <row r="12141" customFormat="false" ht="12" hidden="false" customHeight="false" outlineLevel="0" collapsed="false">
      <c r="BS12141" s="96" t="n">
        <f aca="false">BR12141-2.5</f>
        <v>-2.5</v>
      </c>
    </row>
    <row r="12142" customFormat="false" ht="12" hidden="false" customHeight="false" outlineLevel="0" collapsed="false">
      <c r="BS12142" s="96" t="n">
        <f aca="false">BR12142-2.5</f>
        <v>-2.5</v>
      </c>
    </row>
    <row r="12143" customFormat="false" ht="12" hidden="false" customHeight="false" outlineLevel="0" collapsed="false">
      <c r="BS12143" s="96" t="n">
        <f aca="false">BR12143-2.5</f>
        <v>-2.5</v>
      </c>
    </row>
    <row r="12144" customFormat="false" ht="12" hidden="false" customHeight="false" outlineLevel="0" collapsed="false">
      <c r="BS12144" s="96" t="n">
        <f aca="false">BR12144-2.5</f>
        <v>-2.5</v>
      </c>
    </row>
    <row r="12145" customFormat="false" ht="12" hidden="false" customHeight="false" outlineLevel="0" collapsed="false">
      <c r="BS12145" s="96" t="n">
        <f aca="false">BR12145-2.5</f>
        <v>-2.5</v>
      </c>
    </row>
    <row r="12146" customFormat="false" ht="12" hidden="false" customHeight="false" outlineLevel="0" collapsed="false">
      <c r="BS12146" s="96" t="n">
        <f aca="false">BR12146-2.5</f>
        <v>-2.5</v>
      </c>
    </row>
    <row r="12147" customFormat="false" ht="12" hidden="false" customHeight="false" outlineLevel="0" collapsed="false">
      <c r="BS12147" s="96" t="n">
        <f aca="false">BR12147-2.5</f>
        <v>-2.5</v>
      </c>
    </row>
    <row r="12148" customFormat="false" ht="12" hidden="false" customHeight="false" outlineLevel="0" collapsed="false">
      <c r="BS12148" s="96" t="n">
        <f aca="false">BR12148-2.5</f>
        <v>-2.5</v>
      </c>
    </row>
    <row r="12149" customFormat="false" ht="12" hidden="false" customHeight="false" outlineLevel="0" collapsed="false">
      <c r="BS12149" s="96" t="n">
        <f aca="false">BR12149-2.5</f>
        <v>-2.5</v>
      </c>
    </row>
    <row r="12150" customFormat="false" ht="12" hidden="false" customHeight="false" outlineLevel="0" collapsed="false">
      <c r="BS12150" s="96" t="n">
        <f aca="false">BR12150-2.5</f>
        <v>-2.5</v>
      </c>
    </row>
    <row r="12151" customFormat="false" ht="12" hidden="false" customHeight="false" outlineLevel="0" collapsed="false">
      <c r="BS12151" s="96" t="n">
        <f aca="false">BR12151-2.5</f>
        <v>-2.5</v>
      </c>
    </row>
    <row r="12152" customFormat="false" ht="12" hidden="false" customHeight="false" outlineLevel="0" collapsed="false">
      <c r="BS12152" s="96" t="n">
        <f aca="false">BR12152-2.5</f>
        <v>-2.5</v>
      </c>
    </row>
    <row r="12153" customFormat="false" ht="12" hidden="false" customHeight="false" outlineLevel="0" collapsed="false">
      <c r="BS12153" s="96" t="n">
        <f aca="false">BR12153-2.5</f>
        <v>-2.5</v>
      </c>
    </row>
    <row r="12154" customFormat="false" ht="12" hidden="false" customHeight="false" outlineLevel="0" collapsed="false">
      <c r="BS12154" s="96" t="n">
        <f aca="false">BR12154-2.5</f>
        <v>-2.5</v>
      </c>
    </row>
    <row r="12155" customFormat="false" ht="12" hidden="false" customHeight="false" outlineLevel="0" collapsed="false">
      <c r="BS12155" s="96" t="n">
        <f aca="false">BR12155-2.5</f>
        <v>-2.5</v>
      </c>
    </row>
    <row r="12156" customFormat="false" ht="12" hidden="false" customHeight="false" outlineLevel="0" collapsed="false">
      <c r="BS12156" s="96" t="n">
        <f aca="false">BR12156-2.5</f>
        <v>-2.5</v>
      </c>
    </row>
    <row r="12157" customFormat="false" ht="12" hidden="false" customHeight="false" outlineLevel="0" collapsed="false">
      <c r="BS12157" s="96" t="n">
        <f aca="false">BR12157-2.5</f>
        <v>-2.5</v>
      </c>
    </row>
    <row r="12158" customFormat="false" ht="12" hidden="false" customHeight="false" outlineLevel="0" collapsed="false">
      <c r="BS12158" s="96" t="n">
        <f aca="false">BR12158-2.5</f>
        <v>-2.5</v>
      </c>
    </row>
    <row r="12159" customFormat="false" ht="12" hidden="false" customHeight="false" outlineLevel="0" collapsed="false">
      <c r="BS12159" s="96" t="n">
        <f aca="false">BR12159-2.5</f>
        <v>-2.5</v>
      </c>
    </row>
    <row r="12160" customFormat="false" ht="12" hidden="false" customHeight="false" outlineLevel="0" collapsed="false">
      <c r="BS12160" s="96" t="n">
        <f aca="false">BR12160-2.5</f>
        <v>-2.5</v>
      </c>
    </row>
    <row r="12161" customFormat="false" ht="12" hidden="false" customHeight="false" outlineLevel="0" collapsed="false">
      <c r="BS12161" s="96" t="n">
        <f aca="false">BR12161-2.5</f>
        <v>-2.5</v>
      </c>
    </row>
    <row r="12162" customFormat="false" ht="12" hidden="false" customHeight="false" outlineLevel="0" collapsed="false">
      <c r="BS12162" s="96" t="n">
        <f aca="false">BR12162-2.5</f>
        <v>-2.5</v>
      </c>
    </row>
    <row r="12163" customFormat="false" ht="12" hidden="false" customHeight="false" outlineLevel="0" collapsed="false">
      <c r="BS12163" s="96" t="n">
        <f aca="false">BR12163-2.5</f>
        <v>-2.5</v>
      </c>
    </row>
    <row r="12164" customFormat="false" ht="12" hidden="false" customHeight="false" outlineLevel="0" collapsed="false">
      <c r="BS12164" s="96" t="n">
        <f aca="false">BR12164-2.5</f>
        <v>-2.5</v>
      </c>
    </row>
    <row r="12165" customFormat="false" ht="12" hidden="false" customHeight="false" outlineLevel="0" collapsed="false">
      <c r="BS12165" s="96" t="n">
        <f aca="false">BR12165-2.5</f>
        <v>-2.5</v>
      </c>
    </row>
    <row r="12166" customFormat="false" ht="12" hidden="false" customHeight="false" outlineLevel="0" collapsed="false">
      <c r="BS12166" s="96" t="n">
        <f aca="false">BR12166-2.5</f>
        <v>-2.5</v>
      </c>
    </row>
    <row r="12167" customFormat="false" ht="12" hidden="false" customHeight="false" outlineLevel="0" collapsed="false">
      <c r="BS12167" s="96" t="n">
        <f aca="false">BR12167-2.5</f>
        <v>-2.5</v>
      </c>
    </row>
    <row r="12168" customFormat="false" ht="12" hidden="false" customHeight="false" outlineLevel="0" collapsed="false">
      <c r="BS12168" s="96" t="n">
        <f aca="false">BR12168-2.5</f>
        <v>-2.5</v>
      </c>
    </row>
    <row r="12169" customFormat="false" ht="12" hidden="false" customHeight="false" outlineLevel="0" collapsed="false">
      <c r="BS12169" s="96" t="n">
        <f aca="false">BR12169-2.5</f>
        <v>-2.5</v>
      </c>
    </row>
    <row r="12170" customFormat="false" ht="12" hidden="false" customHeight="false" outlineLevel="0" collapsed="false">
      <c r="BS12170" s="96" t="n">
        <f aca="false">BR12170-2.5</f>
        <v>-2.5</v>
      </c>
    </row>
    <row r="12171" customFormat="false" ht="12" hidden="false" customHeight="false" outlineLevel="0" collapsed="false">
      <c r="BS12171" s="96" t="n">
        <f aca="false">BR12171-2.5</f>
        <v>-2.5</v>
      </c>
    </row>
    <row r="12172" customFormat="false" ht="12" hidden="false" customHeight="false" outlineLevel="0" collapsed="false">
      <c r="BS12172" s="96" t="n">
        <f aca="false">BR12172-2.5</f>
        <v>-2.5</v>
      </c>
    </row>
    <row r="12173" customFormat="false" ht="12" hidden="false" customHeight="false" outlineLevel="0" collapsed="false">
      <c r="BS12173" s="96" t="n">
        <f aca="false">BR12173-2.5</f>
        <v>-2.5</v>
      </c>
    </row>
    <row r="12174" customFormat="false" ht="12" hidden="false" customHeight="false" outlineLevel="0" collapsed="false">
      <c r="BS12174" s="96" t="n">
        <f aca="false">BR12174-2.5</f>
        <v>-2.5</v>
      </c>
    </row>
    <row r="12175" customFormat="false" ht="12" hidden="false" customHeight="false" outlineLevel="0" collapsed="false">
      <c r="BS12175" s="96" t="n">
        <f aca="false">BR12175-2.5</f>
        <v>-2.5</v>
      </c>
    </row>
    <row r="12176" customFormat="false" ht="12" hidden="false" customHeight="false" outlineLevel="0" collapsed="false">
      <c r="BS12176" s="96" t="n">
        <f aca="false">BR12176-2.5</f>
        <v>-2.5</v>
      </c>
    </row>
    <row r="12177" customFormat="false" ht="12" hidden="false" customHeight="false" outlineLevel="0" collapsed="false">
      <c r="BS12177" s="96" t="n">
        <f aca="false">BR12177-2.5</f>
        <v>-2.5</v>
      </c>
    </row>
    <row r="12178" customFormat="false" ht="12" hidden="false" customHeight="false" outlineLevel="0" collapsed="false">
      <c r="BS12178" s="96" t="n">
        <f aca="false">BR12178-2.5</f>
        <v>-2.5</v>
      </c>
    </row>
    <row r="12179" customFormat="false" ht="12" hidden="false" customHeight="false" outlineLevel="0" collapsed="false">
      <c r="BS12179" s="96" t="n">
        <f aca="false">BR12179-2.5</f>
        <v>-2.5</v>
      </c>
    </row>
    <row r="12180" customFormat="false" ht="12" hidden="false" customHeight="false" outlineLevel="0" collapsed="false">
      <c r="BS12180" s="96" t="n">
        <f aca="false">BR12180-2.5</f>
        <v>-2.5</v>
      </c>
    </row>
    <row r="12181" customFormat="false" ht="12" hidden="false" customHeight="false" outlineLevel="0" collapsed="false">
      <c r="BS12181" s="96" t="n">
        <f aca="false">BR12181-2.5</f>
        <v>-2.5</v>
      </c>
    </row>
    <row r="12182" customFormat="false" ht="12" hidden="false" customHeight="false" outlineLevel="0" collapsed="false">
      <c r="BS12182" s="96" t="n">
        <f aca="false">BR12182-2.5</f>
        <v>-2.5</v>
      </c>
    </row>
    <row r="12183" customFormat="false" ht="12" hidden="false" customHeight="false" outlineLevel="0" collapsed="false">
      <c r="BS12183" s="96" t="n">
        <f aca="false">BR12183-2.5</f>
        <v>-2.5</v>
      </c>
    </row>
    <row r="12184" customFormat="false" ht="12" hidden="false" customHeight="false" outlineLevel="0" collapsed="false">
      <c r="BS12184" s="96" t="n">
        <f aca="false">BR12184-2.5</f>
        <v>-2.5</v>
      </c>
    </row>
    <row r="12185" customFormat="false" ht="12" hidden="false" customHeight="false" outlineLevel="0" collapsed="false">
      <c r="BS12185" s="96" t="n">
        <f aca="false">BR12185-2.5</f>
        <v>-2.5</v>
      </c>
    </row>
    <row r="12186" customFormat="false" ht="12" hidden="false" customHeight="false" outlineLevel="0" collapsed="false">
      <c r="BS12186" s="96" t="n">
        <f aca="false">BR12186-2.5</f>
        <v>-2.5</v>
      </c>
    </row>
    <row r="12187" customFormat="false" ht="12" hidden="false" customHeight="false" outlineLevel="0" collapsed="false">
      <c r="BS12187" s="96" t="n">
        <f aca="false">BR12187-2.5</f>
        <v>-2.5</v>
      </c>
    </row>
    <row r="12188" customFormat="false" ht="12" hidden="false" customHeight="false" outlineLevel="0" collapsed="false">
      <c r="BS12188" s="96" t="n">
        <f aca="false">BR12188-2.5</f>
        <v>-2.5</v>
      </c>
    </row>
    <row r="12189" customFormat="false" ht="12" hidden="false" customHeight="false" outlineLevel="0" collapsed="false">
      <c r="BS12189" s="96" t="n">
        <f aca="false">BR12189-2.5</f>
        <v>-2.5</v>
      </c>
    </row>
    <row r="12190" customFormat="false" ht="12" hidden="false" customHeight="false" outlineLevel="0" collapsed="false">
      <c r="BS12190" s="96" t="n">
        <f aca="false">BR12190-2.5</f>
        <v>-2.5</v>
      </c>
    </row>
    <row r="12191" customFormat="false" ht="12" hidden="false" customHeight="false" outlineLevel="0" collapsed="false">
      <c r="BS12191" s="96" t="n">
        <f aca="false">BR12191-2.5</f>
        <v>-2.5</v>
      </c>
    </row>
    <row r="12192" customFormat="false" ht="12" hidden="false" customHeight="false" outlineLevel="0" collapsed="false">
      <c r="BS12192" s="96" t="n">
        <f aca="false">BR12192-2.5</f>
        <v>-2.5</v>
      </c>
    </row>
    <row r="12193" customFormat="false" ht="12" hidden="false" customHeight="false" outlineLevel="0" collapsed="false">
      <c r="BS12193" s="96" t="n">
        <f aca="false">BR12193-2.5</f>
        <v>-2.5</v>
      </c>
    </row>
    <row r="12194" customFormat="false" ht="12" hidden="false" customHeight="false" outlineLevel="0" collapsed="false">
      <c r="BS12194" s="96" t="n">
        <f aca="false">BR12194-2.5</f>
        <v>-2.5</v>
      </c>
    </row>
    <row r="12195" customFormat="false" ht="12" hidden="false" customHeight="false" outlineLevel="0" collapsed="false">
      <c r="BS12195" s="96" t="n">
        <f aca="false">BR12195-2.5</f>
        <v>-2.5</v>
      </c>
    </row>
    <row r="12196" customFormat="false" ht="12" hidden="false" customHeight="false" outlineLevel="0" collapsed="false">
      <c r="BS12196" s="96" t="n">
        <f aca="false">BR12196-2.5</f>
        <v>-2.5</v>
      </c>
    </row>
    <row r="12197" customFormat="false" ht="12" hidden="false" customHeight="false" outlineLevel="0" collapsed="false">
      <c r="BS12197" s="96" t="n">
        <f aca="false">BR12197-2.5</f>
        <v>-2.5</v>
      </c>
    </row>
    <row r="12198" customFormat="false" ht="12" hidden="false" customHeight="false" outlineLevel="0" collapsed="false">
      <c r="BS12198" s="96" t="n">
        <f aca="false">BR12198-2.5</f>
        <v>-2.5</v>
      </c>
    </row>
    <row r="12199" customFormat="false" ht="12" hidden="false" customHeight="false" outlineLevel="0" collapsed="false">
      <c r="BS12199" s="96" t="n">
        <f aca="false">BR12199-2.5</f>
        <v>-2.5</v>
      </c>
    </row>
    <row r="12200" customFormat="false" ht="12" hidden="false" customHeight="false" outlineLevel="0" collapsed="false">
      <c r="BS12200" s="96" t="n">
        <f aca="false">BR12200-2.5</f>
        <v>-2.5</v>
      </c>
    </row>
    <row r="12201" customFormat="false" ht="12" hidden="false" customHeight="false" outlineLevel="0" collapsed="false">
      <c r="BS12201" s="96" t="n">
        <f aca="false">BR12201-2.5</f>
        <v>-2.5</v>
      </c>
    </row>
    <row r="12202" customFormat="false" ht="12" hidden="false" customHeight="false" outlineLevel="0" collapsed="false">
      <c r="BS12202" s="96" t="n">
        <f aca="false">BR12202-2.5</f>
        <v>-2.5</v>
      </c>
    </row>
    <row r="12203" customFormat="false" ht="12" hidden="false" customHeight="false" outlineLevel="0" collapsed="false">
      <c r="BS12203" s="96" t="n">
        <f aca="false">BR12203-2.5</f>
        <v>-2.5</v>
      </c>
    </row>
    <row r="12204" customFormat="false" ht="12" hidden="false" customHeight="false" outlineLevel="0" collapsed="false">
      <c r="BS12204" s="96" t="n">
        <f aca="false">BR12204-2.5</f>
        <v>-2.5</v>
      </c>
    </row>
    <row r="12205" customFormat="false" ht="12" hidden="false" customHeight="false" outlineLevel="0" collapsed="false">
      <c r="BS12205" s="96" t="n">
        <f aca="false">BR12205-2.5</f>
        <v>-2.5</v>
      </c>
    </row>
    <row r="12206" customFormat="false" ht="12" hidden="false" customHeight="false" outlineLevel="0" collapsed="false">
      <c r="BS12206" s="96" t="n">
        <f aca="false">BR12206-2.5</f>
        <v>-2.5</v>
      </c>
    </row>
    <row r="12207" customFormat="false" ht="12" hidden="false" customHeight="false" outlineLevel="0" collapsed="false">
      <c r="BS12207" s="96" t="n">
        <f aca="false">BR12207-2.5</f>
        <v>-2.5</v>
      </c>
    </row>
    <row r="12208" customFormat="false" ht="12" hidden="false" customHeight="false" outlineLevel="0" collapsed="false">
      <c r="BS12208" s="96" t="n">
        <f aca="false">BR12208-2.5</f>
        <v>-2.5</v>
      </c>
    </row>
    <row r="12209" customFormat="false" ht="12" hidden="false" customHeight="false" outlineLevel="0" collapsed="false">
      <c r="BS12209" s="96" t="n">
        <f aca="false">BR12209-2.5</f>
        <v>-2.5</v>
      </c>
    </row>
    <row r="12210" customFormat="false" ht="12" hidden="false" customHeight="false" outlineLevel="0" collapsed="false">
      <c r="BS12210" s="96" t="n">
        <f aca="false">BR12210-2.5</f>
        <v>-2.5</v>
      </c>
    </row>
    <row r="12211" customFormat="false" ht="12" hidden="false" customHeight="false" outlineLevel="0" collapsed="false">
      <c r="BS12211" s="96" t="n">
        <f aca="false">BR12211-2.5</f>
        <v>-2.5</v>
      </c>
    </row>
    <row r="12212" customFormat="false" ht="12" hidden="false" customHeight="false" outlineLevel="0" collapsed="false">
      <c r="BS12212" s="96" t="n">
        <f aca="false">BR12212-2.5</f>
        <v>-2.5</v>
      </c>
    </row>
    <row r="12213" customFormat="false" ht="12" hidden="false" customHeight="false" outlineLevel="0" collapsed="false">
      <c r="BS12213" s="96" t="n">
        <f aca="false">BR12213-2.5</f>
        <v>-2.5</v>
      </c>
    </row>
    <row r="12214" customFormat="false" ht="12" hidden="false" customHeight="false" outlineLevel="0" collapsed="false">
      <c r="BS12214" s="96" t="n">
        <f aca="false">BR12214-2.5</f>
        <v>-2.5</v>
      </c>
    </row>
    <row r="12215" customFormat="false" ht="12" hidden="false" customHeight="false" outlineLevel="0" collapsed="false">
      <c r="BS12215" s="96" t="n">
        <f aca="false">BR12215-2.5</f>
        <v>-2.5</v>
      </c>
    </row>
    <row r="12216" customFormat="false" ht="12" hidden="false" customHeight="false" outlineLevel="0" collapsed="false">
      <c r="BS12216" s="96" t="n">
        <f aca="false">BR12216-2.5</f>
        <v>-2.5</v>
      </c>
    </row>
    <row r="12217" customFormat="false" ht="12" hidden="false" customHeight="false" outlineLevel="0" collapsed="false">
      <c r="BS12217" s="96" t="n">
        <f aca="false">BR12217-2.5</f>
        <v>-2.5</v>
      </c>
    </row>
    <row r="12218" customFormat="false" ht="12" hidden="false" customHeight="false" outlineLevel="0" collapsed="false">
      <c r="BS12218" s="96" t="n">
        <f aca="false">BR12218-2.5</f>
        <v>-2.5</v>
      </c>
    </row>
    <row r="12219" customFormat="false" ht="12" hidden="false" customHeight="false" outlineLevel="0" collapsed="false">
      <c r="BS12219" s="96" t="n">
        <f aca="false">BR12219-2.5</f>
        <v>-2.5</v>
      </c>
    </row>
    <row r="12220" customFormat="false" ht="12" hidden="false" customHeight="false" outlineLevel="0" collapsed="false">
      <c r="BS12220" s="96" t="n">
        <f aca="false">BR12220-2.5</f>
        <v>-2.5</v>
      </c>
    </row>
    <row r="12221" customFormat="false" ht="12" hidden="false" customHeight="false" outlineLevel="0" collapsed="false">
      <c r="BS12221" s="96" t="n">
        <f aca="false">BR12221-2.5</f>
        <v>-2.5</v>
      </c>
    </row>
    <row r="12222" customFormat="false" ht="12" hidden="false" customHeight="false" outlineLevel="0" collapsed="false">
      <c r="BS12222" s="96" t="n">
        <f aca="false">BR12222-2.5</f>
        <v>-2.5</v>
      </c>
    </row>
    <row r="12223" customFormat="false" ht="12" hidden="false" customHeight="false" outlineLevel="0" collapsed="false">
      <c r="BS12223" s="96" t="n">
        <f aca="false">BR12223-2.5</f>
        <v>-2.5</v>
      </c>
    </row>
    <row r="12224" customFormat="false" ht="12" hidden="false" customHeight="false" outlineLevel="0" collapsed="false">
      <c r="BS12224" s="96" t="n">
        <f aca="false">BR12224-2.5</f>
        <v>-2.5</v>
      </c>
    </row>
    <row r="12225" customFormat="false" ht="12" hidden="false" customHeight="false" outlineLevel="0" collapsed="false">
      <c r="BS12225" s="96" t="n">
        <f aca="false">BR12225-2.5</f>
        <v>-2.5</v>
      </c>
    </row>
    <row r="12226" customFormat="false" ht="12" hidden="false" customHeight="false" outlineLevel="0" collapsed="false">
      <c r="BS12226" s="96" t="n">
        <f aca="false">BR12226-2.5</f>
        <v>-2.5</v>
      </c>
    </row>
    <row r="12227" customFormat="false" ht="12" hidden="false" customHeight="false" outlineLevel="0" collapsed="false">
      <c r="BS12227" s="96" t="n">
        <f aca="false">BR12227-2.5</f>
        <v>-2.5</v>
      </c>
    </row>
    <row r="12228" customFormat="false" ht="12" hidden="false" customHeight="false" outlineLevel="0" collapsed="false">
      <c r="BS12228" s="96" t="n">
        <f aca="false">BR12228-2.5</f>
        <v>-2.5</v>
      </c>
    </row>
    <row r="12229" customFormat="false" ht="12" hidden="false" customHeight="false" outlineLevel="0" collapsed="false">
      <c r="BS12229" s="96" t="n">
        <f aca="false">BR12229-2.5</f>
        <v>-2.5</v>
      </c>
    </row>
    <row r="12230" customFormat="false" ht="12" hidden="false" customHeight="false" outlineLevel="0" collapsed="false">
      <c r="BS12230" s="96" t="n">
        <f aca="false">BR12230-2.5</f>
        <v>-2.5</v>
      </c>
    </row>
    <row r="12231" customFormat="false" ht="12" hidden="false" customHeight="false" outlineLevel="0" collapsed="false">
      <c r="BS12231" s="96" t="n">
        <f aca="false">BR12231-2.5</f>
        <v>-2.5</v>
      </c>
    </row>
    <row r="12232" customFormat="false" ht="12" hidden="false" customHeight="false" outlineLevel="0" collapsed="false">
      <c r="BS12232" s="96" t="n">
        <f aca="false">BR12232-2.5</f>
        <v>-2.5</v>
      </c>
    </row>
    <row r="12233" customFormat="false" ht="12" hidden="false" customHeight="false" outlineLevel="0" collapsed="false">
      <c r="BS12233" s="96" t="n">
        <f aca="false">BR12233-2.5</f>
        <v>-2.5</v>
      </c>
    </row>
    <row r="12234" customFormat="false" ht="12" hidden="false" customHeight="false" outlineLevel="0" collapsed="false">
      <c r="BS12234" s="96" t="n">
        <f aca="false">BR12234-2.5</f>
        <v>-2.5</v>
      </c>
    </row>
    <row r="12235" customFormat="false" ht="12" hidden="false" customHeight="false" outlineLevel="0" collapsed="false">
      <c r="BS12235" s="96" t="n">
        <f aca="false">BR12235-2.5</f>
        <v>-2.5</v>
      </c>
    </row>
    <row r="12236" customFormat="false" ht="12" hidden="false" customHeight="false" outlineLevel="0" collapsed="false">
      <c r="BS12236" s="96" t="n">
        <f aca="false">BR12236-2.5</f>
        <v>-2.5</v>
      </c>
    </row>
    <row r="12237" customFormat="false" ht="12" hidden="false" customHeight="false" outlineLevel="0" collapsed="false">
      <c r="BS12237" s="96" t="n">
        <f aca="false">BR12237-2.5</f>
        <v>-2.5</v>
      </c>
    </row>
    <row r="12238" customFormat="false" ht="12" hidden="false" customHeight="false" outlineLevel="0" collapsed="false">
      <c r="BS12238" s="96" t="n">
        <f aca="false">BR12238-2.5</f>
        <v>-2.5</v>
      </c>
    </row>
    <row r="12239" customFormat="false" ht="12" hidden="false" customHeight="false" outlineLevel="0" collapsed="false">
      <c r="BS12239" s="96" t="n">
        <f aca="false">BR12239-2.5</f>
        <v>-2.5</v>
      </c>
    </row>
    <row r="12240" customFormat="false" ht="12" hidden="false" customHeight="false" outlineLevel="0" collapsed="false">
      <c r="BS12240" s="96" t="n">
        <f aca="false">BR12240-2.5</f>
        <v>-2.5</v>
      </c>
    </row>
    <row r="12241" customFormat="false" ht="12" hidden="false" customHeight="false" outlineLevel="0" collapsed="false">
      <c r="BS12241" s="96" t="n">
        <f aca="false">BR12241-2.5</f>
        <v>-2.5</v>
      </c>
    </row>
    <row r="12242" customFormat="false" ht="12" hidden="false" customHeight="false" outlineLevel="0" collapsed="false">
      <c r="BS12242" s="96" t="n">
        <f aca="false">BR12242-2.5</f>
        <v>-2.5</v>
      </c>
    </row>
    <row r="12243" customFormat="false" ht="12" hidden="false" customHeight="false" outlineLevel="0" collapsed="false">
      <c r="BS12243" s="96" t="n">
        <f aca="false">BR12243-2.5</f>
        <v>-2.5</v>
      </c>
    </row>
    <row r="12244" customFormat="false" ht="12" hidden="false" customHeight="false" outlineLevel="0" collapsed="false">
      <c r="BS12244" s="96" t="n">
        <f aca="false">BR12244-2.5</f>
        <v>-2.5</v>
      </c>
    </row>
    <row r="12245" customFormat="false" ht="12" hidden="false" customHeight="false" outlineLevel="0" collapsed="false">
      <c r="BS12245" s="96" t="n">
        <f aca="false">BR12245-2.5</f>
        <v>-2.5</v>
      </c>
    </row>
    <row r="12246" customFormat="false" ht="12" hidden="false" customHeight="false" outlineLevel="0" collapsed="false">
      <c r="BS12246" s="96" t="n">
        <f aca="false">BR12246-2.5</f>
        <v>-2.5</v>
      </c>
    </row>
    <row r="12247" customFormat="false" ht="12" hidden="false" customHeight="false" outlineLevel="0" collapsed="false">
      <c r="BS12247" s="96" t="n">
        <f aca="false">BR12247-2.5</f>
        <v>-2.5</v>
      </c>
    </row>
    <row r="12248" customFormat="false" ht="12" hidden="false" customHeight="false" outlineLevel="0" collapsed="false">
      <c r="BS12248" s="96" t="n">
        <f aca="false">BR12248-2.5</f>
        <v>-2.5</v>
      </c>
    </row>
    <row r="12249" customFormat="false" ht="12" hidden="false" customHeight="false" outlineLevel="0" collapsed="false">
      <c r="BS12249" s="96" t="n">
        <f aca="false">BR12249-2.5</f>
        <v>-2.5</v>
      </c>
    </row>
    <row r="12250" customFormat="false" ht="12" hidden="false" customHeight="false" outlineLevel="0" collapsed="false">
      <c r="BS12250" s="96" t="n">
        <f aca="false">BR12250-2.5</f>
        <v>-2.5</v>
      </c>
    </row>
    <row r="12251" customFormat="false" ht="12" hidden="false" customHeight="false" outlineLevel="0" collapsed="false">
      <c r="BS12251" s="96" t="n">
        <f aca="false">BR12251-2.5</f>
        <v>-2.5</v>
      </c>
    </row>
    <row r="12252" customFormat="false" ht="12" hidden="false" customHeight="false" outlineLevel="0" collapsed="false">
      <c r="BS12252" s="96" t="n">
        <f aca="false">BR12252-2.5</f>
        <v>-2.5</v>
      </c>
    </row>
    <row r="12253" customFormat="false" ht="12" hidden="false" customHeight="false" outlineLevel="0" collapsed="false">
      <c r="BS12253" s="96" t="n">
        <f aca="false">BR12253-2.5</f>
        <v>-2.5</v>
      </c>
    </row>
    <row r="12254" customFormat="false" ht="12" hidden="false" customHeight="false" outlineLevel="0" collapsed="false">
      <c r="BS12254" s="96" t="n">
        <f aca="false">BR12254-2.5</f>
        <v>-2.5</v>
      </c>
    </row>
    <row r="12255" customFormat="false" ht="12" hidden="false" customHeight="false" outlineLevel="0" collapsed="false">
      <c r="BS12255" s="96" t="n">
        <f aca="false">BR12255-2.5</f>
        <v>-2.5</v>
      </c>
    </row>
    <row r="12256" customFormat="false" ht="12" hidden="false" customHeight="false" outlineLevel="0" collapsed="false">
      <c r="BS12256" s="96" t="n">
        <f aca="false">BR12256-2.5</f>
        <v>-2.5</v>
      </c>
    </row>
    <row r="12257" customFormat="false" ht="12" hidden="false" customHeight="false" outlineLevel="0" collapsed="false">
      <c r="BS12257" s="96" t="n">
        <f aca="false">BR12257-2.5</f>
        <v>-2.5</v>
      </c>
    </row>
    <row r="12258" customFormat="false" ht="12" hidden="false" customHeight="false" outlineLevel="0" collapsed="false">
      <c r="BS12258" s="96" t="n">
        <f aca="false">BR12258-2.5</f>
        <v>-2.5</v>
      </c>
    </row>
    <row r="12259" customFormat="false" ht="12" hidden="false" customHeight="false" outlineLevel="0" collapsed="false">
      <c r="BS12259" s="96" t="n">
        <f aca="false">BR12259-2.5</f>
        <v>-2.5</v>
      </c>
    </row>
    <row r="12260" customFormat="false" ht="12" hidden="false" customHeight="false" outlineLevel="0" collapsed="false">
      <c r="BS12260" s="96" t="n">
        <f aca="false">BR12260-2.5</f>
        <v>-2.5</v>
      </c>
    </row>
    <row r="12261" customFormat="false" ht="12" hidden="false" customHeight="false" outlineLevel="0" collapsed="false">
      <c r="BS12261" s="96" t="n">
        <f aca="false">BR12261-2.5</f>
        <v>-2.5</v>
      </c>
    </row>
    <row r="12262" customFormat="false" ht="12" hidden="false" customHeight="false" outlineLevel="0" collapsed="false">
      <c r="BS12262" s="96" t="n">
        <f aca="false">BR12262-2.5</f>
        <v>-2.5</v>
      </c>
    </row>
    <row r="12263" customFormat="false" ht="12" hidden="false" customHeight="false" outlineLevel="0" collapsed="false">
      <c r="BS12263" s="96" t="n">
        <f aca="false">BR12263-2.5</f>
        <v>-2.5</v>
      </c>
    </row>
    <row r="12264" customFormat="false" ht="12" hidden="false" customHeight="false" outlineLevel="0" collapsed="false">
      <c r="BS12264" s="96" t="n">
        <f aca="false">BR12264-2.5</f>
        <v>-2.5</v>
      </c>
    </row>
    <row r="12265" customFormat="false" ht="12" hidden="false" customHeight="false" outlineLevel="0" collapsed="false">
      <c r="BS12265" s="96" t="n">
        <f aca="false">BR12265-2.5</f>
        <v>-2.5</v>
      </c>
    </row>
    <row r="12266" customFormat="false" ht="12" hidden="false" customHeight="false" outlineLevel="0" collapsed="false">
      <c r="BS12266" s="96" t="n">
        <f aca="false">BR12266-2.5</f>
        <v>-2.5</v>
      </c>
    </row>
    <row r="12267" customFormat="false" ht="12" hidden="false" customHeight="false" outlineLevel="0" collapsed="false">
      <c r="BS12267" s="96" t="n">
        <f aca="false">BR12267-2.5</f>
        <v>-2.5</v>
      </c>
    </row>
    <row r="12268" customFormat="false" ht="12" hidden="false" customHeight="false" outlineLevel="0" collapsed="false">
      <c r="BS12268" s="96" t="n">
        <f aca="false">BR12268-2.5</f>
        <v>-2.5</v>
      </c>
    </row>
    <row r="12269" customFormat="false" ht="12" hidden="false" customHeight="false" outlineLevel="0" collapsed="false">
      <c r="BS12269" s="96" t="n">
        <f aca="false">BR12269-2.5</f>
        <v>-2.5</v>
      </c>
    </row>
    <row r="12270" customFormat="false" ht="12" hidden="false" customHeight="false" outlineLevel="0" collapsed="false">
      <c r="BS12270" s="96" t="n">
        <f aca="false">BR12270-2.5</f>
        <v>-2.5</v>
      </c>
    </row>
    <row r="12271" customFormat="false" ht="12" hidden="false" customHeight="false" outlineLevel="0" collapsed="false">
      <c r="BS12271" s="96" t="n">
        <f aca="false">BR12271-2.5</f>
        <v>-2.5</v>
      </c>
    </row>
    <row r="12272" customFormat="false" ht="12" hidden="false" customHeight="false" outlineLevel="0" collapsed="false">
      <c r="BS12272" s="96" t="n">
        <f aca="false">BR12272-2.5</f>
        <v>-2.5</v>
      </c>
    </row>
    <row r="12273" customFormat="false" ht="12" hidden="false" customHeight="false" outlineLevel="0" collapsed="false">
      <c r="BS12273" s="96" t="n">
        <f aca="false">BR12273-2.5</f>
        <v>-2.5</v>
      </c>
    </row>
    <row r="12274" customFormat="false" ht="12" hidden="false" customHeight="false" outlineLevel="0" collapsed="false">
      <c r="BS12274" s="96" t="n">
        <f aca="false">BR12274-2.5</f>
        <v>-2.5</v>
      </c>
    </row>
    <row r="12275" customFormat="false" ht="12" hidden="false" customHeight="false" outlineLevel="0" collapsed="false">
      <c r="BS12275" s="96" t="n">
        <f aca="false">BR12275-2.5</f>
        <v>-2.5</v>
      </c>
    </row>
    <row r="12276" customFormat="false" ht="12" hidden="false" customHeight="false" outlineLevel="0" collapsed="false">
      <c r="BS12276" s="96" t="n">
        <f aca="false">BR12276-2.5</f>
        <v>-2.5</v>
      </c>
    </row>
    <row r="12277" customFormat="false" ht="12" hidden="false" customHeight="false" outlineLevel="0" collapsed="false">
      <c r="BS12277" s="96" t="n">
        <f aca="false">BR12277-2.5</f>
        <v>-2.5</v>
      </c>
    </row>
    <row r="12278" customFormat="false" ht="12" hidden="false" customHeight="false" outlineLevel="0" collapsed="false">
      <c r="BS12278" s="96" t="n">
        <f aca="false">BR12278-2.5</f>
        <v>-2.5</v>
      </c>
    </row>
    <row r="12279" customFormat="false" ht="12" hidden="false" customHeight="false" outlineLevel="0" collapsed="false">
      <c r="BS12279" s="96" t="n">
        <f aca="false">BR12279-2.5</f>
        <v>-2.5</v>
      </c>
    </row>
    <row r="12280" customFormat="false" ht="12" hidden="false" customHeight="false" outlineLevel="0" collapsed="false">
      <c r="BS12280" s="96" t="n">
        <f aca="false">BR12280-2.5</f>
        <v>-2.5</v>
      </c>
    </row>
    <row r="12281" customFormat="false" ht="12" hidden="false" customHeight="false" outlineLevel="0" collapsed="false">
      <c r="BS12281" s="96" t="n">
        <f aca="false">BR12281-2.5</f>
        <v>-2.5</v>
      </c>
    </row>
    <row r="12282" customFormat="false" ht="12" hidden="false" customHeight="false" outlineLevel="0" collapsed="false">
      <c r="BS12282" s="96" t="n">
        <f aca="false">BR12282-2.5</f>
        <v>-2.5</v>
      </c>
    </row>
    <row r="12283" customFormat="false" ht="12" hidden="false" customHeight="false" outlineLevel="0" collapsed="false">
      <c r="BS12283" s="96" t="n">
        <f aca="false">BR12283-2.5</f>
        <v>-2.5</v>
      </c>
    </row>
    <row r="12284" customFormat="false" ht="12" hidden="false" customHeight="false" outlineLevel="0" collapsed="false">
      <c r="BS12284" s="96" t="n">
        <f aca="false">BR12284-2.5</f>
        <v>-2.5</v>
      </c>
    </row>
    <row r="12285" customFormat="false" ht="12" hidden="false" customHeight="false" outlineLevel="0" collapsed="false">
      <c r="BS12285" s="96" t="n">
        <f aca="false">BR12285-2.5</f>
        <v>-2.5</v>
      </c>
    </row>
    <row r="12286" customFormat="false" ht="12" hidden="false" customHeight="false" outlineLevel="0" collapsed="false">
      <c r="BS12286" s="96" t="n">
        <f aca="false">BR12286-2.5</f>
        <v>-2.5</v>
      </c>
    </row>
    <row r="12287" customFormat="false" ht="12" hidden="false" customHeight="false" outlineLevel="0" collapsed="false">
      <c r="BS12287" s="96" t="n">
        <f aca="false">BR12287-2.5</f>
        <v>-2.5</v>
      </c>
    </row>
    <row r="12288" customFormat="false" ht="12" hidden="false" customHeight="false" outlineLevel="0" collapsed="false">
      <c r="BS12288" s="96" t="n">
        <f aca="false">BR12288-2.5</f>
        <v>-2.5</v>
      </c>
    </row>
    <row r="12289" customFormat="false" ht="12" hidden="false" customHeight="false" outlineLevel="0" collapsed="false">
      <c r="BS12289" s="96" t="n">
        <f aca="false">BR12289-2.5</f>
        <v>-2.5</v>
      </c>
    </row>
    <row r="12290" customFormat="false" ht="12" hidden="false" customHeight="false" outlineLevel="0" collapsed="false">
      <c r="BS12290" s="96" t="n">
        <f aca="false">BR12290-2.5</f>
        <v>-2.5</v>
      </c>
    </row>
    <row r="12291" customFormat="false" ht="12" hidden="false" customHeight="false" outlineLevel="0" collapsed="false">
      <c r="BS12291" s="96" t="n">
        <f aca="false">BR12291-2.5</f>
        <v>-2.5</v>
      </c>
    </row>
    <row r="12292" customFormat="false" ht="12" hidden="false" customHeight="false" outlineLevel="0" collapsed="false">
      <c r="BS12292" s="96" t="n">
        <f aca="false">BR12292-2.5</f>
        <v>-2.5</v>
      </c>
    </row>
    <row r="12293" customFormat="false" ht="12" hidden="false" customHeight="false" outlineLevel="0" collapsed="false">
      <c r="BS12293" s="96" t="n">
        <f aca="false">BR12293-2.5</f>
        <v>-2.5</v>
      </c>
    </row>
    <row r="12294" customFormat="false" ht="12" hidden="false" customHeight="false" outlineLevel="0" collapsed="false">
      <c r="BS12294" s="96" t="n">
        <f aca="false">BR12294-2.5</f>
        <v>-2.5</v>
      </c>
    </row>
    <row r="12295" customFormat="false" ht="12" hidden="false" customHeight="false" outlineLevel="0" collapsed="false">
      <c r="BS12295" s="96" t="n">
        <f aca="false">BR12295-2.5</f>
        <v>-2.5</v>
      </c>
    </row>
    <row r="12296" customFormat="false" ht="12" hidden="false" customHeight="false" outlineLevel="0" collapsed="false">
      <c r="BS12296" s="96" t="n">
        <f aca="false">BR12296-2.5</f>
        <v>-2.5</v>
      </c>
    </row>
    <row r="12297" customFormat="false" ht="12" hidden="false" customHeight="false" outlineLevel="0" collapsed="false">
      <c r="BS12297" s="96" t="n">
        <f aca="false">BR12297-2.5</f>
        <v>-2.5</v>
      </c>
    </row>
    <row r="12298" customFormat="false" ht="12" hidden="false" customHeight="false" outlineLevel="0" collapsed="false">
      <c r="BS12298" s="96" t="n">
        <f aca="false">BR12298-2.5</f>
        <v>-2.5</v>
      </c>
    </row>
    <row r="12299" customFormat="false" ht="12" hidden="false" customHeight="false" outlineLevel="0" collapsed="false">
      <c r="BS12299" s="96" t="n">
        <f aca="false">BR12299-2.5</f>
        <v>-2.5</v>
      </c>
    </row>
    <row r="12300" customFormat="false" ht="12" hidden="false" customHeight="false" outlineLevel="0" collapsed="false">
      <c r="BS12300" s="96" t="n">
        <f aca="false">BR12300-2.5</f>
        <v>-2.5</v>
      </c>
    </row>
    <row r="12301" customFormat="false" ht="12" hidden="false" customHeight="false" outlineLevel="0" collapsed="false">
      <c r="BS12301" s="96" t="n">
        <f aca="false">BR12301-2.5</f>
        <v>-2.5</v>
      </c>
    </row>
    <row r="12302" customFormat="false" ht="12" hidden="false" customHeight="false" outlineLevel="0" collapsed="false">
      <c r="BS12302" s="96" t="n">
        <f aca="false">BR12302-2.5</f>
        <v>-2.5</v>
      </c>
    </row>
    <row r="12303" customFormat="false" ht="12" hidden="false" customHeight="false" outlineLevel="0" collapsed="false">
      <c r="BS12303" s="96" t="n">
        <f aca="false">BR12303-2.5</f>
        <v>-2.5</v>
      </c>
    </row>
    <row r="12304" customFormat="false" ht="12" hidden="false" customHeight="false" outlineLevel="0" collapsed="false">
      <c r="BS12304" s="96" t="n">
        <f aca="false">BR12304-2.5</f>
        <v>-2.5</v>
      </c>
    </row>
    <row r="12305" customFormat="false" ht="12" hidden="false" customHeight="false" outlineLevel="0" collapsed="false">
      <c r="BS12305" s="96" t="n">
        <f aca="false">BR12305-2.5</f>
        <v>-2.5</v>
      </c>
    </row>
    <row r="12306" customFormat="false" ht="12" hidden="false" customHeight="false" outlineLevel="0" collapsed="false">
      <c r="BS12306" s="96" t="n">
        <f aca="false">BR12306-2.5</f>
        <v>-2.5</v>
      </c>
    </row>
    <row r="12307" customFormat="false" ht="12" hidden="false" customHeight="false" outlineLevel="0" collapsed="false">
      <c r="BS12307" s="96" t="n">
        <f aca="false">BR12307-2.5</f>
        <v>-2.5</v>
      </c>
    </row>
    <row r="12308" customFormat="false" ht="12" hidden="false" customHeight="false" outlineLevel="0" collapsed="false">
      <c r="BS12308" s="96" t="n">
        <f aca="false">BR12308-2.5</f>
        <v>-2.5</v>
      </c>
    </row>
    <row r="12309" customFormat="false" ht="12" hidden="false" customHeight="false" outlineLevel="0" collapsed="false">
      <c r="BS12309" s="96" t="n">
        <f aca="false">BR12309-2.5</f>
        <v>-2.5</v>
      </c>
    </row>
    <row r="12310" customFormat="false" ht="12" hidden="false" customHeight="false" outlineLevel="0" collapsed="false">
      <c r="BS12310" s="96" t="n">
        <f aca="false">BR12310-2.5</f>
        <v>-2.5</v>
      </c>
    </row>
    <row r="12311" customFormat="false" ht="12" hidden="false" customHeight="false" outlineLevel="0" collapsed="false">
      <c r="BS12311" s="96" t="n">
        <f aca="false">BR12311-2.5</f>
        <v>-2.5</v>
      </c>
    </row>
    <row r="12312" customFormat="false" ht="12" hidden="false" customHeight="false" outlineLevel="0" collapsed="false">
      <c r="BS12312" s="96" t="n">
        <f aca="false">BR12312-2.5</f>
        <v>-2.5</v>
      </c>
    </row>
    <row r="12313" customFormat="false" ht="12" hidden="false" customHeight="false" outlineLevel="0" collapsed="false">
      <c r="BS12313" s="96" t="n">
        <f aca="false">BR12313-2.5</f>
        <v>-2.5</v>
      </c>
    </row>
    <row r="12314" customFormat="false" ht="12" hidden="false" customHeight="false" outlineLevel="0" collapsed="false">
      <c r="BS12314" s="96" t="n">
        <f aca="false">BR12314-2.5</f>
        <v>-2.5</v>
      </c>
    </row>
    <row r="12315" customFormat="false" ht="12" hidden="false" customHeight="false" outlineLevel="0" collapsed="false">
      <c r="BS12315" s="96" t="n">
        <f aca="false">BR12315-2.5</f>
        <v>-2.5</v>
      </c>
    </row>
    <row r="12316" customFormat="false" ht="12" hidden="false" customHeight="false" outlineLevel="0" collapsed="false">
      <c r="BS12316" s="96" t="n">
        <f aca="false">BR12316-2.5</f>
        <v>-2.5</v>
      </c>
    </row>
    <row r="12317" customFormat="false" ht="12" hidden="false" customHeight="false" outlineLevel="0" collapsed="false">
      <c r="BS12317" s="96" t="n">
        <f aca="false">BR12317-2.5</f>
        <v>-2.5</v>
      </c>
    </row>
    <row r="12318" customFormat="false" ht="12" hidden="false" customHeight="false" outlineLevel="0" collapsed="false">
      <c r="BS12318" s="96" t="n">
        <f aca="false">BR12318-2.5</f>
        <v>-2.5</v>
      </c>
    </row>
    <row r="12319" customFormat="false" ht="12" hidden="false" customHeight="false" outlineLevel="0" collapsed="false">
      <c r="BS12319" s="96" t="n">
        <f aca="false">BR12319-2.5</f>
        <v>-2.5</v>
      </c>
    </row>
    <row r="12320" customFormat="false" ht="12" hidden="false" customHeight="false" outlineLevel="0" collapsed="false">
      <c r="BS12320" s="96" t="n">
        <f aca="false">BR12320-2.5</f>
        <v>-2.5</v>
      </c>
    </row>
    <row r="12321" customFormat="false" ht="12" hidden="false" customHeight="false" outlineLevel="0" collapsed="false">
      <c r="BS12321" s="96" t="n">
        <f aca="false">BR12321-2.5</f>
        <v>-2.5</v>
      </c>
    </row>
    <row r="12322" customFormat="false" ht="12" hidden="false" customHeight="false" outlineLevel="0" collapsed="false">
      <c r="BS12322" s="96" t="n">
        <f aca="false">BR12322-2.5</f>
        <v>-2.5</v>
      </c>
    </row>
    <row r="12323" customFormat="false" ht="12" hidden="false" customHeight="false" outlineLevel="0" collapsed="false">
      <c r="BS12323" s="96" t="n">
        <f aca="false">BR12323-2.5</f>
        <v>-2.5</v>
      </c>
    </row>
    <row r="12324" customFormat="false" ht="12" hidden="false" customHeight="false" outlineLevel="0" collapsed="false">
      <c r="BS12324" s="96" t="n">
        <f aca="false">BR12324-2.5</f>
        <v>-2.5</v>
      </c>
    </row>
    <row r="12325" customFormat="false" ht="12" hidden="false" customHeight="false" outlineLevel="0" collapsed="false">
      <c r="BS12325" s="96" t="n">
        <f aca="false">BR12325-2.5</f>
        <v>-2.5</v>
      </c>
    </row>
    <row r="12326" customFormat="false" ht="12" hidden="false" customHeight="false" outlineLevel="0" collapsed="false">
      <c r="BS12326" s="96" t="n">
        <f aca="false">BR12326-2.5</f>
        <v>-2.5</v>
      </c>
    </row>
    <row r="12327" customFormat="false" ht="12" hidden="false" customHeight="false" outlineLevel="0" collapsed="false">
      <c r="BS12327" s="96" t="n">
        <f aca="false">BR12327-2.5</f>
        <v>-2.5</v>
      </c>
    </row>
    <row r="12328" customFormat="false" ht="12" hidden="false" customHeight="false" outlineLevel="0" collapsed="false">
      <c r="BS12328" s="96" t="n">
        <f aca="false">BR12328-2.5</f>
        <v>-2.5</v>
      </c>
    </row>
    <row r="12329" customFormat="false" ht="12" hidden="false" customHeight="false" outlineLevel="0" collapsed="false">
      <c r="BS12329" s="96" t="n">
        <f aca="false">BR12329-2.5</f>
        <v>-2.5</v>
      </c>
    </row>
    <row r="12330" customFormat="false" ht="12" hidden="false" customHeight="false" outlineLevel="0" collapsed="false">
      <c r="BS12330" s="96" t="n">
        <f aca="false">BR12330-2.5</f>
        <v>-2.5</v>
      </c>
    </row>
    <row r="12331" customFormat="false" ht="12" hidden="false" customHeight="false" outlineLevel="0" collapsed="false">
      <c r="BS12331" s="96" t="n">
        <f aca="false">BR12331-2.5</f>
        <v>-2.5</v>
      </c>
    </row>
    <row r="12332" customFormat="false" ht="12" hidden="false" customHeight="false" outlineLevel="0" collapsed="false">
      <c r="BS12332" s="96" t="n">
        <f aca="false">BR12332-2.5</f>
        <v>-2.5</v>
      </c>
    </row>
    <row r="12333" customFormat="false" ht="12" hidden="false" customHeight="false" outlineLevel="0" collapsed="false">
      <c r="BS12333" s="96" t="n">
        <f aca="false">BR12333-2.5</f>
        <v>-2.5</v>
      </c>
    </row>
    <row r="12334" customFormat="false" ht="12" hidden="false" customHeight="false" outlineLevel="0" collapsed="false">
      <c r="BS12334" s="96" t="n">
        <f aca="false">BR12334-2.5</f>
        <v>-2.5</v>
      </c>
    </row>
    <row r="12335" customFormat="false" ht="12" hidden="false" customHeight="false" outlineLevel="0" collapsed="false">
      <c r="BS12335" s="96" t="n">
        <f aca="false">BR12335-2.5</f>
        <v>-2.5</v>
      </c>
    </row>
    <row r="12336" customFormat="false" ht="12" hidden="false" customHeight="false" outlineLevel="0" collapsed="false">
      <c r="BS12336" s="96" t="n">
        <f aca="false">BR12336-2.5</f>
        <v>-2.5</v>
      </c>
    </row>
    <row r="12337" customFormat="false" ht="12" hidden="false" customHeight="false" outlineLevel="0" collapsed="false">
      <c r="BS12337" s="96" t="n">
        <f aca="false">BR12337-2.5</f>
        <v>-2.5</v>
      </c>
    </row>
    <row r="12338" customFormat="false" ht="12" hidden="false" customHeight="false" outlineLevel="0" collapsed="false">
      <c r="BS12338" s="96" t="n">
        <f aca="false">BR12338-2.5</f>
        <v>-2.5</v>
      </c>
    </row>
    <row r="12339" customFormat="false" ht="12" hidden="false" customHeight="false" outlineLevel="0" collapsed="false">
      <c r="BS12339" s="96" t="n">
        <f aca="false">BR12339-2.5</f>
        <v>-2.5</v>
      </c>
    </row>
    <row r="12340" customFormat="false" ht="12" hidden="false" customHeight="false" outlineLevel="0" collapsed="false">
      <c r="BS12340" s="96" t="n">
        <f aca="false">BR12340-2.5</f>
        <v>-2.5</v>
      </c>
    </row>
    <row r="12341" customFormat="false" ht="12" hidden="false" customHeight="false" outlineLevel="0" collapsed="false">
      <c r="BS12341" s="96" t="n">
        <f aca="false">BR12341-2.5</f>
        <v>-2.5</v>
      </c>
    </row>
    <row r="12342" customFormat="false" ht="12" hidden="false" customHeight="false" outlineLevel="0" collapsed="false">
      <c r="BS12342" s="96" t="n">
        <f aca="false">BR12342-2.5</f>
        <v>-2.5</v>
      </c>
    </row>
    <row r="12343" customFormat="false" ht="12" hidden="false" customHeight="false" outlineLevel="0" collapsed="false">
      <c r="BS12343" s="96" t="n">
        <f aca="false">BR12343-2.5</f>
        <v>-2.5</v>
      </c>
    </row>
    <row r="12344" customFormat="false" ht="12" hidden="false" customHeight="false" outlineLevel="0" collapsed="false">
      <c r="BS12344" s="96" t="n">
        <f aca="false">BR12344-2.5</f>
        <v>-2.5</v>
      </c>
    </row>
    <row r="12345" customFormat="false" ht="12" hidden="false" customHeight="false" outlineLevel="0" collapsed="false">
      <c r="BS12345" s="96" t="n">
        <f aca="false">BR12345-2.5</f>
        <v>-2.5</v>
      </c>
    </row>
    <row r="12346" customFormat="false" ht="12" hidden="false" customHeight="false" outlineLevel="0" collapsed="false">
      <c r="BS12346" s="96" t="n">
        <f aca="false">BR12346-2.5</f>
        <v>-2.5</v>
      </c>
    </row>
    <row r="12347" customFormat="false" ht="12" hidden="false" customHeight="false" outlineLevel="0" collapsed="false">
      <c r="BS12347" s="96" t="n">
        <f aca="false">BR12347-2.5</f>
        <v>-2.5</v>
      </c>
    </row>
    <row r="12348" customFormat="false" ht="12" hidden="false" customHeight="false" outlineLevel="0" collapsed="false">
      <c r="BS12348" s="96" t="n">
        <f aca="false">BR12348-2.5</f>
        <v>-2.5</v>
      </c>
    </row>
    <row r="12349" customFormat="false" ht="12" hidden="false" customHeight="false" outlineLevel="0" collapsed="false">
      <c r="BS12349" s="96" t="n">
        <f aca="false">BR12349-2.5</f>
        <v>-2.5</v>
      </c>
    </row>
    <row r="12350" customFormat="false" ht="12" hidden="false" customHeight="false" outlineLevel="0" collapsed="false">
      <c r="BS12350" s="96" t="n">
        <f aca="false">BR12350-2.5</f>
        <v>-2.5</v>
      </c>
    </row>
    <row r="12351" customFormat="false" ht="12" hidden="false" customHeight="false" outlineLevel="0" collapsed="false">
      <c r="BS12351" s="96" t="n">
        <f aca="false">BR12351-2.5</f>
        <v>-2.5</v>
      </c>
    </row>
    <row r="12352" customFormat="false" ht="12" hidden="false" customHeight="false" outlineLevel="0" collapsed="false">
      <c r="BS12352" s="96" t="n">
        <f aca="false">BR12352-2.5</f>
        <v>-2.5</v>
      </c>
    </row>
    <row r="12353" customFormat="false" ht="12" hidden="false" customHeight="false" outlineLevel="0" collapsed="false">
      <c r="BS12353" s="96" t="n">
        <f aca="false">BR12353-2.5</f>
        <v>-2.5</v>
      </c>
    </row>
    <row r="12354" customFormat="false" ht="12" hidden="false" customHeight="false" outlineLevel="0" collapsed="false">
      <c r="BS12354" s="96" t="n">
        <f aca="false">BR12354-2.5</f>
        <v>-2.5</v>
      </c>
    </row>
    <row r="12355" customFormat="false" ht="12" hidden="false" customHeight="false" outlineLevel="0" collapsed="false">
      <c r="BS12355" s="96" t="n">
        <f aca="false">BR12355-2.5</f>
        <v>-2.5</v>
      </c>
    </row>
    <row r="12356" customFormat="false" ht="12" hidden="false" customHeight="false" outlineLevel="0" collapsed="false">
      <c r="BS12356" s="96" t="n">
        <f aca="false">BR12356-2.5</f>
        <v>-2.5</v>
      </c>
    </row>
    <row r="12357" customFormat="false" ht="12" hidden="false" customHeight="false" outlineLevel="0" collapsed="false">
      <c r="BS12357" s="96" t="n">
        <f aca="false">BR12357-2.5</f>
        <v>-2.5</v>
      </c>
    </row>
    <row r="12358" customFormat="false" ht="12" hidden="false" customHeight="false" outlineLevel="0" collapsed="false">
      <c r="BS12358" s="96" t="n">
        <f aca="false">BR12358-2.5</f>
        <v>-2.5</v>
      </c>
    </row>
    <row r="12359" customFormat="false" ht="12" hidden="false" customHeight="false" outlineLevel="0" collapsed="false">
      <c r="BS12359" s="96" t="n">
        <f aca="false">BR12359-2.5</f>
        <v>-2.5</v>
      </c>
    </row>
    <row r="12360" customFormat="false" ht="12" hidden="false" customHeight="false" outlineLevel="0" collapsed="false">
      <c r="BS12360" s="96" t="n">
        <f aca="false">BR12360-2.5</f>
        <v>-2.5</v>
      </c>
    </row>
    <row r="12361" customFormat="false" ht="12" hidden="false" customHeight="false" outlineLevel="0" collapsed="false">
      <c r="BS12361" s="96" t="n">
        <f aca="false">BR12361-2.5</f>
        <v>-2.5</v>
      </c>
    </row>
    <row r="12362" customFormat="false" ht="12" hidden="false" customHeight="false" outlineLevel="0" collapsed="false">
      <c r="BS12362" s="96" t="n">
        <f aca="false">BR12362-2.5</f>
        <v>-2.5</v>
      </c>
    </row>
    <row r="12363" customFormat="false" ht="12" hidden="false" customHeight="false" outlineLevel="0" collapsed="false">
      <c r="BS12363" s="96" t="n">
        <f aca="false">BR12363-2.5</f>
        <v>-2.5</v>
      </c>
    </row>
    <row r="12364" customFormat="false" ht="12" hidden="false" customHeight="false" outlineLevel="0" collapsed="false">
      <c r="BS12364" s="96" t="n">
        <f aca="false">BR12364-2.5</f>
        <v>-2.5</v>
      </c>
    </row>
    <row r="12365" customFormat="false" ht="12" hidden="false" customHeight="false" outlineLevel="0" collapsed="false">
      <c r="BS12365" s="96" t="n">
        <f aca="false">BR12365-2.5</f>
        <v>-2.5</v>
      </c>
    </row>
    <row r="12366" customFormat="false" ht="12" hidden="false" customHeight="false" outlineLevel="0" collapsed="false">
      <c r="BS12366" s="96" t="n">
        <f aca="false">BR12366-2.5</f>
        <v>-2.5</v>
      </c>
    </row>
    <row r="12367" customFormat="false" ht="12" hidden="false" customHeight="false" outlineLevel="0" collapsed="false">
      <c r="BS12367" s="96" t="n">
        <f aca="false">BR12367-2.5</f>
        <v>-2.5</v>
      </c>
    </row>
    <row r="12368" customFormat="false" ht="12" hidden="false" customHeight="false" outlineLevel="0" collapsed="false">
      <c r="BS12368" s="96" t="n">
        <f aca="false">BR12368-2.5</f>
        <v>-2.5</v>
      </c>
    </row>
    <row r="12369" customFormat="false" ht="12" hidden="false" customHeight="false" outlineLevel="0" collapsed="false">
      <c r="BS12369" s="96" t="n">
        <f aca="false">BR12369-2.5</f>
        <v>-2.5</v>
      </c>
    </row>
    <row r="12370" customFormat="false" ht="12" hidden="false" customHeight="false" outlineLevel="0" collapsed="false">
      <c r="BS12370" s="96" t="n">
        <f aca="false">BR12370-2.5</f>
        <v>-2.5</v>
      </c>
    </row>
    <row r="12371" customFormat="false" ht="12" hidden="false" customHeight="false" outlineLevel="0" collapsed="false">
      <c r="BS12371" s="96" t="n">
        <f aca="false">BR12371-2.5</f>
        <v>-2.5</v>
      </c>
    </row>
    <row r="12372" customFormat="false" ht="12" hidden="false" customHeight="false" outlineLevel="0" collapsed="false">
      <c r="BS12372" s="96" t="n">
        <f aca="false">BR12372-2.5</f>
        <v>-2.5</v>
      </c>
    </row>
    <row r="12373" customFormat="false" ht="12" hidden="false" customHeight="false" outlineLevel="0" collapsed="false">
      <c r="BS12373" s="96" t="n">
        <f aca="false">BR12373-2.5</f>
        <v>-2.5</v>
      </c>
    </row>
    <row r="12374" customFormat="false" ht="12" hidden="false" customHeight="false" outlineLevel="0" collapsed="false">
      <c r="BS12374" s="96" t="n">
        <f aca="false">BR12374-2.5</f>
        <v>-2.5</v>
      </c>
    </row>
    <row r="12375" customFormat="false" ht="12" hidden="false" customHeight="false" outlineLevel="0" collapsed="false">
      <c r="BS12375" s="96" t="n">
        <f aca="false">BR12375-2.5</f>
        <v>-2.5</v>
      </c>
    </row>
    <row r="12376" customFormat="false" ht="12" hidden="false" customHeight="false" outlineLevel="0" collapsed="false">
      <c r="BS12376" s="96" t="n">
        <f aca="false">BR12376-2.5</f>
        <v>-2.5</v>
      </c>
    </row>
    <row r="12377" customFormat="false" ht="12" hidden="false" customHeight="false" outlineLevel="0" collapsed="false">
      <c r="BS12377" s="96" t="n">
        <f aca="false">BR12377-2.5</f>
        <v>-2.5</v>
      </c>
    </row>
    <row r="12378" customFormat="false" ht="12" hidden="false" customHeight="false" outlineLevel="0" collapsed="false">
      <c r="BS12378" s="96" t="n">
        <f aca="false">BR12378-2.5</f>
        <v>-2.5</v>
      </c>
    </row>
    <row r="12379" customFormat="false" ht="12" hidden="false" customHeight="false" outlineLevel="0" collapsed="false">
      <c r="BS12379" s="96" t="n">
        <f aca="false">BR12379-2.5</f>
        <v>-2.5</v>
      </c>
    </row>
    <row r="12380" customFormat="false" ht="12" hidden="false" customHeight="false" outlineLevel="0" collapsed="false">
      <c r="BS12380" s="96" t="n">
        <f aca="false">BR12380-2.5</f>
        <v>-2.5</v>
      </c>
    </row>
    <row r="12381" customFormat="false" ht="12" hidden="false" customHeight="false" outlineLevel="0" collapsed="false">
      <c r="BS12381" s="96" t="n">
        <f aca="false">BR12381-2.5</f>
        <v>-2.5</v>
      </c>
    </row>
    <row r="12382" customFormat="false" ht="12" hidden="false" customHeight="false" outlineLevel="0" collapsed="false">
      <c r="BS12382" s="96" t="n">
        <f aca="false">BR12382-2.5</f>
        <v>-2.5</v>
      </c>
    </row>
    <row r="12383" customFormat="false" ht="12" hidden="false" customHeight="false" outlineLevel="0" collapsed="false">
      <c r="BS12383" s="96" t="n">
        <f aca="false">BR12383-2.5</f>
        <v>-2.5</v>
      </c>
    </row>
    <row r="12384" customFormat="false" ht="12" hidden="false" customHeight="false" outlineLevel="0" collapsed="false">
      <c r="BS12384" s="96" t="n">
        <f aca="false">BR12384-2.5</f>
        <v>-2.5</v>
      </c>
    </row>
    <row r="12385" customFormat="false" ht="12" hidden="false" customHeight="false" outlineLevel="0" collapsed="false">
      <c r="BS12385" s="96" t="n">
        <f aca="false">BR12385-2.5</f>
        <v>-2.5</v>
      </c>
    </row>
    <row r="12386" customFormat="false" ht="12" hidden="false" customHeight="false" outlineLevel="0" collapsed="false">
      <c r="BS12386" s="96" t="n">
        <f aca="false">BR12386-2.5</f>
        <v>-2.5</v>
      </c>
    </row>
    <row r="12387" customFormat="false" ht="12" hidden="false" customHeight="false" outlineLevel="0" collapsed="false">
      <c r="BS12387" s="96" t="n">
        <f aca="false">BR12387-2.5</f>
        <v>-2.5</v>
      </c>
    </row>
    <row r="12388" customFormat="false" ht="12" hidden="false" customHeight="false" outlineLevel="0" collapsed="false">
      <c r="BS12388" s="96" t="n">
        <f aca="false">BR12388-2.5</f>
        <v>-2.5</v>
      </c>
    </row>
    <row r="12389" customFormat="false" ht="12" hidden="false" customHeight="false" outlineLevel="0" collapsed="false">
      <c r="BS12389" s="96" t="n">
        <f aca="false">BR12389-2.5</f>
        <v>-2.5</v>
      </c>
    </row>
    <row r="12390" customFormat="false" ht="12" hidden="false" customHeight="false" outlineLevel="0" collapsed="false">
      <c r="BS12390" s="96" t="n">
        <f aca="false">BR12390-2.5</f>
        <v>-2.5</v>
      </c>
    </row>
    <row r="12391" customFormat="false" ht="12" hidden="false" customHeight="false" outlineLevel="0" collapsed="false">
      <c r="BS12391" s="96" t="n">
        <f aca="false">BR12391-2.5</f>
        <v>-2.5</v>
      </c>
    </row>
    <row r="12392" customFormat="false" ht="12" hidden="false" customHeight="false" outlineLevel="0" collapsed="false">
      <c r="BS12392" s="96" t="n">
        <f aca="false">BR12392-2.5</f>
        <v>-2.5</v>
      </c>
    </row>
    <row r="12393" customFormat="false" ht="12" hidden="false" customHeight="false" outlineLevel="0" collapsed="false">
      <c r="BS12393" s="96" t="n">
        <f aca="false">BR12393-2.5</f>
        <v>-2.5</v>
      </c>
    </row>
    <row r="12394" customFormat="false" ht="12" hidden="false" customHeight="false" outlineLevel="0" collapsed="false">
      <c r="BS12394" s="96" t="n">
        <f aca="false">BR12394-2.5</f>
        <v>-2.5</v>
      </c>
    </row>
    <row r="12395" customFormat="false" ht="12" hidden="false" customHeight="false" outlineLevel="0" collapsed="false">
      <c r="BS12395" s="96" t="n">
        <f aca="false">BR12395-2.5</f>
        <v>-2.5</v>
      </c>
    </row>
    <row r="12396" customFormat="false" ht="12" hidden="false" customHeight="false" outlineLevel="0" collapsed="false">
      <c r="BS12396" s="96" t="n">
        <f aca="false">BR12396-2.5</f>
        <v>-2.5</v>
      </c>
    </row>
    <row r="12397" customFormat="false" ht="12" hidden="false" customHeight="false" outlineLevel="0" collapsed="false">
      <c r="BS12397" s="96" t="n">
        <f aca="false">BR12397-2.5</f>
        <v>-2.5</v>
      </c>
    </row>
    <row r="12398" customFormat="false" ht="12" hidden="false" customHeight="false" outlineLevel="0" collapsed="false">
      <c r="BS12398" s="96" t="n">
        <f aca="false">BR12398-2.5</f>
        <v>-2.5</v>
      </c>
    </row>
    <row r="12399" customFormat="false" ht="12" hidden="false" customHeight="false" outlineLevel="0" collapsed="false">
      <c r="BS12399" s="96" t="n">
        <f aca="false">BR12399-2.5</f>
        <v>-2.5</v>
      </c>
    </row>
    <row r="12400" customFormat="false" ht="12" hidden="false" customHeight="false" outlineLevel="0" collapsed="false">
      <c r="BS12400" s="96" t="n">
        <f aca="false">BR12400-2.5</f>
        <v>-2.5</v>
      </c>
    </row>
    <row r="12401" customFormat="false" ht="12" hidden="false" customHeight="false" outlineLevel="0" collapsed="false">
      <c r="BS12401" s="96" t="n">
        <f aca="false">BR12401-2.5</f>
        <v>-2.5</v>
      </c>
    </row>
    <row r="12402" customFormat="false" ht="12" hidden="false" customHeight="false" outlineLevel="0" collapsed="false">
      <c r="BS12402" s="96" t="n">
        <f aca="false">BR12402-2.5</f>
        <v>-2.5</v>
      </c>
    </row>
    <row r="12403" customFormat="false" ht="12" hidden="false" customHeight="false" outlineLevel="0" collapsed="false">
      <c r="BS12403" s="96" t="n">
        <f aca="false">BR12403-2.5</f>
        <v>-2.5</v>
      </c>
    </row>
    <row r="12404" customFormat="false" ht="12" hidden="false" customHeight="false" outlineLevel="0" collapsed="false">
      <c r="BS12404" s="96" t="n">
        <f aca="false">BR12404-2.5</f>
        <v>-2.5</v>
      </c>
    </row>
    <row r="12405" customFormat="false" ht="12" hidden="false" customHeight="false" outlineLevel="0" collapsed="false">
      <c r="BS12405" s="96" t="n">
        <f aca="false">BR12405-2.5</f>
        <v>-2.5</v>
      </c>
    </row>
    <row r="12406" customFormat="false" ht="12" hidden="false" customHeight="false" outlineLevel="0" collapsed="false">
      <c r="BS12406" s="96" t="n">
        <f aca="false">BR12406-2.5</f>
        <v>-2.5</v>
      </c>
    </row>
    <row r="12407" customFormat="false" ht="12" hidden="false" customHeight="false" outlineLevel="0" collapsed="false">
      <c r="BS12407" s="96" t="n">
        <f aca="false">BR12407-2.5</f>
        <v>-2.5</v>
      </c>
    </row>
    <row r="12408" customFormat="false" ht="12" hidden="false" customHeight="false" outlineLevel="0" collapsed="false">
      <c r="BS12408" s="96" t="n">
        <f aca="false">BR12408-2.5</f>
        <v>-2.5</v>
      </c>
    </row>
    <row r="12409" customFormat="false" ht="12" hidden="false" customHeight="false" outlineLevel="0" collapsed="false">
      <c r="BS12409" s="96" t="n">
        <f aca="false">BR12409-2.5</f>
        <v>-2.5</v>
      </c>
    </row>
    <row r="12410" customFormat="false" ht="12" hidden="false" customHeight="false" outlineLevel="0" collapsed="false">
      <c r="BS12410" s="96" t="n">
        <f aca="false">BR12410-2.5</f>
        <v>-2.5</v>
      </c>
    </row>
    <row r="12411" customFormat="false" ht="12" hidden="false" customHeight="false" outlineLevel="0" collapsed="false">
      <c r="BS12411" s="96" t="n">
        <f aca="false">BR12411-2.5</f>
        <v>-2.5</v>
      </c>
    </row>
    <row r="12412" customFormat="false" ht="12" hidden="false" customHeight="false" outlineLevel="0" collapsed="false">
      <c r="BS12412" s="96" t="n">
        <f aca="false">BR12412-2.5</f>
        <v>-2.5</v>
      </c>
    </row>
    <row r="12413" customFormat="false" ht="12" hidden="false" customHeight="false" outlineLevel="0" collapsed="false">
      <c r="BS12413" s="96" t="n">
        <f aca="false">BR12413-2.5</f>
        <v>-2.5</v>
      </c>
    </row>
    <row r="12414" customFormat="false" ht="12" hidden="false" customHeight="false" outlineLevel="0" collapsed="false">
      <c r="BS12414" s="96" t="n">
        <f aca="false">BR12414-2.5</f>
        <v>-2.5</v>
      </c>
    </row>
    <row r="12415" customFormat="false" ht="12" hidden="false" customHeight="false" outlineLevel="0" collapsed="false">
      <c r="BS12415" s="96" t="n">
        <f aca="false">BR12415-2.5</f>
        <v>-2.5</v>
      </c>
    </row>
    <row r="12416" customFormat="false" ht="12" hidden="false" customHeight="false" outlineLevel="0" collapsed="false">
      <c r="BS12416" s="96" t="n">
        <f aca="false">BR12416-2.5</f>
        <v>-2.5</v>
      </c>
    </row>
    <row r="12417" customFormat="false" ht="12" hidden="false" customHeight="false" outlineLevel="0" collapsed="false">
      <c r="BS12417" s="96" t="n">
        <f aca="false">BR12417-2.5</f>
        <v>-2.5</v>
      </c>
    </row>
    <row r="12418" customFormat="false" ht="12" hidden="false" customHeight="false" outlineLevel="0" collapsed="false">
      <c r="BS12418" s="96" t="n">
        <f aca="false">BR12418-2.5</f>
        <v>-2.5</v>
      </c>
    </row>
    <row r="12419" customFormat="false" ht="12" hidden="false" customHeight="false" outlineLevel="0" collapsed="false">
      <c r="BS12419" s="96" t="n">
        <f aca="false">BR12419-2.5</f>
        <v>-2.5</v>
      </c>
    </row>
    <row r="12420" customFormat="false" ht="12" hidden="false" customHeight="false" outlineLevel="0" collapsed="false">
      <c r="BS12420" s="96" t="n">
        <f aca="false">BR12420-2.5</f>
        <v>-2.5</v>
      </c>
    </row>
    <row r="12421" customFormat="false" ht="12" hidden="false" customHeight="false" outlineLevel="0" collapsed="false">
      <c r="BS12421" s="96" t="n">
        <f aca="false">BR12421-2.5</f>
        <v>-2.5</v>
      </c>
    </row>
    <row r="12422" customFormat="false" ht="12" hidden="false" customHeight="false" outlineLevel="0" collapsed="false">
      <c r="BS12422" s="96" t="n">
        <f aca="false">BR12422-2.5</f>
        <v>-2.5</v>
      </c>
    </row>
    <row r="12423" customFormat="false" ht="12" hidden="false" customHeight="false" outlineLevel="0" collapsed="false">
      <c r="BS12423" s="96" t="n">
        <f aca="false">BR12423-2.5</f>
        <v>-2.5</v>
      </c>
    </row>
    <row r="12424" customFormat="false" ht="12" hidden="false" customHeight="false" outlineLevel="0" collapsed="false">
      <c r="BS12424" s="96" t="n">
        <f aca="false">BR12424-2.5</f>
        <v>-2.5</v>
      </c>
    </row>
    <row r="12425" customFormat="false" ht="12" hidden="false" customHeight="false" outlineLevel="0" collapsed="false">
      <c r="BS12425" s="96" t="n">
        <f aca="false">BR12425-2.5</f>
        <v>-2.5</v>
      </c>
    </row>
    <row r="12426" customFormat="false" ht="12" hidden="false" customHeight="false" outlineLevel="0" collapsed="false">
      <c r="BS12426" s="96" t="n">
        <f aca="false">BR12426-2.5</f>
        <v>-2.5</v>
      </c>
    </row>
    <row r="12427" customFormat="false" ht="12" hidden="false" customHeight="false" outlineLevel="0" collapsed="false">
      <c r="BS12427" s="96" t="n">
        <f aca="false">BR12427-2.5</f>
        <v>-2.5</v>
      </c>
    </row>
    <row r="12428" customFormat="false" ht="12" hidden="false" customHeight="false" outlineLevel="0" collapsed="false">
      <c r="BS12428" s="96" t="n">
        <f aca="false">BR12428-2.5</f>
        <v>-2.5</v>
      </c>
    </row>
    <row r="12429" customFormat="false" ht="12" hidden="false" customHeight="false" outlineLevel="0" collapsed="false">
      <c r="BS12429" s="96" t="n">
        <f aca="false">BR12429-2.5</f>
        <v>-2.5</v>
      </c>
    </row>
    <row r="12430" customFormat="false" ht="12" hidden="false" customHeight="false" outlineLevel="0" collapsed="false">
      <c r="BS12430" s="96" t="n">
        <f aca="false">BR12430-2.5</f>
        <v>-2.5</v>
      </c>
    </row>
    <row r="12431" customFormat="false" ht="12" hidden="false" customHeight="false" outlineLevel="0" collapsed="false">
      <c r="BS12431" s="96" t="n">
        <f aca="false">BR12431-2.5</f>
        <v>-2.5</v>
      </c>
    </row>
    <row r="12432" customFormat="false" ht="12" hidden="false" customHeight="false" outlineLevel="0" collapsed="false">
      <c r="BS12432" s="96" t="n">
        <f aca="false">BR12432-2.5</f>
        <v>-2.5</v>
      </c>
    </row>
    <row r="12433" customFormat="false" ht="12" hidden="false" customHeight="false" outlineLevel="0" collapsed="false">
      <c r="BS12433" s="96" t="n">
        <f aca="false">BR12433-2.5</f>
        <v>-2.5</v>
      </c>
    </row>
    <row r="12434" customFormat="false" ht="12" hidden="false" customHeight="false" outlineLevel="0" collapsed="false">
      <c r="BS12434" s="96" t="n">
        <f aca="false">BR12434-2.5</f>
        <v>-2.5</v>
      </c>
    </row>
    <row r="12435" customFormat="false" ht="12" hidden="false" customHeight="false" outlineLevel="0" collapsed="false">
      <c r="BS12435" s="96" t="n">
        <f aca="false">BR12435-2.5</f>
        <v>-2.5</v>
      </c>
    </row>
    <row r="12436" customFormat="false" ht="12" hidden="false" customHeight="false" outlineLevel="0" collapsed="false">
      <c r="BS12436" s="96" t="n">
        <f aca="false">BR12436-2.5</f>
        <v>-2.5</v>
      </c>
    </row>
    <row r="12437" customFormat="false" ht="12" hidden="false" customHeight="false" outlineLevel="0" collapsed="false">
      <c r="BS12437" s="96" t="n">
        <f aca="false">BR12437-2.5</f>
        <v>-2.5</v>
      </c>
    </row>
    <row r="12438" customFormat="false" ht="12" hidden="false" customHeight="false" outlineLevel="0" collapsed="false">
      <c r="BS12438" s="96" t="n">
        <f aca="false">BR12438-2.5</f>
        <v>-2.5</v>
      </c>
    </row>
    <row r="12439" customFormat="false" ht="12" hidden="false" customHeight="false" outlineLevel="0" collapsed="false">
      <c r="BS12439" s="96" t="n">
        <f aca="false">BR12439-2.5</f>
        <v>-2.5</v>
      </c>
    </row>
    <row r="12440" customFormat="false" ht="12" hidden="false" customHeight="false" outlineLevel="0" collapsed="false">
      <c r="BS12440" s="96" t="n">
        <f aca="false">BR12440-2.5</f>
        <v>-2.5</v>
      </c>
    </row>
    <row r="12441" customFormat="false" ht="12" hidden="false" customHeight="false" outlineLevel="0" collapsed="false">
      <c r="BS12441" s="96" t="n">
        <f aca="false">BR12441-2.5</f>
        <v>-2.5</v>
      </c>
    </row>
    <row r="12442" customFormat="false" ht="12" hidden="false" customHeight="false" outlineLevel="0" collapsed="false">
      <c r="BS12442" s="96" t="n">
        <f aca="false">BR12442-2.5</f>
        <v>-2.5</v>
      </c>
    </row>
    <row r="12443" customFormat="false" ht="12" hidden="false" customHeight="false" outlineLevel="0" collapsed="false">
      <c r="BS12443" s="96" t="n">
        <f aca="false">BR12443-2.5</f>
        <v>-2.5</v>
      </c>
    </row>
    <row r="12444" customFormat="false" ht="12" hidden="false" customHeight="false" outlineLevel="0" collapsed="false">
      <c r="BS12444" s="96" t="n">
        <f aca="false">BR12444-2.5</f>
        <v>-2.5</v>
      </c>
    </row>
    <row r="12445" customFormat="false" ht="12" hidden="false" customHeight="false" outlineLevel="0" collapsed="false">
      <c r="BS12445" s="96" t="n">
        <f aca="false">BR12445-2.5</f>
        <v>-2.5</v>
      </c>
    </row>
    <row r="12446" customFormat="false" ht="12" hidden="false" customHeight="false" outlineLevel="0" collapsed="false">
      <c r="BS12446" s="96" t="n">
        <f aca="false">BR12446-2.5</f>
        <v>-2.5</v>
      </c>
    </row>
    <row r="12447" customFormat="false" ht="12" hidden="false" customHeight="false" outlineLevel="0" collapsed="false">
      <c r="BS12447" s="96" t="n">
        <f aca="false">BR12447-2.5</f>
        <v>-2.5</v>
      </c>
    </row>
    <row r="12448" customFormat="false" ht="12" hidden="false" customHeight="false" outlineLevel="0" collapsed="false">
      <c r="BS12448" s="96" t="n">
        <f aca="false">BR12448-2.5</f>
        <v>-2.5</v>
      </c>
    </row>
    <row r="12449" customFormat="false" ht="12" hidden="false" customHeight="false" outlineLevel="0" collapsed="false">
      <c r="BS12449" s="96" t="n">
        <f aca="false">BR12449-2.5</f>
        <v>-2.5</v>
      </c>
    </row>
    <row r="12450" customFormat="false" ht="12" hidden="false" customHeight="false" outlineLevel="0" collapsed="false">
      <c r="BS12450" s="96" t="n">
        <f aca="false">BR12450-2.5</f>
        <v>-2.5</v>
      </c>
    </row>
    <row r="12451" customFormat="false" ht="12" hidden="false" customHeight="false" outlineLevel="0" collapsed="false">
      <c r="BS12451" s="96" t="n">
        <f aca="false">BR12451-2.5</f>
        <v>-2.5</v>
      </c>
    </row>
    <row r="12452" customFormat="false" ht="12" hidden="false" customHeight="false" outlineLevel="0" collapsed="false">
      <c r="BS12452" s="96" t="n">
        <f aca="false">BR12452-2.5</f>
        <v>-2.5</v>
      </c>
    </row>
    <row r="12453" customFormat="false" ht="12" hidden="false" customHeight="false" outlineLevel="0" collapsed="false">
      <c r="BS12453" s="96" t="n">
        <f aca="false">BR12453-2.5</f>
        <v>-2.5</v>
      </c>
    </row>
    <row r="12454" customFormat="false" ht="12" hidden="false" customHeight="false" outlineLevel="0" collapsed="false">
      <c r="BS12454" s="96" t="n">
        <f aca="false">BR12454-2.5</f>
        <v>-2.5</v>
      </c>
    </row>
    <row r="12455" customFormat="false" ht="12" hidden="false" customHeight="false" outlineLevel="0" collapsed="false">
      <c r="BS12455" s="96" t="n">
        <f aca="false">BR12455-2.5</f>
        <v>-2.5</v>
      </c>
    </row>
    <row r="12456" customFormat="false" ht="12" hidden="false" customHeight="false" outlineLevel="0" collapsed="false">
      <c r="BS12456" s="96" t="n">
        <f aca="false">BR12456-2.5</f>
        <v>-2.5</v>
      </c>
    </row>
    <row r="12457" customFormat="false" ht="12" hidden="false" customHeight="false" outlineLevel="0" collapsed="false">
      <c r="BS12457" s="96" t="n">
        <f aca="false">BR12457-2.5</f>
        <v>-2.5</v>
      </c>
    </row>
    <row r="12458" customFormat="false" ht="12" hidden="false" customHeight="false" outlineLevel="0" collapsed="false">
      <c r="BS12458" s="96" t="n">
        <f aca="false">BR12458-2.5</f>
        <v>-2.5</v>
      </c>
    </row>
    <row r="12459" customFormat="false" ht="12" hidden="false" customHeight="false" outlineLevel="0" collapsed="false">
      <c r="BS12459" s="96" t="n">
        <f aca="false">BR12459-2.5</f>
        <v>-2.5</v>
      </c>
    </row>
    <row r="12460" customFormat="false" ht="12" hidden="false" customHeight="false" outlineLevel="0" collapsed="false">
      <c r="BS12460" s="96" t="n">
        <f aca="false">BR12460-2.5</f>
        <v>-2.5</v>
      </c>
    </row>
    <row r="12461" customFormat="false" ht="12" hidden="false" customHeight="false" outlineLevel="0" collapsed="false">
      <c r="BS12461" s="96" t="n">
        <f aca="false">BR12461-2.5</f>
        <v>-2.5</v>
      </c>
    </row>
    <row r="12462" customFormat="false" ht="12" hidden="false" customHeight="false" outlineLevel="0" collapsed="false">
      <c r="BS12462" s="96" t="n">
        <f aca="false">BR12462-2.5</f>
        <v>-2.5</v>
      </c>
    </row>
    <row r="12463" customFormat="false" ht="12" hidden="false" customHeight="false" outlineLevel="0" collapsed="false">
      <c r="BS12463" s="96" t="n">
        <f aca="false">BR12463-2.5</f>
        <v>-2.5</v>
      </c>
    </row>
    <row r="12464" customFormat="false" ht="12" hidden="false" customHeight="false" outlineLevel="0" collapsed="false">
      <c r="BS12464" s="96" t="n">
        <f aca="false">BR12464-2.5</f>
        <v>-2.5</v>
      </c>
    </row>
    <row r="12465" customFormat="false" ht="12" hidden="false" customHeight="false" outlineLevel="0" collapsed="false">
      <c r="BS12465" s="96" t="n">
        <f aca="false">BR12465-2.5</f>
        <v>-2.5</v>
      </c>
    </row>
    <row r="12466" customFormat="false" ht="12" hidden="false" customHeight="false" outlineLevel="0" collapsed="false">
      <c r="BS12466" s="96" t="n">
        <f aca="false">BR12466-2.5</f>
        <v>-2.5</v>
      </c>
    </row>
    <row r="12467" customFormat="false" ht="12" hidden="false" customHeight="false" outlineLevel="0" collapsed="false">
      <c r="BS12467" s="96" t="n">
        <f aca="false">BR12467-2.5</f>
        <v>-2.5</v>
      </c>
    </row>
    <row r="12468" customFormat="false" ht="12" hidden="false" customHeight="false" outlineLevel="0" collapsed="false">
      <c r="BS12468" s="96" t="n">
        <f aca="false">BR12468-2.5</f>
        <v>-2.5</v>
      </c>
    </row>
    <row r="12469" customFormat="false" ht="12" hidden="false" customHeight="false" outlineLevel="0" collapsed="false">
      <c r="BS12469" s="96" t="n">
        <f aca="false">BR12469-2.5</f>
        <v>-2.5</v>
      </c>
    </row>
    <row r="12470" customFormat="false" ht="12" hidden="false" customHeight="false" outlineLevel="0" collapsed="false">
      <c r="BS12470" s="96" t="n">
        <f aca="false">BR12470-2.5</f>
        <v>-2.5</v>
      </c>
    </row>
    <row r="12471" customFormat="false" ht="12" hidden="false" customHeight="false" outlineLevel="0" collapsed="false">
      <c r="BS12471" s="96" t="n">
        <f aca="false">BR12471-2.5</f>
        <v>-2.5</v>
      </c>
    </row>
    <row r="12472" customFormat="false" ht="12" hidden="false" customHeight="false" outlineLevel="0" collapsed="false">
      <c r="BS12472" s="96" t="n">
        <f aca="false">BR12472-2.5</f>
        <v>-2.5</v>
      </c>
    </row>
    <row r="12473" customFormat="false" ht="12" hidden="false" customHeight="false" outlineLevel="0" collapsed="false">
      <c r="BS12473" s="96" t="n">
        <f aca="false">BR12473-2.5</f>
        <v>-2.5</v>
      </c>
    </row>
    <row r="12474" customFormat="false" ht="12" hidden="false" customHeight="false" outlineLevel="0" collapsed="false">
      <c r="BS12474" s="96" t="n">
        <f aca="false">BR12474-2.5</f>
        <v>-2.5</v>
      </c>
    </row>
    <row r="12475" customFormat="false" ht="12" hidden="false" customHeight="false" outlineLevel="0" collapsed="false">
      <c r="BS12475" s="96" t="n">
        <f aca="false">BR12475-2.5</f>
        <v>-2.5</v>
      </c>
    </row>
    <row r="12476" customFormat="false" ht="12" hidden="false" customHeight="false" outlineLevel="0" collapsed="false">
      <c r="BS12476" s="96" t="n">
        <f aca="false">BR12476-2.5</f>
        <v>-2.5</v>
      </c>
    </row>
    <row r="12477" customFormat="false" ht="12" hidden="false" customHeight="false" outlineLevel="0" collapsed="false">
      <c r="BS12477" s="96" t="n">
        <f aca="false">BR12477-2.5</f>
        <v>-2.5</v>
      </c>
    </row>
    <row r="12478" customFormat="false" ht="12" hidden="false" customHeight="false" outlineLevel="0" collapsed="false">
      <c r="BS12478" s="96" t="n">
        <f aca="false">BR12478-2.5</f>
        <v>-2.5</v>
      </c>
    </row>
    <row r="12479" customFormat="false" ht="12" hidden="false" customHeight="false" outlineLevel="0" collapsed="false">
      <c r="BS12479" s="96" t="n">
        <f aca="false">BR12479-2.5</f>
        <v>-2.5</v>
      </c>
    </row>
    <row r="12480" customFormat="false" ht="12" hidden="false" customHeight="false" outlineLevel="0" collapsed="false">
      <c r="BS12480" s="96" t="n">
        <f aca="false">BR12480-2.5</f>
        <v>-2.5</v>
      </c>
    </row>
    <row r="12481" customFormat="false" ht="12" hidden="false" customHeight="false" outlineLevel="0" collapsed="false">
      <c r="BS12481" s="96" t="n">
        <f aca="false">BR12481-2.5</f>
        <v>-2.5</v>
      </c>
    </row>
    <row r="12482" customFormat="false" ht="12" hidden="false" customHeight="false" outlineLevel="0" collapsed="false">
      <c r="BS12482" s="96" t="n">
        <f aca="false">BR12482-2.5</f>
        <v>-2.5</v>
      </c>
    </row>
    <row r="12483" customFormat="false" ht="12" hidden="false" customHeight="false" outlineLevel="0" collapsed="false">
      <c r="BS12483" s="96" t="n">
        <f aca="false">BR12483-2.5</f>
        <v>-2.5</v>
      </c>
    </row>
    <row r="12484" customFormat="false" ht="12" hidden="false" customHeight="false" outlineLevel="0" collapsed="false">
      <c r="BS12484" s="96" t="n">
        <f aca="false">BR12484-2.5</f>
        <v>-2.5</v>
      </c>
    </row>
    <row r="12485" customFormat="false" ht="12" hidden="false" customHeight="false" outlineLevel="0" collapsed="false">
      <c r="BS12485" s="96" t="n">
        <f aca="false">BR12485-2.5</f>
        <v>-2.5</v>
      </c>
    </row>
    <row r="12486" customFormat="false" ht="12" hidden="false" customHeight="false" outlineLevel="0" collapsed="false">
      <c r="BS12486" s="96" t="n">
        <f aca="false">BR12486-2.5</f>
        <v>-2.5</v>
      </c>
    </row>
    <row r="12487" customFormat="false" ht="12" hidden="false" customHeight="false" outlineLevel="0" collapsed="false">
      <c r="BS12487" s="96" t="n">
        <f aca="false">BR12487-2.5</f>
        <v>-2.5</v>
      </c>
    </row>
    <row r="12488" customFormat="false" ht="12" hidden="false" customHeight="false" outlineLevel="0" collapsed="false">
      <c r="BS12488" s="96" t="n">
        <f aca="false">BR12488-2.5</f>
        <v>-2.5</v>
      </c>
    </row>
    <row r="12489" customFormat="false" ht="12" hidden="false" customHeight="false" outlineLevel="0" collapsed="false">
      <c r="BS12489" s="96" t="n">
        <f aca="false">BR12489-2.5</f>
        <v>-2.5</v>
      </c>
    </row>
    <row r="12490" customFormat="false" ht="12" hidden="false" customHeight="false" outlineLevel="0" collapsed="false">
      <c r="BS12490" s="96" t="n">
        <f aca="false">BR12490-2.5</f>
        <v>-2.5</v>
      </c>
    </row>
    <row r="12491" customFormat="false" ht="12" hidden="false" customHeight="false" outlineLevel="0" collapsed="false">
      <c r="BS12491" s="96" t="n">
        <f aca="false">BR12491-2.5</f>
        <v>-2.5</v>
      </c>
    </row>
    <row r="12492" customFormat="false" ht="12" hidden="false" customHeight="false" outlineLevel="0" collapsed="false">
      <c r="BS12492" s="96" t="n">
        <f aca="false">BR12492-2.5</f>
        <v>-2.5</v>
      </c>
    </row>
    <row r="12493" customFormat="false" ht="12" hidden="false" customHeight="false" outlineLevel="0" collapsed="false">
      <c r="BS12493" s="96" t="n">
        <f aca="false">BR12493-2.5</f>
        <v>-2.5</v>
      </c>
    </row>
    <row r="12494" customFormat="false" ht="12" hidden="false" customHeight="false" outlineLevel="0" collapsed="false">
      <c r="BS12494" s="96" t="n">
        <f aca="false">BR12494-2.5</f>
        <v>-2.5</v>
      </c>
    </row>
    <row r="12495" customFormat="false" ht="12" hidden="false" customHeight="false" outlineLevel="0" collapsed="false">
      <c r="BS12495" s="96" t="n">
        <f aca="false">BR12495-2.5</f>
        <v>-2.5</v>
      </c>
    </row>
    <row r="12496" customFormat="false" ht="12" hidden="false" customHeight="false" outlineLevel="0" collapsed="false">
      <c r="BS12496" s="96" t="n">
        <f aca="false">BR12496-2.5</f>
        <v>-2.5</v>
      </c>
    </row>
    <row r="12497" customFormat="false" ht="12" hidden="false" customHeight="false" outlineLevel="0" collapsed="false">
      <c r="BS12497" s="96" t="n">
        <f aca="false">BR12497-2.5</f>
        <v>-2.5</v>
      </c>
    </row>
    <row r="12498" customFormat="false" ht="12" hidden="false" customHeight="false" outlineLevel="0" collapsed="false">
      <c r="BS12498" s="96" t="n">
        <f aca="false">BR12498-2.5</f>
        <v>-2.5</v>
      </c>
    </row>
    <row r="12499" customFormat="false" ht="12" hidden="false" customHeight="false" outlineLevel="0" collapsed="false">
      <c r="BS12499" s="96" t="n">
        <f aca="false">BR12499-2.5</f>
        <v>-2.5</v>
      </c>
    </row>
    <row r="12500" customFormat="false" ht="12" hidden="false" customHeight="false" outlineLevel="0" collapsed="false">
      <c r="BS12500" s="96" t="n">
        <f aca="false">BR12500-2.5</f>
        <v>-2.5</v>
      </c>
    </row>
    <row r="12501" customFormat="false" ht="12" hidden="false" customHeight="false" outlineLevel="0" collapsed="false">
      <c r="BS12501" s="96" t="n">
        <f aca="false">BR12501-2.5</f>
        <v>-2.5</v>
      </c>
    </row>
    <row r="12502" customFormat="false" ht="12" hidden="false" customHeight="false" outlineLevel="0" collapsed="false">
      <c r="BS12502" s="96" t="n">
        <f aca="false">BR12502-2.5</f>
        <v>-2.5</v>
      </c>
    </row>
    <row r="12503" customFormat="false" ht="12" hidden="false" customHeight="false" outlineLevel="0" collapsed="false">
      <c r="BS12503" s="96" t="n">
        <f aca="false">BR12503-2.5</f>
        <v>-2.5</v>
      </c>
    </row>
    <row r="12504" customFormat="false" ht="12" hidden="false" customHeight="false" outlineLevel="0" collapsed="false">
      <c r="BS12504" s="96" t="n">
        <f aca="false">BR12504-2.5</f>
        <v>-2.5</v>
      </c>
    </row>
    <row r="12505" customFormat="false" ht="12" hidden="false" customHeight="false" outlineLevel="0" collapsed="false">
      <c r="BS12505" s="96" t="n">
        <f aca="false">BR12505-2.5</f>
        <v>-2.5</v>
      </c>
    </row>
    <row r="12506" customFormat="false" ht="12" hidden="false" customHeight="false" outlineLevel="0" collapsed="false">
      <c r="BS12506" s="96" t="n">
        <f aca="false">BR12506-2.5</f>
        <v>-2.5</v>
      </c>
    </row>
    <row r="12507" customFormat="false" ht="12" hidden="false" customHeight="false" outlineLevel="0" collapsed="false">
      <c r="BS12507" s="96" t="n">
        <f aca="false">BR12507-2.5</f>
        <v>-2.5</v>
      </c>
    </row>
    <row r="12508" customFormat="false" ht="12" hidden="false" customHeight="false" outlineLevel="0" collapsed="false">
      <c r="BS12508" s="96" t="n">
        <f aca="false">BR12508-2.5</f>
        <v>-2.5</v>
      </c>
    </row>
    <row r="12509" customFormat="false" ht="12" hidden="false" customHeight="false" outlineLevel="0" collapsed="false">
      <c r="BS12509" s="96" t="n">
        <f aca="false">BR12509-2.5</f>
        <v>-2.5</v>
      </c>
    </row>
    <row r="12510" customFormat="false" ht="12" hidden="false" customHeight="false" outlineLevel="0" collapsed="false">
      <c r="BS12510" s="96" t="n">
        <f aca="false">BR12510-2.5</f>
        <v>-2.5</v>
      </c>
    </row>
    <row r="12511" customFormat="false" ht="12" hidden="false" customHeight="false" outlineLevel="0" collapsed="false">
      <c r="BS12511" s="96" t="n">
        <f aca="false">BR12511-2.5</f>
        <v>-2.5</v>
      </c>
    </row>
    <row r="12512" customFormat="false" ht="12" hidden="false" customHeight="false" outlineLevel="0" collapsed="false">
      <c r="BS12512" s="96" t="n">
        <f aca="false">BR12512-2.5</f>
        <v>-2.5</v>
      </c>
    </row>
    <row r="12513" customFormat="false" ht="12" hidden="false" customHeight="false" outlineLevel="0" collapsed="false">
      <c r="BS12513" s="96" t="n">
        <f aca="false">BR12513-2.5</f>
        <v>-2.5</v>
      </c>
    </row>
    <row r="12514" customFormat="false" ht="12" hidden="false" customHeight="false" outlineLevel="0" collapsed="false">
      <c r="BS12514" s="96" t="n">
        <f aca="false">BR12514-2.5</f>
        <v>-2.5</v>
      </c>
    </row>
    <row r="12515" customFormat="false" ht="12" hidden="false" customHeight="false" outlineLevel="0" collapsed="false">
      <c r="BS12515" s="96" t="n">
        <f aca="false">BR12515-2.5</f>
        <v>-2.5</v>
      </c>
    </row>
    <row r="12516" customFormat="false" ht="12" hidden="false" customHeight="false" outlineLevel="0" collapsed="false">
      <c r="BS12516" s="96" t="n">
        <f aca="false">BR12516-2.5</f>
        <v>-2.5</v>
      </c>
    </row>
    <row r="12517" customFormat="false" ht="12" hidden="false" customHeight="false" outlineLevel="0" collapsed="false">
      <c r="BS12517" s="96" t="n">
        <f aca="false">BR12517-2.5</f>
        <v>-2.5</v>
      </c>
    </row>
    <row r="12518" customFormat="false" ht="12" hidden="false" customHeight="false" outlineLevel="0" collapsed="false">
      <c r="BS12518" s="96" t="n">
        <f aca="false">BR12518-2.5</f>
        <v>-2.5</v>
      </c>
    </row>
    <row r="12519" customFormat="false" ht="12" hidden="false" customHeight="false" outlineLevel="0" collapsed="false">
      <c r="BS12519" s="96" t="n">
        <f aca="false">BR12519-2.5</f>
        <v>-2.5</v>
      </c>
    </row>
    <row r="12520" customFormat="false" ht="12" hidden="false" customHeight="false" outlineLevel="0" collapsed="false">
      <c r="BS12520" s="96" t="n">
        <f aca="false">BR12520-2.5</f>
        <v>-2.5</v>
      </c>
    </row>
    <row r="12521" customFormat="false" ht="12" hidden="false" customHeight="false" outlineLevel="0" collapsed="false">
      <c r="BS12521" s="96" t="n">
        <f aca="false">BR12521-2.5</f>
        <v>-2.5</v>
      </c>
    </row>
    <row r="12522" customFormat="false" ht="12" hidden="false" customHeight="false" outlineLevel="0" collapsed="false">
      <c r="BS12522" s="96" t="n">
        <f aca="false">BR12522-2.5</f>
        <v>-2.5</v>
      </c>
    </row>
    <row r="12523" customFormat="false" ht="12" hidden="false" customHeight="false" outlineLevel="0" collapsed="false">
      <c r="BS12523" s="96" t="n">
        <f aca="false">BR12523-2.5</f>
        <v>-2.5</v>
      </c>
    </row>
    <row r="12524" customFormat="false" ht="12" hidden="false" customHeight="false" outlineLevel="0" collapsed="false">
      <c r="BS12524" s="96" t="n">
        <f aca="false">BR12524-2.5</f>
        <v>-2.5</v>
      </c>
    </row>
    <row r="12525" customFormat="false" ht="12" hidden="false" customHeight="false" outlineLevel="0" collapsed="false">
      <c r="BS12525" s="96" t="n">
        <f aca="false">BR12525-2.5</f>
        <v>-2.5</v>
      </c>
    </row>
    <row r="12526" customFormat="false" ht="12" hidden="false" customHeight="false" outlineLevel="0" collapsed="false">
      <c r="BS12526" s="96" t="n">
        <f aca="false">BR12526-2.5</f>
        <v>-2.5</v>
      </c>
    </row>
    <row r="12527" customFormat="false" ht="12" hidden="false" customHeight="false" outlineLevel="0" collapsed="false">
      <c r="BS12527" s="96" t="n">
        <f aca="false">BR12527-2.5</f>
        <v>-2.5</v>
      </c>
    </row>
    <row r="12528" customFormat="false" ht="12" hidden="false" customHeight="false" outlineLevel="0" collapsed="false">
      <c r="BS12528" s="96" t="n">
        <f aca="false">BR12528-2.5</f>
        <v>-2.5</v>
      </c>
    </row>
    <row r="12529" customFormat="false" ht="12" hidden="false" customHeight="false" outlineLevel="0" collapsed="false">
      <c r="BS12529" s="96" t="n">
        <f aca="false">BR12529-2.5</f>
        <v>-2.5</v>
      </c>
    </row>
    <row r="12530" customFormat="false" ht="12" hidden="false" customHeight="false" outlineLevel="0" collapsed="false">
      <c r="BS12530" s="96" t="n">
        <f aca="false">BR12530-2.5</f>
        <v>-2.5</v>
      </c>
    </row>
    <row r="12531" customFormat="false" ht="12" hidden="false" customHeight="false" outlineLevel="0" collapsed="false">
      <c r="BS12531" s="96" t="n">
        <f aca="false">BR12531-2.5</f>
        <v>-2.5</v>
      </c>
    </row>
    <row r="12532" customFormat="false" ht="12" hidden="false" customHeight="false" outlineLevel="0" collapsed="false">
      <c r="BS12532" s="96" t="n">
        <f aca="false">BR12532-2.5</f>
        <v>-2.5</v>
      </c>
    </row>
    <row r="12533" customFormat="false" ht="12" hidden="false" customHeight="false" outlineLevel="0" collapsed="false">
      <c r="BS12533" s="96" t="n">
        <f aca="false">BR12533-2.5</f>
        <v>-2.5</v>
      </c>
    </row>
    <row r="12534" customFormat="false" ht="12" hidden="false" customHeight="false" outlineLevel="0" collapsed="false">
      <c r="BS12534" s="96" t="n">
        <f aca="false">BR12534-2.5</f>
        <v>-2.5</v>
      </c>
    </row>
    <row r="12535" customFormat="false" ht="12" hidden="false" customHeight="false" outlineLevel="0" collapsed="false">
      <c r="BS12535" s="96" t="n">
        <f aca="false">BR12535-2.5</f>
        <v>-2.5</v>
      </c>
    </row>
    <row r="12536" customFormat="false" ht="12" hidden="false" customHeight="false" outlineLevel="0" collapsed="false">
      <c r="BS12536" s="96" t="n">
        <f aca="false">BR12536-2.5</f>
        <v>-2.5</v>
      </c>
    </row>
    <row r="12537" customFormat="false" ht="12" hidden="false" customHeight="false" outlineLevel="0" collapsed="false">
      <c r="BS12537" s="96" t="n">
        <f aca="false">BR12537-2.5</f>
        <v>-2.5</v>
      </c>
    </row>
    <row r="12538" customFormat="false" ht="12" hidden="false" customHeight="false" outlineLevel="0" collapsed="false">
      <c r="BS12538" s="96" t="n">
        <f aca="false">BR12538-2.5</f>
        <v>-2.5</v>
      </c>
    </row>
    <row r="12539" customFormat="false" ht="12" hidden="false" customHeight="false" outlineLevel="0" collapsed="false">
      <c r="BS12539" s="96" t="n">
        <f aca="false">BR12539-2.5</f>
        <v>-2.5</v>
      </c>
    </row>
    <row r="12540" customFormat="false" ht="12" hidden="false" customHeight="false" outlineLevel="0" collapsed="false">
      <c r="BS12540" s="96" t="n">
        <f aca="false">BR12540-2.5</f>
        <v>-2.5</v>
      </c>
    </row>
    <row r="12541" customFormat="false" ht="12" hidden="false" customHeight="false" outlineLevel="0" collapsed="false">
      <c r="BS12541" s="96" t="n">
        <f aca="false">BR12541-2.5</f>
        <v>-2.5</v>
      </c>
    </row>
    <row r="12542" customFormat="false" ht="12" hidden="false" customHeight="false" outlineLevel="0" collapsed="false">
      <c r="BS12542" s="96" t="n">
        <f aca="false">BR12542-2.5</f>
        <v>-2.5</v>
      </c>
    </row>
    <row r="12543" customFormat="false" ht="12" hidden="false" customHeight="false" outlineLevel="0" collapsed="false">
      <c r="BS12543" s="96" t="n">
        <f aca="false">BR12543-2.5</f>
        <v>-2.5</v>
      </c>
    </row>
    <row r="12544" customFormat="false" ht="12" hidden="false" customHeight="false" outlineLevel="0" collapsed="false">
      <c r="BS12544" s="96" t="n">
        <f aca="false">BR12544-2.5</f>
        <v>-2.5</v>
      </c>
    </row>
    <row r="12545" customFormat="false" ht="12" hidden="false" customHeight="false" outlineLevel="0" collapsed="false">
      <c r="BS12545" s="96" t="n">
        <f aca="false">BR12545-2.5</f>
        <v>-2.5</v>
      </c>
    </row>
    <row r="12546" customFormat="false" ht="12" hidden="false" customHeight="false" outlineLevel="0" collapsed="false">
      <c r="BS12546" s="96" t="n">
        <f aca="false">BR12546-2.5</f>
        <v>-2.5</v>
      </c>
    </row>
    <row r="12547" customFormat="false" ht="12" hidden="false" customHeight="false" outlineLevel="0" collapsed="false">
      <c r="BS12547" s="96" t="n">
        <f aca="false">BR12547-2.5</f>
        <v>-2.5</v>
      </c>
    </row>
    <row r="12548" customFormat="false" ht="12" hidden="false" customHeight="false" outlineLevel="0" collapsed="false">
      <c r="BS12548" s="96" t="n">
        <f aca="false">BR12548-2.5</f>
        <v>-2.5</v>
      </c>
    </row>
    <row r="12549" customFormat="false" ht="12" hidden="false" customHeight="false" outlineLevel="0" collapsed="false">
      <c r="BS12549" s="96" t="n">
        <f aca="false">BR12549-2.5</f>
        <v>-2.5</v>
      </c>
    </row>
    <row r="12550" customFormat="false" ht="12" hidden="false" customHeight="false" outlineLevel="0" collapsed="false">
      <c r="BS12550" s="96" t="n">
        <f aca="false">BR12550-2.5</f>
        <v>-2.5</v>
      </c>
    </row>
    <row r="12551" customFormat="false" ht="12" hidden="false" customHeight="false" outlineLevel="0" collapsed="false">
      <c r="BS12551" s="96" t="n">
        <f aca="false">BR12551-2.5</f>
        <v>-2.5</v>
      </c>
    </row>
    <row r="12552" customFormat="false" ht="12" hidden="false" customHeight="false" outlineLevel="0" collapsed="false">
      <c r="BS12552" s="96" t="n">
        <f aca="false">BR12552-2.5</f>
        <v>-2.5</v>
      </c>
    </row>
    <row r="12553" customFormat="false" ht="12" hidden="false" customHeight="false" outlineLevel="0" collapsed="false">
      <c r="BS12553" s="96" t="n">
        <f aca="false">BR12553-2.5</f>
        <v>-2.5</v>
      </c>
    </row>
    <row r="12554" customFormat="false" ht="12" hidden="false" customHeight="false" outlineLevel="0" collapsed="false">
      <c r="BS12554" s="96" t="n">
        <f aca="false">BR12554-2.5</f>
        <v>-2.5</v>
      </c>
    </row>
    <row r="12555" customFormat="false" ht="12" hidden="false" customHeight="false" outlineLevel="0" collapsed="false">
      <c r="BS12555" s="96" t="n">
        <f aca="false">BR12555-2.5</f>
        <v>-2.5</v>
      </c>
    </row>
    <row r="12556" customFormat="false" ht="12" hidden="false" customHeight="false" outlineLevel="0" collapsed="false">
      <c r="BS12556" s="96" t="n">
        <f aca="false">BR12556-2.5</f>
        <v>-2.5</v>
      </c>
    </row>
    <row r="12557" customFormat="false" ht="12" hidden="false" customHeight="false" outlineLevel="0" collapsed="false">
      <c r="BS12557" s="96" t="n">
        <f aca="false">BR12557-2.5</f>
        <v>-2.5</v>
      </c>
    </row>
    <row r="12558" customFormat="false" ht="12" hidden="false" customHeight="false" outlineLevel="0" collapsed="false">
      <c r="BS12558" s="96" t="n">
        <f aca="false">BR12558-2.5</f>
        <v>-2.5</v>
      </c>
    </row>
    <row r="12559" customFormat="false" ht="12" hidden="false" customHeight="false" outlineLevel="0" collapsed="false">
      <c r="BS12559" s="96" t="n">
        <f aca="false">BR12559-2.5</f>
        <v>-2.5</v>
      </c>
    </row>
    <row r="12560" customFormat="false" ht="12" hidden="false" customHeight="false" outlineLevel="0" collapsed="false">
      <c r="BS12560" s="96" t="n">
        <f aca="false">BR12560-2.5</f>
        <v>-2.5</v>
      </c>
    </row>
    <row r="12561" customFormat="false" ht="12" hidden="false" customHeight="false" outlineLevel="0" collapsed="false">
      <c r="BS12561" s="96" t="n">
        <f aca="false">BR12561-2.5</f>
        <v>-2.5</v>
      </c>
    </row>
    <row r="12562" customFormat="false" ht="12" hidden="false" customHeight="false" outlineLevel="0" collapsed="false">
      <c r="BS12562" s="96" t="n">
        <f aca="false">BR12562-2.5</f>
        <v>-2.5</v>
      </c>
    </row>
    <row r="12563" customFormat="false" ht="12" hidden="false" customHeight="false" outlineLevel="0" collapsed="false">
      <c r="BS12563" s="96" t="n">
        <f aca="false">BR12563-2.5</f>
        <v>-2.5</v>
      </c>
    </row>
    <row r="12564" customFormat="false" ht="12" hidden="false" customHeight="false" outlineLevel="0" collapsed="false">
      <c r="BS12564" s="96" t="n">
        <f aca="false">BR12564-2.5</f>
        <v>-2.5</v>
      </c>
    </row>
    <row r="12565" customFormat="false" ht="12" hidden="false" customHeight="false" outlineLevel="0" collapsed="false">
      <c r="BS12565" s="96" t="n">
        <f aca="false">BR12565-2.5</f>
        <v>-2.5</v>
      </c>
    </row>
    <row r="12566" customFormat="false" ht="12" hidden="false" customHeight="false" outlineLevel="0" collapsed="false">
      <c r="BS12566" s="96" t="n">
        <f aca="false">BR12566-2.5</f>
        <v>-2.5</v>
      </c>
    </row>
    <row r="12567" customFormat="false" ht="12" hidden="false" customHeight="false" outlineLevel="0" collapsed="false">
      <c r="BS12567" s="96" t="n">
        <f aca="false">BR12567-2.5</f>
        <v>-2.5</v>
      </c>
    </row>
    <row r="12568" customFormat="false" ht="12" hidden="false" customHeight="false" outlineLevel="0" collapsed="false">
      <c r="BS12568" s="96" t="n">
        <f aca="false">BR12568-2.5</f>
        <v>-2.5</v>
      </c>
    </row>
    <row r="12569" customFormat="false" ht="12" hidden="false" customHeight="false" outlineLevel="0" collapsed="false">
      <c r="BS12569" s="96" t="n">
        <f aca="false">BR12569-2.5</f>
        <v>-2.5</v>
      </c>
    </row>
    <row r="12570" customFormat="false" ht="12" hidden="false" customHeight="false" outlineLevel="0" collapsed="false">
      <c r="BS12570" s="96" t="n">
        <f aca="false">BR12570-2.5</f>
        <v>-2.5</v>
      </c>
    </row>
    <row r="12571" customFormat="false" ht="12" hidden="false" customHeight="false" outlineLevel="0" collapsed="false">
      <c r="BS12571" s="96" t="n">
        <f aca="false">BR12571-2.5</f>
        <v>-2.5</v>
      </c>
    </row>
    <row r="12572" customFormat="false" ht="12" hidden="false" customHeight="false" outlineLevel="0" collapsed="false">
      <c r="BS12572" s="96" t="n">
        <f aca="false">BR12572-2.5</f>
        <v>-2.5</v>
      </c>
    </row>
    <row r="12573" customFormat="false" ht="12" hidden="false" customHeight="false" outlineLevel="0" collapsed="false">
      <c r="BS12573" s="96" t="n">
        <f aca="false">BR12573-2.5</f>
        <v>-2.5</v>
      </c>
    </row>
    <row r="12574" customFormat="false" ht="12" hidden="false" customHeight="false" outlineLevel="0" collapsed="false">
      <c r="BS12574" s="96" t="n">
        <f aca="false">BR12574-2.5</f>
        <v>-2.5</v>
      </c>
    </row>
    <row r="12575" customFormat="false" ht="12" hidden="false" customHeight="false" outlineLevel="0" collapsed="false">
      <c r="BS12575" s="96" t="n">
        <f aca="false">BR12575-2.5</f>
        <v>-2.5</v>
      </c>
    </row>
    <row r="12576" customFormat="false" ht="12" hidden="false" customHeight="false" outlineLevel="0" collapsed="false">
      <c r="BS12576" s="96" t="n">
        <f aca="false">BR12576-2.5</f>
        <v>-2.5</v>
      </c>
    </row>
    <row r="12577" customFormat="false" ht="12" hidden="false" customHeight="false" outlineLevel="0" collapsed="false">
      <c r="BS12577" s="96" t="n">
        <f aca="false">BR12577-2.5</f>
        <v>-2.5</v>
      </c>
    </row>
    <row r="12578" customFormat="false" ht="12" hidden="false" customHeight="false" outlineLevel="0" collapsed="false">
      <c r="BS12578" s="96" t="n">
        <f aca="false">BR12578-2.5</f>
        <v>-2.5</v>
      </c>
    </row>
    <row r="12579" customFormat="false" ht="12" hidden="false" customHeight="false" outlineLevel="0" collapsed="false">
      <c r="BS12579" s="96" t="n">
        <f aca="false">BR12579-2.5</f>
        <v>-2.5</v>
      </c>
    </row>
    <row r="12580" customFormat="false" ht="12" hidden="false" customHeight="false" outlineLevel="0" collapsed="false">
      <c r="BS12580" s="96" t="n">
        <f aca="false">BR12580-2.5</f>
        <v>-2.5</v>
      </c>
    </row>
    <row r="12581" customFormat="false" ht="12" hidden="false" customHeight="false" outlineLevel="0" collapsed="false">
      <c r="BS12581" s="96" t="n">
        <f aca="false">BR12581-2.5</f>
        <v>-2.5</v>
      </c>
    </row>
    <row r="12582" customFormat="false" ht="12" hidden="false" customHeight="false" outlineLevel="0" collapsed="false">
      <c r="BS12582" s="96" t="n">
        <f aca="false">BR12582-2.5</f>
        <v>-2.5</v>
      </c>
    </row>
    <row r="12583" customFormat="false" ht="12" hidden="false" customHeight="false" outlineLevel="0" collapsed="false">
      <c r="BS12583" s="96" t="n">
        <f aca="false">BR12583-2.5</f>
        <v>-2.5</v>
      </c>
    </row>
    <row r="12584" customFormat="false" ht="12" hidden="false" customHeight="false" outlineLevel="0" collapsed="false">
      <c r="BS12584" s="96" t="n">
        <f aca="false">BR12584-2.5</f>
        <v>-2.5</v>
      </c>
    </row>
    <row r="12585" customFormat="false" ht="12" hidden="false" customHeight="false" outlineLevel="0" collapsed="false">
      <c r="BS12585" s="96" t="n">
        <f aca="false">BR12585-2.5</f>
        <v>-2.5</v>
      </c>
    </row>
    <row r="12586" customFormat="false" ht="12" hidden="false" customHeight="false" outlineLevel="0" collapsed="false">
      <c r="BS12586" s="96" t="n">
        <f aca="false">BR12586-2.5</f>
        <v>-2.5</v>
      </c>
    </row>
    <row r="12587" customFormat="false" ht="12" hidden="false" customHeight="false" outlineLevel="0" collapsed="false">
      <c r="BS12587" s="96" t="n">
        <f aca="false">BR12587-2.5</f>
        <v>-2.5</v>
      </c>
    </row>
    <row r="12588" customFormat="false" ht="12" hidden="false" customHeight="false" outlineLevel="0" collapsed="false">
      <c r="BS12588" s="96" t="n">
        <f aca="false">BR12588-2.5</f>
        <v>-2.5</v>
      </c>
    </row>
    <row r="12589" customFormat="false" ht="12" hidden="false" customHeight="false" outlineLevel="0" collapsed="false">
      <c r="BS12589" s="96" t="n">
        <f aca="false">BR12589-2.5</f>
        <v>-2.5</v>
      </c>
    </row>
    <row r="12590" customFormat="false" ht="12" hidden="false" customHeight="false" outlineLevel="0" collapsed="false">
      <c r="BS12590" s="96" t="n">
        <f aca="false">BR12590-2.5</f>
        <v>-2.5</v>
      </c>
    </row>
    <row r="12591" customFormat="false" ht="12" hidden="false" customHeight="false" outlineLevel="0" collapsed="false">
      <c r="BS12591" s="96" t="n">
        <f aca="false">BR12591-2.5</f>
        <v>-2.5</v>
      </c>
    </row>
    <row r="12592" customFormat="false" ht="12" hidden="false" customHeight="false" outlineLevel="0" collapsed="false">
      <c r="BS12592" s="96" t="n">
        <f aca="false">BR12592-2.5</f>
        <v>-2.5</v>
      </c>
    </row>
    <row r="12593" customFormat="false" ht="12" hidden="false" customHeight="false" outlineLevel="0" collapsed="false">
      <c r="BS12593" s="96" t="n">
        <f aca="false">BR12593-2.5</f>
        <v>-2.5</v>
      </c>
    </row>
    <row r="12594" customFormat="false" ht="12" hidden="false" customHeight="false" outlineLevel="0" collapsed="false">
      <c r="BS12594" s="96" t="n">
        <f aca="false">BR12594-2.5</f>
        <v>-2.5</v>
      </c>
    </row>
    <row r="12595" customFormat="false" ht="12" hidden="false" customHeight="false" outlineLevel="0" collapsed="false">
      <c r="BS12595" s="96" t="n">
        <f aca="false">BR12595-2.5</f>
        <v>-2.5</v>
      </c>
    </row>
    <row r="12596" customFormat="false" ht="12" hidden="false" customHeight="false" outlineLevel="0" collapsed="false">
      <c r="BS12596" s="96" t="n">
        <f aca="false">BR12596-2.5</f>
        <v>-2.5</v>
      </c>
    </row>
    <row r="12597" customFormat="false" ht="12" hidden="false" customHeight="false" outlineLevel="0" collapsed="false">
      <c r="BS12597" s="96" t="n">
        <f aca="false">BR12597-2.5</f>
        <v>-2.5</v>
      </c>
    </row>
    <row r="12598" customFormat="false" ht="12" hidden="false" customHeight="false" outlineLevel="0" collapsed="false">
      <c r="BS12598" s="96" t="n">
        <f aca="false">BR12598-2.5</f>
        <v>-2.5</v>
      </c>
    </row>
    <row r="12599" customFormat="false" ht="12" hidden="false" customHeight="false" outlineLevel="0" collapsed="false">
      <c r="BS12599" s="96" t="n">
        <f aca="false">BR12599-2.5</f>
        <v>-2.5</v>
      </c>
    </row>
    <row r="12600" customFormat="false" ht="12" hidden="false" customHeight="false" outlineLevel="0" collapsed="false">
      <c r="BS12600" s="96" t="n">
        <f aca="false">BR12600-2.5</f>
        <v>-2.5</v>
      </c>
    </row>
    <row r="12601" customFormat="false" ht="12" hidden="false" customHeight="false" outlineLevel="0" collapsed="false">
      <c r="BS12601" s="96" t="n">
        <f aca="false">BR12601-2.5</f>
        <v>-2.5</v>
      </c>
    </row>
    <row r="12602" customFormat="false" ht="12" hidden="false" customHeight="false" outlineLevel="0" collapsed="false">
      <c r="BS12602" s="96" t="n">
        <f aca="false">BR12602-2.5</f>
        <v>-2.5</v>
      </c>
    </row>
    <row r="12603" customFormat="false" ht="12" hidden="false" customHeight="false" outlineLevel="0" collapsed="false">
      <c r="BS12603" s="96" t="n">
        <f aca="false">BR12603-2.5</f>
        <v>-2.5</v>
      </c>
    </row>
    <row r="12604" customFormat="false" ht="12" hidden="false" customHeight="false" outlineLevel="0" collapsed="false">
      <c r="BS12604" s="96" t="n">
        <f aca="false">BR12604-2.5</f>
        <v>-2.5</v>
      </c>
    </row>
    <row r="12605" customFormat="false" ht="12" hidden="false" customHeight="false" outlineLevel="0" collapsed="false">
      <c r="BS12605" s="96" t="n">
        <f aca="false">BR12605-2.5</f>
        <v>-2.5</v>
      </c>
    </row>
    <row r="12606" customFormat="false" ht="12" hidden="false" customHeight="false" outlineLevel="0" collapsed="false">
      <c r="BS12606" s="96" t="n">
        <f aca="false">BR12606-2.5</f>
        <v>-2.5</v>
      </c>
    </row>
    <row r="12607" customFormat="false" ht="12" hidden="false" customHeight="false" outlineLevel="0" collapsed="false">
      <c r="BS12607" s="96" t="n">
        <f aca="false">BR12607-2.5</f>
        <v>-2.5</v>
      </c>
    </row>
    <row r="12608" customFormat="false" ht="12" hidden="false" customHeight="false" outlineLevel="0" collapsed="false">
      <c r="BS12608" s="96" t="n">
        <f aca="false">BR12608-2.5</f>
        <v>-2.5</v>
      </c>
    </row>
    <row r="12609" customFormat="false" ht="12" hidden="false" customHeight="false" outlineLevel="0" collapsed="false">
      <c r="BS12609" s="96" t="n">
        <f aca="false">BR12609-2.5</f>
        <v>-2.5</v>
      </c>
    </row>
    <row r="12610" customFormat="false" ht="12" hidden="false" customHeight="false" outlineLevel="0" collapsed="false">
      <c r="BS12610" s="96" t="n">
        <f aca="false">BR12610-2.5</f>
        <v>-2.5</v>
      </c>
    </row>
    <row r="12611" customFormat="false" ht="12" hidden="false" customHeight="false" outlineLevel="0" collapsed="false">
      <c r="BS12611" s="96" t="n">
        <f aca="false">BR12611-2.5</f>
        <v>-2.5</v>
      </c>
    </row>
    <row r="12612" customFormat="false" ht="12" hidden="false" customHeight="false" outlineLevel="0" collapsed="false">
      <c r="BS12612" s="96" t="n">
        <f aca="false">BR12612-2.5</f>
        <v>-2.5</v>
      </c>
    </row>
    <row r="12613" customFormat="false" ht="12" hidden="false" customHeight="false" outlineLevel="0" collapsed="false">
      <c r="BS12613" s="96" t="n">
        <f aca="false">BR12613-2.5</f>
        <v>-2.5</v>
      </c>
    </row>
    <row r="12614" customFormat="false" ht="12" hidden="false" customHeight="false" outlineLevel="0" collapsed="false">
      <c r="BS12614" s="96" t="n">
        <f aca="false">BR12614-2.5</f>
        <v>-2.5</v>
      </c>
    </row>
    <row r="12615" customFormat="false" ht="12" hidden="false" customHeight="false" outlineLevel="0" collapsed="false">
      <c r="BS12615" s="96" t="n">
        <f aca="false">BR12615-2.5</f>
        <v>-2.5</v>
      </c>
    </row>
    <row r="12616" customFormat="false" ht="12" hidden="false" customHeight="false" outlineLevel="0" collapsed="false">
      <c r="BS12616" s="96" t="n">
        <f aca="false">BR12616-2.5</f>
        <v>-2.5</v>
      </c>
    </row>
    <row r="12617" customFormat="false" ht="12" hidden="false" customHeight="false" outlineLevel="0" collapsed="false">
      <c r="BS12617" s="96" t="n">
        <f aca="false">BR12617-2.5</f>
        <v>-2.5</v>
      </c>
    </row>
    <row r="12618" customFormat="false" ht="12" hidden="false" customHeight="false" outlineLevel="0" collapsed="false">
      <c r="BS12618" s="96" t="n">
        <f aca="false">BR12618-2.5</f>
        <v>-2.5</v>
      </c>
    </row>
    <row r="12619" customFormat="false" ht="12" hidden="false" customHeight="false" outlineLevel="0" collapsed="false">
      <c r="BS12619" s="96" t="n">
        <f aca="false">BR12619-2.5</f>
        <v>-2.5</v>
      </c>
    </row>
    <row r="12620" customFormat="false" ht="12" hidden="false" customHeight="false" outlineLevel="0" collapsed="false">
      <c r="BS12620" s="96" t="n">
        <f aca="false">BR12620-2.5</f>
        <v>-2.5</v>
      </c>
    </row>
    <row r="12621" customFormat="false" ht="12" hidden="false" customHeight="false" outlineLevel="0" collapsed="false">
      <c r="BS12621" s="96" t="n">
        <f aca="false">BR12621-2.5</f>
        <v>-2.5</v>
      </c>
    </row>
    <row r="12622" customFormat="false" ht="12" hidden="false" customHeight="false" outlineLevel="0" collapsed="false">
      <c r="BS12622" s="96" t="n">
        <f aca="false">BR12622-2.5</f>
        <v>-2.5</v>
      </c>
    </row>
    <row r="12623" customFormat="false" ht="12" hidden="false" customHeight="false" outlineLevel="0" collapsed="false">
      <c r="BS12623" s="96" t="n">
        <f aca="false">BR12623-2.5</f>
        <v>-2.5</v>
      </c>
    </row>
    <row r="12624" customFormat="false" ht="12" hidden="false" customHeight="false" outlineLevel="0" collapsed="false">
      <c r="BS12624" s="96" t="n">
        <f aca="false">BR12624-2.5</f>
        <v>-2.5</v>
      </c>
    </row>
    <row r="12625" customFormat="false" ht="12" hidden="false" customHeight="false" outlineLevel="0" collapsed="false">
      <c r="BS12625" s="96" t="n">
        <f aca="false">BR12625-2.5</f>
        <v>-2.5</v>
      </c>
    </row>
    <row r="12626" customFormat="false" ht="12" hidden="false" customHeight="false" outlineLevel="0" collapsed="false">
      <c r="BS12626" s="96" t="n">
        <f aca="false">BR12626-2.5</f>
        <v>-2.5</v>
      </c>
    </row>
    <row r="12627" customFormat="false" ht="12" hidden="false" customHeight="false" outlineLevel="0" collapsed="false">
      <c r="BS12627" s="96" t="n">
        <f aca="false">BR12627-2.5</f>
        <v>-2.5</v>
      </c>
    </row>
    <row r="12628" customFormat="false" ht="12" hidden="false" customHeight="false" outlineLevel="0" collapsed="false">
      <c r="BS12628" s="96" t="n">
        <f aca="false">BR12628-2.5</f>
        <v>-2.5</v>
      </c>
    </row>
    <row r="12629" customFormat="false" ht="12" hidden="false" customHeight="false" outlineLevel="0" collapsed="false">
      <c r="BS12629" s="96" t="n">
        <f aca="false">BR12629-2.5</f>
        <v>-2.5</v>
      </c>
    </row>
    <row r="12630" customFormat="false" ht="12" hidden="false" customHeight="false" outlineLevel="0" collapsed="false">
      <c r="BS12630" s="96" t="n">
        <f aca="false">BR12630-2.5</f>
        <v>-2.5</v>
      </c>
    </row>
    <row r="12631" customFormat="false" ht="12" hidden="false" customHeight="false" outlineLevel="0" collapsed="false">
      <c r="BS12631" s="96" t="n">
        <f aca="false">BR12631-2.5</f>
        <v>-2.5</v>
      </c>
    </row>
    <row r="12632" customFormat="false" ht="12" hidden="false" customHeight="false" outlineLevel="0" collapsed="false">
      <c r="BS12632" s="96" t="n">
        <f aca="false">BR12632-2.5</f>
        <v>-2.5</v>
      </c>
    </row>
    <row r="12633" customFormat="false" ht="12" hidden="false" customHeight="false" outlineLevel="0" collapsed="false">
      <c r="BS12633" s="96" t="n">
        <f aca="false">BR12633-2.5</f>
        <v>-2.5</v>
      </c>
    </row>
    <row r="12634" customFormat="false" ht="12" hidden="false" customHeight="false" outlineLevel="0" collapsed="false">
      <c r="BS12634" s="96" t="n">
        <f aca="false">BR12634-2.5</f>
        <v>-2.5</v>
      </c>
    </row>
    <row r="12635" customFormat="false" ht="12" hidden="false" customHeight="false" outlineLevel="0" collapsed="false">
      <c r="BS12635" s="96" t="n">
        <f aca="false">BR12635-2.5</f>
        <v>-2.5</v>
      </c>
    </row>
    <row r="12636" customFormat="false" ht="12" hidden="false" customHeight="false" outlineLevel="0" collapsed="false">
      <c r="BS12636" s="96" t="n">
        <f aca="false">BR12636-2.5</f>
        <v>-2.5</v>
      </c>
    </row>
    <row r="12637" customFormat="false" ht="12" hidden="false" customHeight="false" outlineLevel="0" collapsed="false">
      <c r="BS12637" s="96" t="n">
        <f aca="false">BR12637-2.5</f>
        <v>-2.5</v>
      </c>
    </row>
    <row r="12638" customFormat="false" ht="12" hidden="false" customHeight="false" outlineLevel="0" collapsed="false">
      <c r="BS12638" s="96" t="n">
        <f aca="false">BR12638-2.5</f>
        <v>-2.5</v>
      </c>
    </row>
    <row r="12639" customFormat="false" ht="12" hidden="false" customHeight="false" outlineLevel="0" collapsed="false">
      <c r="BS12639" s="96" t="n">
        <f aca="false">BR12639-2.5</f>
        <v>-2.5</v>
      </c>
    </row>
    <row r="12640" customFormat="false" ht="12" hidden="false" customHeight="false" outlineLevel="0" collapsed="false">
      <c r="BS12640" s="96" t="n">
        <f aca="false">BR12640-2.5</f>
        <v>-2.5</v>
      </c>
    </row>
    <row r="12641" customFormat="false" ht="12" hidden="false" customHeight="false" outlineLevel="0" collapsed="false">
      <c r="BS12641" s="96" t="n">
        <f aca="false">BR12641-2.5</f>
        <v>-2.5</v>
      </c>
    </row>
    <row r="12642" customFormat="false" ht="12" hidden="false" customHeight="false" outlineLevel="0" collapsed="false">
      <c r="BS12642" s="96" t="n">
        <f aca="false">BR12642-2.5</f>
        <v>-2.5</v>
      </c>
    </row>
    <row r="12643" customFormat="false" ht="12" hidden="false" customHeight="false" outlineLevel="0" collapsed="false">
      <c r="BS12643" s="96" t="n">
        <f aca="false">BR12643-2.5</f>
        <v>-2.5</v>
      </c>
    </row>
    <row r="12644" customFormat="false" ht="12" hidden="false" customHeight="false" outlineLevel="0" collapsed="false">
      <c r="BS12644" s="96" t="n">
        <f aca="false">BR12644-2.5</f>
        <v>-2.5</v>
      </c>
    </row>
    <row r="12645" customFormat="false" ht="12" hidden="false" customHeight="false" outlineLevel="0" collapsed="false">
      <c r="BS12645" s="96" t="n">
        <f aca="false">BR12645-2.5</f>
        <v>-2.5</v>
      </c>
    </row>
    <row r="12646" customFormat="false" ht="12" hidden="false" customHeight="false" outlineLevel="0" collapsed="false">
      <c r="BS12646" s="96" t="n">
        <f aca="false">BR12646-2.5</f>
        <v>-2.5</v>
      </c>
    </row>
    <row r="12647" customFormat="false" ht="12" hidden="false" customHeight="false" outlineLevel="0" collapsed="false">
      <c r="BS12647" s="96" t="n">
        <f aca="false">BR12647-2.5</f>
        <v>-2.5</v>
      </c>
    </row>
    <row r="12648" customFormat="false" ht="12" hidden="false" customHeight="false" outlineLevel="0" collapsed="false">
      <c r="BS12648" s="96" t="n">
        <f aca="false">BR12648-2.5</f>
        <v>-2.5</v>
      </c>
    </row>
    <row r="12649" customFormat="false" ht="12" hidden="false" customHeight="false" outlineLevel="0" collapsed="false">
      <c r="BS12649" s="96" t="n">
        <f aca="false">BR12649-2.5</f>
        <v>-2.5</v>
      </c>
    </row>
    <row r="12650" customFormat="false" ht="12" hidden="false" customHeight="false" outlineLevel="0" collapsed="false">
      <c r="BS12650" s="96" t="n">
        <f aca="false">BR12650-2.5</f>
        <v>-2.5</v>
      </c>
    </row>
    <row r="12651" customFormat="false" ht="12" hidden="false" customHeight="false" outlineLevel="0" collapsed="false">
      <c r="BS12651" s="96" t="n">
        <f aca="false">BR12651-2.5</f>
        <v>-2.5</v>
      </c>
    </row>
    <row r="12652" customFormat="false" ht="12" hidden="false" customHeight="false" outlineLevel="0" collapsed="false">
      <c r="BS12652" s="96" t="n">
        <f aca="false">BR12652-2.5</f>
        <v>-2.5</v>
      </c>
    </row>
    <row r="12653" customFormat="false" ht="12" hidden="false" customHeight="false" outlineLevel="0" collapsed="false">
      <c r="BS12653" s="96" t="n">
        <f aca="false">BR12653-2.5</f>
        <v>-2.5</v>
      </c>
    </row>
    <row r="12654" customFormat="false" ht="12" hidden="false" customHeight="false" outlineLevel="0" collapsed="false">
      <c r="BS12654" s="96" t="n">
        <f aca="false">BR12654-2.5</f>
        <v>-2.5</v>
      </c>
    </row>
    <row r="12655" customFormat="false" ht="12" hidden="false" customHeight="false" outlineLevel="0" collapsed="false">
      <c r="BS12655" s="96" t="n">
        <f aca="false">BR12655-2.5</f>
        <v>-2.5</v>
      </c>
    </row>
    <row r="12656" customFormat="false" ht="12" hidden="false" customHeight="false" outlineLevel="0" collapsed="false">
      <c r="BS12656" s="96" t="n">
        <f aca="false">BR12656-2.5</f>
        <v>-2.5</v>
      </c>
    </row>
    <row r="12657" customFormat="false" ht="12" hidden="false" customHeight="false" outlineLevel="0" collapsed="false">
      <c r="BS12657" s="96" t="n">
        <f aca="false">BR12657-2.5</f>
        <v>-2.5</v>
      </c>
    </row>
    <row r="12658" customFormat="false" ht="12" hidden="false" customHeight="false" outlineLevel="0" collapsed="false">
      <c r="BS12658" s="96" t="n">
        <f aca="false">BR12658-2.5</f>
        <v>-2.5</v>
      </c>
    </row>
    <row r="12659" customFormat="false" ht="12" hidden="false" customHeight="false" outlineLevel="0" collapsed="false">
      <c r="BS12659" s="96" t="n">
        <f aca="false">BR12659-2.5</f>
        <v>-2.5</v>
      </c>
    </row>
    <row r="12660" customFormat="false" ht="12" hidden="false" customHeight="false" outlineLevel="0" collapsed="false">
      <c r="BS12660" s="96" t="n">
        <f aca="false">BR12660-2.5</f>
        <v>-2.5</v>
      </c>
    </row>
    <row r="12661" customFormat="false" ht="12" hidden="false" customHeight="false" outlineLevel="0" collapsed="false">
      <c r="BS12661" s="96" t="n">
        <f aca="false">BR12661-2.5</f>
        <v>-2.5</v>
      </c>
    </row>
    <row r="12662" customFormat="false" ht="12" hidden="false" customHeight="false" outlineLevel="0" collapsed="false">
      <c r="BS12662" s="96" t="n">
        <f aca="false">BR12662-2.5</f>
        <v>-2.5</v>
      </c>
    </row>
    <row r="12663" customFormat="false" ht="12" hidden="false" customHeight="false" outlineLevel="0" collapsed="false">
      <c r="BS12663" s="96" t="n">
        <f aca="false">BR12663-2.5</f>
        <v>-2.5</v>
      </c>
    </row>
    <row r="12664" customFormat="false" ht="12" hidden="false" customHeight="false" outlineLevel="0" collapsed="false">
      <c r="BS12664" s="96" t="n">
        <f aca="false">BR12664-2.5</f>
        <v>-2.5</v>
      </c>
    </row>
    <row r="12665" customFormat="false" ht="12" hidden="false" customHeight="false" outlineLevel="0" collapsed="false">
      <c r="BS12665" s="96" t="n">
        <f aca="false">BR12665-2.5</f>
        <v>-2.5</v>
      </c>
    </row>
    <row r="12666" customFormat="false" ht="12" hidden="false" customHeight="false" outlineLevel="0" collapsed="false">
      <c r="BS12666" s="96" t="n">
        <f aca="false">BR12666-2.5</f>
        <v>-2.5</v>
      </c>
    </row>
    <row r="12667" customFormat="false" ht="12" hidden="false" customHeight="false" outlineLevel="0" collapsed="false">
      <c r="BS12667" s="96" t="n">
        <f aca="false">BR12667-2.5</f>
        <v>-2.5</v>
      </c>
    </row>
    <row r="12668" customFormat="false" ht="12" hidden="false" customHeight="false" outlineLevel="0" collapsed="false">
      <c r="BS12668" s="96" t="n">
        <f aca="false">BR12668-2.5</f>
        <v>-2.5</v>
      </c>
    </row>
    <row r="12669" customFormat="false" ht="12" hidden="false" customHeight="false" outlineLevel="0" collapsed="false">
      <c r="BS12669" s="96" t="n">
        <f aca="false">BR12669-2.5</f>
        <v>-2.5</v>
      </c>
    </row>
    <row r="12670" customFormat="false" ht="12" hidden="false" customHeight="false" outlineLevel="0" collapsed="false">
      <c r="BS12670" s="96" t="n">
        <f aca="false">BR12670-2.5</f>
        <v>-2.5</v>
      </c>
    </row>
    <row r="12671" customFormat="false" ht="12" hidden="false" customHeight="false" outlineLevel="0" collapsed="false">
      <c r="BS12671" s="96" t="n">
        <f aca="false">BR12671-2.5</f>
        <v>-2.5</v>
      </c>
    </row>
    <row r="12672" customFormat="false" ht="12" hidden="false" customHeight="false" outlineLevel="0" collapsed="false">
      <c r="BS12672" s="96" t="n">
        <f aca="false">BR12672-2.5</f>
        <v>-2.5</v>
      </c>
    </row>
    <row r="12673" customFormat="false" ht="12" hidden="false" customHeight="false" outlineLevel="0" collapsed="false">
      <c r="BS12673" s="96" t="n">
        <f aca="false">BR12673-2.5</f>
        <v>-2.5</v>
      </c>
    </row>
    <row r="12674" customFormat="false" ht="12" hidden="false" customHeight="false" outlineLevel="0" collapsed="false">
      <c r="BS12674" s="96" t="n">
        <f aca="false">BR12674-2.5</f>
        <v>-2.5</v>
      </c>
    </row>
    <row r="12675" customFormat="false" ht="12" hidden="false" customHeight="false" outlineLevel="0" collapsed="false">
      <c r="BS12675" s="96" t="n">
        <f aca="false">BR12675-2.5</f>
        <v>-2.5</v>
      </c>
    </row>
    <row r="12676" customFormat="false" ht="12" hidden="false" customHeight="false" outlineLevel="0" collapsed="false">
      <c r="BS12676" s="96" t="n">
        <f aca="false">BR12676-2.5</f>
        <v>-2.5</v>
      </c>
    </row>
    <row r="12677" customFormat="false" ht="12" hidden="false" customHeight="false" outlineLevel="0" collapsed="false">
      <c r="BS12677" s="96" t="n">
        <f aca="false">BR12677-2.5</f>
        <v>-2.5</v>
      </c>
    </row>
    <row r="12678" customFormat="false" ht="12" hidden="false" customHeight="false" outlineLevel="0" collapsed="false">
      <c r="BS12678" s="96" t="n">
        <f aca="false">BR12678-2.5</f>
        <v>-2.5</v>
      </c>
    </row>
    <row r="12679" customFormat="false" ht="12" hidden="false" customHeight="false" outlineLevel="0" collapsed="false">
      <c r="BS12679" s="96" t="n">
        <f aca="false">BR12679-2.5</f>
        <v>-2.5</v>
      </c>
    </row>
    <row r="12680" customFormat="false" ht="12" hidden="false" customHeight="false" outlineLevel="0" collapsed="false">
      <c r="BS12680" s="96" t="n">
        <f aca="false">BR12680-2.5</f>
        <v>-2.5</v>
      </c>
    </row>
    <row r="12681" customFormat="false" ht="12" hidden="false" customHeight="false" outlineLevel="0" collapsed="false">
      <c r="BS12681" s="96" t="n">
        <f aca="false">BR12681-2.5</f>
        <v>-2.5</v>
      </c>
    </row>
    <row r="12682" customFormat="false" ht="12" hidden="false" customHeight="false" outlineLevel="0" collapsed="false">
      <c r="BS12682" s="96" t="n">
        <f aca="false">BR12682-2.5</f>
        <v>-2.5</v>
      </c>
    </row>
    <row r="12683" customFormat="false" ht="12" hidden="false" customHeight="false" outlineLevel="0" collapsed="false">
      <c r="BS12683" s="96" t="n">
        <f aca="false">BR12683-2.5</f>
        <v>-2.5</v>
      </c>
    </row>
    <row r="12684" customFormat="false" ht="12" hidden="false" customHeight="false" outlineLevel="0" collapsed="false">
      <c r="BS12684" s="96" t="n">
        <f aca="false">BR12684-2.5</f>
        <v>-2.5</v>
      </c>
    </row>
    <row r="12685" customFormat="false" ht="12" hidden="false" customHeight="false" outlineLevel="0" collapsed="false">
      <c r="BS12685" s="96" t="n">
        <f aca="false">BR12685-2.5</f>
        <v>-2.5</v>
      </c>
    </row>
    <row r="12686" customFormat="false" ht="12" hidden="false" customHeight="false" outlineLevel="0" collapsed="false">
      <c r="BS12686" s="96" t="n">
        <f aca="false">BR12686-2.5</f>
        <v>-2.5</v>
      </c>
    </row>
    <row r="12687" customFormat="false" ht="12" hidden="false" customHeight="false" outlineLevel="0" collapsed="false">
      <c r="BS12687" s="96" t="n">
        <f aca="false">BR12687-2.5</f>
        <v>-2.5</v>
      </c>
    </row>
    <row r="12688" customFormat="false" ht="12" hidden="false" customHeight="false" outlineLevel="0" collapsed="false">
      <c r="BS12688" s="96" t="n">
        <f aca="false">BR12688-2.5</f>
        <v>-2.5</v>
      </c>
    </row>
    <row r="12689" customFormat="false" ht="12" hidden="false" customHeight="false" outlineLevel="0" collapsed="false">
      <c r="BS12689" s="96" t="n">
        <f aca="false">BR12689-2.5</f>
        <v>-2.5</v>
      </c>
    </row>
    <row r="12690" customFormat="false" ht="12" hidden="false" customHeight="false" outlineLevel="0" collapsed="false">
      <c r="BS12690" s="96" t="n">
        <f aca="false">BR12690-2.5</f>
        <v>-2.5</v>
      </c>
    </row>
    <row r="12691" customFormat="false" ht="12" hidden="false" customHeight="false" outlineLevel="0" collapsed="false">
      <c r="BS12691" s="96" t="n">
        <f aca="false">BR12691-2.5</f>
        <v>-2.5</v>
      </c>
    </row>
    <row r="12692" customFormat="false" ht="12" hidden="false" customHeight="false" outlineLevel="0" collapsed="false">
      <c r="BS12692" s="96" t="n">
        <f aca="false">BR12692-2.5</f>
        <v>-2.5</v>
      </c>
    </row>
    <row r="12693" customFormat="false" ht="12" hidden="false" customHeight="false" outlineLevel="0" collapsed="false">
      <c r="BS12693" s="96" t="n">
        <f aca="false">BR12693-2.5</f>
        <v>-2.5</v>
      </c>
    </row>
    <row r="12694" customFormat="false" ht="12" hidden="false" customHeight="false" outlineLevel="0" collapsed="false">
      <c r="BS12694" s="96" t="n">
        <f aca="false">BR12694-2.5</f>
        <v>-2.5</v>
      </c>
    </row>
    <row r="12695" customFormat="false" ht="12" hidden="false" customHeight="false" outlineLevel="0" collapsed="false">
      <c r="BS12695" s="96" t="n">
        <f aca="false">BR12695-2.5</f>
        <v>-2.5</v>
      </c>
    </row>
    <row r="12696" customFormat="false" ht="12" hidden="false" customHeight="false" outlineLevel="0" collapsed="false">
      <c r="BS12696" s="96" t="n">
        <f aca="false">BR12696-2.5</f>
        <v>-2.5</v>
      </c>
    </row>
    <row r="12697" customFormat="false" ht="12" hidden="false" customHeight="false" outlineLevel="0" collapsed="false">
      <c r="BS12697" s="96" t="n">
        <f aca="false">BR12697-2.5</f>
        <v>-2.5</v>
      </c>
    </row>
    <row r="12698" customFormat="false" ht="12" hidden="false" customHeight="false" outlineLevel="0" collapsed="false">
      <c r="BS12698" s="96" t="n">
        <f aca="false">BR12698-2.5</f>
        <v>-2.5</v>
      </c>
    </row>
    <row r="12699" customFormat="false" ht="12" hidden="false" customHeight="false" outlineLevel="0" collapsed="false">
      <c r="BS12699" s="96" t="n">
        <f aca="false">BR12699-2.5</f>
        <v>-2.5</v>
      </c>
    </row>
    <row r="12700" customFormat="false" ht="12" hidden="false" customHeight="false" outlineLevel="0" collapsed="false">
      <c r="BS12700" s="96" t="n">
        <f aca="false">BR12700-2.5</f>
        <v>-2.5</v>
      </c>
    </row>
    <row r="12701" customFormat="false" ht="12" hidden="false" customHeight="false" outlineLevel="0" collapsed="false">
      <c r="BS12701" s="96" t="n">
        <f aca="false">BR12701-2.5</f>
        <v>-2.5</v>
      </c>
    </row>
    <row r="12702" customFormat="false" ht="12" hidden="false" customHeight="false" outlineLevel="0" collapsed="false">
      <c r="BS12702" s="96" t="n">
        <f aca="false">BR12702-2.5</f>
        <v>-2.5</v>
      </c>
    </row>
    <row r="12703" customFormat="false" ht="12" hidden="false" customHeight="false" outlineLevel="0" collapsed="false">
      <c r="BS12703" s="96" t="n">
        <f aca="false">BR12703-2.5</f>
        <v>-2.5</v>
      </c>
    </row>
    <row r="12704" customFormat="false" ht="12" hidden="false" customHeight="false" outlineLevel="0" collapsed="false">
      <c r="BS12704" s="96" t="n">
        <f aca="false">BR12704-2.5</f>
        <v>-2.5</v>
      </c>
    </row>
    <row r="12705" customFormat="false" ht="12" hidden="false" customHeight="false" outlineLevel="0" collapsed="false">
      <c r="BS12705" s="96" t="n">
        <f aca="false">BR12705-2.5</f>
        <v>-2.5</v>
      </c>
    </row>
    <row r="12706" customFormat="false" ht="12" hidden="false" customHeight="false" outlineLevel="0" collapsed="false">
      <c r="BS12706" s="96" t="n">
        <f aca="false">BR12706-2.5</f>
        <v>-2.5</v>
      </c>
    </row>
    <row r="12707" customFormat="false" ht="12" hidden="false" customHeight="false" outlineLevel="0" collapsed="false">
      <c r="BS12707" s="96" t="n">
        <f aca="false">BR12707-2.5</f>
        <v>-2.5</v>
      </c>
    </row>
    <row r="12708" customFormat="false" ht="12" hidden="false" customHeight="false" outlineLevel="0" collapsed="false">
      <c r="BS12708" s="96" t="n">
        <f aca="false">BR12708-2.5</f>
        <v>-2.5</v>
      </c>
    </row>
    <row r="12709" customFormat="false" ht="12" hidden="false" customHeight="false" outlineLevel="0" collapsed="false">
      <c r="BS12709" s="96" t="n">
        <f aca="false">BR12709-2.5</f>
        <v>-2.5</v>
      </c>
    </row>
    <row r="12710" customFormat="false" ht="12" hidden="false" customHeight="false" outlineLevel="0" collapsed="false">
      <c r="BS12710" s="96" t="n">
        <f aca="false">BR12710-2.5</f>
        <v>-2.5</v>
      </c>
    </row>
    <row r="12711" customFormat="false" ht="12" hidden="false" customHeight="false" outlineLevel="0" collapsed="false">
      <c r="BS12711" s="96" t="n">
        <f aca="false">BR12711-2.5</f>
        <v>-2.5</v>
      </c>
    </row>
    <row r="12712" customFormat="false" ht="12" hidden="false" customHeight="false" outlineLevel="0" collapsed="false">
      <c r="BS12712" s="96" t="n">
        <f aca="false">BR12712-2.5</f>
        <v>-2.5</v>
      </c>
    </row>
    <row r="12713" customFormat="false" ht="12" hidden="false" customHeight="false" outlineLevel="0" collapsed="false">
      <c r="BS12713" s="96" t="n">
        <f aca="false">BR12713-2.5</f>
        <v>-2.5</v>
      </c>
    </row>
    <row r="12714" customFormat="false" ht="12" hidden="false" customHeight="false" outlineLevel="0" collapsed="false">
      <c r="BS12714" s="96" t="n">
        <f aca="false">BR12714-2.5</f>
        <v>-2.5</v>
      </c>
    </row>
    <row r="12715" customFormat="false" ht="12" hidden="false" customHeight="false" outlineLevel="0" collapsed="false">
      <c r="BS12715" s="96" t="n">
        <f aca="false">BR12715-2.5</f>
        <v>-2.5</v>
      </c>
    </row>
    <row r="12716" customFormat="false" ht="12" hidden="false" customHeight="false" outlineLevel="0" collapsed="false">
      <c r="BS12716" s="96" t="n">
        <f aca="false">BR12716-2.5</f>
        <v>-2.5</v>
      </c>
    </row>
    <row r="12717" customFormat="false" ht="12" hidden="false" customHeight="false" outlineLevel="0" collapsed="false">
      <c r="BS12717" s="96" t="n">
        <f aca="false">BR12717-2.5</f>
        <v>-2.5</v>
      </c>
    </row>
    <row r="12718" customFormat="false" ht="12" hidden="false" customHeight="false" outlineLevel="0" collapsed="false">
      <c r="BS12718" s="96" t="n">
        <f aca="false">BR12718-2.5</f>
        <v>-2.5</v>
      </c>
    </row>
    <row r="12719" customFormat="false" ht="12" hidden="false" customHeight="false" outlineLevel="0" collapsed="false">
      <c r="BS12719" s="96" t="n">
        <f aca="false">BR12719-2.5</f>
        <v>-2.5</v>
      </c>
    </row>
    <row r="12720" customFormat="false" ht="12" hidden="false" customHeight="false" outlineLevel="0" collapsed="false">
      <c r="BS12720" s="96" t="n">
        <f aca="false">BR12720-2.5</f>
        <v>-2.5</v>
      </c>
    </row>
    <row r="12721" customFormat="false" ht="12" hidden="false" customHeight="false" outlineLevel="0" collapsed="false">
      <c r="BS12721" s="96" t="n">
        <f aca="false">BR12721-2.5</f>
        <v>-2.5</v>
      </c>
    </row>
    <row r="12722" customFormat="false" ht="12" hidden="false" customHeight="false" outlineLevel="0" collapsed="false">
      <c r="BS12722" s="96" t="n">
        <f aca="false">BR12722-2.5</f>
        <v>-2.5</v>
      </c>
    </row>
    <row r="12723" customFormat="false" ht="12" hidden="false" customHeight="false" outlineLevel="0" collapsed="false">
      <c r="BS12723" s="96" t="n">
        <f aca="false">BR12723-2.5</f>
        <v>-2.5</v>
      </c>
    </row>
    <row r="12724" customFormat="false" ht="12" hidden="false" customHeight="false" outlineLevel="0" collapsed="false">
      <c r="BS12724" s="96" t="n">
        <f aca="false">BR12724-2.5</f>
        <v>-2.5</v>
      </c>
    </row>
    <row r="12725" customFormat="false" ht="12" hidden="false" customHeight="false" outlineLevel="0" collapsed="false">
      <c r="BS12725" s="96" t="n">
        <f aca="false">BR12725-2.5</f>
        <v>-2.5</v>
      </c>
    </row>
    <row r="12726" customFormat="false" ht="12" hidden="false" customHeight="false" outlineLevel="0" collapsed="false">
      <c r="BS12726" s="96" t="n">
        <f aca="false">BR12726-2.5</f>
        <v>-2.5</v>
      </c>
    </row>
    <row r="12727" customFormat="false" ht="12" hidden="false" customHeight="false" outlineLevel="0" collapsed="false">
      <c r="BS12727" s="96" t="n">
        <f aca="false">BR12727-2.5</f>
        <v>-2.5</v>
      </c>
    </row>
    <row r="12728" customFormat="false" ht="12" hidden="false" customHeight="false" outlineLevel="0" collapsed="false">
      <c r="BS12728" s="96" t="n">
        <f aca="false">BR12728-2.5</f>
        <v>-2.5</v>
      </c>
    </row>
    <row r="12729" customFormat="false" ht="12" hidden="false" customHeight="false" outlineLevel="0" collapsed="false">
      <c r="BS12729" s="96" t="n">
        <f aca="false">BR12729-2.5</f>
        <v>-2.5</v>
      </c>
    </row>
    <row r="12730" customFormat="false" ht="12" hidden="false" customHeight="false" outlineLevel="0" collapsed="false">
      <c r="BS12730" s="96" t="n">
        <f aca="false">BR12730-2.5</f>
        <v>-2.5</v>
      </c>
    </row>
    <row r="12731" customFormat="false" ht="12" hidden="false" customHeight="false" outlineLevel="0" collapsed="false">
      <c r="BS12731" s="96" t="n">
        <f aca="false">BR12731-2.5</f>
        <v>-2.5</v>
      </c>
    </row>
    <row r="12732" customFormat="false" ht="12" hidden="false" customHeight="false" outlineLevel="0" collapsed="false">
      <c r="BS12732" s="96" t="n">
        <f aca="false">BR12732-2.5</f>
        <v>-2.5</v>
      </c>
    </row>
    <row r="12733" customFormat="false" ht="12" hidden="false" customHeight="false" outlineLevel="0" collapsed="false">
      <c r="BS12733" s="96" t="n">
        <f aca="false">BR12733-2.5</f>
        <v>-2.5</v>
      </c>
    </row>
    <row r="12734" customFormat="false" ht="12" hidden="false" customHeight="false" outlineLevel="0" collapsed="false">
      <c r="BS12734" s="96" t="n">
        <f aca="false">BR12734-2.5</f>
        <v>-2.5</v>
      </c>
    </row>
    <row r="12735" customFormat="false" ht="12" hidden="false" customHeight="false" outlineLevel="0" collapsed="false">
      <c r="BS12735" s="96" t="n">
        <f aca="false">BR12735-2.5</f>
        <v>-2.5</v>
      </c>
    </row>
    <row r="12736" customFormat="false" ht="12" hidden="false" customHeight="false" outlineLevel="0" collapsed="false">
      <c r="BS12736" s="96" t="n">
        <f aca="false">BR12736-2.5</f>
        <v>-2.5</v>
      </c>
    </row>
    <row r="12737" customFormat="false" ht="12" hidden="false" customHeight="false" outlineLevel="0" collapsed="false">
      <c r="BS12737" s="96" t="n">
        <f aca="false">BR12737-2.5</f>
        <v>-2.5</v>
      </c>
    </row>
    <row r="12738" customFormat="false" ht="12" hidden="false" customHeight="false" outlineLevel="0" collapsed="false">
      <c r="BS12738" s="96" t="n">
        <f aca="false">BR12738-2.5</f>
        <v>-2.5</v>
      </c>
    </row>
    <row r="12739" customFormat="false" ht="12" hidden="false" customHeight="false" outlineLevel="0" collapsed="false">
      <c r="BS12739" s="96" t="n">
        <f aca="false">BR12739-2.5</f>
        <v>-2.5</v>
      </c>
    </row>
    <row r="12740" customFormat="false" ht="12" hidden="false" customHeight="false" outlineLevel="0" collapsed="false">
      <c r="BS12740" s="96" t="n">
        <f aca="false">BR12740-2.5</f>
        <v>-2.5</v>
      </c>
    </row>
    <row r="12741" customFormat="false" ht="12" hidden="false" customHeight="false" outlineLevel="0" collapsed="false">
      <c r="BS12741" s="96" t="n">
        <f aca="false">BR12741-2.5</f>
        <v>-2.5</v>
      </c>
    </row>
    <row r="12742" customFormat="false" ht="12" hidden="false" customHeight="false" outlineLevel="0" collapsed="false">
      <c r="BS12742" s="96" t="n">
        <f aca="false">BR12742-2.5</f>
        <v>-2.5</v>
      </c>
    </row>
    <row r="12743" customFormat="false" ht="12" hidden="false" customHeight="false" outlineLevel="0" collapsed="false">
      <c r="BS12743" s="96" t="n">
        <f aca="false">BR12743-2.5</f>
        <v>-2.5</v>
      </c>
    </row>
    <row r="12744" customFormat="false" ht="12" hidden="false" customHeight="false" outlineLevel="0" collapsed="false">
      <c r="BS12744" s="96" t="n">
        <f aca="false">BR12744-2.5</f>
        <v>-2.5</v>
      </c>
    </row>
    <row r="12745" customFormat="false" ht="12" hidden="false" customHeight="false" outlineLevel="0" collapsed="false">
      <c r="BS12745" s="96" t="n">
        <f aca="false">BR12745-2.5</f>
        <v>-2.5</v>
      </c>
    </row>
    <row r="12746" customFormat="false" ht="12" hidden="false" customHeight="false" outlineLevel="0" collapsed="false">
      <c r="BS12746" s="96" t="n">
        <f aca="false">BR12746-2.5</f>
        <v>-2.5</v>
      </c>
    </row>
    <row r="12747" customFormat="false" ht="12" hidden="false" customHeight="false" outlineLevel="0" collapsed="false">
      <c r="BS12747" s="96" t="n">
        <f aca="false">BR12747-2.5</f>
        <v>-2.5</v>
      </c>
    </row>
    <row r="12748" customFormat="false" ht="12" hidden="false" customHeight="false" outlineLevel="0" collapsed="false">
      <c r="BS12748" s="96" t="n">
        <f aca="false">BR12748-2.5</f>
        <v>-2.5</v>
      </c>
    </row>
    <row r="12749" customFormat="false" ht="12" hidden="false" customHeight="false" outlineLevel="0" collapsed="false">
      <c r="BS12749" s="96" t="n">
        <f aca="false">BR12749-2.5</f>
        <v>-2.5</v>
      </c>
    </row>
    <row r="12750" customFormat="false" ht="12" hidden="false" customHeight="false" outlineLevel="0" collapsed="false">
      <c r="BS12750" s="96" t="n">
        <f aca="false">BR12750-2.5</f>
        <v>-2.5</v>
      </c>
    </row>
    <row r="12751" customFormat="false" ht="12" hidden="false" customHeight="false" outlineLevel="0" collapsed="false">
      <c r="BS12751" s="96" t="n">
        <f aca="false">BR12751-2.5</f>
        <v>-2.5</v>
      </c>
    </row>
    <row r="12752" customFormat="false" ht="12" hidden="false" customHeight="false" outlineLevel="0" collapsed="false">
      <c r="BS12752" s="96" t="n">
        <f aca="false">BR12752-2.5</f>
        <v>-2.5</v>
      </c>
    </row>
    <row r="12753" customFormat="false" ht="12" hidden="false" customHeight="false" outlineLevel="0" collapsed="false">
      <c r="BS12753" s="96" t="n">
        <f aca="false">BR12753-2.5</f>
        <v>-2.5</v>
      </c>
    </row>
    <row r="12754" customFormat="false" ht="12" hidden="false" customHeight="false" outlineLevel="0" collapsed="false">
      <c r="BS12754" s="96" t="n">
        <f aca="false">BR12754-2.5</f>
        <v>-2.5</v>
      </c>
    </row>
    <row r="12755" customFormat="false" ht="12" hidden="false" customHeight="false" outlineLevel="0" collapsed="false">
      <c r="BS12755" s="96" t="n">
        <f aca="false">BR12755-2.5</f>
        <v>-2.5</v>
      </c>
    </row>
    <row r="12756" customFormat="false" ht="12" hidden="false" customHeight="false" outlineLevel="0" collapsed="false">
      <c r="BS12756" s="96" t="n">
        <f aca="false">BR12756-2.5</f>
        <v>-2.5</v>
      </c>
    </row>
    <row r="12757" customFormat="false" ht="12" hidden="false" customHeight="false" outlineLevel="0" collapsed="false">
      <c r="BS12757" s="96" t="n">
        <f aca="false">BR12757-2.5</f>
        <v>-2.5</v>
      </c>
    </row>
    <row r="12758" customFormat="false" ht="12" hidden="false" customHeight="false" outlineLevel="0" collapsed="false">
      <c r="BS12758" s="96" t="n">
        <f aca="false">BR12758-2.5</f>
        <v>-2.5</v>
      </c>
    </row>
    <row r="12759" customFormat="false" ht="12" hidden="false" customHeight="false" outlineLevel="0" collapsed="false">
      <c r="BS12759" s="96" t="n">
        <f aca="false">BR12759-2.5</f>
        <v>-2.5</v>
      </c>
    </row>
    <row r="12760" customFormat="false" ht="12" hidden="false" customHeight="false" outlineLevel="0" collapsed="false">
      <c r="BS12760" s="96" t="n">
        <f aca="false">BR12760-2.5</f>
        <v>-2.5</v>
      </c>
    </row>
    <row r="12761" customFormat="false" ht="12" hidden="false" customHeight="false" outlineLevel="0" collapsed="false">
      <c r="BS12761" s="96" t="n">
        <f aca="false">BR12761-2.5</f>
        <v>-2.5</v>
      </c>
    </row>
    <row r="12762" customFormat="false" ht="12" hidden="false" customHeight="false" outlineLevel="0" collapsed="false">
      <c r="BS12762" s="96" t="n">
        <f aca="false">BR12762-2.5</f>
        <v>-2.5</v>
      </c>
    </row>
    <row r="12763" customFormat="false" ht="12" hidden="false" customHeight="false" outlineLevel="0" collapsed="false">
      <c r="BS12763" s="96" t="n">
        <f aca="false">BR12763-2.5</f>
        <v>-2.5</v>
      </c>
    </row>
    <row r="12764" customFormat="false" ht="12" hidden="false" customHeight="false" outlineLevel="0" collapsed="false">
      <c r="BS12764" s="96" t="n">
        <f aca="false">BR12764-2.5</f>
        <v>-2.5</v>
      </c>
    </row>
    <row r="12765" customFormat="false" ht="12" hidden="false" customHeight="false" outlineLevel="0" collapsed="false">
      <c r="BS12765" s="96" t="n">
        <f aca="false">BR12765-2.5</f>
        <v>-2.5</v>
      </c>
    </row>
    <row r="12766" customFormat="false" ht="12" hidden="false" customHeight="false" outlineLevel="0" collapsed="false">
      <c r="BS12766" s="96" t="n">
        <f aca="false">BR12766-2.5</f>
        <v>-2.5</v>
      </c>
    </row>
    <row r="12767" customFormat="false" ht="12" hidden="false" customHeight="false" outlineLevel="0" collapsed="false">
      <c r="BS12767" s="96" t="n">
        <f aca="false">BR12767-2.5</f>
        <v>-2.5</v>
      </c>
    </row>
    <row r="12768" customFormat="false" ht="12" hidden="false" customHeight="false" outlineLevel="0" collapsed="false">
      <c r="BS12768" s="96" t="n">
        <f aca="false">BR12768-2.5</f>
        <v>-2.5</v>
      </c>
    </row>
    <row r="12769" customFormat="false" ht="12" hidden="false" customHeight="false" outlineLevel="0" collapsed="false">
      <c r="BS12769" s="96" t="n">
        <f aca="false">BR12769-2.5</f>
        <v>-2.5</v>
      </c>
    </row>
    <row r="12770" customFormat="false" ht="12" hidden="false" customHeight="false" outlineLevel="0" collapsed="false">
      <c r="BS12770" s="96" t="n">
        <f aca="false">BR12770-2.5</f>
        <v>-2.5</v>
      </c>
    </row>
    <row r="12771" customFormat="false" ht="12" hidden="false" customHeight="false" outlineLevel="0" collapsed="false">
      <c r="BS12771" s="96" t="n">
        <f aca="false">BR12771-2.5</f>
        <v>-2.5</v>
      </c>
    </row>
    <row r="12772" customFormat="false" ht="12" hidden="false" customHeight="false" outlineLevel="0" collapsed="false">
      <c r="BS12772" s="96" t="n">
        <f aca="false">BR12772-2.5</f>
        <v>-2.5</v>
      </c>
    </row>
    <row r="12773" customFormat="false" ht="12" hidden="false" customHeight="false" outlineLevel="0" collapsed="false">
      <c r="BS12773" s="96" t="n">
        <f aca="false">BR12773-2.5</f>
        <v>-2.5</v>
      </c>
    </row>
    <row r="12774" customFormat="false" ht="12" hidden="false" customHeight="false" outlineLevel="0" collapsed="false">
      <c r="BS12774" s="96" t="n">
        <f aca="false">BR12774-2.5</f>
        <v>-2.5</v>
      </c>
    </row>
    <row r="12775" customFormat="false" ht="12" hidden="false" customHeight="false" outlineLevel="0" collapsed="false">
      <c r="BS12775" s="96" t="n">
        <f aca="false">BR12775-2.5</f>
        <v>-2.5</v>
      </c>
    </row>
    <row r="12776" customFormat="false" ht="12" hidden="false" customHeight="false" outlineLevel="0" collapsed="false">
      <c r="BS12776" s="96" t="n">
        <f aca="false">BR12776-2.5</f>
        <v>-2.5</v>
      </c>
    </row>
    <row r="12777" customFormat="false" ht="12" hidden="false" customHeight="false" outlineLevel="0" collapsed="false">
      <c r="BS12777" s="96" t="n">
        <f aca="false">BR12777-2.5</f>
        <v>-2.5</v>
      </c>
    </row>
    <row r="12778" customFormat="false" ht="12" hidden="false" customHeight="false" outlineLevel="0" collapsed="false">
      <c r="BS12778" s="96" t="n">
        <f aca="false">BR12778-2.5</f>
        <v>-2.5</v>
      </c>
    </row>
    <row r="12779" customFormat="false" ht="12" hidden="false" customHeight="false" outlineLevel="0" collapsed="false">
      <c r="BS12779" s="96" t="n">
        <f aca="false">BR12779-2.5</f>
        <v>-2.5</v>
      </c>
    </row>
    <row r="12780" customFormat="false" ht="12" hidden="false" customHeight="false" outlineLevel="0" collapsed="false">
      <c r="BS12780" s="96" t="n">
        <f aca="false">BR12780-2.5</f>
        <v>-2.5</v>
      </c>
    </row>
    <row r="12781" customFormat="false" ht="12" hidden="false" customHeight="false" outlineLevel="0" collapsed="false">
      <c r="BS12781" s="96" t="n">
        <f aca="false">BR12781-2.5</f>
        <v>-2.5</v>
      </c>
    </row>
    <row r="12782" customFormat="false" ht="12" hidden="false" customHeight="false" outlineLevel="0" collapsed="false">
      <c r="BS12782" s="96" t="n">
        <f aca="false">BR12782-2.5</f>
        <v>-2.5</v>
      </c>
    </row>
    <row r="12783" customFormat="false" ht="12" hidden="false" customHeight="false" outlineLevel="0" collapsed="false">
      <c r="BS12783" s="96" t="n">
        <f aca="false">BR12783-2.5</f>
        <v>-2.5</v>
      </c>
    </row>
    <row r="12784" customFormat="false" ht="12" hidden="false" customHeight="false" outlineLevel="0" collapsed="false">
      <c r="BS12784" s="96" t="n">
        <f aca="false">BR12784-2.5</f>
        <v>-2.5</v>
      </c>
    </row>
    <row r="12785" customFormat="false" ht="12" hidden="false" customHeight="false" outlineLevel="0" collapsed="false">
      <c r="BS12785" s="96" t="n">
        <f aca="false">BR12785-2.5</f>
        <v>-2.5</v>
      </c>
    </row>
    <row r="12786" customFormat="false" ht="12" hidden="false" customHeight="false" outlineLevel="0" collapsed="false">
      <c r="BS12786" s="96" t="n">
        <f aca="false">BR12786-2.5</f>
        <v>-2.5</v>
      </c>
    </row>
    <row r="12787" customFormat="false" ht="12" hidden="false" customHeight="false" outlineLevel="0" collapsed="false">
      <c r="BS12787" s="96" t="n">
        <f aca="false">BR12787-2.5</f>
        <v>-2.5</v>
      </c>
    </row>
    <row r="12788" customFormat="false" ht="12" hidden="false" customHeight="false" outlineLevel="0" collapsed="false">
      <c r="BS12788" s="96" t="n">
        <f aca="false">BR12788-2.5</f>
        <v>-2.5</v>
      </c>
    </row>
    <row r="12789" customFormat="false" ht="12" hidden="false" customHeight="false" outlineLevel="0" collapsed="false">
      <c r="BS12789" s="96" t="n">
        <f aca="false">BR12789-2.5</f>
        <v>-2.5</v>
      </c>
    </row>
    <row r="12790" customFormat="false" ht="12" hidden="false" customHeight="false" outlineLevel="0" collapsed="false">
      <c r="BS12790" s="96" t="n">
        <f aca="false">BR12790-2.5</f>
        <v>-2.5</v>
      </c>
    </row>
    <row r="12791" customFormat="false" ht="12" hidden="false" customHeight="false" outlineLevel="0" collapsed="false">
      <c r="BS12791" s="96" t="n">
        <f aca="false">BR12791-2.5</f>
        <v>-2.5</v>
      </c>
    </row>
    <row r="12792" customFormat="false" ht="12" hidden="false" customHeight="false" outlineLevel="0" collapsed="false">
      <c r="BS12792" s="96" t="n">
        <f aca="false">BR12792-2.5</f>
        <v>-2.5</v>
      </c>
    </row>
    <row r="12793" customFormat="false" ht="12" hidden="false" customHeight="false" outlineLevel="0" collapsed="false">
      <c r="BS12793" s="96" t="n">
        <f aca="false">BR12793-2.5</f>
        <v>-2.5</v>
      </c>
    </row>
    <row r="12794" customFormat="false" ht="12" hidden="false" customHeight="false" outlineLevel="0" collapsed="false">
      <c r="BS12794" s="96" t="n">
        <f aca="false">BR12794-2.5</f>
        <v>-2.5</v>
      </c>
    </row>
    <row r="12795" customFormat="false" ht="12" hidden="false" customHeight="false" outlineLevel="0" collapsed="false">
      <c r="BS12795" s="96" t="n">
        <f aca="false">BR12795-2.5</f>
        <v>-2.5</v>
      </c>
    </row>
    <row r="12796" customFormat="false" ht="12" hidden="false" customHeight="false" outlineLevel="0" collapsed="false">
      <c r="BS12796" s="96" t="n">
        <f aca="false">BR12796-2.5</f>
        <v>-2.5</v>
      </c>
    </row>
    <row r="12797" customFormat="false" ht="12" hidden="false" customHeight="false" outlineLevel="0" collapsed="false">
      <c r="BS12797" s="96" t="n">
        <f aca="false">BR12797-2.5</f>
        <v>-2.5</v>
      </c>
    </row>
    <row r="12798" customFormat="false" ht="12" hidden="false" customHeight="false" outlineLevel="0" collapsed="false">
      <c r="BS12798" s="96" t="n">
        <f aca="false">BR12798-2.5</f>
        <v>-2.5</v>
      </c>
    </row>
    <row r="12799" customFormat="false" ht="12" hidden="false" customHeight="false" outlineLevel="0" collapsed="false">
      <c r="BS12799" s="96" t="n">
        <f aca="false">BR12799-2.5</f>
        <v>-2.5</v>
      </c>
    </row>
    <row r="12800" customFormat="false" ht="12" hidden="false" customHeight="false" outlineLevel="0" collapsed="false">
      <c r="BS12800" s="96" t="n">
        <f aca="false">BR12800-2.5</f>
        <v>-2.5</v>
      </c>
    </row>
    <row r="12801" customFormat="false" ht="12" hidden="false" customHeight="false" outlineLevel="0" collapsed="false">
      <c r="BS12801" s="96" t="n">
        <f aca="false">BR12801-2.5</f>
        <v>-2.5</v>
      </c>
    </row>
    <row r="12802" customFormat="false" ht="12" hidden="false" customHeight="false" outlineLevel="0" collapsed="false">
      <c r="BS12802" s="96" t="n">
        <f aca="false">BR12802-2.5</f>
        <v>-2.5</v>
      </c>
    </row>
    <row r="12803" customFormat="false" ht="12" hidden="false" customHeight="false" outlineLevel="0" collapsed="false">
      <c r="BS12803" s="96" t="n">
        <f aca="false">BR12803-2.5</f>
        <v>-2.5</v>
      </c>
    </row>
    <row r="12804" customFormat="false" ht="12" hidden="false" customHeight="false" outlineLevel="0" collapsed="false">
      <c r="BS12804" s="96" t="n">
        <f aca="false">BR12804-2.5</f>
        <v>-2.5</v>
      </c>
    </row>
    <row r="12805" customFormat="false" ht="12" hidden="false" customHeight="false" outlineLevel="0" collapsed="false">
      <c r="BS12805" s="96" t="n">
        <f aca="false">BR12805-2.5</f>
        <v>-2.5</v>
      </c>
    </row>
    <row r="12806" customFormat="false" ht="12" hidden="false" customHeight="false" outlineLevel="0" collapsed="false">
      <c r="BS12806" s="96" t="n">
        <f aca="false">BR12806-2.5</f>
        <v>-2.5</v>
      </c>
    </row>
    <row r="12807" customFormat="false" ht="12" hidden="false" customHeight="false" outlineLevel="0" collapsed="false">
      <c r="BS12807" s="96" t="n">
        <f aca="false">BR12807-2.5</f>
        <v>-2.5</v>
      </c>
    </row>
    <row r="12808" customFormat="false" ht="12" hidden="false" customHeight="false" outlineLevel="0" collapsed="false">
      <c r="BS12808" s="96" t="n">
        <f aca="false">BR12808-2.5</f>
        <v>-2.5</v>
      </c>
    </row>
    <row r="12809" customFormat="false" ht="12" hidden="false" customHeight="false" outlineLevel="0" collapsed="false">
      <c r="BS12809" s="96" t="n">
        <f aca="false">BR12809-2.5</f>
        <v>-2.5</v>
      </c>
    </row>
    <row r="12810" customFormat="false" ht="12" hidden="false" customHeight="false" outlineLevel="0" collapsed="false">
      <c r="BS12810" s="96" t="n">
        <f aca="false">BR12810-2.5</f>
        <v>-2.5</v>
      </c>
    </row>
    <row r="12811" customFormat="false" ht="12" hidden="false" customHeight="false" outlineLevel="0" collapsed="false">
      <c r="BS12811" s="96" t="n">
        <f aca="false">BR12811-2.5</f>
        <v>-2.5</v>
      </c>
    </row>
    <row r="12812" customFormat="false" ht="12" hidden="false" customHeight="false" outlineLevel="0" collapsed="false">
      <c r="BS12812" s="96" t="n">
        <f aca="false">BR12812-2.5</f>
        <v>-2.5</v>
      </c>
    </row>
    <row r="12813" customFormat="false" ht="12" hidden="false" customHeight="false" outlineLevel="0" collapsed="false">
      <c r="BS12813" s="96" t="n">
        <f aca="false">BR12813-2.5</f>
        <v>-2.5</v>
      </c>
    </row>
    <row r="12814" customFormat="false" ht="12" hidden="false" customHeight="false" outlineLevel="0" collapsed="false">
      <c r="BS12814" s="96" t="n">
        <f aca="false">BR12814-2.5</f>
        <v>-2.5</v>
      </c>
    </row>
    <row r="12815" customFormat="false" ht="12" hidden="false" customHeight="false" outlineLevel="0" collapsed="false">
      <c r="BS12815" s="96" t="n">
        <f aca="false">BR12815-2.5</f>
        <v>-2.5</v>
      </c>
    </row>
    <row r="12816" customFormat="false" ht="12" hidden="false" customHeight="false" outlineLevel="0" collapsed="false">
      <c r="BS12816" s="96" t="n">
        <f aca="false">BR12816-2.5</f>
        <v>-2.5</v>
      </c>
    </row>
    <row r="12817" customFormat="false" ht="12" hidden="false" customHeight="false" outlineLevel="0" collapsed="false">
      <c r="BS12817" s="96" t="n">
        <f aca="false">BR12817-2.5</f>
        <v>-2.5</v>
      </c>
    </row>
    <row r="12818" customFormat="false" ht="12" hidden="false" customHeight="false" outlineLevel="0" collapsed="false">
      <c r="BS12818" s="96" t="n">
        <f aca="false">BR12818-2.5</f>
        <v>-2.5</v>
      </c>
    </row>
    <row r="12819" customFormat="false" ht="12" hidden="false" customHeight="false" outlineLevel="0" collapsed="false">
      <c r="BS12819" s="96" t="n">
        <f aca="false">BR12819-2.5</f>
        <v>-2.5</v>
      </c>
    </row>
    <row r="12820" customFormat="false" ht="12" hidden="false" customHeight="false" outlineLevel="0" collapsed="false">
      <c r="BS12820" s="96" t="n">
        <f aca="false">BR12820-2.5</f>
        <v>-2.5</v>
      </c>
    </row>
    <row r="12821" customFormat="false" ht="12" hidden="false" customHeight="false" outlineLevel="0" collapsed="false">
      <c r="BS12821" s="96" t="n">
        <f aca="false">BR12821-2.5</f>
        <v>-2.5</v>
      </c>
    </row>
    <row r="12822" customFormat="false" ht="12" hidden="false" customHeight="false" outlineLevel="0" collapsed="false">
      <c r="BS12822" s="96" t="n">
        <f aca="false">BR12822-2.5</f>
        <v>-2.5</v>
      </c>
    </row>
    <row r="12823" customFormat="false" ht="12" hidden="false" customHeight="false" outlineLevel="0" collapsed="false">
      <c r="BS12823" s="96" t="n">
        <f aca="false">BR12823-2.5</f>
        <v>-2.5</v>
      </c>
    </row>
    <row r="12824" customFormat="false" ht="12" hidden="false" customHeight="false" outlineLevel="0" collapsed="false">
      <c r="BS12824" s="96" t="n">
        <f aca="false">BR12824-2.5</f>
        <v>-2.5</v>
      </c>
    </row>
    <row r="12825" customFormat="false" ht="12" hidden="false" customHeight="false" outlineLevel="0" collapsed="false">
      <c r="BS12825" s="96" t="n">
        <f aca="false">BR12825-2.5</f>
        <v>-2.5</v>
      </c>
    </row>
    <row r="12826" customFormat="false" ht="12" hidden="false" customHeight="false" outlineLevel="0" collapsed="false">
      <c r="BS12826" s="96" t="n">
        <f aca="false">BR12826-2.5</f>
        <v>-2.5</v>
      </c>
    </row>
    <row r="12827" customFormat="false" ht="12" hidden="false" customHeight="false" outlineLevel="0" collapsed="false">
      <c r="BS12827" s="96" t="n">
        <f aca="false">BR12827-2.5</f>
        <v>-2.5</v>
      </c>
    </row>
    <row r="12828" customFormat="false" ht="12" hidden="false" customHeight="false" outlineLevel="0" collapsed="false">
      <c r="BS12828" s="96" t="n">
        <f aca="false">BR12828-2.5</f>
        <v>-2.5</v>
      </c>
    </row>
    <row r="12829" customFormat="false" ht="12" hidden="false" customHeight="false" outlineLevel="0" collapsed="false">
      <c r="BS12829" s="96" t="n">
        <f aca="false">BR12829-2.5</f>
        <v>-2.5</v>
      </c>
    </row>
    <row r="12830" customFormat="false" ht="12" hidden="false" customHeight="false" outlineLevel="0" collapsed="false">
      <c r="BS12830" s="96" t="n">
        <f aca="false">BR12830-2.5</f>
        <v>-2.5</v>
      </c>
    </row>
    <row r="12831" customFormat="false" ht="12" hidden="false" customHeight="false" outlineLevel="0" collapsed="false">
      <c r="BS12831" s="96" t="n">
        <f aca="false">BR12831-2.5</f>
        <v>-2.5</v>
      </c>
    </row>
    <row r="12832" customFormat="false" ht="12" hidden="false" customHeight="false" outlineLevel="0" collapsed="false">
      <c r="BS12832" s="96" t="n">
        <f aca="false">BR12832-2.5</f>
        <v>-2.5</v>
      </c>
    </row>
    <row r="12833" customFormat="false" ht="12" hidden="false" customHeight="false" outlineLevel="0" collapsed="false">
      <c r="BS12833" s="96" t="n">
        <f aca="false">BR12833-2.5</f>
        <v>-2.5</v>
      </c>
    </row>
    <row r="12834" customFormat="false" ht="12" hidden="false" customHeight="false" outlineLevel="0" collapsed="false">
      <c r="BS12834" s="96" t="n">
        <f aca="false">BR12834-2.5</f>
        <v>-2.5</v>
      </c>
    </row>
    <row r="12835" customFormat="false" ht="12" hidden="false" customHeight="false" outlineLevel="0" collapsed="false">
      <c r="BS12835" s="96" t="n">
        <f aca="false">BR12835-2.5</f>
        <v>-2.5</v>
      </c>
    </row>
    <row r="12836" customFormat="false" ht="12" hidden="false" customHeight="false" outlineLevel="0" collapsed="false">
      <c r="BS12836" s="96" t="n">
        <f aca="false">BR12836-2.5</f>
        <v>-2.5</v>
      </c>
    </row>
    <row r="12837" customFormat="false" ht="12" hidden="false" customHeight="false" outlineLevel="0" collapsed="false">
      <c r="BS12837" s="96" t="n">
        <f aca="false">BR12837-2.5</f>
        <v>-2.5</v>
      </c>
    </row>
    <row r="12838" customFormat="false" ht="12" hidden="false" customHeight="false" outlineLevel="0" collapsed="false">
      <c r="BS12838" s="96" t="n">
        <f aca="false">BR12838-2.5</f>
        <v>-2.5</v>
      </c>
    </row>
    <row r="12839" customFormat="false" ht="12" hidden="false" customHeight="false" outlineLevel="0" collapsed="false">
      <c r="BS12839" s="96" t="n">
        <f aca="false">BR12839-2.5</f>
        <v>-2.5</v>
      </c>
    </row>
    <row r="12840" customFormat="false" ht="12" hidden="false" customHeight="false" outlineLevel="0" collapsed="false">
      <c r="BS12840" s="96" t="n">
        <f aca="false">BR12840-2.5</f>
        <v>-2.5</v>
      </c>
    </row>
    <row r="12841" customFormat="false" ht="12" hidden="false" customHeight="false" outlineLevel="0" collapsed="false">
      <c r="BS12841" s="96" t="n">
        <f aca="false">BR12841-2.5</f>
        <v>-2.5</v>
      </c>
    </row>
    <row r="12842" customFormat="false" ht="12" hidden="false" customHeight="false" outlineLevel="0" collapsed="false">
      <c r="BS12842" s="96" t="n">
        <f aca="false">BR12842-2.5</f>
        <v>-2.5</v>
      </c>
    </row>
    <row r="12843" customFormat="false" ht="12" hidden="false" customHeight="false" outlineLevel="0" collapsed="false">
      <c r="BS12843" s="96" t="n">
        <f aca="false">BR12843-2.5</f>
        <v>-2.5</v>
      </c>
    </row>
    <row r="12844" customFormat="false" ht="12" hidden="false" customHeight="false" outlineLevel="0" collapsed="false">
      <c r="BS12844" s="96" t="n">
        <f aca="false">BR12844-2.5</f>
        <v>-2.5</v>
      </c>
    </row>
    <row r="12845" customFormat="false" ht="12" hidden="false" customHeight="false" outlineLevel="0" collapsed="false">
      <c r="BS12845" s="96" t="n">
        <f aca="false">BR12845-2.5</f>
        <v>-2.5</v>
      </c>
    </row>
    <row r="12846" customFormat="false" ht="12" hidden="false" customHeight="false" outlineLevel="0" collapsed="false">
      <c r="BS12846" s="96" t="n">
        <f aca="false">BR12846-2.5</f>
        <v>-2.5</v>
      </c>
    </row>
    <row r="12847" customFormat="false" ht="12" hidden="false" customHeight="false" outlineLevel="0" collapsed="false">
      <c r="BS12847" s="96" t="n">
        <f aca="false">BR12847-2.5</f>
        <v>-2.5</v>
      </c>
    </row>
    <row r="12848" customFormat="false" ht="12" hidden="false" customHeight="false" outlineLevel="0" collapsed="false">
      <c r="BS12848" s="96" t="n">
        <f aca="false">BR12848-2.5</f>
        <v>-2.5</v>
      </c>
    </row>
    <row r="12849" customFormat="false" ht="12" hidden="false" customHeight="false" outlineLevel="0" collapsed="false">
      <c r="BS12849" s="96" t="n">
        <f aca="false">BR12849-2.5</f>
        <v>-2.5</v>
      </c>
    </row>
    <row r="12850" customFormat="false" ht="12" hidden="false" customHeight="false" outlineLevel="0" collapsed="false">
      <c r="BS12850" s="96" t="n">
        <f aca="false">BR12850-2.5</f>
        <v>-2.5</v>
      </c>
    </row>
    <row r="12851" customFormat="false" ht="12" hidden="false" customHeight="false" outlineLevel="0" collapsed="false">
      <c r="BS12851" s="96" t="n">
        <f aca="false">BR12851-2.5</f>
        <v>-2.5</v>
      </c>
    </row>
    <row r="12852" customFormat="false" ht="12" hidden="false" customHeight="false" outlineLevel="0" collapsed="false">
      <c r="BS12852" s="96" t="n">
        <f aca="false">BR12852-2.5</f>
        <v>-2.5</v>
      </c>
    </row>
    <row r="12853" customFormat="false" ht="12" hidden="false" customHeight="false" outlineLevel="0" collapsed="false">
      <c r="BS12853" s="96" t="n">
        <f aca="false">BR12853-2.5</f>
        <v>-2.5</v>
      </c>
    </row>
    <row r="12854" customFormat="false" ht="12" hidden="false" customHeight="false" outlineLevel="0" collapsed="false">
      <c r="BS12854" s="96" t="n">
        <f aca="false">BR12854-2.5</f>
        <v>-2.5</v>
      </c>
    </row>
    <row r="12855" customFormat="false" ht="12" hidden="false" customHeight="false" outlineLevel="0" collapsed="false">
      <c r="BS12855" s="96" t="n">
        <f aca="false">BR12855-2.5</f>
        <v>-2.5</v>
      </c>
    </row>
    <row r="12856" customFormat="false" ht="12" hidden="false" customHeight="false" outlineLevel="0" collapsed="false">
      <c r="BS12856" s="96" t="n">
        <f aca="false">BR12856-2.5</f>
        <v>-2.5</v>
      </c>
    </row>
    <row r="12857" customFormat="false" ht="12" hidden="false" customHeight="false" outlineLevel="0" collapsed="false">
      <c r="BS12857" s="96" t="n">
        <f aca="false">BR12857-2.5</f>
        <v>-2.5</v>
      </c>
    </row>
    <row r="12858" customFormat="false" ht="12" hidden="false" customHeight="false" outlineLevel="0" collapsed="false">
      <c r="BS12858" s="96" t="n">
        <f aca="false">BR12858-2.5</f>
        <v>-2.5</v>
      </c>
    </row>
    <row r="12859" customFormat="false" ht="12" hidden="false" customHeight="false" outlineLevel="0" collapsed="false">
      <c r="BS12859" s="96" t="n">
        <f aca="false">BR12859-2.5</f>
        <v>-2.5</v>
      </c>
    </row>
    <row r="12860" customFormat="false" ht="12" hidden="false" customHeight="false" outlineLevel="0" collapsed="false">
      <c r="BS12860" s="96" t="n">
        <f aca="false">BR12860-2.5</f>
        <v>-2.5</v>
      </c>
    </row>
    <row r="12861" customFormat="false" ht="12" hidden="false" customHeight="false" outlineLevel="0" collapsed="false">
      <c r="BS12861" s="96" t="n">
        <f aca="false">BR12861-2.5</f>
        <v>-2.5</v>
      </c>
    </row>
    <row r="12862" customFormat="false" ht="12" hidden="false" customHeight="false" outlineLevel="0" collapsed="false">
      <c r="BS12862" s="96" t="n">
        <f aca="false">BR12862-2.5</f>
        <v>-2.5</v>
      </c>
    </row>
    <row r="12863" customFormat="false" ht="12" hidden="false" customHeight="false" outlineLevel="0" collapsed="false">
      <c r="BS12863" s="96" t="n">
        <f aca="false">BR12863-2.5</f>
        <v>-2.5</v>
      </c>
    </row>
    <row r="12864" customFormat="false" ht="12" hidden="false" customHeight="false" outlineLevel="0" collapsed="false">
      <c r="BS12864" s="96" t="n">
        <f aca="false">BR12864-2.5</f>
        <v>-2.5</v>
      </c>
    </row>
    <row r="12865" customFormat="false" ht="12" hidden="false" customHeight="false" outlineLevel="0" collapsed="false">
      <c r="BS12865" s="96" t="n">
        <f aca="false">BR12865-2.5</f>
        <v>-2.5</v>
      </c>
    </row>
    <row r="12866" customFormat="false" ht="12" hidden="false" customHeight="false" outlineLevel="0" collapsed="false">
      <c r="BS12866" s="96" t="n">
        <f aca="false">BR12866-2.5</f>
        <v>-2.5</v>
      </c>
    </row>
    <row r="12867" customFormat="false" ht="12" hidden="false" customHeight="false" outlineLevel="0" collapsed="false">
      <c r="BS12867" s="96" t="n">
        <f aca="false">BR12867-2.5</f>
        <v>-2.5</v>
      </c>
    </row>
    <row r="12868" customFormat="false" ht="12" hidden="false" customHeight="false" outlineLevel="0" collapsed="false">
      <c r="BS12868" s="96" t="n">
        <f aca="false">BR12868-2.5</f>
        <v>-2.5</v>
      </c>
    </row>
    <row r="12869" customFormat="false" ht="12" hidden="false" customHeight="false" outlineLevel="0" collapsed="false">
      <c r="BS12869" s="96" t="n">
        <f aca="false">BR12869-2.5</f>
        <v>-2.5</v>
      </c>
    </row>
    <row r="12870" customFormat="false" ht="12" hidden="false" customHeight="false" outlineLevel="0" collapsed="false">
      <c r="BS12870" s="96" t="n">
        <f aca="false">BR12870-2.5</f>
        <v>-2.5</v>
      </c>
    </row>
    <row r="12871" customFormat="false" ht="12" hidden="false" customHeight="false" outlineLevel="0" collapsed="false">
      <c r="BS12871" s="96" t="n">
        <f aca="false">BR12871-2.5</f>
        <v>-2.5</v>
      </c>
    </row>
    <row r="12872" customFormat="false" ht="12" hidden="false" customHeight="false" outlineLevel="0" collapsed="false">
      <c r="BS12872" s="96" t="n">
        <f aca="false">BR12872-2.5</f>
        <v>-2.5</v>
      </c>
    </row>
    <row r="12873" customFormat="false" ht="12" hidden="false" customHeight="false" outlineLevel="0" collapsed="false">
      <c r="BS12873" s="96" t="n">
        <f aca="false">BR12873-2.5</f>
        <v>-2.5</v>
      </c>
    </row>
    <row r="12874" customFormat="false" ht="12" hidden="false" customHeight="false" outlineLevel="0" collapsed="false">
      <c r="BS12874" s="96" t="n">
        <f aca="false">BR12874-2.5</f>
        <v>-2.5</v>
      </c>
    </row>
    <row r="12875" customFormat="false" ht="12" hidden="false" customHeight="false" outlineLevel="0" collapsed="false">
      <c r="BS12875" s="96" t="n">
        <f aca="false">BR12875-2.5</f>
        <v>-2.5</v>
      </c>
    </row>
    <row r="12876" customFormat="false" ht="12" hidden="false" customHeight="false" outlineLevel="0" collapsed="false">
      <c r="BS12876" s="96" t="n">
        <f aca="false">BR12876-2.5</f>
        <v>-2.5</v>
      </c>
    </row>
    <row r="12877" customFormat="false" ht="12" hidden="false" customHeight="false" outlineLevel="0" collapsed="false">
      <c r="BS12877" s="96" t="n">
        <f aca="false">BR12877-2.5</f>
        <v>-2.5</v>
      </c>
    </row>
    <row r="12878" customFormat="false" ht="12" hidden="false" customHeight="false" outlineLevel="0" collapsed="false">
      <c r="BS12878" s="96" t="n">
        <f aca="false">BR12878-2.5</f>
        <v>-2.5</v>
      </c>
    </row>
    <row r="12879" customFormat="false" ht="12" hidden="false" customHeight="false" outlineLevel="0" collapsed="false">
      <c r="BS12879" s="96" t="n">
        <f aca="false">BR12879-2.5</f>
        <v>-2.5</v>
      </c>
    </row>
    <row r="12880" customFormat="false" ht="12" hidden="false" customHeight="false" outlineLevel="0" collapsed="false">
      <c r="BS12880" s="96" t="n">
        <f aca="false">BR12880-2.5</f>
        <v>-2.5</v>
      </c>
    </row>
    <row r="12881" customFormat="false" ht="12" hidden="false" customHeight="false" outlineLevel="0" collapsed="false">
      <c r="BS12881" s="96" t="n">
        <f aca="false">BR12881-2.5</f>
        <v>-2.5</v>
      </c>
    </row>
    <row r="12882" customFormat="false" ht="12" hidden="false" customHeight="false" outlineLevel="0" collapsed="false">
      <c r="BS12882" s="96" t="n">
        <f aca="false">BR12882-2.5</f>
        <v>-2.5</v>
      </c>
    </row>
    <row r="12883" customFormat="false" ht="12" hidden="false" customHeight="false" outlineLevel="0" collapsed="false">
      <c r="BS12883" s="96" t="n">
        <f aca="false">BR12883-2.5</f>
        <v>-2.5</v>
      </c>
    </row>
    <row r="12884" customFormat="false" ht="12" hidden="false" customHeight="false" outlineLevel="0" collapsed="false">
      <c r="BS12884" s="96" t="n">
        <f aca="false">BR12884-2.5</f>
        <v>-2.5</v>
      </c>
    </row>
    <row r="12885" customFormat="false" ht="12" hidden="false" customHeight="false" outlineLevel="0" collapsed="false">
      <c r="BS12885" s="96" t="n">
        <f aca="false">BR12885-2.5</f>
        <v>-2.5</v>
      </c>
    </row>
    <row r="12886" customFormat="false" ht="12" hidden="false" customHeight="false" outlineLevel="0" collapsed="false">
      <c r="BS12886" s="96" t="n">
        <f aca="false">BR12886-2.5</f>
        <v>-2.5</v>
      </c>
    </row>
    <row r="12887" customFormat="false" ht="12" hidden="false" customHeight="false" outlineLevel="0" collapsed="false">
      <c r="BS12887" s="96" t="n">
        <f aca="false">BR12887-2.5</f>
        <v>-2.5</v>
      </c>
    </row>
    <row r="12888" customFormat="false" ht="12" hidden="false" customHeight="false" outlineLevel="0" collapsed="false">
      <c r="BS12888" s="96" t="n">
        <f aca="false">BR12888-2.5</f>
        <v>-2.5</v>
      </c>
    </row>
    <row r="12889" customFormat="false" ht="12" hidden="false" customHeight="false" outlineLevel="0" collapsed="false">
      <c r="BS12889" s="96" t="n">
        <f aca="false">BR12889-2.5</f>
        <v>-2.5</v>
      </c>
    </row>
    <row r="12890" customFormat="false" ht="12" hidden="false" customHeight="false" outlineLevel="0" collapsed="false">
      <c r="BS12890" s="96" t="n">
        <f aca="false">BR12890-2.5</f>
        <v>-2.5</v>
      </c>
    </row>
    <row r="12891" customFormat="false" ht="12" hidden="false" customHeight="false" outlineLevel="0" collapsed="false">
      <c r="BS12891" s="96" t="n">
        <f aca="false">BR12891-2.5</f>
        <v>-2.5</v>
      </c>
    </row>
    <row r="12892" customFormat="false" ht="12" hidden="false" customHeight="false" outlineLevel="0" collapsed="false">
      <c r="BS12892" s="96" t="n">
        <f aca="false">BR12892-2.5</f>
        <v>-2.5</v>
      </c>
    </row>
    <row r="12893" customFormat="false" ht="12" hidden="false" customHeight="false" outlineLevel="0" collapsed="false">
      <c r="BS12893" s="96" t="n">
        <f aca="false">BR12893-2.5</f>
        <v>-2.5</v>
      </c>
    </row>
    <row r="12894" customFormat="false" ht="12" hidden="false" customHeight="false" outlineLevel="0" collapsed="false">
      <c r="BS12894" s="96" t="n">
        <f aca="false">BR12894-2.5</f>
        <v>-2.5</v>
      </c>
    </row>
    <row r="12895" customFormat="false" ht="12" hidden="false" customHeight="false" outlineLevel="0" collapsed="false">
      <c r="BS12895" s="96" t="n">
        <f aca="false">BR12895-2.5</f>
        <v>-2.5</v>
      </c>
    </row>
    <row r="12896" customFormat="false" ht="12" hidden="false" customHeight="false" outlineLevel="0" collapsed="false">
      <c r="BS12896" s="96" t="n">
        <f aca="false">BR12896-2.5</f>
        <v>-2.5</v>
      </c>
    </row>
    <row r="12897" customFormat="false" ht="12" hidden="false" customHeight="false" outlineLevel="0" collapsed="false">
      <c r="BS12897" s="96" t="n">
        <f aca="false">BR12897-2.5</f>
        <v>-2.5</v>
      </c>
    </row>
    <row r="12898" customFormat="false" ht="12" hidden="false" customHeight="false" outlineLevel="0" collapsed="false">
      <c r="BS12898" s="96" t="n">
        <f aca="false">BR12898-2.5</f>
        <v>-2.5</v>
      </c>
    </row>
    <row r="12899" customFormat="false" ht="12" hidden="false" customHeight="false" outlineLevel="0" collapsed="false">
      <c r="BS12899" s="96" t="n">
        <f aca="false">BR12899-2.5</f>
        <v>-2.5</v>
      </c>
    </row>
    <row r="12900" customFormat="false" ht="12" hidden="false" customHeight="false" outlineLevel="0" collapsed="false">
      <c r="BS12900" s="96" t="n">
        <f aca="false">BR12900-2.5</f>
        <v>-2.5</v>
      </c>
    </row>
    <row r="12901" customFormat="false" ht="12" hidden="false" customHeight="false" outlineLevel="0" collapsed="false">
      <c r="BS12901" s="96" t="n">
        <f aca="false">BR12901-2.5</f>
        <v>-2.5</v>
      </c>
    </row>
    <row r="12902" customFormat="false" ht="12" hidden="false" customHeight="false" outlineLevel="0" collapsed="false">
      <c r="BS12902" s="96" t="n">
        <f aca="false">BR12902-2.5</f>
        <v>-2.5</v>
      </c>
    </row>
    <row r="12903" customFormat="false" ht="12" hidden="false" customHeight="false" outlineLevel="0" collapsed="false">
      <c r="BS12903" s="96" t="n">
        <f aca="false">BR12903-2.5</f>
        <v>-2.5</v>
      </c>
    </row>
    <row r="12904" customFormat="false" ht="12" hidden="false" customHeight="false" outlineLevel="0" collapsed="false">
      <c r="BS12904" s="96" t="n">
        <f aca="false">BR12904-2.5</f>
        <v>-2.5</v>
      </c>
    </row>
    <row r="12905" customFormat="false" ht="12" hidden="false" customHeight="false" outlineLevel="0" collapsed="false">
      <c r="BS12905" s="96" t="n">
        <f aca="false">BR12905-2.5</f>
        <v>-2.5</v>
      </c>
    </row>
    <row r="12906" customFormat="false" ht="12" hidden="false" customHeight="false" outlineLevel="0" collapsed="false">
      <c r="BS12906" s="96" t="n">
        <f aca="false">BR12906-2.5</f>
        <v>-2.5</v>
      </c>
    </row>
    <row r="12907" customFormat="false" ht="12" hidden="false" customHeight="false" outlineLevel="0" collapsed="false">
      <c r="BS12907" s="96" t="n">
        <f aca="false">BR12907-2.5</f>
        <v>-2.5</v>
      </c>
    </row>
    <row r="12908" customFormat="false" ht="12" hidden="false" customHeight="false" outlineLevel="0" collapsed="false">
      <c r="BS12908" s="96" t="n">
        <f aca="false">BR12908-2.5</f>
        <v>-2.5</v>
      </c>
    </row>
    <row r="12909" customFormat="false" ht="12" hidden="false" customHeight="false" outlineLevel="0" collapsed="false">
      <c r="BS12909" s="96" t="n">
        <f aca="false">BR12909-2.5</f>
        <v>-2.5</v>
      </c>
    </row>
    <row r="12910" customFormat="false" ht="12" hidden="false" customHeight="false" outlineLevel="0" collapsed="false">
      <c r="BS12910" s="96" t="n">
        <f aca="false">BR12910-2.5</f>
        <v>-2.5</v>
      </c>
    </row>
    <row r="12911" customFormat="false" ht="12" hidden="false" customHeight="false" outlineLevel="0" collapsed="false">
      <c r="BS12911" s="96" t="n">
        <f aca="false">BR12911-2.5</f>
        <v>-2.5</v>
      </c>
    </row>
    <row r="12912" customFormat="false" ht="12" hidden="false" customHeight="false" outlineLevel="0" collapsed="false">
      <c r="BS12912" s="96" t="n">
        <f aca="false">BR12912-2.5</f>
        <v>-2.5</v>
      </c>
    </row>
    <row r="12913" customFormat="false" ht="12" hidden="false" customHeight="false" outlineLevel="0" collapsed="false">
      <c r="BS12913" s="96" t="n">
        <f aca="false">BR12913-2.5</f>
        <v>-2.5</v>
      </c>
    </row>
    <row r="12914" customFormat="false" ht="12" hidden="false" customHeight="false" outlineLevel="0" collapsed="false">
      <c r="BS12914" s="96" t="n">
        <f aca="false">BR12914-2.5</f>
        <v>-2.5</v>
      </c>
    </row>
    <row r="12915" customFormat="false" ht="12" hidden="false" customHeight="false" outlineLevel="0" collapsed="false">
      <c r="BS12915" s="96" t="n">
        <f aca="false">BR12915-2.5</f>
        <v>-2.5</v>
      </c>
    </row>
    <row r="12916" customFormat="false" ht="12" hidden="false" customHeight="false" outlineLevel="0" collapsed="false">
      <c r="BS12916" s="96" t="n">
        <f aca="false">BR12916-2.5</f>
        <v>-2.5</v>
      </c>
    </row>
    <row r="12917" customFormat="false" ht="12" hidden="false" customHeight="false" outlineLevel="0" collapsed="false">
      <c r="BS12917" s="96" t="n">
        <f aca="false">BR12917-2.5</f>
        <v>-2.5</v>
      </c>
    </row>
    <row r="12918" customFormat="false" ht="12" hidden="false" customHeight="false" outlineLevel="0" collapsed="false">
      <c r="BS12918" s="96" t="n">
        <f aca="false">BR12918-2.5</f>
        <v>-2.5</v>
      </c>
    </row>
    <row r="12919" customFormat="false" ht="12" hidden="false" customHeight="false" outlineLevel="0" collapsed="false">
      <c r="BS12919" s="96" t="n">
        <f aca="false">BR12919-2.5</f>
        <v>-2.5</v>
      </c>
    </row>
    <row r="12920" customFormat="false" ht="12" hidden="false" customHeight="false" outlineLevel="0" collapsed="false">
      <c r="BS12920" s="96" t="n">
        <f aca="false">BR12920-2.5</f>
        <v>-2.5</v>
      </c>
    </row>
    <row r="12921" customFormat="false" ht="12" hidden="false" customHeight="false" outlineLevel="0" collapsed="false">
      <c r="BS12921" s="96" t="n">
        <f aca="false">BR12921-2.5</f>
        <v>-2.5</v>
      </c>
    </row>
    <row r="12922" customFormat="false" ht="12" hidden="false" customHeight="false" outlineLevel="0" collapsed="false">
      <c r="BS12922" s="96" t="n">
        <f aca="false">BR12922-2.5</f>
        <v>-2.5</v>
      </c>
    </row>
    <row r="12923" customFormat="false" ht="12" hidden="false" customHeight="false" outlineLevel="0" collapsed="false">
      <c r="BS12923" s="96" t="n">
        <f aca="false">BR12923-2.5</f>
        <v>-2.5</v>
      </c>
    </row>
    <row r="12924" customFormat="false" ht="12" hidden="false" customHeight="false" outlineLevel="0" collapsed="false">
      <c r="BS12924" s="96" t="n">
        <f aca="false">BR12924-2.5</f>
        <v>-2.5</v>
      </c>
    </row>
    <row r="12925" customFormat="false" ht="12" hidden="false" customHeight="false" outlineLevel="0" collapsed="false">
      <c r="BS12925" s="96" t="n">
        <f aca="false">BR12925-2.5</f>
        <v>-2.5</v>
      </c>
    </row>
    <row r="12926" customFormat="false" ht="12" hidden="false" customHeight="false" outlineLevel="0" collapsed="false">
      <c r="BS12926" s="96" t="n">
        <f aca="false">BR12926-2.5</f>
        <v>-2.5</v>
      </c>
    </row>
    <row r="12927" customFormat="false" ht="12" hidden="false" customHeight="false" outlineLevel="0" collapsed="false">
      <c r="BS12927" s="96" t="n">
        <f aca="false">BR12927-2.5</f>
        <v>-2.5</v>
      </c>
    </row>
    <row r="12928" customFormat="false" ht="12" hidden="false" customHeight="false" outlineLevel="0" collapsed="false">
      <c r="BS12928" s="96" t="n">
        <f aca="false">BR12928-2.5</f>
        <v>-2.5</v>
      </c>
    </row>
    <row r="12929" customFormat="false" ht="12" hidden="false" customHeight="false" outlineLevel="0" collapsed="false">
      <c r="BS12929" s="96" t="n">
        <f aca="false">BR12929-2.5</f>
        <v>-2.5</v>
      </c>
    </row>
    <row r="12930" customFormat="false" ht="12" hidden="false" customHeight="false" outlineLevel="0" collapsed="false">
      <c r="BS12930" s="96" t="n">
        <f aca="false">BR12930-2.5</f>
        <v>-2.5</v>
      </c>
    </row>
    <row r="12931" customFormat="false" ht="12" hidden="false" customHeight="false" outlineLevel="0" collapsed="false">
      <c r="BS12931" s="96" t="n">
        <f aca="false">BR12931-2.5</f>
        <v>-2.5</v>
      </c>
    </row>
    <row r="12932" customFormat="false" ht="12" hidden="false" customHeight="false" outlineLevel="0" collapsed="false">
      <c r="BS12932" s="96" t="n">
        <f aca="false">BR12932-2.5</f>
        <v>-2.5</v>
      </c>
    </row>
    <row r="12933" customFormat="false" ht="12" hidden="false" customHeight="false" outlineLevel="0" collapsed="false">
      <c r="BS12933" s="96" t="n">
        <f aca="false">BR12933-2.5</f>
        <v>-2.5</v>
      </c>
    </row>
    <row r="12934" customFormat="false" ht="12" hidden="false" customHeight="false" outlineLevel="0" collapsed="false">
      <c r="BS12934" s="96" t="n">
        <f aca="false">BR12934-2.5</f>
        <v>-2.5</v>
      </c>
    </row>
    <row r="12935" customFormat="false" ht="12" hidden="false" customHeight="false" outlineLevel="0" collapsed="false">
      <c r="BS12935" s="96" t="n">
        <f aca="false">BR12935-2.5</f>
        <v>-2.5</v>
      </c>
    </row>
    <row r="12936" customFormat="false" ht="12" hidden="false" customHeight="false" outlineLevel="0" collapsed="false">
      <c r="BS12936" s="96" t="n">
        <f aca="false">BR12936-2.5</f>
        <v>-2.5</v>
      </c>
    </row>
    <row r="12937" customFormat="false" ht="12" hidden="false" customHeight="false" outlineLevel="0" collapsed="false">
      <c r="BS12937" s="96" t="n">
        <f aca="false">BR12937-2.5</f>
        <v>-2.5</v>
      </c>
    </row>
    <row r="12938" customFormat="false" ht="12" hidden="false" customHeight="false" outlineLevel="0" collapsed="false">
      <c r="BS12938" s="96" t="n">
        <f aca="false">BR12938-2.5</f>
        <v>-2.5</v>
      </c>
    </row>
    <row r="12939" customFormat="false" ht="12" hidden="false" customHeight="false" outlineLevel="0" collapsed="false">
      <c r="BS12939" s="96" t="n">
        <f aca="false">BR12939-2.5</f>
        <v>-2.5</v>
      </c>
    </row>
    <row r="12940" customFormat="false" ht="12" hidden="false" customHeight="false" outlineLevel="0" collapsed="false">
      <c r="BS12940" s="96" t="n">
        <f aca="false">BR12940-2.5</f>
        <v>-2.5</v>
      </c>
    </row>
    <row r="12941" customFormat="false" ht="12" hidden="false" customHeight="false" outlineLevel="0" collapsed="false">
      <c r="BS12941" s="96" t="n">
        <f aca="false">BR12941-2.5</f>
        <v>-2.5</v>
      </c>
    </row>
    <row r="12942" customFormat="false" ht="12" hidden="false" customHeight="false" outlineLevel="0" collapsed="false">
      <c r="BS12942" s="96" t="n">
        <f aca="false">BR12942-2.5</f>
        <v>-2.5</v>
      </c>
    </row>
    <row r="12943" customFormat="false" ht="12" hidden="false" customHeight="false" outlineLevel="0" collapsed="false">
      <c r="BS12943" s="96" t="n">
        <f aca="false">BR12943-2.5</f>
        <v>-2.5</v>
      </c>
    </row>
    <row r="12944" customFormat="false" ht="12" hidden="false" customHeight="false" outlineLevel="0" collapsed="false">
      <c r="BS12944" s="96" t="n">
        <f aca="false">BR12944-2.5</f>
        <v>-2.5</v>
      </c>
    </row>
    <row r="12945" customFormat="false" ht="12" hidden="false" customHeight="false" outlineLevel="0" collapsed="false">
      <c r="BS12945" s="96" t="n">
        <f aca="false">BR12945-2.5</f>
        <v>-2.5</v>
      </c>
    </row>
    <row r="12946" customFormat="false" ht="12" hidden="false" customHeight="false" outlineLevel="0" collapsed="false">
      <c r="BS12946" s="96" t="n">
        <f aca="false">BR12946-2.5</f>
        <v>-2.5</v>
      </c>
    </row>
    <row r="12947" customFormat="false" ht="12" hidden="false" customHeight="false" outlineLevel="0" collapsed="false">
      <c r="BS12947" s="96" t="n">
        <f aca="false">BR12947-2.5</f>
        <v>-2.5</v>
      </c>
    </row>
    <row r="12948" customFormat="false" ht="12" hidden="false" customHeight="false" outlineLevel="0" collapsed="false">
      <c r="BS12948" s="96" t="n">
        <f aca="false">BR12948-2.5</f>
        <v>-2.5</v>
      </c>
    </row>
    <row r="12949" customFormat="false" ht="12" hidden="false" customHeight="false" outlineLevel="0" collapsed="false">
      <c r="BS12949" s="96" t="n">
        <f aca="false">BR12949-2.5</f>
        <v>-2.5</v>
      </c>
    </row>
    <row r="12950" customFormat="false" ht="12" hidden="false" customHeight="false" outlineLevel="0" collapsed="false">
      <c r="BS12950" s="96" t="n">
        <f aca="false">BR12950-2.5</f>
        <v>-2.5</v>
      </c>
    </row>
    <row r="12951" customFormat="false" ht="12" hidden="false" customHeight="false" outlineLevel="0" collapsed="false">
      <c r="BS12951" s="96" t="n">
        <f aca="false">BR12951-2.5</f>
        <v>-2.5</v>
      </c>
    </row>
    <row r="12952" customFormat="false" ht="12" hidden="false" customHeight="false" outlineLevel="0" collapsed="false">
      <c r="BS12952" s="96" t="n">
        <f aca="false">BR12952-2.5</f>
        <v>-2.5</v>
      </c>
    </row>
    <row r="12953" customFormat="false" ht="12" hidden="false" customHeight="false" outlineLevel="0" collapsed="false">
      <c r="BS12953" s="96" t="n">
        <f aca="false">BR12953-2.5</f>
        <v>-2.5</v>
      </c>
    </row>
    <row r="12954" customFormat="false" ht="12" hidden="false" customHeight="false" outlineLevel="0" collapsed="false">
      <c r="BS12954" s="96" t="n">
        <f aca="false">BR12954-2.5</f>
        <v>-2.5</v>
      </c>
    </row>
    <row r="12955" customFormat="false" ht="12" hidden="false" customHeight="false" outlineLevel="0" collapsed="false">
      <c r="BS12955" s="96" t="n">
        <f aca="false">BR12955-2.5</f>
        <v>-2.5</v>
      </c>
    </row>
    <row r="12956" customFormat="false" ht="12" hidden="false" customHeight="false" outlineLevel="0" collapsed="false">
      <c r="BS12956" s="96" t="n">
        <f aca="false">BR12956-2.5</f>
        <v>-2.5</v>
      </c>
    </row>
    <row r="12957" customFormat="false" ht="12" hidden="false" customHeight="false" outlineLevel="0" collapsed="false">
      <c r="BS12957" s="96" t="n">
        <f aca="false">BR12957-2.5</f>
        <v>-2.5</v>
      </c>
    </row>
    <row r="12958" customFormat="false" ht="12" hidden="false" customHeight="false" outlineLevel="0" collapsed="false">
      <c r="BS12958" s="96" t="n">
        <f aca="false">BR12958-2.5</f>
        <v>-2.5</v>
      </c>
    </row>
    <row r="12959" customFormat="false" ht="12" hidden="false" customHeight="false" outlineLevel="0" collapsed="false">
      <c r="BS12959" s="96" t="n">
        <f aca="false">BR12959-2.5</f>
        <v>-2.5</v>
      </c>
    </row>
    <row r="12960" customFormat="false" ht="12" hidden="false" customHeight="false" outlineLevel="0" collapsed="false">
      <c r="BS12960" s="96" t="n">
        <f aca="false">BR12960-2.5</f>
        <v>-2.5</v>
      </c>
    </row>
    <row r="12961" customFormat="false" ht="12" hidden="false" customHeight="false" outlineLevel="0" collapsed="false">
      <c r="BS12961" s="96" t="n">
        <f aca="false">BR12961-2.5</f>
        <v>-2.5</v>
      </c>
    </row>
    <row r="12962" customFormat="false" ht="12" hidden="false" customHeight="false" outlineLevel="0" collapsed="false">
      <c r="BS12962" s="96" t="n">
        <f aca="false">BR12962-2.5</f>
        <v>-2.5</v>
      </c>
    </row>
    <row r="12963" customFormat="false" ht="12" hidden="false" customHeight="false" outlineLevel="0" collapsed="false">
      <c r="BS12963" s="96" t="n">
        <f aca="false">BR12963-2.5</f>
        <v>-2.5</v>
      </c>
    </row>
    <row r="12964" customFormat="false" ht="12" hidden="false" customHeight="false" outlineLevel="0" collapsed="false">
      <c r="BS12964" s="96" t="n">
        <f aca="false">BR12964-2.5</f>
        <v>-2.5</v>
      </c>
    </row>
    <row r="12965" customFormat="false" ht="12" hidden="false" customHeight="false" outlineLevel="0" collapsed="false">
      <c r="BS12965" s="96" t="n">
        <f aca="false">BR12965-2.5</f>
        <v>-2.5</v>
      </c>
    </row>
    <row r="12966" customFormat="false" ht="12" hidden="false" customHeight="false" outlineLevel="0" collapsed="false">
      <c r="BS12966" s="96" t="n">
        <f aca="false">BR12966-2.5</f>
        <v>-2.5</v>
      </c>
    </row>
    <row r="12967" customFormat="false" ht="12" hidden="false" customHeight="false" outlineLevel="0" collapsed="false">
      <c r="BS12967" s="96" t="n">
        <f aca="false">BR12967-2.5</f>
        <v>-2.5</v>
      </c>
    </row>
    <row r="12968" customFormat="false" ht="12" hidden="false" customHeight="false" outlineLevel="0" collapsed="false">
      <c r="BS12968" s="96" t="n">
        <f aca="false">BR12968-2.5</f>
        <v>-2.5</v>
      </c>
    </row>
    <row r="12969" customFormat="false" ht="12" hidden="false" customHeight="false" outlineLevel="0" collapsed="false">
      <c r="BS12969" s="96" t="n">
        <f aca="false">BR12969-2.5</f>
        <v>-2.5</v>
      </c>
    </row>
    <row r="12970" customFormat="false" ht="12" hidden="false" customHeight="false" outlineLevel="0" collapsed="false">
      <c r="BS12970" s="96" t="n">
        <f aca="false">BR12970-2.5</f>
        <v>-2.5</v>
      </c>
    </row>
    <row r="12971" customFormat="false" ht="12" hidden="false" customHeight="false" outlineLevel="0" collapsed="false">
      <c r="BS12971" s="96" t="n">
        <f aca="false">BR12971-2.5</f>
        <v>-2.5</v>
      </c>
    </row>
    <row r="12972" customFormat="false" ht="12" hidden="false" customHeight="false" outlineLevel="0" collapsed="false">
      <c r="BS12972" s="96" t="n">
        <f aca="false">BR12972-2.5</f>
        <v>-2.5</v>
      </c>
    </row>
    <row r="12973" customFormat="false" ht="12" hidden="false" customHeight="false" outlineLevel="0" collapsed="false">
      <c r="BS12973" s="96" t="n">
        <f aca="false">BR12973-2.5</f>
        <v>-2.5</v>
      </c>
    </row>
    <row r="12974" customFormat="false" ht="12" hidden="false" customHeight="false" outlineLevel="0" collapsed="false">
      <c r="BS12974" s="96" t="n">
        <f aca="false">BR12974-2.5</f>
        <v>-2.5</v>
      </c>
    </row>
    <row r="12975" customFormat="false" ht="12" hidden="false" customHeight="false" outlineLevel="0" collapsed="false">
      <c r="BS12975" s="96" t="n">
        <f aca="false">BR12975-2.5</f>
        <v>-2.5</v>
      </c>
    </row>
    <row r="12976" customFormat="false" ht="12" hidden="false" customHeight="false" outlineLevel="0" collapsed="false">
      <c r="BS12976" s="96" t="n">
        <f aca="false">BR12976-2.5</f>
        <v>-2.5</v>
      </c>
    </row>
    <row r="12977" customFormat="false" ht="12" hidden="false" customHeight="false" outlineLevel="0" collapsed="false">
      <c r="BS12977" s="96" t="n">
        <f aca="false">BR12977-2.5</f>
        <v>-2.5</v>
      </c>
    </row>
    <row r="12978" customFormat="false" ht="12" hidden="false" customHeight="false" outlineLevel="0" collapsed="false">
      <c r="BS12978" s="96" t="n">
        <f aca="false">BR12978-2.5</f>
        <v>-2.5</v>
      </c>
    </row>
    <row r="12979" customFormat="false" ht="12" hidden="false" customHeight="false" outlineLevel="0" collapsed="false">
      <c r="BS12979" s="96" t="n">
        <f aca="false">BR12979-2.5</f>
        <v>-2.5</v>
      </c>
    </row>
    <row r="12980" customFormat="false" ht="12" hidden="false" customHeight="false" outlineLevel="0" collapsed="false">
      <c r="BS12980" s="96" t="n">
        <f aca="false">BR12980-2.5</f>
        <v>-2.5</v>
      </c>
    </row>
    <row r="12981" customFormat="false" ht="12" hidden="false" customHeight="false" outlineLevel="0" collapsed="false">
      <c r="BS12981" s="96" t="n">
        <f aca="false">BR12981-2.5</f>
        <v>-2.5</v>
      </c>
    </row>
    <row r="12982" customFormat="false" ht="12" hidden="false" customHeight="false" outlineLevel="0" collapsed="false">
      <c r="BS12982" s="96" t="n">
        <f aca="false">BR12982-2.5</f>
        <v>-2.5</v>
      </c>
    </row>
    <row r="12983" customFormat="false" ht="12" hidden="false" customHeight="false" outlineLevel="0" collapsed="false">
      <c r="BS12983" s="96" t="n">
        <f aca="false">BR12983-2.5</f>
        <v>-2.5</v>
      </c>
    </row>
    <row r="12984" customFormat="false" ht="12" hidden="false" customHeight="false" outlineLevel="0" collapsed="false">
      <c r="BS12984" s="96" t="n">
        <f aca="false">BR12984-2.5</f>
        <v>-2.5</v>
      </c>
    </row>
    <row r="12985" customFormat="false" ht="12" hidden="false" customHeight="false" outlineLevel="0" collapsed="false">
      <c r="BS12985" s="96" t="n">
        <f aca="false">BR12985-2.5</f>
        <v>-2.5</v>
      </c>
    </row>
    <row r="12986" customFormat="false" ht="12" hidden="false" customHeight="false" outlineLevel="0" collapsed="false">
      <c r="BS12986" s="96" t="n">
        <f aca="false">BR12986-2.5</f>
        <v>-2.5</v>
      </c>
    </row>
    <row r="12987" customFormat="false" ht="12" hidden="false" customHeight="false" outlineLevel="0" collapsed="false">
      <c r="BS12987" s="96" t="n">
        <f aca="false">BR12987-2.5</f>
        <v>-2.5</v>
      </c>
    </row>
    <row r="12988" customFormat="false" ht="12" hidden="false" customHeight="false" outlineLevel="0" collapsed="false">
      <c r="BS12988" s="96" t="n">
        <f aca="false">BR12988-2.5</f>
        <v>-2.5</v>
      </c>
    </row>
    <row r="12989" customFormat="false" ht="12" hidden="false" customHeight="false" outlineLevel="0" collapsed="false">
      <c r="BS12989" s="96" t="n">
        <f aca="false">BR12989-2.5</f>
        <v>-2.5</v>
      </c>
    </row>
    <row r="12990" customFormat="false" ht="12" hidden="false" customHeight="false" outlineLevel="0" collapsed="false">
      <c r="BS12990" s="96" t="n">
        <f aca="false">BR12990-2.5</f>
        <v>-2.5</v>
      </c>
    </row>
    <row r="12991" customFormat="false" ht="12" hidden="false" customHeight="false" outlineLevel="0" collapsed="false">
      <c r="BS12991" s="96" t="n">
        <f aca="false">BR12991-2.5</f>
        <v>-2.5</v>
      </c>
    </row>
    <row r="12992" customFormat="false" ht="12" hidden="false" customHeight="false" outlineLevel="0" collapsed="false">
      <c r="BS12992" s="96" t="n">
        <f aca="false">BR12992-2.5</f>
        <v>-2.5</v>
      </c>
    </row>
    <row r="12993" customFormat="false" ht="12" hidden="false" customHeight="false" outlineLevel="0" collapsed="false">
      <c r="BS12993" s="96" t="n">
        <f aca="false">BR12993-2.5</f>
        <v>-2.5</v>
      </c>
    </row>
    <row r="12994" customFormat="false" ht="12" hidden="false" customHeight="false" outlineLevel="0" collapsed="false">
      <c r="BS12994" s="96" t="n">
        <f aca="false">BR12994-2.5</f>
        <v>-2.5</v>
      </c>
    </row>
    <row r="12995" customFormat="false" ht="12" hidden="false" customHeight="false" outlineLevel="0" collapsed="false">
      <c r="BS12995" s="96" t="n">
        <f aca="false">BR12995-2.5</f>
        <v>-2.5</v>
      </c>
    </row>
    <row r="12996" customFormat="false" ht="12" hidden="false" customHeight="false" outlineLevel="0" collapsed="false">
      <c r="BS12996" s="96" t="n">
        <f aca="false">BR12996-2.5</f>
        <v>-2.5</v>
      </c>
    </row>
    <row r="12997" customFormat="false" ht="12" hidden="false" customHeight="false" outlineLevel="0" collapsed="false">
      <c r="BS12997" s="96" t="n">
        <f aca="false">BR12997-2.5</f>
        <v>-2.5</v>
      </c>
    </row>
    <row r="12998" customFormat="false" ht="12" hidden="false" customHeight="false" outlineLevel="0" collapsed="false">
      <c r="BS12998" s="96" t="n">
        <f aca="false">BR12998-2.5</f>
        <v>-2.5</v>
      </c>
    </row>
    <row r="12999" customFormat="false" ht="12" hidden="false" customHeight="false" outlineLevel="0" collapsed="false">
      <c r="BS12999" s="96" t="n">
        <f aca="false">BR12999-2.5</f>
        <v>-2.5</v>
      </c>
    </row>
    <row r="13000" customFormat="false" ht="12" hidden="false" customHeight="false" outlineLevel="0" collapsed="false">
      <c r="BS13000" s="96" t="n">
        <f aca="false">BR13000-2.5</f>
        <v>-2.5</v>
      </c>
    </row>
    <row r="13001" customFormat="false" ht="12" hidden="false" customHeight="false" outlineLevel="0" collapsed="false">
      <c r="BS13001" s="96" t="n">
        <f aca="false">BR13001-2.5</f>
        <v>-2.5</v>
      </c>
    </row>
    <row r="13002" customFormat="false" ht="12" hidden="false" customHeight="false" outlineLevel="0" collapsed="false">
      <c r="BS13002" s="96" t="n">
        <f aca="false">BR13002-2.5</f>
        <v>-2.5</v>
      </c>
    </row>
    <row r="13003" customFormat="false" ht="12" hidden="false" customHeight="false" outlineLevel="0" collapsed="false">
      <c r="BS13003" s="96" t="n">
        <f aca="false">BR13003-2.5</f>
        <v>-2.5</v>
      </c>
    </row>
    <row r="13004" customFormat="false" ht="12" hidden="false" customHeight="false" outlineLevel="0" collapsed="false">
      <c r="BS13004" s="96" t="n">
        <f aca="false">BR13004-2.5</f>
        <v>-2.5</v>
      </c>
    </row>
    <row r="13005" customFormat="false" ht="12" hidden="false" customHeight="false" outlineLevel="0" collapsed="false">
      <c r="BS13005" s="96" t="n">
        <f aca="false">BR13005-2.5</f>
        <v>-2.5</v>
      </c>
    </row>
    <row r="13006" customFormat="false" ht="12" hidden="false" customHeight="false" outlineLevel="0" collapsed="false">
      <c r="BS13006" s="96" t="n">
        <f aca="false">BR13006-2.5</f>
        <v>-2.5</v>
      </c>
    </row>
    <row r="13007" customFormat="false" ht="12" hidden="false" customHeight="false" outlineLevel="0" collapsed="false">
      <c r="BS13007" s="96" t="n">
        <f aca="false">BR13007-2.5</f>
        <v>-2.5</v>
      </c>
    </row>
    <row r="13008" customFormat="false" ht="12" hidden="false" customHeight="false" outlineLevel="0" collapsed="false">
      <c r="BS13008" s="96" t="n">
        <f aca="false">BR13008-2.5</f>
        <v>-2.5</v>
      </c>
    </row>
    <row r="13009" customFormat="false" ht="12" hidden="false" customHeight="false" outlineLevel="0" collapsed="false">
      <c r="BS13009" s="96" t="n">
        <f aca="false">BR13009-2.5</f>
        <v>-2.5</v>
      </c>
    </row>
    <row r="13010" customFormat="false" ht="12" hidden="false" customHeight="false" outlineLevel="0" collapsed="false">
      <c r="BS13010" s="96" t="n">
        <f aca="false">BR13010-2.5</f>
        <v>-2.5</v>
      </c>
    </row>
    <row r="13011" customFormat="false" ht="12" hidden="false" customHeight="false" outlineLevel="0" collapsed="false">
      <c r="BS13011" s="96" t="n">
        <f aca="false">BR13011-2.5</f>
        <v>-2.5</v>
      </c>
    </row>
    <row r="13012" customFormat="false" ht="12" hidden="false" customHeight="false" outlineLevel="0" collapsed="false">
      <c r="BS13012" s="96" t="n">
        <f aca="false">BR13012-2.5</f>
        <v>-2.5</v>
      </c>
    </row>
    <row r="13013" customFormat="false" ht="12" hidden="false" customHeight="false" outlineLevel="0" collapsed="false">
      <c r="BS13013" s="96" t="n">
        <f aca="false">BR13013-2.5</f>
        <v>-2.5</v>
      </c>
    </row>
    <row r="13014" customFormat="false" ht="12" hidden="false" customHeight="false" outlineLevel="0" collapsed="false">
      <c r="BS13014" s="96" t="n">
        <f aca="false">BR13014-2.5</f>
        <v>-2.5</v>
      </c>
    </row>
    <row r="13015" customFormat="false" ht="12" hidden="false" customHeight="false" outlineLevel="0" collapsed="false">
      <c r="BS13015" s="96" t="n">
        <f aca="false">BR13015-2.5</f>
        <v>-2.5</v>
      </c>
    </row>
    <row r="13016" customFormat="false" ht="12" hidden="false" customHeight="false" outlineLevel="0" collapsed="false">
      <c r="BS13016" s="96" t="n">
        <f aca="false">BR13016-2.5</f>
        <v>-2.5</v>
      </c>
    </row>
    <row r="13017" customFormat="false" ht="12" hidden="false" customHeight="false" outlineLevel="0" collapsed="false">
      <c r="BS13017" s="96" t="n">
        <f aca="false">BR13017-2.5</f>
        <v>-2.5</v>
      </c>
    </row>
    <row r="13018" customFormat="false" ht="12" hidden="false" customHeight="false" outlineLevel="0" collapsed="false">
      <c r="BS13018" s="96" t="n">
        <f aca="false">BR13018-2.5</f>
        <v>-2.5</v>
      </c>
    </row>
    <row r="13019" customFormat="false" ht="12" hidden="false" customHeight="false" outlineLevel="0" collapsed="false">
      <c r="BS13019" s="96" t="n">
        <f aca="false">BR13019-2.5</f>
        <v>-2.5</v>
      </c>
    </row>
    <row r="13020" customFormat="false" ht="12" hidden="false" customHeight="false" outlineLevel="0" collapsed="false">
      <c r="BS13020" s="96" t="n">
        <f aca="false">BR13020-2.5</f>
        <v>-2.5</v>
      </c>
    </row>
    <row r="13021" customFormat="false" ht="12" hidden="false" customHeight="false" outlineLevel="0" collapsed="false">
      <c r="BS13021" s="96" t="n">
        <f aca="false">BR13021-2.5</f>
        <v>-2.5</v>
      </c>
    </row>
    <row r="13022" customFormat="false" ht="12" hidden="false" customHeight="false" outlineLevel="0" collapsed="false">
      <c r="BS13022" s="96" t="n">
        <f aca="false">BR13022-2.5</f>
        <v>-2.5</v>
      </c>
    </row>
    <row r="13023" customFormat="false" ht="12" hidden="false" customHeight="false" outlineLevel="0" collapsed="false">
      <c r="BS13023" s="96" t="n">
        <f aca="false">BR13023-2.5</f>
        <v>-2.5</v>
      </c>
    </row>
    <row r="13024" customFormat="false" ht="12" hidden="false" customHeight="false" outlineLevel="0" collapsed="false">
      <c r="BS13024" s="96" t="n">
        <f aca="false">BR13024-2.5</f>
        <v>-2.5</v>
      </c>
    </row>
    <row r="13025" customFormat="false" ht="12" hidden="false" customHeight="false" outlineLevel="0" collapsed="false">
      <c r="BS13025" s="96" t="n">
        <f aca="false">BR13025-2.5</f>
        <v>-2.5</v>
      </c>
    </row>
    <row r="13026" customFormat="false" ht="12" hidden="false" customHeight="false" outlineLevel="0" collapsed="false">
      <c r="BS13026" s="96" t="n">
        <f aca="false">BR13026-2.5</f>
        <v>-2.5</v>
      </c>
    </row>
    <row r="13027" customFormat="false" ht="12" hidden="false" customHeight="false" outlineLevel="0" collapsed="false">
      <c r="BS13027" s="96" t="n">
        <f aca="false">BR13027-2.5</f>
        <v>-2.5</v>
      </c>
    </row>
    <row r="13028" customFormat="false" ht="12" hidden="false" customHeight="false" outlineLevel="0" collapsed="false">
      <c r="BS13028" s="96" t="n">
        <f aca="false">BR13028-2.5</f>
        <v>-2.5</v>
      </c>
    </row>
    <row r="13029" customFormat="false" ht="12" hidden="false" customHeight="false" outlineLevel="0" collapsed="false">
      <c r="BS13029" s="96" t="n">
        <f aca="false">BR13029-2.5</f>
        <v>-2.5</v>
      </c>
    </row>
    <row r="13030" customFormat="false" ht="12" hidden="false" customHeight="false" outlineLevel="0" collapsed="false">
      <c r="BS13030" s="96" t="n">
        <f aca="false">BR13030-2.5</f>
        <v>-2.5</v>
      </c>
    </row>
    <row r="13031" customFormat="false" ht="12" hidden="false" customHeight="false" outlineLevel="0" collapsed="false">
      <c r="BS13031" s="96" t="n">
        <f aca="false">BR13031-2.5</f>
        <v>-2.5</v>
      </c>
    </row>
    <row r="13032" customFormat="false" ht="12" hidden="false" customHeight="false" outlineLevel="0" collapsed="false">
      <c r="BS13032" s="96" t="n">
        <f aca="false">BR13032-2.5</f>
        <v>-2.5</v>
      </c>
    </row>
    <row r="13033" customFormat="false" ht="12" hidden="false" customHeight="false" outlineLevel="0" collapsed="false">
      <c r="BS13033" s="96" t="n">
        <f aca="false">BR13033-2.5</f>
        <v>-2.5</v>
      </c>
    </row>
    <row r="13034" customFormat="false" ht="12" hidden="false" customHeight="false" outlineLevel="0" collapsed="false">
      <c r="BS13034" s="96" t="n">
        <f aca="false">BR13034-2.5</f>
        <v>-2.5</v>
      </c>
    </row>
    <row r="13035" customFormat="false" ht="12" hidden="false" customHeight="false" outlineLevel="0" collapsed="false">
      <c r="BS13035" s="96" t="n">
        <f aca="false">BR13035-2.5</f>
        <v>-2.5</v>
      </c>
    </row>
    <row r="13036" customFormat="false" ht="12" hidden="false" customHeight="false" outlineLevel="0" collapsed="false">
      <c r="BS13036" s="96" t="n">
        <f aca="false">BR13036-2.5</f>
        <v>-2.5</v>
      </c>
    </row>
    <row r="13037" customFormat="false" ht="12" hidden="false" customHeight="false" outlineLevel="0" collapsed="false">
      <c r="BS13037" s="96" t="n">
        <f aca="false">BR13037-2.5</f>
        <v>-2.5</v>
      </c>
    </row>
    <row r="13038" customFormat="false" ht="12" hidden="false" customHeight="false" outlineLevel="0" collapsed="false">
      <c r="BS13038" s="96" t="n">
        <f aca="false">BR13038-2.5</f>
        <v>-2.5</v>
      </c>
    </row>
    <row r="13039" customFormat="false" ht="12" hidden="false" customHeight="false" outlineLevel="0" collapsed="false">
      <c r="BS13039" s="96" t="n">
        <f aca="false">BR13039-2.5</f>
        <v>-2.5</v>
      </c>
    </row>
    <row r="13040" customFormat="false" ht="12" hidden="false" customHeight="false" outlineLevel="0" collapsed="false">
      <c r="BS13040" s="96" t="n">
        <f aca="false">BR13040-2.5</f>
        <v>-2.5</v>
      </c>
    </row>
    <row r="13041" customFormat="false" ht="12" hidden="false" customHeight="false" outlineLevel="0" collapsed="false">
      <c r="BS13041" s="96" t="n">
        <f aca="false">BR13041-2.5</f>
        <v>-2.5</v>
      </c>
    </row>
    <row r="13042" customFormat="false" ht="12" hidden="false" customHeight="false" outlineLevel="0" collapsed="false">
      <c r="BS13042" s="96" t="n">
        <f aca="false">BR13042-2.5</f>
        <v>-2.5</v>
      </c>
    </row>
    <row r="13043" customFormat="false" ht="12" hidden="false" customHeight="false" outlineLevel="0" collapsed="false">
      <c r="BS13043" s="96" t="n">
        <f aca="false">BR13043-2.5</f>
        <v>-2.5</v>
      </c>
    </row>
    <row r="13044" customFormat="false" ht="12" hidden="false" customHeight="false" outlineLevel="0" collapsed="false">
      <c r="BS13044" s="96" t="n">
        <f aca="false">BR13044-2.5</f>
        <v>-2.5</v>
      </c>
    </row>
    <row r="13045" customFormat="false" ht="12" hidden="false" customHeight="false" outlineLevel="0" collapsed="false">
      <c r="BS13045" s="96" t="n">
        <f aca="false">BR13045-2.5</f>
        <v>-2.5</v>
      </c>
    </row>
    <row r="13046" customFormat="false" ht="12" hidden="false" customHeight="false" outlineLevel="0" collapsed="false">
      <c r="BS13046" s="96" t="n">
        <f aca="false">BR13046-2.5</f>
        <v>-2.5</v>
      </c>
    </row>
    <row r="13047" customFormat="false" ht="12" hidden="false" customHeight="false" outlineLevel="0" collapsed="false">
      <c r="BS13047" s="96" t="n">
        <f aca="false">BR13047-2.5</f>
        <v>-2.5</v>
      </c>
    </row>
    <row r="13048" customFormat="false" ht="12" hidden="false" customHeight="false" outlineLevel="0" collapsed="false">
      <c r="BS13048" s="96" t="n">
        <f aca="false">BR13048-2.5</f>
        <v>-2.5</v>
      </c>
    </row>
    <row r="13049" customFormat="false" ht="12" hidden="false" customHeight="false" outlineLevel="0" collapsed="false">
      <c r="BS13049" s="96" t="n">
        <f aca="false">BR13049-2.5</f>
        <v>-2.5</v>
      </c>
    </row>
    <row r="13050" customFormat="false" ht="12" hidden="false" customHeight="false" outlineLevel="0" collapsed="false">
      <c r="BS13050" s="96" t="n">
        <f aca="false">BR13050-2.5</f>
        <v>-2.5</v>
      </c>
    </row>
    <row r="13051" customFormat="false" ht="12" hidden="false" customHeight="false" outlineLevel="0" collapsed="false">
      <c r="BS13051" s="96" t="n">
        <f aca="false">BR13051-2.5</f>
        <v>-2.5</v>
      </c>
    </row>
    <row r="13052" customFormat="false" ht="12" hidden="false" customHeight="false" outlineLevel="0" collapsed="false">
      <c r="BS13052" s="96" t="n">
        <f aca="false">BR13052-2.5</f>
        <v>-2.5</v>
      </c>
    </row>
    <row r="13053" customFormat="false" ht="12" hidden="false" customHeight="false" outlineLevel="0" collapsed="false">
      <c r="BS13053" s="96" t="n">
        <f aca="false">BR13053-2.5</f>
        <v>-2.5</v>
      </c>
    </row>
    <row r="13054" customFormat="false" ht="12" hidden="false" customHeight="false" outlineLevel="0" collapsed="false">
      <c r="BS13054" s="96" t="n">
        <f aca="false">BR13054-2.5</f>
        <v>-2.5</v>
      </c>
    </row>
    <row r="13055" customFormat="false" ht="12" hidden="false" customHeight="false" outlineLevel="0" collapsed="false">
      <c r="BS13055" s="96" t="n">
        <f aca="false">BR13055-2.5</f>
        <v>-2.5</v>
      </c>
    </row>
    <row r="13056" customFormat="false" ht="12" hidden="false" customHeight="false" outlineLevel="0" collapsed="false">
      <c r="BS13056" s="96" t="n">
        <f aca="false">BR13056-2.5</f>
        <v>-2.5</v>
      </c>
    </row>
    <row r="13057" customFormat="false" ht="12" hidden="false" customHeight="false" outlineLevel="0" collapsed="false">
      <c r="BS13057" s="96" t="n">
        <f aca="false">BR13057-2.5</f>
        <v>-2.5</v>
      </c>
    </row>
    <row r="13058" customFormat="false" ht="12" hidden="false" customHeight="false" outlineLevel="0" collapsed="false">
      <c r="BS13058" s="96" t="n">
        <f aca="false">BR13058-2.5</f>
        <v>-2.5</v>
      </c>
    </row>
    <row r="13059" customFormat="false" ht="12" hidden="false" customHeight="false" outlineLevel="0" collapsed="false">
      <c r="BS13059" s="96" t="n">
        <f aca="false">BR13059-2.5</f>
        <v>-2.5</v>
      </c>
    </row>
    <row r="13060" customFormat="false" ht="12" hidden="false" customHeight="false" outlineLevel="0" collapsed="false">
      <c r="BS13060" s="96" t="n">
        <f aca="false">BR13060-2.5</f>
        <v>-2.5</v>
      </c>
    </row>
    <row r="13061" customFormat="false" ht="12" hidden="false" customHeight="false" outlineLevel="0" collapsed="false">
      <c r="BS13061" s="96" t="n">
        <f aca="false">BR13061-2.5</f>
        <v>-2.5</v>
      </c>
    </row>
    <row r="13062" customFormat="false" ht="12" hidden="false" customHeight="false" outlineLevel="0" collapsed="false">
      <c r="BS13062" s="96" t="n">
        <f aca="false">BR13062-2.5</f>
        <v>-2.5</v>
      </c>
    </row>
    <row r="13063" customFormat="false" ht="12" hidden="false" customHeight="false" outlineLevel="0" collapsed="false">
      <c r="BS13063" s="96" t="n">
        <f aca="false">BR13063-2.5</f>
        <v>-2.5</v>
      </c>
    </row>
    <row r="13064" customFormat="false" ht="12" hidden="false" customHeight="false" outlineLevel="0" collapsed="false">
      <c r="BS13064" s="96" t="n">
        <f aca="false">BR13064-2.5</f>
        <v>-2.5</v>
      </c>
    </row>
    <row r="13065" customFormat="false" ht="12" hidden="false" customHeight="false" outlineLevel="0" collapsed="false">
      <c r="BS13065" s="96" t="n">
        <f aca="false">BR13065-2.5</f>
        <v>-2.5</v>
      </c>
    </row>
    <row r="13066" customFormat="false" ht="12" hidden="false" customHeight="false" outlineLevel="0" collapsed="false">
      <c r="BS13066" s="96" t="n">
        <f aca="false">BR13066-2.5</f>
        <v>-2.5</v>
      </c>
    </row>
    <row r="13067" customFormat="false" ht="12" hidden="false" customHeight="false" outlineLevel="0" collapsed="false">
      <c r="BS13067" s="96" t="n">
        <f aca="false">BR13067-2.5</f>
        <v>-2.5</v>
      </c>
    </row>
    <row r="13068" customFormat="false" ht="12" hidden="false" customHeight="false" outlineLevel="0" collapsed="false">
      <c r="BS13068" s="96" t="n">
        <f aca="false">BR13068-2.5</f>
        <v>-2.5</v>
      </c>
    </row>
    <row r="13069" customFormat="false" ht="12" hidden="false" customHeight="false" outlineLevel="0" collapsed="false">
      <c r="BS13069" s="96" t="n">
        <f aca="false">BR13069-2.5</f>
        <v>-2.5</v>
      </c>
    </row>
    <row r="13070" customFormat="false" ht="12" hidden="false" customHeight="false" outlineLevel="0" collapsed="false">
      <c r="BS13070" s="96" t="n">
        <f aca="false">BR13070-2.5</f>
        <v>-2.5</v>
      </c>
    </row>
    <row r="13071" customFormat="false" ht="12" hidden="false" customHeight="false" outlineLevel="0" collapsed="false">
      <c r="BS13071" s="96" t="n">
        <f aca="false">BR13071-2.5</f>
        <v>-2.5</v>
      </c>
    </row>
    <row r="13072" customFormat="false" ht="12" hidden="false" customHeight="false" outlineLevel="0" collapsed="false">
      <c r="BS13072" s="96" t="n">
        <f aca="false">BR13072-2.5</f>
        <v>-2.5</v>
      </c>
    </row>
    <row r="13073" customFormat="false" ht="12" hidden="false" customHeight="false" outlineLevel="0" collapsed="false">
      <c r="BS13073" s="96" t="n">
        <f aca="false">BR13073-2.5</f>
        <v>-2.5</v>
      </c>
    </row>
    <row r="13074" customFormat="false" ht="12" hidden="false" customHeight="false" outlineLevel="0" collapsed="false">
      <c r="BS13074" s="96" t="n">
        <f aca="false">BR13074-2.5</f>
        <v>-2.5</v>
      </c>
    </row>
    <row r="13075" customFormat="false" ht="12" hidden="false" customHeight="false" outlineLevel="0" collapsed="false">
      <c r="BS13075" s="96" t="n">
        <f aca="false">BR13075-2.5</f>
        <v>-2.5</v>
      </c>
    </row>
    <row r="13076" customFormat="false" ht="12" hidden="false" customHeight="false" outlineLevel="0" collapsed="false">
      <c r="BS13076" s="96" t="n">
        <f aca="false">BR13076-2.5</f>
        <v>-2.5</v>
      </c>
    </row>
    <row r="13077" customFormat="false" ht="12" hidden="false" customHeight="false" outlineLevel="0" collapsed="false">
      <c r="BS13077" s="96" t="n">
        <f aca="false">BR13077-2.5</f>
        <v>-2.5</v>
      </c>
    </row>
    <row r="13078" customFormat="false" ht="12" hidden="false" customHeight="false" outlineLevel="0" collapsed="false">
      <c r="BS13078" s="96" t="n">
        <f aca="false">BR13078-2.5</f>
        <v>-2.5</v>
      </c>
    </row>
    <row r="13079" customFormat="false" ht="12" hidden="false" customHeight="false" outlineLevel="0" collapsed="false">
      <c r="BS13079" s="96" t="n">
        <f aca="false">BR13079-2.5</f>
        <v>-2.5</v>
      </c>
    </row>
    <row r="13080" customFormat="false" ht="12" hidden="false" customHeight="false" outlineLevel="0" collapsed="false">
      <c r="BS13080" s="96" t="n">
        <f aca="false">BR13080-2.5</f>
        <v>-2.5</v>
      </c>
    </row>
    <row r="13081" customFormat="false" ht="12" hidden="false" customHeight="false" outlineLevel="0" collapsed="false">
      <c r="BS13081" s="96" t="n">
        <f aca="false">BR13081-2.5</f>
        <v>-2.5</v>
      </c>
    </row>
    <row r="13082" customFormat="false" ht="12" hidden="false" customHeight="false" outlineLevel="0" collapsed="false">
      <c r="BS13082" s="96" t="n">
        <f aca="false">BR13082-2.5</f>
        <v>-2.5</v>
      </c>
    </row>
    <row r="13083" customFormat="false" ht="12" hidden="false" customHeight="false" outlineLevel="0" collapsed="false">
      <c r="BS13083" s="96" t="n">
        <f aca="false">BR13083-2.5</f>
        <v>-2.5</v>
      </c>
    </row>
    <row r="13084" customFormat="false" ht="12" hidden="false" customHeight="false" outlineLevel="0" collapsed="false">
      <c r="BS13084" s="96" t="n">
        <f aca="false">BR13084-2.5</f>
        <v>-2.5</v>
      </c>
    </row>
    <row r="13085" customFormat="false" ht="12" hidden="false" customHeight="false" outlineLevel="0" collapsed="false">
      <c r="BS13085" s="96" t="n">
        <f aca="false">BR13085-2.5</f>
        <v>-2.5</v>
      </c>
    </row>
    <row r="13086" customFormat="false" ht="12" hidden="false" customHeight="false" outlineLevel="0" collapsed="false">
      <c r="BS13086" s="96" t="n">
        <f aca="false">BR13086-2.5</f>
        <v>-2.5</v>
      </c>
    </row>
    <row r="13087" customFormat="false" ht="12" hidden="false" customHeight="false" outlineLevel="0" collapsed="false">
      <c r="BS13087" s="96" t="n">
        <f aca="false">BR13087-2.5</f>
        <v>-2.5</v>
      </c>
    </row>
    <row r="13088" customFormat="false" ht="12" hidden="false" customHeight="false" outlineLevel="0" collapsed="false">
      <c r="BS13088" s="96" t="n">
        <f aca="false">BR13088-2.5</f>
        <v>-2.5</v>
      </c>
    </row>
    <row r="13089" customFormat="false" ht="12" hidden="false" customHeight="false" outlineLevel="0" collapsed="false">
      <c r="BS13089" s="96" t="n">
        <f aca="false">BR13089-2.5</f>
        <v>-2.5</v>
      </c>
    </row>
    <row r="13090" customFormat="false" ht="12" hidden="false" customHeight="false" outlineLevel="0" collapsed="false">
      <c r="BS13090" s="96" t="n">
        <f aca="false">BR13090-2.5</f>
        <v>-2.5</v>
      </c>
    </row>
    <row r="13091" customFormat="false" ht="12" hidden="false" customHeight="false" outlineLevel="0" collapsed="false">
      <c r="BS13091" s="96" t="n">
        <f aca="false">BR13091-2.5</f>
        <v>-2.5</v>
      </c>
    </row>
    <row r="13092" customFormat="false" ht="12" hidden="false" customHeight="false" outlineLevel="0" collapsed="false">
      <c r="BS13092" s="96" t="n">
        <f aca="false">BR13092-2.5</f>
        <v>-2.5</v>
      </c>
    </row>
    <row r="13093" customFormat="false" ht="12" hidden="false" customHeight="false" outlineLevel="0" collapsed="false">
      <c r="BS13093" s="96" t="n">
        <f aca="false">BR13093-2.5</f>
        <v>-2.5</v>
      </c>
    </row>
    <row r="13094" customFormat="false" ht="12" hidden="false" customHeight="false" outlineLevel="0" collapsed="false">
      <c r="BS13094" s="96" t="n">
        <f aca="false">BR13094-2.5</f>
        <v>-2.5</v>
      </c>
    </row>
    <row r="13095" customFormat="false" ht="12" hidden="false" customHeight="false" outlineLevel="0" collapsed="false">
      <c r="BS13095" s="96" t="n">
        <f aca="false">BR13095-2.5</f>
        <v>-2.5</v>
      </c>
    </row>
    <row r="13096" customFormat="false" ht="12" hidden="false" customHeight="false" outlineLevel="0" collapsed="false">
      <c r="BS13096" s="96" t="n">
        <f aca="false">BR13096-2.5</f>
        <v>-2.5</v>
      </c>
    </row>
    <row r="13097" customFormat="false" ht="12" hidden="false" customHeight="false" outlineLevel="0" collapsed="false">
      <c r="BS13097" s="96" t="n">
        <f aca="false">BR13097-2.5</f>
        <v>-2.5</v>
      </c>
    </row>
    <row r="13098" customFormat="false" ht="12" hidden="false" customHeight="false" outlineLevel="0" collapsed="false">
      <c r="BS13098" s="96" t="n">
        <f aca="false">BR13098-2.5</f>
        <v>-2.5</v>
      </c>
    </row>
    <row r="13099" customFormat="false" ht="12" hidden="false" customHeight="false" outlineLevel="0" collapsed="false">
      <c r="BS13099" s="96" t="n">
        <f aca="false">BR13099-2.5</f>
        <v>-2.5</v>
      </c>
    </row>
    <row r="13100" customFormat="false" ht="12" hidden="false" customHeight="false" outlineLevel="0" collapsed="false">
      <c r="BS13100" s="96" t="n">
        <f aca="false">BR13100-2.5</f>
        <v>-2.5</v>
      </c>
    </row>
    <row r="13101" customFormat="false" ht="12" hidden="false" customHeight="false" outlineLevel="0" collapsed="false">
      <c r="BS13101" s="96" t="n">
        <f aca="false">BR13101-2.5</f>
        <v>-2.5</v>
      </c>
    </row>
    <row r="13102" customFormat="false" ht="12" hidden="false" customHeight="false" outlineLevel="0" collapsed="false">
      <c r="BS13102" s="96" t="n">
        <f aca="false">BR13102-2.5</f>
        <v>-2.5</v>
      </c>
    </row>
    <row r="13103" customFormat="false" ht="12" hidden="false" customHeight="false" outlineLevel="0" collapsed="false">
      <c r="BS13103" s="96" t="n">
        <f aca="false">BR13103-2.5</f>
        <v>-2.5</v>
      </c>
    </row>
    <row r="13104" customFormat="false" ht="12" hidden="false" customHeight="false" outlineLevel="0" collapsed="false">
      <c r="BS13104" s="96" t="n">
        <f aca="false">BR13104-2.5</f>
        <v>-2.5</v>
      </c>
    </row>
    <row r="13105" customFormat="false" ht="12" hidden="false" customHeight="false" outlineLevel="0" collapsed="false">
      <c r="BS13105" s="96" t="n">
        <f aca="false">BR13105-2.5</f>
        <v>-2.5</v>
      </c>
    </row>
    <row r="13106" customFormat="false" ht="12" hidden="false" customHeight="false" outlineLevel="0" collapsed="false">
      <c r="BS13106" s="96" t="n">
        <f aca="false">BR13106-2.5</f>
        <v>-2.5</v>
      </c>
    </row>
    <row r="13107" customFormat="false" ht="12" hidden="false" customHeight="false" outlineLevel="0" collapsed="false">
      <c r="BS13107" s="96" t="n">
        <f aca="false">BR13107-2.5</f>
        <v>-2.5</v>
      </c>
    </row>
    <row r="13108" customFormat="false" ht="12" hidden="false" customHeight="false" outlineLevel="0" collapsed="false">
      <c r="BS13108" s="96" t="n">
        <f aca="false">BR13108-2.5</f>
        <v>-2.5</v>
      </c>
    </row>
    <row r="13109" customFormat="false" ht="12" hidden="false" customHeight="false" outlineLevel="0" collapsed="false">
      <c r="BS13109" s="96" t="n">
        <f aca="false">BR13109-2.5</f>
        <v>-2.5</v>
      </c>
    </row>
    <row r="13110" customFormat="false" ht="12" hidden="false" customHeight="false" outlineLevel="0" collapsed="false">
      <c r="BS13110" s="96" t="n">
        <f aca="false">BR13110-2.5</f>
        <v>-2.5</v>
      </c>
    </row>
    <row r="13111" customFormat="false" ht="12" hidden="false" customHeight="false" outlineLevel="0" collapsed="false">
      <c r="BS13111" s="96" t="n">
        <f aca="false">BR13111-2.5</f>
        <v>-2.5</v>
      </c>
    </row>
    <row r="13112" customFormat="false" ht="12" hidden="false" customHeight="false" outlineLevel="0" collapsed="false">
      <c r="BS13112" s="96" t="n">
        <f aca="false">BR13112-2.5</f>
        <v>-2.5</v>
      </c>
    </row>
    <row r="13113" customFormat="false" ht="12" hidden="false" customHeight="false" outlineLevel="0" collapsed="false">
      <c r="BS13113" s="96" t="n">
        <f aca="false">BR13113-2.5</f>
        <v>-2.5</v>
      </c>
    </row>
    <row r="13114" customFormat="false" ht="12" hidden="false" customHeight="false" outlineLevel="0" collapsed="false">
      <c r="BS13114" s="96" t="n">
        <f aca="false">BR13114-2.5</f>
        <v>-2.5</v>
      </c>
    </row>
    <row r="13115" customFormat="false" ht="12" hidden="false" customHeight="false" outlineLevel="0" collapsed="false">
      <c r="BS13115" s="96" t="n">
        <f aca="false">BR13115-2.5</f>
        <v>-2.5</v>
      </c>
    </row>
    <row r="13116" customFormat="false" ht="12" hidden="false" customHeight="false" outlineLevel="0" collapsed="false">
      <c r="BS13116" s="96" t="n">
        <f aca="false">BR13116-2.5</f>
        <v>-2.5</v>
      </c>
    </row>
    <row r="13117" customFormat="false" ht="12" hidden="false" customHeight="false" outlineLevel="0" collapsed="false">
      <c r="BS13117" s="96" t="n">
        <f aca="false">BR13117-2.5</f>
        <v>-2.5</v>
      </c>
    </row>
    <row r="13118" customFormat="false" ht="12" hidden="false" customHeight="false" outlineLevel="0" collapsed="false">
      <c r="BS13118" s="96" t="n">
        <f aca="false">BR13118-2.5</f>
        <v>-2.5</v>
      </c>
    </row>
    <row r="13119" customFormat="false" ht="12" hidden="false" customHeight="false" outlineLevel="0" collapsed="false">
      <c r="BS13119" s="96" t="n">
        <f aca="false">BR13119-2.5</f>
        <v>-2.5</v>
      </c>
    </row>
    <row r="13120" customFormat="false" ht="12" hidden="false" customHeight="false" outlineLevel="0" collapsed="false">
      <c r="BS13120" s="96" t="n">
        <f aca="false">BR13120-2.5</f>
        <v>-2.5</v>
      </c>
    </row>
    <row r="13121" customFormat="false" ht="12" hidden="false" customHeight="false" outlineLevel="0" collapsed="false">
      <c r="BS13121" s="96" t="n">
        <f aca="false">BR13121-2.5</f>
        <v>-2.5</v>
      </c>
    </row>
    <row r="13122" customFormat="false" ht="12" hidden="false" customHeight="false" outlineLevel="0" collapsed="false">
      <c r="BS13122" s="96" t="n">
        <f aca="false">BR13122-2.5</f>
        <v>-2.5</v>
      </c>
    </row>
    <row r="13123" customFormat="false" ht="12" hidden="false" customHeight="false" outlineLevel="0" collapsed="false">
      <c r="BS13123" s="96" t="n">
        <f aca="false">BR13123-2.5</f>
        <v>-2.5</v>
      </c>
    </row>
    <row r="13124" customFormat="false" ht="12" hidden="false" customHeight="false" outlineLevel="0" collapsed="false">
      <c r="BS13124" s="96" t="n">
        <f aca="false">BR13124-2.5</f>
        <v>-2.5</v>
      </c>
    </row>
    <row r="13125" customFormat="false" ht="12" hidden="false" customHeight="false" outlineLevel="0" collapsed="false">
      <c r="BS13125" s="96" t="n">
        <f aca="false">BR13125-2.5</f>
        <v>-2.5</v>
      </c>
    </row>
    <row r="13126" customFormat="false" ht="12" hidden="false" customHeight="false" outlineLevel="0" collapsed="false">
      <c r="BS13126" s="96" t="n">
        <f aca="false">BR13126-2.5</f>
        <v>-2.5</v>
      </c>
    </row>
    <row r="13127" customFormat="false" ht="12" hidden="false" customHeight="false" outlineLevel="0" collapsed="false">
      <c r="BS13127" s="96" t="n">
        <f aca="false">BR13127-2.5</f>
        <v>-2.5</v>
      </c>
    </row>
    <row r="13128" customFormat="false" ht="12" hidden="false" customHeight="false" outlineLevel="0" collapsed="false">
      <c r="BS13128" s="96" t="n">
        <f aca="false">BR13128-2.5</f>
        <v>-2.5</v>
      </c>
    </row>
    <row r="13129" customFormat="false" ht="12" hidden="false" customHeight="false" outlineLevel="0" collapsed="false">
      <c r="BS13129" s="96" t="n">
        <f aca="false">BR13129-2.5</f>
        <v>-2.5</v>
      </c>
    </row>
    <row r="13130" customFormat="false" ht="12" hidden="false" customHeight="false" outlineLevel="0" collapsed="false">
      <c r="BS13130" s="96" t="n">
        <f aca="false">BR13130-2.5</f>
        <v>-2.5</v>
      </c>
    </row>
    <row r="13131" customFormat="false" ht="12" hidden="false" customHeight="false" outlineLevel="0" collapsed="false">
      <c r="BS13131" s="96" t="n">
        <f aca="false">BR13131-2.5</f>
        <v>-2.5</v>
      </c>
    </row>
    <row r="13132" customFormat="false" ht="12" hidden="false" customHeight="false" outlineLevel="0" collapsed="false">
      <c r="BS13132" s="96" t="n">
        <f aca="false">BR13132-2.5</f>
        <v>-2.5</v>
      </c>
    </row>
    <row r="13133" customFormat="false" ht="12" hidden="false" customHeight="false" outlineLevel="0" collapsed="false">
      <c r="BS13133" s="96" t="n">
        <f aca="false">BR13133-2.5</f>
        <v>-2.5</v>
      </c>
    </row>
    <row r="13134" customFormat="false" ht="12" hidden="false" customHeight="false" outlineLevel="0" collapsed="false">
      <c r="BS13134" s="96" t="n">
        <f aca="false">BR13134-2.5</f>
        <v>-2.5</v>
      </c>
    </row>
    <row r="13135" customFormat="false" ht="12" hidden="false" customHeight="false" outlineLevel="0" collapsed="false">
      <c r="BS13135" s="96" t="n">
        <f aca="false">BR13135-2.5</f>
        <v>-2.5</v>
      </c>
    </row>
    <row r="13136" customFormat="false" ht="12" hidden="false" customHeight="false" outlineLevel="0" collapsed="false">
      <c r="BS13136" s="96" t="n">
        <f aca="false">BR13136-2.5</f>
        <v>-2.5</v>
      </c>
    </row>
    <row r="13137" customFormat="false" ht="12" hidden="false" customHeight="false" outlineLevel="0" collapsed="false">
      <c r="BS13137" s="96" t="n">
        <f aca="false">BR13137-2.5</f>
        <v>-2.5</v>
      </c>
    </row>
    <row r="13138" customFormat="false" ht="12" hidden="false" customHeight="false" outlineLevel="0" collapsed="false">
      <c r="BS13138" s="96" t="n">
        <f aca="false">BR13138-2.5</f>
        <v>-2.5</v>
      </c>
    </row>
    <row r="13139" customFormat="false" ht="12" hidden="false" customHeight="false" outlineLevel="0" collapsed="false">
      <c r="BS13139" s="96" t="n">
        <f aca="false">BR13139-2.5</f>
        <v>-2.5</v>
      </c>
    </row>
    <row r="13140" customFormat="false" ht="12" hidden="false" customHeight="false" outlineLevel="0" collapsed="false">
      <c r="BS13140" s="96" t="n">
        <f aca="false">BR13140-2.5</f>
        <v>-2.5</v>
      </c>
    </row>
    <row r="13141" customFormat="false" ht="12" hidden="false" customHeight="false" outlineLevel="0" collapsed="false">
      <c r="BS13141" s="96" t="n">
        <f aca="false">BR13141-2.5</f>
        <v>-2.5</v>
      </c>
    </row>
    <row r="13142" customFormat="false" ht="12" hidden="false" customHeight="false" outlineLevel="0" collapsed="false">
      <c r="BS13142" s="96" t="n">
        <f aca="false">BR13142-2.5</f>
        <v>-2.5</v>
      </c>
    </row>
    <row r="13143" customFormat="false" ht="12" hidden="false" customHeight="false" outlineLevel="0" collapsed="false">
      <c r="BS13143" s="96" t="n">
        <f aca="false">BR13143-2.5</f>
        <v>-2.5</v>
      </c>
    </row>
    <row r="13144" customFormat="false" ht="12" hidden="false" customHeight="false" outlineLevel="0" collapsed="false">
      <c r="BS13144" s="96" t="n">
        <f aca="false">BR13144-2.5</f>
        <v>-2.5</v>
      </c>
    </row>
    <row r="13145" customFormat="false" ht="12" hidden="false" customHeight="false" outlineLevel="0" collapsed="false">
      <c r="BS13145" s="96" t="n">
        <f aca="false">BR13145-2.5</f>
        <v>-2.5</v>
      </c>
    </row>
    <row r="13146" customFormat="false" ht="12" hidden="false" customHeight="false" outlineLevel="0" collapsed="false">
      <c r="BS13146" s="96" t="n">
        <f aca="false">BR13146-2.5</f>
        <v>-2.5</v>
      </c>
    </row>
    <row r="13147" customFormat="false" ht="12" hidden="false" customHeight="false" outlineLevel="0" collapsed="false">
      <c r="BS13147" s="96" t="n">
        <f aca="false">BR13147-2.5</f>
        <v>-2.5</v>
      </c>
    </row>
    <row r="13148" customFormat="false" ht="12" hidden="false" customHeight="false" outlineLevel="0" collapsed="false">
      <c r="BS13148" s="96" t="n">
        <f aca="false">BR13148-2.5</f>
        <v>-2.5</v>
      </c>
    </row>
    <row r="13149" customFormat="false" ht="12" hidden="false" customHeight="false" outlineLevel="0" collapsed="false">
      <c r="BS13149" s="96" t="n">
        <f aca="false">BR13149-2.5</f>
        <v>-2.5</v>
      </c>
    </row>
    <row r="13150" customFormat="false" ht="12" hidden="false" customHeight="false" outlineLevel="0" collapsed="false">
      <c r="BS13150" s="96" t="n">
        <f aca="false">BR13150-2.5</f>
        <v>-2.5</v>
      </c>
    </row>
    <row r="13151" customFormat="false" ht="12" hidden="false" customHeight="false" outlineLevel="0" collapsed="false">
      <c r="BS13151" s="96" t="n">
        <f aca="false">BR13151-2.5</f>
        <v>-2.5</v>
      </c>
    </row>
    <row r="13152" customFormat="false" ht="12" hidden="false" customHeight="false" outlineLevel="0" collapsed="false">
      <c r="BS13152" s="96" t="n">
        <f aca="false">BR13152-2.5</f>
        <v>-2.5</v>
      </c>
    </row>
    <row r="13153" customFormat="false" ht="12" hidden="false" customHeight="false" outlineLevel="0" collapsed="false">
      <c r="BS13153" s="96" t="n">
        <f aca="false">BR13153-2.5</f>
        <v>-2.5</v>
      </c>
    </row>
    <row r="13154" customFormat="false" ht="12" hidden="false" customHeight="false" outlineLevel="0" collapsed="false">
      <c r="BS13154" s="96" t="n">
        <f aca="false">BR13154-2.5</f>
        <v>-2.5</v>
      </c>
    </row>
    <row r="13155" customFormat="false" ht="12" hidden="false" customHeight="false" outlineLevel="0" collapsed="false">
      <c r="BS13155" s="96" t="n">
        <f aca="false">BR13155-2.5</f>
        <v>-2.5</v>
      </c>
    </row>
    <row r="13156" customFormat="false" ht="12" hidden="false" customHeight="false" outlineLevel="0" collapsed="false">
      <c r="BS13156" s="96" t="n">
        <f aca="false">BR13156-2.5</f>
        <v>-2.5</v>
      </c>
    </row>
    <row r="13157" customFormat="false" ht="12" hidden="false" customHeight="false" outlineLevel="0" collapsed="false">
      <c r="BS13157" s="96" t="n">
        <f aca="false">BR13157-2.5</f>
        <v>-2.5</v>
      </c>
    </row>
    <row r="13158" customFormat="false" ht="12" hidden="false" customHeight="false" outlineLevel="0" collapsed="false">
      <c r="BS13158" s="96" t="n">
        <f aca="false">BR13158-2.5</f>
        <v>-2.5</v>
      </c>
    </row>
    <row r="13159" customFormat="false" ht="12" hidden="false" customHeight="false" outlineLevel="0" collapsed="false">
      <c r="BS13159" s="96" t="n">
        <f aca="false">BR13159-2.5</f>
        <v>-2.5</v>
      </c>
    </row>
    <row r="13160" customFormat="false" ht="12" hidden="false" customHeight="false" outlineLevel="0" collapsed="false">
      <c r="BS13160" s="96" t="n">
        <f aca="false">BR13160-2.5</f>
        <v>-2.5</v>
      </c>
    </row>
    <row r="13161" customFormat="false" ht="12" hidden="false" customHeight="false" outlineLevel="0" collapsed="false">
      <c r="BS13161" s="96" t="n">
        <f aca="false">BR13161-2.5</f>
        <v>-2.5</v>
      </c>
    </row>
    <row r="13162" customFormat="false" ht="12" hidden="false" customHeight="false" outlineLevel="0" collapsed="false">
      <c r="BS13162" s="96" t="n">
        <f aca="false">BR13162-2.5</f>
        <v>-2.5</v>
      </c>
    </row>
    <row r="13163" customFormat="false" ht="12" hidden="false" customHeight="false" outlineLevel="0" collapsed="false">
      <c r="BS13163" s="96" t="n">
        <f aca="false">BR13163-2.5</f>
        <v>-2.5</v>
      </c>
    </row>
    <row r="13164" customFormat="false" ht="12" hidden="false" customHeight="false" outlineLevel="0" collapsed="false">
      <c r="BS13164" s="96" t="n">
        <f aca="false">BR13164-2.5</f>
        <v>-2.5</v>
      </c>
    </row>
    <row r="13165" customFormat="false" ht="12" hidden="false" customHeight="false" outlineLevel="0" collapsed="false">
      <c r="BS13165" s="96" t="n">
        <f aca="false">BR13165-2.5</f>
        <v>-2.5</v>
      </c>
    </row>
    <row r="13166" customFormat="false" ht="12" hidden="false" customHeight="false" outlineLevel="0" collapsed="false">
      <c r="BS13166" s="96" t="n">
        <f aca="false">BR13166-2.5</f>
        <v>-2.5</v>
      </c>
    </row>
    <row r="13167" customFormat="false" ht="12" hidden="false" customHeight="false" outlineLevel="0" collapsed="false">
      <c r="BS13167" s="96" t="n">
        <f aca="false">BR13167-2.5</f>
        <v>-2.5</v>
      </c>
    </row>
    <row r="13168" customFormat="false" ht="12" hidden="false" customHeight="false" outlineLevel="0" collapsed="false">
      <c r="BS13168" s="96" t="n">
        <f aca="false">BR13168-2.5</f>
        <v>-2.5</v>
      </c>
    </row>
    <row r="13169" customFormat="false" ht="12" hidden="false" customHeight="false" outlineLevel="0" collapsed="false">
      <c r="BS13169" s="96" t="n">
        <f aca="false">BR13169-2.5</f>
        <v>-2.5</v>
      </c>
    </row>
    <row r="13170" customFormat="false" ht="12" hidden="false" customHeight="false" outlineLevel="0" collapsed="false">
      <c r="BS13170" s="96" t="n">
        <f aca="false">BR13170-2.5</f>
        <v>-2.5</v>
      </c>
    </row>
    <row r="13171" customFormat="false" ht="12" hidden="false" customHeight="false" outlineLevel="0" collapsed="false">
      <c r="BS13171" s="96" t="n">
        <f aca="false">BR13171-2.5</f>
        <v>-2.5</v>
      </c>
    </row>
    <row r="13172" customFormat="false" ht="12" hidden="false" customHeight="false" outlineLevel="0" collapsed="false">
      <c r="BS13172" s="96" t="n">
        <f aca="false">BR13172-2.5</f>
        <v>-2.5</v>
      </c>
    </row>
    <row r="13173" customFormat="false" ht="12" hidden="false" customHeight="false" outlineLevel="0" collapsed="false">
      <c r="BS13173" s="96" t="n">
        <f aca="false">BR13173-2.5</f>
        <v>-2.5</v>
      </c>
    </row>
    <row r="13174" customFormat="false" ht="12" hidden="false" customHeight="false" outlineLevel="0" collapsed="false">
      <c r="BS13174" s="96" t="n">
        <f aca="false">BR13174-2.5</f>
        <v>-2.5</v>
      </c>
    </row>
    <row r="13175" customFormat="false" ht="12" hidden="false" customHeight="false" outlineLevel="0" collapsed="false">
      <c r="BS13175" s="96" t="n">
        <f aca="false">BR13175-2.5</f>
        <v>-2.5</v>
      </c>
    </row>
    <row r="13176" customFormat="false" ht="12" hidden="false" customHeight="false" outlineLevel="0" collapsed="false">
      <c r="BS13176" s="96" t="n">
        <f aca="false">BR13176-2.5</f>
        <v>-2.5</v>
      </c>
    </row>
    <row r="13177" customFormat="false" ht="12" hidden="false" customHeight="false" outlineLevel="0" collapsed="false">
      <c r="BS13177" s="96" t="n">
        <f aca="false">BR13177-2.5</f>
        <v>-2.5</v>
      </c>
    </row>
    <row r="13178" customFormat="false" ht="12" hidden="false" customHeight="false" outlineLevel="0" collapsed="false">
      <c r="BS13178" s="96" t="n">
        <f aca="false">BR13178-2.5</f>
        <v>-2.5</v>
      </c>
    </row>
    <row r="13179" customFormat="false" ht="12" hidden="false" customHeight="false" outlineLevel="0" collapsed="false">
      <c r="BS13179" s="96" t="n">
        <f aca="false">BR13179-2.5</f>
        <v>-2.5</v>
      </c>
    </row>
    <row r="13180" customFormat="false" ht="12" hidden="false" customHeight="false" outlineLevel="0" collapsed="false">
      <c r="BS13180" s="96" t="n">
        <f aca="false">BR13180-2.5</f>
        <v>-2.5</v>
      </c>
    </row>
    <row r="13181" customFormat="false" ht="12" hidden="false" customHeight="false" outlineLevel="0" collapsed="false">
      <c r="BS13181" s="96" t="n">
        <f aca="false">BR13181-2.5</f>
        <v>-2.5</v>
      </c>
    </row>
    <row r="13182" customFormat="false" ht="12" hidden="false" customHeight="false" outlineLevel="0" collapsed="false">
      <c r="BS13182" s="96" t="n">
        <f aca="false">BR13182-2.5</f>
        <v>-2.5</v>
      </c>
    </row>
    <row r="13183" customFormat="false" ht="12" hidden="false" customHeight="false" outlineLevel="0" collapsed="false">
      <c r="BS13183" s="96" t="n">
        <f aca="false">BR13183-2.5</f>
        <v>-2.5</v>
      </c>
    </row>
    <row r="13184" customFormat="false" ht="12" hidden="false" customHeight="false" outlineLevel="0" collapsed="false">
      <c r="BS13184" s="96" t="n">
        <f aca="false">BR13184-2.5</f>
        <v>-2.5</v>
      </c>
    </row>
    <row r="13185" customFormat="false" ht="12" hidden="false" customHeight="false" outlineLevel="0" collapsed="false">
      <c r="BS13185" s="96" t="n">
        <f aca="false">BR13185-2.5</f>
        <v>-2.5</v>
      </c>
    </row>
    <row r="13186" customFormat="false" ht="12" hidden="false" customHeight="false" outlineLevel="0" collapsed="false">
      <c r="BS13186" s="96" t="n">
        <f aca="false">BR13186-2.5</f>
        <v>-2.5</v>
      </c>
    </row>
    <row r="13187" customFormat="false" ht="12" hidden="false" customHeight="false" outlineLevel="0" collapsed="false">
      <c r="BS13187" s="96" t="n">
        <f aca="false">BR13187-2.5</f>
        <v>-2.5</v>
      </c>
    </row>
    <row r="13188" customFormat="false" ht="12" hidden="false" customHeight="false" outlineLevel="0" collapsed="false">
      <c r="BS13188" s="96" t="n">
        <f aca="false">BR13188-2.5</f>
        <v>-2.5</v>
      </c>
    </row>
    <row r="13189" customFormat="false" ht="12" hidden="false" customHeight="false" outlineLevel="0" collapsed="false">
      <c r="BS13189" s="96" t="n">
        <f aca="false">BR13189-2.5</f>
        <v>-2.5</v>
      </c>
    </row>
    <row r="13190" customFormat="false" ht="12" hidden="false" customHeight="false" outlineLevel="0" collapsed="false">
      <c r="BS13190" s="96" t="n">
        <f aca="false">BR13190-2.5</f>
        <v>-2.5</v>
      </c>
    </row>
    <row r="13191" customFormat="false" ht="12" hidden="false" customHeight="false" outlineLevel="0" collapsed="false">
      <c r="BS13191" s="96" t="n">
        <f aca="false">BR13191-2.5</f>
        <v>-2.5</v>
      </c>
    </row>
    <row r="13192" customFormat="false" ht="12" hidden="false" customHeight="false" outlineLevel="0" collapsed="false">
      <c r="BS13192" s="96" t="n">
        <f aca="false">BR13192-2.5</f>
        <v>-2.5</v>
      </c>
    </row>
    <row r="13193" customFormat="false" ht="12" hidden="false" customHeight="false" outlineLevel="0" collapsed="false">
      <c r="BS13193" s="96" t="n">
        <f aca="false">BR13193-2.5</f>
        <v>-2.5</v>
      </c>
    </row>
    <row r="13194" customFormat="false" ht="12" hidden="false" customHeight="false" outlineLevel="0" collapsed="false">
      <c r="BS13194" s="96" t="n">
        <f aca="false">BR13194-2.5</f>
        <v>-2.5</v>
      </c>
    </row>
    <row r="13195" customFormat="false" ht="12" hidden="false" customHeight="false" outlineLevel="0" collapsed="false">
      <c r="BS13195" s="96" t="n">
        <f aca="false">BR13195-2.5</f>
        <v>-2.5</v>
      </c>
    </row>
    <row r="13196" customFormat="false" ht="12" hidden="false" customHeight="false" outlineLevel="0" collapsed="false">
      <c r="BS13196" s="96" t="n">
        <f aca="false">BR13196-2.5</f>
        <v>-2.5</v>
      </c>
    </row>
    <row r="13197" customFormat="false" ht="12" hidden="false" customHeight="false" outlineLevel="0" collapsed="false">
      <c r="BS13197" s="96" t="n">
        <f aca="false">BR13197-2.5</f>
        <v>-2.5</v>
      </c>
    </row>
    <row r="13198" customFormat="false" ht="12" hidden="false" customHeight="false" outlineLevel="0" collapsed="false">
      <c r="BS13198" s="96" t="n">
        <f aca="false">BR13198-2.5</f>
        <v>-2.5</v>
      </c>
    </row>
    <row r="13199" customFormat="false" ht="12" hidden="false" customHeight="false" outlineLevel="0" collapsed="false">
      <c r="BS13199" s="96" t="n">
        <f aca="false">BR13199-2.5</f>
        <v>-2.5</v>
      </c>
    </row>
    <row r="13200" customFormat="false" ht="12" hidden="false" customHeight="false" outlineLevel="0" collapsed="false">
      <c r="BS13200" s="96" t="n">
        <f aca="false">BR13200-2.5</f>
        <v>-2.5</v>
      </c>
    </row>
    <row r="13201" customFormat="false" ht="12" hidden="false" customHeight="false" outlineLevel="0" collapsed="false">
      <c r="BS13201" s="96" t="n">
        <f aca="false">BR13201-2.5</f>
        <v>-2.5</v>
      </c>
    </row>
    <row r="13202" customFormat="false" ht="12" hidden="false" customHeight="false" outlineLevel="0" collapsed="false">
      <c r="BS13202" s="96" t="n">
        <f aca="false">BR13202-2.5</f>
        <v>-2.5</v>
      </c>
    </row>
    <row r="13203" customFormat="false" ht="12" hidden="false" customHeight="false" outlineLevel="0" collapsed="false">
      <c r="BS13203" s="96" t="n">
        <f aca="false">BR13203-2.5</f>
        <v>-2.5</v>
      </c>
    </row>
    <row r="13204" customFormat="false" ht="12" hidden="false" customHeight="false" outlineLevel="0" collapsed="false">
      <c r="BS13204" s="96" t="n">
        <f aca="false">BR13204-2.5</f>
        <v>-2.5</v>
      </c>
    </row>
    <row r="13205" customFormat="false" ht="12" hidden="false" customHeight="false" outlineLevel="0" collapsed="false">
      <c r="BS13205" s="96" t="n">
        <f aca="false">BR13205-2.5</f>
        <v>-2.5</v>
      </c>
    </row>
    <row r="13206" customFormat="false" ht="12" hidden="false" customHeight="false" outlineLevel="0" collapsed="false">
      <c r="BS13206" s="96" t="n">
        <f aca="false">BR13206-2.5</f>
        <v>-2.5</v>
      </c>
    </row>
    <row r="13207" customFormat="false" ht="12" hidden="false" customHeight="false" outlineLevel="0" collapsed="false">
      <c r="BS13207" s="96" t="n">
        <f aca="false">BR13207-2.5</f>
        <v>-2.5</v>
      </c>
    </row>
    <row r="13208" customFormat="false" ht="12" hidden="false" customHeight="false" outlineLevel="0" collapsed="false">
      <c r="BS13208" s="96" t="n">
        <f aca="false">BR13208-2.5</f>
        <v>-2.5</v>
      </c>
    </row>
    <row r="13209" customFormat="false" ht="12" hidden="false" customHeight="false" outlineLevel="0" collapsed="false">
      <c r="BS13209" s="96" t="n">
        <f aca="false">BR13209-2.5</f>
        <v>-2.5</v>
      </c>
    </row>
    <row r="13210" customFormat="false" ht="12" hidden="false" customHeight="false" outlineLevel="0" collapsed="false">
      <c r="BS13210" s="96" t="n">
        <f aca="false">BR13210-2.5</f>
        <v>-2.5</v>
      </c>
    </row>
    <row r="13211" customFormat="false" ht="12" hidden="false" customHeight="false" outlineLevel="0" collapsed="false">
      <c r="BS13211" s="96" t="n">
        <f aca="false">BR13211-2.5</f>
        <v>-2.5</v>
      </c>
    </row>
    <row r="13212" customFormat="false" ht="12" hidden="false" customHeight="false" outlineLevel="0" collapsed="false">
      <c r="BS13212" s="96" t="n">
        <f aca="false">BR13212-2.5</f>
        <v>-2.5</v>
      </c>
    </row>
    <row r="13213" customFormat="false" ht="12" hidden="false" customHeight="false" outlineLevel="0" collapsed="false">
      <c r="BS13213" s="96" t="n">
        <f aca="false">BR13213-2.5</f>
        <v>-2.5</v>
      </c>
    </row>
    <row r="13214" customFormat="false" ht="12" hidden="false" customHeight="false" outlineLevel="0" collapsed="false">
      <c r="BS13214" s="96" t="n">
        <f aca="false">BR13214-2.5</f>
        <v>-2.5</v>
      </c>
    </row>
    <row r="13215" customFormat="false" ht="12" hidden="false" customHeight="false" outlineLevel="0" collapsed="false">
      <c r="BS13215" s="96" t="n">
        <f aca="false">BR13215-2.5</f>
        <v>-2.5</v>
      </c>
    </row>
    <row r="13216" customFormat="false" ht="12" hidden="false" customHeight="false" outlineLevel="0" collapsed="false">
      <c r="BS13216" s="96" t="n">
        <f aca="false">BR13216-2.5</f>
        <v>-2.5</v>
      </c>
    </row>
    <row r="13217" customFormat="false" ht="12" hidden="false" customHeight="false" outlineLevel="0" collapsed="false">
      <c r="BS13217" s="96" t="n">
        <f aca="false">BR13217-2.5</f>
        <v>-2.5</v>
      </c>
    </row>
    <row r="13218" customFormat="false" ht="12" hidden="false" customHeight="false" outlineLevel="0" collapsed="false">
      <c r="BS13218" s="96" t="n">
        <f aca="false">BR13218-2.5</f>
        <v>-2.5</v>
      </c>
    </row>
    <row r="13219" customFormat="false" ht="12" hidden="false" customHeight="false" outlineLevel="0" collapsed="false">
      <c r="BS13219" s="96" t="n">
        <f aca="false">BR13219-2.5</f>
        <v>-2.5</v>
      </c>
    </row>
    <row r="13220" customFormat="false" ht="12" hidden="false" customHeight="false" outlineLevel="0" collapsed="false">
      <c r="BS13220" s="96" t="n">
        <f aca="false">BR13220-2.5</f>
        <v>-2.5</v>
      </c>
    </row>
    <row r="13221" customFormat="false" ht="12" hidden="false" customHeight="false" outlineLevel="0" collapsed="false">
      <c r="BS13221" s="96" t="n">
        <f aca="false">BR13221-2.5</f>
        <v>-2.5</v>
      </c>
    </row>
    <row r="13222" customFormat="false" ht="12" hidden="false" customHeight="false" outlineLevel="0" collapsed="false">
      <c r="BS13222" s="96" t="n">
        <f aca="false">BR13222-2.5</f>
        <v>-2.5</v>
      </c>
    </row>
    <row r="13223" customFormat="false" ht="12" hidden="false" customHeight="false" outlineLevel="0" collapsed="false">
      <c r="BS13223" s="96" t="n">
        <f aca="false">BR13223-2.5</f>
        <v>-2.5</v>
      </c>
    </row>
    <row r="13224" customFormat="false" ht="12" hidden="false" customHeight="false" outlineLevel="0" collapsed="false">
      <c r="BS13224" s="96" t="n">
        <f aca="false">BR13224-2.5</f>
        <v>-2.5</v>
      </c>
    </row>
    <row r="13225" customFormat="false" ht="12" hidden="false" customHeight="false" outlineLevel="0" collapsed="false">
      <c r="BS13225" s="96" t="n">
        <f aca="false">BR13225-2.5</f>
        <v>-2.5</v>
      </c>
    </row>
    <row r="13226" customFormat="false" ht="12" hidden="false" customHeight="false" outlineLevel="0" collapsed="false">
      <c r="BS13226" s="96" t="n">
        <f aca="false">BR13226-2.5</f>
        <v>-2.5</v>
      </c>
    </row>
    <row r="13227" customFormat="false" ht="12" hidden="false" customHeight="false" outlineLevel="0" collapsed="false">
      <c r="BS13227" s="96" t="n">
        <f aca="false">BR13227-2.5</f>
        <v>-2.5</v>
      </c>
    </row>
    <row r="13228" customFormat="false" ht="12" hidden="false" customHeight="false" outlineLevel="0" collapsed="false">
      <c r="BS13228" s="96" t="n">
        <f aca="false">BR13228-2.5</f>
        <v>-2.5</v>
      </c>
    </row>
    <row r="13229" customFormat="false" ht="12" hidden="false" customHeight="false" outlineLevel="0" collapsed="false">
      <c r="BS13229" s="96" t="n">
        <f aca="false">BR13229-2.5</f>
        <v>-2.5</v>
      </c>
    </row>
    <row r="13230" customFormat="false" ht="12" hidden="false" customHeight="false" outlineLevel="0" collapsed="false">
      <c r="BS13230" s="96" t="n">
        <f aca="false">BR13230-2.5</f>
        <v>-2.5</v>
      </c>
    </row>
    <row r="13231" customFormat="false" ht="12" hidden="false" customHeight="false" outlineLevel="0" collapsed="false">
      <c r="BS13231" s="96" t="n">
        <f aca="false">BR13231-2.5</f>
        <v>-2.5</v>
      </c>
    </row>
    <row r="13232" customFormat="false" ht="12" hidden="false" customHeight="false" outlineLevel="0" collapsed="false">
      <c r="BS13232" s="96" t="n">
        <f aca="false">BR13232-2.5</f>
        <v>-2.5</v>
      </c>
    </row>
    <row r="13233" customFormat="false" ht="12" hidden="false" customHeight="false" outlineLevel="0" collapsed="false">
      <c r="BS13233" s="96" t="n">
        <f aca="false">BR13233-2.5</f>
        <v>-2.5</v>
      </c>
    </row>
    <row r="13234" customFormat="false" ht="12" hidden="false" customHeight="false" outlineLevel="0" collapsed="false">
      <c r="BS13234" s="96" t="n">
        <f aca="false">BR13234-2.5</f>
        <v>-2.5</v>
      </c>
    </row>
    <row r="13235" customFormat="false" ht="12" hidden="false" customHeight="false" outlineLevel="0" collapsed="false">
      <c r="BS13235" s="96" t="n">
        <f aca="false">BR13235-2.5</f>
        <v>-2.5</v>
      </c>
    </row>
    <row r="13236" customFormat="false" ht="12" hidden="false" customHeight="false" outlineLevel="0" collapsed="false">
      <c r="BS13236" s="96" t="n">
        <f aca="false">BR13236-2.5</f>
        <v>-2.5</v>
      </c>
    </row>
    <row r="13237" customFormat="false" ht="12" hidden="false" customHeight="false" outlineLevel="0" collapsed="false">
      <c r="BS13237" s="96" t="n">
        <f aca="false">BR13237-2.5</f>
        <v>-2.5</v>
      </c>
    </row>
    <row r="13238" customFormat="false" ht="12" hidden="false" customHeight="false" outlineLevel="0" collapsed="false">
      <c r="BS13238" s="96" t="n">
        <f aca="false">BR13238-2.5</f>
        <v>-2.5</v>
      </c>
    </row>
    <row r="13239" customFormat="false" ht="12" hidden="false" customHeight="false" outlineLevel="0" collapsed="false">
      <c r="BS13239" s="96" t="n">
        <f aca="false">BR13239-2.5</f>
        <v>-2.5</v>
      </c>
    </row>
    <row r="13240" customFormat="false" ht="12" hidden="false" customHeight="false" outlineLevel="0" collapsed="false">
      <c r="BS13240" s="96" t="n">
        <f aca="false">BR13240-2.5</f>
        <v>-2.5</v>
      </c>
    </row>
    <row r="13241" customFormat="false" ht="12" hidden="false" customHeight="false" outlineLevel="0" collapsed="false">
      <c r="BS13241" s="96" t="n">
        <f aca="false">BR13241-2.5</f>
        <v>-2.5</v>
      </c>
    </row>
    <row r="13242" customFormat="false" ht="12" hidden="false" customHeight="false" outlineLevel="0" collapsed="false">
      <c r="BS13242" s="96" t="n">
        <f aca="false">BR13242-2.5</f>
        <v>-2.5</v>
      </c>
    </row>
    <row r="13243" customFormat="false" ht="12" hidden="false" customHeight="false" outlineLevel="0" collapsed="false">
      <c r="BS13243" s="96" t="n">
        <f aca="false">BR13243-2.5</f>
        <v>-2.5</v>
      </c>
    </row>
    <row r="13244" customFormat="false" ht="12" hidden="false" customHeight="false" outlineLevel="0" collapsed="false">
      <c r="BS13244" s="96" t="n">
        <f aca="false">BR13244-2.5</f>
        <v>-2.5</v>
      </c>
    </row>
    <row r="13245" customFormat="false" ht="12" hidden="false" customHeight="false" outlineLevel="0" collapsed="false">
      <c r="BS13245" s="96" t="n">
        <f aca="false">BR13245-2.5</f>
        <v>-2.5</v>
      </c>
    </row>
    <row r="13246" customFormat="false" ht="12" hidden="false" customHeight="false" outlineLevel="0" collapsed="false">
      <c r="BS13246" s="96" t="n">
        <f aca="false">BR13246-2.5</f>
        <v>-2.5</v>
      </c>
    </row>
    <row r="13247" customFormat="false" ht="12" hidden="false" customHeight="false" outlineLevel="0" collapsed="false">
      <c r="BS13247" s="96" t="n">
        <f aca="false">BR13247-2.5</f>
        <v>-2.5</v>
      </c>
    </row>
    <row r="13248" customFormat="false" ht="12" hidden="false" customHeight="false" outlineLevel="0" collapsed="false">
      <c r="BS13248" s="96" t="n">
        <f aca="false">BR13248-2.5</f>
        <v>-2.5</v>
      </c>
    </row>
    <row r="13249" customFormat="false" ht="12" hidden="false" customHeight="false" outlineLevel="0" collapsed="false">
      <c r="BS13249" s="96" t="n">
        <f aca="false">BR13249-2.5</f>
        <v>-2.5</v>
      </c>
    </row>
    <row r="13250" customFormat="false" ht="12" hidden="false" customHeight="false" outlineLevel="0" collapsed="false">
      <c r="BS13250" s="96" t="n">
        <f aca="false">BR13250-2.5</f>
        <v>-2.5</v>
      </c>
    </row>
    <row r="13251" customFormat="false" ht="12" hidden="false" customHeight="false" outlineLevel="0" collapsed="false">
      <c r="BS13251" s="96" t="n">
        <f aca="false">BR13251-2.5</f>
        <v>-2.5</v>
      </c>
    </row>
    <row r="13252" customFormat="false" ht="12" hidden="false" customHeight="false" outlineLevel="0" collapsed="false">
      <c r="BS13252" s="96" t="n">
        <f aca="false">BR13252-2.5</f>
        <v>-2.5</v>
      </c>
    </row>
    <row r="13253" customFormat="false" ht="12" hidden="false" customHeight="false" outlineLevel="0" collapsed="false">
      <c r="BS13253" s="96" t="n">
        <f aca="false">BR13253-2.5</f>
        <v>-2.5</v>
      </c>
    </row>
    <row r="13254" customFormat="false" ht="12" hidden="false" customHeight="false" outlineLevel="0" collapsed="false">
      <c r="BS13254" s="96" t="n">
        <f aca="false">BR13254-2.5</f>
        <v>-2.5</v>
      </c>
    </row>
    <row r="13255" customFormat="false" ht="12" hidden="false" customHeight="false" outlineLevel="0" collapsed="false">
      <c r="BS13255" s="96" t="n">
        <f aca="false">BR13255-2.5</f>
        <v>-2.5</v>
      </c>
    </row>
    <row r="13256" customFormat="false" ht="12" hidden="false" customHeight="false" outlineLevel="0" collapsed="false">
      <c r="BS13256" s="96" t="n">
        <f aca="false">BR13256-2.5</f>
        <v>-2.5</v>
      </c>
    </row>
    <row r="13257" customFormat="false" ht="12" hidden="false" customHeight="false" outlineLevel="0" collapsed="false">
      <c r="BS13257" s="96" t="n">
        <f aca="false">BR13257-2.5</f>
        <v>-2.5</v>
      </c>
    </row>
    <row r="13258" customFormat="false" ht="12" hidden="false" customHeight="false" outlineLevel="0" collapsed="false">
      <c r="BS13258" s="96" t="n">
        <f aca="false">BR13258-2.5</f>
        <v>-2.5</v>
      </c>
    </row>
    <row r="13259" customFormat="false" ht="12" hidden="false" customHeight="false" outlineLevel="0" collapsed="false">
      <c r="BS13259" s="96" t="n">
        <f aca="false">BR13259-2.5</f>
        <v>-2.5</v>
      </c>
    </row>
    <row r="13260" customFormat="false" ht="12" hidden="false" customHeight="false" outlineLevel="0" collapsed="false">
      <c r="BS13260" s="96" t="n">
        <f aca="false">BR13260-2.5</f>
        <v>-2.5</v>
      </c>
    </row>
    <row r="13261" customFormat="false" ht="12" hidden="false" customHeight="false" outlineLevel="0" collapsed="false">
      <c r="BS13261" s="96" t="n">
        <f aca="false">BR13261-2.5</f>
        <v>-2.5</v>
      </c>
    </row>
    <row r="13262" customFormat="false" ht="12" hidden="false" customHeight="false" outlineLevel="0" collapsed="false">
      <c r="BS13262" s="96" t="n">
        <f aca="false">BR13262-2.5</f>
        <v>-2.5</v>
      </c>
    </row>
    <row r="13263" customFormat="false" ht="12" hidden="false" customHeight="false" outlineLevel="0" collapsed="false">
      <c r="BS13263" s="96" t="n">
        <f aca="false">BR13263-2.5</f>
        <v>-2.5</v>
      </c>
    </row>
    <row r="13264" customFormat="false" ht="12" hidden="false" customHeight="false" outlineLevel="0" collapsed="false">
      <c r="BS13264" s="96" t="n">
        <f aca="false">BR13264-2.5</f>
        <v>-2.5</v>
      </c>
    </row>
    <row r="13265" customFormat="false" ht="12" hidden="false" customHeight="false" outlineLevel="0" collapsed="false">
      <c r="BS13265" s="96" t="n">
        <f aca="false">BR13265-2.5</f>
        <v>-2.5</v>
      </c>
    </row>
    <row r="13266" customFormat="false" ht="12" hidden="false" customHeight="false" outlineLevel="0" collapsed="false">
      <c r="BS13266" s="96" t="n">
        <f aca="false">BR13266-2.5</f>
        <v>-2.5</v>
      </c>
    </row>
    <row r="13267" customFormat="false" ht="12" hidden="false" customHeight="false" outlineLevel="0" collapsed="false">
      <c r="BS13267" s="96" t="n">
        <f aca="false">BR13267-2.5</f>
        <v>-2.5</v>
      </c>
    </row>
    <row r="13268" customFormat="false" ht="12" hidden="false" customHeight="false" outlineLevel="0" collapsed="false">
      <c r="BS13268" s="96" t="n">
        <f aca="false">BR13268-2.5</f>
        <v>-2.5</v>
      </c>
    </row>
    <row r="13269" customFormat="false" ht="12" hidden="false" customHeight="false" outlineLevel="0" collapsed="false">
      <c r="BS13269" s="96" t="n">
        <f aca="false">BR13269-2.5</f>
        <v>-2.5</v>
      </c>
    </row>
    <row r="13270" customFormat="false" ht="12" hidden="false" customHeight="false" outlineLevel="0" collapsed="false">
      <c r="BS13270" s="96" t="n">
        <f aca="false">BR13270-2.5</f>
        <v>-2.5</v>
      </c>
    </row>
    <row r="13271" customFormat="false" ht="12" hidden="false" customHeight="false" outlineLevel="0" collapsed="false">
      <c r="BS13271" s="96" t="n">
        <f aca="false">BR13271-2.5</f>
        <v>-2.5</v>
      </c>
    </row>
    <row r="13272" customFormat="false" ht="12" hidden="false" customHeight="false" outlineLevel="0" collapsed="false">
      <c r="BS13272" s="96" t="n">
        <f aca="false">BR13272-2.5</f>
        <v>-2.5</v>
      </c>
    </row>
    <row r="13273" customFormat="false" ht="12" hidden="false" customHeight="false" outlineLevel="0" collapsed="false">
      <c r="BS13273" s="96" t="n">
        <f aca="false">BR13273-2.5</f>
        <v>-2.5</v>
      </c>
    </row>
    <row r="13274" customFormat="false" ht="12" hidden="false" customHeight="false" outlineLevel="0" collapsed="false">
      <c r="BS13274" s="96" t="n">
        <f aca="false">BR13274-2.5</f>
        <v>-2.5</v>
      </c>
    </row>
    <row r="13275" customFormat="false" ht="12" hidden="false" customHeight="false" outlineLevel="0" collapsed="false">
      <c r="BS13275" s="96" t="n">
        <f aca="false">BR13275-2.5</f>
        <v>-2.5</v>
      </c>
    </row>
    <row r="13276" customFormat="false" ht="12" hidden="false" customHeight="false" outlineLevel="0" collapsed="false">
      <c r="BS13276" s="96" t="n">
        <f aca="false">BR13276-2.5</f>
        <v>-2.5</v>
      </c>
    </row>
    <row r="13277" customFormat="false" ht="12" hidden="false" customHeight="false" outlineLevel="0" collapsed="false">
      <c r="BS13277" s="96" t="n">
        <f aca="false">BR13277-2.5</f>
        <v>-2.5</v>
      </c>
    </row>
    <row r="13278" customFormat="false" ht="12" hidden="false" customHeight="false" outlineLevel="0" collapsed="false">
      <c r="BS13278" s="96" t="n">
        <f aca="false">BR13278-2.5</f>
        <v>-2.5</v>
      </c>
    </row>
    <row r="13279" customFormat="false" ht="12" hidden="false" customHeight="false" outlineLevel="0" collapsed="false">
      <c r="BS13279" s="96" t="n">
        <f aca="false">BR13279-2.5</f>
        <v>-2.5</v>
      </c>
    </row>
    <row r="13280" customFormat="false" ht="12" hidden="false" customHeight="false" outlineLevel="0" collapsed="false">
      <c r="BS13280" s="96" t="n">
        <f aca="false">BR13280-2.5</f>
        <v>-2.5</v>
      </c>
    </row>
    <row r="13281" customFormat="false" ht="12" hidden="false" customHeight="false" outlineLevel="0" collapsed="false">
      <c r="BS13281" s="96" t="n">
        <f aca="false">BR13281-2.5</f>
        <v>-2.5</v>
      </c>
    </row>
    <row r="13282" customFormat="false" ht="12" hidden="false" customHeight="false" outlineLevel="0" collapsed="false">
      <c r="BS13282" s="96" t="n">
        <f aca="false">BR13282-2.5</f>
        <v>-2.5</v>
      </c>
    </row>
    <row r="13283" customFormat="false" ht="12" hidden="false" customHeight="false" outlineLevel="0" collapsed="false">
      <c r="BS13283" s="96" t="n">
        <f aca="false">BR13283-2.5</f>
        <v>-2.5</v>
      </c>
    </row>
    <row r="13284" customFormat="false" ht="12" hidden="false" customHeight="false" outlineLevel="0" collapsed="false">
      <c r="BS13284" s="96" t="n">
        <f aca="false">BR13284-2.5</f>
        <v>-2.5</v>
      </c>
    </row>
    <row r="13285" customFormat="false" ht="12" hidden="false" customHeight="false" outlineLevel="0" collapsed="false">
      <c r="BS13285" s="96" t="n">
        <f aca="false">BR13285-2.5</f>
        <v>-2.5</v>
      </c>
    </row>
    <row r="13286" customFormat="false" ht="12" hidden="false" customHeight="false" outlineLevel="0" collapsed="false">
      <c r="BS13286" s="96" t="n">
        <f aca="false">BR13286-2.5</f>
        <v>-2.5</v>
      </c>
    </row>
    <row r="13287" customFormat="false" ht="12" hidden="false" customHeight="false" outlineLevel="0" collapsed="false">
      <c r="BS13287" s="96" t="n">
        <f aca="false">BR13287-2.5</f>
        <v>-2.5</v>
      </c>
    </row>
    <row r="13288" customFormat="false" ht="12" hidden="false" customHeight="false" outlineLevel="0" collapsed="false">
      <c r="BS13288" s="96" t="n">
        <f aca="false">BR13288-2.5</f>
        <v>-2.5</v>
      </c>
    </row>
    <row r="13289" customFormat="false" ht="12" hidden="false" customHeight="false" outlineLevel="0" collapsed="false">
      <c r="BS13289" s="96" t="n">
        <f aca="false">BR13289-2.5</f>
        <v>-2.5</v>
      </c>
    </row>
    <row r="13290" customFormat="false" ht="12" hidden="false" customHeight="false" outlineLevel="0" collapsed="false">
      <c r="BS13290" s="96" t="n">
        <f aca="false">BR13290-2.5</f>
        <v>-2.5</v>
      </c>
    </row>
    <row r="13291" customFormat="false" ht="12" hidden="false" customHeight="false" outlineLevel="0" collapsed="false">
      <c r="BS13291" s="96" t="n">
        <f aca="false">BR13291-2.5</f>
        <v>-2.5</v>
      </c>
    </row>
    <row r="13292" customFormat="false" ht="12" hidden="false" customHeight="false" outlineLevel="0" collapsed="false">
      <c r="BS13292" s="96" t="n">
        <f aca="false">BR13292-2.5</f>
        <v>-2.5</v>
      </c>
    </row>
    <row r="13293" customFormat="false" ht="12" hidden="false" customHeight="false" outlineLevel="0" collapsed="false">
      <c r="BS13293" s="96" t="n">
        <f aca="false">BR13293-2.5</f>
        <v>-2.5</v>
      </c>
    </row>
    <row r="13294" customFormat="false" ht="12" hidden="false" customHeight="false" outlineLevel="0" collapsed="false">
      <c r="BS13294" s="96" t="n">
        <f aca="false">BR13294-2.5</f>
        <v>-2.5</v>
      </c>
    </row>
    <row r="13295" customFormat="false" ht="12" hidden="false" customHeight="false" outlineLevel="0" collapsed="false">
      <c r="BS13295" s="96" t="n">
        <f aca="false">BR13295-2.5</f>
        <v>-2.5</v>
      </c>
    </row>
    <row r="13296" customFormat="false" ht="12" hidden="false" customHeight="false" outlineLevel="0" collapsed="false">
      <c r="BS13296" s="96" t="n">
        <f aca="false">BR13296-2.5</f>
        <v>-2.5</v>
      </c>
    </row>
    <row r="13297" customFormat="false" ht="12" hidden="false" customHeight="false" outlineLevel="0" collapsed="false">
      <c r="BS13297" s="96" t="n">
        <f aca="false">BR13297-2.5</f>
        <v>-2.5</v>
      </c>
    </row>
    <row r="13298" customFormat="false" ht="12" hidden="false" customHeight="false" outlineLevel="0" collapsed="false">
      <c r="BS13298" s="96" t="n">
        <f aca="false">BR13298-2.5</f>
        <v>-2.5</v>
      </c>
    </row>
    <row r="13299" customFormat="false" ht="12" hidden="false" customHeight="false" outlineLevel="0" collapsed="false">
      <c r="BS13299" s="96" t="n">
        <f aca="false">BR13299-2.5</f>
        <v>-2.5</v>
      </c>
    </row>
    <row r="13300" customFormat="false" ht="12" hidden="false" customHeight="false" outlineLevel="0" collapsed="false">
      <c r="BS13300" s="96" t="n">
        <f aca="false">BR13300-2.5</f>
        <v>-2.5</v>
      </c>
    </row>
    <row r="13301" customFormat="false" ht="12" hidden="false" customHeight="false" outlineLevel="0" collapsed="false">
      <c r="BS13301" s="96" t="n">
        <f aca="false">BR13301-2.5</f>
        <v>-2.5</v>
      </c>
    </row>
    <row r="13302" customFormat="false" ht="12" hidden="false" customHeight="false" outlineLevel="0" collapsed="false">
      <c r="BS13302" s="96" t="n">
        <f aca="false">BR13302-2.5</f>
        <v>-2.5</v>
      </c>
    </row>
    <row r="13303" customFormat="false" ht="12" hidden="false" customHeight="false" outlineLevel="0" collapsed="false">
      <c r="BS13303" s="96" t="n">
        <f aca="false">BR13303-2.5</f>
        <v>-2.5</v>
      </c>
    </row>
    <row r="13304" customFormat="false" ht="12" hidden="false" customHeight="false" outlineLevel="0" collapsed="false">
      <c r="BS13304" s="96" t="n">
        <f aca="false">BR13304-2.5</f>
        <v>-2.5</v>
      </c>
    </row>
    <row r="13305" customFormat="false" ht="12" hidden="false" customHeight="false" outlineLevel="0" collapsed="false">
      <c r="BS13305" s="96" t="n">
        <f aca="false">BR13305-2.5</f>
        <v>-2.5</v>
      </c>
    </row>
    <row r="13306" customFormat="false" ht="12" hidden="false" customHeight="false" outlineLevel="0" collapsed="false">
      <c r="BS13306" s="96" t="n">
        <f aca="false">BR13306-2.5</f>
        <v>-2.5</v>
      </c>
    </row>
    <row r="13307" customFormat="false" ht="12" hidden="false" customHeight="false" outlineLevel="0" collapsed="false">
      <c r="BS13307" s="96" t="n">
        <f aca="false">BR13307-2.5</f>
        <v>-2.5</v>
      </c>
    </row>
    <row r="13308" customFormat="false" ht="12" hidden="false" customHeight="false" outlineLevel="0" collapsed="false">
      <c r="BS13308" s="96" t="n">
        <f aca="false">BR13308-2.5</f>
        <v>-2.5</v>
      </c>
    </row>
    <row r="13309" customFormat="false" ht="12" hidden="false" customHeight="false" outlineLevel="0" collapsed="false">
      <c r="BS13309" s="96" t="n">
        <f aca="false">BR13309-2.5</f>
        <v>-2.5</v>
      </c>
    </row>
    <row r="13310" customFormat="false" ht="12" hidden="false" customHeight="false" outlineLevel="0" collapsed="false">
      <c r="BS13310" s="96" t="n">
        <f aca="false">BR13310-2.5</f>
        <v>-2.5</v>
      </c>
    </row>
    <row r="13311" customFormat="false" ht="12" hidden="false" customHeight="false" outlineLevel="0" collapsed="false">
      <c r="BS13311" s="96" t="n">
        <f aca="false">BR13311-2.5</f>
        <v>-2.5</v>
      </c>
    </row>
    <row r="13312" customFormat="false" ht="12" hidden="false" customHeight="false" outlineLevel="0" collapsed="false">
      <c r="BS13312" s="96" t="n">
        <f aca="false">BR13312-2.5</f>
        <v>-2.5</v>
      </c>
    </row>
    <row r="13313" customFormat="false" ht="12" hidden="false" customHeight="false" outlineLevel="0" collapsed="false">
      <c r="BS13313" s="96" t="n">
        <f aca="false">BR13313-2.5</f>
        <v>-2.5</v>
      </c>
    </row>
    <row r="13314" customFormat="false" ht="12" hidden="false" customHeight="false" outlineLevel="0" collapsed="false">
      <c r="BS13314" s="96" t="n">
        <f aca="false">BR13314-2.5</f>
        <v>-2.5</v>
      </c>
    </row>
    <row r="13315" customFormat="false" ht="12" hidden="false" customHeight="false" outlineLevel="0" collapsed="false">
      <c r="BS13315" s="96" t="n">
        <f aca="false">BR13315-2.5</f>
        <v>-2.5</v>
      </c>
    </row>
    <row r="13316" customFormat="false" ht="12" hidden="false" customHeight="false" outlineLevel="0" collapsed="false">
      <c r="BS13316" s="96" t="n">
        <f aca="false">BR13316-2.5</f>
        <v>-2.5</v>
      </c>
    </row>
    <row r="13317" customFormat="false" ht="12" hidden="false" customHeight="false" outlineLevel="0" collapsed="false">
      <c r="BS13317" s="96" t="n">
        <f aca="false">BR13317-2.5</f>
        <v>-2.5</v>
      </c>
    </row>
    <row r="13318" customFormat="false" ht="12" hidden="false" customHeight="false" outlineLevel="0" collapsed="false">
      <c r="BS13318" s="96" t="n">
        <f aca="false">BR13318-2.5</f>
        <v>-2.5</v>
      </c>
    </row>
    <row r="13319" customFormat="false" ht="12" hidden="false" customHeight="false" outlineLevel="0" collapsed="false">
      <c r="BS13319" s="96" t="n">
        <f aca="false">BR13319-2.5</f>
        <v>-2.5</v>
      </c>
    </row>
    <row r="13320" customFormat="false" ht="12" hidden="false" customHeight="false" outlineLevel="0" collapsed="false">
      <c r="BS13320" s="96" t="n">
        <f aca="false">BR13320-2.5</f>
        <v>-2.5</v>
      </c>
    </row>
    <row r="13321" customFormat="false" ht="12" hidden="false" customHeight="false" outlineLevel="0" collapsed="false">
      <c r="BS13321" s="96" t="n">
        <f aca="false">BR13321-2.5</f>
        <v>-2.5</v>
      </c>
    </row>
    <row r="13322" customFormat="false" ht="12" hidden="false" customHeight="false" outlineLevel="0" collapsed="false">
      <c r="BS13322" s="96" t="n">
        <f aca="false">BR13322-2.5</f>
        <v>-2.5</v>
      </c>
    </row>
    <row r="13323" customFormat="false" ht="12" hidden="false" customHeight="false" outlineLevel="0" collapsed="false">
      <c r="BS13323" s="96" t="n">
        <f aca="false">BR13323-2.5</f>
        <v>-2.5</v>
      </c>
    </row>
    <row r="13324" customFormat="false" ht="12" hidden="false" customHeight="false" outlineLevel="0" collapsed="false">
      <c r="BS13324" s="96" t="n">
        <f aca="false">BR13324-2.5</f>
        <v>-2.5</v>
      </c>
    </row>
    <row r="13325" customFormat="false" ht="12" hidden="false" customHeight="false" outlineLevel="0" collapsed="false">
      <c r="BS13325" s="96" t="n">
        <f aca="false">BR13325-2.5</f>
        <v>-2.5</v>
      </c>
    </row>
    <row r="13326" customFormat="false" ht="12" hidden="false" customHeight="false" outlineLevel="0" collapsed="false">
      <c r="BS13326" s="96" t="n">
        <f aca="false">BR13326-2.5</f>
        <v>-2.5</v>
      </c>
    </row>
    <row r="13327" customFormat="false" ht="12" hidden="false" customHeight="false" outlineLevel="0" collapsed="false">
      <c r="BS13327" s="96" t="n">
        <f aca="false">BR13327-2.5</f>
        <v>-2.5</v>
      </c>
    </row>
    <row r="13328" customFormat="false" ht="12" hidden="false" customHeight="false" outlineLevel="0" collapsed="false">
      <c r="BS13328" s="96" t="n">
        <f aca="false">BR13328-2.5</f>
        <v>-2.5</v>
      </c>
    </row>
    <row r="13329" customFormat="false" ht="12" hidden="false" customHeight="false" outlineLevel="0" collapsed="false">
      <c r="BS13329" s="96" t="n">
        <f aca="false">BR13329-2.5</f>
        <v>-2.5</v>
      </c>
    </row>
    <row r="13330" customFormat="false" ht="12" hidden="false" customHeight="false" outlineLevel="0" collapsed="false">
      <c r="BS13330" s="96" t="n">
        <f aca="false">BR13330-2.5</f>
        <v>-2.5</v>
      </c>
    </row>
    <row r="13331" customFormat="false" ht="12" hidden="false" customHeight="false" outlineLevel="0" collapsed="false">
      <c r="BS13331" s="96" t="n">
        <f aca="false">BR13331-2.5</f>
        <v>-2.5</v>
      </c>
    </row>
    <row r="13332" customFormat="false" ht="12" hidden="false" customHeight="false" outlineLevel="0" collapsed="false">
      <c r="BS13332" s="96" t="n">
        <f aca="false">BR13332-2.5</f>
        <v>-2.5</v>
      </c>
    </row>
    <row r="13333" customFormat="false" ht="12" hidden="false" customHeight="false" outlineLevel="0" collapsed="false">
      <c r="BS13333" s="96" t="n">
        <f aca="false">BR13333-2.5</f>
        <v>-2.5</v>
      </c>
    </row>
    <row r="13334" customFormat="false" ht="12" hidden="false" customHeight="false" outlineLevel="0" collapsed="false">
      <c r="BS13334" s="96" t="n">
        <f aca="false">BR13334-2.5</f>
        <v>-2.5</v>
      </c>
    </row>
    <row r="13335" customFormat="false" ht="12" hidden="false" customHeight="false" outlineLevel="0" collapsed="false">
      <c r="BS13335" s="96" t="n">
        <f aca="false">BR13335-2.5</f>
        <v>-2.5</v>
      </c>
    </row>
    <row r="13336" customFormat="false" ht="12" hidden="false" customHeight="false" outlineLevel="0" collapsed="false">
      <c r="BS13336" s="96" t="n">
        <f aca="false">BR13336-2.5</f>
        <v>-2.5</v>
      </c>
    </row>
    <row r="13337" customFormat="false" ht="12" hidden="false" customHeight="false" outlineLevel="0" collapsed="false">
      <c r="BS13337" s="96" t="n">
        <f aca="false">BR13337-2.5</f>
        <v>-2.5</v>
      </c>
    </row>
    <row r="13338" customFormat="false" ht="12" hidden="false" customHeight="false" outlineLevel="0" collapsed="false">
      <c r="BS13338" s="96" t="n">
        <f aca="false">BR13338-2.5</f>
        <v>-2.5</v>
      </c>
    </row>
    <row r="13339" customFormat="false" ht="12" hidden="false" customHeight="false" outlineLevel="0" collapsed="false">
      <c r="BS13339" s="96" t="n">
        <f aca="false">BR13339-2.5</f>
        <v>-2.5</v>
      </c>
    </row>
    <row r="13340" customFormat="false" ht="12" hidden="false" customHeight="false" outlineLevel="0" collapsed="false">
      <c r="BS13340" s="96" t="n">
        <f aca="false">BR13340-2.5</f>
        <v>-2.5</v>
      </c>
    </row>
    <row r="13341" customFormat="false" ht="12" hidden="false" customHeight="false" outlineLevel="0" collapsed="false">
      <c r="BS13341" s="96" t="n">
        <f aca="false">BR13341-2.5</f>
        <v>-2.5</v>
      </c>
    </row>
    <row r="13342" customFormat="false" ht="12" hidden="false" customHeight="false" outlineLevel="0" collapsed="false">
      <c r="BS13342" s="96" t="n">
        <f aca="false">BR13342-2.5</f>
        <v>-2.5</v>
      </c>
    </row>
    <row r="13343" customFormat="false" ht="12" hidden="false" customHeight="false" outlineLevel="0" collapsed="false">
      <c r="BS13343" s="96" t="n">
        <f aca="false">BR13343-2.5</f>
        <v>-2.5</v>
      </c>
    </row>
    <row r="13344" customFormat="false" ht="12" hidden="false" customHeight="false" outlineLevel="0" collapsed="false">
      <c r="BS13344" s="96" t="n">
        <f aca="false">BR13344-2.5</f>
        <v>-2.5</v>
      </c>
    </row>
    <row r="13345" customFormat="false" ht="12" hidden="false" customHeight="false" outlineLevel="0" collapsed="false">
      <c r="BS13345" s="96" t="n">
        <f aca="false">BR13345-2.5</f>
        <v>-2.5</v>
      </c>
    </row>
    <row r="13346" customFormat="false" ht="12" hidden="false" customHeight="false" outlineLevel="0" collapsed="false">
      <c r="BS13346" s="96" t="n">
        <f aca="false">BR13346-2.5</f>
        <v>-2.5</v>
      </c>
    </row>
    <row r="13347" customFormat="false" ht="12" hidden="false" customHeight="false" outlineLevel="0" collapsed="false">
      <c r="BS13347" s="96" t="n">
        <f aca="false">BR13347-2.5</f>
        <v>-2.5</v>
      </c>
    </row>
    <row r="13348" customFormat="false" ht="12" hidden="false" customHeight="false" outlineLevel="0" collapsed="false">
      <c r="BS13348" s="96" t="n">
        <f aca="false">BR13348-2.5</f>
        <v>-2.5</v>
      </c>
    </row>
    <row r="13349" customFormat="false" ht="12" hidden="false" customHeight="false" outlineLevel="0" collapsed="false">
      <c r="BS13349" s="96" t="n">
        <f aca="false">BR13349-2.5</f>
        <v>-2.5</v>
      </c>
    </row>
    <row r="13350" customFormat="false" ht="12" hidden="false" customHeight="false" outlineLevel="0" collapsed="false">
      <c r="BS13350" s="96" t="n">
        <f aca="false">BR13350-2.5</f>
        <v>-2.5</v>
      </c>
    </row>
    <row r="13351" customFormat="false" ht="12" hidden="false" customHeight="false" outlineLevel="0" collapsed="false">
      <c r="BS13351" s="96" t="n">
        <f aca="false">BR13351-2.5</f>
        <v>-2.5</v>
      </c>
    </row>
    <row r="13352" customFormat="false" ht="12" hidden="false" customHeight="false" outlineLevel="0" collapsed="false">
      <c r="BS13352" s="96" t="n">
        <f aca="false">BR13352-2.5</f>
        <v>-2.5</v>
      </c>
    </row>
    <row r="13353" customFormat="false" ht="12" hidden="false" customHeight="false" outlineLevel="0" collapsed="false">
      <c r="BS13353" s="96" t="n">
        <f aca="false">BR13353-2.5</f>
        <v>-2.5</v>
      </c>
    </row>
    <row r="13354" customFormat="false" ht="12" hidden="false" customHeight="false" outlineLevel="0" collapsed="false">
      <c r="BS13354" s="96" t="n">
        <f aca="false">BR13354-2.5</f>
        <v>-2.5</v>
      </c>
    </row>
    <row r="13355" customFormat="false" ht="12" hidden="false" customHeight="false" outlineLevel="0" collapsed="false">
      <c r="BS13355" s="96" t="n">
        <f aca="false">BR13355-2.5</f>
        <v>-2.5</v>
      </c>
    </row>
    <row r="13356" customFormat="false" ht="12" hidden="false" customHeight="false" outlineLevel="0" collapsed="false">
      <c r="BS13356" s="96" t="n">
        <f aca="false">BR13356-2.5</f>
        <v>-2.5</v>
      </c>
    </row>
    <row r="13357" customFormat="false" ht="12" hidden="false" customHeight="false" outlineLevel="0" collapsed="false">
      <c r="BS13357" s="96" t="n">
        <f aca="false">BR13357-2.5</f>
        <v>-2.5</v>
      </c>
    </row>
    <row r="13358" customFormat="false" ht="12" hidden="false" customHeight="false" outlineLevel="0" collapsed="false">
      <c r="BS13358" s="96" t="n">
        <f aca="false">BR13358-2.5</f>
        <v>-2.5</v>
      </c>
    </row>
    <row r="13359" customFormat="false" ht="12" hidden="false" customHeight="false" outlineLevel="0" collapsed="false">
      <c r="BS13359" s="96" t="n">
        <f aca="false">BR13359-2.5</f>
        <v>-2.5</v>
      </c>
    </row>
    <row r="13360" customFormat="false" ht="12" hidden="false" customHeight="false" outlineLevel="0" collapsed="false">
      <c r="BS13360" s="96" t="n">
        <f aca="false">BR13360-2.5</f>
        <v>-2.5</v>
      </c>
    </row>
    <row r="13361" customFormat="false" ht="12" hidden="false" customHeight="false" outlineLevel="0" collapsed="false">
      <c r="BS13361" s="96" t="n">
        <f aca="false">BR13361-2.5</f>
        <v>-2.5</v>
      </c>
    </row>
    <row r="13362" customFormat="false" ht="12" hidden="false" customHeight="false" outlineLevel="0" collapsed="false">
      <c r="BS13362" s="96" t="n">
        <f aca="false">BR13362-2.5</f>
        <v>-2.5</v>
      </c>
    </row>
    <row r="13363" customFormat="false" ht="12" hidden="false" customHeight="false" outlineLevel="0" collapsed="false">
      <c r="BS13363" s="96" t="n">
        <f aca="false">BR13363-2.5</f>
        <v>-2.5</v>
      </c>
    </row>
    <row r="13364" customFormat="false" ht="12" hidden="false" customHeight="false" outlineLevel="0" collapsed="false">
      <c r="BS13364" s="96" t="n">
        <f aca="false">BR13364-2.5</f>
        <v>-2.5</v>
      </c>
    </row>
    <row r="13365" customFormat="false" ht="12" hidden="false" customHeight="false" outlineLevel="0" collapsed="false">
      <c r="BS13365" s="96" t="n">
        <f aca="false">BR13365-2.5</f>
        <v>-2.5</v>
      </c>
    </row>
    <row r="13366" customFormat="false" ht="12" hidden="false" customHeight="false" outlineLevel="0" collapsed="false">
      <c r="BS13366" s="96" t="n">
        <f aca="false">BR13366-2.5</f>
        <v>-2.5</v>
      </c>
    </row>
    <row r="13367" customFormat="false" ht="12" hidden="false" customHeight="false" outlineLevel="0" collapsed="false">
      <c r="BS13367" s="96" t="n">
        <f aca="false">BR13367-2.5</f>
        <v>-2.5</v>
      </c>
    </row>
    <row r="13368" customFormat="false" ht="12" hidden="false" customHeight="false" outlineLevel="0" collapsed="false">
      <c r="BS13368" s="96" t="n">
        <f aca="false">BR13368-2.5</f>
        <v>-2.5</v>
      </c>
    </row>
    <row r="13369" customFormat="false" ht="12" hidden="false" customHeight="false" outlineLevel="0" collapsed="false">
      <c r="BS13369" s="96" t="n">
        <f aca="false">BR13369-2.5</f>
        <v>-2.5</v>
      </c>
    </row>
    <row r="13370" customFormat="false" ht="12" hidden="false" customHeight="false" outlineLevel="0" collapsed="false">
      <c r="BS13370" s="96" t="n">
        <f aca="false">BR13370-2.5</f>
        <v>-2.5</v>
      </c>
    </row>
    <row r="13371" customFormat="false" ht="12" hidden="false" customHeight="false" outlineLevel="0" collapsed="false">
      <c r="BS13371" s="96" t="n">
        <f aca="false">BR13371-2.5</f>
        <v>-2.5</v>
      </c>
    </row>
    <row r="13372" customFormat="false" ht="12" hidden="false" customHeight="false" outlineLevel="0" collapsed="false">
      <c r="BS13372" s="96" t="n">
        <f aca="false">BR13372-2.5</f>
        <v>-2.5</v>
      </c>
    </row>
    <row r="13373" customFormat="false" ht="12" hidden="false" customHeight="false" outlineLevel="0" collapsed="false">
      <c r="BS13373" s="96" t="n">
        <f aca="false">BR13373-2.5</f>
        <v>-2.5</v>
      </c>
    </row>
    <row r="13374" customFormat="false" ht="12" hidden="false" customHeight="false" outlineLevel="0" collapsed="false">
      <c r="BS13374" s="96" t="n">
        <f aca="false">BR13374-2.5</f>
        <v>-2.5</v>
      </c>
    </row>
    <row r="13375" customFormat="false" ht="12" hidden="false" customHeight="false" outlineLevel="0" collapsed="false">
      <c r="BS13375" s="96" t="n">
        <f aca="false">BR13375-2.5</f>
        <v>-2.5</v>
      </c>
    </row>
    <row r="13376" customFormat="false" ht="12" hidden="false" customHeight="false" outlineLevel="0" collapsed="false">
      <c r="BS13376" s="96" t="n">
        <f aca="false">BR13376-2.5</f>
        <v>-2.5</v>
      </c>
    </row>
    <row r="13377" customFormat="false" ht="12" hidden="false" customHeight="false" outlineLevel="0" collapsed="false">
      <c r="BS13377" s="96" t="n">
        <f aca="false">BR13377-2.5</f>
        <v>-2.5</v>
      </c>
    </row>
    <row r="13378" customFormat="false" ht="12" hidden="false" customHeight="false" outlineLevel="0" collapsed="false">
      <c r="BS13378" s="96" t="n">
        <f aca="false">BR13378-2.5</f>
        <v>-2.5</v>
      </c>
    </row>
    <row r="13379" customFormat="false" ht="12" hidden="false" customHeight="false" outlineLevel="0" collapsed="false">
      <c r="BS13379" s="96" t="n">
        <f aca="false">BR13379-2.5</f>
        <v>-2.5</v>
      </c>
    </row>
    <row r="13380" customFormat="false" ht="12" hidden="false" customHeight="false" outlineLevel="0" collapsed="false">
      <c r="BS13380" s="96" t="n">
        <f aca="false">BR13380-2.5</f>
        <v>-2.5</v>
      </c>
    </row>
    <row r="13381" customFormat="false" ht="12" hidden="false" customHeight="false" outlineLevel="0" collapsed="false">
      <c r="BS13381" s="96" t="n">
        <f aca="false">BR13381-2.5</f>
        <v>-2.5</v>
      </c>
    </row>
    <row r="13382" customFormat="false" ht="12" hidden="false" customHeight="false" outlineLevel="0" collapsed="false">
      <c r="BS13382" s="96" t="n">
        <f aca="false">BR13382-2.5</f>
        <v>-2.5</v>
      </c>
    </row>
    <row r="13383" customFormat="false" ht="12" hidden="false" customHeight="false" outlineLevel="0" collapsed="false">
      <c r="BS13383" s="96" t="n">
        <f aca="false">BR13383-2.5</f>
        <v>-2.5</v>
      </c>
    </row>
    <row r="13384" customFormat="false" ht="12" hidden="false" customHeight="false" outlineLevel="0" collapsed="false">
      <c r="BS13384" s="96" t="n">
        <f aca="false">BR13384-2.5</f>
        <v>-2.5</v>
      </c>
    </row>
    <row r="13385" customFormat="false" ht="12" hidden="false" customHeight="false" outlineLevel="0" collapsed="false">
      <c r="BS13385" s="96" t="n">
        <f aca="false">BR13385-2.5</f>
        <v>-2.5</v>
      </c>
    </row>
    <row r="13386" customFormat="false" ht="12" hidden="false" customHeight="false" outlineLevel="0" collapsed="false">
      <c r="BS13386" s="96" t="n">
        <f aca="false">BR13386-2.5</f>
        <v>-2.5</v>
      </c>
    </row>
    <row r="13387" customFormat="false" ht="12" hidden="false" customHeight="false" outlineLevel="0" collapsed="false">
      <c r="BS13387" s="96" t="n">
        <f aca="false">BR13387-2.5</f>
        <v>-2.5</v>
      </c>
    </row>
    <row r="13388" customFormat="false" ht="12" hidden="false" customHeight="false" outlineLevel="0" collapsed="false">
      <c r="BS13388" s="96" t="n">
        <f aca="false">BR13388-2.5</f>
        <v>-2.5</v>
      </c>
    </row>
    <row r="13389" customFormat="false" ht="12" hidden="false" customHeight="false" outlineLevel="0" collapsed="false">
      <c r="BS13389" s="96" t="n">
        <f aca="false">BR13389-2.5</f>
        <v>-2.5</v>
      </c>
    </row>
    <row r="13390" customFormat="false" ht="12" hidden="false" customHeight="false" outlineLevel="0" collapsed="false">
      <c r="BS13390" s="96" t="n">
        <f aca="false">BR13390-2.5</f>
        <v>-2.5</v>
      </c>
    </row>
    <row r="13391" customFormat="false" ht="12" hidden="false" customHeight="false" outlineLevel="0" collapsed="false">
      <c r="BS13391" s="96" t="n">
        <f aca="false">BR13391-2.5</f>
        <v>-2.5</v>
      </c>
    </row>
    <row r="13392" customFormat="false" ht="12" hidden="false" customHeight="false" outlineLevel="0" collapsed="false">
      <c r="BS13392" s="96" t="n">
        <f aca="false">BR13392-2.5</f>
        <v>-2.5</v>
      </c>
    </row>
    <row r="13393" customFormat="false" ht="12" hidden="false" customHeight="false" outlineLevel="0" collapsed="false">
      <c r="BS13393" s="96" t="n">
        <f aca="false">BR13393-2.5</f>
        <v>-2.5</v>
      </c>
    </row>
    <row r="13394" customFormat="false" ht="12" hidden="false" customHeight="false" outlineLevel="0" collapsed="false">
      <c r="BS13394" s="96" t="n">
        <f aca="false">BR13394-2.5</f>
        <v>-2.5</v>
      </c>
    </row>
    <row r="13395" customFormat="false" ht="12" hidden="false" customHeight="false" outlineLevel="0" collapsed="false">
      <c r="BS13395" s="96" t="n">
        <f aca="false">BR13395-2.5</f>
        <v>-2.5</v>
      </c>
    </row>
    <row r="13396" customFormat="false" ht="12" hidden="false" customHeight="false" outlineLevel="0" collapsed="false">
      <c r="BS13396" s="96" t="n">
        <f aca="false">BR13396-2.5</f>
        <v>-2.5</v>
      </c>
    </row>
    <row r="13397" customFormat="false" ht="12" hidden="false" customHeight="false" outlineLevel="0" collapsed="false">
      <c r="BS13397" s="96" t="n">
        <f aca="false">BR13397-2.5</f>
        <v>-2.5</v>
      </c>
    </row>
    <row r="13398" customFormat="false" ht="12" hidden="false" customHeight="false" outlineLevel="0" collapsed="false">
      <c r="BS13398" s="96" t="n">
        <f aca="false">BR13398-2.5</f>
        <v>-2.5</v>
      </c>
    </row>
    <row r="13399" customFormat="false" ht="12" hidden="false" customHeight="false" outlineLevel="0" collapsed="false">
      <c r="BS13399" s="96" t="n">
        <f aca="false">BR13399-2.5</f>
        <v>-2.5</v>
      </c>
    </row>
    <row r="13400" customFormat="false" ht="12" hidden="false" customHeight="false" outlineLevel="0" collapsed="false">
      <c r="BS13400" s="96" t="n">
        <f aca="false">BR13400-2.5</f>
        <v>-2.5</v>
      </c>
    </row>
    <row r="13401" customFormat="false" ht="12" hidden="false" customHeight="false" outlineLevel="0" collapsed="false">
      <c r="BS13401" s="96" t="n">
        <f aca="false">BR13401-2.5</f>
        <v>-2.5</v>
      </c>
    </row>
    <row r="13402" customFormat="false" ht="12" hidden="false" customHeight="false" outlineLevel="0" collapsed="false">
      <c r="BS13402" s="96" t="n">
        <f aca="false">BR13402-2.5</f>
        <v>-2.5</v>
      </c>
    </row>
    <row r="13403" customFormat="false" ht="12" hidden="false" customHeight="false" outlineLevel="0" collapsed="false">
      <c r="BS13403" s="96" t="n">
        <f aca="false">BR13403-2.5</f>
        <v>-2.5</v>
      </c>
    </row>
    <row r="13404" customFormat="false" ht="12" hidden="false" customHeight="false" outlineLevel="0" collapsed="false">
      <c r="BS13404" s="96" t="n">
        <f aca="false">BR13404-2.5</f>
        <v>-2.5</v>
      </c>
    </row>
    <row r="13405" customFormat="false" ht="12" hidden="false" customHeight="false" outlineLevel="0" collapsed="false">
      <c r="BS13405" s="96" t="n">
        <f aca="false">BR13405-2.5</f>
        <v>-2.5</v>
      </c>
    </row>
    <row r="13406" customFormat="false" ht="12" hidden="false" customHeight="false" outlineLevel="0" collapsed="false">
      <c r="BS13406" s="96" t="n">
        <f aca="false">BR13406-2.5</f>
        <v>-2.5</v>
      </c>
    </row>
    <row r="13407" customFormat="false" ht="12" hidden="false" customHeight="false" outlineLevel="0" collapsed="false">
      <c r="BS13407" s="96" t="n">
        <f aca="false">BR13407-2.5</f>
        <v>-2.5</v>
      </c>
    </row>
    <row r="13408" customFormat="false" ht="12" hidden="false" customHeight="false" outlineLevel="0" collapsed="false">
      <c r="BS13408" s="96" t="n">
        <f aca="false">BR13408-2.5</f>
        <v>-2.5</v>
      </c>
    </row>
    <row r="13409" customFormat="false" ht="12" hidden="false" customHeight="false" outlineLevel="0" collapsed="false">
      <c r="BS13409" s="96" t="n">
        <f aca="false">BR13409-2.5</f>
        <v>-2.5</v>
      </c>
    </row>
    <row r="13410" customFormat="false" ht="12" hidden="false" customHeight="false" outlineLevel="0" collapsed="false">
      <c r="BS13410" s="96" t="n">
        <f aca="false">BR13410-2.5</f>
        <v>-2.5</v>
      </c>
    </row>
    <row r="13411" customFormat="false" ht="12" hidden="false" customHeight="false" outlineLevel="0" collapsed="false">
      <c r="BS13411" s="96" t="n">
        <f aca="false">BR13411-2.5</f>
        <v>-2.5</v>
      </c>
    </row>
    <row r="13412" customFormat="false" ht="12" hidden="false" customHeight="false" outlineLevel="0" collapsed="false">
      <c r="BS13412" s="96" t="n">
        <f aca="false">BR13412-2.5</f>
        <v>-2.5</v>
      </c>
    </row>
    <row r="13413" customFormat="false" ht="12" hidden="false" customHeight="false" outlineLevel="0" collapsed="false">
      <c r="BS13413" s="96" t="n">
        <f aca="false">BR13413-2.5</f>
        <v>-2.5</v>
      </c>
    </row>
    <row r="13414" customFormat="false" ht="12" hidden="false" customHeight="false" outlineLevel="0" collapsed="false">
      <c r="BS13414" s="96" t="n">
        <f aca="false">BR13414-2.5</f>
        <v>-2.5</v>
      </c>
    </row>
    <row r="13415" customFormat="false" ht="12" hidden="false" customHeight="false" outlineLevel="0" collapsed="false">
      <c r="BS13415" s="96" t="n">
        <f aca="false">BR13415-2.5</f>
        <v>-2.5</v>
      </c>
    </row>
    <row r="13416" customFormat="false" ht="12" hidden="false" customHeight="false" outlineLevel="0" collapsed="false">
      <c r="BS13416" s="96" t="n">
        <f aca="false">BR13416-2.5</f>
        <v>-2.5</v>
      </c>
    </row>
    <row r="13417" customFormat="false" ht="12" hidden="false" customHeight="false" outlineLevel="0" collapsed="false">
      <c r="BS13417" s="96" t="n">
        <f aca="false">BR13417-2.5</f>
        <v>-2.5</v>
      </c>
    </row>
    <row r="13418" customFormat="false" ht="12" hidden="false" customHeight="false" outlineLevel="0" collapsed="false">
      <c r="BS13418" s="96" t="n">
        <f aca="false">BR13418-2.5</f>
        <v>-2.5</v>
      </c>
    </row>
    <row r="13419" customFormat="false" ht="12" hidden="false" customHeight="false" outlineLevel="0" collapsed="false">
      <c r="BS13419" s="96" t="n">
        <f aca="false">BR13419-2.5</f>
        <v>-2.5</v>
      </c>
    </row>
    <row r="13420" customFormat="false" ht="12" hidden="false" customHeight="false" outlineLevel="0" collapsed="false">
      <c r="BS13420" s="96" t="n">
        <f aca="false">BR13420-2.5</f>
        <v>-2.5</v>
      </c>
    </row>
    <row r="13421" customFormat="false" ht="12" hidden="false" customHeight="false" outlineLevel="0" collapsed="false">
      <c r="BS13421" s="96" t="n">
        <f aca="false">BR13421-2.5</f>
        <v>-2.5</v>
      </c>
    </row>
    <row r="13422" customFormat="false" ht="12" hidden="false" customHeight="false" outlineLevel="0" collapsed="false">
      <c r="BS13422" s="96" t="n">
        <f aca="false">BR13422-2.5</f>
        <v>-2.5</v>
      </c>
    </row>
    <row r="13423" customFormat="false" ht="12" hidden="false" customHeight="false" outlineLevel="0" collapsed="false">
      <c r="BS13423" s="96" t="n">
        <f aca="false">BR13423-2.5</f>
        <v>-2.5</v>
      </c>
    </row>
    <row r="13424" customFormat="false" ht="12" hidden="false" customHeight="false" outlineLevel="0" collapsed="false">
      <c r="BS13424" s="96" t="n">
        <f aca="false">BR13424-2.5</f>
        <v>-2.5</v>
      </c>
    </row>
    <row r="13425" customFormat="false" ht="12" hidden="false" customHeight="false" outlineLevel="0" collapsed="false">
      <c r="BS13425" s="96" t="n">
        <f aca="false">BR13425-2.5</f>
        <v>-2.5</v>
      </c>
    </row>
    <row r="13426" customFormat="false" ht="12" hidden="false" customHeight="false" outlineLevel="0" collapsed="false">
      <c r="BS13426" s="96" t="n">
        <f aca="false">BR13426-2.5</f>
        <v>-2.5</v>
      </c>
    </row>
    <row r="13427" customFormat="false" ht="12" hidden="false" customHeight="false" outlineLevel="0" collapsed="false">
      <c r="BS13427" s="96" t="n">
        <f aca="false">BR13427-2.5</f>
        <v>-2.5</v>
      </c>
    </row>
    <row r="13428" customFormat="false" ht="12" hidden="false" customHeight="false" outlineLevel="0" collapsed="false">
      <c r="BS13428" s="96" t="n">
        <f aca="false">BR13428-2.5</f>
        <v>-2.5</v>
      </c>
    </row>
    <row r="13429" customFormat="false" ht="12" hidden="false" customHeight="false" outlineLevel="0" collapsed="false">
      <c r="BS13429" s="96" t="n">
        <f aca="false">BR13429-2.5</f>
        <v>-2.5</v>
      </c>
    </row>
    <row r="13430" customFormat="false" ht="12" hidden="false" customHeight="false" outlineLevel="0" collapsed="false">
      <c r="BS13430" s="96" t="n">
        <f aca="false">BR13430-2.5</f>
        <v>-2.5</v>
      </c>
    </row>
    <row r="13431" customFormat="false" ht="12" hidden="false" customHeight="false" outlineLevel="0" collapsed="false">
      <c r="BS13431" s="96" t="n">
        <f aca="false">BR13431-2.5</f>
        <v>-2.5</v>
      </c>
    </row>
    <row r="13432" customFormat="false" ht="12" hidden="false" customHeight="false" outlineLevel="0" collapsed="false">
      <c r="BS13432" s="96" t="n">
        <f aca="false">BR13432-2.5</f>
        <v>-2.5</v>
      </c>
    </row>
    <row r="13433" customFormat="false" ht="12" hidden="false" customHeight="false" outlineLevel="0" collapsed="false">
      <c r="BS13433" s="96" t="n">
        <f aca="false">BR13433-2.5</f>
        <v>-2.5</v>
      </c>
    </row>
    <row r="13434" customFormat="false" ht="12" hidden="false" customHeight="false" outlineLevel="0" collapsed="false">
      <c r="BS13434" s="96" t="n">
        <f aca="false">BR13434-2.5</f>
        <v>-2.5</v>
      </c>
    </row>
    <row r="13435" customFormat="false" ht="12" hidden="false" customHeight="false" outlineLevel="0" collapsed="false">
      <c r="BS13435" s="96" t="n">
        <f aca="false">BR13435-2.5</f>
        <v>-2.5</v>
      </c>
    </row>
    <row r="13436" customFormat="false" ht="12" hidden="false" customHeight="false" outlineLevel="0" collapsed="false">
      <c r="BS13436" s="96" t="n">
        <f aca="false">BR13436-2.5</f>
        <v>-2.5</v>
      </c>
    </row>
    <row r="13437" customFormat="false" ht="12" hidden="false" customHeight="false" outlineLevel="0" collapsed="false">
      <c r="BS13437" s="96" t="n">
        <f aca="false">BR13437-2.5</f>
        <v>-2.5</v>
      </c>
    </row>
    <row r="13438" customFormat="false" ht="12" hidden="false" customHeight="false" outlineLevel="0" collapsed="false">
      <c r="BS13438" s="96" t="n">
        <f aca="false">BR13438-2.5</f>
        <v>-2.5</v>
      </c>
    </row>
    <row r="13439" customFormat="false" ht="12" hidden="false" customHeight="false" outlineLevel="0" collapsed="false">
      <c r="BS13439" s="96" t="n">
        <f aca="false">BR13439-2.5</f>
        <v>-2.5</v>
      </c>
    </row>
    <row r="13440" customFormat="false" ht="12" hidden="false" customHeight="false" outlineLevel="0" collapsed="false">
      <c r="BS13440" s="96" t="n">
        <f aca="false">BR13440-2.5</f>
        <v>-2.5</v>
      </c>
    </row>
    <row r="13441" customFormat="false" ht="12" hidden="false" customHeight="false" outlineLevel="0" collapsed="false">
      <c r="BS13441" s="96" t="n">
        <f aca="false">BR13441-2.5</f>
        <v>-2.5</v>
      </c>
    </row>
    <row r="13442" customFormat="false" ht="12" hidden="false" customHeight="false" outlineLevel="0" collapsed="false">
      <c r="BS13442" s="96" t="n">
        <f aca="false">BR13442-2.5</f>
        <v>-2.5</v>
      </c>
    </row>
    <row r="13443" customFormat="false" ht="12" hidden="false" customHeight="false" outlineLevel="0" collapsed="false">
      <c r="BS13443" s="96" t="n">
        <f aca="false">BR13443-2.5</f>
        <v>-2.5</v>
      </c>
    </row>
    <row r="13444" customFormat="false" ht="12" hidden="false" customHeight="false" outlineLevel="0" collapsed="false">
      <c r="BS13444" s="96" t="n">
        <f aca="false">BR13444-2.5</f>
        <v>-2.5</v>
      </c>
    </row>
    <row r="13445" customFormat="false" ht="12" hidden="false" customHeight="false" outlineLevel="0" collapsed="false">
      <c r="BS13445" s="96" t="n">
        <f aca="false">BR13445-2.5</f>
        <v>-2.5</v>
      </c>
    </row>
    <row r="13446" customFormat="false" ht="12" hidden="false" customHeight="false" outlineLevel="0" collapsed="false">
      <c r="BS13446" s="96" t="n">
        <f aca="false">BR13446-2.5</f>
        <v>-2.5</v>
      </c>
    </row>
    <row r="13447" customFormat="false" ht="12" hidden="false" customHeight="false" outlineLevel="0" collapsed="false">
      <c r="BS13447" s="96" t="n">
        <f aca="false">BR13447-2.5</f>
        <v>-2.5</v>
      </c>
    </row>
    <row r="13448" customFormat="false" ht="12" hidden="false" customHeight="false" outlineLevel="0" collapsed="false">
      <c r="BS13448" s="96" t="n">
        <f aca="false">BR13448-2.5</f>
        <v>-2.5</v>
      </c>
    </row>
    <row r="13449" customFormat="false" ht="12" hidden="false" customHeight="false" outlineLevel="0" collapsed="false">
      <c r="BS13449" s="96" t="n">
        <f aca="false">BR13449-2.5</f>
        <v>-2.5</v>
      </c>
    </row>
    <row r="13450" customFormat="false" ht="12" hidden="false" customHeight="false" outlineLevel="0" collapsed="false">
      <c r="BS13450" s="96" t="n">
        <f aca="false">BR13450-2.5</f>
        <v>-2.5</v>
      </c>
    </row>
    <row r="13451" customFormat="false" ht="12" hidden="false" customHeight="false" outlineLevel="0" collapsed="false">
      <c r="BS13451" s="96" t="n">
        <f aca="false">BR13451-2.5</f>
        <v>-2.5</v>
      </c>
    </row>
    <row r="13452" customFormat="false" ht="12" hidden="false" customHeight="false" outlineLevel="0" collapsed="false">
      <c r="BS13452" s="96" t="n">
        <f aca="false">BR13452-2.5</f>
        <v>-2.5</v>
      </c>
    </row>
    <row r="13453" customFormat="false" ht="12" hidden="false" customHeight="false" outlineLevel="0" collapsed="false">
      <c r="BS13453" s="96" t="n">
        <f aca="false">BR13453-2.5</f>
        <v>-2.5</v>
      </c>
    </row>
    <row r="13454" customFormat="false" ht="12" hidden="false" customHeight="false" outlineLevel="0" collapsed="false">
      <c r="BS13454" s="96" t="n">
        <f aca="false">BR13454-2.5</f>
        <v>-2.5</v>
      </c>
    </row>
    <row r="13455" customFormat="false" ht="12" hidden="false" customHeight="false" outlineLevel="0" collapsed="false">
      <c r="BS13455" s="96" t="n">
        <f aca="false">BR13455-2.5</f>
        <v>-2.5</v>
      </c>
    </row>
    <row r="13456" customFormat="false" ht="12" hidden="false" customHeight="false" outlineLevel="0" collapsed="false">
      <c r="BS13456" s="96" t="n">
        <f aca="false">BR13456-2.5</f>
        <v>-2.5</v>
      </c>
    </row>
    <row r="13457" customFormat="false" ht="12" hidden="false" customHeight="false" outlineLevel="0" collapsed="false">
      <c r="BS13457" s="96" t="n">
        <f aca="false">BR13457-2.5</f>
        <v>-2.5</v>
      </c>
    </row>
    <row r="13458" customFormat="false" ht="12" hidden="false" customHeight="false" outlineLevel="0" collapsed="false">
      <c r="BS13458" s="96" t="n">
        <f aca="false">BR13458-2.5</f>
        <v>-2.5</v>
      </c>
    </row>
    <row r="13459" customFormat="false" ht="12" hidden="false" customHeight="false" outlineLevel="0" collapsed="false">
      <c r="BS13459" s="96" t="n">
        <f aca="false">BR13459-2.5</f>
        <v>-2.5</v>
      </c>
    </row>
    <row r="13460" customFormat="false" ht="12" hidden="false" customHeight="false" outlineLevel="0" collapsed="false">
      <c r="BS13460" s="96" t="n">
        <f aca="false">BR13460-2.5</f>
        <v>-2.5</v>
      </c>
    </row>
    <row r="13461" customFormat="false" ht="12" hidden="false" customHeight="false" outlineLevel="0" collapsed="false">
      <c r="BS13461" s="96" t="n">
        <f aca="false">BR13461-2.5</f>
        <v>-2.5</v>
      </c>
    </row>
    <row r="13462" customFormat="false" ht="12" hidden="false" customHeight="false" outlineLevel="0" collapsed="false">
      <c r="BS13462" s="96" t="n">
        <f aca="false">BR13462-2.5</f>
        <v>-2.5</v>
      </c>
    </row>
    <row r="13463" customFormat="false" ht="12" hidden="false" customHeight="false" outlineLevel="0" collapsed="false">
      <c r="BS13463" s="96" t="n">
        <f aca="false">BR13463-2.5</f>
        <v>-2.5</v>
      </c>
    </row>
    <row r="13464" customFormat="false" ht="12" hidden="false" customHeight="false" outlineLevel="0" collapsed="false">
      <c r="BS13464" s="96" t="n">
        <f aca="false">BR13464-2.5</f>
        <v>-2.5</v>
      </c>
    </row>
    <row r="13465" customFormat="false" ht="12" hidden="false" customHeight="false" outlineLevel="0" collapsed="false">
      <c r="BS13465" s="96" t="n">
        <f aca="false">BR13465-2.5</f>
        <v>-2.5</v>
      </c>
    </row>
    <row r="13466" customFormat="false" ht="12" hidden="false" customHeight="false" outlineLevel="0" collapsed="false">
      <c r="BS13466" s="96" t="n">
        <f aca="false">BR13466-2.5</f>
        <v>-2.5</v>
      </c>
    </row>
    <row r="13467" customFormat="false" ht="12" hidden="false" customHeight="false" outlineLevel="0" collapsed="false">
      <c r="BS13467" s="96" t="n">
        <f aca="false">BR13467-2.5</f>
        <v>-2.5</v>
      </c>
    </row>
    <row r="13468" customFormat="false" ht="12" hidden="false" customHeight="false" outlineLevel="0" collapsed="false">
      <c r="BS13468" s="96" t="n">
        <f aca="false">BR13468-2.5</f>
        <v>-2.5</v>
      </c>
    </row>
    <row r="13469" customFormat="false" ht="12" hidden="false" customHeight="false" outlineLevel="0" collapsed="false">
      <c r="BS13469" s="96" t="n">
        <f aca="false">BR13469-2.5</f>
        <v>-2.5</v>
      </c>
    </row>
    <row r="13470" customFormat="false" ht="12" hidden="false" customHeight="false" outlineLevel="0" collapsed="false">
      <c r="BS13470" s="96" t="n">
        <f aca="false">BR13470-2.5</f>
        <v>-2.5</v>
      </c>
    </row>
    <row r="13471" customFormat="false" ht="12" hidden="false" customHeight="false" outlineLevel="0" collapsed="false">
      <c r="BS13471" s="96" t="n">
        <f aca="false">BR13471-2.5</f>
        <v>-2.5</v>
      </c>
    </row>
    <row r="13472" customFormat="false" ht="12" hidden="false" customHeight="false" outlineLevel="0" collapsed="false">
      <c r="BS13472" s="96" t="n">
        <f aca="false">BR13472-2.5</f>
        <v>-2.5</v>
      </c>
    </row>
    <row r="13473" customFormat="false" ht="12" hidden="false" customHeight="false" outlineLevel="0" collapsed="false">
      <c r="BS13473" s="96" t="n">
        <f aca="false">BR13473-2.5</f>
        <v>-2.5</v>
      </c>
    </row>
    <row r="13474" customFormat="false" ht="12" hidden="false" customHeight="false" outlineLevel="0" collapsed="false">
      <c r="BS13474" s="96" t="n">
        <f aca="false">BR13474-2.5</f>
        <v>-2.5</v>
      </c>
    </row>
    <row r="13475" customFormat="false" ht="12" hidden="false" customHeight="false" outlineLevel="0" collapsed="false">
      <c r="BS13475" s="96" t="n">
        <f aca="false">BR13475-2.5</f>
        <v>-2.5</v>
      </c>
    </row>
    <row r="13476" customFormat="false" ht="12" hidden="false" customHeight="false" outlineLevel="0" collapsed="false">
      <c r="BS13476" s="96" t="n">
        <f aca="false">BR13476-2.5</f>
        <v>-2.5</v>
      </c>
    </row>
    <row r="13477" customFormat="false" ht="12" hidden="false" customHeight="false" outlineLevel="0" collapsed="false">
      <c r="BS13477" s="96" t="n">
        <f aca="false">BR13477-2.5</f>
        <v>-2.5</v>
      </c>
    </row>
    <row r="13478" customFormat="false" ht="12" hidden="false" customHeight="false" outlineLevel="0" collapsed="false">
      <c r="BS13478" s="96" t="n">
        <f aca="false">BR13478-2.5</f>
        <v>-2.5</v>
      </c>
    </row>
    <row r="13479" customFormat="false" ht="12" hidden="false" customHeight="false" outlineLevel="0" collapsed="false">
      <c r="BS13479" s="96" t="n">
        <f aca="false">BR13479-2.5</f>
        <v>-2.5</v>
      </c>
    </row>
    <row r="13480" customFormat="false" ht="12" hidden="false" customHeight="false" outlineLevel="0" collapsed="false">
      <c r="BS13480" s="96" t="n">
        <f aca="false">BR13480-2.5</f>
        <v>-2.5</v>
      </c>
    </row>
    <row r="13481" customFormat="false" ht="12" hidden="false" customHeight="false" outlineLevel="0" collapsed="false">
      <c r="BS13481" s="96" t="n">
        <f aca="false">BR13481-2.5</f>
        <v>-2.5</v>
      </c>
    </row>
    <row r="13482" customFormat="false" ht="12" hidden="false" customHeight="false" outlineLevel="0" collapsed="false">
      <c r="BS13482" s="96" t="n">
        <f aca="false">BR13482-2.5</f>
        <v>-2.5</v>
      </c>
    </row>
    <row r="13483" customFormat="false" ht="12" hidden="false" customHeight="false" outlineLevel="0" collapsed="false">
      <c r="BS13483" s="96" t="n">
        <f aca="false">BR13483-2.5</f>
        <v>-2.5</v>
      </c>
    </row>
    <row r="13484" customFormat="false" ht="12" hidden="false" customHeight="false" outlineLevel="0" collapsed="false">
      <c r="BS13484" s="96" t="n">
        <f aca="false">BR13484-2.5</f>
        <v>-2.5</v>
      </c>
    </row>
    <row r="13485" customFormat="false" ht="12" hidden="false" customHeight="false" outlineLevel="0" collapsed="false">
      <c r="BS13485" s="96" t="n">
        <f aca="false">BR13485-2.5</f>
        <v>-2.5</v>
      </c>
    </row>
    <row r="13486" customFormat="false" ht="12" hidden="false" customHeight="false" outlineLevel="0" collapsed="false">
      <c r="BS13486" s="96" t="n">
        <f aca="false">BR13486-2.5</f>
        <v>-2.5</v>
      </c>
    </row>
    <row r="13487" customFormat="false" ht="12" hidden="false" customHeight="false" outlineLevel="0" collapsed="false">
      <c r="BS13487" s="96" t="n">
        <f aca="false">BR13487-2.5</f>
        <v>-2.5</v>
      </c>
    </row>
    <row r="13488" customFormat="false" ht="12" hidden="false" customHeight="false" outlineLevel="0" collapsed="false">
      <c r="BS13488" s="96" t="n">
        <f aca="false">BR13488-2.5</f>
        <v>-2.5</v>
      </c>
    </row>
    <row r="13489" customFormat="false" ht="12" hidden="false" customHeight="false" outlineLevel="0" collapsed="false">
      <c r="BS13489" s="96" t="n">
        <f aca="false">BR13489-2.5</f>
        <v>-2.5</v>
      </c>
    </row>
    <row r="13490" customFormat="false" ht="12" hidden="false" customHeight="false" outlineLevel="0" collapsed="false">
      <c r="BS13490" s="96" t="n">
        <f aca="false">BR13490-2.5</f>
        <v>-2.5</v>
      </c>
    </row>
    <row r="13491" customFormat="false" ht="12" hidden="false" customHeight="false" outlineLevel="0" collapsed="false">
      <c r="BS13491" s="96" t="n">
        <f aca="false">BR13491-2.5</f>
        <v>-2.5</v>
      </c>
    </row>
    <row r="13492" customFormat="false" ht="12" hidden="false" customHeight="false" outlineLevel="0" collapsed="false">
      <c r="BS13492" s="96" t="n">
        <f aca="false">BR13492-2.5</f>
        <v>-2.5</v>
      </c>
    </row>
    <row r="13493" customFormat="false" ht="12" hidden="false" customHeight="false" outlineLevel="0" collapsed="false">
      <c r="BS13493" s="96" t="n">
        <f aca="false">BR13493-2.5</f>
        <v>-2.5</v>
      </c>
    </row>
    <row r="13494" customFormat="false" ht="12" hidden="false" customHeight="false" outlineLevel="0" collapsed="false">
      <c r="BS13494" s="96" t="n">
        <f aca="false">BR13494-2.5</f>
        <v>-2.5</v>
      </c>
    </row>
    <row r="13495" customFormat="false" ht="12" hidden="false" customHeight="false" outlineLevel="0" collapsed="false">
      <c r="BS13495" s="96" t="n">
        <f aca="false">BR13495-2.5</f>
        <v>-2.5</v>
      </c>
    </row>
    <row r="13496" customFormat="false" ht="12" hidden="false" customHeight="false" outlineLevel="0" collapsed="false">
      <c r="BS13496" s="96" t="n">
        <f aca="false">BR13496-2.5</f>
        <v>-2.5</v>
      </c>
    </row>
    <row r="13497" customFormat="false" ht="12" hidden="false" customHeight="false" outlineLevel="0" collapsed="false">
      <c r="BS13497" s="96" t="n">
        <f aca="false">BR13497-2.5</f>
        <v>-2.5</v>
      </c>
    </row>
    <row r="13498" customFormat="false" ht="12" hidden="false" customHeight="false" outlineLevel="0" collapsed="false">
      <c r="BS13498" s="96" t="n">
        <f aca="false">BR13498-2.5</f>
        <v>-2.5</v>
      </c>
    </row>
    <row r="13499" customFormat="false" ht="12" hidden="false" customHeight="false" outlineLevel="0" collapsed="false">
      <c r="BS13499" s="96" t="n">
        <f aca="false">BR13499-2.5</f>
        <v>-2.5</v>
      </c>
    </row>
    <row r="13500" customFormat="false" ht="12" hidden="false" customHeight="false" outlineLevel="0" collapsed="false">
      <c r="BS13500" s="96" t="n">
        <f aca="false">BR13500-2.5</f>
        <v>-2.5</v>
      </c>
    </row>
    <row r="13501" customFormat="false" ht="12" hidden="false" customHeight="false" outlineLevel="0" collapsed="false">
      <c r="BS13501" s="96" t="n">
        <f aca="false">BR13501-2.5</f>
        <v>-2.5</v>
      </c>
    </row>
    <row r="13502" customFormat="false" ht="12" hidden="false" customHeight="false" outlineLevel="0" collapsed="false">
      <c r="BS13502" s="96" t="n">
        <f aca="false">BR13502-2.5</f>
        <v>-2.5</v>
      </c>
    </row>
    <row r="13503" customFormat="false" ht="12" hidden="false" customHeight="false" outlineLevel="0" collapsed="false">
      <c r="BS13503" s="96" t="n">
        <f aca="false">BR13503-2.5</f>
        <v>-2.5</v>
      </c>
    </row>
    <row r="13504" customFormat="false" ht="12" hidden="false" customHeight="false" outlineLevel="0" collapsed="false">
      <c r="BS13504" s="96" t="n">
        <f aca="false">BR13504-2.5</f>
        <v>-2.5</v>
      </c>
    </row>
    <row r="13505" customFormat="false" ht="12" hidden="false" customHeight="false" outlineLevel="0" collapsed="false">
      <c r="BS13505" s="96" t="n">
        <f aca="false">BR13505-2.5</f>
        <v>-2.5</v>
      </c>
    </row>
    <row r="13506" customFormat="false" ht="12" hidden="false" customHeight="false" outlineLevel="0" collapsed="false">
      <c r="BS13506" s="96" t="n">
        <f aca="false">BR13506-2.5</f>
        <v>-2.5</v>
      </c>
    </row>
    <row r="13507" customFormat="false" ht="12" hidden="false" customHeight="false" outlineLevel="0" collapsed="false">
      <c r="BS13507" s="96" t="n">
        <f aca="false">BR13507-2.5</f>
        <v>-2.5</v>
      </c>
    </row>
    <row r="13508" customFormat="false" ht="12" hidden="false" customHeight="false" outlineLevel="0" collapsed="false">
      <c r="BS13508" s="96" t="n">
        <f aca="false">BR13508-2.5</f>
        <v>-2.5</v>
      </c>
    </row>
    <row r="13509" customFormat="false" ht="12" hidden="false" customHeight="false" outlineLevel="0" collapsed="false">
      <c r="BS13509" s="96" t="n">
        <f aca="false">BR13509-2.5</f>
        <v>-2.5</v>
      </c>
    </row>
    <row r="13510" customFormat="false" ht="12" hidden="false" customHeight="false" outlineLevel="0" collapsed="false">
      <c r="BS13510" s="96" t="n">
        <f aca="false">BR13510-2.5</f>
        <v>-2.5</v>
      </c>
    </row>
    <row r="13511" customFormat="false" ht="12" hidden="false" customHeight="false" outlineLevel="0" collapsed="false">
      <c r="BS13511" s="96" t="n">
        <f aca="false">BR13511-2.5</f>
        <v>-2.5</v>
      </c>
    </row>
    <row r="13512" customFormat="false" ht="12" hidden="false" customHeight="false" outlineLevel="0" collapsed="false">
      <c r="BS13512" s="96" t="n">
        <f aca="false">BR13512-2.5</f>
        <v>-2.5</v>
      </c>
    </row>
    <row r="13513" customFormat="false" ht="12" hidden="false" customHeight="false" outlineLevel="0" collapsed="false">
      <c r="BS13513" s="96" t="n">
        <f aca="false">BR13513-2.5</f>
        <v>-2.5</v>
      </c>
    </row>
    <row r="13514" customFormat="false" ht="12" hidden="false" customHeight="false" outlineLevel="0" collapsed="false">
      <c r="BS13514" s="96" t="n">
        <f aca="false">BR13514-2.5</f>
        <v>-2.5</v>
      </c>
    </row>
    <row r="13515" customFormat="false" ht="12" hidden="false" customHeight="false" outlineLevel="0" collapsed="false">
      <c r="BS13515" s="96" t="n">
        <f aca="false">BR13515-2.5</f>
        <v>-2.5</v>
      </c>
    </row>
    <row r="13516" customFormat="false" ht="12" hidden="false" customHeight="false" outlineLevel="0" collapsed="false">
      <c r="BS13516" s="96" t="n">
        <f aca="false">BR13516-2.5</f>
        <v>-2.5</v>
      </c>
    </row>
    <row r="13517" customFormat="false" ht="12" hidden="false" customHeight="false" outlineLevel="0" collapsed="false">
      <c r="BS13517" s="96" t="n">
        <f aca="false">BR13517-2.5</f>
        <v>-2.5</v>
      </c>
    </row>
    <row r="13518" customFormat="false" ht="12" hidden="false" customHeight="false" outlineLevel="0" collapsed="false">
      <c r="BS13518" s="96" t="n">
        <f aca="false">BR13518-2.5</f>
        <v>-2.5</v>
      </c>
    </row>
    <row r="13519" customFormat="false" ht="12" hidden="false" customHeight="false" outlineLevel="0" collapsed="false">
      <c r="BS13519" s="96" t="n">
        <f aca="false">BR13519-2.5</f>
        <v>-2.5</v>
      </c>
    </row>
    <row r="13520" customFormat="false" ht="12" hidden="false" customHeight="false" outlineLevel="0" collapsed="false">
      <c r="BS13520" s="96" t="n">
        <f aca="false">BR13520-2.5</f>
        <v>-2.5</v>
      </c>
    </row>
    <row r="13521" customFormat="false" ht="12" hidden="false" customHeight="false" outlineLevel="0" collapsed="false">
      <c r="BS13521" s="96" t="n">
        <f aca="false">BR13521-2.5</f>
        <v>-2.5</v>
      </c>
    </row>
    <row r="13522" customFormat="false" ht="12" hidden="false" customHeight="false" outlineLevel="0" collapsed="false">
      <c r="BS13522" s="96" t="n">
        <f aca="false">BR13522-2.5</f>
        <v>-2.5</v>
      </c>
    </row>
    <row r="13523" customFormat="false" ht="12" hidden="false" customHeight="false" outlineLevel="0" collapsed="false">
      <c r="BS13523" s="96" t="n">
        <f aca="false">BR13523-2.5</f>
        <v>-2.5</v>
      </c>
    </row>
    <row r="13524" customFormat="false" ht="12" hidden="false" customHeight="false" outlineLevel="0" collapsed="false">
      <c r="BS13524" s="96" t="n">
        <f aca="false">BR13524-2.5</f>
        <v>-2.5</v>
      </c>
    </row>
    <row r="13525" customFormat="false" ht="12" hidden="false" customHeight="false" outlineLevel="0" collapsed="false">
      <c r="BS13525" s="96" t="n">
        <f aca="false">BR13525-2.5</f>
        <v>-2.5</v>
      </c>
    </row>
    <row r="13526" customFormat="false" ht="12" hidden="false" customHeight="false" outlineLevel="0" collapsed="false">
      <c r="BS13526" s="96" t="n">
        <f aca="false">BR13526-2.5</f>
        <v>-2.5</v>
      </c>
    </row>
    <row r="13527" customFormat="false" ht="12" hidden="false" customHeight="false" outlineLevel="0" collapsed="false">
      <c r="BS13527" s="96" t="n">
        <f aca="false">BR13527-2.5</f>
        <v>-2.5</v>
      </c>
    </row>
    <row r="13528" customFormat="false" ht="12" hidden="false" customHeight="false" outlineLevel="0" collapsed="false">
      <c r="BS13528" s="96" t="n">
        <f aca="false">BR13528-2.5</f>
        <v>-2.5</v>
      </c>
    </row>
    <row r="13529" customFormat="false" ht="12" hidden="false" customHeight="false" outlineLevel="0" collapsed="false">
      <c r="BS13529" s="96" t="n">
        <f aca="false">BR13529-2.5</f>
        <v>-2.5</v>
      </c>
    </row>
    <row r="13530" customFormat="false" ht="12" hidden="false" customHeight="false" outlineLevel="0" collapsed="false">
      <c r="BS13530" s="96" t="n">
        <f aca="false">BR13530-2.5</f>
        <v>-2.5</v>
      </c>
    </row>
    <row r="13531" customFormat="false" ht="12" hidden="false" customHeight="false" outlineLevel="0" collapsed="false">
      <c r="BS13531" s="96" t="n">
        <f aca="false">BR13531-2.5</f>
        <v>-2.5</v>
      </c>
    </row>
    <row r="13532" customFormat="false" ht="12" hidden="false" customHeight="false" outlineLevel="0" collapsed="false">
      <c r="BS13532" s="96" t="n">
        <f aca="false">BR13532-2.5</f>
        <v>-2.5</v>
      </c>
    </row>
    <row r="13533" customFormat="false" ht="12" hidden="false" customHeight="false" outlineLevel="0" collapsed="false">
      <c r="BS13533" s="96" t="n">
        <f aca="false">BR13533-2.5</f>
        <v>-2.5</v>
      </c>
    </row>
    <row r="13534" customFormat="false" ht="12" hidden="false" customHeight="false" outlineLevel="0" collapsed="false">
      <c r="BS13534" s="96" t="n">
        <f aca="false">BR13534-2.5</f>
        <v>-2.5</v>
      </c>
    </row>
    <row r="13535" customFormat="false" ht="12" hidden="false" customHeight="false" outlineLevel="0" collapsed="false">
      <c r="BS13535" s="96" t="n">
        <f aca="false">BR13535-2.5</f>
        <v>-2.5</v>
      </c>
    </row>
    <row r="13536" customFormat="false" ht="12" hidden="false" customHeight="false" outlineLevel="0" collapsed="false">
      <c r="BS13536" s="96" t="n">
        <f aca="false">BR13536-2.5</f>
        <v>-2.5</v>
      </c>
    </row>
    <row r="13537" customFormat="false" ht="12" hidden="false" customHeight="false" outlineLevel="0" collapsed="false">
      <c r="BS13537" s="96" t="n">
        <f aca="false">BR13537-2.5</f>
        <v>-2.5</v>
      </c>
    </row>
    <row r="13538" customFormat="false" ht="12" hidden="false" customHeight="false" outlineLevel="0" collapsed="false">
      <c r="BS13538" s="96" t="n">
        <f aca="false">BR13538-2.5</f>
        <v>-2.5</v>
      </c>
    </row>
    <row r="13539" customFormat="false" ht="12" hidden="false" customHeight="false" outlineLevel="0" collapsed="false">
      <c r="BS13539" s="96" t="n">
        <f aca="false">BR13539-2.5</f>
        <v>-2.5</v>
      </c>
    </row>
    <row r="13540" customFormat="false" ht="12" hidden="false" customHeight="false" outlineLevel="0" collapsed="false">
      <c r="BS13540" s="96" t="n">
        <f aca="false">BR13540-2.5</f>
        <v>-2.5</v>
      </c>
    </row>
    <row r="13541" customFormat="false" ht="12" hidden="false" customHeight="false" outlineLevel="0" collapsed="false">
      <c r="BS13541" s="96" t="n">
        <f aca="false">BR13541-2.5</f>
        <v>-2.5</v>
      </c>
    </row>
    <row r="13542" customFormat="false" ht="12" hidden="false" customHeight="false" outlineLevel="0" collapsed="false">
      <c r="BS13542" s="96" t="n">
        <f aca="false">BR13542-2.5</f>
        <v>-2.5</v>
      </c>
    </row>
    <row r="13543" customFormat="false" ht="12" hidden="false" customHeight="false" outlineLevel="0" collapsed="false">
      <c r="BS13543" s="96" t="n">
        <f aca="false">BR13543-2.5</f>
        <v>-2.5</v>
      </c>
    </row>
    <row r="13544" customFormat="false" ht="12" hidden="false" customHeight="false" outlineLevel="0" collapsed="false">
      <c r="BS13544" s="96" t="n">
        <f aca="false">BR13544-2.5</f>
        <v>-2.5</v>
      </c>
    </row>
    <row r="13545" customFormat="false" ht="12" hidden="false" customHeight="false" outlineLevel="0" collapsed="false">
      <c r="BS13545" s="96" t="n">
        <f aca="false">BR13545-2.5</f>
        <v>-2.5</v>
      </c>
    </row>
    <row r="13546" customFormat="false" ht="12" hidden="false" customHeight="false" outlineLevel="0" collapsed="false">
      <c r="BS13546" s="96" t="n">
        <f aca="false">BR13546-2.5</f>
        <v>-2.5</v>
      </c>
    </row>
    <row r="13547" customFormat="false" ht="12" hidden="false" customHeight="false" outlineLevel="0" collapsed="false">
      <c r="BS13547" s="96" t="n">
        <f aca="false">BR13547-2.5</f>
        <v>-2.5</v>
      </c>
    </row>
    <row r="13548" customFormat="false" ht="12" hidden="false" customHeight="false" outlineLevel="0" collapsed="false">
      <c r="BS13548" s="96" t="n">
        <f aca="false">BR13548-2.5</f>
        <v>-2.5</v>
      </c>
    </row>
    <row r="13549" customFormat="false" ht="12" hidden="false" customHeight="false" outlineLevel="0" collapsed="false">
      <c r="BS13549" s="96" t="n">
        <f aca="false">BR13549-2.5</f>
        <v>-2.5</v>
      </c>
    </row>
    <row r="13550" customFormat="false" ht="12" hidden="false" customHeight="false" outlineLevel="0" collapsed="false">
      <c r="BS13550" s="96" t="n">
        <f aca="false">BR13550-2.5</f>
        <v>-2.5</v>
      </c>
    </row>
    <row r="13551" customFormat="false" ht="12" hidden="false" customHeight="false" outlineLevel="0" collapsed="false">
      <c r="BS13551" s="96" t="n">
        <f aca="false">BR13551-2.5</f>
        <v>-2.5</v>
      </c>
    </row>
    <row r="13552" customFormat="false" ht="12" hidden="false" customHeight="false" outlineLevel="0" collapsed="false">
      <c r="BS13552" s="96" t="n">
        <f aca="false">BR13552-2.5</f>
        <v>-2.5</v>
      </c>
    </row>
    <row r="13553" customFormat="false" ht="12" hidden="false" customHeight="false" outlineLevel="0" collapsed="false">
      <c r="BS13553" s="96" t="n">
        <f aca="false">BR13553-2.5</f>
        <v>-2.5</v>
      </c>
    </row>
    <row r="13554" customFormat="false" ht="12" hidden="false" customHeight="false" outlineLevel="0" collapsed="false">
      <c r="BS13554" s="96" t="n">
        <f aca="false">BR13554-2.5</f>
        <v>-2.5</v>
      </c>
    </row>
    <row r="13555" customFormat="false" ht="12" hidden="false" customHeight="false" outlineLevel="0" collapsed="false">
      <c r="BS13555" s="96" t="n">
        <f aca="false">BR13555-2.5</f>
        <v>-2.5</v>
      </c>
    </row>
    <row r="13556" customFormat="false" ht="12" hidden="false" customHeight="false" outlineLevel="0" collapsed="false">
      <c r="BS13556" s="96" t="n">
        <f aca="false">BR13556-2.5</f>
        <v>-2.5</v>
      </c>
    </row>
    <row r="13557" customFormat="false" ht="12" hidden="false" customHeight="false" outlineLevel="0" collapsed="false">
      <c r="BS13557" s="96" t="n">
        <f aca="false">BR13557-2.5</f>
        <v>-2.5</v>
      </c>
    </row>
    <row r="13558" customFormat="false" ht="12" hidden="false" customHeight="false" outlineLevel="0" collapsed="false">
      <c r="BS13558" s="96" t="n">
        <f aca="false">BR13558-2.5</f>
        <v>-2.5</v>
      </c>
    </row>
    <row r="13559" customFormat="false" ht="12" hidden="false" customHeight="false" outlineLevel="0" collapsed="false">
      <c r="BS13559" s="96" t="n">
        <f aca="false">BR13559-2.5</f>
        <v>-2.5</v>
      </c>
    </row>
    <row r="13560" customFormat="false" ht="12" hidden="false" customHeight="false" outlineLevel="0" collapsed="false">
      <c r="BS13560" s="96" t="n">
        <f aca="false">BR13560-2.5</f>
        <v>-2.5</v>
      </c>
    </row>
    <row r="13561" customFormat="false" ht="12" hidden="false" customHeight="false" outlineLevel="0" collapsed="false">
      <c r="BS13561" s="96" t="n">
        <f aca="false">BR13561-2.5</f>
        <v>-2.5</v>
      </c>
    </row>
    <row r="13562" customFormat="false" ht="12" hidden="false" customHeight="false" outlineLevel="0" collapsed="false">
      <c r="BS13562" s="96" t="n">
        <f aca="false">BR13562-2.5</f>
        <v>-2.5</v>
      </c>
    </row>
    <row r="13563" customFormat="false" ht="12" hidden="false" customHeight="false" outlineLevel="0" collapsed="false">
      <c r="BS13563" s="96" t="n">
        <f aca="false">BR13563-2.5</f>
        <v>-2.5</v>
      </c>
    </row>
    <row r="13564" customFormat="false" ht="12" hidden="false" customHeight="false" outlineLevel="0" collapsed="false">
      <c r="BS13564" s="96" t="n">
        <f aca="false">BR13564-2.5</f>
        <v>-2.5</v>
      </c>
    </row>
    <row r="13565" customFormat="false" ht="12" hidden="false" customHeight="false" outlineLevel="0" collapsed="false">
      <c r="BS13565" s="96" t="n">
        <f aca="false">BR13565-2.5</f>
        <v>-2.5</v>
      </c>
    </row>
    <row r="13566" customFormat="false" ht="12" hidden="false" customHeight="false" outlineLevel="0" collapsed="false">
      <c r="BS13566" s="96" t="n">
        <f aca="false">BR13566-2.5</f>
        <v>-2.5</v>
      </c>
    </row>
    <row r="13567" customFormat="false" ht="12" hidden="false" customHeight="false" outlineLevel="0" collapsed="false">
      <c r="BS13567" s="96" t="n">
        <f aca="false">BR13567-2.5</f>
        <v>-2.5</v>
      </c>
    </row>
    <row r="13568" customFormat="false" ht="12" hidden="false" customHeight="false" outlineLevel="0" collapsed="false">
      <c r="BS13568" s="96" t="n">
        <f aca="false">BR13568-2.5</f>
        <v>-2.5</v>
      </c>
    </row>
    <row r="13569" customFormat="false" ht="12" hidden="false" customHeight="false" outlineLevel="0" collapsed="false">
      <c r="BS13569" s="96" t="n">
        <f aca="false">BR13569-2.5</f>
        <v>-2.5</v>
      </c>
    </row>
    <row r="13570" customFormat="false" ht="12" hidden="false" customHeight="false" outlineLevel="0" collapsed="false">
      <c r="BS13570" s="96" t="n">
        <f aca="false">BR13570-2.5</f>
        <v>-2.5</v>
      </c>
    </row>
    <row r="13571" customFormat="false" ht="12" hidden="false" customHeight="false" outlineLevel="0" collapsed="false">
      <c r="BS13571" s="96" t="n">
        <f aca="false">BR13571-2.5</f>
        <v>-2.5</v>
      </c>
    </row>
    <row r="13572" customFormat="false" ht="12" hidden="false" customHeight="false" outlineLevel="0" collapsed="false">
      <c r="BS13572" s="96" t="n">
        <f aca="false">BR13572-2.5</f>
        <v>-2.5</v>
      </c>
    </row>
    <row r="13573" customFormat="false" ht="12" hidden="false" customHeight="false" outlineLevel="0" collapsed="false">
      <c r="BS13573" s="96" t="n">
        <f aca="false">BR13573-2.5</f>
        <v>-2.5</v>
      </c>
    </row>
    <row r="13574" customFormat="false" ht="12" hidden="false" customHeight="false" outlineLevel="0" collapsed="false">
      <c r="BS13574" s="96" t="n">
        <f aca="false">BR13574-2.5</f>
        <v>-2.5</v>
      </c>
    </row>
    <row r="13575" customFormat="false" ht="12" hidden="false" customHeight="false" outlineLevel="0" collapsed="false">
      <c r="BS13575" s="96" t="n">
        <f aca="false">BR13575-2.5</f>
        <v>-2.5</v>
      </c>
    </row>
    <row r="13576" customFormat="false" ht="12" hidden="false" customHeight="false" outlineLevel="0" collapsed="false">
      <c r="BS13576" s="96" t="n">
        <f aca="false">BR13576-2.5</f>
        <v>-2.5</v>
      </c>
    </row>
    <row r="13577" customFormat="false" ht="12" hidden="false" customHeight="false" outlineLevel="0" collapsed="false">
      <c r="BS13577" s="96" t="n">
        <f aca="false">BR13577-2.5</f>
        <v>-2.5</v>
      </c>
    </row>
    <row r="13578" customFormat="false" ht="12" hidden="false" customHeight="false" outlineLevel="0" collapsed="false">
      <c r="BS13578" s="96" t="n">
        <f aca="false">BR13578-2.5</f>
        <v>-2.5</v>
      </c>
    </row>
    <row r="13579" customFormat="false" ht="12" hidden="false" customHeight="false" outlineLevel="0" collapsed="false">
      <c r="BS13579" s="96" t="n">
        <f aca="false">BR13579-2.5</f>
        <v>-2.5</v>
      </c>
    </row>
    <row r="13580" customFormat="false" ht="12" hidden="false" customHeight="false" outlineLevel="0" collapsed="false">
      <c r="BS13580" s="96" t="n">
        <f aca="false">BR13580-2.5</f>
        <v>-2.5</v>
      </c>
    </row>
    <row r="13581" customFormat="false" ht="12" hidden="false" customHeight="false" outlineLevel="0" collapsed="false">
      <c r="BS13581" s="96" t="n">
        <f aca="false">BR13581-2.5</f>
        <v>-2.5</v>
      </c>
    </row>
    <row r="13582" customFormat="false" ht="12" hidden="false" customHeight="false" outlineLevel="0" collapsed="false">
      <c r="BS13582" s="96" t="n">
        <f aca="false">BR13582-2.5</f>
        <v>-2.5</v>
      </c>
    </row>
    <row r="13583" customFormat="false" ht="12" hidden="false" customHeight="false" outlineLevel="0" collapsed="false">
      <c r="BS13583" s="96" t="n">
        <f aca="false">BR13583-2.5</f>
        <v>-2.5</v>
      </c>
    </row>
    <row r="13584" customFormat="false" ht="12" hidden="false" customHeight="false" outlineLevel="0" collapsed="false">
      <c r="BS13584" s="96" t="n">
        <f aca="false">BR13584-2.5</f>
        <v>-2.5</v>
      </c>
    </row>
    <row r="13585" customFormat="false" ht="12" hidden="false" customHeight="false" outlineLevel="0" collapsed="false">
      <c r="BS13585" s="96" t="n">
        <f aca="false">BR13585-2.5</f>
        <v>-2.5</v>
      </c>
    </row>
    <row r="13586" customFormat="false" ht="12" hidden="false" customHeight="false" outlineLevel="0" collapsed="false">
      <c r="BS13586" s="96" t="n">
        <f aca="false">BR13586-2.5</f>
        <v>-2.5</v>
      </c>
    </row>
    <row r="13587" customFormat="false" ht="12" hidden="false" customHeight="false" outlineLevel="0" collapsed="false">
      <c r="BS13587" s="96" t="n">
        <f aca="false">BR13587-2.5</f>
        <v>-2.5</v>
      </c>
    </row>
    <row r="13588" customFormat="false" ht="12" hidden="false" customHeight="false" outlineLevel="0" collapsed="false">
      <c r="BS13588" s="96" t="n">
        <f aca="false">BR13588-2.5</f>
        <v>-2.5</v>
      </c>
    </row>
    <row r="13589" customFormat="false" ht="12" hidden="false" customHeight="false" outlineLevel="0" collapsed="false">
      <c r="BS13589" s="96" t="n">
        <f aca="false">BR13589-2.5</f>
        <v>-2.5</v>
      </c>
    </row>
    <row r="13590" customFormat="false" ht="12" hidden="false" customHeight="false" outlineLevel="0" collapsed="false">
      <c r="BS13590" s="96" t="n">
        <f aca="false">BR13590-2.5</f>
        <v>-2.5</v>
      </c>
    </row>
    <row r="13591" customFormat="false" ht="12" hidden="false" customHeight="false" outlineLevel="0" collapsed="false">
      <c r="BS13591" s="96" t="n">
        <f aca="false">BR13591-2.5</f>
        <v>-2.5</v>
      </c>
    </row>
    <row r="13592" customFormat="false" ht="12" hidden="false" customHeight="false" outlineLevel="0" collapsed="false">
      <c r="BS13592" s="96" t="n">
        <f aca="false">BR13592-2.5</f>
        <v>-2.5</v>
      </c>
    </row>
    <row r="13593" customFormat="false" ht="12" hidden="false" customHeight="false" outlineLevel="0" collapsed="false">
      <c r="BS13593" s="96" t="n">
        <f aca="false">BR13593-2.5</f>
        <v>-2.5</v>
      </c>
    </row>
    <row r="13594" customFormat="false" ht="12" hidden="false" customHeight="false" outlineLevel="0" collapsed="false">
      <c r="BS13594" s="96" t="n">
        <f aca="false">BR13594-2.5</f>
        <v>-2.5</v>
      </c>
    </row>
    <row r="13595" customFormat="false" ht="12" hidden="false" customHeight="false" outlineLevel="0" collapsed="false">
      <c r="BS13595" s="96" t="n">
        <f aca="false">BR13595-2.5</f>
        <v>-2.5</v>
      </c>
    </row>
    <row r="13596" customFormat="false" ht="12" hidden="false" customHeight="false" outlineLevel="0" collapsed="false">
      <c r="BS13596" s="96" t="n">
        <f aca="false">BR13596-2.5</f>
        <v>-2.5</v>
      </c>
    </row>
    <row r="13597" customFormat="false" ht="12" hidden="false" customHeight="false" outlineLevel="0" collapsed="false">
      <c r="BS13597" s="96" t="n">
        <f aca="false">BR13597-2.5</f>
        <v>-2.5</v>
      </c>
    </row>
    <row r="13598" customFormat="false" ht="12" hidden="false" customHeight="false" outlineLevel="0" collapsed="false">
      <c r="BS13598" s="96" t="n">
        <f aca="false">BR13598-2.5</f>
        <v>-2.5</v>
      </c>
    </row>
    <row r="13599" customFormat="false" ht="12" hidden="false" customHeight="false" outlineLevel="0" collapsed="false">
      <c r="BS13599" s="96" t="n">
        <f aca="false">BR13599-2.5</f>
        <v>-2.5</v>
      </c>
    </row>
    <row r="13600" customFormat="false" ht="12" hidden="false" customHeight="false" outlineLevel="0" collapsed="false">
      <c r="BS13600" s="96" t="n">
        <f aca="false">BR13600-2.5</f>
        <v>-2.5</v>
      </c>
    </row>
    <row r="13601" customFormat="false" ht="12" hidden="false" customHeight="false" outlineLevel="0" collapsed="false">
      <c r="BS13601" s="96" t="n">
        <f aca="false">BR13601-2.5</f>
        <v>-2.5</v>
      </c>
    </row>
    <row r="13602" customFormat="false" ht="12" hidden="false" customHeight="false" outlineLevel="0" collapsed="false">
      <c r="BS13602" s="96" t="n">
        <f aca="false">BR13602-2.5</f>
        <v>-2.5</v>
      </c>
    </row>
    <row r="13603" customFormat="false" ht="12" hidden="false" customHeight="false" outlineLevel="0" collapsed="false">
      <c r="BS13603" s="96" t="n">
        <f aca="false">BR13603-2.5</f>
        <v>-2.5</v>
      </c>
    </row>
    <row r="13604" customFormat="false" ht="12" hidden="false" customHeight="false" outlineLevel="0" collapsed="false">
      <c r="BS13604" s="96" t="n">
        <f aca="false">BR13604-2.5</f>
        <v>-2.5</v>
      </c>
    </row>
    <row r="13605" customFormat="false" ht="12" hidden="false" customHeight="false" outlineLevel="0" collapsed="false">
      <c r="BS13605" s="96" t="n">
        <f aca="false">BR13605-2.5</f>
        <v>-2.5</v>
      </c>
    </row>
    <row r="13606" customFormat="false" ht="12" hidden="false" customHeight="false" outlineLevel="0" collapsed="false">
      <c r="BS13606" s="96" t="n">
        <f aca="false">BR13606-2.5</f>
        <v>-2.5</v>
      </c>
    </row>
    <row r="13607" customFormat="false" ht="12" hidden="false" customHeight="false" outlineLevel="0" collapsed="false">
      <c r="BS13607" s="96" t="n">
        <f aca="false">BR13607-2.5</f>
        <v>-2.5</v>
      </c>
    </row>
    <row r="13608" customFormat="false" ht="12" hidden="false" customHeight="false" outlineLevel="0" collapsed="false">
      <c r="BS13608" s="96" t="n">
        <f aca="false">BR13608-2.5</f>
        <v>-2.5</v>
      </c>
    </row>
    <row r="13609" customFormat="false" ht="12" hidden="false" customHeight="false" outlineLevel="0" collapsed="false">
      <c r="BS13609" s="96" t="n">
        <f aca="false">BR13609-2.5</f>
        <v>-2.5</v>
      </c>
    </row>
    <row r="13610" customFormat="false" ht="12" hidden="false" customHeight="false" outlineLevel="0" collapsed="false">
      <c r="BS13610" s="96" t="n">
        <f aca="false">BR13610-2.5</f>
        <v>-2.5</v>
      </c>
    </row>
    <row r="13611" customFormat="false" ht="12" hidden="false" customHeight="false" outlineLevel="0" collapsed="false">
      <c r="BS13611" s="96" t="n">
        <f aca="false">BR13611-2.5</f>
        <v>-2.5</v>
      </c>
    </row>
    <row r="13612" customFormat="false" ht="12" hidden="false" customHeight="false" outlineLevel="0" collapsed="false">
      <c r="BS13612" s="96" t="n">
        <f aca="false">BR13612-2.5</f>
        <v>-2.5</v>
      </c>
    </row>
    <row r="13613" customFormat="false" ht="12" hidden="false" customHeight="false" outlineLevel="0" collapsed="false">
      <c r="BS13613" s="96" t="n">
        <f aca="false">BR13613-2.5</f>
        <v>-2.5</v>
      </c>
    </row>
    <row r="13614" customFormat="false" ht="12" hidden="false" customHeight="false" outlineLevel="0" collapsed="false">
      <c r="BS13614" s="96" t="n">
        <f aca="false">BR13614-2.5</f>
        <v>-2.5</v>
      </c>
    </row>
    <row r="13615" customFormat="false" ht="12" hidden="false" customHeight="false" outlineLevel="0" collapsed="false">
      <c r="BS13615" s="96" t="n">
        <f aca="false">BR13615-2.5</f>
        <v>-2.5</v>
      </c>
    </row>
    <row r="13616" customFormat="false" ht="12" hidden="false" customHeight="false" outlineLevel="0" collapsed="false">
      <c r="BS13616" s="96" t="n">
        <f aca="false">BR13616-2.5</f>
        <v>-2.5</v>
      </c>
    </row>
    <row r="13617" customFormat="false" ht="12" hidden="false" customHeight="false" outlineLevel="0" collapsed="false">
      <c r="BS13617" s="96" t="n">
        <f aca="false">BR13617-2.5</f>
        <v>-2.5</v>
      </c>
    </row>
    <row r="13618" customFormat="false" ht="12" hidden="false" customHeight="false" outlineLevel="0" collapsed="false">
      <c r="BS13618" s="96" t="n">
        <f aca="false">BR13618-2.5</f>
        <v>-2.5</v>
      </c>
    </row>
    <row r="13619" customFormat="false" ht="12" hidden="false" customHeight="false" outlineLevel="0" collapsed="false">
      <c r="BS13619" s="96" t="n">
        <f aca="false">BR13619-2.5</f>
        <v>-2.5</v>
      </c>
    </row>
    <row r="13620" customFormat="false" ht="12" hidden="false" customHeight="false" outlineLevel="0" collapsed="false">
      <c r="BS13620" s="96" t="n">
        <f aca="false">BR13620-2.5</f>
        <v>-2.5</v>
      </c>
    </row>
    <row r="13621" customFormat="false" ht="12" hidden="false" customHeight="false" outlineLevel="0" collapsed="false">
      <c r="BS13621" s="96" t="n">
        <f aca="false">BR13621-2.5</f>
        <v>-2.5</v>
      </c>
    </row>
    <row r="13622" customFormat="false" ht="12" hidden="false" customHeight="false" outlineLevel="0" collapsed="false">
      <c r="BS13622" s="96" t="n">
        <f aca="false">BR13622-2.5</f>
        <v>-2.5</v>
      </c>
    </row>
    <row r="13623" customFormat="false" ht="12" hidden="false" customHeight="false" outlineLevel="0" collapsed="false">
      <c r="BS13623" s="96" t="n">
        <f aca="false">BR13623-2.5</f>
        <v>-2.5</v>
      </c>
    </row>
    <row r="13624" customFormat="false" ht="12" hidden="false" customHeight="false" outlineLevel="0" collapsed="false">
      <c r="BS13624" s="96" t="n">
        <f aca="false">BR13624-2.5</f>
        <v>-2.5</v>
      </c>
    </row>
    <row r="13625" customFormat="false" ht="12" hidden="false" customHeight="false" outlineLevel="0" collapsed="false">
      <c r="BS13625" s="96" t="n">
        <f aca="false">BR13625-2.5</f>
        <v>-2.5</v>
      </c>
    </row>
    <row r="13626" customFormat="false" ht="12" hidden="false" customHeight="false" outlineLevel="0" collapsed="false">
      <c r="BS13626" s="96" t="n">
        <f aca="false">BR13626-2.5</f>
        <v>-2.5</v>
      </c>
    </row>
    <row r="13627" customFormat="false" ht="12" hidden="false" customHeight="false" outlineLevel="0" collapsed="false">
      <c r="BS13627" s="96" t="n">
        <f aca="false">BR13627-2.5</f>
        <v>-2.5</v>
      </c>
    </row>
    <row r="13628" customFormat="false" ht="12" hidden="false" customHeight="false" outlineLevel="0" collapsed="false">
      <c r="BS13628" s="96" t="n">
        <f aca="false">BR13628-2.5</f>
        <v>-2.5</v>
      </c>
    </row>
    <row r="13629" customFormat="false" ht="12" hidden="false" customHeight="false" outlineLevel="0" collapsed="false">
      <c r="BS13629" s="96" t="n">
        <f aca="false">BR13629-2.5</f>
        <v>-2.5</v>
      </c>
    </row>
    <row r="13630" customFormat="false" ht="12" hidden="false" customHeight="false" outlineLevel="0" collapsed="false">
      <c r="BS13630" s="96" t="n">
        <f aca="false">BR13630-2.5</f>
        <v>-2.5</v>
      </c>
    </row>
    <row r="13631" customFormat="false" ht="12" hidden="false" customHeight="false" outlineLevel="0" collapsed="false">
      <c r="BS13631" s="96" t="n">
        <f aca="false">BR13631-2.5</f>
        <v>-2.5</v>
      </c>
    </row>
    <row r="13632" customFormat="false" ht="12" hidden="false" customHeight="false" outlineLevel="0" collapsed="false">
      <c r="BS13632" s="96" t="n">
        <f aca="false">BR13632-2.5</f>
        <v>-2.5</v>
      </c>
    </row>
    <row r="13633" customFormat="false" ht="12" hidden="false" customHeight="false" outlineLevel="0" collapsed="false">
      <c r="BS13633" s="96" t="n">
        <f aca="false">BR13633-2.5</f>
        <v>-2.5</v>
      </c>
    </row>
    <row r="13634" customFormat="false" ht="12" hidden="false" customHeight="false" outlineLevel="0" collapsed="false">
      <c r="BS13634" s="96" t="n">
        <f aca="false">BR13634-2.5</f>
        <v>-2.5</v>
      </c>
    </row>
    <row r="13635" customFormat="false" ht="12" hidden="false" customHeight="false" outlineLevel="0" collapsed="false">
      <c r="BS13635" s="96" t="n">
        <f aca="false">BR13635-2.5</f>
        <v>-2.5</v>
      </c>
    </row>
    <row r="13636" customFormat="false" ht="12" hidden="false" customHeight="false" outlineLevel="0" collapsed="false">
      <c r="BS13636" s="96" t="n">
        <f aca="false">BR13636-2.5</f>
        <v>-2.5</v>
      </c>
    </row>
    <row r="13637" customFormat="false" ht="12" hidden="false" customHeight="false" outlineLevel="0" collapsed="false">
      <c r="BS13637" s="96" t="n">
        <f aca="false">BR13637-2.5</f>
        <v>-2.5</v>
      </c>
    </row>
    <row r="13638" customFormat="false" ht="12" hidden="false" customHeight="false" outlineLevel="0" collapsed="false">
      <c r="BS13638" s="96" t="n">
        <f aca="false">BR13638-2.5</f>
        <v>-2.5</v>
      </c>
    </row>
    <row r="13639" customFormat="false" ht="12" hidden="false" customHeight="false" outlineLevel="0" collapsed="false">
      <c r="BS13639" s="96" t="n">
        <f aca="false">BR13639-2.5</f>
        <v>-2.5</v>
      </c>
    </row>
    <row r="13640" customFormat="false" ht="12" hidden="false" customHeight="false" outlineLevel="0" collapsed="false">
      <c r="BS13640" s="96" t="n">
        <f aca="false">BR13640-2.5</f>
        <v>-2.5</v>
      </c>
    </row>
    <row r="13641" customFormat="false" ht="12" hidden="false" customHeight="false" outlineLevel="0" collapsed="false">
      <c r="BS13641" s="96" t="n">
        <f aca="false">BR13641-2.5</f>
        <v>-2.5</v>
      </c>
    </row>
    <row r="13642" customFormat="false" ht="12" hidden="false" customHeight="false" outlineLevel="0" collapsed="false">
      <c r="BS13642" s="96" t="n">
        <f aca="false">BR13642-2.5</f>
        <v>-2.5</v>
      </c>
    </row>
    <row r="13643" customFormat="false" ht="12" hidden="false" customHeight="false" outlineLevel="0" collapsed="false">
      <c r="BS13643" s="96" t="n">
        <f aca="false">BR13643-2.5</f>
        <v>-2.5</v>
      </c>
    </row>
    <row r="13644" customFormat="false" ht="12" hidden="false" customHeight="false" outlineLevel="0" collapsed="false">
      <c r="BS13644" s="96" t="n">
        <f aca="false">BR13644-2.5</f>
        <v>-2.5</v>
      </c>
    </row>
    <row r="13645" customFormat="false" ht="12" hidden="false" customHeight="false" outlineLevel="0" collapsed="false">
      <c r="BS13645" s="96" t="n">
        <f aca="false">BR13645-2.5</f>
        <v>-2.5</v>
      </c>
    </row>
    <row r="13646" customFormat="false" ht="12" hidden="false" customHeight="false" outlineLevel="0" collapsed="false">
      <c r="BS13646" s="96" t="n">
        <f aca="false">BR13646-2.5</f>
        <v>-2.5</v>
      </c>
    </row>
    <row r="13647" customFormat="false" ht="12" hidden="false" customHeight="false" outlineLevel="0" collapsed="false">
      <c r="BS13647" s="96" t="n">
        <f aca="false">BR13647-2.5</f>
        <v>-2.5</v>
      </c>
    </row>
    <row r="13648" customFormat="false" ht="12" hidden="false" customHeight="false" outlineLevel="0" collapsed="false">
      <c r="BS13648" s="96" t="n">
        <f aca="false">BR13648-2.5</f>
        <v>-2.5</v>
      </c>
    </row>
    <row r="13649" customFormat="false" ht="12" hidden="false" customHeight="false" outlineLevel="0" collapsed="false">
      <c r="BS13649" s="96" t="n">
        <f aca="false">BR13649-2.5</f>
        <v>-2.5</v>
      </c>
    </row>
    <row r="13650" customFormat="false" ht="12" hidden="false" customHeight="false" outlineLevel="0" collapsed="false">
      <c r="BS13650" s="96" t="n">
        <f aca="false">BR13650-2.5</f>
        <v>-2.5</v>
      </c>
    </row>
    <row r="13651" customFormat="false" ht="12" hidden="false" customHeight="false" outlineLevel="0" collapsed="false">
      <c r="BS13651" s="96" t="n">
        <f aca="false">BR13651-2.5</f>
        <v>-2.5</v>
      </c>
    </row>
    <row r="13652" customFormat="false" ht="12" hidden="false" customHeight="false" outlineLevel="0" collapsed="false">
      <c r="BS13652" s="96" t="n">
        <f aca="false">BR13652-2.5</f>
        <v>-2.5</v>
      </c>
    </row>
    <row r="13653" customFormat="false" ht="12" hidden="false" customHeight="false" outlineLevel="0" collapsed="false">
      <c r="BS13653" s="96" t="n">
        <f aca="false">BR13653-2.5</f>
        <v>-2.5</v>
      </c>
    </row>
    <row r="13654" customFormat="false" ht="12" hidden="false" customHeight="false" outlineLevel="0" collapsed="false">
      <c r="BS13654" s="96" t="n">
        <f aca="false">BR13654-2.5</f>
        <v>-2.5</v>
      </c>
    </row>
    <row r="13655" customFormat="false" ht="12" hidden="false" customHeight="false" outlineLevel="0" collapsed="false">
      <c r="BS13655" s="96" t="n">
        <f aca="false">BR13655-2.5</f>
        <v>-2.5</v>
      </c>
    </row>
    <row r="13656" customFormat="false" ht="12" hidden="false" customHeight="false" outlineLevel="0" collapsed="false">
      <c r="BS13656" s="96" t="n">
        <f aca="false">BR13656-2.5</f>
        <v>-2.5</v>
      </c>
    </row>
    <row r="13657" customFormat="false" ht="12" hidden="false" customHeight="false" outlineLevel="0" collapsed="false">
      <c r="BS13657" s="96" t="n">
        <f aca="false">BR13657-2.5</f>
        <v>-2.5</v>
      </c>
    </row>
    <row r="13658" customFormat="false" ht="12" hidden="false" customHeight="false" outlineLevel="0" collapsed="false">
      <c r="BS13658" s="96" t="n">
        <f aca="false">BR13658-2.5</f>
        <v>-2.5</v>
      </c>
    </row>
    <row r="13659" customFormat="false" ht="12" hidden="false" customHeight="false" outlineLevel="0" collapsed="false">
      <c r="BS13659" s="96" t="n">
        <f aca="false">BR13659-2.5</f>
        <v>-2.5</v>
      </c>
    </row>
    <row r="13660" customFormat="false" ht="12" hidden="false" customHeight="false" outlineLevel="0" collapsed="false">
      <c r="BS13660" s="96" t="n">
        <f aca="false">BR13660-2.5</f>
        <v>-2.5</v>
      </c>
    </row>
    <row r="13661" customFormat="false" ht="12" hidden="false" customHeight="false" outlineLevel="0" collapsed="false">
      <c r="BS13661" s="96" t="n">
        <f aca="false">BR13661-2.5</f>
        <v>-2.5</v>
      </c>
    </row>
    <row r="13662" customFormat="false" ht="12" hidden="false" customHeight="false" outlineLevel="0" collapsed="false">
      <c r="BS13662" s="96" t="n">
        <f aca="false">BR13662-2.5</f>
        <v>-2.5</v>
      </c>
    </row>
    <row r="13663" customFormat="false" ht="12" hidden="false" customHeight="false" outlineLevel="0" collapsed="false">
      <c r="BS13663" s="96" t="n">
        <f aca="false">BR13663-2.5</f>
        <v>-2.5</v>
      </c>
    </row>
    <row r="13664" customFormat="false" ht="12" hidden="false" customHeight="false" outlineLevel="0" collapsed="false">
      <c r="BS13664" s="96" t="n">
        <f aca="false">BR13664-2.5</f>
        <v>-2.5</v>
      </c>
    </row>
    <row r="13665" customFormat="false" ht="12" hidden="false" customHeight="false" outlineLevel="0" collapsed="false">
      <c r="BS13665" s="96" t="n">
        <f aca="false">BR13665-2.5</f>
        <v>-2.5</v>
      </c>
    </row>
    <row r="13666" customFormat="false" ht="12" hidden="false" customHeight="false" outlineLevel="0" collapsed="false">
      <c r="BS13666" s="96" t="n">
        <f aca="false">BR13666-2.5</f>
        <v>-2.5</v>
      </c>
    </row>
    <row r="13667" customFormat="false" ht="12" hidden="false" customHeight="false" outlineLevel="0" collapsed="false">
      <c r="BS13667" s="96" t="n">
        <f aca="false">BR13667-2.5</f>
        <v>-2.5</v>
      </c>
    </row>
    <row r="13668" customFormat="false" ht="12" hidden="false" customHeight="false" outlineLevel="0" collapsed="false">
      <c r="BS13668" s="96" t="n">
        <f aca="false">BR13668-2.5</f>
        <v>-2.5</v>
      </c>
    </row>
    <row r="13669" customFormat="false" ht="12" hidden="false" customHeight="false" outlineLevel="0" collapsed="false">
      <c r="BS13669" s="96" t="n">
        <f aca="false">BR13669-2.5</f>
        <v>-2.5</v>
      </c>
    </row>
    <row r="13670" customFormat="false" ht="12" hidden="false" customHeight="false" outlineLevel="0" collapsed="false">
      <c r="BS13670" s="96" t="n">
        <f aca="false">BR13670-2.5</f>
        <v>-2.5</v>
      </c>
    </row>
    <row r="13671" customFormat="false" ht="12" hidden="false" customHeight="false" outlineLevel="0" collapsed="false">
      <c r="BS13671" s="96" t="n">
        <f aca="false">BR13671-2.5</f>
        <v>-2.5</v>
      </c>
    </row>
    <row r="13672" customFormat="false" ht="12" hidden="false" customHeight="false" outlineLevel="0" collapsed="false">
      <c r="BS13672" s="96" t="n">
        <f aca="false">BR13672-2.5</f>
        <v>-2.5</v>
      </c>
    </row>
    <row r="13673" customFormat="false" ht="12" hidden="false" customHeight="false" outlineLevel="0" collapsed="false">
      <c r="BS13673" s="96" t="n">
        <f aca="false">BR13673-2.5</f>
        <v>-2.5</v>
      </c>
    </row>
    <row r="13674" customFormat="false" ht="12" hidden="false" customHeight="false" outlineLevel="0" collapsed="false">
      <c r="BS13674" s="96" t="n">
        <f aca="false">BR13674-2.5</f>
        <v>-2.5</v>
      </c>
    </row>
    <row r="13675" customFormat="false" ht="12" hidden="false" customHeight="false" outlineLevel="0" collapsed="false">
      <c r="BS13675" s="96" t="n">
        <f aca="false">BR13675-2.5</f>
        <v>-2.5</v>
      </c>
    </row>
    <row r="13676" customFormat="false" ht="12" hidden="false" customHeight="false" outlineLevel="0" collapsed="false">
      <c r="BS13676" s="96" t="n">
        <f aca="false">BR13676-2.5</f>
        <v>-2.5</v>
      </c>
    </row>
    <row r="13677" customFormat="false" ht="12" hidden="false" customHeight="false" outlineLevel="0" collapsed="false">
      <c r="BS13677" s="96" t="n">
        <f aca="false">BR13677-2.5</f>
        <v>-2.5</v>
      </c>
    </row>
    <row r="13678" customFormat="false" ht="12" hidden="false" customHeight="false" outlineLevel="0" collapsed="false">
      <c r="BS13678" s="96" t="n">
        <f aca="false">BR13678-2.5</f>
        <v>-2.5</v>
      </c>
    </row>
    <row r="13679" customFormat="false" ht="12" hidden="false" customHeight="false" outlineLevel="0" collapsed="false">
      <c r="BS13679" s="96" t="n">
        <f aca="false">BR13679-2.5</f>
        <v>-2.5</v>
      </c>
    </row>
    <row r="13680" customFormat="false" ht="12" hidden="false" customHeight="false" outlineLevel="0" collapsed="false">
      <c r="BS13680" s="96" t="n">
        <f aca="false">BR13680-2.5</f>
        <v>-2.5</v>
      </c>
    </row>
    <row r="13681" customFormat="false" ht="12" hidden="false" customHeight="false" outlineLevel="0" collapsed="false">
      <c r="BS13681" s="96" t="n">
        <f aca="false">BR13681-2.5</f>
        <v>-2.5</v>
      </c>
    </row>
    <row r="13682" customFormat="false" ht="12" hidden="false" customHeight="false" outlineLevel="0" collapsed="false">
      <c r="BS13682" s="96" t="n">
        <f aca="false">BR13682-2.5</f>
        <v>-2.5</v>
      </c>
    </row>
    <row r="13683" customFormat="false" ht="12" hidden="false" customHeight="false" outlineLevel="0" collapsed="false">
      <c r="BS13683" s="96" t="n">
        <f aca="false">BR13683-2.5</f>
        <v>-2.5</v>
      </c>
    </row>
    <row r="13684" customFormat="false" ht="12" hidden="false" customHeight="false" outlineLevel="0" collapsed="false">
      <c r="BS13684" s="96" t="n">
        <f aca="false">BR13684-2.5</f>
        <v>-2.5</v>
      </c>
    </row>
    <row r="13685" customFormat="false" ht="12" hidden="false" customHeight="false" outlineLevel="0" collapsed="false">
      <c r="BS13685" s="96" t="n">
        <f aca="false">BR13685-2.5</f>
        <v>-2.5</v>
      </c>
    </row>
    <row r="13686" customFormat="false" ht="12" hidden="false" customHeight="false" outlineLevel="0" collapsed="false">
      <c r="BS13686" s="96" t="n">
        <f aca="false">BR13686-2.5</f>
        <v>-2.5</v>
      </c>
    </row>
    <row r="13687" customFormat="false" ht="12" hidden="false" customHeight="false" outlineLevel="0" collapsed="false">
      <c r="BS13687" s="96" t="n">
        <f aca="false">BR13687-2.5</f>
        <v>-2.5</v>
      </c>
    </row>
    <row r="13688" customFormat="false" ht="12" hidden="false" customHeight="false" outlineLevel="0" collapsed="false">
      <c r="BS13688" s="96" t="n">
        <f aca="false">BR13688-2.5</f>
        <v>-2.5</v>
      </c>
    </row>
    <row r="13689" customFormat="false" ht="12" hidden="false" customHeight="false" outlineLevel="0" collapsed="false">
      <c r="BS13689" s="96" t="n">
        <f aca="false">BR13689-2.5</f>
        <v>-2.5</v>
      </c>
    </row>
    <row r="13690" customFormat="false" ht="12" hidden="false" customHeight="false" outlineLevel="0" collapsed="false">
      <c r="BS13690" s="96" t="n">
        <f aca="false">BR13690-2.5</f>
        <v>-2.5</v>
      </c>
    </row>
    <row r="13691" customFormat="false" ht="12" hidden="false" customHeight="false" outlineLevel="0" collapsed="false">
      <c r="BS13691" s="96" t="n">
        <f aca="false">BR13691-2.5</f>
        <v>-2.5</v>
      </c>
    </row>
    <row r="13692" customFormat="false" ht="12" hidden="false" customHeight="false" outlineLevel="0" collapsed="false">
      <c r="BS13692" s="96" t="n">
        <f aca="false">BR13692-2.5</f>
        <v>-2.5</v>
      </c>
    </row>
    <row r="13693" customFormat="false" ht="12" hidden="false" customHeight="false" outlineLevel="0" collapsed="false">
      <c r="BS13693" s="96" t="n">
        <f aca="false">BR13693-2.5</f>
        <v>-2.5</v>
      </c>
    </row>
    <row r="13694" customFormat="false" ht="12" hidden="false" customHeight="false" outlineLevel="0" collapsed="false">
      <c r="BS13694" s="96" t="n">
        <f aca="false">BR13694-2.5</f>
        <v>-2.5</v>
      </c>
    </row>
    <row r="13695" customFormat="false" ht="12" hidden="false" customHeight="false" outlineLevel="0" collapsed="false">
      <c r="BS13695" s="96" t="n">
        <f aca="false">BR13695-2.5</f>
        <v>-2.5</v>
      </c>
    </row>
    <row r="13696" customFormat="false" ht="12" hidden="false" customHeight="false" outlineLevel="0" collapsed="false">
      <c r="BS13696" s="96" t="n">
        <f aca="false">BR13696-2.5</f>
        <v>-2.5</v>
      </c>
    </row>
    <row r="13697" customFormat="false" ht="12" hidden="false" customHeight="false" outlineLevel="0" collapsed="false">
      <c r="BS13697" s="96" t="n">
        <f aca="false">BR13697-2.5</f>
        <v>-2.5</v>
      </c>
    </row>
    <row r="13698" customFormat="false" ht="12" hidden="false" customHeight="false" outlineLevel="0" collapsed="false">
      <c r="BS13698" s="96" t="n">
        <f aca="false">BR13698-2.5</f>
        <v>-2.5</v>
      </c>
    </row>
    <row r="13699" customFormat="false" ht="12" hidden="false" customHeight="false" outlineLevel="0" collapsed="false">
      <c r="BS13699" s="96" t="n">
        <f aca="false">BR13699-2.5</f>
        <v>-2.5</v>
      </c>
    </row>
    <row r="13700" customFormat="false" ht="12" hidden="false" customHeight="false" outlineLevel="0" collapsed="false">
      <c r="BS13700" s="96" t="n">
        <f aca="false">BR13700-2.5</f>
        <v>-2.5</v>
      </c>
    </row>
    <row r="13701" customFormat="false" ht="12" hidden="false" customHeight="false" outlineLevel="0" collapsed="false">
      <c r="BS13701" s="96" t="n">
        <f aca="false">BR13701-2.5</f>
        <v>-2.5</v>
      </c>
    </row>
    <row r="13702" customFormat="false" ht="12" hidden="false" customHeight="false" outlineLevel="0" collapsed="false">
      <c r="BS13702" s="96" t="n">
        <f aca="false">BR13702-2.5</f>
        <v>-2.5</v>
      </c>
    </row>
    <row r="13703" customFormat="false" ht="12" hidden="false" customHeight="false" outlineLevel="0" collapsed="false">
      <c r="BS13703" s="96" t="n">
        <f aca="false">BR13703-2.5</f>
        <v>-2.5</v>
      </c>
    </row>
    <row r="13704" customFormat="false" ht="12" hidden="false" customHeight="false" outlineLevel="0" collapsed="false">
      <c r="BS13704" s="96" t="n">
        <f aca="false">BR13704-2.5</f>
        <v>-2.5</v>
      </c>
    </row>
    <row r="13705" customFormat="false" ht="12" hidden="false" customHeight="false" outlineLevel="0" collapsed="false">
      <c r="BS13705" s="96" t="n">
        <f aca="false">BR13705-2.5</f>
        <v>-2.5</v>
      </c>
    </row>
    <row r="13706" customFormat="false" ht="12" hidden="false" customHeight="false" outlineLevel="0" collapsed="false">
      <c r="BS13706" s="96" t="n">
        <f aca="false">BR13706-2.5</f>
        <v>-2.5</v>
      </c>
    </row>
    <row r="13707" customFormat="false" ht="12" hidden="false" customHeight="false" outlineLevel="0" collapsed="false">
      <c r="BS13707" s="96" t="n">
        <f aca="false">BR13707-2.5</f>
        <v>-2.5</v>
      </c>
    </row>
    <row r="13708" customFormat="false" ht="12" hidden="false" customHeight="false" outlineLevel="0" collapsed="false">
      <c r="BS13708" s="96" t="n">
        <f aca="false">BR13708-2.5</f>
        <v>-2.5</v>
      </c>
    </row>
    <row r="13709" customFormat="false" ht="12" hidden="false" customHeight="false" outlineLevel="0" collapsed="false">
      <c r="BS13709" s="96" t="n">
        <f aca="false">BR13709-2.5</f>
        <v>-2.5</v>
      </c>
    </row>
    <row r="13710" customFormat="false" ht="12" hidden="false" customHeight="false" outlineLevel="0" collapsed="false">
      <c r="BS13710" s="96" t="n">
        <f aca="false">BR13710-2.5</f>
        <v>-2.5</v>
      </c>
    </row>
    <row r="13711" customFormat="false" ht="12" hidden="false" customHeight="false" outlineLevel="0" collapsed="false">
      <c r="BS13711" s="96" t="n">
        <f aca="false">BR13711-2.5</f>
        <v>-2.5</v>
      </c>
    </row>
    <row r="13712" customFormat="false" ht="12" hidden="false" customHeight="false" outlineLevel="0" collapsed="false">
      <c r="BS13712" s="96" t="n">
        <f aca="false">BR13712-2.5</f>
        <v>-2.5</v>
      </c>
    </row>
    <row r="13713" customFormat="false" ht="12" hidden="false" customHeight="false" outlineLevel="0" collapsed="false">
      <c r="BS13713" s="96" t="n">
        <f aca="false">BR13713-2.5</f>
        <v>-2.5</v>
      </c>
    </row>
    <row r="13714" customFormat="false" ht="12" hidden="false" customHeight="false" outlineLevel="0" collapsed="false">
      <c r="BS13714" s="96" t="n">
        <f aca="false">BR13714-2.5</f>
        <v>-2.5</v>
      </c>
    </row>
    <row r="13715" customFormat="false" ht="12" hidden="false" customHeight="false" outlineLevel="0" collapsed="false">
      <c r="BS13715" s="96" t="n">
        <f aca="false">BR13715-2.5</f>
        <v>-2.5</v>
      </c>
    </row>
    <row r="13716" customFormat="false" ht="12" hidden="false" customHeight="false" outlineLevel="0" collapsed="false">
      <c r="BS13716" s="96" t="n">
        <f aca="false">BR13716-2.5</f>
        <v>-2.5</v>
      </c>
    </row>
    <row r="13717" customFormat="false" ht="12" hidden="false" customHeight="false" outlineLevel="0" collapsed="false">
      <c r="BS13717" s="96" t="n">
        <f aca="false">BR13717-2.5</f>
        <v>-2.5</v>
      </c>
    </row>
    <row r="13718" customFormat="false" ht="12" hidden="false" customHeight="false" outlineLevel="0" collapsed="false">
      <c r="BS13718" s="96" t="n">
        <f aca="false">BR13718-2.5</f>
        <v>-2.5</v>
      </c>
    </row>
    <row r="13719" customFormat="false" ht="12" hidden="false" customHeight="false" outlineLevel="0" collapsed="false">
      <c r="BS13719" s="96" t="n">
        <f aca="false">BR13719-2.5</f>
        <v>-2.5</v>
      </c>
    </row>
    <row r="13720" customFormat="false" ht="12" hidden="false" customHeight="false" outlineLevel="0" collapsed="false">
      <c r="BS13720" s="96" t="n">
        <f aca="false">BR13720-2.5</f>
        <v>-2.5</v>
      </c>
    </row>
    <row r="13721" customFormat="false" ht="12" hidden="false" customHeight="false" outlineLevel="0" collapsed="false">
      <c r="BS13721" s="96" t="n">
        <f aca="false">BR13721-2.5</f>
        <v>-2.5</v>
      </c>
    </row>
    <row r="13722" customFormat="false" ht="12" hidden="false" customHeight="false" outlineLevel="0" collapsed="false">
      <c r="BS13722" s="96" t="n">
        <f aca="false">BR13722-2.5</f>
        <v>-2.5</v>
      </c>
    </row>
    <row r="13723" customFormat="false" ht="12" hidden="false" customHeight="false" outlineLevel="0" collapsed="false">
      <c r="BS13723" s="96" t="n">
        <f aca="false">BR13723-2.5</f>
        <v>-2.5</v>
      </c>
    </row>
    <row r="13724" customFormat="false" ht="12" hidden="false" customHeight="false" outlineLevel="0" collapsed="false">
      <c r="BS13724" s="96" t="n">
        <f aca="false">BR13724-2.5</f>
        <v>-2.5</v>
      </c>
    </row>
    <row r="13725" customFormat="false" ht="12" hidden="false" customHeight="false" outlineLevel="0" collapsed="false">
      <c r="BS13725" s="96" t="n">
        <f aca="false">BR13725-2.5</f>
        <v>-2.5</v>
      </c>
    </row>
    <row r="13726" customFormat="false" ht="12" hidden="false" customHeight="false" outlineLevel="0" collapsed="false">
      <c r="BS13726" s="96" t="n">
        <f aca="false">BR13726-2.5</f>
        <v>-2.5</v>
      </c>
    </row>
    <row r="13727" customFormat="false" ht="12" hidden="false" customHeight="false" outlineLevel="0" collapsed="false">
      <c r="BS13727" s="96" t="n">
        <f aca="false">BR13727-2.5</f>
        <v>-2.5</v>
      </c>
    </row>
    <row r="13728" customFormat="false" ht="12" hidden="false" customHeight="false" outlineLevel="0" collapsed="false">
      <c r="BS13728" s="96" t="n">
        <f aca="false">BR13728-2.5</f>
        <v>-2.5</v>
      </c>
    </row>
    <row r="13729" customFormat="false" ht="12" hidden="false" customHeight="false" outlineLevel="0" collapsed="false">
      <c r="BS13729" s="96" t="n">
        <f aca="false">BR13729-2.5</f>
        <v>-2.5</v>
      </c>
    </row>
    <row r="13730" customFormat="false" ht="12" hidden="false" customHeight="false" outlineLevel="0" collapsed="false">
      <c r="BS13730" s="96" t="n">
        <f aca="false">BR13730-2.5</f>
        <v>-2.5</v>
      </c>
    </row>
    <row r="13731" customFormat="false" ht="12" hidden="false" customHeight="false" outlineLevel="0" collapsed="false">
      <c r="BS13731" s="96" t="n">
        <f aca="false">BR13731-2.5</f>
        <v>-2.5</v>
      </c>
    </row>
    <row r="13732" customFormat="false" ht="12" hidden="false" customHeight="false" outlineLevel="0" collapsed="false">
      <c r="BS13732" s="96" t="n">
        <f aca="false">BR13732-2.5</f>
        <v>-2.5</v>
      </c>
    </row>
    <row r="13733" customFormat="false" ht="12" hidden="false" customHeight="false" outlineLevel="0" collapsed="false">
      <c r="BS13733" s="96" t="n">
        <f aca="false">BR13733-2.5</f>
        <v>-2.5</v>
      </c>
    </row>
    <row r="13734" customFormat="false" ht="12" hidden="false" customHeight="false" outlineLevel="0" collapsed="false">
      <c r="BS13734" s="96" t="n">
        <f aca="false">BR13734-2.5</f>
        <v>-2.5</v>
      </c>
    </row>
    <row r="13735" customFormat="false" ht="12" hidden="false" customHeight="false" outlineLevel="0" collapsed="false">
      <c r="BS13735" s="96" t="n">
        <f aca="false">BR13735-2.5</f>
        <v>-2.5</v>
      </c>
    </row>
    <row r="13736" customFormat="false" ht="12" hidden="false" customHeight="false" outlineLevel="0" collapsed="false">
      <c r="BS13736" s="96" t="n">
        <f aca="false">BR13736-2.5</f>
        <v>-2.5</v>
      </c>
    </row>
    <row r="13737" customFormat="false" ht="12" hidden="false" customHeight="false" outlineLevel="0" collapsed="false">
      <c r="BS13737" s="96" t="n">
        <f aca="false">BR13737-2.5</f>
        <v>-2.5</v>
      </c>
    </row>
    <row r="13738" customFormat="false" ht="12" hidden="false" customHeight="false" outlineLevel="0" collapsed="false">
      <c r="BS13738" s="96" t="n">
        <f aca="false">BR13738-2.5</f>
        <v>-2.5</v>
      </c>
    </row>
    <row r="13739" customFormat="false" ht="12" hidden="false" customHeight="false" outlineLevel="0" collapsed="false">
      <c r="BS13739" s="96" t="n">
        <f aca="false">BR13739-2.5</f>
        <v>-2.5</v>
      </c>
    </row>
    <row r="13740" customFormat="false" ht="12" hidden="false" customHeight="false" outlineLevel="0" collapsed="false">
      <c r="BS13740" s="96" t="n">
        <f aca="false">BR13740-2.5</f>
        <v>-2.5</v>
      </c>
    </row>
    <row r="13741" customFormat="false" ht="12" hidden="false" customHeight="false" outlineLevel="0" collapsed="false">
      <c r="BS13741" s="96" t="n">
        <f aca="false">BR13741-2.5</f>
        <v>-2.5</v>
      </c>
    </row>
    <row r="13742" customFormat="false" ht="12" hidden="false" customHeight="false" outlineLevel="0" collapsed="false">
      <c r="BS13742" s="96" t="n">
        <f aca="false">BR13742-2.5</f>
        <v>-2.5</v>
      </c>
    </row>
    <row r="13743" customFormat="false" ht="12" hidden="false" customHeight="false" outlineLevel="0" collapsed="false">
      <c r="BS13743" s="96" t="n">
        <f aca="false">BR13743-2.5</f>
        <v>-2.5</v>
      </c>
    </row>
    <row r="13744" customFormat="false" ht="12" hidden="false" customHeight="false" outlineLevel="0" collapsed="false">
      <c r="BS13744" s="96" t="n">
        <f aca="false">BR13744-2.5</f>
        <v>-2.5</v>
      </c>
    </row>
    <row r="13745" customFormat="false" ht="12" hidden="false" customHeight="false" outlineLevel="0" collapsed="false">
      <c r="BS13745" s="96" t="n">
        <f aca="false">BR13745-2.5</f>
        <v>-2.5</v>
      </c>
    </row>
    <row r="13746" customFormat="false" ht="12" hidden="false" customHeight="false" outlineLevel="0" collapsed="false">
      <c r="BS13746" s="96" t="n">
        <f aca="false">BR13746-2.5</f>
        <v>-2.5</v>
      </c>
    </row>
    <row r="13747" customFormat="false" ht="12" hidden="false" customHeight="false" outlineLevel="0" collapsed="false">
      <c r="BS13747" s="96" t="n">
        <f aca="false">BR13747-2.5</f>
        <v>-2.5</v>
      </c>
    </row>
    <row r="13748" customFormat="false" ht="12" hidden="false" customHeight="false" outlineLevel="0" collapsed="false">
      <c r="BS13748" s="96" t="n">
        <f aca="false">BR13748-2.5</f>
        <v>-2.5</v>
      </c>
    </row>
    <row r="13749" customFormat="false" ht="12" hidden="false" customHeight="false" outlineLevel="0" collapsed="false">
      <c r="BS13749" s="96" t="n">
        <f aca="false">BR13749-2.5</f>
        <v>-2.5</v>
      </c>
    </row>
    <row r="13750" customFormat="false" ht="12" hidden="false" customHeight="false" outlineLevel="0" collapsed="false">
      <c r="BS13750" s="96" t="n">
        <f aca="false">BR13750-2.5</f>
        <v>-2.5</v>
      </c>
    </row>
    <row r="13751" customFormat="false" ht="12" hidden="false" customHeight="false" outlineLevel="0" collapsed="false">
      <c r="BS13751" s="96" t="n">
        <f aca="false">BR13751-2.5</f>
        <v>-2.5</v>
      </c>
    </row>
    <row r="13752" customFormat="false" ht="12" hidden="false" customHeight="false" outlineLevel="0" collapsed="false">
      <c r="BS13752" s="96" t="n">
        <f aca="false">BR13752-2.5</f>
        <v>-2.5</v>
      </c>
    </row>
    <row r="13753" customFormat="false" ht="12" hidden="false" customHeight="false" outlineLevel="0" collapsed="false">
      <c r="BS13753" s="96" t="n">
        <f aca="false">BR13753-2.5</f>
        <v>-2.5</v>
      </c>
    </row>
    <row r="13754" customFormat="false" ht="12" hidden="false" customHeight="false" outlineLevel="0" collapsed="false">
      <c r="BS13754" s="96" t="n">
        <f aca="false">BR13754-2.5</f>
        <v>-2.5</v>
      </c>
    </row>
    <row r="13755" customFormat="false" ht="12" hidden="false" customHeight="false" outlineLevel="0" collapsed="false">
      <c r="BS13755" s="96" t="n">
        <f aca="false">BR13755-2.5</f>
        <v>-2.5</v>
      </c>
    </row>
    <row r="13756" customFormat="false" ht="12" hidden="false" customHeight="false" outlineLevel="0" collapsed="false">
      <c r="BS13756" s="96" t="n">
        <f aca="false">BR13756-2.5</f>
        <v>-2.5</v>
      </c>
    </row>
    <row r="13757" customFormat="false" ht="12" hidden="false" customHeight="false" outlineLevel="0" collapsed="false">
      <c r="BS13757" s="96" t="n">
        <f aca="false">BR13757-2.5</f>
        <v>-2.5</v>
      </c>
    </row>
    <row r="13758" customFormat="false" ht="12" hidden="false" customHeight="false" outlineLevel="0" collapsed="false">
      <c r="BS13758" s="96" t="n">
        <f aca="false">BR13758-2.5</f>
        <v>-2.5</v>
      </c>
    </row>
    <row r="13759" customFormat="false" ht="12" hidden="false" customHeight="false" outlineLevel="0" collapsed="false">
      <c r="BS13759" s="96" t="n">
        <f aca="false">BR13759-2.5</f>
        <v>-2.5</v>
      </c>
    </row>
    <row r="13760" customFormat="false" ht="12" hidden="false" customHeight="false" outlineLevel="0" collapsed="false">
      <c r="BS13760" s="96" t="n">
        <f aca="false">BR13760-2.5</f>
        <v>-2.5</v>
      </c>
    </row>
    <row r="13761" customFormat="false" ht="12" hidden="false" customHeight="false" outlineLevel="0" collapsed="false">
      <c r="BS13761" s="96" t="n">
        <f aca="false">BR13761-2.5</f>
        <v>-2.5</v>
      </c>
    </row>
    <row r="13762" customFormat="false" ht="12" hidden="false" customHeight="false" outlineLevel="0" collapsed="false">
      <c r="BS13762" s="96" t="n">
        <f aca="false">BR13762-2.5</f>
        <v>-2.5</v>
      </c>
    </row>
    <row r="13763" customFormat="false" ht="12" hidden="false" customHeight="false" outlineLevel="0" collapsed="false">
      <c r="BS13763" s="96" t="n">
        <f aca="false">BR13763-2.5</f>
        <v>-2.5</v>
      </c>
    </row>
    <row r="13764" customFormat="false" ht="12" hidden="false" customHeight="false" outlineLevel="0" collapsed="false">
      <c r="BS13764" s="96" t="n">
        <f aca="false">BR13764-2.5</f>
        <v>-2.5</v>
      </c>
    </row>
    <row r="13765" customFormat="false" ht="12" hidden="false" customHeight="false" outlineLevel="0" collapsed="false">
      <c r="BS13765" s="96" t="n">
        <f aca="false">BR13765-2.5</f>
        <v>-2.5</v>
      </c>
    </row>
    <row r="13766" customFormat="false" ht="12" hidden="false" customHeight="false" outlineLevel="0" collapsed="false">
      <c r="BS13766" s="96" t="n">
        <f aca="false">BR13766-2.5</f>
        <v>-2.5</v>
      </c>
    </row>
    <row r="13767" customFormat="false" ht="12" hidden="false" customHeight="false" outlineLevel="0" collapsed="false">
      <c r="BS13767" s="96" t="n">
        <f aca="false">BR13767-2.5</f>
        <v>-2.5</v>
      </c>
    </row>
    <row r="13768" customFormat="false" ht="12" hidden="false" customHeight="false" outlineLevel="0" collapsed="false">
      <c r="BS13768" s="96" t="n">
        <f aca="false">BR13768-2.5</f>
        <v>-2.5</v>
      </c>
    </row>
    <row r="13769" customFormat="false" ht="12" hidden="false" customHeight="false" outlineLevel="0" collapsed="false">
      <c r="BS13769" s="96" t="n">
        <f aca="false">BR13769-2.5</f>
        <v>-2.5</v>
      </c>
    </row>
    <row r="13770" customFormat="false" ht="12" hidden="false" customHeight="false" outlineLevel="0" collapsed="false">
      <c r="BS13770" s="96" t="n">
        <f aca="false">BR13770-2.5</f>
        <v>-2.5</v>
      </c>
    </row>
    <row r="13771" customFormat="false" ht="12" hidden="false" customHeight="false" outlineLevel="0" collapsed="false">
      <c r="BS13771" s="96" t="n">
        <f aca="false">BR13771-2.5</f>
        <v>-2.5</v>
      </c>
    </row>
    <row r="13772" customFormat="false" ht="12" hidden="false" customHeight="false" outlineLevel="0" collapsed="false">
      <c r="BS13772" s="96" t="n">
        <f aca="false">BR13772-2.5</f>
        <v>-2.5</v>
      </c>
    </row>
    <row r="13773" customFormat="false" ht="12" hidden="false" customHeight="false" outlineLevel="0" collapsed="false">
      <c r="BS13773" s="96" t="n">
        <f aca="false">BR13773-2.5</f>
        <v>-2.5</v>
      </c>
    </row>
    <row r="13774" customFormat="false" ht="12" hidden="false" customHeight="false" outlineLevel="0" collapsed="false">
      <c r="BS13774" s="96" t="n">
        <f aca="false">BR13774-2.5</f>
        <v>-2.5</v>
      </c>
    </row>
    <row r="13775" customFormat="false" ht="12" hidden="false" customHeight="false" outlineLevel="0" collapsed="false">
      <c r="BS13775" s="96" t="n">
        <f aca="false">BR13775-2.5</f>
        <v>-2.5</v>
      </c>
    </row>
    <row r="13776" customFormat="false" ht="12" hidden="false" customHeight="false" outlineLevel="0" collapsed="false">
      <c r="BS13776" s="96" t="n">
        <f aca="false">BR13776-2.5</f>
        <v>-2.5</v>
      </c>
    </row>
    <row r="13777" customFormat="false" ht="12" hidden="false" customHeight="false" outlineLevel="0" collapsed="false">
      <c r="BS13777" s="96" t="n">
        <f aca="false">BR13777-2.5</f>
        <v>-2.5</v>
      </c>
    </row>
    <row r="13778" customFormat="false" ht="12" hidden="false" customHeight="false" outlineLevel="0" collapsed="false">
      <c r="BS13778" s="96" t="n">
        <f aca="false">BR13778-2.5</f>
        <v>-2.5</v>
      </c>
    </row>
    <row r="13779" customFormat="false" ht="12" hidden="false" customHeight="false" outlineLevel="0" collapsed="false">
      <c r="BS13779" s="96" t="n">
        <f aca="false">BR13779-2.5</f>
        <v>-2.5</v>
      </c>
    </row>
    <row r="13780" customFormat="false" ht="12" hidden="false" customHeight="false" outlineLevel="0" collapsed="false">
      <c r="BS13780" s="96" t="n">
        <f aca="false">BR13780-2.5</f>
        <v>-2.5</v>
      </c>
    </row>
    <row r="13781" customFormat="false" ht="12" hidden="false" customHeight="false" outlineLevel="0" collapsed="false">
      <c r="BS13781" s="96" t="n">
        <f aca="false">BR13781-2.5</f>
        <v>-2.5</v>
      </c>
    </row>
    <row r="13782" customFormat="false" ht="12" hidden="false" customHeight="false" outlineLevel="0" collapsed="false">
      <c r="BS13782" s="96" t="n">
        <f aca="false">BR13782-2.5</f>
        <v>-2.5</v>
      </c>
    </row>
    <row r="13783" customFormat="false" ht="12" hidden="false" customHeight="false" outlineLevel="0" collapsed="false">
      <c r="BS13783" s="96" t="n">
        <f aca="false">BR13783-2.5</f>
        <v>-2.5</v>
      </c>
    </row>
    <row r="13784" customFormat="false" ht="12" hidden="false" customHeight="false" outlineLevel="0" collapsed="false">
      <c r="BS13784" s="96" t="n">
        <f aca="false">BR13784-2.5</f>
        <v>-2.5</v>
      </c>
    </row>
    <row r="13785" customFormat="false" ht="12" hidden="false" customHeight="false" outlineLevel="0" collapsed="false">
      <c r="BS13785" s="96" t="n">
        <f aca="false">BR13785-2.5</f>
        <v>-2.5</v>
      </c>
    </row>
    <row r="13786" customFormat="false" ht="12" hidden="false" customHeight="false" outlineLevel="0" collapsed="false">
      <c r="BS13786" s="96" t="n">
        <f aca="false">BR13786-2.5</f>
        <v>-2.5</v>
      </c>
    </row>
    <row r="13787" customFormat="false" ht="12" hidden="false" customHeight="false" outlineLevel="0" collapsed="false">
      <c r="BS13787" s="96" t="n">
        <f aca="false">BR13787-2.5</f>
        <v>-2.5</v>
      </c>
    </row>
    <row r="13788" customFormat="false" ht="12" hidden="false" customHeight="false" outlineLevel="0" collapsed="false">
      <c r="BS13788" s="96" t="n">
        <f aca="false">BR13788-2.5</f>
        <v>-2.5</v>
      </c>
    </row>
    <row r="13789" customFormat="false" ht="12" hidden="false" customHeight="false" outlineLevel="0" collapsed="false">
      <c r="BS13789" s="96" t="n">
        <f aca="false">BR13789-2.5</f>
        <v>-2.5</v>
      </c>
    </row>
    <row r="13790" customFormat="false" ht="12" hidden="false" customHeight="false" outlineLevel="0" collapsed="false">
      <c r="BS13790" s="96" t="n">
        <f aca="false">BR13790-2.5</f>
        <v>-2.5</v>
      </c>
    </row>
    <row r="13791" customFormat="false" ht="12" hidden="false" customHeight="false" outlineLevel="0" collapsed="false">
      <c r="BS13791" s="96" t="n">
        <f aca="false">BR13791-2.5</f>
        <v>-2.5</v>
      </c>
    </row>
    <row r="13792" customFormat="false" ht="12" hidden="false" customHeight="false" outlineLevel="0" collapsed="false">
      <c r="BS13792" s="96" t="n">
        <f aca="false">BR13792-2.5</f>
        <v>-2.5</v>
      </c>
    </row>
    <row r="13793" customFormat="false" ht="12" hidden="false" customHeight="false" outlineLevel="0" collapsed="false">
      <c r="BS13793" s="96" t="n">
        <f aca="false">BR13793-2.5</f>
        <v>-2.5</v>
      </c>
    </row>
    <row r="13794" customFormat="false" ht="12" hidden="false" customHeight="false" outlineLevel="0" collapsed="false">
      <c r="BS13794" s="96" t="n">
        <f aca="false">BR13794-2.5</f>
        <v>-2.5</v>
      </c>
    </row>
    <row r="13795" customFormat="false" ht="12" hidden="false" customHeight="false" outlineLevel="0" collapsed="false">
      <c r="BS13795" s="96" t="n">
        <f aca="false">BR13795-2.5</f>
        <v>-2.5</v>
      </c>
    </row>
    <row r="13796" customFormat="false" ht="12" hidden="false" customHeight="false" outlineLevel="0" collapsed="false">
      <c r="BS13796" s="96" t="n">
        <f aca="false">BR13796-2.5</f>
        <v>-2.5</v>
      </c>
    </row>
    <row r="13797" customFormat="false" ht="12" hidden="false" customHeight="false" outlineLevel="0" collapsed="false">
      <c r="BS13797" s="96" t="n">
        <f aca="false">BR13797-2.5</f>
        <v>-2.5</v>
      </c>
    </row>
    <row r="13798" customFormat="false" ht="12" hidden="false" customHeight="false" outlineLevel="0" collapsed="false">
      <c r="BS13798" s="96" t="n">
        <f aca="false">BR13798-2.5</f>
        <v>-2.5</v>
      </c>
    </row>
    <row r="13799" customFormat="false" ht="12" hidden="false" customHeight="false" outlineLevel="0" collapsed="false">
      <c r="BS13799" s="96" t="n">
        <f aca="false">BR13799-2.5</f>
        <v>-2.5</v>
      </c>
    </row>
    <row r="13800" customFormat="false" ht="12" hidden="false" customHeight="false" outlineLevel="0" collapsed="false">
      <c r="BS13800" s="96" t="n">
        <f aca="false">BR13800-2.5</f>
        <v>-2.5</v>
      </c>
    </row>
    <row r="13801" customFormat="false" ht="12" hidden="false" customHeight="false" outlineLevel="0" collapsed="false">
      <c r="BS13801" s="96" t="n">
        <f aca="false">BR13801-2.5</f>
        <v>-2.5</v>
      </c>
    </row>
    <row r="13802" customFormat="false" ht="12" hidden="false" customHeight="false" outlineLevel="0" collapsed="false">
      <c r="BS13802" s="96" t="n">
        <f aca="false">BR13802-2.5</f>
        <v>-2.5</v>
      </c>
    </row>
    <row r="13803" customFormat="false" ht="12" hidden="false" customHeight="false" outlineLevel="0" collapsed="false">
      <c r="BS13803" s="96" t="n">
        <f aca="false">BR13803-2.5</f>
        <v>-2.5</v>
      </c>
    </row>
    <row r="13804" customFormat="false" ht="12" hidden="false" customHeight="false" outlineLevel="0" collapsed="false">
      <c r="BS13804" s="96" t="n">
        <f aca="false">BR13804-2.5</f>
        <v>-2.5</v>
      </c>
    </row>
    <row r="13805" customFormat="false" ht="12" hidden="false" customHeight="false" outlineLevel="0" collapsed="false">
      <c r="BS13805" s="96" t="n">
        <f aca="false">BR13805-2.5</f>
        <v>-2.5</v>
      </c>
    </row>
    <row r="13806" customFormat="false" ht="12" hidden="false" customHeight="false" outlineLevel="0" collapsed="false">
      <c r="BS13806" s="96" t="n">
        <f aca="false">BR13806-2.5</f>
        <v>-2.5</v>
      </c>
    </row>
    <row r="13807" customFormat="false" ht="12" hidden="false" customHeight="false" outlineLevel="0" collapsed="false">
      <c r="BS13807" s="96" t="n">
        <f aca="false">BR13807-2.5</f>
        <v>-2.5</v>
      </c>
    </row>
    <row r="13808" customFormat="false" ht="12" hidden="false" customHeight="false" outlineLevel="0" collapsed="false">
      <c r="BS13808" s="96" t="n">
        <f aca="false">BR13808-2.5</f>
        <v>-2.5</v>
      </c>
    </row>
    <row r="13809" customFormat="false" ht="12" hidden="false" customHeight="false" outlineLevel="0" collapsed="false">
      <c r="BS13809" s="96" t="n">
        <f aca="false">BR13809-2.5</f>
        <v>-2.5</v>
      </c>
    </row>
    <row r="13810" customFormat="false" ht="12" hidden="false" customHeight="false" outlineLevel="0" collapsed="false">
      <c r="BS13810" s="96" t="n">
        <f aca="false">BR13810-2.5</f>
        <v>-2.5</v>
      </c>
    </row>
    <row r="13811" customFormat="false" ht="12" hidden="false" customHeight="false" outlineLevel="0" collapsed="false">
      <c r="BS13811" s="96" t="n">
        <f aca="false">BR13811-2.5</f>
        <v>-2.5</v>
      </c>
    </row>
    <row r="13812" customFormat="false" ht="12" hidden="false" customHeight="false" outlineLevel="0" collapsed="false">
      <c r="BS13812" s="96" t="n">
        <f aca="false">BR13812-2.5</f>
        <v>-2.5</v>
      </c>
    </row>
    <row r="13813" customFormat="false" ht="12" hidden="false" customHeight="false" outlineLevel="0" collapsed="false">
      <c r="BS13813" s="96" t="n">
        <f aca="false">BR13813-2.5</f>
        <v>-2.5</v>
      </c>
    </row>
    <row r="13814" customFormat="false" ht="12" hidden="false" customHeight="false" outlineLevel="0" collapsed="false">
      <c r="BS13814" s="96" t="n">
        <f aca="false">BR13814-2.5</f>
        <v>-2.5</v>
      </c>
    </row>
    <row r="13815" customFormat="false" ht="12" hidden="false" customHeight="false" outlineLevel="0" collapsed="false">
      <c r="BS13815" s="96" t="n">
        <f aca="false">BR13815-2.5</f>
        <v>-2.5</v>
      </c>
    </row>
    <row r="13816" customFormat="false" ht="12" hidden="false" customHeight="false" outlineLevel="0" collapsed="false">
      <c r="BS13816" s="96" t="n">
        <f aca="false">BR13816-2.5</f>
        <v>-2.5</v>
      </c>
    </row>
    <row r="13817" customFormat="false" ht="12" hidden="false" customHeight="false" outlineLevel="0" collapsed="false">
      <c r="BS13817" s="96" t="n">
        <f aca="false">BR13817-2.5</f>
        <v>-2.5</v>
      </c>
    </row>
    <row r="13818" customFormat="false" ht="12" hidden="false" customHeight="false" outlineLevel="0" collapsed="false">
      <c r="BS13818" s="96" t="n">
        <f aca="false">BR13818-2.5</f>
        <v>-2.5</v>
      </c>
    </row>
    <row r="13819" customFormat="false" ht="12" hidden="false" customHeight="false" outlineLevel="0" collapsed="false">
      <c r="BS13819" s="96" t="n">
        <f aca="false">BR13819-2.5</f>
        <v>-2.5</v>
      </c>
    </row>
    <row r="13820" customFormat="false" ht="12" hidden="false" customHeight="false" outlineLevel="0" collapsed="false">
      <c r="BS13820" s="96" t="n">
        <f aca="false">BR13820-2.5</f>
        <v>-2.5</v>
      </c>
    </row>
    <row r="13821" customFormat="false" ht="12" hidden="false" customHeight="false" outlineLevel="0" collapsed="false">
      <c r="BS13821" s="96" t="n">
        <f aca="false">BR13821-2.5</f>
        <v>-2.5</v>
      </c>
    </row>
    <row r="13822" customFormat="false" ht="12" hidden="false" customHeight="false" outlineLevel="0" collapsed="false">
      <c r="BS13822" s="96" t="n">
        <f aca="false">BR13822-2.5</f>
        <v>-2.5</v>
      </c>
    </row>
    <row r="13823" customFormat="false" ht="12" hidden="false" customHeight="false" outlineLevel="0" collapsed="false">
      <c r="BS13823" s="96" t="n">
        <f aca="false">BR13823-2.5</f>
        <v>-2.5</v>
      </c>
    </row>
    <row r="13824" customFormat="false" ht="12" hidden="false" customHeight="false" outlineLevel="0" collapsed="false">
      <c r="BS13824" s="96" t="n">
        <f aca="false">BR13824-2.5</f>
        <v>-2.5</v>
      </c>
    </row>
    <row r="13825" customFormat="false" ht="12" hidden="false" customHeight="false" outlineLevel="0" collapsed="false">
      <c r="BS13825" s="96" t="n">
        <f aca="false">BR13825-2.5</f>
        <v>-2.5</v>
      </c>
    </row>
    <row r="13826" customFormat="false" ht="12" hidden="false" customHeight="false" outlineLevel="0" collapsed="false">
      <c r="BS13826" s="96" t="n">
        <f aca="false">BR13826-2.5</f>
        <v>-2.5</v>
      </c>
    </row>
    <row r="13827" customFormat="false" ht="12" hidden="false" customHeight="false" outlineLevel="0" collapsed="false">
      <c r="BS13827" s="96" t="n">
        <f aca="false">BR13827-2.5</f>
        <v>-2.5</v>
      </c>
    </row>
    <row r="13828" customFormat="false" ht="12" hidden="false" customHeight="false" outlineLevel="0" collapsed="false">
      <c r="BS13828" s="96" t="n">
        <f aca="false">BR13828-2.5</f>
        <v>-2.5</v>
      </c>
    </row>
    <row r="13829" customFormat="false" ht="12" hidden="false" customHeight="false" outlineLevel="0" collapsed="false">
      <c r="BS13829" s="96" t="n">
        <f aca="false">BR13829-2.5</f>
        <v>-2.5</v>
      </c>
    </row>
    <row r="13830" customFormat="false" ht="12" hidden="false" customHeight="false" outlineLevel="0" collapsed="false">
      <c r="BS13830" s="96" t="n">
        <f aca="false">BR13830-2.5</f>
        <v>-2.5</v>
      </c>
    </row>
    <row r="13831" customFormat="false" ht="12" hidden="false" customHeight="false" outlineLevel="0" collapsed="false">
      <c r="BS13831" s="96" t="n">
        <f aca="false">BR13831-2.5</f>
        <v>-2.5</v>
      </c>
    </row>
    <row r="13832" customFormat="false" ht="12" hidden="false" customHeight="false" outlineLevel="0" collapsed="false">
      <c r="BS13832" s="96" t="n">
        <f aca="false">BR13832-2.5</f>
        <v>-2.5</v>
      </c>
    </row>
    <row r="13833" customFormat="false" ht="12" hidden="false" customHeight="false" outlineLevel="0" collapsed="false">
      <c r="BS13833" s="96" t="n">
        <f aca="false">BR13833-2.5</f>
        <v>-2.5</v>
      </c>
    </row>
    <row r="13834" customFormat="false" ht="12" hidden="false" customHeight="false" outlineLevel="0" collapsed="false">
      <c r="BS13834" s="96" t="n">
        <f aca="false">BR13834-2.5</f>
        <v>-2.5</v>
      </c>
    </row>
    <row r="13835" customFormat="false" ht="12" hidden="false" customHeight="false" outlineLevel="0" collapsed="false">
      <c r="BS13835" s="96" t="n">
        <f aca="false">BR13835-2.5</f>
        <v>-2.5</v>
      </c>
    </row>
    <row r="13836" customFormat="false" ht="12" hidden="false" customHeight="false" outlineLevel="0" collapsed="false">
      <c r="BS13836" s="96" t="n">
        <f aca="false">BR13836-2.5</f>
        <v>-2.5</v>
      </c>
    </row>
    <row r="13837" customFormat="false" ht="12" hidden="false" customHeight="false" outlineLevel="0" collapsed="false">
      <c r="BS13837" s="96" t="n">
        <f aca="false">BR13837-2.5</f>
        <v>-2.5</v>
      </c>
    </row>
    <row r="13838" customFormat="false" ht="12" hidden="false" customHeight="false" outlineLevel="0" collapsed="false">
      <c r="BS13838" s="96" t="n">
        <f aca="false">BR13838-2.5</f>
        <v>-2.5</v>
      </c>
    </row>
    <row r="13839" customFormat="false" ht="12" hidden="false" customHeight="false" outlineLevel="0" collapsed="false">
      <c r="BS13839" s="96" t="n">
        <f aca="false">BR13839-2.5</f>
        <v>-2.5</v>
      </c>
    </row>
    <row r="13840" customFormat="false" ht="12" hidden="false" customHeight="false" outlineLevel="0" collapsed="false">
      <c r="BS13840" s="96" t="n">
        <f aca="false">BR13840-2.5</f>
        <v>-2.5</v>
      </c>
    </row>
    <row r="13841" customFormat="false" ht="12" hidden="false" customHeight="false" outlineLevel="0" collapsed="false">
      <c r="BS13841" s="96" t="n">
        <f aca="false">BR13841-2.5</f>
        <v>-2.5</v>
      </c>
    </row>
    <row r="13842" customFormat="false" ht="12" hidden="false" customHeight="false" outlineLevel="0" collapsed="false">
      <c r="BS13842" s="96" t="n">
        <f aca="false">BR13842-2.5</f>
        <v>-2.5</v>
      </c>
    </row>
    <row r="13843" customFormat="false" ht="12" hidden="false" customHeight="false" outlineLevel="0" collapsed="false">
      <c r="BS13843" s="96" t="n">
        <f aca="false">BR13843-2.5</f>
        <v>-2.5</v>
      </c>
    </row>
    <row r="13844" customFormat="false" ht="12" hidden="false" customHeight="false" outlineLevel="0" collapsed="false">
      <c r="BS13844" s="96" t="n">
        <f aca="false">BR13844-2.5</f>
        <v>-2.5</v>
      </c>
    </row>
    <row r="13845" customFormat="false" ht="12" hidden="false" customHeight="false" outlineLevel="0" collapsed="false">
      <c r="BS13845" s="96" t="n">
        <f aca="false">BR13845-2.5</f>
        <v>-2.5</v>
      </c>
    </row>
    <row r="13846" customFormat="false" ht="12" hidden="false" customHeight="false" outlineLevel="0" collapsed="false">
      <c r="BS13846" s="96" t="n">
        <f aca="false">BR13846-2.5</f>
        <v>-2.5</v>
      </c>
    </row>
    <row r="13847" customFormat="false" ht="12" hidden="false" customHeight="false" outlineLevel="0" collapsed="false">
      <c r="BS13847" s="96" t="n">
        <f aca="false">BR13847-2.5</f>
        <v>-2.5</v>
      </c>
    </row>
    <row r="13848" customFormat="false" ht="12" hidden="false" customHeight="false" outlineLevel="0" collapsed="false">
      <c r="BS13848" s="96" t="n">
        <f aca="false">BR13848-2.5</f>
        <v>-2.5</v>
      </c>
    </row>
    <row r="13849" customFormat="false" ht="12" hidden="false" customHeight="false" outlineLevel="0" collapsed="false">
      <c r="BS13849" s="96" t="n">
        <f aca="false">BR13849-2.5</f>
        <v>-2.5</v>
      </c>
    </row>
    <row r="13850" customFormat="false" ht="12" hidden="false" customHeight="false" outlineLevel="0" collapsed="false">
      <c r="BS13850" s="96" t="n">
        <f aca="false">BR13850-2.5</f>
        <v>-2.5</v>
      </c>
    </row>
    <row r="13851" customFormat="false" ht="12" hidden="false" customHeight="false" outlineLevel="0" collapsed="false">
      <c r="BS13851" s="96" t="n">
        <f aca="false">BR13851-2.5</f>
        <v>-2.5</v>
      </c>
    </row>
    <row r="13852" customFormat="false" ht="12" hidden="false" customHeight="false" outlineLevel="0" collapsed="false">
      <c r="BS13852" s="96" t="n">
        <f aca="false">BR13852-2.5</f>
        <v>-2.5</v>
      </c>
    </row>
    <row r="13853" customFormat="false" ht="12" hidden="false" customHeight="false" outlineLevel="0" collapsed="false">
      <c r="BS13853" s="96" t="n">
        <f aca="false">BR13853-2.5</f>
        <v>-2.5</v>
      </c>
    </row>
    <row r="13854" customFormat="false" ht="12" hidden="false" customHeight="false" outlineLevel="0" collapsed="false">
      <c r="BS13854" s="96" t="n">
        <f aca="false">BR13854-2.5</f>
        <v>-2.5</v>
      </c>
    </row>
    <row r="13855" customFormat="false" ht="12" hidden="false" customHeight="false" outlineLevel="0" collapsed="false">
      <c r="BS13855" s="96" t="n">
        <f aca="false">BR13855-2.5</f>
        <v>-2.5</v>
      </c>
    </row>
    <row r="13856" customFormat="false" ht="12" hidden="false" customHeight="false" outlineLevel="0" collapsed="false">
      <c r="BS13856" s="96" t="n">
        <f aca="false">BR13856-2.5</f>
        <v>-2.5</v>
      </c>
    </row>
    <row r="13857" customFormat="false" ht="12" hidden="false" customHeight="false" outlineLevel="0" collapsed="false">
      <c r="BS13857" s="96" t="n">
        <f aca="false">BR13857-2.5</f>
        <v>-2.5</v>
      </c>
    </row>
    <row r="13858" customFormat="false" ht="12" hidden="false" customHeight="false" outlineLevel="0" collapsed="false">
      <c r="BS13858" s="96" t="n">
        <f aca="false">BR13858-2.5</f>
        <v>-2.5</v>
      </c>
    </row>
    <row r="13859" customFormat="false" ht="12" hidden="false" customHeight="false" outlineLevel="0" collapsed="false">
      <c r="BS13859" s="96" t="n">
        <f aca="false">BR13859-2.5</f>
        <v>-2.5</v>
      </c>
    </row>
    <row r="13860" customFormat="false" ht="12" hidden="false" customHeight="false" outlineLevel="0" collapsed="false">
      <c r="BS13860" s="96" t="n">
        <f aca="false">BR13860-2.5</f>
        <v>-2.5</v>
      </c>
    </row>
    <row r="13861" customFormat="false" ht="12" hidden="false" customHeight="false" outlineLevel="0" collapsed="false">
      <c r="BS13861" s="96" t="n">
        <f aca="false">BR13861-2.5</f>
        <v>-2.5</v>
      </c>
    </row>
    <row r="13862" customFormat="false" ht="12" hidden="false" customHeight="false" outlineLevel="0" collapsed="false">
      <c r="BS13862" s="96" t="n">
        <f aca="false">BR13862-2.5</f>
        <v>-2.5</v>
      </c>
    </row>
    <row r="13863" customFormat="false" ht="12" hidden="false" customHeight="false" outlineLevel="0" collapsed="false">
      <c r="BS13863" s="96" t="n">
        <f aca="false">BR13863-2.5</f>
        <v>-2.5</v>
      </c>
    </row>
    <row r="13864" customFormat="false" ht="12" hidden="false" customHeight="false" outlineLevel="0" collapsed="false">
      <c r="BS13864" s="96" t="n">
        <f aca="false">BR13864-2.5</f>
        <v>-2.5</v>
      </c>
    </row>
    <row r="13865" customFormat="false" ht="12" hidden="false" customHeight="false" outlineLevel="0" collapsed="false">
      <c r="BS13865" s="96" t="n">
        <f aca="false">BR13865-2.5</f>
        <v>-2.5</v>
      </c>
    </row>
    <row r="13866" customFormat="false" ht="12" hidden="false" customHeight="false" outlineLevel="0" collapsed="false">
      <c r="BS13866" s="96" t="n">
        <f aca="false">BR13866-2.5</f>
        <v>-2.5</v>
      </c>
    </row>
    <row r="13867" customFormat="false" ht="12" hidden="false" customHeight="false" outlineLevel="0" collapsed="false">
      <c r="BS13867" s="96" t="n">
        <f aca="false">BR13867-2.5</f>
        <v>-2.5</v>
      </c>
    </row>
    <row r="13868" customFormat="false" ht="12" hidden="false" customHeight="false" outlineLevel="0" collapsed="false">
      <c r="BS13868" s="96" t="n">
        <f aca="false">BR13868-2.5</f>
        <v>-2.5</v>
      </c>
    </row>
    <row r="13869" customFormat="false" ht="12" hidden="false" customHeight="false" outlineLevel="0" collapsed="false">
      <c r="BS13869" s="96" t="n">
        <f aca="false">BR13869-2.5</f>
        <v>-2.5</v>
      </c>
    </row>
    <row r="13870" customFormat="false" ht="12" hidden="false" customHeight="false" outlineLevel="0" collapsed="false">
      <c r="BS13870" s="96" t="n">
        <f aca="false">BR13870-2.5</f>
        <v>-2.5</v>
      </c>
    </row>
    <row r="13871" customFormat="false" ht="12" hidden="false" customHeight="false" outlineLevel="0" collapsed="false">
      <c r="BS13871" s="96" t="n">
        <f aca="false">BR13871-2.5</f>
        <v>-2.5</v>
      </c>
    </row>
    <row r="13872" customFormat="false" ht="12" hidden="false" customHeight="false" outlineLevel="0" collapsed="false">
      <c r="BS13872" s="96" t="n">
        <f aca="false">BR13872-2.5</f>
        <v>-2.5</v>
      </c>
    </row>
    <row r="13873" customFormat="false" ht="12" hidden="false" customHeight="false" outlineLevel="0" collapsed="false">
      <c r="BS13873" s="96" t="n">
        <f aca="false">BR13873-2.5</f>
        <v>-2.5</v>
      </c>
    </row>
    <row r="13874" customFormat="false" ht="12" hidden="false" customHeight="false" outlineLevel="0" collapsed="false">
      <c r="BS13874" s="96" t="n">
        <f aca="false">BR13874-2.5</f>
        <v>-2.5</v>
      </c>
    </row>
    <row r="13875" customFormat="false" ht="12" hidden="false" customHeight="false" outlineLevel="0" collapsed="false">
      <c r="BS13875" s="96" t="n">
        <f aca="false">BR13875-2.5</f>
        <v>-2.5</v>
      </c>
    </row>
    <row r="13876" customFormat="false" ht="12" hidden="false" customHeight="false" outlineLevel="0" collapsed="false">
      <c r="BS13876" s="96" t="n">
        <f aca="false">BR13876-2.5</f>
        <v>-2.5</v>
      </c>
    </row>
    <row r="13877" customFormat="false" ht="12" hidden="false" customHeight="false" outlineLevel="0" collapsed="false">
      <c r="BS13877" s="96" t="n">
        <f aca="false">BR13877-2.5</f>
        <v>-2.5</v>
      </c>
    </row>
    <row r="13878" customFormat="false" ht="12" hidden="false" customHeight="false" outlineLevel="0" collapsed="false">
      <c r="BS13878" s="96" t="n">
        <f aca="false">BR13878-2.5</f>
        <v>-2.5</v>
      </c>
    </row>
    <row r="13879" customFormat="false" ht="12" hidden="false" customHeight="false" outlineLevel="0" collapsed="false">
      <c r="BS13879" s="96" t="n">
        <f aca="false">BR13879-2.5</f>
        <v>-2.5</v>
      </c>
    </row>
    <row r="13880" customFormat="false" ht="12" hidden="false" customHeight="false" outlineLevel="0" collapsed="false">
      <c r="BS13880" s="96" t="n">
        <f aca="false">BR13880-2.5</f>
        <v>-2.5</v>
      </c>
    </row>
    <row r="13881" customFormat="false" ht="12" hidden="false" customHeight="false" outlineLevel="0" collapsed="false">
      <c r="BS13881" s="96" t="n">
        <f aca="false">BR13881-2.5</f>
        <v>-2.5</v>
      </c>
    </row>
    <row r="13882" customFormat="false" ht="12" hidden="false" customHeight="false" outlineLevel="0" collapsed="false">
      <c r="BS13882" s="96" t="n">
        <f aca="false">BR13882-2.5</f>
        <v>-2.5</v>
      </c>
    </row>
    <row r="13883" customFormat="false" ht="12" hidden="false" customHeight="false" outlineLevel="0" collapsed="false">
      <c r="BS13883" s="96" t="n">
        <f aca="false">BR13883-2.5</f>
        <v>-2.5</v>
      </c>
    </row>
    <row r="13884" customFormat="false" ht="12" hidden="false" customHeight="false" outlineLevel="0" collapsed="false">
      <c r="BS13884" s="96" t="n">
        <f aca="false">BR13884-2.5</f>
        <v>-2.5</v>
      </c>
    </row>
    <row r="13885" customFormat="false" ht="12" hidden="false" customHeight="false" outlineLevel="0" collapsed="false">
      <c r="BS13885" s="96" t="n">
        <f aca="false">BR13885-2.5</f>
        <v>-2.5</v>
      </c>
    </row>
    <row r="13886" customFormat="false" ht="12" hidden="false" customHeight="false" outlineLevel="0" collapsed="false">
      <c r="BS13886" s="96" t="n">
        <f aca="false">BR13886-2.5</f>
        <v>-2.5</v>
      </c>
    </row>
    <row r="13887" customFormat="false" ht="12" hidden="false" customHeight="false" outlineLevel="0" collapsed="false">
      <c r="BS13887" s="96" t="n">
        <f aca="false">BR13887-2.5</f>
        <v>-2.5</v>
      </c>
    </row>
    <row r="13888" customFormat="false" ht="12" hidden="false" customHeight="false" outlineLevel="0" collapsed="false">
      <c r="BS13888" s="96" t="n">
        <f aca="false">BR13888-2.5</f>
        <v>-2.5</v>
      </c>
    </row>
    <row r="13889" customFormat="false" ht="12" hidden="false" customHeight="false" outlineLevel="0" collapsed="false">
      <c r="BS13889" s="96" t="n">
        <f aca="false">BR13889-2.5</f>
        <v>-2.5</v>
      </c>
    </row>
    <row r="13890" customFormat="false" ht="12" hidden="false" customHeight="false" outlineLevel="0" collapsed="false">
      <c r="BS13890" s="96" t="n">
        <f aca="false">BR13890-2.5</f>
        <v>-2.5</v>
      </c>
    </row>
    <row r="13891" customFormat="false" ht="12" hidden="false" customHeight="false" outlineLevel="0" collapsed="false">
      <c r="BS13891" s="96" t="n">
        <f aca="false">BR13891-2.5</f>
        <v>-2.5</v>
      </c>
    </row>
    <row r="13892" customFormat="false" ht="12" hidden="false" customHeight="false" outlineLevel="0" collapsed="false">
      <c r="BS13892" s="96" t="n">
        <f aca="false">BR13892-2.5</f>
        <v>-2.5</v>
      </c>
    </row>
    <row r="13893" customFormat="false" ht="12" hidden="false" customHeight="false" outlineLevel="0" collapsed="false">
      <c r="BS13893" s="96" t="n">
        <f aca="false">BR13893-2.5</f>
        <v>-2.5</v>
      </c>
    </row>
    <row r="13894" customFormat="false" ht="12" hidden="false" customHeight="false" outlineLevel="0" collapsed="false">
      <c r="BS13894" s="96" t="n">
        <f aca="false">BR13894-2.5</f>
        <v>-2.5</v>
      </c>
    </row>
    <row r="13895" customFormat="false" ht="12" hidden="false" customHeight="false" outlineLevel="0" collapsed="false">
      <c r="BS13895" s="96" t="n">
        <f aca="false">BR13895-2.5</f>
        <v>-2.5</v>
      </c>
    </row>
    <row r="13896" customFormat="false" ht="12" hidden="false" customHeight="false" outlineLevel="0" collapsed="false">
      <c r="BS13896" s="96" t="n">
        <f aca="false">BR13896-2.5</f>
        <v>-2.5</v>
      </c>
    </row>
    <row r="13897" customFormat="false" ht="12" hidden="false" customHeight="false" outlineLevel="0" collapsed="false">
      <c r="BS13897" s="96" t="n">
        <f aca="false">BR13897-2.5</f>
        <v>-2.5</v>
      </c>
    </row>
    <row r="13898" customFormat="false" ht="12" hidden="false" customHeight="false" outlineLevel="0" collapsed="false">
      <c r="BS13898" s="96" t="n">
        <f aca="false">BR13898-2.5</f>
        <v>-2.5</v>
      </c>
    </row>
    <row r="13899" customFormat="false" ht="12" hidden="false" customHeight="false" outlineLevel="0" collapsed="false">
      <c r="BS13899" s="96" t="n">
        <f aca="false">BR13899-2.5</f>
        <v>-2.5</v>
      </c>
    </row>
    <row r="13900" customFormat="false" ht="12" hidden="false" customHeight="false" outlineLevel="0" collapsed="false">
      <c r="BS13900" s="96" t="n">
        <f aca="false">BR13900-2.5</f>
        <v>-2.5</v>
      </c>
    </row>
    <row r="13901" customFormat="false" ht="12" hidden="false" customHeight="false" outlineLevel="0" collapsed="false">
      <c r="BS13901" s="96" t="n">
        <f aca="false">BR13901-2.5</f>
        <v>-2.5</v>
      </c>
    </row>
    <row r="13902" customFormat="false" ht="12" hidden="false" customHeight="false" outlineLevel="0" collapsed="false">
      <c r="BS13902" s="96" t="n">
        <f aca="false">BR13902-2.5</f>
        <v>-2.5</v>
      </c>
    </row>
    <row r="13903" customFormat="false" ht="12" hidden="false" customHeight="false" outlineLevel="0" collapsed="false">
      <c r="BS13903" s="96" t="n">
        <f aca="false">BR13903-2.5</f>
        <v>-2.5</v>
      </c>
    </row>
    <row r="13904" customFormat="false" ht="12" hidden="false" customHeight="false" outlineLevel="0" collapsed="false">
      <c r="BS13904" s="96" t="n">
        <f aca="false">BR13904-2.5</f>
        <v>-2.5</v>
      </c>
    </row>
    <row r="13905" customFormat="false" ht="12" hidden="false" customHeight="false" outlineLevel="0" collapsed="false">
      <c r="BS13905" s="96" t="n">
        <f aca="false">BR13905-2.5</f>
        <v>-2.5</v>
      </c>
    </row>
    <row r="13906" customFormat="false" ht="12" hidden="false" customHeight="false" outlineLevel="0" collapsed="false">
      <c r="BS13906" s="96" t="n">
        <f aca="false">BR13906-2.5</f>
        <v>-2.5</v>
      </c>
    </row>
    <row r="13907" customFormat="false" ht="12" hidden="false" customHeight="false" outlineLevel="0" collapsed="false">
      <c r="BS13907" s="96" t="n">
        <f aca="false">BR13907-2.5</f>
        <v>-2.5</v>
      </c>
    </row>
    <row r="13908" customFormat="false" ht="12" hidden="false" customHeight="false" outlineLevel="0" collapsed="false">
      <c r="BS13908" s="96" t="n">
        <f aca="false">BR13908-2.5</f>
        <v>-2.5</v>
      </c>
    </row>
    <row r="13909" customFormat="false" ht="12" hidden="false" customHeight="false" outlineLevel="0" collapsed="false">
      <c r="BS13909" s="96" t="n">
        <f aca="false">BR13909-2.5</f>
        <v>-2.5</v>
      </c>
    </row>
    <row r="13910" customFormat="false" ht="12" hidden="false" customHeight="false" outlineLevel="0" collapsed="false">
      <c r="BS13910" s="96" t="n">
        <f aca="false">BR13910-2.5</f>
        <v>-2.5</v>
      </c>
    </row>
    <row r="13911" customFormat="false" ht="12" hidden="false" customHeight="false" outlineLevel="0" collapsed="false">
      <c r="BS13911" s="96" t="n">
        <f aca="false">BR13911-2.5</f>
        <v>-2.5</v>
      </c>
    </row>
    <row r="13912" customFormat="false" ht="12" hidden="false" customHeight="false" outlineLevel="0" collapsed="false">
      <c r="BS13912" s="96" t="n">
        <f aca="false">BR13912-2.5</f>
        <v>-2.5</v>
      </c>
    </row>
    <row r="13913" customFormat="false" ht="12" hidden="false" customHeight="false" outlineLevel="0" collapsed="false">
      <c r="BS13913" s="96" t="n">
        <f aca="false">BR13913-2.5</f>
        <v>-2.5</v>
      </c>
    </row>
    <row r="13914" customFormat="false" ht="12" hidden="false" customHeight="false" outlineLevel="0" collapsed="false">
      <c r="BS13914" s="96" t="n">
        <f aca="false">BR13914-2.5</f>
        <v>-2.5</v>
      </c>
    </row>
    <row r="13915" customFormat="false" ht="12" hidden="false" customHeight="false" outlineLevel="0" collapsed="false">
      <c r="BS13915" s="96" t="n">
        <f aca="false">BR13915-2.5</f>
        <v>-2.5</v>
      </c>
    </row>
    <row r="13916" customFormat="false" ht="12" hidden="false" customHeight="false" outlineLevel="0" collapsed="false">
      <c r="BS13916" s="96" t="n">
        <f aca="false">BR13916-2.5</f>
        <v>-2.5</v>
      </c>
    </row>
    <row r="13917" customFormat="false" ht="12" hidden="false" customHeight="false" outlineLevel="0" collapsed="false">
      <c r="BS13917" s="96" t="n">
        <f aca="false">BR13917-2.5</f>
        <v>-2.5</v>
      </c>
    </row>
    <row r="13918" customFormat="false" ht="12" hidden="false" customHeight="false" outlineLevel="0" collapsed="false">
      <c r="BS13918" s="96" t="n">
        <f aca="false">BR13918-2.5</f>
        <v>-2.5</v>
      </c>
    </row>
    <row r="13919" customFormat="false" ht="12" hidden="false" customHeight="false" outlineLevel="0" collapsed="false">
      <c r="BS13919" s="96" t="n">
        <f aca="false">BR13919-2.5</f>
        <v>-2.5</v>
      </c>
    </row>
    <row r="13920" customFormat="false" ht="12" hidden="false" customHeight="false" outlineLevel="0" collapsed="false">
      <c r="BS13920" s="96" t="n">
        <f aca="false">BR13920-2.5</f>
        <v>-2.5</v>
      </c>
    </row>
    <row r="13921" customFormat="false" ht="12" hidden="false" customHeight="false" outlineLevel="0" collapsed="false">
      <c r="BS13921" s="96" t="n">
        <f aca="false">BR13921-2.5</f>
        <v>-2.5</v>
      </c>
    </row>
    <row r="13922" customFormat="false" ht="12" hidden="false" customHeight="false" outlineLevel="0" collapsed="false">
      <c r="BS13922" s="96" t="n">
        <f aca="false">BR13922-2.5</f>
        <v>-2.5</v>
      </c>
    </row>
    <row r="13923" customFormat="false" ht="12" hidden="false" customHeight="false" outlineLevel="0" collapsed="false">
      <c r="BS13923" s="96" t="n">
        <f aca="false">BR13923-2.5</f>
        <v>-2.5</v>
      </c>
    </row>
    <row r="13924" customFormat="false" ht="12" hidden="false" customHeight="false" outlineLevel="0" collapsed="false">
      <c r="BS13924" s="96" t="n">
        <f aca="false">BR13924-2.5</f>
        <v>-2.5</v>
      </c>
    </row>
    <row r="13925" customFormat="false" ht="12" hidden="false" customHeight="false" outlineLevel="0" collapsed="false">
      <c r="BS13925" s="96" t="n">
        <f aca="false">BR13925-2.5</f>
        <v>-2.5</v>
      </c>
    </row>
    <row r="13926" customFormat="false" ht="12" hidden="false" customHeight="false" outlineLevel="0" collapsed="false">
      <c r="BS13926" s="96" t="n">
        <f aca="false">BR13926-2.5</f>
        <v>-2.5</v>
      </c>
    </row>
    <row r="13927" customFormat="false" ht="12" hidden="false" customHeight="false" outlineLevel="0" collapsed="false">
      <c r="BS13927" s="96" t="n">
        <f aca="false">BR13927-2.5</f>
        <v>-2.5</v>
      </c>
    </row>
    <row r="13928" customFormat="false" ht="12" hidden="false" customHeight="false" outlineLevel="0" collapsed="false">
      <c r="BS13928" s="96" t="n">
        <f aca="false">BR13928-2.5</f>
        <v>-2.5</v>
      </c>
    </row>
    <row r="13929" customFormat="false" ht="12" hidden="false" customHeight="false" outlineLevel="0" collapsed="false">
      <c r="BS13929" s="96" t="n">
        <f aca="false">BR13929-2.5</f>
        <v>-2.5</v>
      </c>
    </row>
    <row r="13930" customFormat="false" ht="12" hidden="false" customHeight="false" outlineLevel="0" collapsed="false">
      <c r="BS13930" s="96" t="n">
        <f aca="false">BR13930-2.5</f>
        <v>-2.5</v>
      </c>
    </row>
    <row r="13931" customFormat="false" ht="12" hidden="false" customHeight="false" outlineLevel="0" collapsed="false">
      <c r="BS13931" s="96" t="n">
        <f aca="false">BR13931-2.5</f>
        <v>-2.5</v>
      </c>
    </row>
    <row r="13932" customFormat="false" ht="12" hidden="false" customHeight="false" outlineLevel="0" collapsed="false">
      <c r="BS13932" s="96" t="n">
        <f aca="false">BR13932-2.5</f>
        <v>-2.5</v>
      </c>
    </row>
    <row r="13933" customFormat="false" ht="12" hidden="false" customHeight="false" outlineLevel="0" collapsed="false">
      <c r="BS13933" s="96" t="n">
        <f aca="false">BR13933-2.5</f>
        <v>-2.5</v>
      </c>
    </row>
    <row r="13934" customFormat="false" ht="12" hidden="false" customHeight="false" outlineLevel="0" collapsed="false">
      <c r="BS13934" s="96" t="n">
        <f aca="false">BR13934-2.5</f>
        <v>-2.5</v>
      </c>
    </row>
    <row r="13935" customFormat="false" ht="12" hidden="false" customHeight="false" outlineLevel="0" collapsed="false">
      <c r="BS13935" s="96" t="n">
        <f aca="false">BR13935-2.5</f>
        <v>-2.5</v>
      </c>
    </row>
    <row r="13936" customFormat="false" ht="12" hidden="false" customHeight="false" outlineLevel="0" collapsed="false">
      <c r="BS13936" s="96" t="n">
        <f aca="false">BR13936-2.5</f>
        <v>-2.5</v>
      </c>
    </row>
    <row r="13937" customFormat="false" ht="12" hidden="false" customHeight="false" outlineLevel="0" collapsed="false">
      <c r="BS13937" s="96" t="n">
        <f aca="false">BR13937-2.5</f>
        <v>-2.5</v>
      </c>
    </row>
    <row r="13938" customFormat="false" ht="12" hidden="false" customHeight="false" outlineLevel="0" collapsed="false">
      <c r="BS13938" s="96" t="n">
        <f aca="false">BR13938-2.5</f>
        <v>-2.5</v>
      </c>
    </row>
    <row r="13939" customFormat="false" ht="12" hidden="false" customHeight="false" outlineLevel="0" collapsed="false">
      <c r="BS13939" s="96" t="n">
        <f aca="false">BR13939-2.5</f>
        <v>-2.5</v>
      </c>
    </row>
    <row r="13940" customFormat="false" ht="12" hidden="false" customHeight="false" outlineLevel="0" collapsed="false">
      <c r="BS13940" s="96" t="n">
        <f aca="false">BR13940-2.5</f>
        <v>-2.5</v>
      </c>
    </row>
    <row r="13941" customFormat="false" ht="12" hidden="false" customHeight="false" outlineLevel="0" collapsed="false">
      <c r="BS13941" s="96" t="n">
        <f aca="false">BR13941-2.5</f>
        <v>-2.5</v>
      </c>
    </row>
    <row r="13942" customFormat="false" ht="12" hidden="false" customHeight="false" outlineLevel="0" collapsed="false">
      <c r="BS13942" s="96" t="n">
        <f aca="false">BR13942-2.5</f>
        <v>-2.5</v>
      </c>
    </row>
    <row r="13943" customFormat="false" ht="12" hidden="false" customHeight="false" outlineLevel="0" collapsed="false">
      <c r="BS13943" s="96" t="n">
        <f aca="false">BR13943-2.5</f>
        <v>-2.5</v>
      </c>
    </row>
    <row r="13944" customFormat="false" ht="12" hidden="false" customHeight="false" outlineLevel="0" collapsed="false">
      <c r="BS13944" s="96" t="n">
        <f aca="false">BR13944-2.5</f>
        <v>-2.5</v>
      </c>
    </row>
    <row r="13945" customFormat="false" ht="12" hidden="false" customHeight="false" outlineLevel="0" collapsed="false">
      <c r="BS13945" s="96" t="n">
        <f aca="false">BR13945-2.5</f>
        <v>-2.5</v>
      </c>
    </row>
    <row r="13946" customFormat="false" ht="12" hidden="false" customHeight="false" outlineLevel="0" collapsed="false">
      <c r="BS13946" s="96" t="n">
        <f aca="false">BR13946-2.5</f>
        <v>-2.5</v>
      </c>
    </row>
    <row r="13947" customFormat="false" ht="12" hidden="false" customHeight="false" outlineLevel="0" collapsed="false">
      <c r="BS13947" s="96" t="n">
        <f aca="false">BR13947-2.5</f>
        <v>-2.5</v>
      </c>
    </row>
    <row r="13948" customFormat="false" ht="12" hidden="false" customHeight="false" outlineLevel="0" collapsed="false">
      <c r="BS13948" s="96" t="n">
        <f aca="false">BR13948-2.5</f>
        <v>-2.5</v>
      </c>
    </row>
    <row r="13949" customFormat="false" ht="12" hidden="false" customHeight="false" outlineLevel="0" collapsed="false">
      <c r="BS13949" s="96" t="n">
        <f aca="false">BR13949-2.5</f>
        <v>-2.5</v>
      </c>
    </row>
    <row r="13950" customFormat="false" ht="12" hidden="false" customHeight="false" outlineLevel="0" collapsed="false">
      <c r="BS13950" s="96" t="n">
        <f aca="false">BR13950-2.5</f>
        <v>-2.5</v>
      </c>
    </row>
    <row r="13951" customFormat="false" ht="12" hidden="false" customHeight="false" outlineLevel="0" collapsed="false">
      <c r="BS13951" s="96" t="n">
        <f aca="false">BR13951-2.5</f>
        <v>-2.5</v>
      </c>
    </row>
    <row r="13952" customFormat="false" ht="12" hidden="false" customHeight="false" outlineLevel="0" collapsed="false">
      <c r="BS13952" s="96" t="n">
        <f aca="false">BR13952-2.5</f>
        <v>-2.5</v>
      </c>
    </row>
    <row r="13953" customFormat="false" ht="12" hidden="false" customHeight="false" outlineLevel="0" collapsed="false">
      <c r="BS13953" s="96" t="n">
        <f aca="false">BR13953-2.5</f>
        <v>-2.5</v>
      </c>
    </row>
    <row r="13954" customFormat="false" ht="12" hidden="false" customHeight="false" outlineLevel="0" collapsed="false">
      <c r="BS13954" s="96" t="n">
        <f aca="false">BR13954-2.5</f>
        <v>-2.5</v>
      </c>
    </row>
    <row r="13955" customFormat="false" ht="12" hidden="false" customHeight="false" outlineLevel="0" collapsed="false">
      <c r="BS13955" s="96" t="n">
        <f aca="false">BR13955-2.5</f>
        <v>-2.5</v>
      </c>
    </row>
    <row r="13956" customFormat="false" ht="12" hidden="false" customHeight="false" outlineLevel="0" collapsed="false">
      <c r="BS13956" s="96" t="n">
        <f aca="false">BR13956-2.5</f>
        <v>-2.5</v>
      </c>
    </row>
    <row r="13957" customFormat="false" ht="12" hidden="false" customHeight="false" outlineLevel="0" collapsed="false">
      <c r="BS13957" s="96" t="n">
        <f aca="false">BR13957-2.5</f>
        <v>-2.5</v>
      </c>
    </row>
    <row r="13958" customFormat="false" ht="12" hidden="false" customHeight="false" outlineLevel="0" collapsed="false">
      <c r="BS13958" s="96" t="n">
        <f aca="false">BR13958-2.5</f>
        <v>-2.5</v>
      </c>
    </row>
    <row r="13959" customFormat="false" ht="12" hidden="false" customHeight="false" outlineLevel="0" collapsed="false">
      <c r="BS13959" s="96" t="n">
        <f aca="false">BR13959-2.5</f>
        <v>-2.5</v>
      </c>
    </row>
    <row r="13960" customFormat="false" ht="12" hidden="false" customHeight="false" outlineLevel="0" collapsed="false">
      <c r="BS13960" s="96" t="n">
        <f aca="false">BR13960-2.5</f>
        <v>-2.5</v>
      </c>
    </row>
    <row r="13961" customFormat="false" ht="12" hidden="false" customHeight="false" outlineLevel="0" collapsed="false">
      <c r="BS13961" s="96" t="n">
        <f aca="false">BR13961-2.5</f>
        <v>-2.5</v>
      </c>
    </row>
    <row r="13962" customFormat="false" ht="12" hidden="false" customHeight="false" outlineLevel="0" collapsed="false">
      <c r="BS13962" s="96" t="n">
        <f aca="false">BR13962-2.5</f>
        <v>-2.5</v>
      </c>
    </row>
    <row r="13963" customFormat="false" ht="12" hidden="false" customHeight="false" outlineLevel="0" collapsed="false">
      <c r="BS13963" s="96" t="n">
        <f aca="false">BR13963-2.5</f>
        <v>-2.5</v>
      </c>
    </row>
    <row r="13964" customFormat="false" ht="12" hidden="false" customHeight="false" outlineLevel="0" collapsed="false">
      <c r="BS13964" s="96" t="n">
        <f aca="false">BR13964-2.5</f>
        <v>-2.5</v>
      </c>
    </row>
    <row r="13965" customFormat="false" ht="12" hidden="false" customHeight="false" outlineLevel="0" collapsed="false">
      <c r="BS13965" s="96" t="n">
        <f aca="false">BR13965-2.5</f>
        <v>-2.5</v>
      </c>
    </row>
    <row r="13966" customFormat="false" ht="12" hidden="false" customHeight="false" outlineLevel="0" collapsed="false">
      <c r="BS13966" s="96" t="n">
        <f aca="false">BR13966-2.5</f>
        <v>-2.5</v>
      </c>
    </row>
    <row r="13967" customFormat="false" ht="12" hidden="false" customHeight="false" outlineLevel="0" collapsed="false">
      <c r="BS13967" s="96" t="n">
        <f aca="false">BR13967-2.5</f>
        <v>-2.5</v>
      </c>
    </row>
    <row r="13968" customFormat="false" ht="12" hidden="false" customHeight="false" outlineLevel="0" collapsed="false">
      <c r="BS13968" s="96" t="n">
        <f aca="false">BR13968-2.5</f>
        <v>-2.5</v>
      </c>
    </row>
    <row r="13969" customFormat="false" ht="12" hidden="false" customHeight="false" outlineLevel="0" collapsed="false">
      <c r="BS13969" s="96" t="n">
        <f aca="false">BR13969-2.5</f>
        <v>-2.5</v>
      </c>
    </row>
    <row r="13970" customFormat="false" ht="12" hidden="false" customHeight="false" outlineLevel="0" collapsed="false">
      <c r="BS13970" s="96" t="n">
        <f aca="false">BR13970-2.5</f>
        <v>-2.5</v>
      </c>
    </row>
    <row r="13971" customFormat="false" ht="12" hidden="false" customHeight="false" outlineLevel="0" collapsed="false">
      <c r="BS13971" s="96" t="n">
        <f aca="false">BR13971-2.5</f>
        <v>-2.5</v>
      </c>
    </row>
    <row r="13972" customFormat="false" ht="12" hidden="false" customHeight="false" outlineLevel="0" collapsed="false">
      <c r="BS13972" s="96" t="n">
        <f aca="false">BR13972-2.5</f>
        <v>-2.5</v>
      </c>
    </row>
    <row r="13973" customFormat="false" ht="12" hidden="false" customHeight="false" outlineLevel="0" collapsed="false">
      <c r="BS13973" s="96" t="n">
        <f aca="false">BR13973-2.5</f>
        <v>-2.5</v>
      </c>
    </row>
    <row r="13974" customFormat="false" ht="12" hidden="false" customHeight="false" outlineLevel="0" collapsed="false">
      <c r="BS13974" s="96" t="n">
        <f aca="false">BR13974-2.5</f>
        <v>-2.5</v>
      </c>
    </row>
    <row r="13975" customFormat="false" ht="12" hidden="false" customHeight="false" outlineLevel="0" collapsed="false">
      <c r="BS13975" s="96" t="n">
        <f aca="false">BR13975-2.5</f>
        <v>-2.5</v>
      </c>
    </row>
    <row r="13976" customFormat="false" ht="12" hidden="false" customHeight="false" outlineLevel="0" collapsed="false">
      <c r="BS13976" s="96" t="n">
        <f aca="false">BR13976-2.5</f>
        <v>-2.5</v>
      </c>
    </row>
    <row r="13977" customFormat="false" ht="12" hidden="false" customHeight="false" outlineLevel="0" collapsed="false">
      <c r="BS13977" s="96" t="n">
        <f aca="false">BR13977-2.5</f>
        <v>-2.5</v>
      </c>
    </row>
    <row r="13978" customFormat="false" ht="12" hidden="false" customHeight="false" outlineLevel="0" collapsed="false">
      <c r="BS13978" s="96" t="n">
        <f aca="false">BR13978-2.5</f>
        <v>-2.5</v>
      </c>
    </row>
    <row r="13979" customFormat="false" ht="12" hidden="false" customHeight="false" outlineLevel="0" collapsed="false">
      <c r="BS13979" s="96" t="n">
        <f aca="false">BR13979-2.5</f>
        <v>-2.5</v>
      </c>
    </row>
    <row r="13980" customFormat="false" ht="12" hidden="false" customHeight="false" outlineLevel="0" collapsed="false">
      <c r="BS13980" s="96" t="n">
        <f aca="false">BR13980-2.5</f>
        <v>-2.5</v>
      </c>
    </row>
    <row r="13981" customFormat="false" ht="12" hidden="false" customHeight="false" outlineLevel="0" collapsed="false">
      <c r="BS13981" s="96" t="n">
        <f aca="false">BR13981-2.5</f>
        <v>-2.5</v>
      </c>
    </row>
    <row r="13982" customFormat="false" ht="12" hidden="false" customHeight="false" outlineLevel="0" collapsed="false">
      <c r="BS13982" s="96" t="n">
        <f aca="false">BR13982-2.5</f>
        <v>-2.5</v>
      </c>
    </row>
    <row r="13983" customFormat="false" ht="12" hidden="false" customHeight="false" outlineLevel="0" collapsed="false">
      <c r="BS13983" s="96" t="n">
        <f aca="false">BR13983-2.5</f>
        <v>-2.5</v>
      </c>
    </row>
    <row r="13984" customFormat="false" ht="12" hidden="false" customHeight="false" outlineLevel="0" collapsed="false">
      <c r="BS13984" s="96" t="n">
        <f aca="false">BR13984-2.5</f>
        <v>-2.5</v>
      </c>
    </row>
    <row r="13985" customFormat="false" ht="12" hidden="false" customHeight="false" outlineLevel="0" collapsed="false">
      <c r="BS13985" s="96" t="n">
        <f aca="false">BR13985-2.5</f>
        <v>-2.5</v>
      </c>
    </row>
    <row r="13986" customFormat="false" ht="12" hidden="false" customHeight="false" outlineLevel="0" collapsed="false">
      <c r="BS13986" s="96" t="n">
        <f aca="false">BR13986-2.5</f>
        <v>-2.5</v>
      </c>
    </row>
    <row r="13987" customFormat="false" ht="12" hidden="false" customHeight="false" outlineLevel="0" collapsed="false">
      <c r="BS13987" s="96" t="n">
        <f aca="false">BR13987-2.5</f>
        <v>-2.5</v>
      </c>
    </row>
    <row r="13988" customFormat="false" ht="12" hidden="false" customHeight="false" outlineLevel="0" collapsed="false">
      <c r="BS13988" s="96" t="n">
        <f aca="false">BR13988-2.5</f>
        <v>-2.5</v>
      </c>
    </row>
    <row r="13989" customFormat="false" ht="12" hidden="false" customHeight="false" outlineLevel="0" collapsed="false">
      <c r="BS13989" s="96" t="n">
        <f aca="false">BR13989-2.5</f>
        <v>-2.5</v>
      </c>
    </row>
    <row r="13990" customFormat="false" ht="12" hidden="false" customHeight="false" outlineLevel="0" collapsed="false">
      <c r="BS13990" s="96" t="n">
        <f aca="false">BR13990-2.5</f>
        <v>-2.5</v>
      </c>
    </row>
    <row r="13991" customFormat="false" ht="12" hidden="false" customHeight="false" outlineLevel="0" collapsed="false">
      <c r="BS13991" s="96" t="n">
        <f aca="false">BR13991-2.5</f>
        <v>-2.5</v>
      </c>
    </row>
    <row r="13992" customFormat="false" ht="12" hidden="false" customHeight="false" outlineLevel="0" collapsed="false">
      <c r="BS13992" s="96" t="n">
        <f aca="false">BR13992-2.5</f>
        <v>-2.5</v>
      </c>
    </row>
    <row r="13993" customFormat="false" ht="12" hidden="false" customHeight="false" outlineLevel="0" collapsed="false">
      <c r="BS13993" s="96" t="n">
        <f aca="false">BR13993-2.5</f>
        <v>-2.5</v>
      </c>
    </row>
    <row r="13994" customFormat="false" ht="12" hidden="false" customHeight="false" outlineLevel="0" collapsed="false">
      <c r="BS13994" s="96" t="n">
        <f aca="false">BR13994-2.5</f>
        <v>-2.5</v>
      </c>
    </row>
    <row r="13995" customFormat="false" ht="12" hidden="false" customHeight="false" outlineLevel="0" collapsed="false">
      <c r="BS13995" s="96" t="n">
        <f aca="false">BR13995-2.5</f>
        <v>-2.5</v>
      </c>
    </row>
    <row r="13996" customFormat="false" ht="12" hidden="false" customHeight="false" outlineLevel="0" collapsed="false">
      <c r="BS13996" s="96" t="n">
        <f aca="false">BR13996-2.5</f>
        <v>-2.5</v>
      </c>
    </row>
    <row r="13997" customFormat="false" ht="12" hidden="false" customHeight="false" outlineLevel="0" collapsed="false">
      <c r="BS13997" s="96" t="n">
        <f aca="false">BR13997-2.5</f>
        <v>-2.5</v>
      </c>
    </row>
    <row r="13998" customFormat="false" ht="12" hidden="false" customHeight="false" outlineLevel="0" collapsed="false">
      <c r="BS13998" s="96" t="n">
        <f aca="false">BR13998-2.5</f>
        <v>-2.5</v>
      </c>
    </row>
    <row r="13999" customFormat="false" ht="12" hidden="false" customHeight="false" outlineLevel="0" collapsed="false">
      <c r="BS13999" s="96" t="n">
        <f aca="false">BR13999-2.5</f>
        <v>-2.5</v>
      </c>
    </row>
    <row r="14000" customFormat="false" ht="12" hidden="false" customHeight="false" outlineLevel="0" collapsed="false">
      <c r="BS14000" s="96" t="n">
        <f aca="false">BR14000-2.5</f>
        <v>-2.5</v>
      </c>
    </row>
    <row r="14001" customFormat="false" ht="12" hidden="false" customHeight="false" outlineLevel="0" collapsed="false">
      <c r="BS14001" s="96" t="n">
        <f aca="false">BR14001-2.5</f>
        <v>-2.5</v>
      </c>
    </row>
    <row r="14002" customFormat="false" ht="12" hidden="false" customHeight="false" outlineLevel="0" collapsed="false">
      <c r="BS14002" s="96" t="n">
        <f aca="false">BR14002-2.5</f>
        <v>-2.5</v>
      </c>
    </row>
    <row r="14003" customFormat="false" ht="12" hidden="false" customHeight="false" outlineLevel="0" collapsed="false">
      <c r="BS14003" s="96" t="n">
        <f aca="false">BR14003-2.5</f>
        <v>-2.5</v>
      </c>
    </row>
    <row r="14004" customFormat="false" ht="12" hidden="false" customHeight="false" outlineLevel="0" collapsed="false">
      <c r="BS14004" s="96" t="n">
        <f aca="false">BR14004-2.5</f>
        <v>-2.5</v>
      </c>
    </row>
    <row r="14005" customFormat="false" ht="12" hidden="false" customHeight="false" outlineLevel="0" collapsed="false">
      <c r="BS14005" s="96" t="n">
        <f aca="false">BR14005-2.5</f>
        <v>-2.5</v>
      </c>
    </row>
    <row r="14006" customFormat="false" ht="12" hidden="false" customHeight="false" outlineLevel="0" collapsed="false">
      <c r="BS14006" s="96" t="n">
        <f aca="false">BR14006-2.5</f>
        <v>-2.5</v>
      </c>
    </row>
    <row r="14007" customFormat="false" ht="12" hidden="false" customHeight="false" outlineLevel="0" collapsed="false">
      <c r="BS14007" s="96" t="n">
        <f aca="false">BR14007-2.5</f>
        <v>-2.5</v>
      </c>
    </row>
    <row r="14008" customFormat="false" ht="12" hidden="false" customHeight="false" outlineLevel="0" collapsed="false">
      <c r="BS14008" s="96" t="n">
        <f aca="false">BR14008-2.5</f>
        <v>-2.5</v>
      </c>
    </row>
    <row r="14009" customFormat="false" ht="12" hidden="false" customHeight="false" outlineLevel="0" collapsed="false">
      <c r="BS14009" s="96" t="n">
        <f aca="false">BR14009-2.5</f>
        <v>-2.5</v>
      </c>
    </row>
    <row r="14010" customFormat="false" ht="12" hidden="false" customHeight="false" outlineLevel="0" collapsed="false">
      <c r="BS14010" s="96" t="n">
        <f aca="false">BR14010-2.5</f>
        <v>-2.5</v>
      </c>
    </row>
    <row r="14011" customFormat="false" ht="12" hidden="false" customHeight="false" outlineLevel="0" collapsed="false">
      <c r="BS14011" s="96" t="n">
        <f aca="false">BR14011-2.5</f>
        <v>-2.5</v>
      </c>
    </row>
    <row r="14012" customFormat="false" ht="12" hidden="false" customHeight="false" outlineLevel="0" collapsed="false">
      <c r="BS14012" s="96" t="n">
        <f aca="false">BR14012-2.5</f>
        <v>-2.5</v>
      </c>
    </row>
    <row r="14013" customFormat="false" ht="12" hidden="false" customHeight="false" outlineLevel="0" collapsed="false">
      <c r="BS14013" s="96" t="n">
        <f aca="false">BR14013-2.5</f>
        <v>-2.5</v>
      </c>
    </row>
    <row r="14014" customFormat="false" ht="12" hidden="false" customHeight="false" outlineLevel="0" collapsed="false">
      <c r="BS14014" s="96" t="n">
        <f aca="false">BR14014-2.5</f>
        <v>-2.5</v>
      </c>
    </row>
    <row r="14015" customFormat="false" ht="12" hidden="false" customHeight="false" outlineLevel="0" collapsed="false">
      <c r="BS14015" s="96" t="n">
        <f aca="false">BR14015-2.5</f>
        <v>-2.5</v>
      </c>
    </row>
    <row r="14016" customFormat="false" ht="12" hidden="false" customHeight="false" outlineLevel="0" collapsed="false">
      <c r="BS14016" s="96" t="n">
        <f aca="false">BR14016-2.5</f>
        <v>-2.5</v>
      </c>
    </row>
    <row r="14017" customFormat="false" ht="12" hidden="false" customHeight="false" outlineLevel="0" collapsed="false">
      <c r="BS14017" s="96" t="n">
        <f aca="false">BR14017-2.5</f>
        <v>-2.5</v>
      </c>
    </row>
    <row r="14018" customFormat="false" ht="12" hidden="false" customHeight="false" outlineLevel="0" collapsed="false">
      <c r="BS14018" s="96" t="n">
        <f aca="false">BR14018-2.5</f>
        <v>-2.5</v>
      </c>
    </row>
    <row r="14019" customFormat="false" ht="12" hidden="false" customHeight="false" outlineLevel="0" collapsed="false">
      <c r="BS14019" s="96" t="n">
        <f aca="false">BR14019-2.5</f>
        <v>-2.5</v>
      </c>
    </row>
    <row r="14020" customFormat="false" ht="12" hidden="false" customHeight="false" outlineLevel="0" collapsed="false">
      <c r="BS14020" s="96" t="n">
        <f aca="false">BR14020-2.5</f>
        <v>-2.5</v>
      </c>
    </row>
    <row r="14021" customFormat="false" ht="12" hidden="false" customHeight="false" outlineLevel="0" collapsed="false">
      <c r="BS14021" s="96" t="n">
        <f aca="false">BR14021-2.5</f>
        <v>-2.5</v>
      </c>
    </row>
    <row r="14022" customFormat="false" ht="12" hidden="false" customHeight="false" outlineLevel="0" collapsed="false">
      <c r="BS14022" s="96" t="n">
        <f aca="false">BR14022-2.5</f>
        <v>-2.5</v>
      </c>
    </row>
    <row r="14023" customFormat="false" ht="12" hidden="false" customHeight="false" outlineLevel="0" collapsed="false">
      <c r="BS14023" s="96" t="n">
        <f aca="false">BR14023-2.5</f>
        <v>-2.5</v>
      </c>
    </row>
    <row r="14024" customFormat="false" ht="12" hidden="false" customHeight="false" outlineLevel="0" collapsed="false">
      <c r="BS14024" s="96" t="n">
        <f aca="false">BR14024-2.5</f>
        <v>-2.5</v>
      </c>
    </row>
    <row r="14025" customFormat="false" ht="12" hidden="false" customHeight="false" outlineLevel="0" collapsed="false">
      <c r="BS14025" s="96" t="n">
        <f aca="false">BR14025-2.5</f>
        <v>-2.5</v>
      </c>
    </row>
    <row r="14026" customFormat="false" ht="12" hidden="false" customHeight="false" outlineLevel="0" collapsed="false">
      <c r="BS14026" s="96" t="n">
        <f aca="false">BR14026-2.5</f>
        <v>-2.5</v>
      </c>
    </row>
    <row r="14027" customFormat="false" ht="12" hidden="false" customHeight="false" outlineLevel="0" collapsed="false">
      <c r="BS14027" s="96" t="n">
        <f aca="false">BR14027-2.5</f>
        <v>-2.5</v>
      </c>
    </row>
    <row r="14028" customFormat="false" ht="12" hidden="false" customHeight="false" outlineLevel="0" collapsed="false">
      <c r="BS14028" s="96" t="n">
        <f aca="false">BR14028-2.5</f>
        <v>-2.5</v>
      </c>
    </row>
    <row r="14029" customFormat="false" ht="12" hidden="false" customHeight="false" outlineLevel="0" collapsed="false">
      <c r="BS14029" s="96" t="n">
        <f aca="false">BR14029-2.5</f>
        <v>-2.5</v>
      </c>
    </row>
    <row r="14030" customFormat="false" ht="12" hidden="false" customHeight="false" outlineLevel="0" collapsed="false">
      <c r="BS14030" s="96" t="n">
        <f aca="false">BR14030-2.5</f>
        <v>-2.5</v>
      </c>
    </row>
    <row r="14031" customFormat="false" ht="12" hidden="false" customHeight="false" outlineLevel="0" collapsed="false">
      <c r="BS14031" s="96" t="n">
        <f aca="false">BR14031-2.5</f>
        <v>-2.5</v>
      </c>
    </row>
    <row r="14032" customFormat="false" ht="12" hidden="false" customHeight="false" outlineLevel="0" collapsed="false">
      <c r="BS14032" s="96" t="n">
        <f aca="false">BR14032-2.5</f>
        <v>-2.5</v>
      </c>
    </row>
    <row r="14033" customFormat="false" ht="12" hidden="false" customHeight="false" outlineLevel="0" collapsed="false">
      <c r="BS14033" s="96" t="n">
        <f aca="false">BR14033-2.5</f>
        <v>-2.5</v>
      </c>
    </row>
    <row r="14034" customFormat="false" ht="12" hidden="false" customHeight="false" outlineLevel="0" collapsed="false">
      <c r="BS14034" s="96" t="n">
        <f aca="false">BR14034-2.5</f>
        <v>-2.5</v>
      </c>
    </row>
    <row r="14035" customFormat="false" ht="12" hidden="false" customHeight="false" outlineLevel="0" collapsed="false">
      <c r="BS14035" s="96" t="n">
        <f aca="false">BR14035-2.5</f>
        <v>-2.5</v>
      </c>
    </row>
    <row r="14036" customFormat="false" ht="12" hidden="false" customHeight="false" outlineLevel="0" collapsed="false">
      <c r="BS14036" s="96" t="n">
        <f aca="false">BR14036-2.5</f>
        <v>-2.5</v>
      </c>
    </row>
    <row r="14037" customFormat="false" ht="12" hidden="false" customHeight="false" outlineLevel="0" collapsed="false">
      <c r="BS14037" s="96" t="n">
        <f aca="false">BR14037-2.5</f>
        <v>-2.5</v>
      </c>
    </row>
    <row r="14038" customFormat="false" ht="12" hidden="false" customHeight="false" outlineLevel="0" collapsed="false">
      <c r="BS14038" s="96" t="n">
        <f aca="false">BR14038-2.5</f>
        <v>-2.5</v>
      </c>
    </row>
    <row r="14039" customFormat="false" ht="12" hidden="false" customHeight="false" outlineLevel="0" collapsed="false">
      <c r="BS14039" s="96" t="n">
        <f aca="false">BR14039-2.5</f>
        <v>-2.5</v>
      </c>
    </row>
    <row r="14040" customFormat="false" ht="12" hidden="false" customHeight="false" outlineLevel="0" collapsed="false">
      <c r="BS14040" s="96" t="n">
        <f aca="false">BR14040-2.5</f>
        <v>-2.5</v>
      </c>
    </row>
    <row r="14041" customFormat="false" ht="12" hidden="false" customHeight="false" outlineLevel="0" collapsed="false">
      <c r="BS14041" s="96" t="n">
        <f aca="false">BR14041-2.5</f>
        <v>-2.5</v>
      </c>
    </row>
    <row r="14042" customFormat="false" ht="12" hidden="false" customHeight="false" outlineLevel="0" collapsed="false">
      <c r="BS14042" s="96" t="n">
        <f aca="false">BR14042-2.5</f>
        <v>-2.5</v>
      </c>
    </row>
    <row r="14043" customFormat="false" ht="12" hidden="false" customHeight="false" outlineLevel="0" collapsed="false">
      <c r="BS14043" s="96" t="n">
        <f aca="false">BR14043-2.5</f>
        <v>-2.5</v>
      </c>
    </row>
    <row r="14044" customFormat="false" ht="12" hidden="false" customHeight="false" outlineLevel="0" collapsed="false">
      <c r="BS14044" s="96" t="n">
        <f aca="false">BR14044-2.5</f>
        <v>-2.5</v>
      </c>
    </row>
    <row r="14045" customFormat="false" ht="12" hidden="false" customHeight="false" outlineLevel="0" collapsed="false">
      <c r="BS14045" s="96" t="n">
        <f aca="false">BR14045-2.5</f>
        <v>-2.5</v>
      </c>
    </row>
    <row r="14046" customFormat="false" ht="12" hidden="false" customHeight="false" outlineLevel="0" collapsed="false">
      <c r="BS14046" s="96" t="n">
        <f aca="false">BR14046-2.5</f>
        <v>-2.5</v>
      </c>
    </row>
    <row r="14047" customFormat="false" ht="12" hidden="false" customHeight="false" outlineLevel="0" collapsed="false">
      <c r="BS14047" s="96" t="n">
        <f aca="false">BR14047-2.5</f>
        <v>-2.5</v>
      </c>
    </row>
    <row r="14048" customFormat="false" ht="12" hidden="false" customHeight="false" outlineLevel="0" collapsed="false">
      <c r="BS14048" s="96" t="n">
        <f aca="false">BR14048-2.5</f>
        <v>-2.5</v>
      </c>
    </row>
    <row r="14049" customFormat="false" ht="12" hidden="false" customHeight="false" outlineLevel="0" collapsed="false">
      <c r="BS14049" s="96" t="n">
        <f aca="false">BR14049-2.5</f>
        <v>-2.5</v>
      </c>
    </row>
    <row r="14050" customFormat="false" ht="12" hidden="false" customHeight="false" outlineLevel="0" collapsed="false">
      <c r="BS14050" s="96" t="n">
        <f aca="false">BR14050-2.5</f>
        <v>-2.5</v>
      </c>
    </row>
    <row r="14051" customFormat="false" ht="12" hidden="false" customHeight="false" outlineLevel="0" collapsed="false">
      <c r="BS14051" s="96" t="n">
        <f aca="false">BR14051-2.5</f>
        <v>-2.5</v>
      </c>
    </row>
    <row r="14052" customFormat="false" ht="12" hidden="false" customHeight="false" outlineLevel="0" collapsed="false">
      <c r="BS14052" s="96" t="n">
        <f aca="false">BR14052-2.5</f>
        <v>-2.5</v>
      </c>
    </row>
    <row r="14053" customFormat="false" ht="12" hidden="false" customHeight="false" outlineLevel="0" collapsed="false">
      <c r="BS14053" s="96" t="n">
        <f aca="false">BR14053-2.5</f>
        <v>-2.5</v>
      </c>
    </row>
    <row r="14054" customFormat="false" ht="12" hidden="false" customHeight="false" outlineLevel="0" collapsed="false">
      <c r="BS14054" s="96" t="n">
        <f aca="false">BR14054-2.5</f>
        <v>-2.5</v>
      </c>
    </row>
    <row r="14055" customFormat="false" ht="12" hidden="false" customHeight="false" outlineLevel="0" collapsed="false">
      <c r="BS14055" s="96" t="n">
        <f aca="false">BR14055-2.5</f>
        <v>-2.5</v>
      </c>
    </row>
    <row r="14056" customFormat="false" ht="12" hidden="false" customHeight="false" outlineLevel="0" collapsed="false">
      <c r="BS14056" s="96" t="n">
        <f aca="false">BR14056-2.5</f>
        <v>-2.5</v>
      </c>
    </row>
    <row r="14057" customFormat="false" ht="12" hidden="false" customHeight="false" outlineLevel="0" collapsed="false">
      <c r="BS14057" s="96" t="n">
        <f aca="false">BR14057-2.5</f>
        <v>-2.5</v>
      </c>
    </row>
    <row r="14058" customFormat="false" ht="12" hidden="false" customHeight="false" outlineLevel="0" collapsed="false">
      <c r="BS14058" s="96" t="n">
        <f aca="false">BR14058-2.5</f>
        <v>-2.5</v>
      </c>
    </row>
    <row r="14059" customFormat="false" ht="12" hidden="false" customHeight="false" outlineLevel="0" collapsed="false">
      <c r="BS14059" s="96" t="n">
        <f aca="false">BR14059-2.5</f>
        <v>-2.5</v>
      </c>
    </row>
    <row r="14060" customFormat="false" ht="12" hidden="false" customHeight="false" outlineLevel="0" collapsed="false">
      <c r="BS14060" s="96" t="n">
        <f aca="false">BR14060-2.5</f>
        <v>-2.5</v>
      </c>
    </row>
    <row r="14061" customFormat="false" ht="12" hidden="false" customHeight="false" outlineLevel="0" collapsed="false">
      <c r="BS14061" s="96" t="n">
        <f aca="false">BR14061-2.5</f>
        <v>-2.5</v>
      </c>
    </row>
    <row r="14062" customFormat="false" ht="12" hidden="false" customHeight="false" outlineLevel="0" collapsed="false">
      <c r="BS14062" s="96" t="n">
        <f aca="false">BR14062-2.5</f>
        <v>-2.5</v>
      </c>
    </row>
    <row r="14063" customFormat="false" ht="12" hidden="false" customHeight="false" outlineLevel="0" collapsed="false">
      <c r="BS14063" s="96" t="n">
        <f aca="false">BR14063-2.5</f>
        <v>-2.5</v>
      </c>
    </row>
    <row r="14064" customFormat="false" ht="12" hidden="false" customHeight="false" outlineLevel="0" collapsed="false">
      <c r="BS14064" s="96" t="n">
        <f aca="false">BR14064-2.5</f>
        <v>-2.5</v>
      </c>
    </row>
    <row r="14065" customFormat="false" ht="12" hidden="false" customHeight="false" outlineLevel="0" collapsed="false">
      <c r="BS14065" s="96" t="n">
        <f aca="false">BR14065-2.5</f>
        <v>-2.5</v>
      </c>
    </row>
    <row r="14066" customFormat="false" ht="12" hidden="false" customHeight="false" outlineLevel="0" collapsed="false">
      <c r="BS14066" s="96" t="n">
        <f aca="false">BR14066-2.5</f>
        <v>-2.5</v>
      </c>
    </row>
    <row r="14067" customFormat="false" ht="12" hidden="false" customHeight="false" outlineLevel="0" collapsed="false">
      <c r="BS14067" s="96" t="n">
        <f aca="false">BR14067-2.5</f>
        <v>-2.5</v>
      </c>
    </row>
    <row r="14068" customFormat="false" ht="12" hidden="false" customHeight="false" outlineLevel="0" collapsed="false">
      <c r="BS14068" s="96" t="n">
        <f aca="false">BR14068-2.5</f>
        <v>-2.5</v>
      </c>
    </row>
    <row r="14069" customFormat="false" ht="12" hidden="false" customHeight="false" outlineLevel="0" collapsed="false">
      <c r="BS14069" s="96" t="n">
        <f aca="false">BR14069-2.5</f>
        <v>-2.5</v>
      </c>
    </row>
    <row r="14070" customFormat="false" ht="12" hidden="false" customHeight="false" outlineLevel="0" collapsed="false">
      <c r="BS14070" s="96" t="n">
        <f aca="false">BR14070-2.5</f>
        <v>-2.5</v>
      </c>
    </row>
    <row r="14071" customFormat="false" ht="12" hidden="false" customHeight="false" outlineLevel="0" collapsed="false">
      <c r="BS14071" s="96" t="n">
        <f aca="false">BR14071-2.5</f>
        <v>-2.5</v>
      </c>
    </row>
    <row r="14072" customFormat="false" ht="12" hidden="false" customHeight="false" outlineLevel="0" collapsed="false">
      <c r="BS14072" s="96" t="n">
        <f aca="false">BR14072-2.5</f>
        <v>-2.5</v>
      </c>
    </row>
    <row r="14073" customFormat="false" ht="12" hidden="false" customHeight="false" outlineLevel="0" collapsed="false">
      <c r="BS14073" s="96" t="n">
        <f aca="false">BR14073-2.5</f>
        <v>-2.5</v>
      </c>
    </row>
    <row r="14074" customFormat="false" ht="12" hidden="false" customHeight="false" outlineLevel="0" collapsed="false">
      <c r="BS14074" s="96" t="n">
        <f aca="false">BR14074-2.5</f>
        <v>-2.5</v>
      </c>
    </row>
    <row r="14075" customFormat="false" ht="12" hidden="false" customHeight="false" outlineLevel="0" collapsed="false">
      <c r="BS14075" s="96" t="n">
        <f aca="false">BR14075-2.5</f>
        <v>-2.5</v>
      </c>
    </row>
    <row r="14076" customFormat="false" ht="12" hidden="false" customHeight="false" outlineLevel="0" collapsed="false">
      <c r="BS14076" s="96" t="n">
        <f aca="false">BR14076-2.5</f>
        <v>-2.5</v>
      </c>
    </row>
    <row r="14077" customFormat="false" ht="12" hidden="false" customHeight="false" outlineLevel="0" collapsed="false">
      <c r="BS14077" s="96" t="n">
        <f aca="false">BR14077-2.5</f>
        <v>-2.5</v>
      </c>
    </row>
    <row r="14078" customFormat="false" ht="12" hidden="false" customHeight="false" outlineLevel="0" collapsed="false">
      <c r="BS14078" s="96" t="n">
        <f aca="false">BR14078-2.5</f>
        <v>-2.5</v>
      </c>
    </row>
    <row r="14079" customFormat="false" ht="12" hidden="false" customHeight="false" outlineLevel="0" collapsed="false">
      <c r="BS14079" s="96" t="n">
        <f aca="false">BR14079-2.5</f>
        <v>-2.5</v>
      </c>
    </row>
    <row r="14080" customFormat="false" ht="12" hidden="false" customHeight="false" outlineLevel="0" collapsed="false">
      <c r="BS14080" s="96" t="n">
        <f aca="false">BR14080-2.5</f>
        <v>-2.5</v>
      </c>
    </row>
    <row r="14081" customFormat="false" ht="12" hidden="false" customHeight="false" outlineLevel="0" collapsed="false">
      <c r="BS14081" s="96" t="n">
        <f aca="false">BR14081-2.5</f>
        <v>-2.5</v>
      </c>
    </row>
    <row r="14082" customFormat="false" ht="12" hidden="false" customHeight="false" outlineLevel="0" collapsed="false">
      <c r="BS14082" s="96" t="n">
        <f aca="false">BR14082-2.5</f>
        <v>-2.5</v>
      </c>
    </row>
    <row r="14083" customFormat="false" ht="12" hidden="false" customHeight="false" outlineLevel="0" collapsed="false">
      <c r="BS14083" s="96" t="n">
        <f aca="false">BR14083-2.5</f>
        <v>-2.5</v>
      </c>
    </row>
    <row r="14084" customFormat="false" ht="12" hidden="false" customHeight="false" outlineLevel="0" collapsed="false">
      <c r="BS14084" s="96" t="n">
        <f aca="false">BR14084-2.5</f>
        <v>-2.5</v>
      </c>
    </row>
    <row r="14085" customFormat="false" ht="12" hidden="false" customHeight="false" outlineLevel="0" collapsed="false">
      <c r="BS14085" s="96" t="n">
        <f aca="false">BR14085-2.5</f>
        <v>-2.5</v>
      </c>
    </row>
    <row r="14086" customFormat="false" ht="12" hidden="false" customHeight="false" outlineLevel="0" collapsed="false">
      <c r="BS14086" s="96" t="n">
        <f aca="false">BR14086-2.5</f>
        <v>-2.5</v>
      </c>
    </row>
    <row r="14087" customFormat="false" ht="12" hidden="false" customHeight="false" outlineLevel="0" collapsed="false">
      <c r="BS14087" s="96" t="n">
        <f aca="false">BR14087-2.5</f>
        <v>-2.5</v>
      </c>
    </row>
    <row r="14088" customFormat="false" ht="12" hidden="false" customHeight="false" outlineLevel="0" collapsed="false">
      <c r="BS14088" s="96" t="n">
        <f aca="false">BR14088-2.5</f>
        <v>-2.5</v>
      </c>
    </row>
    <row r="14089" customFormat="false" ht="12" hidden="false" customHeight="false" outlineLevel="0" collapsed="false">
      <c r="BS14089" s="96" t="n">
        <f aca="false">BR14089-2.5</f>
        <v>-2.5</v>
      </c>
    </row>
    <row r="14090" customFormat="false" ht="12" hidden="false" customHeight="false" outlineLevel="0" collapsed="false">
      <c r="BS14090" s="96" t="n">
        <f aca="false">BR14090-2.5</f>
        <v>-2.5</v>
      </c>
    </row>
    <row r="14091" customFormat="false" ht="12" hidden="false" customHeight="false" outlineLevel="0" collapsed="false">
      <c r="BS14091" s="96" t="n">
        <f aca="false">BR14091-2.5</f>
        <v>-2.5</v>
      </c>
    </row>
    <row r="14092" customFormat="false" ht="12" hidden="false" customHeight="false" outlineLevel="0" collapsed="false">
      <c r="BS14092" s="96" t="n">
        <f aca="false">BR14092-2.5</f>
        <v>-2.5</v>
      </c>
    </row>
    <row r="14093" customFormat="false" ht="12" hidden="false" customHeight="false" outlineLevel="0" collapsed="false">
      <c r="BS14093" s="96" t="n">
        <f aca="false">BR14093-2.5</f>
        <v>-2.5</v>
      </c>
    </row>
    <row r="14094" customFormat="false" ht="12" hidden="false" customHeight="false" outlineLevel="0" collapsed="false">
      <c r="BS14094" s="96" t="n">
        <f aca="false">BR14094-2.5</f>
        <v>-2.5</v>
      </c>
    </row>
    <row r="14095" customFormat="false" ht="12" hidden="false" customHeight="false" outlineLevel="0" collapsed="false">
      <c r="BS14095" s="96" t="n">
        <f aca="false">BR14095-2.5</f>
        <v>-2.5</v>
      </c>
    </row>
    <row r="14096" customFormat="false" ht="12" hidden="false" customHeight="false" outlineLevel="0" collapsed="false">
      <c r="BS14096" s="96" t="n">
        <f aca="false">BR14096-2.5</f>
        <v>-2.5</v>
      </c>
    </row>
    <row r="14097" customFormat="false" ht="12" hidden="false" customHeight="false" outlineLevel="0" collapsed="false">
      <c r="BS14097" s="96" t="n">
        <f aca="false">BR14097-2.5</f>
        <v>-2.5</v>
      </c>
    </row>
    <row r="14098" customFormat="false" ht="12" hidden="false" customHeight="false" outlineLevel="0" collapsed="false">
      <c r="BS14098" s="96" t="n">
        <f aca="false">BR14098-2.5</f>
        <v>-2.5</v>
      </c>
    </row>
    <row r="14099" customFormat="false" ht="12" hidden="false" customHeight="false" outlineLevel="0" collapsed="false">
      <c r="BS14099" s="96" t="n">
        <f aca="false">BR14099-2.5</f>
        <v>-2.5</v>
      </c>
    </row>
    <row r="14100" customFormat="false" ht="12" hidden="false" customHeight="false" outlineLevel="0" collapsed="false">
      <c r="BS14100" s="96" t="n">
        <f aca="false">BR14100-2.5</f>
        <v>-2.5</v>
      </c>
    </row>
    <row r="14101" customFormat="false" ht="12" hidden="false" customHeight="false" outlineLevel="0" collapsed="false">
      <c r="BS14101" s="96" t="n">
        <f aca="false">BR14101-2.5</f>
        <v>-2.5</v>
      </c>
    </row>
    <row r="14102" customFormat="false" ht="12" hidden="false" customHeight="false" outlineLevel="0" collapsed="false">
      <c r="BS14102" s="96" t="n">
        <f aca="false">BR14102-2.5</f>
        <v>-2.5</v>
      </c>
    </row>
    <row r="14103" customFormat="false" ht="12" hidden="false" customHeight="false" outlineLevel="0" collapsed="false">
      <c r="BS14103" s="96" t="n">
        <f aca="false">BR14103-2.5</f>
        <v>-2.5</v>
      </c>
    </row>
    <row r="14104" customFormat="false" ht="12" hidden="false" customHeight="false" outlineLevel="0" collapsed="false">
      <c r="BS14104" s="96" t="n">
        <f aca="false">BR14104-2.5</f>
        <v>-2.5</v>
      </c>
    </row>
    <row r="14105" customFormat="false" ht="12" hidden="false" customHeight="false" outlineLevel="0" collapsed="false">
      <c r="BS14105" s="96" t="n">
        <f aca="false">BR14105-2.5</f>
        <v>-2.5</v>
      </c>
    </row>
    <row r="14106" customFormat="false" ht="12" hidden="false" customHeight="false" outlineLevel="0" collapsed="false">
      <c r="BS14106" s="96" t="n">
        <f aca="false">BR14106-2.5</f>
        <v>-2.5</v>
      </c>
    </row>
    <row r="14107" customFormat="false" ht="12" hidden="false" customHeight="false" outlineLevel="0" collapsed="false">
      <c r="BS14107" s="96" t="n">
        <f aca="false">BR14107-2.5</f>
        <v>-2.5</v>
      </c>
    </row>
    <row r="14108" customFormat="false" ht="12" hidden="false" customHeight="false" outlineLevel="0" collapsed="false">
      <c r="BS14108" s="96" t="n">
        <f aca="false">BR14108-2.5</f>
        <v>-2.5</v>
      </c>
    </row>
    <row r="14109" customFormat="false" ht="12" hidden="false" customHeight="false" outlineLevel="0" collapsed="false">
      <c r="BS14109" s="96" t="n">
        <f aca="false">BR14109-2.5</f>
        <v>-2.5</v>
      </c>
    </row>
    <row r="14110" customFormat="false" ht="12" hidden="false" customHeight="false" outlineLevel="0" collapsed="false">
      <c r="BS14110" s="96" t="n">
        <f aca="false">BR14110-2.5</f>
        <v>-2.5</v>
      </c>
    </row>
    <row r="14111" customFormat="false" ht="12" hidden="false" customHeight="false" outlineLevel="0" collapsed="false">
      <c r="BS14111" s="96" t="n">
        <f aca="false">BR14111-2.5</f>
        <v>-2.5</v>
      </c>
    </row>
    <row r="14112" customFormat="false" ht="12" hidden="false" customHeight="false" outlineLevel="0" collapsed="false">
      <c r="BS14112" s="96" t="n">
        <f aca="false">BR14112-2.5</f>
        <v>-2.5</v>
      </c>
    </row>
    <row r="14113" customFormat="false" ht="12" hidden="false" customHeight="false" outlineLevel="0" collapsed="false">
      <c r="BS14113" s="96" t="n">
        <f aca="false">BR14113-2.5</f>
        <v>-2.5</v>
      </c>
    </row>
    <row r="14114" customFormat="false" ht="12" hidden="false" customHeight="false" outlineLevel="0" collapsed="false">
      <c r="BS14114" s="96" t="n">
        <f aca="false">BR14114-2.5</f>
        <v>-2.5</v>
      </c>
    </row>
    <row r="14115" customFormat="false" ht="12" hidden="false" customHeight="false" outlineLevel="0" collapsed="false">
      <c r="BS14115" s="96" t="n">
        <f aca="false">BR14115-2.5</f>
        <v>-2.5</v>
      </c>
    </row>
    <row r="14116" customFormat="false" ht="12" hidden="false" customHeight="false" outlineLevel="0" collapsed="false">
      <c r="BS14116" s="96" t="n">
        <f aca="false">BR14116-2.5</f>
        <v>-2.5</v>
      </c>
    </row>
    <row r="14117" customFormat="false" ht="12" hidden="false" customHeight="false" outlineLevel="0" collapsed="false">
      <c r="BS14117" s="96" t="n">
        <f aca="false">BR14117-2.5</f>
        <v>-2.5</v>
      </c>
    </row>
    <row r="14118" customFormat="false" ht="12" hidden="false" customHeight="false" outlineLevel="0" collapsed="false">
      <c r="BS14118" s="96" t="n">
        <f aca="false">BR14118-2.5</f>
        <v>-2.5</v>
      </c>
    </row>
    <row r="14119" customFormat="false" ht="12" hidden="false" customHeight="false" outlineLevel="0" collapsed="false">
      <c r="BS14119" s="96" t="n">
        <f aca="false">BR14119-2.5</f>
        <v>-2.5</v>
      </c>
    </row>
    <row r="14120" customFormat="false" ht="12" hidden="false" customHeight="false" outlineLevel="0" collapsed="false">
      <c r="BS14120" s="96" t="n">
        <f aca="false">BR14120-2.5</f>
        <v>-2.5</v>
      </c>
    </row>
    <row r="14121" customFormat="false" ht="12" hidden="false" customHeight="false" outlineLevel="0" collapsed="false">
      <c r="BS14121" s="96" t="n">
        <f aca="false">BR14121-2.5</f>
        <v>-2.5</v>
      </c>
    </row>
    <row r="14122" customFormat="false" ht="12" hidden="false" customHeight="false" outlineLevel="0" collapsed="false">
      <c r="BS14122" s="96" t="n">
        <f aca="false">BR14122-2.5</f>
        <v>-2.5</v>
      </c>
    </row>
    <row r="14123" customFormat="false" ht="12" hidden="false" customHeight="false" outlineLevel="0" collapsed="false">
      <c r="BS14123" s="96" t="n">
        <f aca="false">BR14123-2.5</f>
        <v>-2.5</v>
      </c>
    </row>
    <row r="14124" customFormat="false" ht="12" hidden="false" customHeight="false" outlineLevel="0" collapsed="false">
      <c r="BS14124" s="96" t="n">
        <f aca="false">BR14124-2.5</f>
        <v>-2.5</v>
      </c>
    </row>
    <row r="14125" customFormat="false" ht="12" hidden="false" customHeight="false" outlineLevel="0" collapsed="false">
      <c r="BS14125" s="96" t="n">
        <f aca="false">BR14125-2.5</f>
        <v>-2.5</v>
      </c>
    </row>
    <row r="14126" customFormat="false" ht="12" hidden="false" customHeight="false" outlineLevel="0" collapsed="false">
      <c r="BS14126" s="96" t="n">
        <f aca="false">BR14126-2.5</f>
        <v>-2.5</v>
      </c>
    </row>
    <row r="14127" customFormat="false" ht="12" hidden="false" customHeight="false" outlineLevel="0" collapsed="false">
      <c r="BS14127" s="96" t="n">
        <f aca="false">BR14127-2.5</f>
        <v>-2.5</v>
      </c>
    </row>
    <row r="14128" customFormat="false" ht="12" hidden="false" customHeight="false" outlineLevel="0" collapsed="false">
      <c r="BS14128" s="96" t="n">
        <f aca="false">BR14128-2.5</f>
        <v>-2.5</v>
      </c>
    </row>
    <row r="14129" customFormat="false" ht="12" hidden="false" customHeight="false" outlineLevel="0" collapsed="false">
      <c r="BS14129" s="96" t="n">
        <f aca="false">BR14129-2.5</f>
        <v>-2.5</v>
      </c>
    </row>
    <row r="14130" customFormat="false" ht="12" hidden="false" customHeight="false" outlineLevel="0" collapsed="false">
      <c r="BS14130" s="96" t="n">
        <f aca="false">BR14130-2.5</f>
        <v>-2.5</v>
      </c>
    </row>
    <row r="14131" customFormat="false" ht="12" hidden="false" customHeight="false" outlineLevel="0" collapsed="false">
      <c r="BS14131" s="96" t="n">
        <f aca="false">BR14131-2.5</f>
        <v>-2.5</v>
      </c>
    </row>
    <row r="14132" customFormat="false" ht="12" hidden="false" customHeight="false" outlineLevel="0" collapsed="false">
      <c r="BS14132" s="96" t="n">
        <f aca="false">BR14132-2.5</f>
        <v>-2.5</v>
      </c>
    </row>
    <row r="14133" customFormat="false" ht="12" hidden="false" customHeight="false" outlineLevel="0" collapsed="false">
      <c r="BS14133" s="96" t="n">
        <f aca="false">BR14133-2.5</f>
        <v>-2.5</v>
      </c>
    </row>
    <row r="14134" customFormat="false" ht="12" hidden="false" customHeight="false" outlineLevel="0" collapsed="false">
      <c r="BS14134" s="96" t="n">
        <f aca="false">BR14134-2.5</f>
        <v>-2.5</v>
      </c>
    </row>
    <row r="14135" customFormat="false" ht="12" hidden="false" customHeight="false" outlineLevel="0" collapsed="false">
      <c r="BS14135" s="96" t="n">
        <f aca="false">BR14135-2.5</f>
        <v>-2.5</v>
      </c>
    </row>
    <row r="14136" customFormat="false" ht="12" hidden="false" customHeight="false" outlineLevel="0" collapsed="false">
      <c r="BS14136" s="96" t="n">
        <f aca="false">BR14136-2.5</f>
        <v>-2.5</v>
      </c>
    </row>
    <row r="14137" customFormat="false" ht="12" hidden="false" customHeight="false" outlineLevel="0" collapsed="false">
      <c r="BS14137" s="96" t="n">
        <f aca="false">BR14137-2.5</f>
        <v>-2.5</v>
      </c>
    </row>
    <row r="14138" customFormat="false" ht="12" hidden="false" customHeight="false" outlineLevel="0" collapsed="false">
      <c r="BS14138" s="96" t="n">
        <f aca="false">BR14138-2.5</f>
        <v>-2.5</v>
      </c>
    </row>
    <row r="14139" customFormat="false" ht="12" hidden="false" customHeight="false" outlineLevel="0" collapsed="false">
      <c r="BS14139" s="96" t="n">
        <f aca="false">BR14139-2.5</f>
        <v>-2.5</v>
      </c>
    </row>
    <row r="14140" customFormat="false" ht="12" hidden="false" customHeight="false" outlineLevel="0" collapsed="false">
      <c r="BS14140" s="96" t="n">
        <f aca="false">BR14140-2.5</f>
        <v>-2.5</v>
      </c>
    </row>
    <row r="14141" customFormat="false" ht="12" hidden="false" customHeight="false" outlineLevel="0" collapsed="false">
      <c r="BS14141" s="96" t="n">
        <f aca="false">BR14141-2.5</f>
        <v>-2.5</v>
      </c>
    </row>
    <row r="14142" customFormat="false" ht="12" hidden="false" customHeight="false" outlineLevel="0" collapsed="false">
      <c r="BS14142" s="96" t="n">
        <f aca="false">BR14142-2.5</f>
        <v>-2.5</v>
      </c>
    </row>
    <row r="14143" customFormat="false" ht="12" hidden="false" customHeight="false" outlineLevel="0" collapsed="false">
      <c r="BS14143" s="96" t="n">
        <f aca="false">BR14143-2.5</f>
        <v>-2.5</v>
      </c>
    </row>
    <row r="14144" customFormat="false" ht="12" hidden="false" customHeight="false" outlineLevel="0" collapsed="false">
      <c r="BS14144" s="96" t="n">
        <f aca="false">BR14144-2.5</f>
        <v>-2.5</v>
      </c>
    </row>
    <row r="14145" customFormat="false" ht="12" hidden="false" customHeight="false" outlineLevel="0" collapsed="false">
      <c r="BS14145" s="96" t="n">
        <f aca="false">BR14145-2.5</f>
        <v>-2.5</v>
      </c>
    </row>
    <row r="14146" customFormat="false" ht="12" hidden="false" customHeight="false" outlineLevel="0" collapsed="false">
      <c r="BS14146" s="96" t="n">
        <f aca="false">BR14146-2.5</f>
        <v>-2.5</v>
      </c>
    </row>
    <row r="14147" customFormat="false" ht="12" hidden="false" customHeight="false" outlineLevel="0" collapsed="false">
      <c r="BS14147" s="96" t="n">
        <f aca="false">BR14147-2.5</f>
        <v>-2.5</v>
      </c>
    </row>
    <row r="14148" customFormat="false" ht="12" hidden="false" customHeight="false" outlineLevel="0" collapsed="false">
      <c r="BS14148" s="96" t="n">
        <f aca="false">BR14148-2.5</f>
        <v>-2.5</v>
      </c>
    </row>
    <row r="14149" customFormat="false" ht="12" hidden="false" customHeight="false" outlineLevel="0" collapsed="false">
      <c r="BS14149" s="96" t="n">
        <f aca="false">BR14149-2.5</f>
        <v>-2.5</v>
      </c>
    </row>
    <row r="14150" customFormat="false" ht="12" hidden="false" customHeight="false" outlineLevel="0" collapsed="false">
      <c r="BS14150" s="96" t="n">
        <f aca="false">BR14150-2.5</f>
        <v>-2.5</v>
      </c>
    </row>
    <row r="14151" customFormat="false" ht="12" hidden="false" customHeight="false" outlineLevel="0" collapsed="false">
      <c r="BS14151" s="96" t="n">
        <f aca="false">BR14151-2.5</f>
        <v>-2.5</v>
      </c>
    </row>
    <row r="14152" customFormat="false" ht="12" hidden="false" customHeight="false" outlineLevel="0" collapsed="false">
      <c r="BS14152" s="96" t="n">
        <f aca="false">BR14152-2.5</f>
        <v>-2.5</v>
      </c>
    </row>
    <row r="14153" customFormat="false" ht="12" hidden="false" customHeight="false" outlineLevel="0" collapsed="false">
      <c r="BS14153" s="96" t="n">
        <f aca="false">BR14153-2.5</f>
        <v>-2.5</v>
      </c>
    </row>
    <row r="14154" customFormat="false" ht="12" hidden="false" customHeight="false" outlineLevel="0" collapsed="false">
      <c r="BS14154" s="96" t="n">
        <f aca="false">BR14154-2.5</f>
        <v>-2.5</v>
      </c>
    </row>
    <row r="14155" customFormat="false" ht="12" hidden="false" customHeight="false" outlineLevel="0" collapsed="false">
      <c r="BS14155" s="96" t="n">
        <f aca="false">BR14155-2.5</f>
        <v>-2.5</v>
      </c>
    </row>
    <row r="14156" customFormat="false" ht="12" hidden="false" customHeight="false" outlineLevel="0" collapsed="false">
      <c r="BS14156" s="96" t="n">
        <f aca="false">BR14156-2.5</f>
        <v>-2.5</v>
      </c>
    </row>
    <row r="14157" customFormat="false" ht="12" hidden="false" customHeight="false" outlineLevel="0" collapsed="false">
      <c r="BS14157" s="96" t="n">
        <f aca="false">BR14157-2.5</f>
        <v>-2.5</v>
      </c>
    </row>
    <row r="14158" customFormat="false" ht="12" hidden="false" customHeight="false" outlineLevel="0" collapsed="false">
      <c r="BS14158" s="96" t="n">
        <f aca="false">BR14158-2.5</f>
        <v>-2.5</v>
      </c>
    </row>
    <row r="14159" customFormat="false" ht="12" hidden="false" customHeight="false" outlineLevel="0" collapsed="false">
      <c r="BS14159" s="96" t="n">
        <f aca="false">BR14159-2.5</f>
        <v>-2.5</v>
      </c>
    </row>
    <row r="14160" customFormat="false" ht="12" hidden="false" customHeight="false" outlineLevel="0" collapsed="false">
      <c r="BS14160" s="96" t="n">
        <f aca="false">BR14160-2.5</f>
        <v>-2.5</v>
      </c>
    </row>
    <row r="14161" customFormat="false" ht="12" hidden="false" customHeight="false" outlineLevel="0" collapsed="false">
      <c r="BS14161" s="96" t="n">
        <f aca="false">BR14161-2.5</f>
        <v>-2.5</v>
      </c>
    </row>
    <row r="14162" customFormat="false" ht="12" hidden="false" customHeight="false" outlineLevel="0" collapsed="false">
      <c r="BS14162" s="96" t="n">
        <f aca="false">BR14162-2.5</f>
        <v>-2.5</v>
      </c>
    </row>
    <row r="14163" customFormat="false" ht="12" hidden="false" customHeight="false" outlineLevel="0" collapsed="false">
      <c r="BS14163" s="96" t="n">
        <f aca="false">BR14163-2.5</f>
        <v>-2.5</v>
      </c>
    </row>
    <row r="14164" customFormat="false" ht="12" hidden="false" customHeight="false" outlineLevel="0" collapsed="false">
      <c r="BS14164" s="96" t="n">
        <f aca="false">BR14164-2.5</f>
        <v>-2.5</v>
      </c>
    </row>
    <row r="14165" customFormat="false" ht="12" hidden="false" customHeight="false" outlineLevel="0" collapsed="false">
      <c r="BS14165" s="96" t="n">
        <f aca="false">BR14165-2.5</f>
        <v>-2.5</v>
      </c>
    </row>
    <row r="14166" customFormat="false" ht="12" hidden="false" customHeight="false" outlineLevel="0" collapsed="false">
      <c r="BS14166" s="96" t="n">
        <f aca="false">BR14166-2.5</f>
        <v>-2.5</v>
      </c>
    </row>
    <row r="14167" customFormat="false" ht="12" hidden="false" customHeight="false" outlineLevel="0" collapsed="false">
      <c r="BS14167" s="96" t="n">
        <f aca="false">BR14167-2.5</f>
        <v>-2.5</v>
      </c>
    </row>
    <row r="14168" customFormat="false" ht="12" hidden="false" customHeight="false" outlineLevel="0" collapsed="false">
      <c r="BS14168" s="96" t="n">
        <f aca="false">BR14168-2.5</f>
        <v>-2.5</v>
      </c>
    </row>
    <row r="14169" customFormat="false" ht="12" hidden="false" customHeight="false" outlineLevel="0" collapsed="false">
      <c r="BS14169" s="96" t="n">
        <f aca="false">BR14169-2.5</f>
        <v>-2.5</v>
      </c>
    </row>
    <row r="14170" customFormat="false" ht="12" hidden="false" customHeight="false" outlineLevel="0" collapsed="false">
      <c r="BS14170" s="96" t="n">
        <f aca="false">BR14170-2.5</f>
        <v>-2.5</v>
      </c>
    </row>
    <row r="14171" customFormat="false" ht="12" hidden="false" customHeight="false" outlineLevel="0" collapsed="false">
      <c r="BS14171" s="96" t="n">
        <f aca="false">BR14171-2.5</f>
        <v>-2.5</v>
      </c>
    </row>
    <row r="14172" customFormat="false" ht="12" hidden="false" customHeight="false" outlineLevel="0" collapsed="false">
      <c r="BS14172" s="96" t="n">
        <f aca="false">BR14172-2.5</f>
        <v>-2.5</v>
      </c>
    </row>
    <row r="14173" customFormat="false" ht="12" hidden="false" customHeight="false" outlineLevel="0" collapsed="false">
      <c r="BS14173" s="96" t="n">
        <f aca="false">BR14173-2.5</f>
        <v>-2.5</v>
      </c>
    </row>
    <row r="14174" customFormat="false" ht="12" hidden="false" customHeight="false" outlineLevel="0" collapsed="false">
      <c r="BS14174" s="96" t="n">
        <f aca="false">BR14174-2.5</f>
        <v>-2.5</v>
      </c>
    </row>
    <row r="14175" customFormat="false" ht="12" hidden="false" customHeight="false" outlineLevel="0" collapsed="false">
      <c r="BS14175" s="96" t="n">
        <f aca="false">BR14175-2.5</f>
        <v>-2.5</v>
      </c>
    </row>
    <row r="14176" customFormat="false" ht="12" hidden="false" customHeight="false" outlineLevel="0" collapsed="false">
      <c r="BS14176" s="96" t="n">
        <f aca="false">BR14176-2.5</f>
        <v>-2.5</v>
      </c>
    </row>
    <row r="14177" customFormat="false" ht="12" hidden="false" customHeight="false" outlineLevel="0" collapsed="false">
      <c r="BS14177" s="96" t="n">
        <f aca="false">BR14177-2.5</f>
        <v>-2.5</v>
      </c>
    </row>
    <row r="14178" customFormat="false" ht="12" hidden="false" customHeight="false" outlineLevel="0" collapsed="false">
      <c r="BS14178" s="96" t="n">
        <f aca="false">BR14178-2.5</f>
        <v>-2.5</v>
      </c>
    </row>
    <row r="14179" customFormat="false" ht="12" hidden="false" customHeight="false" outlineLevel="0" collapsed="false">
      <c r="BS14179" s="96" t="n">
        <f aca="false">BR14179-2.5</f>
        <v>-2.5</v>
      </c>
    </row>
    <row r="14180" customFormat="false" ht="12" hidden="false" customHeight="false" outlineLevel="0" collapsed="false">
      <c r="BS14180" s="96" t="n">
        <f aca="false">BR14180-2.5</f>
        <v>-2.5</v>
      </c>
    </row>
    <row r="14181" customFormat="false" ht="12" hidden="false" customHeight="false" outlineLevel="0" collapsed="false">
      <c r="BS14181" s="96" t="n">
        <f aca="false">BR14181-2.5</f>
        <v>-2.5</v>
      </c>
    </row>
    <row r="14182" customFormat="false" ht="12" hidden="false" customHeight="false" outlineLevel="0" collapsed="false">
      <c r="BS14182" s="96" t="n">
        <f aca="false">BR14182-2.5</f>
        <v>-2.5</v>
      </c>
    </row>
    <row r="14183" customFormat="false" ht="12" hidden="false" customHeight="false" outlineLevel="0" collapsed="false">
      <c r="BS14183" s="96" t="n">
        <f aca="false">BR14183-2.5</f>
        <v>-2.5</v>
      </c>
    </row>
    <row r="14184" customFormat="false" ht="12" hidden="false" customHeight="false" outlineLevel="0" collapsed="false">
      <c r="BS14184" s="96" t="n">
        <f aca="false">BR14184-2.5</f>
        <v>-2.5</v>
      </c>
    </row>
    <row r="14185" customFormat="false" ht="12" hidden="false" customHeight="false" outlineLevel="0" collapsed="false">
      <c r="BS14185" s="96" t="n">
        <f aca="false">BR14185-2.5</f>
        <v>-2.5</v>
      </c>
    </row>
    <row r="14186" customFormat="false" ht="12" hidden="false" customHeight="false" outlineLevel="0" collapsed="false">
      <c r="BS14186" s="96" t="n">
        <f aca="false">BR14186-2.5</f>
        <v>-2.5</v>
      </c>
    </row>
    <row r="14187" customFormat="false" ht="12" hidden="false" customHeight="false" outlineLevel="0" collapsed="false">
      <c r="BS14187" s="96" t="n">
        <f aca="false">BR14187-2.5</f>
        <v>-2.5</v>
      </c>
    </row>
    <row r="14188" customFormat="false" ht="12" hidden="false" customHeight="false" outlineLevel="0" collapsed="false">
      <c r="BS14188" s="96" t="n">
        <f aca="false">BR14188-2.5</f>
        <v>-2.5</v>
      </c>
    </row>
    <row r="14189" customFormat="false" ht="12" hidden="false" customHeight="false" outlineLevel="0" collapsed="false">
      <c r="BS14189" s="96" t="n">
        <f aca="false">BR14189-2.5</f>
        <v>-2.5</v>
      </c>
    </row>
    <row r="14190" customFormat="false" ht="12" hidden="false" customHeight="false" outlineLevel="0" collapsed="false">
      <c r="BS14190" s="96" t="n">
        <f aca="false">BR14190-2.5</f>
        <v>-2.5</v>
      </c>
    </row>
    <row r="14191" customFormat="false" ht="12" hidden="false" customHeight="false" outlineLevel="0" collapsed="false">
      <c r="BS14191" s="96" t="n">
        <f aca="false">BR14191-2.5</f>
        <v>-2.5</v>
      </c>
    </row>
    <row r="14192" customFormat="false" ht="12" hidden="false" customHeight="false" outlineLevel="0" collapsed="false">
      <c r="BS14192" s="96" t="n">
        <f aca="false">BR14192-2.5</f>
        <v>-2.5</v>
      </c>
    </row>
    <row r="14193" customFormat="false" ht="12" hidden="false" customHeight="false" outlineLevel="0" collapsed="false">
      <c r="BS14193" s="96" t="n">
        <f aca="false">BR14193-2.5</f>
        <v>-2.5</v>
      </c>
    </row>
    <row r="14194" customFormat="false" ht="12" hidden="false" customHeight="false" outlineLevel="0" collapsed="false">
      <c r="BS14194" s="96" t="n">
        <f aca="false">BR14194-2.5</f>
        <v>-2.5</v>
      </c>
    </row>
    <row r="14195" customFormat="false" ht="12" hidden="false" customHeight="false" outlineLevel="0" collapsed="false">
      <c r="BS14195" s="96" t="n">
        <f aca="false">BR14195-2.5</f>
        <v>-2.5</v>
      </c>
    </row>
    <row r="14196" customFormat="false" ht="12" hidden="false" customHeight="false" outlineLevel="0" collapsed="false">
      <c r="BS14196" s="96" t="n">
        <f aca="false">BR14196-2.5</f>
        <v>-2.5</v>
      </c>
    </row>
    <row r="14197" customFormat="false" ht="12" hidden="false" customHeight="false" outlineLevel="0" collapsed="false">
      <c r="BS14197" s="96" t="n">
        <f aca="false">BR14197-2.5</f>
        <v>-2.5</v>
      </c>
    </row>
    <row r="14198" customFormat="false" ht="12" hidden="false" customHeight="false" outlineLevel="0" collapsed="false">
      <c r="BS14198" s="96" t="n">
        <f aca="false">BR14198-2.5</f>
        <v>-2.5</v>
      </c>
    </row>
    <row r="14199" customFormat="false" ht="12" hidden="false" customHeight="false" outlineLevel="0" collapsed="false">
      <c r="BS14199" s="96" t="n">
        <f aca="false">BR14199-2.5</f>
        <v>-2.5</v>
      </c>
    </row>
    <row r="14200" customFormat="false" ht="12" hidden="false" customHeight="false" outlineLevel="0" collapsed="false">
      <c r="BS14200" s="96" t="n">
        <f aca="false">BR14200-2.5</f>
        <v>-2.5</v>
      </c>
    </row>
    <row r="14201" customFormat="false" ht="12" hidden="false" customHeight="false" outlineLevel="0" collapsed="false">
      <c r="BS14201" s="96" t="n">
        <f aca="false">BR14201-2.5</f>
        <v>-2.5</v>
      </c>
    </row>
    <row r="14202" customFormat="false" ht="12" hidden="false" customHeight="false" outlineLevel="0" collapsed="false">
      <c r="BS14202" s="96" t="n">
        <f aca="false">BR14202-2.5</f>
        <v>-2.5</v>
      </c>
    </row>
    <row r="14203" customFormat="false" ht="12" hidden="false" customHeight="false" outlineLevel="0" collapsed="false">
      <c r="BS14203" s="96" t="n">
        <f aca="false">BR14203-2.5</f>
        <v>-2.5</v>
      </c>
    </row>
    <row r="14204" customFormat="false" ht="12" hidden="false" customHeight="false" outlineLevel="0" collapsed="false">
      <c r="BS14204" s="96" t="n">
        <f aca="false">BR14204-2.5</f>
        <v>-2.5</v>
      </c>
    </row>
    <row r="14205" customFormat="false" ht="12" hidden="false" customHeight="false" outlineLevel="0" collapsed="false">
      <c r="BS14205" s="96" t="n">
        <f aca="false">BR14205-2.5</f>
        <v>-2.5</v>
      </c>
    </row>
    <row r="14206" customFormat="false" ht="12" hidden="false" customHeight="false" outlineLevel="0" collapsed="false">
      <c r="BS14206" s="96" t="n">
        <f aca="false">BR14206-2.5</f>
        <v>-2.5</v>
      </c>
    </row>
    <row r="14207" customFormat="false" ht="12" hidden="false" customHeight="false" outlineLevel="0" collapsed="false">
      <c r="BS14207" s="96" t="n">
        <f aca="false">BR14207-2.5</f>
        <v>-2.5</v>
      </c>
    </row>
    <row r="14208" customFormat="false" ht="12" hidden="false" customHeight="false" outlineLevel="0" collapsed="false">
      <c r="BS14208" s="96" t="n">
        <f aca="false">BR14208-2.5</f>
        <v>-2.5</v>
      </c>
    </row>
    <row r="14209" customFormat="false" ht="12" hidden="false" customHeight="false" outlineLevel="0" collapsed="false">
      <c r="BS14209" s="96" t="n">
        <f aca="false">BR14209-2.5</f>
        <v>-2.5</v>
      </c>
    </row>
    <row r="14210" customFormat="false" ht="12" hidden="false" customHeight="false" outlineLevel="0" collapsed="false">
      <c r="BS14210" s="96" t="n">
        <f aca="false">BR14210-2.5</f>
        <v>-2.5</v>
      </c>
    </row>
    <row r="14211" customFormat="false" ht="12" hidden="false" customHeight="false" outlineLevel="0" collapsed="false">
      <c r="BS14211" s="96" t="n">
        <f aca="false">BR14211-2.5</f>
        <v>-2.5</v>
      </c>
    </row>
    <row r="14212" customFormat="false" ht="12" hidden="false" customHeight="false" outlineLevel="0" collapsed="false">
      <c r="BS14212" s="96" t="n">
        <f aca="false">BR14212-2.5</f>
        <v>-2.5</v>
      </c>
    </row>
    <row r="14213" customFormat="false" ht="12" hidden="false" customHeight="false" outlineLevel="0" collapsed="false">
      <c r="BS14213" s="96" t="n">
        <f aca="false">BR14213-2.5</f>
        <v>-2.5</v>
      </c>
    </row>
    <row r="14214" customFormat="false" ht="12" hidden="false" customHeight="false" outlineLevel="0" collapsed="false">
      <c r="BS14214" s="96" t="n">
        <f aca="false">BR14214-2.5</f>
        <v>-2.5</v>
      </c>
    </row>
    <row r="14215" customFormat="false" ht="12" hidden="false" customHeight="false" outlineLevel="0" collapsed="false">
      <c r="BS14215" s="96" t="n">
        <f aca="false">BR14215-2.5</f>
        <v>-2.5</v>
      </c>
    </row>
    <row r="14216" customFormat="false" ht="12" hidden="false" customHeight="false" outlineLevel="0" collapsed="false">
      <c r="BS14216" s="96" t="n">
        <f aca="false">BR14216-2.5</f>
        <v>-2.5</v>
      </c>
    </row>
    <row r="14217" customFormat="false" ht="12" hidden="false" customHeight="false" outlineLevel="0" collapsed="false">
      <c r="BS14217" s="96" t="n">
        <f aca="false">BR14217-2.5</f>
        <v>-2.5</v>
      </c>
    </row>
    <row r="14218" customFormat="false" ht="12" hidden="false" customHeight="false" outlineLevel="0" collapsed="false">
      <c r="BS14218" s="96" t="n">
        <f aca="false">BR14218-2.5</f>
        <v>-2.5</v>
      </c>
    </row>
    <row r="14219" customFormat="false" ht="12" hidden="false" customHeight="false" outlineLevel="0" collapsed="false">
      <c r="BS14219" s="96" t="n">
        <f aca="false">BR14219-2.5</f>
        <v>-2.5</v>
      </c>
    </row>
    <row r="14220" customFormat="false" ht="12" hidden="false" customHeight="false" outlineLevel="0" collapsed="false">
      <c r="BS14220" s="96" t="n">
        <f aca="false">BR14220-2.5</f>
        <v>-2.5</v>
      </c>
    </row>
    <row r="14221" customFormat="false" ht="12" hidden="false" customHeight="false" outlineLevel="0" collapsed="false">
      <c r="BS14221" s="96" t="n">
        <f aca="false">BR14221-2.5</f>
        <v>-2.5</v>
      </c>
    </row>
    <row r="14222" customFormat="false" ht="12" hidden="false" customHeight="false" outlineLevel="0" collapsed="false">
      <c r="BS14222" s="96" t="n">
        <f aca="false">BR14222-2.5</f>
        <v>-2.5</v>
      </c>
    </row>
    <row r="14223" customFormat="false" ht="12" hidden="false" customHeight="false" outlineLevel="0" collapsed="false">
      <c r="BS14223" s="96" t="n">
        <f aca="false">BR14223-2.5</f>
        <v>-2.5</v>
      </c>
    </row>
    <row r="14224" customFormat="false" ht="12" hidden="false" customHeight="false" outlineLevel="0" collapsed="false">
      <c r="BS14224" s="96" t="n">
        <f aca="false">BR14224-2.5</f>
        <v>-2.5</v>
      </c>
    </row>
    <row r="14225" customFormat="false" ht="12" hidden="false" customHeight="false" outlineLevel="0" collapsed="false">
      <c r="BS14225" s="96" t="n">
        <f aca="false">BR14225-2.5</f>
        <v>-2.5</v>
      </c>
    </row>
    <row r="14226" customFormat="false" ht="12" hidden="false" customHeight="false" outlineLevel="0" collapsed="false">
      <c r="BS14226" s="96" t="n">
        <f aca="false">BR14226-2.5</f>
        <v>-2.5</v>
      </c>
    </row>
    <row r="14227" customFormat="false" ht="12" hidden="false" customHeight="false" outlineLevel="0" collapsed="false">
      <c r="BS14227" s="96" t="n">
        <f aca="false">BR14227-2.5</f>
        <v>-2.5</v>
      </c>
    </row>
    <row r="14228" customFormat="false" ht="12" hidden="false" customHeight="false" outlineLevel="0" collapsed="false">
      <c r="BS14228" s="96" t="n">
        <f aca="false">BR14228-2.5</f>
        <v>-2.5</v>
      </c>
    </row>
    <row r="14229" customFormat="false" ht="12" hidden="false" customHeight="false" outlineLevel="0" collapsed="false">
      <c r="BS14229" s="96" t="n">
        <f aca="false">BR14229-2.5</f>
        <v>-2.5</v>
      </c>
    </row>
    <row r="14230" customFormat="false" ht="12" hidden="false" customHeight="false" outlineLevel="0" collapsed="false">
      <c r="BS14230" s="96" t="n">
        <f aca="false">BR14230-2.5</f>
        <v>-2.5</v>
      </c>
    </row>
    <row r="14231" customFormat="false" ht="12" hidden="false" customHeight="false" outlineLevel="0" collapsed="false">
      <c r="BS14231" s="96" t="n">
        <f aca="false">BR14231-2.5</f>
        <v>-2.5</v>
      </c>
    </row>
    <row r="14232" customFormat="false" ht="12" hidden="false" customHeight="false" outlineLevel="0" collapsed="false">
      <c r="BS14232" s="96" t="n">
        <f aca="false">BR14232-2.5</f>
        <v>-2.5</v>
      </c>
    </row>
    <row r="14233" customFormat="false" ht="12" hidden="false" customHeight="false" outlineLevel="0" collapsed="false">
      <c r="BS14233" s="96" t="n">
        <f aca="false">BR14233-2.5</f>
        <v>-2.5</v>
      </c>
    </row>
    <row r="14234" customFormat="false" ht="12" hidden="false" customHeight="false" outlineLevel="0" collapsed="false">
      <c r="BS14234" s="96" t="n">
        <f aca="false">BR14234-2.5</f>
        <v>-2.5</v>
      </c>
    </row>
    <row r="14235" customFormat="false" ht="12" hidden="false" customHeight="false" outlineLevel="0" collapsed="false">
      <c r="BS14235" s="96" t="n">
        <f aca="false">BR14235-2.5</f>
        <v>-2.5</v>
      </c>
    </row>
    <row r="14236" customFormat="false" ht="12" hidden="false" customHeight="false" outlineLevel="0" collapsed="false">
      <c r="BS14236" s="96" t="n">
        <f aca="false">BR14236-2.5</f>
        <v>-2.5</v>
      </c>
    </row>
    <row r="14237" customFormat="false" ht="12" hidden="false" customHeight="false" outlineLevel="0" collapsed="false">
      <c r="BS14237" s="96" t="n">
        <f aca="false">BR14237-2.5</f>
        <v>-2.5</v>
      </c>
    </row>
    <row r="14238" customFormat="false" ht="12" hidden="false" customHeight="false" outlineLevel="0" collapsed="false">
      <c r="BS14238" s="96" t="n">
        <f aca="false">BR14238-2.5</f>
        <v>-2.5</v>
      </c>
    </row>
    <row r="14239" customFormat="false" ht="12" hidden="false" customHeight="false" outlineLevel="0" collapsed="false">
      <c r="BS14239" s="96" t="n">
        <f aca="false">BR14239-2.5</f>
        <v>-2.5</v>
      </c>
    </row>
    <row r="14240" customFormat="false" ht="12" hidden="false" customHeight="false" outlineLevel="0" collapsed="false">
      <c r="BS14240" s="96" t="n">
        <f aca="false">BR14240-2.5</f>
        <v>-2.5</v>
      </c>
    </row>
    <row r="14241" customFormat="false" ht="12" hidden="false" customHeight="false" outlineLevel="0" collapsed="false">
      <c r="BS14241" s="96" t="n">
        <f aca="false">BR14241-2.5</f>
        <v>-2.5</v>
      </c>
    </row>
    <row r="14242" customFormat="false" ht="12" hidden="false" customHeight="false" outlineLevel="0" collapsed="false">
      <c r="BS14242" s="96" t="n">
        <f aca="false">BR14242-2.5</f>
        <v>-2.5</v>
      </c>
    </row>
    <row r="14243" customFormat="false" ht="12" hidden="false" customHeight="false" outlineLevel="0" collapsed="false">
      <c r="BS14243" s="96" t="n">
        <f aca="false">BR14243-2.5</f>
        <v>-2.5</v>
      </c>
    </row>
    <row r="14244" customFormat="false" ht="12" hidden="false" customHeight="false" outlineLevel="0" collapsed="false">
      <c r="BS14244" s="96" t="n">
        <f aca="false">BR14244-2.5</f>
        <v>-2.5</v>
      </c>
    </row>
    <row r="14245" customFormat="false" ht="12" hidden="false" customHeight="false" outlineLevel="0" collapsed="false">
      <c r="BS14245" s="96" t="n">
        <f aca="false">BR14245-2.5</f>
        <v>-2.5</v>
      </c>
    </row>
    <row r="14246" customFormat="false" ht="12" hidden="false" customHeight="false" outlineLevel="0" collapsed="false">
      <c r="BS14246" s="96" t="n">
        <f aca="false">BR14246-2.5</f>
        <v>-2.5</v>
      </c>
    </row>
    <row r="14247" customFormat="false" ht="12" hidden="false" customHeight="false" outlineLevel="0" collapsed="false">
      <c r="BS14247" s="96" t="n">
        <f aca="false">BR14247-2.5</f>
        <v>-2.5</v>
      </c>
    </row>
    <row r="14248" customFormat="false" ht="12" hidden="false" customHeight="false" outlineLevel="0" collapsed="false">
      <c r="BS14248" s="96" t="n">
        <f aca="false">BR14248-2.5</f>
        <v>-2.5</v>
      </c>
    </row>
    <row r="14249" customFormat="false" ht="12" hidden="false" customHeight="false" outlineLevel="0" collapsed="false">
      <c r="BS14249" s="96" t="n">
        <f aca="false">BR14249-2.5</f>
        <v>-2.5</v>
      </c>
    </row>
    <row r="14250" customFormat="false" ht="12" hidden="false" customHeight="false" outlineLevel="0" collapsed="false">
      <c r="BS14250" s="96" t="n">
        <f aca="false">BR14250-2.5</f>
        <v>-2.5</v>
      </c>
    </row>
    <row r="14251" customFormat="false" ht="12" hidden="false" customHeight="false" outlineLevel="0" collapsed="false">
      <c r="BS14251" s="96" t="n">
        <f aca="false">BR14251-2.5</f>
        <v>-2.5</v>
      </c>
    </row>
    <row r="14252" customFormat="false" ht="12" hidden="false" customHeight="false" outlineLevel="0" collapsed="false">
      <c r="BS14252" s="96" t="n">
        <f aca="false">BR14252-2.5</f>
        <v>-2.5</v>
      </c>
    </row>
    <row r="14253" customFormat="false" ht="12" hidden="false" customHeight="false" outlineLevel="0" collapsed="false">
      <c r="BS14253" s="96" t="n">
        <f aca="false">BR14253-2.5</f>
        <v>-2.5</v>
      </c>
    </row>
    <row r="14254" customFormat="false" ht="12" hidden="false" customHeight="false" outlineLevel="0" collapsed="false">
      <c r="BS14254" s="96" t="n">
        <f aca="false">BR14254-2.5</f>
        <v>-2.5</v>
      </c>
    </row>
    <row r="14255" customFormat="false" ht="12" hidden="false" customHeight="false" outlineLevel="0" collapsed="false">
      <c r="BS14255" s="96" t="n">
        <f aca="false">BR14255-2.5</f>
        <v>-2.5</v>
      </c>
    </row>
    <row r="14256" customFormat="false" ht="12" hidden="false" customHeight="false" outlineLevel="0" collapsed="false">
      <c r="BS14256" s="96" t="n">
        <f aca="false">BR14256-2.5</f>
        <v>-2.5</v>
      </c>
    </row>
    <row r="14257" customFormat="false" ht="12" hidden="false" customHeight="false" outlineLevel="0" collapsed="false">
      <c r="BS14257" s="96" t="n">
        <f aca="false">BR14257-2.5</f>
        <v>-2.5</v>
      </c>
    </row>
    <row r="14258" customFormat="false" ht="12" hidden="false" customHeight="false" outlineLevel="0" collapsed="false">
      <c r="BS14258" s="96" t="n">
        <f aca="false">BR14258-2.5</f>
        <v>-2.5</v>
      </c>
    </row>
    <row r="14259" customFormat="false" ht="12" hidden="false" customHeight="false" outlineLevel="0" collapsed="false">
      <c r="BS14259" s="96" t="n">
        <f aca="false">BR14259-2.5</f>
        <v>-2.5</v>
      </c>
    </row>
    <row r="14260" customFormat="false" ht="12" hidden="false" customHeight="false" outlineLevel="0" collapsed="false">
      <c r="BS14260" s="96" t="n">
        <f aca="false">BR14260-2.5</f>
        <v>-2.5</v>
      </c>
    </row>
    <row r="14261" customFormat="false" ht="12" hidden="false" customHeight="false" outlineLevel="0" collapsed="false">
      <c r="BS14261" s="96" t="n">
        <f aca="false">BR14261-2.5</f>
        <v>-2.5</v>
      </c>
    </row>
    <row r="14262" customFormat="false" ht="12" hidden="false" customHeight="false" outlineLevel="0" collapsed="false">
      <c r="BS14262" s="96" t="n">
        <f aca="false">BR14262-2.5</f>
        <v>-2.5</v>
      </c>
    </row>
    <row r="14263" customFormat="false" ht="12" hidden="false" customHeight="false" outlineLevel="0" collapsed="false">
      <c r="BS14263" s="96" t="n">
        <f aca="false">BR14263-2.5</f>
        <v>-2.5</v>
      </c>
    </row>
    <row r="14264" customFormat="false" ht="12" hidden="false" customHeight="false" outlineLevel="0" collapsed="false">
      <c r="BS14264" s="96" t="n">
        <f aca="false">BR14264-2.5</f>
        <v>-2.5</v>
      </c>
    </row>
    <row r="14265" customFormat="false" ht="12" hidden="false" customHeight="false" outlineLevel="0" collapsed="false">
      <c r="BS14265" s="96" t="n">
        <f aca="false">BR14265-2.5</f>
        <v>-2.5</v>
      </c>
    </row>
    <row r="14266" customFormat="false" ht="12" hidden="false" customHeight="false" outlineLevel="0" collapsed="false">
      <c r="BS14266" s="96" t="n">
        <f aca="false">BR14266-2.5</f>
        <v>-2.5</v>
      </c>
    </row>
    <row r="14267" customFormat="false" ht="12" hidden="false" customHeight="false" outlineLevel="0" collapsed="false">
      <c r="BS14267" s="96" t="n">
        <f aca="false">BR14267-2.5</f>
        <v>-2.5</v>
      </c>
    </row>
    <row r="14268" customFormat="false" ht="12" hidden="false" customHeight="false" outlineLevel="0" collapsed="false">
      <c r="BS14268" s="96" t="n">
        <f aca="false">BR14268-2.5</f>
        <v>-2.5</v>
      </c>
    </row>
    <row r="14269" customFormat="false" ht="12" hidden="false" customHeight="false" outlineLevel="0" collapsed="false">
      <c r="BS14269" s="96" t="n">
        <f aca="false">BR14269-2.5</f>
        <v>-2.5</v>
      </c>
    </row>
    <row r="14270" customFormat="false" ht="12" hidden="false" customHeight="false" outlineLevel="0" collapsed="false">
      <c r="BS14270" s="96" t="n">
        <f aca="false">BR14270-2.5</f>
        <v>-2.5</v>
      </c>
    </row>
    <row r="14271" customFormat="false" ht="12" hidden="false" customHeight="false" outlineLevel="0" collapsed="false">
      <c r="BS14271" s="96" t="n">
        <f aca="false">BR14271-2.5</f>
        <v>-2.5</v>
      </c>
    </row>
    <row r="14272" customFormat="false" ht="12" hidden="false" customHeight="false" outlineLevel="0" collapsed="false">
      <c r="BS14272" s="96" t="n">
        <f aca="false">BR14272-2.5</f>
        <v>-2.5</v>
      </c>
    </row>
    <row r="14273" customFormat="false" ht="12" hidden="false" customHeight="false" outlineLevel="0" collapsed="false">
      <c r="BS14273" s="96" t="n">
        <f aca="false">BR14273-2.5</f>
        <v>-2.5</v>
      </c>
    </row>
    <row r="14274" customFormat="false" ht="12" hidden="false" customHeight="false" outlineLevel="0" collapsed="false">
      <c r="BS14274" s="96" t="n">
        <f aca="false">BR14274-2.5</f>
        <v>-2.5</v>
      </c>
    </row>
    <row r="14275" customFormat="false" ht="12" hidden="false" customHeight="false" outlineLevel="0" collapsed="false">
      <c r="BS14275" s="96" t="n">
        <f aca="false">BR14275-2.5</f>
        <v>-2.5</v>
      </c>
    </row>
    <row r="14276" customFormat="false" ht="12" hidden="false" customHeight="false" outlineLevel="0" collapsed="false">
      <c r="BS14276" s="96" t="n">
        <f aca="false">BR14276-2.5</f>
        <v>-2.5</v>
      </c>
    </row>
    <row r="14277" customFormat="false" ht="12" hidden="false" customHeight="false" outlineLevel="0" collapsed="false">
      <c r="BS14277" s="96" t="n">
        <f aca="false">BR14277-2.5</f>
        <v>-2.5</v>
      </c>
    </row>
    <row r="14278" customFormat="false" ht="12" hidden="false" customHeight="false" outlineLevel="0" collapsed="false">
      <c r="BS14278" s="96" t="n">
        <f aca="false">BR14278-2.5</f>
        <v>-2.5</v>
      </c>
    </row>
    <row r="14279" customFormat="false" ht="12" hidden="false" customHeight="false" outlineLevel="0" collapsed="false">
      <c r="BS14279" s="96" t="n">
        <f aca="false">BR14279-2.5</f>
        <v>-2.5</v>
      </c>
    </row>
    <row r="14280" customFormat="false" ht="12" hidden="false" customHeight="false" outlineLevel="0" collapsed="false">
      <c r="BS14280" s="96" t="n">
        <f aca="false">BR14280-2.5</f>
        <v>-2.5</v>
      </c>
    </row>
    <row r="14281" customFormat="false" ht="12" hidden="false" customHeight="false" outlineLevel="0" collapsed="false">
      <c r="BS14281" s="96" t="n">
        <f aca="false">BR14281-2.5</f>
        <v>-2.5</v>
      </c>
    </row>
    <row r="14282" customFormat="false" ht="12" hidden="false" customHeight="false" outlineLevel="0" collapsed="false">
      <c r="BS14282" s="96" t="n">
        <f aca="false">BR14282-2.5</f>
        <v>-2.5</v>
      </c>
    </row>
    <row r="14283" customFormat="false" ht="12" hidden="false" customHeight="false" outlineLevel="0" collapsed="false">
      <c r="BS14283" s="96" t="n">
        <f aca="false">BR14283-2.5</f>
        <v>-2.5</v>
      </c>
    </row>
    <row r="14284" customFormat="false" ht="12" hidden="false" customHeight="false" outlineLevel="0" collapsed="false">
      <c r="BS14284" s="96" t="n">
        <f aca="false">BR14284-2.5</f>
        <v>-2.5</v>
      </c>
    </row>
    <row r="14285" customFormat="false" ht="12" hidden="false" customHeight="false" outlineLevel="0" collapsed="false">
      <c r="BS14285" s="96" t="n">
        <f aca="false">BR14285-2.5</f>
        <v>-2.5</v>
      </c>
    </row>
    <row r="14286" customFormat="false" ht="12" hidden="false" customHeight="false" outlineLevel="0" collapsed="false">
      <c r="BS14286" s="96" t="n">
        <f aca="false">BR14286-2.5</f>
        <v>-2.5</v>
      </c>
    </row>
    <row r="14287" customFormat="false" ht="12" hidden="false" customHeight="false" outlineLevel="0" collapsed="false">
      <c r="BS14287" s="96" t="n">
        <f aca="false">BR14287-2.5</f>
        <v>-2.5</v>
      </c>
    </row>
    <row r="14288" customFormat="false" ht="12" hidden="false" customHeight="false" outlineLevel="0" collapsed="false">
      <c r="BS14288" s="96" t="n">
        <f aca="false">BR14288-2.5</f>
        <v>-2.5</v>
      </c>
    </row>
    <row r="14289" customFormat="false" ht="12" hidden="false" customHeight="false" outlineLevel="0" collapsed="false">
      <c r="BS14289" s="96" t="n">
        <f aca="false">BR14289-2.5</f>
        <v>-2.5</v>
      </c>
    </row>
    <row r="14290" customFormat="false" ht="12" hidden="false" customHeight="false" outlineLevel="0" collapsed="false">
      <c r="BS14290" s="96" t="n">
        <f aca="false">BR14290-2.5</f>
        <v>-2.5</v>
      </c>
    </row>
    <row r="14291" customFormat="false" ht="12" hidden="false" customHeight="false" outlineLevel="0" collapsed="false">
      <c r="BS14291" s="96" t="n">
        <f aca="false">BR14291-2.5</f>
        <v>-2.5</v>
      </c>
    </row>
    <row r="14292" customFormat="false" ht="12" hidden="false" customHeight="false" outlineLevel="0" collapsed="false">
      <c r="BS14292" s="96" t="n">
        <f aca="false">BR14292-2.5</f>
        <v>-2.5</v>
      </c>
    </row>
    <row r="14293" customFormat="false" ht="12" hidden="false" customHeight="false" outlineLevel="0" collapsed="false">
      <c r="BS14293" s="96" t="n">
        <f aca="false">BR14293-2.5</f>
        <v>-2.5</v>
      </c>
    </row>
    <row r="14294" customFormat="false" ht="12" hidden="false" customHeight="false" outlineLevel="0" collapsed="false">
      <c r="BS14294" s="96" t="n">
        <f aca="false">BR14294-2.5</f>
        <v>-2.5</v>
      </c>
    </row>
    <row r="14295" customFormat="false" ht="12" hidden="false" customHeight="false" outlineLevel="0" collapsed="false">
      <c r="BS14295" s="96" t="n">
        <f aca="false">BR14295-2.5</f>
        <v>-2.5</v>
      </c>
    </row>
    <row r="14296" customFormat="false" ht="12" hidden="false" customHeight="false" outlineLevel="0" collapsed="false">
      <c r="BS14296" s="96" t="n">
        <f aca="false">BR14296-2.5</f>
        <v>-2.5</v>
      </c>
    </row>
    <row r="14297" customFormat="false" ht="12" hidden="false" customHeight="false" outlineLevel="0" collapsed="false">
      <c r="BS14297" s="96" t="n">
        <f aca="false">BR14297-2.5</f>
        <v>-2.5</v>
      </c>
    </row>
    <row r="14298" customFormat="false" ht="12" hidden="false" customHeight="false" outlineLevel="0" collapsed="false">
      <c r="BS14298" s="96" t="n">
        <f aca="false">BR14298-2.5</f>
        <v>-2.5</v>
      </c>
    </row>
    <row r="14299" customFormat="false" ht="12" hidden="false" customHeight="false" outlineLevel="0" collapsed="false">
      <c r="BS14299" s="96" t="n">
        <f aca="false">BR14299-2.5</f>
        <v>-2.5</v>
      </c>
    </row>
    <row r="14300" customFormat="false" ht="12" hidden="false" customHeight="false" outlineLevel="0" collapsed="false">
      <c r="BS14300" s="96" t="n">
        <f aca="false">BR14300-2.5</f>
        <v>-2.5</v>
      </c>
    </row>
    <row r="14301" customFormat="false" ht="12" hidden="false" customHeight="false" outlineLevel="0" collapsed="false">
      <c r="BS14301" s="96" t="n">
        <f aca="false">BR14301-2.5</f>
        <v>-2.5</v>
      </c>
    </row>
    <row r="14302" customFormat="false" ht="12" hidden="false" customHeight="false" outlineLevel="0" collapsed="false">
      <c r="BS14302" s="96" t="n">
        <f aca="false">BR14302-2.5</f>
        <v>-2.5</v>
      </c>
    </row>
    <row r="14303" customFormat="false" ht="12" hidden="false" customHeight="false" outlineLevel="0" collapsed="false">
      <c r="BS14303" s="96" t="n">
        <f aca="false">BR14303-2.5</f>
        <v>-2.5</v>
      </c>
    </row>
    <row r="14304" customFormat="false" ht="12" hidden="false" customHeight="false" outlineLevel="0" collapsed="false">
      <c r="BS14304" s="96" t="n">
        <f aca="false">BR14304-2.5</f>
        <v>-2.5</v>
      </c>
    </row>
    <row r="14305" customFormat="false" ht="12" hidden="false" customHeight="false" outlineLevel="0" collapsed="false">
      <c r="BS14305" s="96" t="n">
        <f aca="false">BR14305-2.5</f>
        <v>-2.5</v>
      </c>
    </row>
    <row r="14306" customFormat="false" ht="12" hidden="false" customHeight="false" outlineLevel="0" collapsed="false">
      <c r="BS14306" s="96" t="n">
        <f aca="false">BR14306-2.5</f>
        <v>-2.5</v>
      </c>
    </row>
    <row r="14307" customFormat="false" ht="12" hidden="false" customHeight="false" outlineLevel="0" collapsed="false">
      <c r="BS14307" s="96" t="n">
        <f aca="false">BR14307-2.5</f>
        <v>-2.5</v>
      </c>
    </row>
    <row r="14308" customFormat="false" ht="12" hidden="false" customHeight="false" outlineLevel="0" collapsed="false">
      <c r="BS14308" s="96" t="n">
        <f aca="false">BR14308-2.5</f>
        <v>-2.5</v>
      </c>
    </row>
    <row r="14309" customFormat="false" ht="12" hidden="false" customHeight="false" outlineLevel="0" collapsed="false">
      <c r="BS14309" s="96" t="n">
        <f aca="false">BR14309-2.5</f>
        <v>-2.5</v>
      </c>
    </row>
    <row r="14310" customFormat="false" ht="12" hidden="false" customHeight="false" outlineLevel="0" collapsed="false">
      <c r="BS14310" s="96" t="n">
        <f aca="false">BR14310-2.5</f>
        <v>-2.5</v>
      </c>
    </row>
    <row r="14311" customFormat="false" ht="12" hidden="false" customHeight="false" outlineLevel="0" collapsed="false">
      <c r="BS14311" s="96" t="n">
        <f aca="false">BR14311-2.5</f>
        <v>-2.5</v>
      </c>
    </row>
    <row r="14312" customFormat="false" ht="12" hidden="false" customHeight="false" outlineLevel="0" collapsed="false">
      <c r="BS14312" s="96" t="n">
        <f aca="false">BR14312-2.5</f>
        <v>-2.5</v>
      </c>
    </row>
    <row r="14313" customFormat="false" ht="12" hidden="false" customHeight="false" outlineLevel="0" collapsed="false">
      <c r="BS14313" s="96" t="n">
        <f aca="false">BR14313-2.5</f>
        <v>-2.5</v>
      </c>
    </row>
    <row r="14314" customFormat="false" ht="12" hidden="false" customHeight="false" outlineLevel="0" collapsed="false">
      <c r="BS14314" s="96" t="n">
        <f aca="false">BR14314-2.5</f>
        <v>-2.5</v>
      </c>
    </row>
    <row r="14315" customFormat="false" ht="12" hidden="false" customHeight="false" outlineLevel="0" collapsed="false">
      <c r="BS14315" s="96" t="n">
        <f aca="false">BR14315-2.5</f>
        <v>-2.5</v>
      </c>
    </row>
    <row r="14316" customFormat="false" ht="12" hidden="false" customHeight="false" outlineLevel="0" collapsed="false">
      <c r="BS14316" s="96" t="n">
        <f aca="false">BR14316-2.5</f>
        <v>-2.5</v>
      </c>
    </row>
    <row r="14317" customFormat="false" ht="12" hidden="false" customHeight="false" outlineLevel="0" collapsed="false">
      <c r="BS14317" s="96" t="n">
        <f aca="false">BR14317-2.5</f>
        <v>-2.5</v>
      </c>
    </row>
    <row r="14318" customFormat="false" ht="12" hidden="false" customHeight="false" outlineLevel="0" collapsed="false">
      <c r="BS14318" s="96" t="n">
        <f aca="false">BR14318-2.5</f>
        <v>-2.5</v>
      </c>
    </row>
    <row r="14319" customFormat="false" ht="12" hidden="false" customHeight="false" outlineLevel="0" collapsed="false">
      <c r="BS14319" s="96" t="n">
        <f aca="false">BR14319-2.5</f>
        <v>-2.5</v>
      </c>
    </row>
    <row r="14320" customFormat="false" ht="12" hidden="false" customHeight="false" outlineLevel="0" collapsed="false">
      <c r="BS14320" s="96" t="n">
        <f aca="false">BR14320-2.5</f>
        <v>-2.5</v>
      </c>
    </row>
    <row r="14321" customFormat="false" ht="12" hidden="false" customHeight="false" outlineLevel="0" collapsed="false">
      <c r="BS14321" s="96" t="n">
        <f aca="false">BR14321-2.5</f>
        <v>-2.5</v>
      </c>
    </row>
    <row r="14322" customFormat="false" ht="12" hidden="false" customHeight="false" outlineLevel="0" collapsed="false">
      <c r="BS14322" s="96" t="n">
        <f aca="false">BR14322-2.5</f>
        <v>-2.5</v>
      </c>
    </row>
    <row r="14323" customFormat="false" ht="12" hidden="false" customHeight="false" outlineLevel="0" collapsed="false">
      <c r="BS14323" s="96" t="n">
        <f aca="false">BR14323-2.5</f>
        <v>-2.5</v>
      </c>
    </row>
    <row r="14324" customFormat="false" ht="12" hidden="false" customHeight="false" outlineLevel="0" collapsed="false">
      <c r="BS14324" s="96" t="n">
        <f aca="false">BR14324-2.5</f>
        <v>-2.5</v>
      </c>
    </row>
    <row r="14325" customFormat="false" ht="12" hidden="false" customHeight="false" outlineLevel="0" collapsed="false">
      <c r="BS14325" s="96" t="n">
        <f aca="false">BR14325-2.5</f>
        <v>-2.5</v>
      </c>
    </row>
    <row r="14326" customFormat="false" ht="12" hidden="false" customHeight="false" outlineLevel="0" collapsed="false">
      <c r="BS14326" s="96" t="n">
        <f aca="false">BR14326-2.5</f>
        <v>-2.5</v>
      </c>
    </row>
    <row r="14327" customFormat="false" ht="12" hidden="false" customHeight="false" outlineLevel="0" collapsed="false">
      <c r="BS14327" s="96" t="n">
        <f aca="false">BR14327-2.5</f>
        <v>-2.5</v>
      </c>
    </row>
    <row r="14328" customFormat="false" ht="12" hidden="false" customHeight="false" outlineLevel="0" collapsed="false">
      <c r="BS14328" s="96" t="n">
        <f aca="false">BR14328-2.5</f>
        <v>-2.5</v>
      </c>
    </row>
    <row r="14329" customFormat="false" ht="12" hidden="false" customHeight="false" outlineLevel="0" collapsed="false">
      <c r="BS14329" s="96" t="n">
        <f aca="false">BR14329-2.5</f>
        <v>-2.5</v>
      </c>
    </row>
    <row r="14330" customFormat="false" ht="12" hidden="false" customHeight="false" outlineLevel="0" collapsed="false">
      <c r="BS14330" s="96" t="n">
        <f aca="false">BR14330-2.5</f>
        <v>-2.5</v>
      </c>
    </row>
    <row r="14331" customFormat="false" ht="12" hidden="false" customHeight="false" outlineLevel="0" collapsed="false">
      <c r="BS14331" s="96" t="n">
        <f aca="false">BR14331-2.5</f>
        <v>-2.5</v>
      </c>
    </row>
    <row r="14332" customFormat="false" ht="12" hidden="false" customHeight="false" outlineLevel="0" collapsed="false">
      <c r="BS14332" s="96" t="n">
        <f aca="false">BR14332-2.5</f>
        <v>-2.5</v>
      </c>
    </row>
    <row r="14333" customFormat="false" ht="12" hidden="false" customHeight="false" outlineLevel="0" collapsed="false">
      <c r="BS14333" s="96" t="n">
        <f aca="false">BR14333-2.5</f>
        <v>-2.5</v>
      </c>
    </row>
    <row r="14334" customFormat="false" ht="12" hidden="false" customHeight="false" outlineLevel="0" collapsed="false">
      <c r="BS14334" s="96" t="n">
        <f aca="false">BR14334-2.5</f>
        <v>-2.5</v>
      </c>
    </row>
    <row r="14335" customFormat="false" ht="12" hidden="false" customHeight="false" outlineLevel="0" collapsed="false">
      <c r="BS14335" s="96" t="n">
        <f aca="false">BR14335-2.5</f>
        <v>-2.5</v>
      </c>
    </row>
    <row r="14336" customFormat="false" ht="12" hidden="false" customHeight="false" outlineLevel="0" collapsed="false">
      <c r="BS14336" s="96" t="n">
        <f aca="false">BR14336-2.5</f>
        <v>-2.5</v>
      </c>
    </row>
    <row r="14337" customFormat="false" ht="12" hidden="false" customHeight="false" outlineLevel="0" collapsed="false">
      <c r="BS14337" s="96" t="n">
        <f aca="false">BR14337-2.5</f>
        <v>-2.5</v>
      </c>
    </row>
    <row r="14338" customFormat="false" ht="12" hidden="false" customHeight="false" outlineLevel="0" collapsed="false">
      <c r="BS14338" s="96" t="n">
        <f aca="false">BR14338-2.5</f>
        <v>-2.5</v>
      </c>
    </row>
    <row r="14339" customFormat="false" ht="12" hidden="false" customHeight="false" outlineLevel="0" collapsed="false">
      <c r="BS14339" s="96" t="n">
        <f aca="false">BR14339-2.5</f>
        <v>-2.5</v>
      </c>
    </row>
    <row r="14340" customFormat="false" ht="12" hidden="false" customHeight="false" outlineLevel="0" collapsed="false">
      <c r="BS14340" s="96" t="n">
        <f aca="false">BR14340-2.5</f>
        <v>-2.5</v>
      </c>
    </row>
    <row r="14341" customFormat="false" ht="12" hidden="false" customHeight="false" outlineLevel="0" collapsed="false">
      <c r="BS14341" s="96" t="n">
        <f aca="false">BR14341-2.5</f>
        <v>-2.5</v>
      </c>
    </row>
    <row r="14342" customFormat="false" ht="12" hidden="false" customHeight="false" outlineLevel="0" collapsed="false">
      <c r="BS14342" s="96" t="n">
        <f aca="false">BR14342-2.5</f>
        <v>-2.5</v>
      </c>
    </row>
    <row r="14343" customFormat="false" ht="12" hidden="false" customHeight="false" outlineLevel="0" collapsed="false">
      <c r="BS14343" s="96" t="n">
        <f aca="false">BR14343-2.5</f>
        <v>-2.5</v>
      </c>
    </row>
    <row r="14344" customFormat="false" ht="12" hidden="false" customHeight="false" outlineLevel="0" collapsed="false">
      <c r="BS14344" s="96" t="n">
        <f aca="false">BR14344-2.5</f>
        <v>-2.5</v>
      </c>
    </row>
    <row r="14345" customFormat="false" ht="12" hidden="false" customHeight="false" outlineLevel="0" collapsed="false">
      <c r="BS14345" s="96" t="n">
        <f aca="false">BR14345-2.5</f>
        <v>-2.5</v>
      </c>
    </row>
    <row r="14346" customFormat="false" ht="12" hidden="false" customHeight="false" outlineLevel="0" collapsed="false">
      <c r="BS14346" s="96" t="n">
        <f aca="false">BR14346-2.5</f>
        <v>-2.5</v>
      </c>
    </row>
    <row r="14347" customFormat="false" ht="12" hidden="false" customHeight="false" outlineLevel="0" collapsed="false">
      <c r="BS14347" s="96" t="n">
        <f aca="false">BR14347-2.5</f>
        <v>-2.5</v>
      </c>
    </row>
    <row r="14348" customFormat="false" ht="12" hidden="false" customHeight="false" outlineLevel="0" collapsed="false">
      <c r="BS14348" s="96" t="n">
        <f aca="false">BR14348-2.5</f>
        <v>-2.5</v>
      </c>
    </row>
    <row r="14349" customFormat="false" ht="12" hidden="false" customHeight="false" outlineLevel="0" collapsed="false">
      <c r="BS14349" s="96" t="n">
        <f aca="false">BR14349-2.5</f>
        <v>-2.5</v>
      </c>
    </row>
    <row r="14350" customFormat="false" ht="12" hidden="false" customHeight="false" outlineLevel="0" collapsed="false">
      <c r="BS14350" s="96" t="n">
        <f aca="false">BR14350-2.5</f>
        <v>-2.5</v>
      </c>
    </row>
    <row r="14351" customFormat="false" ht="12" hidden="false" customHeight="false" outlineLevel="0" collapsed="false">
      <c r="BS14351" s="96" t="n">
        <f aca="false">BR14351-2.5</f>
        <v>-2.5</v>
      </c>
    </row>
    <row r="14352" customFormat="false" ht="12" hidden="false" customHeight="false" outlineLevel="0" collapsed="false">
      <c r="BS14352" s="96" t="n">
        <f aca="false">BR14352-2.5</f>
        <v>-2.5</v>
      </c>
    </row>
    <row r="14353" customFormat="false" ht="12" hidden="false" customHeight="false" outlineLevel="0" collapsed="false">
      <c r="BS14353" s="96" t="n">
        <f aca="false">BR14353-2.5</f>
        <v>-2.5</v>
      </c>
    </row>
    <row r="14354" customFormat="false" ht="12" hidden="false" customHeight="false" outlineLevel="0" collapsed="false">
      <c r="BS14354" s="96" t="n">
        <f aca="false">BR14354-2.5</f>
        <v>-2.5</v>
      </c>
    </row>
    <row r="14355" customFormat="false" ht="12" hidden="false" customHeight="false" outlineLevel="0" collapsed="false">
      <c r="BS14355" s="96" t="n">
        <f aca="false">BR14355-2.5</f>
        <v>-2.5</v>
      </c>
    </row>
    <row r="14356" customFormat="false" ht="12" hidden="false" customHeight="false" outlineLevel="0" collapsed="false">
      <c r="BS14356" s="96" t="n">
        <f aca="false">BR14356-2.5</f>
        <v>-2.5</v>
      </c>
    </row>
    <row r="14357" customFormat="false" ht="12" hidden="false" customHeight="false" outlineLevel="0" collapsed="false">
      <c r="BS14357" s="96" t="n">
        <f aca="false">BR14357-2.5</f>
        <v>-2.5</v>
      </c>
    </row>
    <row r="14358" customFormat="false" ht="12" hidden="false" customHeight="false" outlineLevel="0" collapsed="false">
      <c r="BS14358" s="96" t="n">
        <f aca="false">BR14358-2.5</f>
        <v>-2.5</v>
      </c>
    </row>
    <row r="14359" customFormat="false" ht="12" hidden="false" customHeight="false" outlineLevel="0" collapsed="false">
      <c r="BS14359" s="96" t="n">
        <f aca="false">BR14359-2.5</f>
        <v>-2.5</v>
      </c>
    </row>
    <row r="14360" customFormat="false" ht="12" hidden="false" customHeight="false" outlineLevel="0" collapsed="false">
      <c r="BS14360" s="96" t="n">
        <f aca="false">BR14360-2.5</f>
        <v>-2.5</v>
      </c>
    </row>
    <row r="14361" customFormat="false" ht="12" hidden="false" customHeight="false" outlineLevel="0" collapsed="false">
      <c r="BS14361" s="96" t="n">
        <f aca="false">BR14361-2.5</f>
        <v>-2.5</v>
      </c>
    </row>
    <row r="14362" customFormat="false" ht="12" hidden="false" customHeight="false" outlineLevel="0" collapsed="false">
      <c r="BS14362" s="96" t="n">
        <f aca="false">BR14362-2.5</f>
        <v>-2.5</v>
      </c>
    </row>
    <row r="14363" customFormat="false" ht="12" hidden="false" customHeight="false" outlineLevel="0" collapsed="false">
      <c r="BS14363" s="96" t="n">
        <f aca="false">BR14363-2.5</f>
        <v>-2.5</v>
      </c>
    </row>
    <row r="14364" customFormat="false" ht="12" hidden="false" customHeight="false" outlineLevel="0" collapsed="false">
      <c r="BS14364" s="96" t="n">
        <f aca="false">BR14364-2.5</f>
        <v>-2.5</v>
      </c>
    </row>
    <row r="14365" customFormat="false" ht="12" hidden="false" customHeight="false" outlineLevel="0" collapsed="false">
      <c r="BS14365" s="96" t="n">
        <f aca="false">BR14365-2.5</f>
        <v>-2.5</v>
      </c>
    </row>
    <row r="14366" customFormat="false" ht="12" hidden="false" customHeight="false" outlineLevel="0" collapsed="false">
      <c r="BS14366" s="96" t="n">
        <f aca="false">BR14366-2.5</f>
        <v>-2.5</v>
      </c>
    </row>
    <row r="14367" customFormat="false" ht="12" hidden="false" customHeight="false" outlineLevel="0" collapsed="false">
      <c r="BS14367" s="96" t="n">
        <f aca="false">BR14367-2.5</f>
        <v>-2.5</v>
      </c>
    </row>
    <row r="14368" customFormat="false" ht="12" hidden="false" customHeight="false" outlineLevel="0" collapsed="false">
      <c r="BS14368" s="96" t="n">
        <f aca="false">BR14368-2.5</f>
        <v>-2.5</v>
      </c>
    </row>
    <row r="14369" customFormat="false" ht="12" hidden="false" customHeight="false" outlineLevel="0" collapsed="false">
      <c r="BS14369" s="96" t="n">
        <f aca="false">BR14369-2.5</f>
        <v>-2.5</v>
      </c>
    </row>
    <row r="14370" customFormat="false" ht="12" hidden="false" customHeight="false" outlineLevel="0" collapsed="false">
      <c r="BS14370" s="96" t="n">
        <f aca="false">BR14370-2.5</f>
        <v>-2.5</v>
      </c>
    </row>
    <row r="14371" customFormat="false" ht="12" hidden="false" customHeight="false" outlineLevel="0" collapsed="false">
      <c r="BS14371" s="96" t="n">
        <f aca="false">BR14371-2.5</f>
        <v>-2.5</v>
      </c>
    </row>
    <row r="14372" customFormat="false" ht="12" hidden="false" customHeight="false" outlineLevel="0" collapsed="false">
      <c r="BS14372" s="96" t="n">
        <f aca="false">BR14372-2.5</f>
        <v>-2.5</v>
      </c>
    </row>
    <row r="14373" customFormat="false" ht="12" hidden="false" customHeight="false" outlineLevel="0" collapsed="false">
      <c r="BS14373" s="96" t="n">
        <f aca="false">BR14373-2.5</f>
        <v>-2.5</v>
      </c>
    </row>
    <row r="14374" customFormat="false" ht="12" hidden="false" customHeight="false" outlineLevel="0" collapsed="false">
      <c r="BS14374" s="96" t="n">
        <f aca="false">BR14374-2.5</f>
        <v>-2.5</v>
      </c>
    </row>
    <row r="14375" customFormat="false" ht="12" hidden="false" customHeight="false" outlineLevel="0" collapsed="false">
      <c r="BS14375" s="96" t="n">
        <f aca="false">BR14375-2.5</f>
        <v>-2.5</v>
      </c>
    </row>
    <row r="14376" customFormat="false" ht="12" hidden="false" customHeight="false" outlineLevel="0" collapsed="false">
      <c r="BS14376" s="96" t="n">
        <f aca="false">BR14376-2.5</f>
        <v>-2.5</v>
      </c>
    </row>
    <row r="14377" customFormat="false" ht="12" hidden="false" customHeight="false" outlineLevel="0" collapsed="false">
      <c r="BS14377" s="96" t="n">
        <f aca="false">BR14377-2.5</f>
        <v>-2.5</v>
      </c>
    </row>
    <row r="14378" customFormat="false" ht="12" hidden="false" customHeight="false" outlineLevel="0" collapsed="false">
      <c r="BS14378" s="96" t="n">
        <f aca="false">BR14378-2.5</f>
        <v>-2.5</v>
      </c>
    </row>
    <row r="14379" customFormat="false" ht="12" hidden="false" customHeight="false" outlineLevel="0" collapsed="false">
      <c r="BS14379" s="96" t="n">
        <f aca="false">BR14379-2.5</f>
        <v>-2.5</v>
      </c>
    </row>
    <row r="14380" customFormat="false" ht="12" hidden="false" customHeight="false" outlineLevel="0" collapsed="false">
      <c r="BS14380" s="96" t="n">
        <f aca="false">BR14380-2.5</f>
        <v>-2.5</v>
      </c>
    </row>
    <row r="14381" customFormat="false" ht="12" hidden="false" customHeight="false" outlineLevel="0" collapsed="false">
      <c r="BS14381" s="96" t="n">
        <f aca="false">BR14381-2.5</f>
        <v>-2.5</v>
      </c>
    </row>
    <row r="14382" customFormat="false" ht="12" hidden="false" customHeight="false" outlineLevel="0" collapsed="false">
      <c r="BS14382" s="96" t="n">
        <f aca="false">BR14382-2.5</f>
        <v>-2.5</v>
      </c>
    </row>
    <row r="14383" customFormat="false" ht="12" hidden="false" customHeight="false" outlineLevel="0" collapsed="false">
      <c r="BS14383" s="96" t="n">
        <f aca="false">BR14383-2.5</f>
        <v>-2.5</v>
      </c>
    </row>
    <row r="14384" customFormat="false" ht="12" hidden="false" customHeight="false" outlineLevel="0" collapsed="false">
      <c r="BS14384" s="96" t="n">
        <f aca="false">BR14384-2.5</f>
        <v>-2.5</v>
      </c>
    </row>
    <row r="14385" customFormat="false" ht="12" hidden="false" customHeight="false" outlineLevel="0" collapsed="false">
      <c r="BS14385" s="96" t="n">
        <f aca="false">BR14385-2.5</f>
        <v>-2.5</v>
      </c>
    </row>
    <row r="14386" customFormat="false" ht="12" hidden="false" customHeight="false" outlineLevel="0" collapsed="false">
      <c r="BS14386" s="96" t="n">
        <f aca="false">BR14386-2.5</f>
        <v>-2.5</v>
      </c>
    </row>
    <row r="14387" customFormat="false" ht="12" hidden="false" customHeight="false" outlineLevel="0" collapsed="false">
      <c r="BS14387" s="96" t="n">
        <f aca="false">BR14387-2.5</f>
        <v>-2.5</v>
      </c>
    </row>
    <row r="14388" customFormat="false" ht="12" hidden="false" customHeight="false" outlineLevel="0" collapsed="false">
      <c r="BS14388" s="96" t="n">
        <f aca="false">BR14388-2.5</f>
        <v>-2.5</v>
      </c>
    </row>
    <row r="14389" customFormat="false" ht="12" hidden="false" customHeight="false" outlineLevel="0" collapsed="false">
      <c r="BS14389" s="96" t="n">
        <f aca="false">BR14389-2.5</f>
        <v>-2.5</v>
      </c>
    </row>
    <row r="14390" customFormat="false" ht="12" hidden="false" customHeight="false" outlineLevel="0" collapsed="false">
      <c r="BS14390" s="96" t="n">
        <f aca="false">BR14390-2.5</f>
        <v>-2.5</v>
      </c>
    </row>
    <row r="14391" customFormat="false" ht="12" hidden="false" customHeight="false" outlineLevel="0" collapsed="false">
      <c r="BS14391" s="96" t="n">
        <f aca="false">BR14391-2.5</f>
        <v>-2.5</v>
      </c>
    </row>
    <row r="14392" customFormat="false" ht="12" hidden="false" customHeight="false" outlineLevel="0" collapsed="false">
      <c r="BS14392" s="96" t="n">
        <f aca="false">BR14392-2.5</f>
        <v>-2.5</v>
      </c>
    </row>
    <row r="14393" customFormat="false" ht="12" hidden="false" customHeight="false" outlineLevel="0" collapsed="false">
      <c r="BS14393" s="96" t="n">
        <f aca="false">BR14393-2.5</f>
        <v>-2.5</v>
      </c>
    </row>
    <row r="14394" customFormat="false" ht="12" hidden="false" customHeight="false" outlineLevel="0" collapsed="false">
      <c r="BS14394" s="96" t="n">
        <f aca="false">BR14394-2.5</f>
        <v>-2.5</v>
      </c>
    </row>
    <row r="14395" customFormat="false" ht="12" hidden="false" customHeight="false" outlineLevel="0" collapsed="false">
      <c r="BS14395" s="96" t="n">
        <f aca="false">BR14395-2.5</f>
        <v>-2.5</v>
      </c>
    </row>
    <row r="14396" customFormat="false" ht="12" hidden="false" customHeight="false" outlineLevel="0" collapsed="false">
      <c r="BS14396" s="96" t="n">
        <f aca="false">BR14396-2.5</f>
        <v>-2.5</v>
      </c>
    </row>
    <row r="14397" customFormat="false" ht="12" hidden="false" customHeight="false" outlineLevel="0" collapsed="false">
      <c r="BS14397" s="96" t="n">
        <f aca="false">BR14397-2.5</f>
        <v>-2.5</v>
      </c>
    </row>
    <row r="14398" customFormat="false" ht="12" hidden="false" customHeight="false" outlineLevel="0" collapsed="false">
      <c r="BS14398" s="96" t="n">
        <f aca="false">BR14398-2.5</f>
        <v>-2.5</v>
      </c>
    </row>
    <row r="14399" customFormat="false" ht="12" hidden="false" customHeight="false" outlineLevel="0" collapsed="false">
      <c r="BS14399" s="96" t="n">
        <f aca="false">BR14399-2.5</f>
        <v>-2.5</v>
      </c>
    </row>
    <row r="14400" customFormat="false" ht="12" hidden="false" customHeight="false" outlineLevel="0" collapsed="false">
      <c r="BS14400" s="96" t="n">
        <f aca="false">BR14400-2.5</f>
        <v>-2.5</v>
      </c>
    </row>
    <row r="14401" customFormat="false" ht="12" hidden="false" customHeight="false" outlineLevel="0" collapsed="false">
      <c r="BS14401" s="96" t="n">
        <f aca="false">BR14401-2.5</f>
        <v>-2.5</v>
      </c>
    </row>
    <row r="14402" customFormat="false" ht="12" hidden="false" customHeight="false" outlineLevel="0" collapsed="false">
      <c r="BS14402" s="96" t="n">
        <f aca="false">BR14402-2.5</f>
        <v>-2.5</v>
      </c>
    </row>
    <row r="14403" customFormat="false" ht="12" hidden="false" customHeight="false" outlineLevel="0" collapsed="false">
      <c r="BS14403" s="96" t="n">
        <f aca="false">BR14403-2.5</f>
        <v>-2.5</v>
      </c>
    </row>
    <row r="14404" customFormat="false" ht="12" hidden="false" customHeight="false" outlineLevel="0" collapsed="false">
      <c r="BS14404" s="96" t="n">
        <f aca="false">BR14404-2.5</f>
        <v>-2.5</v>
      </c>
    </row>
    <row r="14405" customFormat="false" ht="12" hidden="false" customHeight="false" outlineLevel="0" collapsed="false">
      <c r="BS14405" s="96" t="n">
        <f aca="false">BR14405-2.5</f>
        <v>-2.5</v>
      </c>
    </row>
    <row r="14406" customFormat="false" ht="12" hidden="false" customHeight="false" outlineLevel="0" collapsed="false">
      <c r="BS14406" s="96" t="n">
        <f aca="false">BR14406-2.5</f>
        <v>-2.5</v>
      </c>
    </row>
    <row r="14407" customFormat="false" ht="12" hidden="false" customHeight="false" outlineLevel="0" collapsed="false">
      <c r="BS14407" s="96" t="n">
        <f aca="false">BR14407-2.5</f>
        <v>-2.5</v>
      </c>
    </row>
    <row r="14408" customFormat="false" ht="12" hidden="false" customHeight="false" outlineLevel="0" collapsed="false">
      <c r="BS14408" s="96" t="n">
        <f aca="false">BR14408-2.5</f>
        <v>-2.5</v>
      </c>
    </row>
    <row r="14409" customFormat="false" ht="12" hidden="false" customHeight="false" outlineLevel="0" collapsed="false">
      <c r="BS14409" s="96" t="n">
        <f aca="false">BR14409-2.5</f>
        <v>-2.5</v>
      </c>
    </row>
    <row r="14410" customFormat="false" ht="12" hidden="false" customHeight="false" outlineLevel="0" collapsed="false">
      <c r="BS14410" s="96" t="n">
        <f aca="false">BR14410-2.5</f>
        <v>-2.5</v>
      </c>
    </row>
    <row r="14411" customFormat="false" ht="12" hidden="false" customHeight="false" outlineLevel="0" collapsed="false">
      <c r="BS14411" s="96" t="n">
        <f aca="false">BR14411-2.5</f>
        <v>-2.5</v>
      </c>
    </row>
    <row r="14412" customFormat="false" ht="12" hidden="false" customHeight="false" outlineLevel="0" collapsed="false">
      <c r="BS14412" s="96" t="n">
        <f aca="false">BR14412-2.5</f>
        <v>-2.5</v>
      </c>
    </row>
    <row r="14413" customFormat="false" ht="12" hidden="false" customHeight="false" outlineLevel="0" collapsed="false">
      <c r="BS14413" s="96" t="n">
        <f aca="false">BR14413-2.5</f>
        <v>-2.5</v>
      </c>
    </row>
    <row r="14414" customFormat="false" ht="12" hidden="false" customHeight="false" outlineLevel="0" collapsed="false">
      <c r="BS14414" s="96" t="n">
        <f aca="false">BR14414-2.5</f>
        <v>-2.5</v>
      </c>
    </row>
    <row r="14415" customFormat="false" ht="12" hidden="false" customHeight="false" outlineLevel="0" collapsed="false">
      <c r="BS14415" s="96" t="n">
        <f aca="false">BR14415-2.5</f>
        <v>-2.5</v>
      </c>
    </row>
    <row r="14416" customFormat="false" ht="12" hidden="false" customHeight="false" outlineLevel="0" collapsed="false">
      <c r="BS14416" s="96" t="n">
        <f aca="false">BR14416-2.5</f>
        <v>-2.5</v>
      </c>
    </row>
    <row r="14417" customFormat="false" ht="12" hidden="false" customHeight="false" outlineLevel="0" collapsed="false">
      <c r="BS14417" s="96" t="n">
        <f aca="false">BR14417-2.5</f>
        <v>-2.5</v>
      </c>
    </row>
    <row r="14418" customFormat="false" ht="12" hidden="false" customHeight="false" outlineLevel="0" collapsed="false">
      <c r="BS14418" s="96" t="n">
        <f aca="false">BR14418-2.5</f>
        <v>-2.5</v>
      </c>
    </row>
    <row r="14419" customFormat="false" ht="12" hidden="false" customHeight="false" outlineLevel="0" collapsed="false">
      <c r="BS14419" s="96" t="n">
        <f aca="false">BR14419-2.5</f>
        <v>-2.5</v>
      </c>
    </row>
    <row r="14420" customFormat="false" ht="12" hidden="false" customHeight="false" outlineLevel="0" collapsed="false">
      <c r="BS14420" s="96" t="n">
        <f aca="false">BR14420-2.5</f>
        <v>-2.5</v>
      </c>
    </row>
    <row r="14421" customFormat="false" ht="12" hidden="false" customHeight="false" outlineLevel="0" collapsed="false">
      <c r="BS14421" s="96" t="n">
        <f aca="false">BR14421-2.5</f>
        <v>-2.5</v>
      </c>
    </row>
    <row r="14422" customFormat="false" ht="12" hidden="false" customHeight="false" outlineLevel="0" collapsed="false">
      <c r="BS14422" s="96" t="n">
        <f aca="false">BR14422-2.5</f>
        <v>-2.5</v>
      </c>
    </row>
    <row r="14423" customFormat="false" ht="12" hidden="false" customHeight="false" outlineLevel="0" collapsed="false">
      <c r="BS14423" s="96" t="n">
        <f aca="false">BR14423-2.5</f>
        <v>-2.5</v>
      </c>
    </row>
    <row r="14424" customFormat="false" ht="12" hidden="false" customHeight="false" outlineLevel="0" collapsed="false">
      <c r="BS14424" s="96" t="n">
        <f aca="false">BR14424-2.5</f>
        <v>-2.5</v>
      </c>
    </row>
    <row r="14425" customFormat="false" ht="12" hidden="false" customHeight="false" outlineLevel="0" collapsed="false">
      <c r="BS14425" s="96" t="n">
        <f aca="false">BR14425-2.5</f>
        <v>-2.5</v>
      </c>
    </row>
    <row r="14426" customFormat="false" ht="12" hidden="false" customHeight="false" outlineLevel="0" collapsed="false">
      <c r="BS14426" s="96" t="n">
        <f aca="false">BR14426-2.5</f>
        <v>-2.5</v>
      </c>
    </row>
    <row r="14427" customFormat="false" ht="12" hidden="false" customHeight="false" outlineLevel="0" collapsed="false">
      <c r="BS14427" s="96" t="n">
        <f aca="false">BR14427-2.5</f>
        <v>-2.5</v>
      </c>
    </row>
    <row r="14428" customFormat="false" ht="12" hidden="false" customHeight="false" outlineLevel="0" collapsed="false">
      <c r="BS14428" s="96" t="n">
        <f aca="false">BR14428-2.5</f>
        <v>-2.5</v>
      </c>
    </row>
    <row r="14429" customFormat="false" ht="12" hidden="false" customHeight="false" outlineLevel="0" collapsed="false">
      <c r="BS14429" s="96" t="n">
        <f aca="false">BR14429-2.5</f>
        <v>-2.5</v>
      </c>
    </row>
    <row r="14430" customFormat="false" ht="12" hidden="false" customHeight="false" outlineLevel="0" collapsed="false">
      <c r="BS14430" s="96" t="n">
        <f aca="false">BR14430-2.5</f>
        <v>-2.5</v>
      </c>
    </row>
    <row r="14431" customFormat="false" ht="12" hidden="false" customHeight="false" outlineLevel="0" collapsed="false">
      <c r="BS14431" s="96" t="n">
        <f aca="false">BR14431-2.5</f>
        <v>-2.5</v>
      </c>
    </row>
    <row r="14432" customFormat="false" ht="12" hidden="false" customHeight="false" outlineLevel="0" collapsed="false">
      <c r="BS14432" s="96" t="n">
        <f aca="false">BR14432-2.5</f>
        <v>-2.5</v>
      </c>
    </row>
    <row r="14433" customFormat="false" ht="12" hidden="false" customHeight="false" outlineLevel="0" collapsed="false">
      <c r="BS14433" s="96" t="n">
        <f aca="false">BR14433-2.5</f>
        <v>-2.5</v>
      </c>
    </row>
    <row r="14434" customFormat="false" ht="12" hidden="false" customHeight="false" outlineLevel="0" collapsed="false">
      <c r="BS14434" s="96" t="n">
        <f aca="false">BR14434-2.5</f>
        <v>-2.5</v>
      </c>
    </row>
    <row r="14435" customFormat="false" ht="12" hidden="false" customHeight="false" outlineLevel="0" collapsed="false">
      <c r="BS14435" s="96" t="n">
        <f aca="false">BR14435-2.5</f>
        <v>-2.5</v>
      </c>
    </row>
    <row r="14436" customFormat="false" ht="12" hidden="false" customHeight="false" outlineLevel="0" collapsed="false">
      <c r="BS14436" s="96" t="n">
        <f aca="false">BR14436-2.5</f>
        <v>-2.5</v>
      </c>
    </row>
    <row r="14437" customFormat="false" ht="12" hidden="false" customHeight="false" outlineLevel="0" collapsed="false">
      <c r="BS14437" s="96" t="n">
        <f aca="false">BR14437-2.5</f>
        <v>-2.5</v>
      </c>
    </row>
    <row r="14438" customFormat="false" ht="12" hidden="false" customHeight="false" outlineLevel="0" collapsed="false">
      <c r="BS14438" s="96" t="n">
        <f aca="false">BR14438-2.5</f>
        <v>-2.5</v>
      </c>
    </row>
    <row r="14439" customFormat="false" ht="12" hidden="false" customHeight="false" outlineLevel="0" collapsed="false">
      <c r="BS14439" s="96" t="n">
        <f aca="false">BR14439-2.5</f>
        <v>-2.5</v>
      </c>
    </row>
    <row r="14440" customFormat="false" ht="12" hidden="false" customHeight="false" outlineLevel="0" collapsed="false">
      <c r="BS14440" s="96" t="n">
        <f aca="false">BR14440-2.5</f>
        <v>-2.5</v>
      </c>
    </row>
    <row r="14441" customFormat="false" ht="12" hidden="false" customHeight="false" outlineLevel="0" collapsed="false">
      <c r="BS14441" s="96" t="n">
        <f aca="false">BR14441-2.5</f>
        <v>-2.5</v>
      </c>
    </row>
    <row r="14442" customFormat="false" ht="12" hidden="false" customHeight="false" outlineLevel="0" collapsed="false">
      <c r="BS14442" s="96" t="n">
        <f aca="false">BR14442-2.5</f>
        <v>-2.5</v>
      </c>
    </row>
    <row r="14443" customFormat="false" ht="12" hidden="false" customHeight="false" outlineLevel="0" collapsed="false">
      <c r="BS14443" s="96" t="n">
        <f aca="false">BR14443-2.5</f>
        <v>-2.5</v>
      </c>
    </row>
    <row r="14444" customFormat="false" ht="12" hidden="false" customHeight="false" outlineLevel="0" collapsed="false">
      <c r="BS14444" s="96" t="n">
        <f aca="false">BR14444-2.5</f>
        <v>-2.5</v>
      </c>
    </row>
    <row r="14445" customFormat="false" ht="12" hidden="false" customHeight="false" outlineLevel="0" collapsed="false">
      <c r="BS14445" s="96" t="n">
        <f aca="false">BR14445-2.5</f>
        <v>-2.5</v>
      </c>
    </row>
    <row r="14446" customFormat="false" ht="12" hidden="false" customHeight="false" outlineLevel="0" collapsed="false">
      <c r="BS14446" s="96" t="n">
        <f aca="false">BR14446-2.5</f>
        <v>-2.5</v>
      </c>
    </row>
    <row r="14447" customFormat="false" ht="12" hidden="false" customHeight="false" outlineLevel="0" collapsed="false">
      <c r="BS14447" s="96" t="n">
        <f aca="false">BR14447-2.5</f>
        <v>-2.5</v>
      </c>
    </row>
    <row r="14448" customFormat="false" ht="12" hidden="false" customHeight="false" outlineLevel="0" collapsed="false">
      <c r="BS14448" s="96" t="n">
        <f aca="false">BR14448-2.5</f>
        <v>-2.5</v>
      </c>
    </row>
    <row r="14449" customFormat="false" ht="12" hidden="false" customHeight="false" outlineLevel="0" collapsed="false">
      <c r="BS14449" s="96" t="n">
        <f aca="false">BR14449-2.5</f>
        <v>-2.5</v>
      </c>
    </row>
    <row r="14450" customFormat="false" ht="12" hidden="false" customHeight="false" outlineLevel="0" collapsed="false">
      <c r="BS14450" s="96" t="n">
        <f aca="false">BR14450-2.5</f>
        <v>-2.5</v>
      </c>
    </row>
    <row r="14451" customFormat="false" ht="12" hidden="false" customHeight="false" outlineLevel="0" collapsed="false">
      <c r="BS14451" s="96" t="n">
        <f aca="false">BR14451-2.5</f>
        <v>-2.5</v>
      </c>
    </row>
    <row r="14452" customFormat="false" ht="12" hidden="false" customHeight="false" outlineLevel="0" collapsed="false">
      <c r="BS14452" s="96" t="n">
        <f aca="false">BR14452-2.5</f>
        <v>-2.5</v>
      </c>
    </row>
    <row r="14453" customFormat="false" ht="12" hidden="false" customHeight="false" outlineLevel="0" collapsed="false">
      <c r="BS14453" s="96" t="n">
        <f aca="false">BR14453-2.5</f>
        <v>-2.5</v>
      </c>
    </row>
    <row r="14454" customFormat="false" ht="12" hidden="false" customHeight="false" outlineLevel="0" collapsed="false">
      <c r="BS14454" s="96" t="n">
        <f aca="false">BR14454-2.5</f>
        <v>-2.5</v>
      </c>
    </row>
    <row r="14455" customFormat="false" ht="12" hidden="false" customHeight="false" outlineLevel="0" collapsed="false">
      <c r="BS14455" s="96" t="n">
        <f aca="false">BR14455-2.5</f>
        <v>-2.5</v>
      </c>
    </row>
    <row r="14456" customFormat="false" ht="12" hidden="false" customHeight="false" outlineLevel="0" collapsed="false">
      <c r="BS14456" s="96" t="n">
        <f aca="false">BR14456-2.5</f>
        <v>-2.5</v>
      </c>
    </row>
    <row r="14457" customFormat="false" ht="12" hidden="false" customHeight="false" outlineLevel="0" collapsed="false">
      <c r="BS14457" s="96" t="n">
        <f aca="false">BR14457-2.5</f>
        <v>-2.5</v>
      </c>
    </row>
    <row r="14458" customFormat="false" ht="12" hidden="false" customHeight="false" outlineLevel="0" collapsed="false">
      <c r="BS14458" s="96" t="n">
        <f aca="false">BR14458-2.5</f>
        <v>-2.5</v>
      </c>
    </row>
    <row r="14459" customFormat="false" ht="12" hidden="false" customHeight="false" outlineLevel="0" collapsed="false">
      <c r="BS14459" s="96" t="n">
        <f aca="false">BR14459-2.5</f>
        <v>-2.5</v>
      </c>
    </row>
    <row r="14460" customFormat="false" ht="12" hidden="false" customHeight="false" outlineLevel="0" collapsed="false">
      <c r="BS14460" s="96" t="n">
        <f aca="false">BR14460-2.5</f>
        <v>-2.5</v>
      </c>
    </row>
    <row r="14461" customFormat="false" ht="12" hidden="false" customHeight="false" outlineLevel="0" collapsed="false">
      <c r="BS14461" s="96" t="n">
        <f aca="false">BR14461-2.5</f>
        <v>-2.5</v>
      </c>
    </row>
    <row r="14462" customFormat="false" ht="12" hidden="false" customHeight="false" outlineLevel="0" collapsed="false">
      <c r="BS14462" s="96" t="n">
        <f aca="false">BR14462-2.5</f>
        <v>-2.5</v>
      </c>
    </row>
    <row r="14463" customFormat="false" ht="12" hidden="false" customHeight="false" outlineLevel="0" collapsed="false">
      <c r="BS14463" s="96" t="n">
        <f aca="false">BR14463-2.5</f>
        <v>-2.5</v>
      </c>
    </row>
    <row r="14464" customFormat="false" ht="12" hidden="false" customHeight="false" outlineLevel="0" collapsed="false">
      <c r="BS14464" s="96" t="n">
        <f aca="false">BR14464-2.5</f>
        <v>-2.5</v>
      </c>
    </row>
    <row r="14465" customFormat="false" ht="12" hidden="false" customHeight="false" outlineLevel="0" collapsed="false">
      <c r="BS14465" s="96" t="n">
        <f aca="false">BR14465-2.5</f>
        <v>-2.5</v>
      </c>
    </row>
    <row r="14466" customFormat="false" ht="12" hidden="false" customHeight="false" outlineLevel="0" collapsed="false">
      <c r="BS14466" s="96" t="n">
        <f aca="false">BR14466-2.5</f>
        <v>-2.5</v>
      </c>
    </row>
    <row r="14467" customFormat="false" ht="12" hidden="false" customHeight="false" outlineLevel="0" collapsed="false">
      <c r="BS14467" s="96" t="n">
        <f aca="false">BR14467-2.5</f>
        <v>-2.5</v>
      </c>
    </row>
    <row r="14468" customFormat="false" ht="12" hidden="false" customHeight="false" outlineLevel="0" collapsed="false">
      <c r="BS14468" s="96" t="n">
        <f aca="false">BR14468-2.5</f>
        <v>-2.5</v>
      </c>
    </row>
    <row r="14469" customFormat="false" ht="12" hidden="false" customHeight="false" outlineLevel="0" collapsed="false">
      <c r="BS14469" s="96" t="n">
        <f aca="false">BR14469-2.5</f>
        <v>-2.5</v>
      </c>
    </row>
    <row r="14470" customFormat="false" ht="12" hidden="false" customHeight="false" outlineLevel="0" collapsed="false">
      <c r="BS14470" s="96" t="n">
        <f aca="false">BR14470-2.5</f>
        <v>-2.5</v>
      </c>
    </row>
    <row r="14471" customFormat="false" ht="12" hidden="false" customHeight="false" outlineLevel="0" collapsed="false">
      <c r="BS14471" s="96" t="n">
        <f aca="false">BR14471-2.5</f>
        <v>-2.5</v>
      </c>
    </row>
    <row r="14472" customFormat="false" ht="12" hidden="false" customHeight="false" outlineLevel="0" collapsed="false">
      <c r="BS14472" s="96" t="n">
        <f aca="false">BR14472-2.5</f>
        <v>-2.5</v>
      </c>
    </row>
    <row r="14473" customFormat="false" ht="12" hidden="false" customHeight="false" outlineLevel="0" collapsed="false">
      <c r="BS14473" s="96" t="n">
        <f aca="false">BR14473-2.5</f>
        <v>-2.5</v>
      </c>
    </row>
    <row r="14474" customFormat="false" ht="12" hidden="false" customHeight="false" outlineLevel="0" collapsed="false">
      <c r="BS14474" s="96" t="n">
        <f aca="false">BR14474-2.5</f>
        <v>-2.5</v>
      </c>
    </row>
    <row r="14475" customFormat="false" ht="12" hidden="false" customHeight="false" outlineLevel="0" collapsed="false">
      <c r="BS14475" s="96" t="n">
        <f aca="false">BR14475-2.5</f>
        <v>-2.5</v>
      </c>
    </row>
    <row r="14476" customFormat="false" ht="12" hidden="false" customHeight="false" outlineLevel="0" collapsed="false">
      <c r="BS14476" s="96" t="n">
        <f aca="false">BR14476-2.5</f>
        <v>-2.5</v>
      </c>
    </row>
    <row r="14477" customFormat="false" ht="12" hidden="false" customHeight="false" outlineLevel="0" collapsed="false">
      <c r="BS14477" s="96" t="n">
        <f aca="false">BR14477-2.5</f>
        <v>-2.5</v>
      </c>
    </row>
    <row r="14478" customFormat="false" ht="12" hidden="false" customHeight="false" outlineLevel="0" collapsed="false">
      <c r="BS14478" s="96" t="n">
        <f aca="false">BR14478-2.5</f>
        <v>-2.5</v>
      </c>
    </row>
    <row r="14479" customFormat="false" ht="12" hidden="false" customHeight="false" outlineLevel="0" collapsed="false">
      <c r="BS14479" s="96" t="n">
        <f aca="false">BR14479-2.5</f>
        <v>-2.5</v>
      </c>
    </row>
    <row r="14480" customFormat="false" ht="12" hidden="false" customHeight="false" outlineLevel="0" collapsed="false">
      <c r="BS14480" s="96" t="n">
        <f aca="false">BR14480-2.5</f>
        <v>-2.5</v>
      </c>
    </row>
    <row r="14481" customFormat="false" ht="12" hidden="false" customHeight="false" outlineLevel="0" collapsed="false">
      <c r="BS14481" s="96" t="n">
        <f aca="false">BR14481-2.5</f>
        <v>-2.5</v>
      </c>
    </row>
    <row r="14482" customFormat="false" ht="12" hidden="false" customHeight="false" outlineLevel="0" collapsed="false">
      <c r="BS14482" s="96" t="n">
        <f aca="false">BR14482-2.5</f>
        <v>-2.5</v>
      </c>
    </row>
    <row r="14483" customFormat="false" ht="12" hidden="false" customHeight="false" outlineLevel="0" collapsed="false">
      <c r="BS14483" s="96" t="n">
        <f aca="false">BR14483-2.5</f>
        <v>-2.5</v>
      </c>
    </row>
    <row r="14484" customFormat="false" ht="12" hidden="false" customHeight="false" outlineLevel="0" collapsed="false">
      <c r="BS14484" s="96" t="n">
        <f aca="false">BR14484-2.5</f>
        <v>-2.5</v>
      </c>
    </row>
    <row r="14485" customFormat="false" ht="12" hidden="false" customHeight="false" outlineLevel="0" collapsed="false">
      <c r="BS14485" s="96" t="n">
        <f aca="false">BR14485-2.5</f>
        <v>-2.5</v>
      </c>
    </row>
    <row r="14486" customFormat="false" ht="12" hidden="false" customHeight="false" outlineLevel="0" collapsed="false">
      <c r="BS14486" s="96" t="n">
        <f aca="false">BR14486-2.5</f>
        <v>-2.5</v>
      </c>
    </row>
    <row r="14487" customFormat="false" ht="12" hidden="false" customHeight="false" outlineLevel="0" collapsed="false">
      <c r="BS14487" s="96" t="n">
        <f aca="false">BR14487-2.5</f>
        <v>-2.5</v>
      </c>
    </row>
    <row r="14488" customFormat="false" ht="12" hidden="false" customHeight="false" outlineLevel="0" collapsed="false">
      <c r="BS14488" s="96" t="n">
        <f aca="false">BR14488-2.5</f>
        <v>-2.5</v>
      </c>
    </row>
    <row r="14489" customFormat="false" ht="12" hidden="false" customHeight="false" outlineLevel="0" collapsed="false">
      <c r="BS14489" s="96" t="n">
        <f aca="false">BR14489-2.5</f>
        <v>-2.5</v>
      </c>
    </row>
    <row r="14490" customFormat="false" ht="12" hidden="false" customHeight="false" outlineLevel="0" collapsed="false">
      <c r="BS14490" s="96" t="n">
        <f aca="false">BR14490-2.5</f>
        <v>-2.5</v>
      </c>
    </row>
    <row r="14491" customFormat="false" ht="12" hidden="false" customHeight="false" outlineLevel="0" collapsed="false">
      <c r="BS14491" s="96" t="n">
        <f aca="false">BR14491-2.5</f>
        <v>-2.5</v>
      </c>
    </row>
    <row r="14492" customFormat="false" ht="12" hidden="false" customHeight="false" outlineLevel="0" collapsed="false">
      <c r="BS14492" s="96" t="n">
        <f aca="false">BR14492-2.5</f>
        <v>-2.5</v>
      </c>
    </row>
    <row r="14493" customFormat="false" ht="12" hidden="false" customHeight="false" outlineLevel="0" collapsed="false">
      <c r="BS14493" s="96" t="n">
        <f aca="false">BR14493-2.5</f>
        <v>-2.5</v>
      </c>
    </row>
    <row r="14494" customFormat="false" ht="12" hidden="false" customHeight="false" outlineLevel="0" collapsed="false">
      <c r="BS14494" s="96" t="n">
        <f aca="false">BR14494-2.5</f>
        <v>-2.5</v>
      </c>
    </row>
    <row r="14495" customFormat="false" ht="12" hidden="false" customHeight="false" outlineLevel="0" collapsed="false">
      <c r="BS14495" s="96" t="n">
        <f aca="false">BR14495-2.5</f>
        <v>-2.5</v>
      </c>
    </row>
    <row r="14496" customFormat="false" ht="12" hidden="false" customHeight="false" outlineLevel="0" collapsed="false">
      <c r="BS14496" s="96" t="n">
        <f aca="false">BR14496-2.5</f>
        <v>-2.5</v>
      </c>
    </row>
    <row r="14497" customFormat="false" ht="12" hidden="false" customHeight="false" outlineLevel="0" collapsed="false">
      <c r="BS14497" s="96" t="n">
        <f aca="false">BR14497-2.5</f>
        <v>-2.5</v>
      </c>
    </row>
    <row r="14498" customFormat="false" ht="12" hidden="false" customHeight="false" outlineLevel="0" collapsed="false">
      <c r="BS14498" s="96" t="n">
        <f aca="false">BR14498-2.5</f>
        <v>-2.5</v>
      </c>
    </row>
    <row r="14499" customFormat="false" ht="12" hidden="false" customHeight="false" outlineLevel="0" collapsed="false">
      <c r="BS14499" s="96" t="n">
        <f aca="false">BR14499-2.5</f>
        <v>-2.5</v>
      </c>
    </row>
    <row r="14500" customFormat="false" ht="12" hidden="false" customHeight="false" outlineLevel="0" collapsed="false">
      <c r="BS14500" s="96" t="n">
        <f aca="false">BR14500-2.5</f>
        <v>-2.5</v>
      </c>
    </row>
    <row r="14501" customFormat="false" ht="12" hidden="false" customHeight="false" outlineLevel="0" collapsed="false">
      <c r="BS14501" s="96" t="n">
        <f aca="false">BR14501-2.5</f>
        <v>-2.5</v>
      </c>
    </row>
    <row r="14502" customFormat="false" ht="12" hidden="false" customHeight="false" outlineLevel="0" collapsed="false">
      <c r="BS14502" s="96" t="n">
        <f aca="false">BR14502-2.5</f>
        <v>-2.5</v>
      </c>
    </row>
    <row r="14503" customFormat="false" ht="12" hidden="false" customHeight="false" outlineLevel="0" collapsed="false">
      <c r="BS14503" s="96" t="n">
        <f aca="false">BR14503-2.5</f>
        <v>-2.5</v>
      </c>
    </row>
    <row r="14504" customFormat="false" ht="12" hidden="false" customHeight="false" outlineLevel="0" collapsed="false">
      <c r="BS14504" s="96" t="n">
        <f aca="false">BR14504-2.5</f>
        <v>-2.5</v>
      </c>
    </row>
    <row r="14505" customFormat="false" ht="12" hidden="false" customHeight="false" outlineLevel="0" collapsed="false">
      <c r="BS14505" s="96" t="n">
        <f aca="false">BR14505-2.5</f>
        <v>-2.5</v>
      </c>
    </row>
    <row r="14506" customFormat="false" ht="12" hidden="false" customHeight="false" outlineLevel="0" collapsed="false">
      <c r="BS14506" s="96" t="n">
        <f aca="false">BR14506-2.5</f>
        <v>-2.5</v>
      </c>
    </row>
    <row r="14507" customFormat="false" ht="12" hidden="false" customHeight="false" outlineLevel="0" collapsed="false">
      <c r="BS14507" s="96" t="n">
        <f aca="false">BR14507-2.5</f>
        <v>-2.5</v>
      </c>
    </row>
    <row r="14508" customFormat="false" ht="12" hidden="false" customHeight="false" outlineLevel="0" collapsed="false">
      <c r="BS14508" s="96" t="n">
        <f aca="false">BR14508-2.5</f>
        <v>-2.5</v>
      </c>
    </row>
    <row r="14509" customFormat="false" ht="12" hidden="false" customHeight="false" outlineLevel="0" collapsed="false">
      <c r="BS14509" s="96" t="n">
        <f aca="false">BR14509-2.5</f>
        <v>-2.5</v>
      </c>
    </row>
    <row r="14510" customFormat="false" ht="12" hidden="false" customHeight="false" outlineLevel="0" collapsed="false">
      <c r="BS14510" s="96" t="n">
        <f aca="false">BR14510-2.5</f>
        <v>-2.5</v>
      </c>
    </row>
    <row r="14511" customFormat="false" ht="12" hidden="false" customHeight="false" outlineLevel="0" collapsed="false">
      <c r="BS14511" s="96" t="n">
        <f aca="false">BR14511-2.5</f>
        <v>-2.5</v>
      </c>
    </row>
    <row r="14512" customFormat="false" ht="12" hidden="false" customHeight="false" outlineLevel="0" collapsed="false">
      <c r="BS14512" s="96" t="n">
        <f aca="false">BR14512-2.5</f>
        <v>-2.5</v>
      </c>
    </row>
    <row r="14513" customFormat="false" ht="12" hidden="false" customHeight="false" outlineLevel="0" collapsed="false">
      <c r="BS14513" s="96" t="n">
        <f aca="false">BR14513-2.5</f>
        <v>-2.5</v>
      </c>
    </row>
    <row r="14514" customFormat="false" ht="12" hidden="false" customHeight="false" outlineLevel="0" collapsed="false">
      <c r="BS14514" s="96" t="n">
        <f aca="false">BR14514-2.5</f>
        <v>-2.5</v>
      </c>
    </row>
    <row r="14515" customFormat="false" ht="12" hidden="false" customHeight="false" outlineLevel="0" collapsed="false">
      <c r="BS14515" s="96" t="n">
        <f aca="false">BR14515-2.5</f>
        <v>-2.5</v>
      </c>
    </row>
    <row r="14516" customFormat="false" ht="12" hidden="false" customHeight="false" outlineLevel="0" collapsed="false">
      <c r="BS14516" s="96" t="n">
        <f aca="false">BR14516-2.5</f>
        <v>-2.5</v>
      </c>
    </row>
    <row r="14517" customFormat="false" ht="12" hidden="false" customHeight="false" outlineLevel="0" collapsed="false">
      <c r="BS14517" s="96" t="n">
        <f aca="false">BR14517-2.5</f>
        <v>-2.5</v>
      </c>
    </row>
    <row r="14518" customFormat="false" ht="12" hidden="false" customHeight="false" outlineLevel="0" collapsed="false">
      <c r="BS14518" s="96" t="n">
        <f aca="false">BR14518-2.5</f>
        <v>-2.5</v>
      </c>
    </row>
    <row r="14519" customFormat="false" ht="12" hidden="false" customHeight="false" outlineLevel="0" collapsed="false">
      <c r="BS14519" s="96" t="n">
        <f aca="false">BR14519-2.5</f>
        <v>-2.5</v>
      </c>
    </row>
    <row r="14520" customFormat="false" ht="12" hidden="false" customHeight="false" outlineLevel="0" collapsed="false">
      <c r="BS14520" s="96" t="n">
        <f aca="false">BR14520-2.5</f>
        <v>-2.5</v>
      </c>
    </row>
    <row r="14521" customFormat="false" ht="12" hidden="false" customHeight="false" outlineLevel="0" collapsed="false">
      <c r="BS14521" s="96" t="n">
        <f aca="false">BR14521-2.5</f>
        <v>-2.5</v>
      </c>
    </row>
    <row r="14522" customFormat="false" ht="12" hidden="false" customHeight="false" outlineLevel="0" collapsed="false">
      <c r="BS14522" s="96" t="n">
        <f aca="false">BR14522-2.5</f>
        <v>-2.5</v>
      </c>
    </row>
    <row r="14523" customFormat="false" ht="12" hidden="false" customHeight="false" outlineLevel="0" collapsed="false">
      <c r="BS14523" s="96" t="n">
        <f aca="false">BR14523-2.5</f>
        <v>-2.5</v>
      </c>
    </row>
    <row r="14524" customFormat="false" ht="12" hidden="false" customHeight="false" outlineLevel="0" collapsed="false">
      <c r="BS14524" s="96" t="n">
        <f aca="false">BR14524-2.5</f>
        <v>-2.5</v>
      </c>
    </row>
    <row r="14525" customFormat="false" ht="12" hidden="false" customHeight="false" outlineLevel="0" collapsed="false">
      <c r="BS14525" s="96" t="n">
        <f aca="false">BR14525-2.5</f>
        <v>-2.5</v>
      </c>
    </row>
    <row r="14526" customFormat="false" ht="12" hidden="false" customHeight="false" outlineLevel="0" collapsed="false">
      <c r="BS14526" s="96" t="n">
        <f aca="false">BR14526-2.5</f>
        <v>-2.5</v>
      </c>
    </row>
    <row r="14527" customFormat="false" ht="12" hidden="false" customHeight="false" outlineLevel="0" collapsed="false">
      <c r="BS14527" s="96" t="n">
        <f aca="false">BR14527-2.5</f>
        <v>-2.5</v>
      </c>
    </row>
    <row r="14528" customFormat="false" ht="12" hidden="false" customHeight="false" outlineLevel="0" collapsed="false">
      <c r="BS14528" s="96" t="n">
        <f aca="false">BR14528-2.5</f>
        <v>-2.5</v>
      </c>
    </row>
    <row r="14529" customFormat="false" ht="12" hidden="false" customHeight="false" outlineLevel="0" collapsed="false">
      <c r="BS14529" s="96" t="n">
        <f aca="false">BR14529-2.5</f>
        <v>-2.5</v>
      </c>
    </row>
    <row r="14530" customFormat="false" ht="12" hidden="false" customHeight="false" outlineLevel="0" collapsed="false">
      <c r="BS14530" s="96" t="n">
        <f aca="false">BR14530-2.5</f>
        <v>-2.5</v>
      </c>
    </row>
    <row r="14531" customFormat="false" ht="12" hidden="false" customHeight="false" outlineLevel="0" collapsed="false">
      <c r="BS14531" s="96" t="n">
        <f aca="false">BR14531-2.5</f>
        <v>-2.5</v>
      </c>
    </row>
    <row r="14532" customFormat="false" ht="12" hidden="false" customHeight="false" outlineLevel="0" collapsed="false">
      <c r="BS14532" s="96" t="n">
        <f aca="false">BR14532-2.5</f>
        <v>-2.5</v>
      </c>
    </row>
    <row r="14533" customFormat="false" ht="12" hidden="false" customHeight="false" outlineLevel="0" collapsed="false">
      <c r="BS14533" s="96" t="n">
        <f aca="false">BR14533-2.5</f>
        <v>-2.5</v>
      </c>
    </row>
    <row r="14534" customFormat="false" ht="12" hidden="false" customHeight="false" outlineLevel="0" collapsed="false">
      <c r="BS14534" s="96" t="n">
        <f aca="false">BR14534-2.5</f>
        <v>-2.5</v>
      </c>
    </row>
    <row r="14535" customFormat="false" ht="12" hidden="false" customHeight="false" outlineLevel="0" collapsed="false">
      <c r="BS14535" s="96" t="n">
        <f aca="false">BR14535-2.5</f>
        <v>-2.5</v>
      </c>
    </row>
    <row r="14536" customFormat="false" ht="12" hidden="false" customHeight="false" outlineLevel="0" collapsed="false">
      <c r="BS14536" s="96" t="n">
        <f aca="false">BR14536-2.5</f>
        <v>-2.5</v>
      </c>
    </row>
    <row r="14537" customFormat="false" ht="12" hidden="false" customHeight="false" outlineLevel="0" collapsed="false">
      <c r="BS14537" s="96" t="n">
        <f aca="false">BR14537-2.5</f>
        <v>-2.5</v>
      </c>
    </row>
    <row r="14538" customFormat="false" ht="12" hidden="false" customHeight="false" outlineLevel="0" collapsed="false">
      <c r="BS14538" s="96" t="n">
        <f aca="false">BR14538-2.5</f>
        <v>-2.5</v>
      </c>
    </row>
    <row r="14539" customFormat="false" ht="12" hidden="false" customHeight="false" outlineLevel="0" collapsed="false">
      <c r="BS14539" s="96" t="n">
        <f aca="false">BR14539-2.5</f>
        <v>-2.5</v>
      </c>
    </row>
    <row r="14540" customFormat="false" ht="12" hidden="false" customHeight="false" outlineLevel="0" collapsed="false">
      <c r="BS14540" s="96" t="n">
        <f aca="false">BR14540-2.5</f>
        <v>-2.5</v>
      </c>
    </row>
    <row r="14541" customFormat="false" ht="12" hidden="false" customHeight="false" outlineLevel="0" collapsed="false">
      <c r="BS14541" s="96" t="n">
        <f aca="false">BR14541-2.5</f>
        <v>-2.5</v>
      </c>
    </row>
    <row r="14542" customFormat="false" ht="12" hidden="false" customHeight="false" outlineLevel="0" collapsed="false">
      <c r="BS14542" s="96" t="n">
        <f aca="false">BR14542-2.5</f>
        <v>-2.5</v>
      </c>
    </row>
    <row r="14543" customFormat="false" ht="12" hidden="false" customHeight="false" outlineLevel="0" collapsed="false">
      <c r="BS14543" s="96" t="n">
        <f aca="false">BR14543-2.5</f>
        <v>-2.5</v>
      </c>
    </row>
    <row r="14544" customFormat="false" ht="12" hidden="false" customHeight="false" outlineLevel="0" collapsed="false">
      <c r="BS14544" s="96" t="n">
        <f aca="false">BR14544-2.5</f>
        <v>-2.5</v>
      </c>
    </row>
    <row r="14545" customFormat="false" ht="12" hidden="false" customHeight="false" outlineLevel="0" collapsed="false">
      <c r="BS14545" s="96" t="n">
        <f aca="false">BR14545-2.5</f>
        <v>-2.5</v>
      </c>
    </row>
    <row r="14546" customFormat="false" ht="12" hidden="false" customHeight="false" outlineLevel="0" collapsed="false">
      <c r="BS14546" s="96" t="n">
        <f aca="false">BR14546-2.5</f>
        <v>-2.5</v>
      </c>
    </row>
    <row r="14547" customFormat="false" ht="12" hidden="false" customHeight="false" outlineLevel="0" collapsed="false">
      <c r="BS14547" s="96" t="n">
        <f aca="false">BR14547-2.5</f>
        <v>-2.5</v>
      </c>
    </row>
    <row r="14548" customFormat="false" ht="12" hidden="false" customHeight="false" outlineLevel="0" collapsed="false">
      <c r="BS14548" s="96" t="n">
        <f aca="false">BR14548-2.5</f>
        <v>-2.5</v>
      </c>
    </row>
    <row r="14549" customFormat="false" ht="12" hidden="false" customHeight="false" outlineLevel="0" collapsed="false">
      <c r="BS14549" s="96" t="n">
        <f aca="false">BR14549-2.5</f>
        <v>-2.5</v>
      </c>
    </row>
    <row r="14550" customFormat="false" ht="12" hidden="false" customHeight="false" outlineLevel="0" collapsed="false">
      <c r="BS14550" s="96" t="n">
        <f aca="false">BR14550-2.5</f>
        <v>-2.5</v>
      </c>
    </row>
    <row r="14551" customFormat="false" ht="12" hidden="false" customHeight="false" outlineLevel="0" collapsed="false">
      <c r="BS14551" s="96" t="n">
        <f aca="false">BR14551-2.5</f>
        <v>-2.5</v>
      </c>
    </row>
    <row r="14552" customFormat="false" ht="12" hidden="false" customHeight="false" outlineLevel="0" collapsed="false">
      <c r="BS14552" s="96" t="n">
        <f aca="false">BR14552-2.5</f>
        <v>-2.5</v>
      </c>
    </row>
    <row r="14553" customFormat="false" ht="12" hidden="false" customHeight="false" outlineLevel="0" collapsed="false">
      <c r="BS14553" s="96" t="n">
        <f aca="false">BR14553-2.5</f>
        <v>-2.5</v>
      </c>
    </row>
    <row r="14554" customFormat="false" ht="12" hidden="false" customHeight="false" outlineLevel="0" collapsed="false">
      <c r="BS14554" s="96" t="n">
        <f aca="false">BR14554-2.5</f>
        <v>-2.5</v>
      </c>
    </row>
    <row r="14555" customFormat="false" ht="12" hidden="false" customHeight="false" outlineLevel="0" collapsed="false">
      <c r="BS14555" s="96" t="n">
        <f aca="false">BR14555-2.5</f>
        <v>-2.5</v>
      </c>
    </row>
    <row r="14556" customFormat="false" ht="12" hidden="false" customHeight="false" outlineLevel="0" collapsed="false">
      <c r="BS14556" s="96" t="n">
        <f aca="false">BR14556-2.5</f>
        <v>-2.5</v>
      </c>
    </row>
    <row r="14557" customFormat="false" ht="12" hidden="false" customHeight="false" outlineLevel="0" collapsed="false">
      <c r="BS14557" s="96" t="n">
        <f aca="false">BR14557-2.5</f>
        <v>-2.5</v>
      </c>
    </row>
    <row r="14558" customFormat="false" ht="12" hidden="false" customHeight="false" outlineLevel="0" collapsed="false">
      <c r="BS14558" s="96" t="n">
        <f aca="false">BR14558-2.5</f>
        <v>-2.5</v>
      </c>
    </row>
    <row r="14559" customFormat="false" ht="12" hidden="false" customHeight="false" outlineLevel="0" collapsed="false">
      <c r="BS14559" s="96" t="n">
        <f aca="false">BR14559-2.5</f>
        <v>-2.5</v>
      </c>
    </row>
    <row r="14560" customFormat="false" ht="12" hidden="false" customHeight="false" outlineLevel="0" collapsed="false">
      <c r="BS14560" s="96" t="n">
        <f aca="false">BR14560-2.5</f>
        <v>-2.5</v>
      </c>
    </row>
    <row r="14561" customFormat="false" ht="12" hidden="false" customHeight="false" outlineLevel="0" collapsed="false">
      <c r="BS14561" s="96" t="n">
        <f aca="false">BR14561-2.5</f>
        <v>-2.5</v>
      </c>
    </row>
    <row r="14562" customFormat="false" ht="12" hidden="false" customHeight="false" outlineLevel="0" collapsed="false">
      <c r="BS14562" s="96" t="n">
        <f aca="false">BR14562-2.5</f>
        <v>-2.5</v>
      </c>
    </row>
    <row r="14563" customFormat="false" ht="12" hidden="false" customHeight="false" outlineLevel="0" collapsed="false">
      <c r="BS14563" s="96" t="n">
        <f aca="false">BR14563-2.5</f>
        <v>-2.5</v>
      </c>
    </row>
    <row r="14564" customFormat="false" ht="12" hidden="false" customHeight="false" outlineLevel="0" collapsed="false">
      <c r="BS14564" s="96" t="n">
        <f aca="false">BR14564-2.5</f>
        <v>-2.5</v>
      </c>
    </row>
    <row r="14565" customFormat="false" ht="12" hidden="false" customHeight="false" outlineLevel="0" collapsed="false">
      <c r="BS14565" s="96" t="n">
        <f aca="false">BR14565-2.5</f>
        <v>-2.5</v>
      </c>
    </row>
    <row r="14566" customFormat="false" ht="12" hidden="false" customHeight="false" outlineLevel="0" collapsed="false">
      <c r="BS14566" s="96" t="n">
        <f aca="false">BR14566-2.5</f>
        <v>-2.5</v>
      </c>
    </row>
    <row r="14567" customFormat="false" ht="12" hidden="false" customHeight="false" outlineLevel="0" collapsed="false">
      <c r="BS14567" s="96" t="n">
        <f aca="false">BR14567-2.5</f>
        <v>-2.5</v>
      </c>
    </row>
    <row r="14568" customFormat="false" ht="12" hidden="false" customHeight="false" outlineLevel="0" collapsed="false">
      <c r="BS14568" s="96" t="n">
        <f aca="false">BR14568-2.5</f>
        <v>-2.5</v>
      </c>
    </row>
    <row r="14569" customFormat="false" ht="12" hidden="false" customHeight="false" outlineLevel="0" collapsed="false">
      <c r="BS14569" s="96" t="n">
        <f aca="false">BR14569-2.5</f>
        <v>-2.5</v>
      </c>
    </row>
    <row r="14570" customFormat="false" ht="12" hidden="false" customHeight="false" outlineLevel="0" collapsed="false">
      <c r="BS14570" s="96" t="n">
        <f aca="false">BR14570-2.5</f>
        <v>-2.5</v>
      </c>
    </row>
    <row r="14571" customFormat="false" ht="12" hidden="false" customHeight="false" outlineLevel="0" collapsed="false">
      <c r="BS14571" s="96" t="n">
        <f aca="false">BR14571-2.5</f>
        <v>-2.5</v>
      </c>
    </row>
    <row r="14572" customFormat="false" ht="12" hidden="false" customHeight="false" outlineLevel="0" collapsed="false">
      <c r="BS14572" s="96" t="n">
        <f aca="false">BR14572-2.5</f>
        <v>-2.5</v>
      </c>
    </row>
    <row r="14573" customFormat="false" ht="12" hidden="false" customHeight="false" outlineLevel="0" collapsed="false">
      <c r="BS14573" s="96" t="n">
        <f aca="false">BR14573-2.5</f>
        <v>-2.5</v>
      </c>
    </row>
    <row r="14574" customFormat="false" ht="12" hidden="false" customHeight="false" outlineLevel="0" collapsed="false">
      <c r="BS14574" s="96" t="n">
        <f aca="false">BR14574-2.5</f>
        <v>-2.5</v>
      </c>
    </row>
    <row r="14575" customFormat="false" ht="12" hidden="false" customHeight="false" outlineLevel="0" collapsed="false">
      <c r="BS14575" s="96" t="n">
        <f aca="false">BR14575-2.5</f>
        <v>-2.5</v>
      </c>
    </row>
    <row r="14576" customFormat="false" ht="12" hidden="false" customHeight="false" outlineLevel="0" collapsed="false">
      <c r="BS14576" s="96" t="n">
        <f aca="false">BR14576-2.5</f>
        <v>-2.5</v>
      </c>
    </row>
    <row r="14577" customFormat="false" ht="12" hidden="false" customHeight="false" outlineLevel="0" collapsed="false">
      <c r="BS14577" s="96" t="n">
        <f aca="false">BR14577-2.5</f>
        <v>-2.5</v>
      </c>
    </row>
    <row r="14578" customFormat="false" ht="12" hidden="false" customHeight="false" outlineLevel="0" collapsed="false">
      <c r="BS14578" s="96" t="n">
        <f aca="false">BR14578-2.5</f>
        <v>-2.5</v>
      </c>
    </row>
    <row r="14579" customFormat="false" ht="12" hidden="false" customHeight="false" outlineLevel="0" collapsed="false">
      <c r="BS14579" s="96" t="n">
        <f aca="false">BR14579-2.5</f>
        <v>-2.5</v>
      </c>
    </row>
    <row r="14580" customFormat="false" ht="12" hidden="false" customHeight="false" outlineLevel="0" collapsed="false">
      <c r="BS14580" s="96" t="n">
        <f aca="false">BR14580-2.5</f>
        <v>-2.5</v>
      </c>
    </row>
    <row r="14581" customFormat="false" ht="12" hidden="false" customHeight="false" outlineLevel="0" collapsed="false">
      <c r="BS14581" s="96" t="n">
        <f aca="false">BR14581-2.5</f>
        <v>-2.5</v>
      </c>
    </row>
    <row r="14582" customFormat="false" ht="12" hidden="false" customHeight="false" outlineLevel="0" collapsed="false">
      <c r="BS14582" s="96" t="n">
        <f aca="false">BR14582-2.5</f>
        <v>-2.5</v>
      </c>
    </row>
    <row r="14583" customFormat="false" ht="12" hidden="false" customHeight="false" outlineLevel="0" collapsed="false">
      <c r="BS14583" s="96" t="n">
        <f aca="false">BR14583-2.5</f>
        <v>-2.5</v>
      </c>
    </row>
    <row r="14584" customFormat="false" ht="12" hidden="false" customHeight="false" outlineLevel="0" collapsed="false">
      <c r="BS14584" s="96" t="n">
        <f aca="false">BR14584-2.5</f>
        <v>-2.5</v>
      </c>
    </row>
    <row r="14585" customFormat="false" ht="12" hidden="false" customHeight="false" outlineLevel="0" collapsed="false">
      <c r="BS14585" s="96" t="n">
        <f aca="false">BR14585-2.5</f>
        <v>-2.5</v>
      </c>
    </row>
    <row r="14586" customFormat="false" ht="12" hidden="false" customHeight="false" outlineLevel="0" collapsed="false">
      <c r="BS14586" s="96" t="n">
        <f aca="false">BR14586-2.5</f>
        <v>-2.5</v>
      </c>
    </row>
    <row r="14587" customFormat="false" ht="12" hidden="false" customHeight="false" outlineLevel="0" collapsed="false">
      <c r="BS14587" s="96" t="n">
        <f aca="false">BR14587-2.5</f>
        <v>-2.5</v>
      </c>
    </row>
    <row r="14588" customFormat="false" ht="12" hidden="false" customHeight="false" outlineLevel="0" collapsed="false">
      <c r="BS14588" s="96" t="n">
        <f aca="false">BR14588-2.5</f>
        <v>-2.5</v>
      </c>
    </row>
    <row r="14589" customFormat="false" ht="12" hidden="false" customHeight="false" outlineLevel="0" collapsed="false">
      <c r="BS14589" s="96" t="n">
        <f aca="false">BR14589-2.5</f>
        <v>-2.5</v>
      </c>
    </row>
    <row r="14590" customFormat="false" ht="12" hidden="false" customHeight="false" outlineLevel="0" collapsed="false">
      <c r="BS14590" s="96" t="n">
        <f aca="false">BR14590-2.5</f>
        <v>-2.5</v>
      </c>
    </row>
    <row r="14591" customFormat="false" ht="12" hidden="false" customHeight="false" outlineLevel="0" collapsed="false">
      <c r="BS14591" s="96" t="n">
        <f aca="false">BR14591-2.5</f>
        <v>-2.5</v>
      </c>
    </row>
    <row r="14592" customFormat="false" ht="12" hidden="false" customHeight="false" outlineLevel="0" collapsed="false">
      <c r="BS14592" s="96" t="n">
        <f aca="false">BR14592-2.5</f>
        <v>-2.5</v>
      </c>
    </row>
    <row r="14593" customFormat="false" ht="12" hidden="false" customHeight="false" outlineLevel="0" collapsed="false">
      <c r="BS14593" s="96" t="n">
        <f aca="false">BR14593-2.5</f>
        <v>-2.5</v>
      </c>
    </row>
    <row r="14594" customFormat="false" ht="12" hidden="false" customHeight="false" outlineLevel="0" collapsed="false">
      <c r="BS14594" s="96" t="n">
        <f aca="false">BR14594-2.5</f>
        <v>-2.5</v>
      </c>
    </row>
    <row r="14595" customFormat="false" ht="12" hidden="false" customHeight="false" outlineLevel="0" collapsed="false">
      <c r="BS14595" s="96" t="n">
        <f aca="false">BR14595-2.5</f>
        <v>-2.5</v>
      </c>
    </row>
    <row r="14596" customFormat="false" ht="12" hidden="false" customHeight="false" outlineLevel="0" collapsed="false">
      <c r="BS14596" s="96" t="n">
        <f aca="false">BR14596-2.5</f>
        <v>-2.5</v>
      </c>
    </row>
    <row r="14597" customFormat="false" ht="12" hidden="false" customHeight="false" outlineLevel="0" collapsed="false">
      <c r="BS14597" s="96" t="n">
        <f aca="false">BR14597-2.5</f>
        <v>-2.5</v>
      </c>
    </row>
    <row r="14598" customFormat="false" ht="12" hidden="false" customHeight="false" outlineLevel="0" collapsed="false">
      <c r="BS14598" s="96" t="n">
        <f aca="false">BR14598-2.5</f>
        <v>-2.5</v>
      </c>
    </row>
    <row r="14599" customFormat="false" ht="12" hidden="false" customHeight="false" outlineLevel="0" collapsed="false">
      <c r="BS14599" s="96" t="n">
        <f aca="false">BR14599-2.5</f>
        <v>-2.5</v>
      </c>
    </row>
    <row r="14600" customFormat="false" ht="12" hidden="false" customHeight="false" outlineLevel="0" collapsed="false">
      <c r="BS14600" s="96" t="n">
        <f aca="false">BR14600-2.5</f>
        <v>-2.5</v>
      </c>
    </row>
    <row r="14601" customFormat="false" ht="12" hidden="false" customHeight="false" outlineLevel="0" collapsed="false">
      <c r="BS14601" s="96" t="n">
        <f aca="false">BR14601-2.5</f>
        <v>-2.5</v>
      </c>
    </row>
    <row r="14602" customFormat="false" ht="12" hidden="false" customHeight="false" outlineLevel="0" collapsed="false">
      <c r="BS14602" s="96" t="n">
        <f aca="false">BR14602-2.5</f>
        <v>-2.5</v>
      </c>
    </row>
    <row r="14603" customFormat="false" ht="12" hidden="false" customHeight="false" outlineLevel="0" collapsed="false">
      <c r="BS14603" s="96" t="n">
        <f aca="false">BR14603-2.5</f>
        <v>-2.5</v>
      </c>
    </row>
    <row r="14604" customFormat="false" ht="12" hidden="false" customHeight="false" outlineLevel="0" collapsed="false">
      <c r="BS14604" s="96" t="n">
        <f aca="false">BR14604-2.5</f>
        <v>-2.5</v>
      </c>
    </row>
    <row r="14605" customFormat="false" ht="12" hidden="false" customHeight="false" outlineLevel="0" collapsed="false">
      <c r="BS14605" s="96" t="n">
        <f aca="false">BR14605-2.5</f>
        <v>-2.5</v>
      </c>
    </row>
    <row r="14606" customFormat="false" ht="12" hidden="false" customHeight="false" outlineLevel="0" collapsed="false">
      <c r="BS14606" s="96" t="n">
        <f aca="false">BR14606-2.5</f>
        <v>-2.5</v>
      </c>
    </row>
    <row r="14607" customFormat="false" ht="12" hidden="false" customHeight="false" outlineLevel="0" collapsed="false">
      <c r="BS14607" s="96" t="n">
        <f aca="false">BR14607-2.5</f>
        <v>-2.5</v>
      </c>
    </row>
    <row r="14608" customFormat="false" ht="12" hidden="false" customHeight="false" outlineLevel="0" collapsed="false">
      <c r="BS14608" s="96" t="n">
        <f aca="false">BR14608-2.5</f>
        <v>-2.5</v>
      </c>
    </row>
    <row r="14609" customFormat="false" ht="12" hidden="false" customHeight="false" outlineLevel="0" collapsed="false">
      <c r="BS14609" s="96" t="n">
        <f aca="false">BR14609-2.5</f>
        <v>-2.5</v>
      </c>
    </row>
    <row r="14610" customFormat="false" ht="12" hidden="false" customHeight="false" outlineLevel="0" collapsed="false">
      <c r="BS14610" s="96" t="n">
        <f aca="false">BR14610-2.5</f>
        <v>-2.5</v>
      </c>
    </row>
    <row r="14611" customFormat="false" ht="12" hidden="false" customHeight="false" outlineLevel="0" collapsed="false">
      <c r="BS14611" s="96" t="n">
        <f aca="false">BR14611-2.5</f>
        <v>-2.5</v>
      </c>
    </row>
    <row r="14612" customFormat="false" ht="12" hidden="false" customHeight="false" outlineLevel="0" collapsed="false">
      <c r="BS14612" s="96" t="n">
        <f aca="false">BR14612-2.5</f>
        <v>-2.5</v>
      </c>
    </row>
    <row r="14613" customFormat="false" ht="12" hidden="false" customHeight="false" outlineLevel="0" collapsed="false">
      <c r="BS14613" s="96" t="n">
        <f aca="false">BR14613-2.5</f>
        <v>-2.5</v>
      </c>
    </row>
    <row r="14614" customFormat="false" ht="12" hidden="false" customHeight="false" outlineLevel="0" collapsed="false">
      <c r="BS14614" s="96" t="n">
        <f aca="false">BR14614-2.5</f>
        <v>-2.5</v>
      </c>
    </row>
    <row r="14615" customFormat="false" ht="12" hidden="false" customHeight="false" outlineLevel="0" collapsed="false">
      <c r="BS14615" s="96" t="n">
        <f aca="false">BR14615-2.5</f>
        <v>-2.5</v>
      </c>
    </row>
    <row r="14616" customFormat="false" ht="12" hidden="false" customHeight="false" outlineLevel="0" collapsed="false">
      <c r="BS14616" s="96" t="n">
        <f aca="false">BR14616-2.5</f>
        <v>-2.5</v>
      </c>
    </row>
    <row r="14617" customFormat="false" ht="12" hidden="false" customHeight="false" outlineLevel="0" collapsed="false">
      <c r="BS14617" s="96" t="n">
        <f aca="false">BR14617-2.5</f>
        <v>-2.5</v>
      </c>
    </row>
    <row r="14618" customFormat="false" ht="12" hidden="false" customHeight="false" outlineLevel="0" collapsed="false">
      <c r="BS14618" s="96" t="n">
        <f aca="false">BR14618-2.5</f>
        <v>-2.5</v>
      </c>
    </row>
    <row r="14619" customFormat="false" ht="12" hidden="false" customHeight="false" outlineLevel="0" collapsed="false">
      <c r="BS14619" s="96" t="n">
        <f aca="false">BR14619-2.5</f>
        <v>-2.5</v>
      </c>
    </row>
    <row r="14620" customFormat="false" ht="12" hidden="false" customHeight="false" outlineLevel="0" collapsed="false">
      <c r="BS14620" s="96" t="n">
        <f aca="false">BR14620-2.5</f>
        <v>-2.5</v>
      </c>
    </row>
    <row r="14621" customFormat="false" ht="12" hidden="false" customHeight="false" outlineLevel="0" collapsed="false">
      <c r="BS14621" s="96" t="n">
        <f aca="false">BR14621-2.5</f>
        <v>-2.5</v>
      </c>
    </row>
    <row r="14622" customFormat="false" ht="12" hidden="false" customHeight="false" outlineLevel="0" collapsed="false">
      <c r="BS14622" s="96" t="n">
        <f aca="false">BR14622-2.5</f>
        <v>-2.5</v>
      </c>
    </row>
    <row r="14623" customFormat="false" ht="12" hidden="false" customHeight="false" outlineLevel="0" collapsed="false">
      <c r="BS14623" s="96" t="n">
        <f aca="false">BR14623-2.5</f>
        <v>-2.5</v>
      </c>
    </row>
    <row r="14624" customFormat="false" ht="12" hidden="false" customHeight="false" outlineLevel="0" collapsed="false">
      <c r="BS14624" s="96" t="n">
        <f aca="false">BR14624-2.5</f>
        <v>-2.5</v>
      </c>
    </row>
    <row r="14625" customFormat="false" ht="12" hidden="false" customHeight="false" outlineLevel="0" collapsed="false">
      <c r="BS14625" s="96" t="n">
        <f aca="false">BR14625-2.5</f>
        <v>-2.5</v>
      </c>
    </row>
    <row r="14626" customFormat="false" ht="12" hidden="false" customHeight="false" outlineLevel="0" collapsed="false">
      <c r="BS14626" s="96" t="n">
        <f aca="false">BR14626-2.5</f>
        <v>-2.5</v>
      </c>
    </row>
    <row r="14627" customFormat="false" ht="12" hidden="false" customHeight="false" outlineLevel="0" collapsed="false">
      <c r="BS14627" s="96" t="n">
        <f aca="false">BR14627-2.5</f>
        <v>-2.5</v>
      </c>
    </row>
    <row r="14628" customFormat="false" ht="12" hidden="false" customHeight="false" outlineLevel="0" collapsed="false">
      <c r="BS14628" s="96" t="n">
        <f aca="false">BR14628-2.5</f>
        <v>-2.5</v>
      </c>
    </row>
    <row r="14629" customFormat="false" ht="12" hidden="false" customHeight="false" outlineLevel="0" collapsed="false">
      <c r="BS14629" s="96" t="n">
        <f aca="false">BR14629-2.5</f>
        <v>-2.5</v>
      </c>
    </row>
    <row r="14630" customFormat="false" ht="12" hidden="false" customHeight="false" outlineLevel="0" collapsed="false">
      <c r="BS14630" s="96" t="n">
        <f aca="false">BR14630-2.5</f>
        <v>-2.5</v>
      </c>
    </row>
    <row r="14631" customFormat="false" ht="12" hidden="false" customHeight="false" outlineLevel="0" collapsed="false">
      <c r="BS14631" s="96" t="n">
        <f aca="false">BR14631-2.5</f>
        <v>-2.5</v>
      </c>
    </row>
    <row r="14632" customFormat="false" ht="12" hidden="false" customHeight="false" outlineLevel="0" collapsed="false">
      <c r="BS14632" s="96" t="n">
        <f aca="false">BR14632-2.5</f>
        <v>-2.5</v>
      </c>
    </row>
    <row r="14633" customFormat="false" ht="12" hidden="false" customHeight="false" outlineLevel="0" collapsed="false">
      <c r="BS14633" s="96" t="n">
        <f aca="false">BR14633-2.5</f>
        <v>-2.5</v>
      </c>
    </row>
    <row r="14634" customFormat="false" ht="12" hidden="false" customHeight="false" outlineLevel="0" collapsed="false">
      <c r="BS14634" s="96" t="n">
        <f aca="false">BR14634-2.5</f>
        <v>-2.5</v>
      </c>
    </row>
    <row r="14635" customFormat="false" ht="12" hidden="false" customHeight="false" outlineLevel="0" collapsed="false">
      <c r="BS14635" s="96" t="n">
        <f aca="false">BR14635-2.5</f>
        <v>-2.5</v>
      </c>
    </row>
    <row r="14636" customFormat="false" ht="12" hidden="false" customHeight="false" outlineLevel="0" collapsed="false">
      <c r="BS14636" s="96" t="n">
        <f aca="false">BR14636-2.5</f>
        <v>-2.5</v>
      </c>
    </row>
    <row r="14637" customFormat="false" ht="12" hidden="false" customHeight="false" outlineLevel="0" collapsed="false">
      <c r="BS14637" s="96" t="n">
        <f aca="false">BR14637-2.5</f>
        <v>-2.5</v>
      </c>
    </row>
    <row r="14638" customFormat="false" ht="12" hidden="false" customHeight="false" outlineLevel="0" collapsed="false">
      <c r="BS14638" s="96" t="n">
        <f aca="false">BR14638-2.5</f>
        <v>-2.5</v>
      </c>
    </row>
    <row r="14639" customFormat="false" ht="12" hidden="false" customHeight="false" outlineLevel="0" collapsed="false">
      <c r="BS14639" s="96" t="n">
        <f aca="false">BR14639-2.5</f>
        <v>-2.5</v>
      </c>
    </row>
    <row r="14640" customFormat="false" ht="12" hidden="false" customHeight="false" outlineLevel="0" collapsed="false">
      <c r="BS14640" s="96" t="n">
        <f aca="false">BR14640-2.5</f>
        <v>-2.5</v>
      </c>
    </row>
    <row r="14641" customFormat="false" ht="12" hidden="false" customHeight="false" outlineLevel="0" collapsed="false">
      <c r="BS14641" s="96" t="n">
        <f aca="false">BR14641-2.5</f>
        <v>-2.5</v>
      </c>
    </row>
    <row r="14642" customFormat="false" ht="12" hidden="false" customHeight="false" outlineLevel="0" collapsed="false">
      <c r="BS14642" s="96" t="n">
        <f aca="false">BR14642-2.5</f>
        <v>-2.5</v>
      </c>
    </row>
    <row r="14643" customFormat="false" ht="12" hidden="false" customHeight="false" outlineLevel="0" collapsed="false">
      <c r="BS14643" s="96" t="n">
        <f aca="false">BR14643-2.5</f>
        <v>-2.5</v>
      </c>
    </row>
    <row r="14644" customFormat="false" ht="12" hidden="false" customHeight="false" outlineLevel="0" collapsed="false">
      <c r="BS14644" s="96" t="n">
        <f aca="false">BR14644-2.5</f>
        <v>-2.5</v>
      </c>
    </row>
    <row r="14645" customFormat="false" ht="12" hidden="false" customHeight="false" outlineLevel="0" collapsed="false">
      <c r="BS14645" s="96" t="n">
        <f aca="false">BR14645-2.5</f>
        <v>-2.5</v>
      </c>
    </row>
    <row r="14646" customFormat="false" ht="12" hidden="false" customHeight="false" outlineLevel="0" collapsed="false">
      <c r="BS14646" s="96" t="n">
        <f aca="false">BR14646-2.5</f>
        <v>-2.5</v>
      </c>
    </row>
    <row r="14647" customFormat="false" ht="12" hidden="false" customHeight="false" outlineLevel="0" collapsed="false">
      <c r="BS14647" s="96" t="n">
        <f aca="false">BR14647-2.5</f>
        <v>-2.5</v>
      </c>
    </row>
    <row r="14648" customFormat="false" ht="12" hidden="false" customHeight="false" outlineLevel="0" collapsed="false">
      <c r="BS14648" s="96" t="n">
        <f aca="false">BR14648-2.5</f>
        <v>-2.5</v>
      </c>
    </row>
    <row r="14649" customFormat="false" ht="12" hidden="false" customHeight="false" outlineLevel="0" collapsed="false">
      <c r="BS14649" s="96" t="n">
        <f aca="false">BR14649-2.5</f>
        <v>-2.5</v>
      </c>
    </row>
    <row r="14650" customFormat="false" ht="12" hidden="false" customHeight="false" outlineLevel="0" collapsed="false">
      <c r="BS14650" s="96" t="n">
        <f aca="false">BR14650-2.5</f>
        <v>-2.5</v>
      </c>
    </row>
    <row r="14651" customFormat="false" ht="12" hidden="false" customHeight="false" outlineLevel="0" collapsed="false">
      <c r="BS14651" s="96" t="n">
        <f aca="false">BR14651-2.5</f>
        <v>-2.5</v>
      </c>
    </row>
    <row r="14652" customFormat="false" ht="12" hidden="false" customHeight="false" outlineLevel="0" collapsed="false">
      <c r="BS14652" s="96" t="n">
        <f aca="false">BR14652-2.5</f>
        <v>-2.5</v>
      </c>
    </row>
    <row r="14653" customFormat="false" ht="12" hidden="false" customHeight="false" outlineLevel="0" collapsed="false">
      <c r="BS14653" s="96" t="n">
        <f aca="false">BR14653-2.5</f>
        <v>-2.5</v>
      </c>
    </row>
    <row r="14654" customFormat="false" ht="12" hidden="false" customHeight="false" outlineLevel="0" collapsed="false">
      <c r="BS14654" s="96" t="n">
        <f aca="false">BR14654-2.5</f>
        <v>-2.5</v>
      </c>
    </row>
    <row r="14655" customFormat="false" ht="12" hidden="false" customHeight="false" outlineLevel="0" collapsed="false">
      <c r="BS14655" s="96" t="n">
        <f aca="false">BR14655-2.5</f>
        <v>-2.5</v>
      </c>
    </row>
    <row r="14656" customFormat="false" ht="12" hidden="false" customHeight="false" outlineLevel="0" collapsed="false">
      <c r="BS14656" s="96" t="n">
        <f aca="false">BR14656-2.5</f>
        <v>-2.5</v>
      </c>
    </row>
    <row r="14657" customFormat="false" ht="12" hidden="false" customHeight="false" outlineLevel="0" collapsed="false">
      <c r="BS14657" s="96" t="n">
        <f aca="false">BR14657-2.5</f>
        <v>-2.5</v>
      </c>
    </row>
    <row r="14658" customFormat="false" ht="12" hidden="false" customHeight="false" outlineLevel="0" collapsed="false">
      <c r="BS14658" s="96" t="n">
        <f aca="false">BR14658-2.5</f>
        <v>-2.5</v>
      </c>
    </row>
    <row r="14659" customFormat="false" ht="12" hidden="false" customHeight="false" outlineLevel="0" collapsed="false">
      <c r="BS14659" s="96" t="n">
        <f aca="false">BR14659-2.5</f>
        <v>-2.5</v>
      </c>
    </row>
    <row r="14660" customFormat="false" ht="12" hidden="false" customHeight="false" outlineLevel="0" collapsed="false">
      <c r="BS14660" s="96" t="n">
        <f aca="false">BR14660-2.5</f>
        <v>-2.5</v>
      </c>
    </row>
    <row r="14661" customFormat="false" ht="12" hidden="false" customHeight="false" outlineLevel="0" collapsed="false">
      <c r="BS14661" s="96" t="n">
        <f aca="false">BR14661-2.5</f>
        <v>-2.5</v>
      </c>
    </row>
    <row r="14662" customFormat="false" ht="12" hidden="false" customHeight="false" outlineLevel="0" collapsed="false">
      <c r="BS14662" s="96" t="n">
        <f aca="false">BR14662-2.5</f>
        <v>-2.5</v>
      </c>
    </row>
    <row r="14663" customFormat="false" ht="12" hidden="false" customHeight="false" outlineLevel="0" collapsed="false">
      <c r="BS14663" s="96" t="n">
        <f aca="false">BR14663-2.5</f>
        <v>-2.5</v>
      </c>
    </row>
    <row r="14664" customFormat="false" ht="12" hidden="false" customHeight="false" outlineLevel="0" collapsed="false">
      <c r="BS14664" s="96" t="n">
        <f aca="false">BR14664-2.5</f>
        <v>-2.5</v>
      </c>
    </row>
    <row r="14665" customFormat="false" ht="12" hidden="false" customHeight="false" outlineLevel="0" collapsed="false">
      <c r="BS14665" s="96" t="n">
        <f aca="false">BR14665-2.5</f>
        <v>-2.5</v>
      </c>
    </row>
    <row r="14666" customFormat="false" ht="12" hidden="false" customHeight="false" outlineLevel="0" collapsed="false">
      <c r="BS14666" s="96" t="n">
        <f aca="false">BR14666-2.5</f>
        <v>-2.5</v>
      </c>
    </row>
    <row r="14667" customFormat="false" ht="12" hidden="false" customHeight="false" outlineLevel="0" collapsed="false">
      <c r="BS14667" s="96" t="n">
        <f aca="false">BR14667-2.5</f>
        <v>-2.5</v>
      </c>
    </row>
    <row r="14668" customFormat="false" ht="12" hidden="false" customHeight="false" outlineLevel="0" collapsed="false">
      <c r="BS14668" s="96" t="n">
        <f aca="false">BR14668-2.5</f>
        <v>-2.5</v>
      </c>
    </row>
    <row r="14669" customFormat="false" ht="12" hidden="false" customHeight="false" outlineLevel="0" collapsed="false">
      <c r="BS14669" s="96" t="n">
        <f aca="false">BR14669-2.5</f>
        <v>-2.5</v>
      </c>
    </row>
    <row r="14670" customFormat="false" ht="12" hidden="false" customHeight="false" outlineLevel="0" collapsed="false">
      <c r="BS14670" s="96" t="n">
        <f aca="false">BR14670-2.5</f>
        <v>-2.5</v>
      </c>
    </row>
    <row r="14671" customFormat="false" ht="12" hidden="false" customHeight="false" outlineLevel="0" collapsed="false">
      <c r="BS14671" s="96" t="n">
        <f aca="false">BR14671-2.5</f>
        <v>-2.5</v>
      </c>
    </row>
    <row r="14672" customFormat="false" ht="12" hidden="false" customHeight="false" outlineLevel="0" collapsed="false">
      <c r="BS14672" s="96" t="n">
        <f aca="false">BR14672-2.5</f>
        <v>-2.5</v>
      </c>
    </row>
    <row r="14673" customFormat="false" ht="12" hidden="false" customHeight="false" outlineLevel="0" collapsed="false">
      <c r="BS14673" s="96" t="n">
        <f aca="false">BR14673-2.5</f>
        <v>-2.5</v>
      </c>
    </row>
    <row r="14674" customFormat="false" ht="12" hidden="false" customHeight="false" outlineLevel="0" collapsed="false">
      <c r="BS14674" s="96" t="n">
        <f aca="false">BR14674-2.5</f>
        <v>-2.5</v>
      </c>
    </row>
    <row r="14675" customFormat="false" ht="12" hidden="false" customHeight="false" outlineLevel="0" collapsed="false">
      <c r="BS14675" s="96" t="n">
        <f aca="false">BR14675-2.5</f>
        <v>-2.5</v>
      </c>
    </row>
    <row r="14676" customFormat="false" ht="12" hidden="false" customHeight="false" outlineLevel="0" collapsed="false">
      <c r="BS14676" s="96" t="n">
        <f aca="false">BR14676-2.5</f>
        <v>-2.5</v>
      </c>
    </row>
    <row r="14677" customFormat="false" ht="12" hidden="false" customHeight="false" outlineLevel="0" collapsed="false">
      <c r="BS14677" s="96" t="n">
        <f aca="false">BR14677-2.5</f>
        <v>-2.5</v>
      </c>
    </row>
    <row r="14678" customFormat="false" ht="12" hidden="false" customHeight="false" outlineLevel="0" collapsed="false">
      <c r="BS14678" s="96" t="n">
        <f aca="false">BR14678-2.5</f>
        <v>-2.5</v>
      </c>
    </row>
    <row r="14679" customFormat="false" ht="12" hidden="false" customHeight="false" outlineLevel="0" collapsed="false">
      <c r="BS14679" s="96" t="n">
        <f aca="false">BR14679-2.5</f>
        <v>-2.5</v>
      </c>
    </row>
    <row r="14680" customFormat="false" ht="12" hidden="false" customHeight="false" outlineLevel="0" collapsed="false">
      <c r="BS14680" s="96" t="n">
        <f aca="false">BR14680-2.5</f>
        <v>-2.5</v>
      </c>
    </row>
    <row r="14681" customFormat="false" ht="12" hidden="false" customHeight="false" outlineLevel="0" collapsed="false">
      <c r="BS14681" s="96" t="n">
        <f aca="false">BR14681-2.5</f>
        <v>-2.5</v>
      </c>
    </row>
    <row r="14682" customFormat="false" ht="12" hidden="false" customHeight="false" outlineLevel="0" collapsed="false">
      <c r="BS14682" s="96" t="n">
        <f aca="false">BR14682-2.5</f>
        <v>-2.5</v>
      </c>
    </row>
    <row r="14683" customFormat="false" ht="12" hidden="false" customHeight="false" outlineLevel="0" collapsed="false">
      <c r="BS14683" s="96" t="n">
        <f aca="false">BR14683-2.5</f>
        <v>-2.5</v>
      </c>
    </row>
    <row r="14684" customFormat="false" ht="12" hidden="false" customHeight="false" outlineLevel="0" collapsed="false">
      <c r="BS14684" s="96" t="n">
        <f aca="false">BR14684-2.5</f>
        <v>-2.5</v>
      </c>
    </row>
    <row r="14685" customFormat="false" ht="12" hidden="false" customHeight="false" outlineLevel="0" collapsed="false">
      <c r="BS14685" s="96" t="n">
        <f aca="false">BR14685-2.5</f>
        <v>-2.5</v>
      </c>
    </row>
    <row r="14686" customFormat="false" ht="12" hidden="false" customHeight="false" outlineLevel="0" collapsed="false">
      <c r="BS14686" s="96" t="n">
        <f aca="false">BR14686-2.5</f>
        <v>-2.5</v>
      </c>
    </row>
    <row r="14687" customFormat="false" ht="12" hidden="false" customHeight="false" outlineLevel="0" collapsed="false">
      <c r="BS14687" s="96" t="n">
        <f aca="false">BR14687-2.5</f>
        <v>-2.5</v>
      </c>
    </row>
    <row r="14688" customFormat="false" ht="12" hidden="false" customHeight="false" outlineLevel="0" collapsed="false">
      <c r="BS14688" s="96" t="n">
        <f aca="false">BR14688-2.5</f>
        <v>-2.5</v>
      </c>
    </row>
    <row r="14689" customFormat="false" ht="12" hidden="false" customHeight="false" outlineLevel="0" collapsed="false">
      <c r="BS14689" s="96" t="n">
        <f aca="false">BR14689-2.5</f>
        <v>-2.5</v>
      </c>
    </row>
    <row r="14690" customFormat="false" ht="12" hidden="false" customHeight="false" outlineLevel="0" collapsed="false">
      <c r="BS14690" s="96" t="n">
        <f aca="false">BR14690-2.5</f>
        <v>-2.5</v>
      </c>
    </row>
    <row r="14691" customFormat="false" ht="12" hidden="false" customHeight="false" outlineLevel="0" collapsed="false">
      <c r="BS14691" s="96" t="n">
        <f aca="false">BR14691-2.5</f>
        <v>-2.5</v>
      </c>
    </row>
    <row r="14692" customFormat="false" ht="12" hidden="false" customHeight="false" outlineLevel="0" collapsed="false">
      <c r="BS14692" s="96" t="n">
        <f aca="false">BR14692-2.5</f>
        <v>-2.5</v>
      </c>
    </row>
    <row r="14693" customFormat="false" ht="12" hidden="false" customHeight="false" outlineLevel="0" collapsed="false">
      <c r="BS14693" s="96" t="n">
        <f aca="false">BR14693-2.5</f>
        <v>-2.5</v>
      </c>
    </row>
    <row r="14694" customFormat="false" ht="12" hidden="false" customHeight="false" outlineLevel="0" collapsed="false">
      <c r="BS14694" s="96" t="n">
        <f aca="false">BR14694-2.5</f>
        <v>-2.5</v>
      </c>
    </row>
    <row r="14695" customFormat="false" ht="12" hidden="false" customHeight="false" outlineLevel="0" collapsed="false">
      <c r="BS14695" s="96" t="n">
        <f aca="false">BR14695-2.5</f>
        <v>-2.5</v>
      </c>
    </row>
    <row r="14696" customFormat="false" ht="12" hidden="false" customHeight="false" outlineLevel="0" collapsed="false">
      <c r="BS14696" s="96" t="n">
        <f aca="false">BR14696-2.5</f>
        <v>-2.5</v>
      </c>
    </row>
    <row r="14697" customFormat="false" ht="12" hidden="false" customHeight="false" outlineLevel="0" collapsed="false">
      <c r="BS14697" s="96" t="n">
        <f aca="false">BR14697-2.5</f>
        <v>-2.5</v>
      </c>
    </row>
    <row r="14698" customFormat="false" ht="12" hidden="false" customHeight="false" outlineLevel="0" collapsed="false">
      <c r="BS14698" s="96" t="n">
        <f aca="false">BR14698-2.5</f>
        <v>-2.5</v>
      </c>
    </row>
    <row r="14699" customFormat="false" ht="12" hidden="false" customHeight="false" outlineLevel="0" collapsed="false">
      <c r="BS14699" s="96" t="n">
        <f aca="false">BR14699-2.5</f>
        <v>-2.5</v>
      </c>
    </row>
    <row r="14700" customFormat="false" ht="12" hidden="false" customHeight="false" outlineLevel="0" collapsed="false">
      <c r="BS14700" s="96" t="n">
        <f aca="false">BR14700-2.5</f>
        <v>-2.5</v>
      </c>
    </row>
    <row r="14701" customFormat="false" ht="12" hidden="false" customHeight="false" outlineLevel="0" collapsed="false">
      <c r="BS14701" s="96" t="n">
        <f aca="false">BR14701-2.5</f>
        <v>-2.5</v>
      </c>
    </row>
    <row r="14702" customFormat="false" ht="12" hidden="false" customHeight="false" outlineLevel="0" collapsed="false">
      <c r="BS14702" s="96" t="n">
        <f aca="false">BR14702-2.5</f>
        <v>-2.5</v>
      </c>
    </row>
    <row r="14703" customFormat="false" ht="12" hidden="false" customHeight="false" outlineLevel="0" collapsed="false">
      <c r="BS14703" s="96" t="n">
        <f aca="false">BR14703-2.5</f>
        <v>-2.5</v>
      </c>
    </row>
    <row r="14704" customFormat="false" ht="12" hidden="false" customHeight="false" outlineLevel="0" collapsed="false">
      <c r="BS14704" s="96" t="n">
        <f aca="false">BR14704-2.5</f>
        <v>-2.5</v>
      </c>
    </row>
    <row r="14705" customFormat="false" ht="12" hidden="false" customHeight="false" outlineLevel="0" collapsed="false">
      <c r="BS14705" s="96" t="n">
        <f aca="false">BR14705-2.5</f>
        <v>-2.5</v>
      </c>
    </row>
    <row r="14706" customFormat="false" ht="12" hidden="false" customHeight="false" outlineLevel="0" collapsed="false">
      <c r="BS14706" s="96" t="n">
        <f aca="false">BR14706-2.5</f>
        <v>-2.5</v>
      </c>
    </row>
    <row r="14707" customFormat="false" ht="12" hidden="false" customHeight="false" outlineLevel="0" collapsed="false">
      <c r="BS14707" s="96" t="n">
        <f aca="false">BR14707-2.5</f>
        <v>-2.5</v>
      </c>
    </row>
    <row r="14708" customFormat="false" ht="12" hidden="false" customHeight="false" outlineLevel="0" collapsed="false">
      <c r="BS14708" s="96" t="n">
        <f aca="false">BR14708-2.5</f>
        <v>-2.5</v>
      </c>
    </row>
    <row r="14709" customFormat="false" ht="12" hidden="false" customHeight="false" outlineLevel="0" collapsed="false">
      <c r="BS14709" s="96" t="n">
        <f aca="false">BR14709-2.5</f>
        <v>-2.5</v>
      </c>
    </row>
    <row r="14710" customFormat="false" ht="12" hidden="false" customHeight="false" outlineLevel="0" collapsed="false">
      <c r="BS14710" s="96" t="n">
        <f aca="false">BR14710-2.5</f>
        <v>-2.5</v>
      </c>
    </row>
    <row r="14711" customFormat="false" ht="12" hidden="false" customHeight="false" outlineLevel="0" collapsed="false">
      <c r="BS14711" s="96" t="n">
        <f aca="false">BR14711-2.5</f>
        <v>-2.5</v>
      </c>
    </row>
    <row r="14712" customFormat="false" ht="12" hidden="false" customHeight="false" outlineLevel="0" collapsed="false">
      <c r="BS14712" s="96" t="n">
        <f aca="false">BR14712-2.5</f>
        <v>-2.5</v>
      </c>
    </row>
    <row r="14713" customFormat="false" ht="12" hidden="false" customHeight="false" outlineLevel="0" collapsed="false">
      <c r="BS14713" s="96" t="n">
        <f aca="false">BR14713-2.5</f>
        <v>-2.5</v>
      </c>
    </row>
    <row r="14714" customFormat="false" ht="12" hidden="false" customHeight="false" outlineLevel="0" collapsed="false">
      <c r="BS14714" s="96" t="n">
        <f aca="false">BR14714-2.5</f>
        <v>-2.5</v>
      </c>
    </row>
    <row r="14715" customFormat="false" ht="12" hidden="false" customHeight="false" outlineLevel="0" collapsed="false">
      <c r="BS14715" s="96" t="n">
        <f aca="false">BR14715-2.5</f>
        <v>-2.5</v>
      </c>
    </row>
    <row r="14716" customFormat="false" ht="12" hidden="false" customHeight="false" outlineLevel="0" collapsed="false">
      <c r="BS14716" s="96" t="n">
        <f aca="false">BR14716-2.5</f>
        <v>-2.5</v>
      </c>
    </row>
    <row r="14717" customFormat="false" ht="12" hidden="false" customHeight="false" outlineLevel="0" collapsed="false">
      <c r="BS14717" s="96" t="n">
        <f aca="false">BR14717-2.5</f>
        <v>-2.5</v>
      </c>
    </row>
    <row r="14718" customFormat="false" ht="12" hidden="false" customHeight="false" outlineLevel="0" collapsed="false">
      <c r="BS14718" s="96" t="n">
        <f aca="false">BR14718-2.5</f>
        <v>-2.5</v>
      </c>
    </row>
    <row r="14719" customFormat="false" ht="12" hidden="false" customHeight="false" outlineLevel="0" collapsed="false">
      <c r="BS14719" s="96" t="n">
        <f aca="false">BR14719-2.5</f>
        <v>-2.5</v>
      </c>
    </row>
    <row r="14720" customFormat="false" ht="12" hidden="false" customHeight="false" outlineLevel="0" collapsed="false">
      <c r="BS14720" s="96" t="n">
        <f aca="false">BR14720-2.5</f>
        <v>-2.5</v>
      </c>
    </row>
    <row r="14721" customFormat="false" ht="12" hidden="false" customHeight="false" outlineLevel="0" collapsed="false">
      <c r="BS14721" s="96" t="n">
        <f aca="false">BR14721-2.5</f>
        <v>-2.5</v>
      </c>
    </row>
    <row r="14722" customFormat="false" ht="12" hidden="false" customHeight="false" outlineLevel="0" collapsed="false">
      <c r="BS14722" s="96" t="n">
        <f aca="false">BR14722-2.5</f>
        <v>-2.5</v>
      </c>
    </row>
    <row r="14723" customFormat="false" ht="12" hidden="false" customHeight="false" outlineLevel="0" collapsed="false">
      <c r="BS14723" s="96" t="n">
        <f aca="false">BR14723-2.5</f>
        <v>-2.5</v>
      </c>
    </row>
    <row r="14724" customFormat="false" ht="12" hidden="false" customHeight="false" outlineLevel="0" collapsed="false">
      <c r="BS14724" s="96" t="n">
        <f aca="false">BR14724-2.5</f>
        <v>-2.5</v>
      </c>
    </row>
    <row r="14725" customFormat="false" ht="12" hidden="false" customHeight="false" outlineLevel="0" collapsed="false">
      <c r="BS14725" s="96" t="n">
        <f aca="false">BR14725-2.5</f>
        <v>-2.5</v>
      </c>
    </row>
    <row r="14726" customFormat="false" ht="12" hidden="false" customHeight="false" outlineLevel="0" collapsed="false">
      <c r="BS14726" s="96" t="n">
        <f aca="false">BR14726-2.5</f>
        <v>-2.5</v>
      </c>
    </row>
    <row r="14727" customFormat="false" ht="12" hidden="false" customHeight="false" outlineLevel="0" collapsed="false">
      <c r="BS14727" s="96" t="n">
        <f aca="false">BR14727-2.5</f>
        <v>-2.5</v>
      </c>
    </row>
    <row r="14728" customFormat="false" ht="12" hidden="false" customHeight="false" outlineLevel="0" collapsed="false">
      <c r="BS14728" s="96" t="n">
        <f aca="false">BR14728-2.5</f>
        <v>-2.5</v>
      </c>
    </row>
    <row r="14729" customFormat="false" ht="12" hidden="false" customHeight="false" outlineLevel="0" collapsed="false">
      <c r="BS14729" s="96" t="n">
        <f aca="false">BR14729-2.5</f>
        <v>-2.5</v>
      </c>
    </row>
    <row r="14730" customFormat="false" ht="12" hidden="false" customHeight="false" outlineLevel="0" collapsed="false">
      <c r="BS14730" s="96" t="n">
        <f aca="false">BR14730-2.5</f>
        <v>-2.5</v>
      </c>
    </row>
    <row r="14731" customFormat="false" ht="12" hidden="false" customHeight="false" outlineLevel="0" collapsed="false">
      <c r="BS14731" s="96" t="n">
        <f aca="false">BR14731-2.5</f>
        <v>-2.5</v>
      </c>
    </row>
    <row r="14732" customFormat="false" ht="12" hidden="false" customHeight="false" outlineLevel="0" collapsed="false">
      <c r="BS14732" s="96" t="n">
        <f aca="false">BR14732-2.5</f>
        <v>-2.5</v>
      </c>
    </row>
    <row r="14733" customFormat="false" ht="12" hidden="false" customHeight="false" outlineLevel="0" collapsed="false">
      <c r="BS14733" s="96" t="n">
        <f aca="false">BR14733-2.5</f>
        <v>-2.5</v>
      </c>
    </row>
    <row r="14734" customFormat="false" ht="12" hidden="false" customHeight="false" outlineLevel="0" collapsed="false">
      <c r="BS14734" s="96" t="n">
        <f aca="false">BR14734-2.5</f>
        <v>-2.5</v>
      </c>
    </row>
    <row r="14735" customFormat="false" ht="12" hidden="false" customHeight="false" outlineLevel="0" collapsed="false">
      <c r="BS14735" s="96" t="n">
        <f aca="false">BR14735-2.5</f>
        <v>-2.5</v>
      </c>
    </row>
    <row r="14736" customFormat="false" ht="12" hidden="false" customHeight="false" outlineLevel="0" collapsed="false">
      <c r="BS14736" s="96" t="n">
        <f aca="false">BR14736-2.5</f>
        <v>-2.5</v>
      </c>
    </row>
    <row r="14737" customFormat="false" ht="12" hidden="false" customHeight="false" outlineLevel="0" collapsed="false">
      <c r="BS14737" s="96" t="n">
        <f aca="false">BR14737-2.5</f>
        <v>-2.5</v>
      </c>
    </row>
    <row r="14738" customFormat="false" ht="12" hidden="false" customHeight="false" outlineLevel="0" collapsed="false">
      <c r="BS14738" s="96" t="n">
        <f aca="false">BR14738-2.5</f>
        <v>-2.5</v>
      </c>
    </row>
    <row r="14739" customFormat="false" ht="12" hidden="false" customHeight="false" outlineLevel="0" collapsed="false">
      <c r="BS14739" s="96" t="n">
        <f aca="false">BR14739-2.5</f>
        <v>-2.5</v>
      </c>
    </row>
    <row r="14740" customFormat="false" ht="12" hidden="false" customHeight="false" outlineLevel="0" collapsed="false">
      <c r="BS14740" s="96" t="n">
        <f aca="false">BR14740-2.5</f>
        <v>-2.5</v>
      </c>
    </row>
    <row r="14741" customFormat="false" ht="12" hidden="false" customHeight="false" outlineLevel="0" collapsed="false">
      <c r="BS14741" s="96" t="n">
        <f aca="false">BR14741-2.5</f>
        <v>-2.5</v>
      </c>
    </row>
    <row r="14742" customFormat="false" ht="12" hidden="false" customHeight="false" outlineLevel="0" collapsed="false">
      <c r="BS14742" s="96" t="n">
        <f aca="false">BR14742-2.5</f>
        <v>-2.5</v>
      </c>
    </row>
    <row r="14743" customFormat="false" ht="12" hidden="false" customHeight="false" outlineLevel="0" collapsed="false">
      <c r="BS14743" s="96" t="n">
        <f aca="false">BR14743-2.5</f>
        <v>-2.5</v>
      </c>
    </row>
    <row r="14744" customFormat="false" ht="12" hidden="false" customHeight="false" outlineLevel="0" collapsed="false">
      <c r="BS14744" s="96" t="n">
        <f aca="false">BR14744-2.5</f>
        <v>-2.5</v>
      </c>
    </row>
    <row r="14745" customFormat="false" ht="12" hidden="false" customHeight="false" outlineLevel="0" collapsed="false">
      <c r="BS14745" s="96" t="n">
        <f aca="false">BR14745-2.5</f>
        <v>-2.5</v>
      </c>
    </row>
    <row r="14746" customFormat="false" ht="12" hidden="false" customHeight="false" outlineLevel="0" collapsed="false">
      <c r="BS14746" s="96" t="n">
        <f aca="false">BR14746-2.5</f>
        <v>-2.5</v>
      </c>
    </row>
    <row r="14747" customFormat="false" ht="12" hidden="false" customHeight="false" outlineLevel="0" collapsed="false">
      <c r="BS14747" s="96" t="n">
        <f aca="false">BR14747-2.5</f>
        <v>-2.5</v>
      </c>
    </row>
    <row r="14748" customFormat="false" ht="12" hidden="false" customHeight="false" outlineLevel="0" collapsed="false">
      <c r="BS14748" s="96" t="n">
        <f aca="false">BR14748-2.5</f>
        <v>-2.5</v>
      </c>
    </row>
    <row r="14749" customFormat="false" ht="12" hidden="false" customHeight="false" outlineLevel="0" collapsed="false">
      <c r="BS14749" s="96" t="n">
        <f aca="false">BR14749-2.5</f>
        <v>-2.5</v>
      </c>
    </row>
    <row r="14750" customFormat="false" ht="12" hidden="false" customHeight="false" outlineLevel="0" collapsed="false">
      <c r="BS14750" s="96" t="n">
        <f aca="false">BR14750-2.5</f>
        <v>-2.5</v>
      </c>
    </row>
    <row r="14751" customFormat="false" ht="12" hidden="false" customHeight="false" outlineLevel="0" collapsed="false">
      <c r="BS14751" s="96" t="n">
        <f aca="false">BR14751-2.5</f>
        <v>-2.5</v>
      </c>
    </row>
    <row r="14752" customFormat="false" ht="12" hidden="false" customHeight="false" outlineLevel="0" collapsed="false">
      <c r="BS14752" s="96" t="n">
        <f aca="false">BR14752-2.5</f>
        <v>-2.5</v>
      </c>
    </row>
    <row r="14753" customFormat="false" ht="12" hidden="false" customHeight="false" outlineLevel="0" collapsed="false">
      <c r="BS14753" s="96" t="n">
        <f aca="false">BR14753-2.5</f>
        <v>-2.5</v>
      </c>
    </row>
    <row r="14754" customFormat="false" ht="12" hidden="false" customHeight="false" outlineLevel="0" collapsed="false">
      <c r="BS14754" s="96" t="n">
        <f aca="false">BR14754-2.5</f>
        <v>-2.5</v>
      </c>
    </row>
    <row r="14755" customFormat="false" ht="12" hidden="false" customHeight="false" outlineLevel="0" collapsed="false">
      <c r="BS14755" s="96" t="n">
        <f aca="false">BR14755-2.5</f>
        <v>-2.5</v>
      </c>
    </row>
    <row r="14756" customFormat="false" ht="12" hidden="false" customHeight="false" outlineLevel="0" collapsed="false">
      <c r="BS14756" s="96" t="n">
        <f aca="false">BR14756-2.5</f>
        <v>-2.5</v>
      </c>
    </row>
    <row r="14757" customFormat="false" ht="12" hidden="false" customHeight="false" outlineLevel="0" collapsed="false">
      <c r="BS14757" s="96" t="n">
        <f aca="false">BR14757-2.5</f>
        <v>-2.5</v>
      </c>
    </row>
    <row r="14758" customFormat="false" ht="12" hidden="false" customHeight="false" outlineLevel="0" collapsed="false">
      <c r="BS14758" s="96" t="n">
        <f aca="false">BR14758-2.5</f>
        <v>-2.5</v>
      </c>
    </row>
    <row r="14759" customFormat="false" ht="12" hidden="false" customHeight="false" outlineLevel="0" collapsed="false">
      <c r="BS14759" s="96" t="n">
        <f aca="false">BR14759-2.5</f>
        <v>-2.5</v>
      </c>
    </row>
    <row r="14760" customFormat="false" ht="12" hidden="false" customHeight="false" outlineLevel="0" collapsed="false">
      <c r="BS14760" s="96" t="n">
        <f aca="false">BR14760-2.5</f>
        <v>-2.5</v>
      </c>
    </row>
    <row r="14761" customFormat="false" ht="12" hidden="false" customHeight="false" outlineLevel="0" collapsed="false">
      <c r="BS14761" s="96" t="n">
        <f aca="false">BR14761-2.5</f>
        <v>-2.5</v>
      </c>
    </row>
    <row r="14762" customFormat="false" ht="12" hidden="false" customHeight="false" outlineLevel="0" collapsed="false">
      <c r="BS14762" s="96" t="n">
        <f aca="false">BR14762-2.5</f>
        <v>-2.5</v>
      </c>
    </row>
    <row r="14763" customFormat="false" ht="12" hidden="false" customHeight="false" outlineLevel="0" collapsed="false">
      <c r="BS14763" s="96" t="n">
        <f aca="false">BR14763-2.5</f>
        <v>-2.5</v>
      </c>
    </row>
    <row r="14764" customFormat="false" ht="12" hidden="false" customHeight="false" outlineLevel="0" collapsed="false">
      <c r="BS14764" s="96" t="n">
        <f aca="false">BR14764-2.5</f>
        <v>-2.5</v>
      </c>
    </row>
    <row r="14765" customFormat="false" ht="12" hidden="false" customHeight="false" outlineLevel="0" collapsed="false">
      <c r="BS14765" s="96" t="n">
        <f aca="false">BR14765-2.5</f>
        <v>-2.5</v>
      </c>
    </row>
    <row r="14766" customFormat="false" ht="12" hidden="false" customHeight="false" outlineLevel="0" collapsed="false">
      <c r="BS14766" s="96" t="n">
        <f aca="false">BR14766-2.5</f>
        <v>-2.5</v>
      </c>
    </row>
    <row r="14767" customFormat="false" ht="12" hidden="false" customHeight="false" outlineLevel="0" collapsed="false">
      <c r="BS14767" s="96" t="n">
        <f aca="false">BR14767-2.5</f>
        <v>-2.5</v>
      </c>
    </row>
    <row r="14768" customFormat="false" ht="12" hidden="false" customHeight="false" outlineLevel="0" collapsed="false">
      <c r="BS14768" s="96" t="n">
        <f aca="false">BR14768-2.5</f>
        <v>-2.5</v>
      </c>
    </row>
    <row r="14769" customFormat="false" ht="12" hidden="false" customHeight="false" outlineLevel="0" collapsed="false">
      <c r="BS14769" s="96" t="n">
        <f aca="false">BR14769-2.5</f>
        <v>-2.5</v>
      </c>
    </row>
    <row r="14770" customFormat="false" ht="12" hidden="false" customHeight="false" outlineLevel="0" collapsed="false">
      <c r="BS14770" s="96" t="n">
        <f aca="false">BR14770-2.5</f>
        <v>-2.5</v>
      </c>
    </row>
    <row r="14771" customFormat="false" ht="12" hidden="false" customHeight="false" outlineLevel="0" collapsed="false">
      <c r="BS14771" s="96" t="n">
        <f aca="false">BR14771-2.5</f>
        <v>-2.5</v>
      </c>
    </row>
    <row r="14772" customFormat="false" ht="12" hidden="false" customHeight="false" outlineLevel="0" collapsed="false">
      <c r="BS14772" s="96" t="n">
        <f aca="false">BR14772-2.5</f>
        <v>-2.5</v>
      </c>
    </row>
    <row r="14773" customFormat="false" ht="12" hidden="false" customHeight="false" outlineLevel="0" collapsed="false">
      <c r="BS14773" s="96" t="n">
        <f aca="false">BR14773-2.5</f>
        <v>-2.5</v>
      </c>
    </row>
    <row r="14774" customFormat="false" ht="12" hidden="false" customHeight="false" outlineLevel="0" collapsed="false">
      <c r="BS14774" s="96" t="n">
        <f aca="false">BR14774-2.5</f>
        <v>-2.5</v>
      </c>
    </row>
    <row r="14775" customFormat="false" ht="12" hidden="false" customHeight="false" outlineLevel="0" collapsed="false">
      <c r="BS14775" s="96" t="n">
        <f aca="false">BR14775-2.5</f>
        <v>-2.5</v>
      </c>
    </row>
    <row r="14776" customFormat="false" ht="12" hidden="false" customHeight="false" outlineLevel="0" collapsed="false">
      <c r="BS14776" s="96" t="n">
        <f aca="false">BR14776-2.5</f>
        <v>-2.5</v>
      </c>
    </row>
    <row r="14777" customFormat="false" ht="12" hidden="false" customHeight="false" outlineLevel="0" collapsed="false">
      <c r="BS14777" s="96" t="n">
        <f aca="false">BR14777-2.5</f>
        <v>-2.5</v>
      </c>
    </row>
    <row r="14778" customFormat="false" ht="12" hidden="false" customHeight="false" outlineLevel="0" collapsed="false">
      <c r="BS14778" s="96" t="n">
        <f aca="false">BR14778-2.5</f>
        <v>-2.5</v>
      </c>
    </row>
    <row r="14779" customFormat="false" ht="12" hidden="false" customHeight="false" outlineLevel="0" collapsed="false">
      <c r="BS14779" s="96" t="n">
        <f aca="false">BR14779-2.5</f>
        <v>-2.5</v>
      </c>
    </row>
    <row r="14780" customFormat="false" ht="12" hidden="false" customHeight="false" outlineLevel="0" collapsed="false">
      <c r="BS14780" s="96" t="n">
        <f aca="false">BR14780-2.5</f>
        <v>-2.5</v>
      </c>
    </row>
    <row r="14781" customFormat="false" ht="12" hidden="false" customHeight="false" outlineLevel="0" collapsed="false">
      <c r="BS14781" s="96" t="n">
        <f aca="false">BR14781-2.5</f>
        <v>-2.5</v>
      </c>
    </row>
    <row r="14782" customFormat="false" ht="12" hidden="false" customHeight="false" outlineLevel="0" collapsed="false">
      <c r="BS14782" s="96" t="n">
        <f aca="false">BR14782-2.5</f>
        <v>-2.5</v>
      </c>
    </row>
    <row r="14783" customFormat="false" ht="12" hidden="false" customHeight="false" outlineLevel="0" collapsed="false">
      <c r="BS14783" s="96" t="n">
        <f aca="false">BR14783-2.5</f>
        <v>-2.5</v>
      </c>
    </row>
    <row r="14784" customFormat="false" ht="12" hidden="false" customHeight="false" outlineLevel="0" collapsed="false">
      <c r="BS14784" s="96" t="n">
        <f aca="false">BR14784-2.5</f>
        <v>-2.5</v>
      </c>
    </row>
    <row r="14785" customFormat="false" ht="12" hidden="false" customHeight="false" outlineLevel="0" collapsed="false">
      <c r="BS14785" s="96" t="n">
        <f aca="false">BR14785-2.5</f>
        <v>-2.5</v>
      </c>
    </row>
    <row r="14786" customFormat="false" ht="12" hidden="false" customHeight="false" outlineLevel="0" collapsed="false">
      <c r="BS14786" s="96" t="n">
        <f aca="false">BR14786-2.5</f>
        <v>-2.5</v>
      </c>
    </row>
    <row r="14787" customFormat="false" ht="12" hidden="false" customHeight="false" outlineLevel="0" collapsed="false">
      <c r="BS14787" s="96" t="n">
        <f aca="false">BR14787-2.5</f>
        <v>-2.5</v>
      </c>
    </row>
    <row r="14788" customFormat="false" ht="12" hidden="false" customHeight="false" outlineLevel="0" collapsed="false">
      <c r="BS14788" s="96" t="n">
        <f aca="false">BR14788-2.5</f>
        <v>-2.5</v>
      </c>
    </row>
    <row r="14789" customFormat="false" ht="12" hidden="false" customHeight="false" outlineLevel="0" collapsed="false">
      <c r="BS14789" s="96" t="n">
        <f aca="false">BR14789-2.5</f>
        <v>-2.5</v>
      </c>
    </row>
    <row r="14790" customFormat="false" ht="12" hidden="false" customHeight="false" outlineLevel="0" collapsed="false">
      <c r="BS14790" s="96" t="n">
        <f aca="false">BR14790-2.5</f>
        <v>-2.5</v>
      </c>
    </row>
    <row r="14791" customFormat="false" ht="12" hidden="false" customHeight="false" outlineLevel="0" collapsed="false">
      <c r="BS14791" s="96" t="n">
        <f aca="false">BR14791-2.5</f>
        <v>-2.5</v>
      </c>
    </row>
    <row r="14792" customFormat="false" ht="12" hidden="false" customHeight="false" outlineLevel="0" collapsed="false">
      <c r="BS14792" s="96" t="n">
        <f aca="false">BR14792-2.5</f>
        <v>-2.5</v>
      </c>
    </row>
    <row r="14793" customFormat="false" ht="12" hidden="false" customHeight="false" outlineLevel="0" collapsed="false">
      <c r="BS14793" s="96" t="n">
        <f aca="false">BR14793-2.5</f>
        <v>-2.5</v>
      </c>
    </row>
    <row r="14794" customFormat="false" ht="12" hidden="false" customHeight="false" outlineLevel="0" collapsed="false">
      <c r="BS14794" s="96" t="n">
        <f aca="false">BR14794-2.5</f>
        <v>-2.5</v>
      </c>
    </row>
    <row r="14795" customFormat="false" ht="12" hidden="false" customHeight="false" outlineLevel="0" collapsed="false">
      <c r="BS14795" s="96" t="n">
        <f aca="false">BR14795-2.5</f>
        <v>-2.5</v>
      </c>
    </row>
    <row r="14796" customFormat="false" ht="12" hidden="false" customHeight="false" outlineLevel="0" collapsed="false">
      <c r="BS14796" s="96" t="n">
        <f aca="false">BR14796-2.5</f>
        <v>-2.5</v>
      </c>
    </row>
    <row r="14797" customFormat="false" ht="12" hidden="false" customHeight="false" outlineLevel="0" collapsed="false">
      <c r="BS14797" s="96" t="n">
        <f aca="false">BR14797-2.5</f>
        <v>-2.5</v>
      </c>
    </row>
    <row r="14798" customFormat="false" ht="12" hidden="false" customHeight="false" outlineLevel="0" collapsed="false">
      <c r="BS14798" s="96" t="n">
        <f aca="false">BR14798-2.5</f>
        <v>-2.5</v>
      </c>
    </row>
    <row r="14799" customFormat="false" ht="12" hidden="false" customHeight="false" outlineLevel="0" collapsed="false">
      <c r="BS14799" s="96" t="n">
        <f aca="false">BR14799-2.5</f>
        <v>-2.5</v>
      </c>
    </row>
    <row r="14800" customFormat="false" ht="12" hidden="false" customHeight="false" outlineLevel="0" collapsed="false">
      <c r="BS14800" s="96" t="n">
        <f aca="false">BR14800-2.5</f>
        <v>-2.5</v>
      </c>
    </row>
    <row r="14801" customFormat="false" ht="12" hidden="false" customHeight="false" outlineLevel="0" collapsed="false">
      <c r="BS14801" s="96" t="n">
        <f aca="false">BR14801-2.5</f>
        <v>-2.5</v>
      </c>
    </row>
    <row r="14802" customFormat="false" ht="12" hidden="false" customHeight="false" outlineLevel="0" collapsed="false">
      <c r="BS14802" s="96" t="n">
        <f aca="false">BR14802-2.5</f>
        <v>-2.5</v>
      </c>
    </row>
    <row r="14803" customFormat="false" ht="12" hidden="false" customHeight="false" outlineLevel="0" collapsed="false">
      <c r="BS14803" s="96" t="n">
        <f aca="false">BR14803-2.5</f>
        <v>-2.5</v>
      </c>
    </row>
    <row r="14804" customFormat="false" ht="12" hidden="false" customHeight="false" outlineLevel="0" collapsed="false">
      <c r="BS14804" s="96" t="n">
        <f aca="false">BR14804-2.5</f>
        <v>-2.5</v>
      </c>
    </row>
    <row r="14805" customFormat="false" ht="12" hidden="false" customHeight="false" outlineLevel="0" collapsed="false">
      <c r="BS14805" s="96" t="n">
        <f aca="false">BR14805-2.5</f>
        <v>-2.5</v>
      </c>
    </row>
    <row r="14806" customFormat="false" ht="12" hidden="false" customHeight="false" outlineLevel="0" collapsed="false">
      <c r="BS14806" s="96" t="n">
        <f aca="false">BR14806-2.5</f>
        <v>-2.5</v>
      </c>
    </row>
    <row r="14807" customFormat="false" ht="12" hidden="false" customHeight="false" outlineLevel="0" collapsed="false">
      <c r="BS14807" s="96" t="n">
        <f aca="false">BR14807-2.5</f>
        <v>-2.5</v>
      </c>
    </row>
    <row r="14808" customFormat="false" ht="12" hidden="false" customHeight="false" outlineLevel="0" collapsed="false">
      <c r="BS14808" s="96" t="n">
        <f aca="false">BR14808-2.5</f>
        <v>-2.5</v>
      </c>
    </row>
    <row r="14809" customFormat="false" ht="12" hidden="false" customHeight="false" outlineLevel="0" collapsed="false">
      <c r="BS14809" s="96" t="n">
        <f aca="false">BR14809-2.5</f>
        <v>-2.5</v>
      </c>
    </row>
    <row r="14810" customFormat="false" ht="12" hidden="false" customHeight="false" outlineLevel="0" collapsed="false">
      <c r="BS14810" s="96" t="n">
        <f aca="false">BR14810-2.5</f>
        <v>-2.5</v>
      </c>
    </row>
    <row r="14811" customFormat="false" ht="12" hidden="false" customHeight="false" outlineLevel="0" collapsed="false">
      <c r="BS14811" s="96" t="n">
        <f aca="false">BR14811-2.5</f>
        <v>-2.5</v>
      </c>
    </row>
    <row r="14812" customFormat="false" ht="12" hidden="false" customHeight="false" outlineLevel="0" collapsed="false">
      <c r="BS14812" s="96" t="n">
        <f aca="false">BR14812-2.5</f>
        <v>-2.5</v>
      </c>
    </row>
    <row r="14813" customFormat="false" ht="12" hidden="false" customHeight="false" outlineLevel="0" collapsed="false">
      <c r="BS14813" s="96" t="n">
        <f aca="false">BR14813-2.5</f>
        <v>-2.5</v>
      </c>
    </row>
    <row r="14814" customFormat="false" ht="12" hidden="false" customHeight="false" outlineLevel="0" collapsed="false">
      <c r="BS14814" s="96" t="n">
        <f aca="false">BR14814-2.5</f>
        <v>-2.5</v>
      </c>
    </row>
    <row r="14815" customFormat="false" ht="12" hidden="false" customHeight="false" outlineLevel="0" collapsed="false">
      <c r="BS14815" s="96" t="n">
        <f aca="false">BR14815-2.5</f>
        <v>-2.5</v>
      </c>
    </row>
    <row r="14816" customFormat="false" ht="12" hidden="false" customHeight="false" outlineLevel="0" collapsed="false">
      <c r="BS14816" s="96" t="n">
        <f aca="false">BR14816-2.5</f>
        <v>-2.5</v>
      </c>
    </row>
    <row r="14817" customFormat="false" ht="12" hidden="false" customHeight="false" outlineLevel="0" collapsed="false">
      <c r="BS14817" s="96" t="n">
        <f aca="false">BR14817-2.5</f>
        <v>-2.5</v>
      </c>
    </row>
    <row r="14818" customFormat="false" ht="12" hidden="false" customHeight="false" outlineLevel="0" collapsed="false">
      <c r="BS14818" s="96" t="n">
        <f aca="false">BR14818-2.5</f>
        <v>-2.5</v>
      </c>
    </row>
    <row r="14819" customFormat="false" ht="12" hidden="false" customHeight="false" outlineLevel="0" collapsed="false">
      <c r="BS14819" s="96" t="n">
        <f aca="false">BR14819-2.5</f>
        <v>-2.5</v>
      </c>
    </row>
    <row r="14820" customFormat="false" ht="12" hidden="false" customHeight="false" outlineLevel="0" collapsed="false">
      <c r="BS14820" s="96" t="n">
        <f aca="false">BR14820-2.5</f>
        <v>-2.5</v>
      </c>
    </row>
    <row r="14821" customFormat="false" ht="12" hidden="false" customHeight="false" outlineLevel="0" collapsed="false">
      <c r="BS14821" s="96" t="n">
        <f aca="false">BR14821-2.5</f>
        <v>-2.5</v>
      </c>
    </row>
    <row r="14822" customFormat="false" ht="12" hidden="false" customHeight="false" outlineLevel="0" collapsed="false">
      <c r="BS14822" s="96" t="n">
        <f aca="false">BR14822-2.5</f>
        <v>-2.5</v>
      </c>
    </row>
    <row r="14823" customFormat="false" ht="12" hidden="false" customHeight="false" outlineLevel="0" collapsed="false">
      <c r="BS14823" s="96" t="n">
        <f aca="false">BR14823-2.5</f>
        <v>-2.5</v>
      </c>
    </row>
    <row r="14824" customFormat="false" ht="12" hidden="false" customHeight="false" outlineLevel="0" collapsed="false">
      <c r="BS14824" s="96" t="n">
        <f aca="false">BR14824-2.5</f>
        <v>-2.5</v>
      </c>
    </row>
    <row r="14825" customFormat="false" ht="12" hidden="false" customHeight="false" outlineLevel="0" collapsed="false">
      <c r="BS14825" s="96" t="n">
        <f aca="false">BR14825-2.5</f>
        <v>-2.5</v>
      </c>
    </row>
    <row r="14826" customFormat="false" ht="12" hidden="false" customHeight="false" outlineLevel="0" collapsed="false">
      <c r="BS14826" s="96" t="n">
        <f aca="false">BR14826-2.5</f>
        <v>-2.5</v>
      </c>
    </row>
    <row r="14827" customFormat="false" ht="12" hidden="false" customHeight="false" outlineLevel="0" collapsed="false">
      <c r="BS14827" s="96" t="n">
        <f aca="false">BR14827-2.5</f>
        <v>-2.5</v>
      </c>
    </row>
    <row r="14828" customFormat="false" ht="12" hidden="false" customHeight="false" outlineLevel="0" collapsed="false">
      <c r="BS14828" s="96" t="n">
        <f aca="false">BR14828-2.5</f>
        <v>-2.5</v>
      </c>
    </row>
    <row r="14829" customFormat="false" ht="12" hidden="false" customHeight="false" outlineLevel="0" collapsed="false">
      <c r="BS14829" s="96" t="n">
        <f aca="false">BR14829-2.5</f>
        <v>-2.5</v>
      </c>
    </row>
    <row r="14830" customFormat="false" ht="12" hidden="false" customHeight="false" outlineLevel="0" collapsed="false">
      <c r="BS14830" s="96" t="n">
        <f aca="false">BR14830-2.5</f>
        <v>-2.5</v>
      </c>
    </row>
    <row r="14831" customFormat="false" ht="12" hidden="false" customHeight="false" outlineLevel="0" collapsed="false">
      <c r="BS14831" s="96" t="n">
        <f aca="false">BR14831-2.5</f>
        <v>-2.5</v>
      </c>
    </row>
    <row r="14832" customFormat="false" ht="12" hidden="false" customHeight="false" outlineLevel="0" collapsed="false">
      <c r="BS14832" s="96" t="n">
        <f aca="false">BR14832-2.5</f>
        <v>-2.5</v>
      </c>
    </row>
    <row r="14833" customFormat="false" ht="12" hidden="false" customHeight="false" outlineLevel="0" collapsed="false">
      <c r="BS14833" s="96" t="n">
        <f aca="false">BR14833-2.5</f>
        <v>-2.5</v>
      </c>
    </row>
    <row r="14834" customFormat="false" ht="12" hidden="false" customHeight="false" outlineLevel="0" collapsed="false">
      <c r="BS14834" s="96" t="n">
        <f aca="false">BR14834-2.5</f>
        <v>-2.5</v>
      </c>
    </row>
    <row r="14835" customFormat="false" ht="12" hidden="false" customHeight="false" outlineLevel="0" collapsed="false">
      <c r="BS14835" s="96" t="n">
        <f aca="false">BR14835-2.5</f>
        <v>-2.5</v>
      </c>
    </row>
    <row r="14836" customFormat="false" ht="12" hidden="false" customHeight="false" outlineLevel="0" collapsed="false">
      <c r="BS14836" s="96" t="n">
        <f aca="false">BR14836-2.5</f>
        <v>-2.5</v>
      </c>
    </row>
    <row r="14837" customFormat="false" ht="12" hidden="false" customHeight="false" outlineLevel="0" collapsed="false">
      <c r="BS14837" s="96" t="n">
        <f aca="false">BR14837-2.5</f>
        <v>-2.5</v>
      </c>
    </row>
    <row r="14838" customFormat="false" ht="12" hidden="false" customHeight="false" outlineLevel="0" collapsed="false">
      <c r="BS14838" s="96" t="n">
        <f aca="false">BR14838-2.5</f>
        <v>-2.5</v>
      </c>
    </row>
    <row r="14839" customFormat="false" ht="12" hidden="false" customHeight="false" outlineLevel="0" collapsed="false">
      <c r="BS14839" s="96" t="n">
        <f aca="false">BR14839-2.5</f>
        <v>-2.5</v>
      </c>
    </row>
    <row r="14840" customFormat="false" ht="12" hidden="false" customHeight="false" outlineLevel="0" collapsed="false">
      <c r="BS14840" s="96" t="n">
        <f aca="false">BR14840-2.5</f>
        <v>-2.5</v>
      </c>
    </row>
    <row r="14841" customFormat="false" ht="12" hidden="false" customHeight="false" outlineLevel="0" collapsed="false">
      <c r="BS14841" s="96" t="n">
        <f aca="false">BR14841-2.5</f>
        <v>-2.5</v>
      </c>
    </row>
    <row r="14842" customFormat="false" ht="12" hidden="false" customHeight="false" outlineLevel="0" collapsed="false">
      <c r="BS14842" s="96" t="n">
        <f aca="false">BR14842-2.5</f>
        <v>-2.5</v>
      </c>
    </row>
    <row r="14843" customFormat="false" ht="12" hidden="false" customHeight="false" outlineLevel="0" collapsed="false">
      <c r="BS14843" s="96" t="n">
        <f aca="false">BR14843-2.5</f>
        <v>-2.5</v>
      </c>
    </row>
    <row r="14844" customFormat="false" ht="12" hidden="false" customHeight="false" outlineLevel="0" collapsed="false">
      <c r="BS14844" s="96" t="n">
        <f aca="false">BR14844-2.5</f>
        <v>-2.5</v>
      </c>
    </row>
    <row r="14845" customFormat="false" ht="12" hidden="false" customHeight="false" outlineLevel="0" collapsed="false">
      <c r="BS14845" s="96" t="n">
        <f aca="false">BR14845-2.5</f>
        <v>-2.5</v>
      </c>
    </row>
    <row r="14846" customFormat="false" ht="12" hidden="false" customHeight="false" outlineLevel="0" collapsed="false">
      <c r="BS14846" s="96" t="n">
        <f aca="false">BR14846-2.5</f>
        <v>-2.5</v>
      </c>
    </row>
    <row r="14847" customFormat="false" ht="12" hidden="false" customHeight="false" outlineLevel="0" collapsed="false">
      <c r="BS14847" s="96" t="n">
        <f aca="false">BR14847-2.5</f>
        <v>-2.5</v>
      </c>
    </row>
    <row r="14848" customFormat="false" ht="12" hidden="false" customHeight="false" outlineLevel="0" collapsed="false">
      <c r="BS14848" s="96" t="n">
        <f aca="false">BR14848-2.5</f>
        <v>-2.5</v>
      </c>
    </row>
    <row r="14849" customFormat="false" ht="12" hidden="false" customHeight="false" outlineLevel="0" collapsed="false">
      <c r="BS14849" s="96" t="n">
        <f aca="false">BR14849-2.5</f>
        <v>-2.5</v>
      </c>
    </row>
    <row r="14850" customFormat="false" ht="12" hidden="false" customHeight="false" outlineLevel="0" collapsed="false">
      <c r="BS14850" s="96" t="n">
        <f aca="false">BR14850-2.5</f>
        <v>-2.5</v>
      </c>
    </row>
    <row r="14851" customFormat="false" ht="12" hidden="false" customHeight="false" outlineLevel="0" collapsed="false">
      <c r="BS14851" s="96" t="n">
        <f aca="false">BR14851-2.5</f>
        <v>-2.5</v>
      </c>
    </row>
    <row r="14852" customFormat="false" ht="12" hidden="false" customHeight="false" outlineLevel="0" collapsed="false">
      <c r="BS14852" s="96" t="n">
        <f aca="false">BR14852-2.5</f>
        <v>-2.5</v>
      </c>
    </row>
    <row r="14853" customFormat="false" ht="12" hidden="false" customHeight="false" outlineLevel="0" collapsed="false">
      <c r="BS14853" s="96" t="n">
        <f aca="false">BR14853-2.5</f>
        <v>-2.5</v>
      </c>
    </row>
    <row r="14854" customFormat="false" ht="12" hidden="false" customHeight="false" outlineLevel="0" collapsed="false">
      <c r="BS14854" s="96" t="n">
        <f aca="false">BR14854-2.5</f>
        <v>-2.5</v>
      </c>
    </row>
    <row r="14855" customFormat="false" ht="12" hidden="false" customHeight="false" outlineLevel="0" collapsed="false">
      <c r="BS14855" s="96" t="n">
        <f aca="false">BR14855-2.5</f>
        <v>-2.5</v>
      </c>
    </row>
    <row r="14856" customFormat="false" ht="12" hidden="false" customHeight="false" outlineLevel="0" collapsed="false">
      <c r="BS14856" s="96" t="n">
        <f aca="false">BR14856-2.5</f>
        <v>-2.5</v>
      </c>
    </row>
    <row r="14857" customFormat="false" ht="12" hidden="false" customHeight="false" outlineLevel="0" collapsed="false">
      <c r="BS14857" s="96" t="n">
        <f aca="false">BR14857-2.5</f>
        <v>-2.5</v>
      </c>
    </row>
    <row r="14858" customFormat="false" ht="12" hidden="false" customHeight="false" outlineLevel="0" collapsed="false">
      <c r="BS14858" s="96" t="n">
        <f aca="false">BR14858-2.5</f>
        <v>-2.5</v>
      </c>
    </row>
    <row r="14859" customFormat="false" ht="12" hidden="false" customHeight="false" outlineLevel="0" collapsed="false">
      <c r="BS14859" s="96" t="n">
        <f aca="false">BR14859-2.5</f>
        <v>-2.5</v>
      </c>
    </row>
    <row r="14860" customFormat="false" ht="12" hidden="false" customHeight="false" outlineLevel="0" collapsed="false">
      <c r="BS14860" s="96" t="n">
        <f aca="false">BR14860-2.5</f>
        <v>-2.5</v>
      </c>
    </row>
    <row r="14861" customFormat="false" ht="12" hidden="false" customHeight="false" outlineLevel="0" collapsed="false">
      <c r="BS14861" s="96" t="n">
        <f aca="false">BR14861-2.5</f>
        <v>-2.5</v>
      </c>
    </row>
    <row r="14862" customFormat="false" ht="12" hidden="false" customHeight="false" outlineLevel="0" collapsed="false">
      <c r="BS14862" s="96" t="n">
        <f aca="false">BR14862-2.5</f>
        <v>-2.5</v>
      </c>
    </row>
    <row r="14863" customFormat="false" ht="12" hidden="false" customHeight="false" outlineLevel="0" collapsed="false">
      <c r="BS14863" s="96" t="n">
        <f aca="false">BR14863-2.5</f>
        <v>-2.5</v>
      </c>
    </row>
    <row r="14864" customFormat="false" ht="12" hidden="false" customHeight="false" outlineLevel="0" collapsed="false">
      <c r="BS14864" s="96" t="n">
        <f aca="false">BR14864-2.5</f>
        <v>-2.5</v>
      </c>
    </row>
    <row r="14865" customFormat="false" ht="12" hidden="false" customHeight="false" outlineLevel="0" collapsed="false">
      <c r="BS14865" s="96" t="n">
        <f aca="false">BR14865-2.5</f>
        <v>-2.5</v>
      </c>
    </row>
    <row r="14866" customFormat="false" ht="12" hidden="false" customHeight="false" outlineLevel="0" collapsed="false">
      <c r="BS14866" s="96" t="n">
        <f aca="false">BR14866-2.5</f>
        <v>-2.5</v>
      </c>
    </row>
    <row r="14867" customFormat="false" ht="12" hidden="false" customHeight="false" outlineLevel="0" collapsed="false">
      <c r="BS14867" s="96" t="n">
        <f aca="false">BR14867-2.5</f>
        <v>-2.5</v>
      </c>
    </row>
    <row r="14868" customFormat="false" ht="12" hidden="false" customHeight="false" outlineLevel="0" collapsed="false">
      <c r="BS14868" s="96" t="n">
        <f aca="false">BR14868-2.5</f>
        <v>-2.5</v>
      </c>
    </row>
    <row r="14869" customFormat="false" ht="12" hidden="false" customHeight="false" outlineLevel="0" collapsed="false">
      <c r="BS14869" s="96" t="n">
        <f aca="false">BR14869-2.5</f>
        <v>-2.5</v>
      </c>
    </row>
    <row r="14870" customFormat="false" ht="12" hidden="false" customHeight="false" outlineLevel="0" collapsed="false">
      <c r="BS14870" s="96" t="n">
        <f aca="false">BR14870-2.5</f>
        <v>-2.5</v>
      </c>
    </row>
    <row r="14871" customFormat="false" ht="12" hidden="false" customHeight="false" outlineLevel="0" collapsed="false">
      <c r="BS14871" s="96" t="n">
        <f aca="false">BR14871-2.5</f>
        <v>-2.5</v>
      </c>
    </row>
    <row r="14872" customFormat="false" ht="12" hidden="false" customHeight="false" outlineLevel="0" collapsed="false">
      <c r="BS14872" s="96" t="n">
        <f aca="false">BR14872-2.5</f>
        <v>-2.5</v>
      </c>
    </row>
    <row r="14873" customFormat="false" ht="12" hidden="false" customHeight="false" outlineLevel="0" collapsed="false">
      <c r="BS14873" s="96" t="n">
        <f aca="false">BR14873-2.5</f>
        <v>-2.5</v>
      </c>
    </row>
    <row r="14874" customFormat="false" ht="12" hidden="false" customHeight="false" outlineLevel="0" collapsed="false">
      <c r="BS14874" s="96" t="n">
        <f aca="false">BR14874-2.5</f>
        <v>-2.5</v>
      </c>
    </row>
    <row r="14875" customFormat="false" ht="12" hidden="false" customHeight="false" outlineLevel="0" collapsed="false">
      <c r="BS14875" s="96" t="n">
        <f aca="false">BR14875-2.5</f>
        <v>-2.5</v>
      </c>
    </row>
    <row r="14876" customFormat="false" ht="12" hidden="false" customHeight="false" outlineLevel="0" collapsed="false">
      <c r="BS14876" s="96" t="n">
        <f aca="false">BR14876-2.5</f>
        <v>-2.5</v>
      </c>
    </row>
    <row r="14877" customFormat="false" ht="12" hidden="false" customHeight="false" outlineLevel="0" collapsed="false">
      <c r="BS14877" s="96" t="n">
        <f aca="false">BR14877-2.5</f>
        <v>-2.5</v>
      </c>
    </row>
    <row r="14878" customFormat="false" ht="12" hidden="false" customHeight="false" outlineLevel="0" collapsed="false">
      <c r="BS14878" s="96" t="n">
        <f aca="false">BR14878-2.5</f>
        <v>-2.5</v>
      </c>
    </row>
    <row r="14879" customFormat="false" ht="12" hidden="false" customHeight="false" outlineLevel="0" collapsed="false">
      <c r="BS14879" s="96" t="n">
        <f aca="false">BR14879-2.5</f>
        <v>-2.5</v>
      </c>
    </row>
    <row r="14880" customFormat="false" ht="12" hidden="false" customHeight="false" outlineLevel="0" collapsed="false">
      <c r="BS14880" s="96" t="n">
        <f aca="false">BR14880-2.5</f>
        <v>-2.5</v>
      </c>
    </row>
    <row r="14881" customFormat="false" ht="12" hidden="false" customHeight="false" outlineLevel="0" collapsed="false">
      <c r="BS14881" s="96" t="n">
        <f aca="false">BR14881-2.5</f>
        <v>-2.5</v>
      </c>
    </row>
    <row r="14882" customFormat="false" ht="12" hidden="false" customHeight="false" outlineLevel="0" collapsed="false">
      <c r="BS14882" s="96" t="n">
        <f aca="false">BR14882-2.5</f>
        <v>-2.5</v>
      </c>
    </row>
    <row r="14883" customFormat="false" ht="12" hidden="false" customHeight="false" outlineLevel="0" collapsed="false">
      <c r="BS14883" s="96" t="n">
        <f aca="false">BR14883-2.5</f>
        <v>-2.5</v>
      </c>
    </row>
    <row r="14884" customFormat="false" ht="12" hidden="false" customHeight="false" outlineLevel="0" collapsed="false">
      <c r="BS14884" s="96" t="n">
        <f aca="false">BR14884-2.5</f>
        <v>-2.5</v>
      </c>
    </row>
    <row r="14885" customFormat="false" ht="12" hidden="false" customHeight="false" outlineLevel="0" collapsed="false">
      <c r="BS14885" s="96" t="n">
        <f aca="false">BR14885-2.5</f>
        <v>-2.5</v>
      </c>
    </row>
    <row r="14886" customFormat="false" ht="12" hidden="false" customHeight="false" outlineLevel="0" collapsed="false">
      <c r="BS14886" s="96" t="n">
        <f aca="false">BR14886-2.5</f>
        <v>-2.5</v>
      </c>
    </row>
    <row r="14887" customFormat="false" ht="12" hidden="false" customHeight="false" outlineLevel="0" collapsed="false">
      <c r="BS14887" s="96" t="n">
        <f aca="false">BR14887-2.5</f>
        <v>-2.5</v>
      </c>
    </row>
    <row r="14888" customFormat="false" ht="12" hidden="false" customHeight="false" outlineLevel="0" collapsed="false">
      <c r="BS14888" s="96" t="n">
        <f aca="false">BR14888-2.5</f>
        <v>-2.5</v>
      </c>
    </row>
    <row r="14889" customFormat="false" ht="12" hidden="false" customHeight="false" outlineLevel="0" collapsed="false">
      <c r="BS14889" s="96" t="n">
        <f aca="false">BR14889-2.5</f>
        <v>-2.5</v>
      </c>
    </row>
    <row r="14890" customFormat="false" ht="12" hidden="false" customHeight="false" outlineLevel="0" collapsed="false">
      <c r="BS14890" s="96" t="n">
        <f aca="false">BR14890-2.5</f>
        <v>-2.5</v>
      </c>
    </row>
    <row r="14891" customFormat="false" ht="12" hidden="false" customHeight="false" outlineLevel="0" collapsed="false">
      <c r="BS14891" s="96" t="n">
        <f aca="false">BR14891-2.5</f>
        <v>-2.5</v>
      </c>
    </row>
    <row r="14892" customFormat="false" ht="12" hidden="false" customHeight="false" outlineLevel="0" collapsed="false">
      <c r="BS14892" s="96" t="n">
        <f aca="false">BR14892-2.5</f>
        <v>-2.5</v>
      </c>
    </row>
    <row r="14893" customFormat="false" ht="12" hidden="false" customHeight="false" outlineLevel="0" collapsed="false">
      <c r="BS14893" s="96" t="n">
        <f aca="false">BR14893-2.5</f>
        <v>-2.5</v>
      </c>
    </row>
    <row r="14894" customFormat="false" ht="12" hidden="false" customHeight="false" outlineLevel="0" collapsed="false">
      <c r="BS14894" s="96" t="n">
        <f aca="false">BR14894-2.5</f>
        <v>-2.5</v>
      </c>
    </row>
    <row r="14895" customFormat="false" ht="12" hidden="false" customHeight="false" outlineLevel="0" collapsed="false">
      <c r="BS14895" s="96" t="n">
        <f aca="false">BR14895-2.5</f>
        <v>-2.5</v>
      </c>
    </row>
    <row r="14896" customFormat="false" ht="12" hidden="false" customHeight="false" outlineLevel="0" collapsed="false">
      <c r="BS14896" s="96" t="n">
        <f aca="false">BR14896-2.5</f>
        <v>-2.5</v>
      </c>
    </row>
    <row r="14897" customFormat="false" ht="12" hidden="false" customHeight="false" outlineLevel="0" collapsed="false">
      <c r="BS14897" s="96" t="n">
        <f aca="false">BR14897-2.5</f>
        <v>-2.5</v>
      </c>
    </row>
    <row r="14898" customFormat="false" ht="12" hidden="false" customHeight="false" outlineLevel="0" collapsed="false">
      <c r="BS14898" s="96" t="n">
        <f aca="false">BR14898-2.5</f>
        <v>-2.5</v>
      </c>
    </row>
    <row r="14899" customFormat="false" ht="12" hidden="false" customHeight="false" outlineLevel="0" collapsed="false">
      <c r="BS14899" s="96" t="n">
        <f aca="false">BR14899-2.5</f>
        <v>-2.5</v>
      </c>
    </row>
    <row r="14900" customFormat="false" ht="12" hidden="false" customHeight="false" outlineLevel="0" collapsed="false">
      <c r="BS14900" s="96" t="n">
        <f aca="false">BR14900-2.5</f>
        <v>-2.5</v>
      </c>
    </row>
    <row r="14901" customFormat="false" ht="12" hidden="false" customHeight="false" outlineLevel="0" collapsed="false">
      <c r="BS14901" s="96" t="n">
        <f aca="false">BR14901-2.5</f>
        <v>-2.5</v>
      </c>
    </row>
    <row r="14902" customFormat="false" ht="12" hidden="false" customHeight="false" outlineLevel="0" collapsed="false">
      <c r="BS14902" s="96" t="n">
        <f aca="false">BR14902-2.5</f>
        <v>-2.5</v>
      </c>
    </row>
    <row r="14903" customFormat="false" ht="12" hidden="false" customHeight="false" outlineLevel="0" collapsed="false">
      <c r="BS14903" s="96" t="n">
        <f aca="false">BR14903-2.5</f>
        <v>-2.5</v>
      </c>
    </row>
    <row r="14904" customFormat="false" ht="12" hidden="false" customHeight="false" outlineLevel="0" collapsed="false">
      <c r="BS14904" s="96" t="n">
        <f aca="false">BR14904-2.5</f>
        <v>-2.5</v>
      </c>
    </row>
    <row r="14905" customFormat="false" ht="12" hidden="false" customHeight="false" outlineLevel="0" collapsed="false">
      <c r="BS14905" s="96" t="n">
        <f aca="false">BR14905-2.5</f>
        <v>-2.5</v>
      </c>
    </row>
    <row r="14906" customFormat="false" ht="12" hidden="false" customHeight="false" outlineLevel="0" collapsed="false">
      <c r="BS14906" s="96" t="n">
        <f aca="false">BR14906-2.5</f>
        <v>-2.5</v>
      </c>
    </row>
    <row r="14907" customFormat="false" ht="12" hidden="false" customHeight="false" outlineLevel="0" collapsed="false">
      <c r="BS14907" s="96" t="n">
        <f aca="false">BR14907-2.5</f>
        <v>-2.5</v>
      </c>
    </row>
    <row r="14908" customFormat="false" ht="12" hidden="false" customHeight="false" outlineLevel="0" collapsed="false">
      <c r="BS14908" s="96" t="n">
        <f aca="false">BR14908-2.5</f>
        <v>-2.5</v>
      </c>
    </row>
    <row r="14909" customFormat="false" ht="12" hidden="false" customHeight="false" outlineLevel="0" collapsed="false">
      <c r="BS14909" s="96" t="n">
        <f aca="false">BR14909-2.5</f>
        <v>-2.5</v>
      </c>
    </row>
    <row r="14910" customFormat="false" ht="12" hidden="false" customHeight="false" outlineLevel="0" collapsed="false">
      <c r="BS14910" s="96" t="n">
        <f aca="false">BR14910-2.5</f>
        <v>-2.5</v>
      </c>
    </row>
    <row r="14911" customFormat="false" ht="12" hidden="false" customHeight="false" outlineLevel="0" collapsed="false">
      <c r="BS14911" s="96" t="n">
        <f aca="false">BR14911-2.5</f>
        <v>-2.5</v>
      </c>
    </row>
    <row r="14912" customFormat="false" ht="12" hidden="false" customHeight="false" outlineLevel="0" collapsed="false">
      <c r="BS14912" s="96" t="n">
        <f aca="false">BR14912-2.5</f>
        <v>-2.5</v>
      </c>
    </row>
    <row r="14913" customFormat="false" ht="12" hidden="false" customHeight="false" outlineLevel="0" collapsed="false">
      <c r="BS14913" s="96" t="n">
        <f aca="false">BR14913-2.5</f>
        <v>-2.5</v>
      </c>
    </row>
    <row r="14914" customFormat="false" ht="12" hidden="false" customHeight="false" outlineLevel="0" collapsed="false">
      <c r="BS14914" s="96" t="n">
        <f aca="false">BR14914-2.5</f>
        <v>-2.5</v>
      </c>
    </row>
    <row r="14915" customFormat="false" ht="12" hidden="false" customHeight="false" outlineLevel="0" collapsed="false">
      <c r="BS14915" s="96" t="n">
        <f aca="false">BR14915-2.5</f>
        <v>-2.5</v>
      </c>
    </row>
    <row r="14916" customFormat="false" ht="12" hidden="false" customHeight="false" outlineLevel="0" collapsed="false">
      <c r="BS14916" s="96" t="n">
        <f aca="false">BR14916-2.5</f>
        <v>-2.5</v>
      </c>
    </row>
    <row r="14917" customFormat="false" ht="12" hidden="false" customHeight="false" outlineLevel="0" collapsed="false">
      <c r="BS14917" s="96" t="n">
        <f aca="false">BR14917-2.5</f>
        <v>-2.5</v>
      </c>
    </row>
    <row r="14918" customFormat="false" ht="12" hidden="false" customHeight="false" outlineLevel="0" collapsed="false">
      <c r="BS14918" s="96" t="n">
        <f aca="false">BR14918-2.5</f>
        <v>-2.5</v>
      </c>
    </row>
    <row r="14919" customFormat="false" ht="12" hidden="false" customHeight="false" outlineLevel="0" collapsed="false">
      <c r="BS14919" s="96" t="n">
        <f aca="false">BR14919-2.5</f>
        <v>-2.5</v>
      </c>
    </row>
    <row r="14920" customFormat="false" ht="12" hidden="false" customHeight="false" outlineLevel="0" collapsed="false">
      <c r="BS14920" s="96" t="n">
        <f aca="false">BR14920-2.5</f>
        <v>-2.5</v>
      </c>
    </row>
    <row r="14921" customFormat="false" ht="12" hidden="false" customHeight="false" outlineLevel="0" collapsed="false">
      <c r="BS14921" s="96" t="n">
        <f aca="false">BR14921-2.5</f>
        <v>-2.5</v>
      </c>
    </row>
    <row r="14922" customFormat="false" ht="12" hidden="false" customHeight="false" outlineLevel="0" collapsed="false">
      <c r="BS14922" s="96" t="n">
        <f aca="false">BR14922-2.5</f>
        <v>-2.5</v>
      </c>
    </row>
    <row r="14923" customFormat="false" ht="12" hidden="false" customHeight="false" outlineLevel="0" collapsed="false">
      <c r="BS14923" s="96" t="n">
        <f aca="false">BR14923-2.5</f>
        <v>-2.5</v>
      </c>
    </row>
    <row r="14924" customFormat="false" ht="12" hidden="false" customHeight="false" outlineLevel="0" collapsed="false">
      <c r="BS14924" s="96" t="n">
        <f aca="false">BR14924-2.5</f>
        <v>-2.5</v>
      </c>
    </row>
    <row r="14925" customFormat="false" ht="12" hidden="false" customHeight="false" outlineLevel="0" collapsed="false">
      <c r="BS14925" s="96" t="n">
        <f aca="false">BR14925-2.5</f>
        <v>-2.5</v>
      </c>
    </row>
    <row r="14926" customFormat="false" ht="12" hidden="false" customHeight="false" outlineLevel="0" collapsed="false">
      <c r="BS14926" s="96" t="n">
        <f aca="false">BR14926-2.5</f>
        <v>-2.5</v>
      </c>
    </row>
    <row r="14927" customFormat="false" ht="12" hidden="false" customHeight="false" outlineLevel="0" collapsed="false">
      <c r="BS14927" s="96" t="n">
        <f aca="false">BR14927-2.5</f>
        <v>-2.5</v>
      </c>
    </row>
    <row r="14928" customFormat="false" ht="12" hidden="false" customHeight="false" outlineLevel="0" collapsed="false">
      <c r="BS14928" s="96" t="n">
        <f aca="false">BR14928-2.5</f>
        <v>-2.5</v>
      </c>
    </row>
    <row r="14929" customFormat="false" ht="12" hidden="false" customHeight="false" outlineLevel="0" collapsed="false">
      <c r="BS14929" s="96" t="n">
        <f aca="false">BR14929-2.5</f>
        <v>-2.5</v>
      </c>
    </row>
    <row r="14930" customFormat="false" ht="12" hidden="false" customHeight="false" outlineLevel="0" collapsed="false">
      <c r="BS14930" s="96" t="n">
        <f aca="false">BR14930-2.5</f>
        <v>-2.5</v>
      </c>
    </row>
    <row r="14931" customFormat="false" ht="12" hidden="false" customHeight="false" outlineLevel="0" collapsed="false">
      <c r="BS14931" s="96" t="n">
        <f aca="false">BR14931-2.5</f>
        <v>-2.5</v>
      </c>
    </row>
    <row r="14932" customFormat="false" ht="12" hidden="false" customHeight="false" outlineLevel="0" collapsed="false">
      <c r="BS14932" s="96" t="n">
        <f aca="false">BR14932-2.5</f>
        <v>-2.5</v>
      </c>
    </row>
    <row r="14933" customFormat="false" ht="12" hidden="false" customHeight="false" outlineLevel="0" collapsed="false">
      <c r="BS14933" s="96" t="n">
        <f aca="false">BR14933-2.5</f>
        <v>-2.5</v>
      </c>
    </row>
    <row r="14934" customFormat="false" ht="12" hidden="false" customHeight="false" outlineLevel="0" collapsed="false">
      <c r="BS14934" s="96" t="n">
        <f aca="false">BR14934-2.5</f>
        <v>-2.5</v>
      </c>
    </row>
    <row r="14935" customFormat="false" ht="12" hidden="false" customHeight="false" outlineLevel="0" collapsed="false">
      <c r="BS14935" s="96" t="n">
        <f aca="false">BR14935-2.5</f>
        <v>-2.5</v>
      </c>
    </row>
    <row r="14936" customFormat="false" ht="12" hidden="false" customHeight="false" outlineLevel="0" collapsed="false">
      <c r="BS14936" s="96" t="n">
        <f aca="false">BR14936-2.5</f>
        <v>-2.5</v>
      </c>
    </row>
    <row r="14937" customFormat="false" ht="12" hidden="false" customHeight="false" outlineLevel="0" collapsed="false">
      <c r="BS14937" s="96" t="n">
        <f aca="false">BR14937-2.5</f>
        <v>-2.5</v>
      </c>
    </row>
    <row r="14938" customFormat="false" ht="12" hidden="false" customHeight="false" outlineLevel="0" collapsed="false">
      <c r="BS14938" s="96" t="n">
        <f aca="false">BR14938-2.5</f>
        <v>-2.5</v>
      </c>
    </row>
    <row r="14939" customFormat="false" ht="12" hidden="false" customHeight="false" outlineLevel="0" collapsed="false">
      <c r="BS14939" s="96" t="n">
        <f aca="false">BR14939-2.5</f>
        <v>-2.5</v>
      </c>
    </row>
    <row r="14940" customFormat="false" ht="12" hidden="false" customHeight="false" outlineLevel="0" collapsed="false">
      <c r="BS14940" s="96" t="n">
        <f aca="false">BR14940-2.5</f>
        <v>-2.5</v>
      </c>
    </row>
    <row r="14941" customFormat="false" ht="12" hidden="false" customHeight="false" outlineLevel="0" collapsed="false">
      <c r="BS14941" s="96" t="n">
        <f aca="false">BR14941-2.5</f>
        <v>-2.5</v>
      </c>
    </row>
    <row r="14942" customFormat="false" ht="12" hidden="false" customHeight="false" outlineLevel="0" collapsed="false">
      <c r="BS14942" s="96" t="n">
        <f aca="false">BR14942-2.5</f>
        <v>-2.5</v>
      </c>
    </row>
    <row r="14943" customFormat="false" ht="12" hidden="false" customHeight="false" outlineLevel="0" collapsed="false">
      <c r="BS14943" s="96" t="n">
        <f aca="false">BR14943-2.5</f>
        <v>-2.5</v>
      </c>
    </row>
    <row r="14944" customFormat="false" ht="12" hidden="false" customHeight="false" outlineLevel="0" collapsed="false">
      <c r="BS14944" s="96" t="n">
        <f aca="false">BR14944-2.5</f>
        <v>-2.5</v>
      </c>
    </row>
    <row r="14945" customFormat="false" ht="12" hidden="false" customHeight="false" outlineLevel="0" collapsed="false">
      <c r="BS14945" s="96" t="n">
        <f aca="false">BR14945-2.5</f>
        <v>-2.5</v>
      </c>
    </row>
    <row r="14946" customFormat="false" ht="12" hidden="false" customHeight="false" outlineLevel="0" collapsed="false">
      <c r="BS14946" s="96" t="n">
        <f aca="false">BR14946-2.5</f>
        <v>-2.5</v>
      </c>
    </row>
    <row r="14947" customFormat="false" ht="12" hidden="false" customHeight="false" outlineLevel="0" collapsed="false">
      <c r="BS14947" s="96" t="n">
        <f aca="false">BR14947-2.5</f>
        <v>-2.5</v>
      </c>
    </row>
    <row r="14948" customFormat="false" ht="12" hidden="false" customHeight="false" outlineLevel="0" collapsed="false">
      <c r="BS14948" s="96" t="n">
        <f aca="false">BR14948-2.5</f>
        <v>-2.5</v>
      </c>
    </row>
    <row r="14949" customFormat="false" ht="12" hidden="false" customHeight="false" outlineLevel="0" collapsed="false">
      <c r="BS14949" s="96" t="n">
        <f aca="false">BR14949-2.5</f>
        <v>-2.5</v>
      </c>
    </row>
    <row r="14950" customFormat="false" ht="12" hidden="false" customHeight="false" outlineLevel="0" collapsed="false">
      <c r="BS14950" s="96" t="n">
        <f aca="false">BR14950-2.5</f>
        <v>-2.5</v>
      </c>
    </row>
    <row r="14951" customFormat="false" ht="12" hidden="false" customHeight="false" outlineLevel="0" collapsed="false">
      <c r="BS14951" s="96" t="n">
        <f aca="false">BR14951-2.5</f>
        <v>-2.5</v>
      </c>
    </row>
    <row r="14952" customFormat="false" ht="12" hidden="false" customHeight="false" outlineLevel="0" collapsed="false">
      <c r="BS14952" s="96" t="n">
        <f aca="false">BR14952-2.5</f>
        <v>-2.5</v>
      </c>
    </row>
    <row r="14953" customFormat="false" ht="12" hidden="false" customHeight="false" outlineLevel="0" collapsed="false">
      <c r="BS14953" s="96" t="n">
        <f aca="false">BR14953-2.5</f>
        <v>-2.5</v>
      </c>
    </row>
    <row r="14954" customFormat="false" ht="12" hidden="false" customHeight="false" outlineLevel="0" collapsed="false">
      <c r="BS14954" s="96" t="n">
        <f aca="false">BR14954-2.5</f>
        <v>-2.5</v>
      </c>
    </row>
    <row r="14955" customFormat="false" ht="12" hidden="false" customHeight="false" outlineLevel="0" collapsed="false">
      <c r="BS14955" s="96" t="n">
        <f aca="false">BR14955-2.5</f>
        <v>-2.5</v>
      </c>
    </row>
    <row r="14956" customFormat="false" ht="12" hidden="false" customHeight="false" outlineLevel="0" collapsed="false">
      <c r="BS14956" s="96" t="n">
        <f aca="false">BR14956-2.5</f>
        <v>-2.5</v>
      </c>
    </row>
    <row r="14957" customFormat="false" ht="12" hidden="false" customHeight="false" outlineLevel="0" collapsed="false">
      <c r="BS14957" s="96" t="n">
        <f aca="false">BR14957-2.5</f>
        <v>-2.5</v>
      </c>
    </row>
    <row r="14958" customFormat="false" ht="12" hidden="false" customHeight="false" outlineLevel="0" collapsed="false">
      <c r="BS14958" s="96" t="n">
        <f aca="false">BR14958-2.5</f>
        <v>-2.5</v>
      </c>
    </row>
    <row r="14959" customFormat="false" ht="12" hidden="false" customHeight="false" outlineLevel="0" collapsed="false">
      <c r="BS14959" s="96" t="n">
        <f aca="false">BR14959-2.5</f>
        <v>-2.5</v>
      </c>
    </row>
    <row r="14960" customFormat="false" ht="12" hidden="false" customHeight="false" outlineLevel="0" collapsed="false">
      <c r="BS14960" s="96" t="n">
        <f aca="false">BR14960-2.5</f>
        <v>-2.5</v>
      </c>
    </row>
    <row r="14961" customFormat="false" ht="12" hidden="false" customHeight="false" outlineLevel="0" collapsed="false">
      <c r="BS14961" s="96" t="n">
        <f aca="false">BR14961-2.5</f>
        <v>-2.5</v>
      </c>
    </row>
    <row r="14962" customFormat="false" ht="12" hidden="false" customHeight="false" outlineLevel="0" collapsed="false">
      <c r="BS14962" s="96" t="n">
        <f aca="false">BR14962-2.5</f>
        <v>-2.5</v>
      </c>
    </row>
    <row r="14963" customFormat="false" ht="12" hidden="false" customHeight="false" outlineLevel="0" collapsed="false">
      <c r="BS14963" s="96" t="n">
        <f aca="false">BR14963-2.5</f>
        <v>-2.5</v>
      </c>
    </row>
    <row r="14964" customFormat="false" ht="12" hidden="false" customHeight="false" outlineLevel="0" collapsed="false">
      <c r="BS14964" s="96" t="n">
        <f aca="false">BR14964-2.5</f>
        <v>-2.5</v>
      </c>
    </row>
    <row r="14965" customFormat="false" ht="12" hidden="false" customHeight="false" outlineLevel="0" collapsed="false">
      <c r="BS14965" s="96" t="n">
        <f aca="false">BR14965-2.5</f>
        <v>-2.5</v>
      </c>
    </row>
    <row r="14966" customFormat="false" ht="12" hidden="false" customHeight="false" outlineLevel="0" collapsed="false">
      <c r="BS14966" s="96" t="n">
        <f aca="false">BR14966-2.5</f>
        <v>-2.5</v>
      </c>
    </row>
    <row r="14967" customFormat="false" ht="12" hidden="false" customHeight="false" outlineLevel="0" collapsed="false">
      <c r="BS14967" s="96" t="n">
        <f aca="false">BR14967-2.5</f>
        <v>-2.5</v>
      </c>
    </row>
    <row r="14968" customFormat="false" ht="12" hidden="false" customHeight="false" outlineLevel="0" collapsed="false">
      <c r="BS14968" s="96" t="n">
        <f aca="false">BR14968-2.5</f>
        <v>-2.5</v>
      </c>
    </row>
    <row r="14969" customFormat="false" ht="12" hidden="false" customHeight="false" outlineLevel="0" collapsed="false">
      <c r="BS14969" s="96" t="n">
        <f aca="false">BR14969-2.5</f>
        <v>-2.5</v>
      </c>
    </row>
    <row r="14970" customFormat="false" ht="12" hidden="false" customHeight="false" outlineLevel="0" collapsed="false">
      <c r="BS14970" s="96" t="n">
        <f aca="false">BR14970-2.5</f>
        <v>-2.5</v>
      </c>
    </row>
    <row r="14971" customFormat="false" ht="12" hidden="false" customHeight="false" outlineLevel="0" collapsed="false">
      <c r="BS14971" s="96" t="n">
        <f aca="false">BR14971-2.5</f>
        <v>-2.5</v>
      </c>
    </row>
    <row r="14972" customFormat="false" ht="12" hidden="false" customHeight="false" outlineLevel="0" collapsed="false">
      <c r="BS14972" s="96" t="n">
        <f aca="false">BR14972-2.5</f>
        <v>-2.5</v>
      </c>
    </row>
    <row r="14973" customFormat="false" ht="12" hidden="false" customHeight="false" outlineLevel="0" collapsed="false">
      <c r="BS14973" s="96" t="n">
        <f aca="false">BR14973-2.5</f>
        <v>-2.5</v>
      </c>
    </row>
    <row r="14974" customFormat="false" ht="12" hidden="false" customHeight="false" outlineLevel="0" collapsed="false">
      <c r="BS14974" s="96" t="n">
        <f aca="false">BR14974-2.5</f>
        <v>-2.5</v>
      </c>
    </row>
    <row r="14975" customFormat="false" ht="12" hidden="false" customHeight="false" outlineLevel="0" collapsed="false">
      <c r="BS14975" s="96" t="n">
        <f aca="false">BR14975-2.5</f>
        <v>-2.5</v>
      </c>
    </row>
    <row r="14976" customFormat="false" ht="12" hidden="false" customHeight="false" outlineLevel="0" collapsed="false">
      <c r="BS14976" s="96" t="n">
        <f aca="false">BR14976-2.5</f>
        <v>-2.5</v>
      </c>
    </row>
    <row r="14977" customFormat="false" ht="12" hidden="false" customHeight="false" outlineLevel="0" collapsed="false">
      <c r="BS14977" s="96" t="n">
        <f aca="false">BR14977-2.5</f>
        <v>-2.5</v>
      </c>
    </row>
    <row r="14978" customFormat="false" ht="12" hidden="false" customHeight="false" outlineLevel="0" collapsed="false">
      <c r="BS14978" s="96" t="n">
        <f aca="false">BR14978-2.5</f>
        <v>-2.5</v>
      </c>
    </row>
    <row r="14979" customFormat="false" ht="12" hidden="false" customHeight="false" outlineLevel="0" collapsed="false">
      <c r="BS14979" s="96" t="n">
        <f aca="false">BR14979-2.5</f>
        <v>-2.5</v>
      </c>
    </row>
    <row r="14980" customFormat="false" ht="12" hidden="false" customHeight="false" outlineLevel="0" collapsed="false">
      <c r="BS14980" s="96" t="n">
        <f aca="false">BR14980-2.5</f>
        <v>-2.5</v>
      </c>
    </row>
    <row r="14981" customFormat="false" ht="12" hidden="false" customHeight="false" outlineLevel="0" collapsed="false">
      <c r="BS14981" s="96" t="n">
        <f aca="false">BR14981-2.5</f>
        <v>-2.5</v>
      </c>
    </row>
    <row r="14982" customFormat="false" ht="12" hidden="false" customHeight="false" outlineLevel="0" collapsed="false">
      <c r="BS14982" s="96" t="n">
        <f aca="false">BR14982-2.5</f>
        <v>-2.5</v>
      </c>
    </row>
    <row r="14983" customFormat="false" ht="12" hidden="false" customHeight="false" outlineLevel="0" collapsed="false">
      <c r="BS14983" s="96" t="n">
        <f aca="false">BR14983-2.5</f>
        <v>-2.5</v>
      </c>
    </row>
    <row r="14984" customFormat="false" ht="12" hidden="false" customHeight="false" outlineLevel="0" collapsed="false">
      <c r="BS14984" s="96" t="n">
        <f aca="false">BR14984-2.5</f>
        <v>-2.5</v>
      </c>
    </row>
    <row r="14985" customFormat="false" ht="12" hidden="false" customHeight="false" outlineLevel="0" collapsed="false">
      <c r="BS14985" s="96" t="n">
        <f aca="false">BR14985-2.5</f>
        <v>-2.5</v>
      </c>
    </row>
    <row r="14986" customFormat="false" ht="12" hidden="false" customHeight="false" outlineLevel="0" collapsed="false">
      <c r="BS14986" s="96" t="n">
        <f aca="false">BR14986-2.5</f>
        <v>-2.5</v>
      </c>
    </row>
    <row r="14987" customFormat="false" ht="12" hidden="false" customHeight="false" outlineLevel="0" collapsed="false">
      <c r="BS14987" s="96" t="n">
        <f aca="false">BR14987-2.5</f>
        <v>-2.5</v>
      </c>
    </row>
    <row r="14988" customFormat="false" ht="12" hidden="false" customHeight="false" outlineLevel="0" collapsed="false">
      <c r="BS14988" s="96" t="n">
        <f aca="false">BR14988-2.5</f>
        <v>-2.5</v>
      </c>
    </row>
    <row r="14989" customFormat="false" ht="12" hidden="false" customHeight="false" outlineLevel="0" collapsed="false">
      <c r="BS14989" s="96" t="n">
        <f aca="false">BR14989-2.5</f>
        <v>-2.5</v>
      </c>
    </row>
    <row r="14990" customFormat="false" ht="12" hidden="false" customHeight="false" outlineLevel="0" collapsed="false">
      <c r="BS14990" s="96" t="n">
        <f aca="false">BR14990-2.5</f>
        <v>-2.5</v>
      </c>
    </row>
    <row r="14991" customFormat="false" ht="12" hidden="false" customHeight="false" outlineLevel="0" collapsed="false">
      <c r="BS14991" s="96" t="n">
        <f aca="false">BR14991-2.5</f>
        <v>-2.5</v>
      </c>
    </row>
    <row r="14992" customFormat="false" ht="12" hidden="false" customHeight="false" outlineLevel="0" collapsed="false">
      <c r="BS14992" s="96" t="n">
        <f aca="false">BR14992-2.5</f>
        <v>-2.5</v>
      </c>
    </row>
    <row r="14993" customFormat="false" ht="12" hidden="false" customHeight="false" outlineLevel="0" collapsed="false">
      <c r="BS14993" s="96" t="n">
        <f aca="false">BR14993-2.5</f>
        <v>-2.5</v>
      </c>
    </row>
    <row r="14994" customFormat="false" ht="12" hidden="false" customHeight="false" outlineLevel="0" collapsed="false">
      <c r="BS14994" s="96" t="n">
        <f aca="false">BR14994-2.5</f>
        <v>-2.5</v>
      </c>
    </row>
    <row r="14995" customFormat="false" ht="12" hidden="false" customHeight="false" outlineLevel="0" collapsed="false">
      <c r="BS14995" s="96" t="n">
        <f aca="false">BR14995-2.5</f>
        <v>-2.5</v>
      </c>
    </row>
    <row r="14996" customFormat="false" ht="12" hidden="false" customHeight="false" outlineLevel="0" collapsed="false">
      <c r="BS14996" s="96" t="n">
        <f aca="false">BR14996-2.5</f>
        <v>-2.5</v>
      </c>
    </row>
    <row r="14997" customFormat="false" ht="12" hidden="false" customHeight="false" outlineLevel="0" collapsed="false">
      <c r="BS14997" s="96" t="n">
        <f aca="false">BR14997-2.5</f>
        <v>-2.5</v>
      </c>
    </row>
    <row r="14998" customFormat="false" ht="12" hidden="false" customHeight="false" outlineLevel="0" collapsed="false">
      <c r="BS14998" s="96" t="n">
        <f aca="false">BR14998-2.5</f>
        <v>-2.5</v>
      </c>
    </row>
    <row r="14999" customFormat="false" ht="12" hidden="false" customHeight="false" outlineLevel="0" collapsed="false">
      <c r="BS14999" s="96" t="n">
        <f aca="false">BR14999-2.5</f>
        <v>-2.5</v>
      </c>
    </row>
    <row r="15000" customFormat="false" ht="12" hidden="false" customHeight="false" outlineLevel="0" collapsed="false">
      <c r="BS15000" s="96" t="n">
        <f aca="false">BR15000-2.5</f>
        <v>-2.5</v>
      </c>
    </row>
    <row r="15001" customFormat="false" ht="12" hidden="false" customHeight="false" outlineLevel="0" collapsed="false">
      <c r="BS15001" s="96" t="n">
        <f aca="false">BR15001-2.5</f>
        <v>-2.5</v>
      </c>
    </row>
    <row r="15002" customFormat="false" ht="12" hidden="false" customHeight="false" outlineLevel="0" collapsed="false">
      <c r="BS15002" s="96" t="n">
        <f aca="false">BR15002-2.5</f>
        <v>-2.5</v>
      </c>
    </row>
    <row r="15003" customFormat="false" ht="12" hidden="false" customHeight="false" outlineLevel="0" collapsed="false">
      <c r="BS15003" s="96" t="n">
        <f aca="false">BR15003-2.5</f>
        <v>-2.5</v>
      </c>
    </row>
    <row r="15004" customFormat="false" ht="12" hidden="false" customHeight="false" outlineLevel="0" collapsed="false">
      <c r="BS15004" s="96" t="n">
        <f aca="false">BR15004-2.5</f>
        <v>-2.5</v>
      </c>
    </row>
    <row r="15005" customFormat="false" ht="12" hidden="false" customHeight="false" outlineLevel="0" collapsed="false">
      <c r="BS15005" s="96" t="n">
        <f aca="false">BR15005-2.5</f>
        <v>-2.5</v>
      </c>
    </row>
    <row r="15006" customFormat="false" ht="12" hidden="false" customHeight="false" outlineLevel="0" collapsed="false">
      <c r="BS15006" s="96" t="n">
        <f aca="false">BR15006-2.5</f>
        <v>-2.5</v>
      </c>
    </row>
    <row r="15007" customFormat="false" ht="12" hidden="false" customHeight="false" outlineLevel="0" collapsed="false">
      <c r="BS15007" s="96" t="n">
        <f aca="false">BR15007-2.5</f>
        <v>-2.5</v>
      </c>
    </row>
    <row r="15008" customFormat="false" ht="12" hidden="false" customHeight="false" outlineLevel="0" collapsed="false">
      <c r="BS15008" s="96" t="n">
        <f aca="false">BR15008-2.5</f>
        <v>-2.5</v>
      </c>
    </row>
    <row r="15009" customFormat="false" ht="12" hidden="false" customHeight="false" outlineLevel="0" collapsed="false">
      <c r="BS15009" s="96" t="n">
        <f aca="false">BR15009-2.5</f>
        <v>-2.5</v>
      </c>
    </row>
    <row r="15010" customFormat="false" ht="12" hidden="false" customHeight="false" outlineLevel="0" collapsed="false">
      <c r="BS15010" s="96" t="n">
        <f aca="false">BR15010-2.5</f>
        <v>-2.5</v>
      </c>
    </row>
    <row r="15011" customFormat="false" ht="12" hidden="false" customHeight="false" outlineLevel="0" collapsed="false">
      <c r="BS15011" s="96" t="n">
        <f aca="false">BR15011-2.5</f>
        <v>-2.5</v>
      </c>
    </row>
    <row r="15012" customFormat="false" ht="12" hidden="false" customHeight="false" outlineLevel="0" collapsed="false">
      <c r="BS15012" s="96" t="n">
        <f aca="false">BR15012-2.5</f>
        <v>-2.5</v>
      </c>
    </row>
    <row r="15013" customFormat="false" ht="12" hidden="false" customHeight="false" outlineLevel="0" collapsed="false">
      <c r="BS15013" s="96" t="n">
        <f aca="false">BR15013-2.5</f>
        <v>-2.5</v>
      </c>
    </row>
    <row r="15014" customFormat="false" ht="12" hidden="false" customHeight="false" outlineLevel="0" collapsed="false">
      <c r="BS15014" s="96" t="n">
        <f aca="false">BR15014-2.5</f>
        <v>-2.5</v>
      </c>
    </row>
    <row r="15015" customFormat="false" ht="12" hidden="false" customHeight="false" outlineLevel="0" collapsed="false">
      <c r="BS15015" s="96" t="n">
        <f aca="false">BR15015-2.5</f>
        <v>-2.5</v>
      </c>
    </row>
    <row r="15016" customFormat="false" ht="12" hidden="false" customHeight="false" outlineLevel="0" collapsed="false">
      <c r="BS15016" s="96" t="n">
        <f aca="false">BR15016-2.5</f>
        <v>-2.5</v>
      </c>
    </row>
    <row r="15017" customFormat="false" ht="12" hidden="false" customHeight="false" outlineLevel="0" collapsed="false">
      <c r="BS15017" s="96" t="n">
        <f aca="false">BR15017-2.5</f>
        <v>-2.5</v>
      </c>
    </row>
    <row r="15018" customFormat="false" ht="12" hidden="false" customHeight="false" outlineLevel="0" collapsed="false">
      <c r="BS15018" s="96" t="n">
        <f aca="false">BR15018-2.5</f>
        <v>-2.5</v>
      </c>
    </row>
    <row r="15019" customFormat="false" ht="12" hidden="false" customHeight="false" outlineLevel="0" collapsed="false">
      <c r="BS15019" s="96" t="n">
        <f aca="false">BR15019-2.5</f>
        <v>-2.5</v>
      </c>
    </row>
    <row r="15020" customFormat="false" ht="12" hidden="false" customHeight="false" outlineLevel="0" collapsed="false">
      <c r="BS15020" s="96" t="n">
        <f aca="false">BR15020-2.5</f>
        <v>-2.5</v>
      </c>
    </row>
    <row r="15021" customFormat="false" ht="12" hidden="false" customHeight="false" outlineLevel="0" collapsed="false">
      <c r="BS15021" s="96" t="n">
        <f aca="false">BR15021-2.5</f>
        <v>-2.5</v>
      </c>
    </row>
    <row r="15022" customFormat="false" ht="12" hidden="false" customHeight="false" outlineLevel="0" collapsed="false">
      <c r="BS15022" s="96" t="n">
        <f aca="false">BR15022-2.5</f>
        <v>-2.5</v>
      </c>
    </row>
    <row r="15023" customFormat="false" ht="12" hidden="false" customHeight="false" outlineLevel="0" collapsed="false">
      <c r="BS15023" s="96" t="n">
        <f aca="false">BR15023-2.5</f>
        <v>-2.5</v>
      </c>
    </row>
    <row r="15024" customFormat="false" ht="12" hidden="false" customHeight="false" outlineLevel="0" collapsed="false">
      <c r="BS15024" s="96" t="n">
        <f aca="false">BR15024-2.5</f>
        <v>-2.5</v>
      </c>
    </row>
    <row r="15025" customFormat="false" ht="12" hidden="false" customHeight="false" outlineLevel="0" collapsed="false">
      <c r="BS15025" s="96" t="n">
        <f aca="false">BR15025-2.5</f>
        <v>-2.5</v>
      </c>
    </row>
    <row r="15026" customFormat="false" ht="12" hidden="false" customHeight="false" outlineLevel="0" collapsed="false">
      <c r="BS15026" s="96" t="n">
        <f aca="false">BR15026-2.5</f>
        <v>-2.5</v>
      </c>
    </row>
    <row r="15027" customFormat="false" ht="12" hidden="false" customHeight="false" outlineLevel="0" collapsed="false">
      <c r="BS15027" s="96" t="n">
        <f aca="false">BR15027-2.5</f>
        <v>-2.5</v>
      </c>
    </row>
    <row r="15028" customFormat="false" ht="12" hidden="false" customHeight="false" outlineLevel="0" collapsed="false">
      <c r="BS15028" s="96" t="n">
        <f aca="false">BR15028-2.5</f>
        <v>-2.5</v>
      </c>
    </row>
    <row r="15029" customFormat="false" ht="12" hidden="false" customHeight="false" outlineLevel="0" collapsed="false">
      <c r="BS15029" s="96" t="n">
        <f aca="false">BR15029-2.5</f>
        <v>-2.5</v>
      </c>
    </row>
    <row r="15030" customFormat="false" ht="12" hidden="false" customHeight="false" outlineLevel="0" collapsed="false">
      <c r="BS15030" s="96" t="n">
        <f aca="false">BR15030-2.5</f>
        <v>-2.5</v>
      </c>
    </row>
    <row r="15031" customFormat="false" ht="12" hidden="false" customHeight="false" outlineLevel="0" collapsed="false">
      <c r="BS15031" s="96" t="n">
        <f aca="false">BR15031-2.5</f>
        <v>-2.5</v>
      </c>
    </row>
    <row r="15032" customFormat="false" ht="12" hidden="false" customHeight="false" outlineLevel="0" collapsed="false">
      <c r="BS15032" s="96" t="n">
        <f aca="false">BR15032-2.5</f>
        <v>-2.5</v>
      </c>
    </row>
    <row r="15033" customFormat="false" ht="12" hidden="false" customHeight="false" outlineLevel="0" collapsed="false">
      <c r="BS15033" s="96" t="n">
        <f aca="false">BR15033-2.5</f>
        <v>-2.5</v>
      </c>
    </row>
    <row r="15034" customFormat="false" ht="12" hidden="false" customHeight="false" outlineLevel="0" collapsed="false">
      <c r="BS15034" s="96" t="n">
        <f aca="false">BR15034-2.5</f>
        <v>-2.5</v>
      </c>
    </row>
    <row r="15035" customFormat="false" ht="12" hidden="false" customHeight="false" outlineLevel="0" collapsed="false">
      <c r="BS15035" s="96" t="n">
        <f aca="false">BR15035-2.5</f>
        <v>-2.5</v>
      </c>
    </row>
    <row r="15036" customFormat="false" ht="12" hidden="false" customHeight="false" outlineLevel="0" collapsed="false">
      <c r="BS15036" s="96" t="n">
        <f aca="false">BR15036-2.5</f>
        <v>-2.5</v>
      </c>
    </row>
    <row r="15037" customFormat="false" ht="12" hidden="false" customHeight="false" outlineLevel="0" collapsed="false">
      <c r="BS15037" s="96" t="n">
        <f aca="false">BR15037-2.5</f>
        <v>-2.5</v>
      </c>
    </row>
    <row r="15038" customFormat="false" ht="12" hidden="false" customHeight="false" outlineLevel="0" collapsed="false">
      <c r="BS15038" s="96" t="n">
        <f aca="false">BR15038-2.5</f>
        <v>-2.5</v>
      </c>
    </row>
    <row r="15039" customFormat="false" ht="12" hidden="false" customHeight="false" outlineLevel="0" collapsed="false">
      <c r="BS15039" s="96" t="n">
        <f aca="false">BR15039-2.5</f>
        <v>-2.5</v>
      </c>
    </row>
    <row r="15040" customFormat="false" ht="12" hidden="false" customHeight="false" outlineLevel="0" collapsed="false">
      <c r="BS15040" s="96" t="n">
        <f aca="false">BR15040-2.5</f>
        <v>-2.5</v>
      </c>
    </row>
    <row r="15041" customFormat="false" ht="12" hidden="false" customHeight="false" outlineLevel="0" collapsed="false">
      <c r="BS15041" s="96" t="n">
        <f aca="false">BR15041-2.5</f>
        <v>-2.5</v>
      </c>
    </row>
    <row r="15042" customFormat="false" ht="12" hidden="false" customHeight="false" outlineLevel="0" collapsed="false">
      <c r="BS15042" s="96" t="n">
        <f aca="false">BR15042-2.5</f>
        <v>-2.5</v>
      </c>
    </row>
    <row r="15043" customFormat="false" ht="12" hidden="false" customHeight="false" outlineLevel="0" collapsed="false">
      <c r="BS15043" s="96" t="n">
        <f aca="false">BR15043-2.5</f>
        <v>-2.5</v>
      </c>
    </row>
    <row r="15044" customFormat="false" ht="12" hidden="false" customHeight="false" outlineLevel="0" collapsed="false">
      <c r="BS15044" s="96" t="n">
        <f aca="false">BR15044-2.5</f>
        <v>-2.5</v>
      </c>
    </row>
    <row r="15045" customFormat="false" ht="12" hidden="false" customHeight="false" outlineLevel="0" collapsed="false">
      <c r="BS15045" s="96" t="n">
        <f aca="false">BR15045-2.5</f>
        <v>-2.5</v>
      </c>
    </row>
    <row r="15046" customFormat="false" ht="12" hidden="false" customHeight="false" outlineLevel="0" collapsed="false">
      <c r="BS15046" s="96" t="n">
        <f aca="false">BR15046-2.5</f>
        <v>-2.5</v>
      </c>
    </row>
    <row r="15047" customFormat="false" ht="12" hidden="false" customHeight="false" outlineLevel="0" collapsed="false">
      <c r="BS15047" s="96" t="n">
        <f aca="false">BR15047-2.5</f>
        <v>-2.5</v>
      </c>
    </row>
    <row r="15048" customFormat="false" ht="12" hidden="false" customHeight="false" outlineLevel="0" collapsed="false">
      <c r="BS15048" s="96" t="n">
        <f aca="false">BR15048-2.5</f>
        <v>-2.5</v>
      </c>
    </row>
    <row r="15049" customFormat="false" ht="12" hidden="false" customHeight="false" outlineLevel="0" collapsed="false">
      <c r="BS15049" s="96" t="n">
        <f aca="false">BR15049-2.5</f>
        <v>-2.5</v>
      </c>
    </row>
    <row r="15050" customFormat="false" ht="12" hidden="false" customHeight="false" outlineLevel="0" collapsed="false">
      <c r="BS15050" s="96" t="n">
        <f aca="false">BR15050-2.5</f>
        <v>-2.5</v>
      </c>
    </row>
    <row r="15051" customFormat="false" ht="12" hidden="false" customHeight="false" outlineLevel="0" collapsed="false">
      <c r="BS15051" s="96" t="n">
        <f aca="false">BR15051-2.5</f>
        <v>-2.5</v>
      </c>
    </row>
    <row r="15052" customFormat="false" ht="12" hidden="false" customHeight="false" outlineLevel="0" collapsed="false">
      <c r="BS15052" s="96" t="n">
        <f aca="false">BR15052-2.5</f>
        <v>-2.5</v>
      </c>
    </row>
    <row r="15053" customFormat="false" ht="12" hidden="false" customHeight="false" outlineLevel="0" collapsed="false">
      <c r="BS15053" s="96" t="n">
        <f aca="false">BR15053-2.5</f>
        <v>-2.5</v>
      </c>
    </row>
    <row r="15054" customFormat="false" ht="12" hidden="false" customHeight="false" outlineLevel="0" collapsed="false">
      <c r="BS15054" s="96" t="n">
        <f aca="false">BR15054-2.5</f>
        <v>-2.5</v>
      </c>
    </row>
    <row r="15055" customFormat="false" ht="12" hidden="false" customHeight="false" outlineLevel="0" collapsed="false">
      <c r="BS15055" s="96" t="n">
        <f aca="false">BR15055-2.5</f>
        <v>-2.5</v>
      </c>
    </row>
    <row r="15056" customFormat="false" ht="12" hidden="false" customHeight="false" outlineLevel="0" collapsed="false">
      <c r="BS15056" s="96" t="n">
        <f aca="false">BR15056-2.5</f>
        <v>-2.5</v>
      </c>
    </row>
    <row r="15057" customFormat="false" ht="12" hidden="false" customHeight="false" outlineLevel="0" collapsed="false">
      <c r="BS15057" s="96" t="n">
        <f aca="false">BR15057-2.5</f>
        <v>-2.5</v>
      </c>
    </row>
    <row r="15058" customFormat="false" ht="12" hidden="false" customHeight="false" outlineLevel="0" collapsed="false">
      <c r="BS15058" s="96" t="n">
        <f aca="false">BR15058-2.5</f>
        <v>-2.5</v>
      </c>
    </row>
    <row r="15059" customFormat="false" ht="12" hidden="false" customHeight="false" outlineLevel="0" collapsed="false">
      <c r="BS15059" s="96" t="n">
        <f aca="false">BR15059-2.5</f>
        <v>-2.5</v>
      </c>
    </row>
    <row r="15060" customFormat="false" ht="12" hidden="false" customHeight="false" outlineLevel="0" collapsed="false">
      <c r="BS15060" s="96" t="n">
        <f aca="false">BR15060-2.5</f>
        <v>-2.5</v>
      </c>
    </row>
    <row r="15061" customFormat="false" ht="12" hidden="false" customHeight="false" outlineLevel="0" collapsed="false">
      <c r="BS15061" s="96" t="n">
        <f aca="false">BR15061-2.5</f>
        <v>-2.5</v>
      </c>
    </row>
    <row r="15062" customFormat="false" ht="12" hidden="false" customHeight="false" outlineLevel="0" collapsed="false">
      <c r="BS15062" s="96" t="n">
        <f aca="false">BR15062-2.5</f>
        <v>-2.5</v>
      </c>
    </row>
    <row r="15063" customFormat="false" ht="12" hidden="false" customHeight="false" outlineLevel="0" collapsed="false">
      <c r="BS15063" s="96" t="n">
        <f aca="false">BR15063-2.5</f>
        <v>-2.5</v>
      </c>
    </row>
    <row r="15064" customFormat="false" ht="12" hidden="false" customHeight="false" outlineLevel="0" collapsed="false">
      <c r="BS15064" s="96" t="n">
        <f aca="false">BR15064-2.5</f>
        <v>-2.5</v>
      </c>
    </row>
    <row r="15065" customFormat="false" ht="12" hidden="false" customHeight="false" outlineLevel="0" collapsed="false">
      <c r="BS15065" s="96" t="n">
        <f aca="false">BR15065-2.5</f>
        <v>-2.5</v>
      </c>
    </row>
    <row r="15066" customFormat="false" ht="12" hidden="false" customHeight="false" outlineLevel="0" collapsed="false">
      <c r="BS15066" s="96" t="n">
        <f aca="false">BR15066-2.5</f>
        <v>-2.5</v>
      </c>
    </row>
    <row r="15067" customFormat="false" ht="12" hidden="false" customHeight="false" outlineLevel="0" collapsed="false">
      <c r="BS15067" s="96" t="n">
        <f aca="false">BR15067-2.5</f>
        <v>-2.5</v>
      </c>
    </row>
    <row r="15068" customFormat="false" ht="12" hidden="false" customHeight="false" outlineLevel="0" collapsed="false">
      <c r="BS15068" s="96" t="n">
        <f aca="false">BR15068-2.5</f>
        <v>-2.5</v>
      </c>
    </row>
    <row r="15069" customFormat="false" ht="12" hidden="false" customHeight="false" outlineLevel="0" collapsed="false">
      <c r="BS15069" s="96" t="n">
        <f aca="false">BR15069-2.5</f>
        <v>-2.5</v>
      </c>
    </row>
    <row r="15070" customFormat="false" ht="12" hidden="false" customHeight="false" outlineLevel="0" collapsed="false">
      <c r="BS15070" s="96" t="n">
        <f aca="false">BR15070-2.5</f>
        <v>-2.5</v>
      </c>
    </row>
    <row r="15071" customFormat="false" ht="12" hidden="false" customHeight="false" outlineLevel="0" collapsed="false">
      <c r="BS15071" s="96" t="n">
        <f aca="false">BR15071-2.5</f>
        <v>-2.5</v>
      </c>
    </row>
    <row r="15072" customFormat="false" ht="12" hidden="false" customHeight="false" outlineLevel="0" collapsed="false">
      <c r="BS15072" s="96" t="n">
        <f aca="false">BR15072-2.5</f>
        <v>-2.5</v>
      </c>
    </row>
    <row r="15073" customFormat="false" ht="12" hidden="false" customHeight="false" outlineLevel="0" collapsed="false">
      <c r="BS15073" s="96" t="n">
        <f aca="false">BR15073-2.5</f>
        <v>-2.5</v>
      </c>
    </row>
    <row r="15074" customFormat="false" ht="12" hidden="false" customHeight="false" outlineLevel="0" collapsed="false">
      <c r="BS15074" s="96" t="n">
        <f aca="false">BR15074-2.5</f>
        <v>-2.5</v>
      </c>
    </row>
    <row r="15075" customFormat="false" ht="12" hidden="false" customHeight="false" outlineLevel="0" collapsed="false">
      <c r="BS15075" s="96" t="n">
        <f aca="false">BR15075-2.5</f>
        <v>-2.5</v>
      </c>
    </row>
    <row r="15076" customFormat="false" ht="12" hidden="false" customHeight="false" outlineLevel="0" collapsed="false">
      <c r="BS15076" s="96" t="n">
        <f aca="false">BR15076-2.5</f>
        <v>-2.5</v>
      </c>
    </row>
    <row r="15077" customFormat="false" ht="12" hidden="false" customHeight="false" outlineLevel="0" collapsed="false">
      <c r="BS15077" s="96" t="n">
        <f aca="false">BR15077-2.5</f>
        <v>-2.5</v>
      </c>
    </row>
    <row r="15078" customFormat="false" ht="12" hidden="false" customHeight="false" outlineLevel="0" collapsed="false">
      <c r="BS15078" s="96" t="n">
        <f aca="false">BR15078-2.5</f>
        <v>-2.5</v>
      </c>
    </row>
    <row r="15079" customFormat="false" ht="12" hidden="false" customHeight="false" outlineLevel="0" collapsed="false">
      <c r="BS15079" s="96" t="n">
        <f aca="false">BR15079-2.5</f>
        <v>-2.5</v>
      </c>
    </row>
    <row r="15080" customFormat="false" ht="12" hidden="false" customHeight="false" outlineLevel="0" collapsed="false">
      <c r="BS15080" s="96" t="n">
        <f aca="false">BR15080-2.5</f>
        <v>-2.5</v>
      </c>
    </row>
    <row r="15081" customFormat="false" ht="12" hidden="false" customHeight="false" outlineLevel="0" collapsed="false">
      <c r="BS15081" s="96" t="n">
        <f aca="false">BR15081-2.5</f>
        <v>-2.5</v>
      </c>
    </row>
    <row r="15082" customFormat="false" ht="12" hidden="false" customHeight="false" outlineLevel="0" collapsed="false">
      <c r="BS15082" s="96" t="n">
        <f aca="false">BR15082-2.5</f>
        <v>-2.5</v>
      </c>
    </row>
    <row r="15083" customFormat="false" ht="12" hidden="false" customHeight="false" outlineLevel="0" collapsed="false">
      <c r="BS15083" s="96" t="n">
        <f aca="false">BR15083-2.5</f>
        <v>-2.5</v>
      </c>
    </row>
    <row r="15084" customFormat="false" ht="12" hidden="false" customHeight="false" outlineLevel="0" collapsed="false">
      <c r="BS15084" s="96" t="n">
        <f aca="false">BR15084-2.5</f>
        <v>-2.5</v>
      </c>
    </row>
    <row r="15085" customFormat="false" ht="12" hidden="false" customHeight="false" outlineLevel="0" collapsed="false">
      <c r="BS15085" s="96" t="n">
        <f aca="false">BR15085-2.5</f>
        <v>-2.5</v>
      </c>
    </row>
    <row r="15086" customFormat="false" ht="12" hidden="false" customHeight="false" outlineLevel="0" collapsed="false">
      <c r="BS15086" s="96" t="n">
        <f aca="false">BR15086-2.5</f>
        <v>-2.5</v>
      </c>
    </row>
    <row r="15087" customFormat="false" ht="12" hidden="false" customHeight="false" outlineLevel="0" collapsed="false">
      <c r="BS15087" s="96" t="n">
        <f aca="false">BR15087-2.5</f>
        <v>-2.5</v>
      </c>
    </row>
    <row r="15088" customFormat="false" ht="12" hidden="false" customHeight="false" outlineLevel="0" collapsed="false">
      <c r="BS15088" s="96" t="n">
        <f aca="false">BR15088-2.5</f>
        <v>-2.5</v>
      </c>
    </row>
    <row r="15089" customFormat="false" ht="12" hidden="false" customHeight="false" outlineLevel="0" collapsed="false">
      <c r="BS15089" s="96" t="n">
        <f aca="false">BR15089-2.5</f>
        <v>-2.5</v>
      </c>
    </row>
    <row r="15090" customFormat="false" ht="12" hidden="false" customHeight="false" outlineLevel="0" collapsed="false">
      <c r="BS15090" s="96" t="n">
        <f aca="false">BR15090-2.5</f>
        <v>-2.5</v>
      </c>
    </row>
    <row r="15091" customFormat="false" ht="12" hidden="false" customHeight="false" outlineLevel="0" collapsed="false">
      <c r="BS15091" s="96" t="n">
        <f aca="false">BR15091-2.5</f>
        <v>-2.5</v>
      </c>
    </row>
    <row r="15092" customFormat="false" ht="12" hidden="false" customHeight="false" outlineLevel="0" collapsed="false">
      <c r="BS15092" s="96" t="n">
        <f aca="false">BR15092-2.5</f>
        <v>-2.5</v>
      </c>
    </row>
    <row r="15093" customFormat="false" ht="12" hidden="false" customHeight="false" outlineLevel="0" collapsed="false">
      <c r="BS15093" s="96" t="n">
        <f aca="false">BR15093-2.5</f>
        <v>-2.5</v>
      </c>
    </row>
    <row r="15094" customFormat="false" ht="12" hidden="false" customHeight="false" outlineLevel="0" collapsed="false">
      <c r="BS15094" s="96" t="n">
        <f aca="false">BR15094-2.5</f>
        <v>-2.5</v>
      </c>
    </row>
    <row r="15095" customFormat="false" ht="12" hidden="false" customHeight="false" outlineLevel="0" collapsed="false">
      <c r="BS15095" s="96" t="n">
        <f aca="false">BR15095-2.5</f>
        <v>-2.5</v>
      </c>
    </row>
    <row r="15096" customFormat="false" ht="12" hidden="false" customHeight="false" outlineLevel="0" collapsed="false">
      <c r="BS15096" s="96" t="n">
        <f aca="false">BR15096-2.5</f>
        <v>-2.5</v>
      </c>
    </row>
    <row r="15097" customFormat="false" ht="12" hidden="false" customHeight="false" outlineLevel="0" collapsed="false">
      <c r="BS15097" s="96" t="n">
        <f aca="false">BR15097-2.5</f>
        <v>-2.5</v>
      </c>
    </row>
    <row r="15098" customFormat="false" ht="12" hidden="false" customHeight="false" outlineLevel="0" collapsed="false">
      <c r="BS15098" s="96" t="n">
        <f aca="false">BR15098-2.5</f>
        <v>-2.5</v>
      </c>
    </row>
    <row r="15099" customFormat="false" ht="12" hidden="false" customHeight="false" outlineLevel="0" collapsed="false">
      <c r="BS15099" s="96" t="n">
        <f aca="false">BR15099-2.5</f>
        <v>-2.5</v>
      </c>
    </row>
    <row r="15100" customFormat="false" ht="12" hidden="false" customHeight="false" outlineLevel="0" collapsed="false">
      <c r="BS15100" s="96" t="n">
        <f aca="false">BR15100-2.5</f>
        <v>-2.5</v>
      </c>
    </row>
    <row r="15101" customFormat="false" ht="12" hidden="false" customHeight="false" outlineLevel="0" collapsed="false">
      <c r="BS15101" s="96" t="n">
        <f aca="false">BR15101-2.5</f>
        <v>-2.5</v>
      </c>
    </row>
    <row r="15102" customFormat="false" ht="12" hidden="false" customHeight="false" outlineLevel="0" collapsed="false">
      <c r="BS15102" s="96" t="n">
        <f aca="false">BR15102-2.5</f>
        <v>-2.5</v>
      </c>
    </row>
    <row r="15103" customFormat="false" ht="12" hidden="false" customHeight="false" outlineLevel="0" collapsed="false">
      <c r="BS15103" s="96" t="n">
        <f aca="false">BR15103-2.5</f>
        <v>-2.5</v>
      </c>
    </row>
    <row r="15104" customFormat="false" ht="12" hidden="false" customHeight="false" outlineLevel="0" collapsed="false">
      <c r="BS15104" s="96" t="n">
        <f aca="false">BR15104-2.5</f>
        <v>-2.5</v>
      </c>
    </row>
    <row r="15105" customFormat="false" ht="12" hidden="false" customHeight="false" outlineLevel="0" collapsed="false">
      <c r="BS15105" s="96" t="n">
        <f aca="false">BR15105-2.5</f>
        <v>-2.5</v>
      </c>
    </row>
    <row r="15106" customFormat="false" ht="12" hidden="false" customHeight="false" outlineLevel="0" collapsed="false">
      <c r="BS15106" s="96" t="n">
        <f aca="false">BR15106-2.5</f>
        <v>-2.5</v>
      </c>
    </row>
    <row r="15107" customFormat="false" ht="12" hidden="false" customHeight="false" outlineLevel="0" collapsed="false">
      <c r="BS15107" s="96" t="n">
        <f aca="false">BR15107-2.5</f>
        <v>-2.5</v>
      </c>
    </row>
    <row r="15108" customFormat="false" ht="12" hidden="false" customHeight="false" outlineLevel="0" collapsed="false">
      <c r="BS15108" s="96" t="n">
        <f aca="false">BR15108-2.5</f>
        <v>-2.5</v>
      </c>
    </row>
    <row r="15109" customFormat="false" ht="12" hidden="false" customHeight="false" outlineLevel="0" collapsed="false">
      <c r="BS15109" s="96" t="n">
        <f aca="false">BR15109-2.5</f>
        <v>-2.5</v>
      </c>
    </row>
    <row r="15110" customFormat="false" ht="12" hidden="false" customHeight="false" outlineLevel="0" collapsed="false">
      <c r="BS15110" s="96" t="n">
        <f aca="false">BR15110-2.5</f>
        <v>-2.5</v>
      </c>
    </row>
    <row r="15111" customFormat="false" ht="12" hidden="false" customHeight="false" outlineLevel="0" collapsed="false">
      <c r="BS15111" s="96" t="n">
        <f aca="false">BR15111-2.5</f>
        <v>-2.5</v>
      </c>
    </row>
    <row r="15112" customFormat="false" ht="12" hidden="false" customHeight="false" outlineLevel="0" collapsed="false">
      <c r="BS15112" s="96" t="n">
        <f aca="false">BR15112-2.5</f>
        <v>-2.5</v>
      </c>
    </row>
    <row r="15113" customFormat="false" ht="12" hidden="false" customHeight="false" outlineLevel="0" collapsed="false">
      <c r="BS15113" s="96" t="n">
        <f aca="false">BR15113-2.5</f>
        <v>-2.5</v>
      </c>
    </row>
    <row r="15114" customFormat="false" ht="12" hidden="false" customHeight="false" outlineLevel="0" collapsed="false">
      <c r="BS15114" s="96" t="n">
        <f aca="false">BR15114-2.5</f>
        <v>-2.5</v>
      </c>
    </row>
    <row r="15115" customFormat="false" ht="12" hidden="false" customHeight="false" outlineLevel="0" collapsed="false">
      <c r="BS15115" s="96" t="n">
        <f aca="false">BR15115-2.5</f>
        <v>-2.5</v>
      </c>
    </row>
    <row r="15116" customFormat="false" ht="12" hidden="false" customHeight="false" outlineLevel="0" collapsed="false">
      <c r="BS15116" s="96" t="n">
        <f aca="false">BR15116-2.5</f>
        <v>-2.5</v>
      </c>
    </row>
    <row r="15117" customFormat="false" ht="12" hidden="false" customHeight="false" outlineLevel="0" collapsed="false">
      <c r="BS15117" s="96" t="n">
        <f aca="false">BR15117-2.5</f>
        <v>-2.5</v>
      </c>
    </row>
    <row r="15118" customFormat="false" ht="12" hidden="false" customHeight="false" outlineLevel="0" collapsed="false">
      <c r="BS15118" s="96" t="n">
        <f aca="false">BR15118-2.5</f>
        <v>-2.5</v>
      </c>
    </row>
    <row r="15119" customFormat="false" ht="12" hidden="false" customHeight="false" outlineLevel="0" collapsed="false">
      <c r="BS15119" s="96" t="n">
        <f aca="false">BR15119-2.5</f>
        <v>-2.5</v>
      </c>
    </row>
    <row r="15120" customFormat="false" ht="12" hidden="false" customHeight="false" outlineLevel="0" collapsed="false">
      <c r="BS15120" s="96" t="n">
        <f aca="false">BR15120-2.5</f>
        <v>-2.5</v>
      </c>
    </row>
    <row r="15121" customFormat="false" ht="12" hidden="false" customHeight="false" outlineLevel="0" collapsed="false">
      <c r="BS15121" s="96" t="n">
        <f aca="false">BR15121-2.5</f>
        <v>-2.5</v>
      </c>
    </row>
    <row r="15122" customFormat="false" ht="12" hidden="false" customHeight="false" outlineLevel="0" collapsed="false">
      <c r="BS15122" s="96" t="n">
        <f aca="false">BR15122-2.5</f>
        <v>-2.5</v>
      </c>
    </row>
    <row r="15123" customFormat="false" ht="12" hidden="false" customHeight="false" outlineLevel="0" collapsed="false">
      <c r="BS15123" s="96" t="n">
        <f aca="false">BR15123-2.5</f>
        <v>-2.5</v>
      </c>
    </row>
    <row r="15124" customFormat="false" ht="12" hidden="false" customHeight="false" outlineLevel="0" collapsed="false">
      <c r="BS15124" s="96" t="n">
        <f aca="false">BR15124-2.5</f>
        <v>-2.5</v>
      </c>
    </row>
    <row r="15125" customFormat="false" ht="12" hidden="false" customHeight="false" outlineLevel="0" collapsed="false">
      <c r="BS15125" s="96" t="n">
        <f aca="false">BR15125-2.5</f>
        <v>-2.5</v>
      </c>
    </row>
    <row r="15126" customFormat="false" ht="12" hidden="false" customHeight="false" outlineLevel="0" collapsed="false">
      <c r="BS15126" s="96" t="n">
        <f aca="false">BR15126-2.5</f>
        <v>-2.5</v>
      </c>
    </row>
    <row r="15127" customFormat="false" ht="12" hidden="false" customHeight="false" outlineLevel="0" collapsed="false">
      <c r="BS15127" s="96" t="n">
        <f aca="false">BR15127-2.5</f>
        <v>-2.5</v>
      </c>
    </row>
    <row r="15128" customFormat="false" ht="12" hidden="false" customHeight="false" outlineLevel="0" collapsed="false">
      <c r="BS15128" s="96" t="n">
        <f aca="false">BR15128-2.5</f>
        <v>-2.5</v>
      </c>
    </row>
    <row r="15129" customFormat="false" ht="12" hidden="false" customHeight="false" outlineLevel="0" collapsed="false">
      <c r="BS15129" s="96" t="n">
        <f aca="false">BR15129-2.5</f>
        <v>-2.5</v>
      </c>
    </row>
    <row r="15130" customFormat="false" ht="12" hidden="false" customHeight="false" outlineLevel="0" collapsed="false">
      <c r="BS15130" s="96" t="n">
        <f aca="false">BR15130-2.5</f>
        <v>-2.5</v>
      </c>
    </row>
    <row r="15131" customFormat="false" ht="12" hidden="false" customHeight="false" outlineLevel="0" collapsed="false">
      <c r="BS15131" s="96" t="n">
        <f aca="false">BR15131-2.5</f>
        <v>-2.5</v>
      </c>
    </row>
    <row r="15132" customFormat="false" ht="12" hidden="false" customHeight="false" outlineLevel="0" collapsed="false">
      <c r="BS15132" s="96" t="n">
        <f aca="false">BR15132-2.5</f>
        <v>-2.5</v>
      </c>
    </row>
    <row r="15133" customFormat="false" ht="12" hidden="false" customHeight="false" outlineLevel="0" collapsed="false">
      <c r="BS15133" s="96" t="n">
        <f aca="false">BR15133-2.5</f>
        <v>-2.5</v>
      </c>
    </row>
    <row r="15134" customFormat="false" ht="12" hidden="false" customHeight="false" outlineLevel="0" collapsed="false">
      <c r="BS15134" s="96" t="n">
        <f aca="false">BR15134-2.5</f>
        <v>-2.5</v>
      </c>
    </row>
    <row r="15135" customFormat="false" ht="12" hidden="false" customHeight="false" outlineLevel="0" collapsed="false">
      <c r="BS15135" s="96" t="n">
        <f aca="false">BR15135-2.5</f>
        <v>-2.5</v>
      </c>
    </row>
    <row r="15136" customFormat="false" ht="12" hidden="false" customHeight="false" outlineLevel="0" collapsed="false">
      <c r="BS15136" s="96" t="n">
        <f aca="false">BR15136-2.5</f>
        <v>-2.5</v>
      </c>
    </row>
    <row r="15137" customFormat="false" ht="12" hidden="false" customHeight="false" outlineLevel="0" collapsed="false">
      <c r="BS15137" s="96" t="n">
        <f aca="false">BR15137-2.5</f>
        <v>-2.5</v>
      </c>
    </row>
    <row r="15138" customFormat="false" ht="12" hidden="false" customHeight="false" outlineLevel="0" collapsed="false">
      <c r="BS15138" s="96" t="n">
        <f aca="false">BR15138-2.5</f>
        <v>-2.5</v>
      </c>
    </row>
    <row r="15139" customFormat="false" ht="12" hidden="false" customHeight="false" outlineLevel="0" collapsed="false">
      <c r="BS15139" s="96" t="n">
        <f aca="false">BR15139-2.5</f>
        <v>-2.5</v>
      </c>
    </row>
    <row r="15140" customFormat="false" ht="12" hidden="false" customHeight="false" outlineLevel="0" collapsed="false">
      <c r="BS15140" s="96" t="n">
        <f aca="false">BR15140-2.5</f>
        <v>-2.5</v>
      </c>
    </row>
    <row r="15141" customFormat="false" ht="12" hidden="false" customHeight="false" outlineLevel="0" collapsed="false">
      <c r="BS15141" s="96" t="n">
        <f aca="false">BR15141-2.5</f>
        <v>-2.5</v>
      </c>
    </row>
    <row r="15142" customFormat="false" ht="12" hidden="false" customHeight="false" outlineLevel="0" collapsed="false">
      <c r="BS15142" s="96" t="n">
        <f aca="false">BR15142-2.5</f>
        <v>-2.5</v>
      </c>
    </row>
    <row r="15143" customFormat="false" ht="12" hidden="false" customHeight="false" outlineLevel="0" collapsed="false">
      <c r="BS15143" s="96" t="n">
        <f aca="false">BR15143-2.5</f>
        <v>-2.5</v>
      </c>
    </row>
    <row r="15144" customFormat="false" ht="12" hidden="false" customHeight="false" outlineLevel="0" collapsed="false">
      <c r="BS15144" s="96" t="n">
        <f aca="false">BR15144-2.5</f>
        <v>-2.5</v>
      </c>
    </row>
    <row r="15145" customFormat="false" ht="12" hidden="false" customHeight="false" outlineLevel="0" collapsed="false">
      <c r="BS15145" s="96" t="n">
        <f aca="false">BR15145-2.5</f>
        <v>-2.5</v>
      </c>
    </row>
    <row r="15146" customFormat="false" ht="12" hidden="false" customHeight="false" outlineLevel="0" collapsed="false">
      <c r="BS15146" s="96" t="n">
        <f aca="false">BR15146-2.5</f>
        <v>-2.5</v>
      </c>
    </row>
    <row r="15147" customFormat="false" ht="12" hidden="false" customHeight="false" outlineLevel="0" collapsed="false">
      <c r="BS15147" s="96" t="n">
        <f aca="false">BR15147-2.5</f>
        <v>-2.5</v>
      </c>
    </row>
    <row r="15148" customFormat="false" ht="12" hidden="false" customHeight="false" outlineLevel="0" collapsed="false">
      <c r="BS15148" s="96" t="n">
        <f aca="false">BR15148-2.5</f>
        <v>-2.5</v>
      </c>
    </row>
    <row r="15149" customFormat="false" ht="12" hidden="false" customHeight="false" outlineLevel="0" collapsed="false">
      <c r="BS15149" s="96" t="n">
        <f aca="false">BR15149-2.5</f>
        <v>-2.5</v>
      </c>
    </row>
    <row r="15150" customFormat="false" ht="12" hidden="false" customHeight="false" outlineLevel="0" collapsed="false">
      <c r="BS15150" s="96" t="n">
        <f aca="false">BR15150-2.5</f>
        <v>-2.5</v>
      </c>
    </row>
    <row r="15151" customFormat="false" ht="12" hidden="false" customHeight="false" outlineLevel="0" collapsed="false">
      <c r="BS15151" s="96" t="n">
        <f aca="false">BR15151-2.5</f>
        <v>-2.5</v>
      </c>
    </row>
    <row r="15152" customFormat="false" ht="12" hidden="false" customHeight="false" outlineLevel="0" collapsed="false">
      <c r="BS15152" s="96" t="n">
        <f aca="false">BR15152-2.5</f>
        <v>-2.5</v>
      </c>
    </row>
    <row r="15153" customFormat="false" ht="12" hidden="false" customHeight="false" outlineLevel="0" collapsed="false">
      <c r="BS15153" s="96" t="n">
        <f aca="false">BR15153-2.5</f>
        <v>-2.5</v>
      </c>
    </row>
    <row r="15154" customFormat="false" ht="12" hidden="false" customHeight="false" outlineLevel="0" collapsed="false">
      <c r="BS15154" s="96" t="n">
        <f aca="false">BR15154-2.5</f>
        <v>-2.5</v>
      </c>
    </row>
    <row r="15155" customFormat="false" ht="12" hidden="false" customHeight="false" outlineLevel="0" collapsed="false">
      <c r="BS15155" s="96" t="n">
        <f aca="false">BR15155-2.5</f>
        <v>-2.5</v>
      </c>
    </row>
    <row r="15156" customFormat="false" ht="12" hidden="false" customHeight="false" outlineLevel="0" collapsed="false">
      <c r="BS15156" s="96" t="n">
        <f aca="false">BR15156-2.5</f>
        <v>-2.5</v>
      </c>
    </row>
    <row r="15157" customFormat="false" ht="12" hidden="false" customHeight="false" outlineLevel="0" collapsed="false">
      <c r="BS15157" s="96" t="n">
        <f aca="false">BR15157-2.5</f>
        <v>-2.5</v>
      </c>
    </row>
    <row r="15158" customFormat="false" ht="12" hidden="false" customHeight="false" outlineLevel="0" collapsed="false">
      <c r="BS15158" s="96" t="n">
        <f aca="false">BR15158-2.5</f>
        <v>-2.5</v>
      </c>
    </row>
    <row r="15159" customFormat="false" ht="12" hidden="false" customHeight="false" outlineLevel="0" collapsed="false">
      <c r="BS15159" s="96" t="n">
        <f aca="false">BR15159-2.5</f>
        <v>-2.5</v>
      </c>
    </row>
    <row r="15160" customFormat="false" ht="12" hidden="false" customHeight="false" outlineLevel="0" collapsed="false">
      <c r="BS15160" s="96" t="n">
        <f aca="false">BR15160-2.5</f>
        <v>-2.5</v>
      </c>
    </row>
    <row r="15161" customFormat="false" ht="12" hidden="false" customHeight="false" outlineLevel="0" collapsed="false">
      <c r="BS15161" s="96" t="n">
        <f aca="false">BR15161-2.5</f>
        <v>-2.5</v>
      </c>
    </row>
    <row r="15162" customFormat="false" ht="12" hidden="false" customHeight="false" outlineLevel="0" collapsed="false">
      <c r="BS15162" s="96" t="n">
        <f aca="false">BR15162-2.5</f>
        <v>-2.5</v>
      </c>
    </row>
    <row r="15163" customFormat="false" ht="12" hidden="false" customHeight="false" outlineLevel="0" collapsed="false">
      <c r="BS15163" s="96" t="n">
        <f aca="false">BR15163-2.5</f>
        <v>-2.5</v>
      </c>
    </row>
    <row r="15164" customFormat="false" ht="12" hidden="false" customHeight="false" outlineLevel="0" collapsed="false">
      <c r="BS15164" s="96" t="n">
        <f aca="false">BR15164-2.5</f>
        <v>-2.5</v>
      </c>
    </row>
    <row r="15165" customFormat="false" ht="12" hidden="false" customHeight="false" outlineLevel="0" collapsed="false">
      <c r="BS15165" s="96" t="n">
        <f aca="false">BR15165-2.5</f>
        <v>-2.5</v>
      </c>
    </row>
    <row r="15166" customFormat="false" ht="12" hidden="false" customHeight="false" outlineLevel="0" collapsed="false">
      <c r="BS15166" s="96" t="n">
        <f aca="false">BR15166-2.5</f>
        <v>-2.5</v>
      </c>
    </row>
    <row r="15167" customFormat="false" ht="12" hidden="false" customHeight="false" outlineLevel="0" collapsed="false">
      <c r="BS15167" s="96" t="n">
        <f aca="false">BR15167-2.5</f>
        <v>-2.5</v>
      </c>
    </row>
    <row r="15168" customFormat="false" ht="12" hidden="false" customHeight="false" outlineLevel="0" collapsed="false">
      <c r="BS15168" s="96" t="n">
        <f aca="false">BR15168-2.5</f>
        <v>-2.5</v>
      </c>
    </row>
    <row r="15169" customFormat="false" ht="12" hidden="false" customHeight="false" outlineLevel="0" collapsed="false">
      <c r="BS15169" s="96" t="n">
        <f aca="false">BR15169-2.5</f>
        <v>-2.5</v>
      </c>
    </row>
    <row r="15170" customFormat="false" ht="12" hidden="false" customHeight="false" outlineLevel="0" collapsed="false">
      <c r="BS15170" s="96" t="n">
        <f aca="false">BR15170-2.5</f>
        <v>-2.5</v>
      </c>
    </row>
    <row r="15171" customFormat="false" ht="12" hidden="false" customHeight="false" outlineLevel="0" collapsed="false">
      <c r="BS15171" s="96" t="n">
        <f aca="false">BR15171-2.5</f>
        <v>-2.5</v>
      </c>
    </row>
    <row r="15172" customFormat="false" ht="12" hidden="false" customHeight="false" outlineLevel="0" collapsed="false">
      <c r="BS15172" s="96" t="n">
        <f aca="false">BR15172-2.5</f>
        <v>-2.5</v>
      </c>
    </row>
    <row r="15173" customFormat="false" ht="12" hidden="false" customHeight="false" outlineLevel="0" collapsed="false">
      <c r="BS15173" s="96" t="n">
        <f aca="false">BR15173-2.5</f>
        <v>-2.5</v>
      </c>
    </row>
    <row r="15174" customFormat="false" ht="12" hidden="false" customHeight="false" outlineLevel="0" collapsed="false">
      <c r="BS15174" s="96" t="n">
        <f aca="false">BR15174-2.5</f>
        <v>-2.5</v>
      </c>
    </row>
    <row r="15175" customFormat="false" ht="12" hidden="false" customHeight="false" outlineLevel="0" collapsed="false">
      <c r="BS15175" s="96" t="n">
        <f aca="false">BR15175-2.5</f>
        <v>-2.5</v>
      </c>
    </row>
    <row r="15176" customFormat="false" ht="12" hidden="false" customHeight="false" outlineLevel="0" collapsed="false">
      <c r="BS15176" s="96" t="n">
        <f aca="false">BR15176-2.5</f>
        <v>-2.5</v>
      </c>
    </row>
    <row r="15177" customFormat="false" ht="12" hidden="false" customHeight="false" outlineLevel="0" collapsed="false">
      <c r="BS15177" s="96" t="n">
        <f aca="false">BR15177-2.5</f>
        <v>-2.5</v>
      </c>
    </row>
    <row r="15178" customFormat="false" ht="12" hidden="false" customHeight="false" outlineLevel="0" collapsed="false">
      <c r="BS15178" s="96" t="n">
        <f aca="false">BR15178-2.5</f>
        <v>-2.5</v>
      </c>
    </row>
    <row r="15179" customFormat="false" ht="12" hidden="false" customHeight="false" outlineLevel="0" collapsed="false">
      <c r="BS15179" s="96" t="n">
        <f aca="false">BR15179-2.5</f>
        <v>-2.5</v>
      </c>
    </row>
    <row r="15180" customFormat="false" ht="12" hidden="false" customHeight="false" outlineLevel="0" collapsed="false">
      <c r="BS15180" s="96" t="n">
        <f aca="false">BR15180-2.5</f>
        <v>-2.5</v>
      </c>
    </row>
    <row r="15181" customFormat="false" ht="12" hidden="false" customHeight="false" outlineLevel="0" collapsed="false">
      <c r="BS15181" s="96" t="n">
        <f aca="false">BR15181-2.5</f>
        <v>-2.5</v>
      </c>
    </row>
    <row r="15182" customFormat="false" ht="12" hidden="false" customHeight="false" outlineLevel="0" collapsed="false">
      <c r="BS15182" s="96" t="n">
        <f aca="false">BR15182-2.5</f>
        <v>-2.5</v>
      </c>
    </row>
    <row r="15183" customFormat="false" ht="12" hidden="false" customHeight="false" outlineLevel="0" collapsed="false">
      <c r="BS15183" s="96" t="n">
        <f aca="false">BR15183-2.5</f>
        <v>-2.5</v>
      </c>
    </row>
    <row r="15184" customFormat="false" ht="12" hidden="false" customHeight="false" outlineLevel="0" collapsed="false">
      <c r="BS15184" s="96" t="n">
        <f aca="false">BR15184-2.5</f>
        <v>-2.5</v>
      </c>
    </row>
    <row r="15185" customFormat="false" ht="12" hidden="false" customHeight="false" outlineLevel="0" collapsed="false">
      <c r="BS15185" s="96" t="n">
        <f aca="false">BR15185-2.5</f>
        <v>-2.5</v>
      </c>
    </row>
    <row r="15186" customFormat="false" ht="12" hidden="false" customHeight="false" outlineLevel="0" collapsed="false">
      <c r="BS15186" s="96" t="n">
        <f aca="false">BR15186-2.5</f>
        <v>-2.5</v>
      </c>
    </row>
    <row r="15187" customFormat="false" ht="12" hidden="false" customHeight="false" outlineLevel="0" collapsed="false">
      <c r="BS15187" s="96" t="n">
        <f aca="false">BR15187-2.5</f>
        <v>-2.5</v>
      </c>
    </row>
    <row r="15188" customFormat="false" ht="12" hidden="false" customHeight="false" outlineLevel="0" collapsed="false">
      <c r="BS15188" s="96" t="n">
        <f aca="false">BR15188-2.5</f>
        <v>-2.5</v>
      </c>
    </row>
    <row r="15189" customFormat="false" ht="12" hidden="false" customHeight="false" outlineLevel="0" collapsed="false">
      <c r="BS15189" s="96" t="n">
        <f aca="false">BR15189-2.5</f>
        <v>-2.5</v>
      </c>
    </row>
    <row r="15190" customFormat="false" ht="12" hidden="false" customHeight="false" outlineLevel="0" collapsed="false">
      <c r="BS15190" s="96" t="n">
        <f aca="false">BR15190-2.5</f>
        <v>-2.5</v>
      </c>
    </row>
    <row r="15191" customFormat="false" ht="12" hidden="false" customHeight="false" outlineLevel="0" collapsed="false">
      <c r="BS15191" s="96" t="n">
        <f aca="false">BR15191-2.5</f>
        <v>-2.5</v>
      </c>
    </row>
    <row r="15192" customFormat="false" ht="12" hidden="false" customHeight="false" outlineLevel="0" collapsed="false">
      <c r="BS15192" s="96" t="n">
        <f aca="false">BR15192-2.5</f>
        <v>-2.5</v>
      </c>
    </row>
    <row r="15193" customFormat="false" ht="12" hidden="false" customHeight="false" outlineLevel="0" collapsed="false">
      <c r="BS15193" s="96" t="n">
        <f aca="false">BR15193-2.5</f>
        <v>-2.5</v>
      </c>
    </row>
    <row r="15194" customFormat="false" ht="12" hidden="false" customHeight="false" outlineLevel="0" collapsed="false">
      <c r="BS15194" s="96" t="n">
        <f aca="false">BR15194-2.5</f>
        <v>-2.5</v>
      </c>
    </row>
    <row r="15195" customFormat="false" ht="12" hidden="false" customHeight="false" outlineLevel="0" collapsed="false">
      <c r="BS15195" s="96" t="n">
        <f aca="false">BR15195-2.5</f>
        <v>-2.5</v>
      </c>
    </row>
    <row r="15196" customFormat="false" ht="12" hidden="false" customHeight="false" outlineLevel="0" collapsed="false">
      <c r="BS15196" s="96" t="n">
        <f aca="false">BR15196-2.5</f>
        <v>-2.5</v>
      </c>
    </row>
    <row r="15197" customFormat="false" ht="12" hidden="false" customHeight="false" outlineLevel="0" collapsed="false">
      <c r="BS15197" s="96" t="n">
        <f aca="false">BR15197-2.5</f>
        <v>-2.5</v>
      </c>
    </row>
    <row r="15198" customFormat="false" ht="12" hidden="false" customHeight="false" outlineLevel="0" collapsed="false">
      <c r="BS15198" s="96" t="n">
        <f aca="false">BR15198-2.5</f>
        <v>-2.5</v>
      </c>
    </row>
    <row r="15199" customFormat="false" ht="12" hidden="false" customHeight="false" outlineLevel="0" collapsed="false">
      <c r="BS15199" s="96" t="n">
        <f aca="false">BR15199-2.5</f>
        <v>-2.5</v>
      </c>
    </row>
    <row r="15200" customFormat="false" ht="12" hidden="false" customHeight="false" outlineLevel="0" collapsed="false">
      <c r="BS15200" s="96" t="n">
        <f aca="false">BR15200-2.5</f>
        <v>-2.5</v>
      </c>
    </row>
    <row r="15201" customFormat="false" ht="12" hidden="false" customHeight="false" outlineLevel="0" collapsed="false">
      <c r="BS15201" s="96" t="n">
        <f aca="false">BR15201-2.5</f>
        <v>-2.5</v>
      </c>
    </row>
    <row r="15202" customFormat="false" ht="12" hidden="false" customHeight="false" outlineLevel="0" collapsed="false">
      <c r="BS15202" s="96" t="n">
        <f aca="false">BR15202-2.5</f>
        <v>-2.5</v>
      </c>
    </row>
    <row r="15203" customFormat="false" ht="12" hidden="false" customHeight="false" outlineLevel="0" collapsed="false">
      <c r="BS15203" s="96" t="n">
        <f aca="false">BR15203-2.5</f>
        <v>-2.5</v>
      </c>
    </row>
    <row r="15204" customFormat="false" ht="12" hidden="false" customHeight="false" outlineLevel="0" collapsed="false">
      <c r="BS15204" s="96" t="n">
        <f aca="false">BR15204-2.5</f>
        <v>-2.5</v>
      </c>
    </row>
    <row r="15205" customFormat="false" ht="12" hidden="false" customHeight="false" outlineLevel="0" collapsed="false">
      <c r="BS15205" s="96" t="n">
        <f aca="false">BR15205-2.5</f>
        <v>-2.5</v>
      </c>
    </row>
    <row r="15206" customFormat="false" ht="12" hidden="false" customHeight="false" outlineLevel="0" collapsed="false">
      <c r="BS15206" s="96" t="n">
        <f aca="false">BR15206-2.5</f>
        <v>-2.5</v>
      </c>
    </row>
    <row r="15207" customFormat="false" ht="12" hidden="false" customHeight="false" outlineLevel="0" collapsed="false">
      <c r="BS15207" s="96" t="n">
        <f aca="false">BR15207-2.5</f>
        <v>-2.5</v>
      </c>
    </row>
    <row r="15208" customFormat="false" ht="12" hidden="false" customHeight="false" outlineLevel="0" collapsed="false">
      <c r="BS15208" s="96" t="n">
        <f aca="false">BR15208-2.5</f>
        <v>-2.5</v>
      </c>
    </row>
    <row r="15209" customFormat="false" ht="12" hidden="false" customHeight="false" outlineLevel="0" collapsed="false">
      <c r="BS15209" s="96" t="n">
        <f aca="false">BR15209-2.5</f>
        <v>-2.5</v>
      </c>
    </row>
    <row r="15210" customFormat="false" ht="12" hidden="false" customHeight="false" outlineLevel="0" collapsed="false">
      <c r="BS15210" s="96" t="n">
        <f aca="false">BR15210-2.5</f>
        <v>-2.5</v>
      </c>
    </row>
    <row r="15211" customFormat="false" ht="12" hidden="false" customHeight="false" outlineLevel="0" collapsed="false">
      <c r="BS15211" s="96" t="n">
        <f aca="false">BR15211-2.5</f>
        <v>-2.5</v>
      </c>
    </row>
    <row r="15212" customFormat="false" ht="12" hidden="false" customHeight="false" outlineLevel="0" collapsed="false">
      <c r="BS15212" s="96" t="n">
        <f aca="false">BR15212-2.5</f>
        <v>-2.5</v>
      </c>
    </row>
    <row r="15213" customFormat="false" ht="12" hidden="false" customHeight="false" outlineLevel="0" collapsed="false">
      <c r="BS15213" s="96" t="n">
        <f aca="false">BR15213-2.5</f>
        <v>-2.5</v>
      </c>
    </row>
    <row r="15214" customFormat="false" ht="12" hidden="false" customHeight="false" outlineLevel="0" collapsed="false">
      <c r="BS15214" s="96" t="n">
        <f aca="false">BR15214-2.5</f>
        <v>-2.5</v>
      </c>
    </row>
    <row r="15215" customFormat="false" ht="12" hidden="false" customHeight="false" outlineLevel="0" collapsed="false">
      <c r="BS15215" s="96" t="n">
        <f aca="false">BR15215-2.5</f>
        <v>-2.5</v>
      </c>
    </row>
    <row r="15216" customFormat="false" ht="12" hidden="false" customHeight="false" outlineLevel="0" collapsed="false">
      <c r="BS15216" s="96" t="n">
        <f aca="false">BR15216-2.5</f>
        <v>-2.5</v>
      </c>
    </row>
    <row r="15217" customFormat="false" ht="12" hidden="false" customHeight="false" outlineLevel="0" collapsed="false">
      <c r="BS15217" s="96" t="n">
        <f aca="false">BR15217-2.5</f>
        <v>-2.5</v>
      </c>
    </row>
    <row r="15218" customFormat="false" ht="12" hidden="false" customHeight="false" outlineLevel="0" collapsed="false">
      <c r="BS15218" s="96" t="n">
        <f aca="false">BR15218-2.5</f>
        <v>-2.5</v>
      </c>
    </row>
    <row r="15219" customFormat="false" ht="12" hidden="false" customHeight="false" outlineLevel="0" collapsed="false">
      <c r="BS15219" s="96" t="n">
        <f aca="false">BR15219-2.5</f>
        <v>-2.5</v>
      </c>
    </row>
    <row r="15220" customFormat="false" ht="12" hidden="false" customHeight="false" outlineLevel="0" collapsed="false">
      <c r="BS15220" s="96" t="n">
        <f aca="false">BR15220-2.5</f>
        <v>-2.5</v>
      </c>
    </row>
    <row r="15221" customFormat="false" ht="12" hidden="false" customHeight="false" outlineLevel="0" collapsed="false">
      <c r="BS15221" s="96" t="n">
        <f aca="false">BR15221-2.5</f>
        <v>-2.5</v>
      </c>
    </row>
    <row r="15222" customFormat="false" ht="12" hidden="false" customHeight="false" outlineLevel="0" collapsed="false">
      <c r="BS15222" s="96" t="n">
        <f aca="false">BR15222-2.5</f>
        <v>-2.5</v>
      </c>
    </row>
    <row r="15223" customFormat="false" ht="12" hidden="false" customHeight="false" outlineLevel="0" collapsed="false">
      <c r="BS15223" s="96" t="n">
        <f aca="false">BR15223-2.5</f>
        <v>-2.5</v>
      </c>
    </row>
    <row r="15224" customFormat="false" ht="12" hidden="false" customHeight="false" outlineLevel="0" collapsed="false">
      <c r="BS15224" s="96" t="n">
        <f aca="false">BR15224-2.5</f>
        <v>-2.5</v>
      </c>
    </row>
    <row r="15225" customFormat="false" ht="12" hidden="false" customHeight="false" outlineLevel="0" collapsed="false">
      <c r="BS15225" s="96" t="n">
        <f aca="false">BR15225-2.5</f>
        <v>-2.5</v>
      </c>
    </row>
    <row r="15226" customFormat="false" ht="12" hidden="false" customHeight="false" outlineLevel="0" collapsed="false">
      <c r="BS15226" s="96" t="n">
        <f aca="false">BR15226-2.5</f>
        <v>-2.5</v>
      </c>
    </row>
    <row r="15227" customFormat="false" ht="12" hidden="false" customHeight="false" outlineLevel="0" collapsed="false">
      <c r="BS15227" s="96" t="n">
        <f aca="false">BR15227-2.5</f>
        <v>-2.5</v>
      </c>
    </row>
    <row r="15228" customFormat="false" ht="12" hidden="false" customHeight="false" outlineLevel="0" collapsed="false">
      <c r="BS15228" s="96" t="n">
        <f aca="false">BR15228-2.5</f>
        <v>-2.5</v>
      </c>
    </row>
    <row r="15229" customFormat="false" ht="12" hidden="false" customHeight="false" outlineLevel="0" collapsed="false">
      <c r="BS15229" s="96" t="n">
        <f aca="false">BR15229-2.5</f>
        <v>-2.5</v>
      </c>
    </row>
    <row r="15230" customFormat="false" ht="12" hidden="false" customHeight="false" outlineLevel="0" collapsed="false">
      <c r="BS15230" s="96" t="n">
        <f aca="false">BR15230-2.5</f>
        <v>-2.5</v>
      </c>
    </row>
    <row r="15231" customFormat="false" ht="12" hidden="false" customHeight="false" outlineLevel="0" collapsed="false">
      <c r="BS15231" s="96" t="n">
        <f aca="false">BR15231-2.5</f>
        <v>-2.5</v>
      </c>
    </row>
    <row r="15232" customFormat="false" ht="12" hidden="false" customHeight="false" outlineLevel="0" collapsed="false">
      <c r="BS15232" s="96" t="n">
        <f aca="false">BR15232-2.5</f>
        <v>-2.5</v>
      </c>
    </row>
    <row r="15233" customFormat="false" ht="12" hidden="false" customHeight="false" outlineLevel="0" collapsed="false">
      <c r="BS15233" s="96" t="n">
        <f aca="false">BR15233-2.5</f>
        <v>-2.5</v>
      </c>
    </row>
    <row r="15234" customFormat="false" ht="12" hidden="false" customHeight="false" outlineLevel="0" collapsed="false">
      <c r="BS15234" s="96" t="n">
        <f aca="false">BR15234-2.5</f>
        <v>-2.5</v>
      </c>
    </row>
    <row r="15235" customFormat="false" ht="12" hidden="false" customHeight="false" outlineLevel="0" collapsed="false">
      <c r="BS15235" s="96" t="n">
        <f aca="false">BR15235-2.5</f>
        <v>-2.5</v>
      </c>
    </row>
    <row r="15236" customFormat="false" ht="12" hidden="false" customHeight="false" outlineLevel="0" collapsed="false">
      <c r="BS15236" s="96" t="n">
        <f aca="false">BR15236-2.5</f>
        <v>-2.5</v>
      </c>
    </row>
    <row r="15237" customFormat="false" ht="12" hidden="false" customHeight="false" outlineLevel="0" collapsed="false">
      <c r="BS15237" s="96" t="n">
        <f aca="false">BR15237-2.5</f>
        <v>-2.5</v>
      </c>
    </row>
    <row r="15238" customFormat="false" ht="12" hidden="false" customHeight="false" outlineLevel="0" collapsed="false">
      <c r="BS15238" s="96" t="n">
        <f aca="false">BR15238-2.5</f>
        <v>-2.5</v>
      </c>
    </row>
    <row r="15239" customFormat="false" ht="12" hidden="false" customHeight="false" outlineLevel="0" collapsed="false">
      <c r="BS15239" s="96" t="n">
        <f aca="false">BR15239-2.5</f>
        <v>-2.5</v>
      </c>
    </row>
    <row r="15240" customFormat="false" ht="12" hidden="false" customHeight="false" outlineLevel="0" collapsed="false">
      <c r="BS15240" s="96" t="n">
        <f aca="false">BR15240-2.5</f>
        <v>-2.5</v>
      </c>
    </row>
    <row r="15241" customFormat="false" ht="12" hidden="false" customHeight="false" outlineLevel="0" collapsed="false">
      <c r="BS15241" s="96" t="n">
        <f aca="false">BR15241-2.5</f>
        <v>-2.5</v>
      </c>
    </row>
    <row r="15242" customFormat="false" ht="12" hidden="false" customHeight="false" outlineLevel="0" collapsed="false">
      <c r="BS15242" s="96" t="n">
        <f aca="false">BR15242-2.5</f>
        <v>-2.5</v>
      </c>
    </row>
    <row r="15243" customFormat="false" ht="12" hidden="false" customHeight="false" outlineLevel="0" collapsed="false">
      <c r="BS15243" s="96" t="n">
        <f aca="false">BR15243-2.5</f>
        <v>-2.5</v>
      </c>
    </row>
    <row r="15244" customFormat="false" ht="12" hidden="false" customHeight="false" outlineLevel="0" collapsed="false">
      <c r="BS15244" s="96" t="n">
        <f aca="false">BR15244-2.5</f>
        <v>-2.5</v>
      </c>
    </row>
    <row r="15245" customFormat="false" ht="12" hidden="false" customHeight="false" outlineLevel="0" collapsed="false">
      <c r="BS15245" s="96" t="n">
        <f aca="false">BR15245-2.5</f>
        <v>-2.5</v>
      </c>
    </row>
    <row r="15246" customFormat="false" ht="12" hidden="false" customHeight="false" outlineLevel="0" collapsed="false">
      <c r="BS15246" s="96" t="n">
        <f aca="false">BR15246-2.5</f>
        <v>-2.5</v>
      </c>
    </row>
    <row r="15247" customFormat="false" ht="12" hidden="false" customHeight="false" outlineLevel="0" collapsed="false">
      <c r="BS15247" s="96" t="n">
        <f aca="false">BR15247-2.5</f>
        <v>-2.5</v>
      </c>
    </row>
    <row r="15248" customFormat="false" ht="12" hidden="false" customHeight="false" outlineLevel="0" collapsed="false">
      <c r="BS15248" s="96" t="n">
        <f aca="false">BR15248-2.5</f>
        <v>-2.5</v>
      </c>
    </row>
    <row r="15249" customFormat="false" ht="12" hidden="false" customHeight="false" outlineLevel="0" collapsed="false">
      <c r="BS15249" s="96" t="n">
        <f aca="false">BR15249-2.5</f>
        <v>-2.5</v>
      </c>
    </row>
    <row r="15250" customFormat="false" ht="12" hidden="false" customHeight="false" outlineLevel="0" collapsed="false">
      <c r="BS15250" s="96" t="n">
        <f aca="false">BR15250-2.5</f>
        <v>-2.5</v>
      </c>
    </row>
    <row r="15251" customFormat="false" ht="12" hidden="false" customHeight="false" outlineLevel="0" collapsed="false">
      <c r="BS15251" s="96" t="n">
        <f aca="false">BR15251-2.5</f>
        <v>-2.5</v>
      </c>
    </row>
    <row r="15252" customFormat="false" ht="12" hidden="false" customHeight="false" outlineLevel="0" collapsed="false">
      <c r="BS15252" s="96" t="n">
        <f aca="false">BR15252-2.5</f>
        <v>-2.5</v>
      </c>
    </row>
    <row r="15253" customFormat="false" ht="12" hidden="false" customHeight="false" outlineLevel="0" collapsed="false">
      <c r="BS15253" s="96" t="n">
        <f aca="false">BR15253-2.5</f>
        <v>-2.5</v>
      </c>
    </row>
    <row r="15254" customFormat="false" ht="12" hidden="false" customHeight="false" outlineLevel="0" collapsed="false">
      <c r="BS15254" s="96" t="n">
        <f aca="false">BR15254-2.5</f>
        <v>-2.5</v>
      </c>
    </row>
    <row r="15255" customFormat="false" ht="12" hidden="false" customHeight="false" outlineLevel="0" collapsed="false">
      <c r="BS15255" s="96" t="n">
        <f aca="false">BR15255-2.5</f>
        <v>-2.5</v>
      </c>
    </row>
    <row r="15256" customFormat="false" ht="12" hidden="false" customHeight="false" outlineLevel="0" collapsed="false">
      <c r="BS15256" s="96" t="n">
        <f aca="false">BR15256-2.5</f>
        <v>-2.5</v>
      </c>
    </row>
    <row r="15257" customFormat="false" ht="12" hidden="false" customHeight="false" outlineLevel="0" collapsed="false">
      <c r="BS15257" s="96" t="n">
        <f aca="false">BR15257-2.5</f>
        <v>-2.5</v>
      </c>
    </row>
    <row r="15258" customFormat="false" ht="12" hidden="false" customHeight="false" outlineLevel="0" collapsed="false">
      <c r="BS15258" s="96" t="n">
        <f aca="false">BR15258-2.5</f>
        <v>-2.5</v>
      </c>
    </row>
    <row r="15259" customFormat="false" ht="12" hidden="false" customHeight="false" outlineLevel="0" collapsed="false">
      <c r="BS15259" s="96" t="n">
        <f aca="false">BR15259-2.5</f>
        <v>-2.5</v>
      </c>
    </row>
    <row r="15260" customFormat="false" ht="12" hidden="false" customHeight="false" outlineLevel="0" collapsed="false">
      <c r="BS15260" s="96" t="n">
        <f aca="false">BR15260-2.5</f>
        <v>-2.5</v>
      </c>
    </row>
    <row r="15261" customFormat="false" ht="12" hidden="false" customHeight="false" outlineLevel="0" collapsed="false">
      <c r="BS15261" s="96" t="n">
        <f aca="false">BR15261-2.5</f>
        <v>-2.5</v>
      </c>
    </row>
    <row r="15262" customFormat="false" ht="12" hidden="false" customHeight="false" outlineLevel="0" collapsed="false">
      <c r="BS15262" s="96" t="n">
        <f aca="false">BR15262-2.5</f>
        <v>-2.5</v>
      </c>
    </row>
    <row r="15263" customFormat="false" ht="12" hidden="false" customHeight="false" outlineLevel="0" collapsed="false">
      <c r="BS15263" s="96" t="n">
        <f aca="false">BR15263-2.5</f>
        <v>-2.5</v>
      </c>
    </row>
    <row r="15264" customFormat="false" ht="12" hidden="false" customHeight="false" outlineLevel="0" collapsed="false">
      <c r="BS15264" s="96" t="n">
        <f aca="false">BR15264-2.5</f>
        <v>-2.5</v>
      </c>
    </row>
    <row r="15265" customFormat="false" ht="12" hidden="false" customHeight="false" outlineLevel="0" collapsed="false">
      <c r="BS15265" s="96" t="n">
        <f aca="false">BR15265-2.5</f>
        <v>-2.5</v>
      </c>
    </row>
    <row r="15266" customFormat="false" ht="12" hidden="false" customHeight="false" outlineLevel="0" collapsed="false">
      <c r="BS15266" s="96" t="n">
        <f aca="false">BR15266-2.5</f>
        <v>-2.5</v>
      </c>
    </row>
    <row r="15267" customFormat="false" ht="12" hidden="false" customHeight="false" outlineLevel="0" collapsed="false">
      <c r="BS15267" s="96" t="n">
        <f aca="false">BR15267-2.5</f>
        <v>-2.5</v>
      </c>
    </row>
    <row r="15268" customFormat="false" ht="12" hidden="false" customHeight="false" outlineLevel="0" collapsed="false">
      <c r="BS15268" s="96" t="n">
        <f aca="false">BR15268-2.5</f>
        <v>-2.5</v>
      </c>
    </row>
    <row r="15269" customFormat="false" ht="12" hidden="false" customHeight="false" outlineLevel="0" collapsed="false">
      <c r="BS15269" s="96" t="n">
        <f aca="false">BR15269-2.5</f>
        <v>-2.5</v>
      </c>
    </row>
    <row r="15270" customFormat="false" ht="12" hidden="false" customHeight="false" outlineLevel="0" collapsed="false">
      <c r="BS15270" s="96" t="n">
        <f aca="false">BR15270-2.5</f>
        <v>-2.5</v>
      </c>
    </row>
    <row r="15271" customFormat="false" ht="12" hidden="false" customHeight="false" outlineLevel="0" collapsed="false">
      <c r="BS15271" s="96" t="n">
        <f aca="false">BR15271-2.5</f>
        <v>-2.5</v>
      </c>
    </row>
    <row r="15272" customFormat="false" ht="12" hidden="false" customHeight="false" outlineLevel="0" collapsed="false">
      <c r="BS15272" s="96" t="n">
        <f aca="false">BR15272-2.5</f>
        <v>-2.5</v>
      </c>
    </row>
    <row r="15273" customFormat="false" ht="12" hidden="false" customHeight="false" outlineLevel="0" collapsed="false">
      <c r="BS15273" s="96" t="n">
        <f aca="false">BR15273-2.5</f>
        <v>-2.5</v>
      </c>
    </row>
    <row r="15274" customFormat="false" ht="12" hidden="false" customHeight="false" outlineLevel="0" collapsed="false">
      <c r="BS15274" s="96" t="n">
        <f aca="false">BR15274-2.5</f>
        <v>-2.5</v>
      </c>
    </row>
    <row r="15275" customFormat="false" ht="12" hidden="false" customHeight="false" outlineLevel="0" collapsed="false">
      <c r="BS15275" s="96" t="n">
        <f aca="false">BR15275-2.5</f>
        <v>-2.5</v>
      </c>
    </row>
    <row r="15276" customFormat="false" ht="12" hidden="false" customHeight="false" outlineLevel="0" collapsed="false">
      <c r="BS15276" s="96" t="n">
        <f aca="false">BR15276-2.5</f>
        <v>-2.5</v>
      </c>
    </row>
    <row r="15277" customFormat="false" ht="12" hidden="false" customHeight="false" outlineLevel="0" collapsed="false">
      <c r="BS15277" s="96" t="n">
        <f aca="false">BR15277-2.5</f>
        <v>-2.5</v>
      </c>
    </row>
    <row r="15278" customFormat="false" ht="12" hidden="false" customHeight="false" outlineLevel="0" collapsed="false">
      <c r="BS15278" s="96" t="n">
        <f aca="false">BR15278-2.5</f>
        <v>-2.5</v>
      </c>
    </row>
    <row r="15279" customFormat="false" ht="12" hidden="false" customHeight="false" outlineLevel="0" collapsed="false">
      <c r="BS15279" s="96" t="n">
        <f aca="false">BR15279-2.5</f>
        <v>-2.5</v>
      </c>
    </row>
    <row r="15280" customFormat="false" ht="12" hidden="false" customHeight="false" outlineLevel="0" collapsed="false">
      <c r="BS15280" s="96" t="n">
        <f aca="false">BR15280-2.5</f>
        <v>-2.5</v>
      </c>
    </row>
    <row r="15281" customFormat="false" ht="12" hidden="false" customHeight="false" outlineLevel="0" collapsed="false">
      <c r="BS15281" s="96" t="n">
        <f aca="false">BR15281-2.5</f>
        <v>-2.5</v>
      </c>
    </row>
    <row r="15282" customFormat="false" ht="12" hidden="false" customHeight="false" outlineLevel="0" collapsed="false">
      <c r="BS15282" s="96" t="n">
        <f aca="false">BR15282-2.5</f>
        <v>-2.5</v>
      </c>
    </row>
    <row r="15283" customFormat="false" ht="12" hidden="false" customHeight="false" outlineLevel="0" collapsed="false">
      <c r="BS15283" s="96" t="n">
        <f aca="false">BR15283-2.5</f>
        <v>-2.5</v>
      </c>
    </row>
    <row r="15284" customFormat="false" ht="12" hidden="false" customHeight="false" outlineLevel="0" collapsed="false">
      <c r="BS15284" s="96" t="n">
        <f aca="false">BR15284-2.5</f>
        <v>-2.5</v>
      </c>
    </row>
    <row r="15285" customFormat="false" ht="12" hidden="false" customHeight="false" outlineLevel="0" collapsed="false">
      <c r="BS15285" s="96" t="n">
        <f aca="false">BR15285-2.5</f>
        <v>-2.5</v>
      </c>
    </row>
    <row r="15286" customFormat="false" ht="12" hidden="false" customHeight="false" outlineLevel="0" collapsed="false">
      <c r="BS15286" s="96" t="n">
        <f aca="false">BR15286-2.5</f>
        <v>-2.5</v>
      </c>
    </row>
    <row r="15287" customFormat="false" ht="12" hidden="false" customHeight="false" outlineLevel="0" collapsed="false">
      <c r="BS15287" s="96" t="n">
        <f aca="false">BR15287-2.5</f>
        <v>-2.5</v>
      </c>
    </row>
    <row r="15288" customFormat="false" ht="12" hidden="false" customHeight="false" outlineLevel="0" collapsed="false">
      <c r="BS15288" s="96" t="n">
        <f aca="false">BR15288-2.5</f>
        <v>-2.5</v>
      </c>
    </row>
    <row r="15289" customFormat="false" ht="12" hidden="false" customHeight="false" outlineLevel="0" collapsed="false">
      <c r="BS15289" s="96" t="n">
        <f aca="false">BR15289-2.5</f>
        <v>-2.5</v>
      </c>
    </row>
    <row r="15290" customFormat="false" ht="12" hidden="false" customHeight="false" outlineLevel="0" collapsed="false">
      <c r="BS15290" s="96" t="n">
        <f aca="false">BR15290-2.5</f>
        <v>-2.5</v>
      </c>
    </row>
    <row r="15291" customFormat="false" ht="12" hidden="false" customHeight="false" outlineLevel="0" collapsed="false">
      <c r="BS15291" s="96" t="n">
        <f aca="false">BR15291-2.5</f>
        <v>-2.5</v>
      </c>
    </row>
    <row r="15292" customFormat="false" ht="12" hidden="false" customHeight="false" outlineLevel="0" collapsed="false">
      <c r="BS15292" s="96" t="n">
        <f aca="false">BR15292-2.5</f>
        <v>-2.5</v>
      </c>
    </row>
    <row r="15293" customFormat="false" ht="12" hidden="false" customHeight="false" outlineLevel="0" collapsed="false">
      <c r="BS15293" s="96" t="n">
        <f aca="false">BR15293-2.5</f>
        <v>-2.5</v>
      </c>
    </row>
    <row r="15294" customFormat="false" ht="12" hidden="false" customHeight="false" outlineLevel="0" collapsed="false">
      <c r="BS15294" s="96" t="n">
        <f aca="false">BR15294-2.5</f>
        <v>-2.5</v>
      </c>
    </row>
    <row r="15295" customFormat="false" ht="12" hidden="false" customHeight="false" outlineLevel="0" collapsed="false">
      <c r="BS15295" s="96" t="n">
        <f aca="false">BR15295-2.5</f>
        <v>-2.5</v>
      </c>
    </row>
    <row r="15296" customFormat="false" ht="12" hidden="false" customHeight="false" outlineLevel="0" collapsed="false">
      <c r="BS15296" s="96" t="n">
        <f aca="false">BR15296-2.5</f>
        <v>-2.5</v>
      </c>
    </row>
    <row r="15297" customFormat="false" ht="12" hidden="false" customHeight="false" outlineLevel="0" collapsed="false">
      <c r="BS15297" s="96" t="n">
        <f aca="false">BR15297-2.5</f>
        <v>-2.5</v>
      </c>
    </row>
    <row r="15298" customFormat="false" ht="12" hidden="false" customHeight="false" outlineLevel="0" collapsed="false">
      <c r="BS15298" s="96" t="n">
        <f aca="false">BR15298-2.5</f>
        <v>-2.5</v>
      </c>
    </row>
    <row r="15299" customFormat="false" ht="12" hidden="false" customHeight="false" outlineLevel="0" collapsed="false">
      <c r="BS15299" s="96" t="n">
        <f aca="false">BR15299-2.5</f>
        <v>-2.5</v>
      </c>
    </row>
    <row r="15300" customFormat="false" ht="12" hidden="false" customHeight="false" outlineLevel="0" collapsed="false">
      <c r="BS15300" s="96" t="n">
        <f aca="false">BR15300-2.5</f>
        <v>-2.5</v>
      </c>
    </row>
    <row r="15301" customFormat="false" ht="12" hidden="false" customHeight="false" outlineLevel="0" collapsed="false">
      <c r="BS15301" s="96" t="n">
        <f aca="false">BR15301-2.5</f>
        <v>-2.5</v>
      </c>
    </row>
    <row r="15302" customFormat="false" ht="12" hidden="false" customHeight="false" outlineLevel="0" collapsed="false">
      <c r="BS15302" s="96" t="n">
        <f aca="false">BR15302-2.5</f>
        <v>-2.5</v>
      </c>
    </row>
    <row r="15303" customFormat="false" ht="12" hidden="false" customHeight="false" outlineLevel="0" collapsed="false">
      <c r="BS15303" s="96" t="n">
        <f aca="false">BR15303-2.5</f>
        <v>-2.5</v>
      </c>
    </row>
    <row r="15304" customFormat="false" ht="12" hidden="false" customHeight="false" outlineLevel="0" collapsed="false">
      <c r="BS15304" s="96" t="n">
        <f aca="false">BR15304-2.5</f>
        <v>-2.5</v>
      </c>
    </row>
    <row r="15305" customFormat="false" ht="12" hidden="false" customHeight="false" outlineLevel="0" collapsed="false">
      <c r="BS15305" s="96" t="n">
        <f aca="false">BR15305-2.5</f>
        <v>-2.5</v>
      </c>
    </row>
    <row r="15306" customFormat="false" ht="12" hidden="false" customHeight="false" outlineLevel="0" collapsed="false">
      <c r="BS15306" s="96" t="n">
        <f aca="false">BR15306-2.5</f>
        <v>-2.5</v>
      </c>
    </row>
    <row r="15307" customFormat="false" ht="12" hidden="false" customHeight="false" outlineLevel="0" collapsed="false">
      <c r="BS15307" s="96" t="n">
        <f aca="false">BR15307-2.5</f>
        <v>-2.5</v>
      </c>
    </row>
    <row r="15308" customFormat="false" ht="12" hidden="false" customHeight="false" outlineLevel="0" collapsed="false">
      <c r="BS15308" s="96" t="n">
        <f aca="false">BR15308-2.5</f>
        <v>-2.5</v>
      </c>
    </row>
    <row r="15309" customFormat="false" ht="12" hidden="false" customHeight="false" outlineLevel="0" collapsed="false">
      <c r="BS15309" s="96" t="n">
        <f aca="false">BR15309-2.5</f>
        <v>-2.5</v>
      </c>
    </row>
    <row r="15310" customFormat="false" ht="12" hidden="false" customHeight="false" outlineLevel="0" collapsed="false">
      <c r="BS15310" s="96" t="n">
        <f aca="false">BR15310-2.5</f>
        <v>-2.5</v>
      </c>
    </row>
    <row r="15311" customFormat="false" ht="12" hidden="false" customHeight="false" outlineLevel="0" collapsed="false">
      <c r="BS15311" s="96" t="n">
        <f aca="false">BR15311-2.5</f>
        <v>-2.5</v>
      </c>
    </row>
    <row r="15312" customFormat="false" ht="12" hidden="false" customHeight="false" outlineLevel="0" collapsed="false">
      <c r="BS15312" s="96" t="n">
        <f aca="false">BR15312-2.5</f>
        <v>-2.5</v>
      </c>
    </row>
    <row r="15313" customFormat="false" ht="12" hidden="false" customHeight="false" outlineLevel="0" collapsed="false">
      <c r="BS15313" s="96" t="n">
        <f aca="false">BR15313-2.5</f>
        <v>-2.5</v>
      </c>
    </row>
    <row r="15314" customFormat="false" ht="12" hidden="false" customHeight="false" outlineLevel="0" collapsed="false">
      <c r="BS15314" s="96" t="n">
        <f aca="false">BR15314-2.5</f>
        <v>-2.5</v>
      </c>
    </row>
    <row r="15315" customFormat="false" ht="12" hidden="false" customHeight="false" outlineLevel="0" collapsed="false">
      <c r="BS15315" s="96" t="n">
        <f aca="false">BR15315-2.5</f>
        <v>-2.5</v>
      </c>
    </row>
    <row r="15316" customFormat="false" ht="12" hidden="false" customHeight="false" outlineLevel="0" collapsed="false">
      <c r="BS15316" s="96" t="n">
        <f aca="false">BR15316-2.5</f>
        <v>-2.5</v>
      </c>
    </row>
    <row r="15317" customFormat="false" ht="12" hidden="false" customHeight="false" outlineLevel="0" collapsed="false">
      <c r="BS15317" s="96" t="n">
        <f aca="false">BR15317-2.5</f>
        <v>-2.5</v>
      </c>
    </row>
    <row r="15318" customFormat="false" ht="12" hidden="false" customHeight="false" outlineLevel="0" collapsed="false">
      <c r="BS15318" s="96" t="n">
        <f aca="false">BR15318-2.5</f>
        <v>-2.5</v>
      </c>
    </row>
    <row r="15319" customFormat="false" ht="12" hidden="false" customHeight="false" outlineLevel="0" collapsed="false">
      <c r="BS15319" s="96" t="n">
        <f aca="false">BR15319-2.5</f>
        <v>-2.5</v>
      </c>
    </row>
    <row r="15320" customFormat="false" ht="12" hidden="false" customHeight="false" outlineLevel="0" collapsed="false">
      <c r="BS15320" s="96" t="n">
        <f aca="false">BR15320-2.5</f>
        <v>-2.5</v>
      </c>
    </row>
    <row r="15321" customFormat="false" ht="12" hidden="false" customHeight="false" outlineLevel="0" collapsed="false">
      <c r="BS15321" s="96" t="n">
        <f aca="false">BR15321-2.5</f>
        <v>-2.5</v>
      </c>
    </row>
    <row r="15322" customFormat="false" ht="12" hidden="false" customHeight="false" outlineLevel="0" collapsed="false">
      <c r="BS15322" s="96" t="n">
        <f aca="false">BR15322-2.5</f>
        <v>-2.5</v>
      </c>
    </row>
    <row r="15323" customFormat="false" ht="12" hidden="false" customHeight="false" outlineLevel="0" collapsed="false">
      <c r="BS15323" s="96" t="n">
        <f aca="false">BR15323-2.5</f>
        <v>-2.5</v>
      </c>
    </row>
    <row r="15324" customFormat="false" ht="12" hidden="false" customHeight="false" outlineLevel="0" collapsed="false">
      <c r="BS15324" s="96" t="n">
        <f aca="false">BR15324-2.5</f>
        <v>-2.5</v>
      </c>
    </row>
    <row r="15325" customFormat="false" ht="12" hidden="false" customHeight="false" outlineLevel="0" collapsed="false">
      <c r="BS15325" s="96" t="n">
        <f aca="false">BR15325-2.5</f>
        <v>-2.5</v>
      </c>
    </row>
    <row r="15326" customFormat="false" ht="12" hidden="false" customHeight="false" outlineLevel="0" collapsed="false">
      <c r="BS15326" s="96" t="n">
        <f aca="false">BR15326-2.5</f>
        <v>-2.5</v>
      </c>
    </row>
    <row r="15327" customFormat="false" ht="12" hidden="false" customHeight="false" outlineLevel="0" collapsed="false">
      <c r="BS15327" s="96" t="n">
        <f aca="false">BR15327-2.5</f>
        <v>-2.5</v>
      </c>
    </row>
    <row r="15328" customFormat="false" ht="12" hidden="false" customHeight="false" outlineLevel="0" collapsed="false">
      <c r="BS15328" s="96" t="n">
        <f aca="false">BR15328-2.5</f>
        <v>-2.5</v>
      </c>
    </row>
    <row r="15329" customFormat="false" ht="12" hidden="false" customHeight="false" outlineLevel="0" collapsed="false">
      <c r="BS15329" s="96" t="n">
        <f aca="false">BR15329-2.5</f>
        <v>-2.5</v>
      </c>
    </row>
    <row r="15330" customFormat="false" ht="12" hidden="false" customHeight="false" outlineLevel="0" collapsed="false">
      <c r="BS15330" s="96" t="n">
        <f aca="false">BR15330-2.5</f>
        <v>-2.5</v>
      </c>
    </row>
    <row r="15331" customFormat="false" ht="12" hidden="false" customHeight="false" outlineLevel="0" collapsed="false">
      <c r="BS15331" s="96" t="n">
        <f aca="false">BR15331-2.5</f>
        <v>-2.5</v>
      </c>
    </row>
    <row r="15332" customFormat="false" ht="12" hidden="false" customHeight="false" outlineLevel="0" collapsed="false">
      <c r="BS15332" s="96" t="n">
        <f aca="false">BR15332-2.5</f>
        <v>-2.5</v>
      </c>
    </row>
    <row r="15333" customFormat="false" ht="12" hidden="false" customHeight="false" outlineLevel="0" collapsed="false">
      <c r="BS15333" s="96" t="n">
        <f aca="false">BR15333-2.5</f>
        <v>-2.5</v>
      </c>
    </row>
    <row r="15334" customFormat="false" ht="12" hidden="false" customHeight="false" outlineLevel="0" collapsed="false">
      <c r="BS15334" s="96" t="n">
        <f aca="false">BR15334-2.5</f>
        <v>-2.5</v>
      </c>
    </row>
    <row r="15335" customFormat="false" ht="12" hidden="false" customHeight="false" outlineLevel="0" collapsed="false">
      <c r="BS15335" s="96" t="n">
        <f aca="false">BR15335-2.5</f>
        <v>-2.5</v>
      </c>
    </row>
    <row r="15336" customFormat="false" ht="12" hidden="false" customHeight="false" outlineLevel="0" collapsed="false">
      <c r="BS15336" s="96" t="n">
        <f aca="false">BR15336-2.5</f>
        <v>-2.5</v>
      </c>
    </row>
    <row r="15337" customFormat="false" ht="12" hidden="false" customHeight="false" outlineLevel="0" collapsed="false">
      <c r="BS15337" s="96" t="n">
        <f aca="false">BR15337-2.5</f>
        <v>-2.5</v>
      </c>
    </row>
    <row r="15338" customFormat="false" ht="12" hidden="false" customHeight="false" outlineLevel="0" collapsed="false">
      <c r="BS15338" s="96" t="n">
        <f aca="false">BR15338-2.5</f>
        <v>-2.5</v>
      </c>
    </row>
    <row r="15339" customFormat="false" ht="12" hidden="false" customHeight="false" outlineLevel="0" collapsed="false">
      <c r="BS15339" s="96" t="n">
        <f aca="false">BR15339-2.5</f>
        <v>-2.5</v>
      </c>
    </row>
    <row r="15340" customFormat="false" ht="12" hidden="false" customHeight="false" outlineLevel="0" collapsed="false">
      <c r="BS15340" s="96" t="n">
        <f aca="false">BR15340-2.5</f>
        <v>-2.5</v>
      </c>
    </row>
    <row r="15341" customFormat="false" ht="12" hidden="false" customHeight="false" outlineLevel="0" collapsed="false">
      <c r="BS15341" s="96" t="n">
        <f aca="false">BR15341-2.5</f>
        <v>-2.5</v>
      </c>
    </row>
    <row r="15342" customFormat="false" ht="12" hidden="false" customHeight="false" outlineLevel="0" collapsed="false">
      <c r="BS15342" s="96" t="n">
        <f aca="false">BR15342-2.5</f>
        <v>-2.5</v>
      </c>
    </row>
    <row r="15343" customFormat="false" ht="12" hidden="false" customHeight="false" outlineLevel="0" collapsed="false">
      <c r="BS15343" s="96" t="n">
        <f aca="false">BR15343-2.5</f>
        <v>-2.5</v>
      </c>
    </row>
    <row r="15344" customFormat="false" ht="12" hidden="false" customHeight="false" outlineLevel="0" collapsed="false">
      <c r="BS15344" s="96" t="n">
        <f aca="false">BR15344-2.5</f>
        <v>-2.5</v>
      </c>
    </row>
    <row r="15345" customFormat="false" ht="12" hidden="false" customHeight="false" outlineLevel="0" collapsed="false">
      <c r="BS15345" s="96" t="n">
        <f aca="false">BR15345-2.5</f>
        <v>-2.5</v>
      </c>
    </row>
    <row r="15346" customFormat="false" ht="12" hidden="false" customHeight="false" outlineLevel="0" collapsed="false">
      <c r="BS15346" s="96" t="n">
        <f aca="false">BR15346-2.5</f>
        <v>-2.5</v>
      </c>
    </row>
    <row r="15347" customFormat="false" ht="12" hidden="false" customHeight="false" outlineLevel="0" collapsed="false">
      <c r="BS15347" s="96" t="n">
        <f aca="false">BR15347-2.5</f>
        <v>-2.5</v>
      </c>
    </row>
    <row r="15348" customFormat="false" ht="12" hidden="false" customHeight="false" outlineLevel="0" collapsed="false">
      <c r="BS15348" s="96" t="n">
        <f aca="false">BR15348-2.5</f>
        <v>-2.5</v>
      </c>
    </row>
    <row r="15349" customFormat="false" ht="12" hidden="false" customHeight="false" outlineLevel="0" collapsed="false">
      <c r="BS15349" s="96" t="n">
        <f aca="false">BR15349-2.5</f>
        <v>-2.5</v>
      </c>
    </row>
    <row r="15350" customFormat="false" ht="12" hidden="false" customHeight="false" outlineLevel="0" collapsed="false">
      <c r="BS15350" s="96" t="n">
        <f aca="false">BR15350-2.5</f>
        <v>-2.5</v>
      </c>
    </row>
    <row r="15351" customFormat="false" ht="12" hidden="false" customHeight="false" outlineLevel="0" collapsed="false">
      <c r="BS15351" s="96" t="n">
        <f aca="false">BR15351-2.5</f>
        <v>-2.5</v>
      </c>
    </row>
    <row r="15352" customFormat="false" ht="12" hidden="false" customHeight="false" outlineLevel="0" collapsed="false">
      <c r="BS15352" s="96" t="n">
        <f aca="false">BR15352-2.5</f>
        <v>-2.5</v>
      </c>
    </row>
    <row r="15353" customFormat="false" ht="12" hidden="false" customHeight="false" outlineLevel="0" collapsed="false">
      <c r="BS15353" s="96" t="n">
        <f aca="false">BR15353-2.5</f>
        <v>-2.5</v>
      </c>
    </row>
    <row r="15354" customFormat="false" ht="12" hidden="false" customHeight="false" outlineLevel="0" collapsed="false">
      <c r="BS15354" s="96" t="n">
        <f aca="false">BR15354-2.5</f>
        <v>-2.5</v>
      </c>
    </row>
    <row r="15355" customFormat="false" ht="12" hidden="false" customHeight="false" outlineLevel="0" collapsed="false">
      <c r="BS15355" s="96" t="n">
        <f aca="false">BR15355-2.5</f>
        <v>-2.5</v>
      </c>
    </row>
    <row r="15356" customFormat="false" ht="12" hidden="false" customHeight="false" outlineLevel="0" collapsed="false">
      <c r="BS15356" s="96" t="n">
        <f aca="false">BR15356-2.5</f>
        <v>-2.5</v>
      </c>
    </row>
    <row r="15357" customFormat="false" ht="12" hidden="false" customHeight="false" outlineLevel="0" collapsed="false">
      <c r="BS15357" s="96" t="n">
        <f aca="false">BR15357-2.5</f>
        <v>-2.5</v>
      </c>
    </row>
    <row r="15358" customFormat="false" ht="12" hidden="false" customHeight="false" outlineLevel="0" collapsed="false">
      <c r="BS15358" s="96" t="n">
        <f aca="false">BR15358-2.5</f>
        <v>-2.5</v>
      </c>
    </row>
    <row r="15359" customFormat="false" ht="12" hidden="false" customHeight="false" outlineLevel="0" collapsed="false">
      <c r="BS15359" s="96" t="n">
        <f aca="false">BR15359-2.5</f>
        <v>-2.5</v>
      </c>
    </row>
    <row r="15360" customFormat="false" ht="12" hidden="false" customHeight="false" outlineLevel="0" collapsed="false">
      <c r="BS15360" s="96" t="n">
        <f aca="false">BR15360-2.5</f>
        <v>-2.5</v>
      </c>
    </row>
    <row r="15361" customFormat="false" ht="12" hidden="false" customHeight="false" outlineLevel="0" collapsed="false">
      <c r="BS15361" s="96" t="n">
        <f aca="false">BR15361-2.5</f>
        <v>-2.5</v>
      </c>
    </row>
    <row r="15362" customFormat="false" ht="12" hidden="false" customHeight="false" outlineLevel="0" collapsed="false">
      <c r="BS15362" s="96" t="n">
        <f aca="false">BR15362-2.5</f>
        <v>-2.5</v>
      </c>
    </row>
    <row r="15363" customFormat="false" ht="12" hidden="false" customHeight="false" outlineLevel="0" collapsed="false">
      <c r="BS15363" s="96" t="n">
        <f aca="false">BR15363-2.5</f>
        <v>-2.5</v>
      </c>
    </row>
    <row r="15364" customFormat="false" ht="12" hidden="false" customHeight="false" outlineLevel="0" collapsed="false">
      <c r="BS15364" s="96" t="n">
        <f aca="false">BR15364-2.5</f>
        <v>-2.5</v>
      </c>
    </row>
    <row r="15365" customFormat="false" ht="12" hidden="false" customHeight="false" outlineLevel="0" collapsed="false">
      <c r="BS15365" s="96" t="n">
        <f aca="false">BR15365-2.5</f>
        <v>-2.5</v>
      </c>
    </row>
    <row r="15366" customFormat="false" ht="12" hidden="false" customHeight="false" outlineLevel="0" collapsed="false">
      <c r="BS15366" s="96" t="n">
        <f aca="false">BR15366-2.5</f>
        <v>-2.5</v>
      </c>
    </row>
    <row r="15367" customFormat="false" ht="12" hidden="false" customHeight="false" outlineLevel="0" collapsed="false">
      <c r="BS15367" s="96" t="n">
        <f aca="false">BR15367-2.5</f>
        <v>-2.5</v>
      </c>
    </row>
    <row r="15368" customFormat="false" ht="12" hidden="false" customHeight="false" outlineLevel="0" collapsed="false">
      <c r="BS15368" s="96" t="n">
        <f aca="false">BR15368-2.5</f>
        <v>-2.5</v>
      </c>
    </row>
    <row r="15369" customFormat="false" ht="12" hidden="false" customHeight="false" outlineLevel="0" collapsed="false">
      <c r="BS15369" s="96" t="n">
        <f aca="false">BR15369-2.5</f>
        <v>-2.5</v>
      </c>
    </row>
    <row r="15370" customFormat="false" ht="12" hidden="false" customHeight="false" outlineLevel="0" collapsed="false">
      <c r="BS15370" s="96" t="n">
        <f aca="false">BR15370-2.5</f>
        <v>-2.5</v>
      </c>
    </row>
    <row r="15371" customFormat="false" ht="12" hidden="false" customHeight="false" outlineLevel="0" collapsed="false">
      <c r="BS15371" s="96" t="n">
        <f aca="false">BR15371-2.5</f>
        <v>-2.5</v>
      </c>
    </row>
    <row r="15372" customFormat="false" ht="12" hidden="false" customHeight="false" outlineLevel="0" collapsed="false">
      <c r="BS15372" s="96" t="n">
        <f aca="false">BR15372-2.5</f>
        <v>-2.5</v>
      </c>
    </row>
    <row r="15373" customFormat="false" ht="12" hidden="false" customHeight="false" outlineLevel="0" collapsed="false">
      <c r="BS15373" s="96" t="n">
        <f aca="false">BR15373-2.5</f>
        <v>-2.5</v>
      </c>
    </row>
    <row r="15374" customFormat="false" ht="12" hidden="false" customHeight="false" outlineLevel="0" collapsed="false">
      <c r="BS15374" s="96" t="n">
        <f aca="false">BR15374-2.5</f>
        <v>-2.5</v>
      </c>
    </row>
    <row r="15375" customFormat="false" ht="12" hidden="false" customHeight="false" outlineLevel="0" collapsed="false">
      <c r="BS15375" s="96" t="n">
        <f aca="false">BR15375-2.5</f>
        <v>-2.5</v>
      </c>
    </row>
    <row r="15376" customFormat="false" ht="12" hidden="false" customHeight="false" outlineLevel="0" collapsed="false">
      <c r="BS15376" s="96" t="n">
        <f aca="false">BR15376-2.5</f>
        <v>-2.5</v>
      </c>
    </row>
    <row r="15377" customFormat="false" ht="12" hidden="false" customHeight="false" outlineLevel="0" collapsed="false">
      <c r="BS15377" s="96" t="n">
        <f aca="false">BR15377-2.5</f>
        <v>-2.5</v>
      </c>
    </row>
    <row r="15378" customFormat="false" ht="12" hidden="false" customHeight="false" outlineLevel="0" collapsed="false">
      <c r="BS15378" s="96" t="n">
        <f aca="false">BR15378-2.5</f>
        <v>-2.5</v>
      </c>
    </row>
    <row r="15379" customFormat="false" ht="12" hidden="false" customHeight="false" outlineLevel="0" collapsed="false">
      <c r="BS15379" s="96" t="n">
        <f aca="false">BR15379-2.5</f>
        <v>-2.5</v>
      </c>
    </row>
    <row r="15380" customFormat="false" ht="12" hidden="false" customHeight="false" outlineLevel="0" collapsed="false">
      <c r="BS15380" s="96" t="n">
        <f aca="false">BR15380-2.5</f>
        <v>-2.5</v>
      </c>
    </row>
    <row r="15381" customFormat="false" ht="12" hidden="false" customHeight="false" outlineLevel="0" collapsed="false">
      <c r="BS15381" s="96" t="n">
        <f aca="false">BR15381-2.5</f>
        <v>-2.5</v>
      </c>
    </row>
    <row r="15382" customFormat="false" ht="12" hidden="false" customHeight="false" outlineLevel="0" collapsed="false">
      <c r="BS15382" s="96" t="n">
        <f aca="false">BR15382-2.5</f>
        <v>-2.5</v>
      </c>
    </row>
    <row r="15383" customFormat="false" ht="12" hidden="false" customHeight="false" outlineLevel="0" collapsed="false">
      <c r="BS15383" s="96" t="n">
        <f aca="false">BR15383-2.5</f>
        <v>-2.5</v>
      </c>
    </row>
    <row r="15384" customFormat="false" ht="12" hidden="false" customHeight="false" outlineLevel="0" collapsed="false">
      <c r="BS15384" s="96" t="n">
        <f aca="false">BR15384-2.5</f>
        <v>-2.5</v>
      </c>
    </row>
    <row r="15385" customFormat="false" ht="12" hidden="false" customHeight="false" outlineLevel="0" collapsed="false">
      <c r="BS15385" s="96" t="n">
        <f aca="false">BR15385-2.5</f>
        <v>-2.5</v>
      </c>
    </row>
    <row r="15386" customFormat="false" ht="12" hidden="false" customHeight="false" outlineLevel="0" collapsed="false">
      <c r="BS15386" s="96" t="n">
        <f aca="false">BR15386-2.5</f>
        <v>-2.5</v>
      </c>
    </row>
    <row r="15387" customFormat="false" ht="12" hidden="false" customHeight="false" outlineLevel="0" collapsed="false">
      <c r="BS15387" s="96" t="n">
        <f aca="false">BR15387-2.5</f>
        <v>-2.5</v>
      </c>
    </row>
    <row r="15388" customFormat="false" ht="12" hidden="false" customHeight="false" outlineLevel="0" collapsed="false">
      <c r="BS15388" s="96" t="n">
        <f aca="false">BR15388-2.5</f>
        <v>-2.5</v>
      </c>
    </row>
    <row r="15389" customFormat="false" ht="12" hidden="false" customHeight="false" outlineLevel="0" collapsed="false">
      <c r="BS15389" s="96" t="n">
        <f aca="false">BR15389-2.5</f>
        <v>-2.5</v>
      </c>
    </row>
    <row r="15390" customFormat="false" ht="12" hidden="false" customHeight="false" outlineLevel="0" collapsed="false">
      <c r="BS15390" s="96" t="n">
        <f aca="false">BR15390-2.5</f>
        <v>-2.5</v>
      </c>
    </row>
    <row r="15391" customFormat="false" ht="12" hidden="false" customHeight="false" outlineLevel="0" collapsed="false">
      <c r="BS15391" s="96" t="n">
        <f aca="false">BR15391-2.5</f>
        <v>-2.5</v>
      </c>
    </row>
    <row r="15392" customFormat="false" ht="12" hidden="false" customHeight="false" outlineLevel="0" collapsed="false">
      <c r="BS15392" s="96" t="n">
        <f aca="false">BR15392-2.5</f>
        <v>-2.5</v>
      </c>
    </row>
    <row r="15393" customFormat="false" ht="12" hidden="false" customHeight="false" outlineLevel="0" collapsed="false">
      <c r="BS15393" s="96" t="n">
        <f aca="false">BR15393-2.5</f>
        <v>-2.5</v>
      </c>
    </row>
    <row r="15394" customFormat="false" ht="12" hidden="false" customHeight="false" outlineLevel="0" collapsed="false">
      <c r="BS15394" s="96" t="n">
        <f aca="false">BR15394-2.5</f>
        <v>-2.5</v>
      </c>
    </row>
    <row r="15395" customFormat="false" ht="12" hidden="false" customHeight="false" outlineLevel="0" collapsed="false">
      <c r="BS15395" s="96" t="n">
        <f aca="false">BR15395-2.5</f>
        <v>-2.5</v>
      </c>
    </row>
    <row r="15396" customFormat="false" ht="12" hidden="false" customHeight="false" outlineLevel="0" collapsed="false">
      <c r="BS15396" s="96" t="n">
        <f aca="false">BR15396-2.5</f>
        <v>-2.5</v>
      </c>
    </row>
    <row r="15397" customFormat="false" ht="12" hidden="false" customHeight="false" outlineLevel="0" collapsed="false">
      <c r="BS15397" s="96" t="n">
        <f aca="false">BR15397-2.5</f>
        <v>-2.5</v>
      </c>
    </row>
    <row r="15398" customFormat="false" ht="12" hidden="false" customHeight="false" outlineLevel="0" collapsed="false">
      <c r="BS15398" s="96" t="n">
        <f aca="false">BR15398-2.5</f>
        <v>-2.5</v>
      </c>
    </row>
    <row r="15399" customFormat="false" ht="12" hidden="false" customHeight="false" outlineLevel="0" collapsed="false">
      <c r="BS15399" s="96" t="n">
        <f aca="false">BR15399-2.5</f>
        <v>-2.5</v>
      </c>
    </row>
    <row r="15400" customFormat="false" ht="12" hidden="false" customHeight="false" outlineLevel="0" collapsed="false">
      <c r="BS15400" s="96" t="n">
        <f aca="false">BR15400-2.5</f>
        <v>-2.5</v>
      </c>
    </row>
    <row r="15401" customFormat="false" ht="12" hidden="false" customHeight="false" outlineLevel="0" collapsed="false">
      <c r="BS15401" s="96" t="n">
        <f aca="false">BR15401-2.5</f>
        <v>-2.5</v>
      </c>
    </row>
    <row r="15402" customFormat="false" ht="12" hidden="false" customHeight="false" outlineLevel="0" collapsed="false">
      <c r="BS15402" s="96" t="n">
        <f aca="false">BR15402-2.5</f>
        <v>-2.5</v>
      </c>
    </row>
    <row r="15403" customFormat="false" ht="12" hidden="false" customHeight="false" outlineLevel="0" collapsed="false">
      <c r="BS15403" s="96" t="n">
        <f aca="false">BR15403-2.5</f>
        <v>-2.5</v>
      </c>
    </row>
    <row r="15404" customFormat="false" ht="12" hidden="false" customHeight="false" outlineLevel="0" collapsed="false">
      <c r="BS15404" s="96" t="n">
        <f aca="false">BR15404-2.5</f>
        <v>-2.5</v>
      </c>
    </row>
    <row r="15405" customFormat="false" ht="12" hidden="false" customHeight="false" outlineLevel="0" collapsed="false">
      <c r="BS15405" s="96" t="n">
        <f aca="false">BR15405-2.5</f>
        <v>-2.5</v>
      </c>
    </row>
    <row r="15406" customFormat="false" ht="12" hidden="false" customHeight="false" outlineLevel="0" collapsed="false">
      <c r="BS15406" s="96" t="n">
        <f aca="false">BR15406-2.5</f>
        <v>-2.5</v>
      </c>
    </row>
    <row r="15407" customFormat="false" ht="12" hidden="false" customHeight="false" outlineLevel="0" collapsed="false">
      <c r="BS15407" s="96" t="n">
        <f aca="false">BR15407-2.5</f>
        <v>-2.5</v>
      </c>
    </row>
    <row r="15408" customFormat="false" ht="12" hidden="false" customHeight="false" outlineLevel="0" collapsed="false">
      <c r="BS15408" s="96" t="n">
        <f aca="false">BR15408-2.5</f>
        <v>-2.5</v>
      </c>
    </row>
    <row r="15409" customFormat="false" ht="12" hidden="false" customHeight="false" outlineLevel="0" collapsed="false">
      <c r="BS15409" s="96" t="n">
        <f aca="false">BR15409-2.5</f>
        <v>-2.5</v>
      </c>
    </row>
    <row r="15410" customFormat="false" ht="12" hidden="false" customHeight="false" outlineLevel="0" collapsed="false">
      <c r="BS15410" s="96" t="n">
        <f aca="false">BR15410-2.5</f>
        <v>-2.5</v>
      </c>
    </row>
    <row r="15411" customFormat="false" ht="12" hidden="false" customHeight="false" outlineLevel="0" collapsed="false">
      <c r="BS15411" s="96" t="n">
        <f aca="false">BR15411-2.5</f>
        <v>-2.5</v>
      </c>
    </row>
    <row r="15412" customFormat="false" ht="12" hidden="false" customHeight="false" outlineLevel="0" collapsed="false">
      <c r="BS15412" s="96" t="n">
        <f aca="false">BR15412-2.5</f>
        <v>-2.5</v>
      </c>
    </row>
    <row r="15413" customFormat="false" ht="12" hidden="false" customHeight="false" outlineLevel="0" collapsed="false">
      <c r="BS15413" s="96" t="n">
        <f aca="false">BR15413-2.5</f>
        <v>-2.5</v>
      </c>
    </row>
    <row r="15414" customFormat="false" ht="12" hidden="false" customHeight="false" outlineLevel="0" collapsed="false">
      <c r="BS15414" s="96" t="n">
        <f aca="false">BR15414-2.5</f>
        <v>-2.5</v>
      </c>
    </row>
    <row r="15415" customFormat="false" ht="12" hidden="false" customHeight="false" outlineLevel="0" collapsed="false">
      <c r="BS15415" s="96" t="n">
        <f aca="false">BR15415-2.5</f>
        <v>-2.5</v>
      </c>
    </row>
    <row r="15416" customFormat="false" ht="12" hidden="false" customHeight="false" outlineLevel="0" collapsed="false">
      <c r="BS15416" s="96" t="n">
        <f aca="false">BR15416-2.5</f>
        <v>-2.5</v>
      </c>
    </row>
    <row r="15417" customFormat="false" ht="12" hidden="false" customHeight="false" outlineLevel="0" collapsed="false">
      <c r="BS15417" s="96" t="n">
        <f aca="false">BR15417-2.5</f>
        <v>-2.5</v>
      </c>
    </row>
    <row r="15418" customFormat="false" ht="12" hidden="false" customHeight="false" outlineLevel="0" collapsed="false">
      <c r="BS15418" s="96" t="n">
        <f aca="false">BR15418-2.5</f>
        <v>-2.5</v>
      </c>
    </row>
    <row r="15419" customFormat="false" ht="12" hidden="false" customHeight="false" outlineLevel="0" collapsed="false">
      <c r="BS15419" s="96" t="n">
        <f aca="false">BR15419-2.5</f>
        <v>-2.5</v>
      </c>
    </row>
    <row r="15420" customFormat="false" ht="12" hidden="false" customHeight="false" outlineLevel="0" collapsed="false">
      <c r="BS15420" s="96" t="n">
        <f aca="false">BR15420-2.5</f>
        <v>-2.5</v>
      </c>
    </row>
    <row r="15421" customFormat="false" ht="12" hidden="false" customHeight="false" outlineLevel="0" collapsed="false">
      <c r="BS15421" s="96" t="n">
        <f aca="false">BR15421-2.5</f>
        <v>-2.5</v>
      </c>
    </row>
    <row r="15422" customFormat="false" ht="12" hidden="false" customHeight="false" outlineLevel="0" collapsed="false">
      <c r="BS15422" s="96" t="n">
        <f aca="false">BR15422-2.5</f>
        <v>-2.5</v>
      </c>
    </row>
    <row r="15423" customFormat="false" ht="12" hidden="false" customHeight="false" outlineLevel="0" collapsed="false">
      <c r="BS15423" s="96" t="n">
        <f aca="false">BR15423-2.5</f>
        <v>-2.5</v>
      </c>
    </row>
    <row r="15424" customFormat="false" ht="12" hidden="false" customHeight="false" outlineLevel="0" collapsed="false">
      <c r="BS15424" s="96" t="n">
        <f aca="false">BR15424-2.5</f>
        <v>-2.5</v>
      </c>
    </row>
    <row r="15425" customFormat="false" ht="12" hidden="false" customHeight="false" outlineLevel="0" collapsed="false">
      <c r="BS15425" s="96" t="n">
        <f aca="false">BR15425-2.5</f>
        <v>-2.5</v>
      </c>
    </row>
    <row r="15426" customFormat="false" ht="12" hidden="false" customHeight="false" outlineLevel="0" collapsed="false">
      <c r="BS15426" s="96" t="n">
        <f aca="false">BR15426-2.5</f>
        <v>-2.5</v>
      </c>
    </row>
    <row r="15427" customFormat="false" ht="12" hidden="false" customHeight="false" outlineLevel="0" collapsed="false">
      <c r="BS15427" s="96" t="n">
        <f aca="false">BR15427-2.5</f>
        <v>-2.5</v>
      </c>
    </row>
    <row r="15428" customFormat="false" ht="12" hidden="false" customHeight="false" outlineLevel="0" collapsed="false">
      <c r="BS15428" s="96" t="n">
        <f aca="false">BR15428-2.5</f>
        <v>-2.5</v>
      </c>
    </row>
    <row r="15429" customFormat="false" ht="12" hidden="false" customHeight="false" outlineLevel="0" collapsed="false">
      <c r="BS15429" s="96" t="n">
        <f aca="false">BR15429-2.5</f>
        <v>-2.5</v>
      </c>
    </row>
    <row r="15430" customFormat="false" ht="12" hidden="false" customHeight="false" outlineLevel="0" collapsed="false">
      <c r="BS15430" s="96" t="n">
        <f aca="false">BR15430-2.5</f>
        <v>-2.5</v>
      </c>
    </row>
    <row r="15431" customFormat="false" ht="12" hidden="false" customHeight="false" outlineLevel="0" collapsed="false">
      <c r="BS15431" s="96" t="n">
        <f aca="false">BR15431-2.5</f>
        <v>-2.5</v>
      </c>
    </row>
    <row r="15432" customFormat="false" ht="12" hidden="false" customHeight="false" outlineLevel="0" collapsed="false">
      <c r="BS15432" s="96" t="n">
        <f aca="false">BR15432-2.5</f>
        <v>-2.5</v>
      </c>
    </row>
    <row r="15433" customFormat="false" ht="12" hidden="false" customHeight="false" outlineLevel="0" collapsed="false">
      <c r="BS15433" s="96" t="n">
        <f aca="false">BR15433-2.5</f>
        <v>-2.5</v>
      </c>
    </row>
    <row r="15434" customFormat="false" ht="12" hidden="false" customHeight="false" outlineLevel="0" collapsed="false">
      <c r="BS15434" s="96" t="n">
        <f aca="false">BR15434-2.5</f>
        <v>-2.5</v>
      </c>
    </row>
    <row r="15435" customFormat="false" ht="12" hidden="false" customHeight="false" outlineLevel="0" collapsed="false">
      <c r="BS15435" s="96" t="n">
        <f aca="false">BR15435-2.5</f>
        <v>-2.5</v>
      </c>
    </row>
    <row r="15436" customFormat="false" ht="12" hidden="false" customHeight="false" outlineLevel="0" collapsed="false">
      <c r="BS15436" s="96" t="n">
        <f aca="false">BR15436-2.5</f>
        <v>-2.5</v>
      </c>
    </row>
    <row r="15437" customFormat="false" ht="12" hidden="false" customHeight="false" outlineLevel="0" collapsed="false">
      <c r="BS15437" s="96" t="n">
        <f aca="false">BR15437-2.5</f>
        <v>-2.5</v>
      </c>
    </row>
    <row r="15438" customFormat="false" ht="12" hidden="false" customHeight="false" outlineLevel="0" collapsed="false">
      <c r="BS15438" s="96" t="n">
        <f aca="false">BR15438-2.5</f>
        <v>-2.5</v>
      </c>
    </row>
    <row r="15439" customFormat="false" ht="12" hidden="false" customHeight="false" outlineLevel="0" collapsed="false">
      <c r="BS15439" s="96" t="n">
        <f aca="false">BR15439-2.5</f>
        <v>-2.5</v>
      </c>
    </row>
    <row r="15440" customFormat="false" ht="12" hidden="false" customHeight="false" outlineLevel="0" collapsed="false">
      <c r="BS15440" s="96" t="n">
        <f aca="false">BR15440-2.5</f>
        <v>-2.5</v>
      </c>
    </row>
    <row r="15441" customFormat="false" ht="12" hidden="false" customHeight="false" outlineLevel="0" collapsed="false">
      <c r="BS15441" s="96" t="n">
        <f aca="false">BR15441-2.5</f>
        <v>-2.5</v>
      </c>
    </row>
    <row r="15442" customFormat="false" ht="12" hidden="false" customHeight="false" outlineLevel="0" collapsed="false">
      <c r="BS15442" s="96" t="n">
        <f aca="false">BR15442-2.5</f>
        <v>-2.5</v>
      </c>
    </row>
    <row r="15443" customFormat="false" ht="12" hidden="false" customHeight="false" outlineLevel="0" collapsed="false">
      <c r="BS15443" s="96" t="n">
        <f aca="false">BR15443-2.5</f>
        <v>-2.5</v>
      </c>
    </row>
    <row r="15444" customFormat="false" ht="12" hidden="false" customHeight="false" outlineLevel="0" collapsed="false">
      <c r="BS15444" s="96" t="n">
        <f aca="false">BR15444-2.5</f>
        <v>-2.5</v>
      </c>
    </row>
    <row r="15445" customFormat="false" ht="12" hidden="false" customHeight="false" outlineLevel="0" collapsed="false">
      <c r="BS15445" s="96" t="n">
        <f aca="false">BR15445-2.5</f>
        <v>-2.5</v>
      </c>
    </row>
    <row r="15446" customFormat="false" ht="12" hidden="false" customHeight="false" outlineLevel="0" collapsed="false">
      <c r="BS15446" s="96" t="n">
        <f aca="false">BR15446-2.5</f>
        <v>-2.5</v>
      </c>
    </row>
    <row r="15447" customFormat="false" ht="12" hidden="false" customHeight="false" outlineLevel="0" collapsed="false">
      <c r="BS15447" s="96" t="n">
        <f aca="false">BR15447-2.5</f>
        <v>-2.5</v>
      </c>
    </row>
    <row r="15448" customFormat="false" ht="12" hidden="false" customHeight="false" outlineLevel="0" collapsed="false">
      <c r="BS15448" s="96" t="n">
        <f aca="false">BR15448-2.5</f>
        <v>-2.5</v>
      </c>
    </row>
    <row r="15449" customFormat="false" ht="12" hidden="false" customHeight="false" outlineLevel="0" collapsed="false">
      <c r="BS15449" s="96" t="n">
        <f aca="false">BR15449-2.5</f>
        <v>-2.5</v>
      </c>
    </row>
    <row r="15450" customFormat="false" ht="12" hidden="false" customHeight="false" outlineLevel="0" collapsed="false">
      <c r="BS15450" s="96" t="n">
        <f aca="false">BR15450-2.5</f>
        <v>-2.5</v>
      </c>
    </row>
    <row r="15451" customFormat="false" ht="12" hidden="false" customHeight="false" outlineLevel="0" collapsed="false">
      <c r="BS15451" s="96" t="n">
        <f aca="false">BR15451-2.5</f>
        <v>-2.5</v>
      </c>
    </row>
    <row r="15452" customFormat="false" ht="12" hidden="false" customHeight="false" outlineLevel="0" collapsed="false">
      <c r="BS15452" s="96" t="n">
        <f aca="false">BR15452-2.5</f>
        <v>-2.5</v>
      </c>
    </row>
    <row r="15453" customFormat="false" ht="12" hidden="false" customHeight="false" outlineLevel="0" collapsed="false">
      <c r="BS15453" s="96" t="n">
        <f aca="false">BR15453-2.5</f>
        <v>-2.5</v>
      </c>
    </row>
    <row r="15454" customFormat="false" ht="12" hidden="false" customHeight="false" outlineLevel="0" collapsed="false">
      <c r="BS15454" s="96" t="n">
        <f aca="false">BR15454-2.5</f>
        <v>-2.5</v>
      </c>
    </row>
    <row r="15455" customFormat="false" ht="12" hidden="false" customHeight="false" outlineLevel="0" collapsed="false">
      <c r="BS15455" s="96" t="n">
        <f aca="false">BR15455-2.5</f>
        <v>-2.5</v>
      </c>
    </row>
    <row r="15456" customFormat="false" ht="12" hidden="false" customHeight="false" outlineLevel="0" collapsed="false">
      <c r="BS15456" s="96" t="n">
        <f aca="false">BR15456-2.5</f>
        <v>-2.5</v>
      </c>
    </row>
    <row r="15457" customFormat="false" ht="12" hidden="false" customHeight="false" outlineLevel="0" collapsed="false">
      <c r="BS15457" s="96" t="n">
        <f aca="false">BR15457-2.5</f>
        <v>-2.5</v>
      </c>
    </row>
    <row r="15458" customFormat="false" ht="12" hidden="false" customHeight="false" outlineLevel="0" collapsed="false">
      <c r="BS15458" s="96" t="n">
        <f aca="false">BR15458-2.5</f>
        <v>-2.5</v>
      </c>
    </row>
    <row r="15459" customFormat="false" ht="12" hidden="false" customHeight="false" outlineLevel="0" collapsed="false">
      <c r="BS15459" s="96" t="n">
        <f aca="false">BR15459-2.5</f>
        <v>-2.5</v>
      </c>
    </row>
    <row r="15460" customFormat="false" ht="12" hidden="false" customHeight="false" outlineLevel="0" collapsed="false">
      <c r="BS15460" s="96" t="n">
        <f aca="false">BR15460-2.5</f>
        <v>-2.5</v>
      </c>
    </row>
    <row r="15461" customFormat="false" ht="12" hidden="false" customHeight="false" outlineLevel="0" collapsed="false">
      <c r="BS15461" s="96" t="n">
        <f aca="false">BR15461-2.5</f>
        <v>-2.5</v>
      </c>
    </row>
    <row r="15462" customFormat="false" ht="12" hidden="false" customHeight="false" outlineLevel="0" collapsed="false">
      <c r="BS15462" s="96" t="n">
        <f aca="false">BR15462-2.5</f>
        <v>-2.5</v>
      </c>
    </row>
    <row r="15463" customFormat="false" ht="12" hidden="false" customHeight="false" outlineLevel="0" collapsed="false">
      <c r="BS15463" s="96" t="n">
        <f aca="false">BR15463-2.5</f>
        <v>-2.5</v>
      </c>
    </row>
    <row r="15464" customFormat="false" ht="12" hidden="false" customHeight="false" outlineLevel="0" collapsed="false">
      <c r="BS15464" s="96" t="n">
        <f aca="false">BR15464-2.5</f>
        <v>-2.5</v>
      </c>
    </row>
    <row r="15465" customFormat="false" ht="12" hidden="false" customHeight="false" outlineLevel="0" collapsed="false">
      <c r="BS15465" s="96" t="n">
        <f aca="false">BR15465-2.5</f>
        <v>-2.5</v>
      </c>
    </row>
    <row r="15466" customFormat="false" ht="12" hidden="false" customHeight="false" outlineLevel="0" collapsed="false">
      <c r="BS15466" s="96" t="n">
        <f aca="false">BR15466-2.5</f>
        <v>-2.5</v>
      </c>
    </row>
    <row r="15467" customFormat="false" ht="12" hidden="false" customHeight="false" outlineLevel="0" collapsed="false">
      <c r="BS15467" s="96" t="n">
        <f aca="false">BR15467-2.5</f>
        <v>-2.5</v>
      </c>
    </row>
    <row r="15468" customFormat="false" ht="12" hidden="false" customHeight="false" outlineLevel="0" collapsed="false">
      <c r="BS15468" s="96" t="n">
        <f aca="false">BR15468-2.5</f>
        <v>-2.5</v>
      </c>
    </row>
    <row r="15469" customFormat="false" ht="12" hidden="false" customHeight="false" outlineLevel="0" collapsed="false">
      <c r="BS15469" s="96" t="n">
        <f aca="false">BR15469-2.5</f>
        <v>-2.5</v>
      </c>
    </row>
    <row r="15470" customFormat="false" ht="12" hidden="false" customHeight="false" outlineLevel="0" collapsed="false">
      <c r="BS15470" s="96" t="n">
        <f aca="false">BR15470-2.5</f>
        <v>-2.5</v>
      </c>
    </row>
    <row r="15471" customFormat="false" ht="12" hidden="false" customHeight="false" outlineLevel="0" collapsed="false">
      <c r="BS15471" s="96" t="n">
        <f aca="false">BR15471-2.5</f>
        <v>-2.5</v>
      </c>
    </row>
    <row r="15472" customFormat="false" ht="12" hidden="false" customHeight="false" outlineLevel="0" collapsed="false">
      <c r="BS15472" s="96" t="n">
        <f aca="false">BR15472-2.5</f>
        <v>-2.5</v>
      </c>
    </row>
    <row r="15473" customFormat="false" ht="12" hidden="false" customHeight="false" outlineLevel="0" collapsed="false">
      <c r="BS15473" s="96" t="n">
        <f aca="false">BR15473-2.5</f>
        <v>-2.5</v>
      </c>
    </row>
    <row r="15474" customFormat="false" ht="12" hidden="false" customHeight="false" outlineLevel="0" collapsed="false">
      <c r="BS15474" s="96" t="n">
        <f aca="false">BR15474-2.5</f>
        <v>-2.5</v>
      </c>
    </row>
    <row r="15475" customFormat="false" ht="12" hidden="false" customHeight="false" outlineLevel="0" collapsed="false">
      <c r="BS15475" s="96" t="n">
        <f aca="false">BR15475-2.5</f>
        <v>-2.5</v>
      </c>
    </row>
    <row r="15476" customFormat="false" ht="12" hidden="false" customHeight="false" outlineLevel="0" collapsed="false">
      <c r="BS15476" s="96" t="n">
        <f aca="false">BR15476-2.5</f>
        <v>-2.5</v>
      </c>
    </row>
    <row r="15477" customFormat="false" ht="12" hidden="false" customHeight="false" outlineLevel="0" collapsed="false">
      <c r="BS15477" s="96" t="n">
        <f aca="false">BR15477-2.5</f>
        <v>-2.5</v>
      </c>
    </row>
    <row r="15478" customFormat="false" ht="12" hidden="false" customHeight="false" outlineLevel="0" collapsed="false">
      <c r="BS15478" s="96" t="n">
        <f aca="false">BR15478-2.5</f>
        <v>-2.5</v>
      </c>
    </row>
    <row r="15479" customFormat="false" ht="12" hidden="false" customHeight="false" outlineLevel="0" collapsed="false">
      <c r="BS15479" s="96" t="n">
        <f aca="false">BR15479-2.5</f>
        <v>-2.5</v>
      </c>
    </row>
    <row r="15480" customFormat="false" ht="12" hidden="false" customHeight="false" outlineLevel="0" collapsed="false">
      <c r="BS15480" s="96" t="n">
        <f aca="false">BR15480-2.5</f>
        <v>-2.5</v>
      </c>
    </row>
    <row r="15481" customFormat="false" ht="12" hidden="false" customHeight="false" outlineLevel="0" collapsed="false">
      <c r="BS15481" s="96" t="n">
        <f aca="false">BR15481-2.5</f>
        <v>-2.5</v>
      </c>
    </row>
    <row r="15482" customFormat="false" ht="12" hidden="false" customHeight="false" outlineLevel="0" collapsed="false">
      <c r="BS15482" s="96" t="n">
        <f aca="false">BR15482-2.5</f>
        <v>-2.5</v>
      </c>
    </row>
    <row r="15483" customFormat="false" ht="12" hidden="false" customHeight="false" outlineLevel="0" collapsed="false">
      <c r="BS15483" s="96" t="n">
        <f aca="false">BR15483-2.5</f>
        <v>-2.5</v>
      </c>
    </row>
    <row r="15484" customFormat="false" ht="12" hidden="false" customHeight="false" outlineLevel="0" collapsed="false">
      <c r="BS15484" s="96" t="n">
        <f aca="false">BR15484-2.5</f>
        <v>-2.5</v>
      </c>
    </row>
    <row r="15485" customFormat="false" ht="12" hidden="false" customHeight="false" outlineLevel="0" collapsed="false">
      <c r="BS15485" s="96" t="n">
        <f aca="false">BR15485-2.5</f>
        <v>-2.5</v>
      </c>
    </row>
    <row r="15486" customFormat="false" ht="12" hidden="false" customHeight="false" outlineLevel="0" collapsed="false">
      <c r="BS15486" s="96" t="n">
        <f aca="false">BR15486-2.5</f>
        <v>-2.5</v>
      </c>
    </row>
    <row r="15487" customFormat="false" ht="12" hidden="false" customHeight="false" outlineLevel="0" collapsed="false">
      <c r="BS15487" s="96" t="n">
        <f aca="false">BR15487-2.5</f>
        <v>-2.5</v>
      </c>
    </row>
    <row r="15488" customFormat="false" ht="12" hidden="false" customHeight="false" outlineLevel="0" collapsed="false">
      <c r="BS15488" s="96" t="n">
        <f aca="false">BR15488-2.5</f>
        <v>-2.5</v>
      </c>
    </row>
    <row r="15489" customFormat="false" ht="12" hidden="false" customHeight="false" outlineLevel="0" collapsed="false">
      <c r="BS15489" s="96" t="n">
        <f aca="false">BR15489-2.5</f>
        <v>-2.5</v>
      </c>
    </row>
    <row r="15490" customFormat="false" ht="12" hidden="false" customHeight="false" outlineLevel="0" collapsed="false">
      <c r="BS15490" s="96" t="n">
        <f aca="false">BR15490-2.5</f>
        <v>-2.5</v>
      </c>
    </row>
    <row r="15491" customFormat="false" ht="12" hidden="false" customHeight="false" outlineLevel="0" collapsed="false">
      <c r="BS15491" s="96" t="n">
        <f aca="false">BR15491-2.5</f>
        <v>-2.5</v>
      </c>
    </row>
    <row r="15492" customFormat="false" ht="12" hidden="false" customHeight="false" outlineLevel="0" collapsed="false">
      <c r="BS15492" s="96" t="n">
        <f aca="false">BR15492-2.5</f>
        <v>-2.5</v>
      </c>
    </row>
    <row r="15493" customFormat="false" ht="12" hidden="false" customHeight="false" outlineLevel="0" collapsed="false">
      <c r="BS15493" s="96" t="n">
        <f aca="false">BR15493-2.5</f>
        <v>-2.5</v>
      </c>
    </row>
    <row r="15494" customFormat="false" ht="12" hidden="false" customHeight="false" outlineLevel="0" collapsed="false">
      <c r="BS15494" s="96" t="n">
        <f aca="false">BR15494-2.5</f>
        <v>-2.5</v>
      </c>
    </row>
    <row r="15495" customFormat="false" ht="12" hidden="false" customHeight="false" outlineLevel="0" collapsed="false">
      <c r="BS15495" s="96" t="n">
        <f aca="false">BR15495-2.5</f>
        <v>-2.5</v>
      </c>
    </row>
    <row r="15496" customFormat="false" ht="12" hidden="false" customHeight="false" outlineLevel="0" collapsed="false">
      <c r="BS15496" s="96" t="n">
        <f aca="false">BR15496-2.5</f>
        <v>-2.5</v>
      </c>
    </row>
    <row r="15497" customFormat="false" ht="12" hidden="false" customHeight="false" outlineLevel="0" collapsed="false">
      <c r="BS15497" s="96" t="n">
        <f aca="false">BR15497-2.5</f>
        <v>-2.5</v>
      </c>
    </row>
    <row r="15498" customFormat="false" ht="12" hidden="false" customHeight="false" outlineLevel="0" collapsed="false">
      <c r="BS15498" s="96" t="n">
        <f aca="false">BR15498-2.5</f>
        <v>-2.5</v>
      </c>
    </row>
    <row r="15499" customFormat="false" ht="12" hidden="false" customHeight="false" outlineLevel="0" collapsed="false">
      <c r="BS15499" s="96" t="n">
        <f aca="false">BR15499-2.5</f>
        <v>-2.5</v>
      </c>
    </row>
    <row r="15500" customFormat="false" ht="12" hidden="false" customHeight="false" outlineLevel="0" collapsed="false">
      <c r="BS15500" s="96" t="n">
        <f aca="false">BR15500-2.5</f>
        <v>-2.5</v>
      </c>
    </row>
    <row r="15501" customFormat="false" ht="12" hidden="false" customHeight="false" outlineLevel="0" collapsed="false">
      <c r="BS15501" s="96" t="n">
        <f aca="false">BR15501-2.5</f>
        <v>-2.5</v>
      </c>
    </row>
    <row r="15502" customFormat="false" ht="12" hidden="false" customHeight="false" outlineLevel="0" collapsed="false">
      <c r="BS15502" s="96" t="n">
        <f aca="false">BR15502-2.5</f>
        <v>-2.5</v>
      </c>
    </row>
    <row r="15503" customFormat="false" ht="12" hidden="false" customHeight="false" outlineLevel="0" collapsed="false">
      <c r="BS15503" s="96" t="n">
        <f aca="false">BR15503-2.5</f>
        <v>-2.5</v>
      </c>
    </row>
    <row r="15504" customFormat="false" ht="12" hidden="false" customHeight="false" outlineLevel="0" collapsed="false">
      <c r="BS15504" s="96" t="n">
        <f aca="false">BR15504-2.5</f>
        <v>-2.5</v>
      </c>
    </row>
    <row r="15505" customFormat="false" ht="12" hidden="false" customHeight="false" outlineLevel="0" collapsed="false">
      <c r="BS15505" s="96" t="n">
        <f aca="false">BR15505-2.5</f>
        <v>-2.5</v>
      </c>
    </row>
    <row r="15506" customFormat="false" ht="12" hidden="false" customHeight="false" outlineLevel="0" collapsed="false">
      <c r="BS15506" s="96" t="n">
        <f aca="false">BR15506-2.5</f>
        <v>-2.5</v>
      </c>
    </row>
    <row r="15507" customFormat="false" ht="12" hidden="false" customHeight="false" outlineLevel="0" collapsed="false">
      <c r="BS15507" s="96" t="n">
        <f aca="false">BR15507-2.5</f>
        <v>-2.5</v>
      </c>
    </row>
    <row r="15508" customFormat="false" ht="12" hidden="false" customHeight="false" outlineLevel="0" collapsed="false">
      <c r="BS15508" s="96" t="n">
        <f aca="false">BR15508-2.5</f>
        <v>-2.5</v>
      </c>
    </row>
    <row r="15509" customFormat="false" ht="12" hidden="false" customHeight="false" outlineLevel="0" collapsed="false">
      <c r="BS15509" s="96" t="n">
        <f aca="false">BR15509-2.5</f>
        <v>-2.5</v>
      </c>
    </row>
    <row r="15510" customFormat="false" ht="12" hidden="false" customHeight="false" outlineLevel="0" collapsed="false">
      <c r="BS15510" s="96" t="n">
        <f aca="false">BR15510-2.5</f>
        <v>-2.5</v>
      </c>
    </row>
    <row r="15511" customFormat="false" ht="12" hidden="false" customHeight="false" outlineLevel="0" collapsed="false">
      <c r="BS15511" s="96" t="n">
        <f aca="false">BR15511-2.5</f>
        <v>-2.5</v>
      </c>
    </row>
    <row r="15512" customFormat="false" ht="12" hidden="false" customHeight="false" outlineLevel="0" collapsed="false">
      <c r="BS15512" s="96" t="n">
        <f aca="false">BR15512-2.5</f>
        <v>-2.5</v>
      </c>
    </row>
    <row r="15513" customFormat="false" ht="12" hidden="false" customHeight="false" outlineLevel="0" collapsed="false">
      <c r="BS15513" s="96" t="n">
        <f aca="false">BR15513-2.5</f>
        <v>-2.5</v>
      </c>
    </row>
    <row r="15514" customFormat="false" ht="12" hidden="false" customHeight="false" outlineLevel="0" collapsed="false">
      <c r="BS15514" s="96" t="n">
        <f aca="false">BR15514-2.5</f>
        <v>-2.5</v>
      </c>
    </row>
    <row r="15515" customFormat="false" ht="12" hidden="false" customHeight="false" outlineLevel="0" collapsed="false">
      <c r="BS15515" s="96" t="n">
        <f aca="false">BR15515-2.5</f>
        <v>-2.5</v>
      </c>
    </row>
    <row r="15516" customFormat="false" ht="12" hidden="false" customHeight="false" outlineLevel="0" collapsed="false">
      <c r="BS15516" s="96" t="n">
        <f aca="false">BR15516-2.5</f>
        <v>-2.5</v>
      </c>
    </row>
    <row r="15517" customFormat="false" ht="12" hidden="false" customHeight="false" outlineLevel="0" collapsed="false">
      <c r="BS15517" s="96" t="n">
        <f aca="false">BR15517-2.5</f>
        <v>-2.5</v>
      </c>
    </row>
    <row r="15518" customFormat="false" ht="12" hidden="false" customHeight="false" outlineLevel="0" collapsed="false">
      <c r="BS15518" s="96" t="n">
        <f aca="false">BR15518-2.5</f>
        <v>-2.5</v>
      </c>
    </row>
    <row r="15519" customFormat="false" ht="12" hidden="false" customHeight="false" outlineLevel="0" collapsed="false">
      <c r="BS15519" s="96" t="n">
        <f aca="false">BR15519-2.5</f>
        <v>-2.5</v>
      </c>
    </row>
    <row r="15520" customFormat="false" ht="12" hidden="false" customHeight="false" outlineLevel="0" collapsed="false">
      <c r="BS15520" s="96" t="n">
        <f aca="false">BR15520-2.5</f>
        <v>-2.5</v>
      </c>
    </row>
    <row r="15521" customFormat="false" ht="12" hidden="false" customHeight="false" outlineLevel="0" collapsed="false">
      <c r="BS15521" s="96" t="n">
        <f aca="false">BR15521-2.5</f>
        <v>-2.5</v>
      </c>
    </row>
    <row r="15522" customFormat="false" ht="12" hidden="false" customHeight="false" outlineLevel="0" collapsed="false">
      <c r="BS15522" s="96" t="n">
        <f aca="false">BR15522-2.5</f>
        <v>-2.5</v>
      </c>
    </row>
    <row r="15523" customFormat="false" ht="12" hidden="false" customHeight="false" outlineLevel="0" collapsed="false">
      <c r="BS15523" s="96" t="n">
        <f aca="false">BR15523-2.5</f>
        <v>-2.5</v>
      </c>
    </row>
    <row r="15524" customFormat="false" ht="12" hidden="false" customHeight="false" outlineLevel="0" collapsed="false">
      <c r="BS15524" s="96" t="n">
        <f aca="false">BR15524-2.5</f>
        <v>-2.5</v>
      </c>
    </row>
    <row r="15525" customFormat="false" ht="12" hidden="false" customHeight="false" outlineLevel="0" collapsed="false">
      <c r="BS15525" s="96" t="n">
        <f aca="false">BR15525-2.5</f>
        <v>-2.5</v>
      </c>
    </row>
    <row r="15526" customFormat="false" ht="12" hidden="false" customHeight="false" outlineLevel="0" collapsed="false">
      <c r="BS15526" s="96" t="n">
        <f aca="false">BR15526-2.5</f>
        <v>-2.5</v>
      </c>
    </row>
    <row r="15527" customFormat="false" ht="12" hidden="false" customHeight="false" outlineLevel="0" collapsed="false">
      <c r="BS15527" s="96" t="n">
        <f aca="false">BR15527-2.5</f>
        <v>-2.5</v>
      </c>
    </row>
    <row r="15528" customFormat="false" ht="12" hidden="false" customHeight="false" outlineLevel="0" collapsed="false">
      <c r="BS15528" s="96" t="n">
        <f aca="false">BR15528-2.5</f>
        <v>-2.5</v>
      </c>
    </row>
    <row r="15529" customFormat="false" ht="12" hidden="false" customHeight="false" outlineLevel="0" collapsed="false">
      <c r="BS15529" s="96" t="n">
        <f aca="false">BR15529-2.5</f>
        <v>-2.5</v>
      </c>
    </row>
    <row r="15530" customFormat="false" ht="12" hidden="false" customHeight="false" outlineLevel="0" collapsed="false">
      <c r="BS15530" s="96" t="n">
        <f aca="false">BR15530-2.5</f>
        <v>-2.5</v>
      </c>
    </row>
    <row r="15531" customFormat="false" ht="12" hidden="false" customHeight="false" outlineLevel="0" collapsed="false">
      <c r="BS15531" s="96" t="n">
        <f aca="false">BR15531-2.5</f>
        <v>-2.5</v>
      </c>
    </row>
    <row r="15532" customFormat="false" ht="12" hidden="false" customHeight="false" outlineLevel="0" collapsed="false">
      <c r="BS15532" s="96" t="n">
        <f aca="false">BR15532-2.5</f>
        <v>-2.5</v>
      </c>
    </row>
    <row r="15533" customFormat="false" ht="12" hidden="false" customHeight="false" outlineLevel="0" collapsed="false">
      <c r="BS15533" s="96" t="n">
        <f aca="false">BR15533-2.5</f>
        <v>-2.5</v>
      </c>
    </row>
    <row r="15534" customFormat="false" ht="12" hidden="false" customHeight="false" outlineLevel="0" collapsed="false">
      <c r="BS15534" s="96" t="n">
        <f aca="false">BR15534-2.5</f>
        <v>-2.5</v>
      </c>
    </row>
    <row r="15535" customFormat="false" ht="12" hidden="false" customHeight="false" outlineLevel="0" collapsed="false">
      <c r="BS15535" s="96" t="n">
        <f aca="false">BR15535-2.5</f>
        <v>-2.5</v>
      </c>
    </row>
    <row r="15536" customFormat="false" ht="12" hidden="false" customHeight="false" outlineLevel="0" collapsed="false">
      <c r="BS15536" s="96" t="n">
        <f aca="false">BR15536-2.5</f>
        <v>-2.5</v>
      </c>
    </row>
    <row r="15537" customFormat="false" ht="12" hidden="false" customHeight="false" outlineLevel="0" collapsed="false">
      <c r="BS15537" s="96" t="n">
        <f aca="false">BR15537-2.5</f>
        <v>-2.5</v>
      </c>
    </row>
    <row r="15538" customFormat="false" ht="12" hidden="false" customHeight="false" outlineLevel="0" collapsed="false">
      <c r="BS15538" s="96" t="n">
        <f aca="false">BR15538-2.5</f>
        <v>-2.5</v>
      </c>
    </row>
    <row r="15539" customFormat="false" ht="12" hidden="false" customHeight="false" outlineLevel="0" collapsed="false">
      <c r="BS15539" s="96" t="n">
        <f aca="false">BR15539-2.5</f>
        <v>-2.5</v>
      </c>
    </row>
    <row r="15540" customFormat="false" ht="12" hidden="false" customHeight="false" outlineLevel="0" collapsed="false">
      <c r="BS15540" s="96" t="n">
        <f aca="false">BR15540-2.5</f>
        <v>-2.5</v>
      </c>
    </row>
    <row r="15541" customFormat="false" ht="12" hidden="false" customHeight="false" outlineLevel="0" collapsed="false">
      <c r="BS15541" s="96" t="n">
        <f aca="false">BR15541-2.5</f>
        <v>-2.5</v>
      </c>
    </row>
    <row r="15542" customFormat="false" ht="12" hidden="false" customHeight="false" outlineLevel="0" collapsed="false">
      <c r="BS15542" s="96" t="n">
        <f aca="false">BR15542-2.5</f>
        <v>-2.5</v>
      </c>
    </row>
    <row r="15543" customFormat="false" ht="12" hidden="false" customHeight="false" outlineLevel="0" collapsed="false">
      <c r="BS15543" s="96" t="n">
        <f aca="false">BR15543-2.5</f>
        <v>-2.5</v>
      </c>
    </row>
    <row r="15544" customFormat="false" ht="12" hidden="false" customHeight="false" outlineLevel="0" collapsed="false">
      <c r="BS15544" s="96" t="n">
        <f aca="false">BR15544-2.5</f>
        <v>-2.5</v>
      </c>
    </row>
    <row r="15545" customFormat="false" ht="12" hidden="false" customHeight="false" outlineLevel="0" collapsed="false">
      <c r="BS15545" s="96" t="n">
        <f aca="false">BR15545-2.5</f>
        <v>-2.5</v>
      </c>
    </row>
    <row r="15546" customFormat="false" ht="12" hidden="false" customHeight="false" outlineLevel="0" collapsed="false">
      <c r="BS15546" s="96" t="n">
        <f aca="false">BR15546-2.5</f>
        <v>-2.5</v>
      </c>
    </row>
    <row r="15547" customFormat="false" ht="12" hidden="false" customHeight="false" outlineLevel="0" collapsed="false">
      <c r="BS15547" s="96" t="n">
        <f aca="false">BR15547-2.5</f>
        <v>-2.5</v>
      </c>
    </row>
    <row r="15548" customFormat="false" ht="12" hidden="false" customHeight="false" outlineLevel="0" collapsed="false">
      <c r="BS15548" s="96" t="n">
        <f aca="false">BR15548-2.5</f>
        <v>-2.5</v>
      </c>
    </row>
    <row r="15549" customFormat="false" ht="12" hidden="false" customHeight="false" outlineLevel="0" collapsed="false">
      <c r="BS15549" s="96" t="n">
        <f aca="false">BR15549-2.5</f>
        <v>-2.5</v>
      </c>
    </row>
    <row r="15550" customFormat="false" ht="12" hidden="false" customHeight="false" outlineLevel="0" collapsed="false">
      <c r="BS15550" s="96" t="n">
        <f aca="false">BR15550-2.5</f>
        <v>-2.5</v>
      </c>
    </row>
    <row r="15551" customFormat="false" ht="12" hidden="false" customHeight="false" outlineLevel="0" collapsed="false">
      <c r="BS15551" s="96" t="n">
        <f aca="false">BR15551-2.5</f>
        <v>-2.5</v>
      </c>
    </row>
    <row r="15552" customFormat="false" ht="12" hidden="false" customHeight="false" outlineLevel="0" collapsed="false">
      <c r="BS15552" s="96" t="n">
        <f aca="false">BR15552-2.5</f>
        <v>-2.5</v>
      </c>
    </row>
    <row r="15553" customFormat="false" ht="12" hidden="false" customHeight="false" outlineLevel="0" collapsed="false">
      <c r="BS15553" s="96" t="n">
        <f aca="false">BR15553-2.5</f>
        <v>-2.5</v>
      </c>
    </row>
    <row r="15554" customFormat="false" ht="12" hidden="false" customHeight="false" outlineLevel="0" collapsed="false">
      <c r="BS15554" s="96" t="n">
        <f aca="false">BR15554-2.5</f>
        <v>-2.5</v>
      </c>
    </row>
    <row r="15555" customFormat="false" ht="12" hidden="false" customHeight="false" outlineLevel="0" collapsed="false">
      <c r="BS15555" s="96" t="n">
        <f aca="false">BR15555-2.5</f>
        <v>-2.5</v>
      </c>
    </row>
    <row r="15556" customFormat="false" ht="12" hidden="false" customHeight="false" outlineLevel="0" collapsed="false">
      <c r="BS15556" s="96" t="n">
        <f aca="false">BR15556-2.5</f>
        <v>-2.5</v>
      </c>
    </row>
    <row r="15557" customFormat="false" ht="12" hidden="false" customHeight="false" outlineLevel="0" collapsed="false">
      <c r="BS15557" s="96" t="n">
        <f aca="false">BR15557-2.5</f>
        <v>-2.5</v>
      </c>
    </row>
    <row r="15558" customFormat="false" ht="12" hidden="false" customHeight="false" outlineLevel="0" collapsed="false">
      <c r="BS15558" s="96" t="n">
        <f aca="false">BR15558-2.5</f>
        <v>-2.5</v>
      </c>
    </row>
    <row r="15559" customFormat="false" ht="12" hidden="false" customHeight="false" outlineLevel="0" collapsed="false">
      <c r="BS15559" s="96" t="n">
        <f aca="false">BR15559-2.5</f>
        <v>-2.5</v>
      </c>
    </row>
    <row r="15560" customFormat="false" ht="12" hidden="false" customHeight="false" outlineLevel="0" collapsed="false">
      <c r="BS15560" s="96" t="n">
        <f aca="false">BR15560-2.5</f>
        <v>-2.5</v>
      </c>
    </row>
    <row r="15561" customFormat="false" ht="12" hidden="false" customHeight="false" outlineLevel="0" collapsed="false">
      <c r="BS15561" s="96" t="n">
        <f aca="false">BR15561-2.5</f>
        <v>-2.5</v>
      </c>
    </row>
    <row r="15562" customFormat="false" ht="12" hidden="false" customHeight="false" outlineLevel="0" collapsed="false">
      <c r="BS15562" s="96" t="n">
        <f aca="false">BR15562-2.5</f>
        <v>-2.5</v>
      </c>
    </row>
    <row r="15563" customFormat="false" ht="12" hidden="false" customHeight="false" outlineLevel="0" collapsed="false">
      <c r="BS15563" s="96" t="n">
        <f aca="false">BR15563-2.5</f>
        <v>-2.5</v>
      </c>
    </row>
    <row r="15564" customFormat="false" ht="12" hidden="false" customHeight="false" outlineLevel="0" collapsed="false">
      <c r="BS15564" s="96" t="n">
        <f aca="false">BR15564-2.5</f>
        <v>-2.5</v>
      </c>
    </row>
    <row r="15565" customFormat="false" ht="12" hidden="false" customHeight="false" outlineLevel="0" collapsed="false">
      <c r="BS15565" s="96" t="n">
        <f aca="false">BR15565-2.5</f>
        <v>-2.5</v>
      </c>
    </row>
    <row r="15566" customFormat="false" ht="12" hidden="false" customHeight="false" outlineLevel="0" collapsed="false">
      <c r="BS15566" s="96" t="n">
        <f aca="false">BR15566-2.5</f>
        <v>-2.5</v>
      </c>
    </row>
    <row r="15567" customFormat="false" ht="12" hidden="false" customHeight="false" outlineLevel="0" collapsed="false">
      <c r="BS15567" s="96" t="n">
        <f aca="false">BR15567-2.5</f>
        <v>-2.5</v>
      </c>
    </row>
    <row r="15568" customFormat="false" ht="12" hidden="false" customHeight="false" outlineLevel="0" collapsed="false">
      <c r="BS15568" s="96" t="n">
        <f aca="false">BR15568-2.5</f>
        <v>-2.5</v>
      </c>
    </row>
    <row r="15569" customFormat="false" ht="12" hidden="false" customHeight="false" outlineLevel="0" collapsed="false">
      <c r="BS15569" s="96" t="n">
        <f aca="false">BR15569-2.5</f>
        <v>-2.5</v>
      </c>
    </row>
    <row r="15570" customFormat="false" ht="12" hidden="false" customHeight="false" outlineLevel="0" collapsed="false">
      <c r="BS15570" s="96" t="n">
        <f aca="false">BR15570-2.5</f>
        <v>-2.5</v>
      </c>
    </row>
    <row r="15571" customFormat="false" ht="12" hidden="false" customHeight="false" outlineLevel="0" collapsed="false">
      <c r="BS15571" s="96" t="n">
        <f aca="false">BR15571-2.5</f>
        <v>-2.5</v>
      </c>
    </row>
    <row r="15572" customFormat="false" ht="12" hidden="false" customHeight="false" outlineLevel="0" collapsed="false">
      <c r="BS15572" s="96" t="n">
        <f aca="false">BR15572-2.5</f>
        <v>-2.5</v>
      </c>
    </row>
    <row r="15573" customFormat="false" ht="12" hidden="false" customHeight="false" outlineLevel="0" collapsed="false">
      <c r="BS15573" s="96" t="n">
        <f aca="false">BR15573-2.5</f>
        <v>-2.5</v>
      </c>
    </row>
    <row r="15574" customFormat="false" ht="12" hidden="false" customHeight="false" outlineLevel="0" collapsed="false">
      <c r="BS15574" s="96" t="n">
        <f aca="false">BR15574-2.5</f>
        <v>-2.5</v>
      </c>
    </row>
    <row r="15575" customFormat="false" ht="12" hidden="false" customHeight="false" outlineLevel="0" collapsed="false">
      <c r="BS15575" s="96" t="n">
        <f aca="false">BR15575-2.5</f>
        <v>-2.5</v>
      </c>
    </row>
    <row r="15576" customFormat="false" ht="12" hidden="false" customHeight="false" outlineLevel="0" collapsed="false">
      <c r="BS15576" s="96" t="n">
        <f aca="false">BR15576-2.5</f>
        <v>-2.5</v>
      </c>
    </row>
    <row r="15577" customFormat="false" ht="12" hidden="false" customHeight="false" outlineLevel="0" collapsed="false">
      <c r="BS15577" s="96" t="n">
        <f aca="false">BR15577-2.5</f>
        <v>-2.5</v>
      </c>
    </row>
    <row r="15578" customFormat="false" ht="12" hidden="false" customHeight="false" outlineLevel="0" collapsed="false">
      <c r="BS15578" s="96" t="n">
        <f aca="false">BR15578-2.5</f>
        <v>-2.5</v>
      </c>
    </row>
    <row r="15579" customFormat="false" ht="12" hidden="false" customHeight="false" outlineLevel="0" collapsed="false">
      <c r="BS15579" s="96" t="n">
        <f aca="false">BR15579-2.5</f>
        <v>-2.5</v>
      </c>
    </row>
    <row r="15580" customFormat="false" ht="12" hidden="false" customHeight="false" outlineLevel="0" collapsed="false">
      <c r="BS15580" s="96" t="n">
        <f aca="false">BR15580-2.5</f>
        <v>-2.5</v>
      </c>
    </row>
    <row r="15581" customFormat="false" ht="12" hidden="false" customHeight="false" outlineLevel="0" collapsed="false">
      <c r="BS15581" s="96" t="n">
        <f aca="false">BR15581-2.5</f>
        <v>-2.5</v>
      </c>
    </row>
    <row r="15582" customFormat="false" ht="12" hidden="false" customHeight="false" outlineLevel="0" collapsed="false">
      <c r="BS15582" s="96" t="n">
        <f aca="false">BR15582-2.5</f>
        <v>-2.5</v>
      </c>
    </row>
    <row r="15583" customFormat="false" ht="12" hidden="false" customHeight="false" outlineLevel="0" collapsed="false">
      <c r="BS15583" s="96" t="n">
        <f aca="false">BR15583-2.5</f>
        <v>-2.5</v>
      </c>
    </row>
    <row r="15584" customFormat="false" ht="12" hidden="false" customHeight="false" outlineLevel="0" collapsed="false">
      <c r="BS15584" s="96" t="n">
        <f aca="false">BR15584-2.5</f>
        <v>-2.5</v>
      </c>
    </row>
    <row r="15585" customFormat="false" ht="12" hidden="false" customHeight="false" outlineLevel="0" collapsed="false">
      <c r="BS15585" s="96" t="n">
        <f aca="false">BR15585-2.5</f>
        <v>-2.5</v>
      </c>
    </row>
    <row r="15586" customFormat="false" ht="12" hidden="false" customHeight="false" outlineLevel="0" collapsed="false">
      <c r="BS15586" s="96" t="n">
        <f aca="false">BR15586-2.5</f>
        <v>-2.5</v>
      </c>
    </row>
    <row r="15587" customFormat="false" ht="12" hidden="false" customHeight="false" outlineLevel="0" collapsed="false">
      <c r="BS15587" s="96" t="n">
        <f aca="false">BR15587-2.5</f>
        <v>-2.5</v>
      </c>
    </row>
    <row r="15588" customFormat="false" ht="12" hidden="false" customHeight="false" outlineLevel="0" collapsed="false">
      <c r="BS15588" s="96" t="n">
        <f aca="false">BR15588-2.5</f>
        <v>-2.5</v>
      </c>
    </row>
    <row r="15589" customFormat="false" ht="12" hidden="false" customHeight="false" outlineLevel="0" collapsed="false">
      <c r="BS15589" s="96" t="n">
        <f aca="false">BR15589-2.5</f>
        <v>-2.5</v>
      </c>
    </row>
    <row r="15590" customFormat="false" ht="12" hidden="false" customHeight="false" outlineLevel="0" collapsed="false">
      <c r="BS15590" s="96" t="n">
        <f aca="false">BR15590-2.5</f>
        <v>-2.5</v>
      </c>
    </row>
    <row r="15591" customFormat="false" ht="12" hidden="false" customHeight="false" outlineLevel="0" collapsed="false">
      <c r="BS15591" s="96" t="n">
        <f aca="false">BR15591-2.5</f>
        <v>-2.5</v>
      </c>
    </row>
    <row r="15592" customFormat="false" ht="12" hidden="false" customHeight="false" outlineLevel="0" collapsed="false">
      <c r="BS15592" s="96" t="n">
        <f aca="false">BR15592-2.5</f>
        <v>-2.5</v>
      </c>
    </row>
    <row r="15593" customFormat="false" ht="12" hidden="false" customHeight="false" outlineLevel="0" collapsed="false">
      <c r="BS15593" s="96" t="n">
        <f aca="false">BR15593-2.5</f>
        <v>-2.5</v>
      </c>
    </row>
    <row r="15594" customFormat="false" ht="12" hidden="false" customHeight="false" outlineLevel="0" collapsed="false">
      <c r="BS15594" s="96" t="n">
        <f aca="false">BR15594-2.5</f>
        <v>-2.5</v>
      </c>
    </row>
    <row r="15595" customFormat="false" ht="12" hidden="false" customHeight="false" outlineLevel="0" collapsed="false">
      <c r="BS15595" s="96" t="n">
        <f aca="false">BR15595-2.5</f>
        <v>-2.5</v>
      </c>
    </row>
    <row r="15596" customFormat="false" ht="12" hidden="false" customHeight="false" outlineLevel="0" collapsed="false">
      <c r="BS15596" s="96" t="n">
        <f aca="false">BR15596-2.5</f>
        <v>-2.5</v>
      </c>
    </row>
    <row r="15597" customFormat="false" ht="12" hidden="false" customHeight="false" outlineLevel="0" collapsed="false">
      <c r="BS15597" s="96" t="n">
        <f aca="false">BR15597-2.5</f>
        <v>-2.5</v>
      </c>
    </row>
    <row r="15598" customFormat="false" ht="12" hidden="false" customHeight="false" outlineLevel="0" collapsed="false">
      <c r="BS15598" s="96" t="n">
        <f aca="false">BR15598-2.5</f>
        <v>-2.5</v>
      </c>
    </row>
    <row r="15599" customFormat="false" ht="12" hidden="false" customHeight="false" outlineLevel="0" collapsed="false">
      <c r="BS15599" s="96" t="n">
        <f aca="false">BR15599-2.5</f>
        <v>-2.5</v>
      </c>
    </row>
    <row r="15600" customFormat="false" ht="12" hidden="false" customHeight="false" outlineLevel="0" collapsed="false">
      <c r="BS15600" s="96" t="n">
        <f aca="false">BR15600-2.5</f>
        <v>-2.5</v>
      </c>
    </row>
    <row r="15601" customFormat="false" ht="12" hidden="false" customHeight="false" outlineLevel="0" collapsed="false">
      <c r="BS15601" s="96" t="n">
        <f aca="false">BR15601-2.5</f>
        <v>-2.5</v>
      </c>
    </row>
    <row r="15602" customFormat="false" ht="12" hidden="false" customHeight="false" outlineLevel="0" collapsed="false">
      <c r="BS15602" s="96" t="n">
        <f aca="false">BR15602-2.5</f>
        <v>-2.5</v>
      </c>
    </row>
    <row r="15603" customFormat="false" ht="12" hidden="false" customHeight="false" outlineLevel="0" collapsed="false">
      <c r="BS15603" s="96" t="n">
        <f aca="false">BR15603-2.5</f>
        <v>-2.5</v>
      </c>
    </row>
    <row r="15604" customFormat="false" ht="12" hidden="false" customHeight="false" outlineLevel="0" collapsed="false">
      <c r="BS15604" s="96" t="n">
        <f aca="false">BR15604-2.5</f>
        <v>-2.5</v>
      </c>
    </row>
    <row r="15605" customFormat="false" ht="12" hidden="false" customHeight="false" outlineLevel="0" collapsed="false">
      <c r="BS15605" s="96" t="n">
        <f aca="false">BR15605-2.5</f>
        <v>-2.5</v>
      </c>
    </row>
    <row r="15606" customFormat="false" ht="12" hidden="false" customHeight="false" outlineLevel="0" collapsed="false">
      <c r="BS15606" s="96" t="n">
        <f aca="false">BR15606-2.5</f>
        <v>-2.5</v>
      </c>
    </row>
    <row r="15607" customFormat="false" ht="12" hidden="false" customHeight="false" outlineLevel="0" collapsed="false">
      <c r="BS15607" s="96" t="n">
        <f aca="false">BR15607-2.5</f>
        <v>-2.5</v>
      </c>
    </row>
    <row r="15608" customFormat="false" ht="12" hidden="false" customHeight="false" outlineLevel="0" collapsed="false">
      <c r="BS15608" s="96" t="n">
        <f aca="false">BR15608-2.5</f>
        <v>-2.5</v>
      </c>
    </row>
    <row r="15609" customFormat="false" ht="12" hidden="false" customHeight="false" outlineLevel="0" collapsed="false">
      <c r="BS15609" s="96" t="n">
        <f aca="false">BR15609-2.5</f>
        <v>-2.5</v>
      </c>
    </row>
    <row r="15610" customFormat="false" ht="12" hidden="false" customHeight="false" outlineLevel="0" collapsed="false">
      <c r="BS15610" s="96" t="n">
        <f aca="false">BR15610-2.5</f>
        <v>-2.5</v>
      </c>
    </row>
    <row r="15611" customFormat="false" ht="12" hidden="false" customHeight="false" outlineLevel="0" collapsed="false">
      <c r="BS15611" s="96" t="n">
        <f aca="false">BR15611-2.5</f>
        <v>-2.5</v>
      </c>
    </row>
    <row r="15612" customFormat="false" ht="12" hidden="false" customHeight="false" outlineLevel="0" collapsed="false">
      <c r="BS15612" s="96" t="n">
        <f aca="false">BR15612-2.5</f>
        <v>-2.5</v>
      </c>
    </row>
    <row r="15613" customFormat="false" ht="12" hidden="false" customHeight="false" outlineLevel="0" collapsed="false">
      <c r="BS15613" s="96" t="n">
        <f aca="false">BR15613-2.5</f>
        <v>-2.5</v>
      </c>
    </row>
    <row r="15614" customFormat="false" ht="12" hidden="false" customHeight="false" outlineLevel="0" collapsed="false">
      <c r="BS15614" s="96" t="n">
        <f aca="false">BR15614-2.5</f>
        <v>-2.5</v>
      </c>
    </row>
    <row r="15615" customFormat="false" ht="12" hidden="false" customHeight="false" outlineLevel="0" collapsed="false">
      <c r="BS15615" s="96" t="n">
        <f aca="false">BR15615-2.5</f>
        <v>-2.5</v>
      </c>
    </row>
    <row r="15616" customFormat="false" ht="12" hidden="false" customHeight="false" outlineLevel="0" collapsed="false">
      <c r="BS15616" s="96" t="n">
        <f aca="false">BR15616-2.5</f>
        <v>-2.5</v>
      </c>
    </row>
    <row r="15617" customFormat="false" ht="12" hidden="false" customHeight="false" outlineLevel="0" collapsed="false">
      <c r="BS15617" s="96" t="n">
        <f aca="false">BR15617-2.5</f>
        <v>-2.5</v>
      </c>
    </row>
    <row r="15618" customFormat="false" ht="12" hidden="false" customHeight="false" outlineLevel="0" collapsed="false">
      <c r="BS15618" s="96" t="n">
        <f aca="false">BR15618-2.5</f>
        <v>-2.5</v>
      </c>
    </row>
    <row r="15619" customFormat="false" ht="12" hidden="false" customHeight="false" outlineLevel="0" collapsed="false">
      <c r="BS15619" s="96" t="n">
        <f aca="false">BR15619-2.5</f>
        <v>-2.5</v>
      </c>
    </row>
    <row r="15620" customFormat="false" ht="12" hidden="false" customHeight="false" outlineLevel="0" collapsed="false">
      <c r="BS15620" s="96" t="n">
        <f aca="false">BR15620-2.5</f>
        <v>-2.5</v>
      </c>
    </row>
    <row r="15621" customFormat="false" ht="12" hidden="false" customHeight="false" outlineLevel="0" collapsed="false">
      <c r="BS15621" s="96" t="n">
        <f aca="false">BR15621-2.5</f>
        <v>-2.5</v>
      </c>
    </row>
    <row r="15622" customFormat="false" ht="12" hidden="false" customHeight="false" outlineLevel="0" collapsed="false">
      <c r="BS15622" s="96" t="n">
        <f aca="false">BR15622-2.5</f>
        <v>-2.5</v>
      </c>
    </row>
    <row r="15623" customFormat="false" ht="12" hidden="false" customHeight="false" outlineLevel="0" collapsed="false">
      <c r="BS15623" s="96" t="n">
        <f aca="false">BR15623-2.5</f>
        <v>-2.5</v>
      </c>
    </row>
    <row r="15624" customFormat="false" ht="12" hidden="false" customHeight="false" outlineLevel="0" collapsed="false">
      <c r="BS15624" s="96" t="n">
        <f aca="false">BR15624-2.5</f>
        <v>-2.5</v>
      </c>
    </row>
    <row r="15625" customFormat="false" ht="12" hidden="false" customHeight="false" outlineLevel="0" collapsed="false">
      <c r="BS15625" s="96" t="n">
        <f aca="false">BR15625-2.5</f>
        <v>-2.5</v>
      </c>
    </row>
    <row r="15626" customFormat="false" ht="12" hidden="false" customHeight="false" outlineLevel="0" collapsed="false">
      <c r="BS15626" s="96" t="n">
        <f aca="false">BR15626-2.5</f>
        <v>-2.5</v>
      </c>
    </row>
    <row r="15627" customFormat="false" ht="12" hidden="false" customHeight="false" outlineLevel="0" collapsed="false">
      <c r="BS15627" s="96" t="n">
        <f aca="false">BR15627-2.5</f>
        <v>-2.5</v>
      </c>
    </row>
    <row r="15628" customFormat="false" ht="12" hidden="false" customHeight="false" outlineLevel="0" collapsed="false">
      <c r="BS15628" s="96" t="n">
        <f aca="false">BR15628-2.5</f>
        <v>-2.5</v>
      </c>
    </row>
    <row r="15629" customFormat="false" ht="12" hidden="false" customHeight="false" outlineLevel="0" collapsed="false">
      <c r="BS15629" s="96" t="n">
        <f aca="false">BR15629-2.5</f>
        <v>-2.5</v>
      </c>
    </row>
    <row r="15630" customFormat="false" ht="12" hidden="false" customHeight="false" outlineLevel="0" collapsed="false">
      <c r="BS15630" s="96" t="n">
        <f aca="false">BR15630-2.5</f>
        <v>-2.5</v>
      </c>
    </row>
    <row r="15631" customFormat="false" ht="12" hidden="false" customHeight="false" outlineLevel="0" collapsed="false">
      <c r="BS15631" s="96" t="n">
        <f aca="false">BR15631-2.5</f>
        <v>-2.5</v>
      </c>
    </row>
    <row r="15632" customFormat="false" ht="12" hidden="false" customHeight="false" outlineLevel="0" collapsed="false">
      <c r="BS15632" s="96" t="n">
        <f aca="false">BR15632-2.5</f>
        <v>-2.5</v>
      </c>
    </row>
    <row r="15633" customFormat="false" ht="12" hidden="false" customHeight="false" outlineLevel="0" collapsed="false">
      <c r="BS15633" s="96" t="n">
        <f aca="false">BR15633-2.5</f>
        <v>-2.5</v>
      </c>
    </row>
    <row r="15634" customFormat="false" ht="12" hidden="false" customHeight="false" outlineLevel="0" collapsed="false">
      <c r="BS15634" s="96" t="n">
        <f aca="false">BR15634-2.5</f>
        <v>-2.5</v>
      </c>
    </row>
    <row r="15635" customFormat="false" ht="12" hidden="false" customHeight="false" outlineLevel="0" collapsed="false">
      <c r="BS15635" s="96" t="n">
        <f aca="false">BR15635-2.5</f>
        <v>-2.5</v>
      </c>
    </row>
    <row r="15636" customFormat="false" ht="12" hidden="false" customHeight="false" outlineLevel="0" collapsed="false">
      <c r="BS15636" s="96" t="n">
        <f aca="false">BR15636-2.5</f>
        <v>-2.5</v>
      </c>
    </row>
    <row r="15637" customFormat="false" ht="12" hidden="false" customHeight="false" outlineLevel="0" collapsed="false">
      <c r="BS15637" s="96" t="n">
        <f aca="false">BR15637-2.5</f>
        <v>-2.5</v>
      </c>
    </row>
    <row r="15638" customFormat="false" ht="12" hidden="false" customHeight="false" outlineLevel="0" collapsed="false">
      <c r="BS15638" s="96" t="n">
        <f aca="false">BR15638-2.5</f>
        <v>-2.5</v>
      </c>
    </row>
    <row r="15639" customFormat="false" ht="12" hidden="false" customHeight="false" outlineLevel="0" collapsed="false">
      <c r="BS15639" s="96" t="n">
        <f aca="false">BR15639-2.5</f>
        <v>-2.5</v>
      </c>
    </row>
    <row r="15640" customFormat="false" ht="12" hidden="false" customHeight="false" outlineLevel="0" collapsed="false">
      <c r="BS15640" s="96" t="n">
        <f aca="false">BR15640-2.5</f>
        <v>-2.5</v>
      </c>
    </row>
    <row r="15641" customFormat="false" ht="12" hidden="false" customHeight="false" outlineLevel="0" collapsed="false">
      <c r="BS15641" s="96" t="n">
        <f aca="false">BR15641-2.5</f>
        <v>-2.5</v>
      </c>
    </row>
    <row r="15642" customFormat="false" ht="12" hidden="false" customHeight="false" outlineLevel="0" collapsed="false">
      <c r="BS15642" s="96" t="n">
        <f aca="false">BR15642-2.5</f>
        <v>-2.5</v>
      </c>
    </row>
    <row r="15643" customFormat="false" ht="12" hidden="false" customHeight="false" outlineLevel="0" collapsed="false">
      <c r="BS15643" s="96" t="n">
        <f aca="false">BR15643-2.5</f>
        <v>-2.5</v>
      </c>
    </row>
    <row r="15644" customFormat="false" ht="12" hidden="false" customHeight="false" outlineLevel="0" collapsed="false">
      <c r="BS15644" s="96" t="n">
        <f aca="false">BR15644-2.5</f>
        <v>-2.5</v>
      </c>
    </row>
    <row r="15645" customFormat="false" ht="12" hidden="false" customHeight="false" outlineLevel="0" collapsed="false">
      <c r="BS15645" s="96" t="n">
        <f aca="false">BR15645-2.5</f>
        <v>-2.5</v>
      </c>
    </row>
    <row r="15646" customFormat="false" ht="12" hidden="false" customHeight="false" outlineLevel="0" collapsed="false">
      <c r="BS15646" s="96" t="n">
        <f aca="false">BR15646-2.5</f>
        <v>-2.5</v>
      </c>
    </row>
    <row r="15647" customFormat="false" ht="12" hidden="false" customHeight="false" outlineLevel="0" collapsed="false">
      <c r="BS15647" s="96" t="n">
        <f aca="false">BR15647-2.5</f>
        <v>-2.5</v>
      </c>
    </row>
    <row r="15648" customFormat="false" ht="12" hidden="false" customHeight="false" outlineLevel="0" collapsed="false">
      <c r="BS15648" s="96" t="n">
        <f aca="false">BR15648-2.5</f>
        <v>-2.5</v>
      </c>
    </row>
    <row r="15649" customFormat="false" ht="12" hidden="false" customHeight="false" outlineLevel="0" collapsed="false">
      <c r="BS15649" s="96" t="n">
        <f aca="false">BR15649-2.5</f>
        <v>-2.5</v>
      </c>
    </row>
    <row r="15650" customFormat="false" ht="12" hidden="false" customHeight="false" outlineLevel="0" collapsed="false">
      <c r="BS15650" s="96" t="n">
        <f aca="false">BR15650-2.5</f>
        <v>-2.5</v>
      </c>
    </row>
    <row r="15651" customFormat="false" ht="12" hidden="false" customHeight="false" outlineLevel="0" collapsed="false">
      <c r="BS15651" s="96" t="n">
        <f aca="false">BR15651-2.5</f>
        <v>-2.5</v>
      </c>
    </row>
    <row r="15652" customFormat="false" ht="12" hidden="false" customHeight="false" outlineLevel="0" collapsed="false">
      <c r="BS15652" s="96" t="n">
        <f aca="false">BR15652-2.5</f>
        <v>-2.5</v>
      </c>
    </row>
    <row r="15653" customFormat="false" ht="12" hidden="false" customHeight="false" outlineLevel="0" collapsed="false">
      <c r="BS15653" s="96" t="n">
        <f aca="false">BR15653-2.5</f>
        <v>-2.5</v>
      </c>
    </row>
    <row r="15654" customFormat="false" ht="12" hidden="false" customHeight="false" outlineLevel="0" collapsed="false">
      <c r="BS15654" s="96" t="n">
        <f aca="false">BR15654-2.5</f>
        <v>-2.5</v>
      </c>
    </row>
    <row r="15655" customFormat="false" ht="12" hidden="false" customHeight="false" outlineLevel="0" collapsed="false">
      <c r="BS15655" s="96" t="n">
        <f aca="false">BR15655-2.5</f>
        <v>-2.5</v>
      </c>
    </row>
    <row r="15656" customFormat="false" ht="12" hidden="false" customHeight="false" outlineLevel="0" collapsed="false">
      <c r="BS15656" s="96" t="n">
        <f aca="false">BR15656-2.5</f>
        <v>-2.5</v>
      </c>
    </row>
    <row r="15657" customFormat="false" ht="12" hidden="false" customHeight="false" outlineLevel="0" collapsed="false">
      <c r="BS15657" s="96" t="n">
        <f aca="false">BR15657-2.5</f>
        <v>-2.5</v>
      </c>
    </row>
    <row r="15658" customFormat="false" ht="12" hidden="false" customHeight="false" outlineLevel="0" collapsed="false">
      <c r="BS15658" s="96" t="n">
        <f aca="false">BR15658-2.5</f>
        <v>-2.5</v>
      </c>
    </row>
    <row r="15659" customFormat="false" ht="12" hidden="false" customHeight="false" outlineLevel="0" collapsed="false">
      <c r="BS15659" s="96" t="n">
        <f aca="false">BR15659-2.5</f>
        <v>-2.5</v>
      </c>
    </row>
    <row r="15660" customFormat="false" ht="12" hidden="false" customHeight="false" outlineLevel="0" collapsed="false">
      <c r="BS15660" s="96" t="n">
        <f aca="false">BR15660-2.5</f>
        <v>-2.5</v>
      </c>
    </row>
    <row r="15661" customFormat="false" ht="12" hidden="false" customHeight="false" outlineLevel="0" collapsed="false">
      <c r="BS15661" s="96" t="n">
        <f aca="false">BR15661-2.5</f>
        <v>-2.5</v>
      </c>
    </row>
    <row r="15662" customFormat="false" ht="12" hidden="false" customHeight="false" outlineLevel="0" collapsed="false">
      <c r="BS15662" s="96" t="n">
        <f aca="false">BR15662-2.5</f>
        <v>-2.5</v>
      </c>
    </row>
    <row r="15663" customFormat="false" ht="12" hidden="false" customHeight="false" outlineLevel="0" collapsed="false">
      <c r="BS15663" s="96" t="n">
        <f aca="false">BR15663-2.5</f>
        <v>-2.5</v>
      </c>
    </row>
    <row r="15664" customFormat="false" ht="12" hidden="false" customHeight="false" outlineLevel="0" collapsed="false">
      <c r="BS15664" s="96" t="n">
        <f aca="false">BR15664-2.5</f>
        <v>-2.5</v>
      </c>
    </row>
    <row r="15665" customFormat="false" ht="12" hidden="false" customHeight="false" outlineLevel="0" collapsed="false">
      <c r="BS15665" s="96" t="n">
        <f aca="false">BR15665-2.5</f>
        <v>-2.5</v>
      </c>
    </row>
    <row r="15666" customFormat="false" ht="12" hidden="false" customHeight="false" outlineLevel="0" collapsed="false">
      <c r="BS15666" s="96" t="n">
        <f aca="false">BR15666-2.5</f>
        <v>-2.5</v>
      </c>
    </row>
    <row r="15667" customFormat="false" ht="12" hidden="false" customHeight="false" outlineLevel="0" collapsed="false">
      <c r="BS15667" s="96" t="n">
        <f aca="false">BR15667-2.5</f>
        <v>-2.5</v>
      </c>
    </row>
    <row r="15668" customFormat="false" ht="12" hidden="false" customHeight="false" outlineLevel="0" collapsed="false">
      <c r="BS15668" s="96" t="n">
        <f aca="false">BR15668-2.5</f>
        <v>-2.5</v>
      </c>
    </row>
    <row r="15669" customFormat="false" ht="12" hidden="false" customHeight="false" outlineLevel="0" collapsed="false">
      <c r="BS15669" s="96" t="n">
        <f aca="false">BR15669-2.5</f>
        <v>-2.5</v>
      </c>
    </row>
    <row r="15670" customFormat="false" ht="12" hidden="false" customHeight="false" outlineLevel="0" collapsed="false">
      <c r="BS15670" s="96" t="n">
        <f aca="false">BR15670-2.5</f>
        <v>-2.5</v>
      </c>
    </row>
    <row r="15671" customFormat="false" ht="12" hidden="false" customHeight="false" outlineLevel="0" collapsed="false">
      <c r="BS15671" s="96" t="n">
        <f aca="false">BR15671-2.5</f>
        <v>-2.5</v>
      </c>
    </row>
    <row r="15672" customFormat="false" ht="12" hidden="false" customHeight="false" outlineLevel="0" collapsed="false">
      <c r="BS15672" s="96" t="n">
        <f aca="false">BR15672-2.5</f>
        <v>-2.5</v>
      </c>
    </row>
    <row r="15673" customFormat="false" ht="12" hidden="false" customHeight="false" outlineLevel="0" collapsed="false">
      <c r="BS15673" s="96" t="n">
        <f aca="false">BR15673-2.5</f>
        <v>-2.5</v>
      </c>
    </row>
    <row r="15674" customFormat="false" ht="12" hidden="false" customHeight="false" outlineLevel="0" collapsed="false">
      <c r="BS15674" s="96" t="n">
        <f aca="false">BR15674-2.5</f>
        <v>-2.5</v>
      </c>
    </row>
    <row r="15675" customFormat="false" ht="12" hidden="false" customHeight="false" outlineLevel="0" collapsed="false">
      <c r="BS15675" s="96" t="n">
        <f aca="false">BR15675-2.5</f>
        <v>-2.5</v>
      </c>
    </row>
    <row r="15676" customFormat="false" ht="12" hidden="false" customHeight="false" outlineLevel="0" collapsed="false">
      <c r="BS15676" s="96" t="n">
        <f aca="false">BR15676-2.5</f>
        <v>-2.5</v>
      </c>
    </row>
    <row r="15677" customFormat="false" ht="12" hidden="false" customHeight="false" outlineLevel="0" collapsed="false">
      <c r="BS15677" s="96" t="n">
        <f aca="false">BR15677-2.5</f>
        <v>-2.5</v>
      </c>
    </row>
    <row r="15678" customFormat="false" ht="12" hidden="false" customHeight="false" outlineLevel="0" collapsed="false">
      <c r="BS15678" s="96" t="n">
        <f aca="false">BR15678-2.5</f>
        <v>-2.5</v>
      </c>
    </row>
    <row r="15679" customFormat="false" ht="12" hidden="false" customHeight="false" outlineLevel="0" collapsed="false">
      <c r="BS15679" s="96" t="n">
        <f aca="false">BR15679-2.5</f>
        <v>-2.5</v>
      </c>
    </row>
    <row r="15680" customFormat="false" ht="12" hidden="false" customHeight="false" outlineLevel="0" collapsed="false">
      <c r="BS15680" s="96" t="n">
        <f aca="false">BR15680-2.5</f>
        <v>-2.5</v>
      </c>
    </row>
    <row r="15681" customFormat="false" ht="12" hidden="false" customHeight="false" outlineLevel="0" collapsed="false">
      <c r="BS15681" s="96" t="n">
        <f aca="false">BR15681-2.5</f>
        <v>-2.5</v>
      </c>
    </row>
    <row r="15682" customFormat="false" ht="12" hidden="false" customHeight="false" outlineLevel="0" collapsed="false">
      <c r="BS15682" s="96" t="n">
        <f aca="false">BR15682-2.5</f>
        <v>-2.5</v>
      </c>
    </row>
    <row r="15683" customFormat="false" ht="12" hidden="false" customHeight="false" outlineLevel="0" collapsed="false">
      <c r="BS15683" s="96" t="n">
        <f aca="false">BR15683-2.5</f>
        <v>-2.5</v>
      </c>
    </row>
    <row r="15684" customFormat="false" ht="12" hidden="false" customHeight="false" outlineLevel="0" collapsed="false">
      <c r="BS15684" s="96" t="n">
        <f aca="false">BR15684-2.5</f>
        <v>-2.5</v>
      </c>
    </row>
    <row r="15685" customFormat="false" ht="12" hidden="false" customHeight="false" outlineLevel="0" collapsed="false">
      <c r="BS15685" s="96" t="n">
        <f aca="false">BR15685-2.5</f>
        <v>-2.5</v>
      </c>
    </row>
    <row r="15686" customFormat="false" ht="12" hidden="false" customHeight="false" outlineLevel="0" collapsed="false">
      <c r="BS15686" s="96" t="n">
        <f aca="false">BR15686-2.5</f>
        <v>-2.5</v>
      </c>
    </row>
    <row r="15687" customFormat="false" ht="12" hidden="false" customHeight="false" outlineLevel="0" collapsed="false">
      <c r="BS15687" s="96" t="n">
        <f aca="false">BR15687-2.5</f>
        <v>-2.5</v>
      </c>
    </row>
    <row r="15688" customFormat="false" ht="12" hidden="false" customHeight="false" outlineLevel="0" collapsed="false">
      <c r="BS15688" s="96" t="n">
        <f aca="false">BR15688-2.5</f>
        <v>-2.5</v>
      </c>
    </row>
    <row r="15689" customFormat="false" ht="12" hidden="false" customHeight="false" outlineLevel="0" collapsed="false">
      <c r="BS15689" s="96" t="n">
        <f aca="false">BR15689-2.5</f>
        <v>-2.5</v>
      </c>
    </row>
    <row r="15690" customFormat="false" ht="12" hidden="false" customHeight="false" outlineLevel="0" collapsed="false">
      <c r="BS15690" s="96" t="n">
        <f aca="false">BR15690-2.5</f>
        <v>-2.5</v>
      </c>
    </row>
    <row r="15691" customFormat="false" ht="12" hidden="false" customHeight="false" outlineLevel="0" collapsed="false">
      <c r="BS15691" s="96" t="n">
        <f aca="false">BR15691-2.5</f>
        <v>-2.5</v>
      </c>
    </row>
    <row r="15692" customFormat="false" ht="12" hidden="false" customHeight="false" outlineLevel="0" collapsed="false">
      <c r="BS15692" s="96" t="n">
        <f aca="false">BR15692-2.5</f>
        <v>-2.5</v>
      </c>
    </row>
    <row r="15693" customFormat="false" ht="12" hidden="false" customHeight="false" outlineLevel="0" collapsed="false">
      <c r="BS15693" s="96" t="n">
        <f aca="false">BR15693-2.5</f>
        <v>-2.5</v>
      </c>
    </row>
    <row r="15694" customFormat="false" ht="12" hidden="false" customHeight="false" outlineLevel="0" collapsed="false">
      <c r="BS15694" s="96" t="n">
        <f aca="false">BR15694-2.5</f>
        <v>-2.5</v>
      </c>
    </row>
    <row r="15695" customFormat="false" ht="12" hidden="false" customHeight="false" outlineLevel="0" collapsed="false">
      <c r="BS15695" s="96" t="n">
        <f aca="false">BR15695-2.5</f>
        <v>-2.5</v>
      </c>
    </row>
    <row r="15696" customFormat="false" ht="12" hidden="false" customHeight="false" outlineLevel="0" collapsed="false">
      <c r="BS15696" s="96" t="n">
        <f aca="false">BR15696-2.5</f>
        <v>-2.5</v>
      </c>
    </row>
    <row r="15697" customFormat="false" ht="12" hidden="false" customHeight="false" outlineLevel="0" collapsed="false">
      <c r="BS15697" s="96" t="n">
        <f aca="false">BR15697-2.5</f>
        <v>-2.5</v>
      </c>
    </row>
    <row r="15698" customFormat="false" ht="12" hidden="false" customHeight="false" outlineLevel="0" collapsed="false">
      <c r="BS15698" s="96" t="n">
        <f aca="false">BR15698-2.5</f>
        <v>-2.5</v>
      </c>
    </row>
    <row r="15699" customFormat="false" ht="12" hidden="false" customHeight="false" outlineLevel="0" collapsed="false">
      <c r="BS15699" s="96" t="n">
        <f aca="false">BR15699-2.5</f>
        <v>-2.5</v>
      </c>
    </row>
    <row r="15700" customFormat="false" ht="12" hidden="false" customHeight="false" outlineLevel="0" collapsed="false">
      <c r="BS15700" s="96" t="n">
        <f aca="false">BR15700-2.5</f>
        <v>-2.5</v>
      </c>
    </row>
    <row r="15701" customFormat="false" ht="12" hidden="false" customHeight="false" outlineLevel="0" collapsed="false">
      <c r="BS15701" s="96" t="n">
        <f aca="false">BR15701-2.5</f>
        <v>-2.5</v>
      </c>
    </row>
    <row r="15702" customFormat="false" ht="12" hidden="false" customHeight="false" outlineLevel="0" collapsed="false">
      <c r="BS15702" s="96" t="n">
        <f aca="false">BR15702-2.5</f>
        <v>-2.5</v>
      </c>
    </row>
    <row r="15703" customFormat="false" ht="12" hidden="false" customHeight="false" outlineLevel="0" collapsed="false">
      <c r="BS15703" s="96" t="n">
        <f aca="false">BR15703-2.5</f>
        <v>-2.5</v>
      </c>
    </row>
    <row r="15704" customFormat="false" ht="12" hidden="false" customHeight="false" outlineLevel="0" collapsed="false">
      <c r="BS15704" s="96" t="n">
        <f aca="false">BR15704-2.5</f>
        <v>-2.5</v>
      </c>
    </row>
    <row r="15705" customFormat="false" ht="12" hidden="false" customHeight="false" outlineLevel="0" collapsed="false">
      <c r="BS15705" s="96" t="n">
        <f aca="false">BR15705-2.5</f>
        <v>-2.5</v>
      </c>
    </row>
    <row r="15706" customFormat="false" ht="12" hidden="false" customHeight="false" outlineLevel="0" collapsed="false">
      <c r="BS15706" s="96" t="n">
        <f aca="false">BR15706-2.5</f>
        <v>-2.5</v>
      </c>
    </row>
    <row r="15707" customFormat="false" ht="12" hidden="false" customHeight="false" outlineLevel="0" collapsed="false">
      <c r="BS15707" s="96" t="n">
        <f aca="false">BR15707-2.5</f>
        <v>-2.5</v>
      </c>
    </row>
    <row r="15708" customFormat="false" ht="12" hidden="false" customHeight="false" outlineLevel="0" collapsed="false">
      <c r="BS15708" s="96" t="n">
        <f aca="false">BR15708-2.5</f>
        <v>-2.5</v>
      </c>
    </row>
    <row r="15709" customFormat="false" ht="12" hidden="false" customHeight="false" outlineLevel="0" collapsed="false">
      <c r="BS15709" s="96" t="n">
        <f aca="false">BR15709-2.5</f>
        <v>-2.5</v>
      </c>
    </row>
    <row r="15710" customFormat="false" ht="12" hidden="false" customHeight="false" outlineLevel="0" collapsed="false">
      <c r="BS15710" s="96" t="n">
        <f aca="false">BR15710-2.5</f>
        <v>-2.5</v>
      </c>
    </row>
    <row r="15711" customFormat="false" ht="12" hidden="false" customHeight="false" outlineLevel="0" collapsed="false">
      <c r="BS15711" s="96" t="n">
        <f aca="false">BR15711-2.5</f>
        <v>-2.5</v>
      </c>
    </row>
    <row r="15712" customFormat="false" ht="12" hidden="false" customHeight="false" outlineLevel="0" collapsed="false">
      <c r="BS15712" s="96" t="n">
        <f aca="false">BR15712-2.5</f>
        <v>-2.5</v>
      </c>
    </row>
    <row r="15713" customFormat="false" ht="12" hidden="false" customHeight="false" outlineLevel="0" collapsed="false">
      <c r="BS15713" s="96" t="n">
        <f aca="false">BR15713-2.5</f>
        <v>-2.5</v>
      </c>
    </row>
    <row r="15714" customFormat="false" ht="12" hidden="false" customHeight="false" outlineLevel="0" collapsed="false">
      <c r="BS15714" s="96" t="n">
        <f aca="false">BR15714-2.5</f>
        <v>-2.5</v>
      </c>
    </row>
    <row r="15715" customFormat="false" ht="12" hidden="false" customHeight="false" outlineLevel="0" collapsed="false">
      <c r="BS15715" s="96" t="n">
        <f aca="false">BR15715-2.5</f>
        <v>-2.5</v>
      </c>
    </row>
    <row r="15716" customFormat="false" ht="12" hidden="false" customHeight="false" outlineLevel="0" collapsed="false">
      <c r="BS15716" s="96" t="n">
        <f aca="false">BR15716-2.5</f>
        <v>-2.5</v>
      </c>
    </row>
    <row r="15717" customFormat="false" ht="12" hidden="false" customHeight="false" outlineLevel="0" collapsed="false">
      <c r="BS15717" s="96" t="n">
        <f aca="false">BR15717-2.5</f>
        <v>-2.5</v>
      </c>
    </row>
    <row r="15718" customFormat="false" ht="12" hidden="false" customHeight="false" outlineLevel="0" collapsed="false">
      <c r="BS15718" s="96" t="n">
        <f aca="false">BR15718-2.5</f>
        <v>-2.5</v>
      </c>
    </row>
    <row r="15719" customFormat="false" ht="12" hidden="false" customHeight="false" outlineLevel="0" collapsed="false">
      <c r="BS15719" s="96" t="n">
        <f aca="false">BR15719-2.5</f>
        <v>-2.5</v>
      </c>
    </row>
    <row r="15720" customFormat="false" ht="12" hidden="false" customHeight="false" outlineLevel="0" collapsed="false">
      <c r="BS15720" s="96" t="n">
        <f aca="false">BR15720-2.5</f>
        <v>-2.5</v>
      </c>
    </row>
    <row r="15721" customFormat="false" ht="12" hidden="false" customHeight="false" outlineLevel="0" collapsed="false">
      <c r="BS15721" s="96" t="n">
        <f aca="false">BR15721-2.5</f>
        <v>-2.5</v>
      </c>
    </row>
    <row r="15722" customFormat="false" ht="12" hidden="false" customHeight="false" outlineLevel="0" collapsed="false">
      <c r="BS15722" s="96" t="n">
        <f aca="false">BR15722-2.5</f>
        <v>-2.5</v>
      </c>
    </row>
    <row r="15723" customFormat="false" ht="12" hidden="false" customHeight="false" outlineLevel="0" collapsed="false">
      <c r="BS15723" s="96" t="n">
        <f aca="false">BR15723-2.5</f>
        <v>-2.5</v>
      </c>
    </row>
    <row r="15724" customFormat="false" ht="12" hidden="false" customHeight="false" outlineLevel="0" collapsed="false">
      <c r="BS15724" s="96" t="n">
        <f aca="false">BR15724-2.5</f>
        <v>-2.5</v>
      </c>
    </row>
    <row r="15725" customFormat="false" ht="12" hidden="false" customHeight="false" outlineLevel="0" collapsed="false">
      <c r="BS15725" s="96" t="n">
        <f aca="false">BR15725-2.5</f>
        <v>-2.5</v>
      </c>
    </row>
    <row r="15726" customFormat="false" ht="12" hidden="false" customHeight="false" outlineLevel="0" collapsed="false">
      <c r="BS15726" s="96" t="n">
        <f aca="false">BR15726-2.5</f>
        <v>-2.5</v>
      </c>
    </row>
    <row r="15727" customFormat="false" ht="12" hidden="false" customHeight="false" outlineLevel="0" collapsed="false">
      <c r="BS15727" s="96" t="n">
        <f aca="false">BR15727-2.5</f>
        <v>-2.5</v>
      </c>
    </row>
    <row r="15728" customFormat="false" ht="12" hidden="false" customHeight="false" outlineLevel="0" collapsed="false">
      <c r="BS15728" s="96" t="n">
        <f aca="false">BR15728-2.5</f>
        <v>-2.5</v>
      </c>
    </row>
    <row r="15729" customFormat="false" ht="12" hidden="false" customHeight="false" outlineLevel="0" collapsed="false">
      <c r="BS15729" s="96" t="n">
        <f aca="false">BR15729-2.5</f>
        <v>-2.5</v>
      </c>
    </row>
    <row r="15730" customFormat="false" ht="12" hidden="false" customHeight="false" outlineLevel="0" collapsed="false">
      <c r="BS15730" s="96" t="n">
        <f aca="false">BR15730-2.5</f>
        <v>-2.5</v>
      </c>
    </row>
    <row r="15731" customFormat="false" ht="12" hidden="false" customHeight="false" outlineLevel="0" collapsed="false">
      <c r="BS15731" s="96" t="n">
        <f aca="false">BR15731-2.5</f>
        <v>-2.5</v>
      </c>
    </row>
    <row r="15732" customFormat="false" ht="12" hidden="false" customHeight="false" outlineLevel="0" collapsed="false">
      <c r="BS15732" s="96" t="n">
        <f aca="false">BR15732-2.5</f>
        <v>-2.5</v>
      </c>
    </row>
    <row r="15733" customFormat="false" ht="12" hidden="false" customHeight="false" outlineLevel="0" collapsed="false">
      <c r="BS15733" s="96" t="n">
        <f aca="false">BR15733-2.5</f>
        <v>-2.5</v>
      </c>
    </row>
    <row r="15734" customFormat="false" ht="12" hidden="false" customHeight="false" outlineLevel="0" collapsed="false">
      <c r="BS15734" s="96" t="n">
        <f aca="false">BR15734-2.5</f>
        <v>-2.5</v>
      </c>
    </row>
    <row r="15735" customFormat="false" ht="12" hidden="false" customHeight="false" outlineLevel="0" collapsed="false">
      <c r="BS15735" s="96" t="n">
        <f aca="false">BR15735-2.5</f>
        <v>-2.5</v>
      </c>
    </row>
    <row r="15736" customFormat="false" ht="12" hidden="false" customHeight="false" outlineLevel="0" collapsed="false">
      <c r="BS15736" s="96" t="n">
        <f aca="false">BR15736-2.5</f>
        <v>-2.5</v>
      </c>
    </row>
    <row r="15737" customFormat="false" ht="12" hidden="false" customHeight="false" outlineLevel="0" collapsed="false">
      <c r="BS15737" s="96" t="n">
        <f aca="false">BR15737-2.5</f>
        <v>-2.5</v>
      </c>
    </row>
    <row r="15738" customFormat="false" ht="12" hidden="false" customHeight="false" outlineLevel="0" collapsed="false">
      <c r="BS15738" s="96" t="n">
        <f aca="false">BR15738-2.5</f>
        <v>-2.5</v>
      </c>
    </row>
    <row r="15739" customFormat="false" ht="12" hidden="false" customHeight="false" outlineLevel="0" collapsed="false">
      <c r="BS15739" s="96" t="n">
        <f aca="false">BR15739-2.5</f>
        <v>-2.5</v>
      </c>
    </row>
    <row r="15740" customFormat="false" ht="12" hidden="false" customHeight="false" outlineLevel="0" collapsed="false">
      <c r="BS15740" s="96" t="n">
        <f aca="false">BR15740-2.5</f>
        <v>-2.5</v>
      </c>
    </row>
    <row r="15741" customFormat="false" ht="12" hidden="false" customHeight="false" outlineLevel="0" collapsed="false">
      <c r="BS15741" s="96" t="n">
        <f aca="false">BR15741-2.5</f>
        <v>-2.5</v>
      </c>
    </row>
    <row r="15742" customFormat="false" ht="12" hidden="false" customHeight="false" outlineLevel="0" collapsed="false">
      <c r="BS15742" s="96" t="n">
        <f aca="false">BR15742-2.5</f>
        <v>-2.5</v>
      </c>
    </row>
    <row r="15743" customFormat="false" ht="12" hidden="false" customHeight="false" outlineLevel="0" collapsed="false">
      <c r="BS15743" s="96" t="n">
        <f aca="false">BR15743-2.5</f>
        <v>-2.5</v>
      </c>
    </row>
    <row r="15744" customFormat="false" ht="12" hidden="false" customHeight="false" outlineLevel="0" collapsed="false">
      <c r="BS15744" s="96" t="n">
        <f aca="false">BR15744-2.5</f>
        <v>-2.5</v>
      </c>
    </row>
    <row r="15745" customFormat="false" ht="12" hidden="false" customHeight="false" outlineLevel="0" collapsed="false">
      <c r="BS15745" s="96" t="n">
        <f aca="false">BR15745-2.5</f>
        <v>-2.5</v>
      </c>
    </row>
    <row r="15746" customFormat="false" ht="12" hidden="false" customHeight="false" outlineLevel="0" collapsed="false">
      <c r="BS15746" s="96" t="n">
        <f aca="false">BR15746-2.5</f>
        <v>-2.5</v>
      </c>
    </row>
    <row r="15747" customFormat="false" ht="12" hidden="false" customHeight="false" outlineLevel="0" collapsed="false">
      <c r="BS15747" s="96" t="n">
        <f aca="false">BR15747-2.5</f>
        <v>-2.5</v>
      </c>
    </row>
    <row r="15748" customFormat="false" ht="12" hidden="false" customHeight="false" outlineLevel="0" collapsed="false">
      <c r="BS15748" s="96" t="n">
        <f aca="false">BR15748-2.5</f>
        <v>-2.5</v>
      </c>
    </row>
    <row r="15749" customFormat="false" ht="12" hidden="false" customHeight="false" outlineLevel="0" collapsed="false">
      <c r="BS15749" s="96" t="n">
        <f aca="false">BR15749-2.5</f>
        <v>-2.5</v>
      </c>
    </row>
    <row r="15750" customFormat="false" ht="12" hidden="false" customHeight="false" outlineLevel="0" collapsed="false">
      <c r="BS15750" s="96" t="n">
        <f aca="false">BR15750-2.5</f>
        <v>-2.5</v>
      </c>
    </row>
    <row r="15751" customFormat="false" ht="12" hidden="false" customHeight="false" outlineLevel="0" collapsed="false">
      <c r="BS15751" s="96" t="n">
        <f aca="false">BR15751-2.5</f>
        <v>-2.5</v>
      </c>
    </row>
    <row r="15752" customFormat="false" ht="12" hidden="false" customHeight="false" outlineLevel="0" collapsed="false">
      <c r="BS15752" s="96" t="n">
        <f aca="false">BR15752-2.5</f>
        <v>-2.5</v>
      </c>
    </row>
    <row r="15753" customFormat="false" ht="12" hidden="false" customHeight="false" outlineLevel="0" collapsed="false">
      <c r="BS15753" s="96" t="n">
        <f aca="false">BR15753-2.5</f>
        <v>-2.5</v>
      </c>
    </row>
    <row r="15754" customFormat="false" ht="12" hidden="false" customHeight="false" outlineLevel="0" collapsed="false">
      <c r="BS15754" s="96" t="n">
        <f aca="false">BR15754-2.5</f>
        <v>-2.5</v>
      </c>
    </row>
    <row r="15755" customFormat="false" ht="12" hidden="false" customHeight="false" outlineLevel="0" collapsed="false">
      <c r="BS15755" s="96" t="n">
        <f aca="false">BR15755-2.5</f>
        <v>-2.5</v>
      </c>
    </row>
    <row r="15756" customFormat="false" ht="12" hidden="false" customHeight="false" outlineLevel="0" collapsed="false">
      <c r="BS15756" s="96" t="n">
        <f aca="false">BR15756-2.5</f>
        <v>-2.5</v>
      </c>
    </row>
    <row r="15757" customFormat="false" ht="12" hidden="false" customHeight="false" outlineLevel="0" collapsed="false">
      <c r="BS15757" s="96" t="n">
        <f aca="false">BR15757-2.5</f>
        <v>-2.5</v>
      </c>
    </row>
    <row r="15758" customFormat="false" ht="12" hidden="false" customHeight="false" outlineLevel="0" collapsed="false">
      <c r="BS15758" s="96" t="n">
        <f aca="false">BR15758-2.5</f>
        <v>-2.5</v>
      </c>
    </row>
    <row r="15759" customFormat="false" ht="12" hidden="false" customHeight="false" outlineLevel="0" collapsed="false">
      <c r="BS15759" s="96" t="n">
        <f aca="false">BR15759-2.5</f>
        <v>-2.5</v>
      </c>
    </row>
    <row r="15760" customFormat="false" ht="12" hidden="false" customHeight="false" outlineLevel="0" collapsed="false">
      <c r="BS15760" s="96" t="n">
        <f aca="false">BR15760-2.5</f>
        <v>-2.5</v>
      </c>
    </row>
    <row r="15761" customFormat="false" ht="12" hidden="false" customHeight="false" outlineLevel="0" collapsed="false">
      <c r="BS15761" s="96" t="n">
        <f aca="false">BR15761-2.5</f>
        <v>-2.5</v>
      </c>
    </row>
    <row r="15762" customFormat="false" ht="12" hidden="false" customHeight="false" outlineLevel="0" collapsed="false">
      <c r="BS15762" s="96" t="n">
        <f aca="false">BR15762-2.5</f>
        <v>-2.5</v>
      </c>
    </row>
    <row r="15763" customFormat="false" ht="12" hidden="false" customHeight="false" outlineLevel="0" collapsed="false">
      <c r="BS15763" s="96" t="n">
        <f aca="false">BR15763-2.5</f>
        <v>-2.5</v>
      </c>
    </row>
    <row r="15764" customFormat="false" ht="12" hidden="false" customHeight="false" outlineLevel="0" collapsed="false">
      <c r="BS15764" s="96" t="n">
        <f aca="false">BR15764-2.5</f>
        <v>-2.5</v>
      </c>
    </row>
    <row r="15765" customFormat="false" ht="12" hidden="false" customHeight="false" outlineLevel="0" collapsed="false">
      <c r="BS15765" s="96" t="n">
        <f aca="false">BR15765-2.5</f>
        <v>-2.5</v>
      </c>
    </row>
    <row r="15766" customFormat="false" ht="12" hidden="false" customHeight="false" outlineLevel="0" collapsed="false">
      <c r="BS15766" s="96" t="n">
        <f aca="false">BR15766-2.5</f>
        <v>-2.5</v>
      </c>
    </row>
    <row r="15767" customFormat="false" ht="12" hidden="false" customHeight="false" outlineLevel="0" collapsed="false">
      <c r="BS15767" s="96" t="n">
        <f aca="false">BR15767-2.5</f>
        <v>-2.5</v>
      </c>
    </row>
    <row r="15768" customFormat="false" ht="12" hidden="false" customHeight="false" outlineLevel="0" collapsed="false">
      <c r="BS15768" s="96" t="n">
        <f aca="false">BR15768-2.5</f>
        <v>-2.5</v>
      </c>
    </row>
    <row r="15769" customFormat="false" ht="12" hidden="false" customHeight="false" outlineLevel="0" collapsed="false">
      <c r="BS15769" s="96" t="n">
        <f aca="false">BR15769-2.5</f>
        <v>-2.5</v>
      </c>
    </row>
    <row r="15770" customFormat="false" ht="12" hidden="false" customHeight="false" outlineLevel="0" collapsed="false">
      <c r="BS15770" s="96" t="n">
        <f aca="false">BR15770-2.5</f>
        <v>-2.5</v>
      </c>
    </row>
    <row r="15771" customFormat="false" ht="12" hidden="false" customHeight="false" outlineLevel="0" collapsed="false">
      <c r="BS15771" s="96" t="n">
        <f aca="false">BR15771-2.5</f>
        <v>-2.5</v>
      </c>
    </row>
    <row r="15772" customFormat="false" ht="12" hidden="false" customHeight="false" outlineLevel="0" collapsed="false">
      <c r="BS15772" s="96" t="n">
        <f aca="false">BR15772-2.5</f>
        <v>-2.5</v>
      </c>
    </row>
    <row r="15773" customFormat="false" ht="12" hidden="false" customHeight="false" outlineLevel="0" collapsed="false">
      <c r="BS15773" s="96" t="n">
        <f aca="false">BR15773-2.5</f>
        <v>-2.5</v>
      </c>
    </row>
    <row r="15774" customFormat="false" ht="12" hidden="false" customHeight="false" outlineLevel="0" collapsed="false">
      <c r="BS15774" s="96" t="n">
        <f aca="false">BR15774-2.5</f>
        <v>-2.5</v>
      </c>
    </row>
    <row r="15775" customFormat="false" ht="12" hidden="false" customHeight="false" outlineLevel="0" collapsed="false">
      <c r="BS15775" s="96" t="n">
        <f aca="false">BR15775-2.5</f>
        <v>-2.5</v>
      </c>
    </row>
    <row r="15776" customFormat="false" ht="12" hidden="false" customHeight="false" outlineLevel="0" collapsed="false">
      <c r="BS15776" s="96" t="n">
        <f aca="false">BR15776-2.5</f>
        <v>-2.5</v>
      </c>
    </row>
    <row r="15777" customFormat="false" ht="12" hidden="false" customHeight="false" outlineLevel="0" collapsed="false">
      <c r="BS15777" s="96" t="n">
        <f aca="false">BR15777-2.5</f>
        <v>-2.5</v>
      </c>
    </row>
    <row r="15778" customFormat="false" ht="12" hidden="false" customHeight="false" outlineLevel="0" collapsed="false">
      <c r="BS15778" s="96" t="n">
        <f aca="false">BR15778-2.5</f>
        <v>-2.5</v>
      </c>
    </row>
    <row r="15779" customFormat="false" ht="12" hidden="false" customHeight="false" outlineLevel="0" collapsed="false">
      <c r="BS15779" s="96" t="n">
        <f aca="false">BR15779-2.5</f>
        <v>-2.5</v>
      </c>
    </row>
    <row r="15780" customFormat="false" ht="12" hidden="false" customHeight="false" outlineLevel="0" collapsed="false">
      <c r="BS15780" s="96" t="n">
        <f aca="false">BR15780-2.5</f>
        <v>-2.5</v>
      </c>
    </row>
    <row r="15781" customFormat="false" ht="12" hidden="false" customHeight="false" outlineLevel="0" collapsed="false">
      <c r="BS15781" s="96" t="n">
        <f aca="false">BR15781-2.5</f>
        <v>-2.5</v>
      </c>
    </row>
    <row r="15782" customFormat="false" ht="12" hidden="false" customHeight="false" outlineLevel="0" collapsed="false">
      <c r="BS15782" s="96" t="n">
        <f aca="false">BR15782-2.5</f>
        <v>-2.5</v>
      </c>
    </row>
    <row r="15783" customFormat="false" ht="12" hidden="false" customHeight="false" outlineLevel="0" collapsed="false">
      <c r="BS15783" s="96" t="n">
        <f aca="false">BR15783-2.5</f>
        <v>-2.5</v>
      </c>
    </row>
    <row r="15784" customFormat="false" ht="12" hidden="false" customHeight="false" outlineLevel="0" collapsed="false">
      <c r="BS15784" s="96" t="n">
        <f aca="false">BR15784-2.5</f>
        <v>-2.5</v>
      </c>
    </row>
    <row r="15785" customFormat="false" ht="12" hidden="false" customHeight="false" outlineLevel="0" collapsed="false">
      <c r="BS15785" s="96" t="n">
        <f aca="false">BR15785-2.5</f>
        <v>-2.5</v>
      </c>
    </row>
    <row r="15786" customFormat="false" ht="12" hidden="false" customHeight="false" outlineLevel="0" collapsed="false">
      <c r="BS15786" s="96" t="n">
        <f aca="false">BR15786-2.5</f>
        <v>-2.5</v>
      </c>
    </row>
    <row r="15787" customFormat="false" ht="12" hidden="false" customHeight="false" outlineLevel="0" collapsed="false">
      <c r="BS15787" s="96" t="n">
        <f aca="false">BR15787-2.5</f>
        <v>-2.5</v>
      </c>
    </row>
    <row r="15788" customFormat="false" ht="12" hidden="false" customHeight="false" outlineLevel="0" collapsed="false">
      <c r="BS15788" s="96" t="n">
        <f aca="false">BR15788-2.5</f>
        <v>-2.5</v>
      </c>
    </row>
    <row r="15789" customFormat="false" ht="12" hidden="false" customHeight="false" outlineLevel="0" collapsed="false">
      <c r="BS15789" s="96" t="n">
        <f aca="false">BR15789-2.5</f>
        <v>-2.5</v>
      </c>
    </row>
    <row r="15790" customFormat="false" ht="12" hidden="false" customHeight="false" outlineLevel="0" collapsed="false">
      <c r="BS15790" s="96" t="n">
        <f aca="false">BR15790-2.5</f>
        <v>-2.5</v>
      </c>
    </row>
    <row r="15791" customFormat="false" ht="12" hidden="false" customHeight="false" outlineLevel="0" collapsed="false">
      <c r="BS15791" s="96" t="n">
        <f aca="false">BR15791-2.5</f>
        <v>-2.5</v>
      </c>
    </row>
    <row r="15792" customFormat="false" ht="12" hidden="false" customHeight="false" outlineLevel="0" collapsed="false">
      <c r="BS15792" s="96" t="n">
        <f aca="false">BR15792-2.5</f>
        <v>-2.5</v>
      </c>
    </row>
    <row r="15793" customFormat="false" ht="12" hidden="false" customHeight="false" outlineLevel="0" collapsed="false">
      <c r="BS15793" s="96" t="n">
        <f aca="false">BR15793-2.5</f>
        <v>-2.5</v>
      </c>
    </row>
    <row r="15794" customFormat="false" ht="12" hidden="false" customHeight="false" outlineLevel="0" collapsed="false">
      <c r="BS15794" s="96" t="n">
        <f aca="false">BR15794-2.5</f>
        <v>-2.5</v>
      </c>
    </row>
    <row r="15795" customFormat="false" ht="12" hidden="false" customHeight="false" outlineLevel="0" collapsed="false">
      <c r="BS15795" s="96" t="n">
        <f aca="false">BR15795-2.5</f>
        <v>-2.5</v>
      </c>
    </row>
    <row r="15796" customFormat="false" ht="12" hidden="false" customHeight="false" outlineLevel="0" collapsed="false">
      <c r="BS15796" s="96" t="n">
        <f aca="false">BR15796-2.5</f>
        <v>-2.5</v>
      </c>
    </row>
    <row r="15797" customFormat="false" ht="12" hidden="false" customHeight="false" outlineLevel="0" collapsed="false">
      <c r="BS15797" s="96" t="n">
        <f aca="false">BR15797-2.5</f>
        <v>-2.5</v>
      </c>
    </row>
    <row r="15798" customFormat="false" ht="12" hidden="false" customHeight="false" outlineLevel="0" collapsed="false">
      <c r="BS15798" s="96" t="n">
        <f aca="false">BR15798-2.5</f>
        <v>-2.5</v>
      </c>
    </row>
    <row r="15799" customFormat="false" ht="12" hidden="false" customHeight="false" outlineLevel="0" collapsed="false">
      <c r="BS15799" s="96" t="n">
        <f aca="false">BR15799-2.5</f>
        <v>-2.5</v>
      </c>
    </row>
    <row r="15800" customFormat="false" ht="12" hidden="false" customHeight="false" outlineLevel="0" collapsed="false">
      <c r="BS15800" s="96" t="n">
        <f aca="false">BR15800-2.5</f>
        <v>-2.5</v>
      </c>
    </row>
    <row r="15801" customFormat="false" ht="12" hidden="false" customHeight="false" outlineLevel="0" collapsed="false">
      <c r="BS15801" s="96" t="n">
        <f aca="false">BR15801-2.5</f>
        <v>-2.5</v>
      </c>
    </row>
    <row r="15802" customFormat="false" ht="12" hidden="false" customHeight="false" outlineLevel="0" collapsed="false">
      <c r="BS15802" s="96" t="n">
        <f aca="false">BR15802-2.5</f>
        <v>-2.5</v>
      </c>
    </row>
    <row r="15803" customFormat="false" ht="12" hidden="false" customHeight="false" outlineLevel="0" collapsed="false">
      <c r="BS15803" s="96" t="n">
        <f aca="false">BR15803-2.5</f>
        <v>-2.5</v>
      </c>
    </row>
    <row r="15804" customFormat="false" ht="12" hidden="false" customHeight="false" outlineLevel="0" collapsed="false">
      <c r="BS15804" s="96" t="n">
        <f aca="false">BR15804-2.5</f>
        <v>-2.5</v>
      </c>
    </row>
    <row r="15805" customFormat="false" ht="12" hidden="false" customHeight="false" outlineLevel="0" collapsed="false">
      <c r="BS15805" s="96" t="n">
        <f aca="false">BR15805-2.5</f>
        <v>-2.5</v>
      </c>
    </row>
    <row r="15806" customFormat="false" ht="12" hidden="false" customHeight="false" outlineLevel="0" collapsed="false">
      <c r="BS15806" s="96" t="n">
        <f aca="false">BR15806-2.5</f>
        <v>-2.5</v>
      </c>
    </row>
    <row r="15807" customFormat="false" ht="12" hidden="false" customHeight="false" outlineLevel="0" collapsed="false">
      <c r="BS15807" s="96" t="n">
        <f aca="false">BR15807-2.5</f>
        <v>-2.5</v>
      </c>
    </row>
    <row r="15808" customFormat="false" ht="12" hidden="false" customHeight="false" outlineLevel="0" collapsed="false">
      <c r="BS15808" s="96" t="n">
        <f aca="false">BR15808-2.5</f>
        <v>-2.5</v>
      </c>
    </row>
    <row r="15809" customFormat="false" ht="12" hidden="false" customHeight="false" outlineLevel="0" collapsed="false">
      <c r="BS15809" s="96" t="n">
        <f aca="false">BR15809-2.5</f>
        <v>-2.5</v>
      </c>
    </row>
    <row r="15810" customFormat="false" ht="12" hidden="false" customHeight="false" outlineLevel="0" collapsed="false">
      <c r="BS15810" s="96" t="n">
        <f aca="false">BR15810-2.5</f>
        <v>-2.5</v>
      </c>
    </row>
    <row r="15811" customFormat="false" ht="12" hidden="false" customHeight="false" outlineLevel="0" collapsed="false">
      <c r="BS15811" s="96" t="n">
        <f aca="false">BR15811-2.5</f>
        <v>-2.5</v>
      </c>
    </row>
    <row r="15812" customFormat="false" ht="12" hidden="false" customHeight="false" outlineLevel="0" collapsed="false">
      <c r="BS15812" s="96" t="n">
        <f aca="false">BR15812-2.5</f>
        <v>-2.5</v>
      </c>
    </row>
    <row r="15813" customFormat="false" ht="12" hidden="false" customHeight="false" outlineLevel="0" collapsed="false">
      <c r="BS15813" s="96" t="n">
        <f aca="false">BR15813-2.5</f>
        <v>-2.5</v>
      </c>
    </row>
    <row r="15814" customFormat="false" ht="12" hidden="false" customHeight="false" outlineLevel="0" collapsed="false">
      <c r="BS15814" s="96" t="n">
        <f aca="false">BR15814-2.5</f>
        <v>-2.5</v>
      </c>
    </row>
    <row r="15815" customFormat="false" ht="12" hidden="false" customHeight="false" outlineLevel="0" collapsed="false">
      <c r="BS15815" s="96" t="n">
        <f aca="false">BR15815-2.5</f>
        <v>-2.5</v>
      </c>
    </row>
    <row r="15816" customFormat="false" ht="12" hidden="false" customHeight="false" outlineLevel="0" collapsed="false">
      <c r="BS15816" s="96" t="n">
        <f aca="false">BR15816-2.5</f>
        <v>-2.5</v>
      </c>
    </row>
    <row r="15817" customFormat="false" ht="12" hidden="false" customHeight="false" outlineLevel="0" collapsed="false">
      <c r="BS15817" s="96" t="n">
        <f aca="false">BR15817-2.5</f>
        <v>-2.5</v>
      </c>
    </row>
    <row r="15818" customFormat="false" ht="12" hidden="false" customHeight="false" outlineLevel="0" collapsed="false">
      <c r="BS15818" s="96" t="n">
        <f aca="false">BR15818-2.5</f>
        <v>-2.5</v>
      </c>
    </row>
    <row r="15819" customFormat="false" ht="12" hidden="false" customHeight="false" outlineLevel="0" collapsed="false">
      <c r="BS15819" s="96" t="n">
        <f aca="false">BR15819-2.5</f>
        <v>-2.5</v>
      </c>
    </row>
    <row r="15820" customFormat="false" ht="12" hidden="false" customHeight="false" outlineLevel="0" collapsed="false">
      <c r="BS15820" s="96" t="n">
        <f aca="false">BR15820-2.5</f>
        <v>-2.5</v>
      </c>
    </row>
    <row r="15821" customFormat="false" ht="12" hidden="false" customHeight="false" outlineLevel="0" collapsed="false">
      <c r="BS15821" s="96" t="n">
        <f aca="false">BR15821-2.5</f>
        <v>-2.5</v>
      </c>
    </row>
    <row r="15822" customFormat="false" ht="12" hidden="false" customHeight="false" outlineLevel="0" collapsed="false">
      <c r="BS15822" s="96" t="n">
        <f aca="false">BR15822-2.5</f>
        <v>-2.5</v>
      </c>
    </row>
    <row r="15823" customFormat="false" ht="12" hidden="false" customHeight="false" outlineLevel="0" collapsed="false">
      <c r="BS15823" s="96" t="n">
        <f aca="false">BR15823-2.5</f>
        <v>-2.5</v>
      </c>
    </row>
    <row r="15824" customFormat="false" ht="12" hidden="false" customHeight="false" outlineLevel="0" collapsed="false">
      <c r="BS15824" s="96" t="n">
        <f aca="false">BR15824-2.5</f>
        <v>-2.5</v>
      </c>
    </row>
    <row r="15825" customFormat="false" ht="12" hidden="false" customHeight="false" outlineLevel="0" collapsed="false">
      <c r="BS15825" s="96" t="n">
        <f aca="false">BR15825-2.5</f>
        <v>-2.5</v>
      </c>
    </row>
    <row r="15826" customFormat="false" ht="12" hidden="false" customHeight="false" outlineLevel="0" collapsed="false">
      <c r="BS15826" s="96" t="n">
        <f aca="false">BR15826-2.5</f>
        <v>-2.5</v>
      </c>
    </row>
    <row r="15827" customFormat="false" ht="12" hidden="false" customHeight="false" outlineLevel="0" collapsed="false">
      <c r="BS15827" s="96" t="n">
        <f aca="false">BR15827-2.5</f>
        <v>-2.5</v>
      </c>
    </row>
    <row r="15828" customFormat="false" ht="12" hidden="false" customHeight="false" outlineLevel="0" collapsed="false">
      <c r="BS15828" s="96" t="n">
        <f aca="false">BR15828-2.5</f>
        <v>-2.5</v>
      </c>
    </row>
    <row r="15829" customFormat="false" ht="12" hidden="false" customHeight="false" outlineLevel="0" collapsed="false">
      <c r="BS15829" s="96" t="n">
        <f aca="false">BR15829-2.5</f>
        <v>-2.5</v>
      </c>
    </row>
    <row r="15830" customFormat="false" ht="12" hidden="false" customHeight="false" outlineLevel="0" collapsed="false">
      <c r="BS15830" s="96" t="n">
        <f aca="false">BR15830-2.5</f>
        <v>-2.5</v>
      </c>
    </row>
    <row r="15831" customFormat="false" ht="12" hidden="false" customHeight="false" outlineLevel="0" collapsed="false">
      <c r="BS15831" s="96" t="n">
        <f aca="false">BR15831-2.5</f>
        <v>-2.5</v>
      </c>
    </row>
    <row r="15832" customFormat="false" ht="12" hidden="false" customHeight="false" outlineLevel="0" collapsed="false">
      <c r="BS15832" s="96" t="n">
        <f aca="false">BR15832-2.5</f>
        <v>-2.5</v>
      </c>
    </row>
    <row r="15833" customFormat="false" ht="12" hidden="false" customHeight="false" outlineLevel="0" collapsed="false">
      <c r="BS15833" s="96" t="n">
        <f aca="false">BR15833-2.5</f>
        <v>-2.5</v>
      </c>
    </row>
    <row r="15834" customFormat="false" ht="12" hidden="false" customHeight="false" outlineLevel="0" collapsed="false">
      <c r="BS15834" s="96" t="n">
        <f aca="false">BR15834-2.5</f>
        <v>-2.5</v>
      </c>
    </row>
    <row r="15835" customFormat="false" ht="12" hidden="false" customHeight="false" outlineLevel="0" collapsed="false">
      <c r="BS15835" s="96" t="n">
        <f aca="false">BR15835-2.5</f>
        <v>-2.5</v>
      </c>
    </row>
    <row r="15836" customFormat="false" ht="12" hidden="false" customHeight="false" outlineLevel="0" collapsed="false">
      <c r="BS15836" s="96" t="n">
        <f aca="false">BR15836-2.5</f>
        <v>-2.5</v>
      </c>
    </row>
    <row r="15837" customFormat="false" ht="12" hidden="false" customHeight="false" outlineLevel="0" collapsed="false">
      <c r="BS15837" s="96" t="n">
        <f aca="false">BR15837-2.5</f>
        <v>-2.5</v>
      </c>
    </row>
    <row r="15838" customFormat="false" ht="12" hidden="false" customHeight="false" outlineLevel="0" collapsed="false">
      <c r="BS15838" s="96" t="n">
        <f aca="false">BR15838-2.5</f>
        <v>-2.5</v>
      </c>
    </row>
    <row r="15839" customFormat="false" ht="12" hidden="false" customHeight="false" outlineLevel="0" collapsed="false">
      <c r="BS15839" s="96" t="n">
        <f aca="false">BR15839-2.5</f>
        <v>-2.5</v>
      </c>
    </row>
    <row r="15840" customFormat="false" ht="12" hidden="false" customHeight="false" outlineLevel="0" collapsed="false">
      <c r="BS15840" s="96" t="n">
        <f aca="false">BR15840-2.5</f>
        <v>-2.5</v>
      </c>
    </row>
    <row r="15841" customFormat="false" ht="12" hidden="false" customHeight="false" outlineLevel="0" collapsed="false">
      <c r="BS15841" s="96" t="n">
        <f aca="false">BR15841-2.5</f>
        <v>-2.5</v>
      </c>
    </row>
    <row r="15842" customFormat="false" ht="12" hidden="false" customHeight="false" outlineLevel="0" collapsed="false">
      <c r="BS15842" s="96" t="n">
        <f aca="false">BR15842-2.5</f>
        <v>-2.5</v>
      </c>
    </row>
    <row r="15843" customFormat="false" ht="12" hidden="false" customHeight="false" outlineLevel="0" collapsed="false">
      <c r="BS15843" s="96" t="n">
        <f aca="false">BR15843-2.5</f>
        <v>-2.5</v>
      </c>
    </row>
    <row r="15844" customFormat="false" ht="12" hidden="false" customHeight="false" outlineLevel="0" collapsed="false">
      <c r="BS15844" s="96" t="n">
        <f aca="false">BR15844-2.5</f>
        <v>-2.5</v>
      </c>
    </row>
    <row r="15845" customFormat="false" ht="12" hidden="false" customHeight="false" outlineLevel="0" collapsed="false">
      <c r="BS15845" s="96" t="n">
        <f aca="false">BR15845-2.5</f>
        <v>-2.5</v>
      </c>
    </row>
    <row r="15846" customFormat="false" ht="12" hidden="false" customHeight="false" outlineLevel="0" collapsed="false">
      <c r="BS15846" s="96" t="n">
        <f aca="false">BR15846-2.5</f>
        <v>-2.5</v>
      </c>
    </row>
    <row r="15847" customFormat="false" ht="12" hidden="false" customHeight="false" outlineLevel="0" collapsed="false">
      <c r="BS15847" s="96" t="n">
        <f aca="false">BR15847-2.5</f>
        <v>-2.5</v>
      </c>
    </row>
    <row r="15848" customFormat="false" ht="12" hidden="false" customHeight="false" outlineLevel="0" collapsed="false">
      <c r="BS15848" s="96" t="n">
        <f aca="false">BR15848-2.5</f>
        <v>-2.5</v>
      </c>
    </row>
    <row r="15849" customFormat="false" ht="12" hidden="false" customHeight="false" outlineLevel="0" collapsed="false">
      <c r="BS15849" s="96" t="n">
        <f aca="false">BR15849-2.5</f>
        <v>-2.5</v>
      </c>
    </row>
    <row r="15850" customFormat="false" ht="12" hidden="false" customHeight="false" outlineLevel="0" collapsed="false">
      <c r="BS15850" s="96" t="n">
        <f aca="false">BR15850-2.5</f>
        <v>-2.5</v>
      </c>
    </row>
    <row r="15851" customFormat="false" ht="12" hidden="false" customHeight="false" outlineLevel="0" collapsed="false">
      <c r="BS15851" s="96" t="n">
        <f aca="false">BR15851-2.5</f>
        <v>-2.5</v>
      </c>
    </row>
    <row r="15852" customFormat="false" ht="12" hidden="false" customHeight="false" outlineLevel="0" collapsed="false">
      <c r="BS15852" s="96" t="n">
        <f aca="false">BR15852-2.5</f>
        <v>-2.5</v>
      </c>
    </row>
    <row r="15853" customFormat="false" ht="12" hidden="false" customHeight="false" outlineLevel="0" collapsed="false">
      <c r="BS15853" s="96" t="n">
        <f aca="false">BR15853-2.5</f>
        <v>-2.5</v>
      </c>
    </row>
    <row r="15854" customFormat="false" ht="12" hidden="false" customHeight="false" outlineLevel="0" collapsed="false">
      <c r="BS15854" s="96" t="n">
        <f aca="false">BR15854-2.5</f>
        <v>-2.5</v>
      </c>
    </row>
    <row r="15855" customFormat="false" ht="12" hidden="false" customHeight="false" outlineLevel="0" collapsed="false">
      <c r="BS15855" s="96" t="n">
        <f aca="false">BR15855-2.5</f>
        <v>-2.5</v>
      </c>
    </row>
    <row r="15856" customFormat="false" ht="12" hidden="false" customHeight="false" outlineLevel="0" collapsed="false">
      <c r="BS15856" s="96" t="n">
        <f aca="false">BR15856-2.5</f>
        <v>-2.5</v>
      </c>
    </row>
    <row r="15857" customFormat="false" ht="12" hidden="false" customHeight="false" outlineLevel="0" collapsed="false">
      <c r="BS15857" s="96" t="n">
        <f aca="false">BR15857-2.5</f>
        <v>-2.5</v>
      </c>
    </row>
    <row r="15858" customFormat="false" ht="12" hidden="false" customHeight="false" outlineLevel="0" collapsed="false">
      <c r="BS15858" s="96" t="n">
        <f aca="false">BR15858-2.5</f>
        <v>-2.5</v>
      </c>
    </row>
    <row r="15859" customFormat="false" ht="12" hidden="false" customHeight="false" outlineLevel="0" collapsed="false">
      <c r="BS15859" s="96" t="n">
        <f aca="false">BR15859-2.5</f>
        <v>-2.5</v>
      </c>
    </row>
    <row r="15860" customFormat="false" ht="12" hidden="false" customHeight="false" outlineLevel="0" collapsed="false">
      <c r="BS15860" s="96" t="n">
        <f aca="false">BR15860-2.5</f>
        <v>-2.5</v>
      </c>
    </row>
    <row r="15861" customFormat="false" ht="12" hidden="false" customHeight="false" outlineLevel="0" collapsed="false">
      <c r="BS15861" s="96" t="n">
        <f aca="false">BR15861-2.5</f>
        <v>-2.5</v>
      </c>
    </row>
    <row r="15862" customFormat="false" ht="12" hidden="false" customHeight="false" outlineLevel="0" collapsed="false">
      <c r="BS15862" s="96" t="n">
        <f aca="false">BR15862-2.5</f>
        <v>-2.5</v>
      </c>
    </row>
    <row r="15863" customFormat="false" ht="12" hidden="false" customHeight="false" outlineLevel="0" collapsed="false">
      <c r="BS15863" s="96" t="n">
        <f aca="false">BR15863-2.5</f>
        <v>-2.5</v>
      </c>
    </row>
    <row r="15864" customFormat="false" ht="12" hidden="false" customHeight="false" outlineLevel="0" collapsed="false">
      <c r="BS15864" s="96" t="n">
        <f aca="false">BR15864-2.5</f>
        <v>-2.5</v>
      </c>
    </row>
    <row r="15865" customFormat="false" ht="12" hidden="false" customHeight="false" outlineLevel="0" collapsed="false">
      <c r="BS15865" s="96" t="n">
        <f aca="false">BR15865-2.5</f>
        <v>-2.5</v>
      </c>
    </row>
    <row r="15866" customFormat="false" ht="12" hidden="false" customHeight="false" outlineLevel="0" collapsed="false">
      <c r="BS15866" s="96" t="n">
        <f aca="false">BR15866-2.5</f>
        <v>-2.5</v>
      </c>
    </row>
    <row r="15867" customFormat="false" ht="12" hidden="false" customHeight="false" outlineLevel="0" collapsed="false">
      <c r="BS15867" s="96" t="n">
        <f aca="false">BR15867-2.5</f>
        <v>-2.5</v>
      </c>
    </row>
    <row r="15868" customFormat="false" ht="12" hidden="false" customHeight="false" outlineLevel="0" collapsed="false">
      <c r="BS15868" s="96" t="n">
        <f aca="false">BR15868-2.5</f>
        <v>-2.5</v>
      </c>
    </row>
    <row r="15869" customFormat="false" ht="12" hidden="false" customHeight="false" outlineLevel="0" collapsed="false">
      <c r="BS15869" s="96" t="n">
        <f aca="false">BR15869-2.5</f>
        <v>-2.5</v>
      </c>
    </row>
    <row r="15870" customFormat="false" ht="12" hidden="false" customHeight="false" outlineLevel="0" collapsed="false">
      <c r="BS15870" s="96" t="n">
        <f aca="false">BR15870-2.5</f>
        <v>-2.5</v>
      </c>
    </row>
    <row r="15871" customFormat="false" ht="12" hidden="false" customHeight="false" outlineLevel="0" collapsed="false">
      <c r="BS15871" s="96" t="n">
        <f aca="false">BR15871-2.5</f>
        <v>-2.5</v>
      </c>
    </row>
    <row r="15872" customFormat="false" ht="12" hidden="false" customHeight="false" outlineLevel="0" collapsed="false">
      <c r="BS15872" s="96" t="n">
        <f aca="false">BR15872-2.5</f>
        <v>-2.5</v>
      </c>
    </row>
    <row r="15873" customFormat="false" ht="12" hidden="false" customHeight="false" outlineLevel="0" collapsed="false">
      <c r="BS15873" s="96" t="n">
        <f aca="false">BR15873-2.5</f>
        <v>-2.5</v>
      </c>
    </row>
    <row r="15874" customFormat="false" ht="12" hidden="false" customHeight="false" outlineLevel="0" collapsed="false">
      <c r="BS15874" s="96" t="n">
        <f aca="false">BR15874-2.5</f>
        <v>-2.5</v>
      </c>
    </row>
    <row r="15875" customFormat="false" ht="12" hidden="false" customHeight="false" outlineLevel="0" collapsed="false">
      <c r="BS15875" s="96" t="n">
        <f aca="false">BR15875-2.5</f>
        <v>-2.5</v>
      </c>
    </row>
    <row r="15876" customFormat="false" ht="12" hidden="false" customHeight="false" outlineLevel="0" collapsed="false">
      <c r="BS15876" s="96" t="n">
        <f aca="false">BR15876-2.5</f>
        <v>-2.5</v>
      </c>
    </row>
    <row r="15877" customFormat="false" ht="12" hidden="false" customHeight="false" outlineLevel="0" collapsed="false">
      <c r="BS15877" s="96" t="n">
        <f aca="false">BR15877-2.5</f>
        <v>-2.5</v>
      </c>
    </row>
    <row r="15878" customFormat="false" ht="12" hidden="false" customHeight="false" outlineLevel="0" collapsed="false">
      <c r="BS15878" s="96" t="n">
        <f aca="false">BR15878-2.5</f>
        <v>-2.5</v>
      </c>
    </row>
    <row r="15879" customFormat="false" ht="12" hidden="false" customHeight="false" outlineLevel="0" collapsed="false">
      <c r="BS15879" s="96" t="n">
        <f aca="false">BR15879-2.5</f>
        <v>-2.5</v>
      </c>
    </row>
    <row r="15880" customFormat="false" ht="12" hidden="false" customHeight="false" outlineLevel="0" collapsed="false">
      <c r="BS15880" s="96" t="n">
        <f aca="false">BR15880-2.5</f>
        <v>-2.5</v>
      </c>
    </row>
    <row r="15881" customFormat="false" ht="12" hidden="false" customHeight="false" outlineLevel="0" collapsed="false">
      <c r="BS15881" s="96" t="n">
        <f aca="false">BR15881-2.5</f>
        <v>-2.5</v>
      </c>
    </row>
    <row r="15882" customFormat="false" ht="12" hidden="false" customHeight="false" outlineLevel="0" collapsed="false">
      <c r="BS15882" s="96" t="n">
        <f aca="false">BR15882-2.5</f>
        <v>-2.5</v>
      </c>
    </row>
    <row r="15883" customFormat="false" ht="12" hidden="false" customHeight="false" outlineLevel="0" collapsed="false">
      <c r="BS15883" s="96" t="n">
        <f aca="false">BR15883-2.5</f>
        <v>-2.5</v>
      </c>
    </row>
    <row r="15884" customFormat="false" ht="12" hidden="false" customHeight="false" outlineLevel="0" collapsed="false">
      <c r="BS15884" s="96" t="n">
        <f aca="false">BR15884-2.5</f>
        <v>-2.5</v>
      </c>
    </row>
    <row r="15885" customFormat="false" ht="12" hidden="false" customHeight="false" outlineLevel="0" collapsed="false">
      <c r="BS15885" s="96" t="n">
        <f aca="false">BR15885-2.5</f>
        <v>-2.5</v>
      </c>
    </row>
    <row r="15886" customFormat="false" ht="12" hidden="false" customHeight="false" outlineLevel="0" collapsed="false">
      <c r="BS15886" s="96" t="n">
        <f aca="false">BR15886-2.5</f>
        <v>-2.5</v>
      </c>
    </row>
    <row r="15887" customFormat="false" ht="12" hidden="false" customHeight="false" outlineLevel="0" collapsed="false">
      <c r="BS15887" s="96" t="n">
        <f aca="false">BR15887-2.5</f>
        <v>-2.5</v>
      </c>
    </row>
    <row r="15888" customFormat="false" ht="12" hidden="false" customHeight="false" outlineLevel="0" collapsed="false">
      <c r="BS15888" s="96" t="n">
        <f aca="false">BR15888-2.5</f>
        <v>-2.5</v>
      </c>
    </row>
    <row r="15889" customFormat="false" ht="12" hidden="false" customHeight="false" outlineLevel="0" collapsed="false">
      <c r="BS15889" s="96" t="n">
        <f aca="false">BR15889-2.5</f>
        <v>-2.5</v>
      </c>
    </row>
    <row r="15890" customFormat="false" ht="12" hidden="false" customHeight="false" outlineLevel="0" collapsed="false">
      <c r="BS15890" s="96" t="n">
        <f aca="false">BR15890-2.5</f>
        <v>-2.5</v>
      </c>
    </row>
    <row r="15891" customFormat="false" ht="12" hidden="false" customHeight="false" outlineLevel="0" collapsed="false">
      <c r="BS15891" s="96" t="n">
        <f aca="false">BR15891-2.5</f>
        <v>-2.5</v>
      </c>
    </row>
    <row r="15892" customFormat="false" ht="12" hidden="false" customHeight="false" outlineLevel="0" collapsed="false">
      <c r="BS15892" s="96" t="n">
        <f aca="false">BR15892-2.5</f>
        <v>-2.5</v>
      </c>
    </row>
    <row r="15893" customFormat="false" ht="12" hidden="false" customHeight="false" outlineLevel="0" collapsed="false">
      <c r="BS15893" s="96" t="n">
        <f aca="false">BR15893-2.5</f>
        <v>-2.5</v>
      </c>
    </row>
    <row r="15894" customFormat="false" ht="12" hidden="false" customHeight="false" outlineLevel="0" collapsed="false">
      <c r="BS15894" s="96" t="n">
        <f aca="false">BR15894-2.5</f>
        <v>-2.5</v>
      </c>
    </row>
    <row r="15895" customFormat="false" ht="12" hidden="false" customHeight="false" outlineLevel="0" collapsed="false">
      <c r="BS15895" s="96" t="n">
        <f aca="false">BR15895-2.5</f>
        <v>-2.5</v>
      </c>
    </row>
    <row r="15896" customFormat="false" ht="12" hidden="false" customHeight="false" outlineLevel="0" collapsed="false">
      <c r="BS15896" s="96" t="n">
        <f aca="false">BR15896-2.5</f>
        <v>-2.5</v>
      </c>
    </row>
    <row r="15897" customFormat="false" ht="12" hidden="false" customHeight="false" outlineLevel="0" collapsed="false">
      <c r="BS15897" s="96" t="n">
        <f aca="false">BR15897-2.5</f>
        <v>-2.5</v>
      </c>
    </row>
    <row r="15898" customFormat="false" ht="12" hidden="false" customHeight="false" outlineLevel="0" collapsed="false">
      <c r="BS15898" s="96" t="n">
        <f aca="false">BR15898-2.5</f>
        <v>-2.5</v>
      </c>
    </row>
    <row r="15899" customFormat="false" ht="12" hidden="false" customHeight="false" outlineLevel="0" collapsed="false">
      <c r="BS15899" s="96" t="n">
        <f aca="false">BR15899-2.5</f>
        <v>-2.5</v>
      </c>
    </row>
    <row r="15900" customFormat="false" ht="12" hidden="false" customHeight="false" outlineLevel="0" collapsed="false">
      <c r="BS15900" s="96" t="n">
        <f aca="false">BR15900-2.5</f>
        <v>-2.5</v>
      </c>
    </row>
    <row r="15901" customFormat="false" ht="12" hidden="false" customHeight="false" outlineLevel="0" collapsed="false">
      <c r="BS15901" s="96" t="n">
        <f aca="false">BR15901-2.5</f>
        <v>-2.5</v>
      </c>
    </row>
    <row r="15902" customFormat="false" ht="12" hidden="false" customHeight="false" outlineLevel="0" collapsed="false">
      <c r="BS15902" s="96" t="n">
        <f aca="false">BR15902-2.5</f>
        <v>-2.5</v>
      </c>
    </row>
    <row r="15903" customFormat="false" ht="12" hidden="false" customHeight="false" outlineLevel="0" collapsed="false">
      <c r="BS15903" s="96" t="n">
        <f aca="false">BR15903-2.5</f>
        <v>-2.5</v>
      </c>
    </row>
    <row r="15904" customFormat="false" ht="12" hidden="false" customHeight="false" outlineLevel="0" collapsed="false">
      <c r="BS15904" s="96" t="n">
        <f aca="false">BR15904-2.5</f>
        <v>-2.5</v>
      </c>
    </row>
    <row r="15905" customFormat="false" ht="12" hidden="false" customHeight="false" outlineLevel="0" collapsed="false">
      <c r="BS15905" s="96" t="n">
        <f aca="false">BR15905-2.5</f>
        <v>-2.5</v>
      </c>
    </row>
    <row r="15906" customFormat="false" ht="12" hidden="false" customHeight="false" outlineLevel="0" collapsed="false">
      <c r="BS15906" s="96" t="n">
        <f aca="false">BR15906-2.5</f>
        <v>-2.5</v>
      </c>
    </row>
    <row r="15907" customFormat="false" ht="12" hidden="false" customHeight="false" outlineLevel="0" collapsed="false">
      <c r="BS15907" s="96" t="n">
        <f aca="false">BR15907-2.5</f>
        <v>-2.5</v>
      </c>
    </row>
    <row r="15908" customFormat="false" ht="12" hidden="false" customHeight="false" outlineLevel="0" collapsed="false">
      <c r="BS15908" s="96" t="n">
        <f aca="false">BR15908-2.5</f>
        <v>-2.5</v>
      </c>
    </row>
    <row r="15909" customFormat="false" ht="12" hidden="false" customHeight="false" outlineLevel="0" collapsed="false">
      <c r="BS15909" s="96" t="n">
        <f aca="false">BR15909-2.5</f>
        <v>-2.5</v>
      </c>
    </row>
    <row r="15910" customFormat="false" ht="12" hidden="false" customHeight="false" outlineLevel="0" collapsed="false">
      <c r="BS15910" s="96" t="n">
        <f aca="false">BR15910-2.5</f>
        <v>-2.5</v>
      </c>
    </row>
    <row r="15911" customFormat="false" ht="12" hidden="false" customHeight="false" outlineLevel="0" collapsed="false">
      <c r="BS15911" s="96" t="n">
        <f aca="false">BR15911-2.5</f>
        <v>-2.5</v>
      </c>
    </row>
    <row r="15912" customFormat="false" ht="12" hidden="false" customHeight="false" outlineLevel="0" collapsed="false">
      <c r="BS15912" s="96" t="n">
        <f aca="false">BR15912-2.5</f>
        <v>-2.5</v>
      </c>
    </row>
    <row r="15913" customFormat="false" ht="12" hidden="false" customHeight="false" outlineLevel="0" collapsed="false">
      <c r="BS15913" s="96" t="n">
        <f aca="false">BR15913-2.5</f>
        <v>-2.5</v>
      </c>
    </row>
    <row r="15914" customFormat="false" ht="12" hidden="false" customHeight="false" outlineLevel="0" collapsed="false">
      <c r="BS15914" s="96" t="n">
        <f aca="false">BR15914-2.5</f>
        <v>-2.5</v>
      </c>
    </row>
    <row r="15915" customFormat="false" ht="12" hidden="false" customHeight="false" outlineLevel="0" collapsed="false">
      <c r="BS15915" s="96" t="n">
        <f aca="false">BR15915-2.5</f>
        <v>-2.5</v>
      </c>
    </row>
    <row r="15916" customFormat="false" ht="12" hidden="false" customHeight="false" outlineLevel="0" collapsed="false">
      <c r="BS15916" s="96" t="n">
        <f aca="false">BR15916-2.5</f>
        <v>-2.5</v>
      </c>
    </row>
    <row r="15917" customFormat="false" ht="12" hidden="false" customHeight="false" outlineLevel="0" collapsed="false">
      <c r="BS15917" s="96" t="n">
        <f aca="false">BR15917-2.5</f>
        <v>-2.5</v>
      </c>
    </row>
    <row r="15918" customFormat="false" ht="12" hidden="false" customHeight="false" outlineLevel="0" collapsed="false">
      <c r="BS15918" s="96" t="n">
        <f aca="false">BR15918-2.5</f>
        <v>-2.5</v>
      </c>
    </row>
    <row r="15919" customFormat="false" ht="12" hidden="false" customHeight="false" outlineLevel="0" collapsed="false">
      <c r="BS15919" s="96" t="n">
        <f aca="false">BR15919-2.5</f>
        <v>-2.5</v>
      </c>
    </row>
    <row r="15920" customFormat="false" ht="12" hidden="false" customHeight="false" outlineLevel="0" collapsed="false">
      <c r="BS15920" s="96" t="n">
        <f aca="false">BR15920-2.5</f>
        <v>-2.5</v>
      </c>
    </row>
    <row r="15921" customFormat="false" ht="12" hidden="false" customHeight="false" outlineLevel="0" collapsed="false">
      <c r="BS15921" s="96" t="n">
        <f aca="false">BR15921-2.5</f>
        <v>-2.5</v>
      </c>
    </row>
    <row r="15922" customFormat="false" ht="12" hidden="false" customHeight="false" outlineLevel="0" collapsed="false">
      <c r="BS15922" s="96" t="n">
        <f aca="false">BR15922-2.5</f>
        <v>-2.5</v>
      </c>
    </row>
    <row r="15923" customFormat="false" ht="12" hidden="false" customHeight="false" outlineLevel="0" collapsed="false">
      <c r="BS15923" s="96" t="n">
        <f aca="false">BR15923-2.5</f>
        <v>-2.5</v>
      </c>
    </row>
    <row r="15924" customFormat="false" ht="12" hidden="false" customHeight="false" outlineLevel="0" collapsed="false">
      <c r="BS15924" s="96" t="n">
        <f aca="false">BR15924-2.5</f>
        <v>-2.5</v>
      </c>
    </row>
    <row r="15925" customFormat="false" ht="12" hidden="false" customHeight="false" outlineLevel="0" collapsed="false">
      <c r="BS15925" s="96" t="n">
        <f aca="false">BR15925-2.5</f>
        <v>-2.5</v>
      </c>
    </row>
    <row r="15926" customFormat="false" ht="12" hidden="false" customHeight="false" outlineLevel="0" collapsed="false">
      <c r="BS15926" s="96" t="n">
        <f aca="false">BR15926-2.5</f>
        <v>-2.5</v>
      </c>
    </row>
    <row r="15927" customFormat="false" ht="12" hidden="false" customHeight="false" outlineLevel="0" collapsed="false">
      <c r="BS15927" s="96" t="n">
        <f aca="false">BR15927-2.5</f>
        <v>-2.5</v>
      </c>
    </row>
    <row r="15928" customFormat="false" ht="12" hidden="false" customHeight="false" outlineLevel="0" collapsed="false">
      <c r="BS15928" s="96" t="n">
        <f aca="false">BR15928-2.5</f>
        <v>-2.5</v>
      </c>
    </row>
    <row r="15929" customFormat="false" ht="12" hidden="false" customHeight="false" outlineLevel="0" collapsed="false">
      <c r="BS15929" s="96" t="n">
        <f aca="false">BR15929-2.5</f>
        <v>-2.5</v>
      </c>
    </row>
    <row r="15930" customFormat="false" ht="12" hidden="false" customHeight="false" outlineLevel="0" collapsed="false">
      <c r="BS15930" s="96" t="n">
        <f aca="false">BR15930-2.5</f>
        <v>-2.5</v>
      </c>
    </row>
    <row r="15931" customFormat="false" ht="12" hidden="false" customHeight="false" outlineLevel="0" collapsed="false">
      <c r="BS15931" s="96" t="n">
        <f aca="false">BR15931-2.5</f>
        <v>-2.5</v>
      </c>
    </row>
    <row r="15932" customFormat="false" ht="12" hidden="false" customHeight="false" outlineLevel="0" collapsed="false">
      <c r="BS15932" s="96" t="n">
        <f aca="false">BR15932-2.5</f>
        <v>-2.5</v>
      </c>
    </row>
    <row r="15933" customFormat="false" ht="12" hidden="false" customHeight="false" outlineLevel="0" collapsed="false">
      <c r="BS15933" s="96" t="n">
        <f aca="false">BR15933-2.5</f>
        <v>-2.5</v>
      </c>
    </row>
    <row r="15934" customFormat="false" ht="12" hidden="false" customHeight="false" outlineLevel="0" collapsed="false">
      <c r="BS15934" s="96" t="n">
        <f aca="false">BR15934-2.5</f>
        <v>-2.5</v>
      </c>
    </row>
    <row r="15935" customFormat="false" ht="12" hidden="false" customHeight="false" outlineLevel="0" collapsed="false">
      <c r="BS15935" s="96" t="n">
        <f aca="false">BR15935-2.5</f>
        <v>-2.5</v>
      </c>
    </row>
    <row r="15936" customFormat="false" ht="12" hidden="false" customHeight="false" outlineLevel="0" collapsed="false">
      <c r="BS15936" s="96" t="n">
        <f aca="false">BR15936-2.5</f>
        <v>-2.5</v>
      </c>
    </row>
    <row r="15937" customFormat="false" ht="12" hidden="false" customHeight="false" outlineLevel="0" collapsed="false">
      <c r="BS15937" s="96" t="n">
        <f aca="false">BR15937-2.5</f>
        <v>-2.5</v>
      </c>
    </row>
    <row r="15938" customFormat="false" ht="12" hidden="false" customHeight="false" outlineLevel="0" collapsed="false">
      <c r="BS15938" s="96" t="n">
        <f aca="false">BR15938-2.5</f>
        <v>-2.5</v>
      </c>
    </row>
    <row r="15939" customFormat="false" ht="12" hidden="false" customHeight="false" outlineLevel="0" collapsed="false">
      <c r="BS15939" s="96" t="n">
        <f aca="false">BR15939-2.5</f>
        <v>-2.5</v>
      </c>
    </row>
    <row r="15940" customFormat="false" ht="12" hidden="false" customHeight="false" outlineLevel="0" collapsed="false">
      <c r="BS15940" s="96" t="n">
        <f aca="false">BR15940-2.5</f>
        <v>-2.5</v>
      </c>
    </row>
    <row r="15941" customFormat="false" ht="12" hidden="false" customHeight="false" outlineLevel="0" collapsed="false">
      <c r="BS15941" s="96" t="n">
        <f aca="false">BR15941-2.5</f>
        <v>-2.5</v>
      </c>
    </row>
    <row r="15942" customFormat="false" ht="12" hidden="false" customHeight="false" outlineLevel="0" collapsed="false">
      <c r="BS15942" s="96" t="n">
        <f aca="false">BR15942-2.5</f>
        <v>-2.5</v>
      </c>
    </row>
    <row r="15943" customFormat="false" ht="12" hidden="false" customHeight="false" outlineLevel="0" collapsed="false">
      <c r="BS15943" s="96" t="n">
        <f aca="false">BR15943-2.5</f>
        <v>-2.5</v>
      </c>
    </row>
    <row r="15944" customFormat="false" ht="12" hidden="false" customHeight="false" outlineLevel="0" collapsed="false">
      <c r="BS15944" s="96" t="n">
        <f aca="false">BR15944-2.5</f>
        <v>-2.5</v>
      </c>
    </row>
    <row r="15945" customFormat="false" ht="12" hidden="false" customHeight="false" outlineLevel="0" collapsed="false">
      <c r="BS15945" s="96" t="n">
        <f aca="false">BR15945-2.5</f>
        <v>-2.5</v>
      </c>
    </row>
    <row r="15946" customFormat="false" ht="12" hidden="false" customHeight="false" outlineLevel="0" collapsed="false">
      <c r="BS15946" s="96" t="n">
        <f aca="false">BR15946-2.5</f>
        <v>-2.5</v>
      </c>
    </row>
    <row r="15947" customFormat="false" ht="12" hidden="false" customHeight="false" outlineLevel="0" collapsed="false">
      <c r="BS15947" s="96" t="n">
        <f aca="false">BR15947-2.5</f>
        <v>-2.5</v>
      </c>
    </row>
    <row r="15948" customFormat="false" ht="12" hidden="false" customHeight="false" outlineLevel="0" collapsed="false">
      <c r="BS15948" s="96" t="n">
        <f aca="false">BR15948-2.5</f>
        <v>-2.5</v>
      </c>
    </row>
    <row r="15949" customFormat="false" ht="12" hidden="false" customHeight="false" outlineLevel="0" collapsed="false">
      <c r="BS15949" s="96" t="n">
        <f aca="false">BR15949-2.5</f>
        <v>-2.5</v>
      </c>
    </row>
    <row r="15950" customFormat="false" ht="12" hidden="false" customHeight="false" outlineLevel="0" collapsed="false">
      <c r="BS15950" s="96" t="n">
        <f aca="false">BR15950-2.5</f>
        <v>-2.5</v>
      </c>
    </row>
    <row r="15951" customFormat="false" ht="12" hidden="false" customHeight="false" outlineLevel="0" collapsed="false">
      <c r="BS15951" s="96" t="n">
        <f aca="false">BR15951-2.5</f>
        <v>-2.5</v>
      </c>
    </row>
    <row r="15952" customFormat="false" ht="12" hidden="false" customHeight="false" outlineLevel="0" collapsed="false">
      <c r="BS15952" s="96" t="n">
        <f aca="false">BR15952-2.5</f>
        <v>-2.5</v>
      </c>
    </row>
    <row r="15953" customFormat="false" ht="12" hidden="false" customHeight="false" outlineLevel="0" collapsed="false">
      <c r="BS15953" s="96" t="n">
        <f aca="false">BR15953-2.5</f>
        <v>-2.5</v>
      </c>
    </row>
    <row r="15954" customFormat="false" ht="12" hidden="false" customHeight="false" outlineLevel="0" collapsed="false">
      <c r="BS15954" s="96" t="n">
        <f aca="false">BR15954-2.5</f>
        <v>-2.5</v>
      </c>
    </row>
    <row r="15955" customFormat="false" ht="12" hidden="false" customHeight="false" outlineLevel="0" collapsed="false">
      <c r="BS15955" s="96" t="n">
        <f aca="false">BR15955-2.5</f>
        <v>-2.5</v>
      </c>
    </row>
    <row r="15956" customFormat="false" ht="12" hidden="false" customHeight="false" outlineLevel="0" collapsed="false">
      <c r="BS15956" s="96" t="n">
        <f aca="false">BR15956-2.5</f>
        <v>-2.5</v>
      </c>
    </row>
    <row r="15957" customFormat="false" ht="12" hidden="false" customHeight="false" outlineLevel="0" collapsed="false">
      <c r="BS15957" s="96" t="n">
        <f aca="false">BR15957-2.5</f>
        <v>-2.5</v>
      </c>
    </row>
    <row r="15958" customFormat="false" ht="12" hidden="false" customHeight="false" outlineLevel="0" collapsed="false">
      <c r="BS15958" s="96" t="n">
        <f aca="false">BR15958-2.5</f>
        <v>-2.5</v>
      </c>
    </row>
    <row r="15959" customFormat="false" ht="12" hidden="false" customHeight="false" outlineLevel="0" collapsed="false">
      <c r="BS15959" s="96" t="n">
        <f aca="false">BR15959-2.5</f>
        <v>-2.5</v>
      </c>
    </row>
    <row r="15960" customFormat="false" ht="12" hidden="false" customHeight="false" outlineLevel="0" collapsed="false">
      <c r="BS15960" s="96" t="n">
        <f aca="false">BR15960-2.5</f>
        <v>-2.5</v>
      </c>
    </row>
    <row r="15961" customFormat="false" ht="12" hidden="false" customHeight="false" outlineLevel="0" collapsed="false">
      <c r="BS15961" s="96" t="n">
        <f aca="false">BR15961-2.5</f>
        <v>-2.5</v>
      </c>
    </row>
    <row r="15962" customFormat="false" ht="12" hidden="false" customHeight="false" outlineLevel="0" collapsed="false">
      <c r="BS15962" s="96" t="n">
        <f aca="false">BR15962-2.5</f>
        <v>-2.5</v>
      </c>
    </row>
    <row r="15963" customFormat="false" ht="12" hidden="false" customHeight="false" outlineLevel="0" collapsed="false">
      <c r="BS15963" s="96" t="n">
        <f aca="false">BR15963-2.5</f>
        <v>-2.5</v>
      </c>
    </row>
    <row r="15964" customFormat="false" ht="12" hidden="false" customHeight="false" outlineLevel="0" collapsed="false">
      <c r="BS15964" s="96" t="n">
        <f aca="false">BR15964-2.5</f>
        <v>-2.5</v>
      </c>
    </row>
    <row r="15965" customFormat="false" ht="12" hidden="false" customHeight="false" outlineLevel="0" collapsed="false">
      <c r="BS15965" s="96" t="n">
        <f aca="false">BR15965-2.5</f>
        <v>-2.5</v>
      </c>
    </row>
    <row r="15966" customFormat="false" ht="12" hidden="false" customHeight="false" outlineLevel="0" collapsed="false">
      <c r="BS15966" s="96" t="n">
        <f aca="false">BR15966-2.5</f>
        <v>-2.5</v>
      </c>
    </row>
    <row r="15967" customFormat="false" ht="12" hidden="false" customHeight="false" outlineLevel="0" collapsed="false">
      <c r="BS15967" s="96" t="n">
        <f aca="false">BR15967-2.5</f>
        <v>-2.5</v>
      </c>
    </row>
    <row r="15968" customFormat="false" ht="12" hidden="false" customHeight="false" outlineLevel="0" collapsed="false">
      <c r="BS15968" s="96" t="n">
        <f aca="false">BR15968-2.5</f>
        <v>-2.5</v>
      </c>
    </row>
    <row r="15969" customFormat="false" ht="12" hidden="false" customHeight="false" outlineLevel="0" collapsed="false">
      <c r="BS15969" s="96" t="n">
        <f aca="false">BR15969-2.5</f>
        <v>-2.5</v>
      </c>
    </row>
    <row r="15970" customFormat="false" ht="12" hidden="false" customHeight="false" outlineLevel="0" collapsed="false">
      <c r="BS15970" s="96" t="n">
        <f aca="false">BR15970-2.5</f>
        <v>-2.5</v>
      </c>
    </row>
    <row r="15971" customFormat="false" ht="12" hidden="false" customHeight="false" outlineLevel="0" collapsed="false">
      <c r="BS15971" s="96" t="n">
        <f aca="false">BR15971-2.5</f>
        <v>-2.5</v>
      </c>
    </row>
    <row r="15972" customFormat="false" ht="12" hidden="false" customHeight="false" outlineLevel="0" collapsed="false">
      <c r="BS15972" s="96" t="n">
        <f aca="false">BR15972-2.5</f>
        <v>-2.5</v>
      </c>
    </row>
    <row r="15973" customFormat="false" ht="12" hidden="false" customHeight="false" outlineLevel="0" collapsed="false">
      <c r="BS15973" s="96" t="n">
        <f aca="false">BR15973-2.5</f>
        <v>-2.5</v>
      </c>
    </row>
    <row r="15974" customFormat="false" ht="12" hidden="false" customHeight="false" outlineLevel="0" collapsed="false">
      <c r="BS15974" s="96" t="n">
        <f aca="false">BR15974-2.5</f>
        <v>-2.5</v>
      </c>
    </row>
    <row r="15975" customFormat="false" ht="12" hidden="false" customHeight="false" outlineLevel="0" collapsed="false">
      <c r="BS15975" s="96" t="n">
        <f aca="false">BR15975-2.5</f>
        <v>-2.5</v>
      </c>
    </row>
    <row r="15976" customFormat="false" ht="12" hidden="false" customHeight="false" outlineLevel="0" collapsed="false">
      <c r="BS15976" s="96" t="n">
        <f aca="false">BR15976-2.5</f>
        <v>-2.5</v>
      </c>
    </row>
    <row r="15977" customFormat="false" ht="12" hidden="false" customHeight="false" outlineLevel="0" collapsed="false">
      <c r="BS15977" s="96" t="n">
        <f aca="false">BR15977-2.5</f>
        <v>-2.5</v>
      </c>
    </row>
    <row r="15978" customFormat="false" ht="12" hidden="false" customHeight="false" outlineLevel="0" collapsed="false">
      <c r="BS15978" s="96" t="n">
        <f aca="false">BR15978-2.5</f>
        <v>-2.5</v>
      </c>
    </row>
    <row r="15979" customFormat="false" ht="12" hidden="false" customHeight="false" outlineLevel="0" collapsed="false">
      <c r="BS15979" s="96" t="n">
        <f aca="false">BR15979-2.5</f>
        <v>-2.5</v>
      </c>
    </row>
    <row r="15980" customFormat="false" ht="12" hidden="false" customHeight="false" outlineLevel="0" collapsed="false">
      <c r="BS15980" s="96" t="n">
        <f aca="false">BR15980-2.5</f>
        <v>-2.5</v>
      </c>
    </row>
    <row r="15981" customFormat="false" ht="12" hidden="false" customHeight="false" outlineLevel="0" collapsed="false">
      <c r="BS15981" s="96" t="n">
        <f aca="false">BR15981-2.5</f>
        <v>-2.5</v>
      </c>
    </row>
    <row r="15982" customFormat="false" ht="12" hidden="false" customHeight="false" outlineLevel="0" collapsed="false">
      <c r="BS15982" s="96" t="n">
        <f aca="false">BR15982-2.5</f>
        <v>-2.5</v>
      </c>
    </row>
    <row r="15983" customFormat="false" ht="12" hidden="false" customHeight="false" outlineLevel="0" collapsed="false">
      <c r="BS15983" s="96" t="n">
        <f aca="false">BR15983-2.5</f>
        <v>-2.5</v>
      </c>
    </row>
    <row r="15984" customFormat="false" ht="12" hidden="false" customHeight="false" outlineLevel="0" collapsed="false">
      <c r="BS15984" s="96" t="n">
        <f aca="false">BR15984-2.5</f>
        <v>-2.5</v>
      </c>
    </row>
    <row r="15985" customFormat="false" ht="12" hidden="false" customHeight="false" outlineLevel="0" collapsed="false">
      <c r="BS15985" s="96" t="n">
        <f aca="false">BR15985-2.5</f>
        <v>-2.5</v>
      </c>
    </row>
    <row r="15986" customFormat="false" ht="12" hidden="false" customHeight="false" outlineLevel="0" collapsed="false">
      <c r="BS15986" s="96" t="n">
        <f aca="false">BR15986-2.5</f>
        <v>-2.5</v>
      </c>
    </row>
    <row r="15987" customFormat="false" ht="12" hidden="false" customHeight="false" outlineLevel="0" collapsed="false">
      <c r="BS15987" s="96" t="n">
        <f aca="false">BR15987-2.5</f>
        <v>-2.5</v>
      </c>
    </row>
    <row r="15988" customFormat="false" ht="12" hidden="false" customHeight="false" outlineLevel="0" collapsed="false">
      <c r="BS15988" s="96" t="n">
        <f aca="false">BR15988-2.5</f>
        <v>-2.5</v>
      </c>
    </row>
    <row r="15989" customFormat="false" ht="12" hidden="false" customHeight="false" outlineLevel="0" collapsed="false">
      <c r="BS15989" s="96" t="n">
        <f aca="false">BR15989-2.5</f>
        <v>-2.5</v>
      </c>
    </row>
    <row r="15990" customFormat="false" ht="12" hidden="false" customHeight="false" outlineLevel="0" collapsed="false">
      <c r="BS15990" s="96" t="n">
        <f aca="false">BR15990-2.5</f>
        <v>-2.5</v>
      </c>
    </row>
    <row r="15991" customFormat="false" ht="12" hidden="false" customHeight="false" outlineLevel="0" collapsed="false">
      <c r="BS15991" s="96" t="n">
        <f aca="false">BR15991-2.5</f>
        <v>-2.5</v>
      </c>
    </row>
    <row r="15992" customFormat="false" ht="12" hidden="false" customHeight="false" outlineLevel="0" collapsed="false">
      <c r="BS15992" s="96" t="n">
        <f aca="false">BR15992-2.5</f>
        <v>-2.5</v>
      </c>
    </row>
    <row r="15993" customFormat="false" ht="12" hidden="false" customHeight="false" outlineLevel="0" collapsed="false">
      <c r="BS15993" s="96" t="n">
        <f aca="false">BR15993-2.5</f>
        <v>-2.5</v>
      </c>
    </row>
    <row r="15994" customFormat="false" ht="12" hidden="false" customHeight="false" outlineLevel="0" collapsed="false">
      <c r="BS15994" s="96" t="n">
        <f aca="false">BR15994-2.5</f>
        <v>-2.5</v>
      </c>
    </row>
    <row r="15995" customFormat="false" ht="12" hidden="false" customHeight="false" outlineLevel="0" collapsed="false">
      <c r="BS15995" s="96" t="n">
        <f aca="false">BR15995-2.5</f>
        <v>-2.5</v>
      </c>
    </row>
    <row r="15996" customFormat="false" ht="12" hidden="false" customHeight="false" outlineLevel="0" collapsed="false">
      <c r="BS15996" s="96" t="n">
        <f aca="false">BR15996-2.5</f>
        <v>-2.5</v>
      </c>
    </row>
    <row r="15997" customFormat="false" ht="12" hidden="false" customHeight="false" outlineLevel="0" collapsed="false">
      <c r="BS15997" s="96" t="n">
        <f aca="false">BR15997-2.5</f>
        <v>-2.5</v>
      </c>
    </row>
    <row r="15998" customFormat="false" ht="12" hidden="false" customHeight="false" outlineLevel="0" collapsed="false">
      <c r="BS15998" s="96" t="n">
        <f aca="false">BR15998-2.5</f>
        <v>-2.5</v>
      </c>
    </row>
    <row r="15999" customFormat="false" ht="12" hidden="false" customHeight="false" outlineLevel="0" collapsed="false">
      <c r="BS15999" s="96" t="n">
        <f aca="false">BR15999-2.5</f>
        <v>-2.5</v>
      </c>
    </row>
    <row r="16000" customFormat="false" ht="12" hidden="false" customHeight="false" outlineLevel="0" collapsed="false">
      <c r="BS16000" s="96" t="n">
        <f aca="false">BR16000-2.5</f>
        <v>-2.5</v>
      </c>
    </row>
    <row r="16001" customFormat="false" ht="12" hidden="false" customHeight="false" outlineLevel="0" collapsed="false">
      <c r="BS16001" s="96" t="n">
        <f aca="false">BR16001-2.5</f>
        <v>-2.5</v>
      </c>
    </row>
    <row r="16002" customFormat="false" ht="12" hidden="false" customHeight="false" outlineLevel="0" collapsed="false">
      <c r="BS16002" s="96" t="n">
        <f aca="false">BR16002-2.5</f>
        <v>-2.5</v>
      </c>
    </row>
    <row r="16003" customFormat="false" ht="12" hidden="false" customHeight="false" outlineLevel="0" collapsed="false">
      <c r="BS16003" s="96" t="n">
        <f aca="false">BR16003-2.5</f>
        <v>-2.5</v>
      </c>
    </row>
    <row r="16004" customFormat="false" ht="12" hidden="false" customHeight="false" outlineLevel="0" collapsed="false">
      <c r="BS16004" s="96" t="n">
        <f aca="false">BR16004-2.5</f>
        <v>-2.5</v>
      </c>
    </row>
    <row r="16005" customFormat="false" ht="12" hidden="false" customHeight="false" outlineLevel="0" collapsed="false">
      <c r="BS16005" s="96" t="n">
        <f aca="false">BR16005-2.5</f>
        <v>-2.5</v>
      </c>
    </row>
    <row r="16006" customFormat="false" ht="12" hidden="false" customHeight="false" outlineLevel="0" collapsed="false">
      <c r="BS16006" s="96" t="n">
        <f aca="false">BR16006-2.5</f>
        <v>-2.5</v>
      </c>
    </row>
    <row r="16007" customFormat="false" ht="12" hidden="false" customHeight="false" outlineLevel="0" collapsed="false">
      <c r="BS16007" s="96" t="n">
        <f aca="false">BR16007-2.5</f>
        <v>-2.5</v>
      </c>
    </row>
    <row r="16008" customFormat="false" ht="12" hidden="false" customHeight="false" outlineLevel="0" collapsed="false">
      <c r="BS16008" s="96" t="n">
        <f aca="false">BR16008-2.5</f>
        <v>-2.5</v>
      </c>
    </row>
    <row r="16009" customFormat="false" ht="12" hidden="false" customHeight="false" outlineLevel="0" collapsed="false">
      <c r="BS16009" s="96" t="n">
        <f aca="false">BR16009-2.5</f>
        <v>-2.5</v>
      </c>
    </row>
    <row r="16010" customFormat="false" ht="12" hidden="false" customHeight="false" outlineLevel="0" collapsed="false">
      <c r="BS16010" s="96" t="n">
        <f aca="false">BR16010-2.5</f>
        <v>-2.5</v>
      </c>
    </row>
    <row r="16011" customFormat="false" ht="12" hidden="false" customHeight="false" outlineLevel="0" collapsed="false">
      <c r="BS16011" s="96" t="n">
        <f aca="false">BR16011-2.5</f>
        <v>-2.5</v>
      </c>
    </row>
    <row r="16012" customFormat="false" ht="12" hidden="false" customHeight="false" outlineLevel="0" collapsed="false">
      <c r="BS16012" s="96" t="n">
        <f aca="false">BR16012-2.5</f>
        <v>-2.5</v>
      </c>
    </row>
    <row r="16013" customFormat="false" ht="12" hidden="false" customHeight="false" outlineLevel="0" collapsed="false">
      <c r="BS16013" s="96" t="n">
        <f aca="false">BR16013-2.5</f>
        <v>-2.5</v>
      </c>
    </row>
    <row r="16014" customFormat="false" ht="12" hidden="false" customHeight="false" outlineLevel="0" collapsed="false">
      <c r="BS16014" s="96" t="n">
        <f aca="false">BR16014-2.5</f>
        <v>-2.5</v>
      </c>
    </row>
    <row r="16015" customFormat="false" ht="12" hidden="false" customHeight="false" outlineLevel="0" collapsed="false">
      <c r="BS16015" s="96" t="n">
        <f aca="false">BR16015-2.5</f>
        <v>-2.5</v>
      </c>
    </row>
    <row r="16016" customFormat="false" ht="12" hidden="false" customHeight="false" outlineLevel="0" collapsed="false">
      <c r="BS16016" s="96" t="n">
        <f aca="false">BR16016-2.5</f>
        <v>-2.5</v>
      </c>
    </row>
    <row r="16017" customFormat="false" ht="12" hidden="false" customHeight="false" outlineLevel="0" collapsed="false">
      <c r="BS16017" s="96" t="n">
        <f aca="false">BR16017-2.5</f>
        <v>-2.5</v>
      </c>
    </row>
    <row r="16018" customFormat="false" ht="12" hidden="false" customHeight="false" outlineLevel="0" collapsed="false">
      <c r="BS16018" s="96" t="n">
        <f aca="false">BR16018-2.5</f>
        <v>-2.5</v>
      </c>
    </row>
    <row r="16019" customFormat="false" ht="12" hidden="false" customHeight="false" outlineLevel="0" collapsed="false">
      <c r="BS16019" s="96" t="n">
        <f aca="false">BR16019-2.5</f>
        <v>-2.5</v>
      </c>
    </row>
    <row r="16020" customFormat="false" ht="12" hidden="false" customHeight="false" outlineLevel="0" collapsed="false">
      <c r="BS16020" s="96" t="n">
        <f aca="false">BR16020-2.5</f>
        <v>-2.5</v>
      </c>
    </row>
    <row r="16021" customFormat="false" ht="12" hidden="false" customHeight="false" outlineLevel="0" collapsed="false">
      <c r="BS16021" s="96" t="n">
        <f aca="false">BR16021-2.5</f>
        <v>-2.5</v>
      </c>
    </row>
    <row r="16022" customFormat="false" ht="12" hidden="false" customHeight="false" outlineLevel="0" collapsed="false">
      <c r="BS16022" s="96" t="n">
        <f aca="false">BR16022-2.5</f>
        <v>-2.5</v>
      </c>
    </row>
    <row r="16023" customFormat="false" ht="12" hidden="false" customHeight="false" outlineLevel="0" collapsed="false">
      <c r="BS16023" s="96" t="n">
        <f aca="false">BR16023-2.5</f>
        <v>-2.5</v>
      </c>
    </row>
    <row r="16024" customFormat="false" ht="12" hidden="false" customHeight="false" outlineLevel="0" collapsed="false">
      <c r="BS16024" s="96" t="n">
        <f aca="false">BR16024-2.5</f>
        <v>-2.5</v>
      </c>
    </row>
    <row r="16025" customFormat="false" ht="12" hidden="false" customHeight="false" outlineLevel="0" collapsed="false">
      <c r="BS16025" s="96" t="n">
        <f aca="false">BR16025-2.5</f>
        <v>-2.5</v>
      </c>
    </row>
    <row r="16026" customFormat="false" ht="12" hidden="false" customHeight="false" outlineLevel="0" collapsed="false">
      <c r="BS16026" s="96" t="n">
        <f aca="false">BR16026-2.5</f>
        <v>-2.5</v>
      </c>
    </row>
    <row r="16027" customFormat="false" ht="12" hidden="false" customHeight="false" outlineLevel="0" collapsed="false">
      <c r="BS16027" s="96" t="n">
        <f aca="false">BR16027-2.5</f>
        <v>-2.5</v>
      </c>
    </row>
    <row r="16028" customFormat="false" ht="12" hidden="false" customHeight="false" outlineLevel="0" collapsed="false">
      <c r="BS16028" s="96" t="n">
        <f aca="false">BR16028-2.5</f>
        <v>-2.5</v>
      </c>
    </row>
    <row r="16029" customFormat="false" ht="12" hidden="false" customHeight="false" outlineLevel="0" collapsed="false">
      <c r="BS16029" s="96" t="n">
        <f aca="false">BR16029-2.5</f>
        <v>-2.5</v>
      </c>
    </row>
    <row r="16030" customFormat="false" ht="12" hidden="false" customHeight="false" outlineLevel="0" collapsed="false">
      <c r="BS16030" s="96" t="n">
        <f aca="false">BR16030-2.5</f>
        <v>-2.5</v>
      </c>
    </row>
    <row r="16031" customFormat="false" ht="12" hidden="false" customHeight="false" outlineLevel="0" collapsed="false">
      <c r="BS16031" s="96" t="n">
        <f aca="false">BR16031-2.5</f>
        <v>-2.5</v>
      </c>
    </row>
    <row r="16032" customFormat="false" ht="12" hidden="false" customHeight="false" outlineLevel="0" collapsed="false">
      <c r="BS16032" s="96" t="n">
        <f aca="false">BR16032-2.5</f>
        <v>-2.5</v>
      </c>
    </row>
    <row r="16033" customFormat="false" ht="12" hidden="false" customHeight="false" outlineLevel="0" collapsed="false">
      <c r="BS16033" s="96" t="n">
        <f aca="false">BR16033-2.5</f>
        <v>-2.5</v>
      </c>
    </row>
    <row r="16034" customFormat="false" ht="12" hidden="false" customHeight="false" outlineLevel="0" collapsed="false">
      <c r="BS16034" s="96" t="n">
        <f aca="false">BR16034-2.5</f>
        <v>-2.5</v>
      </c>
    </row>
    <row r="16035" customFormat="false" ht="12" hidden="false" customHeight="false" outlineLevel="0" collapsed="false">
      <c r="BS16035" s="96" t="n">
        <f aca="false">BR16035-2.5</f>
        <v>-2.5</v>
      </c>
    </row>
    <row r="16036" customFormat="false" ht="12" hidden="false" customHeight="false" outlineLevel="0" collapsed="false">
      <c r="BS16036" s="96" t="n">
        <f aca="false">BR16036-2.5</f>
        <v>-2.5</v>
      </c>
    </row>
    <row r="16037" customFormat="false" ht="12" hidden="false" customHeight="false" outlineLevel="0" collapsed="false">
      <c r="BS16037" s="96" t="n">
        <f aca="false">BR16037-2.5</f>
        <v>-2.5</v>
      </c>
    </row>
    <row r="16038" customFormat="false" ht="12" hidden="false" customHeight="false" outlineLevel="0" collapsed="false">
      <c r="BS16038" s="96" t="n">
        <f aca="false">BR16038-2.5</f>
        <v>-2.5</v>
      </c>
    </row>
    <row r="16039" customFormat="false" ht="12" hidden="false" customHeight="false" outlineLevel="0" collapsed="false">
      <c r="BS16039" s="96" t="n">
        <f aca="false">BR16039-2.5</f>
        <v>-2.5</v>
      </c>
    </row>
    <row r="16040" customFormat="false" ht="12" hidden="false" customHeight="false" outlineLevel="0" collapsed="false">
      <c r="BS16040" s="96" t="n">
        <f aca="false">BR16040-2.5</f>
        <v>-2.5</v>
      </c>
    </row>
    <row r="16041" customFormat="false" ht="12" hidden="false" customHeight="false" outlineLevel="0" collapsed="false">
      <c r="BS16041" s="96" t="n">
        <f aca="false">BR16041-2.5</f>
        <v>-2.5</v>
      </c>
    </row>
    <row r="16042" customFormat="false" ht="12" hidden="false" customHeight="false" outlineLevel="0" collapsed="false">
      <c r="BS16042" s="96" t="n">
        <f aca="false">BR16042-2.5</f>
        <v>-2.5</v>
      </c>
    </row>
    <row r="16043" customFormat="false" ht="12" hidden="false" customHeight="false" outlineLevel="0" collapsed="false">
      <c r="BS16043" s="96" t="n">
        <f aca="false">BR16043-2.5</f>
        <v>-2.5</v>
      </c>
    </row>
    <row r="16044" customFormat="false" ht="12" hidden="false" customHeight="false" outlineLevel="0" collapsed="false">
      <c r="BS16044" s="96" t="n">
        <f aca="false">BR16044-2.5</f>
        <v>-2.5</v>
      </c>
    </row>
    <row r="16045" customFormat="false" ht="12" hidden="false" customHeight="false" outlineLevel="0" collapsed="false">
      <c r="BS16045" s="96" t="n">
        <f aca="false">BR16045-2.5</f>
        <v>-2.5</v>
      </c>
    </row>
    <row r="16046" customFormat="false" ht="12" hidden="false" customHeight="false" outlineLevel="0" collapsed="false">
      <c r="BS16046" s="96" t="n">
        <f aca="false">BR16046-2.5</f>
        <v>-2.5</v>
      </c>
    </row>
    <row r="16047" customFormat="false" ht="12" hidden="false" customHeight="false" outlineLevel="0" collapsed="false">
      <c r="BS16047" s="96" t="n">
        <f aca="false">BR16047-2.5</f>
        <v>-2.5</v>
      </c>
    </row>
    <row r="16048" customFormat="false" ht="12" hidden="false" customHeight="false" outlineLevel="0" collapsed="false">
      <c r="BS16048" s="96" t="n">
        <f aca="false">BR16048-2.5</f>
        <v>-2.5</v>
      </c>
    </row>
    <row r="16049" customFormat="false" ht="12" hidden="false" customHeight="false" outlineLevel="0" collapsed="false">
      <c r="BS16049" s="96" t="n">
        <f aca="false">BR16049-2.5</f>
        <v>-2.5</v>
      </c>
    </row>
    <row r="16050" customFormat="false" ht="12" hidden="false" customHeight="false" outlineLevel="0" collapsed="false">
      <c r="BS16050" s="96" t="n">
        <f aca="false">BR16050-2.5</f>
        <v>-2.5</v>
      </c>
    </row>
    <row r="16051" customFormat="false" ht="12" hidden="false" customHeight="false" outlineLevel="0" collapsed="false">
      <c r="BS16051" s="96" t="n">
        <f aca="false">BR16051-2.5</f>
        <v>-2.5</v>
      </c>
    </row>
    <row r="16052" customFormat="false" ht="12" hidden="false" customHeight="false" outlineLevel="0" collapsed="false">
      <c r="BS16052" s="96" t="n">
        <f aca="false">BR16052-2.5</f>
        <v>-2.5</v>
      </c>
    </row>
    <row r="16053" customFormat="false" ht="12" hidden="false" customHeight="false" outlineLevel="0" collapsed="false">
      <c r="BS16053" s="96" t="n">
        <f aca="false">BR16053-2.5</f>
        <v>-2.5</v>
      </c>
    </row>
    <row r="16054" customFormat="false" ht="12" hidden="false" customHeight="false" outlineLevel="0" collapsed="false">
      <c r="BS16054" s="96" t="n">
        <f aca="false">BR16054-2.5</f>
        <v>-2.5</v>
      </c>
    </row>
    <row r="16055" customFormat="false" ht="12" hidden="false" customHeight="false" outlineLevel="0" collapsed="false">
      <c r="BS16055" s="96" t="n">
        <f aca="false">BR16055-2.5</f>
        <v>-2.5</v>
      </c>
    </row>
    <row r="16056" customFormat="false" ht="12" hidden="false" customHeight="false" outlineLevel="0" collapsed="false">
      <c r="BS16056" s="96" t="n">
        <f aca="false">BR16056-2.5</f>
        <v>-2.5</v>
      </c>
    </row>
    <row r="16057" customFormat="false" ht="12" hidden="false" customHeight="false" outlineLevel="0" collapsed="false">
      <c r="BS16057" s="96" t="n">
        <f aca="false">BR16057-2.5</f>
        <v>-2.5</v>
      </c>
    </row>
    <row r="16058" customFormat="false" ht="12" hidden="false" customHeight="false" outlineLevel="0" collapsed="false">
      <c r="BS16058" s="96" t="n">
        <f aca="false">BR16058-2.5</f>
        <v>-2.5</v>
      </c>
    </row>
    <row r="16059" customFormat="false" ht="12" hidden="false" customHeight="false" outlineLevel="0" collapsed="false">
      <c r="BS16059" s="96" t="n">
        <f aca="false">BR16059-2.5</f>
        <v>-2.5</v>
      </c>
    </row>
    <row r="16060" customFormat="false" ht="12" hidden="false" customHeight="false" outlineLevel="0" collapsed="false">
      <c r="BS16060" s="96" t="n">
        <f aca="false">BR16060-2.5</f>
        <v>-2.5</v>
      </c>
    </row>
    <row r="16061" customFormat="false" ht="12" hidden="false" customHeight="false" outlineLevel="0" collapsed="false">
      <c r="BS16061" s="96" t="n">
        <f aca="false">BR16061-2.5</f>
        <v>-2.5</v>
      </c>
    </row>
    <row r="16062" customFormat="false" ht="12" hidden="false" customHeight="false" outlineLevel="0" collapsed="false">
      <c r="BS16062" s="96" t="n">
        <f aca="false">BR16062-2.5</f>
        <v>-2.5</v>
      </c>
    </row>
    <row r="16063" customFormat="false" ht="12" hidden="false" customHeight="false" outlineLevel="0" collapsed="false">
      <c r="BS16063" s="96" t="n">
        <f aca="false">BR16063-2.5</f>
        <v>-2.5</v>
      </c>
    </row>
    <row r="16064" customFormat="false" ht="12" hidden="false" customHeight="false" outlineLevel="0" collapsed="false">
      <c r="BS16064" s="96" t="n">
        <f aca="false">BR16064-2.5</f>
        <v>-2.5</v>
      </c>
    </row>
    <row r="16065" customFormat="false" ht="12" hidden="false" customHeight="false" outlineLevel="0" collapsed="false">
      <c r="BS16065" s="96" t="n">
        <f aca="false">BR16065-2.5</f>
        <v>-2.5</v>
      </c>
    </row>
    <row r="16066" customFormat="false" ht="12" hidden="false" customHeight="false" outlineLevel="0" collapsed="false">
      <c r="BS16066" s="96" t="n">
        <f aca="false">BR16066-2.5</f>
        <v>-2.5</v>
      </c>
    </row>
    <row r="16067" customFormat="false" ht="12" hidden="false" customHeight="false" outlineLevel="0" collapsed="false">
      <c r="BS16067" s="96" t="n">
        <f aca="false">BR16067-2.5</f>
        <v>-2.5</v>
      </c>
    </row>
    <row r="16068" customFormat="false" ht="12" hidden="false" customHeight="false" outlineLevel="0" collapsed="false">
      <c r="BS16068" s="96" t="n">
        <f aca="false">BR16068-2.5</f>
        <v>-2.5</v>
      </c>
    </row>
    <row r="16069" customFormat="false" ht="12" hidden="false" customHeight="false" outlineLevel="0" collapsed="false">
      <c r="BS16069" s="96" t="n">
        <f aca="false">BR16069-2.5</f>
        <v>-2.5</v>
      </c>
    </row>
    <row r="16070" customFormat="false" ht="12" hidden="false" customHeight="false" outlineLevel="0" collapsed="false">
      <c r="BS16070" s="96" t="n">
        <f aca="false">BR16070-2.5</f>
        <v>-2.5</v>
      </c>
    </row>
    <row r="16071" customFormat="false" ht="12" hidden="false" customHeight="false" outlineLevel="0" collapsed="false">
      <c r="BS16071" s="96" t="n">
        <f aca="false">BR16071-2.5</f>
        <v>-2.5</v>
      </c>
    </row>
    <row r="16072" customFormat="false" ht="12" hidden="false" customHeight="false" outlineLevel="0" collapsed="false">
      <c r="BS16072" s="96" t="n">
        <f aca="false">BR16072-2.5</f>
        <v>-2.5</v>
      </c>
    </row>
    <row r="16073" customFormat="false" ht="12" hidden="false" customHeight="false" outlineLevel="0" collapsed="false">
      <c r="BS16073" s="96" t="n">
        <f aca="false">BR16073-2.5</f>
        <v>-2.5</v>
      </c>
    </row>
    <row r="16074" customFormat="false" ht="12" hidden="false" customHeight="false" outlineLevel="0" collapsed="false">
      <c r="BS16074" s="96" t="n">
        <f aca="false">BR16074-2.5</f>
        <v>-2.5</v>
      </c>
    </row>
    <row r="16075" customFormat="false" ht="12" hidden="false" customHeight="false" outlineLevel="0" collapsed="false">
      <c r="BS16075" s="96" t="n">
        <f aca="false">BR16075-2.5</f>
        <v>-2.5</v>
      </c>
    </row>
    <row r="16076" customFormat="false" ht="12" hidden="false" customHeight="false" outlineLevel="0" collapsed="false">
      <c r="BS16076" s="96" t="n">
        <f aca="false">BR16076-2.5</f>
        <v>-2.5</v>
      </c>
    </row>
    <row r="16077" customFormat="false" ht="12" hidden="false" customHeight="false" outlineLevel="0" collapsed="false">
      <c r="BS16077" s="96" t="n">
        <f aca="false">BR16077-2.5</f>
        <v>-2.5</v>
      </c>
    </row>
    <row r="16078" customFormat="false" ht="12" hidden="false" customHeight="false" outlineLevel="0" collapsed="false">
      <c r="BS16078" s="96" t="n">
        <f aca="false">BR16078-2.5</f>
        <v>-2.5</v>
      </c>
    </row>
    <row r="16079" customFormat="false" ht="12" hidden="false" customHeight="false" outlineLevel="0" collapsed="false">
      <c r="BS16079" s="96" t="n">
        <f aca="false">BR16079-2.5</f>
        <v>-2.5</v>
      </c>
    </row>
    <row r="16080" customFormat="false" ht="12" hidden="false" customHeight="false" outlineLevel="0" collapsed="false">
      <c r="BS16080" s="96" t="n">
        <f aca="false">BR16080-2.5</f>
        <v>-2.5</v>
      </c>
    </row>
    <row r="16081" customFormat="false" ht="12" hidden="false" customHeight="false" outlineLevel="0" collapsed="false">
      <c r="BS16081" s="96" t="n">
        <f aca="false">BR16081-2.5</f>
        <v>-2.5</v>
      </c>
    </row>
    <row r="16082" customFormat="false" ht="12" hidden="false" customHeight="false" outlineLevel="0" collapsed="false">
      <c r="BS16082" s="96" t="n">
        <f aca="false">BR16082-2.5</f>
        <v>-2.5</v>
      </c>
    </row>
    <row r="16083" customFormat="false" ht="12" hidden="false" customHeight="false" outlineLevel="0" collapsed="false">
      <c r="BS16083" s="96" t="n">
        <f aca="false">BR16083-2.5</f>
        <v>-2.5</v>
      </c>
    </row>
    <row r="16084" customFormat="false" ht="12" hidden="false" customHeight="false" outlineLevel="0" collapsed="false">
      <c r="BS16084" s="96" t="n">
        <f aca="false">BR16084-2.5</f>
        <v>-2.5</v>
      </c>
    </row>
    <row r="16085" customFormat="false" ht="12" hidden="false" customHeight="false" outlineLevel="0" collapsed="false">
      <c r="BS16085" s="96" t="n">
        <f aca="false">BR16085-2.5</f>
        <v>-2.5</v>
      </c>
    </row>
    <row r="16086" customFormat="false" ht="12" hidden="false" customHeight="false" outlineLevel="0" collapsed="false">
      <c r="BS16086" s="96" t="n">
        <f aca="false">BR16086-2.5</f>
        <v>-2.5</v>
      </c>
    </row>
    <row r="16087" customFormat="false" ht="12" hidden="false" customHeight="false" outlineLevel="0" collapsed="false">
      <c r="BS16087" s="96" t="n">
        <f aca="false">BR16087-2.5</f>
        <v>-2.5</v>
      </c>
    </row>
    <row r="16088" customFormat="false" ht="12" hidden="false" customHeight="false" outlineLevel="0" collapsed="false">
      <c r="BS16088" s="96" t="n">
        <f aca="false">BR16088-2.5</f>
        <v>-2.5</v>
      </c>
    </row>
    <row r="16089" customFormat="false" ht="12" hidden="false" customHeight="false" outlineLevel="0" collapsed="false">
      <c r="BS16089" s="96" t="n">
        <f aca="false">BR16089-2.5</f>
        <v>-2.5</v>
      </c>
    </row>
    <row r="16090" customFormat="false" ht="12" hidden="false" customHeight="false" outlineLevel="0" collapsed="false">
      <c r="BS16090" s="96" t="n">
        <f aca="false">BR16090-2.5</f>
        <v>-2.5</v>
      </c>
    </row>
    <row r="16091" customFormat="false" ht="12" hidden="false" customHeight="false" outlineLevel="0" collapsed="false">
      <c r="BS16091" s="96" t="n">
        <f aca="false">BR16091-2.5</f>
        <v>-2.5</v>
      </c>
    </row>
    <row r="16092" customFormat="false" ht="12" hidden="false" customHeight="false" outlineLevel="0" collapsed="false">
      <c r="BS16092" s="96" t="n">
        <f aca="false">BR16092-2.5</f>
        <v>-2.5</v>
      </c>
    </row>
    <row r="16093" customFormat="false" ht="12" hidden="false" customHeight="false" outlineLevel="0" collapsed="false">
      <c r="BS16093" s="96" t="n">
        <f aca="false">BR16093-2.5</f>
        <v>-2.5</v>
      </c>
    </row>
    <row r="16094" customFormat="false" ht="12" hidden="false" customHeight="false" outlineLevel="0" collapsed="false">
      <c r="BS16094" s="96" t="n">
        <f aca="false">BR16094-2.5</f>
        <v>-2.5</v>
      </c>
    </row>
    <row r="16095" customFormat="false" ht="12" hidden="false" customHeight="false" outlineLevel="0" collapsed="false">
      <c r="BS16095" s="96" t="n">
        <f aca="false">BR16095-2.5</f>
        <v>-2.5</v>
      </c>
    </row>
    <row r="16096" customFormat="false" ht="12" hidden="false" customHeight="false" outlineLevel="0" collapsed="false">
      <c r="BS16096" s="96" t="n">
        <f aca="false">BR16096-2.5</f>
        <v>-2.5</v>
      </c>
    </row>
    <row r="16097" customFormat="false" ht="12" hidden="false" customHeight="false" outlineLevel="0" collapsed="false">
      <c r="BS16097" s="96" t="n">
        <f aca="false">BR16097-2.5</f>
        <v>-2.5</v>
      </c>
    </row>
    <row r="16098" customFormat="false" ht="12" hidden="false" customHeight="false" outlineLevel="0" collapsed="false">
      <c r="BS16098" s="96" t="n">
        <f aca="false">BR16098-2.5</f>
        <v>-2.5</v>
      </c>
    </row>
    <row r="16099" customFormat="false" ht="12" hidden="false" customHeight="false" outlineLevel="0" collapsed="false">
      <c r="BS16099" s="96" t="n">
        <f aca="false">BR16099-2.5</f>
        <v>-2.5</v>
      </c>
    </row>
    <row r="16100" customFormat="false" ht="12" hidden="false" customHeight="false" outlineLevel="0" collapsed="false">
      <c r="BS16100" s="96" t="n">
        <f aca="false">BR16100-2.5</f>
        <v>-2.5</v>
      </c>
    </row>
    <row r="16101" customFormat="false" ht="12" hidden="false" customHeight="false" outlineLevel="0" collapsed="false">
      <c r="BS16101" s="96" t="n">
        <f aca="false">BR16101-2.5</f>
        <v>-2.5</v>
      </c>
    </row>
    <row r="16102" customFormat="false" ht="12" hidden="false" customHeight="false" outlineLevel="0" collapsed="false">
      <c r="BS16102" s="96" t="n">
        <f aca="false">BR16102-2.5</f>
        <v>-2.5</v>
      </c>
    </row>
    <row r="16103" customFormat="false" ht="12" hidden="false" customHeight="false" outlineLevel="0" collapsed="false">
      <c r="BS16103" s="96" t="n">
        <f aca="false">BR16103-2.5</f>
        <v>-2.5</v>
      </c>
    </row>
    <row r="16104" customFormat="false" ht="12" hidden="false" customHeight="false" outlineLevel="0" collapsed="false">
      <c r="BS16104" s="96" t="n">
        <f aca="false">BR16104-2.5</f>
        <v>-2.5</v>
      </c>
    </row>
    <row r="16105" customFormat="false" ht="12" hidden="false" customHeight="false" outlineLevel="0" collapsed="false">
      <c r="BS16105" s="96" t="n">
        <f aca="false">BR16105-2.5</f>
        <v>-2.5</v>
      </c>
    </row>
    <row r="16106" customFormat="false" ht="12" hidden="false" customHeight="false" outlineLevel="0" collapsed="false">
      <c r="BS16106" s="96" t="n">
        <f aca="false">BR16106-2.5</f>
        <v>-2.5</v>
      </c>
    </row>
    <row r="16107" customFormat="false" ht="12" hidden="false" customHeight="false" outlineLevel="0" collapsed="false">
      <c r="BS16107" s="96" t="n">
        <f aca="false">BR16107-2.5</f>
        <v>-2.5</v>
      </c>
    </row>
    <row r="16108" customFormat="false" ht="12" hidden="false" customHeight="false" outlineLevel="0" collapsed="false">
      <c r="BS16108" s="96" t="n">
        <f aca="false">BR16108-2.5</f>
        <v>-2.5</v>
      </c>
    </row>
    <row r="16109" customFormat="false" ht="12" hidden="false" customHeight="false" outlineLevel="0" collapsed="false">
      <c r="BS16109" s="96" t="n">
        <f aca="false">BR16109-2.5</f>
        <v>-2.5</v>
      </c>
    </row>
    <row r="16110" customFormat="false" ht="12" hidden="false" customHeight="false" outlineLevel="0" collapsed="false">
      <c r="BS16110" s="96" t="n">
        <f aca="false">BR16110-2.5</f>
        <v>-2.5</v>
      </c>
    </row>
    <row r="16111" customFormat="false" ht="12" hidden="false" customHeight="false" outlineLevel="0" collapsed="false">
      <c r="BS16111" s="96" t="n">
        <f aca="false">BR16111-2.5</f>
        <v>-2.5</v>
      </c>
    </row>
    <row r="16112" customFormat="false" ht="12" hidden="false" customHeight="false" outlineLevel="0" collapsed="false">
      <c r="BS16112" s="96" t="n">
        <f aca="false">BR16112-2.5</f>
        <v>-2.5</v>
      </c>
    </row>
    <row r="16113" customFormat="false" ht="12" hidden="false" customHeight="false" outlineLevel="0" collapsed="false">
      <c r="BS16113" s="96" t="n">
        <f aca="false">BR16113-2.5</f>
        <v>-2.5</v>
      </c>
    </row>
    <row r="16114" customFormat="false" ht="12" hidden="false" customHeight="false" outlineLevel="0" collapsed="false">
      <c r="BS16114" s="96" t="n">
        <f aca="false">BR16114-2.5</f>
        <v>-2.5</v>
      </c>
    </row>
    <row r="16115" customFormat="false" ht="12" hidden="false" customHeight="false" outlineLevel="0" collapsed="false">
      <c r="BS16115" s="96" t="n">
        <f aca="false">BR16115-2.5</f>
        <v>-2.5</v>
      </c>
    </row>
    <row r="16116" customFormat="false" ht="12" hidden="false" customHeight="false" outlineLevel="0" collapsed="false">
      <c r="BS16116" s="96" t="n">
        <f aca="false">BR16116-2.5</f>
        <v>-2.5</v>
      </c>
    </row>
    <row r="16117" customFormat="false" ht="12" hidden="false" customHeight="false" outlineLevel="0" collapsed="false">
      <c r="BS16117" s="96" t="n">
        <f aca="false">BR16117-2.5</f>
        <v>-2.5</v>
      </c>
    </row>
    <row r="16118" customFormat="false" ht="12" hidden="false" customHeight="false" outlineLevel="0" collapsed="false">
      <c r="BS16118" s="96" t="n">
        <f aca="false">BR16118-2.5</f>
        <v>-2.5</v>
      </c>
    </row>
    <row r="16119" customFormat="false" ht="12" hidden="false" customHeight="false" outlineLevel="0" collapsed="false">
      <c r="BS16119" s="96" t="n">
        <f aca="false">BR16119-2.5</f>
        <v>-2.5</v>
      </c>
    </row>
    <row r="16120" customFormat="false" ht="12" hidden="false" customHeight="false" outlineLevel="0" collapsed="false">
      <c r="BS16120" s="96" t="n">
        <f aca="false">BR16120-2.5</f>
        <v>-2.5</v>
      </c>
    </row>
    <row r="16121" customFormat="false" ht="12" hidden="false" customHeight="false" outlineLevel="0" collapsed="false">
      <c r="BS16121" s="96" t="n">
        <f aca="false">BR16121-2.5</f>
        <v>-2.5</v>
      </c>
    </row>
    <row r="16122" customFormat="false" ht="12" hidden="false" customHeight="false" outlineLevel="0" collapsed="false">
      <c r="BS16122" s="96" t="n">
        <f aca="false">BR16122-2.5</f>
        <v>-2.5</v>
      </c>
    </row>
    <row r="16123" customFormat="false" ht="12" hidden="false" customHeight="false" outlineLevel="0" collapsed="false">
      <c r="BS16123" s="96" t="n">
        <f aca="false">BR16123-2.5</f>
        <v>-2.5</v>
      </c>
    </row>
    <row r="16124" customFormat="false" ht="12" hidden="false" customHeight="false" outlineLevel="0" collapsed="false">
      <c r="BS16124" s="96" t="n">
        <f aca="false">BR16124-2.5</f>
        <v>-2.5</v>
      </c>
    </row>
    <row r="16125" customFormat="false" ht="12" hidden="false" customHeight="false" outlineLevel="0" collapsed="false">
      <c r="BS16125" s="96" t="n">
        <f aca="false">BR16125-2.5</f>
        <v>-2.5</v>
      </c>
    </row>
    <row r="16126" customFormat="false" ht="12" hidden="false" customHeight="false" outlineLevel="0" collapsed="false">
      <c r="BS16126" s="96" t="n">
        <f aca="false">BR16126-2.5</f>
        <v>-2.5</v>
      </c>
    </row>
    <row r="16127" customFormat="false" ht="12" hidden="false" customHeight="false" outlineLevel="0" collapsed="false">
      <c r="BS16127" s="96" t="n">
        <f aca="false">BR16127-2.5</f>
        <v>-2.5</v>
      </c>
    </row>
    <row r="16128" customFormat="false" ht="12" hidden="false" customHeight="false" outlineLevel="0" collapsed="false">
      <c r="BS16128" s="96" t="n">
        <f aca="false">BR16128-2.5</f>
        <v>-2.5</v>
      </c>
    </row>
    <row r="16129" customFormat="false" ht="12" hidden="false" customHeight="false" outlineLevel="0" collapsed="false">
      <c r="BS16129" s="96" t="n">
        <f aca="false">BR16129-2.5</f>
        <v>-2.5</v>
      </c>
    </row>
    <row r="16130" customFormat="false" ht="12" hidden="false" customHeight="false" outlineLevel="0" collapsed="false">
      <c r="BS16130" s="96" t="n">
        <f aca="false">BR16130-2.5</f>
        <v>-2.5</v>
      </c>
    </row>
    <row r="16131" customFormat="false" ht="12" hidden="false" customHeight="false" outlineLevel="0" collapsed="false">
      <c r="BS16131" s="96" t="n">
        <f aca="false">BR16131-2.5</f>
        <v>-2.5</v>
      </c>
    </row>
    <row r="16132" customFormat="false" ht="12" hidden="false" customHeight="false" outlineLevel="0" collapsed="false">
      <c r="BS16132" s="96" t="n">
        <f aca="false">BR16132-2.5</f>
        <v>-2.5</v>
      </c>
    </row>
    <row r="16133" customFormat="false" ht="12" hidden="false" customHeight="false" outlineLevel="0" collapsed="false">
      <c r="BS16133" s="96" t="n">
        <f aca="false">BR16133-2.5</f>
        <v>-2.5</v>
      </c>
    </row>
    <row r="16134" customFormat="false" ht="12" hidden="false" customHeight="false" outlineLevel="0" collapsed="false">
      <c r="BS16134" s="96" t="n">
        <f aca="false">BR16134-2.5</f>
        <v>-2.5</v>
      </c>
    </row>
    <row r="16135" customFormat="false" ht="12" hidden="false" customHeight="false" outlineLevel="0" collapsed="false">
      <c r="BS16135" s="96" t="n">
        <f aca="false">BR16135-2.5</f>
        <v>-2.5</v>
      </c>
    </row>
    <row r="16136" customFormat="false" ht="12" hidden="false" customHeight="false" outlineLevel="0" collapsed="false">
      <c r="BS16136" s="96" t="n">
        <f aca="false">BR16136-2.5</f>
        <v>-2.5</v>
      </c>
    </row>
    <row r="16137" customFormat="false" ht="12" hidden="false" customHeight="false" outlineLevel="0" collapsed="false">
      <c r="BS16137" s="96" t="n">
        <f aca="false">BR16137-2.5</f>
        <v>-2.5</v>
      </c>
    </row>
    <row r="16138" customFormat="false" ht="12" hidden="false" customHeight="false" outlineLevel="0" collapsed="false">
      <c r="BS16138" s="96" t="n">
        <f aca="false">BR16138-2.5</f>
        <v>-2.5</v>
      </c>
    </row>
    <row r="16139" customFormat="false" ht="12" hidden="false" customHeight="false" outlineLevel="0" collapsed="false">
      <c r="BS16139" s="96" t="n">
        <f aca="false">BR16139-2.5</f>
        <v>-2.5</v>
      </c>
    </row>
    <row r="16140" customFormat="false" ht="12" hidden="false" customHeight="false" outlineLevel="0" collapsed="false">
      <c r="BS16140" s="96" t="n">
        <f aca="false">BR16140-2.5</f>
        <v>-2.5</v>
      </c>
    </row>
    <row r="16141" customFormat="false" ht="12" hidden="false" customHeight="false" outlineLevel="0" collapsed="false">
      <c r="BS16141" s="96" t="n">
        <f aca="false">BR16141-2.5</f>
        <v>-2.5</v>
      </c>
    </row>
    <row r="16142" customFormat="false" ht="12" hidden="false" customHeight="false" outlineLevel="0" collapsed="false">
      <c r="BS16142" s="96" t="n">
        <f aca="false">BR16142-2.5</f>
        <v>-2.5</v>
      </c>
    </row>
    <row r="16143" customFormat="false" ht="12" hidden="false" customHeight="false" outlineLevel="0" collapsed="false">
      <c r="BS16143" s="96" t="n">
        <f aca="false">BR16143-2.5</f>
        <v>-2.5</v>
      </c>
    </row>
    <row r="16144" customFormat="false" ht="12" hidden="false" customHeight="false" outlineLevel="0" collapsed="false">
      <c r="BS16144" s="96" t="n">
        <f aca="false">BR16144-2.5</f>
        <v>-2.5</v>
      </c>
    </row>
    <row r="16145" customFormat="false" ht="12" hidden="false" customHeight="false" outlineLevel="0" collapsed="false">
      <c r="BS16145" s="96" t="n">
        <f aca="false">BR16145-2.5</f>
        <v>-2.5</v>
      </c>
    </row>
    <row r="16146" customFormat="false" ht="12" hidden="false" customHeight="false" outlineLevel="0" collapsed="false">
      <c r="BS16146" s="96" t="n">
        <f aca="false">BR16146-2.5</f>
        <v>-2.5</v>
      </c>
    </row>
    <row r="16147" customFormat="false" ht="12" hidden="false" customHeight="false" outlineLevel="0" collapsed="false">
      <c r="BS16147" s="96" t="n">
        <f aca="false">BR16147-2.5</f>
        <v>-2.5</v>
      </c>
    </row>
    <row r="16148" customFormat="false" ht="12" hidden="false" customHeight="false" outlineLevel="0" collapsed="false">
      <c r="BS16148" s="96" t="n">
        <f aca="false">BR16148-2.5</f>
        <v>-2.5</v>
      </c>
    </row>
    <row r="16149" customFormat="false" ht="12" hidden="false" customHeight="false" outlineLevel="0" collapsed="false">
      <c r="BS16149" s="96" t="n">
        <f aca="false">BR16149-2.5</f>
        <v>-2.5</v>
      </c>
    </row>
    <row r="16150" customFormat="false" ht="12" hidden="false" customHeight="false" outlineLevel="0" collapsed="false">
      <c r="BS16150" s="96" t="n">
        <f aca="false">BR16150-2.5</f>
        <v>-2.5</v>
      </c>
    </row>
    <row r="16151" customFormat="false" ht="12" hidden="false" customHeight="false" outlineLevel="0" collapsed="false">
      <c r="BS16151" s="96" t="n">
        <f aca="false">BR16151-2.5</f>
        <v>-2.5</v>
      </c>
    </row>
    <row r="16152" customFormat="false" ht="12" hidden="false" customHeight="false" outlineLevel="0" collapsed="false">
      <c r="BS16152" s="96" t="n">
        <f aca="false">BR16152-2.5</f>
        <v>-2.5</v>
      </c>
    </row>
    <row r="16153" customFormat="false" ht="12" hidden="false" customHeight="false" outlineLevel="0" collapsed="false">
      <c r="BS16153" s="96" t="n">
        <f aca="false">BR16153-2.5</f>
        <v>-2.5</v>
      </c>
    </row>
    <row r="16154" customFormat="false" ht="12" hidden="false" customHeight="false" outlineLevel="0" collapsed="false">
      <c r="BS16154" s="96" t="n">
        <f aca="false">BR16154-2.5</f>
        <v>-2.5</v>
      </c>
    </row>
    <row r="16155" customFormat="false" ht="12" hidden="false" customHeight="false" outlineLevel="0" collapsed="false">
      <c r="BS16155" s="96" t="n">
        <f aca="false">BR16155-2.5</f>
        <v>-2.5</v>
      </c>
    </row>
    <row r="16156" customFormat="false" ht="12" hidden="false" customHeight="false" outlineLevel="0" collapsed="false">
      <c r="BS16156" s="96" t="n">
        <f aca="false">BR16156-2.5</f>
        <v>-2.5</v>
      </c>
    </row>
    <row r="16157" customFormat="false" ht="12" hidden="false" customHeight="false" outlineLevel="0" collapsed="false">
      <c r="BS16157" s="96" t="n">
        <f aca="false">BR16157-2.5</f>
        <v>-2.5</v>
      </c>
    </row>
    <row r="16158" customFormat="false" ht="12" hidden="false" customHeight="false" outlineLevel="0" collapsed="false">
      <c r="BS16158" s="96" t="n">
        <f aca="false">BR16158-2.5</f>
        <v>-2.5</v>
      </c>
    </row>
    <row r="16159" customFormat="false" ht="12" hidden="false" customHeight="false" outlineLevel="0" collapsed="false">
      <c r="BS16159" s="96" t="n">
        <f aca="false">BR16159-2.5</f>
        <v>-2.5</v>
      </c>
    </row>
    <row r="16160" customFormat="false" ht="12" hidden="false" customHeight="false" outlineLevel="0" collapsed="false">
      <c r="BS16160" s="96" t="n">
        <f aca="false">BR16160-2.5</f>
        <v>-2.5</v>
      </c>
    </row>
    <row r="16161" customFormat="false" ht="12" hidden="false" customHeight="false" outlineLevel="0" collapsed="false">
      <c r="BS16161" s="96" t="n">
        <f aca="false">BR16161-2.5</f>
        <v>-2.5</v>
      </c>
    </row>
    <row r="16162" customFormat="false" ht="12" hidden="false" customHeight="false" outlineLevel="0" collapsed="false">
      <c r="BS16162" s="96" t="n">
        <f aca="false">BR16162-2.5</f>
        <v>-2.5</v>
      </c>
    </row>
    <row r="16163" customFormat="false" ht="12" hidden="false" customHeight="false" outlineLevel="0" collapsed="false">
      <c r="BS16163" s="96" t="n">
        <f aca="false">BR16163-2.5</f>
        <v>-2.5</v>
      </c>
    </row>
    <row r="16164" customFormat="false" ht="12" hidden="false" customHeight="false" outlineLevel="0" collapsed="false">
      <c r="BS16164" s="96" t="n">
        <f aca="false">BR16164-2.5</f>
        <v>-2.5</v>
      </c>
    </row>
    <row r="16165" customFormat="false" ht="12" hidden="false" customHeight="false" outlineLevel="0" collapsed="false">
      <c r="BS16165" s="96" t="n">
        <f aca="false">BR16165-2.5</f>
        <v>-2.5</v>
      </c>
    </row>
    <row r="16166" customFormat="false" ht="12" hidden="false" customHeight="false" outlineLevel="0" collapsed="false">
      <c r="BS16166" s="96" t="n">
        <f aca="false">BR16166-2.5</f>
        <v>-2.5</v>
      </c>
    </row>
    <row r="16167" customFormat="false" ht="12" hidden="false" customHeight="false" outlineLevel="0" collapsed="false">
      <c r="BS16167" s="96" t="n">
        <f aca="false">BR16167-2.5</f>
        <v>-2.5</v>
      </c>
    </row>
    <row r="16168" customFormat="false" ht="12" hidden="false" customHeight="false" outlineLevel="0" collapsed="false">
      <c r="BS16168" s="96" t="n">
        <f aca="false">BR16168-2.5</f>
        <v>-2.5</v>
      </c>
    </row>
    <row r="16169" customFormat="false" ht="12" hidden="false" customHeight="false" outlineLevel="0" collapsed="false">
      <c r="BS16169" s="96" t="n">
        <f aca="false">BR16169-2.5</f>
        <v>-2.5</v>
      </c>
    </row>
    <row r="16170" customFormat="false" ht="12" hidden="false" customHeight="false" outlineLevel="0" collapsed="false">
      <c r="BS16170" s="96" t="n">
        <f aca="false">BR16170-2.5</f>
        <v>-2.5</v>
      </c>
    </row>
    <row r="16171" customFormat="false" ht="12" hidden="false" customHeight="false" outlineLevel="0" collapsed="false">
      <c r="BS16171" s="96" t="n">
        <f aca="false">BR16171-2.5</f>
        <v>-2.5</v>
      </c>
    </row>
    <row r="16172" customFormat="false" ht="12" hidden="false" customHeight="false" outlineLevel="0" collapsed="false">
      <c r="BS16172" s="96" t="n">
        <f aca="false">BR16172-2.5</f>
        <v>-2.5</v>
      </c>
    </row>
    <row r="16173" customFormat="false" ht="12" hidden="false" customHeight="false" outlineLevel="0" collapsed="false">
      <c r="BS16173" s="96" t="n">
        <f aca="false">BR16173-2.5</f>
        <v>-2.5</v>
      </c>
    </row>
    <row r="16174" customFormat="false" ht="12" hidden="false" customHeight="false" outlineLevel="0" collapsed="false">
      <c r="BS16174" s="96" t="n">
        <f aca="false">BR16174-2.5</f>
        <v>-2.5</v>
      </c>
    </row>
    <row r="16175" customFormat="false" ht="12" hidden="false" customHeight="false" outlineLevel="0" collapsed="false">
      <c r="BS16175" s="96" t="n">
        <f aca="false">BR16175-2.5</f>
        <v>-2.5</v>
      </c>
    </row>
    <row r="16176" customFormat="false" ht="12" hidden="false" customHeight="false" outlineLevel="0" collapsed="false">
      <c r="BS16176" s="96" t="n">
        <f aca="false">BR16176-2.5</f>
        <v>-2.5</v>
      </c>
    </row>
    <row r="16177" customFormat="false" ht="12" hidden="false" customHeight="false" outlineLevel="0" collapsed="false">
      <c r="BS16177" s="96" t="n">
        <f aca="false">BR16177-2.5</f>
        <v>-2.5</v>
      </c>
    </row>
    <row r="16178" customFormat="false" ht="12" hidden="false" customHeight="false" outlineLevel="0" collapsed="false">
      <c r="BS16178" s="96" t="n">
        <f aca="false">BR16178-2.5</f>
        <v>-2.5</v>
      </c>
    </row>
    <row r="16179" customFormat="false" ht="12" hidden="false" customHeight="false" outlineLevel="0" collapsed="false">
      <c r="BS16179" s="96" t="n">
        <f aca="false">BR16179-2.5</f>
        <v>-2.5</v>
      </c>
    </row>
    <row r="16180" customFormat="false" ht="12" hidden="false" customHeight="false" outlineLevel="0" collapsed="false">
      <c r="BS16180" s="96" t="n">
        <f aca="false">BR16180-2.5</f>
        <v>-2.5</v>
      </c>
    </row>
    <row r="16181" customFormat="false" ht="12" hidden="false" customHeight="false" outlineLevel="0" collapsed="false">
      <c r="BS16181" s="96" t="n">
        <f aca="false">BR16181-2.5</f>
        <v>-2.5</v>
      </c>
    </row>
    <row r="16182" customFormat="false" ht="12" hidden="false" customHeight="false" outlineLevel="0" collapsed="false">
      <c r="BS16182" s="96" t="n">
        <f aca="false">BR16182-2.5</f>
        <v>-2.5</v>
      </c>
    </row>
    <row r="16183" customFormat="false" ht="12" hidden="false" customHeight="false" outlineLevel="0" collapsed="false">
      <c r="BS16183" s="96" t="n">
        <f aca="false">BR16183-2.5</f>
        <v>-2.5</v>
      </c>
    </row>
    <row r="16184" customFormat="false" ht="12" hidden="false" customHeight="false" outlineLevel="0" collapsed="false">
      <c r="BS16184" s="96" t="n">
        <f aca="false">BR16184-2.5</f>
        <v>-2.5</v>
      </c>
    </row>
    <row r="16185" customFormat="false" ht="12" hidden="false" customHeight="false" outlineLevel="0" collapsed="false">
      <c r="BS16185" s="96" t="n">
        <f aca="false">BR16185-2.5</f>
        <v>-2.5</v>
      </c>
    </row>
    <row r="16186" customFormat="false" ht="12" hidden="false" customHeight="false" outlineLevel="0" collapsed="false">
      <c r="BS16186" s="96" t="n">
        <f aca="false">BR16186-2.5</f>
        <v>-2.5</v>
      </c>
    </row>
    <row r="16187" customFormat="false" ht="12" hidden="false" customHeight="false" outlineLevel="0" collapsed="false">
      <c r="BS16187" s="96" t="n">
        <f aca="false">BR16187-2.5</f>
        <v>-2.5</v>
      </c>
    </row>
    <row r="16188" customFormat="false" ht="12" hidden="false" customHeight="false" outlineLevel="0" collapsed="false">
      <c r="BS16188" s="96" t="n">
        <f aca="false">BR16188-2.5</f>
        <v>-2.5</v>
      </c>
    </row>
    <row r="16189" customFormat="false" ht="12" hidden="false" customHeight="false" outlineLevel="0" collapsed="false">
      <c r="BS16189" s="96" t="n">
        <f aca="false">BR16189-2.5</f>
        <v>-2.5</v>
      </c>
    </row>
    <row r="16190" customFormat="false" ht="12" hidden="false" customHeight="false" outlineLevel="0" collapsed="false">
      <c r="BS16190" s="96" t="n">
        <f aca="false">BR16190-2.5</f>
        <v>-2.5</v>
      </c>
    </row>
    <row r="16191" customFormat="false" ht="12" hidden="false" customHeight="false" outlineLevel="0" collapsed="false">
      <c r="BS16191" s="96" t="n">
        <f aca="false">BR16191-2.5</f>
        <v>-2.5</v>
      </c>
    </row>
    <row r="16192" customFormat="false" ht="12" hidden="false" customHeight="false" outlineLevel="0" collapsed="false">
      <c r="BS16192" s="96" t="n">
        <f aca="false">BR16192-2.5</f>
        <v>-2.5</v>
      </c>
    </row>
    <row r="16193" customFormat="false" ht="12" hidden="false" customHeight="false" outlineLevel="0" collapsed="false">
      <c r="BS16193" s="96" t="n">
        <f aca="false">BR16193-2.5</f>
        <v>-2.5</v>
      </c>
    </row>
    <row r="16194" customFormat="false" ht="12" hidden="false" customHeight="false" outlineLevel="0" collapsed="false">
      <c r="BS16194" s="96" t="n">
        <f aca="false">BR16194-2.5</f>
        <v>-2.5</v>
      </c>
    </row>
    <row r="16195" customFormat="false" ht="12" hidden="false" customHeight="false" outlineLevel="0" collapsed="false">
      <c r="BS16195" s="96" t="n">
        <f aca="false">BR16195-2.5</f>
        <v>-2.5</v>
      </c>
    </row>
    <row r="16196" customFormat="false" ht="12" hidden="false" customHeight="false" outlineLevel="0" collapsed="false">
      <c r="BS16196" s="96" t="n">
        <f aca="false">BR16196-2.5</f>
        <v>-2.5</v>
      </c>
    </row>
    <row r="16197" customFormat="false" ht="12" hidden="false" customHeight="false" outlineLevel="0" collapsed="false">
      <c r="BS16197" s="96" t="n">
        <f aca="false">BR16197-2.5</f>
        <v>-2.5</v>
      </c>
    </row>
    <row r="16198" customFormat="false" ht="12" hidden="false" customHeight="false" outlineLevel="0" collapsed="false">
      <c r="BS16198" s="96" t="n">
        <f aca="false">BR16198-2.5</f>
        <v>-2.5</v>
      </c>
    </row>
    <row r="16199" customFormat="false" ht="12" hidden="false" customHeight="false" outlineLevel="0" collapsed="false">
      <c r="BS16199" s="96" t="n">
        <f aca="false">BR16199-2.5</f>
        <v>-2.5</v>
      </c>
    </row>
    <row r="16200" customFormat="false" ht="12" hidden="false" customHeight="false" outlineLevel="0" collapsed="false">
      <c r="BS16200" s="96" t="n">
        <f aca="false">BR16200-2.5</f>
        <v>-2.5</v>
      </c>
    </row>
    <row r="16201" customFormat="false" ht="12" hidden="false" customHeight="false" outlineLevel="0" collapsed="false">
      <c r="BS16201" s="96" t="n">
        <f aca="false">BR16201-2.5</f>
        <v>-2.5</v>
      </c>
    </row>
    <row r="16202" customFormat="false" ht="12" hidden="false" customHeight="false" outlineLevel="0" collapsed="false">
      <c r="BS16202" s="96" t="n">
        <f aca="false">BR16202-2.5</f>
        <v>-2.5</v>
      </c>
    </row>
    <row r="16203" customFormat="false" ht="12" hidden="false" customHeight="false" outlineLevel="0" collapsed="false">
      <c r="BS16203" s="96" t="n">
        <f aca="false">BR16203-2.5</f>
        <v>-2.5</v>
      </c>
    </row>
    <row r="16204" customFormat="false" ht="12" hidden="false" customHeight="false" outlineLevel="0" collapsed="false">
      <c r="BS16204" s="96" t="n">
        <f aca="false">BR16204-2.5</f>
        <v>-2.5</v>
      </c>
    </row>
    <row r="16205" customFormat="false" ht="12" hidden="false" customHeight="false" outlineLevel="0" collapsed="false">
      <c r="BS16205" s="96" t="n">
        <f aca="false">BR16205-2.5</f>
        <v>-2.5</v>
      </c>
    </row>
    <row r="16206" customFormat="false" ht="12" hidden="false" customHeight="false" outlineLevel="0" collapsed="false">
      <c r="BS16206" s="96" t="n">
        <f aca="false">BR16206-2.5</f>
        <v>-2.5</v>
      </c>
    </row>
    <row r="16207" customFormat="false" ht="12" hidden="false" customHeight="false" outlineLevel="0" collapsed="false">
      <c r="BS16207" s="96" t="n">
        <f aca="false">BR16207-2.5</f>
        <v>-2.5</v>
      </c>
    </row>
    <row r="16208" customFormat="false" ht="12" hidden="false" customHeight="false" outlineLevel="0" collapsed="false">
      <c r="BS16208" s="96" t="n">
        <f aca="false">BR16208-2.5</f>
        <v>-2.5</v>
      </c>
    </row>
    <row r="16209" customFormat="false" ht="12" hidden="false" customHeight="false" outlineLevel="0" collapsed="false">
      <c r="BS16209" s="96" t="n">
        <f aca="false">BR16209-2.5</f>
        <v>-2.5</v>
      </c>
    </row>
    <row r="16210" customFormat="false" ht="12" hidden="false" customHeight="false" outlineLevel="0" collapsed="false">
      <c r="BS16210" s="96" t="n">
        <f aca="false">BR16210-2.5</f>
        <v>-2.5</v>
      </c>
    </row>
    <row r="16211" customFormat="false" ht="12" hidden="false" customHeight="false" outlineLevel="0" collapsed="false">
      <c r="BS16211" s="96" t="n">
        <f aca="false">BR16211-2.5</f>
        <v>-2.5</v>
      </c>
    </row>
    <row r="16212" customFormat="false" ht="12" hidden="false" customHeight="false" outlineLevel="0" collapsed="false">
      <c r="BS16212" s="96" t="n">
        <f aca="false">BR16212-2.5</f>
        <v>-2.5</v>
      </c>
    </row>
    <row r="16213" customFormat="false" ht="12" hidden="false" customHeight="false" outlineLevel="0" collapsed="false">
      <c r="BS16213" s="96" t="n">
        <f aca="false">BR16213-2.5</f>
        <v>-2.5</v>
      </c>
    </row>
    <row r="16214" customFormat="false" ht="12" hidden="false" customHeight="false" outlineLevel="0" collapsed="false">
      <c r="BS16214" s="96" t="n">
        <f aca="false">BR16214-2.5</f>
        <v>-2.5</v>
      </c>
    </row>
    <row r="16215" customFormat="false" ht="12" hidden="false" customHeight="false" outlineLevel="0" collapsed="false">
      <c r="BS16215" s="96" t="n">
        <f aca="false">BR16215-2.5</f>
        <v>-2.5</v>
      </c>
    </row>
    <row r="16216" customFormat="false" ht="12" hidden="false" customHeight="false" outlineLevel="0" collapsed="false">
      <c r="BS16216" s="96" t="n">
        <f aca="false">BR16216-2.5</f>
        <v>-2.5</v>
      </c>
    </row>
    <row r="16217" customFormat="false" ht="12" hidden="false" customHeight="false" outlineLevel="0" collapsed="false">
      <c r="BS16217" s="96" t="n">
        <f aca="false">BR16217-2.5</f>
        <v>-2.5</v>
      </c>
    </row>
    <row r="16218" customFormat="false" ht="12" hidden="false" customHeight="false" outlineLevel="0" collapsed="false">
      <c r="BS16218" s="96" t="n">
        <f aca="false">BR16218-2.5</f>
        <v>-2.5</v>
      </c>
    </row>
    <row r="16219" customFormat="false" ht="12" hidden="false" customHeight="false" outlineLevel="0" collapsed="false">
      <c r="BS16219" s="96" t="n">
        <f aca="false">BR16219-2.5</f>
        <v>-2.5</v>
      </c>
    </row>
    <row r="16220" customFormat="false" ht="12" hidden="false" customHeight="false" outlineLevel="0" collapsed="false">
      <c r="BS16220" s="96" t="n">
        <f aca="false">BR16220-2.5</f>
        <v>-2.5</v>
      </c>
    </row>
    <row r="16221" customFormat="false" ht="12" hidden="false" customHeight="false" outlineLevel="0" collapsed="false">
      <c r="BS16221" s="96" t="n">
        <f aca="false">BR16221-2.5</f>
        <v>-2.5</v>
      </c>
    </row>
    <row r="16222" customFormat="false" ht="12" hidden="false" customHeight="false" outlineLevel="0" collapsed="false">
      <c r="BS16222" s="96" t="n">
        <f aca="false">BR16222-2.5</f>
        <v>-2.5</v>
      </c>
    </row>
    <row r="16223" customFormat="false" ht="12" hidden="false" customHeight="false" outlineLevel="0" collapsed="false">
      <c r="BS16223" s="96" t="n">
        <f aca="false">BR16223-2.5</f>
        <v>-2.5</v>
      </c>
    </row>
    <row r="16224" customFormat="false" ht="12" hidden="false" customHeight="false" outlineLevel="0" collapsed="false">
      <c r="BS16224" s="96" t="n">
        <f aca="false">BR16224-2.5</f>
        <v>-2.5</v>
      </c>
    </row>
    <row r="16225" customFormat="false" ht="12" hidden="false" customHeight="false" outlineLevel="0" collapsed="false">
      <c r="BS16225" s="96" t="n">
        <f aca="false">BR16225-2.5</f>
        <v>-2.5</v>
      </c>
    </row>
    <row r="16226" customFormat="false" ht="12" hidden="false" customHeight="false" outlineLevel="0" collapsed="false">
      <c r="BS16226" s="96" t="n">
        <f aca="false">BR16226-2.5</f>
        <v>-2.5</v>
      </c>
    </row>
    <row r="16227" customFormat="false" ht="12" hidden="false" customHeight="false" outlineLevel="0" collapsed="false">
      <c r="BS16227" s="96" t="n">
        <f aca="false">BR16227-2.5</f>
        <v>-2.5</v>
      </c>
    </row>
    <row r="16228" customFormat="false" ht="12" hidden="false" customHeight="false" outlineLevel="0" collapsed="false">
      <c r="BS16228" s="96" t="n">
        <f aca="false">BR16228-2.5</f>
        <v>-2.5</v>
      </c>
    </row>
    <row r="16229" customFormat="false" ht="12" hidden="false" customHeight="false" outlineLevel="0" collapsed="false">
      <c r="BS16229" s="96" t="n">
        <f aca="false">BR16229-2.5</f>
        <v>-2.5</v>
      </c>
    </row>
    <row r="16230" customFormat="false" ht="12" hidden="false" customHeight="false" outlineLevel="0" collapsed="false">
      <c r="BS16230" s="96" t="n">
        <f aca="false">BR16230-2.5</f>
        <v>-2.5</v>
      </c>
    </row>
    <row r="16231" customFormat="false" ht="12" hidden="false" customHeight="false" outlineLevel="0" collapsed="false">
      <c r="BS16231" s="96" t="n">
        <f aca="false">BR16231-2.5</f>
        <v>-2.5</v>
      </c>
    </row>
    <row r="16232" customFormat="false" ht="12" hidden="false" customHeight="false" outlineLevel="0" collapsed="false">
      <c r="BS16232" s="96" t="n">
        <f aca="false">BR16232-2.5</f>
        <v>-2.5</v>
      </c>
    </row>
    <row r="16233" customFormat="false" ht="12" hidden="false" customHeight="false" outlineLevel="0" collapsed="false">
      <c r="BS16233" s="96" t="n">
        <f aca="false">BR16233-2.5</f>
        <v>-2.5</v>
      </c>
    </row>
    <row r="16234" customFormat="false" ht="12" hidden="false" customHeight="false" outlineLevel="0" collapsed="false">
      <c r="BS16234" s="96" t="n">
        <f aca="false">BR16234-2.5</f>
        <v>-2.5</v>
      </c>
    </row>
    <row r="16235" customFormat="false" ht="12" hidden="false" customHeight="false" outlineLevel="0" collapsed="false">
      <c r="BS16235" s="96" t="n">
        <f aca="false">BR16235-2.5</f>
        <v>-2.5</v>
      </c>
    </row>
    <row r="16236" customFormat="false" ht="12" hidden="false" customHeight="false" outlineLevel="0" collapsed="false">
      <c r="BS16236" s="96" t="n">
        <f aca="false">BR16236-2.5</f>
        <v>-2.5</v>
      </c>
    </row>
    <row r="16237" customFormat="false" ht="12" hidden="false" customHeight="false" outlineLevel="0" collapsed="false">
      <c r="BS16237" s="96" t="n">
        <f aca="false">BR16237-2.5</f>
        <v>-2.5</v>
      </c>
    </row>
    <row r="16238" customFormat="false" ht="12" hidden="false" customHeight="false" outlineLevel="0" collapsed="false">
      <c r="BS16238" s="96" t="n">
        <f aca="false">BR16238-2.5</f>
        <v>-2.5</v>
      </c>
    </row>
    <row r="16239" customFormat="false" ht="12" hidden="false" customHeight="false" outlineLevel="0" collapsed="false">
      <c r="BS16239" s="96" t="n">
        <f aca="false">BR16239-2.5</f>
        <v>-2.5</v>
      </c>
    </row>
    <row r="16240" customFormat="false" ht="12" hidden="false" customHeight="false" outlineLevel="0" collapsed="false">
      <c r="BS16240" s="96" t="n">
        <f aca="false">BR16240-2.5</f>
        <v>-2.5</v>
      </c>
    </row>
    <row r="16241" customFormat="false" ht="12" hidden="false" customHeight="false" outlineLevel="0" collapsed="false">
      <c r="BS16241" s="96" t="n">
        <f aca="false">BR16241-2.5</f>
        <v>-2.5</v>
      </c>
    </row>
    <row r="16242" customFormat="false" ht="12" hidden="false" customHeight="false" outlineLevel="0" collapsed="false">
      <c r="BS16242" s="96" t="n">
        <f aca="false">BR16242-2.5</f>
        <v>-2.5</v>
      </c>
    </row>
    <row r="16243" customFormat="false" ht="12" hidden="false" customHeight="false" outlineLevel="0" collapsed="false">
      <c r="BS16243" s="96" t="n">
        <f aca="false">BR16243-2.5</f>
        <v>-2.5</v>
      </c>
    </row>
    <row r="16244" customFormat="false" ht="12" hidden="false" customHeight="false" outlineLevel="0" collapsed="false">
      <c r="BS16244" s="96" t="n">
        <f aca="false">BR16244-2.5</f>
        <v>-2.5</v>
      </c>
    </row>
    <row r="16245" customFormat="false" ht="12" hidden="false" customHeight="false" outlineLevel="0" collapsed="false">
      <c r="BS16245" s="96" t="n">
        <f aca="false">BR16245-2.5</f>
        <v>-2.5</v>
      </c>
    </row>
    <row r="16246" customFormat="false" ht="12" hidden="false" customHeight="false" outlineLevel="0" collapsed="false">
      <c r="BS16246" s="96" t="n">
        <f aca="false">BR16246-2.5</f>
        <v>-2.5</v>
      </c>
    </row>
    <row r="16247" customFormat="false" ht="12" hidden="false" customHeight="false" outlineLevel="0" collapsed="false">
      <c r="BS16247" s="96" t="n">
        <f aca="false">BR16247-2.5</f>
        <v>-2.5</v>
      </c>
    </row>
    <row r="16248" customFormat="false" ht="12" hidden="false" customHeight="false" outlineLevel="0" collapsed="false">
      <c r="BS16248" s="96" t="n">
        <f aca="false">BR16248-2.5</f>
        <v>-2.5</v>
      </c>
    </row>
    <row r="16249" customFormat="false" ht="12" hidden="false" customHeight="false" outlineLevel="0" collapsed="false">
      <c r="BS16249" s="96" t="n">
        <f aca="false">BR16249-2.5</f>
        <v>-2.5</v>
      </c>
    </row>
    <row r="16250" customFormat="false" ht="12" hidden="false" customHeight="false" outlineLevel="0" collapsed="false">
      <c r="BS16250" s="96" t="n">
        <f aca="false">BR16250-2.5</f>
        <v>-2.5</v>
      </c>
    </row>
    <row r="16251" customFormat="false" ht="12" hidden="false" customHeight="false" outlineLevel="0" collapsed="false">
      <c r="BS16251" s="96" t="n">
        <f aca="false">BR16251-2.5</f>
        <v>-2.5</v>
      </c>
    </row>
    <row r="16252" customFormat="false" ht="12" hidden="false" customHeight="false" outlineLevel="0" collapsed="false">
      <c r="BS16252" s="96" t="n">
        <f aca="false">BR16252-2.5</f>
        <v>-2.5</v>
      </c>
    </row>
    <row r="16253" customFormat="false" ht="12" hidden="false" customHeight="false" outlineLevel="0" collapsed="false">
      <c r="BS16253" s="96" t="n">
        <f aca="false">BR16253-2.5</f>
        <v>-2.5</v>
      </c>
    </row>
    <row r="16254" customFormat="false" ht="12" hidden="false" customHeight="false" outlineLevel="0" collapsed="false">
      <c r="BS16254" s="96" t="n">
        <f aca="false">BR16254-2.5</f>
        <v>-2.5</v>
      </c>
    </row>
    <row r="16255" customFormat="false" ht="12" hidden="false" customHeight="false" outlineLevel="0" collapsed="false">
      <c r="BS16255" s="96" t="n">
        <f aca="false">BR16255-2.5</f>
        <v>-2.5</v>
      </c>
    </row>
    <row r="16256" customFormat="false" ht="12" hidden="false" customHeight="false" outlineLevel="0" collapsed="false">
      <c r="BS16256" s="96" t="n">
        <f aca="false">BR16256-2.5</f>
        <v>-2.5</v>
      </c>
    </row>
    <row r="16257" customFormat="false" ht="12" hidden="false" customHeight="false" outlineLevel="0" collapsed="false">
      <c r="BS16257" s="96" t="n">
        <f aca="false">BR16257-2.5</f>
        <v>-2.5</v>
      </c>
    </row>
    <row r="16258" customFormat="false" ht="12" hidden="false" customHeight="false" outlineLevel="0" collapsed="false">
      <c r="BS16258" s="96" t="n">
        <f aca="false">BR16258-2.5</f>
        <v>-2.5</v>
      </c>
    </row>
    <row r="16259" customFormat="false" ht="12" hidden="false" customHeight="false" outlineLevel="0" collapsed="false">
      <c r="BS16259" s="96" t="n">
        <f aca="false">BR16259-2.5</f>
        <v>-2.5</v>
      </c>
    </row>
    <row r="16260" customFormat="false" ht="12" hidden="false" customHeight="false" outlineLevel="0" collapsed="false">
      <c r="BS16260" s="96" t="n">
        <f aca="false">BR16260-2.5</f>
        <v>-2.5</v>
      </c>
    </row>
    <row r="16261" customFormat="false" ht="12" hidden="false" customHeight="false" outlineLevel="0" collapsed="false">
      <c r="BS16261" s="96" t="n">
        <f aca="false">BR16261-2.5</f>
        <v>-2.5</v>
      </c>
    </row>
    <row r="16262" customFormat="false" ht="12" hidden="false" customHeight="false" outlineLevel="0" collapsed="false">
      <c r="BS16262" s="96" t="n">
        <f aca="false">BR16262-2.5</f>
        <v>-2.5</v>
      </c>
    </row>
    <row r="16263" customFormat="false" ht="12" hidden="false" customHeight="false" outlineLevel="0" collapsed="false">
      <c r="BS16263" s="96" t="n">
        <f aca="false">BR16263-2.5</f>
        <v>-2.5</v>
      </c>
    </row>
    <row r="16264" customFormat="false" ht="12" hidden="false" customHeight="false" outlineLevel="0" collapsed="false">
      <c r="BS16264" s="96" t="n">
        <f aca="false">BR16264-2.5</f>
        <v>-2.5</v>
      </c>
    </row>
    <row r="16265" customFormat="false" ht="12" hidden="false" customHeight="false" outlineLevel="0" collapsed="false">
      <c r="BS16265" s="96" t="n">
        <f aca="false">BR16265-2.5</f>
        <v>-2.5</v>
      </c>
    </row>
    <row r="16266" customFormat="false" ht="12" hidden="false" customHeight="false" outlineLevel="0" collapsed="false">
      <c r="BS16266" s="96" t="n">
        <f aca="false">BR16266-2.5</f>
        <v>-2.5</v>
      </c>
    </row>
    <row r="16267" customFormat="false" ht="12" hidden="false" customHeight="false" outlineLevel="0" collapsed="false">
      <c r="BS16267" s="96" t="n">
        <f aca="false">BR16267-2.5</f>
        <v>-2.5</v>
      </c>
    </row>
    <row r="16268" customFormat="false" ht="12" hidden="false" customHeight="false" outlineLevel="0" collapsed="false">
      <c r="BS16268" s="96" t="n">
        <f aca="false">BR16268-2.5</f>
        <v>-2.5</v>
      </c>
    </row>
    <row r="16269" customFormat="false" ht="12" hidden="false" customHeight="false" outlineLevel="0" collapsed="false">
      <c r="BS16269" s="96" t="n">
        <f aca="false">BR16269-2.5</f>
        <v>-2.5</v>
      </c>
    </row>
    <row r="16270" customFormat="false" ht="12" hidden="false" customHeight="false" outlineLevel="0" collapsed="false">
      <c r="BS16270" s="96" t="n">
        <f aca="false">BR16270-2.5</f>
        <v>-2.5</v>
      </c>
    </row>
    <row r="16271" customFormat="false" ht="12" hidden="false" customHeight="false" outlineLevel="0" collapsed="false">
      <c r="BS16271" s="96" t="n">
        <f aca="false">BR16271-2.5</f>
        <v>-2.5</v>
      </c>
    </row>
    <row r="16272" customFormat="false" ht="12" hidden="false" customHeight="false" outlineLevel="0" collapsed="false">
      <c r="BS16272" s="96" t="n">
        <f aca="false">BR16272-2.5</f>
        <v>-2.5</v>
      </c>
    </row>
    <row r="16273" customFormat="false" ht="12" hidden="false" customHeight="false" outlineLevel="0" collapsed="false">
      <c r="BS16273" s="96" t="n">
        <f aca="false">BR16273-2.5</f>
        <v>-2.5</v>
      </c>
    </row>
    <row r="16274" customFormat="false" ht="12" hidden="false" customHeight="false" outlineLevel="0" collapsed="false">
      <c r="BS16274" s="96" t="n">
        <f aca="false">BR16274-2.5</f>
        <v>-2.5</v>
      </c>
    </row>
    <row r="16275" customFormat="false" ht="12" hidden="false" customHeight="false" outlineLevel="0" collapsed="false">
      <c r="BS16275" s="96" t="n">
        <f aca="false">BR16275-2.5</f>
        <v>-2.5</v>
      </c>
    </row>
    <row r="16276" customFormat="false" ht="12" hidden="false" customHeight="false" outlineLevel="0" collapsed="false">
      <c r="BS16276" s="96" t="n">
        <f aca="false">BR16276-2.5</f>
        <v>-2.5</v>
      </c>
    </row>
    <row r="16277" customFormat="false" ht="12" hidden="false" customHeight="false" outlineLevel="0" collapsed="false">
      <c r="BS16277" s="96" t="n">
        <f aca="false">BR16277-2.5</f>
        <v>-2.5</v>
      </c>
    </row>
    <row r="16278" customFormat="false" ht="12" hidden="false" customHeight="false" outlineLevel="0" collapsed="false">
      <c r="BS16278" s="96" t="n">
        <f aca="false">BR16278-2.5</f>
        <v>-2.5</v>
      </c>
    </row>
    <row r="16279" customFormat="false" ht="12" hidden="false" customHeight="false" outlineLevel="0" collapsed="false">
      <c r="BS16279" s="96" t="n">
        <f aca="false">BR16279-2.5</f>
        <v>-2.5</v>
      </c>
    </row>
    <row r="16280" customFormat="false" ht="12" hidden="false" customHeight="false" outlineLevel="0" collapsed="false">
      <c r="BS16280" s="96" t="n">
        <f aca="false">BR16280-2.5</f>
        <v>-2.5</v>
      </c>
    </row>
    <row r="16281" customFormat="false" ht="12" hidden="false" customHeight="false" outlineLevel="0" collapsed="false">
      <c r="BS16281" s="96" t="n">
        <f aca="false">BR16281-2.5</f>
        <v>-2.5</v>
      </c>
    </row>
    <row r="16282" customFormat="false" ht="12" hidden="false" customHeight="false" outlineLevel="0" collapsed="false">
      <c r="BS16282" s="96" t="n">
        <f aca="false">BR16282-2.5</f>
        <v>-2.5</v>
      </c>
    </row>
    <row r="16283" customFormat="false" ht="12" hidden="false" customHeight="false" outlineLevel="0" collapsed="false">
      <c r="BS16283" s="96" t="n">
        <f aca="false">BR16283-2.5</f>
        <v>-2.5</v>
      </c>
    </row>
    <row r="16284" customFormat="false" ht="12" hidden="false" customHeight="false" outlineLevel="0" collapsed="false">
      <c r="BS16284" s="96" t="n">
        <f aca="false">BR16284-2.5</f>
        <v>-2.5</v>
      </c>
    </row>
    <row r="16285" customFormat="false" ht="12" hidden="false" customHeight="false" outlineLevel="0" collapsed="false">
      <c r="BS16285" s="96" t="n">
        <f aca="false">BR16285-2.5</f>
        <v>-2.5</v>
      </c>
    </row>
    <row r="16286" customFormat="false" ht="12" hidden="false" customHeight="false" outlineLevel="0" collapsed="false">
      <c r="BS16286" s="96" t="n">
        <f aca="false">BR16286-2.5</f>
        <v>-2.5</v>
      </c>
    </row>
    <row r="16287" customFormat="false" ht="12" hidden="false" customHeight="false" outlineLevel="0" collapsed="false">
      <c r="BS16287" s="96" t="n">
        <f aca="false">BR16287-2.5</f>
        <v>-2.5</v>
      </c>
    </row>
    <row r="16288" customFormat="false" ht="12" hidden="false" customHeight="false" outlineLevel="0" collapsed="false">
      <c r="BS16288" s="96" t="n">
        <f aca="false">BR16288-2.5</f>
        <v>-2.5</v>
      </c>
    </row>
    <row r="16289" customFormat="false" ht="12" hidden="false" customHeight="false" outlineLevel="0" collapsed="false">
      <c r="BS16289" s="96" t="n">
        <f aca="false">BR16289-2.5</f>
        <v>-2.5</v>
      </c>
    </row>
    <row r="16290" customFormat="false" ht="12" hidden="false" customHeight="false" outlineLevel="0" collapsed="false">
      <c r="BS16290" s="96" t="n">
        <f aca="false">BR16290-2.5</f>
        <v>-2.5</v>
      </c>
    </row>
    <row r="16291" customFormat="false" ht="12" hidden="false" customHeight="false" outlineLevel="0" collapsed="false">
      <c r="BS16291" s="96" t="n">
        <f aca="false">BR16291-2.5</f>
        <v>-2.5</v>
      </c>
    </row>
    <row r="16292" customFormat="false" ht="12" hidden="false" customHeight="false" outlineLevel="0" collapsed="false">
      <c r="BS16292" s="96" t="n">
        <f aca="false">BR16292-2.5</f>
        <v>-2.5</v>
      </c>
    </row>
    <row r="16293" customFormat="false" ht="12" hidden="false" customHeight="false" outlineLevel="0" collapsed="false">
      <c r="BS16293" s="96" t="n">
        <f aca="false">BR16293-2.5</f>
        <v>-2.5</v>
      </c>
    </row>
    <row r="16294" customFormat="false" ht="12" hidden="false" customHeight="false" outlineLevel="0" collapsed="false">
      <c r="BS16294" s="96" t="n">
        <f aca="false">BR16294-2.5</f>
        <v>-2.5</v>
      </c>
    </row>
    <row r="16295" customFormat="false" ht="12" hidden="false" customHeight="false" outlineLevel="0" collapsed="false">
      <c r="BS16295" s="96" t="n">
        <f aca="false">BR16295-2.5</f>
        <v>-2.5</v>
      </c>
    </row>
    <row r="16296" customFormat="false" ht="12" hidden="false" customHeight="false" outlineLevel="0" collapsed="false">
      <c r="BS16296" s="96" t="n">
        <f aca="false">BR16296-2.5</f>
        <v>-2.5</v>
      </c>
    </row>
    <row r="16297" customFormat="false" ht="12" hidden="false" customHeight="false" outlineLevel="0" collapsed="false">
      <c r="BS16297" s="96" t="n">
        <f aca="false">BR16297-2.5</f>
        <v>-2.5</v>
      </c>
    </row>
    <row r="16298" customFormat="false" ht="12" hidden="false" customHeight="false" outlineLevel="0" collapsed="false">
      <c r="BS16298" s="96" t="n">
        <f aca="false">BR16298-2.5</f>
        <v>-2.5</v>
      </c>
    </row>
    <row r="16299" customFormat="false" ht="12" hidden="false" customHeight="false" outlineLevel="0" collapsed="false">
      <c r="BS16299" s="96" t="n">
        <f aca="false">BR16299-2.5</f>
        <v>-2.5</v>
      </c>
    </row>
    <row r="16300" customFormat="false" ht="12" hidden="false" customHeight="false" outlineLevel="0" collapsed="false">
      <c r="BS16300" s="96" t="n">
        <f aca="false">BR16300-2.5</f>
        <v>-2.5</v>
      </c>
    </row>
    <row r="16301" customFormat="false" ht="12" hidden="false" customHeight="false" outlineLevel="0" collapsed="false">
      <c r="BS16301" s="96" t="n">
        <f aca="false">BR16301-2.5</f>
        <v>-2.5</v>
      </c>
    </row>
    <row r="16302" customFormat="false" ht="12" hidden="false" customHeight="false" outlineLevel="0" collapsed="false">
      <c r="BS16302" s="96" t="n">
        <f aca="false">BR16302-2.5</f>
        <v>-2.5</v>
      </c>
    </row>
    <row r="16303" customFormat="false" ht="12" hidden="false" customHeight="false" outlineLevel="0" collapsed="false">
      <c r="BS16303" s="96" t="n">
        <f aca="false">BR16303-2.5</f>
        <v>-2.5</v>
      </c>
    </row>
    <row r="16304" customFormat="false" ht="12" hidden="false" customHeight="false" outlineLevel="0" collapsed="false">
      <c r="BS16304" s="96" t="n">
        <f aca="false">BR16304-2.5</f>
        <v>-2.5</v>
      </c>
    </row>
    <row r="16305" customFormat="false" ht="12" hidden="false" customHeight="false" outlineLevel="0" collapsed="false">
      <c r="BS16305" s="96" t="n">
        <f aca="false">BR16305-2.5</f>
        <v>-2.5</v>
      </c>
    </row>
    <row r="16306" customFormat="false" ht="12" hidden="false" customHeight="false" outlineLevel="0" collapsed="false">
      <c r="BS16306" s="96" t="n">
        <f aca="false">BR16306-2.5</f>
        <v>-2.5</v>
      </c>
    </row>
    <row r="16307" customFormat="false" ht="12" hidden="false" customHeight="false" outlineLevel="0" collapsed="false">
      <c r="BS16307" s="96" t="n">
        <f aca="false">BR16307-2.5</f>
        <v>-2.5</v>
      </c>
    </row>
    <row r="16308" customFormat="false" ht="12" hidden="false" customHeight="false" outlineLevel="0" collapsed="false">
      <c r="BS16308" s="96" t="n">
        <f aca="false">BR16308-2.5</f>
        <v>-2.5</v>
      </c>
    </row>
    <row r="16309" customFormat="false" ht="12" hidden="false" customHeight="false" outlineLevel="0" collapsed="false">
      <c r="BS16309" s="96" t="n">
        <f aca="false">BR16309-2.5</f>
        <v>-2.5</v>
      </c>
    </row>
    <row r="16310" customFormat="false" ht="12" hidden="false" customHeight="false" outlineLevel="0" collapsed="false">
      <c r="BS16310" s="96" t="n">
        <f aca="false">BR16310-2.5</f>
        <v>-2.5</v>
      </c>
    </row>
    <row r="16311" customFormat="false" ht="12" hidden="false" customHeight="false" outlineLevel="0" collapsed="false">
      <c r="BS16311" s="96" t="n">
        <f aca="false">BR16311-2.5</f>
        <v>-2.5</v>
      </c>
    </row>
    <row r="16312" customFormat="false" ht="12" hidden="false" customHeight="false" outlineLevel="0" collapsed="false">
      <c r="BS16312" s="96" t="n">
        <f aca="false">BR16312-2.5</f>
        <v>-2.5</v>
      </c>
    </row>
    <row r="16313" customFormat="false" ht="12" hidden="false" customHeight="false" outlineLevel="0" collapsed="false">
      <c r="BS16313" s="96" t="n">
        <f aca="false">BR16313-2.5</f>
        <v>-2.5</v>
      </c>
    </row>
    <row r="16314" customFormat="false" ht="12" hidden="false" customHeight="false" outlineLevel="0" collapsed="false">
      <c r="BS16314" s="96" t="n">
        <f aca="false">BR16314-2.5</f>
        <v>-2.5</v>
      </c>
    </row>
    <row r="16315" customFormat="false" ht="12" hidden="false" customHeight="false" outlineLevel="0" collapsed="false">
      <c r="BS16315" s="96" t="n">
        <f aca="false">BR16315-2.5</f>
        <v>-2.5</v>
      </c>
    </row>
    <row r="16316" customFormat="false" ht="12" hidden="false" customHeight="false" outlineLevel="0" collapsed="false">
      <c r="BS16316" s="96" t="n">
        <f aca="false">BR16316-2.5</f>
        <v>-2.5</v>
      </c>
    </row>
    <row r="16317" customFormat="false" ht="12" hidden="false" customHeight="false" outlineLevel="0" collapsed="false">
      <c r="BS16317" s="96" t="n">
        <f aca="false">BR16317-2.5</f>
        <v>-2.5</v>
      </c>
    </row>
    <row r="16318" customFormat="false" ht="12" hidden="false" customHeight="false" outlineLevel="0" collapsed="false">
      <c r="BS16318" s="96" t="n">
        <f aca="false">BR16318-2.5</f>
        <v>-2.5</v>
      </c>
    </row>
    <row r="16319" customFormat="false" ht="12" hidden="false" customHeight="false" outlineLevel="0" collapsed="false">
      <c r="BS16319" s="96" t="n">
        <f aca="false">BR16319-2.5</f>
        <v>-2.5</v>
      </c>
    </row>
    <row r="16320" customFormat="false" ht="12" hidden="false" customHeight="false" outlineLevel="0" collapsed="false">
      <c r="BS16320" s="96" t="n">
        <f aca="false">BR16320-2.5</f>
        <v>-2.5</v>
      </c>
    </row>
    <row r="16321" customFormat="false" ht="12" hidden="false" customHeight="false" outlineLevel="0" collapsed="false">
      <c r="BS16321" s="96" t="n">
        <f aca="false">BR16321-2.5</f>
        <v>-2.5</v>
      </c>
    </row>
    <row r="16322" customFormat="false" ht="12" hidden="false" customHeight="false" outlineLevel="0" collapsed="false">
      <c r="BS16322" s="96" t="n">
        <f aca="false">BR16322-2.5</f>
        <v>-2.5</v>
      </c>
    </row>
    <row r="16323" customFormat="false" ht="12" hidden="false" customHeight="false" outlineLevel="0" collapsed="false">
      <c r="BS16323" s="96" t="n">
        <f aca="false">BR16323-2.5</f>
        <v>-2.5</v>
      </c>
    </row>
    <row r="16324" customFormat="false" ht="12" hidden="false" customHeight="false" outlineLevel="0" collapsed="false">
      <c r="BS16324" s="96" t="n">
        <f aca="false">BR16324-2.5</f>
        <v>-2.5</v>
      </c>
    </row>
    <row r="16325" customFormat="false" ht="12" hidden="false" customHeight="false" outlineLevel="0" collapsed="false">
      <c r="BS16325" s="96" t="n">
        <f aca="false">BR16325-2.5</f>
        <v>-2.5</v>
      </c>
    </row>
    <row r="16326" customFormat="false" ht="12" hidden="false" customHeight="false" outlineLevel="0" collapsed="false">
      <c r="BS16326" s="96" t="n">
        <f aca="false">BR16326-2.5</f>
        <v>-2.5</v>
      </c>
    </row>
    <row r="16327" customFormat="false" ht="12" hidden="false" customHeight="false" outlineLevel="0" collapsed="false">
      <c r="BS16327" s="96" t="n">
        <f aca="false">BR16327-2.5</f>
        <v>-2.5</v>
      </c>
    </row>
    <row r="16328" customFormat="false" ht="12" hidden="false" customHeight="false" outlineLevel="0" collapsed="false">
      <c r="BS16328" s="96" t="n">
        <f aca="false">BR16328-2.5</f>
        <v>-2.5</v>
      </c>
    </row>
    <row r="16329" customFormat="false" ht="12" hidden="false" customHeight="false" outlineLevel="0" collapsed="false">
      <c r="BS16329" s="96" t="n">
        <f aca="false">BR16329-2.5</f>
        <v>-2.5</v>
      </c>
    </row>
    <row r="16330" customFormat="false" ht="12" hidden="false" customHeight="false" outlineLevel="0" collapsed="false">
      <c r="BS16330" s="96" t="n">
        <f aca="false">BR16330-2.5</f>
        <v>-2.5</v>
      </c>
    </row>
    <row r="16331" customFormat="false" ht="12" hidden="false" customHeight="false" outlineLevel="0" collapsed="false">
      <c r="BS16331" s="96" t="n">
        <f aca="false">BR16331-2.5</f>
        <v>-2.5</v>
      </c>
    </row>
    <row r="16332" customFormat="false" ht="12" hidden="false" customHeight="false" outlineLevel="0" collapsed="false">
      <c r="BS16332" s="96" t="n">
        <f aca="false">BR16332-2.5</f>
        <v>-2.5</v>
      </c>
    </row>
    <row r="16333" customFormat="false" ht="12" hidden="false" customHeight="false" outlineLevel="0" collapsed="false">
      <c r="BS16333" s="96" t="n">
        <f aca="false">BR16333-2.5</f>
        <v>-2.5</v>
      </c>
    </row>
    <row r="16334" customFormat="false" ht="12" hidden="false" customHeight="false" outlineLevel="0" collapsed="false">
      <c r="BS16334" s="96" t="n">
        <f aca="false">BR16334-2.5</f>
        <v>-2.5</v>
      </c>
    </row>
    <row r="16335" customFormat="false" ht="12" hidden="false" customHeight="false" outlineLevel="0" collapsed="false">
      <c r="BS16335" s="96" t="n">
        <f aca="false">BR16335-2.5</f>
        <v>-2.5</v>
      </c>
    </row>
    <row r="16336" customFormat="false" ht="12" hidden="false" customHeight="false" outlineLevel="0" collapsed="false">
      <c r="BS16336" s="96" t="n">
        <f aca="false">BR16336-2.5</f>
        <v>-2.5</v>
      </c>
    </row>
    <row r="16337" customFormat="false" ht="12" hidden="false" customHeight="false" outlineLevel="0" collapsed="false">
      <c r="BS16337" s="96" t="n">
        <f aca="false">BR16337-2.5</f>
        <v>-2.5</v>
      </c>
    </row>
    <row r="16338" customFormat="false" ht="12" hidden="false" customHeight="false" outlineLevel="0" collapsed="false">
      <c r="BS16338" s="96" t="n">
        <f aca="false">BR16338-2.5</f>
        <v>-2.5</v>
      </c>
    </row>
    <row r="16339" customFormat="false" ht="12" hidden="false" customHeight="false" outlineLevel="0" collapsed="false">
      <c r="BS16339" s="96" t="n">
        <f aca="false">BR16339-2.5</f>
        <v>-2.5</v>
      </c>
    </row>
    <row r="16340" customFormat="false" ht="12" hidden="false" customHeight="false" outlineLevel="0" collapsed="false">
      <c r="BS16340" s="96" t="n">
        <f aca="false">BR16340-2.5</f>
        <v>-2.5</v>
      </c>
    </row>
    <row r="16341" customFormat="false" ht="12" hidden="false" customHeight="false" outlineLevel="0" collapsed="false">
      <c r="BS16341" s="96" t="n">
        <f aca="false">BR16341-2.5</f>
        <v>-2.5</v>
      </c>
    </row>
    <row r="16342" customFormat="false" ht="12" hidden="false" customHeight="false" outlineLevel="0" collapsed="false">
      <c r="BS16342" s="96" t="n">
        <f aca="false">BR16342-2.5</f>
        <v>-2.5</v>
      </c>
    </row>
    <row r="16343" customFormat="false" ht="12" hidden="false" customHeight="false" outlineLevel="0" collapsed="false">
      <c r="BS16343" s="96" t="n">
        <f aca="false">BR16343-2.5</f>
        <v>-2.5</v>
      </c>
    </row>
    <row r="16344" customFormat="false" ht="12" hidden="false" customHeight="false" outlineLevel="0" collapsed="false">
      <c r="BS16344" s="96" t="n">
        <f aca="false">BR16344-2.5</f>
        <v>-2.5</v>
      </c>
    </row>
    <row r="16345" customFormat="false" ht="12" hidden="false" customHeight="false" outlineLevel="0" collapsed="false">
      <c r="BS16345" s="96" t="n">
        <f aca="false">BR16345-2.5</f>
        <v>-2.5</v>
      </c>
    </row>
    <row r="16346" customFormat="false" ht="12" hidden="false" customHeight="false" outlineLevel="0" collapsed="false">
      <c r="BS16346" s="96" t="n">
        <f aca="false">BR16346-2.5</f>
        <v>-2.5</v>
      </c>
    </row>
    <row r="16347" customFormat="false" ht="12" hidden="false" customHeight="false" outlineLevel="0" collapsed="false">
      <c r="BS16347" s="96" t="n">
        <f aca="false">BR16347-2.5</f>
        <v>-2.5</v>
      </c>
    </row>
    <row r="16348" customFormat="false" ht="12" hidden="false" customHeight="false" outlineLevel="0" collapsed="false">
      <c r="BS16348" s="96" t="n">
        <f aca="false">BR16348-2.5</f>
        <v>-2.5</v>
      </c>
    </row>
    <row r="16349" customFormat="false" ht="12" hidden="false" customHeight="false" outlineLevel="0" collapsed="false">
      <c r="BS16349" s="96" t="n">
        <f aca="false">BR16349-2.5</f>
        <v>-2.5</v>
      </c>
    </row>
    <row r="16350" customFormat="false" ht="12" hidden="false" customHeight="false" outlineLevel="0" collapsed="false">
      <c r="BS16350" s="96" t="n">
        <f aca="false">BR16350-2.5</f>
        <v>-2.5</v>
      </c>
    </row>
    <row r="16351" customFormat="false" ht="12" hidden="false" customHeight="false" outlineLevel="0" collapsed="false">
      <c r="BS16351" s="96" t="n">
        <f aca="false">BR16351-2.5</f>
        <v>-2.5</v>
      </c>
    </row>
    <row r="16352" customFormat="false" ht="12" hidden="false" customHeight="false" outlineLevel="0" collapsed="false">
      <c r="BS16352" s="96" t="n">
        <f aca="false">BR16352-2.5</f>
        <v>-2.5</v>
      </c>
    </row>
    <row r="16353" customFormat="false" ht="12" hidden="false" customHeight="false" outlineLevel="0" collapsed="false">
      <c r="BS16353" s="96" t="n">
        <f aca="false">BR16353-2.5</f>
        <v>-2.5</v>
      </c>
    </row>
    <row r="16354" customFormat="false" ht="12" hidden="false" customHeight="false" outlineLevel="0" collapsed="false">
      <c r="BS16354" s="96" t="n">
        <f aca="false">BR16354-2.5</f>
        <v>-2.5</v>
      </c>
    </row>
    <row r="16355" customFormat="false" ht="12" hidden="false" customHeight="false" outlineLevel="0" collapsed="false">
      <c r="BS16355" s="96" t="n">
        <f aca="false">BR16355-2.5</f>
        <v>-2.5</v>
      </c>
    </row>
    <row r="16356" customFormat="false" ht="12" hidden="false" customHeight="false" outlineLevel="0" collapsed="false">
      <c r="BS16356" s="96" t="n">
        <f aca="false">BR16356-2.5</f>
        <v>-2.5</v>
      </c>
    </row>
    <row r="16357" customFormat="false" ht="12" hidden="false" customHeight="false" outlineLevel="0" collapsed="false">
      <c r="BS16357" s="96" t="n">
        <f aca="false">BR16357-2.5</f>
        <v>-2.5</v>
      </c>
    </row>
    <row r="16358" customFormat="false" ht="12" hidden="false" customHeight="false" outlineLevel="0" collapsed="false">
      <c r="BS16358" s="96" t="n">
        <f aca="false">BR16358-2.5</f>
        <v>-2.5</v>
      </c>
    </row>
    <row r="16359" customFormat="false" ht="12" hidden="false" customHeight="false" outlineLevel="0" collapsed="false">
      <c r="BS16359" s="96" t="n">
        <f aca="false">BR16359-2.5</f>
        <v>-2.5</v>
      </c>
    </row>
    <row r="16360" customFormat="false" ht="12" hidden="false" customHeight="false" outlineLevel="0" collapsed="false">
      <c r="BS16360" s="96" t="n">
        <f aca="false">BR16360-2.5</f>
        <v>-2.5</v>
      </c>
    </row>
    <row r="16361" customFormat="false" ht="12" hidden="false" customHeight="false" outlineLevel="0" collapsed="false">
      <c r="BS16361" s="96" t="n">
        <f aca="false">BR16361-2.5</f>
        <v>-2.5</v>
      </c>
    </row>
    <row r="16362" customFormat="false" ht="12" hidden="false" customHeight="false" outlineLevel="0" collapsed="false">
      <c r="BS16362" s="96" t="n">
        <f aca="false">BR16362-2.5</f>
        <v>-2.5</v>
      </c>
    </row>
    <row r="16363" customFormat="false" ht="12" hidden="false" customHeight="false" outlineLevel="0" collapsed="false">
      <c r="BS16363" s="96" t="n">
        <f aca="false">BR16363-2.5</f>
        <v>-2.5</v>
      </c>
    </row>
    <row r="16364" customFormat="false" ht="12" hidden="false" customHeight="false" outlineLevel="0" collapsed="false">
      <c r="BS16364" s="96" t="n">
        <f aca="false">BR16364-2.5</f>
        <v>-2.5</v>
      </c>
    </row>
    <row r="16365" customFormat="false" ht="12" hidden="false" customHeight="false" outlineLevel="0" collapsed="false">
      <c r="BS16365" s="96" t="n">
        <f aca="false">BR16365-2.5</f>
        <v>-2.5</v>
      </c>
    </row>
    <row r="16366" customFormat="false" ht="12" hidden="false" customHeight="false" outlineLevel="0" collapsed="false">
      <c r="BS16366" s="96" t="n">
        <f aca="false">BR16366-2.5</f>
        <v>-2.5</v>
      </c>
    </row>
    <row r="16367" customFormat="false" ht="12" hidden="false" customHeight="false" outlineLevel="0" collapsed="false">
      <c r="BS16367" s="96" t="n">
        <f aca="false">BR16367-2.5</f>
        <v>-2.5</v>
      </c>
    </row>
    <row r="16368" customFormat="false" ht="12" hidden="false" customHeight="false" outlineLevel="0" collapsed="false">
      <c r="BS16368" s="96" t="n">
        <f aca="false">BR16368-2.5</f>
        <v>-2.5</v>
      </c>
    </row>
    <row r="16369" customFormat="false" ht="12" hidden="false" customHeight="false" outlineLevel="0" collapsed="false">
      <c r="BS16369" s="96" t="n">
        <f aca="false">BR16369-2.5</f>
        <v>-2.5</v>
      </c>
    </row>
    <row r="16370" customFormat="false" ht="12" hidden="false" customHeight="false" outlineLevel="0" collapsed="false">
      <c r="BS16370" s="96" t="n">
        <f aca="false">BR16370-2.5</f>
        <v>-2.5</v>
      </c>
    </row>
    <row r="16371" customFormat="false" ht="12" hidden="false" customHeight="false" outlineLevel="0" collapsed="false">
      <c r="BS16371" s="96" t="n">
        <f aca="false">BR16371-2.5</f>
        <v>-2.5</v>
      </c>
    </row>
    <row r="16372" customFormat="false" ht="12" hidden="false" customHeight="false" outlineLevel="0" collapsed="false">
      <c r="BS16372" s="96" t="n">
        <f aca="false">BR16372-2.5</f>
        <v>-2.5</v>
      </c>
    </row>
    <row r="16373" customFormat="false" ht="12" hidden="false" customHeight="false" outlineLevel="0" collapsed="false">
      <c r="BS16373" s="96" t="n">
        <f aca="false">BR16373-2.5</f>
        <v>-2.5</v>
      </c>
    </row>
    <row r="16374" customFormat="false" ht="12" hidden="false" customHeight="false" outlineLevel="0" collapsed="false">
      <c r="BS16374" s="96" t="n">
        <f aca="false">BR16374-2.5</f>
        <v>-2.5</v>
      </c>
    </row>
    <row r="16375" customFormat="false" ht="12" hidden="false" customHeight="false" outlineLevel="0" collapsed="false">
      <c r="BS16375" s="96" t="n">
        <f aca="false">BR16375-2.5</f>
        <v>-2.5</v>
      </c>
    </row>
    <row r="16376" customFormat="false" ht="12" hidden="false" customHeight="false" outlineLevel="0" collapsed="false">
      <c r="BS16376" s="96" t="n">
        <f aca="false">BR16376-2.5</f>
        <v>-2.5</v>
      </c>
    </row>
    <row r="16377" customFormat="false" ht="12" hidden="false" customHeight="false" outlineLevel="0" collapsed="false">
      <c r="BS16377" s="96" t="n">
        <f aca="false">BR16377-2.5</f>
        <v>-2.5</v>
      </c>
    </row>
    <row r="16378" customFormat="false" ht="12" hidden="false" customHeight="false" outlineLevel="0" collapsed="false">
      <c r="BS16378" s="96" t="n">
        <f aca="false">BR16378-2.5</f>
        <v>-2.5</v>
      </c>
    </row>
    <row r="16379" customFormat="false" ht="12" hidden="false" customHeight="false" outlineLevel="0" collapsed="false">
      <c r="BS16379" s="96" t="n">
        <f aca="false">BR16379-2.5</f>
        <v>-2.5</v>
      </c>
    </row>
    <row r="16380" customFormat="false" ht="12" hidden="false" customHeight="false" outlineLevel="0" collapsed="false">
      <c r="BS16380" s="96" t="n">
        <f aca="false">BR16380-2.5</f>
        <v>-2.5</v>
      </c>
    </row>
    <row r="16381" customFormat="false" ht="12" hidden="false" customHeight="false" outlineLevel="0" collapsed="false">
      <c r="BS16381" s="96" t="n">
        <f aca="false">BR16381-2.5</f>
        <v>-2.5</v>
      </c>
    </row>
    <row r="16382" customFormat="false" ht="12" hidden="false" customHeight="false" outlineLevel="0" collapsed="false">
      <c r="BS16382" s="96" t="n">
        <f aca="false">BR16382-2.5</f>
        <v>-2.5</v>
      </c>
    </row>
    <row r="16383" customFormat="false" ht="12" hidden="false" customHeight="false" outlineLevel="0" collapsed="false">
      <c r="BS16383" s="96" t="n">
        <f aca="false">BR16383-2.5</f>
        <v>-2.5</v>
      </c>
    </row>
    <row r="16384" customFormat="false" ht="12" hidden="false" customHeight="false" outlineLevel="0" collapsed="false">
      <c r="BS16384" s="96" t="n">
        <f aca="false">BR16384-2.5</f>
        <v>-2.5</v>
      </c>
    </row>
    <row r="16385" customFormat="false" ht="12" hidden="false" customHeight="false" outlineLevel="0" collapsed="false">
      <c r="BS16385" s="96" t="n">
        <f aca="false">BR16385-2.5</f>
        <v>-2.5</v>
      </c>
    </row>
    <row r="16386" customFormat="false" ht="12" hidden="false" customHeight="false" outlineLevel="0" collapsed="false">
      <c r="BS16386" s="96" t="n">
        <f aca="false">BR16386-2.5</f>
        <v>-2.5</v>
      </c>
    </row>
    <row r="16387" customFormat="false" ht="12" hidden="false" customHeight="false" outlineLevel="0" collapsed="false">
      <c r="BS16387" s="96" t="n">
        <f aca="false">BR16387-2.5</f>
        <v>-2.5</v>
      </c>
    </row>
    <row r="16388" customFormat="false" ht="12" hidden="false" customHeight="false" outlineLevel="0" collapsed="false">
      <c r="BS16388" s="96" t="n">
        <f aca="false">BR16388-2.5</f>
        <v>-2.5</v>
      </c>
    </row>
    <row r="16389" customFormat="false" ht="12" hidden="false" customHeight="false" outlineLevel="0" collapsed="false">
      <c r="BS16389" s="96" t="n">
        <f aca="false">BR16389-2.5</f>
        <v>-2.5</v>
      </c>
    </row>
    <row r="16390" customFormat="false" ht="12" hidden="false" customHeight="false" outlineLevel="0" collapsed="false">
      <c r="BS16390" s="96" t="n">
        <f aca="false">BR16390-2.5</f>
        <v>-2.5</v>
      </c>
    </row>
    <row r="16391" customFormat="false" ht="12" hidden="false" customHeight="false" outlineLevel="0" collapsed="false">
      <c r="BS16391" s="96" t="n">
        <f aca="false">BR16391-2.5</f>
        <v>-2.5</v>
      </c>
    </row>
    <row r="16392" customFormat="false" ht="12" hidden="false" customHeight="false" outlineLevel="0" collapsed="false">
      <c r="BS16392" s="96" t="n">
        <f aca="false">BR16392-2.5</f>
        <v>-2.5</v>
      </c>
    </row>
    <row r="16393" customFormat="false" ht="12" hidden="false" customHeight="false" outlineLevel="0" collapsed="false">
      <c r="BS16393" s="96" t="n">
        <f aca="false">BR16393-2.5</f>
        <v>-2.5</v>
      </c>
    </row>
    <row r="16394" customFormat="false" ht="12" hidden="false" customHeight="false" outlineLevel="0" collapsed="false">
      <c r="BS16394" s="96" t="n">
        <f aca="false">BR16394-2.5</f>
        <v>-2.5</v>
      </c>
    </row>
    <row r="16395" customFormat="false" ht="12" hidden="false" customHeight="false" outlineLevel="0" collapsed="false">
      <c r="BS16395" s="96" t="n">
        <f aca="false">BR16395-2.5</f>
        <v>-2.5</v>
      </c>
    </row>
    <row r="16396" customFormat="false" ht="12" hidden="false" customHeight="false" outlineLevel="0" collapsed="false">
      <c r="BS16396" s="96" t="n">
        <f aca="false">BR16396-2.5</f>
        <v>-2.5</v>
      </c>
    </row>
    <row r="16397" customFormat="false" ht="12" hidden="false" customHeight="false" outlineLevel="0" collapsed="false">
      <c r="BS16397" s="96" t="n">
        <f aca="false">BR16397-2.5</f>
        <v>-2.5</v>
      </c>
    </row>
    <row r="16398" customFormat="false" ht="12" hidden="false" customHeight="false" outlineLevel="0" collapsed="false">
      <c r="BS16398" s="96" t="n">
        <f aca="false">BR16398-2.5</f>
        <v>-2.5</v>
      </c>
    </row>
    <row r="16399" customFormat="false" ht="12" hidden="false" customHeight="false" outlineLevel="0" collapsed="false">
      <c r="BS16399" s="96" t="n">
        <f aca="false">BR16399-2.5</f>
        <v>-2.5</v>
      </c>
    </row>
    <row r="16400" customFormat="false" ht="12" hidden="false" customHeight="false" outlineLevel="0" collapsed="false">
      <c r="BS16400" s="96" t="n">
        <f aca="false">BR16400-2.5</f>
        <v>-2.5</v>
      </c>
    </row>
    <row r="16401" customFormat="false" ht="12" hidden="false" customHeight="false" outlineLevel="0" collapsed="false">
      <c r="BS16401" s="96" t="n">
        <f aca="false">BR16401-2.5</f>
        <v>-2.5</v>
      </c>
    </row>
    <row r="16402" customFormat="false" ht="12" hidden="false" customHeight="false" outlineLevel="0" collapsed="false">
      <c r="BS16402" s="96" t="n">
        <f aca="false">BR16402-2.5</f>
        <v>-2.5</v>
      </c>
    </row>
    <row r="16403" customFormat="false" ht="12" hidden="false" customHeight="false" outlineLevel="0" collapsed="false">
      <c r="BS16403" s="96" t="n">
        <f aca="false">BR16403-2.5</f>
        <v>-2.5</v>
      </c>
    </row>
    <row r="16404" customFormat="false" ht="12" hidden="false" customHeight="false" outlineLevel="0" collapsed="false">
      <c r="BS16404" s="96" t="n">
        <f aca="false">BR16404-2.5</f>
        <v>-2.5</v>
      </c>
    </row>
    <row r="16405" customFormat="false" ht="12" hidden="false" customHeight="false" outlineLevel="0" collapsed="false">
      <c r="BS16405" s="96" t="n">
        <f aca="false">BR16405-2.5</f>
        <v>-2.5</v>
      </c>
    </row>
    <row r="16406" customFormat="false" ht="12" hidden="false" customHeight="false" outlineLevel="0" collapsed="false">
      <c r="BS16406" s="96" t="n">
        <f aca="false">BR16406-2.5</f>
        <v>-2.5</v>
      </c>
    </row>
    <row r="16407" customFormat="false" ht="12" hidden="false" customHeight="false" outlineLevel="0" collapsed="false">
      <c r="BS16407" s="96" t="n">
        <f aca="false">BR16407-2.5</f>
        <v>-2.5</v>
      </c>
    </row>
    <row r="16408" customFormat="false" ht="12" hidden="false" customHeight="false" outlineLevel="0" collapsed="false">
      <c r="BS16408" s="96" t="n">
        <f aca="false">BR16408-2.5</f>
        <v>-2.5</v>
      </c>
    </row>
    <row r="16409" customFormat="false" ht="12" hidden="false" customHeight="false" outlineLevel="0" collapsed="false">
      <c r="BS16409" s="96" t="n">
        <f aca="false">BR16409-2.5</f>
        <v>-2.5</v>
      </c>
    </row>
    <row r="16410" customFormat="false" ht="12" hidden="false" customHeight="false" outlineLevel="0" collapsed="false">
      <c r="BS16410" s="96" t="n">
        <f aca="false">BR16410-2.5</f>
        <v>-2.5</v>
      </c>
    </row>
    <row r="16411" customFormat="false" ht="12" hidden="false" customHeight="false" outlineLevel="0" collapsed="false">
      <c r="BS16411" s="96" t="n">
        <f aca="false">BR16411-2.5</f>
        <v>-2.5</v>
      </c>
    </row>
    <row r="16412" customFormat="false" ht="12" hidden="false" customHeight="false" outlineLevel="0" collapsed="false">
      <c r="BS16412" s="96" t="n">
        <f aca="false">BR16412-2.5</f>
        <v>-2.5</v>
      </c>
    </row>
    <row r="16413" customFormat="false" ht="12" hidden="false" customHeight="false" outlineLevel="0" collapsed="false">
      <c r="BS16413" s="96" t="n">
        <f aca="false">BR16413-2.5</f>
        <v>-2.5</v>
      </c>
    </row>
    <row r="16414" customFormat="false" ht="12" hidden="false" customHeight="false" outlineLevel="0" collapsed="false">
      <c r="BS16414" s="96" t="n">
        <f aca="false">BR16414-2.5</f>
        <v>-2.5</v>
      </c>
    </row>
    <row r="16415" customFormat="false" ht="12" hidden="false" customHeight="false" outlineLevel="0" collapsed="false">
      <c r="BS16415" s="96" t="n">
        <f aca="false">BR16415-2.5</f>
        <v>-2.5</v>
      </c>
    </row>
    <row r="16416" customFormat="false" ht="12" hidden="false" customHeight="false" outlineLevel="0" collapsed="false">
      <c r="BS16416" s="96" t="n">
        <f aca="false">BR16416-2.5</f>
        <v>-2.5</v>
      </c>
    </row>
    <row r="16417" customFormat="false" ht="12" hidden="false" customHeight="false" outlineLevel="0" collapsed="false">
      <c r="BS16417" s="96" t="n">
        <f aca="false">BR16417-2.5</f>
        <v>-2.5</v>
      </c>
    </row>
    <row r="16418" customFormat="false" ht="12" hidden="false" customHeight="false" outlineLevel="0" collapsed="false">
      <c r="BS16418" s="96" t="n">
        <f aca="false">BR16418-2.5</f>
        <v>-2.5</v>
      </c>
    </row>
    <row r="16419" customFormat="false" ht="12" hidden="false" customHeight="false" outlineLevel="0" collapsed="false">
      <c r="BS16419" s="96" t="n">
        <f aca="false">BR16419-2.5</f>
        <v>-2.5</v>
      </c>
    </row>
    <row r="16420" customFormat="false" ht="12" hidden="false" customHeight="false" outlineLevel="0" collapsed="false">
      <c r="BS16420" s="96" t="n">
        <f aca="false">BR16420-2.5</f>
        <v>-2.5</v>
      </c>
    </row>
    <row r="16421" customFormat="false" ht="12" hidden="false" customHeight="false" outlineLevel="0" collapsed="false">
      <c r="BS16421" s="96" t="n">
        <f aca="false">BR16421-2.5</f>
        <v>-2.5</v>
      </c>
    </row>
    <row r="16422" customFormat="false" ht="12" hidden="false" customHeight="false" outlineLevel="0" collapsed="false">
      <c r="BS16422" s="96" t="n">
        <f aca="false">BR16422-2.5</f>
        <v>-2.5</v>
      </c>
    </row>
    <row r="16423" customFormat="false" ht="12" hidden="false" customHeight="false" outlineLevel="0" collapsed="false">
      <c r="BS16423" s="96" t="n">
        <f aca="false">BR16423-2.5</f>
        <v>-2.5</v>
      </c>
    </row>
    <row r="16424" customFormat="false" ht="12" hidden="false" customHeight="false" outlineLevel="0" collapsed="false">
      <c r="BS16424" s="96" t="n">
        <f aca="false">BR16424-2.5</f>
        <v>-2.5</v>
      </c>
    </row>
    <row r="16425" customFormat="false" ht="12" hidden="false" customHeight="false" outlineLevel="0" collapsed="false">
      <c r="BS16425" s="96" t="n">
        <f aca="false">BR16425-2.5</f>
        <v>-2.5</v>
      </c>
    </row>
    <row r="16426" customFormat="false" ht="12" hidden="false" customHeight="false" outlineLevel="0" collapsed="false">
      <c r="BS16426" s="96" t="n">
        <f aca="false">BR16426-2.5</f>
        <v>-2.5</v>
      </c>
    </row>
    <row r="16427" customFormat="false" ht="12" hidden="false" customHeight="false" outlineLevel="0" collapsed="false">
      <c r="BS16427" s="96" t="n">
        <f aca="false">BR16427-2.5</f>
        <v>-2.5</v>
      </c>
    </row>
    <row r="16428" customFormat="false" ht="12" hidden="false" customHeight="false" outlineLevel="0" collapsed="false">
      <c r="BS16428" s="96" t="n">
        <f aca="false">BR16428-2.5</f>
        <v>-2.5</v>
      </c>
    </row>
    <row r="16429" customFormat="false" ht="12" hidden="false" customHeight="false" outlineLevel="0" collapsed="false">
      <c r="BS16429" s="96" t="n">
        <f aca="false">BR16429-2.5</f>
        <v>-2.5</v>
      </c>
    </row>
    <row r="16430" customFormat="false" ht="12" hidden="false" customHeight="false" outlineLevel="0" collapsed="false">
      <c r="BS16430" s="96" t="n">
        <f aca="false">BR16430-2.5</f>
        <v>-2.5</v>
      </c>
    </row>
    <row r="16431" customFormat="false" ht="12" hidden="false" customHeight="false" outlineLevel="0" collapsed="false">
      <c r="BS16431" s="96" t="n">
        <f aca="false">BR16431-2.5</f>
        <v>-2.5</v>
      </c>
    </row>
    <row r="16432" customFormat="false" ht="12" hidden="false" customHeight="false" outlineLevel="0" collapsed="false">
      <c r="BS16432" s="96" t="n">
        <f aca="false">BR16432-2.5</f>
        <v>-2.5</v>
      </c>
    </row>
    <row r="16433" customFormat="false" ht="12" hidden="false" customHeight="false" outlineLevel="0" collapsed="false">
      <c r="BS16433" s="96" t="n">
        <f aca="false">BR16433-2.5</f>
        <v>-2.5</v>
      </c>
    </row>
    <row r="16434" customFormat="false" ht="12" hidden="false" customHeight="false" outlineLevel="0" collapsed="false">
      <c r="BS16434" s="96" t="n">
        <f aca="false">BR16434-2.5</f>
        <v>-2.5</v>
      </c>
    </row>
    <row r="16435" customFormat="false" ht="12" hidden="false" customHeight="false" outlineLevel="0" collapsed="false">
      <c r="BS16435" s="96" t="n">
        <f aca="false">BR16435-2.5</f>
        <v>-2.5</v>
      </c>
    </row>
    <row r="16436" customFormat="false" ht="12" hidden="false" customHeight="false" outlineLevel="0" collapsed="false">
      <c r="BS16436" s="96" t="n">
        <f aca="false">BR16436-2.5</f>
        <v>-2.5</v>
      </c>
    </row>
    <row r="16437" customFormat="false" ht="12" hidden="false" customHeight="false" outlineLevel="0" collapsed="false">
      <c r="BS16437" s="96" t="n">
        <f aca="false">BR16437-2.5</f>
        <v>-2.5</v>
      </c>
    </row>
    <row r="16438" customFormat="false" ht="12" hidden="false" customHeight="false" outlineLevel="0" collapsed="false">
      <c r="BS16438" s="96" t="n">
        <f aca="false">BR16438-2.5</f>
        <v>-2.5</v>
      </c>
    </row>
    <row r="16439" customFormat="false" ht="12" hidden="false" customHeight="false" outlineLevel="0" collapsed="false">
      <c r="BS16439" s="96" t="n">
        <f aca="false">BR16439-2.5</f>
        <v>-2.5</v>
      </c>
    </row>
    <row r="16440" customFormat="false" ht="12" hidden="false" customHeight="false" outlineLevel="0" collapsed="false">
      <c r="BS16440" s="96" t="n">
        <f aca="false">BR16440-2.5</f>
        <v>-2.5</v>
      </c>
    </row>
    <row r="16441" customFormat="false" ht="12" hidden="false" customHeight="false" outlineLevel="0" collapsed="false">
      <c r="BS16441" s="96" t="n">
        <f aca="false">BR16441-2.5</f>
        <v>-2.5</v>
      </c>
    </row>
    <row r="16442" customFormat="false" ht="12" hidden="false" customHeight="false" outlineLevel="0" collapsed="false">
      <c r="BS16442" s="96" t="n">
        <f aca="false">BR16442-2.5</f>
        <v>-2.5</v>
      </c>
    </row>
    <row r="16443" customFormat="false" ht="12" hidden="false" customHeight="false" outlineLevel="0" collapsed="false">
      <c r="BS16443" s="96" t="n">
        <f aca="false">BR16443-2.5</f>
        <v>-2.5</v>
      </c>
    </row>
    <row r="16444" customFormat="false" ht="12" hidden="false" customHeight="false" outlineLevel="0" collapsed="false">
      <c r="BS16444" s="96" t="n">
        <f aca="false">BR16444-2.5</f>
        <v>-2.5</v>
      </c>
    </row>
    <row r="16445" customFormat="false" ht="12" hidden="false" customHeight="false" outlineLevel="0" collapsed="false">
      <c r="BS16445" s="96" t="n">
        <f aca="false">BR16445-2.5</f>
        <v>-2.5</v>
      </c>
    </row>
    <row r="16446" customFormat="false" ht="12" hidden="false" customHeight="false" outlineLevel="0" collapsed="false">
      <c r="BS16446" s="96" t="n">
        <f aca="false">BR16446-2.5</f>
        <v>-2.5</v>
      </c>
    </row>
    <row r="16447" customFormat="false" ht="12" hidden="false" customHeight="false" outlineLevel="0" collapsed="false">
      <c r="BS16447" s="96" t="n">
        <f aca="false">BR16447-2.5</f>
        <v>-2.5</v>
      </c>
    </row>
    <row r="16448" customFormat="false" ht="12" hidden="false" customHeight="false" outlineLevel="0" collapsed="false">
      <c r="BS16448" s="96" t="n">
        <f aca="false">BR16448-2.5</f>
        <v>-2.5</v>
      </c>
    </row>
    <row r="16449" customFormat="false" ht="12" hidden="false" customHeight="false" outlineLevel="0" collapsed="false">
      <c r="BS16449" s="96" t="n">
        <f aca="false">BR16449-2.5</f>
        <v>-2.5</v>
      </c>
    </row>
    <row r="16450" customFormat="false" ht="12" hidden="false" customHeight="false" outlineLevel="0" collapsed="false">
      <c r="BS16450" s="96" t="n">
        <f aca="false">BR16450-2.5</f>
        <v>-2.5</v>
      </c>
    </row>
    <row r="16451" customFormat="false" ht="12" hidden="false" customHeight="false" outlineLevel="0" collapsed="false">
      <c r="BS16451" s="96" t="n">
        <f aca="false">BR16451-2.5</f>
        <v>-2.5</v>
      </c>
    </row>
    <row r="16452" customFormat="false" ht="12" hidden="false" customHeight="false" outlineLevel="0" collapsed="false">
      <c r="BS16452" s="96" t="n">
        <f aca="false">BR16452-2.5</f>
        <v>-2.5</v>
      </c>
    </row>
    <row r="16453" customFormat="false" ht="12" hidden="false" customHeight="false" outlineLevel="0" collapsed="false">
      <c r="BS16453" s="96" t="n">
        <f aca="false">BR16453-2.5</f>
        <v>-2.5</v>
      </c>
    </row>
    <row r="16454" customFormat="false" ht="12" hidden="false" customHeight="false" outlineLevel="0" collapsed="false">
      <c r="BS16454" s="96" t="n">
        <f aca="false">BR16454-2.5</f>
        <v>-2.5</v>
      </c>
    </row>
    <row r="16455" customFormat="false" ht="12" hidden="false" customHeight="false" outlineLevel="0" collapsed="false">
      <c r="BS16455" s="96" t="n">
        <f aca="false">BR16455-2.5</f>
        <v>-2.5</v>
      </c>
    </row>
    <row r="16456" customFormat="false" ht="12" hidden="false" customHeight="false" outlineLevel="0" collapsed="false">
      <c r="BS16456" s="96" t="n">
        <f aca="false">BR16456-2.5</f>
        <v>-2.5</v>
      </c>
    </row>
    <row r="16457" customFormat="false" ht="12" hidden="false" customHeight="false" outlineLevel="0" collapsed="false">
      <c r="BS16457" s="96" t="n">
        <f aca="false">BR16457-2.5</f>
        <v>-2.5</v>
      </c>
    </row>
    <row r="16458" customFormat="false" ht="12" hidden="false" customHeight="false" outlineLevel="0" collapsed="false">
      <c r="BS16458" s="96" t="n">
        <f aca="false">BR16458-2.5</f>
        <v>-2.5</v>
      </c>
    </row>
    <row r="16459" customFormat="false" ht="12" hidden="false" customHeight="false" outlineLevel="0" collapsed="false">
      <c r="BS16459" s="96" t="n">
        <f aca="false">BR16459-2.5</f>
        <v>-2.5</v>
      </c>
    </row>
    <row r="16460" customFormat="false" ht="12" hidden="false" customHeight="false" outlineLevel="0" collapsed="false">
      <c r="BS16460" s="96" t="n">
        <f aca="false">BR16460-2.5</f>
        <v>-2.5</v>
      </c>
    </row>
    <row r="16461" customFormat="false" ht="12" hidden="false" customHeight="false" outlineLevel="0" collapsed="false">
      <c r="BS16461" s="96" t="n">
        <f aca="false">BR16461-2.5</f>
        <v>-2.5</v>
      </c>
    </row>
    <row r="16462" customFormat="false" ht="12" hidden="false" customHeight="false" outlineLevel="0" collapsed="false">
      <c r="BS16462" s="96" t="n">
        <f aca="false">BR16462-2.5</f>
        <v>-2.5</v>
      </c>
    </row>
    <row r="16463" customFormat="false" ht="12" hidden="false" customHeight="false" outlineLevel="0" collapsed="false">
      <c r="BS16463" s="96" t="n">
        <f aca="false">BR16463-2.5</f>
        <v>-2.5</v>
      </c>
    </row>
    <row r="16464" customFormat="false" ht="12" hidden="false" customHeight="false" outlineLevel="0" collapsed="false">
      <c r="BS16464" s="96" t="n">
        <f aca="false">BR16464-2.5</f>
        <v>-2.5</v>
      </c>
    </row>
    <row r="16465" customFormat="false" ht="12" hidden="false" customHeight="false" outlineLevel="0" collapsed="false">
      <c r="BS16465" s="96" t="n">
        <f aca="false">BR16465-2.5</f>
        <v>-2.5</v>
      </c>
    </row>
    <row r="16466" customFormat="false" ht="12" hidden="false" customHeight="false" outlineLevel="0" collapsed="false">
      <c r="BS16466" s="96" t="n">
        <f aca="false">BR16466-2.5</f>
        <v>-2.5</v>
      </c>
    </row>
    <row r="16467" customFormat="false" ht="12" hidden="false" customHeight="false" outlineLevel="0" collapsed="false">
      <c r="BS16467" s="96" t="n">
        <f aca="false">BR16467-2.5</f>
        <v>-2.5</v>
      </c>
    </row>
    <row r="16468" customFormat="false" ht="12" hidden="false" customHeight="false" outlineLevel="0" collapsed="false">
      <c r="BS16468" s="96" t="n">
        <f aca="false">BR16468-2.5</f>
        <v>-2.5</v>
      </c>
    </row>
    <row r="16469" customFormat="false" ht="12" hidden="false" customHeight="false" outlineLevel="0" collapsed="false">
      <c r="BS16469" s="96" t="n">
        <f aca="false">BR16469-2.5</f>
        <v>-2.5</v>
      </c>
    </row>
    <row r="16470" customFormat="false" ht="12" hidden="false" customHeight="false" outlineLevel="0" collapsed="false">
      <c r="BS16470" s="96" t="n">
        <f aca="false">BR16470-2.5</f>
        <v>-2.5</v>
      </c>
    </row>
    <row r="16471" customFormat="false" ht="12" hidden="false" customHeight="false" outlineLevel="0" collapsed="false">
      <c r="BS16471" s="96" t="n">
        <f aca="false">BR16471-2.5</f>
        <v>-2.5</v>
      </c>
    </row>
    <row r="16472" customFormat="false" ht="12" hidden="false" customHeight="false" outlineLevel="0" collapsed="false">
      <c r="BS16472" s="96" t="n">
        <f aca="false">BR16472-2.5</f>
        <v>-2.5</v>
      </c>
    </row>
    <row r="16473" customFormat="false" ht="12" hidden="false" customHeight="false" outlineLevel="0" collapsed="false">
      <c r="BS16473" s="96" t="n">
        <f aca="false">BR16473-2.5</f>
        <v>-2.5</v>
      </c>
    </row>
    <row r="16474" customFormat="false" ht="12" hidden="false" customHeight="false" outlineLevel="0" collapsed="false">
      <c r="BS16474" s="96" t="n">
        <f aca="false">BR16474-2.5</f>
        <v>-2.5</v>
      </c>
    </row>
    <row r="16475" customFormat="false" ht="12" hidden="false" customHeight="false" outlineLevel="0" collapsed="false">
      <c r="BS16475" s="96" t="n">
        <f aca="false">BR16475-2.5</f>
        <v>-2.5</v>
      </c>
    </row>
    <row r="16476" customFormat="false" ht="12" hidden="false" customHeight="false" outlineLevel="0" collapsed="false">
      <c r="BS16476" s="96" t="n">
        <f aca="false">BR16476-2.5</f>
        <v>-2.5</v>
      </c>
    </row>
    <row r="16477" customFormat="false" ht="12" hidden="false" customHeight="false" outlineLevel="0" collapsed="false">
      <c r="BS16477" s="96" t="n">
        <f aca="false">BR16477-2.5</f>
        <v>-2.5</v>
      </c>
    </row>
    <row r="16478" customFormat="false" ht="12" hidden="false" customHeight="false" outlineLevel="0" collapsed="false">
      <c r="BS16478" s="96" t="n">
        <f aca="false">BR16478-2.5</f>
        <v>-2.5</v>
      </c>
    </row>
    <row r="16479" customFormat="false" ht="12" hidden="false" customHeight="false" outlineLevel="0" collapsed="false">
      <c r="BS16479" s="96" t="n">
        <f aca="false">BR16479-2.5</f>
        <v>-2.5</v>
      </c>
    </row>
    <row r="16480" customFormat="false" ht="12" hidden="false" customHeight="false" outlineLevel="0" collapsed="false">
      <c r="BS16480" s="96" t="n">
        <f aca="false">BR16480-2.5</f>
        <v>-2.5</v>
      </c>
    </row>
    <row r="16481" customFormat="false" ht="12" hidden="false" customHeight="false" outlineLevel="0" collapsed="false">
      <c r="BS16481" s="96" t="n">
        <f aca="false">BR16481-2.5</f>
        <v>-2.5</v>
      </c>
    </row>
    <row r="16482" customFormat="false" ht="12" hidden="false" customHeight="false" outlineLevel="0" collapsed="false">
      <c r="BS16482" s="96" t="n">
        <f aca="false">BR16482-2.5</f>
        <v>-2.5</v>
      </c>
    </row>
    <row r="16483" customFormat="false" ht="12" hidden="false" customHeight="false" outlineLevel="0" collapsed="false">
      <c r="BS16483" s="96" t="n">
        <f aca="false">BR16483-2.5</f>
        <v>-2.5</v>
      </c>
    </row>
    <row r="16484" customFormat="false" ht="12" hidden="false" customHeight="false" outlineLevel="0" collapsed="false">
      <c r="BS16484" s="96" t="n">
        <f aca="false">BR16484-2.5</f>
        <v>-2.5</v>
      </c>
    </row>
    <row r="16485" customFormat="false" ht="12" hidden="false" customHeight="false" outlineLevel="0" collapsed="false">
      <c r="BS16485" s="96" t="n">
        <f aca="false">BR16485-2.5</f>
        <v>-2.5</v>
      </c>
    </row>
    <row r="16486" customFormat="false" ht="12" hidden="false" customHeight="false" outlineLevel="0" collapsed="false">
      <c r="BS16486" s="96" t="n">
        <f aca="false">BR16486-2.5</f>
        <v>-2.5</v>
      </c>
    </row>
    <row r="16487" customFormat="false" ht="12" hidden="false" customHeight="false" outlineLevel="0" collapsed="false">
      <c r="BS16487" s="96" t="n">
        <f aca="false">BR16487-2.5</f>
        <v>-2.5</v>
      </c>
    </row>
    <row r="16488" customFormat="false" ht="12" hidden="false" customHeight="false" outlineLevel="0" collapsed="false">
      <c r="BS16488" s="96" t="n">
        <f aca="false">BR16488-2.5</f>
        <v>-2.5</v>
      </c>
    </row>
    <row r="16489" customFormat="false" ht="12" hidden="false" customHeight="false" outlineLevel="0" collapsed="false">
      <c r="BS16489" s="96" t="n">
        <f aca="false">BR16489-2.5</f>
        <v>-2.5</v>
      </c>
    </row>
    <row r="16490" customFormat="false" ht="12" hidden="false" customHeight="false" outlineLevel="0" collapsed="false">
      <c r="BS16490" s="96" t="n">
        <f aca="false">BR16490-2.5</f>
        <v>-2.5</v>
      </c>
    </row>
    <row r="16491" customFormat="false" ht="12" hidden="false" customHeight="false" outlineLevel="0" collapsed="false">
      <c r="BS16491" s="96" t="n">
        <f aca="false">BR16491-2.5</f>
        <v>-2.5</v>
      </c>
    </row>
    <row r="16492" customFormat="false" ht="12" hidden="false" customHeight="false" outlineLevel="0" collapsed="false">
      <c r="BS16492" s="96" t="n">
        <f aca="false">BR16492-2.5</f>
        <v>-2.5</v>
      </c>
    </row>
    <row r="16493" customFormat="false" ht="12" hidden="false" customHeight="false" outlineLevel="0" collapsed="false">
      <c r="BS16493" s="96" t="n">
        <f aca="false">BR16493-2.5</f>
        <v>-2.5</v>
      </c>
    </row>
    <row r="16494" customFormat="false" ht="12" hidden="false" customHeight="false" outlineLevel="0" collapsed="false">
      <c r="BS16494" s="96" t="n">
        <f aca="false">BR16494-2.5</f>
        <v>-2.5</v>
      </c>
    </row>
    <row r="16495" customFormat="false" ht="12" hidden="false" customHeight="false" outlineLevel="0" collapsed="false">
      <c r="BS16495" s="96" t="n">
        <f aca="false">BR16495-2.5</f>
        <v>-2.5</v>
      </c>
    </row>
    <row r="16496" customFormat="false" ht="12" hidden="false" customHeight="false" outlineLevel="0" collapsed="false">
      <c r="BS16496" s="96" t="n">
        <f aca="false">BR16496-2.5</f>
        <v>-2.5</v>
      </c>
    </row>
    <row r="16497" customFormat="false" ht="12" hidden="false" customHeight="false" outlineLevel="0" collapsed="false">
      <c r="BS16497" s="96" t="n">
        <f aca="false">BR16497-2.5</f>
        <v>-2.5</v>
      </c>
    </row>
    <row r="16498" customFormat="false" ht="12" hidden="false" customHeight="false" outlineLevel="0" collapsed="false">
      <c r="BS16498" s="96" t="n">
        <f aca="false">BR16498-2.5</f>
        <v>-2.5</v>
      </c>
    </row>
    <row r="16499" customFormat="false" ht="12" hidden="false" customHeight="false" outlineLevel="0" collapsed="false">
      <c r="BS16499" s="96" t="n">
        <f aca="false">BR16499-2.5</f>
        <v>-2.5</v>
      </c>
    </row>
    <row r="16500" customFormat="false" ht="12" hidden="false" customHeight="false" outlineLevel="0" collapsed="false">
      <c r="BS16500" s="96" t="n">
        <f aca="false">BR16500-2.5</f>
        <v>-2.5</v>
      </c>
    </row>
    <row r="16501" customFormat="false" ht="12" hidden="false" customHeight="false" outlineLevel="0" collapsed="false">
      <c r="BS16501" s="96" t="n">
        <f aca="false">BR16501-2.5</f>
        <v>-2.5</v>
      </c>
    </row>
    <row r="16502" customFormat="false" ht="12" hidden="false" customHeight="false" outlineLevel="0" collapsed="false">
      <c r="BS16502" s="96" t="n">
        <f aca="false">BR16502-2.5</f>
        <v>-2.5</v>
      </c>
    </row>
    <row r="16503" customFormat="false" ht="12" hidden="false" customHeight="false" outlineLevel="0" collapsed="false">
      <c r="BS16503" s="96" t="n">
        <f aca="false">BR16503-2.5</f>
        <v>-2.5</v>
      </c>
    </row>
    <row r="16504" customFormat="false" ht="12" hidden="false" customHeight="false" outlineLevel="0" collapsed="false">
      <c r="BS16504" s="96" t="n">
        <f aca="false">BR16504-2.5</f>
        <v>-2.5</v>
      </c>
    </row>
    <row r="16505" customFormat="false" ht="12" hidden="false" customHeight="false" outlineLevel="0" collapsed="false">
      <c r="BS16505" s="96" t="n">
        <f aca="false">BR16505-2.5</f>
        <v>-2.5</v>
      </c>
    </row>
    <row r="16506" customFormat="false" ht="12" hidden="false" customHeight="false" outlineLevel="0" collapsed="false">
      <c r="BS16506" s="96" t="n">
        <f aca="false">BR16506-2.5</f>
        <v>-2.5</v>
      </c>
    </row>
    <row r="16507" customFormat="false" ht="12" hidden="false" customHeight="false" outlineLevel="0" collapsed="false">
      <c r="BS16507" s="96" t="n">
        <f aca="false">BR16507-2.5</f>
        <v>-2.5</v>
      </c>
    </row>
    <row r="16508" customFormat="false" ht="12" hidden="false" customHeight="false" outlineLevel="0" collapsed="false">
      <c r="BS16508" s="96" t="n">
        <f aca="false">BR16508-2.5</f>
        <v>-2.5</v>
      </c>
    </row>
    <row r="16509" customFormat="false" ht="12" hidden="false" customHeight="false" outlineLevel="0" collapsed="false">
      <c r="BS16509" s="96" t="n">
        <f aca="false">BR16509-2.5</f>
        <v>-2.5</v>
      </c>
    </row>
    <row r="16510" customFormat="false" ht="12" hidden="false" customHeight="false" outlineLevel="0" collapsed="false">
      <c r="BS16510" s="96" t="n">
        <f aca="false">BR16510-2.5</f>
        <v>-2.5</v>
      </c>
    </row>
    <row r="16511" customFormat="false" ht="12" hidden="false" customHeight="false" outlineLevel="0" collapsed="false">
      <c r="BS16511" s="96" t="n">
        <f aca="false">BR16511-2.5</f>
        <v>-2.5</v>
      </c>
    </row>
    <row r="16512" customFormat="false" ht="12" hidden="false" customHeight="false" outlineLevel="0" collapsed="false">
      <c r="BS16512" s="96" t="n">
        <f aca="false">BR16512-2.5</f>
        <v>-2.5</v>
      </c>
    </row>
    <row r="16513" customFormat="false" ht="12" hidden="false" customHeight="false" outlineLevel="0" collapsed="false">
      <c r="BS16513" s="96" t="n">
        <f aca="false">BR16513-2.5</f>
        <v>-2.5</v>
      </c>
    </row>
    <row r="16514" customFormat="false" ht="12" hidden="false" customHeight="false" outlineLevel="0" collapsed="false">
      <c r="BS16514" s="96" t="n">
        <f aca="false">BR16514-2.5</f>
        <v>-2.5</v>
      </c>
    </row>
    <row r="16515" customFormat="false" ht="12" hidden="false" customHeight="false" outlineLevel="0" collapsed="false">
      <c r="BS16515" s="96" t="n">
        <f aca="false">BR16515-2.5</f>
        <v>-2.5</v>
      </c>
    </row>
    <row r="16516" customFormat="false" ht="12" hidden="false" customHeight="false" outlineLevel="0" collapsed="false">
      <c r="BS16516" s="96" t="n">
        <f aca="false">BR16516-2.5</f>
        <v>-2.5</v>
      </c>
    </row>
    <row r="16517" customFormat="false" ht="12" hidden="false" customHeight="false" outlineLevel="0" collapsed="false">
      <c r="BS16517" s="96" t="n">
        <f aca="false">BR16517-2.5</f>
        <v>-2.5</v>
      </c>
    </row>
    <row r="16518" customFormat="false" ht="12" hidden="false" customHeight="false" outlineLevel="0" collapsed="false">
      <c r="BS16518" s="96" t="n">
        <f aca="false">BR16518-2.5</f>
        <v>-2.5</v>
      </c>
    </row>
    <row r="16519" customFormat="false" ht="12" hidden="false" customHeight="false" outlineLevel="0" collapsed="false">
      <c r="BS16519" s="96" t="n">
        <f aca="false">BR16519-2.5</f>
        <v>-2.5</v>
      </c>
    </row>
    <row r="16520" customFormat="false" ht="12" hidden="false" customHeight="false" outlineLevel="0" collapsed="false">
      <c r="BS16520" s="96" t="n">
        <f aca="false">BR16520-2.5</f>
        <v>-2.5</v>
      </c>
    </row>
    <row r="16521" customFormat="false" ht="12" hidden="false" customHeight="false" outlineLevel="0" collapsed="false">
      <c r="BS16521" s="96" t="n">
        <f aca="false">BR16521-2.5</f>
        <v>-2.5</v>
      </c>
    </row>
    <row r="16522" customFormat="false" ht="12" hidden="false" customHeight="false" outlineLevel="0" collapsed="false">
      <c r="BS16522" s="96" t="n">
        <f aca="false">BR16522-2.5</f>
        <v>-2.5</v>
      </c>
    </row>
    <row r="16523" customFormat="false" ht="12" hidden="false" customHeight="false" outlineLevel="0" collapsed="false">
      <c r="BS16523" s="96" t="n">
        <f aca="false">BR16523-2.5</f>
        <v>-2.5</v>
      </c>
    </row>
    <row r="16524" customFormat="false" ht="12" hidden="false" customHeight="false" outlineLevel="0" collapsed="false">
      <c r="BS16524" s="96" t="n">
        <f aca="false">BR16524-2.5</f>
        <v>-2.5</v>
      </c>
    </row>
    <row r="16525" customFormat="false" ht="12" hidden="false" customHeight="false" outlineLevel="0" collapsed="false">
      <c r="BS16525" s="96" t="n">
        <f aca="false">BR16525-2.5</f>
        <v>-2.5</v>
      </c>
    </row>
    <row r="16526" customFormat="false" ht="12" hidden="false" customHeight="false" outlineLevel="0" collapsed="false">
      <c r="BS16526" s="96" t="n">
        <f aca="false">BR16526-2.5</f>
        <v>-2.5</v>
      </c>
    </row>
    <row r="16527" customFormat="false" ht="12" hidden="false" customHeight="false" outlineLevel="0" collapsed="false">
      <c r="BS16527" s="96" t="n">
        <f aca="false">BR16527-2.5</f>
        <v>-2.5</v>
      </c>
    </row>
    <row r="16528" customFormat="false" ht="12" hidden="false" customHeight="false" outlineLevel="0" collapsed="false">
      <c r="BS16528" s="96" t="n">
        <f aca="false">BR16528-2.5</f>
        <v>-2.5</v>
      </c>
    </row>
    <row r="16529" customFormat="false" ht="12" hidden="false" customHeight="false" outlineLevel="0" collapsed="false">
      <c r="BS16529" s="96" t="n">
        <f aca="false">BR16529-2.5</f>
        <v>-2.5</v>
      </c>
    </row>
    <row r="16530" customFormat="false" ht="12" hidden="false" customHeight="false" outlineLevel="0" collapsed="false">
      <c r="BS16530" s="96" t="n">
        <f aca="false">BR16530-2.5</f>
        <v>-2.5</v>
      </c>
    </row>
    <row r="16531" customFormat="false" ht="12" hidden="false" customHeight="false" outlineLevel="0" collapsed="false">
      <c r="BS16531" s="96" t="n">
        <f aca="false">BR16531-2.5</f>
        <v>-2.5</v>
      </c>
    </row>
    <row r="16532" customFormat="false" ht="12" hidden="false" customHeight="false" outlineLevel="0" collapsed="false">
      <c r="BS16532" s="96" t="n">
        <f aca="false">BR16532-2.5</f>
        <v>-2.5</v>
      </c>
    </row>
    <row r="16533" customFormat="false" ht="12" hidden="false" customHeight="false" outlineLevel="0" collapsed="false">
      <c r="BS16533" s="96" t="n">
        <f aca="false">BR16533-2.5</f>
        <v>-2.5</v>
      </c>
    </row>
    <row r="16534" customFormat="false" ht="12" hidden="false" customHeight="false" outlineLevel="0" collapsed="false">
      <c r="BS16534" s="96" t="n">
        <f aca="false">BR16534-2.5</f>
        <v>-2.5</v>
      </c>
    </row>
    <row r="16535" customFormat="false" ht="12" hidden="false" customHeight="false" outlineLevel="0" collapsed="false">
      <c r="BS16535" s="96" t="n">
        <f aca="false">BR16535-2.5</f>
        <v>-2.5</v>
      </c>
    </row>
    <row r="16536" customFormat="false" ht="12" hidden="false" customHeight="false" outlineLevel="0" collapsed="false">
      <c r="BS16536" s="96" t="n">
        <f aca="false">BR16536-2.5</f>
        <v>-2.5</v>
      </c>
    </row>
    <row r="16537" customFormat="false" ht="12" hidden="false" customHeight="false" outlineLevel="0" collapsed="false">
      <c r="BS16537" s="96" t="n">
        <f aca="false">BR16537-2.5</f>
        <v>-2.5</v>
      </c>
    </row>
    <row r="16538" customFormat="false" ht="12" hidden="false" customHeight="false" outlineLevel="0" collapsed="false">
      <c r="BS16538" s="96" t="n">
        <f aca="false">BR16538-2.5</f>
        <v>-2.5</v>
      </c>
    </row>
    <row r="16539" customFormat="false" ht="12" hidden="false" customHeight="false" outlineLevel="0" collapsed="false">
      <c r="BS16539" s="96" t="n">
        <f aca="false">BR16539-2.5</f>
        <v>-2.5</v>
      </c>
    </row>
    <row r="16540" customFormat="false" ht="12" hidden="false" customHeight="false" outlineLevel="0" collapsed="false">
      <c r="BS16540" s="96" t="n">
        <f aca="false">BR16540-2.5</f>
        <v>-2.5</v>
      </c>
    </row>
    <row r="16541" customFormat="false" ht="12" hidden="false" customHeight="false" outlineLevel="0" collapsed="false">
      <c r="BS16541" s="96" t="n">
        <f aca="false">BR16541-2.5</f>
        <v>-2.5</v>
      </c>
    </row>
    <row r="16542" customFormat="false" ht="12" hidden="false" customHeight="false" outlineLevel="0" collapsed="false">
      <c r="BS16542" s="96" t="n">
        <f aca="false">BR16542-2.5</f>
        <v>-2.5</v>
      </c>
    </row>
    <row r="16543" customFormat="false" ht="12" hidden="false" customHeight="false" outlineLevel="0" collapsed="false">
      <c r="BS16543" s="96" t="n">
        <f aca="false">BR16543-2.5</f>
        <v>-2.5</v>
      </c>
    </row>
    <row r="16544" customFormat="false" ht="12" hidden="false" customHeight="false" outlineLevel="0" collapsed="false">
      <c r="BS16544" s="96" t="n">
        <f aca="false">BR16544-2.5</f>
        <v>-2.5</v>
      </c>
    </row>
    <row r="16545" customFormat="false" ht="12" hidden="false" customHeight="false" outlineLevel="0" collapsed="false">
      <c r="BS16545" s="96" t="n">
        <f aca="false">BR16545-2.5</f>
        <v>-2.5</v>
      </c>
    </row>
    <row r="16546" customFormat="false" ht="12" hidden="false" customHeight="false" outlineLevel="0" collapsed="false">
      <c r="BS16546" s="96" t="n">
        <f aca="false">BR16546-2.5</f>
        <v>-2.5</v>
      </c>
    </row>
    <row r="16547" customFormat="false" ht="12" hidden="false" customHeight="false" outlineLevel="0" collapsed="false">
      <c r="BS16547" s="96" t="n">
        <f aca="false">BR16547-2.5</f>
        <v>-2.5</v>
      </c>
    </row>
    <row r="16548" customFormat="false" ht="12" hidden="false" customHeight="false" outlineLevel="0" collapsed="false">
      <c r="BS16548" s="96" t="n">
        <f aca="false">BR16548-2.5</f>
        <v>-2.5</v>
      </c>
    </row>
    <row r="16549" customFormat="false" ht="12" hidden="false" customHeight="false" outlineLevel="0" collapsed="false">
      <c r="BS16549" s="96" t="n">
        <f aca="false">BR16549-2.5</f>
        <v>-2.5</v>
      </c>
    </row>
    <row r="16550" customFormat="false" ht="12" hidden="false" customHeight="false" outlineLevel="0" collapsed="false">
      <c r="BS16550" s="96" t="n">
        <f aca="false">BR16550-2.5</f>
        <v>-2.5</v>
      </c>
    </row>
    <row r="16551" customFormat="false" ht="12" hidden="false" customHeight="false" outlineLevel="0" collapsed="false">
      <c r="BS16551" s="96" t="n">
        <f aca="false">BR16551-2.5</f>
        <v>-2.5</v>
      </c>
    </row>
    <row r="16552" customFormat="false" ht="12" hidden="false" customHeight="false" outlineLevel="0" collapsed="false">
      <c r="BS16552" s="96" t="n">
        <f aca="false">BR16552-2.5</f>
        <v>-2.5</v>
      </c>
    </row>
    <row r="16553" customFormat="false" ht="12" hidden="false" customHeight="false" outlineLevel="0" collapsed="false">
      <c r="BS16553" s="96" t="n">
        <f aca="false">BR16553-2.5</f>
        <v>-2.5</v>
      </c>
    </row>
    <row r="16554" customFormat="false" ht="12" hidden="false" customHeight="false" outlineLevel="0" collapsed="false">
      <c r="BS16554" s="96" t="n">
        <f aca="false">BR16554-2.5</f>
        <v>-2.5</v>
      </c>
    </row>
    <row r="16555" customFormat="false" ht="12" hidden="false" customHeight="false" outlineLevel="0" collapsed="false">
      <c r="BS16555" s="96" t="n">
        <f aca="false">BR16555-2.5</f>
        <v>-2.5</v>
      </c>
    </row>
    <row r="16556" customFormat="false" ht="12" hidden="false" customHeight="false" outlineLevel="0" collapsed="false">
      <c r="BS16556" s="96" t="n">
        <f aca="false">BR16556-2.5</f>
        <v>-2.5</v>
      </c>
    </row>
    <row r="16557" customFormat="false" ht="12" hidden="false" customHeight="false" outlineLevel="0" collapsed="false">
      <c r="BS16557" s="96" t="n">
        <f aca="false">BR16557-2.5</f>
        <v>-2.5</v>
      </c>
    </row>
    <row r="16558" customFormat="false" ht="12" hidden="false" customHeight="false" outlineLevel="0" collapsed="false">
      <c r="BS16558" s="96" t="n">
        <f aca="false">BR16558-2.5</f>
        <v>-2.5</v>
      </c>
    </row>
    <row r="16559" customFormat="false" ht="12" hidden="false" customHeight="false" outlineLevel="0" collapsed="false">
      <c r="BS16559" s="96" t="n">
        <f aca="false">BR16559-2.5</f>
        <v>-2.5</v>
      </c>
    </row>
    <row r="16560" customFormat="false" ht="12" hidden="false" customHeight="false" outlineLevel="0" collapsed="false">
      <c r="BS16560" s="96" t="n">
        <f aca="false">BR16560-2.5</f>
        <v>-2.5</v>
      </c>
    </row>
    <row r="16561" customFormat="false" ht="12" hidden="false" customHeight="false" outlineLevel="0" collapsed="false">
      <c r="BS16561" s="96" t="n">
        <f aca="false">BR16561-2.5</f>
        <v>-2.5</v>
      </c>
    </row>
    <row r="16562" customFormat="false" ht="12" hidden="false" customHeight="false" outlineLevel="0" collapsed="false">
      <c r="BS16562" s="96" t="n">
        <f aca="false">BR16562-2.5</f>
        <v>-2.5</v>
      </c>
    </row>
    <row r="16563" customFormat="false" ht="12" hidden="false" customHeight="false" outlineLevel="0" collapsed="false">
      <c r="BS16563" s="96" t="n">
        <f aca="false">BR16563-2.5</f>
        <v>-2.5</v>
      </c>
    </row>
    <row r="16564" customFormat="false" ht="12" hidden="false" customHeight="false" outlineLevel="0" collapsed="false">
      <c r="BS16564" s="96" t="n">
        <f aca="false">BR16564-2.5</f>
        <v>-2.5</v>
      </c>
    </row>
    <row r="16565" customFormat="false" ht="12" hidden="false" customHeight="false" outlineLevel="0" collapsed="false">
      <c r="BS16565" s="96" t="n">
        <f aca="false">BR16565-2.5</f>
        <v>-2.5</v>
      </c>
    </row>
    <row r="16566" customFormat="false" ht="12" hidden="false" customHeight="false" outlineLevel="0" collapsed="false">
      <c r="BS16566" s="96" t="n">
        <f aca="false">BR16566-2.5</f>
        <v>-2.5</v>
      </c>
    </row>
    <row r="16567" customFormat="false" ht="12" hidden="false" customHeight="false" outlineLevel="0" collapsed="false">
      <c r="BS16567" s="96" t="n">
        <f aca="false">BR16567-2.5</f>
        <v>-2.5</v>
      </c>
    </row>
    <row r="16568" customFormat="false" ht="12" hidden="false" customHeight="false" outlineLevel="0" collapsed="false">
      <c r="BS16568" s="96" t="n">
        <f aca="false">BR16568-2.5</f>
        <v>-2.5</v>
      </c>
    </row>
    <row r="16569" customFormat="false" ht="12" hidden="false" customHeight="false" outlineLevel="0" collapsed="false">
      <c r="BS16569" s="96" t="n">
        <f aca="false">BR16569-2.5</f>
        <v>-2.5</v>
      </c>
    </row>
    <row r="16570" customFormat="false" ht="12" hidden="false" customHeight="false" outlineLevel="0" collapsed="false">
      <c r="BS16570" s="96" t="n">
        <f aca="false">BR16570-2.5</f>
        <v>-2.5</v>
      </c>
    </row>
    <row r="16571" customFormat="false" ht="12" hidden="false" customHeight="false" outlineLevel="0" collapsed="false">
      <c r="BS16571" s="96" t="n">
        <f aca="false">BR16571-2.5</f>
        <v>-2.5</v>
      </c>
    </row>
    <row r="16572" customFormat="false" ht="12" hidden="false" customHeight="false" outlineLevel="0" collapsed="false">
      <c r="BS16572" s="96" t="n">
        <f aca="false">BR16572-2.5</f>
        <v>-2.5</v>
      </c>
    </row>
    <row r="16573" customFormat="false" ht="12" hidden="false" customHeight="false" outlineLevel="0" collapsed="false">
      <c r="BS16573" s="96" t="n">
        <f aca="false">BR16573-2.5</f>
        <v>-2.5</v>
      </c>
    </row>
    <row r="16574" customFormat="false" ht="12" hidden="false" customHeight="false" outlineLevel="0" collapsed="false">
      <c r="BS16574" s="96" t="n">
        <f aca="false">BR16574-2.5</f>
        <v>-2.5</v>
      </c>
    </row>
    <row r="16575" customFormat="false" ht="12" hidden="false" customHeight="false" outlineLevel="0" collapsed="false">
      <c r="BS16575" s="96" t="n">
        <f aca="false">BR16575-2.5</f>
        <v>-2.5</v>
      </c>
    </row>
    <row r="16576" customFormat="false" ht="12" hidden="false" customHeight="false" outlineLevel="0" collapsed="false">
      <c r="BS16576" s="96" t="n">
        <f aca="false">BR16576-2.5</f>
        <v>-2.5</v>
      </c>
    </row>
    <row r="16577" customFormat="false" ht="12" hidden="false" customHeight="false" outlineLevel="0" collapsed="false">
      <c r="BS16577" s="96" t="n">
        <f aca="false">BR16577-2.5</f>
        <v>-2.5</v>
      </c>
    </row>
    <row r="16578" customFormat="false" ht="12" hidden="false" customHeight="false" outlineLevel="0" collapsed="false">
      <c r="BS16578" s="96" t="n">
        <f aca="false">BR16578-2.5</f>
        <v>-2.5</v>
      </c>
    </row>
    <row r="16579" customFormat="false" ht="12" hidden="false" customHeight="false" outlineLevel="0" collapsed="false">
      <c r="BS16579" s="96" t="n">
        <f aca="false">BR16579-2.5</f>
        <v>-2.5</v>
      </c>
    </row>
    <row r="16580" customFormat="false" ht="12" hidden="false" customHeight="false" outlineLevel="0" collapsed="false">
      <c r="BS16580" s="96" t="n">
        <f aca="false">BR16580-2.5</f>
        <v>-2.5</v>
      </c>
    </row>
    <row r="16581" customFormat="false" ht="12" hidden="false" customHeight="false" outlineLevel="0" collapsed="false">
      <c r="BS16581" s="96" t="n">
        <f aca="false">BR16581-2.5</f>
        <v>-2.5</v>
      </c>
    </row>
    <row r="16582" customFormat="false" ht="12" hidden="false" customHeight="false" outlineLevel="0" collapsed="false">
      <c r="BS16582" s="96" t="n">
        <f aca="false">BR16582-2.5</f>
        <v>-2.5</v>
      </c>
    </row>
    <row r="16583" customFormat="false" ht="12" hidden="false" customHeight="false" outlineLevel="0" collapsed="false">
      <c r="BS16583" s="96" t="n">
        <f aca="false">BR16583-2.5</f>
        <v>-2.5</v>
      </c>
    </row>
    <row r="16584" customFormat="false" ht="12" hidden="false" customHeight="false" outlineLevel="0" collapsed="false">
      <c r="BS16584" s="96" t="n">
        <f aca="false">BR16584-2.5</f>
        <v>-2.5</v>
      </c>
    </row>
    <row r="16585" customFormat="false" ht="12" hidden="false" customHeight="false" outlineLevel="0" collapsed="false">
      <c r="BS16585" s="96" t="n">
        <f aca="false">BR16585-2.5</f>
        <v>-2.5</v>
      </c>
    </row>
    <row r="16586" customFormat="false" ht="12" hidden="false" customHeight="false" outlineLevel="0" collapsed="false">
      <c r="BS16586" s="96" t="n">
        <f aca="false">BR16586-2.5</f>
        <v>-2.5</v>
      </c>
    </row>
    <row r="16587" customFormat="false" ht="12" hidden="false" customHeight="false" outlineLevel="0" collapsed="false">
      <c r="BS16587" s="96" t="n">
        <f aca="false">BR16587-2.5</f>
        <v>-2.5</v>
      </c>
    </row>
    <row r="16588" customFormat="false" ht="12" hidden="false" customHeight="false" outlineLevel="0" collapsed="false">
      <c r="BS16588" s="96" t="n">
        <f aca="false">BR16588-2.5</f>
        <v>-2.5</v>
      </c>
    </row>
    <row r="16589" customFormat="false" ht="12" hidden="false" customHeight="false" outlineLevel="0" collapsed="false">
      <c r="BS16589" s="96" t="n">
        <f aca="false">BR16589-2.5</f>
        <v>-2.5</v>
      </c>
    </row>
    <row r="16590" customFormat="false" ht="12" hidden="false" customHeight="false" outlineLevel="0" collapsed="false">
      <c r="BS16590" s="96" t="n">
        <f aca="false">BR16590-2.5</f>
        <v>-2.5</v>
      </c>
    </row>
    <row r="16591" customFormat="false" ht="12" hidden="false" customHeight="false" outlineLevel="0" collapsed="false">
      <c r="BS16591" s="96" t="n">
        <f aca="false">BR16591-2.5</f>
        <v>-2.5</v>
      </c>
    </row>
    <row r="16592" customFormat="false" ht="12" hidden="false" customHeight="false" outlineLevel="0" collapsed="false">
      <c r="BS16592" s="96" t="n">
        <f aca="false">BR16592-2.5</f>
        <v>-2.5</v>
      </c>
    </row>
    <row r="16593" customFormat="false" ht="12" hidden="false" customHeight="false" outlineLevel="0" collapsed="false">
      <c r="BS16593" s="96" t="n">
        <f aca="false">BR16593-2.5</f>
        <v>-2.5</v>
      </c>
    </row>
    <row r="16594" customFormat="false" ht="12" hidden="false" customHeight="false" outlineLevel="0" collapsed="false">
      <c r="BS16594" s="96" t="n">
        <f aca="false">BR16594-2.5</f>
        <v>-2.5</v>
      </c>
    </row>
    <row r="16595" customFormat="false" ht="12" hidden="false" customHeight="false" outlineLevel="0" collapsed="false">
      <c r="BS16595" s="96" t="n">
        <f aca="false">BR16595-2.5</f>
        <v>-2.5</v>
      </c>
    </row>
    <row r="16596" customFormat="false" ht="12" hidden="false" customHeight="false" outlineLevel="0" collapsed="false">
      <c r="BS16596" s="96" t="n">
        <f aca="false">BR16596-2.5</f>
        <v>-2.5</v>
      </c>
    </row>
    <row r="16597" customFormat="false" ht="12" hidden="false" customHeight="false" outlineLevel="0" collapsed="false">
      <c r="BS16597" s="96" t="n">
        <f aca="false">BR16597-2.5</f>
        <v>-2.5</v>
      </c>
    </row>
    <row r="16598" customFormat="false" ht="12" hidden="false" customHeight="false" outlineLevel="0" collapsed="false">
      <c r="BS16598" s="96" t="n">
        <f aca="false">BR16598-2.5</f>
        <v>-2.5</v>
      </c>
    </row>
    <row r="16599" customFormat="false" ht="12" hidden="false" customHeight="false" outlineLevel="0" collapsed="false">
      <c r="BS16599" s="96" t="n">
        <f aca="false">BR16599-2.5</f>
        <v>-2.5</v>
      </c>
    </row>
    <row r="16600" customFormat="false" ht="12" hidden="false" customHeight="false" outlineLevel="0" collapsed="false">
      <c r="BS16600" s="96" t="n">
        <f aca="false">BR16600-2.5</f>
        <v>-2.5</v>
      </c>
    </row>
    <row r="16601" customFormat="false" ht="12" hidden="false" customHeight="false" outlineLevel="0" collapsed="false">
      <c r="BS16601" s="96" t="n">
        <f aca="false">BR16601-2.5</f>
        <v>-2.5</v>
      </c>
    </row>
    <row r="16602" customFormat="false" ht="12" hidden="false" customHeight="false" outlineLevel="0" collapsed="false">
      <c r="BS16602" s="96" t="n">
        <f aca="false">BR16602-2.5</f>
        <v>-2.5</v>
      </c>
    </row>
    <row r="16603" customFormat="false" ht="12" hidden="false" customHeight="false" outlineLevel="0" collapsed="false">
      <c r="BS16603" s="96" t="n">
        <f aca="false">BR16603-2.5</f>
        <v>-2.5</v>
      </c>
    </row>
    <row r="16604" customFormat="false" ht="12" hidden="false" customHeight="false" outlineLevel="0" collapsed="false">
      <c r="BS16604" s="96" t="n">
        <f aca="false">BR16604-2.5</f>
        <v>-2.5</v>
      </c>
    </row>
    <row r="16605" customFormat="false" ht="12" hidden="false" customHeight="false" outlineLevel="0" collapsed="false">
      <c r="BS16605" s="96" t="n">
        <f aca="false">BR16605-2.5</f>
        <v>-2.5</v>
      </c>
    </row>
    <row r="16606" customFormat="false" ht="12" hidden="false" customHeight="false" outlineLevel="0" collapsed="false">
      <c r="BS16606" s="96" t="n">
        <f aca="false">BR16606-2.5</f>
        <v>-2.5</v>
      </c>
    </row>
    <row r="16607" customFormat="false" ht="12" hidden="false" customHeight="false" outlineLevel="0" collapsed="false">
      <c r="BS16607" s="96" t="n">
        <f aca="false">BR16607-2.5</f>
        <v>-2.5</v>
      </c>
    </row>
    <row r="16608" customFormat="false" ht="12" hidden="false" customHeight="false" outlineLevel="0" collapsed="false">
      <c r="BS16608" s="96" t="n">
        <f aca="false">BR16608-2.5</f>
        <v>-2.5</v>
      </c>
    </row>
    <row r="16609" customFormat="false" ht="12" hidden="false" customHeight="false" outlineLevel="0" collapsed="false">
      <c r="BS16609" s="96" t="n">
        <f aca="false">BR16609-2.5</f>
        <v>-2.5</v>
      </c>
    </row>
    <row r="16610" customFormat="false" ht="12" hidden="false" customHeight="false" outlineLevel="0" collapsed="false">
      <c r="BS16610" s="96" t="n">
        <f aca="false">BR16610-2.5</f>
        <v>-2.5</v>
      </c>
    </row>
    <row r="16611" customFormat="false" ht="12" hidden="false" customHeight="false" outlineLevel="0" collapsed="false">
      <c r="BS16611" s="96" t="n">
        <f aca="false">BR16611-2.5</f>
        <v>-2.5</v>
      </c>
    </row>
    <row r="16612" customFormat="false" ht="12" hidden="false" customHeight="false" outlineLevel="0" collapsed="false">
      <c r="BS16612" s="96" t="n">
        <f aca="false">BR16612-2.5</f>
        <v>-2.5</v>
      </c>
    </row>
    <row r="16613" customFormat="false" ht="12" hidden="false" customHeight="false" outlineLevel="0" collapsed="false">
      <c r="BS16613" s="96" t="n">
        <f aca="false">BR16613-2.5</f>
        <v>-2.5</v>
      </c>
    </row>
    <row r="16614" customFormat="false" ht="12" hidden="false" customHeight="false" outlineLevel="0" collapsed="false">
      <c r="BS16614" s="96" t="n">
        <f aca="false">BR16614-2.5</f>
        <v>-2.5</v>
      </c>
    </row>
    <row r="16615" customFormat="false" ht="12" hidden="false" customHeight="false" outlineLevel="0" collapsed="false">
      <c r="BS16615" s="96" t="n">
        <f aca="false">BR16615-2.5</f>
        <v>-2.5</v>
      </c>
    </row>
    <row r="16616" customFormat="false" ht="12" hidden="false" customHeight="false" outlineLevel="0" collapsed="false">
      <c r="BS16616" s="96" t="n">
        <f aca="false">BR16616-2.5</f>
        <v>-2.5</v>
      </c>
    </row>
    <row r="16617" customFormat="false" ht="12" hidden="false" customHeight="false" outlineLevel="0" collapsed="false">
      <c r="BS16617" s="96" t="n">
        <f aca="false">BR16617-2.5</f>
        <v>-2.5</v>
      </c>
    </row>
    <row r="16618" customFormat="false" ht="12" hidden="false" customHeight="false" outlineLevel="0" collapsed="false">
      <c r="BS16618" s="96" t="n">
        <f aca="false">BR16618-2.5</f>
        <v>-2.5</v>
      </c>
    </row>
    <row r="16619" customFormat="false" ht="12" hidden="false" customHeight="false" outlineLevel="0" collapsed="false">
      <c r="BS16619" s="96" t="n">
        <f aca="false">BR16619-2.5</f>
        <v>-2.5</v>
      </c>
    </row>
    <row r="16620" customFormat="false" ht="12" hidden="false" customHeight="false" outlineLevel="0" collapsed="false">
      <c r="BS16620" s="96" t="n">
        <f aca="false">BR16620-2.5</f>
        <v>-2.5</v>
      </c>
    </row>
    <row r="16621" customFormat="false" ht="12" hidden="false" customHeight="false" outlineLevel="0" collapsed="false">
      <c r="BS16621" s="96" t="n">
        <f aca="false">BR16621-2.5</f>
        <v>-2.5</v>
      </c>
    </row>
    <row r="16622" customFormat="false" ht="12" hidden="false" customHeight="false" outlineLevel="0" collapsed="false">
      <c r="BS16622" s="96" t="n">
        <f aca="false">BR16622-2.5</f>
        <v>-2.5</v>
      </c>
    </row>
    <row r="16623" customFormat="false" ht="12" hidden="false" customHeight="false" outlineLevel="0" collapsed="false">
      <c r="BS16623" s="96" t="n">
        <f aca="false">BR16623-2.5</f>
        <v>-2.5</v>
      </c>
    </row>
    <row r="16624" customFormat="false" ht="12" hidden="false" customHeight="false" outlineLevel="0" collapsed="false">
      <c r="BS16624" s="96" t="n">
        <f aca="false">BR16624-2.5</f>
        <v>-2.5</v>
      </c>
    </row>
    <row r="16625" customFormat="false" ht="12" hidden="false" customHeight="false" outlineLevel="0" collapsed="false">
      <c r="BS16625" s="96" t="n">
        <f aca="false">BR16625-2.5</f>
        <v>-2.5</v>
      </c>
    </row>
    <row r="16626" customFormat="false" ht="12" hidden="false" customHeight="false" outlineLevel="0" collapsed="false">
      <c r="BS16626" s="96" t="n">
        <f aca="false">BR16626-2.5</f>
        <v>-2.5</v>
      </c>
    </row>
    <row r="16627" customFormat="false" ht="12" hidden="false" customHeight="false" outlineLevel="0" collapsed="false">
      <c r="BS16627" s="96" t="n">
        <f aca="false">BR16627-2.5</f>
        <v>-2.5</v>
      </c>
    </row>
    <row r="16628" customFormat="false" ht="12" hidden="false" customHeight="false" outlineLevel="0" collapsed="false">
      <c r="BS16628" s="96" t="n">
        <f aca="false">BR16628-2.5</f>
        <v>-2.5</v>
      </c>
    </row>
    <row r="16629" customFormat="false" ht="12" hidden="false" customHeight="false" outlineLevel="0" collapsed="false">
      <c r="BS16629" s="96" t="n">
        <f aca="false">BR16629-2.5</f>
        <v>-2.5</v>
      </c>
    </row>
    <row r="16630" customFormat="false" ht="12" hidden="false" customHeight="false" outlineLevel="0" collapsed="false">
      <c r="BS16630" s="96" t="n">
        <f aca="false">BR16630-2.5</f>
        <v>-2.5</v>
      </c>
    </row>
    <row r="16631" customFormat="false" ht="12" hidden="false" customHeight="false" outlineLevel="0" collapsed="false">
      <c r="BS16631" s="96" t="n">
        <f aca="false">BR16631-2.5</f>
        <v>-2.5</v>
      </c>
    </row>
    <row r="16632" customFormat="false" ht="12" hidden="false" customHeight="false" outlineLevel="0" collapsed="false">
      <c r="BS16632" s="96" t="n">
        <f aca="false">BR16632-2.5</f>
        <v>-2.5</v>
      </c>
    </row>
    <row r="16633" customFormat="false" ht="12" hidden="false" customHeight="false" outlineLevel="0" collapsed="false">
      <c r="BS16633" s="96" t="n">
        <f aca="false">BR16633-2.5</f>
        <v>-2.5</v>
      </c>
    </row>
    <row r="16634" customFormat="false" ht="12" hidden="false" customHeight="false" outlineLevel="0" collapsed="false">
      <c r="BS16634" s="96" t="n">
        <f aca="false">BR16634-2.5</f>
        <v>-2.5</v>
      </c>
    </row>
    <row r="16635" customFormat="false" ht="12" hidden="false" customHeight="false" outlineLevel="0" collapsed="false">
      <c r="BS16635" s="96" t="n">
        <f aca="false">BR16635-2.5</f>
        <v>-2.5</v>
      </c>
    </row>
    <row r="16636" customFormat="false" ht="12" hidden="false" customHeight="false" outlineLevel="0" collapsed="false">
      <c r="BS16636" s="96" t="n">
        <f aca="false">BR16636-2.5</f>
        <v>-2.5</v>
      </c>
    </row>
    <row r="16637" customFormat="false" ht="12" hidden="false" customHeight="false" outlineLevel="0" collapsed="false">
      <c r="BS16637" s="96" t="n">
        <f aca="false">BR16637-2.5</f>
        <v>-2.5</v>
      </c>
    </row>
    <row r="16638" customFormat="false" ht="12" hidden="false" customHeight="false" outlineLevel="0" collapsed="false">
      <c r="BS16638" s="96" t="n">
        <f aca="false">BR16638-2.5</f>
        <v>-2.5</v>
      </c>
    </row>
    <row r="16639" customFormat="false" ht="12" hidden="false" customHeight="false" outlineLevel="0" collapsed="false">
      <c r="BS16639" s="96" t="n">
        <f aca="false">BR16639-2.5</f>
        <v>-2.5</v>
      </c>
    </row>
    <row r="16640" customFormat="false" ht="12" hidden="false" customHeight="false" outlineLevel="0" collapsed="false">
      <c r="BS16640" s="96" t="n">
        <f aca="false">BR16640-2.5</f>
        <v>-2.5</v>
      </c>
    </row>
    <row r="16641" customFormat="false" ht="12" hidden="false" customHeight="false" outlineLevel="0" collapsed="false">
      <c r="BS16641" s="96" t="n">
        <f aca="false">BR16641-2.5</f>
        <v>-2.5</v>
      </c>
    </row>
    <row r="16642" customFormat="false" ht="12" hidden="false" customHeight="false" outlineLevel="0" collapsed="false">
      <c r="BS16642" s="96" t="n">
        <f aca="false">BR16642-2.5</f>
        <v>-2.5</v>
      </c>
    </row>
    <row r="16643" customFormat="false" ht="12" hidden="false" customHeight="false" outlineLevel="0" collapsed="false">
      <c r="BS16643" s="96" t="n">
        <f aca="false">BR16643-2.5</f>
        <v>-2.5</v>
      </c>
    </row>
    <row r="16644" customFormat="false" ht="12" hidden="false" customHeight="false" outlineLevel="0" collapsed="false">
      <c r="BS16644" s="96" t="n">
        <f aca="false">BR16644-2.5</f>
        <v>-2.5</v>
      </c>
    </row>
    <row r="16645" customFormat="false" ht="12" hidden="false" customHeight="false" outlineLevel="0" collapsed="false">
      <c r="BS16645" s="96" t="n">
        <f aca="false">BR16645-2.5</f>
        <v>-2.5</v>
      </c>
    </row>
    <row r="16646" customFormat="false" ht="12" hidden="false" customHeight="false" outlineLevel="0" collapsed="false">
      <c r="BS16646" s="96" t="n">
        <f aca="false">BR16646-2.5</f>
        <v>-2.5</v>
      </c>
    </row>
    <row r="16647" customFormat="false" ht="12" hidden="false" customHeight="false" outlineLevel="0" collapsed="false">
      <c r="BS16647" s="96" t="n">
        <f aca="false">BR16647-2.5</f>
        <v>-2.5</v>
      </c>
    </row>
    <row r="16648" customFormat="false" ht="12" hidden="false" customHeight="false" outlineLevel="0" collapsed="false">
      <c r="BS16648" s="96" t="n">
        <f aca="false">BR16648-2.5</f>
        <v>-2.5</v>
      </c>
    </row>
    <row r="16649" customFormat="false" ht="12" hidden="false" customHeight="false" outlineLevel="0" collapsed="false">
      <c r="BS16649" s="96" t="n">
        <f aca="false">BR16649-2.5</f>
        <v>-2.5</v>
      </c>
    </row>
    <row r="16650" customFormat="false" ht="12" hidden="false" customHeight="false" outlineLevel="0" collapsed="false">
      <c r="BS16650" s="96" t="n">
        <f aca="false">BR16650-2.5</f>
        <v>-2.5</v>
      </c>
    </row>
    <row r="16651" customFormat="false" ht="12" hidden="false" customHeight="false" outlineLevel="0" collapsed="false">
      <c r="BS16651" s="96" t="n">
        <f aca="false">BR16651-2.5</f>
        <v>-2.5</v>
      </c>
    </row>
    <row r="16652" customFormat="false" ht="12" hidden="false" customHeight="false" outlineLevel="0" collapsed="false">
      <c r="BS16652" s="96" t="n">
        <f aca="false">BR16652-2.5</f>
        <v>-2.5</v>
      </c>
    </row>
    <row r="16653" customFormat="false" ht="12" hidden="false" customHeight="false" outlineLevel="0" collapsed="false">
      <c r="BS16653" s="96" t="n">
        <f aca="false">BR16653-2.5</f>
        <v>-2.5</v>
      </c>
    </row>
    <row r="16654" customFormat="false" ht="12" hidden="false" customHeight="false" outlineLevel="0" collapsed="false">
      <c r="BS16654" s="96" t="n">
        <f aca="false">BR16654-2.5</f>
        <v>-2.5</v>
      </c>
    </row>
    <row r="16655" customFormat="false" ht="12" hidden="false" customHeight="false" outlineLevel="0" collapsed="false">
      <c r="BS16655" s="96" t="n">
        <f aca="false">BR16655-2.5</f>
        <v>-2.5</v>
      </c>
    </row>
    <row r="16656" customFormat="false" ht="12" hidden="false" customHeight="false" outlineLevel="0" collapsed="false">
      <c r="BS16656" s="96" t="n">
        <f aca="false">BR16656-2.5</f>
        <v>-2.5</v>
      </c>
    </row>
    <row r="16657" customFormat="false" ht="12" hidden="false" customHeight="false" outlineLevel="0" collapsed="false">
      <c r="BS16657" s="96" t="n">
        <f aca="false">BR16657-2.5</f>
        <v>-2.5</v>
      </c>
    </row>
    <row r="16658" customFormat="false" ht="12" hidden="false" customHeight="false" outlineLevel="0" collapsed="false">
      <c r="BS16658" s="96" t="n">
        <f aca="false">BR16658-2.5</f>
        <v>-2.5</v>
      </c>
    </row>
    <row r="16659" customFormat="false" ht="12" hidden="false" customHeight="false" outlineLevel="0" collapsed="false">
      <c r="BS16659" s="96" t="n">
        <f aca="false">BR16659-2.5</f>
        <v>-2.5</v>
      </c>
    </row>
    <row r="16660" customFormat="false" ht="12" hidden="false" customHeight="false" outlineLevel="0" collapsed="false">
      <c r="BS16660" s="96" t="n">
        <f aca="false">BR16660-2.5</f>
        <v>-2.5</v>
      </c>
    </row>
    <row r="16661" customFormat="false" ht="12" hidden="false" customHeight="false" outlineLevel="0" collapsed="false">
      <c r="BS16661" s="96" t="n">
        <f aca="false">BR16661-2.5</f>
        <v>-2.5</v>
      </c>
    </row>
    <row r="16662" customFormat="false" ht="12" hidden="false" customHeight="false" outlineLevel="0" collapsed="false">
      <c r="BS16662" s="96" t="n">
        <f aca="false">BR16662-2.5</f>
        <v>-2.5</v>
      </c>
    </row>
    <row r="16663" customFormat="false" ht="12" hidden="false" customHeight="false" outlineLevel="0" collapsed="false">
      <c r="BS16663" s="96" t="n">
        <f aca="false">BR16663-2.5</f>
        <v>-2.5</v>
      </c>
    </row>
    <row r="16664" customFormat="false" ht="12" hidden="false" customHeight="false" outlineLevel="0" collapsed="false">
      <c r="BS16664" s="96" t="n">
        <f aca="false">BR16664-2.5</f>
        <v>-2.5</v>
      </c>
    </row>
    <row r="16665" customFormat="false" ht="12" hidden="false" customHeight="false" outlineLevel="0" collapsed="false">
      <c r="BS16665" s="96" t="n">
        <f aca="false">BR16665-2.5</f>
        <v>-2.5</v>
      </c>
    </row>
    <row r="16666" customFormat="false" ht="12" hidden="false" customHeight="false" outlineLevel="0" collapsed="false">
      <c r="BS16666" s="96" t="n">
        <f aca="false">BR16666-2.5</f>
        <v>-2.5</v>
      </c>
    </row>
    <row r="16667" customFormat="false" ht="12" hidden="false" customHeight="false" outlineLevel="0" collapsed="false">
      <c r="BS16667" s="96" t="n">
        <f aca="false">BR16667-2.5</f>
        <v>-2.5</v>
      </c>
    </row>
    <row r="16668" customFormat="false" ht="12" hidden="false" customHeight="false" outlineLevel="0" collapsed="false">
      <c r="BS16668" s="96" t="n">
        <f aca="false">BR16668-2.5</f>
        <v>-2.5</v>
      </c>
    </row>
    <row r="16669" customFormat="false" ht="12" hidden="false" customHeight="false" outlineLevel="0" collapsed="false">
      <c r="BS16669" s="96" t="n">
        <f aca="false">BR16669-2.5</f>
        <v>-2.5</v>
      </c>
    </row>
    <row r="16670" customFormat="false" ht="12" hidden="false" customHeight="false" outlineLevel="0" collapsed="false">
      <c r="BS16670" s="96" t="n">
        <f aca="false">BR16670-2.5</f>
        <v>-2.5</v>
      </c>
    </row>
    <row r="16671" customFormat="false" ht="12" hidden="false" customHeight="false" outlineLevel="0" collapsed="false">
      <c r="BS16671" s="96" t="n">
        <f aca="false">BR16671-2.5</f>
        <v>-2.5</v>
      </c>
    </row>
    <row r="16672" customFormat="false" ht="12" hidden="false" customHeight="false" outlineLevel="0" collapsed="false">
      <c r="BS16672" s="96" t="n">
        <f aca="false">BR16672-2.5</f>
        <v>-2.5</v>
      </c>
    </row>
    <row r="16673" customFormat="false" ht="12" hidden="false" customHeight="false" outlineLevel="0" collapsed="false">
      <c r="BS16673" s="96" t="n">
        <f aca="false">BR16673-2.5</f>
        <v>-2.5</v>
      </c>
    </row>
    <row r="16674" customFormat="false" ht="12" hidden="false" customHeight="false" outlineLevel="0" collapsed="false">
      <c r="BS16674" s="96" t="n">
        <f aca="false">BR16674-2.5</f>
        <v>-2.5</v>
      </c>
    </row>
    <row r="16675" customFormat="false" ht="12" hidden="false" customHeight="false" outlineLevel="0" collapsed="false">
      <c r="BS16675" s="96" t="n">
        <f aca="false">BR16675-2.5</f>
        <v>-2.5</v>
      </c>
    </row>
    <row r="16676" customFormat="false" ht="12" hidden="false" customHeight="false" outlineLevel="0" collapsed="false">
      <c r="BS16676" s="96" t="n">
        <f aca="false">BR16676-2.5</f>
        <v>-2.5</v>
      </c>
    </row>
    <row r="16677" customFormat="false" ht="12" hidden="false" customHeight="false" outlineLevel="0" collapsed="false">
      <c r="BS16677" s="96" t="n">
        <f aca="false">BR16677-2.5</f>
        <v>-2.5</v>
      </c>
    </row>
    <row r="16678" customFormat="false" ht="12" hidden="false" customHeight="false" outlineLevel="0" collapsed="false">
      <c r="BS16678" s="96" t="n">
        <f aca="false">BR16678-2.5</f>
        <v>-2.5</v>
      </c>
    </row>
    <row r="16679" customFormat="false" ht="12" hidden="false" customHeight="false" outlineLevel="0" collapsed="false">
      <c r="BS16679" s="96" t="n">
        <f aca="false">BR16679-2.5</f>
        <v>-2.5</v>
      </c>
    </row>
    <row r="16680" customFormat="false" ht="12" hidden="false" customHeight="false" outlineLevel="0" collapsed="false">
      <c r="BS16680" s="96" t="n">
        <f aca="false">BR16680-2.5</f>
        <v>-2.5</v>
      </c>
    </row>
    <row r="16681" customFormat="false" ht="12" hidden="false" customHeight="false" outlineLevel="0" collapsed="false">
      <c r="BS16681" s="96" t="n">
        <f aca="false">BR16681-2.5</f>
        <v>-2.5</v>
      </c>
    </row>
    <row r="16682" customFormat="false" ht="12" hidden="false" customHeight="false" outlineLevel="0" collapsed="false">
      <c r="BS16682" s="96" t="n">
        <f aca="false">BR16682-2.5</f>
        <v>-2.5</v>
      </c>
    </row>
    <row r="16683" customFormat="false" ht="12" hidden="false" customHeight="false" outlineLevel="0" collapsed="false">
      <c r="BS16683" s="96" t="n">
        <f aca="false">BR16683-2.5</f>
        <v>-2.5</v>
      </c>
    </row>
    <row r="16684" customFormat="false" ht="12" hidden="false" customHeight="false" outlineLevel="0" collapsed="false">
      <c r="BS16684" s="96" t="n">
        <f aca="false">BR16684-2.5</f>
        <v>-2.5</v>
      </c>
    </row>
    <row r="16685" customFormat="false" ht="12" hidden="false" customHeight="false" outlineLevel="0" collapsed="false">
      <c r="BS16685" s="96" t="n">
        <f aca="false">BR16685-2.5</f>
        <v>-2.5</v>
      </c>
    </row>
    <row r="16686" customFormat="false" ht="12" hidden="false" customHeight="false" outlineLevel="0" collapsed="false">
      <c r="BS16686" s="96" t="n">
        <f aca="false">BR16686-2.5</f>
        <v>-2.5</v>
      </c>
    </row>
    <row r="16687" customFormat="false" ht="12" hidden="false" customHeight="false" outlineLevel="0" collapsed="false">
      <c r="BS16687" s="96" t="n">
        <f aca="false">BR16687-2.5</f>
        <v>-2.5</v>
      </c>
    </row>
    <row r="16688" customFormat="false" ht="12" hidden="false" customHeight="false" outlineLevel="0" collapsed="false">
      <c r="BS16688" s="96" t="n">
        <f aca="false">BR16688-2.5</f>
        <v>-2.5</v>
      </c>
    </row>
    <row r="16689" customFormat="false" ht="12" hidden="false" customHeight="false" outlineLevel="0" collapsed="false">
      <c r="BS16689" s="96" t="n">
        <f aca="false">BR16689-2.5</f>
        <v>-2.5</v>
      </c>
    </row>
    <row r="16690" customFormat="false" ht="12" hidden="false" customHeight="false" outlineLevel="0" collapsed="false">
      <c r="BS16690" s="96" t="n">
        <f aca="false">BR16690-2.5</f>
        <v>-2.5</v>
      </c>
    </row>
    <row r="16691" customFormat="false" ht="12" hidden="false" customHeight="false" outlineLevel="0" collapsed="false">
      <c r="BS16691" s="96" t="n">
        <f aca="false">BR16691-2.5</f>
        <v>-2.5</v>
      </c>
    </row>
    <row r="16692" customFormat="false" ht="12" hidden="false" customHeight="false" outlineLevel="0" collapsed="false">
      <c r="BS16692" s="96" t="n">
        <f aca="false">BR16692-2.5</f>
        <v>-2.5</v>
      </c>
    </row>
    <row r="16693" customFormat="false" ht="12" hidden="false" customHeight="false" outlineLevel="0" collapsed="false">
      <c r="BS16693" s="96" t="n">
        <f aca="false">BR16693-2.5</f>
        <v>-2.5</v>
      </c>
    </row>
    <row r="16694" customFormat="false" ht="12" hidden="false" customHeight="false" outlineLevel="0" collapsed="false">
      <c r="BS16694" s="96" t="n">
        <f aca="false">BR16694-2.5</f>
        <v>-2.5</v>
      </c>
    </row>
    <row r="16695" customFormat="false" ht="12" hidden="false" customHeight="false" outlineLevel="0" collapsed="false">
      <c r="BS16695" s="96" t="n">
        <f aca="false">BR16695-2.5</f>
        <v>-2.5</v>
      </c>
    </row>
    <row r="16696" customFormat="false" ht="12" hidden="false" customHeight="false" outlineLevel="0" collapsed="false">
      <c r="BS16696" s="96" t="n">
        <f aca="false">BR16696-2.5</f>
        <v>-2.5</v>
      </c>
    </row>
    <row r="16697" customFormat="false" ht="12" hidden="false" customHeight="false" outlineLevel="0" collapsed="false">
      <c r="BS16697" s="96" t="n">
        <f aca="false">BR16697-2.5</f>
        <v>-2.5</v>
      </c>
    </row>
    <row r="16698" customFormat="false" ht="12" hidden="false" customHeight="false" outlineLevel="0" collapsed="false">
      <c r="BS16698" s="96" t="n">
        <f aca="false">BR16698-2.5</f>
        <v>-2.5</v>
      </c>
    </row>
    <row r="16699" customFormat="false" ht="12" hidden="false" customHeight="false" outlineLevel="0" collapsed="false">
      <c r="BS16699" s="96" t="n">
        <f aca="false">BR16699-2.5</f>
        <v>-2.5</v>
      </c>
    </row>
    <row r="16700" customFormat="false" ht="12" hidden="false" customHeight="false" outlineLevel="0" collapsed="false">
      <c r="BS16700" s="96" t="n">
        <f aca="false">BR16700-2.5</f>
        <v>-2.5</v>
      </c>
    </row>
    <row r="16701" customFormat="false" ht="12" hidden="false" customHeight="false" outlineLevel="0" collapsed="false">
      <c r="BS16701" s="96" t="n">
        <f aca="false">BR16701-2.5</f>
        <v>-2.5</v>
      </c>
    </row>
    <row r="16702" customFormat="false" ht="12" hidden="false" customHeight="false" outlineLevel="0" collapsed="false">
      <c r="BS16702" s="96" t="n">
        <f aca="false">BR16702-2.5</f>
        <v>-2.5</v>
      </c>
    </row>
    <row r="16703" customFormat="false" ht="12" hidden="false" customHeight="false" outlineLevel="0" collapsed="false">
      <c r="BS16703" s="96" t="n">
        <f aca="false">BR16703-2.5</f>
        <v>-2.5</v>
      </c>
    </row>
    <row r="16704" customFormat="false" ht="12" hidden="false" customHeight="false" outlineLevel="0" collapsed="false">
      <c r="BS16704" s="96" t="n">
        <f aca="false">BR16704-2.5</f>
        <v>-2.5</v>
      </c>
    </row>
    <row r="16705" customFormat="false" ht="12" hidden="false" customHeight="false" outlineLevel="0" collapsed="false">
      <c r="BS16705" s="96" t="n">
        <f aca="false">BR16705-2.5</f>
        <v>-2.5</v>
      </c>
    </row>
    <row r="16706" customFormat="false" ht="12" hidden="false" customHeight="false" outlineLevel="0" collapsed="false">
      <c r="BS16706" s="96" t="n">
        <f aca="false">BR16706-2.5</f>
        <v>-2.5</v>
      </c>
    </row>
    <row r="16707" customFormat="false" ht="12" hidden="false" customHeight="false" outlineLevel="0" collapsed="false">
      <c r="BS16707" s="96" t="n">
        <f aca="false">BR16707-2.5</f>
        <v>-2.5</v>
      </c>
    </row>
    <row r="16708" customFormat="false" ht="12" hidden="false" customHeight="false" outlineLevel="0" collapsed="false">
      <c r="BS16708" s="96" t="n">
        <f aca="false">BR16708-2.5</f>
        <v>-2.5</v>
      </c>
    </row>
    <row r="16709" customFormat="false" ht="12" hidden="false" customHeight="false" outlineLevel="0" collapsed="false">
      <c r="BS16709" s="96" t="n">
        <f aca="false">BR16709-2.5</f>
        <v>-2.5</v>
      </c>
    </row>
    <row r="16710" customFormat="false" ht="12" hidden="false" customHeight="false" outlineLevel="0" collapsed="false">
      <c r="BS16710" s="96" t="n">
        <f aca="false">BR16710-2.5</f>
        <v>-2.5</v>
      </c>
    </row>
    <row r="16711" customFormat="false" ht="12" hidden="false" customHeight="false" outlineLevel="0" collapsed="false">
      <c r="BS16711" s="96" t="n">
        <f aca="false">BR16711-2.5</f>
        <v>-2.5</v>
      </c>
    </row>
    <row r="16712" customFormat="false" ht="12" hidden="false" customHeight="false" outlineLevel="0" collapsed="false">
      <c r="BS16712" s="96" t="n">
        <f aca="false">BR16712-2.5</f>
        <v>-2.5</v>
      </c>
    </row>
    <row r="16713" customFormat="false" ht="12" hidden="false" customHeight="false" outlineLevel="0" collapsed="false">
      <c r="BS16713" s="96" t="n">
        <f aca="false">BR16713-2.5</f>
        <v>-2.5</v>
      </c>
    </row>
    <row r="16714" customFormat="false" ht="12" hidden="false" customHeight="false" outlineLevel="0" collapsed="false">
      <c r="BS16714" s="96" t="n">
        <f aca="false">BR16714-2.5</f>
        <v>-2.5</v>
      </c>
    </row>
    <row r="16715" customFormat="false" ht="12" hidden="false" customHeight="false" outlineLevel="0" collapsed="false">
      <c r="BS16715" s="96" t="n">
        <f aca="false">BR16715-2.5</f>
        <v>-2.5</v>
      </c>
    </row>
    <row r="16716" customFormat="false" ht="12" hidden="false" customHeight="false" outlineLevel="0" collapsed="false">
      <c r="BS16716" s="96" t="n">
        <f aca="false">BR16716-2.5</f>
        <v>-2.5</v>
      </c>
    </row>
    <row r="16717" customFormat="false" ht="12" hidden="false" customHeight="false" outlineLevel="0" collapsed="false">
      <c r="BS16717" s="96" t="n">
        <f aca="false">BR16717-2.5</f>
        <v>-2.5</v>
      </c>
    </row>
    <row r="16718" customFormat="false" ht="12" hidden="false" customHeight="false" outlineLevel="0" collapsed="false">
      <c r="BS16718" s="96" t="n">
        <f aca="false">BR16718-2.5</f>
        <v>-2.5</v>
      </c>
    </row>
    <row r="16719" customFormat="false" ht="12" hidden="false" customHeight="false" outlineLevel="0" collapsed="false">
      <c r="BS16719" s="96" t="n">
        <f aca="false">BR16719-2.5</f>
        <v>-2.5</v>
      </c>
    </row>
    <row r="16720" customFormat="false" ht="12" hidden="false" customHeight="false" outlineLevel="0" collapsed="false">
      <c r="BS16720" s="96" t="n">
        <f aca="false">BR16720-2.5</f>
        <v>-2.5</v>
      </c>
    </row>
    <row r="16721" customFormat="false" ht="12" hidden="false" customHeight="false" outlineLevel="0" collapsed="false">
      <c r="BS16721" s="96" t="n">
        <f aca="false">BR16721-2.5</f>
        <v>-2.5</v>
      </c>
    </row>
    <row r="16722" customFormat="false" ht="12" hidden="false" customHeight="false" outlineLevel="0" collapsed="false">
      <c r="BS16722" s="96" t="n">
        <f aca="false">BR16722-2.5</f>
        <v>-2.5</v>
      </c>
    </row>
    <row r="16723" customFormat="false" ht="12" hidden="false" customHeight="false" outlineLevel="0" collapsed="false">
      <c r="BS16723" s="96" t="n">
        <f aca="false">BR16723-2.5</f>
        <v>-2.5</v>
      </c>
    </row>
    <row r="16724" customFormat="false" ht="12" hidden="false" customHeight="false" outlineLevel="0" collapsed="false">
      <c r="BS16724" s="96" t="n">
        <f aca="false">BR16724-2.5</f>
        <v>-2.5</v>
      </c>
    </row>
    <row r="16725" customFormat="false" ht="12" hidden="false" customHeight="false" outlineLevel="0" collapsed="false">
      <c r="BS16725" s="96" t="n">
        <f aca="false">BR16725-2.5</f>
        <v>-2.5</v>
      </c>
    </row>
    <row r="16726" customFormat="false" ht="12" hidden="false" customHeight="false" outlineLevel="0" collapsed="false">
      <c r="BS16726" s="96" t="n">
        <f aca="false">BR16726-2.5</f>
        <v>-2.5</v>
      </c>
    </row>
    <row r="16727" customFormat="false" ht="12" hidden="false" customHeight="false" outlineLevel="0" collapsed="false">
      <c r="BS16727" s="96" t="n">
        <f aca="false">BR16727-2.5</f>
        <v>-2.5</v>
      </c>
    </row>
    <row r="16728" customFormat="false" ht="12" hidden="false" customHeight="false" outlineLevel="0" collapsed="false">
      <c r="BS16728" s="96" t="n">
        <f aca="false">BR16728-2.5</f>
        <v>-2.5</v>
      </c>
    </row>
    <row r="16729" customFormat="false" ht="12" hidden="false" customHeight="false" outlineLevel="0" collapsed="false">
      <c r="BS16729" s="96" t="n">
        <f aca="false">BR16729-2.5</f>
        <v>-2.5</v>
      </c>
    </row>
    <row r="16730" customFormat="false" ht="12" hidden="false" customHeight="false" outlineLevel="0" collapsed="false">
      <c r="BS16730" s="96" t="n">
        <f aca="false">BR16730-2.5</f>
        <v>-2.5</v>
      </c>
    </row>
    <row r="16731" customFormat="false" ht="12" hidden="false" customHeight="false" outlineLevel="0" collapsed="false">
      <c r="BS16731" s="96" t="n">
        <f aca="false">BR16731-2.5</f>
        <v>-2.5</v>
      </c>
    </row>
    <row r="16732" customFormat="false" ht="12" hidden="false" customHeight="false" outlineLevel="0" collapsed="false">
      <c r="BS16732" s="96" t="n">
        <f aca="false">BR16732-2.5</f>
        <v>-2.5</v>
      </c>
    </row>
    <row r="16733" customFormat="false" ht="12" hidden="false" customHeight="false" outlineLevel="0" collapsed="false">
      <c r="BS16733" s="96" t="n">
        <f aca="false">BR16733-2.5</f>
        <v>-2.5</v>
      </c>
    </row>
    <row r="16734" customFormat="false" ht="12" hidden="false" customHeight="false" outlineLevel="0" collapsed="false">
      <c r="BS16734" s="96" t="n">
        <f aca="false">BR16734-2.5</f>
        <v>-2.5</v>
      </c>
    </row>
    <row r="16735" customFormat="false" ht="12" hidden="false" customHeight="false" outlineLevel="0" collapsed="false">
      <c r="BS16735" s="96" t="n">
        <f aca="false">BR16735-2.5</f>
        <v>-2.5</v>
      </c>
    </row>
    <row r="16736" customFormat="false" ht="12" hidden="false" customHeight="false" outlineLevel="0" collapsed="false">
      <c r="BS16736" s="96" t="n">
        <f aca="false">BR16736-2.5</f>
        <v>-2.5</v>
      </c>
    </row>
    <row r="16737" customFormat="false" ht="12" hidden="false" customHeight="false" outlineLevel="0" collapsed="false">
      <c r="BS16737" s="96" t="n">
        <f aca="false">BR16737-2.5</f>
        <v>-2.5</v>
      </c>
    </row>
    <row r="16738" customFormat="false" ht="12" hidden="false" customHeight="false" outlineLevel="0" collapsed="false">
      <c r="BS16738" s="96" t="n">
        <f aca="false">BR16738-2.5</f>
        <v>-2.5</v>
      </c>
    </row>
    <row r="16739" customFormat="false" ht="12" hidden="false" customHeight="false" outlineLevel="0" collapsed="false">
      <c r="BS16739" s="96" t="n">
        <f aca="false">BR16739-2.5</f>
        <v>-2.5</v>
      </c>
    </row>
    <row r="16740" customFormat="false" ht="12" hidden="false" customHeight="false" outlineLevel="0" collapsed="false">
      <c r="BS16740" s="96" t="n">
        <f aca="false">BR16740-2.5</f>
        <v>-2.5</v>
      </c>
    </row>
    <row r="16741" customFormat="false" ht="12" hidden="false" customHeight="false" outlineLevel="0" collapsed="false">
      <c r="BS16741" s="96" t="n">
        <f aca="false">BR16741-2.5</f>
        <v>-2.5</v>
      </c>
    </row>
    <row r="16742" customFormat="false" ht="12" hidden="false" customHeight="false" outlineLevel="0" collapsed="false">
      <c r="BS16742" s="96" t="n">
        <f aca="false">BR16742-2.5</f>
        <v>-2.5</v>
      </c>
    </row>
    <row r="16743" customFormat="false" ht="12" hidden="false" customHeight="false" outlineLevel="0" collapsed="false">
      <c r="BS16743" s="96" t="n">
        <f aca="false">BR16743-2.5</f>
        <v>-2.5</v>
      </c>
    </row>
    <row r="16744" customFormat="false" ht="12" hidden="false" customHeight="false" outlineLevel="0" collapsed="false">
      <c r="BS16744" s="96" t="n">
        <f aca="false">BR16744-2.5</f>
        <v>-2.5</v>
      </c>
    </row>
    <row r="16745" customFormat="false" ht="12" hidden="false" customHeight="false" outlineLevel="0" collapsed="false">
      <c r="BS16745" s="96" t="n">
        <f aca="false">BR16745-2.5</f>
        <v>-2.5</v>
      </c>
    </row>
    <row r="16746" customFormat="false" ht="12" hidden="false" customHeight="false" outlineLevel="0" collapsed="false">
      <c r="BS16746" s="96" t="n">
        <f aca="false">BR16746-2.5</f>
        <v>-2.5</v>
      </c>
    </row>
    <row r="16747" customFormat="false" ht="12" hidden="false" customHeight="false" outlineLevel="0" collapsed="false">
      <c r="BS16747" s="96" t="n">
        <f aca="false">BR16747-2.5</f>
        <v>-2.5</v>
      </c>
    </row>
    <row r="16748" customFormat="false" ht="12" hidden="false" customHeight="false" outlineLevel="0" collapsed="false">
      <c r="BS16748" s="96" t="n">
        <f aca="false">BR16748-2.5</f>
        <v>-2.5</v>
      </c>
    </row>
    <row r="16749" customFormat="false" ht="12" hidden="false" customHeight="false" outlineLevel="0" collapsed="false">
      <c r="BS16749" s="96" t="n">
        <f aca="false">BR16749-2.5</f>
        <v>-2.5</v>
      </c>
    </row>
    <row r="16750" customFormat="false" ht="12" hidden="false" customHeight="false" outlineLevel="0" collapsed="false">
      <c r="BS16750" s="96" t="n">
        <f aca="false">BR16750-2.5</f>
        <v>-2.5</v>
      </c>
    </row>
    <row r="16751" customFormat="false" ht="12" hidden="false" customHeight="false" outlineLevel="0" collapsed="false">
      <c r="BS16751" s="96" t="n">
        <f aca="false">BR16751-2.5</f>
        <v>-2.5</v>
      </c>
    </row>
    <row r="16752" customFormat="false" ht="12" hidden="false" customHeight="false" outlineLevel="0" collapsed="false">
      <c r="BS16752" s="96" t="n">
        <f aca="false">BR16752-2.5</f>
        <v>-2.5</v>
      </c>
    </row>
    <row r="16753" customFormat="false" ht="12" hidden="false" customHeight="false" outlineLevel="0" collapsed="false">
      <c r="BS16753" s="96" t="n">
        <f aca="false">BR16753-2.5</f>
        <v>-2.5</v>
      </c>
    </row>
    <row r="16754" customFormat="false" ht="12" hidden="false" customHeight="false" outlineLevel="0" collapsed="false">
      <c r="BS16754" s="96" t="n">
        <f aca="false">BR16754-2.5</f>
        <v>-2.5</v>
      </c>
    </row>
    <row r="16755" customFormat="false" ht="12" hidden="false" customHeight="false" outlineLevel="0" collapsed="false">
      <c r="BS16755" s="96" t="n">
        <f aca="false">BR16755-2.5</f>
        <v>-2.5</v>
      </c>
    </row>
    <row r="16756" customFormat="false" ht="12" hidden="false" customHeight="false" outlineLevel="0" collapsed="false">
      <c r="BS16756" s="96" t="n">
        <f aca="false">BR16756-2.5</f>
        <v>-2.5</v>
      </c>
    </row>
    <row r="16757" customFormat="false" ht="12" hidden="false" customHeight="false" outlineLevel="0" collapsed="false">
      <c r="BS16757" s="96" t="n">
        <f aca="false">BR16757-2.5</f>
        <v>-2.5</v>
      </c>
    </row>
    <row r="16758" customFormat="false" ht="12" hidden="false" customHeight="false" outlineLevel="0" collapsed="false">
      <c r="BS16758" s="96" t="n">
        <f aca="false">BR16758-2.5</f>
        <v>-2.5</v>
      </c>
    </row>
    <row r="16759" customFormat="false" ht="12" hidden="false" customHeight="false" outlineLevel="0" collapsed="false">
      <c r="BS16759" s="96" t="n">
        <f aca="false">BR16759-2.5</f>
        <v>-2.5</v>
      </c>
    </row>
    <row r="16760" customFormat="false" ht="12" hidden="false" customHeight="false" outlineLevel="0" collapsed="false">
      <c r="BS16760" s="96" t="n">
        <f aca="false">BR16760-2.5</f>
        <v>-2.5</v>
      </c>
    </row>
    <row r="16761" customFormat="false" ht="12" hidden="false" customHeight="false" outlineLevel="0" collapsed="false">
      <c r="BS16761" s="96" t="n">
        <f aca="false">BR16761-2.5</f>
        <v>-2.5</v>
      </c>
    </row>
    <row r="16762" customFormat="false" ht="12" hidden="false" customHeight="false" outlineLevel="0" collapsed="false">
      <c r="BS16762" s="96" t="n">
        <f aca="false">BR16762-2.5</f>
        <v>-2.5</v>
      </c>
    </row>
    <row r="16763" customFormat="false" ht="12" hidden="false" customHeight="false" outlineLevel="0" collapsed="false">
      <c r="BS16763" s="96" t="n">
        <f aca="false">BR16763-2.5</f>
        <v>-2.5</v>
      </c>
    </row>
    <row r="16764" customFormat="false" ht="12" hidden="false" customHeight="false" outlineLevel="0" collapsed="false">
      <c r="BS16764" s="96" t="n">
        <f aca="false">BR16764-2.5</f>
        <v>-2.5</v>
      </c>
    </row>
    <row r="16765" customFormat="false" ht="12" hidden="false" customHeight="false" outlineLevel="0" collapsed="false">
      <c r="BS16765" s="96" t="n">
        <f aca="false">BR16765-2.5</f>
        <v>-2.5</v>
      </c>
    </row>
    <row r="16766" customFormat="false" ht="12" hidden="false" customHeight="false" outlineLevel="0" collapsed="false">
      <c r="BS16766" s="96" t="n">
        <f aca="false">BR16766-2.5</f>
        <v>-2.5</v>
      </c>
    </row>
    <row r="16767" customFormat="false" ht="12" hidden="false" customHeight="false" outlineLevel="0" collapsed="false">
      <c r="BS16767" s="96" t="n">
        <f aca="false">BR16767-2.5</f>
        <v>-2.5</v>
      </c>
    </row>
    <row r="16768" customFormat="false" ht="12" hidden="false" customHeight="false" outlineLevel="0" collapsed="false">
      <c r="BS16768" s="96" t="n">
        <f aca="false">BR16768-2.5</f>
        <v>-2.5</v>
      </c>
    </row>
    <row r="16769" customFormat="false" ht="12" hidden="false" customHeight="false" outlineLevel="0" collapsed="false">
      <c r="BS16769" s="96" t="n">
        <f aca="false">BR16769-2.5</f>
        <v>-2.5</v>
      </c>
    </row>
    <row r="16770" customFormat="false" ht="12" hidden="false" customHeight="false" outlineLevel="0" collapsed="false">
      <c r="BS16770" s="96" t="n">
        <f aca="false">BR16770-2.5</f>
        <v>-2.5</v>
      </c>
    </row>
    <row r="16771" customFormat="false" ht="12" hidden="false" customHeight="false" outlineLevel="0" collapsed="false">
      <c r="BS16771" s="96" t="n">
        <f aca="false">BR16771-2.5</f>
        <v>-2.5</v>
      </c>
    </row>
    <row r="16772" customFormat="false" ht="12" hidden="false" customHeight="false" outlineLevel="0" collapsed="false">
      <c r="BS16772" s="96" t="n">
        <f aca="false">BR16772-2.5</f>
        <v>-2.5</v>
      </c>
    </row>
    <row r="16773" customFormat="false" ht="12" hidden="false" customHeight="false" outlineLevel="0" collapsed="false">
      <c r="BS16773" s="96" t="n">
        <f aca="false">BR16773-2.5</f>
        <v>-2.5</v>
      </c>
    </row>
    <row r="16774" customFormat="false" ht="12" hidden="false" customHeight="false" outlineLevel="0" collapsed="false">
      <c r="BS16774" s="96" t="n">
        <f aca="false">BR16774-2.5</f>
        <v>-2.5</v>
      </c>
    </row>
    <row r="16775" customFormat="false" ht="12" hidden="false" customHeight="false" outlineLevel="0" collapsed="false">
      <c r="BS16775" s="96" t="n">
        <f aca="false">BR16775-2.5</f>
        <v>-2.5</v>
      </c>
    </row>
    <row r="16776" customFormat="false" ht="12" hidden="false" customHeight="false" outlineLevel="0" collapsed="false">
      <c r="BS16776" s="96" t="n">
        <f aca="false">BR16776-2.5</f>
        <v>-2.5</v>
      </c>
    </row>
    <row r="16777" customFormat="false" ht="12" hidden="false" customHeight="false" outlineLevel="0" collapsed="false">
      <c r="BS16777" s="96" t="n">
        <f aca="false">BR16777-2.5</f>
        <v>-2.5</v>
      </c>
    </row>
    <row r="16778" customFormat="false" ht="12" hidden="false" customHeight="false" outlineLevel="0" collapsed="false">
      <c r="BS16778" s="96" t="n">
        <f aca="false">BR16778-2.5</f>
        <v>-2.5</v>
      </c>
    </row>
    <row r="16779" customFormat="false" ht="12" hidden="false" customHeight="false" outlineLevel="0" collapsed="false">
      <c r="BS16779" s="96" t="n">
        <f aca="false">BR16779-2.5</f>
        <v>-2.5</v>
      </c>
    </row>
    <row r="16780" customFormat="false" ht="12" hidden="false" customHeight="false" outlineLevel="0" collapsed="false">
      <c r="BS16780" s="96" t="n">
        <f aca="false">BR16780-2.5</f>
        <v>-2.5</v>
      </c>
    </row>
    <row r="16781" customFormat="false" ht="12" hidden="false" customHeight="false" outlineLevel="0" collapsed="false">
      <c r="BS16781" s="96" t="n">
        <f aca="false">BR16781-2.5</f>
        <v>-2.5</v>
      </c>
    </row>
    <row r="16782" customFormat="false" ht="12" hidden="false" customHeight="false" outlineLevel="0" collapsed="false">
      <c r="BS16782" s="96" t="n">
        <f aca="false">BR16782-2.5</f>
        <v>-2.5</v>
      </c>
    </row>
    <row r="16783" customFormat="false" ht="12" hidden="false" customHeight="false" outlineLevel="0" collapsed="false">
      <c r="BS16783" s="96" t="n">
        <f aca="false">BR16783-2.5</f>
        <v>-2.5</v>
      </c>
    </row>
    <row r="16784" customFormat="false" ht="12" hidden="false" customHeight="false" outlineLevel="0" collapsed="false">
      <c r="BS16784" s="96" t="n">
        <f aca="false">BR16784-2.5</f>
        <v>-2.5</v>
      </c>
    </row>
    <row r="16785" customFormat="false" ht="12" hidden="false" customHeight="false" outlineLevel="0" collapsed="false">
      <c r="BS16785" s="96" t="n">
        <f aca="false">BR16785-2.5</f>
        <v>-2.5</v>
      </c>
    </row>
    <row r="16786" customFormat="false" ht="12" hidden="false" customHeight="false" outlineLevel="0" collapsed="false">
      <c r="BS16786" s="96" t="n">
        <f aca="false">BR16786-2.5</f>
        <v>-2.5</v>
      </c>
    </row>
    <row r="16787" customFormat="false" ht="12" hidden="false" customHeight="false" outlineLevel="0" collapsed="false">
      <c r="BS16787" s="96" t="n">
        <f aca="false">BR16787-2.5</f>
        <v>-2.5</v>
      </c>
    </row>
    <row r="16788" customFormat="false" ht="12" hidden="false" customHeight="false" outlineLevel="0" collapsed="false">
      <c r="BS16788" s="96" t="n">
        <f aca="false">BR16788-2.5</f>
        <v>-2.5</v>
      </c>
    </row>
    <row r="16789" customFormat="false" ht="12" hidden="false" customHeight="false" outlineLevel="0" collapsed="false">
      <c r="BS16789" s="96" t="n">
        <f aca="false">BR16789-2.5</f>
        <v>-2.5</v>
      </c>
    </row>
    <row r="16790" customFormat="false" ht="12" hidden="false" customHeight="false" outlineLevel="0" collapsed="false">
      <c r="BS16790" s="96" t="n">
        <f aca="false">BR16790-2.5</f>
        <v>-2.5</v>
      </c>
    </row>
    <row r="16791" customFormat="false" ht="12" hidden="false" customHeight="false" outlineLevel="0" collapsed="false">
      <c r="BS16791" s="96" t="n">
        <f aca="false">BR16791-2.5</f>
        <v>-2.5</v>
      </c>
    </row>
    <row r="16792" customFormat="false" ht="12" hidden="false" customHeight="false" outlineLevel="0" collapsed="false">
      <c r="BS16792" s="96" t="n">
        <f aca="false">BR16792-2.5</f>
        <v>-2.5</v>
      </c>
    </row>
    <row r="16793" customFormat="false" ht="12" hidden="false" customHeight="false" outlineLevel="0" collapsed="false">
      <c r="BS16793" s="96" t="n">
        <f aca="false">BR16793-2.5</f>
        <v>-2.5</v>
      </c>
    </row>
    <row r="16794" customFormat="false" ht="12" hidden="false" customHeight="false" outlineLevel="0" collapsed="false">
      <c r="BS16794" s="96" t="n">
        <f aca="false">BR16794-2.5</f>
        <v>-2.5</v>
      </c>
    </row>
    <row r="16795" customFormat="false" ht="12" hidden="false" customHeight="false" outlineLevel="0" collapsed="false">
      <c r="BS16795" s="96" t="n">
        <f aca="false">BR16795-2.5</f>
        <v>-2.5</v>
      </c>
    </row>
    <row r="16796" customFormat="false" ht="12" hidden="false" customHeight="false" outlineLevel="0" collapsed="false">
      <c r="BS16796" s="96" t="n">
        <f aca="false">BR16796-2.5</f>
        <v>-2.5</v>
      </c>
    </row>
    <row r="16797" customFormat="false" ht="12" hidden="false" customHeight="false" outlineLevel="0" collapsed="false">
      <c r="BS16797" s="96" t="n">
        <f aca="false">BR16797-2.5</f>
        <v>-2.5</v>
      </c>
    </row>
    <row r="16798" customFormat="false" ht="12" hidden="false" customHeight="false" outlineLevel="0" collapsed="false">
      <c r="BS16798" s="96" t="n">
        <f aca="false">BR16798-2.5</f>
        <v>-2.5</v>
      </c>
    </row>
    <row r="16799" customFormat="false" ht="12" hidden="false" customHeight="false" outlineLevel="0" collapsed="false">
      <c r="BS16799" s="96" t="n">
        <f aca="false">BR16799-2.5</f>
        <v>-2.5</v>
      </c>
    </row>
    <row r="16800" customFormat="false" ht="12" hidden="false" customHeight="false" outlineLevel="0" collapsed="false">
      <c r="BS16800" s="96" t="n">
        <f aca="false">BR16800-2.5</f>
        <v>-2.5</v>
      </c>
    </row>
    <row r="16801" customFormat="false" ht="12" hidden="false" customHeight="false" outlineLevel="0" collapsed="false">
      <c r="BS16801" s="96" t="n">
        <f aca="false">BR16801-2.5</f>
        <v>-2.5</v>
      </c>
    </row>
    <row r="16802" customFormat="false" ht="12" hidden="false" customHeight="false" outlineLevel="0" collapsed="false">
      <c r="BS16802" s="96" t="n">
        <f aca="false">BR16802-2.5</f>
        <v>-2.5</v>
      </c>
    </row>
    <row r="16803" customFormat="false" ht="12" hidden="false" customHeight="false" outlineLevel="0" collapsed="false">
      <c r="BS16803" s="96" t="n">
        <f aca="false">BR16803-2.5</f>
        <v>-2.5</v>
      </c>
    </row>
    <row r="16804" customFormat="false" ht="12" hidden="false" customHeight="false" outlineLevel="0" collapsed="false">
      <c r="BS16804" s="96" t="n">
        <f aca="false">BR16804-2.5</f>
        <v>-2.5</v>
      </c>
    </row>
    <row r="16805" customFormat="false" ht="12" hidden="false" customHeight="false" outlineLevel="0" collapsed="false">
      <c r="BS16805" s="96" t="n">
        <f aca="false">BR16805-2.5</f>
        <v>-2.5</v>
      </c>
    </row>
    <row r="16806" customFormat="false" ht="12" hidden="false" customHeight="false" outlineLevel="0" collapsed="false">
      <c r="BS16806" s="96" t="n">
        <f aca="false">BR16806-2.5</f>
        <v>-2.5</v>
      </c>
    </row>
    <row r="16807" customFormat="false" ht="12" hidden="false" customHeight="false" outlineLevel="0" collapsed="false">
      <c r="BS16807" s="96" t="n">
        <f aca="false">BR16807-2.5</f>
        <v>-2.5</v>
      </c>
    </row>
    <row r="16808" customFormat="false" ht="12" hidden="false" customHeight="false" outlineLevel="0" collapsed="false">
      <c r="BS16808" s="96" t="n">
        <f aca="false">BR16808-2.5</f>
        <v>-2.5</v>
      </c>
    </row>
    <row r="16809" customFormat="false" ht="12" hidden="false" customHeight="false" outlineLevel="0" collapsed="false">
      <c r="BS16809" s="96" t="n">
        <f aca="false">BR16809-2.5</f>
        <v>-2.5</v>
      </c>
    </row>
    <row r="16810" customFormat="false" ht="12" hidden="false" customHeight="false" outlineLevel="0" collapsed="false">
      <c r="BS16810" s="96" t="n">
        <f aca="false">BR16810-2.5</f>
        <v>-2.5</v>
      </c>
    </row>
    <row r="16811" customFormat="false" ht="12" hidden="false" customHeight="false" outlineLevel="0" collapsed="false">
      <c r="BS16811" s="96" t="n">
        <f aca="false">BR16811-2.5</f>
        <v>-2.5</v>
      </c>
    </row>
    <row r="16812" customFormat="false" ht="12" hidden="false" customHeight="false" outlineLevel="0" collapsed="false">
      <c r="BS16812" s="96" t="n">
        <f aca="false">BR16812-2.5</f>
        <v>-2.5</v>
      </c>
    </row>
    <row r="16813" customFormat="false" ht="12" hidden="false" customHeight="false" outlineLevel="0" collapsed="false">
      <c r="BS16813" s="96" t="n">
        <f aca="false">BR16813-2.5</f>
        <v>-2.5</v>
      </c>
    </row>
    <row r="16814" customFormat="false" ht="12" hidden="false" customHeight="false" outlineLevel="0" collapsed="false">
      <c r="BS16814" s="96" t="n">
        <f aca="false">BR16814-2.5</f>
        <v>-2.5</v>
      </c>
    </row>
    <row r="16815" customFormat="false" ht="12" hidden="false" customHeight="false" outlineLevel="0" collapsed="false">
      <c r="BS16815" s="96" t="n">
        <f aca="false">BR16815-2.5</f>
        <v>-2.5</v>
      </c>
    </row>
    <row r="16816" customFormat="false" ht="12" hidden="false" customHeight="false" outlineLevel="0" collapsed="false">
      <c r="BS16816" s="96" t="n">
        <f aca="false">BR16816-2.5</f>
        <v>-2.5</v>
      </c>
    </row>
    <row r="16817" customFormat="false" ht="12" hidden="false" customHeight="false" outlineLevel="0" collapsed="false">
      <c r="BS16817" s="96" t="n">
        <f aca="false">BR16817-2.5</f>
        <v>-2.5</v>
      </c>
    </row>
    <row r="16818" customFormat="false" ht="12" hidden="false" customHeight="false" outlineLevel="0" collapsed="false">
      <c r="BS16818" s="96" t="n">
        <f aca="false">BR16818-2.5</f>
        <v>-2.5</v>
      </c>
    </row>
    <row r="16819" customFormat="false" ht="12" hidden="false" customHeight="false" outlineLevel="0" collapsed="false">
      <c r="BS16819" s="96" t="n">
        <f aca="false">BR16819-2.5</f>
        <v>-2.5</v>
      </c>
    </row>
    <row r="16820" customFormat="false" ht="12" hidden="false" customHeight="false" outlineLevel="0" collapsed="false">
      <c r="BS16820" s="96" t="n">
        <f aca="false">BR16820-2.5</f>
        <v>-2.5</v>
      </c>
    </row>
    <row r="16821" customFormat="false" ht="12" hidden="false" customHeight="false" outlineLevel="0" collapsed="false">
      <c r="BS16821" s="96" t="n">
        <f aca="false">BR16821-2.5</f>
        <v>-2.5</v>
      </c>
    </row>
    <row r="16822" customFormat="false" ht="12" hidden="false" customHeight="false" outlineLevel="0" collapsed="false">
      <c r="BS16822" s="96" t="n">
        <f aca="false">BR16822-2.5</f>
        <v>-2.5</v>
      </c>
    </row>
    <row r="16823" customFormat="false" ht="12" hidden="false" customHeight="false" outlineLevel="0" collapsed="false">
      <c r="BS16823" s="96" t="n">
        <f aca="false">BR16823-2.5</f>
        <v>-2.5</v>
      </c>
    </row>
    <row r="16824" customFormat="false" ht="12" hidden="false" customHeight="false" outlineLevel="0" collapsed="false">
      <c r="BS16824" s="96" t="n">
        <f aca="false">BR16824-2.5</f>
        <v>-2.5</v>
      </c>
    </row>
    <row r="16825" customFormat="false" ht="12" hidden="false" customHeight="false" outlineLevel="0" collapsed="false">
      <c r="BS16825" s="96" t="n">
        <f aca="false">BR16825-2.5</f>
        <v>-2.5</v>
      </c>
    </row>
    <row r="16826" customFormat="false" ht="12" hidden="false" customHeight="false" outlineLevel="0" collapsed="false">
      <c r="BS16826" s="96" t="n">
        <f aca="false">BR16826-2.5</f>
        <v>-2.5</v>
      </c>
    </row>
    <row r="16827" customFormat="false" ht="12" hidden="false" customHeight="false" outlineLevel="0" collapsed="false">
      <c r="BS16827" s="96" t="n">
        <f aca="false">BR16827-2.5</f>
        <v>-2.5</v>
      </c>
    </row>
    <row r="16828" customFormat="false" ht="12" hidden="false" customHeight="false" outlineLevel="0" collapsed="false">
      <c r="BS16828" s="96" t="n">
        <f aca="false">BR16828-2.5</f>
        <v>-2.5</v>
      </c>
    </row>
    <row r="16829" customFormat="false" ht="12" hidden="false" customHeight="false" outlineLevel="0" collapsed="false">
      <c r="BS16829" s="96" t="n">
        <f aca="false">BR16829-2.5</f>
        <v>-2.5</v>
      </c>
    </row>
    <row r="16830" customFormat="false" ht="12" hidden="false" customHeight="false" outlineLevel="0" collapsed="false">
      <c r="BS16830" s="96" t="n">
        <f aca="false">BR16830-2.5</f>
        <v>-2.5</v>
      </c>
    </row>
    <row r="16831" customFormat="false" ht="12" hidden="false" customHeight="false" outlineLevel="0" collapsed="false">
      <c r="BS16831" s="96" t="n">
        <f aca="false">BR16831-2.5</f>
        <v>-2.5</v>
      </c>
    </row>
    <row r="16832" customFormat="false" ht="12" hidden="false" customHeight="false" outlineLevel="0" collapsed="false">
      <c r="BS16832" s="96" t="n">
        <f aca="false">BR16832-2.5</f>
        <v>-2.5</v>
      </c>
    </row>
    <row r="16833" customFormat="false" ht="12" hidden="false" customHeight="false" outlineLevel="0" collapsed="false">
      <c r="BS16833" s="96" t="n">
        <f aca="false">BR16833-2.5</f>
        <v>-2.5</v>
      </c>
    </row>
    <row r="16834" customFormat="false" ht="12" hidden="false" customHeight="false" outlineLevel="0" collapsed="false">
      <c r="BS16834" s="96" t="n">
        <f aca="false">BR16834-2.5</f>
        <v>-2.5</v>
      </c>
    </row>
    <row r="16835" customFormat="false" ht="12" hidden="false" customHeight="false" outlineLevel="0" collapsed="false">
      <c r="BS16835" s="96" t="n">
        <f aca="false">BR16835-2.5</f>
        <v>-2.5</v>
      </c>
    </row>
    <row r="16836" customFormat="false" ht="12" hidden="false" customHeight="false" outlineLevel="0" collapsed="false">
      <c r="BS16836" s="96" t="n">
        <f aca="false">BR16836-2.5</f>
        <v>-2.5</v>
      </c>
    </row>
    <row r="16837" customFormat="false" ht="12" hidden="false" customHeight="false" outlineLevel="0" collapsed="false">
      <c r="BS16837" s="96" t="n">
        <f aca="false">BR16837-2.5</f>
        <v>-2.5</v>
      </c>
    </row>
    <row r="16838" customFormat="false" ht="12" hidden="false" customHeight="false" outlineLevel="0" collapsed="false">
      <c r="BS16838" s="96" t="n">
        <f aca="false">BR16838-2.5</f>
        <v>-2.5</v>
      </c>
    </row>
    <row r="16839" customFormat="false" ht="12" hidden="false" customHeight="false" outlineLevel="0" collapsed="false">
      <c r="BS16839" s="96" t="n">
        <f aca="false">BR16839-2.5</f>
        <v>-2.5</v>
      </c>
    </row>
    <row r="16840" customFormat="false" ht="12" hidden="false" customHeight="false" outlineLevel="0" collapsed="false">
      <c r="BS16840" s="96" t="n">
        <f aca="false">BR16840-2.5</f>
        <v>-2.5</v>
      </c>
    </row>
    <row r="16841" customFormat="false" ht="12" hidden="false" customHeight="false" outlineLevel="0" collapsed="false">
      <c r="BS16841" s="96" t="n">
        <f aca="false">BR16841-2.5</f>
        <v>-2.5</v>
      </c>
    </row>
    <row r="16842" customFormat="false" ht="12" hidden="false" customHeight="false" outlineLevel="0" collapsed="false">
      <c r="BS16842" s="96" t="n">
        <f aca="false">BR16842-2.5</f>
        <v>-2.5</v>
      </c>
    </row>
    <row r="16843" customFormat="false" ht="12" hidden="false" customHeight="false" outlineLevel="0" collapsed="false">
      <c r="BS16843" s="96" t="n">
        <f aca="false">BR16843-2.5</f>
        <v>-2.5</v>
      </c>
    </row>
    <row r="16844" customFormat="false" ht="12" hidden="false" customHeight="false" outlineLevel="0" collapsed="false">
      <c r="BS16844" s="96" t="n">
        <f aca="false">BR16844-2.5</f>
        <v>-2.5</v>
      </c>
    </row>
    <row r="16845" customFormat="false" ht="12" hidden="false" customHeight="false" outlineLevel="0" collapsed="false">
      <c r="BS16845" s="96" t="n">
        <f aca="false">BR16845-2.5</f>
        <v>-2.5</v>
      </c>
    </row>
    <row r="16846" customFormat="false" ht="12" hidden="false" customHeight="false" outlineLevel="0" collapsed="false">
      <c r="BS16846" s="96" t="n">
        <f aca="false">BR16846-2.5</f>
        <v>-2.5</v>
      </c>
    </row>
    <row r="16847" customFormat="false" ht="12" hidden="false" customHeight="false" outlineLevel="0" collapsed="false">
      <c r="BS16847" s="96" t="n">
        <f aca="false">BR16847-2.5</f>
        <v>-2.5</v>
      </c>
    </row>
    <row r="16848" customFormat="false" ht="12" hidden="false" customHeight="false" outlineLevel="0" collapsed="false">
      <c r="BS16848" s="96" t="n">
        <f aca="false">BR16848-2.5</f>
        <v>-2.5</v>
      </c>
    </row>
    <row r="16849" customFormat="false" ht="12" hidden="false" customHeight="false" outlineLevel="0" collapsed="false">
      <c r="BS16849" s="96" t="n">
        <f aca="false">BR16849-2.5</f>
        <v>-2.5</v>
      </c>
    </row>
    <row r="16850" customFormat="false" ht="12" hidden="false" customHeight="false" outlineLevel="0" collapsed="false">
      <c r="BS16850" s="96" t="n">
        <f aca="false">BR16850-2.5</f>
        <v>-2.5</v>
      </c>
    </row>
    <row r="16851" customFormat="false" ht="12" hidden="false" customHeight="false" outlineLevel="0" collapsed="false">
      <c r="BS16851" s="96" t="n">
        <f aca="false">BR16851-2.5</f>
        <v>-2.5</v>
      </c>
    </row>
    <row r="16852" customFormat="false" ht="12" hidden="false" customHeight="false" outlineLevel="0" collapsed="false">
      <c r="BS16852" s="96" t="n">
        <f aca="false">BR16852-2.5</f>
        <v>-2.5</v>
      </c>
    </row>
    <row r="16853" customFormat="false" ht="12" hidden="false" customHeight="false" outlineLevel="0" collapsed="false">
      <c r="BS16853" s="96" t="n">
        <f aca="false">BR16853-2.5</f>
        <v>-2.5</v>
      </c>
    </row>
    <row r="16854" customFormat="false" ht="12" hidden="false" customHeight="false" outlineLevel="0" collapsed="false">
      <c r="BS16854" s="96" t="n">
        <f aca="false">BR16854-2.5</f>
        <v>-2.5</v>
      </c>
    </row>
    <row r="16855" customFormat="false" ht="12" hidden="false" customHeight="false" outlineLevel="0" collapsed="false">
      <c r="BS16855" s="96" t="n">
        <f aca="false">BR16855-2.5</f>
        <v>-2.5</v>
      </c>
    </row>
    <row r="16856" customFormat="false" ht="12" hidden="false" customHeight="false" outlineLevel="0" collapsed="false">
      <c r="BS16856" s="96" t="n">
        <f aca="false">BR16856-2.5</f>
        <v>-2.5</v>
      </c>
    </row>
    <row r="16857" customFormat="false" ht="12" hidden="false" customHeight="false" outlineLevel="0" collapsed="false">
      <c r="BS16857" s="96" t="n">
        <f aca="false">BR16857-2.5</f>
        <v>-2.5</v>
      </c>
    </row>
    <row r="16858" customFormat="false" ht="12" hidden="false" customHeight="false" outlineLevel="0" collapsed="false">
      <c r="BS16858" s="96" t="n">
        <f aca="false">BR16858-2.5</f>
        <v>-2.5</v>
      </c>
    </row>
    <row r="16859" customFormat="false" ht="12" hidden="false" customHeight="false" outlineLevel="0" collapsed="false">
      <c r="BS16859" s="96" t="n">
        <f aca="false">BR16859-2.5</f>
        <v>-2.5</v>
      </c>
    </row>
    <row r="16860" customFormat="false" ht="12" hidden="false" customHeight="false" outlineLevel="0" collapsed="false">
      <c r="BS16860" s="96" t="n">
        <f aca="false">BR16860-2.5</f>
        <v>-2.5</v>
      </c>
    </row>
    <row r="16861" customFormat="false" ht="12" hidden="false" customHeight="false" outlineLevel="0" collapsed="false">
      <c r="BS16861" s="96" t="n">
        <f aca="false">BR16861-2.5</f>
        <v>-2.5</v>
      </c>
    </row>
    <row r="16862" customFormat="false" ht="12" hidden="false" customHeight="false" outlineLevel="0" collapsed="false">
      <c r="BS16862" s="96" t="n">
        <f aca="false">BR16862-2.5</f>
        <v>-2.5</v>
      </c>
    </row>
    <row r="16863" customFormat="false" ht="12" hidden="false" customHeight="false" outlineLevel="0" collapsed="false">
      <c r="BS16863" s="96" t="n">
        <f aca="false">BR16863-2.5</f>
        <v>-2.5</v>
      </c>
    </row>
    <row r="16864" customFormat="false" ht="12" hidden="false" customHeight="false" outlineLevel="0" collapsed="false">
      <c r="BS16864" s="96" t="n">
        <f aca="false">BR16864-2.5</f>
        <v>-2.5</v>
      </c>
    </row>
    <row r="16865" customFormat="false" ht="12" hidden="false" customHeight="false" outlineLevel="0" collapsed="false">
      <c r="BS16865" s="96" t="n">
        <f aca="false">BR16865-2.5</f>
        <v>-2.5</v>
      </c>
    </row>
    <row r="16866" customFormat="false" ht="12" hidden="false" customHeight="false" outlineLevel="0" collapsed="false">
      <c r="BS16866" s="96" t="n">
        <f aca="false">BR16866-2.5</f>
        <v>-2.5</v>
      </c>
    </row>
    <row r="16867" customFormat="false" ht="12" hidden="false" customHeight="false" outlineLevel="0" collapsed="false">
      <c r="BS16867" s="96" t="n">
        <f aca="false">BR16867-2.5</f>
        <v>-2.5</v>
      </c>
    </row>
    <row r="16868" customFormat="false" ht="12" hidden="false" customHeight="false" outlineLevel="0" collapsed="false">
      <c r="BS16868" s="96" t="n">
        <f aca="false">BR16868-2.5</f>
        <v>-2.5</v>
      </c>
    </row>
    <row r="16869" customFormat="false" ht="12" hidden="false" customHeight="false" outlineLevel="0" collapsed="false">
      <c r="BS16869" s="96" t="n">
        <f aca="false">BR16869-2.5</f>
        <v>-2.5</v>
      </c>
    </row>
    <row r="16870" customFormat="false" ht="12" hidden="false" customHeight="false" outlineLevel="0" collapsed="false">
      <c r="BS16870" s="96" t="n">
        <f aca="false">BR16870-2.5</f>
        <v>-2.5</v>
      </c>
    </row>
    <row r="16871" customFormat="false" ht="12" hidden="false" customHeight="false" outlineLevel="0" collapsed="false">
      <c r="BS16871" s="96" t="n">
        <f aca="false">BR16871-2.5</f>
        <v>-2.5</v>
      </c>
    </row>
    <row r="16872" customFormat="false" ht="12" hidden="false" customHeight="false" outlineLevel="0" collapsed="false">
      <c r="BS16872" s="96" t="n">
        <f aca="false">BR16872-2.5</f>
        <v>-2.5</v>
      </c>
    </row>
    <row r="16873" customFormat="false" ht="12" hidden="false" customHeight="false" outlineLevel="0" collapsed="false">
      <c r="BS16873" s="96" t="n">
        <f aca="false">BR16873-2.5</f>
        <v>-2.5</v>
      </c>
    </row>
    <row r="16874" customFormat="false" ht="12" hidden="false" customHeight="false" outlineLevel="0" collapsed="false">
      <c r="BS16874" s="96" t="n">
        <f aca="false">BR16874-2.5</f>
        <v>-2.5</v>
      </c>
    </row>
    <row r="16875" customFormat="false" ht="12" hidden="false" customHeight="false" outlineLevel="0" collapsed="false">
      <c r="BS16875" s="96" t="n">
        <f aca="false">BR16875-2.5</f>
        <v>-2.5</v>
      </c>
    </row>
    <row r="16876" customFormat="false" ht="12" hidden="false" customHeight="false" outlineLevel="0" collapsed="false">
      <c r="BS16876" s="96" t="n">
        <f aca="false">BR16876-2.5</f>
        <v>-2.5</v>
      </c>
    </row>
    <row r="16877" customFormat="false" ht="12" hidden="false" customHeight="false" outlineLevel="0" collapsed="false">
      <c r="BS16877" s="96" t="n">
        <f aca="false">BR16877-2.5</f>
        <v>-2.5</v>
      </c>
    </row>
    <row r="16878" customFormat="false" ht="12" hidden="false" customHeight="false" outlineLevel="0" collapsed="false">
      <c r="BS16878" s="96" t="n">
        <f aca="false">BR16878-2.5</f>
        <v>-2.5</v>
      </c>
    </row>
    <row r="16879" customFormat="false" ht="12" hidden="false" customHeight="false" outlineLevel="0" collapsed="false">
      <c r="BS16879" s="96" t="n">
        <f aca="false">BR16879-2.5</f>
        <v>-2.5</v>
      </c>
    </row>
    <row r="16880" customFormat="false" ht="12" hidden="false" customHeight="false" outlineLevel="0" collapsed="false">
      <c r="BS16880" s="96" t="n">
        <f aca="false">BR16880-2.5</f>
        <v>-2.5</v>
      </c>
    </row>
    <row r="16881" customFormat="false" ht="12" hidden="false" customHeight="false" outlineLevel="0" collapsed="false">
      <c r="BS16881" s="96" t="n">
        <f aca="false">BR16881-2.5</f>
        <v>-2.5</v>
      </c>
    </row>
    <row r="16882" customFormat="false" ht="12" hidden="false" customHeight="false" outlineLevel="0" collapsed="false">
      <c r="BS16882" s="96" t="n">
        <f aca="false">BR16882-2.5</f>
        <v>-2.5</v>
      </c>
    </row>
    <row r="16883" customFormat="false" ht="12" hidden="false" customHeight="false" outlineLevel="0" collapsed="false">
      <c r="BS16883" s="96" t="n">
        <f aca="false">BR16883-2.5</f>
        <v>-2.5</v>
      </c>
    </row>
    <row r="16884" customFormat="false" ht="12" hidden="false" customHeight="false" outlineLevel="0" collapsed="false">
      <c r="BS16884" s="96" t="n">
        <f aca="false">BR16884-2.5</f>
        <v>-2.5</v>
      </c>
    </row>
    <row r="16885" customFormat="false" ht="12" hidden="false" customHeight="false" outlineLevel="0" collapsed="false">
      <c r="BS16885" s="96" t="n">
        <f aca="false">BR16885-2.5</f>
        <v>-2.5</v>
      </c>
    </row>
    <row r="16886" customFormat="false" ht="12" hidden="false" customHeight="false" outlineLevel="0" collapsed="false">
      <c r="BS16886" s="96" t="n">
        <f aca="false">BR16886-2.5</f>
        <v>-2.5</v>
      </c>
    </row>
    <row r="16887" customFormat="false" ht="12" hidden="false" customHeight="false" outlineLevel="0" collapsed="false">
      <c r="BS16887" s="96" t="n">
        <f aca="false">BR16887-2.5</f>
        <v>-2.5</v>
      </c>
    </row>
    <row r="16888" customFormat="false" ht="12" hidden="false" customHeight="false" outlineLevel="0" collapsed="false">
      <c r="BS16888" s="96" t="n">
        <f aca="false">BR16888-2.5</f>
        <v>-2.5</v>
      </c>
    </row>
    <row r="16889" customFormat="false" ht="12" hidden="false" customHeight="false" outlineLevel="0" collapsed="false">
      <c r="BS16889" s="96" t="n">
        <f aca="false">BR16889-2.5</f>
        <v>-2.5</v>
      </c>
    </row>
    <row r="16890" customFormat="false" ht="12" hidden="false" customHeight="false" outlineLevel="0" collapsed="false">
      <c r="BS16890" s="96" t="n">
        <f aca="false">BR16890-2.5</f>
        <v>-2.5</v>
      </c>
    </row>
    <row r="16891" customFormat="false" ht="12" hidden="false" customHeight="false" outlineLevel="0" collapsed="false">
      <c r="BS16891" s="96" t="n">
        <f aca="false">BR16891-2.5</f>
        <v>-2.5</v>
      </c>
    </row>
    <row r="16892" customFormat="false" ht="12" hidden="false" customHeight="false" outlineLevel="0" collapsed="false">
      <c r="BS16892" s="96" t="n">
        <f aca="false">BR16892-2.5</f>
        <v>-2.5</v>
      </c>
    </row>
    <row r="16893" customFormat="false" ht="12" hidden="false" customHeight="false" outlineLevel="0" collapsed="false">
      <c r="BS16893" s="96" t="n">
        <f aca="false">BR16893-2.5</f>
        <v>-2.5</v>
      </c>
    </row>
    <row r="16894" customFormat="false" ht="12" hidden="false" customHeight="false" outlineLevel="0" collapsed="false">
      <c r="BS16894" s="96" t="n">
        <f aca="false">BR16894-2.5</f>
        <v>-2.5</v>
      </c>
    </row>
    <row r="16895" customFormat="false" ht="12" hidden="false" customHeight="false" outlineLevel="0" collapsed="false">
      <c r="BS16895" s="96" t="n">
        <f aca="false">BR16895-2.5</f>
        <v>-2.5</v>
      </c>
    </row>
    <row r="16896" customFormat="false" ht="12" hidden="false" customHeight="false" outlineLevel="0" collapsed="false">
      <c r="BS16896" s="96" t="n">
        <f aca="false">BR16896-2.5</f>
        <v>-2.5</v>
      </c>
    </row>
    <row r="16897" customFormat="false" ht="12" hidden="false" customHeight="false" outlineLevel="0" collapsed="false">
      <c r="BS16897" s="96" t="n">
        <f aca="false">BR16897-2.5</f>
        <v>-2.5</v>
      </c>
    </row>
    <row r="16898" customFormat="false" ht="12" hidden="false" customHeight="false" outlineLevel="0" collapsed="false">
      <c r="BS16898" s="96" t="n">
        <f aca="false">BR16898-2.5</f>
        <v>-2.5</v>
      </c>
    </row>
    <row r="16899" customFormat="false" ht="12" hidden="false" customHeight="false" outlineLevel="0" collapsed="false">
      <c r="BS16899" s="96" t="n">
        <f aca="false">BR16899-2.5</f>
        <v>-2.5</v>
      </c>
    </row>
    <row r="16900" customFormat="false" ht="12" hidden="false" customHeight="false" outlineLevel="0" collapsed="false">
      <c r="BS16900" s="96" t="n">
        <f aca="false">BR16900-2.5</f>
        <v>-2.5</v>
      </c>
    </row>
    <row r="16901" customFormat="false" ht="12" hidden="false" customHeight="false" outlineLevel="0" collapsed="false">
      <c r="BS16901" s="96" t="n">
        <f aca="false">BR16901-2.5</f>
        <v>-2.5</v>
      </c>
    </row>
    <row r="16902" customFormat="false" ht="12" hidden="false" customHeight="false" outlineLevel="0" collapsed="false">
      <c r="BS16902" s="96" t="n">
        <f aca="false">BR16902-2.5</f>
        <v>-2.5</v>
      </c>
    </row>
    <row r="16903" customFormat="false" ht="12" hidden="false" customHeight="false" outlineLevel="0" collapsed="false">
      <c r="BS16903" s="96" t="n">
        <f aca="false">BR16903-2.5</f>
        <v>-2.5</v>
      </c>
    </row>
    <row r="16904" customFormat="false" ht="12" hidden="false" customHeight="false" outlineLevel="0" collapsed="false">
      <c r="BS16904" s="96" t="n">
        <f aca="false">BR16904-2.5</f>
        <v>-2.5</v>
      </c>
    </row>
    <row r="16905" customFormat="false" ht="12" hidden="false" customHeight="false" outlineLevel="0" collapsed="false">
      <c r="BS16905" s="96" t="n">
        <f aca="false">BR16905-2.5</f>
        <v>-2.5</v>
      </c>
    </row>
    <row r="16906" customFormat="false" ht="12" hidden="false" customHeight="false" outlineLevel="0" collapsed="false">
      <c r="BS16906" s="96" t="n">
        <f aca="false">BR16906-2.5</f>
        <v>-2.5</v>
      </c>
    </row>
    <row r="16907" customFormat="false" ht="12" hidden="false" customHeight="false" outlineLevel="0" collapsed="false">
      <c r="BS16907" s="96" t="n">
        <f aca="false">BR16907-2.5</f>
        <v>-2.5</v>
      </c>
    </row>
    <row r="16908" customFormat="false" ht="12" hidden="false" customHeight="false" outlineLevel="0" collapsed="false">
      <c r="BS16908" s="96" t="n">
        <f aca="false">BR16908-2.5</f>
        <v>-2.5</v>
      </c>
    </row>
    <row r="16909" customFormat="false" ht="12" hidden="false" customHeight="false" outlineLevel="0" collapsed="false">
      <c r="BS16909" s="96" t="n">
        <f aca="false">BR16909-2.5</f>
        <v>-2.5</v>
      </c>
    </row>
    <row r="16910" customFormat="false" ht="12" hidden="false" customHeight="false" outlineLevel="0" collapsed="false">
      <c r="BS16910" s="96" t="n">
        <f aca="false">BR16910-2.5</f>
        <v>-2.5</v>
      </c>
    </row>
    <row r="16911" customFormat="false" ht="12" hidden="false" customHeight="false" outlineLevel="0" collapsed="false">
      <c r="BS16911" s="96" t="n">
        <f aca="false">BR16911-2.5</f>
        <v>-2.5</v>
      </c>
    </row>
    <row r="16912" customFormat="false" ht="12" hidden="false" customHeight="false" outlineLevel="0" collapsed="false">
      <c r="BS16912" s="96" t="n">
        <f aca="false">BR16912-2.5</f>
        <v>-2.5</v>
      </c>
    </row>
    <row r="16913" customFormat="false" ht="12" hidden="false" customHeight="false" outlineLevel="0" collapsed="false">
      <c r="BS16913" s="96" t="n">
        <f aca="false">BR16913-2.5</f>
        <v>-2.5</v>
      </c>
    </row>
    <row r="16914" customFormat="false" ht="12" hidden="false" customHeight="false" outlineLevel="0" collapsed="false">
      <c r="BS16914" s="96" t="n">
        <f aca="false">BR16914-2.5</f>
        <v>-2.5</v>
      </c>
    </row>
    <row r="16915" customFormat="false" ht="12" hidden="false" customHeight="false" outlineLevel="0" collapsed="false">
      <c r="BS16915" s="96" t="n">
        <f aca="false">BR16915-2.5</f>
        <v>-2.5</v>
      </c>
    </row>
    <row r="16916" customFormat="false" ht="12" hidden="false" customHeight="false" outlineLevel="0" collapsed="false">
      <c r="BS16916" s="96" t="n">
        <f aca="false">BR16916-2.5</f>
        <v>-2.5</v>
      </c>
    </row>
    <row r="16917" customFormat="false" ht="12" hidden="false" customHeight="false" outlineLevel="0" collapsed="false">
      <c r="BS16917" s="96" t="n">
        <f aca="false">BR16917-2.5</f>
        <v>-2.5</v>
      </c>
    </row>
    <row r="16918" customFormat="false" ht="12" hidden="false" customHeight="false" outlineLevel="0" collapsed="false">
      <c r="BS16918" s="96" t="n">
        <f aca="false">BR16918-2.5</f>
        <v>-2.5</v>
      </c>
    </row>
    <row r="16919" customFormat="false" ht="12" hidden="false" customHeight="false" outlineLevel="0" collapsed="false">
      <c r="BS16919" s="96" t="n">
        <f aca="false">BR16919-2.5</f>
        <v>-2.5</v>
      </c>
    </row>
    <row r="16920" customFormat="false" ht="12" hidden="false" customHeight="false" outlineLevel="0" collapsed="false">
      <c r="BS16920" s="96" t="n">
        <f aca="false">BR16920-2.5</f>
        <v>-2.5</v>
      </c>
    </row>
    <row r="16921" customFormat="false" ht="12" hidden="false" customHeight="false" outlineLevel="0" collapsed="false">
      <c r="BS16921" s="96" t="n">
        <f aca="false">BR16921-2.5</f>
        <v>-2.5</v>
      </c>
    </row>
    <row r="16922" customFormat="false" ht="12" hidden="false" customHeight="false" outlineLevel="0" collapsed="false">
      <c r="BS16922" s="96" t="n">
        <f aca="false">BR16922-2.5</f>
        <v>-2.5</v>
      </c>
    </row>
    <row r="16923" customFormat="false" ht="12" hidden="false" customHeight="false" outlineLevel="0" collapsed="false">
      <c r="BS16923" s="96" t="n">
        <f aca="false">BR16923-2.5</f>
        <v>-2.5</v>
      </c>
    </row>
    <row r="16924" customFormat="false" ht="12" hidden="false" customHeight="false" outlineLevel="0" collapsed="false">
      <c r="BS16924" s="96" t="n">
        <f aca="false">BR16924-2.5</f>
        <v>-2.5</v>
      </c>
    </row>
    <row r="16925" customFormat="false" ht="12" hidden="false" customHeight="false" outlineLevel="0" collapsed="false">
      <c r="BS16925" s="96" t="n">
        <f aca="false">BR16925-2.5</f>
        <v>-2.5</v>
      </c>
    </row>
    <row r="16926" customFormat="false" ht="12" hidden="false" customHeight="false" outlineLevel="0" collapsed="false">
      <c r="BS16926" s="96" t="n">
        <f aca="false">BR16926-2.5</f>
        <v>-2.5</v>
      </c>
    </row>
    <row r="16927" customFormat="false" ht="12" hidden="false" customHeight="false" outlineLevel="0" collapsed="false">
      <c r="BS16927" s="96" t="n">
        <f aca="false">BR16927-2.5</f>
        <v>-2.5</v>
      </c>
    </row>
    <row r="16928" customFormat="false" ht="12" hidden="false" customHeight="false" outlineLevel="0" collapsed="false">
      <c r="BS16928" s="96" t="n">
        <f aca="false">BR16928-2.5</f>
        <v>-2.5</v>
      </c>
    </row>
    <row r="16929" customFormat="false" ht="12" hidden="false" customHeight="false" outlineLevel="0" collapsed="false">
      <c r="BS16929" s="96" t="n">
        <f aca="false">BR16929-2.5</f>
        <v>-2.5</v>
      </c>
    </row>
    <row r="16930" customFormat="false" ht="12" hidden="false" customHeight="false" outlineLevel="0" collapsed="false">
      <c r="BS16930" s="96" t="n">
        <f aca="false">BR16930-2.5</f>
        <v>-2.5</v>
      </c>
    </row>
    <row r="16931" customFormat="false" ht="12" hidden="false" customHeight="false" outlineLevel="0" collapsed="false">
      <c r="BS16931" s="96" t="n">
        <f aca="false">BR16931-2.5</f>
        <v>-2.5</v>
      </c>
    </row>
    <row r="16932" customFormat="false" ht="12" hidden="false" customHeight="false" outlineLevel="0" collapsed="false">
      <c r="BS16932" s="96" t="n">
        <f aca="false">BR16932-2.5</f>
        <v>-2.5</v>
      </c>
    </row>
    <row r="16933" customFormat="false" ht="12" hidden="false" customHeight="false" outlineLevel="0" collapsed="false">
      <c r="BS16933" s="96" t="n">
        <f aca="false">BR16933-2.5</f>
        <v>-2.5</v>
      </c>
    </row>
    <row r="16934" customFormat="false" ht="12" hidden="false" customHeight="false" outlineLevel="0" collapsed="false">
      <c r="BS16934" s="96" t="n">
        <f aca="false">BR16934-2.5</f>
        <v>-2.5</v>
      </c>
    </row>
    <row r="16935" customFormat="false" ht="12" hidden="false" customHeight="false" outlineLevel="0" collapsed="false">
      <c r="BS16935" s="96" t="n">
        <f aca="false">BR16935-2.5</f>
        <v>-2.5</v>
      </c>
    </row>
    <row r="16936" customFormat="false" ht="12" hidden="false" customHeight="false" outlineLevel="0" collapsed="false">
      <c r="BS16936" s="96" t="n">
        <f aca="false">BR16936-2.5</f>
        <v>-2.5</v>
      </c>
    </row>
    <row r="16937" customFormat="false" ht="12" hidden="false" customHeight="false" outlineLevel="0" collapsed="false">
      <c r="BS16937" s="96" t="n">
        <f aca="false">BR16937-2.5</f>
        <v>-2.5</v>
      </c>
    </row>
    <row r="16938" customFormat="false" ht="12" hidden="false" customHeight="false" outlineLevel="0" collapsed="false">
      <c r="BS16938" s="96" t="n">
        <f aca="false">BR16938-2.5</f>
        <v>-2.5</v>
      </c>
    </row>
    <row r="16939" customFormat="false" ht="12" hidden="false" customHeight="false" outlineLevel="0" collapsed="false">
      <c r="BS16939" s="96" t="n">
        <f aca="false">BR16939-2.5</f>
        <v>-2.5</v>
      </c>
    </row>
    <row r="16940" customFormat="false" ht="12" hidden="false" customHeight="false" outlineLevel="0" collapsed="false">
      <c r="BS16940" s="96" t="n">
        <f aca="false">BR16940-2.5</f>
        <v>-2.5</v>
      </c>
    </row>
    <row r="16941" customFormat="false" ht="12" hidden="false" customHeight="false" outlineLevel="0" collapsed="false">
      <c r="BS16941" s="96" t="n">
        <f aca="false">BR16941-2.5</f>
        <v>-2.5</v>
      </c>
    </row>
    <row r="16942" customFormat="false" ht="12" hidden="false" customHeight="false" outlineLevel="0" collapsed="false">
      <c r="BS16942" s="96" t="n">
        <f aca="false">BR16942-2.5</f>
        <v>-2.5</v>
      </c>
    </row>
    <row r="16943" customFormat="false" ht="12" hidden="false" customHeight="false" outlineLevel="0" collapsed="false">
      <c r="BS16943" s="96" t="n">
        <f aca="false">BR16943-2.5</f>
        <v>-2.5</v>
      </c>
    </row>
    <row r="16944" customFormat="false" ht="12" hidden="false" customHeight="false" outlineLevel="0" collapsed="false">
      <c r="BS16944" s="96" t="n">
        <f aca="false">BR16944-2.5</f>
        <v>-2.5</v>
      </c>
    </row>
    <row r="16945" customFormat="false" ht="12" hidden="false" customHeight="false" outlineLevel="0" collapsed="false">
      <c r="BS16945" s="96" t="n">
        <f aca="false">BR16945-2.5</f>
        <v>-2.5</v>
      </c>
    </row>
    <row r="16946" customFormat="false" ht="12" hidden="false" customHeight="false" outlineLevel="0" collapsed="false">
      <c r="BS16946" s="96" t="n">
        <f aca="false">BR16946-2.5</f>
        <v>-2.5</v>
      </c>
    </row>
    <row r="16947" customFormat="false" ht="12" hidden="false" customHeight="false" outlineLevel="0" collapsed="false">
      <c r="BS16947" s="96" t="n">
        <f aca="false">BR16947-2.5</f>
        <v>-2.5</v>
      </c>
    </row>
    <row r="16948" customFormat="false" ht="12" hidden="false" customHeight="false" outlineLevel="0" collapsed="false">
      <c r="BS16948" s="96" t="n">
        <f aca="false">BR16948-2.5</f>
        <v>-2.5</v>
      </c>
    </row>
    <row r="16949" customFormat="false" ht="12" hidden="false" customHeight="false" outlineLevel="0" collapsed="false">
      <c r="BS16949" s="96" t="n">
        <f aca="false">BR16949-2.5</f>
        <v>-2.5</v>
      </c>
    </row>
    <row r="16950" customFormat="false" ht="12" hidden="false" customHeight="false" outlineLevel="0" collapsed="false">
      <c r="BS16950" s="96" t="n">
        <f aca="false">BR16950-2.5</f>
        <v>-2.5</v>
      </c>
    </row>
    <row r="16951" customFormat="false" ht="12" hidden="false" customHeight="false" outlineLevel="0" collapsed="false">
      <c r="BS16951" s="96" t="n">
        <f aca="false">BR16951-2.5</f>
        <v>-2.5</v>
      </c>
    </row>
    <row r="16952" customFormat="false" ht="12" hidden="false" customHeight="false" outlineLevel="0" collapsed="false">
      <c r="BS16952" s="96" t="n">
        <f aca="false">BR16952-2.5</f>
        <v>-2.5</v>
      </c>
    </row>
    <row r="16953" customFormat="false" ht="12" hidden="false" customHeight="false" outlineLevel="0" collapsed="false">
      <c r="BS16953" s="96" t="n">
        <f aca="false">BR16953-2.5</f>
        <v>-2.5</v>
      </c>
    </row>
    <row r="16954" customFormat="false" ht="12" hidden="false" customHeight="false" outlineLevel="0" collapsed="false">
      <c r="BS16954" s="96" t="n">
        <f aca="false">BR16954-2.5</f>
        <v>-2.5</v>
      </c>
    </row>
    <row r="16955" customFormat="false" ht="12" hidden="false" customHeight="false" outlineLevel="0" collapsed="false">
      <c r="BS16955" s="96" t="n">
        <f aca="false">BR16955-2.5</f>
        <v>-2.5</v>
      </c>
    </row>
    <row r="16956" customFormat="false" ht="12" hidden="false" customHeight="false" outlineLevel="0" collapsed="false">
      <c r="BS16956" s="96" t="n">
        <f aca="false">BR16956-2.5</f>
        <v>-2.5</v>
      </c>
    </row>
    <row r="16957" customFormat="false" ht="12" hidden="false" customHeight="false" outlineLevel="0" collapsed="false">
      <c r="BS16957" s="96" t="n">
        <f aca="false">BR16957-2.5</f>
        <v>-2.5</v>
      </c>
    </row>
    <row r="16958" customFormat="false" ht="12" hidden="false" customHeight="false" outlineLevel="0" collapsed="false">
      <c r="BS16958" s="96" t="n">
        <f aca="false">BR16958-2.5</f>
        <v>-2.5</v>
      </c>
    </row>
    <row r="16959" customFormat="false" ht="12" hidden="false" customHeight="false" outlineLevel="0" collapsed="false">
      <c r="BS16959" s="96" t="n">
        <f aca="false">BR16959-2.5</f>
        <v>-2.5</v>
      </c>
    </row>
    <row r="16960" customFormat="false" ht="12" hidden="false" customHeight="false" outlineLevel="0" collapsed="false">
      <c r="BS16960" s="96" t="n">
        <f aca="false">BR16960-2.5</f>
        <v>-2.5</v>
      </c>
    </row>
    <row r="16961" customFormat="false" ht="12" hidden="false" customHeight="false" outlineLevel="0" collapsed="false">
      <c r="BS16961" s="96" t="n">
        <f aca="false">BR16961-2.5</f>
        <v>-2.5</v>
      </c>
    </row>
    <row r="16962" customFormat="false" ht="12" hidden="false" customHeight="false" outlineLevel="0" collapsed="false">
      <c r="BS16962" s="96" t="n">
        <f aca="false">BR16962-2.5</f>
        <v>-2.5</v>
      </c>
    </row>
    <row r="16963" customFormat="false" ht="12" hidden="false" customHeight="false" outlineLevel="0" collapsed="false">
      <c r="BS16963" s="96" t="n">
        <f aca="false">BR16963-2.5</f>
        <v>-2.5</v>
      </c>
    </row>
    <row r="16964" customFormat="false" ht="12" hidden="false" customHeight="false" outlineLevel="0" collapsed="false">
      <c r="BS16964" s="96" t="n">
        <f aca="false">BR16964-2.5</f>
        <v>-2.5</v>
      </c>
    </row>
    <row r="16965" customFormat="false" ht="12" hidden="false" customHeight="false" outlineLevel="0" collapsed="false">
      <c r="BS16965" s="96" t="n">
        <f aca="false">BR16965-2.5</f>
        <v>-2.5</v>
      </c>
    </row>
    <row r="16966" customFormat="false" ht="12" hidden="false" customHeight="false" outlineLevel="0" collapsed="false">
      <c r="BS16966" s="96" t="n">
        <f aca="false">BR16966-2.5</f>
        <v>-2.5</v>
      </c>
    </row>
    <row r="16967" customFormat="false" ht="12" hidden="false" customHeight="false" outlineLevel="0" collapsed="false">
      <c r="BS16967" s="96" t="n">
        <f aca="false">BR16967-2.5</f>
        <v>-2.5</v>
      </c>
    </row>
    <row r="16968" customFormat="false" ht="12" hidden="false" customHeight="false" outlineLevel="0" collapsed="false">
      <c r="BS16968" s="96" t="n">
        <f aca="false">BR16968-2.5</f>
        <v>-2.5</v>
      </c>
    </row>
    <row r="16969" customFormat="false" ht="12" hidden="false" customHeight="false" outlineLevel="0" collapsed="false">
      <c r="BS16969" s="96" t="n">
        <f aca="false">BR16969-2.5</f>
        <v>-2.5</v>
      </c>
    </row>
    <row r="16970" customFormat="false" ht="12" hidden="false" customHeight="false" outlineLevel="0" collapsed="false">
      <c r="BS16970" s="96" t="n">
        <f aca="false">BR16970-2.5</f>
        <v>-2.5</v>
      </c>
    </row>
    <row r="16971" customFormat="false" ht="12" hidden="false" customHeight="false" outlineLevel="0" collapsed="false">
      <c r="BS16971" s="96" t="n">
        <f aca="false">BR16971-2.5</f>
        <v>-2.5</v>
      </c>
    </row>
    <row r="16972" customFormat="false" ht="12" hidden="false" customHeight="false" outlineLevel="0" collapsed="false">
      <c r="BS16972" s="96" t="n">
        <f aca="false">BR16972-2.5</f>
        <v>-2.5</v>
      </c>
    </row>
    <row r="16973" customFormat="false" ht="12" hidden="false" customHeight="false" outlineLevel="0" collapsed="false">
      <c r="BS16973" s="96" t="n">
        <f aca="false">BR16973-2.5</f>
        <v>-2.5</v>
      </c>
    </row>
    <row r="16974" customFormat="false" ht="12" hidden="false" customHeight="false" outlineLevel="0" collapsed="false">
      <c r="BS16974" s="96" t="n">
        <f aca="false">BR16974-2.5</f>
        <v>-2.5</v>
      </c>
    </row>
    <row r="16975" customFormat="false" ht="12" hidden="false" customHeight="false" outlineLevel="0" collapsed="false">
      <c r="BS16975" s="96" t="n">
        <f aca="false">BR16975-2.5</f>
        <v>-2.5</v>
      </c>
    </row>
    <row r="16976" customFormat="false" ht="12" hidden="false" customHeight="false" outlineLevel="0" collapsed="false">
      <c r="BS16976" s="96" t="n">
        <f aca="false">BR16976-2.5</f>
        <v>-2.5</v>
      </c>
    </row>
    <row r="16977" customFormat="false" ht="12" hidden="false" customHeight="false" outlineLevel="0" collapsed="false">
      <c r="BS16977" s="96" t="n">
        <f aca="false">BR16977-2.5</f>
        <v>-2.5</v>
      </c>
    </row>
    <row r="16978" customFormat="false" ht="12" hidden="false" customHeight="false" outlineLevel="0" collapsed="false">
      <c r="BS16978" s="96" t="n">
        <f aca="false">BR16978-2.5</f>
        <v>-2.5</v>
      </c>
    </row>
    <row r="16979" customFormat="false" ht="12" hidden="false" customHeight="false" outlineLevel="0" collapsed="false">
      <c r="BS16979" s="96" t="n">
        <f aca="false">BR16979-2.5</f>
        <v>-2.5</v>
      </c>
    </row>
    <row r="16980" customFormat="false" ht="12" hidden="false" customHeight="false" outlineLevel="0" collapsed="false">
      <c r="BS16980" s="96" t="n">
        <f aca="false">BR16980-2.5</f>
        <v>-2.5</v>
      </c>
    </row>
    <row r="16981" customFormat="false" ht="12" hidden="false" customHeight="false" outlineLevel="0" collapsed="false">
      <c r="BS16981" s="96" t="n">
        <f aca="false">BR16981-2.5</f>
        <v>-2.5</v>
      </c>
    </row>
    <row r="16982" customFormat="false" ht="12" hidden="false" customHeight="false" outlineLevel="0" collapsed="false">
      <c r="BS16982" s="96" t="n">
        <f aca="false">BR16982-2.5</f>
        <v>-2.5</v>
      </c>
    </row>
    <row r="16983" customFormat="false" ht="12" hidden="false" customHeight="false" outlineLevel="0" collapsed="false">
      <c r="BS16983" s="96" t="n">
        <f aca="false">BR16983-2.5</f>
        <v>-2.5</v>
      </c>
    </row>
    <row r="16984" customFormat="false" ht="12" hidden="false" customHeight="false" outlineLevel="0" collapsed="false">
      <c r="BS16984" s="96" t="n">
        <f aca="false">BR16984-2.5</f>
        <v>-2.5</v>
      </c>
    </row>
    <row r="16985" customFormat="false" ht="12" hidden="false" customHeight="false" outlineLevel="0" collapsed="false">
      <c r="BS16985" s="96" t="n">
        <f aca="false">BR16985-2.5</f>
        <v>-2.5</v>
      </c>
    </row>
    <row r="16986" customFormat="false" ht="12" hidden="false" customHeight="false" outlineLevel="0" collapsed="false">
      <c r="BS16986" s="96" t="n">
        <f aca="false">BR16986-2.5</f>
        <v>-2.5</v>
      </c>
    </row>
    <row r="16987" customFormat="false" ht="12" hidden="false" customHeight="false" outlineLevel="0" collapsed="false">
      <c r="BS16987" s="96" t="n">
        <f aca="false">BR16987-2.5</f>
        <v>-2.5</v>
      </c>
    </row>
    <row r="16988" customFormat="false" ht="12" hidden="false" customHeight="false" outlineLevel="0" collapsed="false">
      <c r="BS16988" s="96" t="n">
        <f aca="false">BR16988-2.5</f>
        <v>-2.5</v>
      </c>
    </row>
    <row r="16989" customFormat="false" ht="12" hidden="false" customHeight="false" outlineLevel="0" collapsed="false">
      <c r="BS16989" s="96" t="n">
        <f aca="false">BR16989-2.5</f>
        <v>-2.5</v>
      </c>
    </row>
    <row r="16990" customFormat="false" ht="12" hidden="false" customHeight="false" outlineLevel="0" collapsed="false">
      <c r="BS16990" s="96" t="n">
        <f aca="false">BR16990-2.5</f>
        <v>-2.5</v>
      </c>
    </row>
    <row r="16991" customFormat="false" ht="12" hidden="false" customHeight="false" outlineLevel="0" collapsed="false">
      <c r="BS16991" s="96" t="n">
        <f aca="false">BR16991-2.5</f>
        <v>-2.5</v>
      </c>
    </row>
    <row r="16992" customFormat="false" ht="12" hidden="false" customHeight="false" outlineLevel="0" collapsed="false">
      <c r="BS16992" s="96" t="n">
        <f aca="false">BR16992-2.5</f>
        <v>-2.5</v>
      </c>
    </row>
    <row r="16993" customFormat="false" ht="12" hidden="false" customHeight="false" outlineLevel="0" collapsed="false">
      <c r="BS16993" s="96" t="n">
        <f aca="false">BR16993-2.5</f>
        <v>-2.5</v>
      </c>
    </row>
    <row r="16994" customFormat="false" ht="12" hidden="false" customHeight="false" outlineLevel="0" collapsed="false">
      <c r="BS16994" s="96" t="n">
        <f aca="false">BR16994-2.5</f>
        <v>-2.5</v>
      </c>
    </row>
    <row r="16995" customFormat="false" ht="12" hidden="false" customHeight="false" outlineLevel="0" collapsed="false">
      <c r="BS16995" s="96" t="n">
        <f aca="false">BR16995-2.5</f>
        <v>-2.5</v>
      </c>
    </row>
    <row r="16996" customFormat="false" ht="12" hidden="false" customHeight="false" outlineLevel="0" collapsed="false">
      <c r="BS16996" s="96" t="n">
        <f aca="false">BR16996-2.5</f>
        <v>-2.5</v>
      </c>
    </row>
    <row r="16997" customFormat="false" ht="12" hidden="false" customHeight="false" outlineLevel="0" collapsed="false">
      <c r="BS16997" s="96" t="n">
        <f aca="false">BR16997-2.5</f>
        <v>-2.5</v>
      </c>
    </row>
    <row r="16998" customFormat="false" ht="12" hidden="false" customHeight="false" outlineLevel="0" collapsed="false">
      <c r="BS16998" s="96" t="n">
        <f aca="false">BR16998-2.5</f>
        <v>-2.5</v>
      </c>
    </row>
    <row r="16999" customFormat="false" ht="12" hidden="false" customHeight="false" outlineLevel="0" collapsed="false">
      <c r="BS16999" s="96" t="n">
        <f aca="false">BR16999-2.5</f>
        <v>-2.5</v>
      </c>
    </row>
    <row r="17000" customFormat="false" ht="12" hidden="false" customHeight="false" outlineLevel="0" collapsed="false">
      <c r="BS17000" s="96" t="n">
        <f aca="false">BR17000-2.5</f>
        <v>-2.5</v>
      </c>
    </row>
    <row r="17001" customFormat="false" ht="12" hidden="false" customHeight="false" outlineLevel="0" collapsed="false">
      <c r="BS17001" s="96" t="n">
        <f aca="false">BR17001-2.5</f>
        <v>-2.5</v>
      </c>
    </row>
    <row r="17002" customFormat="false" ht="12" hidden="false" customHeight="false" outlineLevel="0" collapsed="false">
      <c r="BS17002" s="96" t="n">
        <f aca="false">BR17002-2.5</f>
        <v>-2.5</v>
      </c>
    </row>
    <row r="17003" customFormat="false" ht="12" hidden="false" customHeight="false" outlineLevel="0" collapsed="false">
      <c r="BS17003" s="96" t="n">
        <f aca="false">BR17003-2.5</f>
        <v>-2.5</v>
      </c>
    </row>
    <row r="17004" customFormat="false" ht="12" hidden="false" customHeight="false" outlineLevel="0" collapsed="false">
      <c r="BS17004" s="96" t="n">
        <f aca="false">BR17004-2.5</f>
        <v>-2.5</v>
      </c>
    </row>
    <row r="17005" customFormat="false" ht="12" hidden="false" customHeight="false" outlineLevel="0" collapsed="false">
      <c r="BS17005" s="96" t="n">
        <f aca="false">BR17005-2.5</f>
        <v>-2.5</v>
      </c>
    </row>
    <row r="17006" customFormat="false" ht="12" hidden="false" customHeight="false" outlineLevel="0" collapsed="false">
      <c r="BS17006" s="96" t="n">
        <f aca="false">BR17006-2.5</f>
        <v>-2.5</v>
      </c>
    </row>
    <row r="17007" customFormat="false" ht="12" hidden="false" customHeight="false" outlineLevel="0" collapsed="false">
      <c r="BS17007" s="96" t="n">
        <f aca="false">BR17007-2.5</f>
        <v>-2.5</v>
      </c>
    </row>
    <row r="17008" customFormat="false" ht="12" hidden="false" customHeight="false" outlineLevel="0" collapsed="false">
      <c r="BS17008" s="96" t="n">
        <f aca="false">BR17008-2.5</f>
        <v>-2.5</v>
      </c>
    </row>
    <row r="17009" customFormat="false" ht="12" hidden="false" customHeight="false" outlineLevel="0" collapsed="false">
      <c r="BS17009" s="96" t="n">
        <f aca="false">BR17009-2.5</f>
        <v>-2.5</v>
      </c>
    </row>
    <row r="17010" customFormat="false" ht="12" hidden="false" customHeight="false" outlineLevel="0" collapsed="false">
      <c r="BS17010" s="96" t="n">
        <f aca="false">BR17010-2.5</f>
        <v>-2.5</v>
      </c>
    </row>
    <row r="17011" customFormat="false" ht="12" hidden="false" customHeight="false" outlineLevel="0" collapsed="false">
      <c r="BS17011" s="96" t="n">
        <f aca="false">BR17011-2.5</f>
        <v>-2.5</v>
      </c>
    </row>
    <row r="17012" customFormat="false" ht="12" hidden="false" customHeight="false" outlineLevel="0" collapsed="false">
      <c r="BS17012" s="96" t="n">
        <f aca="false">BR17012-2.5</f>
        <v>-2.5</v>
      </c>
    </row>
    <row r="17013" customFormat="false" ht="12" hidden="false" customHeight="false" outlineLevel="0" collapsed="false">
      <c r="BS17013" s="96" t="n">
        <f aca="false">BR17013-2.5</f>
        <v>-2.5</v>
      </c>
    </row>
    <row r="17014" customFormat="false" ht="12" hidden="false" customHeight="false" outlineLevel="0" collapsed="false">
      <c r="BS17014" s="96" t="n">
        <f aca="false">BR17014-2.5</f>
        <v>-2.5</v>
      </c>
    </row>
    <row r="17015" customFormat="false" ht="12" hidden="false" customHeight="false" outlineLevel="0" collapsed="false">
      <c r="BS17015" s="96" t="n">
        <f aca="false">BR17015-2.5</f>
        <v>-2.5</v>
      </c>
    </row>
    <row r="17016" customFormat="false" ht="12" hidden="false" customHeight="false" outlineLevel="0" collapsed="false">
      <c r="BS17016" s="96" t="n">
        <f aca="false">BR17016-2.5</f>
        <v>-2.5</v>
      </c>
    </row>
    <row r="17017" customFormat="false" ht="12" hidden="false" customHeight="false" outlineLevel="0" collapsed="false">
      <c r="BS17017" s="96" t="n">
        <f aca="false">BR17017-2.5</f>
        <v>-2.5</v>
      </c>
    </row>
    <row r="17018" customFormat="false" ht="12" hidden="false" customHeight="false" outlineLevel="0" collapsed="false">
      <c r="BS17018" s="96" t="n">
        <f aca="false">BR17018-2.5</f>
        <v>-2.5</v>
      </c>
    </row>
    <row r="17019" customFormat="false" ht="12" hidden="false" customHeight="false" outlineLevel="0" collapsed="false">
      <c r="BS17019" s="96" t="n">
        <f aca="false">BR17019-2.5</f>
        <v>-2.5</v>
      </c>
    </row>
    <row r="17020" customFormat="false" ht="12" hidden="false" customHeight="false" outlineLevel="0" collapsed="false">
      <c r="BS17020" s="96" t="n">
        <f aca="false">BR17020-2.5</f>
        <v>-2.5</v>
      </c>
    </row>
    <row r="17021" customFormat="false" ht="12" hidden="false" customHeight="false" outlineLevel="0" collapsed="false">
      <c r="BS17021" s="96" t="n">
        <f aca="false">BR17021-2.5</f>
        <v>-2.5</v>
      </c>
    </row>
    <row r="17022" customFormat="false" ht="12" hidden="false" customHeight="false" outlineLevel="0" collapsed="false">
      <c r="BS17022" s="96" t="n">
        <f aca="false">BR17022-2.5</f>
        <v>-2.5</v>
      </c>
    </row>
    <row r="17023" customFormat="false" ht="12" hidden="false" customHeight="false" outlineLevel="0" collapsed="false">
      <c r="BS17023" s="96" t="n">
        <f aca="false">BR17023-2.5</f>
        <v>-2.5</v>
      </c>
    </row>
    <row r="17024" customFormat="false" ht="12" hidden="false" customHeight="false" outlineLevel="0" collapsed="false">
      <c r="BS17024" s="96" t="n">
        <f aca="false">BR17024-2.5</f>
        <v>-2.5</v>
      </c>
    </row>
    <row r="17025" customFormat="false" ht="12" hidden="false" customHeight="false" outlineLevel="0" collapsed="false">
      <c r="BS17025" s="96" t="n">
        <f aca="false">BR17025-2.5</f>
        <v>-2.5</v>
      </c>
    </row>
    <row r="17026" customFormat="false" ht="12" hidden="false" customHeight="false" outlineLevel="0" collapsed="false">
      <c r="BS17026" s="96" t="n">
        <f aca="false">BR17026-2.5</f>
        <v>-2.5</v>
      </c>
    </row>
    <row r="17027" customFormat="false" ht="12" hidden="false" customHeight="false" outlineLevel="0" collapsed="false">
      <c r="BS17027" s="96" t="n">
        <f aca="false">BR17027-2.5</f>
        <v>-2.5</v>
      </c>
    </row>
    <row r="17028" customFormat="false" ht="12" hidden="false" customHeight="false" outlineLevel="0" collapsed="false">
      <c r="BS17028" s="96" t="n">
        <f aca="false">BR17028-2.5</f>
        <v>-2.5</v>
      </c>
    </row>
    <row r="17029" customFormat="false" ht="12" hidden="false" customHeight="false" outlineLevel="0" collapsed="false">
      <c r="BS17029" s="96" t="n">
        <f aca="false">BR17029-2.5</f>
        <v>-2.5</v>
      </c>
    </row>
    <row r="17030" customFormat="false" ht="12" hidden="false" customHeight="false" outlineLevel="0" collapsed="false">
      <c r="BS17030" s="96" t="n">
        <f aca="false">BR17030-2.5</f>
        <v>-2.5</v>
      </c>
    </row>
    <row r="17031" customFormat="false" ht="12" hidden="false" customHeight="false" outlineLevel="0" collapsed="false">
      <c r="BS17031" s="96" t="n">
        <f aca="false">BR17031-2.5</f>
        <v>-2.5</v>
      </c>
    </row>
    <row r="17032" customFormat="false" ht="12" hidden="false" customHeight="false" outlineLevel="0" collapsed="false">
      <c r="BS17032" s="96" t="n">
        <f aca="false">BR17032-2.5</f>
        <v>-2.5</v>
      </c>
    </row>
    <row r="17033" customFormat="false" ht="12" hidden="false" customHeight="false" outlineLevel="0" collapsed="false">
      <c r="BS17033" s="96" t="n">
        <f aca="false">BR17033-2.5</f>
        <v>-2.5</v>
      </c>
    </row>
    <row r="17034" customFormat="false" ht="12" hidden="false" customHeight="false" outlineLevel="0" collapsed="false">
      <c r="BS17034" s="96" t="n">
        <f aca="false">BR17034-2.5</f>
        <v>-2.5</v>
      </c>
    </row>
    <row r="17035" customFormat="false" ht="12" hidden="false" customHeight="false" outlineLevel="0" collapsed="false">
      <c r="BS17035" s="96" t="n">
        <f aca="false">BR17035-2.5</f>
        <v>-2.5</v>
      </c>
    </row>
    <row r="17036" customFormat="false" ht="12" hidden="false" customHeight="false" outlineLevel="0" collapsed="false">
      <c r="BS17036" s="96" t="n">
        <f aca="false">BR17036-2.5</f>
        <v>-2.5</v>
      </c>
    </row>
    <row r="17037" customFormat="false" ht="12" hidden="false" customHeight="false" outlineLevel="0" collapsed="false">
      <c r="BS17037" s="96" t="n">
        <f aca="false">BR17037-2.5</f>
        <v>-2.5</v>
      </c>
    </row>
    <row r="17038" customFormat="false" ht="12" hidden="false" customHeight="false" outlineLevel="0" collapsed="false">
      <c r="BS17038" s="96" t="n">
        <f aca="false">BR17038-2.5</f>
        <v>-2.5</v>
      </c>
    </row>
    <row r="17039" customFormat="false" ht="12" hidden="false" customHeight="false" outlineLevel="0" collapsed="false">
      <c r="BS17039" s="96" t="n">
        <f aca="false">BR17039-2.5</f>
        <v>-2.5</v>
      </c>
    </row>
    <row r="17040" customFormat="false" ht="12" hidden="false" customHeight="false" outlineLevel="0" collapsed="false">
      <c r="BS17040" s="96" t="n">
        <f aca="false">BR17040-2.5</f>
        <v>-2.5</v>
      </c>
    </row>
    <row r="17041" customFormat="false" ht="12" hidden="false" customHeight="false" outlineLevel="0" collapsed="false">
      <c r="BS17041" s="96" t="n">
        <f aca="false">BR17041-2.5</f>
        <v>-2.5</v>
      </c>
    </row>
    <row r="17042" customFormat="false" ht="12" hidden="false" customHeight="false" outlineLevel="0" collapsed="false">
      <c r="BS17042" s="96" t="n">
        <f aca="false">BR17042-2.5</f>
        <v>-2.5</v>
      </c>
    </row>
    <row r="17043" customFormat="false" ht="12" hidden="false" customHeight="false" outlineLevel="0" collapsed="false">
      <c r="BS17043" s="96" t="n">
        <f aca="false">BR17043-2.5</f>
        <v>-2.5</v>
      </c>
    </row>
    <row r="17044" customFormat="false" ht="12" hidden="false" customHeight="false" outlineLevel="0" collapsed="false">
      <c r="BS17044" s="96" t="n">
        <f aca="false">BR17044-2.5</f>
        <v>-2.5</v>
      </c>
    </row>
    <row r="17045" customFormat="false" ht="12" hidden="false" customHeight="false" outlineLevel="0" collapsed="false">
      <c r="BS17045" s="96" t="n">
        <f aca="false">BR17045-2.5</f>
        <v>-2.5</v>
      </c>
    </row>
    <row r="17046" customFormat="false" ht="12" hidden="false" customHeight="false" outlineLevel="0" collapsed="false">
      <c r="BS17046" s="96" t="n">
        <f aca="false">BR17046-2.5</f>
        <v>-2.5</v>
      </c>
    </row>
    <row r="17047" customFormat="false" ht="12" hidden="false" customHeight="false" outlineLevel="0" collapsed="false">
      <c r="BS17047" s="96" t="n">
        <f aca="false">BR17047-2.5</f>
        <v>-2.5</v>
      </c>
    </row>
    <row r="17048" customFormat="false" ht="12" hidden="false" customHeight="false" outlineLevel="0" collapsed="false">
      <c r="BS17048" s="96" t="n">
        <f aca="false">BR17048-2.5</f>
        <v>-2.5</v>
      </c>
    </row>
    <row r="17049" customFormat="false" ht="12" hidden="false" customHeight="false" outlineLevel="0" collapsed="false">
      <c r="BS17049" s="96" t="n">
        <f aca="false">BR17049-2.5</f>
        <v>-2.5</v>
      </c>
    </row>
    <row r="17050" customFormat="false" ht="12" hidden="false" customHeight="false" outlineLevel="0" collapsed="false">
      <c r="BS17050" s="96" t="n">
        <f aca="false">BR17050-2.5</f>
        <v>-2.5</v>
      </c>
    </row>
    <row r="17051" customFormat="false" ht="12" hidden="false" customHeight="false" outlineLevel="0" collapsed="false">
      <c r="BS17051" s="96" t="n">
        <f aca="false">BR17051-2.5</f>
        <v>-2.5</v>
      </c>
    </row>
    <row r="17052" customFormat="false" ht="12" hidden="false" customHeight="false" outlineLevel="0" collapsed="false">
      <c r="BS17052" s="96" t="n">
        <f aca="false">BR17052-2.5</f>
        <v>-2.5</v>
      </c>
    </row>
    <row r="17053" customFormat="false" ht="12" hidden="false" customHeight="false" outlineLevel="0" collapsed="false">
      <c r="BS17053" s="96" t="n">
        <f aca="false">BR17053-2.5</f>
        <v>-2.5</v>
      </c>
    </row>
    <row r="17054" customFormat="false" ht="12" hidden="false" customHeight="false" outlineLevel="0" collapsed="false">
      <c r="BS17054" s="96" t="n">
        <f aca="false">BR17054-2.5</f>
        <v>-2.5</v>
      </c>
    </row>
    <row r="17055" customFormat="false" ht="12" hidden="false" customHeight="false" outlineLevel="0" collapsed="false">
      <c r="BS17055" s="96" t="n">
        <f aca="false">BR17055-2.5</f>
        <v>-2.5</v>
      </c>
    </row>
    <row r="17056" customFormat="false" ht="12" hidden="false" customHeight="false" outlineLevel="0" collapsed="false">
      <c r="BS17056" s="96" t="n">
        <f aca="false">BR17056-2.5</f>
        <v>-2.5</v>
      </c>
    </row>
    <row r="17057" customFormat="false" ht="12" hidden="false" customHeight="false" outlineLevel="0" collapsed="false">
      <c r="BS17057" s="96" t="n">
        <f aca="false">BR17057-2.5</f>
        <v>-2.5</v>
      </c>
    </row>
    <row r="17058" customFormat="false" ht="12" hidden="false" customHeight="false" outlineLevel="0" collapsed="false">
      <c r="BS17058" s="96" t="n">
        <f aca="false">BR17058-2.5</f>
        <v>-2.5</v>
      </c>
    </row>
    <row r="17059" customFormat="false" ht="12" hidden="false" customHeight="false" outlineLevel="0" collapsed="false">
      <c r="BS17059" s="96" t="n">
        <f aca="false">BR17059-2.5</f>
        <v>-2.5</v>
      </c>
    </row>
    <row r="17060" customFormat="false" ht="12" hidden="false" customHeight="false" outlineLevel="0" collapsed="false">
      <c r="BS17060" s="96" t="n">
        <f aca="false">BR17060-2.5</f>
        <v>-2.5</v>
      </c>
    </row>
    <row r="17061" customFormat="false" ht="12" hidden="false" customHeight="false" outlineLevel="0" collapsed="false">
      <c r="BS17061" s="96" t="n">
        <f aca="false">BR17061-2.5</f>
        <v>-2.5</v>
      </c>
    </row>
    <row r="17062" customFormat="false" ht="12" hidden="false" customHeight="false" outlineLevel="0" collapsed="false">
      <c r="BS17062" s="96" t="n">
        <f aca="false">BR17062-2.5</f>
        <v>-2.5</v>
      </c>
    </row>
    <row r="17063" customFormat="false" ht="12" hidden="false" customHeight="false" outlineLevel="0" collapsed="false">
      <c r="BS17063" s="96" t="n">
        <f aca="false">BR17063-2.5</f>
        <v>-2.5</v>
      </c>
    </row>
    <row r="17064" customFormat="false" ht="12" hidden="false" customHeight="false" outlineLevel="0" collapsed="false">
      <c r="BS17064" s="96" t="n">
        <f aca="false">BR17064-2.5</f>
        <v>-2.5</v>
      </c>
    </row>
    <row r="17065" customFormat="false" ht="12" hidden="false" customHeight="false" outlineLevel="0" collapsed="false">
      <c r="BS17065" s="96" t="n">
        <f aca="false">BR17065-2.5</f>
        <v>-2.5</v>
      </c>
    </row>
    <row r="17066" customFormat="false" ht="12" hidden="false" customHeight="false" outlineLevel="0" collapsed="false">
      <c r="BS17066" s="96" t="n">
        <f aca="false">BR17066-2.5</f>
        <v>-2.5</v>
      </c>
    </row>
    <row r="17067" customFormat="false" ht="12" hidden="false" customHeight="false" outlineLevel="0" collapsed="false">
      <c r="BS17067" s="96" t="n">
        <f aca="false">BR17067-2.5</f>
        <v>-2.5</v>
      </c>
    </row>
    <row r="17068" customFormat="false" ht="12" hidden="false" customHeight="false" outlineLevel="0" collapsed="false">
      <c r="BS17068" s="96" t="n">
        <f aca="false">BR17068-2.5</f>
        <v>-2.5</v>
      </c>
    </row>
    <row r="17069" customFormat="false" ht="12" hidden="false" customHeight="false" outlineLevel="0" collapsed="false">
      <c r="BS17069" s="96" t="n">
        <f aca="false">BR17069-2.5</f>
        <v>-2.5</v>
      </c>
    </row>
    <row r="17070" customFormat="false" ht="12" hidden="false" customHeight="false" outlineLevel="0" collapsed="false">
      <c r="BS17070" s="96" t="n">
        <f aca="false">BR17070-2.5</f>
        <v>-2.5</v>
      </c>
    </row>
    <row r="17071" customFormat="false" ht="12" hidden="false" customHeight="false" outlineLevel="0" collapsed="false">
      <c r="BS17071" s="96" t="n">
        <f aca="false">BR17071-2.5</f>
        <v>-2.5</v>
      </c>
    </row>
    <row r="17072" customFormat="false" ht="12" hidden="false" customHeight="false" outlineLevel="0" collapsed="false">
      <c r="BS17072" s="96" t="n">
        <f aca="false">BR17072-2.5</f>
        <v>-2.5</v>
      </c>
    </row>
    <row r="17073" customFormat="false" ht="12" hidden="false" customHeight="false" outlineLevel="0" collapsed="false">
      <c r="BS17073" s="96" t="n">
        <f aca="false">BR17073-2.5</f>
        <v>-2.5</v>
      </c>
    </row>
    <row r="17074" customFormat="false" ht="12" hidden="false" customHeight="false" outlineLevel="0" collapsed="false">
      <c r="BS17074" s="96" t="n">
        <f aca="false">BR17074-2.5</f>
        <v>-2.5</v>
      </c>
    </row>
    <row r="17075" customFormat="false" ht="12" hidden="false" customHeight="false" outlineLevel="0" collapsed="false">
      <c r="BS17075" s="96" t="n">
        <f aca="false">BR17075-2.5</f>
        <v>-2.5</v>
      </c>
    </row>
    <row r="17076" customFormat="false" ht="12" hidden="false" customHeight="false" outlineLevel="0" collapsed="false">
      <c r="BS17076" s="96" t="n">
        <f aca="false">BR17076-2.5</f>
        <v>-2.5</v>
      </c>
    </row>
    <row r="17077" customFormat="false" ht="12" hidden="false" customHeight="false" outlineLevel="0" collapsed="false">
      <c r="BS17077" s="96" t="n">
        <f aca="false">BR17077-2.5</f>
        <v>-2.5</v>
      </c>
    </row>
    <row r="17078" customFormat="false" ht="12" hidden="false" customHeight="false" outlineLevel="0" collapsed="false">
      <c r="BS17078" s="96" t="n">
        <f aca="false">BR17078-2.5</f>
        <v>-2.5</v>
      </c>
    </row>
    <row r="17079" customFormat="false" ht="12" hidden="false" customHeight="false" outlineLevel="0" collapsed="false">
      <c r="BS17079" s="96" t="n">
        <f aca="false">BR17079-2.5</f>
        <v>-2.5</v>
      </c>
    </row>
    <row r="17080" customFormat="false" ht="12" hidden="false" customHeight="false" outlineLevel="0" collapsed="false">
      <c r="BS17080" s="96" t="n">
        <f aca="false">BR17080-2.5</f>
        <v>-2.5</v>
      </c>
    </row>
    <row r="17081" customFormat="false" ht="12" hidden="false" customHeight="false" outlineLevel="0" collapsed="false">
      <c r="BS17081" s="96" t="n">
        <f aca="false">BR17081-2.5</f>
        <v>-2.5</v>
      </c>
    </row>
    <row r="17082" customFormat="false" ht="12" hidden="false" customHeight="false" outlineLevel="0" collapsed="false">
      <c r="BS17082" s="96" t="n">
        <f aca="false">BR17082-2.5</f>
        <v>-2.5</v>
      </c>
    </row>
    <row r="17083" customFormat="false" ht="12" hidden="false" customHeight="false" outlineLevel="0" collapsed="false">
      <c r="BS17083" s="96" t="n">
        <f aca="false">BR17083-2.5</f>
        <v>-2.5</v>
      </c>
    </row>
    <row r="17084" customFormat="false" ht="12" hidden="false" customHeight="false" outlineLevel="0" collapsed="false">
      <c r="BS17084" s="96" t="n">
        <f aca="false">BR17084-2.5</f>
        <v>-2.5</v>
      </c>
    </row>
    <row r="17085" customFormat="false" ht="12" hidden="false" customHeight="false" outlineLevel="0" collapsed="false">
      <c r="BS17085" s="96" t="n">
        <f aca="false">BR17085-2.5</f>
        <v>-2.5</v>
      </c>
    </row>
    <row r="17086" customFormat="false" ht="12" hidden="false" customHeight="false" outlineLevel="0" collapsed="false">
      <c r="BS17086" s="96" t="n">
        <f aca="false">BR17086-2.5</f>
        <v>-2.5</v>
      </c>
    </row>
    <row r="17087" customFormat="false" ht="12" hidden="false" customHeight="false" outlineLevel="0" collapsed="false">
      <c r="BS17087" s="96" t="n">
        <f aca="false">BR17087-2.5</f>
        <v>-2.5</v>
      </c>
    </row>
    <row r="17088" customFormat="false" ht="12" hidden="false" customHeight="false" outlineLevel="0" collapsed="false">
      <c r="BS17088" s="96" t="n">
        <f aca="false">BR17088-2.5</f>
        <v>-2.5</v>
      </c>
    </row>
    <row r="17089" customFormat="false" ht="12" hidden="false" customHeight="false" outlineLevel="0" collapsed="false">
      <c r="BS17089" s="96" t="n">
        <f aca="false">BR17089-2.5</f>
        <v>-2.5</v>
      </c>
    </row>
    <row r="17090" customFormat="false" ht="12" hidden="false" customHeight="false" outlineLevel="0" collapsed="false">
      <c r="BS17090" s="96" t="n">
        <f aca="false">BR17090-2.5</f>
        <v>-2.5</v>
      </c>
    </row>
    <row r="17091" customFormat="false" ht="12" hidden="false" customHeight="false" outlineLevel="0" collapsed="false">
      <c r="BS17091" s="96" t="n">
        <f aca="false">BR17091-2.5</f>
        <v>-2.5</v>
      </c>
    </row>
    <row r="17092" customFormat="false" ht="12" hidden="false" customHeight="false" outlineLevel="0" collapsed="false">
      <c r="BS17092" s="96" t="n">
        <f aca="false">BR17092-2.5</f>
        <v>-2.5</v>
      </c>
    </row>
    <row r="17093" customFormat="false" ht="12" hidden="false" customHeight="false" outlineLevel="0" collapsed="false">
      <c r="BS17093" s="96" t="n">
        <f aca="false">BR17093-2.5</f>
        <v>-2.5</v>
      </c>
    </row>
    <row r="17094" customFormat="false" ht="12" hidden="false" customHeight="false" outlineLevel="0" collapsed="false">
      <c r="BS17094" s="96" t="n">
        <f aca="false">BR17094-2.5</f>
        <v>-2.5</v>
      </c>
    </row>
    <row r="17095" customFormat="false" ht="12" hidden="false" customHeight="false" outlineLevel="0" collapsed="false">
      <c r="BS17095" s="96" t="n">
        <f aca="false">BR17095-2.5</f>
        <v>-2.5</v>
      </c>
    </row>
    <row r="17096" customFormat="false" ht="12" hidden="false" customHeight="false" outlineLevel="0" collapsed="false">
      <c r="BS17096" s="96" t="n">
        <f aca="false">BR17096-2.5</f>
        <v>-2.5</v>
      </c>
    </row>
    <row r="17097" customFormat="false" ht="12" hidden="false" customHeight="false" outlineLevel="0" collapsed="false">
      <c r="BS17097" s="96" t="n">
        <f aca="false">BR17097-2.5</f>
        <v>-2.5</v>
      </c>
    </row>
    <row r="17098" customFormat="false" ht="12" hidden="false" customHeight="false" outlineLevel="0" collapsed="false">
      <c r="BS17098" s="96" t="n">
        <f aca="false">BR17098-2.5</f>
        <v>-2.5</v>
      </c>
    </row>
    <row r="17099" customFormat="false" ht="12" hidden="false" customHeight="false" outlineLevel="0" collapsed="false">
      <c r="BS17099" s="96" t="n">
        <f aca="false">BR17099-2.5</f>
        <v>-2.5</v>
      </c>
    </row>
    <row r="17100" customFormat="false" ht="12" hidden="false" customHeight="false" outlineLevel="0" collapsed="false">
      <c r="BS17100" s="96" t="n">
        <f aca="false">BR17100-2.5</f>
        <v>-2.5</v>
      </c>
    </row>
    <row r="17101" customFormat="false" ht="12" hidden="false" customHeight="false" outlineLevel="0" collapsed="false">
      <c r="BS17101" s="96" t="n">
        <f aca="false">BR17101-2.5</f>
        <v>-2.5</v>
      </c>
    </row>
    <row r="17102" customFormat="false" ht="12" hidden="false" customHeight="false" outlineLevel="0" collapsed="false">
      <c r="BS17102" s="96" t="n">
        <f aca="false">BR17102-2.5</f>
        <v>-2.5</v>
      </c>
    </row>
    <row r="17103" customFormat="false" ht="12" hidden="false" customHeight="false" outlineLevel="0" collapsed="false">
      <c r="BS17103" s="96" t="n">
        <f aca="false">BR17103-2.5</f>
        <v>-2.5</v>
      </c>
    </row>
    <row r="17104" customFormat="false" ht="12" hidden="false" customHeight="false" outlineLevel="0" collapsed="false">
      <c r="BS17104" s="96" t="n">
        <f aca="false">BR17104-2.5</f>
        <v>-2.5</v>
      </c>
    </row>
    <row r="17105" customFormat="false" ht="12" hidden="false" customHeight="false" outlineLevel="0" collapsed="false">
      <c r="BS17105" s="96" t="n">
        <f aca="false">BR17105-2.5</f>
        <v>-2.5</v>
      </c>
    </row>
    <row r="17106" customFormat="false" ht="12" hidden="false" customHeight="false" outlineLevel="0" collapsed="false">
      <c r="BS17106" s="96" t="n">
        <f aca="false">BR17106-2.5</f>
        <v>-2.5</v>
      </c>
    </row>
    <row r="17107" customFormat="false" ht="12" hidden="false" customHeight="false" outlineLevel="0" collapsed="false">
      <c r="BS17107" s="96" t="n">
        <f aca="false">BR17107-2.5</f>
        <v>-2.5</v>
      </c>
    </row>
    <row r="17108" customFormat="false" ht="12" hidden="false" customHeight="false" outlineLevel="0" collapsed="false">
      <c r="BS17108" s="96" t="n">
        <f aca="false">BR17108-2.5</f>
        <v>-2.5</v>
      </c>
    </row>
    <row r="17109" customFormat="false" ht="12" hidden="false" customHeight="false" outlineLevel="0" collapsed="false">
      <c r="BS17109" s="96" t="n">
        <f aca="false">BR17109-2.5</f>
        <v>-2.5</v>
      </c>
    </row>
    <row r="17110" customFormat="false" ht="12" hidden="false" customHeight="false" outlineLevel="0" collapsed="false">
      <c r="BS17110" s="96" t="n">
        <f aca="false">BR17110-2.5</f>
        <v>-2.5</v>
      </c>
    </row>
    <row r="17111" customFormat="false" ht="12" hidden="false" customHeight="false" outlineLevel="0" collapsed="false">
      <c r="BS17111" s="96" t="n">
        <f aca="false">BR17111-2.5</f>
        <v>-2.5</v>
      </c>
    </row>
    <row r="17112" customFormat="false" ht="12" hidden="false" customHeight="false" outlineLevel="0" collapsed="false">
      <c r="BS17112" s="96" t="n">
        <f aca="false">BR17112-2.5</f>
        <v>-2.5</v>
      </c>
    </row>
    <row r="17113" customFormat="false" ht="12" hidden="false" customHeight="false" outlineLevel="0" collapsed="false">
      <c r="BS17113" s="96" t="n">
        <f aca="false">BR17113-2.5</f>
        <v>-2.5</v>
      </c>
    </row>
    <row r="17114" customFormat="false" ht="12" hidden="false" customHeight="false" outlineLevel="0" collapsed="false">
      <c r="BS17114" s="96" t="n">
        <f aca="false">BR17114-2.5</f>
        <v>-2.5</v>
      </c>
    </row>
    <row r="17115" customFormat="false" ht="12" hidden="false" customHeight="false" outlineLevel="0" collapsed="false">
      <c r="BS17115" s="96" t="n">
        <f aca="false">BR17115-2.5</f>
        <v>-2.5</v>
      </c>
    </row>
    <row r="17116" customFormat="false" ht="12" hidden="false" customHeight="false" outlineLevel="0" collapsed="false">
      <c r="BS17116" s="96" t="n">
        <f aca="false">BR17116-2.5</f>
        <v>-2.5</v>
      </c>
    </row>
    <row r="17117" customFormat="false" ht="12" hidden="false" customHeight="false" outlineLevel="0" collapsed="false">
      <c r="BS17117" s="96" t="n">
        <f aca="false">BR17117-2.5</f>
        <v>-2.5</v>
      </c>
    </row>
    <row r="17118" customFormat="false" ht="12" hidden="false" customHeight="false" outlineLevel="0" collapsed="false">
      <c r="BS17118" s="96" t="n">
        <f aca="false">BR17118-2.5</f>
        <v>-2.5</v>
      </c>
    </row>
    <row r="17119" customFormat="false" ht="12" hidden="false" customHeight="false" outlineLevel="0" collapsed="false">
      <c r="BS17119" s="96" t="n">
        <f aca="false">BR17119-2.5</f>
        <v>-2.5</v>
      </c>
    </row>
    <row r="17120" customFormat="false" ht="12" hidden="false" customHeight="false" outlineLevel="0" collapsed="false">
      <c r="BS17120" s="96" t="n">
        <f aca="false">BR17120-2.5</f>
        <v>-2.5</v>
      </c>
    </row>
    <row r="17121" customFormat="false" ht="12" hidden="false" customHeight="false" outlineLevel="0" collapsed="false">
      <c r="BS17121" s="96" t="n">
        <f aca="false">BR17121-2.5</f>
        <v>-2.5</v>
      </c>
    </row>
    <row r="17122" customFormat="false" ht="12" hidden="false" customHeight="false" outlineLevel="0" collapsed="false">
      <c r="BS17122" s="96" t="n">
        <f aca="false">BR17122-2.5</f>
        <v>-2.5</v>
      </c>
    </row>
    <row r="17123" customFormat="false" ht="12" hidden="false" customHeight="false" outlineLevel="0" collapsed="false">
      <c r="BS17123" s="96" t="n">
        <f aca="false">BR17123-2.5</f>
        <v>-2.5</v>
      </c>
    </row>
    <row r="17124" customFormat="false" ht="12" hidden="false" customHeight="false" outlineLevel="0" collapsed="false">
      <c r="BS17124" s="96" t="n">
        <f aca="false">BR17124-2.5</f>
        <v>-2.5</v>
      </c>
    </row>
    <row r="17125" customFormat="false" ht="12" hidden="false" customHeight="false" outlineLevel="0" collapsed="false">
      <c r="BS17125" s="96" t="n">
        <f aca="false">BR17125-2.5</f>
        <v>-2.5</v>
      </c>
    </row>
    <row r="17126" customFormat="false" ht="12" hidden="false" customHeight="false" outlineLevel="0" collapsed="false">
      <c r="BS17126" s="96" t="n">
        <f aca="false">BR17126-2.5</f>
        <v>-2.5</v>
      </c>
    </row>
    <row r="17127" customFormat="false" ht="12" hidden="false" customHeight="false" outlineLevel="0" collapsed="false">
      <c r="BS17127" s="96" t="n">
        <f aca="false">BR17127-2.5</f>
        <v>-2.5</v>
      </c>
    </row>
    <row r="17128" customFormat="false" ht="12" hidden="false" customHeight="false" outlineLevel="0" collapsed="false">
      <c r="BS17128" s="96" t="n">
        <f aca="false">BR17128-2.5</f>
        <v>-2.5</v>
      </c>
    </row>
    <row r="17129" customFormat="false" ht="12" hidden="false" customHeight="false" outlineLevel="0" collapsed="false">
      <c r="BS17129" s="96" t="n">
        <f aca="false">BR17129-2.5</f>
        <v>-2.5</v>
      </c>
    </row>
    <row r="17130" customFormat="false" ht="12" hidden="false" customHeight="false" outlineLevel="0" collapsed="false">
      <c r="BS17130" s="96" t="n">
        <f aca="false">BR17130-2.5</f>
        <v>-2.5</v>
      </c>
    </row>
    <row r="17131" customFormat="false" ht="12" hidden="false" customHeight="false" outlineLevel="0" collapsed="false">
      <c r="BS17131" s="96" t="n">
        <f aca="false">BR17131-2.5</f>
        <v>-2.5</v>
      </c>
    </row>
    <row r="17132" customFormat="false" ht="12" hidden="false" customHeight="false" outlineLevel="0" collapsed="false">
      <c r="BS17132" s="96" t="n">
        <f aca="false">BR17132-2.5</f>
        <v>-2.5</v>
      </c>
    </row>
    <row r="17133" customFormat="false" ht="12" hidden="false" customHeight="false" outlineLevel="0" collapsed="false">
      <c r="BS17133" s="96" t="n">
        <f aca="false">BR17133-2.5</f>
        <v>-2.5</v>
      </c>
    </row>
    <row r="17134" customFormat="false" ht="12" hidden="false" customHeight="false" outlineLevel="0" collapsed="false">
      <c r="BS17134" s="96" t="n">
        <f aca="false">BR17134-2.5</f>
        <v>-2.5</v>
      </c>
    </row>
    <row r="17135" customFormat="false" ht="12" hidden="false" customHeight="false" outlineLevel="0" collapsed="false">
      <c r="BS17135" s="96" t="n">
        <f aca="false">BR17135-2.5</f>
        <v>-2.5</v>
      </c>
    </row>
    <row r="17136" customFormat="false" ht="12" hidden="false" customHeight="false" outlineLevel="0" collapsed="false">
      <c r="BS17136" s="96" t="n">
        <f aca="false">BR17136-2.5</f>
        <v>-2.5</v>
      </c>
    </row>
    <row r="17137" customFormat="false" ht="12" hidden="false" customHeight="false" outlineLevel="0" collapsed="false">
      <c r="BS17137" s="96" t="n">
        <f aca="false">BR17137-2.5</f>
        <v>-2.5</v>
      </c>
    </row>
    <row r="17138" customFormat="false" ht="12" hidden="false" customHeight="false" outlineLevel="0" collapsed="false">
      <c r="BS17138" s="96" t="n">
        <f aca="false">BR17138-2.5</f>
        <v>-2.5</v>
      </c>
    </row>
    <row r="17139" customFormat="false" ht="12" hidden="false" customHeight="false" outlineLevel="0" collapsed="false">
      <c r="BS17139" s="96" t="n">
        <f aca="false">BR17139-2.5</f>
        <v>-2.5</v>
      </c>
    </row>
    <row r="17140" customFormat="false" ht="12" hidden="false" customHeight="false" outlineLevel="0" collapsed="false">
      <c r="BS17140" s="96" t="n">
        <f aca="false">BR17140-2.5</f>
        <v>-2.5</v>
      </c>
    </row>
    <row r="17141" customFormat="false" ht="12" hidden="false" customHeight="false" outlineLevel="0" collapsed="false">
      <c r="BS17141" s="96" t="n">
        <f aca="false">BR17141-2.5</f>
        <v>-2.5</v>
      </c>
    </row>
    <row r="17142" customFormat="false" ht="12" hidden="false" customHeight="false" outlineLevel="0" collapsed="false">
      <c r="BS17142" s="96" t="n">
        <f aca="false">BR17142-2.5</f>
        <v>-2.5</v>
      </c>
    </row>
    <row r="17143" customFormat="false" ht="12" hidden="false" customHeight="false" outlineLevel="0" collapsed="false">
      <c r="BS17143" s="96" t="n">
        <f aca="false">BR17143-2.5</f>
        <v>-2.5</v>
      </c>
    </row>
    <row r="17144" customFormat="false" ht="12" hidden="false" customHeight="false" outlineLevel="0" collapsed="false">
      <c r="BS17144" s="96" t="n">
        <f aca="false">BR17144-2.5</f>
        <v>-2.5</v>
      </c>
    </row>
    <row r="17145" customFormat="false" ht="12" hidden="false" customHeight="false" outlineLevel="0" collapsed="false">
      <c r="BS17145" s="96" t="n">
        <f aca="false">BR17145-2.5</f>
        <v>-2.5</v>
      </c>
    </row>
    <row r="17146" customFormat="false" ht="12" hidden="false" customHeight="false" outlineLevel="0" collapsed="false">
      <c r="BS17146" s="96" t="n">
        <f aca="false">BR17146-2.5</f>
        <v>-2.5</v>
      </c>
    </row>
    <row r="17147" customFormat="false" ht="12" hidden="false" customHeight="false" outlineLevel="0" collapsed="false">
      <c r="BS17147" s="96" t="n">
        <f aca="false">BR17147-2.5</f>
        <v>-2.5</v>
      </c>
    </row>
    <row r="17148" customFormat="false" ht="12" hidden="false" customHeight="false" outlineLevel="0" collapsed="false">
      <c r="BS17148" s="96" t="n">
        <f aca="false">BR17148-2.5</f>
        <v>-2.5</v>
      </c>
    </row>
    <row r="17149" customFormat="false" ht="12" hidden="false" customHeight="false" outlineLevel="0" collapsed="false">
      <c r="BS17149" s="96" t="n">
        <f aca="false">BR17149-2.5</f>
        <v>-2.5</v>
      </c>
    </row>
    <row r="17150" customFormat="false" ht="12" hidden="false" customHeight="false" outlineLevel="0" collapsed="false">
      <c r="BS17150" s="96" t="n">
        <f aca="false">BR17150-2.5</f>
        <v>-2.5</v>
      </c>
    </row>
    <row r="17151" customFormat="false" ht="12" hidden="false" customHeight="false" outlineLevel="0" collapsed="false">
      <c r="BS17151" s="96" t="n">
        <f aca="false">BR17151-2.5</f>
        <v>-2.5</v>
      </c>
    </row>
    <row r="17152" customFormat="false" ht="12" hidden="false" customHeight="false" outlineLevel="0" collapsed="false">
      <c r="BS17152" s="96" t="n">
        <f aca="false">BR17152-2.5</f>
        <v>-2.5</v>
      </c>
    </row>
    <row r="17153" customFormat="false" ht="12" hidden="false" customHeight="false" outlineLevel="0" collapsed="false">
      <c r="BS17153" s="96" t="n">
        <f aca="false">BR17153-2.5</f>
        <v>-2.5</v>
      </c>
    </row>
    <row r="17154" customFormat="false" ht="12" hidden="false" customHeight="false" outlineLevel="0" collapsed="false">
      <c r="BS17154" s="96" t="n">
        <f aca="false">BR17154-2.5</f>
        <v>-2.5</v>
      </c>
    </row>
    <row r="17155" customFormat="false" ht="12" hidden="false" customHeight="false" outlineLevel="0" collapsed="false">
      <c r="BS17155" s="96" t="n">
        <f aca="false">BR17155-2.5</f>
        <v>-2.5</v>
      </c>
    </row>
    <row r="17156" customFormat="false" ht="12" hidden="false" customHeight="false" outlineLevel="0" collapsed="false">
      <c r="BS17156" s="96" t="n">
        <f aca="false">BR17156-2.5</f>
        <v>-2.5</v>
      </c>
    </row>
    <row r="17157" customFormat="false" ht="12" hidden="false" customHeight="false" outlineLevel="0" collapsed="false">
      <c r="BS17157" s="96" t="n">
        <f aca="false">BR17157-2.5</f>
        <v>-2.5</v>
      </c>
    </row>
    <row r="17158" customFormat="false" ht="12" hidden="false" customHeight="false" outlineLevel="0" collapsed="false">
      <c r="BS17158" s="96" t="n">
        <f aca="false">BR17158-2.5</f>
        <v>-2.5</v>
      </c>
    </row>
    <row r="17159" customFormat="false" ht="12" hidden="false" customHeight="false" outlineLevel="0" collapsed="false">
      <c r="BS17159" s="96" t="n">
        <f aca="false">BR17159-2.5</f>
        <v>-2.5</v>
      </c>
    </row>
    <row r="17160" customFormat="false" ht="12" hidden="false" customHeight="false" outlineLevel="0" collapsed="false">
      <c r="BS17160" s="96" t="n">
        <f aca="false">BR17160-2.5</f>
        <v>-2.5</v>
      </c>
    </row>
    <row r="17161" customFormat="false" ht="12" hidden="false" customHeight="false" outlineLevel="0" collapsed="false">
      <c r="BS17161" s="96" t="n">
        <f aca="false">BR17161-2.5</f>
        <v>-2.5</v>
      </c>
    </row>
    <row r="17162" customFormat="false" ht="12" hidden="false" customHeight="false" outlineLevel="0" collapsed="false">
      <c r="BS17162" s="96" t="n">
        <f aca="false">BR17162-2.5</f>
        <v>-2.5</v>
      </c>
    </row>
    <row r="17163" customFormat="false" ht="12" hidden="false" customHeight="false" outlineLevel="0" collapsed="false">
      <c r="BS17163" s="96" t="n">
        <f aca="false">BR17163-2.5</f>
        <v>-2.5</v>
      </c>
    </row>
    <row r="17164" customFormat="false" ht="12" hidden="false" customHeight="false" outlineLevel="0" collapsed="false">
      <c r="BS17164" s="96" t="n">
        <f aca="false">BR17164-2.5</f>
        <v>-2.5</v>
      </c>
    </row>
    <row r="17165" customFormat="false" ht="12" hidden="false" customHeight="false" outlineLevel="0" collapsed="false">
      <c r="BS17165" s="96" t="n">
        <f aca="false">BR17165-2.5</f>
        <v>-2.5</v>
      </c>
    </row>
    <row r="17166" customFormat="false" ht="12" hidden="false" customHeight="false" outlineLevel="0" collapsed="false">
      <c r="BS17166" s="96" t="n">
        <f aca="false">BR17166-2.5</f>
        <v>-2.5</v>
      </c>
    </row>
    <row r="17167" customFormat="false" ht="12" hidden="false" customHeight="false" outlineLevel="0" collapsed="false">
      <c r="BS17167" s="96" t="n">
        <f aca="false">BR17167-2.5</f>
        <v>-2.5</v>
      </c>
    </row>
    <row r="17168" customFormat="false" ht="12" hidden="false" customHeight="false" outlineLevel="0" collapsed="false">
      <c r="BS17168" s="96" t="n">
        <f aca="false">BR17168-2.5</f>
        <v>-2.5</v>
      </c>
    </row>
    <row r="17169" customFormat="false" ht="12" hidden="false" customHeight="false" outlineLevel="0" collapsed="false">
      <c r="BS17169" s="96" t="n">
        <f aca="false">BR17169-2.5</f>
        <v>-2.5</v>
      </c>
    </row>
    <row r="17170" customFormat="false" ht="12" hidden="false" customHeight="false" outlineLevel="0" collapsed="false">
      <c r="BS17170" s="96" t="n">
        <f aca="false">BR17170-2.5</f>
        <v>-2.5</v>
      </c>
    </row>
    <row r="17171" customFormat="false" ht="12" hidden="false" customHeight="false" outlineLevel="0" collapsed="false">
      <c r="BS17171" s="96" t="n">
        <f aca="false">BR17171-2.5</f>
        <v>-2.5</v>
      </c>
    </row>
    <row r="17172" customFormat="false" ht="12" hidden="false" customHeight="false" outlineLevel="0" collapsed="false">
      <c r="BS17172" s="96" t="n">
        <f aca="false">BR17172-2.5</f>
        <v>-2.5</v>
      </c>
    </row>
    <row r="17173" customFormat="false" ht="12" hidden="false" customHeight="false" outlineLevel="0" collapsed="false">
      <c r="BS17173" s="96" t="n">
        <f aca="false">BR17173-2.5</f>
        <v>-2.5</v>
      </c>
    </row>
    <row r="17174" customFormat="false" ht="12" hidden="false" customHeight="false" outlineLevel="0" collapsed="false">
      <c r="BS17174" s="96" t="n">
        <f aca="false">BR17174-2.5</f>
        <v>-2.5</v>
      </c>
    </row>
    <row r="17175" customFormat="false" ht="12" hidden="false" customHeight="false" outlineLevel="0" collapsed="false">
      <c r="BS17175" s="96" t="n">
        <f aca="false">BR17175-2.5</f>
        <v>-2.5</v>
      </c>
    </row>
    <row r="17176" customFormat="false" ht="12" hidden="false" customHeight="false" outlineLevel="0" collapsed="false">
      <c r="BS17176" s="96" t="n">
        <f aca="false">BR17176-2.5</f>
        <v>-2.5</v>
      </c>
    </row>
    <row r="17177" customFormat="false" ht="12" hidden="false" customHeight="false" outlineLevel="0" collapsed="false">
      <c r="BS17177" s="96" t="n">
        <f aca="false">BR17177-2.5</f>
        <v>-2.5</v>
      </c>
    </row>
    <row r="17178" customFormat="false" ht="12" hidden="false" customHeight="false" outlineLevel="0" collapsed="false">
      <c r="BS17178" s="96" t="n">
        <f aca="false">BR17178-2.5</f>
        <v>-2.5</v>
      </c>
    </row>
    <row r="17179" customFormat="false" ht="12" hidden="false" customHeight="false" outlineLevel="0" collapsed="false">
      <c r="BS17179" s="96" t="n">
        <f aca="false">BR17179-2.5</f>
        <v>-2.5</v>
      </c>
    </row>
    <row r="17180" customFormat="false" ht="12" hidden="false" customHeight="false" outlineLevel="0" collapsed="false">
      <c r="BS17180" s="96" t="n">
        <f aca="false">BR17180-2.5</f>
        <v>-2.5</v>
      </c>
    </row>
    <row r="17181" customFormat="false" ht="12" hidden="false" customHeight="false" outlineLevel="0" collapsed="false">
      <c r="BS17181" s="96" t="n">
        <f aca="false">BR17181-2.5</f>
        <v>-2.5</v>
      </c>
    </row>
    <row r="17182" customFormat="false" ht="12" hidden="false" customHeight="false" outlineLevel="0" collapsed="false">
      <c r="BS17182" s="96" t="n">
        <f aca="false">BR17182-2.5</f>
        <v>-2.5</v>
      </c>
    </row>
    <row r="17183" customFormat="false" ht="12" hidden="false" customHeight="false" outlineLevel="0" collapsed="false">
      <c r="BS17183" s="96" t="n">
        <f aca="false">BR17183-2.5</f>
        <v>-2.5</v>
      </c>
    </row>
    <row r="17184" customFormat="false" ht="12" hidden="false" customHeight="false" outlineLevel="0" collapsed="false">
      <c r="BS17184" s="96" t="n">
        <f aca="false">BR17184-2.5</f>
        <v>-2.5</v>
      </c>
    </row>
    <row r="17185" customFormat="false" ht="12" hidden="false" customHeight="false" outlineLevel="0" collapsed="false">
      <c r="BS17185" s="96" t="n">
        <f aca="false">BR17185-2.5</f>
        <v>-2.5</v>
      </c>
    </row>
    <row r="17186" customFormat="false" ht="12" hidden="false" customHeight="false" outlineLevel="0" collapsed="false">
      <c r="BS17186" s="96" t="n">
        <f aca="false">BR17186-2.5</f>
        <v>-2.5</v>
      </c>
    </row>
    <row r="17187" customFormat="false" ht="12" hidden="false" customHeight="false" outlineLevel="0" collapsed="false">
      <c r="BS17187" s="96" t="n">
        <f aca="false">BR17187-2.5</f>
        <v>-2.5</v>
      </c>
    </row>
    <row r="17188" customFormat="false" ht="12" hidden="false" customHeight="false" outlineLevel="0" collapsed="false">
      <c r="BS17188" s="96" t="n">
        <f aca="false">BR17188-2.5</f>
        <v>-2.5</v>
      </c>
    </row>
    <row r="17189" customFormat="false" ht="12" hidden="false" customHeight="false" outlineLevel="0" collapsed="false">
      <c r="BS17189" s="96" t="n">
        <f aca="false">BR17189-2.5</f>
        <v>-2.5</v>
      </c>
    </row>
    <row r="17190" customFormat="false" ht="12" hidden="false" customHeight="false" outlineLevel="0" collapsed="false">
      <c r="BS17190" s="96" t="n">
        <f aca="false">BR17190-2.5</f>
        <v>-2.5</v>
      </c>
    </row>
    <row r="17191" customFormat="false" ht="12" hidden="false" customHeight="false" outlineLevel="0" collapsed="false">
      <c r="BS17191" s="96" t="n">
        <f aca="false">BR17191-2.5</f>
        <v>-2.5</v>
      </c>
    </row>
    <row r="17192" customFormat="false" ht="12" hidden="false" customHeight="false" outlineLevel="0" collapsed="false">
      <c r="BS17192" s="96" t="n">
        <f aca="false">BR17192-2.5</f>
        <v>-2.5</v>
      </c>
    </row>
    <row r="17193" customFormat="false" ht="12" hidden="false" customHeight="false" outlineLevel="0" collapsed="false">
      <c r="BS17193" s="96" t="n">
        <f aca="false">BR17193-2.5</f>
        <v>-2.5</v>
      </c>
    </row>
    <row r="17194" customFormat="false" ht="12" hidden="false" customHeight="false" outlineLevel="0" collapsed="false">
      <c r="BS17194" s="96" t="n">
        <f aca="false">BR17194-2.5</f>
        <v>-2.5</v>
      </c>
    </row>
    <row r="17195" customFormat="false" ht="12" hidden="false" customHeight="false" outlineLevel="0" collapsed="false">
      <c r="BS17195" s="96" t="n">
        <f aca="false">BR17195-2.5</f>
        <v>-2.5</v>
      </c>
    </row>
    <row r="17196" customFormat="false" ht="12" hidden="false" customHeight="false" outlineLevel="0" collapsed="false">
      <c r="BS17196" s="96" t="n">
        <f aca="false">BR17196-2.5</f>
        <v>-2.5</v>
      </c>
    </row>
    <row r="17197" customFormat="false" ht="12" hidden="false" customHeight="false" outlineLevel="0" collapsed="false">
      <c r="BS17197" s="96" t="n">
        <f aca="false">BR17197-2.5</f>
        <v>-2.5</v>
      </c>
    </row>
    <row r="17198" customFormat="false" ht="12" hidden="false" customHeight="false" outlineLevel="0" collapsed="false">
      <c r="BS17198" s="96" t="n">
        <f aca="false">BR17198-2.5</f>
        <v>-2.5</v>
      </c>
    </row>
    <row r="17199" customFormat="false" ht="12" hidden="false" customHeight="false" outlineLevel="0" collapsed="false">
      <c r="BS17199" s="96" t="n">
        <f aca="false">BR17199-2.5</f>
        <v>-2.5</v>
      </c>
    </row>
    <row r="17200" customFormat="false" ht="12" hidden="false" customHeight="false" outlineLevel="0" collapsed="false">
      <c r="BS17200" s="96" t="n">
        <f aca="false">BR17200-2.5</f>
        <v>-2.5</v>
      </c>
    </row>
    <row r="17201" customFormat="false" ht="12" hidden="false" customHeight="false" outlineLevel="0" collapsed="false">
      <c r="BS17201" s="96" t="n">
        <f aca="false">BR17201-2.5</f>
        <v>-2.5</v>
      </c>
    </row>
    <row r="17202" customFormat="false" ht="12" hidden="false" customHeight="false" outlineLevel="0" collapsed="false">
      <c r="BS17202" s="96" t="n">
        <f aca="false">BR17202-2.5</f>
        <v>-2.5</v>
      </c>
    </row>
    <row r="17203" customFormat="false" ht="12" hidden="false" customHeight="false" outlineLevel="0" collapsed="false">
      <c r="BS17203" s="96" t="n">
        <f aca="false">BR17203-2.5</f>
        <v>-2.5</v>
      </c>
    </row>
    <row r="17204" customFormat="false" ht="12" hidden="false" customHeight="false" outlineLevel="0" collapsed="false">
      <c r="BS17204" s="96" t="n">
        <f aca="false">BR17204-2.5</f>
        <v>-2.5</v>
      </c>
    </row>
    <row r="17205" customFormat="false" ht="12" hidden="false" customHeight="false" outlineLevel="0" collapsed="false">
      <c r="BS17205" s="96" t="n">
        <f aca="false">BR17205-2.5</f>
        <v>-2.5</v>
      </c>
    </row>
    <row r="17206" customFormat="false" ht="12" hidden="false" customHeight="false" outlineLevel="0" collapsed="false">
      <c r="BS17206" s="96" t="n">
        <f aca="false">BR17206-2.5</f>
        <v>-2.5</v>
      </c>
    </row>
    <row r="17207" customFormat="false" ht="12" hidden="false" customHeight="false" outlineLevel="0" collapsed="false">
      <c r="BS17207" s="96" t="n">
        <f aca="false">BR17207-2.5</f>
        <v>-2.5</v>
      </c>
    </row>
    <row r="17208" customFormat="false" ht="12" hidden="false" customHeight="false" outlineLevel="0" collapsed="false">
      <c r="BS17208" s="96" t="n">
        <f aca="false">BR17208-2.5</f>
        <v>-2.5</v>
      </c>
    </row>
    <row r="17209" customFormat="false" ht="12" hidden="false" customHeight="false" outlineLevel="0" collapsed="false">
      <c r="BS17209" s="96" t="n">
        <f aca="false">BR17209-2.5</f>
        <v>-2.5</v>
      </c>
    </row>
    <row r="17210" customFormat="false" ht="12" hidden="false" customHeight="false" outlineLevel="0" collapsed="false">
      <c r="BS17210" s="96" t="n">
        <f aca="false">BR17210-2.5</f>
        <v>-2.5</v>
      </c>
    </row>
    <row r="17211" customFormat="false" ht="12" hidden="false" customHeight="false" outlineLevel="0" collapsed="false">
      <c r="BS17211" s="96" t="n">
        <f aca="false">BR17211-2.5</f>
        <v>-2.5</v>
      </c>
    </row>
    <row r="17212" customFormat="false" ht="12" hidden="false" customHeight="false" outlineLevel="0" collapsed="false">
      <c r="BS17212" s="96" t="n">
        <f aca="false">BR17212-2.5</f>
        <v>-2.5</v>
      </c>
    </row>
    <row r="17213" customFormat="false" ht="12" hidden="false" customHeight="false" outlineLevel="0" collapsed="false">
      <c r="BS17213" s="96" t="n">
        <f aca="false">BR17213-2.5</f>
        <v>-2.5</v>
      </c>
    </row>
    <row r="17214" customFormat="false" ht="12" hidden="false" customHeight="false" outlineLevel="0" collapsed="false">
      <c r="BS17214" s="96" t="n">
        <f aca="false">BR17214-2.5</f>
        <v>-2.5</v>
      </c>
    </row>
    <row r="17215" customFormat="false" ht="12" hidden="false" customHeight="false" outlineLevel="0" collapsed="false">
      <c r="BS17215" s="96" t="n">
        <f aca="false">BR17215-2.5</f>
        <v>-2.5</v>
      </c>
    </row>
    <row r="17216" customFormat="false" ht="12" hidden="false" customHeight="false" outlineLevel="0" collapsed="false">
      <c r="BS17216" s="96" t="n">
        <f aca="false">BR17216-2.5</f>
        <v>-2.5</v>
      </c>
    </row>
    <row r="17217" customFormat="false" ht="12" hidden="false" customHeight="false" outlineLevel="0" collapsed="false">
      <c r="BS17217" s="96" t="n">
        <f aca="false">BR17217-2.5</f>
        <v>-2.5</v>
      </c>
    </row>
    <row r="17218" customFormat="false" ht="12" hidden="false" customHeight="false" outlineLevel="0" collapsed="false">
      <c r="BS17218" s="96" t="n">
        <f aca="false">BR17218-2.5</f>
        <v>-2.5</v>
      </c>
    </row>
    <row r="17219" customFormat="false" ht="12" hidden="false" customHeight="false" outlineLevel="0" collapsed="false">
      <c r="BS17219" s="96" t="n">
        <f aca="false">BR17219-2.5</f>
        <v>-2.5</v>
      </c>
    </row>
    <row r="17220" customFormat="false" ht="12" hidden="false" customHeight="false" outlineLevel="0" collapsed="false">
      <c r="BS17220" s="96" t="n">
        <f aca="false">BR17220-2.5</f>
        <v>-2.5</v>
      </c>
    </row>
    <row r="17221" customFormat="false" ht="12" hidden="false" customHeight="false" outlineLevel="0" collapsed="false">
      <c r="BS17221" s="96" t="n">
        <f aca="false">BR17221-2.5</f>
        <v>-2.5</v>
      </c>
    </row>
    <row r="17222" customFormat="false" ht="12" hidden="false" customHeight="false" outlineLevel="0" collapsed="false">
      <c r="BS17222" s="96" t="n">
        <f aca="false">BR17222-2.5</f>
        <v>-2.5</v>
      </c>
    </row>
    <row r="17223" customFormat="false" ht="12" hidden="false" customHeight="false" outlineLevel="0" collapsed="false">
      <c r="BS17223" s="96" t="n">
        <f aca="false">BR17223-2.5</f>
        <v>-2.5</v>
      </c>
    </row>
    <row r="17224" customFormat="false" ht="12" hidden="false" customHeight="false" outlineLevel="0" collapsed="false">
      <c r="BS17224" s="96" t="n">
        <f aca="false">BR17224-2.5</f>
        <v>-2.5</v>
      </c>
    </row>
    <row r="17225" customFormat="false" ht="12" hidden="false" customHeight="false" outlineLevel="0" collapsed="false">
      <c r="BS17225" s="96" t="n">
        <f aca="false">BR17225-2.5</f>
        <v>-2.5</v>
      </c>
    </row>
    <row r="17226" customFormat="false" ht="12" hidden="false" customHeight="false" outlineLevel="0" collapsed="false">
      <c r="BS17226" s="96" t="n">
        <f aca="false">BR17226-2.5</f>
        <v>-2.5</v>
      </c>
    </row>
    <row r="17227" customFormat="false" ht="12" hidden="false" customHeight="false" outlineLevel="0" collapsed="false">
      <c r="BS17227" s="96" t="n">
        <f aca="false">BR17227-2.5</f>
        <v>-2.5</v>
      </c>
    </row>
    <row r="17228" customFormat="false" ht="12" hidden="false" customHeight="false" outlineLevel="0" collapsed="false">
      <c r="BS17228" s="96" t="n">
        <f aca="false">BR17228-2.5</f>
        <v>-2.5</v>
      </c>
    </row>
    <row r="17229" customFormat="false" ht="12" hidden="false" customHeight="false" outlineLevel="0" collapsed="false">
      <c r="BS17229" s="96" t="n">
        <f aca="false">BR17229-2.5</f>
        <v>-2.5</v>
      </c>
    </row>
    <row r="17230" customFormat="false" ht="12" hidden="false" customHeight="false" outlineLevel="0" collapsed="false">
      <c r="BS17230" s="96" t="n">
        <f aca="false">BR17230-2.5</f>
        <v>-2.5</v>
      </c>
    </row>
    <row r="17231" customFormat="false" ht="12" hidden="false" customHeight="false" outlineLevel="0" collapsed="false">
      <c r="BS17231" s="96" t="n">
        <f aca="false">BR17231-2.5</f>
        <v>-2.5</v>
      </c>
    </row>
    <row r="17232" customFormat="false" ht="12" hidden="false" customHeight="false" outlineLevel="0" collapsed="false">
      <c r="BS17232" s="96" t="n">
        <f aca="false">BR17232-2.5</f>
        <v>-2.5</v>
      </c>
    </row>
    <row r="17233" customFormat="false" ht="12" hidden="false" customHeight="false" outlineLevel="0" collapsed="false">
      <c r="BS17233" s="96" t="n">
        <f aca="false">BR17233-2.5</f>
        <v>-2.5</v>
      </c>
    </row>
    <row r="17234" customFormat="false" ht="12" hidden="false" customHeight="false" outlineLevel="0" collapsed="false">
      <c r="BS17234" s="96" t="n">
        <f aca="false">BR17234-2.5</f>
        <v>-2.5</v>
      </c>
    </row>
    <row r="17235" customFormat="false" ht="12" hidden="false" customHeight="false" outlineLevel="0" collapsed="false">
      <c r="BS17235" s="96" t="n">
        <f aca="false">BR17235-2.5</f>
        <v>-2.5</v>
      </c>
    </row>
    <row r="17236" customFormat="false" ht="12" hidden="false" customHeight="false" outlineLevel="0" collapsed="false">
      <c r="BS17236" s="96" t="n">
        <f aca="false">BR17236-2.5</f>
        <v>-2.5</v>
      </c>
    </row>
    <row r="17237" customFormat="false" ht="12" hidden="false" customHeight="false" outlineLevel="0" collapsed="false">
      <c r="BS17237" s="96" t="n">
        <f aca="false">BR17237-2.5</f>
        <v>-2.5</v>
      </c>
    </row>
    <row r="17238" customFormat="false" ht="12" hidden="false" customHeight="false" outlineLevel="0" collapsed="false">
      <c r="BS17238" s="96" t="n">
        <f aca="false">BR17238-2.5</f>
        <v>-2.5</v>
      </c>
    </row>
    <row r="17239" customFormat="false" ht="12" hidden="false" customHeight="false" outlineLevel="0" collapsed="false">
      <c r="BS17239" s="96" t="n">
        <f aca="false">BR17239-2.5</f>
        <v>-2.5</v>
      </c>
    </row>
    <row r="17240" customFormat="false" ht="12" hidden="false" customHeight="false" outlineLevel="0" collapsed="false">
      <c r="BS17240" s="96" t="n">
        <f aca="false">BR17240-2.5</f>
        <v>-2.5</v>
      </c>
    </row>
    <row r="17241" customFormat="false" ht="12" hidden="false" customHeight="false" outlineLevel="0" collapsed="false">
      <c r="BS17241" s="96" t="n">
        <f aca="false">BR17241-2.5</f>
        <v>-2.5</v>
      </c>
    </row>
    <row r="17242" customFormat="false" ht="12" hidden="false" customHeight="false" outlineLevel="0" collapsed="false">
      <c r="BS17242" s="96" t="n">
        <f aca="false">BR17242-2.5</f>
        <v>-2.5</v>
      </c>
    </row>
    <row r="17243" customFormat="false" ht="12" hidden="false" customHeight="false" outlineLevel="0" collapsed="false">
      <c r="BS17243" s="96" t="n">
        <f aca="false">BR17243-2.5</f>
        <v>-2.5</v>
      </c>
    </row>
    <row r="17244" customFormat="false" ht="12" hidden="false" customHeight="false" outlineLevel="0" collapsed="false">
      <c r="BS17244" s="96" t="n">
        <f aca="false">BR17244-2.5</f>
        <v>-2.5</v>
      </c>
    </row>
    <row r="17245" customFormat="false" ht="12" hidden="false" customHeight="false" outlineLevel="0" collapsed="false">
      <c r="BS17245" s="96" t="n">
        <f aca="false">BR17245-2.5</f>
        <v>-2.5</v>
      </c>
    </row>
    <row r="17246" customFormat="false" ht="12" hidden="false" customHeight="false" outlineLevel="0" collapsed="false">
      <c r="BS17246" s="96" t="n">
        <f aca="false">BR17246-2.5</f>
        <v>-2.5</v>
      </c>
    </row>
    <row r="17247" customFormat="false" ht="12" hidden="false" customHeight="false" outlineLevel="0" collapsed="false">
      <c r="BS17247" s="96" t="n">
        <f aca="false">BR17247-2.5</f>
        <v>-2.5</v>
      </c>
    </row>
    <row r="17248" customFormat="false" ht="12" hidden="false" customHeight="false" outlineLevel="0" collapsed="false">
      <c r="BS17248" s="96" t="n">
        <f aca="false">BR17248-2.5</f>
        <v>-2.5</v>
      </c>
    </row>
    <row r="17249" customFormat="false" ht="12" hidden="false" customHeight="false" outlineLevel="0" collapsed="false">
      <c r="BS17249" s="96" t="n">
        <f aca="false">BR17249-2.5</f>
        <v>-2.5</v>
      </c>
    </row>
    <row r="17250" customFormat="false" ht="12" hidden="false" customHeight="false" outlineLevel="0" collapsed="false">
      <c r="BS17250" s="96" t="n">
        <f aca="false">BR17250-2.5</f>
        <v>-2.5</v>
      </c>
    </row>
    <row r="17251" customFormat="false" ht="12" hidden="false" customHeight="false" outlineLevel="0" collapsed="false">
      <c r="BS17251" s="96" t="n">
        <f aca="false">BR17251-2.5</f>
        <v>-2.5</v>
      </c>
    </row>
    <row r="17252" customFormat="false" ht="12" hidden="false" customHeight="false" outlineLevel="0" collapsed="false">
      <c r="BS17252" s="96" t="n">
        <f aca="false">BR17252-2.5</f>
        <v>-2.5</v>
      </c>
    </row>
    <row r="17253" customFormat="false" ht="12" hidden="false" customHeight="false" outlineLevel="0" collapsed="false">
      <c r="BS17253" s="96" t="n">
        <f aca="false">BR17253-2.5</f>
        <v>-2.5</v>
      </c>
    </row>
    <row r="17254" customFormat="false" ht="12" hidden="false" customHeight="false" outlineLevel="0" collapsed="false">
      <c r="BS17254" s="96" t="n">
        <f aca="false">BR17254-2.5</f>
        <v>-2.5</v>
      </c>
    </row>
    <row r="17255" customFormat="false" ht="12" hidden="false" customHeight="false" outlineLevel="0" collapsed="false">
      <c r="BS17255" s="96" t="n">
        <f aca="false">BR17255-2.5</f>
        <v>-2.5</v>
      </c>
    </row>
    <row r="17256" customFormat="false" ht="12" hidden="false" customHeight="false" outlineLevel="0" collapsed="false">
      <c r="BS17256" s="96" t="n">
        <f aca="false">BR17256-2.5</f>
        <v>-2.5</v>
      </c>
    </row>
    <row r="17257" customFormat="false" ht="12" hidden="false" customHeight="false" outlineLevel="0" collapsed="false">
      <c r="BS17257" s="96" t="n">
        <f aca="false">BR17257-2.5</f>
        <v>-2.5</v>
      </c>
    </row>
    <row r="17258" customFormat="false" ht="12" hidden="false" customHeight="false" outlineLevel="0" collapsed="false">
      <c r="BS17258" s="96" t="n">
        <f aca="false">BR17258-2.5</f>
        <v>-2.5</v>
      </c>
    </row>
    <row r="17259" customFormat="false" ht="12" hidden="false" customHeight="false" outlineLevel="0" collapsed="false">
      <c r="BS17259" s="96" t="n">
        <f aca="false">BR17259-2.5</f>
        <v>-2.5</v>
      </c>
    </row>
    <row r="17260" customFormat="false" ht="12" hidden="false" customHeight="false" outlineLevel="0" collapsed="false">
      <c r="BS17260" s="96" t="n">
        <f aca="false">BR17260-2.5</f>
        <v>-2.5</v>
      </c>
    </row>
    <row r="17261" customFormat="false" ht="12" hidden="false" customHeight="false" outlineLevel="0" collapsed="false">
      <c r="BS17261" s="96" t="n">
        <f aca="false">BR17261-2.5</f>
        <v>-2.5</v>
      </c>
    </row>
    <row r="17262" customFormat="false" ht="12" hidden="false" customHeight="false" outlineLevel="0" collapsed="false">
      <c r="BS17262" s="96" t="n">
        <f aca="false">BR17262-2.5</f>
        <v>-2.5</v>
      </c>
    </row>
    <row r="17263" customFormat="false" ht="12" hidden="false" customHeight="false" outlineLevel="0" collapsed="false">
      <c r="BS17263" s="96" t="n">
        <f aca="false">BR17263-2.5</f>
        <v>-2.5</v>
      </c>
    </row>
    <row r="17264" customFormat="false" ht="12" hidden="false" customHeight="false" outlineLevel="0" collapsed="false">
      <c r="BS17264" s="96" t="n">
        <f aca="false">BR17264-2.5</f>
        <v>-2.5</v>
      </c>
    </row>
    <row r="17265" customFormat="false" ht="12" hidden="false" customHeight="false" outlineLevel="0" collapsed="false">
      <c r="BS17265" s="96" t="n">
        <f aca="false">BR17265-2.5</f>
        <v>-2.5</v>
      </c>
    </row>
    <row r="17266" customFormat="false" ht="12" hidden="false" customHeight="false" outlineLevel="0" collapsed="false">
      <c r="BS17266" s="96" t="n">
        <f aca="false">BR17266-2.5</f>
        <v>-2.5</v>
      </c>
    </row>
    <row r="17267" customFormat="false" ht="12" hidden="false" customHeight="false" outlineLevel="0" collapsed="false">
      <c r="BS17267" s="96" t="n">
        <f aca="false">BR17267-2.5</f>
        <v>-2.5</v>
      </c>
    </row>
    <row r="17268" customFormat="false" ht="12" hidden="false" customHeight="false" outlineLevel="0" collapsed="false">
      <c r="BS17268" s="96" t="n">
        <f aca="false">BR17268-2.5</f>
        <v>-2.5</v>
      </c>
    </row>
    <row r="17269" customFormat="false" ht="12" hidden="false" customHeight="false" outlineLevel="0" collapsed="false">
      <c r="BS17269" s="96" t="n">
        <f aca="false">BR17269-2.5</f>
        <v>-2.5</v>
      </c>
    </row>
    <row r="17270" customFormat="false" ht="12" hidden="false" customHeight="false" outlineLevel="0" collapsed="false">
      <c r="BS17270" s="96" t="n">
        <f aca="false">BR17270-2.5</f>
        <v>-2.5</v>
      </c>
    </row>
    <row r="17271" customFormat="false" ht="12" hidden="false" customHeight="false" outlineLevel="0" collapsed="false">
      <c r="BS17271" s="96" t="n">
        <f aca="false">BR17271-2.5</f>
        <v>-2.5</v>
      </c>
    </row>
    <row r="17272" customFormat="false" ht="12" hidden="false" customHeight="false" outlineLevel="0" collapsed="false">
      <c r="BS17272" s="96" t="n">
        <f aca="false">BR17272-2.5</f>
        <v>-2.5</v>
      </c>
    </row>
    <row r="17273" customFormat="false" ht="12" hidden="false" customHeight="false" outlineLevel="0" collapsed="false">
      <c r="BS17273" s="96" t="n">
        <f aca="false">BR17273-2.5</f>
        <v>-2.5</v>
      </c>
    </row>
    <row r="17274" customFormat="false" ht="12" hidden="false" customHeight="false" outlineLevel="0" collapsed="false">
      <c r="BS17274" s="96" t="n">
        <f aca="false">BR17274-2.5</f>
        <v>-2.5</v>
      </c>
    </row>
    <row r="17275" customFormat="false" ht="12" hidden="false" customHeight="false" outlineLevel="0" collapsed="false">
      <c r="BS17275" s="96" t="n">
        <f aca="false">BR17275-2.5</f>
        <v>-2.5</v>
      </c>
    </row>
    <row r="17276" customFormat="false" ht="12" hidden="false" customHeight="false" outlineLevel="0" collapsed="false">
      <c r="BS17276" s="96" t="n">
        <f aca="false">BR17276-2.5</f>
        <v>-2.5</v>
      </c>
    </row>
    <row r="17277" customFormat="false" ht="12" hidden="false" customHeight="false" outlineLevel="0" collapsed="false">
      <c r="BS17277" s="96" t="n">
        <f aca="false">BR17277-2.5</f>
        <v>-2.5</v>
      </c>
    </row>
    <row r="17278" customFormat="false" ht="12" hidden="false" customHeight="false" outlineLevel="0" collapsed="false">
      <c r="BS17278" s="96" t="n">
        <f aca="false">BR17278-2.5</f>
        <v>-2.5</v>
      </c>
    </row>
    <row r="17279" customFormat="false" ht="12" hidden="false" customHeight="false" outlineLevel="0" collapsed="false">
      <c r="BS17279" s="96" t="n">
        <f aca="false">BR17279-2.5</f>
        <v>-2.5</v>
      </c>
    </row>
    <row r="17280" customFormat="false" ht="12" hidden="false" customHeight="false" outlineLevel="0" collapsed="false">
      <c r="BS17280" s="96" t="n">
        <f aca="false">BR17280-2.5</f>
        <v>-2.5</v>
      </c>
    </row>
    <row r="17281" customFormat="false" ht="12" hidden="false" customHeight="false" outlineLevel="0" collapsed="false">
      <c r="BS17281" s="96" t="n">
        <f aca="false">BR17281-2.5</f>
        <v>-2.5</v>
      </c>
    </row>
    <row r="17282" customFormat="false" ht="12" hidden="false" customHeight="false" outlineLevel="0" collapsed="false">
      <c r="BS17282" s="96" t="n">
        <f aca="false">BR17282-2.5</f>
        <v>-2.5</v>
      </c>
    </row>
    <row r="17283" customFormat="false" ht="12" hidden="false" customHeight="false" outlineLevel="0" collapsed="false">
      <c r="BS17283" s="96" t="n">
        <f aca="false">BR17283-2.5</f>
        <v>-2.5</v>
      </c>
    </row>
    <row r="17284" customFormat="false" ht="12" hidden="false" customHeight="false" outlineLevel="0" collapsed="false">
      <c r="BS17284" s="96" t="n">
        <f aca="false">BR17284-2.5</f>
        <v>-2.5</v>
      </c>
    </row>
    <row r="17285" customFormat="false" ht="12" hidden="false" customHeight="false" outlineLevel="0" collapsed="false">
      <c r="BS17285" s="96" t="n">
        <f aca="false">BR17285-2.5</f>
        <v>-2.5</v>
      </c>
    </row>
    <row r="17286" customFormat="false" ht="12" hidden="false" customHeight="false" outlineLevel="0" collapsed="false">
      <c r="BS17286" s="96" t="n">
        <f aca="false">BR17286-2.5</f>
        <v>-2.5</v>
      </c>
    </row>
    <row r="17287" customFormat="false" ht="12" hidden="false" customHeight="false" outlineLevel="0" collapsed="false">
      <c r="BS17287" s="96" t="n">
        <f aca="false">BR17287-2.5</f>
        <v>-2.5</v>
      </c>
    </row>
    <row r="17288" customFormat="false" ht="12" hidden="false" customHeight="false" outlineLevel="0" collapsed="false">
      <c r="BS17288" s="96" t="n">
        <f aca="false">BR17288-2.5</f>
        <v>-2.5</v>
      </c>
    </row>
    <row r="17289" customFormat="false" ht="12" hidden="false" customHeight="false" outlineLevel="0" collapsed="false">
      <c r="BS17289" s="96" t="n">
        <f aca="false">BR17289-2.5</f>
        <v>-2.5</v>
      </c>
    </row>
    <row r="17290" customFormat="false" ht="12" hidden="false" customHeight="false" outlineLevel="0" collapsed="false">
      <c r="BS17290" s="96" t="n">
        <f aca="false">BR17290-2.5</f>
        <v>-2.5</v>
      </c>
    </row>
    <row r="17291" customFormat="false" ht="12" hidden="false" customHeight="false" outlineLevel="0" collapsed="false">
      <c r="BS17291" s="96" t="n">
        <f aca="false">BR17291-2.5</f>
        <v>-2.5</v>
      </c>
    </row>
    <row r="17292" customFormat="false" ht="12" hidden="false" customHeight="false" outlineLevel="0" collapsed="false">
      <c r="BS17292" s="96" t="n">
        <f aca="false">BR17292-2.5</f>
        <v>-2.5</v>
      </c>
    </row>
    <row r="17293" customFormat="false" ht="12" hidden="false" customHeight="false" outlineLevel="0" collapsed="false">
      <c r="BS17293" s="96" t="n">
        <f aca="false">BR17293-2.5</f>
        <v>-2.5</v>
      </c>
    </row>
    <row r="17294" customFormat="false" ht="12" hidden="false" customHeight="false" outlineLevel="0" collapsed="false">
      <c r="BS17294" s="96" t="n">
        <f aca="false">BR17294-2.5</f>
        <v>-2.5</v>
      </c>
    </row>
    <row r="17295" customFormat="false" ht="12" hidden="false" customHeight="false" outlineLevel="0" collapsed="false">
      <c r="BS17295" s="96" t="n">
        <f aca="false">BR17295-2.5</f>
        <v>-2.5</v>
      </c>
    </row>
    <row r="17296" customFormat="false" ht="12" hidden="false" customHeight="false" outlineLevel="0" collapsed="false">
      <c r="BS17296" s="96" t="n">
        <f aca="false">BR17296-2.5</f>
        <v>-2.5</v>
      </c>
    </row>
    <row r="17297" customFormat="false" ht="12" hidden="false" customHeight="false" outlineLevel="0" collapsed="false">
      <c r="BS17297" s="96" t="n">
        <f aca="false">BR17297-2.5</f>
        <v>-2.5</v>
      </c>
    </row>
    <row r="17298" customFormat="false" ht="12" hidden="false" customHeight="false" outlineLevel="0" collapsed="false">
      <c r="BS17298" s="96" t="n">
        <f aca="false">BR17298-2.5</f>
        <v>-2.5</v>
      </c>
    </row>
    <row r="17299" customFormat="false" ht="12" hidden="false" customHeight="false" outlineLevel="0" collapsed="false">
      <c r="BS17299" s="96" t="n">
        <f aca="false">BR17299-2.5</f>
        <v>-2.5</v>
      </c>
    </row>
    <row r="17300" customFormat="false" ht="12" hidden="false" customHeight="false" outlineLevel="0" collapsed="false">
      <c r="BS17300" s="96" t="n">
        <f aca="false">BR17300-2.5</f>
        <v>-2.5</v>
      </c>
    </row>
    <row r="17301" customFormat="false" ht="12" hidden="false" customHeight="false" outlineLevel="0" collapsed="false">
      <c r="BS17301" s="96" t="n">
        <f aca="false">BR17301-2.5</f>
        <v>-2.5</v>
      </c>
    </row>
    <row r="17302" customFormat="false" ht="12" hidden="false" customHeight="false" outlineLevel="0" collapsed="false">
      <c r="BS17302" s="96" t="n">
        <f aca="false">BR17302-2.5</f>
        <v>-2.5</v>
      </c>
    </row>
    <row r="17303" customFormat="false" ht="12" hidden="false" customHeight="false" outlineLevel="0" collapsed="false">
      <c r="BS17303" s="96" t="n">
        <f aca="false">BR17303-2.5</f>
        <v>-2.5</v>
      </c>
    </row>
    <row r="17304" customFormat="false" ht="12" hidden="false" customHeight="false" outlineLevel="0" collapsed="false">
      <c r="BS17304" s="96" t="n">
        <f aca="false">BR17304-2.5</f>
        <v>-2.5</v>
      </c>
    </row>
    <row r="17305" customFormat="false" ht="12" hidden="false" customHeight="false" outlineLevel="0" collapsed="false">
      <c r="BS17305" s="96" t="n">
        <f aca="false">BR17305-2.5</f>
        <v>-2.5</v>
      </c>
    </row>
    <row r="17306" customFormat="false" ht="12" hidden="false" customHeight="false" outlineLevel="0" collapsed="false">
      <c r="BS17306" s="96" t="n">
        <f aca="false">BR17306-2.5</f>
        <v>-2.5</v>
      </c>
    </row>
    <row r="17307" customFormat="false" ht="12" hidden="false" customHeight="false" outlineLevel="0" collapsed="false">
      <c r="BS17307" s="96" t="n">
        <f aca="false">BR17307-2.5</f>
        <v>-2.5</v>
      </c>
    </row>
    <row r="17308" customFormat="false" ht="12" hidden="false" customHeight="false" outlineLevel="0" collapsed="false">
      <c r="BS17308" s="96" t="n">
        <f aca="false">BR17308-2.5</f>
        <v>-2.5</v>
      </c>
    </row>
    <row r="17309" customFormat="false" ht="12" hidden="false" customHeight="false" outlineLevel="0" collapsed="false">
      <c r="BS17309" s="96" t="n">
        <f aca="false">BR17309-2.5</f>
        <v>-2.5</v>
      </c>
    </row>
    <row r="17310" customFormat="false" ht="12" hidden="false" customHeight="false" outlineLevel="0" collapsed="false">
      <c r="BS17310" s="96" t="n">
        <f aca="false">BR17310-2.5</f>
        <v>-2.5</v>
      </c>
    </row>
    <row r="17311" customFormat="false" ht="12" hidden="false" customHeight="false" outlineLevel="0" collapsed="false">
      <c r="BS17311" s="96" t="n">
        <f aca="false">BR17311-2.5</f>
        <v>-2.5</v>
      </c>
    </row>
    <row r="17312" customFormat="false" ht="12" hidden="false" customHeight="false" outlineLevel="0" collapsed="false">
      <c r="BS17312" s="96" t="n">
        <f aca="false">BR17312-2.5</f>
        <v>-2.5</v>
      </c>
    </row>
    <row r="17313" customFormat="false" ht="12" hidden="false" customHeight="false" outlineLevel="0" collapsed="false">
      <c r="BS17313" s="96" t="n">
        <f aca="false">BR17313-2.5</f>
        <v>-2.5</v>
      </c>
    </row>
    <row r="17314" customFormat="false" ht="12" hidden="false" customHeight="false" outlineLevel="0" collapsed="false">
      <c r="BS17314" s="96" t="n">
        <f aca="false">BR17314-2.5</f>
        <v>-2.5</v>
      </c>
    </row>
    <row r="17315" customFormat="false" ht="12" hidden="false" customHeight="false" outlineLevel="0" collapsed="false">
      <c r="BS17315" s="96" t="n">
        <f aca="false">BR17315-2.5</f>
        <v>-2.5</v>
      </c>
    </row>
    <row r="17316" customFormat="false" ht="12" hidden="false" customHeight="false" outlineLevel="0" collapsed="false">
      <c r="BS17316" s="96" t="n">
        <f aca="false">BR17316-2.5</f>
        <v>-2.5</v>
      </c>
    </row>
    <row r="17317" customFormat="false" ht="12" hidden="false" customHeight="false" outlineLevel="0" collapsed="false">
      <c r="BS17317" s="96" t="n">
        <f aca="false">BR17317-2.5</f>
        <v>-2.5</v>
      </c>
    </row>
    <row r="17318" customFormat="false" ht="12" hidden="false" customHeight="false" outlineLevel="0" collapsed="false">
      <c r="BS17318" s="96" t="n">
        <f aca="false">BR17318-2.5</f>
        <v>-2.5</v>
      </c>
    </row>
    <row r="17319" customFormat="false" ht="12" hidden="false" customHeight="false" outlineLevel="0" collapsed="false">
      <c r="BS17319" s="96" t="n">
        <f aca="false">BR17319-2.5</f>
        <v>-2.5</v>
      </c>
    </row>
    <row r="17320" customFormat="false" ht="12" hidden="false" customHeight="false" outlineLevel="0" collapsed="false">
      <c r="BS17320" s="96" t="n">
        <f aca="false">BR17320-2.5</f>
        <v>-2.5</v>
      </c>
    </row>
    <row r="17321" customFormat="false" ht="12" hidden="false" customHeight="false" outlineLevel="0" collapsed="false">
      <c r="BS17321" s="96" t="n">
        <f aca="false">BR17321-2.5</f>
        <v>-2.5</v>
      </c>
    </row>
    <row r="17322" customFormat="false" ht="12" hidden="false" customHeight="false" outlineLevel="0" collapsed="false">
      <c r="BS17322" s="96" t="n">
        <f aca="false">BR17322-2.5</f>
        <v>-2.5</v>
      </c>
    </row>
    <row r="17323" customFormat="false" ht="12" hidden="false" customHeight="false" outlineLevel="0" collapsed="false">
      <c r="BS17323" s="96" t="n">
        <f aca="false">BR17323-2.5</f>
        <v>-2.5</v>
      </c>
    </row>
    <row r="17324" customFormat="false" ht="12" hidden="false" customHeight="false" outlineLevel="0" collapsed="false">
      <c r="BS17324" s="96" t="n">
        <f aca="false">BR17324-2.5</f>
        <v>-2.5</v>
      </c>
    </row>
    <row r="17325" customFormat="false" ht="12" hidden="false" customHeight="false" outlineLevel="0" collapsed="false">
      <c r="BS17325" s="96" t="n">
        <f aca="false">BR17325-2.5</f>
        <v>-2.5</v>
      </c>
    </row>
    <row r="17326" customFormat="false" ht="12" hidden="false" customHeight="false" outlineLevel="0" collapsed="false">
      <c r="BS17326" s="96" t="n">
        <f aca="false">BR17326-2.5</f>
        <v>-2.5</v>
      </c>
    </row>
    <row r="17327" customFormat="false" ht="12" hidden="false" customHeight="false" outlineLevel="0" collapsed="false">
      <c r="BS17327" s="96" t="n">
        <f aca="false">BR17327-2.5</f>
        <v>-2.5</v>
      </c>
    </row>
    <row r="17328" customFormat="false" ht="12" hidden="false" customHeight="false" outlineLevel="0" collapsed="false">
      <c r="BS17328" s="96" t="n">
        <f aca="false">BR17328-2.5</f>
        <v>-2.5</v>
      </c>
    </row>
    <row r="17329" customFormat="false" ht="12" hidden="false" customHeight="false" outlineLevel="0" collapsed="false">
      <c r="BS17329" s="96" t="n">
        <f aca="false">BR17329-2.5</f>
        <v>-2.5</v>
      </c>
    </row>
    <row r="17330" customFormat="false" ht="12" hidden="false" customHeight="false" outlineLevel="0" collapsed="false">
      <c r="BS17330" s="96" t="n">
        <f aca="false">BR17330-2.5</f>
        <v>-2.5</v>
      </c>
    </row>
    <row r="17331" customFormat="false" ht="12" hidden="false" customHeight="false" outlineLevel="0" collapsed="false">
      <c r="BS17331" s="96" t="n">
        <f aca="false">BR17331-2.5</f>
        <v>-2.5</v>
      </c>
    </row>
    <row r="17332" customFormat="false" ht="12" hidden="false" customHeight="false" outlineLevel="0" collapsed="false">
      <c r="BS17332" s="96" t="n">
        <f aca="false">BR17332-2.5</f>
        <v>-2.5</v>
      </c>
    </row>
    <row r="17333" customFormat="false" ht="12" hidden="false" customHeight="false" outlineLevel="0" collapsed="false">
      <c r="BS17333" s="96" t="n">
        <f aca="false">BR17333-2.5</f>
        <v>-2.5</v>
      </c>
    </row>
    <row r="17334" customFormat="false" ht="12" hidden="false" customHeight="false" outlineLevel="0" collapsed="false">
      <c r="BS17334" s="96" t="n">
        <f aca="false">BR17334-2.5</f>
        <v>-2.5</v>
      </c>
    </row>
    <row r="17335" customFormat="false" ht="12" hidden="false" customHeight="false" outlineLevel="0" collapsed="false">
      <c r="BS17335" s="96" t="n">
        <f aca="false">BR17335-2.5</f>
        <v>-2.5</v>
      </c>
    </row>
    <row r="17336" customFormat="false" ht="12" hidden="false" customHeight="false" outlineLevel="0" collapsed="false">
      <c r="BS17336" s="96" t="n">
        <f aca="false">BR17336-2.5</f>
        <v>-2.5</v>
      </c>
    </row>
    <row r="17337" customFormat="false" ht="12" hidden="false" customHeight="false" outlineLevel="0" collapsed="false">
      <c r="BS17337" s="96" t="n">
        <f aca="false">BR17337-2.5</f>
        <v>-2.5</v>
      </c>
    </row>
    <row r="17338" customFormat="false" ht="12" hidden="false" customHeight="false" outlineLevel="0" collapsed="false">
      <c r="BS17338" s="96" t="n">
        <f aca="false">BR17338-2.5</f>
        <v>-2.5</v>
      </c>
    </row>
    <row r="17339" customFormat="false" ht="12" hidden="false" customHeight="false" outlineLevel="0" collapsed="false">
      <c r="BS17339" s="96" t="n">
        <f aca="false">BR17339-2.5</f>
        <v>-2.5</v>
      </c>
    </row>
    <row r="17340" customFormat="false" ht="12" hidden="false" customHeight="false" outlineLevel="0" collapsed="false">
      <c r="BS17340" s="96" t="n">
        <f aca="false">BR17340-2.5</f>
        <v>-2.5</v>
      </c>
    </row>
    <row r="17341" customFormat="false" ht="12" hidden="false" customHeight="false" outlineLevel="0" collapsed="false">
      <c r="BS17341" s="96" t="n">
        <f aca="false">BR17341-2.5</f>
        <v>-2.5</v>
      </c>
    </row>
    <row r="17342" customFormat="false" ht="12" hidden="false" customHeight="false" outlineLevel="0" collapsed="false">
      <c r="BS17342" s="96" t="n">
        <f aca="false">BR17342-2.5</f>
        <v>-2.5</v>
      </c>
    </row>
    <row r="17343" customFormat="false" ht="12" hidden="false" customHeight="false" outlineLevel="0" collapsed="false">
      <c r="BS17343" s="96" t="n">
        <f aca="false">BR17343-2.5</f>
        <v>-2.5</v>
      </c>
    </row>
    <row r="17344" customFormat="false" ht="12" hidden="false" customHeight="false" outlineLevel="0" collapsed="false">
      <c r="BS17344" s="96" t="n">
        <f aca="false">BR17344-2.5</f>
        <v>-2.5</v>
      </c>
    </row>
    <row r="17345" customFormat="false" ht="12" hidden="false" customHeight="false" outlineLevel="0" collapsed="false">
      <c r="BS17345" s="96" t="n">
        <f aca="false">BR17345-2.5</f>
        <v>-2.5</v>
      </c>
    </row>
    <row r="17346" customFormat="false" ht="12" hidden="false" customHeight="false" outlineLevel="0" collapsed="false">
      <c r="BS17346" s="96" t="n">
        <f aca="false">BR17346-2.5</f>
        <v>-2.5</v>
      </c>
    </row>
    <row r="17347" customFormat="false" ht="12" hidden="false" customHeight="false" outlineLevel="0" collapsed="false">
      <c r="BS17347" s="96" t="n">
        <f aca="false">BR17347-2.5</f>
        <v>-2.5</v>
      </c>
    </row>
    <row r="17348" customFormat="false" ht="12" hidden="false" customHeight="false" outlineLevel="0" collapsed="false">
      <c r="BS17348" s="96" t="n">
        <f aca="false">BR17348-2.5</f>
        <v>-2.5</v>
      </c>
    </row>
    <row r="17349" customFormat="false" ht="12" hidden="false" customHeight="false" outlineLevel="0" collapsed="false">
      <c r="BS17349" s="96" t="n">
        <f aca="false">BR17349-2.5</f>
        <v>-2.5</v>
      </c>
    </row>
    <row r="17350" customFormat="false" ht="12" hidden="false" customHeight="false" outlineLevel="0" collapsed="false">
      <c r="BS17350" s="96" t="n">
        <f aca="false">BR17350-2.5</f>
        <v>-2.5</v>
      </c>
    </row>
    <row r="17351" customFormat="false" ht="12" hidden="false" customHeight="false" outlineLevel="0" collapsed="false">
      <c r="BS17351" s="96" t="n">
        <f aca="false">BR17351-2.5</f>
        <v>-2.5</v>
      </c>
    </row>
    <row r="17352" customFormat="false" ht="12" hidden="false" customHeight="false" outlineLevel="0" collapsed="false">
      <c r="BS17352" s="96" t="n">
        <f aca="false">BR17352-2.5</f>
        <v>-2.5</v>
      </c>
    </row>
    <row r="17353" customFormat="false" ht="12" hidden="false" customHeight="false" outlineLevel="0" collapsed="false">
      <c r="BS17353" s="96" t="n">
        <f aca="false">BR17353-2.5</f>
        <v>-2.5</v>
      </c>
    </row>
    <row r="17354" customFormat="false" ht="12" hidden="false" customHeight="false" outlineLevel="0" collapsed="false">
      <c r="BS17354" s="96" t="n">
        <f aca="false">BR17354-2.5</f>
        <v>-2.5</v>
      </c>
    </row>
    <row r="17355" customFormat="false" ht="12" hidden="false" customHeight="false" outlineLevel="0" collapsed="false">
      <c r="BS17355" s="96" t="n">
        <f aca="false">BR17355-2.5</f>
        <v>-2.5</v>
      </c>
    </row>
    <row r="17356" customFormat="false" ht="12" hidden="false" customHeight="false" outlineLevel="0" collapsed="false">
      <c r="BS17356" s="96" t="n">
        <f aca="false">BR17356-2.5</f>
        <v>-2.5</v>
      </c>
    </row>
    <row r="17357" customFormat="false" ht="12" hidden="false" customHeight="false" outlineLevel="0" collapsed="false">
      <c r="BS17357" s="96" t="n">
        <f aca="false">BR17357-2.5</f>
        <v>-2.5</v>
      </c>
    </row>
    <row r="17358" customFormat="false" ht="12" hidden="false" customHeight="false" outlineLevel="0" collapsed="false">
      <c r="BS17358" s="96" t="n">
        <f aca="false">BR17358-2.5</f>
        <v>-2.5</v>
      </c>
    </row>
    <row r="17359" customFormat="false" ht="12" hidden="false" customHeight="false" outlineLevel="0" collapsed="false">
      <c r="BS17359" s="96" t="n">
        <f aca="false">BR17359-2.5</f>
        <v>-2.5</v>
      </c>
    </row>
    <row r="17360" customFormat="false" ht="12" hidden="false" customHeight="false" outlineLevel="0" collapsed="false">
      <c r="BS17360" s="96" t="n">
        <f aca="false">BR17360-2.5</f>
        <v>-2.5</v>
      </c>
    </row>
    <row r="17361" customFormat="false" ht="12" hidden="false" customHeight="false" outlineLevel="0" collapsed="false">
      <c r="BS17361" s="96" t="n">
        <f aca="false">BR17361-2.5</f>
        <v>-2.5</v>
      </c>
    </row>
    <row r="17362" customFormat="false" ht="12" hidden="false" customHeight="false" outlineLevel="0" collapsed="false">
      <c r="BS17362" s="96" t="n">
        <f aca="false">BR17362-2.5</f>
        <v>-2.5</v>
      </c>
    </row>
    <row r="17363" customFormat="false" ht="12" hidden="false" customHeight="false" outlineLevel="0" collapsed="false">
      <c r="BS17363" s="96" t="n">
        <f aca="false">BR17363-2.5</f>
        <v>-2.5</v>
      </c>
    </row>
    <row r="17364" customFormat="false" ht="12" hidden="false" customHeight="false" outlineLevel="0" collapsed="false">
      <c r="BS17364" s="96" t="n">
        <f aca="false">BR17364-2.5</f>
        <v>-2.5</v>
      </c>
    </row>
    <row r="17365" customFormat="false" ht="12" hidden="false" customHeight="false" outlineLevel="0" collapsed="false">
      <c r="BS17365" s="96" t="n">
        <f aca="false">BR17365-2.5</f>
        <v>-2.5</v>
      </c>
    </row>
    <row r="17366" customFormat="false" ht="12" hidden="false" customHeight="false" outlineLevel="0" collapsed="false">
      <c r="BS17366" s="96" t="n">
        <f aca="false">BR17366-2.5</f>
        <v>-2.5</v>
      </c>
    </row>
    <row r="17367" customFormat="false" ht="12" hidden="false" customHeight="false" outlineLevel="0" collapsed="false">
      <c r="BS17367" s="96" t="n">
        <f aca="false">BR17367-2.5</f>
        <v>-2.5</v>
      </c>
    </row>
    <row r="17368" customFormat="false" ht="12" hidden="false" customHeight="false" outlineLevel="0" collapsed="false">
      <c r="BS17368" s="96" t="n">
        <f aca="false">BR17368-2.5</f>
        <v>-2.5</v>
      </c>
    </row>
    <row r="17369" customFormat="false" ht="12" hidden="false" customHeight="false" outlineLevel="0" collapsed="false">
      <c r="BS17369" s="96" t="n">
        <f aca="false">BR17369-2.5</f>
        <v>-2.5</v>
      </c>
    </row>
    <row r="17370" customFormat="false" ht="12" hidden="false" customHeight="false" outlineLevel="0" collapsed="false">
      <c r="BS17370" s="96" t="n">
        <f aca="false">BR17370-2.5</f>
        <v>-2.5</v>
      </c>
    </row>
    <row r="17371" customFormat="false" ht="12" hidden="false" customHeight="false" outlineLevel="0" collapsed="false">
      <c r="BS17371" s="96" t="n">
        <f aca="false">BR17371-2.5</f>
        <v>-2.5</v>
      </c>
    </row>
    <row r="17372" customFormat="false" ht="12" hidden="false" customHeight="false" outlineLevel="0" collapsed="false">
      <c r="BS17372" s="96" t="n">
        <f aca="false">BR17372-2.5</f>
        <v>-2.5</v>
      </c>
    </row>
    <row r="17373" customFormat="false" ht="12" hidden="false" customHeight="false" outlineLevel="0" collapsed="false">
      <c r="BS17373" s="96" t="n">
        <f aca="false">BR17373-2.5</f>
        <v>-2.5</v>
      </c>
    </row>
    <row r="17374" customFormat="false" ht="12" hidden="false" customHeight="false" outlineLevel="0" collapsed="false">
      <c r="BS17374" s="96" t="n">
        <f aca="false">BR17374-2.5</f>
        <v>-2.5</v>
      </c>
    </row>
    <row r="17375" customFormat="false" ht="12" hidden="false" customHeight="false" outlineLevel="0" collapsed="false">
      <c r="BS17375" s="96" t="n">
        <f aca="false">BR17375-2.5</f>
        <v>-2.5</v>
      </c>
    </row>
    <row r="17376" customFormat="false" ht="12" hidden="false" customHeight="false" outlineLevel="0" collapsed="false">
      <c r="BS17376" s="96" t="n">
        <f aca="false">BR17376-2.5</f>
        <v>-2.5</v>
      </c>
    </row>
    <row r="17377" customFormat="false" ht="12" hidden="false" customHeight="false" outlineLevel="0" collapsed="false">
      <c r="BS17377" s="96" t="n">
        <f aca="false">BR17377-2.5</f>
        <v>-2.5</v>
      </c>
    </row>
    <row r="17378" customFormat="false" ht="12" hidden="false" customHeight="false" outlineLevel="0" collapsed="false">
      <c r="BS17378" s="96" t="n">
        <f aca="false">BR17378-2.5</f>
        <v>-2.5</v>
      </c>
    </row>
    <row r="17379" customFormat="false" ht="12" hidden="false" customHeight="false" outlineLevel="0" collapsed="false">
      <c r="BS17379" s="96" t="n">
        <f aca="false">BR17379-2.5</f>
        <v>-2.5</v>
      </c>
    </row>
    <row r="17380" customFormat="false" ht="12" hidden="false" customHeight="false" outlineLevel="0" collapsed="false">
      <c r="BS17380" s="96" t="n">
        <f aca="false">BR17380-2.5</f>
        <v>-2.5</v>
      </c>
    </row>
    <row r="17381" customFormat="false" ht="12" hidden="false" customHeight="false" outlineLevel="0" collapsed="false">
      <c r="BS17381" s="96" t="n">
        <f aca="false">BR17381-2.5</f>
        <v>-2.5</v>
      </c>
    </row>
    <row r="17382" customFormat="false" ht="12" hidden="false" customHeight="false" outlineLevel="0" collapsed="false">
      <c r="BS17382" s="96" t="n">
        <f aca="false">BR17382-2.5</f>
        <v>-2.5</v>
      </c>
    </row>
    <row r="17383" customFormat="false" ht="12" hidden="false" customHeight="false" outlineLevel="0" collapsed="false">
      <c r="BS17383" s="96" t="n">
        <f aca="false">BR17383-2.5</f>
        <v>-2.5</v>
      </c>
    </row>
    <row r="17384" customFormat="false" ht="12" hidden="false" customHeight="false" outlineLevel="0" collapsed="false">
      <c r="BS17384" s="96" t="n">
        <f aca="false">BR17384-2.5</f>
        <v>-2.5</v>
      </c>
    </row>
    <row r="17385" customFormat="false" ht="12" hidden="false" customHeight="false" outlineLevel="0" collapsed="false">
      <c r="BS17385" s="96" t="n">
        <f aca="false">BR17385-2.5</f>
        <v>-2.5</v>
      </c>
    </row>
    <row r="17386" customFormat="false" ht="12" hidden="false" customHeight="false" outlineLevel="0" collapsed="false">
      <c r="BS17386" s="96" t="n">
        <f aca="false">BR17386-2.5</f>
        <v>-2.5</v>
      </c>
    </row>
    <row r="17387" customFormat="false" ht="12" hidden="false" customHeight="false" outlineLevel="0" collapsed="false">
      <c r="BS17387" s="96" t="n">
        <f aca="false">BR17387-2.5</f>
        <v>-2.5</v>
      </c>
    </row>
    <row r="17388" customFormat="false" ht="12" hidden="false" customHeight="false" outlineLevel="0" collapsed="false">
      <c r="BS17388" s="96" t="n">
        <f aca="false">BR17388-2.5</f>
        <v>-2.5</v>
      </c>
    </row>
    <row r="17389" customFormat="false" ht="12" hidden="false" customHeight="false" outlineLevel="0" collapsed="false">
      <c r="BS17389" s="96" t="n">
        <f aca="false">BR17389-2.5</f>
        <v>-2.5</v>
      </c>
    </row>
    <row r="17390" customFormat="false" ht="12" hidden="false" customHeight="false" outlineLevel="0" collapsed="false">
      <c r="BS17390" s="96" t="n">
        <f aca="false">BR17390-2.5</f>
        <v>-2.5</v>
      </c>
    </row>
    <row r="17391" customFormat="false" ht="12" hidden="false" customHeight="false" outlineLevel="0" collapsed="false">
      <c r="BS17391" s="96" t="n">
        <f aca="false">BR17391-2.5</f>
        <v>-2.5</v>
      </c>
    </row>
    <row r="17392" customFormat="false" ht="12" hidden="false" customHeight="false" outlineLevel="0" collapsed="false">
      <c r="BS17392" s="96" t="n">
        <f aca="false">BR17392-2.5</f>
        <v>-2.5</v>
      </c>
    </row>
    <row r="17393" customFormat="false" ht="12" hidden="false" customHeight="false" outlineLevel="0" collapsed="false">
      <c r="BS17393" s="96" t="n">
        <f aca="false">BR17393-2.5</f>
        <v>-2.5</v>
      </c>
    </row>
    <row r="17394" customFormat="false" ht="12" hidden="false" customHeight="false" outlineLevel="0" collapsed="false">
      <c r="BS17394" s="96" t="n">
        <f aca="false">BR17394-2.5</f>
        <v>-2.5</v>
      </c>
    </row>
    <row r="17395" customFormat="false" ht="12" hidden="false" customHeight="false" outlineLevel="0" collapsed="false">
      <c r="BS17395" s="96" t="n">
        <f aca="false">BR17395-2.5</f>
        <v>-2.5</v>
      </c>
    </row>
    <row r="17396" customFormat="false" ht="12" hidden="false" customHeight="false" outlineLevel="0" collapsed="false">
      <c r="BS17396" s="96" t="n">
        <f aca="false">BR17396-2.5</f>
        <v>-2.5</v>
      </c>
    </row>
    <row r="17397" customFormat="false" ht="12" hidden="false" customHeight="false" outlineLevel="0" collapsed="false">
      <c r="BS17397" s="96" t="n">
        <f aca="false">BR17397-2.5</f>
        <v>-2.5</v>
      </c>
    </row>
    <row r="17398" customFormat="false" ht="12" hidden="false" customHeight="false" outlineLevel="0" collapsed="false">
      <c r="BS17398" s="96" t="n">
        <f aca="false">BR17398-2.5</f>
        <v>-2.5</v>
      </c>
    </row>
    <row r="17399" customFormat="false" ht="12" hidden="false" customHeight="false" outlineLevel="0" collapsed="false">
      <c r="BS17399" s="96" t="n">
        <f aca="false">BR17399-2.5</f>
        <v>-2.5</v>
      </c>
    </row>
    <row r="17400" customFormat="false" ht="12" hidden="false" customHeight="false" outlineLevel="0" collapsed="false">
      <c r="BS17400" s="96" t="n">
        <f aca="false">BR17400-2.5</f>
        <v>-2.5</v>
      </c>
    </row>
    <row r="17401" customFormat="false" ht="12" hidden="false" customHeight="false" outlineLevel="0" collapsed="false">
      <c r="BS17401" s="96" t="n">
        <f aca="false">BR17401-2.5</f>
        <v>-2.5</v>
      </c>
    </row>
    <row r="17402" customFormat="false" ht="12" hidden="false" customHeight="false" outlineLevel="0" collapsed="false">
      <c r="BS17402" s="96" t="n">
        <f aca="false">BR17402-2.5</f>
        <v>-2.5</v>
      </c>
    </row>
    <row r="17403" customFormat="false" ht="12" hidden="false" customHeight="false" outlineLevel="0" collapsed="false">
      <c r="BS17403" s="96" t="n">
        <f aca="false">BR17403-2.5</f>
        <v>-2.5</v>
      </c>
    </row>
    <row r="17404" customFormat="false" ht="12" hidden="false" customHeight="false" outlineLevel="0" collapsed="false">
      <c r="BS17404" s="96" t="n">
        <f aca="false">BR17404-2.5</f>
        <v>-2.5</v>
      </c>
    </row>
    <row r="17405" customFormat="false" ht="12" hidden="false" customHeight="false" outlineLevel="0" collapsed="false">
      <c r="BS17405" s="96" t="n">
        <f aca="false">BR17405-2.5</f>
        <v>-2.5</v>
      </c>
    </row>
    <row r="17406" customFormat="false" ht="12" hidden="false" customHeight="false" outlineLevel="0" collapsed="false">
      <c r="BS17406" s="96" t="n">
        <f aca="false">BR17406-2.5</f>
        <v>-2.5</v>
      </c>
    </row>
    <row r="17407" customFormat="false" ht="12" hidden="false" customHeight="false" outlineLevel="0" collapsed="false">
      <c r="BS17407" s="96" t="n">
        <f aca="false">BR17407-2.5</f>
        <v>-2.5</v>
      </c>
    </row>
    <row r="17408" customFormat="false" ht="12" hidden="false" customHeight="false" outlineLevel="0" collapsed="false">
      <c r="BS17408" s="96" t="n">
        <f aca="false">BR17408-2.5</f>
        <v>-2.5</v>
      </c>
    </row>
    <row r="17409" customFormat="false" ht="12" hidden="false" customHeight="false" outlineLevel="0" collapsed="false">
      <c r="BS17409" s="96" t="n">
        <f aca="false">BR17409-2.5</f>
        <v>-2.5</v>
      </c>
    </row>
    <row r="17410" customFormat="false" ht="12" hidden="false" customHeight="false" outlineLevel="0" collapsed="false">
      <c r="BS17410" s="96" t="n">
        <f aca="false">BR17410-2.5</f>
        <v>-2.5</v>
      </c>
    </row>
    <row r="17411" customFormat="false" ht="12" hidden="false" customHeight="false" outlineLevel="0" collapsed="false">
      <c r="BS17411" s="96" t="n">
        <f aca="false">BR17411-2.5</f>
        <v>-2.5</v>
      </c>
    </row>
    <row r="17412" customFormat="false" ht="12" hidden="false" customHeight="false" outlineLevel="0" collapsed="false">
      <c r="BS17412" s="96" t="n">
        <f aca="false">BR17412-2.5</f>
        <v>-2.5</v>
      </c>
    </row>
    <row r="17413" customFormat="false" ht="12" hidden="false" customHeight="false" outlineLevel="0" collapsed="false">
      <c r="BS17413" s="96" t="n">
        <f aca="false">BR17413-2.5</f>
        <v>-2.5</v>
      </c>
    </row>
    <row r="17414" customFormat="false" ht="12" hidden="false" customHeight="false" outlineLevel="0" collapsed="false">
      <c r="BS17414" s="96" t="n">
        <f aca="false">BR17414-2.5</f>
        <v>-2.5</v>
      </c>
    </row>
    <row r="17415" customFormat="false" ht="12" hidden="false" customHeight="false" outlineLevel="0" collapsed="false">
      <c r="BS17415" s="96" t="n">
        <f aca="false">BR17415-2.5</f>
        <v>-2.5</v>
      </c>
    </row>
    <row r="17416" customFormat="false" ht="12" hidden="false" customHeight="false" outlineLevel="0" collapsed="false">
      <c r="BS17416" s="96" t="n">
        <f aca="false">BR17416-2.5</f>
        <v>-2.5</v>
      </c>
    </row>
    <row r="17417" customFormat="false" ht="12" hidden="false" customHeight="false" outlineLevel="0" collapsed="false">
      <c r="BS17417" s="96" t="n">
        <f aca="false">BR17417-2.5</f>
        <v>-2.5</v>
      </c>
    </row>
    <row r="17418" customFormat="false" ht="12" hidden="false" customHeight="false" outlineLevel="0" collapsed="false">
      <c r="BS17418" s="96" t="n">
        <f aca="false">BR17418-2.5</f>
        <v>-2.5</v>
      </c>
    </row>
    <row r="17419" customFormat="false" ht="12" hidden="false" customHeight="false" outlineLevel="0" collapsed="false">
      <c r="BS17419" s="96" t="n">
        <f aca="false">BR17419-2.5</f>
        <v>-2.5</v>
      </c>
    </row>
    <row r="17420" customFormat="false" ht="12" hidden="false" customHeight="false" outlineLevel="0" collapsed="false">
      <c r="BS17420" s="96" t="n">
        <f aca="false">BR17420-2.5</f>
        <v>-2.5</v>
      </c>
    </row>
    <row r="17421" customFormat="false" ht="12" hidden="false" customHeight="false" outlineLevel="0" collapsed="false">
      <c r="BS17421" s="96" t="n">
        <f aca="false">BR17421-2.5</f>
        <v>-2.5</v>
      </c>
    </row>
    <row r="17422" customFormat="false" ht="12" hidden="false" customHeight="false" outlineLevel="0" collapsed="false">
      <c r="BS17422" s="96" t="n">
        <f aca="false">BR17422-2.5</f>
        <v>-2.5</v>
      </c>
    </row>
    <row r="17423" customFormat="false" ht="12" hidden="false" customHeight="false" outlineLevel="0" collapsed="false">
      <c r="BS17423" s="96" t="n">
        <f aca="false">BR17423-2.5</f>
        <v>-2.5</v>
      </c>
    </row>
    <row r="17424" customFormat="false" ht="12" hidden="false" customHeight="false" outlineLevel="0" collapsed="false">
      <c r="BS17424" s="96" t="n">
        <f aca="false">BR17424-2.5</f>
        <v>-2.5</v>
      </c>
    </row>
    <row r="17425" customFormat="false" ht="12" hidden="false" customHeight="false" outlineLevel="0" collapsed="false">
      <c r="BS17425" s="96" t="n">
        <f aca="false">BR17425-2.5</f>
        <v>-2.5</v>
      </c>
    </row>
    <row r="17426" customFormat="false" ht="12" hidden="false" customHeight="false" outlineLevel="0" collapsed="false">
      <c r="BS17426" s="96" t="n">
        <f aca="false">BR17426-2.5</f>
        <v>-2.5</v>
      </c>
    </row>
    <row r="17427" customFormat="false" ht="12" hidden="false" customHeight="false" outlineLevel="0" collapsed="false">
      <c r="BS17427" s="96" t="n">
        <f aca="false">BR17427-2.5</f>
        <v>-2.5</v>
      </c>
    </row>
    <row r="17428" customFormat="false" ht="12" hidden="false" customHeight="false" outlineLevel="0" collapsed="false">
      <c r="BS17428" s="96" t="n">
        <f aca="false">BR17428-2.5</f>
        <v>-2.5</v>
      </c>
    </row>
    <row r="17429" customFormat="false" ht="12" hidden="false" customHeight="false" outlineLevel="0" collapsed="false">
      <c r="BS17429" s="96" t="n">
        <f aca="false">BR17429-2.5</f>
        <v>-2.5</v>
      </c>
    </row>
    <row r="17430" customFormat="false" ht="12" hidden="false" customHeight="false" outlineLevel="0" collapsed="false">
      <c r="BS17430" s="96" t="n">
        <f aca="false">BR17430-2.5</f>
        <v>-2.5</v>
      </c>
    </row>
    <row r="17431" customFormat="false" ht="12" hidden="false" customHeight="false" outlineLevel="0" collapsed="false">
      <c r="BS17431" s="96" t="n">
        <f aca="false">BR17431-2.5</f>
        <v>-2.5</v>
      </c>
    </row>
    <row r="17432" customFormat="false" ht="12" hidden="false" customHeight="false" outlineLevel="0" collapsed="false">
      <c r="BS17432" s="96" t="n">
        <f aca="false">BR17432-2.5</f>
        <v>-2.5</v>
      </c>
    </row>
    <row r="17433" customFormat="false" ht="12" hidden="false" customHeight="false" outlineLevel="0" collapsed="false">
      <c r="BS17433" s="96" t="n">
        <f aca="false">BR17433-2.5</f>
        <v>-2.5</v>
      </c>
    </row>
    <row r="17434" customFormat="false" ht="12" hidden="false" customHeight="false" outlineLevel="0" collapsed="false">
      <c r="BS17434" s="96" t="n">
        <f aca="false">BR17434-2.5</f>
        <v>-2.5</v>
      </c>
    </row>
    <row r="17435" customFormat="false" ht="12" hidden="false" customHeight="false" outlineLevel="0" collapsed="false">
      <c r="BS17435" s="96" t="n">
        <f aca="false">BR17435-2.5</f>
        <v>-2.5</v>
      </c>
    </row>
    <row r="17436" customFormat="false" ht="12" hidden="false" customHeight="false" outlineLevel="0" collapsed="false">
      <c r="BS17436" s="96" t="n">
        <f aca="false">BR17436-2.5</f>
        <v>-2.5</v>
      </c>
    </row>
    <row r="17437" customFormat="false" ht="12" hidden="false" customHeight="false" outlineLevel="0" collapsed="false">
      <c r="BS17437" s="96" t="n">
        <f aca="false">BR17437-2.5</f>
        <v>-2.5</v>
      </c>
    </row>
    <row r="17438" customFormat="false" ht="12" hidden="false" customHeight="false" outlineLevel="0" collapsed="false">
      <c r="BS17438" s="96" t="n">
        <f aca="false">BR17438-2.5</f>
        <v>-2.5</v>
      </c>
    </row>
    <row r="17439" customFormat="false" ht="12" hidden="false" customHeight="false" outlineLevel="0" collapsed="false">
      <c r="BS17439" s="96" t="n">
        <f aca="false">BR17439-2.5</f>
        <v>-2.5</v>
      </c>
    </row>
    <row r="17440" customFormat="false" ht="12" hidden="false" customHeight="false" outlineLevel="0" collapsed="false">
      <c r="BS17440" s="96" t="n">
        <f aca="false">BR17440-2.5</f>
        <v>-2.5</v>
      </c>
    </row>
    <row r="17441" customFormat="false" ht="12" hidden="false" customHeight="false" outlineLevel="0" collapsed="false">
      <c r="BS17441" s="96" t="n">
        <f aca="false">BR17441-2.5</f>
        <v>-2.5</v>
      </c>
    </row>
    <row r="17442" customFormat="false" ht="12" hidden="false" customHeight="false" outlineLevel="0" collapsed="false">
      <c r="BS17442" s="96" t="n">
        <f aca="false">BR17442-2.5</f>
        <v>-2.5</v>
      </c>
    </row>
    <row r="17443" customFormat="false" ht="12" hidden="false" customHeight="false" outlineLevel="0" collapsed="false">
      <c r="BS17443" s="96" t="n">
        <f aca="false">BR17443-2.5</f>
        <v>-2.5</v>
      </c>
    </row>
    <row r="17444" customFormat="false" ht="12" hidden="false" customHeight="false" outlineLevel="0" collapsed="false">
      <c r="BS17444" s="96" t="n">
        <f aca="false">BR17444-2.5</f>
        <v>-2.5</v>
      </c>
    </row>
    <row r="17445" customFormat="false" ht="12" hidden="false" customHeight="false" outlineLevel="0" collapsed="false">
      <c r="BS17445" s="96" t="n">
        <f aca="false">BR17445-2.5</f>
        <v>-2.5</v>
      </c>
    </row>
    <row r="17446" customFormat="false" ht="12" hidden="false" customHeight="false" outlineLevel="0" collapsed="false">
      <c r="BS17446" s="96" t="n">
        <f aca="false">BR17446-2.5</f>
        <v>-2.5</v>
      </c>
    </row>
    <row r="17447" customFormat="false" ht="12" hidden="false" customHeight="false" outlineLevel="0" collapsed="false">
      <c r="BS17447" s="96" t="n">
        <f aca="false">BR17447-2.5</f>
        <v>-2.5</v>
      </c>
    </row>
    <row r="17448" customFormat="false" ht="12" hidden="false" customHeight="false" outlineLevel="0" collapsed="false">
      <c r="BS17448" s="96" t="n">
        <f aca="false">BR17448-2.5</f>
        <v>-2.5</v>
      </c>
    </row>
    <row r="17449" customFormat="false" ht="12" hidden="false" customHeight="false" outlineLevel="0" collapsed="false">
      <c r="BS17449" s="96" t="n">
        <f aca="false">BR17449-2.5</f>
        <v>-2.5</v>
      </c>
    </row>
    <row r="17450" customFormat="false" ht="12" hidden="false" customHeight="false" outlineLevel="0" collapsed="false">
      <c r="BS17450" s="96" t="n">
        <f aca="false">BR17450-2.5</f>
        <v>-2.5</v>
      </c>
    </row>
    <row r="17451" customFormat="false" ht="12" hidden="false" customHeight="false" outlineLevel="0" collapsed="false">
      <c r="BS17451" s="96" t="n">
        <f aca="false">BR17451-2.5</f>
        <v>-2.5</v>
      </c>
    </row>
    <row r="17452" customFormat="false" ht="12" hidden="false" customHeight="false" outlineLevel="0" collapsed="false">
      <c r="BS17452" s="96" t="n">
        <f aca="false">BR17452-2.5</f>
        <v>-2.5</v>
      </c>
    </row>
    <row r="17453" customFormat="false" ht="12" hidden="false" customHeight="false" outlineLevel="0" collapsed="false">
      <c r="BS17453" s="96" t="n">
        <f aca="false">BR17453-2.5</f>
        <v>-2.5</v>
      </c>
    </row>
    <row r="17454" customFormat="false" ht="12" hidden="false" customHeight="false" outlineLevel="0" collapsed="false">
      <c r="BS17454" s="96" t="n">
        <f aca="false">BR17454-2.5</f>
        <v>-2.5</v>
      </c>
    </row>
    <row r="17455" customFormat="false" ht="12" hidden="false" customHeight="false" outlineLevel="0" collapsed="false">
      <c r="BS17455" s="96" t="n">
        <f aca="false">BR17455-2.5</f>
        <v>-2.5</v>
      </c>
    </row>
    <row r="17456" customFormat="false" ht="12" hidden="false" customHeight="false" outlineLevel="0" collapsed="false">
      <c r="BS17456" s="96" t="n">
        <f aca="false">BR17456-2.5</f>
        <v>-2.5</v>
      </c>
    </row>
    <row r="17457" customFormat="false" ht="12" hidden="false" customHeight="false" outlineLevel="0" collapsed="false">
      <c r="BS17457" s="96" t="n">
        <f aca="false">BR17457-2.5</f>
        <v>-2.5</v>
      </c>
    </row>
    <row r="17458" customFormat="false" ht="12" hidden="false" customHeight="false" outlineLevel="0" collapsed="false">
      <c r="BS17458" s="96" t="n">
        <f aca="false">BR17458-2.5</f>
        <v>-2.5</v>
      </c>
    </row>
    <row r="17459" customFormat="false" ht="12" hidden="false" customHeight="false" outlineLevel="0" collapsed="false">
      <c r="BS17459" s="96" t="n">
        <f aca="false">BR17459-2.5</f>
        <v>-2.5</v>
      </c>
    </row>
    <row r="17460" customFormat="false" ht="12" hidden="false" customHeight="false" outlineLevel="0" collapsed="false">
      <c r="BS17460" s="96" t="n">
        <f aca="false">BR17460-2.5</f>
        <v>-2.5</v>
      </c>
    </row>
    <row r="17461" customFormat="false" ht="12" hidden="false" customHeight="false" outlineLevel="0" collapsed="false">
      <c r="BS17461" s="96" t="n">
        <f aca="false">BR17461-2.5</f>
        <v>-2.5</v>
      </c>
    </row>
    <row r="17462" customFormat="false" ht="12" hidden="false" customHeight="false" outlineLevel="0" collapsed="false">
      <c r="BS17462" s="96" t="n">
        <f aca="false">BR17462-2.5</f>
        <v>-2.5</v>
      </c>
    </row>
    <row r="17463" customFormat="false" ht="12" hidden="false" customHeight="false" outlineLevel="0" collapsed="false">
      <c r="BS17463" s="96" t="n">
        <f aca="false">BR17463-2.5</f>
        <v>-2.5</v>
      </c>
    </row>
    <row r="17464" customFormat="false" ht="12" hidden="false" customHeight="false" outlineLevel="0" collapsed="false">
      <c r="BS17464" s="96" t="n">
        <f aca="false">BR17464-2.5</f>
        <v>-2.5</v>
      </c>
    </row>
    <row r="17465" customFormat="false" ht="12" hidden="false" customHeight="false" outlineLevel="0" collapsed="false">
      <c r="BS17465" s="96" t="n">
        <f aca="false">BR17465-2.5</f>
        <v>-2.5</v>
      </c>
    </row>
    <row r="17466" customFormat="false" ht="12" hidden="false" customHeight="false" outlineLevel="0" collapsed="false">
      <c r="BS17466" s="96" t="n">
        <f aca="false">BR17466-2.5</f>
        <v>-2.5</v>
      </c>
    </row>
    <row r="17467" customFormat="false" ht="12" hidden="false" customHeight="false" outlineLevel="0" collapsed="false">
      <c r="BS17467" s="96" t="n">
        <f aca="false">BR17467-2.5</f>
        <v>-2.5</v>
      </c>
    </row>
    <row r="17468" customFormat="false" ht="12" hidden="false" customHeight="false" outlineLevel="0" collapsed="false">
      <c r="BS17468" s="96" t="n">
        <f aca="false">BR17468-2.5</f>
        <v>-2.5</v>
      </c>
    </row>
    <row r="17469" customFormat="false" ht="12" hidden="false" customHeight="false" outlineLevel="0" collapsed="false">
      <c r="BS17469" s="96" t="n">
        <f aca="false">BR17469-2.5</f>
        <v>-2.5</v>
      </c>
    </row>
    <row r="17470" customFormat="false" ht="12" hidden="false" customHeight="false" outlineLevel="0" collapsed="false">
      <c r="BS17470" s="96" t="n">
        <f aca="false">BR17470-2.5</f>
        <v>-2.5</v>
      </c>
    </row>
    <row r="17471" customFormat="false" ht="12" hidden="false" customHeight="false" outlineLevel="0" collapsed="false">
      <c r="BS17471" s="96" t="n">
        <f aca="false">BR17471-2.5</f>
        <v>-2.5</v>
      </c>
    </row>
    <row r="17472" customFormat="false" ht="12" hidden="false" customHeight="false" outlineLevel="0" collapsed="false">
      <c r="BS17472" s="96" t="n">
        <f aca="false">BR17472-2.5</f>
        <v>-2.5</v>
      </c>
    </row>
    <row r="17473" customFormat="false" ht="12" hidden="false" customHeight="false" outlineLevel="0" collapsed="false">
      <c r="BS17473" s="96" t="n">
        <f aca="false">BR17473-2.5</f>
        <v>-2.5</v>
      </c>
    </row>
    <row r="17474" customFormat="false" ht="12" hidden="false" customHeight="false" outlineLevel="0" collapsed="false">
      <c r="BS17474" s="96" t="n">
        <f aca="false">BR17474-2.5</f>
        <v>-2.5</v>
      </c>
    </row>
    <row r="17475" customFormat="false" ht="12" hidden="false" customHeight="false" outlineLevel="0" collapsed="false">
      <c r="BS17475" s="96" t="n">
        <f aca="false">BR17475-2.5</f>
        <v>-2.5</v>
      </c>
    </row>
    <row r="17476" customFormat="false" ht="12" hidden="false" customHeight="false" outlineLevel="0" collapsed="false">
      <c r="BS17476" s="96" t="n">
        <f aca="false">BR17476-2.5</f>
        <v>-2.5</v>
      </c>
    </row>
    <row r="17477" customFormat="false" ht="12" hidden="false" customHeight="false" outlineLevel="0" collapsed="false">
      <c r="BS17477" s="96" t="n">
        <f aca="false">BR17477-2.5</f>
        <v>-2.5</v>
      </c>
    </row>
    <row r="17478" customFormat="false" ht="12" hidden="false" customHeight="false" outlineLevel="0" collapsed="false">
      <c r="BS17478" s="96" t="n">
        <f aca="false">BR17478-2.5</f>
        <v>-2.5</v>
      </c>
    </row>
    <row r="17479" customFormat="false" ht="12" hidden="false" customHeight="false" outlineLevel="0" collapsed="false">
      <c r="BS17479" s="96" t="n">
        <f aca="false">BR17479-2.5</f>
        <v>-2.5</v>
      </c>
    </row>
    <row r="17480" customFormat="false" ht="12" hidden="false" customHeight="false" outlineLevel="0" collapsed="false">
      <c r="BS17480" s="96" t="n">
        <f aca="false">BR17480-2.5</f>
        <v>-2.5</v>
      </c>
    </row>
    <row r="17481" customFormat="false" ht="12" hidden="false" customHeight="false" outlineLevel="0" collapsed="false">
      <c r="BS17481" s="96" t="n">
        <f aca="false">BR17481-2.5</f>
        <v>-2.5</v>
      </c>
    </row>
    <row r="17482" customFormat="false" ht="12" hidden="false" customHeight="false" outlineLevel="0" collapsed="false">
      <c r="BS17482" s="96" t="n">
        <f aca="false">BR17482-2.5</f>
        <v>-2.5</v>
      </c>
    </row>
    <row r="17483" customFormat="false" ht="12" hidden="false" customHeight="false" outlineLevel="0" collapsed="false">
      <c r="BS17483" s="96" t="n">
        <f aca="false">BR17483-2.5</f>
        <v>-2.5</v>
      </c>
    </row>
    <row r="17484" customFormat="false" ht="12" hidden="false" customHeight="false" outlineLevel="0" collapsed="false">
      <c r="BS17484" s="96" t="n">
        <f aca="false">BR17484-2.5</f>
        <v>-2.5</v>
      </c>
    </row>
    <row r="17485" customFormat="false" ht="12" hidden="false" customHeight="false" outlineLevel="0" collapsed="false">
      <c r="BS17485" s="96" t="n">
        <f aca="false">BR17485-2.5</f>
        <v>-2.5</v>
      </c>
    </row>
    <row r="17486" customFormat="false" ht="12" hidden="false" customHeight="false" outlineLevel="0" collapsed="false">
      <c r="BS17486" s="96" t="n">
        <f aca="false">BR17486-2.5</f>
        <v>-2.5</v>
      </c>
    </row>
    <row r="17487" customFormat="false" ht="12" hidden="false" customHeight="false" outlineLevel="0" collapsed="false">
      <c r="BS17487" s="96" t="n">
        <f aca="false">BR17487-2.5</f>
        <v>-2.5</v>
      </c>
    </row>
    <row r="17488" customFormat="false" ht="12" hidden="false" customHeight="false" outlineLevel="0" collapsed="false">
      <c r="BS17488" s="96" t="n">
        <f aca="false">BR17488-2.5</f>
        <v>-2.5</v>
      </c>
    </row>
    <row r="17489" customFormat="false" ht="12" hidden="false" customHeight="false" outlineLevel="0" collapsed="false">
      <c r="BS17489" s="96" t="n">
        <f aca="false">BR17489-2.5</f>
        <v>-2.5</v>
      </c>
    </row>
    <row r="17490" customFormat="false" ht="12" hidden="false" customHeight="false" outlineLevel="0" collapsed="false">
      <c r="BS17490" s="96" t="n">
        <f aca="false">BR17490-2.5</f>
        <v>-2.5</v>
      </c>
    </row>
    <row r="17491" customFormat="false" ht="12" hidden="false" customHeight="false" outlineLevel="0" collapsed="false">
      <c r="BS17491" s="96" t="n">
        <f aca="false">BR17491-2.5</f>
        <v>-2.5</v>
      </c>
    </row>
    <row r="17492" customFormat="false" ht="12" hidden="false" customHeight="false" outlineLevel="0" collapsed="false">
      <c r="BS17492" s="96" t="n">
        <f aca="false">BR17492-2.5</f>
        <v>-2.5</v>
      </c>
    </row>
    <row r="17493" customFormat="false" ht="12" hidden="false" customHeight="false" outlineLevel="0" collapsed="false">
      <c r="BS17493" s="96" t="n">
        <f aca="false">BR17493-2.5</f>
        <v>-2.5</v>
      </c>
    </row>
    <row r="17494" customFormat="false" ht="12" hidden="false" customHeight="false" outlineLevel="0" collapsed="false">
      <c r="BS17494" s="96" t="n">
        <f aca="false">BR17494-2.5</f>
        <v>-2.5</v>
      </c>
    </row>
    <row r="17495" customFormat="false" ht="12" hidden="false" customHeight="false" outlineLevel="0" collapsed="false">
      <c r="BS17495" s="96" t="n">
        <f aca="false">BR17495-2.5</f>
        <v>-2.5</v>
      </c>
    </row>
    <row r="17496" customFormat="false" ht="12" hidden="false" customHeight="false" outlineLevel="0" collapsed="false">
      <c r="BS17496" s="96" t="n">
        <f aca="false">BR17496-2.5</f>
        <v>-2.5</v>
      </c>
    </row>
    <row r="17497" customFormat="false" ht="12" hidden="false" customHeight="false" outlineLevel="0" collapsed="false">
      <c r="BS17497" s="96" t="n">
        <f aca="false">BR17497-2.5</f>
        <v>-2.5</v>
      </c>
    </row>
    <row r="17498" customFormat="false" ht="12" hidden="false" customHeight="false" outlineLevel="0" collapsed="false">
      <c r="BS17498" s="96" t="n">
        <f aca="false">BR17498-2.5</f>
        <v>-2.5</v>
      </c>
    </row>
    <row r="17499" customFormat="false" ht="12" hidden="false" customHeight="false" outlineLevel="0" collapsed="false">
      <c r="BS17499" s="96" t="n">
        <f aca="false">BR17499-2.5</f>
        <v>-2.5</v>
      </c>
    </row>
    <row r="17500" customFormat="false" ht="12" hidden="false" customHeight="false" outlineLevel="0" collapsed="false">
      <c r="BS17500" s="96" t="n">
        <f aca="false">BR17500-2.5</f>
        <v>-2.5</v>
      </c>
    </row>
    <row r="17501" customFormat="false" ht="12" hidden="false" customHeight="false" outlineLevel="0" collapsed="false">
      <c r="BS17501" s="96" t="n">
        <f aca="false">BR17501-2.5</f>
        <v>-2.5</v>
      </c>
    </row>
    <row r="17502" customFormat="false" ht="12" hidden="false" customHeight="false" outlineLevel="0" collapsed="false">
      <c r="BS17502" s="96" t="n">
        <f aca="false">BR17502-2.5</f>
        <v>-2.5</v>
      </c>
    </row>
    <row r="17503" customFormat="false" ht="12" hidden="false" customHeight="false" outlineLevel="0" collapsed="false">
      <c r="BS17503" s="96" t="n">
        <f aca="false">BR17503-2.5</f>
        <v>-2.5</v>
      </c>
    </row>
    <row r="17504" customFormat="false" ht="12" hidden="false" customHeight="false" outlineLevel="0" collapsed="false">
      <c r="BS17504" s="96" t="n">
        <f aca="false">BR17504-2.5</f>
        <v>-2.5</v>
      </c>
    </row>
    <row r="17505" customFormat="false" ht="12" hidden="false" customHeight="false" outlineLevel="0" collapsed="false">
      <c r="BS17505" s="96" t="n">
        <f aca="false">BR17505-2.5</f>
        <v>-2.5</v>
      </c>
    </row>
    <row r="17506" customFormat="false" ht="12" hidden="false" customHeight="false" outlineLevel="0" collapsed="false">
      <c r="BS17506" s="96" t="n">
        <f aca="false">BR17506-2.5</f>
        <v>-2.5</v>
      </c>
    </row>
    <row r="17507" customFormat="false" ht="12" hidden="false" customHeight="false" outlineLevel="0" collapsed="false">
      <c r="BS17507" s="96" t="n">
        <f aca="false">BR17507-2.5</f>
        <v>-2.5</v>
      </c>
    </row>
    <row r="17508" customFormat="false" ht="12" hidden="false" customHeight="false" outlineLevel="0" collapsed="false">
      <c r="BS17508" s="96" t="n">
        <f aca="false">BR17508-2.5</f>
        <v>-2.5</v>
      </c>
    </row>
    <row r="17509" customFormat="false" ht="12" hidden="false" customHeight="false" outlineLevel="0" collapsed="false">
      <c r="BS17509" s="96" t="n">
        <f aca="false">BR17509-2.5</f>
        <v>-2.5</v>
      </c>
    </row>
    <row r="17510" customFormat="false" ht="12" hidden="false" customHeight="false" outlineLevel="0" collapsed="false">
      <c r="BS17510" s="96" t="n">
        <f aca="false">BR17510-2.5</f>
        <v>-2.5</v>
      </c>
    </row>
    <row r="17511" customFormat="false" ht="12" hidden="false" customHeight="false" outlineLevel="0" collapsed="false">
      <c r="BS17511" s="96" t="n">
        <f aca="false">BR17511-2.5</f>
        <v>-2.5</v>
      </c>
    </row>
    <row r="17512" customFormat="false" ht="12" hidden="false" customHeight="false" outlineLevel="0" collapsed="false">
      <c r="BS17512" s="96" t="n">
        <f aca="false">BR17512-2.5</f>
        <v>-2.5</v>
      </c>
    </row>
    <row r="17513" customFormat="false" ht="12" hidden="false" customHeight="false" outlineLevel="0" collapsed="false">
      <c r="BS17513" s="96" t="n">
        <f aca="false">BR17513-2.5</f>
        <v>-2.5</v>
      </c>
    </row>
    <row r="17514" customFormat="false" ht="12" hidden="false" customHeight="false" outlineLevel="0" collapsed="false">
      <c r="BS17514" s="96" t="n">
        <f aca="false">BR17514-2.5</f>
        <v>-2.5</v>
      </c>
    </row>
    <row r="17515" customFormat="false" ht="12" hidden="false" customHeight="false" outlineLevel="0" collapsed="false">
      <c r="BS17515" s="96" t="n">
        <f aca="false">BR17515-2.5</f>
        <v>-2.5</v>
      </c>
    </row>
    <row r="17516" customFormat="false" ht="12" hidden="false" customHeight="false" outlineLevel="0" collapsed="false">
      <c r="BS17516" s="96" t="n">
        <f aca="false">BR17516-2.5</f>
        <v>-2.5</v>
      </c>
    </row>
    <row r="17517" customFormat="false" ht="12" hidden="false" customHeight="false" outlineLevel="0" collapsed="false">
      <c r="BS17517" s="96" t="n">
        <f aca="false">BR17517-2.5</f>
        <v>-2.5</v>
      </c>
    </row>
    <row r="17518" customFormat="false" ht="12" hidden="false" customHeight="false" outlineLevel="0" collapsed="false">
      <c r="BS17518" s="96" t="n">
        <f aca="false">BR17518-2.5</f>
        <v>-2.5</v>
      </c>
    </row>
    <row r="17519" customFormat="false" ht="12" hidden="false" customHeight="false" outlineLevel="0" collapsed="false">
      <c r="BS17519" s="96" t="n">
        <f aca="false">BR17519-2.5</f>
        <v>-2.5</v>
      </c>
    </row>
    <row r="17520" customFormat="false" ht="12" hidden="false" customHeight="false" outlineLevel="0" collapsed="false">
      <c r="BS17520" s="96" t="n">
        <f aca="false">BR17520-2.5</f>
        <v>-2.5</v>
      </c>
    </row>
    <row r="17521" customFormat="false" ht="12" hidden="false" customHeight="false" outlineLevel="0" collapsed="false">
      <c r="BS17521" s="96" t="n">
        <f aca="false">BR17521-2.5</f>
        <v>-2.5</v>
      </c>
    </row>
    <row r="17522" customFormat="false" ht="12" hidden="false" customHeight="false" outlineLevel="0" collapsed="false">
      <c r="BS17522" s="96" t="n">
        <f aca="false">BR17522-2.5</f>
        <v>-2.5</v>
      </c>
    </row>
    <row r="17523" customFormat="false" ht="12" hidden="false" customHeight="false" outlineLevel="0" collapsed="false">
      <c r="BS17523" s="96" t="n">
        <f aca="false">BR17523-2.5</f>
        <v>-2.5</v>
      </c>
    </row>
    <row r="17524" customFormat="false" ht="12" hidden="false" customHeight="false" outlineLevel="0" collapsed="false">
      <c r="BS17524" s="96" t="n">
        <f aca="false">BR17524-2.5</f>
        <v>-2.5</v>
      </c>
    </row>
    <row r="17525" customFormat="false" ht="12" hidden="false" customHeight="false" outlineLevel="0" collapsed="false">
      <c r="BS17525" s="96" t="n">
        <f aca="false">BR17525-2.5</f>
        <v>-2.5</v>
      </c>
    </row>
    <row r="17526" customFormat="false" ht="12" hidden="false" customHeight="false" outlineLevel="0" collapsed="false">
      <c r="BS17526" s="96" t="n">
        <f aca="false">BR17526-2.5</f>
        <v>-2.5</v>
      </c>
    </row>
    <row r="17527" customFormat="false" ht="12" hidden="false" customHeight="false" outlineLevel="0" collapsed="false">
      <c r="BS17527" s="96" t="n">
        <f aca="false">BR17527-2.5</f>
        <v>-2.5</v>
      </c>
    </row>
    <row r="17528" customFormat="false" ht="12" hidden="false" customHeight="false" outlineLevel="0" collapsed="false">
      <c r="BS17528" s="96" t="n">
        <f aca="false">BR17528-2.5</f>
        <v>-2.5</v>
      </c>
    </row>
    <row r="17529" customFormat="false" ht="12" hidden="false" customHeight="false" outlineLevel="0" collapsed="false">
      <c r="BS17529" s="96" t="n">
        <f aca="false">BR17529-2.5</f>
        <v>-2.5</v>
      </c>
    </row>
    <row r="17530" customFormat="false" ht="12" hidden="false" customHeight="false" outlineLevel="0" collapsed="false">
      <c r="BS17530" s="96" t="n">
        <f aca="false">BR17530-2.5</f>
        <v>-2.5</v>
      </c>
    </row>
    <row r="17531" customFormat="false" ht="12" hidden="false" customHeight="false" outlineLevel="0" collapsed="false">
      <c r="BS17531" s="96" t="n">
        <f aca="false">BR17531-2.5</f>
        <v>-2.5</v>
      </c>
    </row>
    <row r="17532" customFormat="false" ht="12" hidden="false" customHeight="false" outlineLevel="0" collapsed="false">
      <c r="BS17532" s="96" t="n">
        <f aca="false">BR17532-2.5</f>
        <v>-2.5</v>
      </c>
    </row>
    <row r="17533" customFormat="false" ht="12" hidden="false" customHeight="false" outlineLevel="0" collapsed="false">
      <c r="BS17533" s="96" t="n">
        <f aca="false">BR17533-2.5</f>
        <v>-2.5</v>
      </c>
    </row>
    <row r="17534" customFormat="false" ht="12" hidden="false" customHeight="false" outlineLevel="0" collapsed="false">
      <c r="BS17534" s="96" t="n">
        <f aca="false">BR17534-2.5</f>
        <v>-2.5</v>
      </c>
    </row>
    <row r="17535" customFormat="false" ht="12" hidden="false" customHeight="false" outlineLevel="0" collapsed="false">
      <c r="BS17535" s="96" t="n">
        <f aca="false">BR17535-2.5</f>
        <v>-2.5</v>
      </c>
    </row>
    <row r="17536" customFormat="false" ht="12" hidden="false" customHeight="false" outlineLevel="0" collapsed="false">
      <c r="BS17536" s="96" t="n">
        <f aca="false">BR17536-2.5</f>
        <v>-2.5</v>
      </c>
    </row>
    <row r="17537" customFormat="false" ht="12" hidden="false" customHeight="false" outlineLevel="0" collapsed="false">
      <c r="BS17537" s="96" t="n">
        <f aca="false">BR17537-2.5</f>
        <v>-2.5</v>
      </c>
    </row>
    <row r="17538" customFormat="false" ht="12" hidden="false" customHeight="false" outlineLevel="0" collapsed="false">
      <c r="BS17538" s="96" t="n">
        <f aca="false">BR17538-2.5</f>
        <v>-2.5</v>
      </c>
    </row>
    <row r="17539" customFormat="false" ht="12" hidden="false" customHeight="false" outlineLevel="0" collapsed="false">
      <c r="BS17539" s="96" t="n">
        <f aca="false">BR17539-2.5</f>
        <v>-2.5</v>
      </c>
    </row>
    <row r="17540" customFormat="false" ht="12" hidden="false" customHeight="false" outlineLevel="0" collapsed="false">
      <c r="BS17540" s="96" t="n">
        <f aca="false">BR17540-2.5</f>
        <v>-2.5</v>
      </c>
    </row>
    <row r="17541" customFormat="false" ht="12" hidden="false" customHeight="false" outlineLevel="0" collapsed="false">
      <c r="BS17541" s="96" t="n">
        <f aca="false">BR17541-2.5</f>
        <v>-2.5</v>
      </c>
    </row>
    <row r="17542" customFormat="false" ht="12" hidden="false" customHeight="false" outlineLevel="0" collapsed="false">
      <c r="BS17542" s="96" t="n">
        <f aca="false">BR17542-2.5</f>
        <v>-2.5</v>
      </c>
    </row>
    <row r="17543" customFormat="false" ht="12" hidden="false" customHeight="false" outlineLevel="0" collapsed="false">
      <c r="BS17543" s="96" t="n">
        <f aca="false">BR17543-2.5</f>
        <v>-2.5</v>
      </c>
    </row>
    <row r="17544" customFormat="false" ht="12" hidden="false" customHeight="false" outlineLevel="0" collapsed="false">
      <c r="BS17544" s="96" t="n">
        <f aca="false">BR17544-2.5</f>
        <v>-2.5</v>
      </c>
    </row>
    <row r="17545" customFormat="false" ht="12" hidden="false" customHeight="false" outlineLevel="0" collapsed="false">
      <c r="BS17545" s="96" t="n">
        <f aca="false">BR17545-2.5</f>
        <v>-2.5</v>
      </c>
    </row>
    <row r="17546" customFormat="false" ht="12" hidden="false" customHeight="false" outlineLevel="0" collapsed="false">
      <c r="BS17546" s="96" t="n">
        <f aca="false">BR17546-2.5</f>
        <v>-2.5</v>
      </c>
    </row>
    <row r="17547" customFormat="false" ht="12" hidden="false" customHeight="false" outlineLevel="0" collapsed="false">
      <c r="BS17547" s="96" t="n">
        <f aca="false">BR17547-2.5</f>
        <v>-2.5</v>
      </c>
    </row>
    <row r="17548" customFormat="false" ht="12" hidden="false" customHeight="false" outlineLevel="0" collapsed="false">
      <c r="BS17548" s="96" t="n">
        <f aca="false">BR17548-2.5</f>
        <v>-2.5</v>
      </c>
    </row>
    <row r="17549" customFormat="false" ht="12" hidden="false" customHeight="false" outlineLevel="0" collapsed="false">
      <c r="BS17549" s="96" t="n">
        <f aca="false">BR17549-2.5</f>
        <v>-2.5</v>
      </c>
    </row>
    <row r="17550" customFormat="false" ht="12" hidden="false" customHeight="false" outlineLevel="0" collapsed="false">
      <c r="BS17550" s="96" t="n">
        <f aca="false">BR17550-2.5</f>
        <v>-2.5</v>
      </c>
    </row>
    <row r="17551" customFormat="false" ht="12" hidden="false" customHeight="false" outlineLevel="0" collapsed="false">
      <c r="BS17551" s="96" t="n">
        <f aca="false">BR17551-2.5</f>
        <v>-2.5</v>
      </c>
    </row>
    <row r="17552" customFormat="false" ht="12" hidden="false" customHeight="false" outlineLevel="0" collapsed="false">
      <c r="BS17552" s="96" t="n">
        <f aca="false">BR17552-2.5</f>
        <v>-2.5</v>
      </c>
    </row>
    <row r="17553" customFormat="false" ht="12" hidden="false" customHeight="false" outlineLevel="0" collapsed="false">
      <c r="BS17553" s="96" t="n">
        <f aca="false">BR17553-2.5</f>
        <v>-2.5</v>
      </c>
    </row>
    <row r="17554" customFormat="false" ht="12" hidden="false" customHeight="false" outlineLevel="0" collapsed="false">
      <c r="BS17554" s="96" t="n">
        <f aca="false">BR17554-2.5</f>
        <v>-2.5</v>
      </c>
    </row>
    <row r="17555" customFormat="false" ht="12" hidden="false" customHeight="false" outlineLevel="0" collapsed="false">
      <c r="BS17555" s="96" t="n">
        <f aca="false">BR17555-2.5</f>
        <v>-2.5</v>
      </c>
    </row>
    <row r="17556" customFormat="false" ht="12" hidden="false" customHeight="false" outlineLevel="0" collapsed="false">
      <c r="BS17556" s="96" t="n">
        <f aca="false">BR17556-2.5</f>
        <v>-2.5</v>
      </c>
    </row>
    <row r="17557" customFormat="false" ht="12" hidden="false" customHeight="false" outlineLevel="0" collapsed="false">
      <c r="BS17557" s="96" t="n">
        <f aca="false">BR17557-2.5</f>
        <v>-2.5</v>
      </c>
    </row>
    <row r="17558" customFormat="false" ht="12" hidden="false" customHeight="false" outlineLevel="0" collapsed="false">
      <c r="BS17558" s="96" t="n">
        <f aca="false">BR17558-2.5</f>
        <v>-2.5</v>
      </c>
    </row>
    <row r="17559" customFormat="false" ht="12" hidden="false" customHeight="false" outlineLevel="0" collapsed="false">
      <c r="BS17559" s="96" t="n">
        <f aca="false">BR17559-2.5</f>
        <v>-2.5</v>
      </c>
    </row>
    <row r="17560" customFormat="false" ht="12" hidden="false" customHeight="false" outlineLevel="0" collapsed="false">
      <c r="BS17560" s="96" t="n">
        <f aca="false">BR17560-2.5</f>
        <v>-2.5</v>
      </c>
    </row>
    <row r="17561" customFormat="false" ht="12" hidden="false" customHeight="false" outlineLevel="0" collapsed="false">
      <c r="BS17561" s="96" t="n">
        <f aca="false">BR17561-2.5</f>
        <v>-2.5</v>
      </c>
    </row>
    <row r="17562" customFormat="false" ht="12" hidden="false" customHeight="false" outlineLevel="0" collapsed="false">
      <c r="BS17562" s="96" t="n">
        <f aca="false">BR17562-2.5</f>
        <v>-2.5</v>
      </c>
    </row>
    <row r="17563" customFormat="false" ht="12" hidden="false" customHeight="false" outlineLevel="0" collapsed="false">
      <c r="BS17563" s="96" t="n">
        <f aca="false">BR17563-2.5</f>
        <v>-2.5</v>
      </c>
    </row>
    <row r="17564" customFormat="false" ht="12" hidden="false" customHeight="false" outlineLevel="0" collapsed="false">
      <c r="BS17564" s="96" t="n">
        <f aca="false">BR17564-2.5</f>
        <v>-2.5</v>
      </c>
    </row>
    <row r="17565" customFormat="false" ht="12" hidden="false" customHeight="false" outlineLevel="0" collapsed="false">
      <c r="BS17565" s="96" t="n">
        <f aca="false">BR17565-2.5</f>
        <v>-2.5</v>
      </c>
    </row>
    <row r="17566" customFormat="false" ht="12" hidden="false" customHeight="false" outlineLevel="0" collapsed="false">
      <c r="BS17566" s="96" t="n">
        <f aca="false">BR17566-2.5</f>
        <v>-2.5</v>
      </c>
    </row>
    <row r="17567" customFormat="false" ht="12" hidden="false" customHeight="false" outlineLevel="0" collapsed="false">
      <c r="BS17567" s="96" t="n">
        <f aca="false">BR17567-2.5</f>
        <v>-2.5</v>
      </c>
    </row>
    <row r="17568" customFormat="false" ht="12" hidden="false" customHeight="false" outlineLevel="0" collapsed="false">
      <c r="BS17568" s="96" t="n">
        <f aca="false">BR17568-2.5</f>
        <v>-2.5</v>
      </c>
    </row>
    <row r="17569" customFormat="false" ht="12" hidden="false" customHeight="false" outlineLevel="0" collapsed="false">
      <c r="BS17569" s="96" t="n">
        <f aca="false">BR17569-2.5</f>
        <v>-2.5</v>
      </c>
    </row>
    <row r="17570" customFormat="false" ht="12" hidden="false" customHeight="false" outlineLevel="0" collapsed="false">
      <c r="BS17570" s="96" t="n">
        <f aca="false">BR17570-2.5</f>
        <v>-2.5</v>
      </c>
    </row>
    <row r="17571" customFormat="false" ht="12" hidden="false" customHeight="false" outlineLevel="0" collapsed="false">
      <c r="BS17571" s="96" t="n">
        <f aca="false">BR17571-2.5</f>
        <v>-2.5</v>
      </c>
    </row>
    <row r="17572" customFormat="false" ht="12" hidden="false" customHeight="false" outlineLevel="0" collapsed="false">
      <c r="BS17572" s="96" t="n">
        <f aca="false">BR17572-2.5</f>
        <v>-2.5</v>
      </c>
    </row>
    <row r="17573" customFormat="false" ht="12" hidden="false" customHeight="false" outlineLevel="0" collapsed="false">
      <c r="BS17573" s="96" t="n">
        <f aca="false">BR17573-2.5</f>
        <v>-2.5</v>
      </c>
    </row>
    <row r="17574" customFormat="false" ht="12" hidden="false" customHeight="false" outlineLevel="0" collapsed="false">
      <c r="BS17574" s="96" t="n">
        <f aca="false">BR17574-2.5</f>
        <v>-2.5</v>
      </c>
    </row>
    <row r="17575" customFormat="false" ht="12" hidden="false" customHeight="false" outlineLevel="0" collapsed="false">
      <c r="BS17575" s="96" t="n">
        <f aca="false">BR17575-2.5</f>
        <v>-2.5</v>
      </c>
    </row>
    <row r="17576" customFormat="false" ht="12" hidden="false" customHeight="false" outlineLevel="0" collapsed="false">
      <c r="BS17576" s="96" t="n">
        <f aca="false">BR17576-2.5</f>
        <v>-2.5</v>
      </c>
    </row>
    <row r="17577" customFormat="false" ht="12" hidden="false" customHeight="false" outlineLevel="0" collapsed="false">
      <c r="BS17577" s="96" t="n">
        <f aca="false">BR17577-2.5</f>
        <v>-2.5</v>
      </c>
    </row>
    <row r="17578" customFormat="false" ht="12" hidden="false" customHeight="false" outlineLevel="0" collapsed="false">
      <c r="BS17578" s="96" t="n">
        <f aca="false">BR17578-2.5</f>
        <v>-2.5</v>
      </c>
    </row>
    <row r="17579" customFormat="false" ht="12" hidden="false" customHeight="false" outlineLevel="0" collapsed="false">
      <c r="BS17579" s="96" t="n">
        <f aca="false">BR17579-2.5</f>
        <v>-2.5</v>
      </c>
    </row>
    <row r="17580" customFormat="false" ht="12" hidden="false" customHeight="false" outlineLevel="0" collapsed="false">
      <c r="BS17580" s="96" t="n">
        <f aca="false">BR17580-2.5</f>
        <v>-2.5</v>
      </c>
    </row>
    <row r="17581" customFormat="false" ht="12" hidden="false" customHeight="false" outlineLevel="0" collapsed="false">
      <c r="BS17581" s="96" t="n">
        <f aca="false">BR17581-2.5</f>
        <v>-2.5</v>
      </c>
    </row>
    <row r="17582" customFormat="false" ht="12" hidden="false" customHeight="false" outlineLevel="0" collapsed="false">
      <c r="BS17582" s="96" t="n">
        <f aca="false">BR17582-2.5</f>
        <v>-2.5</v>
      </c>
    </row>
    <row r="17583" customFormat="false" ht="12" hidden="false" customHeight="false" outlineLevel="0" collapsed="false">
      <c r="BS17583" s="96" t="n">
        <f aca="false">BR17583-2.5</f>
        <v>-2.5</v>
      </c>
    </row>
    <row r="17584" customFormat="false" ht="12" hidden="false" customHeight="false" outlineLevel="0" collapsed="false">
      <c r="BS17584" s="96" t="n">
        <f aca="false">BR17584-2.5</f>
        <v>-2.5</v>
      </c>
    </row>
    <row r="17585" customFormat="false" ht="12" hidden="false" customHeight="false" outlineLevel="0" collapsed="false">
      <c r="BS17585" s="96" t="n">
        <f aca="false">BR17585-2.5</f>
        <v>-2.5</v>
      </c>
    </row>
    <row r="17586" customFormat="false" ht="12" hidden="false" customHeight="false" outlineLevel="0" collapsed="false">
      <c r="BS17586" s="96" t="n">
        <f aca="false">BR17586-2.5</f>
        <v>-2.5</v>
      </c>
    </row>
    <row r="17587" customFormat="false" ht="12" hidden="false" customHeight="false" outlineLevel="0" collapsed="false">
      <c r="BS17587" s="96" t="n">
        <f aca="false">BR17587-2.5</f>
        <v>-2.5</v>
      </c>
    </row>
    <row r="17588" customFormat="false" ht="12" hidden="false" customHeight="false" outlineLevel="0" collapsed="false">
      <c r="BS17588" s="96" t="n">
        <f aca="false">BR17588-2.5</f>
        <v>-2.5</v>
      </c>
    </row>
    <row r="17589" customFormat="false" ht="12" hidden="false" customHeight="false" outlineLevel="0" collapsed="false">
      <c r="BS17589" s="96" t="n">
        <f aca="false">BR17589-2.5</f>
        <v>-2.5</v>
      </c>
    </row>
    <row r="17590" customFormat="false" ht="12" hidden="false" customHeight="false" outlineLevel="0" collapsed="false">
      <c r="BS17590" s="96" t="n">
        <f aca="false">BR17590-2.5</f>
        <v>-2.5</v>
      </c>
    </row>
    <row r="17591" customFormat="false" ht="12" hidden="false" customHeight="false" outlineLevel="0" collapsed="false">
      <c r="BS17591" s="96" t="n">
        <f aca="false">BR17591-2.5</f>
        <v>-2.5</v>
      </c>
    </row>
    <row r="17592" customFormat="false" ht="12" hidden="false" customHeight="false" outlineLevel="0" collapsed="false">
      <c r="BS17592" s="96" t="n">
        <f aca="false">BR17592-2.5</f>
        <v>-2.5</v>
      </c>
    </row>
    <row r="17593" customFormat="false" ht="12" hidden="false" customHeight="false" outlineLevel="0" collapsed="false">
      <c r="BS17593" s="96" t="n">
        <f aca="false">BR17593-2.5</f>
        <v>-2.5</v>
      </c>
    </row>
    <row r="17594" customFormat="false" ht="12" hidden="false" customHeight="false" outlineLevel="0" collapsed="false">
      <c r="BS17594" s="96" t="n">
        <f aca="false">BR17594-2.5</f>
        <v>-2.5</v>
      </c>
    </row>
    <row r="17595" customFormat="false" ht="12" hidden="false" customHeight="false" outlineLevel="0" collapsed="false">
      <c r="BS17595" s="96" t="n">
        <f aca="false">BR17595-2.5</f>
        <v>-2.5</v>
      </c>
    </row>
    <row r="17596" customFormat="false" ht="12" hidden="false" customHeight="false" outlineLevel="0" collapsed="false">
      <c r="BS17596" s="96" t="n">
        <f aca="false">BR17596-2.5</f>
        <v>-2.5</v>
      </c>
    </row>
    <row r="17597" customFormat="false" ht="12" hidden="false" customHeight="false" outlineLevel="0" collapsed="false">
      <c r="BS17597" s="96" t="n">
        <f aca="false">BR17597-2.5</f>
        <v>-2.5</v>
      </c>
    </row>
    <row r="17598" customFormat="false" ht="12" hidden="false" customHeight="false" outlineLevel="0" collapsed="false">
      <c r="BS17598" s="96" t="n">
        <f aca="false">BR17598-2.5</f>
        <v>-2.5</v>
      </c>
    </row>
    <row r="17599" customFormat="false" ht="12" hidden="false" customHeight="false" outlineLevel="0" collapsed="false">
      <c r="BS17599" s="96" t="n">
        <f aca="false">BR17599-2.5</f>
        <v>-2.5</v>
      </c>
    </row>
    <row r="17600" customFormat="false" ht="12" hidden="false" customHeight="false" outlineLevel="0" collapsed="false">
      <c r="BS17600" s="96" t="n">
        <f aca="false">BR17600-2.5</f>
        <v>-2.5</v>
      </c>
    </row>
    <row r="17601" customFormat="false" ht="12" hidden="false" customHeight="false" outlineLevel="0" collapsed="false">
      <c r="BS17601" s="96" t="n">
        <f aca="false">BR17601-2.5</f>
        <v>-2.5</v>
      </c>
    </row>
    <row r="17602" customFormat="false" ht="12" hidden="false" customHeight="false" outlineLevel="0" collapsed="false">
      <c r="BS17602" s="96" t="n">
        <f aca="false">BR17602-2.5</f>
        <v>-2.5</v>
      </c>
    </row>
    <row r="17603" customFormat="false" ht="12" hidden="false" customHeight="false" outlineLevel="0" collapsed="false">
      <c r="BS17603" s="96" t="n">
        <f aca="false">BR17603-2.5</f>
        <v>-2.5</v>
      </c>
    </row>
    <row r="17604" customFormat="false" ht="12" hidden="false" customHeight="false" outlineLevel="0" collapsed="false">
      <c r="BS17604" s="96" t="n">
        <f aca="false">BR17604-2.5</f>
        <v>-2.5</v>
      </c>
    </row>
    <row r="17605" customFormat="false" ht="12" hidden="false" customHeight="false" outlineLevel="0" collapsed="false">
      <c r="BS17605" s="96" t="n">
        <f aca="false">BR17605-2.5</f>
        <v>-2.5</v>
      </c>
    </row>
    <row r="17606" customFormat="false" ht="12" hidden="false" customHeight="false" outlineLevel="0" collapsed="false">
      <c r="BS17606" s="96" t="n">
        <f aca="false">BR17606-2.5</f>
        <v>-2.5</v>
      </c>
    </row>
    <row r="17607" customFormat="false" ht="12" hidden="false" customHeight="false" outlineLevel="0" collapsed="false">
      <c r="BS17607" s="96" t="n">
        <f aca="false">BR17607-2.5</f>
        <v>-2.5</v>
      </c>
    </row>
    <row r="17608" customFormat="false" ht="12" hidden="false" customHeight="false" outlineLevel="0" collapsed="false">
      <c r="BS17608" s="96" t="n">
        <f aca="false">BR17608-2.5</f>
        <v>-2.5</v>
      </c>
    </row>
    <row r="17609" customFormat="false" ht="12" hidden="false" customHeight="false" outlineLevel="0" collapsed="false">
      <c r="BS17609" s="96" t="n">
        <f aca="false">BR17609-2.5</f>
        <v>-2.5</v>
      </c>
    </row>
    <row r="17610" customFormat="false" ht="12" hidden="false" customHeight="false" outlineLevel="0" collapsed="false">
      <c r="BS17610" s="96" t="n">
        <f aca="false">BR17610-2.5</f>
        <v>-2.5</v>
      </c>
    </row>
    <row r="17611" customFormat="false" ht="12" hidden="false" customHeight="false" outlineLevel="0" collapsed="false">
      <c r="BS17611" s="96" t="n">
        <f aca="false">BR17611-2.5</f>
        <v>-2.5</v>
      </c>
    </row>
    <row r="17612" customFormat="false" ht="12" hidden="false" customHeight="false" outlineLevel="0" collapsed="false">
      <c r="BS17612" s="96" t="n">
        <f aca="false">BR17612-2.5</f>
        <v>-2.5</v>
      </c>
    </row>
    <row r="17613" customFormat="false" ht="12" hidden="false" customHeight="false" outlineLevel="0" collapsed="false">
      <c r="BS17613" s="96" t="n">
        <f aca="false">BR17613-2.5</f>
        <v>-2.5</v>
      </c>
    </row>
    <row r="17614" customFormat="false" ht="12" hidden="false" customHeight="false" outlineLevel="0" collapsed="false">
      <c r="BS17614" s="96" t="n">
        <f aca="false">BR17614-2.5</f>
        <v>-2.5</v>
      </c>
    </row>
    <row r="17615" customFormat="false" ht="12" hidden="false" customHeight="false" outlineLevel="0" collapsed="false">
      <c r="BS17615" s="96" t="n">
        <f aca="false">BR17615-2.5</f>
        <v>-2.5</v>
      </c>
    </row>
    <row r="17616" customFormat="false" ht="12" hidden="false" customHeight="false" outlineLevel="0" collapsed="false">
      <c r="BS17616" s="96" t="n">
        <f aca="false">BR17616-2.5</f>
        <v>-2.5</v>
      </c>
    </row>
    <row r="17617" customFormat="false" ht="12" hidden="false" customHeight="false" outlineLevel="0" collapsed="false">
      <c r="BS17617" s="96" t="n">
        <f aca="false">BR17617-2.5</f>
        <v>-2.5</v>
      </c>
    </row>
    <row r="17618" customFormat="false" ht="12" hidden="false" customHeight="false" outlineLevel="0" collapsed="false">
      <c r="BS17618" s="96" t="n">
        <f aca="false">BR17618-2.5</f>
        <v>-2.5</v>
      </c>
    </row>
    <row r="17619" customFormat="false" ht="12" hidden="false" customHeight="false" outlineLevel="0" collapsed="false">
      <c r="BS17619" s="96" t="n">
        <f aca="false">BR17619-2.5</f>
        <v>-2.5</v>
      </c>
    </row>
    <row r="17620" customFormat="false" ht="12" hidden="false" customHeight="false" outlineLevel="0" collapsed="false">
      <c r="BS17620" s="96" t="n">
        <f aca="false">BR17620-2.5</f>
        <v>-2.5</v>
      </c>
    </row>
    <row r="17621" customFormat="false" ht="12" hidden="false" customHeight="false" outlineLevel="0" collapsed="false">
      <c r="BS17621" s="96" t="n">
        <f aca="false">BR17621-2.5</f>
        <v>-2.5</v>
      </c>
    </row>
    <row r="17622" customFormat="false" ht="12" hidden="false" customHeight="false" outlineLevel="0" collapsed="false">
      <c r="BS17622" s="96" t="n">
        <f aca="false">BR17622-2.5</f>
        <v>-2.5</v>
      </c>
    </row>
    <row r="17623" customFormat="false" ht="12" hidden="false" customHeight="false" outlineLevel="0" collapsed="false">
      <c r="BS17623" s="96" t="n">
        <f aca="false">BR17623-2.5</f>
        <v>-2.5</v>
      </c>
    </row>
    <row r="17624" customFormat="false" ht="12" hidden="false" customHeight="false" outlineLevel="0" collapsed="false">
      <c r="BS17624" s="96" t="n">
        <f aca="false">BR17624-2.5</f>
        <v>-2.5</v>
      </c>
    </row>
    <row r="17625" customFormat="false" ht="12" hidden="false" customHeight="false" outlineLevel="0" collapsed="false">
      <c r="BS17625" s="96" t="n">
        <f aca="false">BR17625-2.5</f>
        <v>-2.5</v>
      </c>
    </row>
    <row r="17626" customFormat="false" ht="12" hidden="false" customHeight="false" outlineLevel="0" collapsed="false">
      <c r="BS17626" s="96" t="n">
        <f aca="false">BR17626-2.5</f>
        <v>-2.5</v>
      </c>
    </row>
    <row r="17627" customFormat="false" ht="12" hidden="false" customHeight="false" outlineLevel="0" collapsed="false">
      <c r="BS17627" s="96" t="n">
        <f aca="false">BR17627-2.5</f>
        <v>-2.5</v>
      </c>
    </row>
    <row r="17628" customFormat="false" ht="12" hidden="false" customHeight="false" outlineLevel="0" collapsed="false">
      <c r="BS17628" s="96" t="n">
        <f aca="false">BR17628-2.5</f>
        <v>-2.5</v>
      </c>
    </row>
    <row r="17629" customFormat="false" ht="12" hidden="false" customHeight="false" outlineLevel="0" collapsed="false">
      <c r="BS17629" s="96" t="n">
        <f aca="false">BR17629-2.5</f>
        <v>-2.5</v>
      </c>
    </row>
    <row r="17630" customFormat="false" ht="12" hidden="false" customHeight="false" outlineLevel="0" collapsed="false">
      <c r="BS17630" s="96" t="n">
        <f aca="false">BR17630-2.5</f>
        <v>-2.5</v>
      </c>
    </row>
    <row r="17631" customFormat="false" ht="12" hidden="false" customHeight="false" outlineLevel="0" collapsed="false">
      <c r="BS17631" s="96" t="n">
        <f aca="false">BR17631-2.5</f>
        <v>-2.5</v>
      </c>
    </row>
    <row r="17632" customFormat="false" ht="12" hidden="false" customHeight="false" outlineLevel="0" collapsed="false">
      <c r="BS17632" s="96" t="n">
        <f aca="false">BR17632-2.5</f>
        <v>-2.5</v>
      </c>
    </row>
    <row r="17633" customFormat="false" ht="12" hidden="false" customHeight="false" outlineLevel="0" collapsed="false">
      <c r="BS17633" s="96" t="n">
        <f aca="false">BR17633-2.5</f>
        <v>-2.5</v>
      </c>
    </row>
    <row r="17634" customFormat="false" ht="12" hidden="false" customHeight="false" outlineLevel="0" collapsed="false">
      <c r="BS17634" s="96" t="n">
        <f aca="false">BR17634-2.5</f>
        <v>-2.5</v>
      </c>
    </row>
    <row r="17635" customFormat="false" ht="12" hidden="false" customHeight="false" outlineLevel="0" collapsed="false">
      <c r="BS17635" s="96" t="n">
        <f aca="false">BR17635-2.5</f>
        <v>-2.5</v>
      </c>
    </row>
    <row r="17636" customFormat="false" ht="12" hidden="false" customHeight="false" outlineLevel="0" collapsed="false">
      <c r="BS17636" s="96" t="n">
        <f aca="false">BR17636-2.5</f>
        <v>-2.5</v>
      </c>
    </row>
    <row r="17637" customFormat="false" ht="12" hidden="false" customHeight="false" outlineLevel="0" collapsed="false">
      <c r="BS17637" s="96" t="n">
        <f aca="false">BR17637-2.5</f>
        <v>-2.5</v>
      </c>
    </row>
    <row r="17638" customFormat="false" ht="12" hidden="false" customHeight="false" outlineLevel="0" collapsed="false">
      <c r="BS17638" s="96" t="n">
        <f aca="false">BR17638-2.5</f>
        <v>-2.5</v>
      </c>
    </row>
    <row r="17639" customFormat="false" ht="12" hidden="false" customHeight="false" outlineLevel="0" collapsed="false">
      <c r="BS17639" s="96" t="n">
        <f aca="false">BR17639-2.5</f>
        <v>-2.5</v>
      </c>
    </row>
    <row r="17640" customFormat="false" ht="12" hidden="false" customHeight="false" outlineLevel="0" collapsed="false">
      <c r="BS17640" s="96" t="n">
        <f aca="false">BR17640-2.5</f>
        <v>-2.5</v>
      </c>
    </row>
    <row r="17641" customFormat="false" ht="12" hidden="false" customHeight="false" outlineLevel="0" collapsed="false">
      <c r="BS17641" s="96" t="n">
        <f aca="false">BR17641-2.5</f>
        <v>-2.5</v>
      </c>
    </row>
    <row r="17642" customFormat="false" ht="12" hidden="false" customHeight="false" outlineLevel="0" collapsed="false">
      <c r="BS17642" s="96" t="n">
        <f aca="false">BR17642-2.5</f>
        <v>-2.5</v>
      </c>
    </row>
    <row r="17643" customFormat="false" ht="12" hidden="false" customHeight="false" outlineLevel="0" collapsed="false">
      <c r="BS17643" s="96" t="n">
        <f aca="false">BR17643-2.5</f>
        <v>-2.5</v>
      </c>
    </row>
    <row r="17644" customFormat="false" ht="12" hidden="false" customHeight="false" outlineLevel="0" collapsed="false">
      <c r="BS17644" s="96" t="n">
        <f aca="false">BR17644-2.5</f>
        <v>-2.5</v>
      </c>
    </row>
    <row r="17645" customFormat="false" ht="12" hidden="false" customHeight="false" outlineLevel="0" collapsed="false">
      <c r="BS17645" s="96" t="n">
        <f aca="false">BR17645-2.5</f>
        <v>-2.5</v>
      </c>
    </row>
    <row r="17646" customFormat="false" ht="12" hidden="false" customHeight="false" outlineLevel="0" collapsed="false">
      <c r="BS17646" s="96" t="n">
        <f aca="false">BR17646-2.5</f>
        <v>-2.5</v>
      </c>
    </row>
    <row r="17647" customFormat="false" ht="12" hidden="false" customHeight="false" outlineLevel="0" collapsed="false">
      <c r="BS17647" s="96" t="n">
        <f aca="false">BR17647-2.5</f>
        <v>-2.5</v>
      </c>
    </row>
    <row r="17648" customFormat="false" ht="12" hidden="false" customHeight="false" outlineLevel="0" collapsed="false">
      <c r="BS17648" s="96" t="n">
        <f aca="false">BR17648-2.5</f>
        <v>-2.5</v>
      </c>
    </row>
    <row r="17649" customFormat="false" ht="12" hidden="false" customHeight="false" outlineLevel="0" collapsed="false">
      <c r="BS17649" s="96" t="n">
        <f aca="false">BR17649-2.5</f>
        <v>-2.5</v>
      </c>
    </row>
    <row r="17650" customFormat="false" ht="12" hidden="false" customHeight="false" outlineLevel="0" collapsed="false">
      <c r="BS17650" s="96" t="n">
        <f aca="false">BR17650-2.5</f>
        <v>-2.5</v>
      </c>
    </row>
    <row r="17651" customFormat="false" ht="12" hidden="false" customHeight="false" outlineLevel="0" collapsed="false">
      <c r="BS17651" s="96" t="n">
        <f aca="false">BR17651-2.5</f>
        <v>-2.5</v>
      </c>
    </row>
    <row r="17652" customFormat="false" ht="12" hidden="false" customHeight="false" outlineLevel="0" collapsed="false">
      <c r="BS17652" s="96" t="n">
        <f aca="false">BR17652-2.5</f>
        <v>-2.5</v>
      </c>
    </row>
    <row r="17653" customFormat="false" ht="12" hidden="false" customHeight="false" outlineLevel="0" collapsed="false">
      <c r="BS17653" s="96" t="n">
        <f aca="false">BR17653-2.5</f>
        <v>-2.5</v>
      </c>
    </row>
    <row r="17654" customFormat="false" ht="12" hidden="false" customHeight="false" outlineLevel="0" collapsed="false">
      <c r="BS17654" s="96" t="n">
        <f aca="false">BR17654-2.5</f>
        <v>-2.5</v>
      </c>
    </row>
    <row r="17655" customFormat="false" ht="12" hidden="false" customHeight="false" outlineLevel="0" collapsed="false">
      <c r="BS17655" s="96" t="n">
        <f aca="false">BR17655-2.5</f>
        <v>-2.5</v>
      </c>
    </row>
    <row r="17656" customFormat="false" ht="12" hidden="false" customHeight="false" outlineLevel="0" collapsed="false">
      <c r="BS17656" s="96" t="n">
        <f aca="false">BR17656-2.5</f>
        <v>-2.5</v>
      </c>
    </row>
    <row r="17657" customFormat="false" ht="12" hidden="false" customHeight="false" outlineLevel="0" collapsed="false">
      <c r="BS17657" s="96" t="n">
        <f aca="false">BR17657-2.5</f>
        <v>-2.5</v>
      </c>
    </row>
    <row r="17658" customFormat="false" ht="12" hidden="false" customHeight="false" outlineLevel="0" collapsed="false">
      <c r="BS17658" s="96" t="n">
        <f aca="false">BR17658-2.5</f>
        <v>-2.5</v>
      </c>
    </row>
    <row r="17659" customFormat="false" ht="12" hidden="false" customHeight="false" outlineLevel="0" collapsed="false">
      <c r="BS17659" s="96" t="n">
        <f aca="false">BR17659-2.5</f>
        <v>-2.5</v>
      </c>
    </row>
    <row r="17660" customFormat="false" ht="12" hidden="false" customHeight="false" outlineLevel="0" collapsed="false">
      <c r="BS17660" s="96" t="n">
        <f aca="false">BR17660-2.5</f>
        <v>-2.5</v>
      </c>
    </row>
    <row r="17661" customFormat="false" ht="12" hidden="false" customHeight="false" outlineLevel="0" collapsed="false">
      <c r="BS17661" s="96" t="n">
        <f aca="false">BR17661-2.5</f>
        <v>-2.5</v>
      </c>
    </row>
    <row r="17662" customFormat="false" ht="12" hidden="false" customHeight="false" outlineLevel="0" collapsed="false">
      <c r="BS17662" s="96" t="n">
        <f aca="false">BR17662-2.5</f>
        <v>-2.5</v>
      </c>
    </row>
    <row r="17663" customFormat="false" ht="12" hidden="false" customHeight="false" outlineLevel="0" collapsed="false">
      <c r="BS17663" s="96" t="n">
        <f aca="false">BR17663-2.5</f>
        <v>-2.5</v>
      </c>
    </row>
    <row r="17664" customFormat="false" ht="12" hidden="false" customHeight="false" outlineLevel="0" collapsed="false">
      <c r="BS17664" s="96" t="n">
        <f aca="false">BR17664-2.5</f>
        <v>-2.5</v>
      </c>
    </row>
    <row r="17665" customFormat="false" ht="12" hidden="false" customHeight="false" outlineLevel="0" collapsed="false">
      <c r="BS17665" s="96" t="n">
        <f aca="false">BR17665-2.5</f>
        <v>-2.5</v>
      </c>
    </row>
    <row r="17666" customFormat="false" ht="12" hidden="false" customHeight="false" outlineLevel="0" collapsed="false">
      <c r="BS17666" s="96" t="n">
        <f aca="false">BR17666-2.5</f>
        <v>-2.5</v>
      </c>
    </row>
    <row r="17667" customFormat="false" ht="12" hidden="false" customHeight="false" outlineLevel="0" collapsed="false">
      <c r="BS17667" s="96" t="n">
        <f aca="false">BR17667-2.5</f>
        <v>-2.5</v>
      </c>
    </row>
    <row r="17668" customFormat="false" ht="12" hidden="false" customHeight="false" outlineLevel="0" collapsed="false">
      <c r="BS17668" s="96" t="n">
        <f aca="false">BR17668-2.5</f>
        <v>-2.5</v>
      </c>
    </row>
    <row r="17669" customFormat="false" ht="12" hidden="false" customHeight="false" outlineLevel="0" collapsed="false">
      <c r="BS17669" s="96" t="n">
        <f aca="false">BR17669-2.5</f>
        <v>-2.5</v>
      </c>
    </row>
    <row r="17670" customFormat="false" ht="12" hidden="false" customHeight="false" outlineLevel="0" collapsed="false">
      <c r="BS17670" s="96" t="n">
        <f aca="false">BR17670-2.5</f>
        <v>-2.5</v>
      </c>
    </row>
    <row r="17671" customFormat="false" ht="12" hidden="false" customHeight="false" outlineLevel="0" collapsed="false">
      <c r="BS17671" s="96" t="n">
        <f aca="false">BR17671-2.5</f>
        <v>-2.5</v>
      </c>
    </row>
    <row r="17672" customFormat="false" ht="12" hidden="false" customHeight="false" outlineLevel="0" collapsed="false">
      <c r="BS17672" s="96" t="n">
        <f aca="false">BR17672-2.5</f>
        <v>-2.5</v>
      </c>
    </row>
    <row r="17673" customFormat="false" ht="12" hidden="false" customHeight="false" outlineLevel="0" collapsed="false">
      <c r="BS17673" s="96" t="n">
        <f aca="false">BR17673-2.5</f>
        <v>-2.5</v>
      </c>
    </row>
    <row r="17674" customFormat="false" ht="12" hidden="false" customHeight="false" outlineLevel="0" collapsed="false">
      <c r="BS17674" s="96" t="n">
        <f aca="false">BR17674-2.5</f>
        <v>-2.5</v>
      </c>
    </row>
    <row r="17675" customFormat="false" ht="12" hidden="false" customHeight="false" outlineLevel="0" collapsed="false">
      <c r="BS17675" s="96" t="n">
        <f aca="false">BR17675-2.5</f>
        <v>-2.5</v>
      </c>
    </row>
    <row r="17676" customFormat="false" ht="12" hidden="false" customHeight="false" outlineLevel="0" collapsed="false">
      <c r="BS17676" s="96" t="n">
        <f aca="false">BR17676-2.5</f>
        <v>-2.5</v>
      </c>
    </row>
    <row r="17677" customFormat="false" ht="12" hidden="false" customHeight="false" outlineLevel="0" collapsed="false">
      <c r="BS17677" s="96" t="n">
        <f aca="false">BR17677-2.5</f>
        <v>-2.5</v>
      </c>
    </row>
    <row r="17678" customFormat="false" ht="12" hidden="false" customHeight="false" outlineLevel="0" collapsed="false">
      <c r="BS17678" s="96" t="n">
        <f aca="false">BR17678-2.5</f>
        <v>-2.5</v>
      </c>
    </row>
    <row r="17679" customFormat="false" ht="12" hidden="false" customHeight="false" outlineLevel="0" collapsed="false">
      <c r="BS17679" s="96" t="n">
        <f aca="false">BR17679-2.5</f>
        <v>-2.5</v>
      </c>
    </row>
    <row r="17680" customFormat="false" ht="12" hidden="false" customHeight="false" outlineLevel="0" collapsed="false">
      <c r="BS17680" s="96" t="n">
        <f aca="false">BR17680-2.5</f>
        <v>-2.5</v>
      </c>
    </row>
    <row r="17681" customFormat="false" ht="12" hidden="false" customHeight="false" outlineLevel="0" collapsed="false">
      <c r="BS17681" s="96" t="n">
        <f aca="false">BR17681-2.5</f>
        <v>-2.5</v>
      </c>
    </row>
    <row r="17682" customFormat="false" ht="12" hidden="false" customHeight="false" outlineLevel="0" collapsed="false">
      <c r="BS17682" s="96" t="n">
        <f aca="false">BR17682-2.5</f>
        <v>-2.5</v>
      </c>
    </row>
    <row r="17683" customFormat="false" ht="12" hidden="false" customHeight="false" outlineLevel="0" collapsed="false">
      <c r="BS17683" s="96" t="n">
        <f aca="false">BR17683-2.5</f>
        <v>-2.5</v>
      </c>
    </row>
    <row r="17684" customFormat="false" ht="12" hidden="false" customHeight="false" outlineLevel="0" collapsed="false">
      <c r="BS17684" s="96" t="n">
        <f aca="false">BR17684-2.5</f>
        <v>-2.5</v>
      </c>
    </row>
    <row r="17685" customFormat="false" ht="12" hidden="false" customHeight="false" outlineLevel="0" collapsed="false">
      <c r="BS17685" s="96" t="n">
        <f aca="false">BR17685-2.5</f>
        <v>-2.5</v>
      </c>
    </row>
    <row r="17686" customFormat="false" ht="12" hidden="false" customHeight="false" outlineLevel="0" collapsed="false">
      <c r="BS17686" s="96" t="n">
        <f aca="false">BR17686-2.5</f>
        <v>-2.5</v>
      </c>
    </row>
    <row r="17687" customFormat="false" ht="12" hidden="false" customHeight="false" outlineLevel="0" collapsed="false">
      <c r="BS17687" s="96" t="n">
        <f aca="false">BR17687-2.5</f>
        <v>-2.5</v>
      </c>
    </row>
    <row r="17688" customFormat="false" ht="12" hidden="false" customHeight="false" outlineLevel="0" collapsed="false">
      <c r="BS17688" s="96" t="n">
        <f aca="false">BR17688-2.5</f>
        <v>-2.5</v>
      </c>
    </row>
    <row r="17689" customFormat="false" ht="12" hidden="false" customHeight="false" outlineLevel="0" collapsed="false">
      <c r="BS17689" s="96" t="n">
        <f aca="false">BR17689-2.5</f>
        <v>-2.5</v>
      </c>
    </row>
    <row r="17690" customFormat="false" ht="12" hidden="false" customHeight="false" outlineLevel="0" collapsed="false">
      <c r="BS17690" s="96" t="n">
        <f aca="false">BR17690-2.5</f>
        <v>-2.5</v>
      </c>
    </row>
    <row r="17691" customFormat="false" ht="12" hidden="false" customHeight="false" outlineLevel="0" collapsed="false">
      <c r="BS17691" s="96" t="n">
        <f aca="false">BR17691-2.5</f>
        <v>-2.5</v>
      </c>
    </row>
    <row r="17692" customFormat="false" ht="12" hidden="false" customHeight="false" outlineLevel="0" collapsed="false">
      <c r="BS17692" s="96" t="n">
        <f aca="false">BR17692-2.5</f>
        <v>-2.5</v>
      </c>
    </row>
    <row r="17693" customFormat="false" ht="12" hidden="false" customHeight="false" outlineLevel="0" collapsed="false">
      <c r="BS17693" s="96" t="n">
        <f aca="false">BR17693-2.5</f>
        <v>-2.5</v>
      </c>
    </row>
    <row r="17694" customFormat="false" ht="12" hidden="false" customHeight="false" outlineLevel="0" collapsed="false">
      <c r="BS17694" s="96" t="n">
        <f aca="false">BR17694-2.5</f>
        <v>-2.5</v>
      </c>
    </row>
    <row r="17695" customFormat="false" ht="12" hidden="false" customHeight="false" outlineLevel="0" collapsed="false">
      <c r="BS17695" s="96" t="n">
        <f aca="false">BR17695-2.5</f>
        <v>-2.5</v>
      </c>
    </row>
    <row r="17696" customFormat="false" ht="12" hidden="false" customHeight="false" outlineLevel="0" collapsed="false">
      <c r="BS17696" s="96" t="n">
        <f aca="false">BR17696-2.5</f>
        <v>-2.5</v>
      </c>
    </row>
    <row r="17697" customFormat="false" ht="12" hidden="false" customHeight="false" outlineLevel="0" collapsed="false">
      <c r="BS17697" s="96" t="n">
        <f aca="false">BR17697-2.5</f>
        <v>-2.5</v>
      </c>
    </row>
    <row r="17698" customFormat="false" ht="12" hidden="false" customHeight="false" outlineLevel="0" collapsed="false">
      <c r="BS17698" s="96" t="n">
        <f aca="false">BR17698-2.5</f>
        <v>-2.5</v>
      </c>
    </row>
    <row r="17699" customFormat="false" ht="12" hidden="false" customHeight="false" outlineLevel="0" collapsed="false">
      <c r="BS17699" s="96" t="n">
        <f aca="false">BR17699-2.5</f>
        <v>-2.5</v>
      </c>
    </row>
    <row r="17700" customFormat="false" ht="12" hidden="false" customHeight="false" outlineLevel="0" collapsed="false">
      <c r="BS17700" s="96" t="n">
        <f aca="false">BR17700-2.5</f>
        <v>-2.5</v>
      </c>
    </row>
    <row r="17701" customFormat="false" ht="12" hidden="false" customHeight="false" outlineLevel="0" collapsed="false">
      <c r="BS17701" s="96" t="n">
        <f aca="false">BR17701-2.5</f>
        <v>-2.5</v>
      </c>
    </row>
    <row r="17702" customFormat="false" ht="12" hidden="false" customHeight="false" outlineLevel="0" collapsed="false">
      <c r="BS17702" s="96" t="n">
        <f aca="false">BR17702-2.5</f>
        <v>-2.5</v>
      </c>
    </row>
    <row r="17703" customFormat="false" ht="12" hidden="false" customHeight="false" outlineLevel="0" collapsed="false">
      <c r="BS17703" s="96" t="n">
        <f aca="false">BR17703-2.5</f>
        <v>-2.5</v>
      </c>
    </row>
    <row r="17704" customFormat="false" ht="12" hidden="false" customHeight="false" outlineLevel="0" collapsed="false">
      <c r="BS17704" s="96" t="n">
        <f aca="false">BR17704-2.5</f>
        <v>-2.5</v>
      </c>
    </row>
    <row r="17705" customFormat="false" ht="12" hidden="false" customHeight="false" outlineLevel="0" collapsed="false">
      <c r="BS17705" s="96" t="n">
        <f aca="false">BR17705-2.5</f>
        <v>-2.5</v>
      </c>
    </row>
    <row r="17706" customFormat="false" ht="12" hidden="false" customHeight="false" outlineLevel="0" collapsed="false">
      <c r="BS17706" s="96" t="n">
        <f aca="false">BR17706-2.5</f>
        <v>-2.5</v>
      </c>
    </row>
    <row r="17707" customFormat="false" ht="12" hidden="false" customHeight="false" outlineLevel="0" collapsed="false">
      <c r="BS17707" s="96" t="n">
        <f aca="false">BR17707-2.5</f>
        <v>-2.5</v>
      </c>
    </row>
    <row r="17708" customFormat="false" ht="12" hidden="false" customHeight="false" outlineLevel="0" collapsed="false">
      <c r="BS17708" s="96" t="n">
        <f aca="false">BR17708-2.5</f>
        <v>-2.5</v>
      </c>
    </row>
    <row r="17709" customFormat="false" ht="12" hidden="false" customHeight="false" outlineLevel="0" collapsed="false">
      <c r="BS17709" s="96" t="n">
        <f aca="false">BR17709-2.5</f>
        <v>-2.5</v>
      </c>
    </row>
    <row r="17710" customFormat="false" ht="12" hidden="false" customHeight="false" outlineLevel="0" collapsed="false">
      <c r="BS17710" s="96" t="n">
        <f aca="false">BR17710-2.5</f>
        <v>-2.5</v>
      </c>
    </row>
    <row r="17711" customFormat="false" ht="12" hidden="false" customHeight="false" outlineLevel="0" collapsed="false">
      <c r="BS17711" s="96" t="n">
        <f aca="false">BR17711-2.5</f>
        <v>-2.5</v>
      </c>
    </row>
    <row r="17712" customFormat="false" ht="12" hidden="false" customHeight="false" outlineLevel="0" collapsed="false">
      <c r="BS17712" s="96" t="n">
        <f aca="false">BR17712-2.5</f>
        <v>-2.5</v>
      </c>
    </row>
    <row r="17713" customFormat="false" ht="12" hidden="false" customHeight="false" outlineLevel="0" collapsed="false">
      <c r="BS17713" s="96" t="n">
        <f aca="false">BR17713-2.5</f>
        <v>-2.5</v>
      </c>
    </row>
    <row r="17714" customFormat="false" ht="12" hidden="false" customHeight="false" outlineLevel="0" collapsed="false">
      <c r="BS17714" s="96" t="n">
        <f aca="false">BR17714-2.5</f>
        <v>-2.5</v>
      </c>
    </row>
    <row r="17715" customFormat="false" ht="12" hidden="false" customHeight="false" outlineLevel="0" collapsed="false">
      <c r="BS17715" s="96" t="n">
        <f aca="false">BR17715-2.5</f>
        <v>-2.5</v>
      </c>
    </row>
    <row r="17716" customFormat="false" ht="12" hidden="false" customHeight="false" outlineLevel="0" collapsed="false">
      <c r="BS17716" s="96" t="n">
        <f aca="false">BR17716-2.5</f>
        <v>-2.5</v>
      </c>
    </row>
    <row r="17717" customFormat="false" ht="12" hidden="false" customHeight="false" outlineLevel="0" collapsed="false">
      <c r="BS17717" s="96" t="n">
        <f aca="false">BR17717-2.5</f>
        <v>-2.5</v>
      </c>
    </row>
    <row r="17718" customFormat="false" ht="12" hidden="false" customHeight="false" outlineLevel="0" collapsed="false">
      <c r="BS17718" s="96" t="n">
        <f aca="false">BR17718-2.5</f>
        <v>-2.5</v>
      </c>
    </row>
    <row r="17719" customFormat="false" ht="12" hidden="false" customHeight="false" outlineLevel="0" collapsed="false">
      <c r="BS17719" s="96" t="n">
        <f aca="false">BR17719-2.5</f>
        <v>-2.5</v>
      </c>
    </row>
    <row r="17720" customFormat="false" ht="12" hidden="false" customHeight="false" outlineLevel="0" collapsed="false">
      <c r="BS17720" s="96" t="n">
        <f aca="false">BR17720-2.5</f>
        <v>-2.5</v>
      </c>
    </row>
    <row r="17721" customFormat="false" ht="12" hidden="false" customHeight="false" outlineLevel="0" collapsed="false">
      <c r="BS17721" s="96" t="n">
        <f aca="false">BR17721-2.5</f>
        <v>-2.5</v>
      </c>
    </row>
    <row r="17722" customFormat="false" ht="12" hidden="false" customHeight="false" outlineLevel="0" collapsed="false">
      <c r="BS17722" s="96" t="n">
        <f aca="false">BR17722-2.5</f>
        <v>-2.5</v>
      </c>
    </row>
    <row r="17723" customFormat="false" ht="12" hidden="false" customHeight="false" outlineLevel="0" collapsed="false">
      <c r="BS17723" s="96" t="n">
        <f aca="false">BR17723-2.5</f>
        <v>-2.5</v>
      </c>
    </row>
    <row r="17724" customFormat="false" ht="12" hidden="false" customHeight="false" outlineLevel="0" collapsed="false">
      <c r="BS17724" s="96" t="n">
        <f aca="false">BR17724-2.5</f>
        <v>-2.5</v>
      </c>
    </row>
    <row r="17725" customFormat="false" ht="12" hidden="false" customHeight="false" outlineLevel="0" collapsed="false">
      <c r="BS17725" s="96" t="n">
        <f aca="false">BR17725-2.5</f>
        <v>-2.5</v>
      </c>
    </row>
    <row r="17726" customFormat="false" ht="12" hidden="false" customHeight="false" outlineLevel="0" collapsed="false">
      <c r="BS17726" s="96" t="n">
        <f aca="false">BR17726-2.5</f>
        <v>-2.5</v>
      </c>
    </row>
    <row r="17727" customFormat="false" ht="12" hidden="false" customHeight="false" outlineLevel="0" collapsed="false">
      <c r="BS17727" s="96" t="n">
        <f aca="false">BR17727-2.5</f>
        <v>-2.5</v>
      </c>
    </row>
    <row r="17728" customFormat="false" ht="12" hidden="false" customHeight="false" outlineLevel="0" collapsed="false">
      <c r="BS17728" s="96" t="n">
        <f aca="false">BR17728-2.5</f>
        <v>-2.5</v>
      </c>
    </row>
    <row r="17729" customFormat="false" ht="12" hidden="false" customHeight="false" outlineLevel="0" collapsed="false">
      <c r="BS17729" s="96" t="n">
        <f aca="false">BR17729-2.5</f>
        <v>-2.5</v>
      </c>
    </row>
    <row r="17730" customFormat="false" ht="12" hidden="false" customHeight="false" outlineLevel="0" collapsed="false">
      <c r="BS17730" s="96" t="n">
        <f aca="false">BR17730-2.5</f>
        <v>-2.5</v>
      </c>
    </row>
    <row r="17731" customFormat="false" ht="12" hidden="false" customHeight="false" outlineLevel="0" collapsed="false">
      <c r="BS17731" s="96" t="n">
        <f aca="false">BR17731-2.5</f>
        <v>-2.5</v>
      </c>
    </row>
    <row r="17732" customFormat="false" ht="12" hidden="false" customHeight="false" outlineLevel="0" collapsed="false">
      <c r="BS17732" s="96" t="n">
        <f aca="false">BR17732-2.5</f>
        <v>-2.5</v>
      </c>
    </row>
    <row r="17733" customFormat="false" ht="12" hidden="false" customHeight="false" outlineLevel="0" collapsed="false">
      <c r="BS17733" s="96" t="n">
        <f aca="false">BR17733-2.5</f>
        <v>-2.5</v>
      </c>
    </row>
    <row r="17734" customFormat="false" ht="12" hidden="false" customHeight="false" outlineLevel="0" collapsed="false">
      <c r="BS17734" s="96" t="n">
        <f aca="false">BR17734-2.5</f>
        <v>-2.5</v>
      </c>
    </row>
    <row r="17735" customFormat="false" ht="12" hidden="false" customHeight="false" outlineLevel="0" collapsed="false">
      <c r="BS17735" s="96" t="n">
        <f aca="false">BR17735-2.5</f>
        <v>-2.5</v>
      </c>
    </row>
    <row r="17736" customFormat="false" ht="12" hidden="false" customHeight="false" outlineLevel="0" collapsed="false">
      <c r="BS17736" s="96" t="n">
        <f aca="false">BR17736-2.5</f>
        <v>-2.5</v>
      </c>
    </row>
    <row r="17737" customFormat="false" ht="12" hidden="false" customHeight="false" outlineLevel="0" collapsed="false">
      <c r="BS17737" s="96" t="n">
        <f aca="false">BR17737-2.5</f>
        <v>-2.5</v>
      </c>
    </row>
    <row r="17738" customFormat="false" ht="12" hidden="false" customHeight="false" outlineLevel="0" collapsed="false">
      <c r="BS17738" s="96" t="n">
        <f aca="false">BR17738-2.5</f>
        <v>-2.5</v>
      </c>
    </row>
    <row r="17739" customFormat="false" ht="12" hidden="false" customHeight="false" outlineLevel="0" collapsed="false">
      <c r="BS17739" s="96" t="n">
        <f aca="false">BR17739-2.5</f>
        <v>-2.5</v>
      </c>
    </row>
    <row r="17740" customFormat="false" ht="12" hidden="false" customHeight="false" outlineLevel="0" collapsed="false">
      <c r="BS17740" s="96" t="n">
        <f aca="false">BR17740-2.5</f>
        <v>-2.5</v>
      </c>
    </row>
    <row r="17741" customFormat="false" ht="12" hidden="false" customHeight="false" outlineLevel="0" collapsed="false">
      <c r="BS17741" s="96" t="n">
        <f aca="false">BR17741-2.5</f>
        <v>-2.5</v>
      </c>
    </row>
    <row r="17742" customFormat="false" ht="12" hidden="false" customHeight="false" outlineLevel="0" collapsed="false">
      <c r="BS17742" s="96" t="n">
        <f aca="false">BR17742-2.5</f>
        <v>-2.5</v>
      </c>
    </row>
    <row r="17743" customFormat="false" ht="12" hidden="false" customHeight="false" outlineLevel="0" collapsed="false">
      <c r="BS17743" s="96" t="n">
        <f aca="false">BR17743-2.5</f>
        <v>-2.5</v>
      </c>
    </row>
    <row r="17744" customFormat="false" ht="12" hidden="false" customHeight="false" outlineLevel="0" collapsed="false">
      <c r="BS17744" s="96" t="n">
        <f aca="false">BR17744-2.5</f>
        <v>-2.5</v>
      </c>
    </row>
    <row r="17745" customFormat="false" ht="12" hidden="false" customHeight="false" outlineLevel="0" collapsed="false">
      <c r="BS17745" s="96" t="n">
        <f aca="false">BR17745-2.5</f>
        <v>-2.5</v>
      </c>
    </row>
    <row r="17746" customFormat="false" ht="12" hidden="false" customHeight="false" outlineLevel="0" collapsed="false">
      <c r="BS17746" s="96" t="n">
        <f aca="false">BR17746-2.5</f>
        <v>-2.5</v>
      </c>
    </row>
    <row r="17747" customFormat="false" ht="12" hidden="false" customHeight="false" outlineLevel="0" collapsed="false">
      <c r="BS17747" s="96" t="n">
        <f aca="false">BR17747-2.5</f>
        <v>-2.5</v>
      </c>
    </row>
    <row r="17748" customFormat="false" ht="12" hidden="false" customHeight="false" outlineLevel="0" collapsed="false">
      <c r="BS17748" s="96" t="n">
        <f aca="false">BR17748-2.5</f>
        <v>-2.5</v>
      </c>
    </row>
    <row r="17749" customFormat="false" ht="12" hidden="false" customHeight="false" outlineLevel="0" collapsed="false">
      <c r="BS17749" s="96" t="n">
        <f aca="false">BR17749-2.5</f>
        <v>-2.5</v>
      </c>
    </row>
    <row r="17750" customFormat="false" ht="12" hidden="false" customHeight="false" outlineLevel="0" collapsed="false">
      <c r="BS17750" s="96" t="n">
        <f aca="false">BR17750-2.5</f>
        <v>-2.5</v>
      </c>
    </row>
    <row r="17751" customFormat="false" ht="12" hidden="false" customHeight="false" outlineLevel="0" collapsed="false">
      <c r="BS17751" s="96" t="n">
        <f aca="false">BR17751-2.5</f>
        <v>-2.5</v>
      </c>
    </row>
    <row r="17752" customFormat="false" ht="12" hidden="false" customHeight="false" outlineLevel="0" collapsed="false">
      <c r="BS17752" s="96" t="n">
        <f aca="false">BR17752-2.5</f>
        <v>-2.5</v>
      </c>
    </row>
    <row r="17753" customFormat="false" ht="12" hidden="false" customHeight="false" outlineLevel="0" collapsed="false">
      <c r="BS17753" s="96" t="n">
        <f aca="false">BR17753-2.5</f>
        <v>-2.5</v>
      </c>
    </row>
    <row r="17754" customFormat="false" ht="12" hidden="false" customHeight="false" outlineLevel="0" collapsed="false">
      <c r="BS17754" s="96" t="n">
        <f aca="false">BR17754-2.5</f>
        <v>-2.5</v>
      </c>
    </row>
    <row r="17755" customFormat="false" ht="12" hidden="false" customHeight="false" outlineLevel="0" collapsed="false">
      <c r="BS17755" s="96" t="n">
        <f aca="false">BR17755-2.5</f>
        <v>-2.5</v>
      </c>
    </row>
    <row r="17756" customFormat="false" ht="12" hidden="false" customHeight="false" outlineLevel="0" collapsed="false">
      <c r="BS17756" s="96" t="n">
        <f aca="false">BR17756-2.5</f>
        <v>-2.5</v>
      </c>
    </row>
    <row r="17757" customFormat="false" ht="12" hidden="false" customHeight="false" outlineLevel="0" collapsed="false">
      <c r="BS17757" s="96" t="n">
        <f aca="false">BR17757-2.5</f>
        <v>-2.5</v>
      </c>
    </row>
    <row r="17758" customFormat="false" ht="12" hidden="false" customHeight="false" outlineLevel="0" collapsed="false">
      <c r="BS17758" s="96" t="n">
        <f aca="false">BR17758-2.5</f>
        <v>-2.5</v>
      </c>
    </row>
    <row r="17759" customFormat="false" ht="12" hidden="false" customHeight="false" outlineLevel="0" collapsed="false">
      <c r="BS17759" s="96" t="n">
        <f aca="false">BR17759-2.5</f>
        <v>-2.5</v>
      </c>
    </row>
    <row r="17760" customFormat="false" ht="12" hidden="false" customHeight="false" outlineLevel="0" collapsed="false">
      <c r="BS17760" s="96" t="n">
        <f aca="false">BR17760-2.5</f>
        <v>-2.5</v>
      </c>
    </row>
    <row r="17761" customFormat="false" ht="12" hidden="false" customHeight="false" outlineLevel="0" collapsed="false">
      <c r="BS17761" s="96" t="n">
        <f aca="false">BR17761-2.5</f>
        <v>-2.5</v>
      </c>
    </row>
    <row r="17762" customFormat="false" ht="12" hidden="false" customHeight="false" outlineLevel="0" collapsed="false">
      <c r="BS17762" s="96" t="n">
        <f aca="false">BR17762-2.5</f>
        <v>-2.5</v>
      </c>
    </row>
    <row r="17763" customFormat="false" ht="12" hidden="false" customHeight="false" outlineLevel="0" collapsed="false">
      <c r="BS17763" s="96" t="n">
        <f aca="false">BR17763-2.5</f>
        <v>-2.5</v>
      </c>
    </row>
    <row r="17764" customFormat="false" ht="12" hidden="false" customHeight="false" outlineLevel="0" collapsed="false">
      <c r="BS17764" s="96" t="n">
        <f aca="false">BR17764-2.5</f>
        <v>-2.5</v>
      </c>
    </row>
    <row r="17765" customFormat="false" ht="12" hidden="false" customHeight="false" outlineLevel="0" collapsed="false">
      <c r="BS17765" s="96" t="n">
        <f aca="false">BR17765-2.5</f>
        <v>-2.5</v>
      </c>
    </row>
    <row r="17766" customFormat="false" ht="12" hidden="false" customHeight="false" outlineLevel="0" collapsed="false">
      <c r="BS17766" s="96" t="n">
        <f aca="false">BR17766-2.5</f>
        <v>-2.5</v>
      </c>
    </row>
    <row r="17767" customFormat="false" ht="12" hidden="false" customHeight="false" outlineLevel="0" collapsed="false">
      <c r="BS17767" s="96" t="n">
        <f aca="false">BR17767-2.5</f>
        <v>-2.5</v>
      </c>
    </row>
    <row r="17768" customFormat="false" ht="12" hidden="false" customHeight="false" outlineLevel="0" collapsed="false">
      <c r="BS17768" s="96" t="n">
        <f aca="false">BR17768-2.5</f>
        <v>-2.5</v>
      </c>
    </row>
    <row r="17769" customFormat="false" ht="12" hidden="false" customHeight="false" outlineLevel="0" collapsed="false">
      <c r="BS17769" s="96" t="n">
        <f aca="false">BR17769-2.5</f>
        <v>-2.5</v>
      </c>
    </row>
    <row r="17770" customFormat="false" ht="12" hidden="false" customHeight="false" outlineLevel="0" collapsed="false">
      <c r="BS17770" s="96" t="n">
        <f aca="false">BR17770-2.5</f>
        <v>-2.5</v>
      </c>
    </row>
    <row r="17771" customFormat="false" ht="12" hidden="false" customHeight="false" outlineLevel="0" collapsed="false">
      <c r="BS17771" s="96" t="n">
        <f aca="false">BR17771-2.5</f>
        <v>-2.5</v>
      </c>
    </row>
    <row r="17772" customFormat="false" ht="12" hidden="false" customHeight="false" outlineLevel="0" collapsed="false">
      <c r="BS17772" s="96" t="n">
        <f aca="false">BR17772-2.5</f>
        <v>-2.5</v>
      </c>
    </row>
    <row r="17773" customFormat="false" ht="12" hidden="false" customHeight="false" outlineLevel="0" collapsed="false">
      <c r="BS17773" s="96" t="n">
        <f aca="false">BR17773-2.5</f>
        <v>-2.5</v>
      </c>
    </row>
    <row r="17774" customFormat="false" ht="12" hidden="false" customHeight="false" outlineLevel="0" collapsed="false">
      <c r="BS17774" s="96" t="n">
        <f aca="false">BR17774-2.5</f>
        <v>-2.5</v>
      </c>
    </row>
    <row r="17775" customFormat="false" ht="12" hidden="false" customHeight="false" outlineLevel="0" collapsed="false">
      <c r="BS17775" s="96" t="n">
        <f aca="false">BR17775-2.5</f>
        <v>-2.5</v>
      </c>
    </row>
    <row r="17776" customFormat="false" ht="12" hidden="false" customHeight="false" outlineLevel="0" collapsed="false">
      <c r="BS17776" s="96" t="n">
        <f aca="false">BR17776-2.5</f>
        <v>-2.5</v>
      </c>
    </row>
    <row r="17777" customFormat="false" ht="12" hidden="false" customHeight="false" outlineLevel="0" collapsed="false">
      <c r="BS17777" s="96" t="n">
        <f aca="false">BR17777-2.5</f>
        <v>-2.5</v>
      </c>
    </row>
    <row r="17778" customFormat="false" ht="12" hidden="false" customHeight="false" outlineLevel="0" collapsed="false">
      <c r="BS17778" s="96" t="n">
        <f aca="false">BR17778-2.5</f>
        <v>-2.5</v>
      </c>
    </row>
    <row r="17779" customFormat="false" ht="12" hidden="false" customHeight="false" outlineLevel="0" collapsed="false">
      <c r="BS17779" s="96" t="n">
        <f aca="false">BR17779-2.5</f>
        <v>-2.5</v>
      </c>
    </row>
    <row r="17780" customFormat="false" ht="12" hidden="false" customHeight="false" outlineLevel="0" collapsed="false">
      <c r="BS17780" s="96" t="n">
        <f aca="false">BR17780-2.5</f>
        <v>-2.5</v>
      </c>
    </row>
    <row r="17781" customFormat="false" ht="12" hidden="false" customHeight="false" outlineLevel="0" collapsed="false">
      <c r="BS17781" s="96" t="n">
        <f aca="false">BR17781-2.5</f>
        <v>-2.5</v>
      </c>
    </row>
    <row r="17782" customFormat="false" ht="12" hidden="false" customHeight="false" outlineLevel="0" collapsed="false">
      <c r="BS17782" s="96" t="n">
        <f aca="false">BR17782-2.5</f>
        <v>-2.5</v>
      </c>
    </row>
    <row r="17783" customFormat="false" ht="12" hidden="false" customHeight="false" outlineLevel="0" collapsed="false">
      <c r="BS17783" s="96" t="n">
        <f aca="false">BR17783-2.5</f>
        <v>-2.5</v>
      </c>
    </row>
    <row r="17784" customFormat="false" ht="12" hidden="false" customHeight="false" outlineLevel="0" collapsed="false">
      <c r="BS17784" s="96" t="n">
        <f aca="false">BR17784-2.5</f>
        <v>-2.5</v>
      </c>
    </row>
    <row r="17785" customFormat="false" ht="12" hidden="false" customHeight="false" outlineLevel="0" collapsed="false">
      <c r="BS17785" s="96" t="n">
        <f aca="false">BR17785-2.5</f>
        <v>-2.5</v>
      </c>
    </row>
    <row r="17786" customFormat="false" ht="12" hidden="false" customHeight="false" outlineLevel="0" collapsed="false">
      <c r="BS17786" s="96" t="n">
        <f aca="false">BR17786-2.5</f>
        <v>-2.5</v>
      </c>
    </row>
    <row r="17787" customFormat="false" ht="12" hidden="false" customHeight="false" outlineLevel="0" collapsed="false">
      <c r="BS17787" s="96" t="n">
        <f aca="false">BR17787-2.5</f>
        <v>-2.5</v>
      </c>
    </row>
    <row r="17788" customFormat="false" ht="12" hidden="false" customHeight="false" outlineLevel="0" collapsed="false">
      <c r="BS17788" s="96" t="n">
        <f aca="false">BR17788-2.5</f>
        <v>-2.5</v>
      </c>
    </row>
    <row r="17789" customFormat="false" ht="12" hidden="false" customHeight="false" outlineLevel="0" collapsed="false">
      <c r="BS17789" s="96" t="n">
        <f aca="false">BR17789-2.5</f>
        <v>-2.5</v>
      </c>
    </row>
    <row r="17790" customFormat="false" ht="12" hidden="false" customHeight="false" outlineLevel="0" collapsed="false">
      <c r="BS17790" s="96" t="n">
        <f aca="false">BR17790-2.5</f>
        <v>-2.5</v>
      </c>
    </row>
    <row r="17791" customFormat="false" ht="12" hidden="false" customHeight="false" outlineLevel="0" collapsed="false">
      <c r="BS17791" s="96" t="n">
        <f aca="false">BR17791-2.5</f>
        <v>-2.5</v>
      </c>
    </row>
    <row r="17792" customFormat="false" ht="12" hidden="false" customHeight="false" outlineLevel="0" collapsed="false">
      <c r="BS17792" s="96" t="n">
        <f aca="false">BR17792-2.5</f>
        <v>-2.5</v>
      </c>
    </row>
    <row r="17793" customFormat="false" ht="12" hidden="false" customHeight="false" outlineLevel="0" collapsed="false">
      <c r="BS17793" s="96" t="n">
        <f aca="false">BR17793-2.5</f>
        <v>-2.5</v>
      </c>
    </row>
    <row r="17794" customFormat="false" ht="12" hidden="false" customHeight="false" outlineLevel="0" collapsed="false">
      <c r="BS17794" s="96" t="n">
        <f aca="false">BR17794-2.5</f>
        <v>-2.5</v>
      </c>
    </row>
    <row r="17795" customFormat="false" ht="12" hidden="false" customHeight="false" outlineLevel="0" collapsed="false">
      <c r="BS17795" s="96" t="n">
        <f aca="false">BR17795-2.5</f>
        <v>-2.5</v>
      </c>
    </row>
    <row r="17796" customFormat="false" ht="12" hidden="false" customHeight="false" outlineLevel="0" collapsed="false">
      <c r="BS17796" s="96" t="n">
        <f aca="false">BR17796-2.5</f>
        <v>-2.5</v>
      </c>
    </row>
    <row r="17797" customFormat="false" ht="12" hidden="false" customHeight="false" outlineLevel="0" collapsed="false">
      <c r="BS17797" s="96" t="n">
        <f aca="false">BR17797-2.5</f>
        <v>-2.5</v>
      </c>
    </row>
    <row r="17798" customFormat="false" ht="12" hidden="false" customHeight="false" outlineLevel="0" collapsed="false">
      <c r="BS17798" s="96" t="n">
        <f aca="false">BR17798-2.5</f>
        <v>-2.5</v>
      </c>
    </row>
    <row r="17799" customFormat="false" ht="12" hidden="false" customHeight="false" outlineLevel="0" collapsed="false">
      <c r="BS17799" s="96" t="n">
        <f aca="false">BR17799-2.5</f>
        <v>-2.5</v>
      </c>
    </row>
    <row r="17800" customFormat="false" ht="12" hidden="false" customHeight="false" outlineLevel="0" collapsed="false">
      <c r="BS17800" s="96" t="n">
        <f aca="false">BR17800-2.5</f>
        <v>-2.5</v>
      </c>
    </row>
    <row r="17801" customFormat="false" ht="12" hidden="false" customHeight="false" outlineLevel="0" collapsed="false">
      <c r="BS17801" s="96" t="n">
        <f aca="false">BR17801-2.5</f>
        <v>-2.5</v>
      </c>
    </row>
    <row r="17802" customFormat="false" ht="12" hidden="false" customHeight="false" outlineLevel="0" collapsed="false">
      <c r="BS17802" s="96" t="n">
        <f aca="false">BR17802-2.5</f>
        <v>-2.5</v>
      </c>
    </row>
    <row r="17803" customFormat="false" ht="12" hidden="false" customHeight="false" outlineLevel="0" collapsed="false">
      <c r="BS17803" s="96" t="n">
        <f aca="false">BR17803-2.5</f>
        <v>-2.5</v>
      </c>
    </row>
    <row r="17804" customFormat="false" ht="12" hidden="false" customHeight="false" outlineLevel="0" collapsed="false">
      <c r="BS17804" s="96" t="n">
        <f aca="false">BR17804-2.5</f>
        <v>-2.5</v>
      </c>
    </row>
    <row r="17805" customFormat="false" ht="12" hidden="false" customHeight="false" outlineLevel="0" collapsed="false">
      <c r="BS17805" s="96" t="n">
        <f aca="false">BR17805-2.5</f>
        <v>-2.5</v>
      </c>
    </row>
    <row r="17806" customFormat="false" ht="12" hidden="false" customHeight="false" outlineLevel="0" collapsed="false">
      <c r="BS17806" s="96" t="n">
        <f aca="false">BR17806-2.5</f>
        <v>-2.5</v>
      </c>
    </row>
    <row r="17807" customFormat="false" ht="12" hidden="false" customHeight="false" outlineLevel="0" collapsed="false">
      <c r="BS17807" s="96" t="n">
        <f aca="false">BR17807-2.5</f>
        <v>-2.5</v>
      </c>
    </row>
    <row r="17808" customFormat="false" ht="12" hidden="false" customHeight="false" outlineLevel="0" collapsed="false">
      <c r="BS17808" s="96" t="n">
        <f aca="false">BR17808-2.5</f>
        <v>-2.5</v>
      </c>
    </row>
    <row r="17809" customFormat="false" ht="12" hidden="false" customHeight="false" outlineLevel="0" collapsed="false">
      <c r="BS17809" s="96" t="n">
        <f aca="false">BR17809-2.5</f>
        <v>-2.5</v>
      </c>
    </row>
    <row r="17810" customFormat="false" ht="12" hidden="false" customHeight="false" outlineLevel="0" collapsed="false">
      <c r="BS17810" s="96" t="n">
        <f aca="false">BR17810-2.5</f>
        <v>-2.5</v>
      </c>
    </row>
    <row r="17811" customFormat="false" ht="12" hidden="false" customHeight="false" outlineLevel="0" collapsed="false">
      <c r="BS17811" s="96" t="n">
        <f aca="false">BR17811-2.5</f>
        <v>-2.5</v>
      </c>
    </row>
    <row r="17812" customFormat="false" ht="12" hidden="false" customHeight="false" outlineLevel="0" collapsed="false">
      <c r="BS17812" s="96" t="n">
        <f aca="false">BR17812-2.5</f>
        <v>-2.5</v>
      </c>
    </row>
    <row r="17813" customFormat="false" ht="12" hidden="false" customHeight="false" outlineLevel="0" collapsed="false">
      <c r="BS17813" s="96" t="n">
        <f aca="false">BR17813-2.5</f>
        <v>-2.5</v>
      </c>
    </row>
    <row r="17814" customFormat="false" ht="12" hidden="false" customHeight="false" outlineLevel="0" collapsed="false">
      <c r="BS17814" s="96" t="n">
        <f aca="false">BR17814-2.5</f>
        <v>-2.5</v>
      </c>
    </row>
    <row r="17815" customFormat="false" ht="12" hidden="false" customHeight="false" outlineLevel="0" collapsed="false">
      <c r="BS17815" s="96" t="n">
        <f aca="false">BR17815-2.5</f>
        <v>-2.5</v>
      </c>
    </row>
    <row r="17816" customFormat="false" ht="12" hidden="false" customHeight="false" outlineLevel="0" collapsed="false">
      <c r="BS17816" s="96" t="n">
        <f aca="false">BR17816-2.5</f>
        <v>-2.5</v>
      </c>
    </row>
    <row r="17817" customFormat="false" ht="12" hidden="false" customHeight="false" outlineLevel="0" collapsed="false">
      <c r="BS17817" s="96" t="n">
        <f aca="false">BR17817-2.5</f>
        <v>-2.5</v>
      </c>
    </row>
    <row r="17818" customFormat="false" ht="12" hidden="false" customHeight="false" outlineLevel="0" collapsed="false">
      <c r="BS17818" s="96" t="n">
        <f aca="false">BR17818-2.5</f>
        <v>-2.5</v>
      </c>
    </row>
    <row r="17819" customFormat="false" ht="12" hidden="false" customHeight="false" outlineLevel="0" collapsed="false">
      <c r="BS17819" s="96" t="n">
        <f aca="false">BR17819-2.5</f>
        <v>-2.5</v>
      </c>
    </row>
    <row r="17820" customFormat="false" ht="12" hidden="false" customHeight="false" outlineLevel="0" collapsed="false">
      <c r="BS17820" s="96" t="n">
        <f aca="false">BR17820-2.5</f>
        <v>-2.5</v>
      </c>
    </row>
    <row r="17821" customFormat="false" ht="12" hidden="false" customHeight="false" outlineLevel="0" collapsed="false">
      <c r="BS17821" s="96" t="n">
        <f aca="false">BR17821-2.5</f>
        <v>-2.5</v>
      </c>
    </row>
    <row r="17822" customFormat="false" ht="12" hidden="false" customHeight="false" outlineLevel="0" collapsed="false">
      <c r="BS17822" s="96" t="n">
        <f aca="false">BR17822-2.5</f>
        <v>-2.5</v>
      </c>
    </row>
    <row r="17823" customFormat="false" ht="12" hidden="false" customHeight="false" outlineLevel="0" collapsed="false">
      <c r="BS17823" s="96" t="n">
        <f aca="false">BR17823-2.5</f>
        <v>-2.5</v>
      </c>
    </row>
    <row r="17824" customFormat="false" ht="12" hidden="false" customHeight="false" outlineLevel="0" collapsed="false">
      <c r="BS17824" s="96" t="n">
        <f aca="false">BR17824-2.5</f>
        <v>-2.5</v>
      </c>
    </row>
    <row r="17825" customFormat="false" ht="12" hidden="false" customHeight="false" outlineLevel="0" collapsed="false">
      <c r="BS17825" s="96" t="n">
        <f aca="false">BR17825-2.5</f>
        <v>-2.5</v>
      </c>
    </row>
    <row r="17826" customFormat="false" ht="12" hidden="false" customHeight="false" outlineLevel="0" collapsed="false">
      <c r="BS17826" s="96" t="n">
        <f aca="false">BR17826-2.5</f>
        <v>-2.5</v>
      </c>
    </row>
    <row r="17827" customFormat="false" ht="12" hidden="false" customHeight="false" outlineLevel="0" collapsed="false">
      <c r="BS17827" s="96" t="n">
        <f aca="false">BR17827-2.5</f>
        <v>-2.5</v>
      </c>
    </row>
    <row r="17828" customFormat="false" ht="12" hidden="false" customHeight="false" outlineLevel="0" collapsed="false">
      <c r="BS17828" s="96" t="n">
        <f aca="false">BR17828-2.5</f>
        <v>-2.5</v>
      </c>
    </row>
    <row r="17829" customFormat="false" ht="12" hidden="false" customHeight="false" outlineLevel="0" collapsed="false">
      <c r="BS17829" s="96" t="n">
        <f aca="false">BR17829-2.5</f>
        <v>-2.5</v>
      </c>
    </row>
    <row r="17830" customFormat="false" ht="12" hidden="false" customHeight="false" outlineLevel="0" collapsed="false">
      <c r="BS17830" s="96" t="n">
        <f aca="false">BR17830-2.5</f>
        <v>-2.5</v>
      </c>
    </row>
    <row r="17831" customFormat="false" ht="12" hidden="false" customHeight="false" outlineLevel="0" collapsed="false">
      <c r="BS17831" s="96" t="n">
        <f aca="false">BR17831-2.5</f>
        <v>-2.5</v>
      </c>
    </row>
    <row r="17832" customFormat="false" ht="12" hidden="false" customHeight="false" outlineLevel="0" collapsed="false">
      <c r="BS17832" s="96" t="n">
        <f aca="false">BR17832-2.5</f>
        <v>-2.5</v>
      </c>
    </row>
    <row r="17833" customFormat="false" ht="12" hidden="false" customHeight="false" outlineLevel="0" collapsed="false">
      <c r="BS17833" s="96" t="n">
        <f aca="false">BR17833-2.5</f>
        <v>-2.5</v>
      </c>
    </row>
    <row r="17834" customFormat="false" ht="12" hidden="false" customHeight="false" outlineLevel="0" collapsed="false">
      <c r="BS17834" s="96" t="n">
        <f aca="false">BR17834-2.5</f>
        <v>-2.5</v>
      </c>
    </row>
    <row r="17835" customFormat="false" ht="12" hidden="false" customHeight="false" outlineLevel="0" collapsed="false">
      <c r="BS17835" s="96" t="n">
        <f aca="false">BR17835-2.5</f>
        <v>-2.5</v>
      </c>
    </row>
    <row r="17836" customFormat="false" ht="12" hidden="false" customHeight="false" outlineLevel="0" collapsed="false">
      <c r="BS17836" s="96" t="n">
        <f aca="false">BR17836-2.5</f>
        <v>-2.5</v>
      </c>
    </row>
    <row r="17837" customFormat="false" ht="12" hidden="false" customHeight="false" outlineLevel="0" collapsed="false">
      <c r="BS17837" s="96" t="n">
        <f aca="false">BR17837-2.5</f>
        <v>-2.5</v>
      </c>
    </row>
    <row r="17838" customFormat="false" ht="12" hidden="false" customHeight="false" outlineLevel="0" collapsed="false">
      <c r="BS17838" s="96" t="n">
        <f aca="false">BR17838-2.5</f>
        <v>-2.5</v>
      </c>
    </row>
    <row r="17839" customFormat="false" ht="12" hidden="false" customHeight="false" outlineLevel="0" collapsed="false">
      <c r="BS17839" s="96" t="n">
        <f aca="false">BR17839-2.5</f>
        <v>-2.5</v>
      </c>
    </row>
    <row r="17840" customFormat="false" ht="12" hidden="false" customHeight="false" outlineLevel="0" collapsed="false">
      <c r="BS17840" s="96" t="n">
        <f aca="false">BR17840-2.5</f>
        <v>-2.5</v>
      </c>
    </row>
    <row r="17841" customFormat="false" ht="12" hidden="false" customHeight="false" outlineLevel="0" collapsed="false">
      <c r="BS17841" s="96" t="n">
        <f aca="false">BR17841-2.5</f>
        <v>-2.5</v>
      </c>
    </row>
    <row r="17842" customFormat="false" ht="12" hidden="false" customHeight="false" outlineLevel="0" collapsed="false">
      <c r="BS17842" s="96" t="n">
        <f aca="false">BR17842-2.5</f>
        <v>-2.5</v>
      </c>
    </row>
    <row r="17843" customFormat="false" ht="12" hidden="false" customHeight="false" outlineLevel="0" collapsed="false">
      <c r="BS17843" s="96" t="n">
        <f aca="false">BR17843-2.5</f>
        <v>-2.5</v>
      </c>
    </row>
    <row r="17844" customFormat="false" ht="12" hidden="false" customHeight="false" outlineLevel="0" collapsed="false">
      <c r="BS17844" s="96" t="n">
        <f aca="false">BR17844-2.5</f>
        <v>-2.5</v>
      </c>
    </row>
    <row r="17845" customFormat="false" ht="12" hidden="false" customHeight="false" outlineLevel="0" collapsed="false">
      <c r="BS17845" s="96" t="n">
        <f aca="false">BR17845-2.5</f>
        <v>-2.5</v>
      </c>
    </row>
    <row r="17846" customFormat="false" ht="12" hidden="false" customHeight="false" outlineLevel="0" collapsed="false">
      <c r="BS17846" s="96" t="n">
        <f aca="false">BR17846-2.5</f>
        <v>-2.5</v>
      </c>
    </row>
    <row r="17847" customFormat="false" ht="12" hidden="false" customHeight="false" outlineLevel="0" collapsed="false">
      <c r="BS17847" s="96" t="n">
        <f aca="false">BR17847-2.5</f>
        <v>-2.5</v>
      </c>
    </row>
    <row r="17848" customFormat="false" ht="12" hidden="false" customHeight="false" outlineLevel="0" collapsed="false">
      <c r="BS17848" s="96" t="n">
        <f aca="false">BR17848-2.5</f>
        <v>-2.5</v>
      </c>
    </row>
    <row r="17849" customFormat="false" ht="12" hidden="false" customHeight="false" outlineLevel="0" collapsed="false">
      <c r="BS17849" s="96" t="n">
        <f aca="false">BR17849-2.5</f>
        <v>-2.5</v>
      </c>
    </row>
    <row r="17850" customFormat="false" ht="12" hidden="false" customHeight="false" outlineLevel="0" collapsed="false">
      <c r="BS17850" s="96" t="n">
        <f aca="false">BR17850-2.5</f>
        <v>-2.5</v>
      </c>
    </row>
    <row r="17851" customFormat="false" ht="12" hidden="false" customHeight="false" outlineLevel="0" collapsed="false">
      <c r="BS17851" s="96" t="n">
        <f aca="false">BR17851-2.5</f>
        <v>-2.5</v>
      </c>
    </row>
    <row r="17852" customFormat="false" ht="12" hidden="false" customHeight="false" outlineLevel="0" collapsed="false">
      <c r="BS17852" s="96" t="n">
        <f aca="false">BR17852-2.5</f>
        <v>-2.5</v>
      </c>
    </row>
    <row r="17853" customFormat="false" ht="12" hidden="false" customHeight="false" outlineLevel="0" collapsed="false">
      <c r="BS17853" s="96" t="n">
        <f aca="false">BR17853-2.5</f>
        <v>-2.5</v>
      </c>
    </row>
    <row r="17854" customFormat="false" ht="12" hidden="false" customHeight="false" outlineLevel="0" collapsed="false">
      <c r="BS17854" s="96" t="n">
        <f aca="false">BR17854-2.5</f>
        <v>-2.5</v>
      </c>
    </row>
    <row r="17855" customFormat="false" ht="12" hidden="false" customHeight="false" outlineLevel="0" collapsed="false">
      <c r="BS17855" s="96" t="n">
        <f aca="false">BR17855-2.5</f>
        <v>-2.5</v>
      </c>
    </row>
    <row r="17856" customFormat="false" ht="12" hidden="false" customHeight="false" outlineLevel="0" collapsed="false">
      <c r="BS17856" s="96" t="n">
        <f aca="false">BR17856-2.5</f>
        <v>-2.5</v>
      </c>
    </row>
    <row r="17857" customFormat="false" ht="12" hidden="false" customHeight="false" outlineLevel="0" collapsed="false">
      <c r="BS17857" s="96" t="n">
        <f aca="false">BR17857-2.5</f>
        <v>-2.5</v>
      </c>
    </row>
    <row r="17858" customFormat="false" ht="12" hidden="false" customHeight="false" outlineLevel="0" collapsed="false">
      <c r="BS17858" s="96" t="n">
        <f aca="false">BR17858-2.5</f>
        <v>-2.5</v>
      </c>
    </row>
    <row r="17859" customFormat="false" ht="12" hidden="false" customHeight="false" outlineLevel="0" collapsed="false">
      <c r="BS17859" s="96" t="n">
        <f aca="false">BR17859-2.5</f>
        <v>-2.5</v>
      </c>
    </row>
    <row r="17860" customFormat="false" ht="12" hidden="false" customHeight="false" outlineLevel="0" collapsed="false">
      <c r="BS17860" s="96" t="n">
        <f aca="false">BR17860-2.5</f>
        <v>-2.5</v>
      </c>
    </row>
    <row r="17861" customFormat="false" ht="12" hidden="false" customHeight="false" outlineLevel="0" collapsed="false">
      <c r="BS17861" s="96" t="n">
        <f aca="false">BR17861-2.5</f>
        <v>-2.5</v>
      </c>
    </row>
    <row r="17862" customFormat="false" ht="12" hidden="false" customHeight="false" outlineLevel="0" collapsed="false">
      <c r="BS17862" s="96" t="n">
        <f aca="false">BR17862-2.5</f>
        <v>-2.5</v>
      </c>
    </row>
    <row r="17863" customFormat="false" ht="12" hidden="false" customHeight="false" outlineLevel="0" collapsed="false">
      <c r="BS17863" s="96" t="n">
        <f aca="false">BR17863-2.5</f>
        <v>-2.5</v>
      </c>
    </row>
    <row r="17864" customFormat="false" ht="12" hidden="false" customHeight="false" outlineLevel="0" collapsed="false">
      <c r="BS17864" s="96" t="n">
        <f aca="false">BR17864-2.5</f>
        <v>-2.5</v>
      </c>
    </row>
    <row r="17865" customFormat="false" ht="12" hidden="false" customHeight="false" outlineLevel="0" collapsed="false">
      <c r="BS17865" s="96" t="n">
        <f aca="false">BR17865-2.5</f>
        <v>-2.5</v>
      </c>
    </row>
    <row r="17866" customFormat="false" ht="12" hidden="false" customHeight="false" outlineLevel="0" collapsed="false">
      <c r="BS17866" s="96" t="n">
        <f aca="false">BR17866-2.5</f>
        <v>-2.5</v>
      </c>
    </row>
    <row r="17867" customFormat="false" ht="12" hidden="false" customHeight="false" outlineLevel="0" collapsed="false">
      <c r="BS17867" s="96" t="n">
        <f aca="false">BR17867-2.5</f>
        <v>-2.5</v>
      </c>
    </row>
    <row r="17868" customFormat="false" ht="12" hidden="false" customHeight="false" outlineLevel="0" collapsed="false">
      <c r="BS17868" s="96" t="n">
        <f aca="false">BR17868-2.5</f>
        <v>-2.5</v>
      </c>
    </row>
    <row r="17869" customFormat="false" ht="12" hidden="false" customHeight="false" outlineLevel="0" collapsed="false">
      <c r="BS17869" s="96" t="n">
        <f aca="false">BR17869-2.5</f>
        <v>-2.5</v>
      </c>
    </row>
    <row r="17870" customFormat="false" ht="12" hidden="false" customHeight="false" outlineLevel="0" collapsed="false">
      <c r="BS17870" s="96" t="n">
        <f aca="false">BR17870-2.5</f>
        <v>-2.5</v>
      </c>
    </row>
    <row r="17871" customFormat="false" ht="12" hidden="false" customHeight="false" outlineLevel="0" collapsed="false">
      <c r="BS17871" s="96" t="n">
        <f aca="false">BR17871-2.5</f>
        <v>-2.5</v>
      </c>
    </row>
    <row r="17872" customFormat="false" ht="12" hidden="false" customHeight="false" outlineLevel="0" collapsed="false">
      <c r="BS17872" s="96" t="n">
        <f aca="false">BR17872-2.5</f>
        <v>-2.5</v>
      </c>
    </row>
    <row r="17873" customFormat="false" ht="12" hidden="false" customHeight="false" outlineLevel="0" collapsed="false">
      <c r="BS17873" s="96" t="n">
        <f aca="false">BR17873-2.5</f>
        <v>-2.5</v>
      </c>
    </row>
    <row r="17874" customFormat="false" ht="12" hidden="false" customHeight="false" outlineLevel="0" collapsed="false">
      <c r="BS17874" s="96" t="n">
        <f aca="false">BR17874-2.5</f>
        <v>-2.5</v>
      </c>
    </row>
    <row r="17875" customFormat="false" ht="12" hidden="false" customHeight="false" outlineLevel="0" collapsed="false">
      <c r="BS17875" s="96" t="n">
        <f aca="false">BR17875-2.5</f>
        <v>-2.5</v>
      </c>
    </row>
    <row r="17876" customFormat="false" ht="12" hidden="false" customHeight="false" outlineLevel="0" collapsed="false">
      <c r="BS17876" s="96" t="n">
        <f aca="false">BR17876-2.5</f>
        <v>-2.5</v>
      </c>
    </row>
    <row r="17877" customFormat="false" ht="12" hidden="false" customHeight="false" outlineLevel="0" collapsed="false">
      <c r="BS17877" s="96" t="n">
        <f aca="false">BR17877-2.5</f>
        <v>-2.5</v>
      </c>
    </row>
    <row r="17878" customFormat="false" ht="12" hidden="false" customHeight="false" outlineLevel="0" collapsed="false">
      <c r="BS17878" s="96" t="n">
        <f aca="false">BR17878-2.5</f>
        <v>-2.5</v>
      </c>
    </row>
    <row r="17879" customFormat="false" ht="12" hidden="false" customHeight="false" outlineLevel="0" collapsed="false">
      <c r="BS17879" s="96" t="n">
        <f aca="false">BR17879-2.5</f>
        <v>-2.5</v>
      </c>
    </row>
    <row r="17880" customFormat="false" ht="12" hidden="false" customHeight="false" outlineLevel="0" collapsed="false">
      <c r="BS17880" s="96" t="n">
        <f aca="false">BR17880-2.5</f>
        <v>-2.5</v>
      </c>
    </row>
    <row r="17881" customFormat="false" ht="12" hidden="false" customHeight="false" outlineLevel="0" collapsed="false">
      <c r="BS17881" s="96" t="n">
        <f aca="false">BR17881-2.5</f>
        <v>-2.5</v>
      </c>
    </row>
    <row r="17882" customFormat="false" ht="12" hidden="false" customHeight="false" outlineLevel="0" collapsed="false">
      <c r="BS17882" s="96" t="n">
        <f aca="false">BR17882-2.5</f>
        <v>-2.5</v>
      </c>
    </row>
    <row r="17883" customFormat="false" ht="12" hidden="false" customHeight="false" outlineLevel="0" collapsed="false">
      <c r="BS17883" s="96" t="n">
        <f aca="false">BR17883-2.5</f>
        <v>-2.5</v>
      </c>
    </row>
    <row r="17884" customFormat="false" ht="12" hidden="false" customHeight="false" outlineLevel="0" collapsed="false">
      <c r="BS17884" s="96" t="n">
        <f aca="false">BR17884-2.5</f>
        <v>-2.5</v>
      </c>
    </row>
    <row r="17885" customFormat="false" ht="12" hidden="false" customHeight="false" outlineLevel="0" collapsed="false">
      <c r="BS17885" s="96" t="n">
        <f aca="false">BR17885-2.5</f>
        <v>-2.5</v>
      </c>
    </row>
    <row r="17886" customFormat="false" ht="12" hidden="false" customHeight="false" outlineLevel="0" collapsed="false">
      <c r="BS17886" s="96" t="n">
        <f aca="false">BR17886-2.5</f>
        <v>-2.5</v>
      </c>
    </row>
    <row r="17887" customFormat="false" ht="12" hidden="false" customHeight="false" outlineLevel="0" collapsed="false">
      <c r="BS17887" s="96" t="n">
        <f aca="false">BR17887-2.5</f>
        <v>-2.5</v>
      </c>
    </row>
    <row r="17888" customFormat="false" ht="12" hidden="false" customHeight="false" outlineLevel="0" collapsed="false">
      <c r="BS17888" s="96" t="n">
        <f aca="false">BR17888-2.5</f>
        <v>-2.5</v>
      </c>
    </row>
    <row r="17889" customFormat="false" ht="12" hidden="false" customHeight="false" outlineLevel="0" collapsed="false">
      <c r="BS17889" s="96" t="n">
        <f aca="false">BR17889-2.5</f>
        <v>-2.5</v>
      </c>
    </row>
    <row r="17890" customFormat="false" ht="12" hidden="false" customHeight="false" outlineLevel="0" collapsed="false">
      <c r="BS17890" s="96" t="n">
        <f aca="false">BR17890-2.5</f>
        <v>-2.5</v>
      </c>
    </row>
    <row r="17891" customFormat="false" ht="12" hidden="false" customHeight="false" outlineLevel="0" collapsed="false">
      <c r="BS17891" s="96" t="n">
        <f aca="false">BR17891-2.5</f>
        <v>-2.5</v>
      </c>
    </row>
    <row r="17892" customFormat="false" ht="12" hidden="false" customHeight="false" outlineLevel="0" collapsed="false">
      <c r="BS17892" s="96" t="n">
        <f aca="false">BR17892-2.5</f>
        <v>-2.5</v>
      </c>
    </row>
    <row r="17893" customFormat="false" ht="12" hidden="false" customHeight="false" outlineLevel="0" collapsed="false">
      <c r="BS17893" s="96" t="n">
        <f aca="false">BR17893-2.5</f>
        <v>-2.5</v>
      </c>
    </row>
    <row r="17894" customFormat="false" ht="12" hidden="false" customHeight="false" outlineLevel="0" collapsed="false">
      <c r="BS17894" s="96" t="n">
        <f aca="false">BR17894-2.5</f>
        <v>-2.5</v>
      </c>
    </row>
    <row r="17895" customFormat="false" ht="12" hidden="false" customHeight="false" outlineLevel="0" collapsed="false">
      <c r="BS17895" s="96" t="n">
        <f aca="false">BR17895-2.5</f>
        <v>-2.5</v>
      </c>
    </row>
    <row r="17896" customFormat="false" ht="12" hidden="false" customHeight="false" outlineLevel="0" collapsed="false">
      <c r="BS17896" s="96" t="n">
        <f aca="false">BR17896-2.5</f>
        <v>-2.5</v>
      </c>
    </row>
    <row r="17897" customFormat="false" ht="12" hidden="false" customHeight="false" outlineLevel="0" collapsed="false">
      <c r="BS17897" s="96" t="n">
        <f aca="false">BR17897-2.5</f>
        <v>-2.5</v>
      </c>
    </row>
    <row r="17898" customFormat="false" ht="12" hidden="false" customHeight="false" outlineLevel="0" collapsed="false">
      <c r="BS17898" s="96" t="n">
        <f aca="false">BR17898-2.5</f>
        <v>-2.5</v>
      </c>
    </row>
    <row r="17899" customFormat="false" ht="12" hidden="false" customHeight="false" outlineLevel="0" collapsed="false">
      <c r="BS17899" s="96" t="n">
        <f aca="false">BR17899-2.5</f>
        <v>-2.5</v>
      </c>
    </row>
    <row r="17900" customFormat="false" ht="12" hidden="false" customHeight="false" outlineLevel="0" collapsed="false">
      <c r="BS17900" s="96" t="n">
        <f aca="false">BR17900-2.5</f>
        <v>-2.5</v>
      </c>
    </row>
    <row r="17901" customFormat="false" ht="12" hidden="false" customHeight="false" outlineLevel="0" collapsed="false">
      <c r="BS17901" s="96" t="n">
        <f aca="false">BR17901-2.5</f>
        <v>-2.5</v>
      </c>
    </row>
    <row r="17902" customFormat="false" ht="12" hidden="false" customHeight="false" outlineLevel="0" collapsed="false">
      <c r="BS17902" s="96" t="n">
        <f aca="false">BR17902-2.5</f>
        <v>-2.5</v>
      </c>
    </row>
    <row r="17903" customFormat="false" ht="12" hidden="false" customHeight="false" outlineLevel="0" collapsed="false">
      <c r="BS17903" s="96" t="n">
        <f aca="false">BR17903-2.5</f>
        <v>-2.5</v>
      </c>
    </row>
    <row r="17904" customFormat="false" ht="12" hidden="false" customHeight="false" outlineLevel="0" collapsed="false">
      <c r="BS17904" s="96" t="n">
        <f aca="false">BR17904-2.5</f>
        <v>-2.5</v>
      </c>
    </row>
    <row r="17905" customFormat="false" ht="12" hidden="false" customHeight="false" outlineLevel="0" collapsed="false">
      <c r="BS17905" s="96" t="n">
        <f aca="false">BR17905-2.5</f>
        <v>-2.5</v>
      </c>
    </row>
    <row r="17906" customFormat="false" ht="12" hidden="false" customHeight="false" outlineLevel="0" collapsed="false">
      <c r="BS17906" s="96" t="n">
        <f aca="false">BR17906-2.5</f>
        <v>-2.5</v>
      </c>
    </row>
    <row r="17907" customFormat="false" ht="12" hidden="false" customHeight="false" outlineLevel="0" collapsed="false">
      <c r="BS17907" s="96" t="n">
        <f aca="false">BR17907-2.5</f>
        <v>-2.5</v>
      </c>
    </row>
    <row r="17908" customFormat="false" ht="12" hidden="false" customHeight="false" outlineLevel="0" collapsed="false">
      <c r="BS17908" s="96" t="n">
        <f aca="false">BR17908-2.5</f>
        <v>-2.5</v>
      </c>
    </row>
    <row r="17909" customFormat="false" ht="12" hidden="false" customHeight="false" outlineLevel="0" collapsed="false">
      <c r="BS17909" s="96" t="n">
        <f aca="false">BR17909-2.5</f>
        <v>-2.5</v>
      </c>
    </row>
    <row r="17910" customFormat="false" ht="12" hidden="false" customHeight="false" outlineLevel="0" collapsed="false">
      <c r="BS17910" s="96" t="n">
        <f aca="false">BR17910-2.5</f>
        <v>-2.5</v>
      </c>
    </row>
    <row r="17911" customFormat="false" ht="12" hidden="false" customHeight="false" outlineLevel="0" collapsed="false">
      <c r="BS17911" s="96" t="n">
        <f aca="false">BR17911-2.5</f>
        <v>-2.5</v>
      </c>
    </row>
    <row r="17912" customFormat="false" ht="12" hidden="false" customHeight="false" outlineLevel="0" collapsed="false">
      <c r="BS17912" s="96" t="n">
        <f aca="false">BR17912-2.5</f>
        <v>-2.5</v>
      </c>
    </row>
    <row r="17913" customFormat="false" ht="12" hidden="false" customHeight="false" outlineLevel="0" collapsed="false">
      <c r="BS17913" s="96" t="n">
        <f aca="false">BR17913-2.5</f>
        <v>-2.5</v>
      </c>
    </row>
    <row r="17914" customFormat="false" ht="12" hidden="false" customHeight="false" outlineLevel="0" collapsed="false">
      <c r="BS17914" s="96" t="n">
        <f aca="false">BR17914-2.5</f>
        <v>-2.5</v>
      </c>
    </row>
    <row r="17915" customFormat="false" ht="12" hidden="false" customHeight="false" outlineLevel="0" collapsed="false">
      <c r="BS17915" s="96" t="n">
        <f aca="false">BR17915-2.5</f>
        <v>-2.5</v>
      </c>
    </row>
    <row r="17916" customFormat="false" ht="12" hidden="false" customHeight="false" outlineLevel="0" collapsed="false">
      <c r="BS17916" s="96" t="n">
        <f aca="false">BR17916-2.5</f>
        <v>-2.5</v>
      </c>
    </row>
    <row r="17917" customFormat="false" ht="12" hidden="false" customHeight="false" outlineLevel="0" collapsed="false">
      <c r="BS17917" s="96" t="n">
        <f aca="false">BR17917-2.5</f>
        <v>-2.5</v>
      </c>
    </row>
    <row r="17918" customFormat="false" ht="12" hidden="false" customHeight="false" outlineLevel="0" collapsed="false">
      <c r="BS17918" s="96" t="n">
        <f aca="false">BR17918-2.5</f>
        <v>-2.5</v>
      </c>
    </row>
    <row r="17919" customFormat="false" ht="12" hidden="false" customHeight="false" outlineLevel="0" collapsed="false">
      <c r="BS17919" s="96" t="n">
        <f aca="false">BR17919-2.5</f>
        <v>-2.5</v>
      </c>
    </row>
    <row r="17920" customFormat="false" ht="12" hidden="false" customHeight="false" outlineLevel="0" collapsed="false">
      <c r="BS17920" s="96" t="n">
        <f aca="false">BR17920-2.5</f>
        <v>-2.5</v>
      </c>
    </row>
    <row r="17921" customFormat="false" ht="12" hidden="false" customHeight="false" outlineLevel="0" collapsed="false">
      <c r="BS17921" s="96" t="n">
        <f aca="false">BR17921-2.5</f>
        <v>-2.5</v>
      </c>
    </row>
    <row r="17922" customFormat="false" ht="12" hidden="false" customHeight="false" outlineLevel="0" collapsed="false">
      <c r="BS17922" s="96" t="n">
        <f aca="false">BR17922-2.5</f>
        <v>-2.5</v>
      </c>
    </row>
    <row r="17923" customFormat="false" ht="12" hidden="false" customHeight="false" outlineLevel="0" collapsed="false">
      <c r="BS17923" s="96" t="n">
        <f aca="false">BR17923-2.5</f>
        <v>-2.5</v>
      </c>
    </row>
    <row r="17924" customFormat="false" ht="12" hidden="false" customHeight="false" outlineLevel="0" collapsed="false">
      <c r="BS17924" s="96" t="n">
        <f aca="false">BR17924-2.5</f>
        <v>-2.5</v>
      </c>
    </row>
    <row r="17925" customFormat="false" ht="12" hidden="false" customHeight="false" outlineLevel="0" collapsed="false">
      <c r="BS17925" s="96" t="n">
        <f aca="false">BR17925-2.5</f>
        <v>-2.5</v>
      </c>
    </row>
    <row r="17926" customFormat="false" ht="12" hidden="false" customHeight="false" outlineLevel="0" collapsed="false">
      <c r="BS17926" s="96" t="n">
        <f aca="false">BR17926-2.5</f>
        <v>-2.5</v>
      </c>
    </row>
    <row r="17927" customFormat="false" ht="12" hidden="false" customHeight="false" outlineLevel="0" collapsed="false">
      <c r="BS17927" s="96" t="n">
        <f aca="false">BR17927-2.5</f>
        <v>-2.5</v>
      </c>
    </row>
    <row r="17928" customFormat="false" ht="12" hidden="false" customHeight="false" outlineLevel="0" collapsed="false">
      <c r="BS17928" s="96" t="n">
        <f aca="false">BR17928-2.5</f>
        <v>-2.5</v>
      </c>
    </row>
    <row r="17929" customFormat="false" ht="12" hidden="false" customHeight="false" outlineLevel="0" collapsed="false">
      <c r="BS17929" s="96" t="n">
        <f aca="false">BR17929-2.5</f>
        <v>-2.5</v>
      </c>
    </row>
    <row r="17930" customFormat="false" ht="12" hidden="false" customHeight="false" outlineLevel="0" collapsed="false">
      <c r="BS17930" s="96" t="n">
        <f aca="false">BR17930-2.5</f>
        <v>-2.5</v>
      </c>
    </row>
    <row r="17931" customFormat="false" ht="12" hidden="false" customHeight="false" outlineLevel="0" collapsed="false">
      <c r="BS17931" s="96" t="n">
        <f aca="false">BR17931-2.5</f>
        <v>-2.5</v>
      </c>
    </row>
    <row r="17932" customFormat="false" ht="12" hidden="false" customHeight="false" outlineLevel="0" collapsed="false">
      <c r="BS17932" s="96" t="n">
        <f aca="false">BR17932-2.5</f>
        <v>-2.5</v>
      </c>
    </row>
    <row r="17933" customFormat="false" ht="12" hidden="false" customHeight="false" outlineLevel="0" collapsed="false">
      <c r="BS17933" s="96" t="n">
        <f aca="false">BR17933-2.5</f>
        <v>-2.5</v>
      </c>
    </row>
    <row r="17934" customFormat="false" ht="12" hidden="false" customHeight="false" outlineLevel="0" collapsed="false">
      <c r="BS17934" s="96" t="n">
        <f aca="false">BR17934-2.5</f>
        <v>-2.5</v>
      </c>
    </row>
    <row r="17935" customFormat="false" ht="12" hidden="false" customHeight="false" outlineLevel="0" collapsed="false">
      <c r="BS17935" s="96" t="n">
        <f aca="false">BR17935-2.5</f>
        <v>-2.5</v>
      </c>
    </row>
    <row r="17936" customFormat="false" ht="12" hidden="false" customHeight="false" outlineLevel="0" collapsed="false">
      <c r="BS17936" s="96" t="n">
        <f aca="false">BR17936-2.5</f>
        <v>-2.5</v>
      </c>
    </row>
    <row r="17937" customFormat="false" ht="12" hidden="false" customHeight="false" outlineLevel="0" collapsed="false">
      <c r="BS17937" s="96" t="n">
        <f aca="false">BR17937-2.5</f>
        <v>-2.5</v>
      </c>
    </row>
    <row r="17938" customFormat="false" ht="12" hidden="false" customHeight="false" outlineLevel="0" collapsed="false">
      <c r="BS17938" s="96" t="n">
        <f aca="false">BR17938-2.5</f>
        <v>-2.5</v>
      </c>
    </row>
    <row r="17939" customFormat="false" ht="12" hidden="false" customHeight="false" outlineLevel="0" collapsed="false">
      <c r="BS17939" s="96" t="n">
        <f aca="false">BR17939-2.5</f>
        <v>-2.5</v>
      </c>
    </row>
    <row r="17940" customFormat="false" ht="12" hidden="false" customHeight="false" outlineLevel="0" collapsed="false">
      <c r="BS17940" s="96" t="n">
        <f aca="false">BR17940-2.5</f>
        <v>-2.5</v>
      </c>
    </row>
    <row r="17941" customFormat="false" ht="12" hidden="false" customHeight="false" outlineLevel="0" collapsed="false">
      <c r="BS17941" s="96" t="n">
        <f aca="false">BR17941-2.5</f>
        <v>-2.5</v>
      </c>
    </row>
    <row r="17942" customFormat="false" ht="12" hidden="false" customHeight="false" outlineLevel="0" collapsed="false">
      <c r="BS17942" s="96" t="n">
        <f aca="false">BR17942-2.5</f>
        <v>-2.5</v>
      </c>
    </row>
    <row r="17943" customFormat="false" ht="12" hidden="false" customHeight="false" outlineLevel="0" collapsed="false">
      <c r="BS17943" s="96" t="n">
        <f aca="false">BR17943-2.5</f>
        <v>-2.5</v>
      </c>
    </row>
    <row r="17944" customFormat="false" ht="12" hidden="false" customHeight="false" outlineLevel="0" collapsed="false">
      <c r="BS17944" s="96" t="n">
        <f aca="false">BR17944-2.5</f>
        <v>-2.5</v>
      </c>
    </row>
    <row r="17945" customFormat="false" ht="12" hidden="false" customHeight="false" outlineLevel="0" collapsed="false">
      <c r="BS17945" s="96" t="n">
        <f aca="false">BR17945-2.5</f>
        <v>-2.5</v>
      </c>
    </row>
    <row r="17946" customFormat="false" ht="12" hidden="false" customHeight="false" outlineLevel="0" collapsed="false">
      <c r="BS17946" s="96" t="n">
        <f aca="false">BR17946-2.5</f>
        <v>-2.5</v>
      </c>
    </row>
    <row r="17947" customFormat="false" ht="12" hidden="false" customHeight="false" outlineLevel="0" collapsed="false">
      <c r="BS17947" s="96" t="n">
        <f aca="false">BR17947-2.5</f>
        <v>-2.5</v>
      </c>
    </row>
    <row r="17948" customFormat="false" ht="12" hidden="false" customHeight="false" outlineLevel="0" collapsed="false">
      <c r="BS17948" s="96" t="n">
        <f aca="false">BR17948-2.5</f>
        <v>-2.5</v>
      </c>
    </row>
    <row r="17949" customFormat="false" ht="12" hidden="false" customHeight="false" outlineLevel="0" collapsed="false">
      <c r="BS17949" s="96" t="n">
        <f aca="false">BR17949-2.5</f>
        <v>-2.5</v>
      </c>
    </row>
    <row r="17950" customFormat="false" ht="12" hidden="false" customHeight="false" outlineLevel="0" collapsed="false">
      <c r="BS17950" s="96" t="n">
        <f aca="false">BR17950-2.5</f>
        <v>-2.5</v>
      </c>
    </row>
    <row r="17951" customFormat="false" ht="12" hidden="false" customHeight="false" outlineLevel="0" collapsed="false">
      <c r="BS17951" s="96" t="n">
        <f aca="false">BR17951-2.5</f>
        <v>-2.5</v>
      </c>
    </row>
    <row r="17952" customFormat="false" ht="12" hidden="false" customHeight="false" outlineLevel="0" collapsed="false">
      <c r="BS17952" s="96" t="n">
        <f aca="false">BR17952-2.5</f>
        <v>-2.5</v>
      </c>
    </row>
    <row r="17953" customFormat="false" ht="12" hidden="false" customHeight="false" outlineLevel="0" collapsed="false">
      <c r="BS17953" s="96" t="n">
        <f aca="false">BR17953-2.5</f>
        <v>-2.5</v>
      </c>
    </row>
    <row r="17954" customFormat="false" ht="12" hidden="false" customHeight="false" outlineLevel="0" collapsed="false">
      <c r="BS17954" s="96" t="n">
        <f aca="false">BR17954-2.5</f>
        <v>-2.5</v>
      </c>
    </row>
    <row r="17955" customFormat="false" ht="12" hidden="false" customHeight="false" outlineLevel="0" collapsed="false">
      <c r="BS17955" s="96" t="n">
        <f aca="false">BR17955-2.5</f>
        <v>-2.5</v>
      </c>
    </row>
    <row r="17956" customFormat="false" ht="12" hidden="false" customHeight="false" outlineLevel="0" collapsed="false">
      <c r="BS17956" s="96" t="n">
        <f aca="false">BR17956-2.5</f>
        <v>-2.5</v>
      </c>
    </row>
    <row r="17957" customFormat="false" ht="12" hidden="false" customHeight="false" outlineLevel="0" collapsed="false">
      <c r="BS17957" s="96" t="n">
        <f aca="false">BR17957-2.5</f>
        <v>-2.5</v>
      </c>
    </row>
    <row r="17958" customFormat="false" ht="12" hidden="false" customHeight="false" outlineLevel="0" collapsed="false">
      <c r="BS17958" s="96" t="n">
        <f aca="false">BR17958-2.5</f>
        <v>-2.5</v>
      </c>
    </row>
    <row r="17959" customFormat="false" ht="12" hidden="false" customHeight="false" outlineLevel="0" collapsed="false">
      <c r="BS17959" s="96" t="n">
        <f aca="false">BR17959-2.5</f>
        <v>-2.5</v>
      </c>
    </row>
    <row r="17960" customFormat="false" ht="12" hidden="false" customHeight="false" outlineLevel="0" collapsed="false">
      <c r="BS17960" s="96" t="n">
        <f aca="false">BR17960-2.5</f>
        <v>-2.5</v>
      </c>
    </row>
    <row r="17961" customFormat="false" ht="12" hidden="false" customHeight="false" outlineLevel="0" collapsed="false">
      <c r="BS17961" s="96" t="n">
        <f aca="false">BR17961-2.5</f>
        <v>-2.5</v>
      </c>
    </row>
    <row r="17962" customFormat="false" ht="12" hidden="false" customHeight="false" outlineLevel="0" collapsed="false">
      <c r="BS17962" s="96" t="n">
        <f aca="false">BR17962-2.5</f>
        <v>-2.5</v>
      </c>
    </row>
    <row r="17963" customFormat="false" ht="12" hidden="false" customHeight="false" outlineLevel="0" collapsed="false">
      <c r="BS17963" s="96" t="n">
        <f aca="false">BR17963-2.5</f>
        <v>-2.5</v>
      </c>
    </row>
    <row r="17964" customFormat="false" ht="12" hidden="false" customHeight="false" outlineLevel="0" collapsed="false">
      <c r="BS17964" s="96" t="n">
        <f aca="false">BR17964-2.5</f>
        <v>-2.5</v>
      </c>
    </row>
    <row r="17965" customFormat="false" ht="12" hidden="false" customHeight="false" outlineLevel="0" collapsed="false">
      <c r="BS17965" s="96" t="n">
        <f aca="false">BR17965-2.5</f>
        <v>-2.5</v>
      </c>
    </row>
    <row r="17966" customFormat="false" ht="12" hidden="false" customHeight="false" outlineLevel="0" collapsed="false">
      <c r="BS17966" s="96" t="n">
        <f aca="false">BR17966-2.5</f>
        <v>-2.5</v>
      </c>
    </row>
    <row r="17967" customFormat="false" ht="12" hidden="false" customHeight="false" outlineLevel="0" collapsed="false">
      <c r="BS17967" s="96" t="n">
        <f aca="false">BR17967-2.5</f>
        <v>-2.5</v>
      </c>
    </row>
    <row r="17968" customFormat="false" ht="12" hidden="false" customHeight="false" outlineLevel="0" collapsed="false">
      <c r="BS17968" s="96" t="n">
        <f aca="false">BR17968-2.5</f>
        <v>-2.5</v>
      </c>
    </row>
    <row r="17969" customFormat="false" ht="12" hidden="false" customHeight="false" outlineLevel="0" collapsed="false">
      <c r="BS17969" s="96" t="n">
        <f aca="false">BR17969-2.5</f>
        <v>-2.5</v>
      </c>
    </row>
    <row r="17970" customFormat="false" ht="12" hidden="false" customHeight="false" outlineLevel="0" collapsed="false">
      <c r="BS17970" s="96" t="n">
        <f aca="false">BR17970-2.5</f>
        <v>-2.5</v>
      </c>
    </row>
    <row r="17971" customFormat="false" ht="12" hidden="false" customHeight="false" outlineLevel="0" collapsed="false">
      <c r="BS17971" s="96" t="n">
        <f aca="false">BR17971-2.5</f>
        <v>-2.5</v>
      </c>
    </row>
    <row r="17972" customFormat="false" ht="12" hidden="false" customHeight="false" outlineLevel="0" collapsed="false">
      <c r="BS17972" s="96" t="n">
        <f aca="false">BR17972-2.5</f>
        <v>-2.5</v>
      </c>
    </row>
    <row r="17973" customFormat="false" ht="12" hidden="false" customHeight="false" outlineLevel="0" collapsed="false">
      <c r="BS17973" s="96" t="n">
        <f aca="false">BR17973-2.5</f>
        <v>-2.5</v>
      </c>
    </row>
    <row r="17974" customFormat="false" ht="12" hidden="false" customHeight="false" outlineLevel="0" collapsed="false">
      <c r="BS17974" s="96" t="n">
        <f aca="false">BR17974-2.5</f>
        <v>-2.5</v>
      </c>
    </row>
    <row r="17975" customFormat="false" ht="12" hidden="false" customHeight="false" outlineLevel="0" collapsed="false">
      <c r="BS17975" s="96" t="n">
        <f aca="false">BR17975-2.5</f>
        <v>-2.5</v>
      </c>
    </row>
    <row r="17976" customFormat="false" ht="12" hidden="false" customHeight="false" outlineLevel="0" collapsed="false">
      <c r="BS17976" s="96" t="n">
        <f aca="false">BR17976-2.5</f>
        <v>-2.5</v>
      </c>
    </row>
    <row r="17977" customFormat="false" ht="12" hidden="false" customHeight="false" outlineLevel="0" collapsed="false">
      <c r="BS17977" s="96" t="n">
        <f aca="false">BR17977-2.5</f>
        <v>-2.5</v>
      </c>
    </row>
    <row r="17978" customFormat="false" ht="12" hidden="false" customHeight="false" outlineLevel="0" collapsed="false">
      <c r="BS17978" s="96" t="n">
        <f aca="false">BR17978-2.5</f>
        <v>-2.5</v>
      </c>
    </row>
    <row r="17979" customFormat="false" ht="12" hidden="false" customHeight="false" outlineLevel="0" collapsed="false">
      <c r="BS17979" s="96" t="n">
        <f aca="false">BR17979-2.5</f>
        <v>-2.5</v>
      </c>
    </row>
    <row r="17980" customFormat="false" ht="12" hidden="false" customHeight="false" outlineLevel="0" collapsed="false">
      <c r="BS17980" s="96" t="n">
        <f aca="false">BR17980-2.5</f>
        <v>-2.5</v>
      </c>
    </row>
    <row r="17981" customFormat="false" ht="12" hidden="false" customHeight="false" outlineLevel="0" collapsed="false">
      <c r="BS17981" s="96" t="n">
        <f aca="false">BR17981-2.5</f>
        <v>-2.5</v>
      </c>
    </row>
    <row r="17982" customFormat="false" ht="12" hidden="false" customHeight="false" outlineLevel="0" collapsed="false">
      <c r="BS17982" s="96" t="n">
        <f aca="false">BR17982-2.5</f>
        <v>-2.5</v>
      </c>
    </row>
    <row r="17983" customFormat="false" ht="12" hidden="false" customHeight="false" outlineLevel="0" collapsed="false">
      <c r="BS17983" s="96" t="n">
        <f aca="false">BR17983-2.5</f>
        <v>-2.5</v>
      </c>
    </row>
    <row r="17984" customFormat="false" ht="12" hidden="false" customHeight="false" outlineLevel="0" collapsed="false">
      <c r="BS17984" s="96" t="n">
        <f aca="false">BR17984-2.5</f>
        <v>-2.5</v>
      </c>
    </row>
    <row r="17985" customFormat="false" ht="12" hidden="false" customHeight="false" outlineLevel="0" collapsed="false">
      <c r="BS17985" s="96" t="n">
        <f aca="false">BR17985-2.5</f>
        <v>-2.5</v>
      </c>
    </row>
    <row r="17986" customFormat="false" ht="12" hidden="false" customHeight="false" outlineLevel="0" collapsed="false">
      <c r="BS17986" s="96" t="n">
        <f aca="false">BR17986-2.5</f>
        <v>-2.5</v>
      </c>
    </row>
    <row r="17987" customFormat="false" ht="12" hidden="false" customHeight="false" outlineLevel="0" collapsed="false">
      <c r="BS17987" s="96" t="n">
        <f aca="false">BR17987-2.5</f>
        <v>-2.5</v>
      </c>
    </row>
    <row r="17988" customFormat="false" ht="12" hidden="false" customHeight="false" outlineLevel="0" collapsed="false">
      <c r="BS17988" s="96" t="n">
        <f aca="false">BR17988-2.5</f>
        <v>-2.5</v>
      </c>
    </row>
    <row r="17989" customFormat="false" ht="12" hidden="false" customHeight="false" outlineLevel="0" collapsed="false">
      <c r="BS17989" s="96" t="n">
        <f aca="false">BR17989-2.5</f>
        <v>-2.5</v>
      </c>
    </row>
    <row r="17990" customFormat="false" ht="12" hidden="false" customHeight="false" outlineLevel="0" collapsed="false">
      <c r="BS17990" s="96" t="n">
        <f aca="false">BR17990-2.5</f>
        <v>-2.5</v>
      </c>
    </row>
    <row r="17991" customFormat="false" ht="12" hidden="false" customHeight="false" outlineLevel="0" collapsed="false">
      <c r="BS17991" s="96" t="n">
        <f aca="false">BR17991-2.5</f>
        <v>-2.5</v>
      </c>
    </row>
    <row r="17992" customFormat="false" ht="12" hidden="false" customHeight="false" outlineLevel="0" collapsed="false">
      <c r="BS17992" s="96" t="n">
        <f aca="false">BR17992-2.5</f>
        <v>-2.5</v>
      </c>
    </row>
    <row r="17993" customFormat="false" ht="12" hidden="false" customHeight="false" outlineLevel="0" collapsed="false">
      <c r="BS17993" s="96" t="n">
        <f aca="false">BR17993-2.5</f>
        <v>-2.5</v>
      </c>
    </row>
    <row r="17994" customFormat="false" ht="12" hidden="false" customHeight="false" outlineLevel="0" collapsed="false">
      <c r="BS17994" s="96" t="n">
        <f aca="false">BR17994-2.5</f>
        <v>-2.5</v>
      </c>
    </row>
    <row r="17995" customFormat="false" ht="12" hidden="false" customHeight="false" outlineLevel="0" collapsed="false">
      <c r="BS17995" s="96" t="n">
        <f aca="false">BR17995-2.5</f>
        <v>-2.5</v>
      </c>
    </row>
    <row r="17996" customFormat="false" ht="12" hidden="false" customHeight="false" outlineLevel="0" collapsed="false">
      <c r="BS17996" s="96" t="n">
        <f aca="false">BR17996-2.5</f>
        <v>-2.5</v>
      </c>
    </row>
    <row r="17997" customFormat="false" ht="12" hidden="false" customHeight="false" outlineLevel="0" collapsed="false">
      <c r="BS17997" s="96" t="n">
        <f aca="false">BR17997-2.5</f>
        <v>-2.5</v>
      </c>
    </row>
    <row r="17998" customFormat="false" ht="12" hidden="false" customHeight="false" outlineLevel="0" collapsed="false">
      <c r="BS17998" s="96" t="n">
        <f aca="false">BR17998-2.5</f>
        <v>-2.5</v>
      </c>
    </row>
    <row r="17999" customFormat="false" ht="12" hidden="false" customHeight="false" outlineLevel="0" collapsed="false">
      <c r="BS17999" s="96" t="n">
        <f aca="false">BR17999-2.5</f>
        <v>-2.5</v>
      </c>
    </row>
    <row r="18000" customFormat="false" ht="12" hidden="false" customHeight="false" outlineLevel="0" collapsed="false">
      <c r="BS18000" s="96" t="n">
        <f aca="false">BR18000-2.5</f>
        <v>-2.5</v>
      </c>
    </row>
    <row r="18001" customFormat="false" ht="12" hidden="false" customHeight="false" outlineLevel="0" collapsed="false">
      <c r="BS18001" s="96" t="n">
        <f aca="false">BR18001-2.5</f>
        <v>-2.5</v>
      </c>
    </row>
    <row r="18002" customFormat="false" ht="12" hidden="false" customHeight="false" outlineLevel="0" collapsed="false">
      <c r="BS18002" s="96" t="n">
        <f aca="false">BR18002-2.5</f>
        <v>-2.5</v>
      </c>
    </row>
    <row r="18003" customFormat="false" ht="12" hidden="false" customHeight="false" outlineLevel="0" collapsed="false">
      <c r="BS18003" s="96" t="n">
        <f aca="false">BR18003-2.5</f>
        <v>-2.5</v>
      </c>
    </row>
    <row r="18004" customFormat="false" ht="12" hidden="false" customHeight="false" outlineLevel="0" collapsed="false">
      <c r="BS18004" s="96" t="n">
        <f aca="false">BR18004-2.5</f>
        <v>-2.5</v>
      </c>
    </row>
    <row r="18005" customFormat="false" ht="12" hidden="false" customHeight="false" outlineLevel="0" collapsed="false">
      <c r="BS18005" s="96" t="n">
        <f aca="false">BR18005-2.5</f>
        <v>-2.5</v>
      </c>
    </row>
    <row r="18006" customFormat="false" ht="12" hidden="false" customHeight="false" outlineLevel="0" collapsed="false">
      <c r="BS18006" s="96" t="n">
        <f aca="false">BR18006-2.5</f>
        <v>-2.5</v>
      </c>
    </row>
    <row r="18007" customFormat="false" ht="12" hidden="false" customHeight="false" outlineLevel="0" collapsed="false">
      <c r="BS18007" s="96" t="n">
        <f aca="false">BR18007-2.5</f>
        <v>-2.5</v>
      </c>
    </row>
    <row r="18008" customFormat="false" ht="12" hidden="false" customHeight="false" outlineLevel="0" collapsed="false">
      <c r="BS18008" s="96" t="n">
        <f aca="false">BR18008-2.5</f>
        <v>-2.5</v>
      </c>
    </row>
    <row r="18009" customFormat="false" ht="12" hidden="false" customHeight="false" outlineLevel="0" collapsed="false">
      <c r="BS18009" s="96" t="n">
        <f aca="false">BR18009-2.5</f>
        <v>-2.5</v>
      </c>
    </row>
    <row r="18010" customFormat="false" ht="12" hidden="false" customHeight="false" outlineLevel="0" collapsed="false">
      <c r="BS18010" s="96" t="n">
        <f aca="false">BR18010-2.5</f>
        <v>-2.5</v>
      </c>
    </row>
    <row r="18011" customFormat="false" ht="12" hidden="false" customHeight="false" outlineLevel="0" collapsed="false">
      <c r="BS18011" s="96" t="n">
        <f aca="false">BR18011-2.5</f>
        <v>-2.5</v>
      </c>
    </row>
    <row r="18012" customFormat="false" ht="12" hidden="false" customHeight="false" outlineLevel="0" collapsed="false">
      <c r="BS18012" s="96" t="n">
        <f aca="false">BR18012-2.5</f>
        <v>-2.5</v>
      </c>
    </row>
    <row r="18013" customFormat="false" ht="12" hidden="false" customHeight="false" outlineLevel="0" collapsed="false">
      <c r="BS18013" s="96" t="n">
        <f aca="false">BR18013-2.5</f>
        <v>-2.5</v>
      </c>
    </row>
    <row r="18014" customFormat="false" ht="12" hidden="false" customHeight="false" outlineLevel="0" collapsed="false">
      <c r="BS18014" s="96" t="n">
        <f aca="false">BR18014-2.5</f>
        <v>-2.5</v>
      </c>
    </row>
    <row r="18015" customFormat="false" ht="12" hidden="false" customHeight="false" outlineLevel="0" collapsed="false">
      <c r="BS18015" s="96" t="n">
        <f aca="false">BR18015-2.5</f>
        <v>-2.5</v>
      </c>
    </row>
    <row r="18016" customFormat="false" ht="12" hidden="false" customHeight="false" outlineLevel="0" collapsed="false">
      <c r="BS18016" s="96" t="n">
        <f aca="false">BR18016-2.5</f>
        <v>-2.5</v>
      </c>
    </row>
    <row r="18017" customFormat="false" ht="12" hidden="false" customHeight="false" outlineLevel="0" collapsed="false">
      <c r="BS18017" s="96" t="n">
        <f aca="false">BR18017-2.5</f>
        <v>-2.5</v>
      </c>
    </row>
    <row r="18018" customFormat="false" ht="12" hidden="false" customHeight="false" outlineLevel="0" collapsed="false">
      <c r="BS18018" s="96" t="n">
        <f aca="false">BR18018-2.5</f>
        <v>-2.5</v>
      </c>
    </row>
    <row r="18019" customFormat="false" ht="12" hidden="false" customHeight="false" outlineLevel="0" collapsed="false">
      <c r="BS18019" s="96" t="n">
        <f aca="false">BR18019-2.5</f>
        <v>-2.5</v>
      </c>
    </row>
    <row r="18020" customFormat="false" ht="12" hidden="false" customHeight="false" outlineLevel="0" collapsed="false">
      <c r="BS18020" s="96" t="n">
        <f aca="false">BR18020-2.5</f>
        <v>-2.5</v>
      </c>
    </row>
    <row r="18021" customFormat="false" ht="12" hidden="false" customHeight="false" outlineLevel="0" collapsed="false">
      <c r="BS18021" s="96" t="n">
        <f aca="false">BR18021-2.5</f>
        <v>-2.5</v>
      </c>
    </row>
    <row r="18022" customFormat="false" ht="12" hidden="false" customHeight="false" outlineLevel="0" collapsed="false">
      <c r="BS18022" s="96" t="n">
        <f aca="false">BR18022-2.5</f>
        <v>-2.5</v>
      </c>
    </row>
    <row r="18023" customFormat="false" ht="12" hidden="false" customHeight="false" outlineLevel="0" collapsed="false">
      <c r="BS18023" s="96" t="n">
        <f aca="false">BR18023-2.5</f>
        <v>-2.5</v>
      </c>
    </row>
    <row r="18024" customFormat="false" ht="12" hidden="false" customHeight="false" outlineLevel="0" collapsed="false">
      <c r="BS18024" s="96" t="n">
        <f aca="false">BR18024-2.5</f>
        <v>-2.5</v>
      </c>
    </row>
    <row r="18025" customFormat="false" ht="12" hidden="false" customHeight="false" outlineLevel="0" collapsed="false">
      <c r="BS18025" s="96" t="n">
        <f aca="false">BR18025-2.5</f>
        <v>-2.5</v>
      </c>
    </row>
    <row r="18026" customFormat="false" ht="12" hidden="false" customHeight="false" outlineLevel="0" collapsed="false">
      <c r="BS18026" s="96" t="n">
        <f aca="false">BR18026-2.5</f>
        <v>-2.5</v>
      </c>
    </row>
    <row r="18027" customFormat="false" ht="12" hidden="false" customHeight="false" outlineLevel="0" collapsed="false">
      <c r="BS18027" s="96" t="n">
        <f aca="false">BR18027-2.5</f>
        <v>-2.5</v>
      </c>
    </row>
    <row r="18028" customFormat="false" ht="12" hidden="false" customHeight="false" outlineLevel="0" collapsed="false">
      <c r="BS18028" s="96" t="n">
        <f aca="false">BR18028-2.5</f>
        <v>-2.5</v>
      </c>
    </row>
    <row r="18029" customFormat="false" ht="12" hidden="false" customHeight="false" outlineLevel="0" collapsed="false">
      <c r="BS18029" s="96" t="n">
        <f aca="false">BR18029-2.5</f>
        <v>-2.5</v>
      </c>
    </row>
    <row r="18030" customFormat="false" ht="12" hidden="false" customHeight="false" outlineLevel="0" collapsed="false">
      <c r="BS18030" s="96" t="n">
        <f aca="false">BR18030-2.5</f>
        <v>-2.5</v>
      </c>
    </row>
    <row r="18031" customFormat="false" ht="12" hidden="false" customHeight="false" outlineLevel="0" collapsed="false">
      <c r="BS18031" s="96" t="n">
        <f aca="false">BR18031-2.5</f>
        <v>-2.5</v>
      </c>
    </row>
    <row r="18032" customFormat="false" ht="12" hidden="false" customHeight="false" outlineLevel="0" collapsed="false">
      <c r="BS18032" s="96" t="n">
        <f aca="false">BR18032-2.5</f>
        <v>-2.5</v>
      </c>
    </row>
    <row r="18033" customFormat="false" ht="12" hidden="false" customHeight="false" outlineLevel="0" collapsed="false">
      <c r="BS18033" s="96" t="n">
        <f aca="false">BR18033-2.5</f>
        <v>-2.5</v>
      </c>
    </row>
    <row r="18034" customFormat="false" ht="12" hidden="false" customHeight="false" outlineLevel="0" collapsed="false">
      <c r="BS18034" s="96" t="n">
        <f aca="false">BR18034-2.5</f>
        <v>-2.5</v>
      </c>
    </row>
    <row r="18035" customFormat="false" ht="12" hidden="false" customHeight="false" outlineLevel="0" collapsed="false">
      <c r="BS18035" s="96" t="n">
        <f aca="false">BR18035-2.5</f>
        <v>-2.5</v>
      </c>
    </row>
    <row r="18036" customFormat="false" ht="12" hidden="false" customHeight="false" outlineLevel="0" collapsed="false">
      <c r="BS18036" s="96" t="n">
        <f aca="false">BR18036-2.5</f>
        <v>-2.5</v>
      </c>
    </row>
    <row r="18037" customFormat="false" ht="12" hidden="false" customHeight="false" outlineLevel="0" collapsed="false">
      <c r="BS18037" s="96" t="n">
        <f aca="false">BR18037-2.5</f>
        <v>-2.5</v>
      </c>
    </row>
    <row r="18038" customFormat="false" ht="12" hidden="false" customHeight="false" outlineLevel="0" collapsed="false">
      <c r="BS18038" s="96" t="n">
        <f aca="false">BR18038-2.5</f>
        <v>-2.5</v>
      </c>
    </row>
    <row r="18039" customFormat="false" ht="12" hidden="false" customHeight="false" outlineLevel="0" collapsed="false">
      <c r="BS18039" s="96" t="n">
        <f aca="false">BR18039-2.5</f>
        <v>-2.5</v>
      </c>
    </row>
    <row r="18040" customFormat="false" ht="12" hidden="false" customHeight="false" outlineLevel="0" collapsed="false">
      <c r="BS18040" s="96" t="n">
        <f aca="false">BR18040-2.5</f>
        <v>-2.5</v>
      </c>
    </row>
    <row r="18041" customFormat="false" ht="12" hidden="false" customHeight="false" outlineLevel="0" collapsed="false">
      <c r="BS18041" s="96" t="n">
        <f aca="false">BR18041-2.5</f>
        <v>-2.5</v>
      </c>
    </row>
    <row r="18042" customFormat="false" ht="12" hidden="false" customHeight="false" outlineLevel="0" collapsed="false">
      <c r="BS18042" s="96" t="n">
        <f aca="false">BR18042-2.5</f>
        <v>-2.5</v>
      </c>
    </row>
    <row r="18043" customFormat="false" ht="12" hidden="false" customHeight="false" outlineLevel="0" collapsed="false">
      <c r="BS18043" s="96" t="n">
        <f aca="false">BR18043-2.5</f>
        <v>-2.5</v>
      </c>
    </row>
    <row r="18044" customFormat="false" ht="12" hidden="false" customHeight="false" outlineLevel="0" collapsed="false">
      <c r="BS18044" s="96" t="n">
        <f aca="false">BR18044-2.5</f>
        <v>-2.5</v>
      </c>
    </row>
    <row r="18045" customFormat="false" ht="12" hidden="false" customHeight="false" outlineLevel="0" collapsed="false">
      <c r="BS18045" s="96" t="n">
        <f aca="false">BR18045-2.5</f>
        <v>-2.5</v>
      </c>
    </row>
    <row r="18046" customFormat="false" ht="12" hidden="false" customHeight="false" outlineLevel="0" collapsed="false">
      <c r="BS18046" s="96" t="n">
        <f aca="false">BR18046-2.5</f>
        <v>-2.5</v>
      </c>
    </row>
    <row r="18047" customFormat="false" ht="12" hidden="false" customHeight="false" outlineLevel="0" collapsed="false">
      <c r="BS18047" s="96" t="n">
        <f aca="false">BR18047-2.5</f>
        <v>-2.5</v>
      </c>
    </row>
    <row r="18048" customFormat="false" ht="12" hidden="false" customHeight="false" outlineLevel="0" collapsed="false">
      <c r="BS18048" s="96" t="n">
        <f aca="false">BR18048-2.5</f>
        <v>-2.5</v>
      </c>
    </row>
    <row r="18049" customFormat="false" ht="12" hidden="false" customHeight="false" outlineLevel="0" collapsed="false">
      <c r="BS18049" s="96" t="n">
        <f aca="false">BR18049-2.5</f>
        <v>-2.5</v>
      </c>
    </row>
    <row r="18050" customFormat="false" ht="12" hidden="false" customHeight="false" outlineLevel="0" collapsed="false">
      <c r="BS18050" s="96" t="n">
        <f aca="false">BR18050-2.5</f>
        <v>-2.5</v>
      </c>
    </row>
    <row r="18051" customFormat="false" ht="12" hidden="false" customHeight="false" outlineLevel="0" collapsed="false">
      <c r="BS18051" s="96" t="n">
        <f aca="false">BR18051-2.5</f>
        <v>-2.5</v>
      </c>
    </row>
    <row r="18052" customFormat="false" ht="12" hidden="false" customHeight="false" outlineLevel="0" collapsed="false">
      <c r="BS18052" s="96" t="n">
        <f aca="false">BR18052-2.5</f>
        <v>-2.5</v>
      </c>
    </row>
    <row r="18053" customFormat="false" ht="12" hidden="false" customHeight="false" outlineLevel="0" collapsed="false">
      <c r="BS18053" s="96" t="n">
        <f aca="false">BR18053-2.5</f>
        <v>-2.5</v>
      </c>
    </row>
    <row r="18054" customFormat="false" ht="12" hidden="false" customHeight="false" outlineLevel="0" collapsed="false">
      <c r="BS18054" s="96" t="n">
        <f aca="false">BR18054-2.5</f>
        <v>-2.5</v>
      </c>
    </row>
    <row r="18055" customFormat="false" ht="12" hidden="false" customHeight="false" outlineLevel="0" collapsed="false">
      <c r="BS18055" s="96" t="n">
        <f aca="false">BR18055-2.5</f>
        <v>-2.5</v>
      </c>
    </row>
    <row r="18056" customFormat="false" ht="12" hidden="false" customHeight="false" outlineLevel="0" collapsed="false">
      <c r="BS18056" s="96" t="n">
        <f aca="false">BR18056-2.5</f>
        <v>-2.5</v>
      </c>
    </row>
    <row r="18057" customFormat="false" ht="12" hidden="false" customHeight="false" outlineLevel="0" collapsed="false">
      <c r="BS18057" s="96" t="n">
        <f aca="false">BR18057-2.5</f>
        <v>-2.5</v>
      </c>
    </row>
    <row r="18058" customFormat="false" ht="12" hidden="false" customHeight="false" outlineLevel="0" collapsed="false">
      <c r="BS18058" s="96" t="n">
        <f aca="false">BR18058-2.5</f>
        <v>-2.5</v>
      </c>
    </row>
    <row r="18059" customFormat="false" ht="12" hidden="false" customHeight="false" outlineLevel="0" collapsed="false">
      <c r="BS18059" s="96" t="n">
        <f aca="false">BR18059-2.5</f>
        <v>-2.5</v>
      </c>
    </row>
    <row r="18060" customFormat="false" ht="12" hidden="false" customHeight="false" outlineLevel="0" collapsed="false">
      <c r="BS18060" s="96" t="n">
        <f aca="false">BR18060-2.5</f>
        <v>-2.5</v>
      </c>
    </row>
    <row r="18061" customFormat="false" ht="12" hidden="false" customHeight="false" outlineLevel="0" collapsed="false">
      <c r="BS18061" s="96" t="n">
        <f aca="false">BR18061-2.5</f>
        <v>-2.5</v>
      </c>
    </row>
    <row r="18062" customFormat="false" ht="12" hidden="false" customHeight="false" outlineLevel="0" collapsed="false">
      <c r="BS18062" s="96" t="n">
        <f aca="false">BR18062-2.5</f>
        <v>-2.5</v>
      </c>
    </row>
    <row r="18063" customFormat="false" ht="12" hidden="false" customHeight="false" outlineLevel="0" collapsed="false">
      <c r="BS18063" s="96" t="n">
        <f aca="false">BR18063-2.5</f>
        <v>-2.5</v>
      </c>
    </row>
    <row r="18064" customFormat="false" ht="12" hidden="false" customHeight="false" outlineLevel="0" collapsed="false">
      <c r="BS18064" s="96" t="n">
        <f aca="false">BR18064-2.5</f>
        <v>-2.5</v>
      </c>
    </row>
    <row r="18065" customFormat="false" ht="12" hidden="false" customHeight="false" outlineLevel="0" collapsed="false">
      <c r="BS18065" s="96" t="n">
        <f aca="false">BR18065-2.5</f>
        <v>-2.5</v>
      </c>
    </row>
    <row r="18066" customFormat="false" ht="12" hidden="false" customHeight="false" outlineLevel="0" collapsed="false">
      <c r="BS18066" s="96" t="n">
        <f aca="false">BR18066-2.5</f>
        <v>-2.5</v>
      </c>
    </row>
    <row r="18067" customFormat="false" ht="12" hidden="false" customHeight="false" outlineLevel="0" collapsed="false">
      <c r="BS18067" s="96" t="n">
        <f aca="false">BR18067-2.5</f>
        <v>-2.5</v>
      </c>
    </row>
    <row r="18068" customFormat="false" ht="12" hidden="false" customHeight="false" outlineLevel="0" collapsed="false">
      <c r="BS18068" s="96" t="n">
        <f aca="false">BR18068-2.5</f>
        <v>-2.5</v>
      </c>
    </row>
    <row r="18069" customFormat="false" ht="12" hidden="false" customHeight="false" outlineLevel="0" collapsed="false">
      <c r="BS18069" s="96" t="n">
        <f aca="false">BR18069-2.5</f>
        <v>-2.5</v>
      </c>
    </row>
    <row r="18070" customFormat="false" ht="12" hidden="false" customHeight="false" outlineLevel="0" collapsed="false">
      <c r="BS18070" s="96" t="n">
        <f aca="false">BR18070-2.5</f>
        <v>-2.5</v>
      </c>
    </row>
    <row r="18071" customFormat="false" ht="12" hidden="false" customHeight="false" outlineLevel="0" collapsed="false">
      <c r="BS18071" s="96" t="n">
        <f aca="false">BR18071-2.5</f>
        <v>-2.5</v>
      </c>
    </row>
    <row r="18072" customFormat="false" ht="12" hidden="false" customHeight="false" outlineLevel="0" collapsed="false">
      <c r="BS18072" s="96" t="n">
        <f aca="false">BR18072-2.5</f>
        <v>-2.5</v>
      </c>
    </row>
    <row r="18073" customFormat="false" ht="12" hidden="false" customHeight="false" outlineLevel="0" collapsed="false">
      <c r="BS18073" s="96" t="n">
        <f aca="false">BR18073-2.5</f>
        <v>-2.5</v>
      </c>
    </row>
    <row r="18074" customFormat="false" ht="12" hidden="false" customHeight="false" outlineLevel="0" collapsed="false">
      <c r="BS18074" s="96" t="n">
        <f aca="false">BR18074-2.5</f>
        <v>-2.5</v>
      </c>
    </row>
    <row r="18075" customFormat="false" ht="12" hidden="false" customHeight="false" outlineLevel="0" collapsed="false">
      <c r="BS18075" s="96" t="n">
        <f aca="false">BR18075-2.5</f>
        <v>-2.5</v>
      </c>
    </row>
    <row r="18076" customFormat="false" ht="12" hidden="false" customHeight="false" outlineLevel="0" collapsed="false">
      <c r="BS18076" s="96" t="n">
        <f aca="false">BR18076-2.5</f>
        <v>-2.5</v>
      </c>
    </row>
    <row r="18077" customFormat="false" ht="12" hidden="false" customHeight="false" outlineLevel="0" collapsed="false">
      <c r="BS18077" s="96" t="n">
        <f aca="false">BR18077-2.5</f>
        <v>-2.5</v>
      </c>
    </row>
    <row r="18078" customFormat="false" ht="12" hidden="false" customHeight="false" outlineLevel="0" collapsed="false">
      <c r="BS18078" s="96" t="n">
        <f aca="false">BR18078-2.5</f>
        <v>-2.5</v>
      </c>
    </row>
    <row r="18079" customFormat="false" ht="12" hidden="false" customHeight="false" outlineLevel="0" collapsed="false">
      <c r="BS18079" s="96" t="n">
        <f aca="false">BR18079-2.5</f>
        <v>-2.5</v>
      </c>
    </row>
    <row r="18080" customFormat="false" ht="12" hidden="false" customHeight="false" outlineLevel="0" collapsed="false">
      <c r="BS18080" s="96" t="n">
        <f aca="false">BR18080-2.5</f>
        <v>-2.5</v>
      </c>
    </row>
    <row r="18081" customFormat="false" ht="12" hidden="false" customHeight="false" outlineLevel="0" collapsed="false">
      <c r="BS18081" s="96" t="n">
        <f aca="false">BR18081-2.5</f>
        <v>-2.5</v>
      </c>
    </row>
    <row r="18082" customFormat="false" ht="12" hidden="false" customHeight="false" outlineLevel="0" collapsed="false">
      <c r="BS18082" s="96" t="n">
        <f aca="false">BR18082-2.5</f>
        <v>-2.5</v>
      </c>
    </row>
    <row r="18083" customFormat="false" ht="12" hidden="false" customHeight="false" outlineLevel="0" collapsed="false">
      <c r="BS18083" s="96" t="n">
        <f aca="false">BR18083-2.5</f>
        <v>-2.5</v>
      </c>
    </row>
    <row r="18084" customFormat="false" ht="12" hidden="false" customHeight="false" outlineLevel="0" collapsed="false">
      <c r="BS18084" s="96" t="n">
        <f aca="false">BR18084-2.5</f>
        <v>-2.5</v>
      </c>
    </row>
    <row r="18085" customFormat="false" ht="12" hidden="false" customHeight="false" outlineLevel="0" collapsed="false">
      <c r="BS18085" s="96" t="n">
        <f aca="false">BR18085-2.5</f>
        <v>-2.5</v>
      </c>
    </row>
    <row r="18086" customFormat="false" ht="12" hidden="false" customHeight="false" outlineLevel="0" collapsed="false">
      <c r="BS18086" s="96" t="n">
        <f aca="false">BR18086-2.5</f>
        <v>-2.5</v>
      </c>
    </row>
    <row r="18087" customFormat="false" ht="12" hidden="false" customHeight="false" outlineLevel="0" collapsed="false">
      <c r="BS18087" s="96" t="n">
        <f aca="false">BR18087-2.5</f>
        <v>-2.5</v>
      </c>
    </row>
    <row r="18088" customFormat="false" ht="12" hidden="false" customHeight="false" outlineLevel="0" collapsed="false">
      <c r="BS18088" s="96" t="n">
        <f aca="false">BR18088-2.5</f>
        <v>-2.5</v>
      </c>
    </row>
    <row r="18089" customFormat="false" ht="12" hidden="false" customHeight="false" outlineLevel="0" collapsed="false">
      <c r="BS18089" s="96" t="n">
        <f aca="false">BR18089-2.5</f>
        <v>-2.5</v>
      </c>
    </row>
    <row r="18090" customFormat="false" ht="12" hidden="false" customHeight="false" outlineLevel="0" collapsed="false">
      <c r="BS18090" s="96" t="n">
        <f aca="false">BR18090-2.5</f>
        <v>-2.5</v>
      </c>
    </row>
    <row r="18091" customFormat="false" ht="12" hidden="false" customHeight="false" outlineLevel="0" collapsed="false">
      <c r="BS18091" s="96" t="n">
        <f aca="false">BR18091-2.5</f>
        <v>-2.5</v>
      </c>
    </row>
    <row r="18092" customFormat="false" ht="12" hidden="false" customHeight="false" outlineLevel="0" collapsed="false">
      <c r="BS18092" s="96" t="n">
        <f aca="false">BR18092-2.5</f>
        <v>-2.5</v>
      </c>
    </row>
    <row r="18093" customFormat="false" ht="12" hidden="false" customHeight="false" outlineLevel="0" collapsed="false">
      <c r="BS18093" s="96" t="n">
        <f aca="false">BR18093-2.5</f>
        <v>-2.5</v>
      </c>
    </row>
    <row r="18094" customFormat="false" ht="12" hidden="false" customHeight="false" outlineLevel="0" collapsed="false">
      <c r="BS18094" s="96" t="n">
        <f aca="false">BR18094-2.5</f>
        <v>-2.5</v>
      </c>
    </row>
    <row r="18095" customFormat="false" ht="12" hidden="false" customHeight="false" outlineLevel="0" collapsed="false">
      <c r="BS18095" s="96" t="n">
        <f aca="false">BR18095-2.5</f>
        <v>-2.5</v>
      </c>
    </row>
    <row r="18096" customFormat="false" ht="12" hidden="false" customHeight="false" outlineLevel="0" collapsed="false">
      <c r="BS18096" s="96" t="n">
        <f aca="false">BR18096-2.5</f>
        <v>-2.5</v>
      </c>
    </row>
    <row r="18097" customFormat="false" ht="12" hidden="false" customHeight="false" outlineLevel="0" collapsed="false">
      <c r="BS18097" s="96" t="n">
        <f aca="false">BR18097-2.5</f>
        <v>-2.5</v>
      </c>
    </row>
    <row r="18098" customFormat="false" ht="12" hidden="false" customHeight="false" outlineLevel="0" collapsed="false">
      <c r="BS18098" s="96" t="n">
        <f aca="false">BR18098-2.5</f>
        <v>-2.5</v>
      </c>
    </row>
    <row r="18099" customFormat="false" ht="12" hidden="false" customHeight="false" outlineLevel="0" collapsed="false">
      <c r="BS18099" s="96" t="n">
        <f aca="false">BR18099-2.5</f>
        <v>-2.5</v>
      </c>
    </row>
    <row r="18100" customFormat="false" ht="12" hidden="false" customHeight="false" outlineLevel="0" collapsed="false">
      <c r="BS18100" s="96" t="n">
        <f aca="false">BR18100-2.5</f>
        <v>-2.5</v>
      </c>
    </row>
    <row r="18101" customFormat="false" ht="12" hidden="false" customHeight="false" outlineLevel="0" collapsed="false">
      <c r="BS18101" s="96" t="n">
        <f aca="false">BR18101-2.5</f>
        <v>-2.5</v>
      </c>
    </row>
    <row r="18102" customFormat="false" ht="12" hidden="false" customHeight="false" outlineLevel="0" collapsed="false">
      <c r="BS18102" s="96" t="n">
        <f aca="false">BR18102-2.5</f>
        <v>-2.5</v>
      </c>
    </row>
    <row r="18103" customFormat="false" ht="12" hidden="false" customHeight="false" outlineLevel="0" collapsed="false">
      <c r="BS18103" s="96" t="n">
        <f aca="false">BR18103-2.5</f>
        <v>-2.5</v>
      </c>
    </row>
    <row r="18104" customFormat="false" ht="12" hidden="false" customHeight="false" outlineLevel="0" collapsed="false">
      <c r="BS18104" s="96" t="n">
        <f aca="false">BR18104-2.5</f>
        <v>-2.5</v>
      </c>
    </row>
    <row r="18105" customFormat="false" ht="12" hidden="false" customHeight="false" outlineLevel="0" collapsed="false">
      <c r="BS18105" s="96" t="n">
        <f aca="false">BR18105-2.5</f>
        <v>-2.5</v>
      </c>
    </row>
    <row r="18106" customFormat="false" ht="12" hidden="false" customHeight="false" outlineLevel="0" collapsed="false">
      <c r="BS18106" s="96" t="n">
        <f aca="false">BR18106-2.5</f>
        <v>-2.5</v>
      </c>
    </row>
    <row r="18107" customFormat="false" ht="12" hidden="false" customHeight="false" outlineLevel="0" collapsed="false">
      <c r="BS18107" s="96" t="n">
        <f aca="false">BR18107-2.5</f>
        <v>-2.5</v>
      </c>
    </row>
    <row r="18108" customFormat="false" ht="12" hidden="false" customHeight="false" outlineLevel="0" collapsed="false">
      <c r="BS18108" s="96" t="n">
        <f aca="false">BR18108-2.5</f>
        <v>-2.5</v>
      </c>
    </row>
    <row r="18109" customFormat="false" ht="12" hidden="false" customHeight="false" outlineLevel="0" collapsed="false">
      <c r="BS18109" s="96" t="n">
        <f aca="false">BR18109-2.5</f>
        <v>-2.5</v>
      </c>
    </row>
    <row r="18110" customFormat="false" ht="12" hidden="false" customHeight="false" outlineLevel="0" collapsed="false">
      <c r="BS18110" s="96" t="n">
        <f aca="false">BR18110-2.5</f>
        <v>-2.5</v>
      </c>
    </row>
    <row r="18111" customFormat="false" ht="12" hidden="false" customHeight="false" outlineLevel="0" collapsed="false">
      <c r="BS18111" s="96" t="n">
        <f aca="false">BR18111-2.5</f>
        <v>-2.5</v>
      </c>
    </row>
    <row r="18112" customFormat="false" ht="12" hidden="false" customHeight="false" outlineLevel="0" collapsed="false">
      <c r="BS18112" s="96" t="n">
        <f aca="false">BR18112-2.5</f>
        <v>-2.5</v>
      </c>
    </row>
    <row r="18113" customFormat="false" ht="12" hidden="false" customHeight="false" outlineLevel="0" collapsed="false">
      <c r="BS18113" s="96" t="n">
        <f aca="false">BR18113-2.5</f>
        <v>-2.5</v>
      </c>
    </row>
    <row r="18114" customFormat="false" ht="12" hidden="false" customHeight="false" outlineLevel="0" collapsed="false">
      <c r="BS18114" s="96" t="n">
        <f aca="false">BR18114-2.5</f>
        <v>-2.5</v>
      </c>
    </row>
    <row r="18115" customFormat="false" ht="12" hidden="false" customHeight="false" outlineLevel="0" collapsed="false">
      <c r="BS18115" s="96" t="n">
        <f aca="false">BR18115-2.5</f>
        <v>-2.5</v>
      </c>
    </row>
    <row r="18116" customFormat="false" ht="12" hidden="false" customHeight="false" outlineLevel="0" collapsed="false">
      <c r="BS18116" s="96" t="n">
        <f aca="false">BR18116-2.5</f>
        <v>-2.5</v>
      </c>
    </row>
    <row r="18117" customFormat="false" ht="12" hidden="false" customHeight="false" outlineLevel="0" collapsed="false">
      <c r="BS18117" s="96" t="n">
        <f aca="false">BR18117-2.5</f>
        <v>-2.5</v>
      </c>
    </row>
    <row r="18118" customFormat="false" ht="12" hidden="false" customHeight="false" outlineLevel="0" collapsed="false">
      <c r="BS18118" s="96" t="n">
        <f aca="false">BR18118-2.5</f>
        <v>-2.5</v>
      </c>
    </row>
    <row r="18119" customFormat="false" ht="12" hidden="false" customHeight="false" outlineLevel="0" collapsed="false">
      <c r="BS18119" s="96" t="n">
        <f aca="false">BR18119-2.5</f>
        <v>-2.5</v>
      </c>
    </row>
    <row r="18120" customFormat="false" ht="12" hidden="false" customHeight="false" outlineLevel="0" collapsed="false">
      <c r="BS18120" s="96" t="n">
        <f aca="false">BR18120-2.5</f>
        <v>-2.5</v>
      </c>
    </row>
    <row r="18121" customFormat="false" ht="12" hidden="false" customHeight="false" outlineLevel="0" collapsed="false">
      <c r="BS18121" s="96" t="n">
        <f aca="false">BR18121-2.5</f>
        <v>-2.5</v>
      </c>
    </row>
    <row r="18122" customFormat="false" ht="12" hidden="false" customHeight="false" outlineLevel="0" collapsed="false">
      <c r="BS18122" s="96" t="n">
        <f aca="false">BR18122-2.5</f>
        <v>-2.5</v>
      </c>
    </row>
    <row r="18123" customFormat="false" ht="12" hidden="false" customHeight="false" outlineLevel="0" collapsed="false">
      <c r="BS18123" s="96" t="n">
        <f aca="false">BR18123-2.5</f>
        <v>-2.5</v>
      </c>
    </row>
    <row r="18124" customFormat="false" ht="12" hidden="false" customHeight="false" outlineLevel="0" collapsed="false">
      <c r="BS18124" s="96" t="n">
        <f aca="false">BR18124-2.5</f>
        <v>-2.5</v>
      </c>
    </row>
    <row r="18125" customFormat="false" ht="12" hidden="false" customHeight="false" outlineLevel="0" collapsed="false">
      <c r="BS18125" s="96" t="n">
        <f aca="false">BR18125-2.5</f>
        <v>-2.5</v>
      </c>
    </row>
    <row r="18126" customFormat="false" ht="12" hidden="false" customHeight="false" outlineLevel="0" collapsed="false">
      <c r="BS18126" s="96" t="n">
        <f aca="false">BR18126-2.5</f>
        <v>-2.5</v>
      </c>
    </row>
    <row r="18127" customFormat="false" ht="12" hidden="false" customHeight="false" outlineLevel="0" collapsed="false">
      <c r="BS18127" s="96" t="n">
        <f aca="false">BR18127-2.5</f>
        <v>-2.5</v>
      </c>
    </row>
    <row r="18128" customFormat="false" ht="12" hidden="false" customHeight="false" outlineLevel="0" collapsed="false">
      <c r="BS18128" s="96" t="n">
        <f aca="false">BR18128-2.5</f>
        <v>-2.5</v>
      </c>
    </row>
    <row r="18129" customFormat="false" ht="12" hidden="false" customHeight="false" outlineLevel="0" collapsed="false">
      <c r="BS18129" s="96" t="n">
        <f aca="false">BR18129-2.5</f>
        <v>-2.5</v>
      </c>
    </row>
    <row r="18130" customFormat="false" ht="12" hidden="false" customHeight="false" outlineLevel="0" collapsed="false">
      <c r="BS18130" s="96" t="n">
        <f aca="false">BR18130-2.5</f>
        <v>-2.5</v>
      </c>
    </row>
    <row r="18131" customFormat="false" ht="12" hidden="false" customHeight="false" outlineLevel="0" collapsed="false">
      <c r="BS18131" s="96" t="n">
        <f aca="false">BR18131-2.5</f>
        <v>-2.5</v>
      </c>
    </row>
    <row r="18132" customFormat="false" ht="12" hidden="false" customHeight="false" outlineLevel="0" collapsed="false">
      <c r="BS18132" s="96" t="n">
        <f aca="false">BR18132-2.5</f>
        <v>-2.5</v>
      </c>
    </row>
    <row r="18133" customFormat="false" ht="12" hidden="false" customHeight="false" outlineLevel="0" collapsed="false">
      <c r="BS18133" s="96" t="n">
        <f aca="false">BR18133-2.5</f>
        <v>-2.5</v>
      </c>
    </row>
    <row r="18134" customFormat="false" ht="12" hidden="false" customHeight="false" outlineLevel="0" collapsed="false">
      <c r="BS18134" s="96" t="n">
        <f aca="false">BR18134-2.5</f>
        <v>-2.5</v>
      </c>
    </row>
    <row r="18135" customFormat="false" ht="12" hidden="false" customHeight="false" outlineLevel="0" collapsed="false">
      <c r="BS18135" s="96" t="n">
        <f aca="false">BR18135-2.5</f>
        <v>-2.5</v>
      </c>
    </row>
    <row r="18136" customFormat="false" ht="12" hidden="false" customHeight="false" outlineLevel="0" collapsed="false">
      <c r="BS18136" s="96" t="n">
        <f aca="false">BR18136-2.5</f>
        <v>-2.5</v>
      </c>
    </row>
    <row r="18137" customFormat="false" ht="12" hidden="false" customHeight="false" outlineLevel="0" collapsed="false">
      <c r="BS18137" s="96" t="n">
        <f aca="false">BR18137-2.5</f>
        <v>-2.5</v>
      </c>
    </row>
    <row r="18138" customFormat="false" ht="12" hidden="false" customHeight="false" outlineLevel="0" collapsed="false">
      <c r="BS18138" s="96" t="n">
        <f aca="false">BR18138-2.5</f>
        <v>-2.5</v>
      </c>
    </row>
    <row r="18139" customFormat="false" ht="12" hidden="false" customHeight="false" outlineLevel="0" collapsed="false">
      <c r="BS18139" s="96" t="n">
        <f aca="false">BR18139-2.5</f>
        <v>-2.5</v>
      </c>
    </row>
    <row r="18140" customFormat="false" ht="12" hidden="false" customHeight="false" outlineLevel="0" collapsed="false">
      <c r="BS18140" s="96" t="n">
        <f aca="false">BR18140-2.5</f>
        <v>-2.5</v>
      </c>
    </row>
    <row r="18141" customFormat="false" ht="12" hidden="false" customHeight="false" outlineLevel="0" collapsed="false">
      <c r="BS18141" s="96" t="n">
        <f aca="false">BR18141-2.5</f>
        <v>-2.5</v>
      </c>
    </row>
    <row r="18142" customFormat="false" ht="12" hidden="false" customHeight="false" outlineLevel="0" collapsed="false">
      <c r="BS18142" s="96" t="n">
        <f aca="false">BR18142-2.5</f>
        <v>-2.5</v>
      </c>
    </row>
    <row r="18143" customFormat="false" ht="12" hidden="false" customHeight="false" outlineLevel="0" collapsed="false">
      <c r="BS18143" s="96" t="n">
        <f aca="false">BR18143-2.5</f>
        <v>-2.5</v>
      </c>
    </row>
    <row r="18144" customFormat="false" ht="12" hidden="false" customHeight="false" outlineLevel="0" collapsed="false">
      <c r="BS18144" s="96" t="n">
        <f aca="false">BR18144-2.5</f>
        <v>-2.5</v>
      </c>
    </row>
    <row r="18145" customFormat="false" ht="12" hidden="false" customHeight="false" outlineLevel="0" collapsed="false">
      <c r="BS18145" s="96" t="n">
        <f aca="false">BR18145-2.5</f>
        <v>-2.5</v>
      </c>
    </row>
    <row r="18146" customFormat="false" ht="12" hidden="false" customHeight="false" outlineLevel="0" collapsed="false">
      <c r="BS18146" s="96" t="n">
        <f aca="false">BR18146-2.5</f>
        <v>-2.5</v>
      </c>
    </row>
    <row r="18147" customFormat="false" ht="12" hidden="false" customHeight="false" outlineLevel="0" collapsed="false">
      <c r="BS18147" s="96" t="n">
        <f aca="false">BR18147-2.5</f>
        <v>-2.5</v>
      </c>
    </row>
    <row r="18148" customFormat="false" ht="12" hidden="false" customHeight="false" outlineLevel="0" collapsed="false">
      <c r="BS18148" s="96" t="n">
        <f aca="false">BR18148-2.5</f>
        <v>-2.5</v>
      </c>
    </row>
    <row r="18149" customFormat="false" ht="12" hidden="false" customHeight="false" outlineLevel="0" collapsed="false">
      <c r="BS18149" s="96" t="n">
        <f aca="false">BR18149-2.5</f>
        <v>-2.5</v>
      </c>
    </row>
    <row r="18150" customFormat="false" ht="12" hidden="false" customHeight="false" outlineLevel="0" collapsed="false">
      <c r="BS18150" s="96" t="n">
        <f aca="false">BR18150-2.5</f>
        <v>-2.5</v>
      </c>
    </row>
    <row r="18151" customFormat="false" ht="12" hidden="false" customHeight="false" outlineLevel="0" collapsed="false">
      <c r="BS18151" s="96" t="n">
        <f aca="false">BR18151-2.5</f>
        <v>-2.5</v>
      </c>
    </row>
    <row r="18152" customFormat="false" ht="12" hidden="false" customHeight="false" outlineLevel="0" collapsed="false">
      <c r="BS18152" s="96" t="n">
        <f aca="false">BR18152-2.5</f>
        <v>-2.5</v>
      </c>
    </row>
    <row r="18153" customFormat="false" ht="12" hidden="false" customHeight="false" outlineLevel="0" collapsed="false">
      <c r="BS18153" s="96" t="n">
        <f aca="false">BR18153-2.5</f>
        <v>-2.5</v>
      </c>
    </row>
    <row r="18154" customFormat="false" ht="12" hidden="false" customHeight="false" outlineLevel="0" collapsed="false">
      <c r="BS18154" s="96" t="n">
        <f aca="false">BR18154-2.5</f>
        <v>-2.5</v>
      </c>
    </row>
    <row r="18155" customFormat="false" ht="12" hidden="false" customHeight="false" outlineLevel="0" collapsed="false">
      <c r="BS18155" s="96" t="n">
        <f aca="false">BR18155-2.5</f>
        <v>-2.5</v>
      </c>
    </row>
    <row r="18156" customFormat="false" ht="12" hidden="false" customHeight="false" outlineLevel="0" collapsed="false">
      <c r="BS18156" s="96" t="n">
        <f aca="false">BR18156-2.5</f>
        <v>-2.5</v>
      </c>
    </row>
    <row r="18157" customFormat="false" ht="12" hidden="false" customHeight="false" outlineLevel="0" collapsed="false">
      <c r="BS18157" s="96" t="n">
        <f aca="false">BR18157-2.5</f>
        <v>-2.5</v>
      </c>
    </row>
    <row r="18158" customFormat="false" ht="12" hidden="false" customHeight="false" outlineLevel="0" collapsed="false">
      <c r="BS18158" s="96" t="n">
        <f aca="false">BR18158-2.5</f>
        <v>-2.5</v>
      </c>
    </row>
    <row r="18159" customFormat="false" ht="12" hidden="false" customHeight="false" outlineLevel="0" collapsed="false">
      <c r="BS18159" s="96" t="n">
        <f aca="false">BR18159-2.5</f>
        <v>-2.5</v>
      </c>
    </row>
    <row r="18160" customFormat="false" ht="12" hidden="false" customHeight="false" outlineLevel="0" collapsed="false">
      <c r="BS18160" s="96" t="n">
        <f aca="false">BR18160-2.5</f>
        <v>-2.5</v>
      </c>
    </row>
    <row r="18161" customFormat="false" ht="12" hidden="false" customHeight="false" outlineLevel="0" collapsed="false">
      <c r="BS18161" s="96" t="n">
        <f aca="false">BR18161-2.5</f>
        <v>-2.5</v>
      </c>
    </row>
    <row r="18162" customFormat="false" ht="12" hidden="false" customHeight="false" outlineLevel="0" collapsed="false">
      <c r="BS18162" s="96" t="n">
        <f aca="false">BR18162-2.5</f>
        <v>-2.5</v>
      </c>
    </row>
    <row r="18163" customFormat="false" ht="12" hidden="false" customHeight="false" outlineLevel="0" collapsed="false">
      <c r="BS18163" s="96" t="n">
        <f aca="false">BR18163-2.5</f>
        <v>-2.5</v>
      </c>
    </row>
    <row r="18164" customFormat="false" ht="12" hidden="false" customHeight="false" outlineLevel="0" collapsed="false">
      <c r="BS18164" s="96" t="n">
        <f aca="false">BR18164-2.5</f>
        <v>-2.5</v>
      </c>
    </row>
    <row r="18165" customFormat="false" ht="12" hidden="false" customHeight="false" outlineLevel="0" collapsed="false">
      <c r="BS18165" s="96" t="n">
        <f aca="false">BR18165-2.5</f>
        <v>-2.5</v>
      </c>
    </row>
    <row r="18166" customFormat="false" ht="12" hidden="false" customHeight="false" outlineLevel="0" collapsed="false">
      <c r="BS18166" s="96" t="n">
        <f aca="false">BR18166-2.5</f>
        <v>-2.5</v>
      </c>
    </row>
    <row r="18167" customFormat="false" ht="12" hidden="false" customHeight="false" outlineLevel="0" collapsed="false">
      <c r="BS18167" s="96" t="n">
        <f aca="false">BR18167-2.5</f>
        <v>-2.5</v>
      </c>
    </row>
    <row r="18168" customFormat="false" ht="12" hidden="false" customHeight="false" outlineLevel="0" collapsed="false">
      <c r="BS18168" s="96" t="n">
        <f aca="false">BR18168-2.5</f>
        <v>-2.5</v>
      </c>
    </row>
    <row r="18169" customFormat="false" ht="12" hidden="false" customHeight="false" outlineLevel="0" collapsed="false">
      <c r="BS18169" s="96" t="n">
        <f aca="false">BR18169-2.5</f>
        <v>-2.5</v>
      </c>
    </row>
    <row r="18170" customFormat="false" ht="12" hidden="false" customHeight="false" outlineLevel="0" collapsed="false">
      <c r="BS18170" s="96" t="n">
        <f aca="false">BR18170-2.5</f>
        <v>-2.5</v>
      </c>
    </row>
    <row r="18171" customFormat="false" ht="12" hidden="false" customHeight="false" outlineLevel="0" collapsed="false">
      <c r="BS18171" s="96" t="n">
        <f aca="false">BR18171-2.5</f>
        <v>-2.5</v>
      </c>
    </row>
    <row r="18172" customFormat="false" ht="12" hidden="false" customHeight="false" outlineLevel="0" collapsed="false">
      <c r="BS18172" s="96" t="n">
        <f aca="false">BR18172-2.5</f>
        <v>-2.5</v>
      </c>
    </row>
    <row r="18173" customFormat="false" ht="12" hidden="false" customHeight="false" outlineLevel="0" collapsed="false">
      <c r="BS18173" s="96" t="n">
        <f aca="false">BR18173-2.5</f>
        <v>-2.5</v>
      </c>
    </row>
    <row r="18174" customFormat="false" ht="12" hidden="false" customHeight="false" outlineLevel="0" collapsed="false">
      <c r="BS18174" s="96" t="n">
        <f aca="false">BR18174-2.5</f>
        <v>-2.5</v>
      </c>
    </row>
    <row r="18175" customFormat="false" ht="12" hidden="false" customHeight="false" outlineLevel="0" collapsed="false">
      <c r="BS18175" s="96" t="n">
        <f aca="false">BR18175-2.5</f>
        <v>-2.5</v>
      </c>
    </row>
    <row r="18176" customFormat="false" ht="12" hidden="false" customHeight="false" outlineLevel="0" collapsed="false">
      <c r="BS18176" s="96" t="n">
        <f aca="false">BR18176-2.5</f>
        <v>-2.5</v>
      </c>
    </row>
    <row r="18177" customFormat="false" ht="12" hidden="false" customHeight="false" outlineLevel="0" collapsed="false">
      <c r="BS18177" s="96" t="n">
        <f aca="false">BR18177-2.5</f>
        <v>-2.5</v>
      </c>
    </row>
    <row r="18178" customFormat="false" ht="12" hidden="false" customHeight="false" outlineLevel="0" collapsed="false">
      <c r="BS18178" s="96" t="n">
        <f aca="false">BR18178-2.5</f>
        <v>-2.5</v>
      </c>
    </row>
    <row r="18179" customFormat="false" ht="12" hidden="false" customHeight="false" outlineLevel="0" collapsed="false">
      <c r="BS18179" s="96" t="n">
        <f aca="false">BR18179-2.5</f>
        <v>-2.5</v>
      </c>
    </row>
    <row r="18180" customFormat="false" ht="12" hidden="false" customHeight="false" outlineLevel="0" collapsed="false">
      <c r="BS18180" s="96" t="n">
        <f aca="false">BR18180-2.5</f>
        <v>-2.5</v>
      </c>
    </row>
    <row r="18181" customFormat="false" ht="12" hidden="false" customHeight="false" outlineLevel="0" collapsed="false">
      <c r="BS18181" s="96" t="n">
        <f aca="false">BR18181-2.5</f>
        <v>-2.5</v>
      </c>
    </row>
    <row r="18182" customFormat="false" ht="12" hidden="false" customHeight="false" outlineLevel="0" collapsed="false">
      <c r="BS18182" s="96" t="n">
        <f aca="false">BR18182-2.5</f>
        <v>-2.5</v>
      </c>
    </row>
    <row r="18183" customFormat="false" ht="12" hidden="false" customHeight="false" outlineLevel="0" collapsed="false">
      <c r="BS18183" s="96" t="n">
        <f aca="false">BR18183-2.5</f>
        <v>-2.5</v>
      </c>
    </row>
    <row r="18184" customFormat="false" ht="12" hidden="false" customHeight="false" outlineLevel="0" collapsed="false">
      <c r="BS18184" s="96" t="n">
        <f aca="false">BR18184-2.5</f>
        <v>-2.5</v>
      </c>
    </row>
    <row r="18185" customFormat="false" ht="12" hidden="false" customHeight="false" outlineLevel="0" collapsed="false">
      <c r="BS18185" s="96" t="n">
        <f aca="false">BR18185-2.5</f>
        <v>-2.5</v>
      </c>
    </row>
    <row r="18186" customFormat="false" ht="12" hidden="false" customHeight="false" outlineLevel="0" collapsed="false">
      <c r="BS18186" s="96" t="n">
        <f aca="false">BR18186-2.5</f>
        <v>-2.5</v>
      </c>
    </row>
    <row r="18187" customFormat="false" ht="12" hidden="false" customHeight="false" outlineLevel="0" collapsed="false">
      <c r="BS18187" s="96" t="n">
        <f aca="false">BR18187-2.5</f>
        <v>-2.5</v>
      </c>
    </row>
    <row r="18188" customFormat="false" ht="12" hidden="false" customHeight="false" outlineLevel="0" collapsed="false">
      <c r="BS18188" s="96" t="n">
        <f aca="false">BR18188-2.5</f>
        <v>-2.5</v>
      </c>
    </row>
    <row r="18189" customFormat="false" ht="12" hidden="false" customHeight="false" outlineLevel="0" collapsed="false">
      <c r="BS18189" s="96" t="n">
        <f aca="false">BR18189-2.5</f>
        <v>-2.5</v>
      </c>
    </row>
    <row r="18190" customFormat="false" ht="12" hidden="false" customHeight="false" outlineLevel="0" collapsed="false">
      <c r="BS18190" s="96" t="n">
        <f aca="false">BR18190-2.5</f>
        <v>-2.5</v>
      </c>
    </row>
    <row r="18191" customFormat="false" ht="12" hidden="false" customHeight="false" outlineLevel="0" collapsed="false">
      <c r="BS18191" s="96" t="n">
        <f aca="false">BR18191-2.5</f>
        <v>-2.5</v>
      </c>
    </row>
    <row r="18192" customFormat="false" ht="12" hidden="false" customHeight="false" outlineLevel="0" collapsed="false">
      <c r="BS18192" s="96" t="n">
        <f aca="false">BR18192-2.5</f>
        <v>-2.5</v>
      </c>
    </row>
    <row r="18193" customFormat="false" ht="12" hidden="false" customHeight="false" outlineLevel="0" collapsed="false">
      <c r="BS18193" s="96" t="n">
        <f aca="false">BR18193-2.5</f>
        <v>-2.5</v>
      </c>
    </row>
    <row r="18194" customFormat="false" ht="12" hidden="false" customHeight="false" outlineLevel="0" collapsed="false">
      <c r="BS18194" s="96" t="n">
        <f aca="false">BR18194-2.5</f>
        <v>-2.5</v>
      </c>
    </row>
    <row r="18195" customFormat="false" ht="12" hidden="false" customHeight="false" outlineLevel="0" collapsed="false">
      <c r="BS18195" s="96" t="n">
        <f aca="false">BR18195-2.5</f>
        <v>-2.5</v>
      </c>
    </row>
    <row r="18196" customFormat="false" ht="12" hidden="false" customHeight="false" outlineLevel="0" collapsed="false">
      <c r="BS18196" s="96" t="n">
        <f aca="false">BR18196-2.5</f>
        <v>-2.5</v>
      </c>
    </row>
    <row r="18197" customFormat="false" ht="12" hidden="false" customHeight="false" outlineLevel="0" collapsed="false">
      <c r="BS18197" s="96" t="n">
        <f aca="false">BR18197-2.5</f>
        <v>-2.5</v>
      </c>
    </row>
    <row r="18198" customFormat="false" ht="12" hidden="false" customHeight="false" outlineLevel="0" collapsed="false">
      <c r="BS18198" s="96" t="n">
        <f aca="false">BR18198-2.5</f>
        <v>-2.5</v>
      </c>
    </row>
    <row r="18199" customFormat="false" ht="12" hidden="false" customHeight="false" outlineLevel="0" collapsed="false">
      <c r="BS18199" s="96" t="n">
        <f aca="false">BR18199-2.5</f>
        <v>-2.5</v>
      </c>
    </row>
    <row r="18200" customFormat="false" ht="12" hidden="false" customHeight="false" outlineLevel="0" collapsed="false">
      <c r="BS18200" s="96" t="n">
        <f aca="false">BR18200-2.5</f>
        <v>-2.5</v>
      </c>
    </row>
    <row r="18201" customFormat="false" ht="12" hidden="false" customHeight="false" outlineLevel="0" collapsed="false">
      <c r="BS18201" s="96" t="n">
        <f aca="false">BR18201-2.5</f>
        <v>-2.5</v>
      </c>
    </row>
    <row r="18202" customFormat="false" ht="12" hidden="false" customHeight="false" outlineLevel="0" collapsed="false">
      <c r="BS18202" s="96" t="n">
        <f aca="false">BR18202-2.5</f>
        <v>-2.5</v>
      </c>
    </row>
    <row r="18203" customFormat="false" ht="12" hidden="false" customHeight="false" outlineLevel="0" collapsed="false">
      <c r="BS18203" s="96" t="n">
        <f aca="false">BR18203-2.5</f>
        <v>-2.5</v>
      </c>
    </row>
    <row r="18204" customFormat="false" ht="12" hidden="false" customHeight="false" outlineLevel="0" collapsed="false">
      <c r="BS18204" s="96" t="n">
        <f aca="false">BR18204-2.5</f>
        <v>-2.5</v>
      </c>
    </row>
    <row r="18205" customFormat="false" ht="12" hidden="false" customHeight="false" outlineLevel="0" collapsed="false">
      <c r="BS18205" s="96" t="n">
        <f aca="false">BR18205-2.5</f>
        <v>-2.5</v>
      </c>
    </row>
    <row r="18206" customFormat="false" ht="12" hidden="false" customHeight="false" outlineLevel="0" collapsed="false">
      <c r="BS18206" s="96" t="n">
        <f aca="false">BR18206-2.5</f>
        <v>-2.5</v>
      </c>
    </row>
    <row r="18207" customFormat="false" ht="12" hidden="false" customHeight="false" outlineLevel="0" collapsed="false">
      <c r="BS18207" s="96" t="n">
        <f aca="false">BR18207-2.5</f>
        <v>-2.5</v>
      </c>
    </row>
    <row r="18208" customFormat="false" ht="12" hidden="false" customHeight="false" outlineLevel="0" collapsed="false">
      <c r="BS18208" s="96" t="n">
        <f aca="false">BR18208-2.5</f>
        <v>-2.5</v>
      </c>
    </row>
    <row r="18209" customFormat="false" ht="12" hidden="false" customHeight="false" outlineLevel="0" collapsed="false">
      <c r="BS18209" s="96" t="n">
        <f aca="false">BR18209-2.5</f>
        <v>-2.5</v>
      </c>
    </row>
    <row r="18210" customFormat="false" ht="12" hidden="false" customHeight="false" outlineLevel="0" collapsed="false">
      <c r="BS18210" s="96" t="n">
        <f aca="false">BR18210-2.5</f>
        <v>-2.5</v>
      </c>
    </row>
    <row r="18211" customFormat="false" ht="12" hidden="false" customHeight="false" outlineLevel="0" collapsed="false">
      <c r="BS18211" s="96" t="n">
        <f aca="false">BR18211-2.5</f>
        <v>-2.5</v>
      </c>
    </row>
    <row r="18212" customFormat="false" ht="12" hidden="false" customHeight="false" outlineLevel="0" collapsed="false">
      <c r="BS18212" s="96" t="n">
        <f aca="false">BR18212-2.5</f>
        <v>-2.5</v>
      </c>
    </row>
    <row r="18213" customFormat="false" ht="12" hidden="false" customHeight="false" outlineLevel="0" collapsed="false">
      <c r="BS18213" s="96" t="n">
        <f aca="false">BR18213-2.5</f>
        <v>-2.5</v>
      </c>
    </row>
    <row r="18214" customFormat="false" ht="12" hidden="false" customHeight="false" outlineLevel="0" collapsed="false">
      <c r="BS18214" s="96" t="n">
        <f aca="false">BR18214-2.5</f>
        <v>-2.5</v>
      </c>
    </row>
    <row r="18215" customFormat="false" ht="12" hidden="false" customHeight="false" outlineLevel="0" collapsed="false">
      <c r="BS18215" s="96" t="n">
        <f aca="false">BR18215-2.5</f>
        <v>-2.5</v>
      </c>
    </row>
    <row r="18216" customFormat="false" ht="12" hidden="false" customHeight="false" outlineLevel="0" collapsed="false">
      <c r="BS18216" s="96" t="n">
        <f aca="false">BR18216-2.5</f>
        <v>-2.5</v>
      </c>
    </row>
    <row r="18217" customFormat="false" ht="12" hidden="false" customHeight="false" outlineLevel="0" collapsed="false">
      <c r="BS18217" s="96" t="n">
        <f aca="false">BR18217-2.5</f>
        <v>-2.5</v>
      </c>
    </row>
    <row r="18218" customFormat="false" ht="12" hidden="false" customHeight="false" outlineLevel="0" collapsed="false">
      <c r="BS18218" s="96" t="n">
        <f aca="false">BR18218-2.5</f>
        <v>-2.5</v>
      </c>
    </row>
    <row r="18219" customFormat="false" ht="12" hidden="false" customHeight="false" outlineLevel="0" collapsed="false">
      <c r="BS18219" s="96" t="n">
        <f aca="false">BR18219-2.5</f>
        <v>-2.5</v>
      </c>
    </row>
    <row r="18220" customFormat="false" ht="12" hidden="false" customHeight="false" outlineLevel="0" collapsed="false">
      <c r="BS18220" s="96" t="n">
        <f aca="false">BR18220-2.5</f>
        <v>-2.5</v>
      </c>
    </row>
    <row r="18221" customFormat="false" ht="12" hidden="false" customHeight="false" outlineLevel="0" collapsed="false">
      <c r="BS18221" s="96" t="n">
        <f aca="false">BR18221-2.5</f>
        <v>-2.5</v>
      </c>
    </row>
    <row r="18222" customFormat="false" ht="12" hidden="false" customHeight="false" outlineLevel="0" collapsed="false">
      <c r="BS18222" s="96" t="n">
        <f aca="false">BR18222-2.5</f>
        <v>-2.5</v>
      </c>
    </row>
    <row r="18223" customFormat="false" ht="12" hidden="false" customHeight="false" outlineLevel="0" collapsed="false">
      <c r="BS18223" s="96" t="n">
        <f aca="false">BR18223-2.5</f>
        <v>-2.5</v>
      </c>
    </row>
    <row r="18224" customFormat="false" ht="12" hidden="false" customHeight="false" outlineLevel="0" collapsed="false">
      <c r="BS18224" s="96" t="n">
        <f aca="false">BR18224-2.5</f>
        <v>-2.5</v>
      </c>
    </row>
    <row r="18225" customFormat="false" ht="12" hidden="false" customHeight="false" outlineLevel="0" collapsed="false">
      <c r="BS18225" s="96" t="n">
        <f aca="false">BR18225-2.5</f>
        <v>-2.5</v>
      </c>
    </row>
    <row r="18226" customFormat="false" ht="12" hidden="false" customHeight="false" outlineLevel="0" collapsed="false">
      <c r="BS18226" s="96" t="n">
        <f aca="false">BR18226-2.5</f>
        <v>-2.5</v>
      </c>
    </row>
    <row r="18227" customFormat="false" ht="12" hidden="false" customHeight="false" outlineLevel="0" collapsed="false">
      <c r="BS18227" s="96" t="n">
        <f aca="false">BR18227-2.5</f>
        <v>-2.5</v>
      </c>
    </row>
    <row r="18228" customFormat="false" ht="12" hidden="false" customHeight="false" outlineLevel="0" collapsed="false">
      <c r="BS18228" s="96" t="n">
        <f aca="false">BR18228-2.5</f>
        <v>-2.5</v>
      </c>
    </row>
    <row r="18229" customFormat="false" ht="12" hidden="false" customHeight="false" outlineLevel="0" collapsed="false">
      <c r="BS18229" s="96" t="n">
        <f aca="false">BR18229-2.5</f>
        <v>-2.5</v>
      </c>
    </row>
    <row r="18230" customFormat="false" ht="12" hidden="false" customHeight="false" outlineLevel="0" collapsed="false">
      <c r="BS18230" s="96" t="n">
        <f aca="false">BR18230-2.5</f>
        <v>-2.5</v>
      </c>
    </row>
    <row r="18231" customFormat="false" ht="12" hidden="false" customHeight="false" outlineLevel="0" collapsed="false">
      <c r="BS18231" s="96" t="n">
        <f aca="false">BR18231-2.5</f>
        <v>-2.5</v>
      </c>
    </row>
    <row r="18232" customFormat="false" ht="12" hidden="false" customHeight="false" outlineLevel="0" collapsed="false">
      <c r="BS18232" s="96" t="n">
        <f aca="false">BR18232-2.5</f>
        <v>-2.5</v>
      </c>
    </row>
    <row r="18233" customFormat="false" ht="12" hidden="false" customHeight="false" outlineLevel="0" collapsed="false">
      <c r="BS18233" s="96" t="n">
        <f aca="false">BR18233-2.5</f>
        <v>-2.5</v>
      </c>
    </row>
    <row r="18234" customFormat="false" ht="12" hidden="false" customHeight="false" outlineLevel="0" collapsed="false">
      <c r="BS18234" s="96" t="n">
        <f aca="false">BR18234-2.5</f>
        <v>-2.5</v>
      </c>
    </row>
    <row r="18235" customFormat="false" ht="12" hidden="false" customHeight="false" outlineLevel="0" collapsed="false">
      <c r="BS18235" s="96" t="n">
        <f aca="false">BR18235-2.5</f>
        <v>-2.5</v>
      </c>
    </row>
    <row r="18236" customFormat="false" ht="12" hidden="false" customHeight="false" outlineLevel="0" collapsed="false">
      <c r="BS18236" s="96" t="n">
        <f aca="false">BR18236-2.5</f>
        <v>-2.5</v>
      </c>
    </row>
    <row r="18237" customFormat="false" ht="12" hidden="false" customHeight="false" outlineLevel="0" collapsed="false">
      <c r="BS18237" s="96" t="n">
        <f aca="false">BR18237-2.5</f>
        <v>-2.5</v>
      </c>
    </row>
    <row r="18238" customFormat="false" ht="12" hidden="false" customHeight="false" outlineLevel="0" collapsed="false">
      <c r="BS18238" s="96" t="n">
        <f aca="false">BR18238-2.5</f>
        <v>-2.5</v>
      </c>
    </row>
    <row r="18239" customFormat="false" ht="12" hidden="false" customHeight="false" outlineLevel="0" collapsed="false">
      <c r="BS18239" s="96" t="n">
        <f aca="false">BR18239-2.5</f>
        <v>-2.5</v>
      </c>
    </row>
    <row r="18240" customFormat="false" ht="12" hidden="false" customHeight="false" outlineLevel="0" collapsed="false">
      <c r="BS18240" s="96" t="n">
        <f aca="false">BR18240-2.5</f>
        <v>-2.5</v>
      </c>
    </row>
    <row r="18241" customFormat="false" ht="12" hidden="false" customHeight="false" outlineLevel="0" collapsed="false">
      <c r="BS18241" s="96" t="n">
        <f aca="false">BR18241-2.5</f>
        <v>-2.5</v>
      </c>
    </row>
    <row r="18242" customFormat="false" ht="12" hidden="false" customHeight="false" outlineLevel="0" collapsed="false">
      <c r="BS18242" s="96" t="n">
        <f aca="false">BR18242-2.5</f>
        <v>-2.5</v>
      </c>
    </row>
    <row r="18243" customFormat="false" ht="12" hidden="false" customHeight="false" outlineLevel="0" collapsed="false">
      <c r="BS18243" s="96" t="n">
        <f aca="false">BR18243-2.5</f>
        <v>-2.5</v>
      </c>
    </row>
    <row r="18244" customFormat="false" ht="12" hidden="false" customHeight="false" outlineLevel="0" collapsed="false">
      <c r="BS18244" s="96" t="n">
        <f aca="false">BR18244-2.5</f>
        <v>-2.5</v>
      </c>
    </row>
    <row r="18245" customFormat="false" ht="12" hidden="false" customHeight="false" outlineLevel="0" collapsed="false">
      <c r="BS18245" s="96" t="n">
        <f aca="false">BR18245-2.5</f>
        <v>-2.5</v>
      </c>
    </row>
    <row r="18246" customFormat="false" ht="12" hidden="false" customHeight="false" outlineLevel="0" collapsed="false">
      <c r="BS18246" s="96" t="n">
        <f aca="false">BR18246-2.5</f>
        <v>-2.5</v>
      </c>
    </row>
    <row r="18247" customFormat="false" ht="12" hidden="false" customHeight="false" outlineLevel="0" collapsed="false">
      <c r="BS18247" s="96" t="n">
        <f aca="false">BR18247-2.5</f>
        <v>-2.5</v>
      </c>
    </row>
    <row r="18248" customFormat="false" ht="12" hidden="false" customHeight="false" outlineLevel="0" collapsed="false">
      <c r="BS18248" s="96" t="n">
        <f aca="false">BR18248-2.5</f>
        <v>-2.5</v>
      </c>
    </row>
    <row r="18249" customFormat="false" ht="12" hidden="false" customHeight="false" outlineLevel="0" collapsed="false">
      <c r="BS18249" s="96" t="n">
        <f aca="false">BR18249-2.5</f>
        <v>-2.5</v>
      </c>
    </row>
    <row r="18250" customFormat="false" ht="12" hidden="false" customHeight="false" outlineLevel="0" collapsed="false">
      <c r="BS18250" s="96" t="n">
        <f aca="false">BR18250-2.5</f>
        <v>-2.5</v>
      </c>
    </row>
    <row r="18251" customFormat="false" ht="12" hidden="false" customHeight="false" outlineLevel="0" collapsed="false">
      <c r="BS18251" s="96" t="n">
        <f aca="false">BR18251-2.5</f>
        <v>-2.5</v>
      </c>
    </row>
    <row r="18252" customFormat="false" ht="12" hidden="false" customHeight="false" outlineLevel="0" collapsed="false">
      <c r="BS18252" s="96" t="n">
        <f aca="false">BR18252-2.5</f>
        <v>-2.5</v>
      </c>
    </row>
    <row r="18253" customFormat="false" ht="12" hidden="false" customHeight="false" outlineLevel="0" collapsed="false">
      <c r="BS18253" s="96" t="n">
        <f aca="false">BR18253-2.5</f>
        <v>-2.5</v>
      </c>
    </row>
    <row r="18254" customFormat="false" ht="12" hidden="false" customHeight="false" outlineLevel="0" collapsed="false">
      <c r="BS18254" s="96" t="n">
        <f aca="false">BR18254-2.5</f>
        <v>-2.5</v>
      </c>
    </row>
    <row r="18255" customFormat="false" ht="12" hidden="false" customHeight="false" outlineLevel="0" collapsed="false">
      <c r="BS18255" s="96" t="n">
        <f aca="false">BR18255-2.5</f>
        <v>-2.5</v>
      </c>
    </row>
    <row r="18256" customFormat="false" ht="12" hidden="false" customHeight="false" outlineLevel="0" collapsed="false">
      <c r="BS18256" s="96" t="n">
        <f aca="false">BR18256-2.5</f>
        <v>-2.5</v>
      </c>
    </row>
    <row r="18257" customFormat="false" ht="12" hidden="false" customHeight="false" outlineLevel="0" collapsed="false">
      <c r="BS18257" s="96" t="n">
        <f aca="false">BR18257-2.5</f>
        <v>-2.5</v>
      </c>
    </row>
    <row r="18258" customFormat="false" ht="12" hidden="false" customHeight="false" outlineLevel="0" collapsed="false">
      <c r="BS18258" s="96" t="n">
        <f aca="false">BR18258-2.5</f>
        <v>-2.5</v>
      </c>
    </row>
    <row r="18259" customFormat="false" ht="12" hidden="false" customHeight="false" outlineLevel="0" collapsed="false">
      <c r="BS18259" s="96" t="n">
        <f aca="false">BR18259-2.5</f>
        <v>-2.5</v>
      </c>
    </row>
    <row r="18260" customFormat="false" ht="12" hidden="false" customHeight="false" outlineLevel="0" collapsed="false">
      <c r="BS18260" s="96" t="n">
        <f aca="false">BR18260-2.5</f>
        <v>-2.5</v>
      </c>
    </row>
    <row r="18261" customFormat="false" ht="12" hidden="false" customHeight="false" outlineLevel="0" collapsed="false">
      <c r="BS18261" s="96" t="n">
        <f aca="false">BR18261-2.5</f>
        <v>-2.5</v>
      </c>
    </row>
    <row r="18262" customFormat="false" ht="12" hidden="false" customHeight="false" outlineLevel="0" collapsed="false">
      <c r="BS18262" s="96" t="n">
        <f aca="false">BR18262-2.5</f>
        <v>-2.5</v>
      </c>
    </row>
    <row r="18263" customFormat="false" ht="12" hidden="false" customHeight="false" outlineLevel="0" collapsed="false">
      <c r="BS18263" s="96" t="n">
        <f aca="false">BR18263-2.5</f>
        <v>-2.5</v>
      </c>
    </row>
    <row r="18264" customFormat="false" ht="12" hidden="false" customHeight="false" outlineLevel="0" collapsed="false">
      <c r="BS18264" s="96" t="n">
        <f aca="false">BR18264-2.5</f>
        <v>-2.5</v>
      </c>
    </row>
    <row r="18265" customFormat="false" ht="12" hidden="false" customHeight="false" outlineLevel="0" collapsed="false">
      <c r="BS18265" s="96" t="n">
        <f aca="false">BR18265-2.5</f>
        <v>-2.5</v>
      </c>
    </row>
    <row r="18266" customFormat="false" ht="12" hidden="false" customHeight="false" outlineLevel="0" collapsed="false">
      <c r="BS18266" s="96" t="n">
        <f aca="false">BR18266-2.5</f>
        <v>-2.5</v>
      </c>
    </row>
    <row r="18267" customFormat="false" ht="12" hidden="false" customHeight="false" outlineLevel="0" collapsed="false">
      <c r="BS18267" s="96" t="n">
        <f aca="false">BR18267-2.5</f>
        <v>-2.5</v>
      </c>
    </row>
    <row r="18268" customFormat="false" ht="12" hidden="false" customHeight="false" outlineLevel="0" collapsed="false">
      <c r="BS18268" s="96" t="n">
        <f aca="false">BR18268-2.5</f>
        <v>-2.5</v>
      </c>
    </row>
    <row r="18269" customFormat="false" ht="12" hidden="false" customHeight="false" outlineLevel="0" collapsed="false">
      <c r="BS18269" s="96" t="n">
        <f aca="false">BR18269-2.5</f>
        <v>-2.5</v>
      </c>
    </row>
    <row r="18270" customFormat="false" ht="12" hidden="false" customHeight="false" outlineLevel="0" collapsed="false">
      <c r="BS18270" s="96" t="n">
        <f aca="false">BR18270-2.5</f>
        <v>-2.5</v>
      </c>
    </row>
    <row r="18271" customFormat="false" ht="12" hidden="false" customHeight="false" outlineLevel="0" collapsed="false">
      <c r="BS18271" s="96" t="n">
        <f aca="false">BR18271-2.5</f>
        <v>-2.5</v>
      </c>
    </row>
    <row r="18272" customFormat="false" ht="12" hidden="false" customHeight="false" outlineLevel="0" collapsed="false">
      <c r="BS18272" s="96" t="n">
        <f aca="false">BR18272-2.5</f>
        <v>-2.5</v>
      </c>
    </row>
    <row r="18273" customFormat="false" ht="12" hidden="false" customHeight="false" outlineLevel="0" collapsed="false">
      <c r="BS18273" s="96" t="n">
        <f aca="false">BR18273-2.5</f>
        <v>-2.5</v>
      </c>
    </row>
    <row r="18274" customFormat="false" ht="12" hidden="false" customHeight="false" outlineLevel="0" collapsed="false">
      <c r="BS18274" s="96" t="n">
        <f aca="false">BR18274-2.5</f>
        <v>-2.5</v>
      </c>
    </row>
    <row r="18275" customFormat="false" ht="12" hidden="false" customHeight="false" outlineLevel="0" collapsed="false">
      <c r="BS18275" s="96" t="n">
        <f aca="false">BR18275-2.5</f>
        <v>-2.5</v>
      </c>
    </row>
    <row r="18276" customFormat="false" ht="12" hidden="false" customHeight="false" outlineLevel="0" collapsed="false">
      <c r="BS18276" s="96" t="n">
        <f aca="false">BR18276-2.5</f>
        <v>-2.5</v>
      </c>
    </row>
    <row r="18277" customFormat="false" ht="12" hidden="false" customHeight="false" outlineLevel="0" collapsed="false">
      <c r="BS18277" s="96" t="n">
        <f aca="false">BR18277-2.5</f>
        <v>-2.5</v>
      </c>
    </row>
    <row r="18278" customFormat="false" ht="12" hidden="false" customHeight="false" outlineLevel="0" collapsed="false">
      <c r="BS18278" s="96" t="n">
        <f aca="false">BR18278-2.5</f>
        <v>-2.5</v>
      </c>
    </row>
    <row r="18279" customFormat="false" ht="12" hidden="false" customHeight="false" outlineLevel="0" collapsed="false">
      <c r="BS18279" s="96" t="n">
        <f aca="false">BR18279-2.5</f>
        <v>-2.5</v>
      </c>
    </row>
    <row r="18280" customFormat="false" ht="12" hidden="false" customHeight="false" outlineLevel="0" collapsed="false">
      <c r="BS18280" s="96" t="n">
        <f aca="false">BR18280-2.5</f>
        <v>-2.5</v>
      </c>
    </row>
    <row r="18281" customFormat="false" ht="12" hidden="false" customHeight="false" outlineLevel="0" collapsed="false">
      <c r="BS18281" s="96" t="n">
        <f aca="false">BR18281-2.5</f>
        <v>-2.5</v>
      </c>
    </row>
    <row r="18282" customFormat="false" ht="12" hidden="false" customHeight="false" outlineLevel="0" collapsed="false">
      <c r="BS18282" s="96" t="n">
        <f aca="false">BR18282-2.5</f>
        <v>-2.5</v>
      </c>
    </row>
    <row r="18283" customFormat="false" ht="12" hidden="false" customHeight="false" outlineLevel="0" collapsed="false">
      <c r="BS18283" s="96" t="n">
        <f aca="false">BR18283-2.5</f>
        <v>-2.5</v>
      </c>
    </row>
    <row r="18284" customFormat="false" ht="12" hidden="false" customHeight="false" outlineLevel="0" collapsed="false">
      <c r="BS18284" s="96" t="n">
        <f aca="false">BR18284-2.5</f>
        <v>-2.5</v>
      </c>
    </row>
    <row r="18285" customFormat="false" ht="12" hidden="false" customHeight="false" outlineLevel="0" collapsed="false">
      <c r="BS18285" s="96" t="n">
        <f aca="false">BR18285-2.5</f>
        <v>-2.5</v>
      </c>
    </row>
    <row r="18286" customFormat="false" ht="12" hidden="false" customHeight="false" outlineLevel="0" collapsed="false">
      <c r="BS18286" s="96" t="n">
        <f aca="false">BR18286-2.5</f>
        <v>-2.5</v>
      </c>
    </row>
    <row r="18287" customFormat="false" ht="12" hidden="false" customHeight="false" outlineLevel="0" collapsed="false">
      <c r="BS18287" s="96" t="n">
        <f aca="false">BR18287-2.5</f>
        <v>-2.5</v>
      </c>
    </row>
    <row r="18288" customFormat="false" ht="12" hidden="false" customHeight="false" outlineLevel="0" collapsed="false">
      <c r="BS18288" s="96" t="n">
        <f aca="false">BR18288-2.5</f>
        <v>-2.5</v>
      </c>
    </row>
    <row r="18289" customFormat="false" ht="12" hidden="false" customHeight="false" outlineLevel="0" collapsed="false">
      <c r="BS18289" s="96" t="n">
        <f aca="false">BR18289-2.5</f>
        <v>-2.5</v>
      </c>
    </row>
    <row r="18290" customFormat="false" ht="12" hidden="false" customHeight="false" outlineLevel="0" collapsed="false">
      <c r="BS18290" s="96" t="n">
        <f aca="false">BR18290-2.5</f>
        <v>-2.5</v>
      </c>
    </row>
    <row r="18291" customFormat="false" ht="12" hidden="false" customHeight="false" outlineLevel="0" collapsed="false">
      <c r="BS18291" s="96" t="n">
        <f aca="false">BR18291-2.5</f>
        <v>-2.5</v>
      </c>
    </row>
    <row r="18292" customFormat="false" ht="12" hidden="false" customHeight="false" outlineLevel="0" collapsed="false">
      <c r="BS18292" s="96" t="n">
        <f aca="false">BR18292-2.5</f>
        <v>-2.5</v>
      </c>
    </row>
    <row r="18293" customFormat="false" ht="12" hidden="false" customHeight="false" outlineLevel="0" collapsed="false">
      <c r="BS18293" s="96" t="n">
        <f aca="false">BR18293-2.5</f>
        <v>-2.5</v>
      </c>
    </row>
    <row r="18294" customFormat="false" ht="12" hidden="false" customHeight="false" outlineLevel="0" collapsed="false">
      <c r="BS18294" s="96" t="n">
        <f aca="false">BR18294-2.5</f>
        <v>-2.5</v>
      </c>
    </row>
    <row r="18295" customFormat="false" ht="12" hidden="false" customHeight="false" outlineLevel="0" collapsed="false">
      <c r="BS18295" s="96" t="n">
        <f aca="false">BR18295-2.5</f>
        <v>-2.5</v>
      </c>
    </row>
    <row r="18296" customFormat="false" ht="12" hidden="false" customHeight="false" outlineLevel="0" collapsed="false">
      <c r="BS18296" s="96" t="n">
        <f aca="false">BR18296-2.5</f>
        <v>-2.5</v>
      </c>
    </row>
    <row r="18297" customFormat="false" ht="12" hidden="false" customHeight="false" outlineLevel="0" collapsed="false">
      <c r="BS18297" s="96" t="n">
        <f aca="false">BR18297-2.5</f>
        <v>-2.5</v>
      </c>
    </row>
    <row r="18298" customFormat="false" ht="12" hidden="false" customHeight="false" outlineLevel="0" collapsed="false">
      <c r="BS18298" s="96" t="n">
        <f aca="false">BR18298-2.5</f>
        <v>-2.5</v>
      </c>
    </row>
    <row r="18299" customFormat="false" ht="12" hidden="false" customHeight="false" outlineLevel="0" collapsed="false">
      <c r="BS18299" s="96" t="n">
        <f aca="false">BR18299-2.5</f>
        <v>-2.5</v>
      </c>
    </row>
    <row r="18300" customFormat="false" ht="12" hidden="false" customHeight="false" outlineLevel="0" collapsed="false">
      <c r="BS18300" s="96" t="n">
        <f aca="false">BR18300-2.5</f>
        <v>-2.5</v>
      </c>
    </row>
    <row r="18301" customFormat="false" ht="12" hidden="false" customHeight="false" outlineLevel="0" collapsed="false">
      <c r="BS18301" s="96" t="n">
        <f aca="false">BR18301-2.5</f>
        <v>-2.5</v>
      </c>
    </row>
    <row r="18302" customFormat="false" ht="12" hidden="false" customHeight="false" outlineLevel="0" collapsed="false">
      <c r="BS18302" s="96" t="n">
        <f aca="false">BR18302-2.5</f>
        <v>-2.5</v>
      </c>
    </row>
    <row r="18303" customFormat="false" ht="12" hidden="false" customHeight="false" outlineLevel="0" collapsed="false">
      <c r="BS18303" s="96" t="n">
        <f aca="false">BR18303-2.5</f>
        <v>-2.5</v>
      </c>
    </row>
    <row r="18304" customFormat="false" ht="12" hidden="false" customHeight="false" outlineLevel="0" collapsed="false">
      <c r="BS18304" s="96" t="n">
        <f aca="false">BR18304-2.5</f>
        <v>-2.5</v>
      </c>
    </row>
    <row r="18305" customFormat="false" ht="12" hidden="false" customHeight="false" outlineLevel="0" collapsed="false">
      <c r="BS18305" s="96" t="n">
        <f aca="false">BR18305-2.5</f>
        <v>-2.5</v>
      </c>
    </row>
    <row r="18306" customFormat="false" ht="12" hidden="false" customHeight="false" outlineLevel="0" collapsed="false">
      <c r="BS18306" s="96" t="n">
        <f aca="false">BR18306-2.5</f>
        <v>-2.5</v>
      </c>
    </row>
    <row r="18307" customFormat="false" ht="12" hidden="false" customHeight="false" outlineLevel="0" collapsed="false">
      <c r="BS18307" s="96" t="n">
        <f aca="false">BR18307-2.5</f>
        <v>-2.5</v>
      </c>
    </row>
    <row r="18308" customFormat="false" ht="12" hidden="false" customHeight="false" outlineLevel="0" collapsed="false">
      <c r="BS18308" s="96" t="n">
        <f aca="false">BR18308-2.5</f>
        <v>-2.5</v>
      </c>
    </row>
    <row r="18309" customFormat="false" ht="12" hidden="false" customHeight="false" outlineLevel="0" collapsed="false">
      <c r="BS18309" s="96" t="n">
        <f aca="false">BR18309-2.5</f>
        <v>-2.5</v>
      </c>
    </row>
    <row r="18310" customFormat="false" ht="12" hidden="false" customHeight="false" outlineLevel="0" collapsed="false">
      <c r="BS18310" s="96" t="n">
        <f aca="false">BR18310-2.5</f>
        <v>-2.5</v>
      </c>
    </row>
    <row r="18311" customFormat="false" ht="12" hidden="false" customHeight="false" outlineLevel="0" collapsed="false">
      <c r="BS18311" s="96" t="n">
        <f aca="false">BR18311-2.5</f>
        <v>-2.5</v>
      </c>
    </row>
    <row r="18312" customFormat="false" ht="12" hidden="false" customHeight="false" outlineLevel="0" collapsed="false">
      <c r="BS18312" s="96" t="n">
        <f aca="false">BR18312-2.5</f>
        <v>-2.5</v>
      </c>
    </row>
    <row r="18313" customFormat="false" ht="12" hidden="false" customHeight="false" outlineLevel="0" collapsed="false">
      <c r="BS18313" s="96" t="n">
        <f aca="false">BR18313-2.5</f>
        <v>-2.5</v>
      </c>
    </row>
    <row r="18314" customFormat="false" ht="12" hidden="false" customHeight="false" outlineLevel="0" collapsed="false">
      <c r="BS18314" s="96" t="n">
        <f aca="false">BR18314-2.5</f>
        <v>-2.5</v>
      </c>
    </row>
    <row r="18315" customFormat="false" ht="12" hidden="false" customHeight="false" outlineLevel="0" collapsed="false">
      <c r="BS18315" s="96" t="n">
        <f aca="false">BR18315-2.5</f>
        <v>-2.5</v>
      </c>
    </row>
    <row r="18316" customFormat="false" ht="12" hidden="false" customHeight="false" outlineLevel="0" collapsed="false">
      <c r="BS18316" s="96" t="n">
        <f aca="false">BR18316-2.5</f>
        <v>-2.5</v>
      </c>
    </row>
    <row r="18317" customFormat="false" ht="12" hidden="false" customHeight="false" outlineLevel="0" collapsed="false">
      <c r="BS18317" s="96" t="n">
        <f aca="false">BR18317-2.5</f>
        <v>-2.5</v>
      </c>
    </row>
    <row r="18318" customFormat="false" ht="12" hidden="false" customHeight="false" outlineLevel="0" collapsed="false">
      <c r="BS18318" s="96" t="n">
        <f aca="false">BR18318-2.5</f>
        <v>-2.5</v>
      </c>
    </row>
    <row r="18319" customFormat="false" ht="12" hidden="false" customHeight="false" outlineLevel="0" collapsed="false">
      <c r="BS18319" s="96" t="n">
        <f aca="false">BR18319-2.5</f>
        <v>-2.5</v>
      </c>
    </row>
    <row r="18320" customFormat="false" ht="12" hidden="false" customHeight="false" outlineLevel="0" collapsed="false">
      <c r="BS18320" s="96" t="n">
        <f aca="false">BR18320-2.5</f>
        <v>-2.5</v>
      </c>
    </row>
    <row r="18321" customFormat="false" ht="12" hidden="false" customHeight="false" outlineLevel="0" collapsed="false">
      <c r="BS18321" s="96" t="n">
        <f aca="false">BR18321-2.5</f>
        <v>-2.5</v>
      </c>
    </row>
    <row r="18322" customFormat="false" ht="12" hidden="false" customHeight="false" outlineLevel="0" collapsed="false">
      <c r="BS18322" s="96" t="n">
        <f aca="false">BR18322-2.5</f>
        <v>-2.5</v>
      </c>
    </row>
    <row r="18323" customFormat="false" ht="12" hidden="false" customHeight="false" outlineLevel="0" collapsed="false">
      <c r="BS18323" s="96" t="n">
        <f aca="false">BR18323-2.5</f>
        <v>-2.5</v>
      </c>
    </row>
    <row r="18324" customFormat="false" ht="12" hidden="false" customHeight="false" outlineLevel="0" collapsed="false">
      <c r="BS18324" s="96" t="n">
        <f aca="false">BR18324-2.5</f>
        <v>-2.5</v>
      </c>
    </row>
    <row r="18325" customFormat="false" ht="12" hidden="false" customHeight="false" outlineLevel="0" collapsed="false">
      <c r="BS18325" s="96" t="n">
        <f aca="false">BR18325-2.5</f>
        <v>-2.5</v>
      </c>
    </row>
    <row r="18326" customFormat="false" ht="12" hidden="false" customHeight="false" outlineLevel="0" collapsed="false">
      <c r="BS18326" s="96" t="n">
        <f aca="false">BR18326-2.5</f>
        <v>-2.5</v>
      </c>
    </row>
    <row r="18327" customFormat="false" ht="12" hidden="false" customHeight="false" outlineLevel="0" collapsed="false">
      <c r="BS18327" s="96" t="n">
        <f aca="false">BR18327-2.5</f>
        <v>-2.5</v>
      </c>
    </row>
    <row r="18328" customFormat="false" ht="12" hidden="false" customHeight="false" outlineLevel="0" collapsed="false">
      <c r="BS18328" s="96" t="n">
        <f aca="false">BR18328-2.5</f>
        <v>-2.5</v>
      </c>
    </row>
    <row r="18329" customFormat="false" ht="12" hidden="false" customHeight="false" outlineLevel="0" collapsed="false">
      <c r="BS18329" s="96" t="n">
        <f aca="false">BR18329-2.5</f>
        <v>-2.5</v>
      </c>
    </row>
    <row r="18330" customFormat="false" ht="12" hidden="false" customHeight="false" outlineLevel="0" collapsed="false">
      <c r="BS18330" s="96" t="n">
        <f aca="false">BR18330-2.5</f>
        <v>-2.5</v>
      </c>
    </row>
    <row r="18331" customFormat="false" ht="12" hidden="false" customHeight="false" outlineLevel="0" collapsed="false">
      <c r="BS18331" s="96" t="n">
        <f aca="false">BR18331-2.5</f>
        <v>-2.5</v>
      </c>
    </row>
    <row r="18332" customFormat="false" ht="12" hidden="false" customHeight="false" outlineLevel="0" collapsed="false">
      <c r="BS18332" s="96" t="n">
        <f aca="false">BR18332-2.5</f>
        <v>-2.5</v>
      </c>
    </row>
    <row r="18333" customFormat="false" ht="12" hidden="false" customHeight="false" outlineLevel="0" collapsed="false">
      <c r="BS18333" s="96" t="n">
        <f aca="false">BR18333-2.5</f>
        <v>-2.5</v>
      </c>
    </row>
    <row r="18334" customFormat="false" ht="12" hidden="false" customHeight="false" outlineLevel="0" collapsed="false">
      <c r="BS18334" s="96" t="n">
        <f aca="false">BR18334-2.5</f>
        <v>-2.5</v>
      </c>
    </row>
    <row r="18335" customFormat="false" ht="12" hidden="false" customHeight="false" outlineLevel="0" collapsed="false">
      <c r="BS18335" s="96" t="n">
        <f aca="false">BR18335-2.5</f>
        <v>-2.5</v>
      </c>
    </row>
    <row r="18336" customFormat="false" ht="12" hidden="false" customHeight="false" outlineLevel="0" collapsed="false">
      <c r="BS18336" s="96" t="n">
        <f aca="false">BR18336-2.5</f>
        <v>-2.5</v>
      </c>
    </row>
    <row r="18337" customFormat="false" ht="12" hidden="false" customHeight="false" outlineLevel="0" collapsed="false">
      <c r="BS18337" s="96" t="n">
        <f aca="false">BR18337-2.5</f>
        <v>-2.5</v>
      </c>
    </row>
    <row r="18338" customFormat="false" ht="12" hidden="false" customHeight="false" outlineLevel="0" collapsed="false">
      <c r="BS18338" s="96" t="n">
        <f aca="false">BR18338-2.5</f>
        <v>-2.5</v>
      </c>
    </row>
    <row r="18339" customFormat="false" ht="12" hidden="false" customHeight="false" outlineLevel="0" collapsed="false">
      <c r="BS18339" s="96" t="n">
        <f aca="false">BR18339-2.5</f>
        <v>-2.5</v>
      </c>
    </row>
    <row r="18340" customFormat="false" ht="12" hidden="false" customHeight="false" outlineLevel="0" collapsed="false">
      <c r="BS18340" s="96" t="n">
        <f aca="false">BR18340-2.5</f>
        <v>-2.5</v>
      </c>
    </row>
    <row r="18341" customFormat="false" ht="12" hidden="false" customHeight="false" outlineLevel="0" collapsed="false">
      <c r="BS18341" s="96" t="n">
        <f aca="false">BR18341-2.5</f>
        <v>-2.5</v>
      </c>
    </row>
    <row r="18342" customFormat="false" ht="12" hidden="false" customHeight="false" outlineLevel="0" collapsed="false">
      <c r="BS18342" s="96" t="n">
        <f aca="false">BR18342-2.5</f>
        <v>-2.5</v>
      </c>
    </row>
    <row r="18343" customFormat="false" ht="12" hidden="false" customHeight="false" outlineLevel="0" collapsed="false">
      <c r="BS18343" s="96" t="n">
        <f aca="false">BR18343-2.5</f>
        <v>-2.5</v>
      </c>
    </row>
    <row r="18344" customFormat="false" ht="12" hidden="false" customHeight="false" outlineLevel="0" collapsed="false">
      <c r="BS18344" s="96" t="n">
        <f aca="false">BR18344-2.5</f>
        <v>-2.5</v>
      </c>
    </row>
    <row r="18345" customFormat="false" ht="12" hidden="false" customHeight="false" outlineLevel="0" collapsed="false">
      <c r="BS18345" s="96" t="n">
        <f aca="false">BR18345-2.5</f>
        <v>-2.5</v>
      </c>
    </row>
    <row r="18346" customFormat="false" ht="12" hidden="false" customHeight="false" outlineLevel="0" collapsed="false">
      <c r="BS18346" s="96" t="n">
        <f aca="false">BR18346-2.5</f>
        <v>-2.5</v>
      </c>
    </row>
    <row r="18347" customFormat="false" ht="12" hidden="false" customHeight="false" outlineLevel="0" collapsed="false">
      <c r="BS18347" s="96" t="n">
        <f aca="false">BR18347-2.5</f>
        <v>-2.5</v>
      </c>
    </row>
    <row r="18348" customFormat="false" ht="12" hidden="false" customHeight="false" outlineLevel="0" collapsed="false">
      <c r="BS18348" s="96" t="n">
        <f aca="false">BR18348-2.5</f>
        <v>-2.5</v>
      </c>
    </row>
    <row r="18349" customFormat="false" ht="12" hidden="false" customHeight="false" outlineLevel="0" collapsed="false">
      <c r="BS18349" s="96" t="n">
        <f aca="false">BR18349-2.5</f>
        <v>-2.5</v>
      </c>
    </row>
    <row r="18350" customFormat="false" ht="12" hidden="false" customHeight="false" outlineLevel="0" collapsed="false">
      <c r="BS18350" s="96" t="n">
        <f aca="false">BR18350-2.5</f>
        <v>-2.5</v>
      </c>
    </row>
    <row r="18351" customFormat="false" ht="12" hidden="false" customHeight="false" outlineLevel="0" collapsed="false">
      <c r="BS18351" s="96" t="n">
        <f aca="false">BR18351-2.5</f>
        <v>-2.5</v>
      </c>
    </row>
    <row r="18352" customFormat="false" ht="12" hidden="false" customHeight="false" outlineLevel="0" collapsed="false">
      <c r="BS18352" s="96" t="n">
        <f aca="false">BR18352-2.5</f>
        <v>-2.5</v>
      </c>
    </row>
    <row r="18353" customFormat="false" ht="12" hidden="false" customHeight="false" outlineLevel="0" collapsed="false">
      <c r="BS18353" s="96" t="n">
        <f aca="false">BR18353-2.5</f>
        <v>-2.5</v>
      </c>
    </row>
    <row r="18354" customFormat="false" ht="12" hidden="false" customHeight="false" outlineLevel="0" collapsed="false">
      <c r="BS18354" s="96" t="n">
        <f aca="false">BR18354-2.5</f>
        <v>-2.5</v>
      </c>
    </row>
    <row r="18355" customFormat="false" ht="12" hidden="false" customHeight="false" outlineLevel="0" collapsed="false">
      <c r="BS18355" s="96" t="n">
        <f aca="false">BR18355-2.5</f>
        <v>-2.5</v>
      </c>
    </row>
    <row r="18356" customFormat="false" ht="12" hidden="false" customHeight="false" outlineLevel="0" collapsed="false">
      <c r="BS18356" s="96" t="n">
        <f aca="false">BR18356-2.5</f>
        <v>-2.5</v>
      </c>
    </row>
    <row r="18357" customFormat="false" ht="12" hidden="false" customHeight="false" outlineLevel="0" collapsed="false">
      <c r="BS18357" s="96" t="n">
        <f aca="false">BR18357-2.5</f>
        <v>-2.5</v>
      </c>
    </row>
    <row r="18358" customFormat="false" ht="12" hidden="false" customHeight="false" outlineLevel="0" collapsed="false">
      <c r="BS18358" s="96" t="n">
        <f aca="false">BR18358-2.5</f>
        <v>-2.5</v>
      </c>
    </row>
    <row r="18359" customFormat="false" ht="12" hidden="false" customHeight="false" outlineLevel="0" collapsed="false">
      <c r="BS18359" s="96" t="n">
        <f aca="false">BR18359-2.5</f>
        <v>-2.5</v>
      </c>
    </row>
    <row r="18360" customFormat="false" ht="12" hidden="false" customHeight="false" outlineLevel="0" collapsed="false">
      <c r="BS18360" s="96" t="n">
        <f aca="false">BR18360-2.5</f>
        <v>-2.5</v>
      </c>
    </row>
    <row r="18361" customFormat="false" ht="12" hidden="false" customHeight="false" outlineLevel="0" collapsed="false">
      <c r="BS18361" s="96" t="n">
        <f aca="false">BR18361-2.5</f>
        <v>-2.5</v>
      </c>
    </row>
    <row r="18362" customFormat="false" ht="12" hidden="false" customHeight="false" outlineLevel="0" collapsed="false">
      <c r="BS18362" s="96" t="n">
        <f aca="false">BR18362-2.5</f>
        <v>-2.5</v>
      </c>
    </row>
    <row r="18363" customFormat="false" ht="12" hidden="false" customHeight="false" outlineLevel="0" collapsed="false">
      <c r="BS18363" s="96" t="n">
        <f aca="false">BR18363-2.5</f>
        <v>-2.5</v>
      </c>
    </row>
    <row r="18364" customFormat="false" ht="12" hidden="false" customHeight="false" outlineLevel="0" collapsed="false">
      <c r="BS18364" s="96" t="n">
        <f aca="false">BR18364-2.5</f>
        <v>-2.5</v>
      </c>
    </row>
    <row r="18365" customFormat="false" ht="12" hidden="false" customHeight="false" outlineLevel="0" collapsed="false">
      <c r="BS18365" s="96" t="n">
        <f aca="false">BR18365-2.5</f>
        <v>-2.5</v>
      </c>
    </row>
    <row r="18366" customFormat="false" ht="12" hidden="false" customHeight="false" outlineLevel="0" collapsed="false">
      <c r="BS18366" s="96" t="n">
        <f aca="false">BR18366-2.5</f>
        <v>-2.5</v>
      </c>
    </row>
    <row r="18367" customFormat="false" ht="12" hidden="false" customHeight="false" outlineLevel="0" collapsed="false">
      <c r="BS18367" s="96" t="n">
        <f aca="false">BR18367-2.5</f>
        <v>-2.5</v>
      </c>
    </row>
    <row r="18368" customFormat="false" ht="12" hidden="false" customHeight="false" outlineLevel="0" collapsed="false">
      <c r="BS18368" s="96" t="n">
        <f aca="false">BR18368-2.5</f>
        <v>-2.5</v>
      </c>
    </row>
    <row r="18369" customFormat="false" ht="12" hidden="false" customHeight="false" outlineLevel="0" collapsed="false">
      <c r="BS18369" s="96" t="n">
        <f aca="false">BR18369-2.5</f>
        <v>-2.5</v>
      </c>
    </row>
    <row r="18370" customFormat="false" ht="12" hidden="false" customHeight="false" outlineLevel="0" collapsed="false">
      <c r="BS18370" s="96" t="n">
        <f aca="false">BR18370-2.5</f>
        <v>-2.5</v>
      </c>
    </row>
    <row r="18371" customFormat="false" ht="12" hidden="false" customHeight="false" outlineLevel="0" collapsed="false">
      <c r="BS18371" s="96" t="n">
        <f aca="false">BR18371-2.5</f>
        <v>-2.5</v>
      </c>
    </row>
    <row r="18372" customFormat="false" ht="12" hidden="false" customHeight="false" outlineLevel="0" collapsed="false">
      <c r="BS18372" s="96" t="n">
        <f aca="false">BR18372-2.5</f>
        <v>-2.5</v>
      </c>
    </row>
    <row r="18373" customFormat="false" ht="12" hidden="false" customHeight="false" outlineLevel="0" collapsed="false">
      <c r="BS18373" s="96" t="n">
        <f aca="false">BR18373-2.5</f>
        <v>-2.5</v>
      </c>
    </row>
    <row r="18374" customFormat="false" ht="12" hidden="false" customHeight="false" outlineLevel="0" collapsed="false">
      <c r="BS18374" s="96" t="n">
        <f aca="false">BR18374-2.5</f>
        <v>-2.5</v>
      </c>
    </row>
    <row r="18375" customFormat="false" ht="12" hidden="false" customHeight="false" outlineLevel="0" collapsed="false">
      <c r="BS18375" s="96" t="n">
        <f aca="false">BR18375-2.5</f>
        <v>-2.5</v>
      </c>
    </row>
    <row r="18376" customFormat="false" ht="12" hidden="false" customHeight="false" outlineLevel="0" collapsed="false">
      <c r="BS18376" s="96" t="n">
        <f aca="false">BR18376-2.5</f>
        <v>-2.5</v>
      </c>
    </row>
    <row r="18377" customFormat="false" ht="12" hidden="false" customHeight="false" outlineLevel="0" collapsed="false">
      <c r="BS18377" s="96" t="n">
        <f aca="false">BR18377-2.5</f>
        <v>-2.5</v>
      </c>
    </row>
    <row r="18378" customFormat="false" ht="12" hidden="false" customHeight="false" outlineLevel="0" collapsed="false">
      <c r="BS18378" s="96" t="n">
        <f aca="false">BR18378-2.5</f>
        <v>-2.5</v>
      </c>
    </row>
    <row r="18379" customFormat="false" ht="12" hidden="false" customHeight="false" outlineLevel="0" collapsed="false">
      <c r="BS18379" s="96" t="n">
        <f aca="false">BR18379-2.5</f>
        <v>-2.5</v>
      </c>
    </row>
    <row r="18380" customFormat="false" ht="12" hidden="false" customHeight="false" outlineLevel="0" collapsed="false">
      <c r="BS18380" s="96" t="n">
        <f aca="false">BR18380-2.5</f>
        <v>-2.5</v>
      </c>
    </row>
    <row r="18381" customFormat="false" ht="12" hidden="false" customHeight="false" outlineLevel="0" collapsed="false">
      <c r="BS18381" s="96" t="n">
        <f aca="false">BR18381-2.5</f>
        <v>-2.5</v>
      </c>
    </row>
    <row r="18382" customFormat="false" ht="12" hidden="false" customHeight="false" outlineLevel="0" collapsed="false">
      <c r="BS18382" s="96" t="n">
        <f aca="false">BR18382-2.5</f>
        <v>-2.5</v>
      </c>
    </row>
    <row r="18383" customFormat="false" ht="12" hidden="false" customHeight="false" outlineLevel="0" collapsed="false">
      <c r="BS18383" s="96" t="n">
        <f aca="false">BR18383-2.5</f>
        <v>-2.5</v>
      </c>
    </row>
    <row r="18384" customFormat="false" ht="12" hidden="false" customHeight="false" outlineLevel="0" collapsed="false">
      <c r="BS18384" s="96" t="n">
        <f aca="false">BR18384-2.5</f>
        <v>-2.5</v>
      </c>
    </row>
    <row r="18385" customFormat="false" ht="12" hidden="false" customHeight="false" outlineLevel="0" collapsed="false">
      <c r="BS18385" s="96" t="n">
        <f aca="false">BR18385-2.5</f>
        <v>-2.5</v>
      </c>
    </row>
    <row r="18386" customFormat="false" ht="12" hidden="false" customHeight="false" outlineLevel="0" collapsed="false">
      <c r="BS18386" s="96" t="n">
        <f aca="false">BR18386-2.5</f>
        <v>-2.5</v>
      </c>
    </row>
    <row r="18387" customFormat="false" ht="12" hidden="false" customHeight="false" outlineLevel="0" collapsed="false">
      <c r="BS18387" s="96" t="n">
        <f aca="false">BR18387-2.5</f>
        <v>-2.5</v>
      </c>
    </row>
    <row r="18388" customFormat="false" ht="12" hidden="false" customHeight="false" outlineLevel="0" collapsed="false">
      <c r="BS18388" s="96" t="n">
        <f aca="false">BR18388-2.5</f>
        <v>-2.5</v>
      </c>
    </row>
    <row r="18389" customFormat="false" ht="12" hidden="false" customHeight="false" outlineLevel="0" collapsed="false">
      <c r="BS18389" s="96" t="n">
        <f aca="false">BR18389-2.5</f>
        <v>-2.5</v>
      </c>
    </row>
    <row r="18390" customFormat="false" ht="12" hidden="false" customHeight="false" outlineLevel="0" collapsed="false">
      <c r="BS18390" s="96" t="n">
        <f aca="false">BR18390-2.5</f>
        <v>-2.5</v>
      </c>
    </row>
    <row r="18391" customFormat="false" ht="12" hidden="false" customHeight="false" outlineLevel="0" collapsed="false">
      <c r="BS18391" s="96" t="n">
        <f aca="false">BR18391-2.5</f>
        <v>-2.5</v>
      </c>
    </row>
    <row r="18392" customFormat="false" ht="12" hidden="false" customHeight="false" outlineLevel="0" collapsed="false">
      <c r="BS18392" s="96" t="n">
        <f aca="false">BR18392-2.5</f>
        <v>-2.5</v>
      </c>
    </row>
    <row r="18393" customFormat="false" ht="12" hidden="false" customHeight="false" outlineLevel="0" collapsed="false">
      <c r="BS18393" s="96" t="n">
        <f aca="false">BR18393-2.5</f>
        <v>-2.5</v>
      </c>
    </row>
    <row r="18394" customFormat="false" ht="12" hidden="false" customHeight="false" outlineLevel="0" collapsed="false">
      <c r="BS18394" s="96" t="n">
        <f aca="false">BR18394-2.5</f>
        <v>-2.5</v>
      </c>
    </row>
    <row r="18395" customFormat="false" ht="12" hidden="false" customHeight="false" outlineLevel="0" collapsed="false">
      <c r="BS18395" s="96" t="n">
        <f aca="false">BR18395-2.5</f>
        <v>-2.5</v>
      </c>
    </row>
    <row r="18396" customFormat="false" ht="12" hidden="false" customHeight="false" outlineLevel="0" collapsed="false">
      <c r="BS18396" s="96" t="n">
        <f aca="false">BR18396-2.5</f>
        <v>-2.5</v>
      </c>
    </row>
    <row r="18397" customFormat="false" ht="12" hidden="false" customHeight="false" outlineLevel="0" collapsed="false">
      <c r="BS18397" s="96" t="n">
        <f aca="false">BR18397-2.5</f>
        <v>-2.5</v>
      </c>
    </row>
    <row r="18398" customFormat="false" ht="12" hidden="false" customHeight="false" outlineLevel="0" collapsed="false">
      <c r="BS18398" s="96" t="n">
        <f aca="false">BR18398-2.5</f>
        <v>-2.5</v>
      </c>
    </row>
    <row r="18399" customFormat="false" ht="12" hidden="false" customHeight="false" outlineLevel="0" collapsed="false">
      <c r="BS18399" s="96" t="n">
        <f aca="false">BR18399-2.5</f>
        <v>-2.5</v>
      </c>
    </row>
    <row r="18400" customFormat="false" ht="12" hidden="false" customHeight="false" outlineLevel="0" collapsed="false">
      <c r="BS18400" s="96" t="n">
        <f aca="false">BR18400-2.5</f>
        <v>-2.5</v>
      </c>
    </row>
    <row r="18401" customFormat="false" ht="12" hidden="false" customHeight="false" outlineLevel="0" collapsed="false">
      <c r="BS18401" s="96" t="n">
        <f aca="false">BR18401-2.5</f>
        <v>-2.5</v>
      </c>
    </row>
    <row r="18402" customFormat="false" ht="12" hidden="false" customHeight="false" outlineLevel="0" collapsed="false">
      <c r="BS18402" s="96" t="n">
        <f aca="false">BR18402-2.5</f>
        <v>-2.5</v>
      </c>
    </row>
    <row r="18403" customFormat="false" ht="12" hidden="false" customHeight="false" outlineLevel="0" collapsed="false">
      <c r="BS18403" s="96" t="n">
        <f aca="false">BR18403-2.5</f>
        <v>-2.5</v>
      </c>
    </row>
    <row r="18404" customFormat="false" ht="12" hidden="false" customHeight="false" outlineLevel="0" collapsed="false">
      <c r="BS18404" s="96" t="n">
        <f aca="false">BR18404-2.5</f>
        <v>-2.5</v>
      </c>
    </row>
    <row r="18405" customFormat="false" ht="12" hidden="false" customHeight="false" outlineLevel="0" collapsed="false">
      <c r="BS18405" s="96" t="n">
        <f aca="false">BR18405-2.5</f>
        <v>-2.5</v>
      </c>
    </row>
    <row r="18406" customFormat="false" ht="12" hidden="false" customHeight="false" outlineLevel="0" collapsed="false">
      <c r="BS18406" s="96" t="n">
        <f aca="false">BR18406-2.5</f>
        <v>-2.5</v>
      </c>
    </row>
    <row r="18407" customFormat="false" ht="12" hidden="false" customHeight="false" outlineLevel="0" collapsed="false">
      <c r="BS18407" s="96" t="n">
        <f aca="false">BR18407-2.5</f>
        <v>-2.5</v>
      </c>
    </row>
    <row r="18408" customFormat="false" ht="12" hidden="false" customHeight="false" outlineLevel="0" collapsed="false">
      <c r="BS18408" s="96" t="n">
        <f aca="false">BR18408-2.5</f>
        <v>-2.5</v>
      </c>
    </row>
    <row r="18409" customFormat="false" ht="12" hidden="false" customHeight="false" outlineLevel="0" collapsed="false">
      <c r="BS18409" s="96" t="n">
        <f aca="false">BR18409-2.5</f>
        <v>-2.5</v>
      </c>
    </row>
    <row r="18410" customFormat="false" ht="12" hidden="false" customHeight="false" outlineLevel="0" collapsed="false">
      <c r="BS18410" s="96" t="n">
        <f aca="false">BR18410-2.5</f>
        <v>-2.5</v>
      </c>
    </row>
    <row r="18411" customFormat="false" ht="12" hidden="false" customHeight="false" outlineLevel="0" collapsed="false">
      <c r="BS18411" s="96" t="n">
        <f aca="false">BR18411-2.5</f>
        <v>-2.5</v>
      </c>
    </row>
    <row r="18412" customFormat="false" ht="12" hidden="false" customHeight="false" outlineLevel="0" collapsed="false">
      <c r="BS18412" s="96" t="n">
        <f aca="false">BR18412-2.5</f>
        <v>-2.5</v>
      </c>
    </row>
    <row r="18413" customFormat="false" ht="12" hidden="false" customHeight="false" outlineLevel="0" collapsed="false">
      <c r="BS18413" s="96" t="n">
        <f aca="false">BR18413-2.5</f>
        <v>-2.5</v>
      </c>
    </row>
    <row r="18414" customFormat="false" ht="12" hidden="false" customHeight="false" outlineLevel="0" collapsed="false">
      <c r="BS18414" s="96" t="n">
        <f aca="false">BR18414-2.5</f>
        <v>-2.5</v>
      </c>
    </row>
    <row r="18415" customFormat="false" ht="12" hidden="false" customHeight="false" outlineLevel="0" collapsed="false">
      <c r="BS18415" s="96" t="n">
        <f aca="false">BR18415-2.5</f>
        <v>-2.5</v>
      </c>
    </row>
    <row r="18416" customFormat="false" ht="12" hidden="false" customHeight="false" outlineLevel="0" collapsed="false">
      <c r="BS18416" s="96" t="n">
        <f aca="false">BR18416-2.5</f>
        <v>-2.5</v>
      </c>
    </row>
    <row r="18417" customFormat="false" ht="12" hidden="false" customHeight="false" outlineLevel="0" collapsed="false">
      <c r="BS18417" s="96" t="n">
        <f aca="false">BR18417-2.5</f>
        <v>-2.5</v>
      </c>
    </row>
    <row r="18418" customFormat="false" ht="12" hidden="false" customHeight="false" outlineLevel="0" collapsed="false">
      <c r="BS18418" s="96" t="n">
        <f aca="false">BR18418-2.5</f>
        <v>-2.5</v>
      </c>
    </row>
    <row r="18419" customFormat="false" ht="12" hidden="false" customHeight="false" outlineLevel="0" collapsed="false">
      <c r="BS18419" s="96" t="n">
        <f aca="false">BR18419-2.5</f>
        <v>-2.5</v>
      </c>
    </row>
    <row r="18420" customFormat="false" ht="12" hidden="false" customHeight="false" outlineLevel="0" collapsed="false">
      <c r="BS18420" s="96" t="n">
        <f aca="false">BR18420-2.5</f>
        <v>-2.5</v>
      </c>
    </row>
    <row r="18421" customFormat="false" ht="12" hidden="false" customHeight="false" outlineLevel="0" collapsed="false">
      <c r="BS18421" s="96" t="n">
        <f aca="false">BR18421-2.5</f>
        <v>-2.5</v>
      </c>
    </row>
    <row r="18422" customFormat="false" ht="12" hidden="false" customHeight="false" outlineLevel="0" collapsed="false">
      <c r="BS18422" s="96" t="n">
        <f aca="false">BR18422-2.5</f>
        <v>-2.5</v>
      </c>
    </row>
    <row r="18423" customFormat="false" ht="12" hidden="false" customHeight="false" outlineLevel="0" collapsed="false">
      <c r="BS18423" s="96" t="n">
        <f aca="false">BR18423-2.5</f>
        <v>-2.5</v>
      </c>
    </row>
    <row r="18424" customFormat="false" ht="12" hidden="false" customHeight="false" outlineLevel="0" collapsed="false">
      <c r="BS18424" s="96" t="n">
        <f aca="false">BR18424-2.5</f>
        <v>-2.5</v>
      </c>
    </row>
    <row r="18425" customFormat="false" ht="12" hidden="false" customHeight="false" outlineLevel="0" collapsed="false">
      <c r="BS18425" s="96" t="n">
        <f aca="false">BR18425-2.5</f>
        <v>-2.5</v>
      </c>
    </row>
    <row r="18426" customFormat="false" ht="12" hidden="false" customHeight="false" outlineLevel="0" collapsed="false">
      <c r="BS18426" s="96" t="n">
        <f aca="false">BR18426-2.5</f>
        <v>-2.5</v>
      </c>
    </row>
    <row r="18427" customFormat="false" ht="12" hidden="false" customHeight="false" outlineLevel="0" collapsed="false">
      <c r="BS18427" s="96" t="n">
        <f aca="false">BR18427-2.5</f>
        <v>-2.5</v>
      </c>
    </row>
    <row r="18428" customFormat="false" ht="12" hidden="false" customHeight="false" outlineLevel="0" collapsed="false">
      <c r="BS18428" s="96" t="n">
        <f aca="false">BR18428-2.5</f>
        <v>-2.5</v>
      </c>
    </row>
    <row r="18429" customFormat="false" ht="12" hidden="false" customHeight="false" outlineLevel="0" collapsed="false">
      <c r="BS18429" s="96" t="n">
        <f aca="false">BR18429-2.5</f>
        <v>-2.5</v>
      </c>
    </row>
    <row r="18430" customFormat="false" ht="12" hidden="false" customHeight="false" outlineLevel="0" collapsed="false">
      <c r="BS18430" s="96" t="n">
        <f aca="false">BR18430-2.5</f>
        <v>-2.5</v>
      </c>
    </row>
    <row r="18431" customFormat="false" ht="12" hidden="false" customHeight="false" outlineLevel="0" collapsed="false">
      <c r="BS18431" s="96" t="n">
        <f aca="false">BR18431-2.5</f>
        <v>-2.5</v>
      </c>
    </row>
    <row r="18432" customFormat="false" ht="12" hidden="false" customHeight="false" outlineLevel="0" collapsed="false">
      <c r="BS18432" s="96" t="n">
        <f aca="false">BR18432-2.5</f>
        <v>-2.5</v>
      </c>
    </row>
    <row r="18433" customFormat="false" ht="12" hidden="false" customHeight="false" outlineLevel="0" collapsed="false">
      <c r="BS18433" s="96" t="n">
        <f aca="false">BR18433-2.5</f>
        <v>-2.5</v>
      </c>
    </row>
    <row r="18434" customFormat="false" ht="12" hidden="false" customHeight="false" outlineLevel="0" collapsed="false">
      <c r="BS18434" s="96" t="n">
        <f aca="false">BR18434-2.5</f>
        <v>-2.5</v>
      </c>
    </row>
    <row r="18435" customFormat="false" ht="12" hidden="false" customHeight="false" outlineLevel="0" collapsed="false">
      <c r="BS18435" s="96" t="n">
        <f aca="false">BR18435-2.5</f>
        <v>-2.5</v>
      </c>
    </row>
    <row r="18436" customFormat="false" ht="12" hidden="false" customHeight="false" outlineLevel="0" collapsed="false">
      <c r="BS18436" s="96" t="n">
        <f aca="false">BR18436-2.5</f>
        <v>-2.5</v>
      </c>
    </row>
    <row r="18437" customFormat="false" ht="12" hidden="false" customHeight="false" outlineLevel="0" collapsed="false">
      <c r="BS18437" s="96" t="n">
        <f aca="false">BR18437-2.5</f>
        <v>-2.5</v>
      </c>
    </row>
    <row r="18438" customFormat="false" ht="12" hidden="false" customHeight="false" outlineLevel="0" collapsed="false">
      <c r="BS18438" s="96" t="n">
        <f aca="false">BR18438-2.5</f>
        <v>-2.5</v>
      </c>
    </row>
    <row r="18439" customFormat="false" ht="12" hidden="false" customHeight="false" outlineLevel="0" collapsed="false">
      <c r="BS18439" s="96" t="n">
        <f aca="false">BR18439-2.5</f>
        <v>-2.5</v>
      </c>
    </row>
    <row r="18440" customFormat="false" ht="12" hidden="false" customHeight="false" outlineLevel="0" collapsed="false">
      <c r="BS18440" s="96" t="n">
        <f aca="false">BR18440-2.5</f>
        <v>-2.5</v>
      </c>
    </row>
    <row r="18441" customFormat="false" ht="12" hidden="false" customHeight="false" outlineLevel="0" collapsed="false">
      <c r="BS18441" s="96" t="n">
        <f aca="false">BR18441-2.5</f>
        <v>-2.5</v>
      </c>
    </row>
    <row r="18442" customFormat="false" ht="12" hidden="false" customHeight="false" outlineLevel="0" collapsed="false">
      <c r="BS18442" s="96" t="n">
        <f aca="false">BR18442-2.5</f>
        <v>-2.5</v>
      </c>
    </row>
    <row r="18443" customFormat="false" ht="12" hidden="false" customHeight="false" outlineLevel="0" collapsed="false">
      <c r="BS18443" s="96" t="n">
        <f aca="false">BR18443-2.5</f>
        <v>-2.5</v>
      </c>
    </row>
    <row r="18444" customFormat="false" ht="12" hidden="false" customHeight="false" outlineLevel="0" collapsed="false">
      <c r="BS18444" s="96" t="n">
        <f aca="false">BR18444-2.5</f>
        <v>-2.5</v>
      </c>
    </row>
    <row r="18445" customFormat="false" ht="12" hidden="false" customHeight="false" outlineLevel="0" collapsed="false">
      <c r="BS18445" s="96" t="n">
        <f aca="false">BR18445-2.5</f>
        <v>-2.5</v>
      </c>
    </row>
    <row r="18446" customFormat="false" ht="12" hidden="false" customHeight="false" outlineLevel="0" collapsed="false">
      <c r="BS18446" s="96" t="n">
        <f aca="false">BR18446-2.5</f>
        <v>-2.5</v>
      </c>
    </row>
    <row r="18447" customFormat="false" ht="12" hidden="false" customHeight="false" outlineLevel="0" collapsed="false">
      <c r="BS18447" s="96" t="n">
        <f aca="false">BR18447-2.5</f>
        <v>-2.5</v>
      </c>
    </row>
    <row r="18448" customFormat="false" ht="12" hidden="false" customHeight="false" outlineLevel="0" collapsed="false">
      <c r="BS18448" s="96" t="n">
        <f aca="false">BR18448-2.5</f>
        <v>-2.5</v>
      </c>
    </row>
    <row r="18449" customFormat="false" ht="12" hidden="false" customHeight="false" outlineLevel="0" collapsed="false">
      <c r="BS18449" s="96" t="n">
        <f aca="false">BR18449-2.5</f>
        <v>-2.5</v>
      </c>
    </row>
    <row r="18450" customFormat="false" ht="12" hidden="false" customHeight="false" outlineLevel="0" collapsed="false">
      <c r="BS18450" s="96" t="n">
        <f aca="false">BR18450-2.5</f>
        <v>-2.5</v>
      </c>
    </row>
    <row r="18451" customFormat="false" ht="12" hidden="false" customHeight="false" outlineLevel="0" collapsed="false">
      <c r="BS18451" s="96" t="n">
        <f aca="false">BR18451-2.5</f>
        <v>-2.5</v>
      </c>
    </row>
    <row r="18452" customFormat="false" ht="12" hidden="false" customHeight="false" outlineLevel="0" collapsed="false">
      <c r="BS18452" s="96" t="n">
        <f aca="false">BR18452-2.5</f>
        <v>-2.5</v>
      </c>
    </row>
    <row r="18453" customFormat="false" ht="12" hidden="false" customHeight="false" outlineLevel="0" collapsed="false">
      <c r="BS18453" s="96" t="n">
        <f aca="false">BR18453-2.5</f>
        <v>-2.5</v>
      </c>
    </row>
    <row r="18454" customFormat="false" ht="12" hidden="false" customHeight="false" outlineLevel="0" collapsed="false">
      <c r="BS18454" s="96" t="n">
        <f aca="false">BR18454-2.5</f>
        <v>-2.5</v>
      </c>
    </row>
    <row r="18455" customFormat="false" ht="12" hidden="false" customHeight="false" outlineLevel="0" collapsed="false">
      <c r="BS18455" s="96" t="n">
        <f aca="false">BR18455-2.5</f>
        <v>-2.5</v>
      </c>
    </row>
    <row r="18456" customFormat="false" ht="12" hidden="false" customHeight="false" outlineLevel="0" collapsed="false">
      <c r="BS18456" s="96" t="n">
        <f aca="false">BR18456-2.5</f>
        <v>-2.5</v>
      </c>
    </row>
    <row r="18457" customFormat="false" ht="12" hidden="false" customHeight="false" outlineLevel="0" collapsed="false">
      <c r="BS18457" s="96" t="n">
        <f aca="false">BR18457-2.5</f>
        <v>-2.5</v>
      </c>
    </row>
    <row r="18458" customFormat="false" ht="12" hidden="false" customHeight="false" outlineLevel="0" collapsed="false">
      <c r="BS18458" s="96" t="n">
        <f aca="false">BR18458-2.5</f>
        <v>-2.5</v>
      </c>
    </row>
    <row r="18459" customFormat="false" ht="12" hidden="false" customHeight="false" outlineLevel="0" collapsed="false">
      <c r="BS18459" s="96" t="n">
        <f aca="false">BR18459-2.5</f>
        <v>-2.5</v>
      </c>
    </row>
    <row r="18460" customFormat="false" ht="12" hidden="false" customHeight="false" outlineLevel="0" collapsed="false">
      <c r="BS18460" s="96" t="n">
        <f aca="false">BR18460-2.5</f>
        <v>-2.5</v>
      </c>
    </row>
    <row r="18461" customFormat="false" ht="12" hidden="false" customHeight="false" outlineLevel="0" collapsed="false">
      <c r="BS18461" s="96" t="n">
        <f aca="false">BR18461-2.5</f>
        <v>-2.5</v>
      </c>
    </row>
    <row r="18462" customFormat="false" ht="12" hidden="false" customHeight="false" outlineLevel="0" collapsed="false">
      <c r="BS18462" s="96" t="n">
        <f aca="false">BR18462-2.5</f>
        <v>-2.5</v>
      </c>
    </row>
    <row r="18463" customFormat="false" ht="12" hidden="false" customHeight="false" outlineLevel="0" collapsed="false">
      <c r="BS18463" s="96" t="n">
        <f aca="false">BR18463-2.5</f>
        <v>-2.5</v>
      </c>
    </row>
    <row r="18464" customFormat="false" ht="12" hidden="false" customHeight="false" outlineLevel="0" collapsed="false">
      <c r="BS18464" s="96" t="n">
        <f aca="false">BR18464-2.5</f>
        <v>-2.5</v>
      </c>
    </row>
    <row r="18465" customFormat="false" ht="12" hidden="false" customHeight="false" outlineLevel="0" collapsed="false">
      <c r="BS18465" s="96" t="n">
        <f aca="false">BR18465-2.5</f>
        <v>-2.5</v>
      </c>
    </row>
    <row r="18466" customFormat="false" ht="12" hidden="false" customHeight="false" outlineLevel="0" collapsed="false">
      <c r="BS18466" s="96" t="n">
        <f aca="false">BR18466-2.5</f>
        <v>-2.5</v>
      </c>
    </row>
    <row r="18467" customFormat="false" ht="12" hidden="false" customHeight="false" outlineLevel="0" collapsed="false">
      <c r="BS18467" s="96" t="n">
        <f aca="false">BR18467-2.5</f>
        <v>-2.5</v>
      </c>
    </row>
    <row r="18468" customFormat="false" ht="12" hidden="false" customHeight="false" outlineLevel="0" collapsed="false">
      <c r="BS18468" s="96" t="n">
        <f aca="false">BR18468-2.5</f>
        <v>-2.5</v>
      </c>
    </row>
    <row r="18469" customFormat="false" ht="12" hidden="false" customHeight="false" outlineLevel="0" collapsed="false">
      <c r="BS18469" s="96" t="n">
        <f aca="false">BR18469-2.5</f>
        <v>-2.5</v>
      </c>
    </row>
    <row r="18470" customFormat="false" ht="12" hidden="false" customHeight="false" outlineLevel="0" collapsed="false">
      <c r="BS18470" s="96" t="n">
        <f aca="false">BR18470-2.5</f>
        <v>-2.5</v>
      </c>
    </row>
    <row r="18471" customFormat="false" ht="12" hidden="false" customHeight="false" outlineLevel="0" collapsed="false">
      <c r="BS18471" s="96" t="n">
        <f aca="false">BR18471-2.5</f>
        <v>-2.5</v>
      </c>
    </row>
    <row r="18472" customFormat="false" ht="12" hidden="false" customHeight="false" outlineLevel="0" collapsed="false">
      <c r="BS18472" s="96" t="n">
        <f aca="false">BR18472-2.5</f>
        <v>-2.5</v>
      </c>
    </row>
    <row r="18473" customFormat="false" ht="12" hidden="false" customHeight="false" outlineLevel="0" collapsed="false">
      <c r="BS18473" s="96" t="n">
        <f aca="false">BR18473-2.5</f>
        <v>-2.5</v>
      </c>
    </row>
    <row r="18474" customFormat="false" ht="12" hidden="false" customHeight="false" outlineLevel="0" collapsed="false">
      <c r="BS18474" s="96" t="n">
        <f aca="false">BR18474-2.5</f>
        <v>-2.5</v>
      </c>
    </row>
    <row r="18475" customFormat="false" ht="12" hidden="false" customHeight="false" outlineLevel="0" collapsed="false">
      <c r="BS18475" s="96" t="n">
        <f aca="false">BR18475-2.5</f>
        <v>-2.5</v>
      </c>
    </row>
    <row r="18476" customFormat="false" ht="12" hidden="false" customHeight="false" outlineLevel="0" collapsed="false">
      <c r="BS18476" s="96" t="n">
        <f aca="false">BR18476-2.5</f>
        <v>-2.5</v>
      </c>
    </row>
    <row r="18477" customFormat="false" ht="12" hidden="false" customHeight="false" outlineLevel="0" collapsed="false">
      <c r="BS18477" s="96" t="n">
        <f aca="false">BR18477-2.5</f>
        <v>-2.5</v>
      </c>
    </row>
    <row r="18478" customFormat="false" ht="12" hidden="false" customHeight="false" outlineLevel="0" collapsed="false">
      <c r="BS18478" s="96" t="n">
        <f aca="false">BR18478-2.5</f>
        <v>-2.5</v>
      </c>
    </row>
    <row r="18479" customFormat="false" ht="12" hidden="false" customHeight="false" outlineLevel="0" collapsed="false">
      <c r="BS18479" s="96" t="n">
        <f aca="false">BR18479-2.5</f>
        <v>-2.5</v>
      </c>
    </row>
    <row r="18480" customFormat="false" ht="12" hidden="false" customHeight="false" outlineLevel="0" collapsed="false">
      <c r="BS18480" s="96" t="n">
        <f aca="false">BR18480-2.5</f>
        <v>-2.5</v>
      </c>
    </row>
    <row r="18481" customFormat="false" ht="12" hidden="false" customHeight="false" outlineLevel="0" collapsed="false">
      <c r="BS18481" s="96" t="n">
        <f aca="false">BR18481-2.5</f>
        <v>-2.5</v>
      </c>
    </row>
    <row r="18482" customFormat="false" ht="12" hidden="false" customHeight="false" outlineLevel="0" collapsed="false">
      <c r="BS18482" s="96" t="n">
        <f aca="false">BR18482-2.5</f>
        <v>-2.5</v>
      </c>
    </row>
    <row r="18483" customFormat="false" ht="12" hidden="false" customHeight="false" outlineLevel="0" collapsed="false">
      <c r="BS18483" s="96" t="n">
        <f aca="false">BR18483-2.5</f>
        <v>-2.5</v>
      </c>
    </row>
    <row r="18484" customFormat="false" ht="12" hidden="false" customHeight="false" outlineLevel="0" collapsed="false">
      <c r="BS18484" s="96" t="n">
        <f aca="false">BR18484-2.5</f>
        <v>-2.5</v>
      </c>
    </row>
    <row r="18485" customFormat="false" ht="12" hidden="false" customHeight="false" outlineLevel="0" collapsed="false">
      <c r="BS18485" s="96" t="n">
        <f aca="false">BR18485-2.5</f>
        <v>-2.5</v>
      </c>
    </row>
    <row r="18486" customFormat="false" ht="12" hidden="false" customHeight="false" outlineLevel="0" collapsed="false">
      <c r="BS18486" s="96" t="n">
        <f aca="false">BR18486-2.5</f>
        <v>-2.5</v>
      </c>
    </row>
    <row r="18487" customFormat="false" ht="12" hidden="false" customHeight="false" outlineLevel="0" collapsed="false">
      <c r="BS18487" s="96" t="n">
        <f aca="false">BR18487-2.5</f>
        <v>-2.5</v>
      </c>
    </row>
    <row r="18488" customFormat="false" ht="12" hidden="false" customHeight="false" outlineLevel="0" collapsed="false">
      <c r="BS18488" s="96" t="n">
        <f aca="false">BR18488-2.5</f>
        <v>-2.5</v>
      </c>
    </row>
    <row r="18489" customFormat="false" ht="12" hidden="false" customHeight="false" outlineLevel="0" collapsed="false">
      <c r="BS18489" s="96" t="n">
        <f aca="false">BR18489-2.5</f>
        <v>-2.5</v>
      </c>
    </row>
    <row r="18490" customFormat="false" ht="12" hidden="false" customHeight="false" outlineLevel="0" collapsed="false">
      <c r="BS18490" s="96" t="n">
        <f aca="false">BR18490-2.5</f>
        <v>-2.5</v>
      </c>
    </row>
    <row r="18491" customFormat="false" ht="12" hidden="false" customHeight="false" outlineLevel="0" collapsed="false">
      <c r="BS18491" s="96" t="n">
        <f aca="false">BR18491-2.5</f>
        <v>-2.5</v>
      </c>
    </row>
    <row r="18492" customFormat="false" ht="12" hidden="false" customHeight="false" outlineLevel="0" collapsed="false">
      <c r="BS18492" s="96" t="n">
        <f aca="false">BR18492-2.5</f>
        <v>-2.5</v>
      </c>
    </row>
    <row r="18493" customFormat="false" ht="12" hidden="false" customHeight="false" outlineLevel="0" collapsed="false">
      <c r="BS18493" s="96" t="n">
        <f aca="false">BR18493-2.5</f>
        <v>-2.5</v>
      </c>
    </row>
    <row r="18494" customFormat="false" ht="12" hidden="false" customHeight="false" outlineLevel="0" collapsed="false">
      <c r="BS18494" s="96" t="n">
        <f aca="false">BR18494-2.5</f>
        <v>-2.5</v>
      </c>
    </row>
    <row r="18495" customFormat="false" ht="12" hidden="false" customHeight="false" outlineLevel="0" collapsed="false">
      <c r="BS18495" s="96" t="n">
        <f aca="false">BR18495-2.5</f>
        <v>-2.5</v>
      </c>
    </row>
    <row r="18496" customFormat="false" ht="12" hidden="false" customHeight="false" outlineLevel="0" collapsed="false">
      <c r="BS18496" s="96" t="n">
        <f aca="false">BR18496-2.5</f>
        <v>-2.5</v>
      </c>
    </row>
    <row r="18497" customFormat="false" ht="12" hidden="false" customHeight="false" outlineLevel="0" collapsed="false">
      <c r="BS18497" s="96" t="n">
        <f aca="false">BR18497-2.5</f>
        <v>-2.5</v>
      </c>
    </row>
    <row r="18498" customFormat="false" ht="12" hidden="false" customHeight="false" outlineLevel="0" collapsed="false">
      <c r="BS18498" s="96" t="n">
        <f aca="false">BR18498-2.5</f>
        <v>-2.5</v>
      </c>
    </row>
    <row r="18499" customFormat="false" ht="12" hidden="false" customHeight="false" outlineLevel="0" collapsed="false">
      <c r="BS18499" s="96" t="n">
        <f aca="false">BR18499-2.5</f>
        <v>-2.5</v>
      </c>
    </row>
    <row r="18500" customFormat="false" ht="12" hidden="false" customHeight="false" outlineLevel="0" collapsed="false">
      <c r="BS18500" s="96" t="n">
        <f aca="false">BR18500-2.5</f>
        <v>-2.5</v>
      </c>
    </row>
    <row r="18501" customFormat="false" ht="12" hidden="false" customHeight="false" outlineLevel="0" collapsed="false">
      <c r="BS18501" s="96" t="n">
        <f aca="false">BR18501-2.5</f>
        <v>-2.5</v>
      </c>
    </row>
    <row r="18502" customFormat="false" ht="12" hidden="false" customHeight="false" outlineLevel="0" collapsed="false">
      <c r="BS18502" s="96" t="n">
        <f aca="false">BR18502-2.5</f>
        <v>-2.5</v>
      </c>
    </row>
    <row r="18503" customFormat="false" ht="12" hidden="false" customHeight="false" outlineLevel="0" collapsed="false">
      <c r="BS18503" s="96" t="n">
        <f aca="false">BR18503-2.5</f>
        <v>-2.5</v>
      </c>
    </row>
    <row r="18504" customFormat="false" ht="12" hidden="false" customHeight="false" outlineLevel="0" collapsed="false">
      <c r="BS18504" s="96" t="n">
        <f aca="false">BR18504-2.5</f>
        <v>-2.5</v>
      </c>
    </row>
    <row r="18505" customFormat="false" ht="12" hidden="false" customHeight="false" outlineLevel="0" collapsed="false">
      <c r="BS18505" s="96" t="n">
        <f aca="false">BR18505-2.5</f>
        <v>-2.5</v>
      </c>
    </row>
    <row r="18506" customFormat="false" ht="12" hidden="false" customHeight="false" outlineLevel="0" collapsed="false">
      <c r="BS18506" s="96" t="n">
        <f aca="false">BR18506-2.5</f>
        <v>-2.5</v>
      </c>
    </row>
    <row r="18507" customFormat="false" ht="12" hidden="false" customHeight="false" outlineLevel="0" collapsed="false">
      <c r="BS18507" s="96" t="n">
        <f aca="false">BR18507-2.5</f>
        <v>-2.5</v>
      </c>
    </row>
    <row r="18508" customFormat="false" ht="12" hidden="false" customHeight="false" outlineLevel="0" collapsed="false">
      <c r="BS18508" s="96" t="n">
        <f aca="false">BR18508-2.5</f>
        <v>-2.5</v>
      </c>
    </row>
    <row r="18509" customFormat="false" ht="12" hidden="false" customHeight="false" outlineLevel="0" collapsed="false">
      <c r="BS18509" s="96" t="n">
        <f aca="false">BR18509-2.5</f>
        <v>-2.5</v>
      </c>
    </row>
    <row r="18510" customFormat="false" ht="12" hidden="false" customHeight="false" outlineLevel="0" collapsed="false">
      <c r="BS18510" s="96" t="n">
        <f aca="false">BR18510-2.5</f>
        <v>-2.5</v>
      </c>
    </row>
    <row r="18511" customFormat="false" ht="12" hidden="false" customHeight="false" outlineLevel="0" collapsed="false">
      <c r="BS18511" s="96" t="n">
        <f aca="false">BR18511-2.5</f>
        <v>-2.5</v>
      </c>
    </row>
    <row r="18512" customFormat="false" ht="12" hidden="false" customHeight="false" outlineLevel="0" collapsed="false">
      <c r="BS18512" s="96" t="n">
        <f aca="false">BR18512-2.5</f>
        <v>-2.5</v>
      </c>
    </row>
    <row r="18513" customFormat="false" ht="12" hidden="false" customHeight="false" outlineLevel="0" collapsed="false">
      <c r="BS18513" s="96" t="n">
        <f aca="false">BR18513-2.5</f>
        <v>-2.5</v>
      </c>
    </row>
    <row r="18514" customFormat="false" ht="12" hidden="false" customHeight="false" outlineLevel="0" collapsed="false">
      <c r="BS18514" s="96" t="n">
        <f aca="false">BR18514-2.5</f>
        <v>-2.5</v>
      </c>
    </row>
    <row r="18515" customFormat="false" ht="12" hidden="false" customHeight="false" outlineLevel="0" collapsed="false">
      <c r="BS18515" s="96" t="n">
        <f aca="false">BR18515-2.5</f>
        <v>-2.5</v>
      </c>
    </row>
    <row r="18516" customFormat="false" ht="12" hidden="false" customHeight="false" outlineLevel="0" collapsed="false">
      <c r="BS18516" s="96" t="n">
        <f aca="false">BR18516-2.5</f>
        <v>-2.5</v>
      </c>
    </row>
    <row r="18517" customFormat="false" ht="12" hidden="false" customHeight="false" outlineLevel="0" collapsed="false">
      <c r="BS18517" s="96" t="n">
        <f aca="false">BR18517-2.5</f>
        <v>-2.5</v>
      </c>
    </row>
    <row r="18518" customFormat="false" ht="12" hidden="false" customHeight="false" outlineLevel="0" collapsed="false">
      <c r="BS18518" s="96" t="n">
        <f aca="false">BR18518-2.5</f>
        <v>-2.5</v>
      </c>
    </row>
    <row r="18519" customFormat="false" ht="12" hidden="false" customHeight="false" outlineLevel="0" collapsed="false">
      <c r="BS18519" s="96" t="n">
        <f aca="false">BR18519-2.5</f>
        <v>-2.5</v>
      </c>
    </row>
    <row r="18520" customFormat="false" ht="12" hidden="false" customHeight="false" outlineLevel="0" collapsed="false">
      <c r="BS18520" s="96" t="n">
        <f aca="false">BR18520-2.5</f>
        <v>-2.5</v>
      </c>
    </row>
    <row r="18521" customFormat="false" ht="12" hidden="false" customHeight="false" outlineLevel="0" collapsed="false">
      <c r="BS18521" s="96" t="n">
        <f aca="false">BR18521-2.5</f>
        <v>-2.5</v>
      </c>
    </row>
    <row r="18522" customFormat="false" ht="12" hidden="false" customHeight="false" outlineLevel="0" collapsed="false">
      <c r="BS18522" s="96" t="n">
        <f aca="false">BR18522-2.5</f>
        <v>-2.5</v>
      </c>
    </row>
    <row r="18523" customFormat="false" ht="12" hidden="false" customHeight="false" outlineLevel="0" collapsed="false">
      <c r="BS18523" s="96" t="n">
        <f aca="false">BR18523-2.5</f>
        <v>-2.5</v>
      </c>
    </row>
    <row r="18524" customFormat="false" ht="12" hidden="false" customHeight="false" outlineLevel="0" collapsed="false">
      <c r="BS18524" s="96" t="n">
        <f aca="false">BR18524-2.5</f>
        <v>-2.5</v>
      </c>
    </row>
    <row r="18525" customFormat="false" ht="12" hidden="false" customHeight="false" outlineLevel="0" collapsed="false">
      <c r="BS18525" s="96" t="n">
        <f aca="false">BR18525-2.5</f>
        <v>-2.5</v>
      </c>
    </row>
    <row r="18526" customFormat="false" ht="12" hidden="false" customHeight="false" outlineLevel="0" collapsed="false">
      <c r="BS18526" s="96" t="n">
        <f aca="false">BR18526-2.5</f>
        <v>-2.5</v>
      </c>
    </row>
    <row r="18527" customFormat="false" ht="12" hidden="false" customHeight="false" outlineLevel="0" collapsed="false">
      <c r="BS18527" s="96" t="n">
        <f aca="false">BR18527-2.5</f>
        <v>-2.5</v>
      </c>
    </row>
    <row r="18528" customFormat="false" ht="12" hidden="false" customHeight="false" outlineLevel="0" collapsed="false">
      <c r="BS18528" s="96" t="n">
        <f aca="false">BR18528-2.5</f>
        <v>-2.5</v>
      </c>
    </row>
    <row r="18529" customFormat="false" ht="12" hidden="false" customHeight="false" outlineLevel="0" collapsed="false">
      <c r="BS18529" s="96" t="n">
        <f aca="false">BR18529-2.5</f>
        <v>-2.5</v>
      </c>
    </row>
    <row r="18530" customFormat="false" ht="12" hidden="false" customHeight="false" outlineLevel="0" collapsed="false">
      <c r="BS18530" s="96" t="n">
        <f aca="false">BR18530-2.5</f>
        <v>-2.5</v>
      </c>
    </row>
    <row r="18531" customFormat="false" ht="12" hidden="false" customHeight="false" outlineLevel="0" collapsed="false">
      <c r="BS18531" s="96" t="n">
        <f aca="false">BR18531-2.5</f>
        <v>-2.5</v>
      </c>
    </row>
    <row r="18532" customFormat="false" ht="12" hidden="false" customHeight="false" outlineLevel="0" collapsed="false">
      <c r="BS18532" s="96" t="n">
        <f aca="false">BR18532-2.5</f>
        <v>-2.5</v>
      </c>
    </row>
    <row r="18533" customFormat="false" ht="12" hidden="false" customHeight="false" outlineLevel="0" collapsed="false">
      <c r="BS18533" s="96" t="n">
        <f aca="false">BR18533-2.5</f>
        <v>-2.5</v>
      </c>
    </row>
    <row r="18534" customFormat="false" ht="12" hidden="false" customHeight="false" outlineLevel="0" collapsed="false">
      <c r="BS18534" s="96" t="n">
        <f aca="false">BR18534-2.5</f>
        <v>-2.5</v>
      </c>
    </row>
    <row r="18535" customFormat="false" ht="12" hidden="false" customHeight="false" outlineLevel="0" collapsed="false">
      <c r="BS18535" s="96" t="n">
        <f aca="false">BR18535-2.5</f>
        <v>-2.5</v>
      </c>
    </row>
    <row r="18536" customFormat="false" ht="12" hidden="false" customHeight="false" outlineLevel="0" collapsed="false">
      <c r="BS18536" s="96" t="n">
        <f aca="false">BR18536-2.5</f>
        <v>-2.5</v>
      </c>
    </row>
    <row r="18537" customFormat="false" ht="12" hidden="false" customHeight="false" outlineLevel="0" collapsed="false">
      <c r="BS18537" s="96" t="n">
        <f aca="false">BR18537-2.5</f>
        <v>-2.5</v>
      </c>
    </row>
    <row r="18538" customFormat="false" ht="12" hidden="false" customHeight="false" outlineLevel="0" collapsed="false">
      <c r="BS18538" s="96" t="n">
        <f aca="false">BR18538-2.5</f>
        <v>-2.5</v>
      </c>
    </row>
    <row r="18539" customFormat="false" ht="12" hidden="false" customHeight="false" outlineLevel="0" collapsed="false">
      <c r="BS18539" s="96" t="n">
        <f aca="false">BR18539-2.5</f>
        <v>-2.5</v>
      </c>
    </row>
    <row r="18540" customFormat="false" ht="12" hidden="false" customHeight="false" outlineLevel="0" collapsed="false">
      <c r="BS18540" s="96" t="n">
        <f aca="false">BR18540-2.5</f>
        <v>-2.5</v>
      </c>
    </row>
    <row r="18541" customFormat="false" ht="12" hidden="false" customHeight="false" outlineLevel="0" collapsed="false">
      <c r="BS18541" s="96" t="n">
        <f aca="false">BR18541-2.5</f>
        <v>-2.5</v>
      </c>
    </row>
    <row r="18542" customFormat="false" ht="12" hidden="false" customHeight="false" outlineLevel="0" collapsed="false">
      <c r="BS18542" s="96" t="n">
        <f aca="false">BR18542-2.5</f>
        <v>-2.5</v>
      </c>
    </row>
    <row r="18543" customFormat="false" ht="12" hidden="false" customHeight="false" outlineLevel="0" collapsed="false">
      <c r="BS18543" s="96" t="n">
        <f aca="false">BR18543-2.5</f>
        <v>-2.5</v>
      </c>
    </row>
    <row r="18544" customFormat="false" ht="12" hidden="false" customHeight="false" outlineLevel="0" collapsed="false">
      <c r="BS18544" s="96" t="n">
        <f aca="false">BR18544-2.5</f>
        <v>-2.5</v>
      </c>
    </row>
    <row r="18545" customFormat="false" ht="12" hidden="false" customHeight="false" outlineLevel="0" collapsed="false">
      <c r="BS18545" s="96" t="n">
        <f aca="false">BR18545-2.5</f>
        <v>-2.5</v>
      </c>
    </row>
    <row r="18546" customFormat="false" ht="12" hidden="false" customHeight="false" outlineLevel="0" collapsed="false">
      <c r="BS18546" s="96" t="n">
        <f aca="false">BR18546-2.5</f>
        <v>-2.5</v>
      </c>
    </row>
    <row r="18547" customFormat="false" ht="12" hidden="false" customHeight="false" outlineLevel="0" collapsed="false">
      <c r="BS18547" s="96" t="n">
        <f aca="false">BR18547-2.5</f>
        <v>-2.5</v>
      </c>
    </row>
    <row r="18548" customFormat="false" ht="12" hidden="false" customHeight="false" outlineLevel="0" collapsed="false">
      <c r="BS18548" s="96" t="n">
        <f aca="false">BR18548-2.5</f>
        <v>-2.5</v>
      </c>
    </row>
    <row r="18549" customFormat="false" ht="12" hidden="false" customHeight="false" outlineLevel="0" collapsed="false">
      <c r="BS18549" s="96" t="n">
        <f aca="false">BR18549-2.5</f>
        <v>-2.5</v>
      </c>
    </row>
    <row r="18550" customFormat="false" ht="12" hidden="false" customHeight="false" outlineLevel="0" collapsed="false">
      <c r="BS18550" s="96" t="n">
        <f aca="false">BR18550-2.5</f>
        <v>-2.5</v>
      </c>
    </row>
    <row r="18551" customFormat="false" ht="12" hidden="false" customHeight="false" outlineLevel="0" collapsed="false">
      <c r="BS18551" s="96" t="n">
        <f aca="false">BR18551-2.5</f>
        <v>-2.5</v>
      </c>
    </row>
    <row r="18552" customFormat="false" ht="12" hidden="false" customHeight="false" outlineLevel="0" collapsed="false">
      <c r="BS18552" s="96" t="n">
        <f aca="false">BR18552-2.5</f>
        <v>-2.5</v>
      </c>
    </row>
    <row r="18553" customFormat="false" ht="12" hidden="false" customHeight="false" outlineLevel="0" collapsed="false">
      <c r="BS18553" s="96" t="n">
        <f aca="false">BR18553-2.5</f>
        <v>-2.5</v>
      </c>
    </row>
    <row r="18554" customFormat="false" ht="12" hidden="false" customHeight="false" outlineLevel="0" collapsed="false">
      <c r="BS18554" s="96" t="n">
        <f aca="false">BR18554-2.5</f>
        <v>-2.5</v>
      </c>
    </row>
    <row r="18555" customFormat="false" ht="12" hidden="false" customHeight="false" outlineLevel="0" collapsed="false">
      <c r="BS18555" s="96" t="n">
        <f aca="false">BR18555-2.5</f>
        <v>-2.5</v>
      </c>
    </row>
    <row r="18556" customFormat="false" ht="12" hidden="false" customHeight="false" outlineLevel="0" collapsed="false">
      <c r="BS18556" s="96" t="n">
        <f aca="false">BR18556-2.5</f>
        <v>-2.5</v>
      </c>
    </row>
    <row r="18557" customFormat="false" ht="12" hidden="false" customHeight="false" outlineLevel="0" collapsed="false">
      <c r="BS18557" s="96" t="n">
        <f aca="false">BR18557-2.5</f>
        <v>-2.5</v>
      </c>
    </row>
    <row r="18558" customFormat="false" ht="12" hidden="false" customHeight="false" outlineLevel="0" collapsed="false">
      <c r="BS18558" s="96" t="n">
        <f aca="false">BR18558-2.5</f>
        <v>-2.5</v>
      </c>
    </row>
    <row r="18559" customFormat="false" ht="12" hidden="false" customHeight="false" outlineLevel="0" collapsed="false">
      <c r="BS18559" s="96" t="n">
        <f aca="false">BR18559-2.5</f>
        <v>-2.5</v>
      </c>
    </row>
    <row r="18560" customFormat="false" ht="12" hidden="false" customHeight="false" outlineLevel="0" collapsed="false">
      <c r="BS18560" s="96" t="n">
        <f aca="false">BR18560-2.5</f>
        <v>-2.5</v>
      </c>
    </row>
    <row r="18561" customFormat="false" ht="12" hidden="false" customHeight="false" outlineLevel="0" collapsed="false">
      <c r="BS18561" s="96" t="n">
        <f aca="false">BR18561-2.5</f>
        <v>-2.5</v>
      </c>
    </row>
    <row r="18562" customFormat="false" ht="12" hidden="false" customHeight="false" outlineLevel="0" collapsed="false">
      <c r="BS18562" s="96" t="n">
        <f aca="false">BR18562-2.5</f>
        <v>-2.5</v>
      </c>
    </row>
    <row r="18563" customFormat="false" ht="12" hidden="false" customHeight="false" outlineLevel="0" collapsed="false">
      <c r="BS18563" s="96" t="n">
        <f aca="false">BR18563-2.5</f>
        <v>-2.5</v>
      </c>
    </row>
    <row r="18564" customFormat="false" ht="12" hidden="false" customHeight="false" outlineLevel="0" collapsed="false">
      <c r="BS18564" s="96" t="n">
        <f aca="false">BR18564-2.5</f>
        <v>-2.5</v>
      </c>
    </row>
    <row r="18565" customFormat="false" ht="12" hidden="false" customHeight="false" outlineLevel="0" collapsed="false">
      <c r="BS18565" s="96" t="n">
        <f aca="false">BR18565-2.5</f>
        <v>-2.5</v>
      </c>
    </row>
    <row r="18566" customFormat="false" ht="12" hidden="false" customHeight="false" outlineLevel="0" collapsed="false">
      <c r="BS18566" s="96" t="n">
        <f aca="false">BR18566-2.5</f>
        <v>-2.5</v>
      </c>
    </row>
    <row r="18567" customFormat="false" ht="12" hidden="false" customHeight="false" outlineLevel="0" collapsed="false">
      <c r="BS18567" s="96" t="n">
        <f aca="false">BR18567-2.5</f>
        <v>-2.5</v>
      </c>
    </row>
    <row r="18568" customFormat="false" ht="12" hidden="false" customHeight="false" outlineLevel="0" collapsed="false">
      <c r="BS18568" s="96" t="n">
        <f aca="false">BR18568-2.5</f>
        <v>-2.5</v>
      </c>
    </row>
    <row r="18569" customFormat="false" ht="12" hidden="false" customHeight="false" outlineLevel="0" collapsed="false">
      <c r="BS18569" s="96" t="n">
        <f aca="false">BR18569-2.5</f>
        <v>-2.5</v>
      </c>
    </row>
    <row r="18570" customFormat="false" ht="12" hidden="false" customHeight="false" outlineLevel="0" collapsed="false">
      <c r="BS18570" s="96" t="n">
        <f aca="false">BR18570-2.5</f>
        <v>-2.5</v>
      </c>
    </row>
    <row r="18571" customFormat="false" ht="12" hidden="false" customHeight="false" outlineLevel="0" collapsed="false">
      <c r="BS18571" s="96" t="n">
        <f aca="false">BR18571-2.5</f>
        <v>-2.5</v>
      </c>
    </row>
    <row r="18572" customFormat="false" ht="12" hidden="false" customHeight="false" outlineLevel="0" collapsed="false">
      <c r="BS18572" s="96" t="n">
        <f aca="false">BR18572-2.5</f>
        <v>-2.5</v>
      </c>
    </row>
    <row r="18573" customFormat="false" ht="12" hidden="false" customHeight="false" outlineLevel="0" collapsed="false">
      <c r="BS18573" s="96" t="n">
        <f aca="false">BR18573-2.5</f>
        <v>-2.5</v>
      </c>
    </row>
    <row r="18574" customFormat="false" ht="12" hidden="false" customHeight="false" outlineLevel="0" collapsed="false">
      <c r="BS18574" s="96" t="n">
        <f aca="false">BR18574-2.5</f>
        <v>-2.5</v>
      </c>
    </row>
    <row r="18575" customFormat="false" ht="12" hidden="false" customHeight="false" outlineLevel="0" collapsed="false">
      <c r="BS18575" s="96" t="n">
        <f aca="false">BR18575-2.5</f>
        <v>-2.5</v>
      </c>
    </row>
    <row r="18576" customFormat="false" ht="12" hidden="false" customHeight="false" outlineLevel="0" collapsed="false">
      <c r="BS18576" s="96" t="n">
        <f aca="false">BR18576-2.5</f>
        <v>-2.5</v>
      </c>
    </row>
    <row r="18577" customFormat="false" ht="12" hidden="false" customHeight="false" outlineLevel="0" collapsed="false">
      <c r="BS18577" s="96" t="n">
        <f aca="false">BR18577-2.5</f>
        <v>-2.5</v>
      </c>
    </row>
    <row r="18578" customFormat="false" ht="12" hidden="false" customHeight="false" outlineLevel="0" collapsed="false">
      <c r="BS18578" s="96" t="n">
        <f aca="false">BR18578-2.5</f>
        <v>-2.5</v>
      </c>
    </row>
    <row r="18579" customFormat="false" ht="12" hidden="false" customHeight="false" outlineLevel="0" collapsed="false">
      <c r="BS18579" s="96" t="n">
        <f aca="false">BR18579-2.5</f>
        <v>-2.5</v>
      </c>
    </row>
    <row r="18580" customFormat="false" ht="12" hidden="false" customHeight="false" outlineLevel="0" collapsed="false">
      <c r="BS18580" s="96" t="n">
        <f aca="false">BR18580-2.5</f>
        <v>-2.5</v>
      </c>
    </row>
    <row r="18581" customFormat="false" ht="12" hidden="false" customHeight="false" outlineLevel="0" collapsed="false">
      <c r="BS18581" s="96" t="n">
        <f aca="false">BR18581-2.5</f>
        <v>-2.5</v>
      </c>
    </row>
    <row r="18582" customFormat="false" ht="12" hidden="false" customHeight="false" outlineLevel="0" collapsed="false">
      <c r="BS18582" s="96" t="n">
        <f aca="false">BR18582-2.5</f>
        <v>-2.5</v>
      </c>
    </row>
    <row r="18583" customFormat="false" ht="12" hidden="false" customHeight="false" outlineLevel="0" collapsed="false">
      <c r="BS18583" s="96" t="n">
        <f aca="false">BR18583-2.5</f>
        <v>-2.5</v>
      </c>
    </row>
    <row r="18584" customFormat="false" ht="12" hidden="false" customHeight="false" outlineLevel="0" collapsed="false">
      <c r="BS18584" s="96" t="n">
        <f aca="false">BR18584-2.5</f>
        <v>-2.5</v>
      </c>
    </row>
    <row r="18585" customFormat="false" ht="12" hidden="false" customHeight="false" outlineLevel="0" collapsed="false">
      <c r="BS18585" s="96" t="n">
        <f aca="false">BR18585-2.5</f>
        <v>-2.5</v>
      </c>
    </row>
    <row r="18586" customFormat="false" ht="12" hidden="false" customHeight="false" outlineLevel="0" collapsed="false">
      <c r="BS18586" s="96" t="n">
        <f aca="false">BR18586-2.5</f>
        <v>-2.5</v>
      </c>
    </row>
    <row r="18587" customFormat="false" ht="12" hidden="false" customHeight="false" outlineLevel="0" collapsed="false">
      <c r="BS18587" s="96" t="n">
        <f aca="false">BR18587-2.5</f>
        <v>-2.5</v>
      </c>
    </row>
    <row r="18588" customFormat="false" ht="12" hidden="false" customHeight="false" outlineLevel="0" collapsed="false">
      <c r="BS18588" s="96" t="n">
        <f aca="false">BR18588-2.5</f>
        <v>-2.5</v>
      </c>
    </row>
    <row r="18589" customFormat="false" ht="12" hidden="false" customHeight="false" outlineLevel="0" collapsed="false">
      <c r="BS18589" s="96" t="n">
        <f aca="false">BR18589-2.5</f>
        <v>-2.5</v>
      </c>
    </row>
    <row r="18590" customFormat="false" ht="12" hidden="false" customHeight="false" outlineLevel="0" collapsed="false">
      <c r="BS18590" s="96" t="n">
        <f aca="false">BR18590-2.5</f>
        <v>-2.5</v>
      </c>
    </row>
    <row r="18591" customFormat="false" ht="12" hidden="false" customHeight="false" outlineLevel="0" collapsed="false">
      <c r="BS18591" s="96" t="n">
        <f aca="false">BR18591-2.5</f>
        <v>-2.5</v>
      </c>
    </row>
    <row r="18592" customFormat="false" ht="12" hidden="false" customHeight="false" outlineLevel="0" collapsed="false">
      <c r="BS18592" s="96" t="n">
        <f aca="false">BR18592-2.5</f>
        <v>-2.5</v>
      </c>
    </row>
    <row r="18593" customFormat="false" ht="12" hidden="false" customHeight="false" outlineLevel="0" collapsed="false">
      <c r="BS18593" s="96" t="n">
        <f aca="false">BR18593-2.5</f>
        <v>-2.5</v>
      </c>
    </row>
    <row r="18594" customFormat="false" ht="12" hidden="false" customHeight="false" outlineLevel="0" collapsed="false">
      <c r="BS18594" s="96" t="n">
        <f aca="false">BR18594-2.5</f>
        <v>-2.5</v>
      </c>
    </row>
    <row r="18595" customFormat="false" ht="12" hidden="false" customHeight="false" outlineLevel="0" collapsed="false">
      <c r="BS18595" s="96" t="n">
        <f aca="false">BR18595-2.5</f>
        <v>-2.5</v>
      </c>
    </row>
    <row r="18596" customFormat="false" ht="12" hidden="false" customHeight="false" outlineLevel="0" collapsed="false">
      <c r="BS18596" s="96" t="n">
        <f aca="false">BR18596-2.5</f>
        <v>-2.5</v>
      </c>
    </row>
    <row r="18597" customFormat="false" ht="12" hidden="false" customHeight="false" outlineLevel="0" collapsed="false">
      <c r="BS18597" s="96" t="n">
        <f aca="false">BR18597-2.5</f>
        <v>-2.5</v>
      </c>
    </row>
    <row r="18598" customFormat="false" ht="12" hidden="false" customHeight="false" outlineLevel="0" collapsed="false">
      <c r="BS18598" s="96" t="n">
        <f aca="false">BR18598-2.5</f>
        <v>-2.5</v>
      </c>
    </row>
    <row r="18599" customFormat="false" ht="12" hidden="false" customHeight="false" outlineLevel="0" collapsed="false">
      <c r="BS18599" s="96" t="n">
        <f aca="false">BR18599-2.5</f>
        <v>-2.5</v>
      </c>
    </row>
    <row r="18600" customFormat="false" ht="12" hidden="false" customHeight="false" outlineLevel="0" collapsed="false">
      <c r="BS18600" s="96" t="n">
        <f aca="false">BR18600-2.5</f>
        <v>-2.5</v>
      </c>
    </row>
    <row r="18601" customFormat="false" ht="12" hidden="false" customHeight="false" outlineLevel="0" collapsed="false">
      <c r="BS18601" s="96" t="n">
        <f aca="false">BR18601-2.5</f>
        <v>-2.5</v>
      </c>
    </row>
    <row r="18602" customFormat="false" ht="12" hidden="false" customHeight="false" outlineLevel="0" collapsed="false">
      <c r="BS18602" s="96" t="n">
        <f aca="false">BR18602-2.5</f>
        <v>-2.5</v>
      </c>
    </row>
    <row r="18603" customFormat="false" ht="12" hidden="false" customHeight="false" outlineLevel="0" collapsed="false">
      <c r="BS18603" s="96" t="n">
        <f aca="false">BR18603-2.5</f>
        <v>-2.5</v>
      </c>
    </row>
    <row r="18604" customFormat="false" ht="12" hidden="false" customHeight="false" outlineLevel="0" collapsed="false">
      <c r="BS18604" s="96" t="n">
        <f aca="false">BR18604-2.5</f>
        <v>-2.5</v>
      </c>
    </row>
    <row r="18605" customFormat="false" ht="12" hidden="false" customHeight="false" outlineLevel="0" collapsed="false">
      <c r="BS18605" s="96" t="n">
        <f aca="false">BR18605-2.5</f>
        <v>-2.5</v>
      </c>
    </row>
    <row r="18606" customFormat="false" ht="12" hidden="false" customHeight="false" outlineLevel="0" collapsed="false">
      <c r="BS18606" s="96" t="n">
        <f aca="false">BR18606-2.5</f>
        <v>-2.5</v>
      </c>
    </row>
    <row r="18607" customFormat="false" ht="12" hidden="false" customHeight="false" outlineLevel="0" collapsed="false">
      <c r="BS18607" s="96" t="n">
        <f aca="false">BR18607-2.5</f>
        <v>-2.5</v>
      </c>
    </row>
    <row r="18608" customFormat="false" ht="12" hidden="false" customHeight="false" outlineLevel="0" collapsed="false">
      <c r="BS18608" s="96" t="n">
        <f aca="false">BR18608-2.5</f>
        <v>-2.5</v>
      </c>
    </row>
    <row r="18609" customFormat="false" ht="12" hidden="false" customHeight="false" outlineLevel="0" collapsed="false">
      <c r="BS18609" s="96" t="n">
        <f aca="false">BR18609-2.5</f>
        <v>-2.5</v>
      </c>
    </row>
    <row r="18610" customFormat="false" ht="12" hidden="false" customHeight="false" outlineLevel="0" collapsed="false">
      <c r="BS18610" s="96" t="n">
        <f aca="false">BR18610-2.5</f>
        <v>-2.5</v>
      </c>
    </row>
    <row r="18611" customFormat="false" ht="12" hidden="false" customHeight="false" outlineLevel="0" collapsed="false">
      <c r="BS18611" s="96" t="n">
        <f aca="false">BR18611-2.5</f>
        <v>-2.5</v>
      </c>
    </row>
    <row r="18612" customFormat="false" ht="12" hidden="false" customHeight="false" outlineLevel="0" collapsed="false">
      <c r="BS18612" s="96" t="n">
        <f aca="false">BR18612-2.5</f>
        <v>-2.5</v>
      </c>
    </row>
    <row r="18613" customFormat="false" ht="12" hidden="false" customHeight="false" outlineLevel="0" collapsed="false">
      <c r="BS18613" s="96" t="n">
        <f aca="false">BR18613-2.5</f>
        <v>-2.5</v>
      </c>
    </row>
    <row r="18614" customFormat="false" ht="12" hidden="false" customHeight="false" outlineLevel="0" collapsed="false">
      <c r="BS18614" s="96" t="n">
        <f aca="false">BR18614-2.5</f>
        <v>-2.5</v>
      </c>
    </row>
    <row r="18615" customFormat="false" ht="12" hidden="false" customHeight="false" outlineLevel="0" collapsed="false">
      <c r="BS18615" s="96" t="n">
        <f aca="false">BR18615-2.5</f>
        <v>-2.5</v>
      </c>
    </row>
    <row r="18616" customFormat="false" ht="12" hidden="false" customHeight="false" outlineLevel="0" collapsed="false">
      <c r="BS18616" s="96" t="n">
        <f aca="false">BR18616-2.5</f>
        <v>-2.5</v>
      </c>
    </row>
    <row r="18617" customFormat="false" ht="12" hidden="false" customHeight="false" outlineLevel="0" collapsed="false">
      <c r="BS18617" s="96" t="n">
        <f aca="false">BR18617-2.5</f>
        <v>-2.5</v>
      </c>
    </row>
    <row r="18618" customFormat="false" ht="12" hidden="false" customHeight="false" outlineLevel="0" collapsed="false">
      <c r="BS18618" s="96" t="n">
        <f aca="false">BR18618-2.5</f>
        <v>-2.5</v>
      </c>
    </row>
    <row r="18619" customFormat="false" ht="12" hidden="false" customHeight="false" outlineLevel="0" collapsed="false">
      <c r="BS18619" s="96" t="n">
        <f aca="false">BR18619-2.5</f>
        <v>-2.5</v>
      </c>
    </row>
    <row r="18620" customFormat="false" ht="12" hidden="false" customHeight="false" outlineLevel="0" collapsed="false">
      <c r="BS18620" s="96" t="n">
        <f aca="false">BR18620-2.5</f>
        <v>-2.5</v>
      </c>
    </row>
    <row r="18621" customFormat="false" ht="12" hidden="false" customHeight="false" outlineLevel="0" collapsed="false">
      <c r="BS18621" s="96" t="n">
        <f aca="false">BR18621-2.5</f>
        <v>-2.5</v>
      </c>
    </row>
    <row r="18622" customFormat="false" ht="12" hidden="false" customHeight="false" outlineLevel="0" collapsed="false">
      <c r="BS18622" s="96" t="n">
        <f aca="false">BR18622-2.5</f>
        <v>-2.5</v>
      </c>
    </row>
    <row r="18623" customFormat="false" ht="12" hidden="false" customHeight="false" outlineLevel="0" collapsed="false">
      <c r="BS18623" s="96" t="n">
        <f aca="false">BR18623-2.5</f>
        <v>-2.5</v>
      </c>
    </row>
    <row r="18624" customFormat="false" ht="12" hidden="false" customHeight="false" outlineLevel="0" collapsed="false">
      <c r="BS18624" s="96" t="n">
        <f aca="false">BR18624-2.5</f>
        <v>-2.5</v>
      </c>
    </row>
    <row r="18625" customFormat="false" ht="12" hidden="false" customHeight="false" outlineLevel="0" collapsed="false">
      <c r="BS18625" s="96" t="n">
        <f aca="false">BR18625-2.5</f>
        <v>-2.5</v>
      </c>
    </row>
    <row r="18626" customFormat="false" ht="12" hidden="false" customHeight="false" outlineLevel="0" collapsed="false">
      <c r="BS18626" s="96" t="n">
        <f aca="false">BR18626-2.5</f>
        <v>-2.5</v>
      </c>
    </row>
    <row r="18627" customFormat="false" ht="12" hidden="false" customHeight="false" outlineLevel="0" collapsed="false">
      <c r="BS18627" s="96" t="n">
        <f aca="false">BR18627-2.5</f>
        <v>-2.5</v>
      </c>
    </row>
    <row r="18628" customFormat="false" ht="12" hidden="false" customHeight="false" outlineLevel="0" collapsed="false">
      <c r="BS18628" s="96" t="n">
        <f aca="false">BR18628-2.5</f>
        <v>-2.5</v>
      </c>
    </row>
    <row r="18629" customFormat="false" ht="12" hidden="false" customHeight="false" outlineLevel="0" collapsed="false">
      <c r="BS18629" s="96" t="n">
        <f aca="false">BR18629-2.5</f>
        <v>-2.5</v>
      </c>
    </row>
    <row r="18630" customFormat="false" ht="12" hidden="false" customHeight="false" outlineLevel="0" collapsed="false">
      <c r="BS18630" s="96" t="n">
        <f aca="false">BR18630-2.5</f>
        <v>-2.5</v>
      </c>
    </row>
    <row r="18631" customFormat="false" ht="12" hidden="false" customHeight="false" outlineLevel="0" collapsed="false">
      <c r="BS18631" s="96" t="n">
        <f aca="false">BR18631-2.5</f>
        <v>-2.5</v>
      </c>
    </row>
    <row r="18632" customFormat="false" ht="12" hidden="false" customHeight="false" outlineLevel="0" collapsed="false">
      <c r="BS18632" s="96" t="n">
        <f aca="false">BR18632-2.5</f>
        <v>-2.5</v>
      </c>
    </row>
    <row r="18633" customFormat="false" ht="12" hidden="false" customHeight="false" outlineLevel="0" collapsed="false">
      <c r="BS18633" s="96" t="n">
        <f aca="false">BR18633-2.5</f>
        <v>-2.5</v>
      </c>
    </row>
    <row r="18634" customFormat="false" ht="12" hidden="false" customHeight="false" outlineLevel="0" collapsed="false">
      <c r="BS18634" s="96" t="n">
        <f aca="false">BR18634-2.5</f>
        <v>-2.5</v>
      </c>
    </row>
    <row r="18635" customFormat="false" ht="12" hidden="false" customHeight="false" outlineLevel="0" collapsed="false">
      <c r="BS18635" s="96" t="n">
        <f aca="false">BR18635-2.5</f>
        <v>-2.5</v>
      </c>
    </row>
    <row r="18636" customFormat="false" ht="12" hidden="false" customHeight="false" outlineLevel="0" collapsed="false">
      <c r="BS18636" s="96" t="n">
        <f aca="false">BR18636-2.5</f>
        <v>-2.5</v>
      </c>
    </row>
    <row r="18637" customFormat="false" ht="12" hidden="false" customHeight="false" outlineLevel="0" collapsed="false">
      <c r="BS18637" s="96" t="n">
        <f aca="false">BR18637-2.5</f>
        <v>-2.5</v>
      </c>
    </row>
    <row r="18638" customFormat="false" ht="12" hidden="false" customHeight="false" outlineLevel="0" collapsed="false">
      <c r="BS18638" s="96" t="n">
        <f aca="false">BR18638-2.5</f>
        <v>-2.5</v>
      </c>
    </row>
    <row r="18639" customFormat="false" ht="12" hidden="false" customHeight="false" outlineLevel="0" collapsed="false">
      <c r="BS18639" s="96" t="n">
        <f aca="false">BR18639-2.5</f>
        <v>-2.5</v>
      </c>
    </row>
    <row r="18640" customFormat="false" ht="12" hidden="false" customHeight="false" outlineLevel="0" collapsed="false">
      <c r="BS18640" s="96" t="n">
        <f aca="false">BR18640-2.5</f>
        <v>-2.5</v>
      </c>
    </row>
    <row r="18641" customFormat="false" ht="12" hidden="false" customHeight="false" outlineLevel="0" collapsed="false">
      <c r="BS18641" s="96" t="n">
        <f aca="false">BR18641-2.5</f>
        <v>-2.5</v>
      </c>
    </row>
    <row r="18642" customFormat="false" ht="12" hidden="false" customHeight="false" outlineLevel="0" collapsed="false">
      <c r="BS18642" s="96" t="n">
        <f aca="false">BR18642-2.5</f>
        <v>-2.5</v>
      </c>
    </row>
    <row r="18643" customFormat="false" ht="12" hidden="false" customHeight="false" outlineLevel="0" collapsed="false">
      <c r="BS18643" s="96" t="n">
        <f aca="false">BR18643-2.5</f>
        <v>-2.5</v>
      </c>
    </row>
    <row r="18644" customFormat="false" ht="12" hidden="false" customHeight="false" outlineLevel="0" collapsed="false">
      <c r="BS18644" s="96" t="n">
        <f aca="false">BR18644-2.5</f>
        <v>-2.5</v>
      </c>
    </row>
    <row r="18645" customFormat="false" ht="12" hidden="false" customHeight="false" outlineLevel="0" collapsed="false">
      <c r="BS18645" s="96" t="n">
        <f aca="false">BR18645-2.5</f>
        <v>-2.5</v>
      </c>
    </row>
    <row r="18646" customFormat="false" ht="12" hidden="false" customHeight="false" outlineLevel="0" collapsed="false">
      <c r="BS18646" s="96" t="n">
        <f aca="false">BR18646-2.5</f>
        <v>-2.5</v>
      </c>
    </row>
    <row r="18647" customFormat="false" ht="12" hidden="false" customHeight="false" outlineLevel="0" collapsed="false">
      <c r="BS18647" s="96" t="n">
        <f aca="false">BR18647-2.5</f>
        <v>-2.5</v>
      </c>
    </row>
    <row r="18648" customFormat="false" ht="12" hidden="false" customHeight="false" outlineLevel="0" collapsed="false">
      <c r="BS18648" s="96" t="n">
        <f aca="false">BR18648-2.5</f>
        <v>-2.5</v>
      </c>
    </row>
    <row r="18649" customFormat="false" ht="12" hidden="false" customHeight="false" outlineLevel="0" collapsed="false">
      <c r="BS18649" s="96" t="n">
        <f aca="false">BR18649-2.5</f>
        <v>-2.5</v>
      </c>
    </row>
    <row r="18650" customFormat="false" ht="12" hidden="false" customHeight="false" outlineLevel="0" collapsed="false">
      <c r="BS18650" s="96" t="n">
        <f aca="false">BR18650-2.5</f>
        <v>-2.5</v>
      </c>
    </row>
    <row r="18651" customFormat="false" ht="12" hidden="false" customHeight="false" outlineLevel="0" collapsed="false">
      <c r="BS18651" s="96" t="n">
        <f aca="false">BR18651-2.5</f>
        <v>-2.5</v>
      </c>
    </row>
    <row r="18652" customFormat="false" ht="12" hidden="false" customHeight="false" outlineLevel="0" collapsed="false">
      <c r="BS18652" s="96" t="n">
        <f aca="false">BR18652-2.5</f>
        <v>-2.5</v>
      </c>
    </row>
    <row r="18653" customFormat="false" ht="12" hidden="false" customHeight="false" outlineLevel="0" collapsed="false">
      <c r="BS18653" s="96" t="n">
        <f aca="false">BR18653-2.5</f>
        <v>-2.5</v>
      </c>
    </row>
    <row r="18654" customFormat="false" ht="12" hidden="false" customHeight="false" outlineLevel="0" collapsed="false">
      <c r="BS18654" s="96" t="n">
        <f aca="false">BR18654-2.5</f>
        <v>-2.5</v>
      </c>
    </row>
    <row r="18655" customFormat="false" ht="12" hidden="false" customHeight="false" outlineLevel="0" collapsed="false">
      <c r="BS18655" s="96" t="n">
        <f aca="false">BR18655-2.5</f>
        <v>-2.5</v>
      </c>
    </row>
    <row r="18656" customFormat="false" ht="12" hidden="false" customHeight="false" outlineLevel="0" collapsed="false">
      <c r="BS18656" s="96" t="n">
        <f aca="false">BR18656-2.5</f>
        <v>-2.5</v>
      </c>
    </row>
    <row r="18657" customFormat="false" ht="12" hidden="false" customHeight="false" outlineLevel="0" collapsed="false">
      <c r="BS18657" s="96" t="n">
        <f aca="false">BR18657-2.5</f>
        <v>-2.5</v>
      </c>
    </row>
    <row r="18658" customFormat="false" ht="12" hidden="false" customHeight="false" outlineLevel="0" collapsed="false">
      <c r="BS18658" s="96" t="n">
        <f aca="false">BR18658-2.5</f>
        <v>-2.5</v>
      </c>
    </row>
    <row r="18659" customFormat="false" ht="12" hidden="false" customHeight="false" outlineLevel="0" collapsed="false">
      <c r="BS18659" s="96" t="n">
        <f aca="false">BR18659-2.5</f>
        <v>-2.5</v>
      </c>
    </row>
    <row r="18660" customFormat="false" ht="12" hidden="false" customHeight="false" outlineLevel="0" collapsed="false">
      <c r="BS18660" s="96" t="n">
        <f aca="false">BR18660-2.5</f>
        <v>-2.5</v>
      </c>
    </row>
    <row r="18661" customFormat="false" ht="12" hidden="false" customHeight="false" outlineLevel="0" collapsed="false">
      <c r="BS18661" s="96" t="n">
        <f aca="false">BR18661-2.5</f>
        <v>-2.5</v>
      </c>
    </row>
    <row r="18662" customFormat="false" ht="12" hidden="false" customHeight="false" outlineLevel="0" collapsed="false">
      <c r="BS18662" s="96" t="n">
        <f aca="false">BR18662-2.5</f>
        <v>-2.5</v>
      </c>
    </row>
    <row r="18663" customFormat="false" ht="12" hidden="false" customHeight="false" outlineLevel="0" collapsed="false">
      <c r="BS18663" s="96" t="n">
        <f aca="false">BR18663-2.5</f>
        <v>-2.5</v>
      </c>
    </row>
    <row r="18664" customFormat="false" ht="12" hidden="false" customHeight="false" outlineLevel="0" collapsed="false">
      <c r="BS18664" s="96" t="n">
        <f aca="false">BR18664-2.5</f>
        <v>-2.5</v>
      </c>
    </row>
    <row r="18665" customFormat="false" ht="12" hidden="false" customHeight="false" outlineLevel="0" collapsed="false">
      <c r="BS18665" s="96" t="n">
        <f aca="false">BR18665-2.5</f>
        <v>-2.5</v>
      </c>
    </row>
    <row r="18666" customFormat="false" ht="12" hidden="false" customHeight="false" outlineLevel="0" collapsed="false">
      <c r="BS18666" s="96" t="n">
        <f aca="false">BR18666-2.5</f>
        <v>-2.5</v>
      </c>
    </row>
    <row r="18667" customFormat="false" ht="12" hidden="false" customHeight="false" outlineLevel="0" collapsed="false">
      <c r="BS18667" s="96" t="n">
        <f aca="false">BR18667-2.5</f>
        <v>-2.5</v>
      </c>
    </row>
    <row r="18668" customFormat="false" ht="12" hidden="false" customHeight="false" outlineLevel="0" collapsed="false">
      <c r="BS18668" s="96" t="n">
        <f aca="false">BR18668-2.5</f>
        <v>-2.5</v>
      </c>
    </row>
    <row r="18669" customFormat="false" ht="12" hidden="false" customHeight="false" outlineLevel="0" collapsed="false">
      <c r="BS18669" s="96" t="n">
        <f aca="false">BR18669-2.5</f>
        <v>-2.5</v>
      </c>
    </row>
    <row r="18670" customFormat="false" ht="12" hidden="false" customHeight="false" outlineLevel="0" collapsed="false">
      <c r="BS18670" s="96" t="n">
        <f aca="false">BR18670-2.5</f>
        <v>-2.5</v>
      </c>
    </row>
    <row r="18671" customFormat="false" ht="12" hidden="false" customHeight="false" outlineLevel="0" collapsed="false">
      <c r="BS18671" s="96" t="n">
        <f aca="false">BR18671-2.5</f>
        <v>-2.5</v>
      </c>
    </row>
    <row r="18672" customFormat="false" ht="12" hidden="false" customHeight="false" outlineLevel="0" collapsed="false">
      <c r="BS18672" s="96" t="n">
        <f aca="false">BR18672-2.5</f>
        <v>-2.5</v>
      </c>
    </row>
    <row r="18673" customFormat="false" ht="12" hidden="false" customHeight="false" outlineLevel="0" collapsed="false">
      <c r="BS18673" s="96" t="n">
        <f aca="false">BR18673-2.5</f>
        <v>-2.5</v>
      </c>
    </row>
    <row r="18674" customFormat="false" ht="12" hidden="false" customHeight="false" outlineLevel="0" collapsed="false">
      <c r="BS18674" s="96" t="n">
        <f aca="false">BR18674-2.5</f>
        <v>-2.5</v>
      </c>
    </row>
    <row r="18675" customFormat="false" ht="12" hidden="false" customHeight="false" outlineLevel="0" collapsed="false">
      <c r="BS18675" s="96" t="n">
        <f aca="false">BR18675-2.5</f>
        <v>-2.5</v>
      </c>
    </row>
    <row r="18676" customFormat="false" ht="12" hidden="false" customHeight="false" outlineLevel="0" collapsed="false">
      <c r="BS18676" s="96" t="n">
        <f aca="false">BR18676-2.5</f>
        <v>-2.5</v>
      </c>
    </row>
    <row r="18677" customFormat="false" ht="12" hidden="false" customHeight="false" outlineLevel="0" collapsed="false">
      <c r="BS18677" s="96" t="n">
        <f aca="false">BR18677-2.5</f>
        <v>-2.5</v>
      </c>
    </row>
    <row r="18678" customFormat="false" ht="12" hidden="false" customHeight="false" outlineLevel="0" collapsed="false">
      <c r="BS18678" s="96" t="n">
        <f aca="false">BR18678-2.5</f>
        <v>-2.5</v>
      </c>
    </row>
    <row r="18679" customFormat="false" ht="12" hidden="false" customHeight="false" outlineLevel="0" collapsed="false">
      <c r="BS18679" s="96" t="n">
        <f aca="false">BR18679-2.5</f>
        <v>-2.5</v>
      </c>
    </row>
    <row r="18680" customFormat="false" ht="12" hidden="false" customHeight="false" outlineLevel="0" collapsed="false">
      <c r="BS18680" s="96" t="n">
        <f aca="false">BR18680-2.5</f>
        <v>-2.5</v>
      </c>
    </row>
    <row r="18681" customFormat="false" ht="12" hidden="false" customHeight="false" outlineLevel="0" collapsed="false">
      <c r="BS18681" s="96" t="n">
        <f aca="false">BR18681-2.5</f>
        <v>-2.5</v>
      </c>
    </row>
    <row r="18682" customFormat="false" ht="12" hidden="false" customHeight="false" outlineLevel="0" collapsed="false">
      <c r="BS18682" s="96" t="n">
        <f aca="false">BR18682-2.5</f>
        <v>-2.5</v>
      </c>
    </row>
    <row r="18683" customFormat="false" ht="12" hidden="false" customHeight="false" outlineLevel="0" collapsed="false">
      <c r="BS18683" s="96" t="n">
        <f aca="false">BR18683-2.5</f>
        <v>-2.5</v>
      </c>
    </row>
    <row r="18684" customFormat="false" ht="12" hidden="false" customHeight="false" outlineLevel="0" collapsed="false">
      <c r="BS18684" s="96" t="n">
        <f aca="false">BR18684-2.5</f>
        <v>-2.5</v>
      </c>
    </row>
    <row r="18685" customFormat="false" ht="12" hidden="false" customHeight="false" outlineLevel="0" collapsed="false">
      <c r="BS18685" s="96" t="n">
        <f aca="false">BR18685-2.5</f>
        <v>-2.5</v>
      </c>
    </row>
    <row r="18686" customFormat="false" ht="12" hidden="false" customHeight="false" outlineLevel="0" collapsed="false">
      <c r="BS18686" s="96" t="n">
        <f aca="false">BR18686-2.5</f>
        <v>-2.5</v>
      </c>
    </row>
    <row r="18687" customFormat="false" ht="12" hidden="false" customHeight="false" outlineLevel="0" collapsed="false">
      <c r="BS18687" s="96" t="n">
        <f aca="false">BR18687-2.5</f>
        <v>-2.5</v>
      </c>
    </row>
    <row r="18688" customFormat="false" ht="12" hidden="false" customHeight="false" outlineLevel="0" collapsed="false">
      <c r="BS18688" s="96" t="n">
        <f aca="false">BR18688-2.5</f>
        <v>-2.5</v>
      </c>
    </row>
    <row r="18689" customFormat="false" ht="12" hidden="false" customHeight="false" outlineLevel="0" collapsed="false">
      <c r="BS18689" s="96" t="n">
        <f aca="false">BR18689-2.5</f>
        <v>-2.5</v>
      </c>
    </row>
    <row r="18690" customFormat="false" ht="12" hidden="false" customHeight="false" outlineLevel="0" collapsed="false">
      <c r="BS18690" s="96" t="n">
        <f aca="false">BR18690-2.5</f>
        <v>-2.5</v>
      </c>
    </row>
    <row r="18691" customFormat="false" ht="12" hidden="false" customHeight="false" outlineLevel="0" collapsed="false">
      <c r="BS18691" s="96" t="n">
        <f aca="false">BR18691-2.5</f>
        <v>-2.5</v>
      </c>
    </row>
    <row r="18692" customFormat="false" ht="12" hidden="false" customHeight="false" outlineLevel="0" collapsed="false">
      <c r="BS18692" s="96" t="n">
        <f aca="false">BR18692-2.5</f>
        <v>-2.5</v>
      </c>
    </row>
    <row r="18693" customFormat="false" ht="12" hidden="false" customHeight="false" outlineLevel="0" collapsed="false">
      <c r="BS18693" s="96" t="n">
        <f aca="false">BR18693-2.5</f>
        <v>-2.5</v>
      </c>
    </row>
    <row r="18694" customFormat="false" ht="12" hidden="false" customHeight="false" outlineLevel="0" collapsed="false">
      <c r="BS18694" s="96" t="n">
        <f aca="false">BR18694-2.5</f>
        <v>-2.5</v>
      </c>
    </row>
    <row r="18695" customFormat="false" ht="12" hidden="false" customHeight="false" outlineLevel="0" collapsed="false">
      <c r="BS18695" s="96" t="n">
        <f aca="false">BR18695-2.5</f>
        <v>-2.5</v>
      </c>
    </row>
    <row r="18696" customFormat="false" ht="12" hidden="false" customHeight="false" outlineLevel="0" collapsed="false">
      <c r="BS18696" s="96" t="n">
        <f aca="false">BR18696-2.5</f>
        <v>-2.5</v>
      </c>
    </row>
    <row r="18697" customFormat="false" ht="12" hidden="false" customHeight="false" outlineLevel="0" collapsed="false">
      <c r="BS18697" s="96" t="n">
        <f aca="false">BR18697-2.5</f>
        <v>-2.5</v>
      </c>
    </row>
    <row r="18698" customFormat="false" ht="12" hidden="false" customHeight="false" outlineLevel="0" collapsed="false">
      <c r="BS18698" s="96" t="n">
        <f aca="false">BR18698-2.5</f>
        <v>-2.5</v>
      </c>
    </row>
    <row r="18699" customFormat="false" ht="12" hidden="false" customHeight="false" outlineLevel="0" collapsed="false">
      <c r="BS18699" s="96" t="n">
        <f aca="false">BR18699-2.5</f>
        <v>-2.5</v>
      </c>
    </row>
    <row r="18700" customFormat="false" ht="12" hidden="false" customHeight="false" outlineLevel="0" collapsed="false">
      <c r="BS18700" s="96" t="n">
        <f aca="false">BR18700-2.5</f>
        <v>-2.5</v>
      </c>
    </row>
    <row r="18701" customFormat="false" ht="12" hidden="false" customHeight="false" outlineLevel="0" collapsed="false">
      <c r="BS18701" s="96" t="n">
        <f aca="false">BR18701-2.5</f>
        <v>-2.5</v>
      </c>
    </row>
    <row r="18702" customFormat="false" ht="12" hidden="false" customHeight="false" outlineLevel="0" collapsed="false">
      <c r="BS18702" s="96" t="n">
        <f aca="false">BR18702-2.5</f>
        <v>-2.5</v>
      </c>
    </row>
    <row r="18703" customFormat="false" ht="12" hidden="false" customHeight="false" outlineLevel="0" collapsed="false">
      <c r="BS18703" s="96" t="n">
        <f aca="false">BR18703-2.5</f>
        <v>-2.5</v>
      </c>
    </row>
    <row r="18704" customFormat="false" ht="12" hidden="false" customHeight="false" outlineLevel="0" collapsed="false">
      <c r="BS18704" s="96" t="n">
        <f aca="false">BR18704-2.5</f>
        <v>-2.5</v>
      </c>
    </row>
    <row r="18705" customFormat="false" ht="12" hidden="false" customHeight="false" outlineLevel="0" collapsed="false">
      <c r="BS18705" s="96" t="n">
        <f aca="false">BR18705-2.5</f>
        <v>-2.5</v>
      </c>
    </row>
    <row r="18706" customFormat="false" ht="12" hidden="false" customHeight="false" outlineLevel="0" collapsed="false">
      <c r="BS18706" s="96" t="n">
        <f aca="false">BR18706-2.5</f>
        <v>-2.5</v>
      </c>
    </row>
    <row r="18707" customFormat="false" ht="12" hidden="false" customHeight="false" outlineLevel="0" collapsed="false">
      <c r="BS18707" s="96" t="n">
        <f aca="false">BR18707-2.5</f>
        <v>-2.5</v>
      </c>
    </row>
    <row r="18708" customFormat="false" ht="12" hidden="false" customHeight="false" outlineLevel="0" collapsed="false">
      <c r="BS18708" s="96" t="n">
        <f aca="false">BR18708-2.5</f>
        <v>-2.5</v>
      </c>
    </row>
    <row r="18709" customFormat="false" ht="12" hidden="false" customHeight="false" outlineLevel="0" collapsed="false">
      <c r="BS18709" s="96" t="n">
        <f aca="false">BR18709-2.5</f>
        <v>-2.5</v>
      </c>
    </row>
    <row r="18710" customFormat="false" ht="12" hidden="false" customHeight="false" outlineLevel="0" collapsed="false">
      <c r="BS18710" s="96" t="n">
        <f aca="false">BR18710-2.5</f>
        <v>-2.5</v>
      </c>
    </row>
    <row r="18711" customFormat="false" ht="12" hidden="false" customHeight="false" outlineLevel="0" collapsed="false">
      <c r="BS18711" s="96" t="n">
        <f aca="false">BR18711-2.5</f>
        <v>-2.5</v>
      </c>
    </row>
    <row r="18712" customFormat="false" ht="12" hidden="false" customHeight="false" outlineLevel="0" collapsed="false">
      <c r="BS18712" s="96" t="n">
        <f aca="false">BR18712-2.5</f>
        <v>-2.5</v>
      </c>
    </row>
    <row r="18713" customFormat="false" ht="12" hidden="false" customHeight="false" outlineLevel="0" collapsed="false">
      <c r="BS18713" s="96" t="n">
        <f aca="false">BR18713-2.5</f>
        <v>-2.5</v>
      </c>
    </row>
    <row r="18714" customFormat="false" ht="12" hidden="false" customHeight="false" outlineLevel="0" collapsed="false">
      <c r="BS18714" s="96" t="n">
        <f aca="false">BR18714-2.5</f>
        <v>-2.5</v>
      </c>
    </row>
    <row r="18715" customFormat="false" ht="12" hidden="false" customHeight="false" outlineLevel="0" collapsed="false">
      <c r="BS18715" s="96" t="n">
        <f aca="false">BR18715-2.5</f>
        <v>-2.5</v>
      </c>
    </row>
    <row r="18716" customFormat="false" ht="12" hidden="false" customHeight="false" outlineLevel="0" collapsed="false">
      <c r="BS18716" s="96" t="n">
        <f aca="false">BR18716-2.5</f>
        <v>-2.5</v>
      </c>
    </row>
    <row r="18717" customFormat="false" ht="12" hidden="false" customHeight="false" outlineLevel="0" collapsed="false">
      <c r="BS18717" s="96" t="n">
        <f aca="false">BR18717-2.5</f>
        <v>-2.5</v>
      </c>
    </row>
    <row r="18718" customFormat="false" ht="12" hidden="false" customHeight="false" outlineLevel="0" collapsed="false">
      <c r="BS18718" s="96" t="n">
        <f aca="false">BR18718-2.5</f>
        <v>-2.5</v>
      </c>
    </row>
    <row r="18719" customFormat="false" ht="12" hidden="false" customHeight="false" outlineLevel="0" collapsed="false">
      <c r="BS18719" s="96" t="n">
        <f aca="false">BR18719-2.5</f>
        <v>-2.5</v>
      </c>
    </row>
    <row r="18720" customFormat="false" ht="12" hidden="false" customHeight="false" outlineLevel="0" collapsed="false">
      <c r="BS18720" s="96" t="n">
        <f aca="false">BR18720-2.5</f>
        <v>-2.5</v>
      </c>
    </row>
    <row r="18721" customFormat="false" ht="12" hidden="false" customHeight="false" outlineLevel="0" collapsed="false">
      <c r="BS18721" s="96" t="n">
        <f aca="false">BR18721-2.5</f>
        <v>-2.5</v>
      </c>
    </row>
    <row r="18722" customFormat="false" ht="12" hidden="false" customHeight="false" outlineLevel="0" collapsed="false">
      <c r="BS18722" s="96" t="n">
        <f aca="false">BR18722-2.5</f>
        <v>-2.5</v>
      </c>
    </row>
    <row r="18723" customFormat="false" ht="12" hidden="false" customHeight="false" outlineLevel="0" collapsed="false">
      <c r="BS18723" s="96" t="n">
        <f aca="false">BR18723-2.5</f>
        <v>-2.5</v>
      </c>
    </row>
    <row r="18724" customFormat="false" ht="12" hidden="false" customHeight="false" outlineLevel="0" collapsed="false">
      <c r="BS18724" s="96" t="n">
        <f aca="false">BR18724-2.5</f>
        <v>-2.5</v>
      </c>
    </row>
    <row r="18725" customFormat="false" ht="12" hidden="false" customHeight="false" outlineLevel="0" collapsed="false">
      <c r="BS18725" s="96" t="n">
        <f aca="false">BR18725-2.5</f>
        <v>-2.5</v>
      </c>
    </row>
    <row r="18726" customFormat="false" ht="12" hidden="false" customHeight="false" outlineLevel="0" collapsed="false">
      <c r="BS18726" s="96" t="n">
        <f aca="false">BR18726-2.5</f>
        <v>-2.5</v>
      </c>
    </row>
    <row r="18727" customFormat="false" ht="12" hidden="false" customHeight="false" outlineLevel="0" collapsed="false">
      <c r="BS18727" s="96" t="n">
        <f aca="false">BR18727-2.5</f>
        <v>-2.5</v>
      </c>
    </row>
    <row r="18728" customFormat="false" ht="12" hidden="false" customHeight="false" outlineLevel="0" collapsed="false">
      <c r="BS18728" s="96" t="n">
        <f aca="false">BR18728-2.5</f>
        <v>-2.5</v>
      </c>
    </row>
    <row r="18729" customFormat="false" ht="12" hidden="false" customHeight="false" outlineLevel="0" collapsed="false">
      <c r="BS18729" s="96" t="n">
        <f aca="false">BR18729-2.5</f>
        <v>-2.5</v>
      </c>
    </row>
    <row r="18730" customFormat="false" ht="12" hidden="false" customHeight="false" outlineLevel="0" collapsed="false">
      <c r="BS18730" s="96" t="n">
        <f aca="false">BR18730-2.5</f>
        <v>-2.5</v>
      </c>
    </row>
    <row r="18731" customFormat="false" ht="12" hidden="false" customHeight="false" outlineLevel="0" collapsed="false">
      <c r="BS18731" s="96" t="n">
        <f aca="false">BR18731-2.5</f>
        <v>-2.5</v>
      </c>
    </row>
    <row r="18732" customFormat="false" ht="12" hidden="false" customHeight="false" outlineLevel="0" collapsed="false">
      <c r="BS18732" s="96" t="n">
        <f aca="false">BR18732-2.5</f>
        <v>-2.5</v>
      </c>
    </row>
    <row r="18733" customFormat="false" ht="12" hidden="false" customHeight="false" outlineLevel="0" collapsed="false">
      <c r="BS18733" s="96" t="n">
        <f aca="false">BR18733-2.5</f>
        <v>-2.5</v>
      </c>
    </row>
    <row r="18734" customFormat="false" ht="12" hidden="false" customHeight="false" outlineLevel="0" collapsed="false">
      <c r="BS18734" s="96" t="n">
        <f aca="false">BR18734-2.5</f>
        <v>-2.5</v>
      </c>
    </row>
    <row r="18735" customFormat="false" ht="12" hidden="false" customHeight="false" outlineLevel="0" collapsed="false">
      <c r="BS18735" s="96" t="n">
        <f aca="false">BR18735-2.5</f>
        <v>-2.5</v>
      </c>
    </row>
    <row r="18736" customFormat="false" ht="12" hidden="false" customHeight="false" outlineLevel="0" collapsed="false">
      <c r="BS18736" s="96" t="n">
        <f aca="false">BR18736-2.5</f>
        <v>-2.5</v>
      </c>
    </row>
    <row r="18737" customFormat="false" ht="12" hidden="false" customHeight="false" outlineLevel="0" collapsed="false">
      <c r="BS18737" s="96" t="n">
        <f aca="false">BR18737-2.5</f>
        <v>-2.5</v>
      </c>
    </row>
    <row r="18738" customFormat="false" ht="12" hidden="false" customHeight="false" outlineLevel="0" collapsed="false">
      <c r="BS18738" s="96" t="n">
        <f aca="false">BR18738-2.5</f>
        <v>-2.5</v>
      </c>
    </row>
    <row r="18739" customFormat="false" ht="12" hidden="false" customHeight="false" outlineLevel="0" collapsed="false">
      <c r="BS18739" s="96" t="n">
        <f aca="false">BR18739-2.5</f>
        <v>-2.5</v>
      </c>
    </row>
    <row r="18740" customFormat="false" ht="12" hidden="false" customHeight="false" outlineLevel="0" collapsed="false">
      <c r="BS18740" s="96" t="n">
        <f aca="false">BR18740-2.5</f>
        <v>-2.5</v>
      </c>
    </row>
    <row r="18741" customFormat="false" ht="12" hidden="false" customHeight="false" outlineLevel="0" collapsed="false">
      <c r="BS18741" s="96" t="n">
        <f aca="false">BR18741-2.5</f>
        <v>-2.5</v>
      </c>
    </row>
    <row r="18742" customFormat="false" ht="12" hidden="false" customHeight="false" outlineLevel="0" collapsed="false">
      <c r="BS18742" s="96" t="n">
        <f aca="false">BR18742-2.5</f>
        <v>-2.5</v>
      </c>
    </row>
    <row r="18743" customFormat="false" ht="12" hidden="false" customHeight="false" outlineLevel="0" collapsed="false">
      <c r="BS18743" s="96" t="n">
        <f aca="false">BR18743-2.5</f>
        <v>-2.5</v>
      </c>
    </row>
    <row r="18744" customFormat="false" ht="12" hidden="false" customHeight="false" outlineLevel="0" collapsed="false">
      <c r="BS18744" s="96" t="n">
        <f aca="false">BR18744-2.5</f>
        <v>-2.5</v>
      </c>
    </row>
    <row r="18745" customFormat="false" ht="12" hidden="false" customHeight="false" outlineLevel="0" collapsed="false">
      <c r="BS18745" s="96" t="n">
        <f aca="false">BR18745-2.5</f>
        <v>-2.5</v>
      </c>
    </row>
    <row r="18746" customFormat="false" ht="12" hidden="false" customHeight="false" outlineLevel="0" collapsed="false">
      <c r="BS18746" s="96" t="n">
        <f aca="false">BR18746-2.5</f>
        <v>-2.5</v>
      </c>
    </row>
    <row r="18747" customFormat="false" ht="12" hidden="false" customHeight="false" outlineLevel="0" collapsed="false">
      <c r="BS18747" s="96" t="n">
        <f aca="false">BR18747-2.5</f>
        <v>-2.5</v>
      </c>
    </row>
    <row r="18748" customFormat="false" ht="12" hidden="false" customHeight="false" outlineLevel="0" collapsed="false">
      <c r="BS18748" s="96" t="n">
        <f aca="false">BR18748-2.5</f>
        <v>-2.5</v>
      </c>
    </row>
    <row r="18749" customFormat="false" ht="12" hidden="false" customHeight="false" outlineLevel="0" collapsed="false">
      <c r="BS18749" s="96" t="n">
        <f aca="false">BR18749-2.5</f>
        <v>-2.5</v>
      </c>
    </row>
    <row r="18750" customFormat="false" ht="12" hidden="false" customHeight="false" outlineLevel="0" collapsed="false">
      <c r="BS18750" s="96" t="n">
        <f aca="false">BR18750-2.5</f>
        <v>-2.5</v>
      </c>
    </row>
    <row r="18751" customFormat="false" ht="12" hidden="false" customHeight="false" outlineLevel="0" collapsed="false">
      <c r="BS18751" s="96" t="n">
        <f aca="false">BR18751-2.5</f>
        <v>-2.5</v>
      </c>
    </row>
    <row r="18752" customFormat="false" ht="12" hidden="false" customHeight="false" outlineLevel="0" collapsed="false">
      <c r="BS18752" s="96" t="n">
        <f aca="false">BR18752-2.5</f>
        <v>-2.5</v>
      </c>
    </row>
    <row r="18753" customFormat="false" ht="12" hidden="false" customHeight="false" outlineLevel="0" collapsed="false">
      <c r="BS18753" s="96" t="n">
        <f aca="false">BR18753-2.5</f>
        <v>-2.5</v>
      </c>
    </row>
    <row r="18754" customFormat="false" ht="12" hidden="false" customHeight="false" outlineLevel="0" collapsed="false">
      <c r="BS18754" s="96" t="n">
        <f aca="false">BR18754-2.5</f>
        <v>-2.5</v>
      </c>
    </row>
    <row r="18755" customFormat="false" ht="12" hidden="false" customHeight="false" outlineLevel="0" collapsed="false">
      <c r="BS18755" s="96" t="n">
        <f aca="false">BR18755-2.5</f>
        <v>-2.5</v>
      </c>
    </row>
    <row r="18756" customFormat="false" ht="12" hidden="false" customHeight="false" outlineLevel="0" collapsed="false">
      <c r="BS18756" s="96" t="n">
        <f aca="false">BR18756-2.5</f>
        <v>-2.5</v>
      </c>
    </row>
    <row r="18757" customFormat="false" ht="12" hidden="false" customHeight="false" outlineLevel="0" collapsed="false">
      <c r="BS18757" s="96" t="n">
        <f aca="false">BR18757-2.5</f>
        <v>-2.5</v>
      </c>
    </row>
    <row r="18758" customFormat="false" ht="12" hidden="false" customHeight="false" outlineLevel="0" collapsed="false">
      <c r="BS18758" s="96" t="n">
        <f aca="false">BR18758-2.5</f>
        <v>-2.5</v>
      </c>
    </row>
    <row r="18759" customFormat="false" ht="12" hidden="false" customHeight="false" outlineLevel="0" collapsed="false">
      <c r="BS18759" s="96" t="n">
        <f aca="false">BR18759-2.5</f>
        <v>-2.5</v>
      </c>
    </row>
    <row r="18760" customFormat="false" ht="12" hidden="false" customHeight="false" outlineLevel="0" collapsed="false">
      <c r="BS18760" s="96" t="n">
        <f aca="false">BR18760-2.5</f>
        <v>-2.5</v>
      </c>
    </row>
    <row r="18761" customFormat="false" ht="12" hidden="false" customHeight="false" outlineLevel="0" collapsed="false">
      <c r="BS18761" s="96" t="n">
        <f aca="false">BR18761-2.5</f>
        <v>-2.5</v>
      </c>
    </row>
    <row r="18762" customFormat="false" ht="12" hidden="false" customHeight="false" outlineLevel="0" collapsed="false">
      <c r="BS18762" s="96" t="n">
        <f aca="false">BR18762-2.5</f>
        <v>-2.5</v>
      </c>
    </row>
    <row r="18763" customFormat="false" ht="12" hidden="false" customHeight="false" outlineLevel="0" collapsed="false">
      <c r="BS18763" s="96" t="n">
        <f aca="false">BR18763-2.5</f>
        <v>-2.5</v>
      </c>
    </row>
    <row r="18764" customFormat="false" ht="12" hidden="false" customHeight="false" outlineLevel="0" collapsed="false">
      <c r="BS18764" s="96" t="n">
        <f aca="false">BR18764-2.5</f>
        <v>-2.5</v>
      </c>
    </row>
    <row r="18765" customFormat="false" ht="12" hidden="false" customHeight="false" outlineLevel="0" collapsed="false">
      <c r="BS18765" s="96" t="n">
        <f aca="false">BR18765-2.5</f>
        <v>-2.5</v>
      </c>
    </row>
    <row r="18766" customFormat="false" ht="12" hidden="false" customHeight="false" outlineLevel="0" collapsed="false">
      <c r="BS18766" s="96" t="n">
        <f aca="false">BR18766-2.5</f>
        <v>-2.5</v>
      </c>
    </row>
    <row r="18767" customFormat="false" ht="12" hidden="false" customHeight="false" outlineLevel="0" collapsed="false">
      <c r="BS18767" s="96" t="n">
        <f aca="false">BR18767-2.5</f>
        <v>-2.5</v>
      </c>
    </row>
    <row r="18768" customFormat="false" ht="12" hidden="false" customHeight="false" outlineLevel="0" collapsed="false">
      <c r="BS18768" s="96" t="n">
        <f aca="false">BR18768-2.5</f>
        <v>-2.5</v>
      </c>
    </row>
    <row r="18769" customFormat="false" ht="12" hidden="false" customHeight="false" outlineLevel="0" collapsed="false">
      <c r="BS18769" s="96" t="n">
        <f aca="false">BR18769-2.5</f>
        <v>-2.5</v>
      </c>
    </row>
    <row r="18770" customFormat="false" ht="12" hidden="false" customHeight="false" outlineLevel="0" collapsed="false">
      <c r="BS18770" s="96" t="n">
        <f aca="false">BR18770-2.5</f>
        <v>-2.5</v>
      </c>
    </row>
    <row r="18771" customFormat="false" ht="12" hidden="false" customHeight="false" outlineLevel="0" collapsed="false">
      <c r="BS18771" s="96" t="n">
        <f aca="false">BR18771-2.5</f>
        <v>-2.5</v>
      </c>
    </row>
    <row r="18772" customFormat="false" ht="12" hidden="false" customHeight="false" outlineLevel="0" collapsed="false">
      <c r="BS18772" s="96" t="n">
        <f aca="false">BR18772-2.5</f>
        <v>-2.5</v>
      </c>
    </row>
    <row r="18773" customFormat="false" ht="12" hidden="false" customHeight="false" outlineLevel="0" collapsed="false">
      <c r="BS18773" s="96" t="n">
        <f aca="false">BR18773-2.5</f>
        <v>-2.5</v>
      </c>
    </row>
    <row r="18774" customFormat="false" ht="12" hidden="false" customHeight="false" outlineLevel="0" collapsed="false">
      <c r="BS18774" s="96" t="n">
        <f aca="false">BR18774-2.5</f>
        <v>-2.5</v>
      </c>
    </row>
    <row r="18775" customFormat="false" ht="12" hidden="false" customHeight="false" outlineLevel="0" collapsed="false">
      <c r="BS18775" s="96" t="n">
        <f aca="false">BR18775-2.5</f>
        <v>-2.5</v>
      </c>
    </row>
    <row r="18776" customFormat="false" ht="12" hidden="false" customHeight="false" outlineLevel="0" collapsed="false">
      <c r="BS18776" s="96" t="n">
        <f aca="false">BR18776-2.5</f>
        <v>-2.5</v>
      </c>
    </row>
    <row r="18777" customFormat="false" ht="12" hidden="false" customHeight="false" outlineLevel="0" collapsed="false">
      <c r="BS18777" s="96" t="n">
        <f aca="false">BR18777-2.5</f>
        <v>-2.5</v>
      </c>
    </row>
    <row r="18778" customFormat="false" ht="12" hidden="false" customHeight="false" outlineLevel="0" collapsed="false">
      <c r="BS18778" s="96" t="n">
        <f aca="false">BR18778-2.5</f>
        <v>-2.5</v>
      </c>
    </row>
    <row r="18779" customFormat="false" ht="12" hidden="false" customHeight="false" outlineLevel="0" collapsed="false">
      <c r="BS18779" s="96" t="n">
        <f aca="false">BR18779-2.5</f>
        <v>-2.5</v>
      </c>
    </row>
    <row r="18780" customFormat="false" ht="12" hidden="false" customHeight="false" outlineLevel="0" collapsed="false">
      <c r="BS18780" s="96" t="n">
        <f aca="false">BR18780-2.5</f>
        <v>-2.5</v>
      </c>
    </row>
    <row r="18781" customFormat="false" ht="12" hidden="false" customHeight="false" outlineLevel="0" collapsed="false">
      <c r="BS18781" s="96" t="n">
        <f aca="false">BR18781-2.5</f>
        <v>-2.5</v>
      </c>
    </row>
    <row r="18782" customFormat="false" ht="12" hidden="false" customHeight="false" outlineLevel="0" collapsed="false">
      <c r="BS18782" s="96" t="n">
        <f aca="false">BR18782-2.5</f>
        <v>-2.5</v>
      </c>
    </row>
    <row r="18783" customFormat="false" ht="12" hidden="false" customHeight="false" outlineLevel="0" collapsed="false">
      <c r="BS18783" s="96" t="n">
        <f aca="false">BR18783-2.5</f>
        <v>-2.5</v>
      </c>
    </row>
    <row r="18784" customFormat="false" ht="12" hidden="false" customHeight="false" outlineLevel="0" collapsed="false">
      <c r="BS18784" s="96" t="n">
        <f aca="false">BR18784-2.5</f>
        <v>-2.5</v>
      </c>
    </row>
    <row r="18785" customFormat="false" ht="12" hidden="false" customHeight="false" outlineLevel="0" collapsed="false">
      <c r="BS18785" s="96" t="n">
        <f aca="false">BR18785-2.5</f>
        <v>-2.5</v>
      </c>
    </row>
    <row r="18786" customFormat="false" ht="12" hidden="false" customHeight="false" outlineLevel="0" collapsed="false">
      <c r="BS18786" s="96" t="n">
        <f aca="false">BR18786-2.5</f>
        <v>-2.5</v>
      </c>
    </row>
    <row r="18787" customFormat="false" ht="12" hidden="false" customHeight="false" outlineLevel="0" collapsed="false">
      <c r="BS18787" s="96" t="n">
        <f aca="false">BR18787-2.5</f>
        <v>-2.5</v>
      </c>
    </row>
    <row r="18788" customFormat="false" ht="12" hidden="false" customHeight="false" outlineLevel="0" collapsed="false">
      <c r="BS18788" s="96" t="n">
        <f aca="false">BR18788-2.5</f>
        <v>-2.5</v>
      </c>
    </row>
    <row r="18789" customFormat="false" ht="12" hidden="false" customHeight="false" outlineLevel="0" collapsed="false">
      <c r="BS18789" s="96" t="n">
        <f aca="false">BR18789-2.5</f>
        <v>-2.5</v>
      </c>
    </row>
    <row r="18790" customFormat="false" ht="12" hidden="false" customHeight="false" outlineLevel="0" collapsed="false">
      <c r="BS18790" s="96" t="n">
        <f aca="false">BR18790-2.5</f>
        <v>-2.5</v>
      </c>
    </row>
    <row r="18791" customFormat="false" ht="12" hidden="false" customHeight="false" outlineLevel="0" collapsed="false">
      <c r="BS18791" s="96" t="n">
        <f aca="false">BR18791-2.5</f>
        <v>-2.5</v>
      </c>
    </row>
    <row r="18792" customFormat="false" ht="12" hidden="false" customHeight="false" outlineLevel="0" collapsed="false">
      <c r="BS18792" s="96" t="n">
        <f aca="false">BR18792-2.5</f>
        <v>-2.5</v>
      </c>
    </row>
    <row r="18793" customFormat="false" ht="12" hidden="false" customHeight="false" outlineLevel="0" collapsed="false">
      <c r="BS18793" s="96" t="n">
        <f aca="false">BR18793-2.5</f>
        <v>-2.5</v>
      </c>
    </row>
    <row r="18794" customFormat="false" ht="12" hidden="false" customHeight="false" outlineLevel="0" collapsed="false">
      <c r="BS18794" s="96" t="n">
        <f aca="false">BR18794-2.5</f>
        <v>-2.5</v>
      </c>
    </row>
    <row r="18795" customFormat="false" ht="12" hidden="false" customHeight="false" outlineLevel="0" collapsed="false">
      <c r="BS18795" s="96" t="n">
        <f aca="false">BR18795-2.5</f>
        <v>-2.5</v>
      </c>
    </row>
    <row r="18796" customFormat="false" ht="12" hidden="false" customHeight="false" outlineLevel="0" collapsed="false">
      <c r="BS18796" s="96" t="n">
        <f aca="false">BR18796-2.5</f>
        <v>-2.5</v>
      </c>
    </row>
    <row r="18797" customFormat="false" ht="12" hidden="false" customHeight="false" outlineLevel="0" collapsed="false">
      <c r="BS18797" s="96" t="n">
        <f aca="false">BR18797-2.5</f>
        <v>-2.5</v>
      </c>
    </row>
    <row r="18798" customFormat="false" ht="12" hidden="false" customHeight="false" outlineLevel="0" collapsed="false">
      <c r="BS18798" s="96" t="n">
        <f aca="false">BR18798-2.5</f>
        <v>-2.5</v>
      </c>
    </row>
    <row r="18799" customFormat="false" ht="12" hidden="false" customHeight="false" outlineLevel="0" collapsed="false">
      <c r="BS18799" s="96" t="n">
        <f aca="false">BR18799-2.5</f>
        <v>-2.5</v>
      </c>
    </row>
    <row r="18800" customFormat="false" ht="12" hidden="false" customHeight="false" outlineLevel="0" collapsed="false">
      <c r="BS18800" s="96" t="n">
        <f aca="false">BR18800-2.5</f>
        <v>-2.5</v>
      </c>
    </row>
    <row r="18801" customFormat="false" ht="12" hidden="false" customHeight="false" outlineLevel="0" collapsed="false">
      <c r="BS18801" s="96" t="n">
        <f aca="false">BR18801-2.5</f>
        <v>-2.5</v>
      </c>
    </row>
    <row r="18802" customFormat="false" ht="12" hidden="false" customHeight="false" outlineLevel="0" collapsed="false">
      <c r="BS18802" s="96" t="n">
        <f aca="false">BR18802-2.5</f>
        <v>-2.5</v>
      </c>
    </row>
    <row r="18803" customFormat="false" ht="12" hidden="false" customHeight="false" outlineLevel="0" collapsed="false">
      <c r="BS18803" s="96" t="n">
        <f aca="false">BR18803-2.5</f>
        <v>-2.5</v>
      </c>
    </row>
    <row r="18804" customFormat="false" ht="12" hidden="false" customHeight="false" outlineLevel="0" collapsed="false">
      <c r="BS18804" s="96" t="n">
        <f aca="false">BR18804-2.5</f>
        <v>-2.5</v>
      </c>
    </row>
    <row r="18805" customFormat="false" ht="12" hidden="false" customHeight="false" outlineLevel="0" collapsed="false">
      <c r="BS18805" s="96" t="n">
        <f aca="false">BR18805-2.5</f>
        <v>-2.5</v>
      </c>
    </row>
    <row r="18806" customFormat="false" ht="12" hidden="false" customHeight="false" outlineLevel="0" collapsed="false">
      <c r="BS18806" s="96" t="n">
        <f aca="false">BR18806-2.5</f>
        <v>-2.5</v>
      </c>
    </row>
    <row r="18807" customFormat="false" ht="12" hidden="false" customHeight="false" outlineLevel="0" collapsed="false">
      <c r="BS18807" s="96" t="n">
        <f aca="false">BR18807-2.5</f>
        <v>-2.5</v>
      </c>
    </row>
    <row r="18808" customFormat="false" ht="12" hidden="false" customHeight="false" outlineLevel="0" collapsed="false">
      <c r="BS18808" s="96" t="n">
        <f aca="false">BR18808-2.5</f>
        <v>-2.5</v>
      </c>
    </row>
    <row r="18809" customFormat="false" ht="12" hidden="false" customHeight="false" outlineLevel="0" collapsed="false">
      <c r="BS18809" s="96" t="n">
        <f aca="false">BR18809-2.5</f>
        <v>-2.5</v>
      </c>
    </row>
    <row r="18810" customFormat="false" ht="12" hidden="false" customHeight="false" outlineLevel="0" collapsed="false">
      <c r="BS18810" s="96" t="n">
        <f aca="false">BR18810-2.5</f>
        <v>-2.5</v>
      </c>
    </row>
    <row r="18811" customFormat="false" ht="12" hidden="false" customHeight="false" outlineLevel="0" collapsed="false">
      <c r="BS18811" s="96" t="n">
        <f aca="false">BR18811-2.5</f>
        <v>-2.5</v>
      </c>
    </row>
    <row r="18812" customFormat="false" ht="12" hidden="false" customHeight="false" outlineLevel="0" collapsed="false">
      <c r="BS18812" s="96" t="n">
        <f aca="false">BR18812-2.5</f>
        <v>-2.5</v>
      </c>
    </row>
    <row r="18813" customFormat="false" ht="12" hidden="false" customHeight="false" outlineLevel="0" collapsed="false">
      <c r="BS18813" s="96" t="n">
        <f aca="false">BR18813-2.5</f>
        <v>-2.5</v>
      </c>
    </row>
    <row r="18814" customFormat="false" ht="12" hidden="false" customHeight="false" outlineLevel="0" collapsed="false">
      <c r="BS18814" s="96" t="n">
        <f aca="false">BR18814-2.5</f>
        <v>-2.5</v>
      </c>
    </row>
    <row r="18815" customFormat="false" ht="12" hidden="false" customHeight="false" outlineLevel="0" collapsed="false">
      <c r="BS18815" s="96" t="n">
        <f aca="false">BR18815-2.5</f>
        <v>-2.5</v>
      </c>
    </row>
    <row r="18816" customFormat="false" ht="12" hidden="false" customHeight="false" outlineLevel="0" collapsed="false">
      <c r="BS18816" s="96" t="n">
        <f aca="false">BR18816-2.5</f>
        <v>-2.5</v>
      </c>
    </row>
    <row r="18817" customFormat="false" ht="12" hidden="false" customHeight="false" outlineLevel="0" collapsed="false">
      <c r="BS18817" s="96" t="n">
        <f aca="false">BR18817-2.5</f>
        <v>-2.5</v>
      </c>
    </row>
    <row r="18818" customFormat="false" ht="12" hidden="false" customHeight="false" outlineLevel="0" collapsed="false">
      <c r="BS18818" s="96" t="n">
        <f aca="false">BR18818-2.5</f>
        <v>-2.5</v>
      </c>
    </row>
    <row r="18819" customFormat="false" ht="12" hidden="false" customHeight="false" outlineLevel="0" collapsed="false">
      <c r="BS18819" s="96" t="n">
        <f aca="false">BR18819-2.5</f>
        <v>-2.5</v>
      </c>
    </row>
    <row r="18820" customFormat="false" ht="12" hidden="false" customHeight="false" outlineLevel="0" collapsed="false">
      <c r="BS18820" s="96" t="n">
        <f aca="false">BR18820-2.5</f>
        <v>-2.5</v>
      </c>
    </row>
    <row r="18821" customFormat="false" ht="12" hidden="false" customHeight="false" outlineLevel="0" collapsed="false">
      <c r="BS18821" s="96" t="n">
        <f aca="false">BR18821-2.5</f>
        <v>-2.5</v>
      </c>
    </row>
    <row r="18822" customFormat="false" ht="12" hidden="false" customHeight="false" outlineLevel="0" collapsed="false">
      <c r="BS18822" s="96" t="n">
        <f aca="false">BR18822-2.5</f>
        <v>-2.5</v>
      </c>
    </row>
    <row r="18823" customFormat="false" ht="12" hidden="false" customHeight="false" outlineLevel="0" collapsed="false">
      <c r="BS18823" s="96" t="n">
        <f aca="false">BR18823-2.5</f>
        <v>-2.5</v>
      </c>
    </row>
    <row r="18824" customFormat="false" ht="12" hidden="false" customHeight="false" outlineLevel="0" collapsed="false">
      <c r="BS18824" s="96" t="n">
        <f aca="false">BR18824-2.5</f>
        <v>-2.5</v>
      </c>
    </row>
    <row r="18825" customFormat="false" ht="12" hidden="false" customHeight="false" outlineLevel="0" collapsed="false">
      <c r="BS18825" s="96" t="n">
        <f aca="false">BR18825-2.5</f>
        <v>-2.5</v>
      </c>
    </row>
    <row r="18826" customFormat="false" ht="12" hidden="false" customHeight="false" outlineLevel="0" collapsed="false">
      <c r="BS18826" s="96" t="n">
        <f aca="false">BR18826-2.5</f>
        <v>-2.5</v>
      </c>
    </row>
    <row r="18827" customFormat="false" ht="12" hidden="false" customHeight="false" outlineLevel="0" collapsed="false">
      <c r="BS18827" s="96" t="n">
        <f aca="false">BR18827-2.5</f>
        <v>-2.5</v>
      </c>
    </row>
    <row r="18828" customFormat="false" ht="12" hidden="false" customHeight="false" outlineLevel="0" collapsed="false">
      <c r="BS18828" s="96" t="n">
        <f aca="false">BR18828-2.5</f>
        <v>-2.5</v>
      </c>
    </row>
    <row r="18829" customFormat="false" ht="12" hidden="false" customHeight="false" outlineLevel="0" collapsed="false">
      <c r="BS18829" s="96" t="n">
        <f aca="false">BR18829-2.5</f>
        <v>-2.5</v>
      </c>
    </row>
    <row r="18830" customFormat="false" ht="12" hidden="false" customHeight="false" outlineLevel="0" collapsed="false">
      <c r="BS18830" s="96" t="n">
        <f aca="false">BR18830-2.5</f>
        <v>-2.5</v>
      </c>
    </row>
    <row r="18831" customFormat="false" ht="12" hidden="false" customHeight="false" outlineLevel="0" collapsed="false">
      <c r="BS18831" s="96" t="n">
        <f aca="false">BR18831-2.5</f>
        <v>-2.5</v>
      </c>
    </row>
    <row r="18832" customFormat="false" ht="12" hidden="false" customHeight="false" outlineLevel="0" collapsed="false">
      <c r="BS18832" s="96" t="n">
        <f aca="false">BR18832-2.5</f>
        <v>-2.5</v>
      </c>
    </row>
    <row r="18833" customFormat="false" ht="12" hidden="false" customHeight="false" outlineLevel="0" collapsed="false">
      <c r="BS18833" s="96" t="n">
        <f aca="false">BR18833-2.5</f>
        <v>-2.5</v>
      </c>
    </row>
    <row r="18834" customFormat="false" ht="12" hidden="false" customHeight="false" outlineLevel="0" collapsed="false">
      <c r="BS18834" s="96" t="n">
        <f aca="false">BR18834-2.5</f>
        <v>-2.5</v>
      </c>
    </row>
    <row r="18835" customFormat="false" ht="12" hidden="false" customHeight="false" outlineLevel="0" collapsed="false">
      <c r="BS18835" s="96" t="n">
        <f aca="false">BR18835-2.5</f>
        <v>-2.5</v>
      </c>
    </row>
    <row r="18836" customFormat="false" ht="12" hidden="false" customHeight="false" outlineLevel="0" collapsed="false">
      <c r="BS18836" s="96" t="n">
        <f aca="false">BR18836-2.5</f>
        <v>-2.5</v>
      </c>
    </row>
    <row r="18837" customFormat="false" ht="12" hidden="false" customHeight="false" outlineLevel="0" collapsed="false">
      <c r="BS18837" s="96" t="n">
        <f aca="false">BR18837-2.5</f>
        <v>-2.5</v>
      </c>
    </row>
    <row r="18838" customFormat="false" ht="12" hidden="false" customHeight="false" outlineLevel="0" collapsed="false">
      <c r="BS18838" s="96" t="n">
        <f aca="false">BR18838-2.5</f>
        <v>-2.5</v>
      </c>
    </row>
    <row r="18839" customFormat="false" ht="12" hidden="false" customHeight="false" outlineLevel="0" collapsed="false">
      <c r="BS18839" s="96" t="n">
        <f aca="false">BR18839-2.5</f>
        <v>-2.5</v>
      </c>
    </row>
    <row r="18840" customFormat="false" ht="12" hidden="false" customHeight="false" outlineLevel="0" collapsed="false">
      <c r="BS18840" s="96" t="n">
        <f aca="false">BR18840-2.5</f>
        <v>-2.5</v>
      </c>
    </row>
    <row r="18841" customFormat="false" ht="12" hidden="false" customHeight="false" outlineLevel="0" collapsed="false">
      <c r="BS18841" s="96" t="n">
        <f aca="false">BR18841-2.5</f>
        <v>-2.5</v>
      </c>
    </row>
    <row r="18842" customFormat="false" ht="12" hidden="false" customHeight="false" outlineLevel="0" collapsed="false">
      <c r="BS18842" s="96" t="n">
        <f aca="false">BR18842-2.5</f>
        <v>-2.5</v>
      </c>
    </row>
    <row r="18843" customFormat="false" ht="12" hidden="false" customHeight="false" outlineLevel="0" collapsed="false">
      <c r="BS18843" s="96" t="n">
        <f aca="false">BR18843-2.5</f>
        <v>-2.5</v>
      </c>
    </row>
    <row r="18844" customFormat="false" ht="12" hidden="false" customHeight="false" outlineLevel="0" collapsed="false">
      <c r="BS18844" s="96" t="n">
        <f aca="false">BR18844-2.5</f>
        <v>-2.5</v>
      </c>
    </row>
    <row r="18845" customFormat="false" ht="12" hidden="false" customHeight="false" outlineLevel="0" collapsed="false">
      <c r="BS18845" s="96" t="n">
        <f aca="false">BR18845-2.5</f>
        <v>-2.5</v>
      </c>
    </row>
    <row r="18846" customFormat="false" ht="12" hidden="false" customHeight="false" outlineLevel="0" collapsed="false">
      <c r="BS18846" s="96" t="n">
        <f aca="false">BR18846-2.5</f>
        <v>-2.5</v>
      </c>
    </row>
    <row r="18847" customFormat="false" ht="12" hidden="false" customHeight="false" outlineLevel="0" collapsed="false">
      <c r="BS18847" s="96" t="n">
        <f aca="false">BR18847-2.5</f>
        <v>-2.5</v>
      </c>
    </row>
    <row r="18848" customFormat="false" ht="12" hidden="false" customHeight="false" outlineLevel="0" collapsed="false">
      <c r="BS18848" s="96" t="n">
        <f aca="false">BR18848-2.5</f>
        <v>-2.5</v>
      </c>
    </row>
    <row r="18849" customFormat="false" ht="12" hidden="false" customHeight="false" outlineLevel="0" collapsed="false">
      <c r="BS18849" s="96" t="n">
        <f aca="false">BR18849-2.5</f>
        <v>-2.5</v>
      </c>
    </row>
    <row r="18850" customFormat="false" ht="12" hidden="false" customHeight="false" outlineLevel="0" collapsed="false">
      <c r="BS18850" s="96" t="n">
        <f aca="false">BR18850-2.5</f>
        <v>-2.5</v>
      </c>
    </row>
    <row r="18851" customFormat="false" ht="12" hidden="false" customHeight="false" outlineLevel="0" collapsed="false">
      <c r="BS18851" s="96" t="n">
        <f aca="false">BR18851-2.5</f>
        <v>-2.5</v>
      </c>
    </row>
    <row r="18852" customFormat="false" ht="12" hidden="false" customHeight="false" outlineLevel="0" collapsed="false">
      <c r="BS18852" s="96" t="n">
        <f aca="false">BR18852-2.5</f>
        <v>-2.5</v>
      </c>
    </row>
    <row r="18853" customFormat="false" ht="12" hidden="false" customHeight="false" outlineLevel="0" collapsed="false">
      <c r="BS18853" s="96" t="n">
        <f aca="false">BR18853-2.5</f>
        <v>-2.5</v>
      </c>
    </row>
    <row r="18854" customFormat="false" ht="12" hidden="false" customHeight="false" outlineLevel="0" collapsed="false">
      <c r="BS18854" s="96" t="n">
        <f aca="false">BR18854-2.5</f>
        <v>-2.5</v>
      </c>
    </row>
    <row r="18855" customFormat="false" ht="12" hidden="false" customHeight="false" outlineLevel="0" collapsed="false">
      <c r="BS18855" s="96" t="n">
        <f aca="false">BR18855-2.5</f>
        <v>-2.5</v>
      </c>
    </row>
    <row r="18856" customFormat="false" ht="12" hidden="false" customHeight="false" outlineLevel="0" collapsed="false">
      <c r="BS18856" s="96" t="n">
        <f aca="false">BR18856-2.5</f>
        <v>-2.5</v>
      </c>
    </row>
    <row r="18857" customFormat="false" ht="12" hidden="false" customHeight="false" outlineLevel="0" collapsed="false">
      <c r="BS18857" s="96" t="n">
        <f aca="false">BR18857-2.5</f>
        <v>-2.5</v>
      </c>
    </row>
    <row r="18858" customFormat="false" ht="12" hidden="false" customHeight="false" outlineLevel="0" collapsed="false">
      <c r="BS18858" s="96" t="n">
        <f aca="false">BR18858-2.5</f>
        <v>-2.5</v>
      </c>
    </row>
    <row r="18859" customFormat="false" ht="12" hidden="false" customHeight="false" outlineLevel="0" collapsed="false">
      <c r="BS18859" s="96" t="n">
        <f aca="false">BR18859-2.5</f>
        <v>-2.5</v>
      </c>
    </row>
    <row r="18860" customFormat="false" ht="12" hidden="false" customHeight="false" outlineLevel="0" collapsed="false">
      <c r="BS18860" s="96" t="n">
        <f aca="false">BR18860-2.5</f>
        <v>-2.5</v>
      </c>
    </row>
    <row r="18861" customFormat="false" ht="12" hidden="false" customHeight="false" outlineLevel="0" collapsed="false">
      <c r="BS18861" s="96" t="n">
        <f aca="false">BR18861-2.5</f>
        <v>-2.5</v>
      </c>
    </row>
    <row r="18862" customFormat="false" ht="12" hidden="false" customHeight="false" outlineLevel="0" collapsed="false">
      <c r="BS18862" s="96" t="n">
        <f aca="false">BR18862-2.5</f>
        <v>-2.5</v>
      </c>
    </row>
    <row r="18863" customFormat="false" ht="12" hidden="false" customHeight="false" outlineLevel="0" collapsed="false">
      <c r="BS18863" s="96" t="n">
        <f aca="false">BR18863-2.5</f>
        <v>-2.5</v>
      </c>
    </row>
    <row r="18864" customFormat="false" ht="12" hidden="false" customHeight="false" outlineLevel="0" collapsed="false">
      <c r="BS18864" s="96" t="n">
        <f aca="false">BR18864-2.5</f>
        <v>-2.5</v>
      </c>
    </row>
    <row r="18865" customFormat="false" ht="12" hidden="false" customHeight="false" outlineLevel="0" collapsed="false">
      <c r="BS18865" s="96" t="n">
        <f aca="false">BR18865-2.5</f>
        <v>-2.5</v>
      </c>
    </row>
    <row r="18866" customFormat="false" ht="12" hidden="false" customHeight="false" outlineLevel="0" collapsed="false">
      <c r="BS18866" s="96" t="n">
        <f aca="false">BR18866-2.5</f>
        <v>-2.5</v>
      </c>
    </row>
    <row r="18867" customFormat="false" ht="12" hidden="false" customHeight="false" outlineLevel="0" collapsed="false">
      <c r="BS18867" s="96" t="n">
        <f aca="false">BR18867-2.5</f>
        <v>-2.5</v>
      </c>
    </row>
    <row r="18868" customFormat="false" ht="12" hidden="false" customHeight="false" outlineLevel="0" collapsed="false">
      <c r="BS18868" s="96" t="n">
        <f aca="false">BR18868-2.5</f>
        <v>-2.5</v>
      </c>
    </row>
    <row r="18869" customFormat="false" ht="12" hidden="false" customHeight="false" outlineLevel="0" collapsed="false">
      <c r="BS18869" s="96" t="n">
        <f aca="false">BR18869-2.5</f>
        <v>-2.5</v>
      </c>
    </row>
    <row r="18870" customFormat="false" ht="12" hidden="false" customHeight="false" outlineLevel="0" collapsed="false">
      <c r="BS18870" s="96" t="n">
        <f aca="false">BR18870-2.5</f>
        <v>-2.5</v>
      </c>
    </row>
    <row r="18871" customFormat="false" ht="12" hidden="false" customHeight="false" outlineLevel="0" collapsed="false">
      <c r="BS18871" s="96" t="n">
        <f aca="false">BR18871-2.5</f>
        <v>-2.5</v>
      </c>
    </row>
    <row r="18872" customFormat="false" ht="12" hidden="false" customHeight="false" outlineLevel="0" collapsed="false">
      <c r="BS18872" s="96" t="n">
        <f aca="false">BR18872-2.5</f>
        <v>-2.5</v>
      </c>
    </row>
    <row r="18873" customFormat="false" ht="12" hidden="false" customHeight="false" outlineLevel="0" collapsed="false">
      <c r="BS18873" s="96" t="n">
        <f aca="false">BR18873-2.5</f>
        <v>-2.5</v>
      </c>
    </row>
    <row r="18874" customFormat="false" ht="12" hidden="false" customHeight="false" outlineLevel="0" collapsed="false">
      <c r="BS18874" s="96" t="n">
        <f aca="false">BR18874-2.5</f>
        <v>-2.5</v>
      </c>
    </row>
    <row r="18875" customFormat="false" ht="12" hidden="false" customHeight="false" outlineLevel="0" collapsed="false">
      <c r="BS18875" s="96" t="n">
        <f aca="false">BR18875-2.5</f>
        <v>-2.5</v>
      </c>
    </row>
    <row r="18876" customFormat="false" ht="12" hidden="false" customHeight="false" outlineLevel="0" collapsed="false">
      <c r="BS18876" s="96" t="n">
        <f aca="false">BR18876-2.5</f>
        <v>-2.5</v>
      </c>
    </row>
    <row r="18877" customFormat="false" ht="12" hidden="false" customHeight="false" outlineLevel="0" collapsed="false">
      <c r="BS18877" s="96" t="n">
        <f aca="false">BR18877-2.5</f>
        <v>-2.5</v>
      </c>
    </row>
    <row r="18878" customFormat="false" ht="12" hidden="false" customHeight="false" outlineLevel="0" collapsed="false">
      <c r="BS18878" s="96" t="n">
        <f aca="false">BR18878-2.5</f>
        <v>-2.5</v>
      </c>
    </row>
    <row r="18879" customFormat="false" ht="12" hidden="false" customHeight="false" outlineLevel="0" collapsed="false">
      <c r="BS18879" s="96" t="n">
        <f aca="false">BR18879-2.5</f>
        <v>-2.5</v>
      </c>
    </row>
    <row r="18880" customFormat="false" ht="12" hidden="false" customHeight="false" outlineLevel="0" collapsed="false">
      <c r="BS18880" s="96" t="n">
        <f aca="false">BR18880-2.5</f>
        <v>-2.5</v>
      </c>
    </row>
    <row r="18881" customFormat="false" ht="12" hidden="false" customHeight="false" outlineLevel="0" collapsed="false">
      <c r="BS18881" s="96" t="n">
        <f aca="false">BR18881-2.5</f>
        <v>-2.5</v>
      </c>
    </row>
    <row r="18882" customFormat="false" ht="12" hidden="false" customHeight="false" outlineLevel="0" collapsed="false">
      <c r="BS18882" s="96" t="n">
        <f aca="false">BR18882-2.5</f>
        <v>-2.5</v>
      </c>
    </row>
    <row r="18883" customFormat="false" ht="12" hidden="false" customHeight="false" outlineLevel="0" collapsed="false">
      <c r="BS18883" s="96" t="n">
        <f aca="false">BR18883-2.5</f>
        <v>-2.5</v>
      </c>
    </row>
    <row r="18884" customFormat="false" ht="12" hidden="false" customHeight="false" outlineLevel="0" collapsed="false">
      <c r="BS18884" s="96" t="n">
        <f aca="false">BR18884-2.5</f>
        <v>-2.5</v>
      </c>
    </row>
    <row r="18885" customFormat="false" ht="12" hidden="false" customHeight="false" outlineLevel="0" collapsed="false">
      <c r="BS18885" s="96" t="n">
        <f aca="false">BR18885-2.5</f>
        <v>-2.5</v>
      </c>
    </row>
    <row r="18886" customFormat="false" ht="12" hidden="false" customHeight="false" outlineLevel="0" collapsed="false">
      <c r="BS18886" s="96" t="n">
        <f aca="false">BR18886-2.5</f>
        <v>-2.5</v>
      </c>
    </row>
    <row r="18887" customFormat="false" ht="12" hidden="false" customHeight="false" outlineLevel="0" collapsed="false">
      <c r="BS18887" s="96" t="n">
        <f aca="false">BR18887-2.5</f>
        <v>-2.5</v>
      </c>
    </row>
    <row r="18888" customFormat="false" ht="12" hidden="false" customHeight="false" outlineLevel="0" collapsed="false">
      <c r="BS18888" s="96" t="n">
        <f aca="false">BR18888-2.5</f>
        <v>-2.5</v>
      </c>
    </row>
    <row r="18889" customFormat="false" ht="12" hidden="false" customHeight="false" outlineLevel="0" collapsed="false">
      <c r="BS18889" s="96" t="n">
        <f aca="false">BR18889-2.5</f>
        <v>-2.5</v>
      </c>
    </row>
    <row r="18890" customFormat="false" ht="12" hidden="false" customHeight="false" outlineLevel="0" collapsed="false">
      <c r="BS18890" s="96" t="n">
        <f aca="false">BR18890-2.5</f>
        <v>-2.5</v>
      </c>
    </row>
    <row r="18891" customFormat="false" ht="12" hidden="false" customHeight="false" outlineLevel="0" collapsed="false">
      <c r="BS18891" s="96" t="n">
        <f aca="false">BR18891-2.5</f>
        <v>-2.5</v>
      </c>
    </row>
    <row r="18892" customFormat="false" ht="12" hidden="false" customHeight="false" outlineLevel="0" collapsed="false">
      <c r="BS18892" s="96" t="n">
        <f aca="false">BR18892-2.5</f>
        <v>-2.5</v>
      </c>
    </row>
    <row r="18893" customFormat="false" ht="12" hidden="false" customHeight="false" outlineLevel="0" collapsed="false">
      <c r="BS18893" s="96" t="n">
        <f aca="false">BR18893-2.5</f>
        <v>-2.5</v>
      </c>
    </row>
    <row r="18894" customFormat="false" ht="12" hidden="false" customHeight="false" outlineLevel="0" collapsed="false">
      <c r="BS18894" s="96" t="n">
        <f aca="false">BR18894-2.5</f>
        <v>-2.5</v>
      </c>
    </row>
    <row r="18895" customFormat="false" ht="12" hidden="false" customHeight="false" outlineLevel="0" collapsed="false">
      <c r="BS18895" s="96" t="n">
        <f aca="false">BR18895-2.5</f>
        <v>-2.5</v>
      </c>
    </row>
    <row r="18896" customFormat="false" ht="12" hidden="false" customHeight="false" outlineLevel="0" collapsed="false">
      <c r="BS18896" s="96" t="n">
        <f aca="false">BR18896-2.5</f>
        <v>-2.5</v>
      </c>
    </row>
    <row r="18897" customFormat="false" ht="12" hidden="false" customHeight="false" outlineLevel="0" collapsed="false">
      <c r="BS18897" s="96" t="n">
        <f aca="false">BR18897-2.5</f>
        <v>-2.5</v>
      </c>
    </row>
    <row r="18898" customFormat="false" ht="12" hidden="false" customHeight="false" outlineLevel="0" collapsed="false">
      <c r="BS18898" s="96" t="n">
        <f aca="false">BR18898-2.5</f>
        <v>-2.5</v>
      </c>
    </row>
    <row r="18899" customFormat="false" ht="12" hidden="false" customHeight="false" outlineLevel="0" collapsed="false">
      <c r="BS18899" s="96" t="n">
        <f aca="false">BR18899-2.5</f>
        <v>-2.5</v>
      </c>
    </row>
    <row r="18900" customFormat="false" ht="12" hidden="false" customHeight="false" outlineLevel="0" collapsed="false">
      <c r="BS18900" s="96" t="n">
        <f aca="false">BR18900-2.5</f>
        <v>-2.5</v>
      </c>
    </row>
    <row r="18901" customFormat="false" ht="12" hidden="false" customHeight="false" outlineLevel="0" collapsed="false">
      <c r="BS18901" s="96" t="n">
        <f aca="false">BR18901-2.5</f>
        <v>-2.5</v>
      </c>
    </row>
    <row r="18902" customFormat="false" ht="12" hidden="false" customHeight="false" outlineLevel="0" collapsed="false">
      <c r="BS18902" s="96" t="n">
        <f aca="false">BR18902-2.5</f>
        <v>-2.5</v>
      </c>
    </row>
    <row r="18903" customFormat="false" ht="12" hidden="false" customHeight="false" outlineLevel="0" collapsed="false">
      <c r="BS18903" s="96" t="n">
        <f aca="false">BR18903-2.5</f>
        <v>-2.5</v>
      </c>
    </row>
    <row r="18904" customFormat="false" ht="12" hidden="false" customHeight="false" outlineLevel="0" collapsed="false">
      <c r="BS18904" s="96" t="n">
        <f aca="false">BR18904-2.5</f>
        <v>-2.5</v>
      </c>
    </row>
    <row r="18905" customFormat="false" ht="12" hidden="false" customHeight="false" outlineLevel="0" collapsed="false">
      <c r="BS18905" s="96" t="n">
        <f aca="false">BR18905-2.5</f>
        <v>-2.5</v>
      </c>
    </row>
    <row r="18906" customFormat="false" ht="12" hidden="false" customHeight="false" outlineLevel="0" collapsed="false">
      <c r="BS18906" s="96" t="n">
        <f aca="false">BR18906-2.5</f>
        <v>-2.5</v>
      </c>
    </row>
    <row r="18907" customFormat="false" ht="12" hidden="false" customHeight="false" outlineLevel="0" collapsed="false">
      <c r="BS18907" s="96" t="n">
        <f aca="false">BR18907-2.5</f>
        <v>-2.5</v>
      </c>
    </row>
    <row r="18908" customFormat="false" ht="12" hidden="false" customHeight="false" outlineLevel="0" collapsed="false">
      <c r="BS18908" s="96" t="n">
        <f aca="false">BR18908-2.5</f>
        <v>-2.5</v>
      </c>
    </row>
    <row r="18909" customFormat="false" ht="12" hidden="false" customHeight="false" outlineLevel="0" collapsed="false">
      <c r="BS18909" s="96" t="n">
        <f aca="false">BR18909-2.5</f>
        <v>-2.5</v>
      </c>
    </row>
    <row r="18910" customFormat="false" ht="12" hidden="false" customHeight="false" outlineLevel="0" collapsed="false">
      <c r="BS18910" s="96" t="n">
        <f aca="false">BR18910-2.5</f>
        <v>-2.5</v>
      </c>
    </row>
    <row r="18911" customFormat="false" ht="12" hidden="false" customHeight="false" outlineLevel="0" collapsed="false">
      <c r="BS18911" s="96" t="n">
        <f aca="false">BR18911-2.5</f>
        <v>-2.5</v>
      </c>
    </row>
    <row r="18912" customFormat="false" ht="12" hidden="false" customHeight="false" outlineLevel="0" collapsed="false">
      <c r="BS18912" s="96" t="n">
        <f aca="false">BR18912-2.5</f>
        <v>-2.5</v>
      </c>
    </row>
    <row r="18913" customFormat="false" ht="12" hidden="false" customHeight="false" outlineLevel="0" collapsed="false">
      <c r="BS18913" s="96" t="n">
        <f aca="false">BR18913-2.5</f>
        <v>-2.5</v>
      </c>
    </row>
    <row r="18914" customFormat="false" ht="12" hidden="false" customHeight="false" outlineLevel="0" collapsed="false">
      <c r="BS18914" s="96" t="n">
        <f aca="false">BR18914-2.5</f>
        <v>-2.5</v>
      </c>
    </row>
    <row r="18915" customFormat="false" ht="12" hidden="false" customHeight="false" outlineLevel="0" collapsed="false">
      <c r="BS18915" s="96" t="n">
        <f aca="false">BR18915-2.5</f>
        <v>-2.5</v>
      </c>
    </row>
    <row r="18916" customFormat="false" ht="12" hidden="false" customHeight="false" outlineLevel="0" collapsed="false">
      <c r="BS18916" s="96" t="n">
        <f aca="false">BR18916-2.5</f>
        <v>-2.5</v>
      </c>
    </row>
    <row r="18917" customFormat="false" ht="12" hidden="false" customHeight="false" outlineLevel="0" collapsed="false">
      <c r="BS18917" s="96" t="n">
        <f aca="false">BR18917-2.5</f>
        <v>-2.5</v>
      </c>
    </row>
    <row r="18918" customFormat="false" ht="12" hidden="false" customHeight="false" outlineLevel="0" collapsed="false">
      <c r="BS18918" s="96" t="n">
        <f aca="false">BR18918-2.5</f>
        <v>-2.5</v>
      </c>
    </row>
    <row r="18919" customFormat="false" ht="12" hidden="false" customHeight="false" outlineLevel="0" collapsed="false">
      <c r="BS18919" s="96" t="n">
        <f aca="false">BR18919-2.5</f>
        <v>-2.5</v>
      </c>
    </row>
    <row r="18920" customFormat="false" ht="12" hidden="false" customHeight="false" outlineLevel="0" collapsed="false">
      <c r="BS18920" s="96" t="n">
        <f aca="false">BR18920-2.5</f>
        <v>-2.5</v>
      </c>
    </row>
    <row r="18921" customFormat="false" ht="12" hidden="false" customHeight="false" outlineLevel="0" collapsed="false">
      <c r="BS18921" s="96" t="n">
        <f aca="false">BR18921-2.5</f>
        <v>-2.5</v>
      </c>
    </row>
    <row r="18922" customFormat="false" ht="12" hidden="false" customHeight="false" outlineLevel="0" collapsed="false">
      <c r="BS18922" s="96" t="n">
        <f aca="false">BR18922-2.5</f>
        <v>-2.5</v>
      </c>
    </row>
    <row r="18923" customFormat="false" ht="12" hidden="false" customHeight="false" outlineLevel="0" collapsed="false">
      <c r="BS18923" s="96" t="n">
        <f aca="false">BR18923-2.5</f>
        <v>-2.5</v>
      </c>
    </row>
    <row r="18924" customFormat="false" ht="12" hidden="false" customHeight="false" outlineLevel="0" collapsed="false">
      <c r="BS18924" s="96" t="n">
        <f aca="false">BR18924-2.5</f>
        <v>-2.5</v>
      </c>
    </row>
    <row r="18925" customFormat="false" ht="12" hidden="false" customHeight="false" outlineLevel="0" collapsed="false">
      <c r="BS18925" s="96" t="n">
        <f aca="false">BR18925-2.5</f>
        <v>-2.5</v>
      </c>
    </row>
    <row r="18926" customFormat="false" ht="12" hidden="false" customHeight="false" outlineLevel="0" collapsed="false">
      <c r="BS18926" s="96" t="n">
        <f aca="false">BR18926-2.5</f>
        <v>-2.5</v>
      </c>
    </row>
    <row r="18927" customFormat="false" ht="12" hidden="false" customHeight="false" outlineLevel="0" collapsed="false">
      <c r="BS18927" s="96" t="n">
        <f aca="false">BR18927-2.5</f>
        <v>-2.5</v>
      </c>
    </row>
    <row r="18928" customFormat="false" ht="12" hidden="false" customHeight="false" outlineLevel="0" collapsed="false">
      <c r="BS18928" s="96" t="n">
        <f aca="false">BR18928-2.5</f>
        <v>-2.5</v>
      </c>
    </row>
    <row r="18929" customFormat="false" ht="12" hidden="false" customHeight="false" outlineLevel="0" collapsed="false">
      <c r="BS18929" s="96" t="n">
        <f aca="false">BR18929-2.5</f>
        <v>-2.5</v>
      </c>
    </row>
    <row r="18930" customFormat="false" ht="12" hidden="false" customHeight="false" outlineLevel="0" collapsed="false">
      <c r="BS18930" s="96" t="n">
        <f aca="false">BR18930-2.5</f>
        <v>-2.5</v>
      </c>
    </row>
    <row r="18931" customFormat="false" ht="12" hidden="false" customHeight="false" outlineLevel="0" collapsed="false">
      <c r="BS18931" s="96" t="n">
        <f aca="false">BR18931-2.5</f>
        <v>-2.5</v>
      </c>
    </row>
    <row r="18932" customFormat="false" ht="12" hidden="false" customHeight="false" outlineLevel="0" collapsed="false">
      <c r="BS18932" s="96" t="n">
        <f aca="false">BR18932-2.5</f>
        <v>-2.5</v>
      </c>
    </row>
    <row r="18933" customFormat="false" ht="12" hidden="false" customHeight="false" outlineLevel="0" collapsed="false">
      <c r="BS18933" s="96" t="n">
        <f aca="false">BR18933-2.5</f>
        <v>-2.5</v>
      </c>
    </row>
    <row r="18934" customFormat="false" ht="12" hidden="false" customHeight="false" outlineLevel="0" collapsed="false">
      <c r="BS18934" s="96" t="n">
        <f aca="false">BR18934-2.5</f>
        <v>-2.5</v>
      </c>
    </row>
    <row r="18935" customFormat="false" ht="12" hidden="false" customHeight="false" outlineLevel="0" collapsed="false">
      <c r="BS18935" s="96" t="n">
        <f aca="false">BR18935-2.5</f>
        <v>-2.5</v>
      </c>
    </row>
    <row r="18936" customFormat="false" ht="12" hidden="false" customHeight="false" outlineLevel="0" collapsed="false">
      <c r="BS18936" s="96" t="n">
        <f aca="false">BR18936-2.5</f>
        <v>-2.5</v>
      </c>
    </row>
    <row r="18937" customFormat="false" ht="12" hidden="false" customHeight="false" outlineLevel="0" collapsed="false">
      <c r="BS18937" s="96" t="n">
        <f aca="false">BR18937-2.5</f>
        <v>-2.5</v>
      </c>
    </row>
    <row r="18938" customFormat="false" ht="12" hidden="false" customHeight="false" outlineLevel="0" collapsed="false">
      <c r="BS18938" s="96" t="n">
        <f aca="false">BR18938-2.5</f>
        <v>-2.5</v>
      </c>
    </row>
    <row r="18939" customFormat="false" ht="12" hidden="false" customHeight="false" outlineLevel="0" collapsed="false">
      <c r="BS18939" s="96" t="n">
        <f aca="false">BR18939-2.5</f>
        <v>-2.5</v>
      </c>
    </row>
    <row r="18940" customFormat="false" ht="12" hidden="false" customHeight="false" outlineLevel="0" collapsed="false">
      <c r="BS18940" s="96" t="n">
        <f aca="false">BR18940-2.5</f>
        <v>-2.5</v>
      </c>
    </row>
    <row r="18941" customFormat="false" ht="12" hidden="false" customHeight="false" outlineLevel="0" collapsed="false">
      <c r="BS18941" s="96" t="n">
        <f aca="false">BR18941-2.5</f>
        <v>-2.5</v>
      </c>
    </row>
    <row r="18942" customFormat="false" ht="12" hidden="false" customHeight="false" outlineLevel="0" collapsed="false">
      <c r="BS18942" s="96" t="n">
        <f aca="false">BR18942-2.5</f>
        <v>-2.5</v>
      </c>
    </row>
    <row r="18943" customFormat="false" ht="12" hidden="false" customHeight="false" outlineLevel="0" collapsed="false">
      <c r="BS18943" s="96" t="n">
        <f aca="false">BR18943-2.5</f>
        <v>-2.5</v>
      </c>
    </row>
    <row r="18944" customFormat="false" ht="12" hidden="false" customHeight="false" outlineLevel="0" collapsed="false">
      <c r="BS18944" s="96" t="n">
        <f aca="false">BR18944-2.5</f>
        <v>-2.5</v>
      </c>
    </row>
    <row r="18945" customFormat="false" ht="12" hidden="false" customHeight="false" outlineLevel="0" collapsed="false">
      <c r="BS18945" s="96" t="n">
        <f aca="false">BR18945-2.5</f>
        <v>-2.5</v>
      </c>
    </row>
    <row r="18946" customFormat="false" ht="12" hidden="false" customHeight="false" outlineLevel="0" collapsed="false">
      <c r="BS18946" s="96" t="n">
        <f aca="false">BR18946-2.5</f>
        <v>-2.5</v>
      </c>
    </row>
    <row r="18947" customFormat="false" ht="12" hidden="false" customHeight="false" outlineLevel="0" collapsed="false">
      <c r="BS18947" s="96" t="n">
        <f aca="false">BR18947-2.5</f>
        <v>-2.5</v>
      </c>
    </row>
    <row r="18948" customFormat="false" ht="12" hidden="false" customHeight="false" outlineLevel="0" collapsed="false">
      <c r="BS18948" s="96" t="n">
        <f aca="false">BR18948-2.5</f>
        <v>-2.5</v>
      </c>
    </row>
    <row r="18949" customFormat="false" ht="12" hidden="false" customHeight="false" outlineLevel="0" collapsed="false">
      <c r="BS18949" s="96" t="n">
        <f aca="false">BR18949-2.5</f>
        <v>-2.5</v>
      </c>
    </row>
    <row r="18950" customFormat="false" ht="12" hidden="false" customHeight="false" outlineLevel="0" collapsed="false">
      <c r="BS18950" s="96" t="n">
        <f aca="false">BR18950-2.5</f>
        <v>-2.5</v>
      </c>
    </row>
    <row r="18951" customFormat="false" ht="12" hidden="false" customHeight="false" outlineLevel="0" collapsed="false">
      <c r="BS18951" s="96" t="n">
        <f aca="false">BR18951-2.5</f>
        <v>-2.5</v>
      </c>
    </row>
    <row r="18952" customFormat="false" ht="12" hidden="false" customHeight="false" outlineLevel="0" collapsed="false">
      <c r="BS18952" s="96" t="n">
        <f aca="false">BR18952-2.5</f>
        <v>-2.5</v>
      </c>
    </row>
    <row r="18953" customFormat="false" ht="12" hidden="false" customHeight="false" outlineLevel="0" collapsed="false">
      <c r="BS18953" s="96" t="n">
        <f aca="false">BR18953-2.5</f>
        <v>-2.5</v>
      </c>
    </row>
    <row r="18954" customFormat="false" ht="12" hidden="false" customHeight="false" outlineLevel="0" collapsed="false">
      <c r="BS18954" s="96" t="n">
        <f aca="false">BR18954-2.5</f>
        <v>-2.5</v>
      </c>
    </row>
    <row r="18955" customFormat="false" ht="12" hidden="false" customHeight="false" outlineLevel="0" collapsed="false">
      <c r="BS18955" s="96" t="n">
        <f aca="false">BR18955-2.5</f>
        <v>-2.5</v>
      </c>
    </row>
    <row r="18956" customFormat="false" ht="12" hidden="false" customHeight="false" outlineLevel="0" collapsed="false">
      <c r="BS18956" s="96" t="n">
        <f aca="false">BR18956-2.5</f>
        <v>-2.5</v>
      </c>
    </row>
    <row r="18957" customFormat="false" ht="12" hidden="false" customHeight="false" outlineLevel="0" collapsed="false">
      <c r="BS18957" s="96" t="n">
        <f aca="false">BR18957-2.5</f>
        <v>-2.5</v>
      </c>
    </row>
    <row r="18958" customFormat="false" ht="12" hidden="false" customHeight="false" outlineLevel="0" collapsed="false">
      <c r="BS18958" s="96" t="n">
        <f aca="false">BR18958-2.5</f>
        <v>-2.5</v>
      </c>
    </row>
    <row r="18959" customFormat="false" ht="12" hidden="false" customHeight="false" outlineLevel="0" collapsed="false">
      <c r="BS18959" s="96" t="n">
        <f aca="false">BR18959-2.5</f>
        <v>-2.5</v>
      </c>
    </row>
    <row r="18960" customFormat="false" ht="12" hidden="false" customHeight="false" outlineLevel="0" collapsed="false">
      <c r="BS18960" s="96" t="n">
        <f aca="false">BR18960-2.5</f>
        <v>-2.5</v>
      </c>
    </row>
    <row r="18961" customFormat="false" ht="12" hidden="false" customHeight="false" outlineLevel="0" collapsed="false">
      <c r="BS18961" s="96" t="n">
        <f aca="false">BR18961-2.5</f>
        <v>-2.5</v>
      </c>
    </row>
    <row r="18962" customFormat="false" ht="12" hidden="false" customHeight="false" outlineLevel="0" collapsed="false">
      <c r="BS18962" s="96" t="n">
        <f aca="false">BR18962-2.5</f>
        <v>-2.5</v>
      </c>
    </row>
    <row r="18963" customFormat="false" ht="12" hidden="false" customHeight="false" outlineLevel="0" collapsed="false">
      <c r="BS18963" s="96" t="n">
        <f aca="false">BR18963-2.5</f>
        <v>-2.5</v>
      </c>
    </row>
    <row r="18964" customFormat="false" ht="12" hidden="false" customHeight="false" outlineLevel="0" collapsed="false">
      <c r="BS18964" s="96" t="n">
        <f aca="false">BR18964-2.5</f>
        <v>-2.5</v>
      </c>
    </row>
    <row r="18965" customFormat="false" ht="12" hidden="false" customHeight="false" outlineLevel="0" collapsed="false">
      <c r="BS18965" s="96" t="n">
        <f aca="false">BR18965-2.5</f>
        <v>-2.5</v>
      </c>
    </row>
    <row r="18966" customFormat="false" ht="12" hidden="false" customHeight="false" outlineLevel="0" collapsed="false">
      <c r="BS18966" s="96" t="n">
        <f aca="false">BR18966-2.5</f>
        <v>-2.5</v>
      </c>
    </row>
    <row r="18967" customFormat="false" ht="12" hidden="false" customHeight="false" outlineLevel="0" collapsed="false">
      <c r="BS18967" s="96" t="n">
        <f aca="false">BR18967-2.5</f>
        <v>-2.5</v>
      </c>
    </row>
    <row r="18968" customFormat="false" ht="12" hidden="false" customHeight="false" outlineLevel="0" collapsed="false">
      <c r="BS18968" s="96" t="n">
        <f aca="false">BR18968-2.5</f>
        <v>-2.5</v>
      </c>
    </row>
    <row r="18969" customFormat="false" ht="12" hidden="false" customHeight="false" outlineLevel="0" collapsed="false">
      <c r="BS18969" s="96" t="n">
        <f aca="false">BR18969-2.5</f>
        <v>-2.5</v>
      </c>
    </row>
    <row r="18970" customFormat="false" ht="12" hidden="false" customHeight="false" outlineLevel="0" collapsed="false">
      <c r="BS18970" s="96" t="n">
        <f aca="false">BR18970-2.5</f>
        <v>-2.5</v>
      </c>
    </row>
    <row r="18971" customFormat="false" ht="12" hidden="false" customHeight="false" outlineLevel="0" collapsed="false">
      <c r="BS18971" s="96" t="n">
        <f aca="false">BR18971-2.5</f>
        <v>-2.5</v>
      </c>
    </row>
    <row r="18972" customFormat="false" ht="12" hidden="false" customHeight="false" outlineLevel="0" collapsed="false">
      <c r="BS18972" s="96" t="n">
        <f aca="false">BR18972-2.5</f>
        <v>-2.5</v>
      </c>
    </row>
    <row r="18973" customFormat="false" ht="12" hidden="false" customHeight="false" outlineLevel="0" collapsed="false">
      <c r="BS18973" s="96" t="n">
        <f aca="false">BR18973-2.5</f>
        <v>-2.5</v>
      </c>
    </row>
    <row r="18974" customFormat="false" ht="12" hidden="false" customHeight="false" outlineLevel="0" collapsed="false">
      <c r="BS18974" s="96" t="n">
        <f aca="false">BR18974-2.5</f>
        <v>-2.5</v>
      </c>
    </row>
    <row r="18975" customFormat="false" ht="12" hidden="false" customHeight="false" outlineLevel="0" collapsed="false">
      <c r="BS18975" s="96" t="n">
        <f aca="false">BR18975-2.5</f>
        <v>-2.5</v>
      </c>
    </row>
    <row r="18976" customFormat="false" ht="12" hidden="false" customHeight="false" outlineLevel="0" collapsed="false">
      <c r="BS18976" s="96" t="n">
        <f aca="false">BR18976-2.5</f>
        <v>-2.5</v>
      </c>
    </row>
    <row r="18977" customFormat="false" ht="12" hidden="false" customHeight="false" outlineLevel="0" collapsed="false">
      <c r="BS18977" s="96" t="n">
        <f aca="false">BR18977-2.5</f>
        <v>-2.5</v>
      </c>
    </row>
    <row r="18978" customFormat="false" ht="12" hidden="false" customHeight="false" outlineLevel="0" collapsed="false">
      <c r="BS18978" s="96" t="n">
        <f aca="false">BR18978-2.5</f>
        <v>-2.5</v>
      </c>
    </row>
    <row r="18979" customFormat="false" ht="12" hidden="false" customHeight="false" outlineLevel="0" collapsed="false">
      <c r="BS18979" s="96" t="n">
        <f aca="false">BR18979-2.5</f>
        <v>-2.5</v>
      </c>
    </row>
    <row r="18980" customFormat="false" ht="12" hidden="false" customHeight="false" outlineLevel="0" collapsed="false">
      <c r="BS18980" s="96" t="n">
        <f aca="false">BR18980-2.5</f>
        <v>-2.5</v>
      </c>
    </row>
    <row r="18981" customFormat="false" ht="12" hidden="false" customHeight="false" outlineLevel="0" collapsed="false">
      <c r="BS18981" s="96" t="n">
        <f aca="false">BR18981-2.5</f>
        <v>-2.5</v>
      </c>
    </row>
    <row r="18982" customFormat="false" ht="12" hidden="false" customHeight="false" outlineLevel="0" collapsed="false">
      <c r="BS18982" s="96" t="n">
        <f aca="false">BR18982-2.5</f>
        <v>-2.5</v>
      </c>
    </row>
    <row r="18983" customFormat="false" ht="12" hidden="false" customHeight="false" outlineLevel="0" collapsed="false">
      <c r="BS18983" s="96" t="n">
        <f aca="false">BR18983-2.5</f>
        <v>-2.5</v>
      </c>
    </row>
    <row r="18984" customFormat="false" ht="12" hidden="false" customHeight="false" outlineLevel="0" collapsed="false">
      <c r="BS18984" s="96" t="n">
        <f aca="false">BR18984-2.5</f>
        <v>-2.5</v>
      </c>
    </row>
    <row r="18985" customFormat="false" ht="12" hidden="false" customHeight="false" outlineLevel="0" collapsed="false">
      <c r="BS18985" s="96" t="n">
        <f aca="false">BR18985-2.5</f>
        <v>-2.5</v>
      </c>
    </row>
    <row r="18986" customFormat="false" ht="12" hidden="false" customHeight="false" outlineLevel="0" collapsed="false">
      <c r="BS18986" s="96" t="n">
        <f aca="false">BR18986-2.5</f>
        <v>-2.5</v>
      </c>
    </row>
    <row r="18987" customFormat="false" ht="12" hidden="false" customHeight="false" outlineLevel="0" collapsed="false">
      <c r="BS18987" s="96" t="n">
        <f aca="false">BR18987-2.5</f>
        <v>-2.5</v>
      </c>
    </row>
    <row r="18988" customFormat="false" ht="12" hidden="false" customHeight="false" outlineLevel="0" collapsed="false">
      <c r="BS18988" s="96" t="n">
        <f aca="false">BR18988-2.5</f>
        <v>-2.5</v>
      </c>
    </row>
    <row r="18989" customFormat="false" ht="12" hidden="false" customHeight="false" outlineLevel="0" collapsed="false">
      <c r="BS18989" s="96" t="n">
        <f aca="false">BR18989-2.5</f>
        <v>-2.5</v>
      </c>
    </row>
    <row r="18990" customFormat="false" ht="12" hidden="false" customHeight="false" outlineLevel="0" collapsed="false">
      <c r="BS18990" s="96" t="n">
        <f aca="false">BR18990-2.5</f>
        <v>-2.5</v>
      </c>
    </row>
    <row r="18991" customFormat="false" ht="12" hidden="false" customHeight="false" outlineLevel="0" collapsed="false">
      <c r="BS18991" s="96" t="n">
        <f aca="false">BR18991-2.5</f>
        <v>-2.5</v>
      </c>
    </row>
    <row r="18992" customFormat="false" ht="12" hidden="false" customHeight="false" outlineLevel="0" collapsed="false">
      <c r="BS18992" s="96" t="n">
        <f aca="false">BR18992-2.5</f>
        <v>-2.5</v>
      </c>
    </row>
    <row r="18993" customFormat="false" ht="12" hidden="false" customHeight="false" outlineLevel="0" collapsed="false">
      <c r="BS18993" s="96" t="n">
        <f aca="false">BR18993-2.5</f>
        <v>-2.5</v>
      </c>
    </row>
    <row r="18994" customFormat="false" ht="12" hidden="false" customHeight="false" outlineLevel="0" collapsed="false">
      <c r="BS18994" s="96" t="n">
        <f aca="false">BR18994-2.5</f>
        <v>-2.5</v>
      </c>
    </row>
    <row r="18995" customFormat="false" ht="12" hidden="false" customHeight="false" outlineLevel="0" collapsed="false">
      <c r="BS18995" s="96" t="n">
        <f aca="false">BR18995-2.5</f>
        <v>-2.5</v>
      </c>
    </row>
    <row r="18996" customFormat="false" ht="12" hidden="false" customHeight="false" outlineLevel="0" collapsed="false">
      <c r="BS18996" s="96" t="n">
        <f aca="false">BR18996-2.5</f>
        <v>-2.5</v>
      </c>
    </row>
    <row r="18997" customFormat="false" ht="12" hidden="false" customHeight="false" outlineLevel="0" collapsed="false">
      <c r="BS18997" s="96" t="n">
        <f aca="false">BR18997-2.5</f>
        <v>-2.5</v>
      </c>
    </row>
    <row r="18998" customFormat="false" ht="12" hidden="false" customHeight="false" outlineLevel="0" collapsed="false">
      <c r="BS18998" s="96" t="n">
        <f aca="false">BR18998-2.5</f>
        <v>-2.5</v>
      </c>
    </row>
    <row r="18999" customFormat="false" ht="12" hidden="false" customHeight="false" outlineLevel="0" collapsed="false">
      <c r="BS18999" s="96" t="n">
        <f aca="false">BR18999-2.5</f>
        <v>-2.5</v>
      </c>
    </row>
    <row r="19000" customFormat="false" ht="12" hidden="false" customHeight="false" outlineLevel="0" collapsed="false">
      <c r="BS19000" s="96" t="n">
        <f aca="false">BR19000-2.5</f>
        <v>-2.5</v>
      </c>
    </row>
    <row r="19001" customFormat="false" ht="12" hidden="false" customHeight="false" outlineLevel="0" collapsed="false">
      <c r="BS19001" s="96" t="n">
        <f aca="false">BR19001-2.5</f>
        <v>-2.5</v>
      </c>
    </row>
    <row r="19002" customFormat="false" ht="12" hidden="false" customHeight="false" outlineLevel="0" collapsed="false">
      <c r="BS19002" s="96" t="n">
        <f aca="false">BR19002-2.5</f>
        <v>-2.5</v>
      </c>
    </row>
    <row r="19003" customFormat="false" ht="12" hidden="false" customHeight="false" outlineLevel="0" collapsed="false">
      <c r="BS19003" s="96" t="n">
        <f aca="false">BR19003-2.5</f>
        <v>-2.5</v>
      </c>
    </row>
    <row r="19004" customFormat="false" ht="12" hidden="false" customHeight="false" outlineLevel="0" collapsed="false">
      <c r="BS19004" s="96" t="n">
        <f aca="false">BR19004-2.5</f>
        <v>-2.5</v>
      </c>
    </row>
    <row r="19005" customFormat="false" ht="12" hidden="false" customHeight="false" outlineLevel="0" collapsed="false">
      <c r="BS19005" s="96" t="n">
        <f aca="false">BR19005-2.5</f>
        <v>-2.5</v>
      </c>
    </row>
    <row r="19006" customFormat="false" ht="12" hidden="false" customHeight="false" outlineLevel="0" collapsed="false">
      <c r="BS19006" s="96" t="n">
        <f aca="false">BR19006-2.5</f>
        <v>-2.5</v>
      </c>
    </row>
    <row r="19007" customFormat="false" ht="12" hidden="false" customHeight="false" outlineLevel="0" collapsed="false">
      <c r="BS19007" s="96" t="n">
        <f aca="false">BR19007-2.5</f>
        <v>-2.5</v>
      </c>
    </row>
    <row r="19008" customFormat="false" ht="12" hidden="false" customHeight="false" outlineLevel="0" collapsed="false">
      <c r="BS19008" s="96" t="n">
        <f aca="false">BR19008-2.5</f>
        <v>-2.5</v>
      </c>
    </row>
    <row r="19009" customFormat="false" ht="12" hidden="false" customHeight="false" outlineLevel="0" collapsed="false">
      <c r="BS19009" s="96" t="n">
        <f aca="false">BR19009-2.5</f>
        <v>-2.5</v>
      </c>
    </row>
    <row r="19010" customFormat="false" ht="12" hidden="false" customHeight="false" outlineLevel="0" collapsed="false">
      <c r="BS19010" s="96" t="n">
        <f aca="false">BR19010-2.5</f>
        <v>-2.5</v>
      </c>
    </row>
    <row r="19011" customFormat="false" ht="12" hidden="false" customHeight="false" outlineLevel="0" collapsed="false">
      <c r="BS19011" s="96" t="n">
        <f aca="false">BR19011-2.5</f>
        <v>-2.5</v>
      </c>
    </row>
    <row r="19012" customFormat="false" ht="12" hidden="false" customHeight="false" outlineLevel="0" collapsed="false">
      <c r="BS19012" s="96" t="n">
        <f aca="false">BR19012-2.5</f>
        <v>-2.5</v>
      </c>
    </row>
    <row r="19013" customFormat="false" ht="12" hidden="false" customHeight="false" outlineLevel="0" collapsed="false">
      <c r="BS19013" s="96" t="n">
        <f aca="false">BR19013-2.5</f>
        <v>-2.5</v>
      </c>
    </row>
    <row r="19014" customFormat="false" ht="12" hidden="false" customHeight="false" outlineLevel="0" collapsed="false">
      <c r="BS19014" s="96" t="n">
        <f aca="false">BR19014-2.5</f>
        <v>-2.5</v>
      </c>
    </row>
    <row r="19015" customFormat="false" ht="12" hidden="false" customHeight="false" outlineLevel="0" collapsed="false">
      <c r="BS19015" s="96" t="n">
        <f aca="false">BR19015-2.5</f>
        <v>-2.5</v>
      </c>
    </row>
    <row r="19016" customFormat="false" ht="12" hidden="false" customHeight="false" outlineLevel="0" collapsed="false">
      <c r="BS19016" s="96" t="n">
        <f aca="false">BR19016-2.5</f>
        <v>-2.5</v>
      </c>
    </row>
    <row r="19017" customFormat="false" ht="12" hidden="false" customHeight="false" outlineLevel="0" collapsed="false">
      <c r="BS19017" s="96" t="n">
        <f aca="false">BR19017-2.5</f>
        <v>-2.5</v>
      </c>
    </row>
    <row r="19018" customFormat="false" ht="12" hidden="false" customHeight="false" outlineLevel="0" collapsed="false">
      <c r="BS19018" s="96" t="n">
        <f aca="false">BR19018-2.5</f>
        <v>-2.5</v>
      </c>
    </row>
    <row r="19019" customFormat="false" ht="12" hidden="false" customHeight="false" outlineLevel="0" collapsed="false">
      <c r="BS19019" s="96" t="n">
        <f aca="false">BR19019-2.5</f>
        <v>-2.5</v>
      </c>
    </row>
    <row r="19020" customFormat="false" ht="12" hidden="false" customHeight="false" outlineLevel="0" collapsed="false">
      <c r="BS19020" s="96" t="n">
        <f aca="false">BR19020-2.5</f>
        <v>-2.5</v>
      </c>
    </row>
    <row r="19021" customFormat="false" ht="12" hidden="false" customHeight="false" outlineLevel="0" collapsed="false">
      <c r="BS19021" s="96" t="n">
        <f aca="false">BR19021-2.5</f>
        <v>-2.5</v>
      </c>
    </row>
    <row r="19022" customFormat="false" ht="12" hidden="false" customHeight="false" outlineLevel="0" collapsed="false">
      <c r="BS19022" s="96" t="n">
        <f aca="false">BR19022-2.5</f>
        <v>-2.5</v>
      </c>
    </row>
    <row r="19023" customFormat="false" ht="12" hidden="false" customHeight="false" outlineLevel="0" collapsed="false">
      <c r="BS19023" s="96" t="n">
        <f aca="false">BR19023-2.5</f>
        <v>-2.5</v>
      </c>
    </row>
    <row r="19024" customFormat="false" ht="12" hidden="false" customHeight="false" outlineLevel="0" collapsed="false">
      <c r="BS19024" s="96" t="n">
        <f aca="false">BR19024-2.5</f>
        <v>-2.5</v>
      </c>
    </row>
    <row r="19025" customFormat="false" ht="12" hidden="false" customHeight="false" outlineLevel="0" collapsed="false">
      <c r="BS19025" s="96" t="n">
        <f aca="false">BR19025-2.5</f>
        <v>-2.5</v>
      </c>
    </row>
    <row r="19026" customFormat="false" ht="12" hidden="false" customHeight="false" outlineLevel="0" collapsed="false">
      <c r="BS19026" s="96" t="n">
        <f aca="false">BR19026-2.5</f>
        <v>-2.5</v>
      </c>
    </row>
    <row r="19027" customFormat="false" ht="12" hidden="false" customHeight="false" outlineLevel="0" collapsed="false">
      <c r="BS19027" s="96" t="n">
        <f aca="false">BR19027-2.5</f>
        <v>-2.5</v>
      </c>
    </row>
    <row r="19028" customFormat="false" ht="12" hidden="false" customHeight="false" outlineLevel="0" collapsed="false">
      <c r="BS19028" s="96" t="n">
        <f aca="false">BR19028-2.5</f>
        <v>-2.5</v>
      </c>
    </row>
    <row r="19029" customFormat="false" ht="12" hidden="false" customHeight="false" outlineLevel="0" collapsed="false">
      <c r="BS19029" s="96" t="n">
        <f aca="false">BR19029-2.5</f>
        <v>-2.5</v>
      </c>
    </row>
    <row r="19030" customFormat="false" ht="12" hidden="false" customHeight="false" outlineLevel="0" collapsed="false">
      <c r="BS19030" s="96" t="n">
        <f aca="false">BR19030-2.5</f>
        <v>-2.5</v>
      </c>
    </row>
    <row r="19031" customFormat="false" ht="12" hidden="false" customHeight="false" outlineLevel="0" collapsed="false">
      <c r="BS19031" s="96" t="n">
        <f aca="false">BR19031-2.5</f>
        <v>-2.5</v>
      </c>
    </row>
    <row r="19032" customFormat="false" ht="12" hidden="false" customHeight="false" outlineLevel="0" collapsed="false">
      <c r="BS19032" s="96" t="n">
        <f aca="false">BR19032-2.5</f>
        <v>-2.5</v>
      </c>
    </row>
    <row r="19033" customFormat="false" ht="12" hidden="false" customHeight="false" outlineLevel="0" collapsed="false">
      <c r="BS19033" s="96" t="n">
        <f aca="false">BR19033-2.5</f>
        <v>-2.5</v>
      </c>
    </row>
    <row r="19034" customFormat="false" ht="12" hidden="false" customHeight="false" outlineLevel="0" collapsed="false">
      <c r="BS19034" s="96" t="n">
        <f aca="false">BR19034-2.5</f>
        <v>-2.5</v>
      </c>
    </row>
    <row r="19035" customFormat="false" ht="12" hidden="false" customHeight="false" outlineLevel="0" collapsed="false">
      <c r="BS19035" s="96" t="n">
        <f aca="false">BR19035-2.5</f>
        <v>-2.5</v>
      </c>
    </row>
    <row r="19036" customFormat="false" ht="12" hidden="false" customHeight="false" outlineLevel="0" collapsed="false">
      <c r="BS19036" s="96" t="n">
        <f aca="false">BR19036-2.5</f>
        <v>-2.5</v>
      </c>
    </row>
    <row r="19037" customFormat="false" ht="12" hidden="false" customHeight="false" outlineLevel="0" collapsed="false">
      <c r="BS19037" s="96" t="n">
        <f aca="false">BR19037-2.5</f>
        <v>-2.5</v>
      </c>
    </row>
    <row r="19038" customFormat="false" ht="12" hidden="false" customHeight="false" outlineLevel="0" collapsed="false">
      <c r="BS19038" s="96" t="n">
        <f aca="false">BR19038-2.5</f>
        <v>-2.5</v>
      </c>
    </row>
    <row r="19039" customFormat="false" ht="12" hidden="false" customHeight="false" outlineLevel="0" collapsed="false">
      <c r="BS19039" s="96" t="n">
        <f aca="false">BR19039-2.5</f>
        <v>-2.5</v>
      </c>
    </row>
    <row r="19040" customFormat="false" ht="12" hidden="false" customHeight="false" outlineLevel="0" collapsed="false">
      <c r="BS19040" s="96" t="n">
        <f aca="false">BR19040-2.5</f>
        <v>-2.5</v>
      </c>
    </row>
    <row r="19041" customFormat="false" ht="12" hidden="false" customHeight="false" outlineLevel="0" collapsed="false">
      <c r="BS19041" s="96" t="n">
        <f aca="false">BR19041-2.5</f>
        <v>-2.5</v>
      </c>
    </row>
    <row r="19042" customFormat="false" ht="12" hidden="false" customHeight="false" outlineLevel="0" collapsed="false">
      <c r="BS19042" s="96" t="n">
        <f aca="false">BR19042-2.5</f>
        <v>-2.5</v>
      </c>
    </row>
    <row r="19043" customFormat="false" ht="12" hidden="false" customHeight="false" outlineLevel="0" collapsed="false">
      <c r="BS19043" s="96" t="n">
        <f aca="false">BR19043-2.5</f>
        <v>-2.5</v>
      </c>
    </row>
    <row r="19044" customFormat="false" ht="12" hidden="false" customHeight="false" outlineLevel="0" collapsed="false">
      <c r="BS19044" s="96" t="n">
        <f aca="false">BR19044-2.5</f>
        <v>-2.5</v>
      </c>
    </row>
    <row r="19045" customFormat="false" ht="12" hidden="false" customHeight="false" outlineLevel="0" collapsed="false">
      <c r="BS19045" s="96" t="n">
        <f aca="false">BR19045-2.5</f>
        <v>-2.5</v>
      </c>
    </row>
    <row r="19046" customFormat="false" ht="12" hidden="false" customHeight="false" outlineLevel="0" collapsed="false">
      <c r="BS19046" s="96" t="n">
        <f aca="false">BR19046-2.5</f>
        <v>-2.5</v>
      </c>
    </row>
    <row r="19047" customFormat="false" ht="12" hidden="false" customHeight="false" outlineLevel="0" collapsed="false">
      <c r="BS19047" s="96" t="n">
        <f aca="false">BR19047-2.5</f>
        <v>-2.5</v>
      </c>
    </row>
    <row r="19048" customFormat="false" ht="12" hidden="false" customHeight="false" outlineLevel="0" collapsed="false">
      <c r="BS19048" s="96" t="n">
        <f aca="false">BR19048-2.5</f>
        <v>-2.5</v>
      </c>
    </row>
    <row r="19049" customFormat="false" ht="12" hidden="false" customHeight="false" outlineLevel="0" collapsed="false">
      <c r="BS19049" s="96" t="n">
        <f aca="false">BR19049-2.5</f>
        <v>-2.5</v>
      </c>
    </row>
    <row r="19050" customFormat="false" ht="12" hidden="false" customHeight="false" outlineLevel="0" collapsed="false">
      <c r="BS19050" s="96" t="n">
        <f aca="false">BR19050-2.5</f>
        <v>-2.5</v>
      </c>
    </row>
    <row r="19051" customFormat="false" ht="12" hidden="false" customHeight="false" outlineLevel="0" collapsed="false">
      <c r="BS19051" s="96" t="n">
        <f aca="false">BR19051-2.5</f>
        <v>-2.5</v>
      </c>
    </row>
    <row r="19052" customFormat="false" ht="12" hidden="false" customHeight="false" outlineLevel="0" collapsed="false">
      <c r="BS19052" s="96" t="n">
        <f aca="false">BR19052-2.5</f>
        <v>-2.5</v>
      </c>
    </row>
    <row r="19053" customFormat="false" ht="12" hidden="false" customHeight="false" outlineLevel="0" collapsed="false">
      <c r="BS19053" s="96" t="n">
        <f aca="false">BR19053-2.5</f>
        <v>-2.5</v>
      </c>
    </row>
    <row r="19054" customFormat="false" ht="12" hidden="false" customHeight="false" outlineLevel="0" collapsed="false">
      <c r="BS19054" s="96" t="n">
        <f aca="false">BR19054-2.5</f>
        <v>-2.5</v>
      </c>
    </row>
    <row r="19055" customFormat="false" ht="12" hidden="false" customHeight="false" outlineLevel="0" collapsed="false">
      <c r="BS19055" s="96" t="n">
        <f aca="false">BR19055-2.5</f>
        <v>-2.5</v>
      </c>
    </row>
    <row r="19056" customFormat="false" ht="12" hidden="false" customHeight="false" outlineLevel="0" collapsed="false">
      <c r="BS19056" s="96" t="n">
        <f aca="false">BR19056-2.5</f>
        <v>-2.5</v>
      </c>
    </row>
    <row r="19057" customFormat="false" ht="12" hidden="false" customHeight="false" outlineLevel="0" collapsed="false">
      <c r="BS19057" s="96" t="n">
        <f aca="false">BR19057-2.5</f>
        <v>-2.5</v>
      </c>
    </row>
    <row r="19058" customFormat="false" ht="12" hidden="false" customHeight="false" outlineLevel="0" collapsed="false">
      <c r="BS19058" s="96" t="n">
        <f aca="false">BR19058-2.5</f>
        <v>-2.5</v>
      </c>
    </row>
    <row r="19059" customFormat="false" ht="12" hidden="false" customHeight="false" outlineLevel="0" collapsed="false">
      <c r="BS19059" s="96" t="n">
        <f aca="false">BR19059-2.5</f>
        <v>-2.5</v>
      </c>
    </row>
    <row r="19060" customFormat="false" ht="12" hidden="false" customHeight="false" outlineLevel="0" collapsed="false">
      <c r="BS19060" s="96" t="n">
        <f aca="false">BR19060-2.5</f>
        <v>-2.5</v>
      </c>
    </row>
    <row r="19061" customFormat="false" ht="12" hidden="false" customHeight="false" outlineLevel="0" collapsed="false">
      <c r="BS19061" s="96" t="n">
        <f aca="false">BR19061-2.5</f>
        <v>-2.5</v>
      </c>
    </row>
    <row r="19062" customFormat="false" ht="12" hidden="false" customHeight="false" outlineLevel="0" collapsed="false">
      <c r="BS19062" s="96" t="n">
        <f aca="false">BR19062-2.5</f>
        <v>-2.5</v>
      </c>
    </row>
    <row r="19063" customFormat="false" ht="12" hidden="false" customHeight="false" outlineLevel="0" collapsed="false">
      <c r="BS19063" s="96" t="n">
        <f aca="false">BR19063-2.5</f>
        <v>-2.5</v>
      </c>
    </row>
    <row r="19064" customFormat="false" ht="12" hidden="false" customHeight="false" outlineLevel="0" collapsed="false">
      <c r="BS19064" s="96" t="n">
        <f aca="false">BR19064-2.5</f>
        <v>-2.5</v>
      </c>
    </row>
    <row r="19065" customFormat="false" ht="12" hidden="false" customHeight="false" outlineLevel="0" collapsed="false">
      <c r="BS19065" s="96" t="n">
        <f aca="false">BR19065-2.5</f>
        <v>-2.5</v>
      </c>
    </row>
    <row r="19066" customFormat="false" ht="12" hidden="false" customHeight="false" outlineLevel="0" collapsed="false">
      <c r="BS19066" s="96" t="n">
        <f aca="false">BR19066-2.5</f>
        <v>-2.5</v>
      </c>
    </row>
    <row r="19067" customFormat="false" ht="12" hidden="false" customHeight="false" outlineLevel="0" collapsed="false">
      <c r="BS19067" s="96" t="n">
        <f aca="false">BR19067-2.5</f>
        <v>-2.5</v>
      </c>
    </row>
    <row r="19068" customFormat="false" ht="12" hidden="false" customHeight="false" outlineLevel="0" collapsed="false">
      <c r="BS19068" s="96" t="n">
        <f aca="false">BR19068-2.5</f>
        <v>-2.5</v>
      </c>
    </row>
    <row r="19069" customFormat="false" ht="12" hidden="false" customHeight="false" outlineLevel="0" collapsed="false">
      <c r="BS19069" s="96" t="n">
        <f aca="false">BR19069-2.5</f>
        <v>-2.5</v>
      </c>
    </row>
    <row r="19070" customFormat="false" ht="12" hidden="false" customHeight="false" outlineLevel="0" collapsed="false">
      <c r="BS19070" s="96" t="n">
        <f aca="false">BR19070-2.5</f>
        <v>-2.5</v>
      </c>
    </row>
    <row r="19071" customFormat="false" ht="12" hidden="false" customHeight="false" outlineLevel="0" collapsed="false">
      <c r="BS19071" s="96" t="n">
        <f aca="false">BR19071-2.5</f>
        <v>-2.5</v>
      </c>
    </row>
    <row r="19072" customFormat="false" ht="12" hidden="false" customHeight="false" outlineLevel="0" collapsed="false">
      <c r="BS19072" s="96" t="n">
        <f aca="false">BR19072-2.5</f>
        <v>-2.5</v>
      </c>
    </row>
    <row r="19073" customFormat="false" ht="12" hidden="false" customHeight="false" outlineLevel="0" collapsed="false">
      <c r="BS19073" s="96" t="n">
        <f aca="false">BR19073-2.5</f>
        <v>-2.5</v>
      </c>
    </row>
    <row r="19074" customFormat="false" ht="12" hidden="false" customHeight="false" outlineLevel="0" collapsed="false">
      <c r="BS19074" s="96" t="n">
        <f aca="false">BR19074-2.5</f>
        <v>-2.5</v>
      </c>
    </row>
    <row r="19075" customFormat="false" ht="12" hidden="false" customHeight="false" outlineLevel="0" collapsed="false">
      <c r="BS19075" s="96" t="n">
        <f aca="false">BR19075-2.5</f>
        <v>-2.5</v>
      </c>
    </row>
    <row r="19076" customFormat="false" ht="12" hidden="false" customHeight="false" outlineLevel="0" collapsed="false">
      <c r="BS19076" s="96" t="n">
        <f aca="false">BR19076-2.5</f>
        <v>-2.5</v>
      </c>
    </row>
    <row r="19077" customFormat="false" ht="12" hidden="false" customHeight="false" outlineLevel="0" collapsed="false">
      <c r="BS19077" s="96" t="n">
        <f aca="false">BR19077-2.5</f>
        <v>-2.5</v>
      </c>
    </row>
    <row r="19078" customFormat="false" ht="12" hidden="false" customHeight="false" outlineLevel="0" collapsed="false">
      <c r="BS19078" s="96" t="n">
        <f aca="false">BR19078-2.5</f>
        <v>-2.5</v>
      </c>
    </row>
    <row r="19079" customFormat="false" ht="12" hidden="false" customHeight="false" outlineLevel="0" collapsed="false">
      <c r="BS19079" s="96" t="n">
        <f aca="false">BR19079-2.5</f>
        <v>-2.5</v>
      </c>
    </row>
    <row r="19080" customFormat="false" ht="12" hidden="false" customHeight="false" outlineLevel="0" collapsed="false">
      <c r="BS19080" s="96" t="n">
        <f aca="false">BR19080-2.5</f>
        <v>-2.5</v>
      </c>
    </row>
    <row r="19081" customFormat="false" ht="12" hidden="false" customHeight="false" outlineLevel="0" collapsed="false">
      <c r="BS19081" s="96" t="n">
        <f aca="false">BR19081-2.5</f>
        <v>-2.5</v>
      </c>
    </row>
    <row r="19082" customFormat="false" ht="12" hidden="false" customHeight="false" outlineLevel="0" collapsed="false">
      <c r="BS19082" s="96" t="n">
        <f aca="false">BR19082-2.5</f>
        <v>-2.5</v>
      </c>
    </row>
    <row r="19083" customFormat="false" ht="12" hidden="false" customHeight="false" outlineLevel="0" collapsed="false">
      <c r="BS19083" s="96" t="n">
        <f aca="false">BR19083-2.5</f>
        <v>-2.5</v>
      </c>
    </row>
    <row r="19084" customFormat="false" ht="12" hidden="false" customHeight="false" outlineLevel="0" collapsed="false">
      <c r="BS19084" s="96" t="n">
        <f aca="false">BR19084-2.5</f>
        <v>-2.5</v>
      </c>
    </row>
    <row r="19085" customFormat="false" ht="12" hidden="false" customHeight="false" outlineLevel="0" collapsed="false">
      <c r="BS19085" s="96" t="n">
        <f aca="false">BR19085-2.5</f>
        <v>-2.5</v>
      </c>
    </row>
    <row r="19086" customFormat="false" ht="12" hidden="false" customHeight="false" outlineLevel="0" collapsed="false">
      <c r="BS19086" s="96" t="n">
        <f aca="false">BR19086-2.5</f>
        <v>-2.5</v>
      </c>
    </row>
    <row r="19087" customFormat="false" ht="12" hidden="false" customHeight="false" outlineLevel="0" collapsed="false">
      <c r="BS19087" s="96" t="n">
        <f aca="false">BR19087-2.5</f>
        <v>-2.5</v>
      </c>
    </row>
    <row r="19088" customFormat="false" ht="12" hidden="false" customHeight="false" outlineLevel="0" collapsed="false">
      <c r="BS19088" s="96" t="n">
        <f aca="false">BR19088-2.5</f>
        <v>-2.5</v>
      </c>
    </row>
    <row r="19089" customFormat="false" ht="12" hidden="false" customHeight="false" outlineLevel="0" collapsed="false">
      <c r="BS19089" s="96" t="n">
        <f aca="false">BR19089-2.5</f>
        <v>-2.5</v>
      </c>
    </row>
    <row r="19090" customFormat="false" ht="12" hidden="false" customHeight="false" outlineLevel="0" collapsed="false">
      <c r="BS19090" s="96" t="n">
        <f aca="false">BR19090-2.5</f>
        <v>-2.5</v>
      </c>
    </row>
    <row r="19091" customFormat="false" ht="12" hidden="false" customHeight="false" outlineLevel="0" collapsed="false">
      <c r="BS19091" s="96" t="n">
        <f aca="false">BR19091-2.5</f>
        <v>-2.5</v>
      </c>
    </row>
    <row r="19092" customFormat="false" ht="12" hidden="false" customHeight="false" outlineLevel="0" collapsed="false">
      <c r="BS19092" s="96" t="n">
        <f aca="false">BR19092-2.5</f>
        <v>-2.5</v>
      </c>
    </row>
    <row r="19093" customFormat="false" ht="12" hidden="false" customHeight="false" outlineLevel="0" collapsed="false">
      <c r="BS19093" s="96" t="n">
        <f aca="false">BR19093-2.5</f>
        <v>-2.5</v>
      </c>
    </row>
    <row r="19094" customFormat="false" ht="12" hidden="false" customHeight="false" outlineLevel="0" collapsed="false">
      <c r="BS19094" s="96" t="n">
        <f aca="false">BR19094-2.5</f>
        <v>-2.5</v>
      </c>
    </row>
    <row r="19095" customFormat="false" ht="12" hidden="false" customHeight="false" outlineLevel="0" collapsed="false">
      <c r="BS19095" s="96" t="n">
        <f aca="false">BR19095-2.5</f>
        <v>-2.5</v>
      </c>
    </row>
    <row r="19096" customFormat="false" ht="12" hidden="false" customHeight="false" outlineLevel="0" collapsed="false">
      <c r="BS19096" s="96" t="n">
        <f aca="false">BR19096-2.5</f>
        <v>-2.5</v>
      </c>
    </row>
    <row r="19097" customFormat="false" ht="12" hidden="false" customHeight="false" outlineLevel="0" collapsed="false">
      <c r="BS19097" s="96" t="n">
        <f aca="false">BR19097-2.5</f>
        <v>-2.5</v>
      </c>
    </row>
    <row r="19098" customFormat="false" ht="12" hidden="false" customHeight="false" outlineLevel="0" collapsed="false">
      <c r="BS19098" s="96" t="n">
        <f aca="false">BR19098-2.5</f>
        <v>-2.5</v>
      </c>
    </row>
    <row r="19099" customFormat="false" ht="12" hidden="false" customHeight="false" outlineLevel="0" collapsed="false">
      <c r="BS19099" s="96" t="n">
        <f aca="false">BR19099-2.5</f>
        <v>-2.5</v>
      </c>
    </row>
    <row r="19100" customFormat="false" ht="12" hidden="false" customHeight="false" outlineLevel="0" collapsed="false">
      <c r="BS19100" s="96" t="n">
        <f aca="false">BR19100-2.5</f>
        <v>-2.5</v>
      </c>
    </row>
    <row r="19101" customFormat="false" ht="12" hidden="false" customHeight="false" outlineLevel="0" collapsed="false">
      <c r="BS19101" s="96" t="n">
        <f aca="false">BR19101-2.5</f>
        <v>-2.5</v>
      </c>
    </row>
    <row r="19102" customFormat="false" ht="12" hidden="false" customHeight="false" outlineLevel="0" collapsed="false">
      <c r="BS19102" s="96" t="n">
        <f aca="false">BR19102-2.5</f>
        <v>-2.5</v>
      </c>
    </row>
    <row r="19103" customFormat="false" ht="12" hidden="false" customHeight="false" outlineLevel="0" collapsed="false">
      <c r="BS19103" s="96" t="n">
        <f aca="false">BR19103-2.5</f>
        <v>-2.5</v>
      </c>
    </row>
    <row r="19104" customFormat="false" ht="12" hidden="false" customHeight="false" outlineLevel="0" collapsed="false">
      <c r="BS19104" s="96" t="n">
        <f aca="false">BR19104-2.5</f>
        <v>-2.5</v>
      </c>
    </row>
    <row r="19105" customFormat="false" ht="12" hidden="false" customHeight="false" outlineLevel="0" collapsed="false">
      <c r="BS19105" s="96" t="n">
        <f aca="false">BR19105-2.5</f>
        <v>-2.5</v>
      </c>
    </row>
    <row r="19106" customFormat="false" ht="12" hidden="false" customHeight="false" outlineLevel="0" collapsed="false">
      <c r="BS19106" s="96" t="n">
        <f aca="false">BR19106-2.5</f>
        <v>-2.5</v>
      </c>
    </row>
    <row r="19107" customFormat="false" ht="12" hidden="false" customHeight="false" outlineLevel="0" collapsed="false">
      <c r="BS19107" s="96" t="n">
        <f aca="false">BR19107-2.5</f>
        <v>-2.5</v>
      </c>
    </row>
    <row r="19108" customFormat="false" ht="12" hidden="false" customHeight="false" outlineLevel="0" collapsed="false">
      <c r="BS19108" s="96" t="n">
        <f aca="false">BR19108-2.5</f>
        <v>-2.5</v>
      </c>
    </row>
    <row r="19109" customFormat="false" ht="12" hidden="false" customHeight="false" outlineLevel="0" collapsed="false">
      <c r="BS19109" s="96" t="n">
        <f aca="false">BR19109-2.5</f>
        <v>-2.5</v>
      </c>
    </row>
    <row r="19110" customFormat="false" ht="12" hidden="false" customHeight="false" outlineLevel="0" collapsed="false">
      <c r="BS19110" s="96" t="n">
        <f aca="false">BR19110-2.5</f>
        <v>-2.5</v>
      </c>
    </row>
    <row r="19111" customFormat="false" ht="12" hidden="false" customHeight="false" outlineLevel="0" collapsed="false">
      <c r="BS19111" s="96" t="n">
        <f aca="false">BR19111-2.5</f>
        <v>-2.5</v>
      </c>
    </row>
    <row r="19112" customFormat="false" ht="12" hidden="false" customHeight="false" outlineLevel="0" collapsed="false">
      <c r="BS19112" s="96" t="n">
        <f aca="false">BR19112-2.5</f>
        <v>-2.5</v>
      </c>
    </row>
    <row r="19113" customFormat="false" ht="12" hidden="false" customHeight="false" outlineLevel="0" collapsed="false">
      <c r="BS19113" s="96" t="n">
        <f aca="false">BR19113-2.5</f>
        <v>-2.5</v>
      </c>
    </row>
    <row r="19114" customFormat="false" ht="12" hidden="false" customHeight="false" outlineLevel="0" collapsed="false">
      <c r="BS19114" s="96" t="n">
        <f aca="false">BR19114-2.5</f>
        <v>-2.5</v>
      </c>
    </row>
    <row r="19115" customFormat="false" ht="12" hidden="false" customHeight="false" outlineLevel="0" collapsed="false">
      <c r="BS19115" s="96" t="n">
        <f aca="false">BR19115-2.5</f>
        <v>-2.5</v>
      </c>
    </row>
    <row r="19116" customFormat="false" ht="12" hidden="false" customHeight="false" outlineLevel="0" collapsed="false">
      <c r="BS19116" s="96" t="n">
        <f aca="false">BR19116-2.5</f>
        <v>-2.5</v>
      </c>
    </row>
    <row r="19117" customFormat="false" ht="12" hidden="false" customHeight="false" outlineLevel="0" collapsed="false">
      <c r="BS19117" s="96" t="n">
        <f aca="false">BR19117-2.5</f>
        <v>-2.5</v>
      </c>
    </row>
    <row r="19118" customFormat="false" ht="12" hidden="false" customHeight="false" outlineLevel="0" collapsed="false">
      <c r="BS19118" s="96" t="n">
        <f aca="false">BR19118-2.5</f>
        <v>-2.5</v>
      </c>
    </row>
    <row r="19119" customFormat="false" ht="12" hidden="false" customHeight="false" outlineLevel="0" collapsed="false">
      <c r="BS19119" s="96" t="n">
        <f aca="false">BR19119-2.5</f>
        <v>-2.5</v>
      </c>
    </row>
    <row r="19120" customFormat="false" ht="12" hidden="false" customHeight="false" outlineLevel="0" collapsed="false">
      <c r="BS19120" s="96" t="n">
        <f aca="false">BR19120-2.5</f>
        <v>-2.5</v>
      </c>
    </row>
    <row r="19121" customFormat="false" ht="12" hidden="false" customHeight="false" outlineLevel="0" collapsed="false">
      <c r="BS19121" s="96" t="n">
        <f aca="false">BR19121-2.5</f>
        <v>-2.5</v>
      </c>
    </row>
    <row r="19122" customFormat="false" ht="12" hidden="false" customHeight="false" outlineLevel="0" collapsed="false">
      <c r="BS19122" s="96" t="n">
        <f aca="false">BR19122-2.5</f>
        <v>-2.5</v>
      </c>
    </row>
    <row r="19123" customFormat="false" ht="12" hidden="false" customHeight="false" outlineLevel="0" collapsed="false">
      <c r="BS19123" s="96" t="n">
        <f aca="false">BR19123-2.5</f>
        <v>-2.5</v>
      </c>
    </row>
    <row r="19124" customFormat="false" ht="12" hidden="false" customHeight="false" outlineLevel="0" collapsed="false">
      <c r="BS19124" s="96" t="n">
        <f aca="false">BR19124-2.5</f>
        <v>-2.5</v>
      </c>
    </row>
    <row r="19125" customFormat="false" ht="12" hidden="false" customHeight="false" outlineLevel="0" collapsed="false">
      <c r="BS19125" s="96" t="n">
        <f aca="false">BR19125-2.5</f>
        <v>-2.5</v>
      </c>
    </row>
    <row r="19126" customFormat="false" ht="12" hidden="false" customHeight="false" outlineLevel="0" collapsed="false">
      <c r="BS19126" s="96" t="n">
        <f aca="false">BR19126-2.5</f>
        <v>-2.5</v>
      </c>
    </row>
    <row r="19127" customFormat="false" ht="12" hidden="false" customHeight="false" outlineLevel="0" collapsed="false">
      <c r="BS19127" s="96" t="n">
        <f aca="false">BR19127-2.5</f>
        <v>-2.5</v>
      </c>
    </row>
    <row r="19128" customFormat="false" ht="12" hidden="false" customHeight="false" outlineLevel="0" collapsed="false">
      <c r="BS19128" s="96" t="n">
        <f aca="false">BR19128-2.5</f>
        <v>-2.5</v>
      </c>
    </row>
    <row r="19129" customFormat="false" ht="12" hidden="false" customHeight="false" outlineLevel="0" collapsed="false">
      <c r="BS19129" s="96" t="n">
        <f aca="false">BR19129-2.5</f>
        <v>-2.5</v>
      </c>
    </row>
    <row r="19130" customFormat="false" ht="12" hidden="false" customHeight="false" outlineLevel="0" collapsed="false">
      <c r="BS19130" s="96" t="n">
        <f aca="false">BR19130-2.5</f>
        <v>-2.5</v>
      </c>
    </row>
    <row r="19131" customFormat="false" ht="12" hidden="false" customHeight="false" outlineLevel="0" collapsed="false">
      <c r="BS19131" s="96" t="n">
        <f aca="false">BR19131-2.5</f>
        <v>-2.5</v>
      </c>
    </row>
    <row r="19132" customFormat="false" ht="12" hidden="false" customHeight="false" outlineLevel="0" collapsed="false">
      <c r="BS19132" s="96" t="n">
        <f aca="false">BR19132-2.5</f>
        <v>-2.5</v>
      </c>
    </row>
    <row r="19133" customFormat="false" ht="12" hidden="false" customHeight="false" outlineLevel="0" collapsed="false">
      <c r="BS19133" s="96" t="n">
        <f aca="false">BR19133-2.5</f>
        <v>-2.5</v>
      </c>
    </row>
    <row r="19134" customFormat="false" ht="12" hidden="false" customHeight="false" outlineLevel="0" collapsed="false">
      <c r="BS19134" s="96" t="n">
        <f aca="false">BR19134-2.5</f>
        <v>-2.5</v>
      </c>
    </row>
    <row r="19135" customFormat="false" ht="12" hidden="false" customHeight="false" outlineLevel="0" collapsed="false">
      <c r="BS19135" s="96" t="n">
        <f aca="false">BR19135-2.5</f>
        <v>-2.5</v>
      </c>
    </row>
    <row r="19136" customFormat="false" ht="12" hidden="false" customHeight="false" outlineLevel="0" collapsed="false">
      <c r="BS19136" s="96" t="n">
        <f aca="false">BR19136-2.5</f>
        <v>-2.5</v>
      </c>
    </row>
    <row r="19137" customFormat="false" ht="12" hidden="false" customHeight="false" outlineLevel="0" collapsed="false">
      <c r="BS19137" s="96" t="n">
        <f aca="false">BR19137-2.5</f>
        <v>-2.5</v>
      </c>
    </row>
    <row r="19138" customFormat="false" ht="12" hidden="false" customHeight="false" outlineLevel="0" collapsed="false">
      <c r="BS19138" s="96" t="n">
        <f aca="false">BR19138-2.5</f>
        <v>-2.5</v>
      </c>
    </row>
    <row r="19139" customFormat="false" ht="12" hidden="false" customHeight="false" outlineLevel="0" collapsed="false">
      <c r="BS19139" s="96" t="n">
        <f aca="false">BR19139-2.5</f>
        <v>-2.5</v>
      </c>
    </row>
    <row r="19140" customFormat="false" ht="12" hidden="false" customHeight="false" outlineLevel="0" collapsed="false">
      <c r="BS19140" s="96" t="n">
        <f aca="false">BR19140-2.5</f>
        <v>-2.5</v>
      </c>
    </row>
    <row r="19141" customFormat="false" ht="12" hidden="false" customHeight="false" outlineLevel="0" collapsed="false">
      <c r="BS19141" s="96" t="n">
        <f aca="false">BR19141-2.5</f>
        <v>-2.5</v>
      </c>
    </row>
    <row r="19142" customFormat="false" ht="12" hidden="false" customHeight="false" outlineLevel="0" collapsed="false">
      <c r="BS19142" s="96" t="n">
        <f aca="false">BR19142-2.5</f>
        <v>-2.5</v>
      </c>
    </row>
    <row r="19143" customFormat="false" ht="12" hidden="false" customHeight="false" outlineLevel="0" collapsed="false">
      <c r="BS19143" s="96" t="n">
        <f aca="false">BR19143-2.5</f>
        <v>-2.5</v>
      </c>
    </row>
    <row r="19144" customFormat="false" ht="12" hidden="false" customHeight="false" outlineLevel="0" collapsed="false">
      <c r="BS19144" s="96" t="n">
        <f aca="false">BR19144-2.5</f>
        <v>-2.5</v>
      </c>
    </row>
    <row r="19145" customFormat="false" ht="12" hidden="false" customHeight="false" outlineLevel="0" collapsed="false">
      <c r="BS19145" s="96" t="n">
        <f aca="false">BR19145-2.5</f>
        <v>-2.5</v>
      </c>
    </row>
    <row r="19146" customFormat="false" ht="12" hidden="false" customHeight="false" outlineLevel="0" collapsed="false">
      <c r="BS19146" s="96" t="n">
        <f aca="false">BR19146-2.5</f>
        <v>-2.5</v>
      </c>
    </row>
    <row r="19147" customFormat="false" ht="12" hidden="false" customHeight="false" outlineLevel="0" collapsed="false">
      <c r="BS19147" s="96" t="n">
        <f aca="false">BR19147-2.5</f>
        <v>-2.5</v>
      </c>
    </row>
    <row r="19148" customFormat="false" ht="12" hidden="false" customHeight="false" outlineLevel="0" collapsed="false">
      <c r="BS19148" s="96" t="n">
        <f aca="false">BR19148-2.5</f>
        <v>-2.5</v>
      </c>
    </row>
    <row r="19149" customFormat="false" ht="12" hidden="false" customHeight="false" outlineLevel="0" collapsed="false">
      <c r="BS19149" s="96" t="n">
        <f aca="false">BR19149-2.5</f>
        <v>-2.5</v>
      </c>
    </row>
    <row r="19150" customFormat="false" ht="12" hidden="false" customHeight="false" outlineLevel="0" collapsed="false">
      <c r="BS19150" s="96" t="n">
        <f aca="false">BR19150-2.5</f>
        <v>-2.5</v>
      </c>
    </row>
    <row r="19151" customFormat="false" ht="12" hidden="false" customHeight="false" outlineLevel="0" collapsed="false">
      <c r="BS19151" s="96" t="n">
        <f aca="false">BR19151-2.5</f>
        <v>-2.5</v>
      </c>
    </row>
    <row r="19152" customFormat="false" ht="12" hidden="false" customHeight="false" outlineLevel="0" collapsed="false">
      <c r="BS19152" s="96" t="n">
        <f aca="false">BR19152-2.5</f>
        <v>-2.5</v>
      </c>
    </row>
    <row r="19153" customFormat="false" ht="12" hidden="false" customHeight="false" outlineLevel="0" collapsed="false">
      <c r="BS19153" s="96" t="n">
        <f aca="false">BR19153-2.5</f>
        <v>-2.5</v>
      </c>
    </row>
    <row r="19154" customFormat="false" ht="12" hidden="false" customHeight="false" outlineLevel="0" collapsed="false">
      <c r="BS19154" s="96" t="n">
        <f aca="false">BR19154-2.5</f>
        <v>-2.5</v>
      </c>
    </row>
    <row r="19155" customFormat="false" ht="12" hidden="false" customHeight="false" outlineLevel="0" collapsed="false">
      <c r="BS19155" s="96" t="n">
        <f aca="false">BR19155-2.5</f>
        <v>-2.5</v>
      </c>
    </row>
    <row r="19156" customFormat="false" ht="12" hidden="false" customHeight="false" outlineLevel="0" collapsed="false">
      <c r="BS19156" s="96" t="n">
        <f aca="false">BR19156-2.5</f>
        <v>-2.5</v>
      </c>
    </row>
    <row r="19157" customFormat="false" ht="12" hidden="false" customHeight="false" outlineLevel="0" collapsed="false">
      <c r="BS19157" s="96" t="n">
        <f aca="false">BR19157-2.5</f>
        <v>-2.5</v>
      </c>
    </row>
    <row r="19158" customFormat="false" ht="12" hidden="false" customHeight="false" outlineLevel="0" collapsed="false">
      <c r="BS19158" s="96" t="n">
        <f aca="false">BR19158-2.5</f>
        <v>-2.5</v>
      </c>
    </row>
    <row r="19159" customFormat="false" ht="12" hidden="false" customHeight="false" outlineLevel="0" collapsed="false">
      <c r="BS19159" s="96" t="n">
        <f aca="false">BR19159-2.5</f>
        <v>-2.5</v>
      </c>
    </row>
    <row r="19160" customFormat="false" ht="12" hidden="false" customHeight="false" outlineLevel="0" collapsed="false">
      <c r="BS19160" s="96" t="n">
        <f aca="false">BR19160-2.5</f>
        <v>-2.5</v>
      </c>
    </row>
    <row r="19161" customFormat="false" ht="12" hidden="false" customHeight="false" outlineLevel="0" collapsed="false">
      <c r="BS19161" s="96" t="n">
        <f aca="false">BR19161-2.5</f>
        <v>-2.5</v>
      </c>
    </row>
    <row r="19162" customFormat="false" ht="12" hidden="false" customHeight="false" outlineLevel="0" collapsed="false">
      <c r="BS19162" s="96" t="n">
        <f aca="false">BR19162-2.5</f>
        <v>-2.5</v>
      </c>
    </row>
    <row r="19163" customFormat="false" ht="12" hidden="false" customHeight="false" outlineLevel="0" collapsed="false">
      <c r="BS19163" s="96" t="n">
        <f aca="false">BR19163-2.5</f>
        <v>-2.5</v>
      </c>
    </row>
    <row r="19164" customFormat="false" ht="12" hidden="false" customHeight="false" outlineLevel="0" collapsed="false">
      <c r="BS19164" s="96" t="n">
        <f aca="false">BR19164-2.5</f>
        <v>-2.5</v>
      </c>
    </row>
    <row r="19165" customFormat="false" ht="12" hidden="false" customHeight="false" outlineLevel="0" collapsed="false">
      <c r="BS19165" s="96" t="n">
        <f aca="false">BR19165-2.5</f>
        <v>-2.5</v>
      </c>
    </row>
    <row r="19166" customFormat="false" ht="12" hidden="false" customHeight="false" outlineLevel="0" collapsed="false">
      <c r="BS19166" s="96" t="n">
        <f aca="false">BR19166-2.5</f>
        <v>-2.5</v>
      </c>
    </row>
    <row r="19167" customFormat="false" ht="12" hidden="false" customHeight="false" outlineLevel="0" collapsed="false">
      <c r="BS19167" s="96" t="n">
        <f aca="false">BR19167-2.5</f>
        <v>-2.5</v>
      </c>
    </row>
    <row r="19168" customFormat="false" ht="12" hidden="false" customHeight="false" outlineLevel="0" collapsed="false">
      <c r="BS19168" s="96" t="n">
        <f aca="false">BR19168-2.5</f>
        <v>-2.5</v>
      </c>
    </row>
    <row r="19169" customFormat="false" ht="12" hidden="false" customHeight="false" outlineLevel="0" collapsed="false">
      <c r="BS19169" s="96" t="n">
        <f aca="false">BR19169-2.5</f>
        <v>-2.5</v>
      </c>
    </row>
    <row r="19170" customFormat="false" ht="12" hidden="false" customHeight="false" outlineLevel="0" collapsed="false">
      <c r="BS19170" s="96" t="n">
        <f aca="false">BR19170-2.5</f>
        <v>-2.5</v>
      </c>
    </row>
    <row r="19171" customFormat="false" ht="12" hidden="false" customHeight="false" outlineLevel="0" collapsed="false">
      <c r="BS19171" s="96" t="n">
        <f aca="false">BR19171-2.5</f>
        <v>-2.5</v>
      </c>
    </row>
    <row r="19172" customFormat="false" ht="12" hidden="false" customHeight="false" outlineLevel="0" collapsed="false">
      <c r="BS19172" s="96" t="n">
        <f aca="false">BR19172-2.5</f>
        <v>-2.5</v>
      </c>
    </row>
    <row r="19173" customFormat="false" ht="12" hidden="false" customHeight="false" outlineLevel="0" collapsed="false">
      <c r="BS19173" s="96" t="n">
        <f aca="false">BR19173-2.5</f>
        <v>-2.5</v>
      </c>
    </row>
    <row r="19174" customFormat="false" ht="12" hidden="false" customHeight="false" outlineLevel="0" collapsed="false">
      <c r="BS19174" s="96" t="n">
        <f aca="false">BR19174-2.5</f>
        <v>-2.5</v>
      </c>
    </row>
    <row r="19175" customFormat="false" ht="12" hidden="false" customHeight="false" outlineLevel="0" collapsed="false">
      <c r="BS19175" s="96" t="n">
        <f aca="false">BR19175-2.5</f>
        <v>-2.5</v>
      </c>
    </row>
    <row r="19176" customFormat="false" ht="12" hidden="false" customHeight="false" outlineLevel="0" collapsed="false">
      <c r="BS19176" s="96" t="n">
        <f aca="false">BR19176-2.5</f>
        <v>-2.5</v>
      </c>
    </row>
    <row r="19177" customFormat="false" ht="12" hidden="false" customHeight="false" outlineLevel="0" collapsed="false">
      <c r="BS19177" s="96" t="n">
        <f aca="false">BR19177-2.5</f>
        <v>-2.5</v>
      </c>
    </row>
    <row r="19178" customFormat="false" ht="12" hidden="false" customHeight="false" outlineLevel="0" collapsed="false">
      <c r="BS19178" s="96" t="n">
        <f aca="false">BR19178-2.5</f>
        <v>-2.5</v>
      </c>
    </row>
    <row r="19179" customFormat="false" ht="12" hidden="false" customHeight="false" outlineLevel="0" collapsed="false">
      <c r="BS19179" s="96" t="n">
        <f aca="false">BR19179-2.5</f>
        <v>-2.5</v>
      </c>
    </row>
    <row r="19180" customFormat="false" ht="12" hidden="false" customHeight="false" outlineLevel="0" collapsed="false">
      <c r="BS19180" s="96" t="n">
        <f aca="false">BR19180-2.5</f>
        <v>-2.5</v>
      </c>
    </row>
    <row r="19181" customFormat="false" ht="12" hidden="false" customHeight="false" outlineLevel="0" collapsed="false">
      <c r="BS19181" s="96" t="n">
        <f aca="false">BR19181-2.5</f>
        <v>-2.5</v>
      </c>
    </row>
    <row r="19182" customFormat="false" ht="12" hidden="false" customHeight="false" outlineLevel="0" collapsed="false">
      <c r="BS19182" s="96" t="n">
        <f aca="false">BR19182-2.5</f>
        <v>-2.5</v>
      </c>
    </row>
    <row r="19183" customFormat="false" ht="12" hidden="false" customHeight="false" outlineLevel="0" collapsed="false">
      <c r="BS19183" s="96" t="n">
        <f aca="false">BR19183-2.5</f>
        <v>-2.5</v>
      </c>
    </row>
    <row r="19184" customFormat="false" ht="12" hidden="false" customHeight="false" outlineLevel="0" collapsed="false">
      <c r="BS19184" s="96" t="n">
        <f aca="false">BR19184-2.5</f>
        <v>-2.5</v>
      </c>
    </row>
    <row r="19185" customFormat="false" ht="12" hidden="false" customHeight="false" outlineLevel="0" collapsed="false">
      <c r="BS19185" s="96" t="n">
        <f aca="false">BR19185-2.5</f>
        <v>-2.5</v>
      </c>
    </row>
    <row r="19186" customFormat="false" ht="12" hidden="false" customHeight="false" outlineLevel="0" collapsed="false">
      <c r="BS19186" s="96" t="n">
        <f aca="false">BR19186-2.5</f>
        <v>-2.5</v>
      </c>
    </row>
    <row r="19187" customFormat="false" ht="12" hidden="false" customHeight="false" outlineLevel="0" collapsed="false">
      <c r="BS19187" s="96" t="n">
        <f aca="false">BR19187-2.5</f>
        <v>-2.5</v>
      </c>
    </row>
    <row r="19188" customFormat="false" ht="12" hidden="false" customHeight="false" outlineLevel="0" collapsed="false">
      <c r="BS19188" s="96" t="n">
        <f aca="false">BR19188-2.5</f>
        <v>-2.5</v>
      </c>
    </row>
    <row r="19189" customFormat="false" ht="12" hidden="false" customHeight="false" outlineLevel="0" collapsed="false">
      <c r="BS19189" s="96" t="n">
        <f aca="false">BR19189-2.5</f>
        <v>-2.5</v>
      </c>
    </row>
    <row r="19190" customFormat="false" ht="12" hidden="false" customHeight="false" outlineLevel="0" collapsed="false">
      <c r="BS19190" s="96" t="n">
        <f aca="false">BR19190-2.5</f>
        <v>-2.5</v>
      </c>
    </row>
    <row r="19191" customFormat="false" ht="12" hidden="false" customHeight="false" outlineLevel="0" collapsed="false">
      <c r="BS19191" s="96" t="n">
        <f aca="false">BR19191-2.5</f>
        <v>-2.5</v>
      </c>
    </row>
    <row r="19192" customFormat="false" ht="12" hidden="false" customHeight="false" outlineLevel="0" collapsed="false">
      <c r="BS19192" s="96" t="n">
        <f aca="false">BR19192-2.5</f>
        <v>-2.5</v>
      </c>
    </row>
    <row r="19193" customFormat="false" ht="12" hidden="false" customHeight="false" outlineLevel="0" collapsed="false">
      <c r="BS19193" s="96" t="n">
        <f aca="false">BR19193-2.5</f>
        <v>-2.5</v>
      </c>
    </row>
    <row r="19194" customFormat="false" ht="12" hidden="false" customHeight="false" outlineLevel="0" collapsed="false">
      <c r="BS19194" s="96" t="n">
        <f aca="false">BR19194-2.5</f>
        <v>-2.5</v>
      </c>
    </row>
    <row r="19195" customFormat="false" ht="12" hidden="false" customHeight="false" outlineLevel="0" collapsed="false">
      <c r="BS19195" s="96" t="n">
        <f aca="false">BR19195-2.5</f>
        <v>-2.5</v>
      </c>
    </row>
    <row r="19196" customFormat="false" ht="12" hidden="false" customHeight="false" outlineLevel="0" collapsed="false">
      <c r="BS19196" s="96" t="n">
        <f aca="false">BR19196-2.5</f>
        <v>-2.5</v>
      </c>
    </row>
    <row r="19197" customFormat="false" ht="12" hidden="false" customHeight="false" outlineLevel="0" collapsed="false">
      <c r="BS19197" s="96" t="n">
        <f aca="false">BR19197-2.5</f>
        <v>-2.5</v>
      </c>
    </row>
    <row r="19198" customFormat="false" ht="12" hidden="false" customHeight="false" outlineLevel="0" collapsed="false">
      <c r="BS19198" s="96" t="n">
        <f aca="false">BR19198-2.5</f>
        <v>-2.5</v>
      </c>
    </row>
    <row r="19199" customFormat="false" ht="12" hidden="false" customHeight="false" outlineLevel="0" collapsed="false">
      <c r="BS19199" s="96" t="n">
        <f aca="false">BR19199-2.5</f>
        <v>-2.5</v>
      </c>
    </row>
    <row r="19200" customFormat="false" ht="12" hidden="false" customHeight="false" outlineLevel="0" collapsed="false">
      <c r="BS19200" s="96" t="n">
        <f aca="false">BR19200-2.5</f>
        <v>-2.5</v>
      </c>
    </row>
    <row r="19201" customFormat="false" ht="12" hidden="false" customHeight="false" outlineLevel="0" collapsed="false">
      <c r="BS19201" s="96" t="n">
        <f aca="false">BR19201-2.5</f>
        <v>-2.5</v>
      </c>
    </row>
    <row r="19202" customFormat="false" ht="12" hidden="false" customHeight="false" outlineLevel="0" collapsed="false">
      <c r="BS19202" s="96" t="n">
        <f aca="false">BR19202-2.5</f>
        <v>-2.5</v>
      </c>
    </row>
    <row r="19203" customFormat="false" ht="12" hidden="false" customHeight="false" outlineLevel="0" collapsed="false">
      <c r="BS19203" s="96" t="n">
        <f aca="false">BR19203-2.5</f>
        <v>-2.5</v>
      </c>
    </row>
    <row r="19204" customFormat="false" ht="12" hidden="false" customHeight="false" outlineLevel="0" collapsed="false">
      <c r="BS19204" s="96" t="n">
        <f aca="false">BR19204-2.5</f>
        <v>-2.5</v>
      </c>
    </row>
    <row r="19205" customFormat="false" ht="12" hidden="false" customHeight="false" outlineLevel="0" collapsed="false">
      <c r="BS19205" s="96" t="n">
        <f aca="false">BR19205-2.5</f>
        <v>-2.5</v>
      </c>
    </row>
    <row r="19206" customFormat="false" ht="12" hidden="false" customHeight="false" outlineLevel="0" collapsed="false">
      <c r="BS19206" s="96" t="n">
        <f aca="false">BR19206-2.5</f>
        <v>-2.5</v>
      </c>
    </row>
    <row r="19207" customFormat="false" ht="12" hidden="false" customHeight="false" outlineLevel="0" collapsed="false">
      <c r="BS19207" s="96" t="n">
        <f aca="false">BR19207-2.5</f>
        <v>-2.5</v>
      </c>
    </row>
    <row r="19208" customFormat="false" ht="12" hidden="false" customHeight="false" outlineLevel="0" collapsed="false">
      <c r="BS19208" s="96" t="n">
        <f aca="false">BR19208-2.5</f>
        <v>-2.5</v>
      </c>
    </row>
    <row r="19209" customFormat="false" ht="12" hidden="false" customHeight="false" outlineLevel="0" collapsed="false">
      <c r="BS19209" s="96" t="n">
        <f aca="false">BR19209-2.5</f>
        <v>-2.5</v>
      </c>
    </row>
    <row r="19210" customFormat="false" ht="12" hidden="false" customHeight="false" outlineLevel="0" collapsed="false">
      <c r="BS19210" s="96" t="n">
        <f aca="false">BR19210-2.5</f>
        <v>-2.5</v>
      </c>
    </row>
    <row r="19211" customFormat="false" ht="12" hidden="false" customHeight="false" outlineLevel="0" collapsed="false">
      <c r="BS19211" s="96" t="n">
        <f aca="false">BR19211-2.5</f>
        <v>-2.5</v>
      </c>
    </row>
    <row r="19212" customFormat="false" ht="12" hidden="false" customHeight="false" outlineLevel="0" collapsed="false">
      <c r="BS19212" s="96" t="n">
        <f aca="false">BR19212-2.5</f>
        <v>-2.5</v>
      </c>
    </row>
    <row r="19213" customFormat="false" ht="12" hidden="false" customHeight="false" outlineLevel="0" collapsed="false">
      <c r="BS19213" s="96" t="n">
        <f aca="false">BR19213-2.5</f>
        <v>-2.5</v>
      </c>
    </row>
    <row r="19214" customFormat="false" ht="12" hidden="false" customHeight="false" outlineLevel="0" collapsed="false">
      <c r="BS19214" s="96" t="n">
        <f aca="false">BR19214-2.5</f>
        <v>-2.5</v>
      </c>
    </row>
    <row r="19215" customFormat="false" ht="12" hidden="false" customHeight="false" outlineLevel="0" collapsed="false">
      <c r="BS19215" s="96" t="n">
        <f aca="false">BR19215-2.5</f>
        <v>-2.5</v>
      </c>
    </row>
    <row r="19216" customFormat="false" ht="12" hidden="false" customHeight="false" outlineLevel="0" collapsed="false">
      <c r="BS19216" s="96" t="n">
        <f aca="false">BR19216-2.5</f>
        <v>-2.5</v>
      </c>
    </row>
    <row r="19217" customFormat="false" ht="12" hidden="false" customHeight="false" outlineLevel="0" collapsed="false">
      <c r="BS19217" s="96" t="n">
        <f aca="false">BR19217-2.5</f>
        <v>-2.5</v>
      </c>
    </row>
    <row r="19218" customFormat="false" ht="12" hidden="false" customHeight="false" outlineLevel="0" collapsed="false">
      <c r="BS19218" s="96" t="n">
        <f aca="false">BR19218-2.5</f>
        <v>-2.5</v>
      </c>
    </row>
    <row r="19219" customFormat="false" ht="12" hidden="false" customHeight="false" outlineLevel="0" collapsed="false">
      <c r="BS19219" s="96" t="n">
        <f aca="false">BR19219-2.5</f>
        <v>-2.5</v>
      </c>
    </row>
    <row r="19220" customFormat="false" ht="12" hidden="false" customHeight="false" outlineLevel="0" collapsed="false">
      <c r="BS19220" s="96" t="n">
        <f aca="false">BR19220-2.5</f>
        <v>-2.5</v>
      </c>
    </row>
    <row r="19221" customFormat="false" ht="12" hidden="false" customHeight="false" outlineLevel="0" collapsed="false">
      <c r="BS19221" s="96" t="n">
        <f aca="false">BR19221-2.5</f>
        <v>-2.5</v>
      </c>
    </row>
    <row r="19222" customFormat="false" ht="12" hidden="false" customHeight="false" outlineLevel="0" collapsed="false">
      <c r="BS19222" s="96" t="n">
        <f aca="false">BR19222-2.5</f>
        <v>-2.5</v>
      </c>
    </row>
    <row r="19223" customFormat="false" ht="12" hidden="false" customHeight="false" outlineLevel="0" collapsed="false">
      <c r="BS19223" s="96" t="n">
        <f aca="false">BR19223-2.5</f>
        <v>-2.5</v>
      </c>
    </row>
    <row r="19224" customFormat="false" ht="12" hidden="false" customHeight="false" outlineLevel="0" collapsed="false">
      <c r="BS19224" s="96" t="n">
        <f aca="false">BR19224-2.5</f>
        <v>-2.5</v>
      </c>
    </row>
    <row r="19225" customFormat="false" ht="12" hidden="false" customHeight="false" outlineLevel="0" collapsed="false">
      <c r="BS19225" s="96" t="n">
        <f aca="false">BR19225-2.5</f>
        <v>-2.5</v>
      </c>
    </row>
    <row r="19226" customFormat="false" ht="12" hidden="false" customHeight="false" outlineLevel="0" collapsed="false">
      <c r="BS19226" s="96" t="n">
        <f aca="false">BR19226-2.5</f>
        <v>-2.5</v>
      </c>
    </row>
    <row r="19227" customFormat="false" ht="12" hidden="false" customHeight="false" outlineLevel="0" collapsed="false">
      <c r="BS19227" s="96" t="n">
        <f aca="false">BR19227-2.5</f>
        <v>-2.5</v>
      </c>
    </row>
    <row r="19228" customFormat="false" ht="12" hidden="false" customHeight="false" outlineLevel="0" collapsed="false">
      <c r="BS19228" s="96" t="n">
        <f aca="false">BR19228-2.5</f>
        <v>-2.5</v>
      </c>
    </row>
    <row r="19229" customFormat="false" ht="12" hidden="false" customHeight="false" outlineLevel="0" collapsed="false">
      <c r="BS19229" s="96" t="n">
        <f aca="false">BR19229-2.5</f>
        <v>-2.5</v>
      </c>
    </row>
    <row r="19230" customFormat="false" ht="12" hidden="false" customHeight="false" outlineLevel="0" collapsed="false">
      <c r="BS19230" s="96" t="n">
        <f aca="false">BR19230-2.5</f>
        <v>-2.5</v>
      </c>
    </row>
    <row r="19231" customFormat="false" ht="12" hidden="false" customHeight="false" outlineLevel="0" collapsed="false">
      <c r="BS19231" s="96" t="n">
        <f aca="false">BR19231-2.5</f>
        <v>-2.5</v>
      </c>
    </row>
    <row r="19232" customFormat="false" ht="12" hidden="false" customHeight="false" outlineLevel="0" collapsed="false">
      <c r="BS19232" s="96" t="n">
        <f aca="false">BR19232-2.5</f>
        <v>-2.5</v>
      </c>
    </row>
    <row r="19233" customFormat="false" ht="12" hidden="false" customHeight="false" outlineLevel="0" collapsed="false">
      <c r="BS19233" s="96" t="n">
        <f aca="false">BR19233-2.5</f>
        <v>-2.5</v>
      </c>
    </row>
    <row r="19234" customFormat="false" ht="12" hidden="false" customHeight="false" outlineLevel="0" collapsed="false">
      <c r="BS19234" s="96" t="n">
        <f aca="false">BR19234-2.5</f>
        <v>-2.5</v>
      </c>
    </row>
    <row r="19235" customFormat="false" ht="12" hidden="false" customHeight="false" outlineLevel="0" collapsed="false">
      <c r="BS19235" s="96" t="n">
        <f aca="false">BR19235-2.5</f>
        <v>-2.5</v>
      </c>
    </row>
    <row r="19236" customFormat="false" ht="12" hidden="false" customHeight="false" outlineLevel="0" collapsed="false">
      <c r="BS19236" s="96" t="n">
        <f aca="false">BR19236-2.5</f>
        <v>-2.5</v>
      </c>
    </row>
    <row r="19237" customFormat="false" ht="12" hidden="false" customHeight="false" outlineLevel="0" collapsed="false">
      <c r="BS19237" s="96" t="n">
        <f aca="false">BR19237-2.5</f>
        <v>-2.5</v>
      </c>
    </row>
    <row r="19238" customFormat="false" ht="12" hidden="false" customHeight="false" outlineLevel="0" collapsed="false">
      <c r="BS19238" s="96" t="n">
        <f aca="false">BR19238-2.5</f>
        <v>-2.5</v>
      </c>
    </row>
    <row r="19239" customFormat="false" ht="12" hidden="false" customHeight="false" outlineLevel="0" collapsed="false">
      <c r="BS19239" s="96" t="n">
        <f aca="false">BR19239-2.5</f>
        <v>-2.5</v>
      </c>
    </row>
    <row r="19240" customFormat="false" ht="12" hidden="false" customHeight="false" outlineLevel="0" collapsed="false">
      <c r="BS19240" s="96" t="n">
        <f aca="false">BR19240-2.5</f>
        <v>-2.5</v>
      </c>
    </row>
    <row r="19241" customFormat="false" ht="12" hidden="false" customHeight="false" outlineLevel="0" collapsed="false">
      <c r="BS19241" s="96" t="n">
        <f aca="false">BR19241-2.5</f>
        <v>-2.5</v>
      </c>
    </row>
    <row r="19242" customFormat="false" ht="12" hidden="false" customHeight="false" outlineLevel="0" collapsed="false">
      <c r="BS19242" s="96" t="n">
        <f aca="false">BR19242-2.5</f>
        <v>-2.5</v>
      </c>
    </row>
    <row r="19243" customFormat="false" ht="12" hidden="false" customHeight="false" outlineLevel="0" collapsed="false">
      <c r="BS19243" s="96" t="n">
        <f aca="false">BR19243-2.5</f>
        <v>-2.5</v>
      </c>
    </row>
    <row r="19244" customFormat="false" ht="12" hidden="false" customHeight="false" outlineLevel="0" collapsed="false">
      <c r="BS19244" s="96" t="n">
        <f aca="false">BR19244-2.5</f>
        <v>-2.5</v>
      </c>
    </row>
    <row r="19245" customFormat="false" ht="12" hidden="false" customHeight="false" outlineLevel="0" collapsed="false">
      <c r="BS19245" s="96" t="n">
        <f aca="false">BR19245-2.5</f>
        <v>-2.5</v>
      </c>
    </row>
    <row r="19246" customFormat="false" ht="12" hidden="false" customHeight="false" outlineLevel="0" collapsed="false">
      <c r="BS19246" s="96" t="n">
        <f aca="false">BR19246-2.5</f>
        <v>-2.5</v>
      </c>
    </row>
    <row r="19247" customFormat="false" ht="12" hidden="false" customHeight="false" outlineLevel="0" collapsed="false">
      <c r="BS19247" s="96" t="n">
        <f aca="false">BR19247-2.5</f>
        <v>-2.5</v>
      </c>
    </row>
    <row r="19248" customFormat="false" ht="12" hidden="false" customHeight="false" outlineLevel="0" collapsed="false">
      <c r="BS19248" s="96" t="n">
        <f aca="false">BR19248-2.5</f>
        <v>-2.5</v>
      </c>
    </row>
    <row r="19249" customFormat="false" ht="12" hidden="false" customHeight="false" outlineLevel="0" collapsed="false">
      <c r="BS19249" s="96" t="n">
        <f aca="false">BR19249-2.5</f>
        <v>-2.5</v>
      </c>
    </row>
    <row r="19250" customFormat="false" ht="12" hidden="false" customHeight="false" outlineLevel="0" collapsed="false">
      <c r="BS19250" s="96" t="n">
        <f aca="false">BR19250-2.5</f>
        <v>-2.5</v>
      </c>
    </row>
    <row r="19251" customFormat="false" ht="12" hidden="false" customHeight="false" outlineLevel="0" collapsed="false">
      <c r="BS19251" s="96" t="n">
        <f aca="false">BR19251-2.5</f>
        <v>-2.5</v>
      </c>
    </row>
    <row r="19252" customFormat="false" ht="12" hidden="false" customHeight="false" outlineLevel="0" collapsed="false">
      <c r="BS19252" s="96" t="n">
        <f aca="false">BR19252-2.5</f>
        <v>-2.5</v>
      </c>
    </row>
    <row r="19253" customFormat="false" ht="12" hidden="false" customHeight="false" outlineLevel="0" collapsed="false">
      <c r="BS19253" s="96" t="n">
        <f aca="false">BR19253-2.5</f>
        <v>-2.5</v>
      </c>
    </row>
    <row r="19254" customFormat="false" ht="12" hidden="false" customHeight="false" outlineLevel="0" collapsed="false">
      <c r="BS19254" s="96" t="n">
        <f aca="false">BR19254-2.5</f>
        <v>-2.5</v>
      </c>
    </row>
    <row r="19255" customFormat="false" ht="12" hidden="false" customHeight="false" outlineLevel="0" collapsed="false">
      <c r="BS19255" s="96" t="n">
        <f aca="false">BR19255-2.5</f>
        <v>-2.5</v>
      </c>
    </row>
    <row r="19256" customFormat="false" ht="12" hidden="false" customHeight="false" outlineLevel="0" collapsed="false">
      <c r="BS19256" s="96" t="n">
        <f aca="false">BR19256-2.5</f>
        <v>-2.5</v>
      </c>
    </row>
    <row r="19257" customFormat="false" ht="12" hidden="false" customHeight="false" outlineLevel="0" collapsed="false">
      <c r="BS19257" s="96" t="n">
        <f aca="false">BR19257-2.5</f>
        <v>-2.5</v>
      </c>
    </row>
    <row r="19258" customFormat="false" ht="12" hidden="false" customHeight="false" outlineLevel="0" collapsed="false">
      <c r="BS19258" s="96" t="n">
        <f aca="false">BR19258-2.5</f>
        <v>-2.5</v>
      </c>
    </row>
    <row r="19259" customFormat="false" ht="12" hidden="false" customHeight="false" outlineLevel="0" collapsed="false">
      <c r="BS19259" s="96" t="n">
        <f aca="false">BR19259-2.5</f>
        <v>-2.5</v>
      </c>
    </row>
    <row r="19260" customFormat="false" ht="12" hidden="false" customHeight="false" outlineLevel="0" collapsed="false">
      <c r="BS19260" s="96" t="n">
        <f aca="false">BR19260-2.5</f>
        <v>-2.5</v>
      </c>
    </row>
    <row r="19261" customFormat="false" ht="12" hidden="false" customHeight="false" outlineLevel="0" collapsed="false">
      <c r="BS19261" s="96" t="n">
        <f aca="false">BR19261-2.5</f>
        <v>-2.5</v>
      </c>
    </row>
    <row r="19262" customFormat="false" ht="12" hidden="false" customHeight="false" outlineLevel="0" collapsed="false">
      <c r="BS19262" s="96" t="n">
        <f aca="false">BR19262-2.5</f>
        <v>-2.5</v>
      </c>
    </row>
    <row r="19263" customFormat="false" ht="12" hidden="false" customHeight="false" outlineLevel="0" collapsed="false">
      <c r="BS19263" s="96" t="n">
        <f aca="false">BR19263-2.5</f>
        <v>-2.5</v>
      </c>
    </row>
    <row r="19264" customFormat="false" ht="12" hidden="false" customHeight="false" outlineLevel="0" collapsed="false">
      <c r="BS19264" s="96" t="n">
        <f aca="false">BR19264-2.5</f>
        <v>-2.5</v>
      </c>
    </row>
    <row r="19265" customFormat="false" ht="12" hidden="false" customHeight="false" outlineLevel="0" collapsed="false">
      <c r="BS19265" s="96" t="n">
        <f aca="false">BR19265-2.5</f>
        <v>-2.5</v>
      </c>
    </row>
    <row r="19266" customFormat="false" ht="12" hidden="false" customHeight="false" outlineLevel="0" collapsed="false">
      <c r="BS19266" s="96" t="n">
        <f aca="false">BR19266-2.5</f>
        <v>-2.5</v>
      </c>
    </row>
    <row r="19267" customFormat="false" ht="12" hidden="false" customHeight="false" outlineLevel="0" collapsed="false">
      <c r="BS19267" s="96" t="n">
        <f aca="false">BR19267-2.5</f>
        <v>-2.5</v>
      </c>
    </row>
    <row r="19268" customFormat="false" ht="12" hidden="false" customHeight="false" outlineLevel="0" collapsed="false">
      <c r="BS19268" s="96" t="n">
        <f aca="false">BR19268-2.5</f>
        <v>-2.5</v>
      </c>
    </row>
    <row r="19269" customFormat="false" ht="12" hidden="false" customHeight="false" outlineLevel="0" collapsed="false">
      <c r="BS19269" s="96" t="n">
        <f aca="false">BR19269-2.5</f>
        <v>-2.5</v>
      </c>
    </row>
    <row r="19270" customFormat="false" ht="12" hidden="false" customHeight="false" outlineLevel="0" collapsed="false">
      <c r="BS19270" s="96" t="n">
        <f aca="false">BR19270-2.5</f>
        <v>-2.5</v>
      </c>
    </row>
    <row r="19271" customFormat="false" ht="12" hidden="false" customHeight="false" outlineLevel="0" collapsed="false">
      <c r="BS19271" s="96" t="n">
        <f aca="false">BR19271-2.5</f>
        <v>-2.5</v>
      </c>
    </row>
    <row r="19272" customFormat="false" ht="12" hidden="false" customHeight="false" outlineLevel="0" collapsed="false">
      <c r="BS19272" s="96" t="n">
        <f aca="false">BR19272-2.5</f>
        <v>-2.5</v>
      </c>
    </row>
    <row r="19273" customFormat="false" ht="12" hidden="false" customHeight="false" outlineLevel="0" collapsed="false">
      <c r="BS19273" s="96" t="n">
        <f aca="false">BR19273-2.5</f>
        <v>-2.5</v>
      </c>
    </row>
    <row r="19274" customFormat="false" ht="12" hidden="false" customHeight="false" outlineLevel="0" collapsed="false">
      <c r="BS19274" s="96" t="n">
        <f aca="false">BR19274-2.5</f>
        <v>-2.5</v>
      </c>
    </row>
    <row r="19275" customFormat="false" ht="12" hidden="false" customHeight="false" outlineLevel="0" collapsed="false">
      <c r="BS19275" s="96" t="n">
        <f aca="false">BR19275-2.5</f>
        <v>-2.5</v>
      </c>
    </row>
    <row r="19276" customFormat="false" ht="12" hidden="false" customHeight="false" outlineLevel="0" collapsed="false">
      <c r="BS19276" s="96" t="n">
        <f aca="false">BR19276-2.5</f>
        <v>-2.5</v>
      </c>
    </row>
    <row r="19277" customFormat="false" ht="12" hidden="false" customHeight="false" outlineLevel="0" collapsed="false">
      <c r="BS19277" s="96" t="n">
        <f aca="false">BR19277-2.5</f>
        <v>-2.5</v>
      </c>
    </row>
    <row r="19278" customFormat="false" ht="12" hidden="false" customHeight="false" outlineLevel="0" collapsed="false">
      <c r="BS19278" s="96" t="n">
        <f aca="false">BR19278-2.5</f>
        <v>-2.5</v>
      </c>
    </row>
    <row r="19279" customFormat="false" ht="12" hidden="false" customHeight="false" outlineLevel="0" collapsed="false">
      <c r="BS19279" s="96" t="n">
        <f aca="false">BR19279-2.5</f>
        <v>-2.5</v>
      </c>
    </row>
    <row r="19280" customFormat="false" ht="12" hidden="false" customHeight="false" outlineLevel="0" collapsed="false">
      <c r="BS19280" s="96" t="n">
        <f aca="false">BR19280-2.5</f>
        <v>-2.5</v>
      </c>
    </row>
    <row r="19281" customFormat="false" ht="12" hidden="false" customHeight="false" outlineLevel="0" collapsed="false">
      <c r="BS19281" s="96" t="n">
        <f aca="false">BR19281-2.5</f>
        <v>-2.5</v>
      </c>
    </row>
    <row r="19282" customFormat="false" ht="12" hidden="false" customHeight="false" outlineLevel="0" collapsed="false">
      <c r="BS19282" s="96" t="n">
        <f aca="false">BR19282-2.5</f>
        <v>-2.5</v>
      </c>
    </row>
    <row r="19283" customFormat="false" ht="12" hidden="false" customHeight="false" outlineLevel="0" collapsed="false">
      <c r="BS19283" s="96" t="n">
        <f aca="false">BR19283-2.5</f>
        <v>-2.5</v>
      </c>
    </row>
    <row r="19284" customFormat="false" ht="12" hidden="false" customHeight="false" outlineLevel="0" collapsed="false">
      <c r="BS19284" s="96" t="n">
        <f aca="false">BR19284-2.5</f>
        <v>-2.5</v>
      </c>
    </row>
    <row r="19285" customFormat="false" ht="12" hidden="false" customHeight="false" outlineLevel="0" collapsed="false">
      <c r="BS19285" s="96" t="n">
        <f aca="false">BR19285-2.5</f>
        <v>-2.5</v>
      </c>
    </row>
    <row r="19286" customFormat="false" ht="12" hidden="false" customHeight="false" outlineLevel="0" collapsed="false">
      <c r="BS19286" s="96" t="n">
        <f aca="false">BR19286-2.5</f>
        <v>-2.5</v>
      </c>
    </row>
    <row r="19287" customFormat="false" ht="12" hidden="false" customHeight="false" outlineLevel="0" collapsed="false">
      <c r="BS19287" s="96" t="n">
        <f aca="false">BR19287-2.5</f>
        <v>-2.5</v>
      </c>
    </row>
    <row r="19288" customFormat="false" ht="12" hidden="false" customHeight="false" outlineLevel="0" collapsed="false">
      <c r="BS19288" s="96" t="n">
        <f aca="false">BR19288-2.5</f>
        <v>-2.5</v>
      </c>
    </row>
    <row r="19289" customFormat="false" ht="12" hidden="false" customHeight="false" outlineLevel="0" collapsed="false">
      <c r="BS19289" s="96" t="n">
        <f aca="false">BR19289-2.5</f>
        <v>-2.5</v>
      </c>
    </row>
    <row r="19290" customFormat="false" ht="12" hidden="false" customHeight="false" outlineLevel="0" collapsed="false">
      <c r="BS19290" s="96" t="n">
        <f aca="false">BR19290-2.5</f>
        <v>-2.5</v>
      </c>
    </row>
    <row r="19291" customFormat="false" ht="12" hidden="false" customHeight="false" outlineLevel="0" collapsed="false">
      <c r="BS19291" s="96" t="n">
        <f aca="false">BR19291-2.5</f>
        <v>-2.5</v>
      </c>
    </row>
    <row r="19292" customFormat="false" ht="12" hidden="false" customHeight="false" outlineLevel="0" collapsed="false">
      <c r="BS19292" s="96" t="n">
        <f aca="false">BR19292-2.5</f>
        <v>-2.5</v>
      </c>
    </row>
    <row r="19293" customFormat="false" ht="12" hidden="false" customHeight="false" outlineLevel="0" collapsed="false">
      <c r="BS19293" s="96" t="n">
        <f aca="false">BR19293-2.5</f>
        <v>-2.5</v>
      </c>
    </row>
    <row r="19294" customFormat="false" ht="12" hidden="false" customHeight="false" outlineLevel="0" collapsed="false">
      <c r="BS19294" s="96" t="n">
        <f aca="false">BR19294-2.5</f>
        <v>-2.5</v>
      </c>
    </row>
    <row r="19295" customFormat="false" ht="12" hidden="false" customHeight="false" outlineLevel="0" collapsed="false">
      <c r="BS19295" s="96" t="n">
        <f aca="false">BR19295-2.5</f>
        <v>-2.5</v>
      </c>
    </row>
    <row r="19296" customFormat="false" ht="12" hidden="false" customHeight="false" outlineLevel="0" collapsed="false">
      <c r="BS19296" s="96" t="n">
        <f aca="false">BR19296-2.5</f>
        <v>-2.5</v>
      </c>
    </row>
    <row r="19297" customFormat="false" ht="12" hidden="false" customHeight="false" outlineLevel="0" collapsed="false">
      <c r="BS19297" s="96" t="n">
        <f aca="false">BR19297-2.5</f>
        <v>-2.5</v>
      </c>
    </row>
    <row r="19298" customFormat="false" ht="12" hidden="false" customHeight="false" outlineLevel="0" collapsed="false">
      <c r="BS19298" s="96" t="n">
        <f aca="false">BR19298-2.5</f>
        <v>-2.5</v>
      </c>
    </row>
    <row r="19299" customFormat="false" ht="12" hidden="false" customHeight="false" outlineLevel="0" collapsed="false">
      <c r="BS19299" s="96" t="n">
        <f aca="false">BR19299-2.5</f>
        <v>-2.5</v>
      </c>
    </row>
    <row r="19300" customFormat="false" ht="12" hidden="false" customHeight="false" outlineLevel="0" collapsed="false">
      <c r="BS19300" s="96" t="n">
        <f aca="false">BR19300-2.5</f>
        <v>-2.5</v>
      </c>
    </row>
    <row r="19301" customFormat="false" ht="12" hidden="false" customHeight="false" outlineLevel="0" collapsed="false">
      <c r="BS19301" s="96" t="n">
        <f aca="false">BR19301-2.5</f>
        <v>-2.5</v>
      </c>
    </row>
    <row r="19302" customFormat="false" ht="12" hidden="false" customHeight="false" outlineLevel="0" collapsed="false">
      <c r="BS19302" s="96" t="n">
        <f aca="false">BR19302-2.5</f>
        <v>-2.5</v>
      </c>
    </row>
    <row r="19303" customFormat="false" ht="12" hidden="false" customHeight="false" outlineLevel="0" collapsed="false">
      <c r="BS19303" s="96" t="n">
        <f aca="false">BR19303-2.5</f>
        <v>-2.5</v>
      </c>
    </row>
    <row r="19304" customFormat="false" ht="12" hidden="false" customHeight="false" outlineLevel="0" collapsed="false">
      <c r="BS19304" s="96" t="n">
        <f aca="false">BR19304-2.5</f>
        <v>-2.5</v>
      </c>
    </row>
    <row r="19305" customFormat="false" ht="12" hidden="false" customHeight="false" outlineLevel="0" collapsed="false">
      <c r="BS19305" s="96" t="n">
        <f aca="false">BR19305-2.5</f>
        <v>-2.5</v>
      </c>
    </row>
    <row r="19306" customFormat="false" ht="12" hidden="false" customHeight="false" outlineLevel="0" collapsed="false">
      <c r="BS19306" s="96" t="n">
        <f aca="false">BR19306-2.5</f>
        <v>-2.5</v>
      </c>
    </row>
    <row r="19307" customFormat="false" ht="12" hidden="false" customHeight="false" outlineLevel="0" collapsed="false">
      <c r="BS19307" s="96" t="n">
        <f aca="false">BR19307-2.5</f>
        <v>-2.5</v>
      </c>
    </row>
    <row r="19308" customFormat="false" ht="12" hidden="false" customHeight="false" outlineLevel="0" collapsed="false">
      <c r="BS19308" s="96" t="n">
        <f aca="false">BR19308-2.5</f>
        <v>-2.5</v>
      </c>
    </row>
    <row r="19309" customFormat="false" ht="12" hidden="false" customHeight="false" outlineLevel="0" collapsed="false">
      <c r="BS19309" s="96" t="n">
        <f aca="false">BR19309-2.5</f>
        <v>-2.5</v>
      </c>
    </row>
    <row r="19310" customFormat="false" ht="12" hidden="false" customHeight="false" outlineLevel="0" collapsed="false">
      <c r="BS19310" s="96" t="n">
        <f aca="false">BR19310-2.5</f>
        <v>-2.5</v>
      </c>
    </row>
    <row r="19311" customFormat="false" ht="12" hidden="false" customHeight="false" outlineLevel="0" collapsed="false">
      <c r="BS19311" s="96" t="n">
        <f aca="false">BR19311-2.5</f>
        <v>-2.5</v>
      </c>
    </row>
    <row r="19312" customFormat="false" ht="12" hidden="false" customHeight="false" outlineLevel="0" collapsed="false">
      <c r="BS19312" s="96" t="n">
        <f aca="false">BR19312-2.5</f>
        <v>-2.5</v>
      </c>
    </row>
    <row r="19313" customFormat="false" ht="12" hidden="false" customHeight="false" outlineLevel="0" collapsed="false">
      <c r="BS19313" s="96" t="n">
        <f aca="false">BR19313-2.5</f>
        <v>-2.5</v>
      </c>
    </row>
    <row r="19314" customFormat="false" ht="12" hidden="false" customHeight="false" outlineLevel="0" collapsed="false">
      <c r="BS19314" s="96" t="n">
        <f aca="false">BR19314-2.5</f>
        <v>-2.5</v>
      </c>
    </row>
    <row r="19315" customFormat="false" ht="12" hidden="false" customHeight="false" outlineLevel="0" collapsed="false">
      <c r="BS19315" s="96" t="n">
        <f aca="false">BR19315-2.5</f>
        <v>-2.5</v>
      </c>
    </row>
    <row r="19316" customFormat="false" ht="12" hidden="false" customHeight="false" outlineLevel="0" collapsed="false">
      <c r="BS19316" s="96" t="n">
        <f aca="false">BR19316-2.5</f>
        <v>-2.5</v>
      </c>
    </row>
    <row r="19317" customFormat="false" ht="12" hidden="false" customHeight="false" outlineLevel="0" collapsed="false">
      <c r="BS19317" s="96" t="n">
        <f aca="false">BR19317-2.5</f>
        <v>-2.5</v>
      </c>
    </row>
    <row r="19318" customFormat="false" ht="12" hidden="false" customHeight="false" outlineLevel="0" collapsed="false">
      <c r="BS19318" s="96" t="n">
        <f aca="false">BR19318-2.5</f>
        <v>-2.5</v>
      </c>
    </row>
    <row r="19319" customFormat="false" ht="12" hidden="false" customHeight="false" outlineLevel="0" collapsed="false">
      <c r="BS19319" s="96" t="n">
        <f aca="false">BR19319-2.5</f>
        <v>-2.5</v>
      </c>
    </row>
    <row r="19320" customFormat="false" ht="12" hidden="false" customHeight="false" outlineLevel="0" collapsed="false">
      <c r="BS19320" s="96" t="n">
        <f aca="false">BR19320-2.5</f>
        <v>-2.5</v>
      </c>
    </row>
    <row r="19321" customFormat="false" ht="12" hidden="false" customHeight="false" outlineLevel="0" collapsed="false">
      <c r="BS19321" s="96" t="n">
        <f aca="false">BR19321-2.5</f>
        <v>-2.5</v>
      </c>
    </row>
    <row r="19322" customFormat="false" ht="12" hidden="false" customHeight="false" outlineLevel="0" collapsed="false">
      <c r="BS19322" s="96" t="n">
        <f aca="false">BR19322-2.5</f>
        <v>-2.5</v>
      </c>
    </row>
    <row r="19323" customFormat="false" ht="12" hidden="false" customHeight="false" outlineLevel="0" collapsed="false">
      <c r="BS19323" s="96" t="n">
        <f aca="false">BR19323-2.5</f>
        <v>-2.5</v>
      </c>
    </row>
    <row r="19324" customFormat="false" ht="12" hidden="false" customHeight="false" outlineLevel="0" collapsed="false">
      <c r="BS19324" s="96" t="n">
        <f aca="false">BR19324-2.5</f>
        <v>-2.5</v>
      </c>
    </row>
    <row r="19325" customFormat="false" ht="12" hidden="false" customHeight="false" outlineLevel="0" collapsed="false">
      <c r="BS19325" s="96" t="n">
        <f aca="false">BR19325-2.5</f>
        <v>-2.5</v>
      </c>
    </row>
    <row r="19326" customFormat="false" ht="12" hidden="false" customHeight="false" outlineLevel="0" collapsed="false">
      <c r="BS19326" s="96" t="n">
        <f aca="false">BR19326-2.5</f>
        <v>-2.5</v>
      </c>
    </row>
    <row r="19327" customFormat="false" ht="12" hidden="false" customHeight="false" outlineLevel="0" collapsed="false">
      <c r="BS19327" s="96" t="n">
        <f aca="false">BR19327-2.5</f>
        <v>-2.5</v>
      </c>
    </row>
    <row r="19328" customFormat="false" ht="12" hidden="false" customHeight="false" outlineLevel="0" collapsed="false">
      <c r="BS19328" s="96" t="n">
        <f aca="false">BR19328-2.5</f>
        <v>-2.5</v>
      </c>
    </row>
    <row r="19329" customFormat="false" ht="12" hidden="false" customHeight="false" outlineLevel="0" collapsed="false">
      <c r="BS19329" s="96" t="n">
        <f aca="false">BR19329-2.5</f>
        <v>-2.5</v>
      </c>
    </row>
    <row r="19330" customFormat="false" ht="12" hidden="false" customHeight="false" outlineLevel="0" collapsed="false">
      <c r="BS19330" s="96" t="n">
        <f aca="false">BR19330-2.5</f>
        <v>-2.5</v>
      </c>
    </row>
    <row r="19331" customFormat="false" ht="12" hidden="false" customHeight="false" outlineLevel="0" collapsed="false">
      <c r="BS19331" s="96" t="n">
        <f aca="false">BR19331-2.5</f>
        <v>-2.5</v>
      </c>
    </row>
    <row r="19332" customFormat="false" ht="12" hidden="false" customHeight="false" outlineLevel="0" collapsed="false">
      <c r="BS19332" s="96" t="n">
        <f aca="false">BR19332-2.5</f>
        <v>-2.5</v>
      </c>
    </row>
    <row r="19333" customFormat="false" ht="12" hidden="false" customHeight="false" outlineLevel="0" collapsed="false">
      <c r="BS19333" s="96" t="n">
        <f aca="false">BR19333-2.5</f>
        <v>-2.5</v>
      </c>
    </row>
    <row r="19334" customFormat="false" ht="12" hidden="false" customHeight="false" outlineLevel="0" collapsed="false">
      <c r="BS19334" s="96" t="n">
        <f aca="false">BR19334-2.5</f>
        <v>-2.5</v>
      </c>
    </row>
    <row r="19335" customFormat="false" ht="12" hidden="false" customHeight="false" outlineLevel="0" collapsed="false">
      <c r="BS19335" s="96" t="n">
        <f aca="false">BR19335-2.5</f>
        <v>-2.5</v>
      </c>
    </row>
    <row r="19336" customFormat="false" ht="12" hidden="false" customHeight="false" outlineLevel="0" collapsed="false">
      <c r="BS19336" s="96" t="n">
        <f aca="false">BR19336-2.5</f>
        <v>-2.5</v>
      </c>
    </row>
    <row r="19337" customFormat="false" ht="12" hidden="false" customHeight="false" outlineLevel="0" collapsed="false">
      <c r="BS19337" s="96" t="n">
        <f aca="false">BR19337-2.5</f>
        <v>-2.5</v>
      </c>
    </row>
    <row r="19338" customFormat="false" ht="12" hidden="false" customHeight="false" outlineLevel="0" collapsed="false">
      <c r="BS19338" s="96" t="n">
        <f aca="false">BR19338-2.5</f>
        <v>-2.5</v>
      </c>
    </row>
    <row r="19339" customFormat="false" ht="12" hidden="false" customHeight="false" outlineLevel="0" collapsed="false">
      <c r="BS19339" s="96" t="n">
        <f aca="false">BR19339-2.5</f>
        <v>-2.5</v>
      </c>
    </row>
    <row r="19340" customFormat="false" ht="12" hidden="false" customHeight="false" outlineLevel="0" collapsed="false">
      <c r="BS19340" s="96" t="n">
        <f aca="false">BR19340-2.5</f>
        <v>-2.5</v>
      </c>
    </row>
    <row r="19341" customFormat="false" ht="12" hidden="false" customHeight="false" outlineLevel="0" collapsed="false">
      <c r="BS19341" s="96" t="n">
        <f aca="false">BR19341-2.5</f>
        <v>-2.5</v>
      </c>
    </row>
    <row r="19342" customFormat="false" ht="12" hidden="false" customHeight="false" outlineLevel="0" collapsed="false">
      <c r="BS19342" s="96" t="n">
        <f aca="false">BR19342-2.5</f>
        <v>-2.5</v>
      </c>
    </row>
    <row r="19343" customFormat="false" ht="12" hidden="false" customHeight="false" outlineLevel="0" collapsed="false">
      <c r="BS19343" s="96" t="n">
        <f aca="false">BR19343-2.5</f>
        <v>-2.5</v>
      </c>
    </row>
    <row r="19344" customFormat="false" ht="12" hidden="false" customHeight="false" outlineLevel="0" collapsed="false">
      <c r="BS19344" s="96" t="n">
        <f aca="false">BR19344-2.5</f>
        <v>-2.5</v>
      </c>
    </row>
    <row r="19345" customFormat="false" ht="12" hidden="false" customHeight="false" outlineLevel="0" collapsed="false">
      <c r="BS19345" s="96" t="n">
        <f aca="false">BR19345-2.5</f>
        <v>-2.5</v>
      </c>
    </row>
    <row r="19346" customFormat="false" ht="12" hidden="false" customHeight="false" outlineLevel="0" collapsed="false">
      <c r="BS19346" s="96" t="n">
        <f aca="false">BR19346-2.5</f>
        <v>-2.5</v>
      </c>
    </row>
    <row r="19347" customFormat="false" ht="12" hidden="false" customHeight="false" outlineLevel="0" collapsed="false">
      <c r="BS19347" s="96" t="n">
        <f aca="false">BR19347-2.5</f>
        <v>-2.5</v>
      </c>
    </row>
    <row r="19348" customFormat="false" ht="12" hidden="false" customHeight="false" outlineLevel="0" collapsed="false">
      <c r="BS19348" s="96" t="n">
        <f aca="false">BR19348-2.5</f>
        <v>-2.5</v>
      </c>
    </row>
    <row r="19349" customFormat="false" ht="12" hidden="false" customHeight="false" outlineLevel="0" collapsed="false">
      <c r="BS19349" s="96" t="n">
        <f aca="false">BR19349-2.5</f>
        <v>-2.5</v>
      </c>
    </row>
    <row r="19350" customFormat="false" ht="12" hidden="false" customHeight="false" outlineLevel="0" collapsed="false">
      <c r="BS19350" s="96" t="n">
        <f aca="false">BR19350-2.5</f>
        <v>-2.5</v>
      </c>
    </row>
    <row r="19351" customFormat="false" ht="12" hidden="false" customHeight="false" outlineLevel="0" collapsed="false">
      <c r="BS19351" s="96" t="n">
        <f aca="false">BR19351-2.5</f>
        <v>-2.5</v>
      </c>
    </row>
    <row r="19352" customFormat="false" ht="12" hidden="false" customHeight="false" outlineLevel="0" collapsed="false">
      <c r="BS19352" s="96" t="n">
        <f aca="false">BR19352-2.5</f>
        <v>-2.5</v>
      </c>
    </row>
    <row r="19353" customFormat="false" ht="12" hidden="false" customHeight="false" outlineLevel="0" collapsed="false">
      <c r="BS19353" s="96" t="n">
        <f aca="false">BR19353-2.5</f>
        <v>-2.5</v>
      </c>
    </row>
    <row r="19354" customFormat="false" ht="12" hidden="false" customHeight="false" outlineLevel="0" collapsed="false">
      <c r="BS19354" s="96" t="n">
        <f aca="false">BR19354-2.5</f>
        <v>-2.5</v>
      </c>
    </row>
    <row r="19355" customFormat="false" ht="12" hidden="false" customHeight="false" outlineLevel="0" collapsed="false">
      <c r="BS19355" s="96" t="n">
        <f aca="false">BR19355-2.5</f>
        <v>-2.5</v>
      </c>
    </row>
    <row r="19356" customFormat="false" ht="12" hidden="false" customHeight="false" outlineLevel="0" collapsed="false">
      <c r="BS19356" s="96" t="n">
        <f aca="false">BR19356-2.5</f>
        <v>-2.5</v>
      </c>
    </row>
    <row r="19357" customFormat="false" ht="12" hidden="false" customHeight="false" outlineLevel="0" collapsed="false">
      <c r="BS19357" s="96" t="n">
        <f aca="false">BR19357-2.5</f>
        <v>-2.5</v>
      </c>
    </row>
    <row r="19358" customFormat="false" ht="12" hidden="false" customHeight="false" outlineLevel="0" collapsed="false">
      <c r="BS19358" s="96" t="n">
        <f aca="false">BR19358-2.5</f>
        <v>-2.5</v>
      </c>
    </row>
    <row r="19359" customFormat="false" ht="12" hidden="false" customHeight="false" outlineLevel="0" collapsed="false">
      <c r="BS19359" s="96" t="n">
        <f aca="false">BR19359-2.5</f>
        <v>-2.5</v>
      </c>
    </row>
    <row r="19360" customFormat="false" ht="12" hidden="false" customHeight="false" outlineLevel="0" collapsed="false">
      <c r="BS19360" s="96" t="n">
        <f aca="false">BR19360-2.5</f>
        <v>-2.5</v>
      </c>
    </row>
    <row r="19361" customFormat="false" ht="12" hidden="false" customHeight="false" outlineLevel="0" collapsed="false">
      <c r="BS19361" s="96" t="n">
        <f aca="false">BR19361-2.5</f>
        <v>-2.5</v>
      </c>
    </row>
    <row r="19362" customFormat="false" ht="12" hidden="false" customHeight="false" outlineLevel="0" collapsed="false">
      <c r="BS19362" s="96" t="n">
        <f aca="false">BR19362-2.5</f>
        <v>-2.5</v>
      </c>
    </row>
    <row r="19363" customFormat="false" ht="12" hidden="false" customHeight="false" outlineLevel="0" collapsed="false">
      <c r="BS19363" s="96" t="n">
        <f aca="false">BR19363-2.5</f>
        <v>-2.5</v>
      </c>
    </row>
    <row r="19364" customFormat="false" ht="12" hidden="false" customHeight="false" outlineLevel="0" collapsed="false">
      <c r="BS19364" s="96" t="n">
        <f aca="false">BR19364-2.5</f>
        <v>-2.5</v>
      </c>
    </row>
    <row r="19365" customFormat="false" ht="12" hidden="false" customHeight="false" outlineLevel="0" collapsed="false">
      <c r="BS19365" s="96" t="n">
        <f aca="false">BR19365-2.5</f>
        <v>-2.5</v>
      </c>
    </row>
    <row r="19366" customFormat="false" ht="12" hidden="false" customHeight="false" outlineLevel="0" collapsed="false">
      <c r="BS19366" s="96" t="n">
        <f aca="false">BR19366-2.5</f>
        <v>-2.5</v>
      </c>
    </row>
    <row r="19367" customFormat="false" ht="12" hidden="false" customHeight="false" outlineLevel="0" collapsed="false">
      <c r="BS19367" s="96" t="n">
        <f aca="false">BR19367-2.5</f>
        <v>-2.5</v>
      </c>
    </row>
    <row r="19368" customFormat="false" ht="12" hidden="false" customHeight="false" outlineLevel="0" collapsed="false">
      <c r="BS19368" s="96" t="n">
        <f aca="false">BR19368-2.5</f>
        <v>-2.5</v>
      </c>
    </row>
    <row r="19369" customFormat="false" ht="12" hidden="false" customHeight="false" outlineLevel="0" collapsed="false">
      <c r="BS19369" s="96" t="n">
        <f aca="false">BR19369-2.5</f>
        <v>-2.5</v>
      </c>
    </row>
    <row r="19370" customFormat="false" ht="12" hidden="false" customHeight="false" outlineLevel="0" collapsed="false">
      <c r="BS19370" s="96" t="n">
        <f aca="false">BR19370-2.5</f>
        <v>-2.5</v>
      </c>
    </row>
    <row r="19371" customFormat="false" ht="12" hidden="false" customHeight="false" outlineLevel="0" collapsed="false">
      <c r="BS19371" s="96" t="n">
        <f aca="false">BR19371-2.5</f>
        <v>-2.5</v>
      </c>
    </row>
    <row r="19372" customFormat="false" ht="12" hidden="false" customHeight="false" outlineLevel="0" collapsed="false">
      <c r="BS19372" s="96" t="n">
        <f aca="false">BR19372-2.5</f>
        <v>-2.5</v>
      </c>
    </row>
    <row r="19373" customFormat="false" ht="12" hidden="false" customHeight="false" outlineLevel="0" collapsed="false">
      <c r="BS19373" s="96" t="n">
        <f aca="false">BR19373-2.5</f>
        <v>-2.5</v>
      </c>
    </row>
    <row r="19374" customFormat="false" ht="12" hidden="false" customHeight="false" outlineLevel="0" collapsed="false">
      <c r="BS19374" s="96" t="n">
        <f aca="false">BR19374-2.5</f>
        <v>-2.5</v>
      </c>
    </row>
    <row r="19375" customFormat="false" ht="12" hidden="false" customHeight="false" outlineLevel="0" collapsed="false">
      <c r="BS19375" s="96" t="n">
        <f aca="false">BR19375-2.5</f>
        <v>-2.5</v>
      </c>
    </row>
    <row r="19376" customFormat="false" ht="12" hidden="false" customHeight="false" outlineLevel="0" collapsed="false">
      <c r="BS19376" s="96" t="n">
        <f aca="false">BR19376-2.5</f>
        <v>-2.5</v>
      </c>
    </row>
    <row r="19377" customFormat="false" ht="12" hidden="false" customHeight="false" outlineLevel="0" collapsed="false">
      <c r="BS19377" s="96" t="n">
        <f aca="false">BR19377-2.5</f>
        <v>-2.5</v>
      </c>
    </row>
    <row r="19378" customFormat="false" ht="12" hidden="false" customHeight="false" outlineLevel="0" collapsed="false">
      <c r="BS19378" s="96" t="n">
        <f aca="false">BR19378-2.5</f>
        <v>-2.5</v>
      </c>
    </row>
    <row r="19379" customFormat="false" ht="12" hidden="false" customHeight="false" outlineLevel="0" collapsed="false">
      <c r="BS19379" s="96" t="n">
        <f aca="false">BR19379-2.5</f>
        <v>-2.5</v>
      </c>
    </row>
    <row r="19380" customFormat="false" ht="12" hidden="false" customHeight="false" outlineLevel="0" collapsed="false">
      <c r="BS19380" s="96" t="n">
        <f aca="false">BR19380-2.5</f>
        <v>-2.5</v>
      </c>
    </row>
    <row r="19381" customFormat="false" ht="12" hidden="false" customHeight="false" outlineLevel="0" collapsed="false">
      <c r="BS19381" s="96" t="n">
        <f aca="false">BR19381-2.5</f>
        <v>-2.5</v>
      </c>
    </row>
    <row r="19382" customFormat="false" ht="12" hidden="false" customHeight="false" outlineLevel="0" collapsed="false">
      <c r="BS19382" s="96" t="n">
        <f aca="false">BR19382-2.5</f>
        <v>-2.5</v>
      </c>
    </row>
    <row r="19383" customFormat="false" ht="12" hidden="false" customHeight="false" outlineLevel="0" collapsed="false">
      <c r="BS19383" s="96" t="n">
        <f aca="false">BR19383-2.5</f>
        <v>-2.5</v>
      </c>
    </row>
    <row r="19384" customFormat="false" ht="12" hidden="false" customHeight="false" outlineLevel="0" collapsed="false">
      <c r="BS19384" s="96" t="n">
        <f aca="false">BR19384-2.5</f>
        <v>-2.5</v>
      </c>
    </row>
    <row r="19385" customFormat="false" ht="12" hidden="false" customHeight="false" outlineLevel="0" collapsed="false">
      <c r="BS19385" s="96" t="n">
        <f aca="false">BR19385-2.5</f>
        <v>-2.5</v>
      </c>
    </row>
    <row r="19386" customFormat="false" ht="12" hidden="false" customHeight="false" outlineLevel="0" collapsed="false">
      <c r="BS19386" s="96" t="n">
        <f aca="false">BR19386-2.5</f>
        <v>-2.5</v>
      </c>
    </row>
    <row r="19387" customFormat="false" ht="12" hidden="false" customHeight="false" outlineLevel="0" collapsed="false">
      <c r="BS19387" s="96" t="n">
        <f aca="false">BR19387-2.5</f>
        <v>-2.5</v>
      </c>
    </row>
    <row r="19388" customFormat="false" ht="12" hidden="false" customHeight="false" outlineLevel="0" collapsed="false">
      <c r="BS19388" s="96" t="n">
        <f aca="false">BR19388-2.5</f>
        <v>-2.5</v>
      </c>
    </row>
    <row r="19389" customFormat="false" ht="12" hidden="false" customHeight="false" outlineLevel="0" collapsed="false">
      <c r="BS19389" s="96" t="n">
        <f aca="false">BR19389-2.5</f>
        <v>-2.5</v>
      </c>
    </row>
    <row r="19390" customFormat="false" ht="12" hidden="false" customHeight="false" outlineLevel="0" collapsed="false">
      <c r="BS19390" s="96" t="n">
        <f aca="false">BR19390-2.5</f>
        <v>-2.5</v>
      </c>
    </row>
    <row r="19391" customFormat="false" ht="12" hidden="false" customHeight="false" outlineLevel="0" collapsed="false">
      <c r="BS19391" s="96" t="n">
        <f aca="false">BR19391-2.5</f>
        <v>-2.5</v>
      </c>
    </row>
    <row r="19392" customFormat="false" ht="12" hidden="false" customHeight="false" outlineLevel="0" collapsed="false">
      <c r="BS19392" s="96" t="n">
        <f aca="false">BR19392-2.5</f>
        <v>-2.5</v>
      </c>
    </row>
    <row r="19393" customFormat="false" ht="12" hidden="false" customHeight="false" outlineLevel="0" collapsed="false">
      <c r="BS19393" s="96" t="n">
        <f aca="false">BR19393-2.5</f>
        <v>-2.5</v>
      </c>
    </row>
    <row r="19394" customFormat="false" ht="12" hidden="false" customHeight="false" outlineLevel="0" collapsed="false">
      <c r="BS19394" s="96" t="n">
        <f aca="false">BR19394-2.5</f>
        <v>-2.5</v>
      </c>
    </row>
    <row r="19395" customFormat="false" ht="12" hidden="false" customHeight="false" outlineLevel="0" collapsed="false">
      <c r="BS19395" s="96" t="n">
        <f aca="false">BR19395-2.5</f>
        <v>-2.5</v>
      </c>
    </row>
    <row r="19396" customFormat="false" ht="12" hidden="false" customHeight="false" outlineLevel="0" collapsed="false">
      <c r="BS19396" s="96" t="n">
        <f aca="false">BR19396-2.5</f>
        <v>-2.5</v>
      </c>
    </row>
    <row r="19397" customFormat="false" ht="12" hidden="false" customHeight="false" outlineLevel="0" collapsed="false">
      <c r="BS19397" s="96" t="n">
        <f aca="false">BR19397-2.5</f>
        <v>-2.5</v>
      </c>
    </row>
    <row r="19398" customFormat="false" ht="12" hidden="false" customHeight="false" outlineLevel="0" collapsed="false">
      <c r="BS19398" s="96" t="n">
        <f aca="false">BR19398-2.5</f>
        <v>-2.5</v>
      </c>
    </row>
    <row r="19399" customFormat="false" ht="12" hidden="false" customHeight="false" outlineLevel="0" collapsed="false">
      <c r="BS19399" s="96" t="n">
        <f aca="false">BR19399-2.5</f>
        <v>-2.5</v>
      </c>
    </row>
    <row r="19400" customFormat="false" ht="12" hidden="false" customHeight="false" outlineLevel="0" collapsed="false">
      <c r="BS19400" s="96" t="n">
        <f aca="false">BR19400-2.5</f>
        <v>-2.5</v>
      </c>
    </row>
    <row r="19401" customFormat="false" ht="12" hidden="false" customHeight="false" outlineLevel="0" collapsed="false">
      <c r="BS19401" s="96" t="n">
        <f aca="false">BR19401-2.5</f>
        <v>-2.5</v>
      </c>
    </row>
    <row r="19402" customFormat="false" ht="12" hidden="false" customHeight="false" outlineLevel="0" collapsed="false">
      <c r="BS19402" s="96" t="n">
        <f aca="false">BR19402-2.5</f>
        <v>-2.5</v>
      </c>
    </row>
    <row r="19403" customFormat="false" ht="12" hidden="false" customHeight="false" outlineLevel="0" collapsed="false">
      <c r="BS19403" s="96" t="n">
        <f aca="false">BR19403-2.5</f>
        <v>-2.5</v>
      </c>
    </row>
    <row r="19404" customFormat="false" ht="12" hidden="false" customHeight="false" outlineLevel="0" collapsed="false">
      <c r="BS19404" s="96" t="n">
        <f aca="false">BR19404-2.5</f>
        <v>-2.5</v>
      </c>
    </row>
    <row r="19405" customFormat="false" ht="12" hidden="false" customHeight="false" outlineLevel="0" collapsed="false">
      <c r="BS19405" s="96" t="n">
        <f aca="false">BR19405-2.5</f>
        <v>-2.5</v>
      </c>
    </row>
    <row r="19406" customFormat="false" ht="12" hidden="false" customHeight="false" outlineLevel="0" collapsed="false">
      <c r="BS19406" s="96" t="n">
        <f aca="false">BR19406-2.5</f>
        <v>-2.5</v>
      </c>
    </row>
    <row r="19407" customFormat="false" ht="12" hidden="false" customHeight="false" outlineLevel="0" collapsed="false">
      <c r="BS19407" s="96" t="n">
        <f aca="false">BR19407-2.5</f>
        <v>-2.5</v>
      </c>
    </row>
    <row r="19408" customFormat="false" ht="12" hidden="false" customHeight="false" outlineLevel="0" collapsed="false">
      <c r="BS19408" s="96" t="n">
        <f aca="false">BR19408-2.5</f>
        <v>-2.5</v>
      </c>
    </row>
    <row r="19409" customFormat="false" ht="12" hidden="false" customHeight="false" outlineLevel="0" collapsed="false">
      <c r="BS19409" s="96" t="n">
        <f aca="false">BR19409-2.5</f>
        <v>-2.5</v>
      </c>
    </row>
    <row r="19410" customFormat="false" ht="12" hidden="false" customHeight="false" outlineLevel="0" collapsed="false">
      <c r="BS19410" s="96" t="n">
        <f aca="false">BR19410-2.5</f>
        <v>-2.5</v>
      </c>
    </row>
    <row r="19411" customFormat="false" ht="12" hidden="false" customHeight="false" outlineLevel="0" collapsed="false">
      <c r="BS19411" s="96" t="n">
        <f aca="false">BR19411-2.5</f>
        <v>-2.5</v>
      </c>
    </row>
    <row r="19412" customFormat="false" ht="12" hidden="false" customHeight="false" outlineLevel="0" collapsed="false">
      <c r="BS19412" s="96" t="n">
        <f aca="false">BR19412-2.5</f>
        <v>-2.5</v>
      </c>
    </row>
    <row r="19413" customFormat="false" ht="12" hidden="false" customHeight="false" outlineLevel="0" collapsed="false">
      <c r="BS19413" s="96" t="n">
        <f aca="false">BR19413-2.5</f>
        <v>-2.5</v>
      </c>
    </row>
    <row r="19414" customFormat="false" ht="12" hidden="false" customHeight="false" outlineLevel="0" collapsed="false">
      <c r="BS19414" s="96" t="n">
        <f aca="false">BR19414-2.5</f>
        <v>-2.5</v>
      </c>
    </row>
    <row r="19415" customFormat="false" ht="12" hidden="false" customHeight="false" outlineLevel="0" collapsed="false">
      <c r="BS19415" s="96" t="n">
        <f aca="false">BR19415-2.5</f>
        <v>-2.5</v>
      </c>
    </row>
    <row r="19416" customFormat="false" ht="12" hidden="false" customHeight="false" outlineLevel="0" collapsed="false">
      <c r="BS19416" s="96" t="n">
        <f aca="false">BR19416-2.5</f>
        <v>-2.5</v>
      </c>
    </row>
    <row r="19417" customFormat="false" ht="12" hidden="false" customHeight="false" outlineLevel="0" collapsed="false">
      <c r="BS19417" s="96" t="n">
        <f aca="false">BR19417-2.5</f>
        <v>-2.5</v>
      </c>
    </row>
    <row r="19418" customFormat="false" ht="12" hidden="false" customHeight="false" outlineLevel="0" collapsed="false">
      <c r="BS19418" s="96" t="n">
        <f aca="false">BR19418-2.5</f>
        <v>-2.5</v>
      </c>
    </row>
    <row r="19419" customFormat="false" ht="12" hidden="false" customHeight="false" outlineLevel="0" collapsed="false">
      <c r="BS19419" s="96" t="n">
        <f aca="false">BR19419-2.5</f>
        <v>-2.5</v>
      </c>
    </row>
    <row r="19420" customFormat="false" ht="12" hidden="false" customHeight="false" outlineLevel="0" collapsed="false">
      <c r="BS19420" s="96" t="n">
        <f aca="false">BR19420-2.5</f>
        <v>-2.5</v>
      </c>
    </row>
    <row r="19421" customFormat="false" ht="12" hidden="false" customHeight="false" outlineLevel="0" collapsed="false">
      <c r="BS19421" s="96" t="n">
        <f aca="false">BR19421-2.5</f>
        <v>-2.5</v>
      </c>
    </row>
    <row r="19422" customFormat="false" ht="12" hidden="false" customHeight="false" outlineLevel="0" collapsed="false">
      <c r="BS19422" s="96" t="n">
        <f aca="false">BR19422-2.5</f>
        <v>-2.5</v>
      </c>
    </row>
    <row r="19423" customFormat="false" ht="12" hidden="false" customHeight="false" outlineLevel="0" collapsed="false">
      <c r="BS19423" s="96" t="n">
        <f aca="false">BR19423-2.5</f>
        <v>-2.5</v>
      </c>
    </row>
    <row r="19424" customFormat="false" ht="12" hidden="false" customHeight="false" outlineLevel="0" collapsed="false">
      <c r="BS19424" s="96" t="n">
        <f aca="false">BR19424-2.5</f>
        <v>-2.5</v>
      </c>
    </row>
    <row r="19425" customFormat="false" ht="12" hidden="false" customHeight="false" outlineLevel="0" collapsed="false">
      <c r="BS19425" s="96" t="n">
        <f aca="false">BR19425-2.5</f>
        <v>-2.5</v>
      </c>
    </row>
    <row r="19426" customFormat="false" ht="12" hidden="false" customHeight="false" outlineLevel="0" collapsed="false">
      <c r="BS19426" s="96" t="n">
        <f aca="false">BR19426-2.5</f>
        <v>-2.5</v>
      </c>
    </row>
    <row r="19427" customFormat="false" ht="12" hidden="false" customHeight="false" outlineLevel="0" collapsed="false">
      <c r="BS19427" s="96" t="n">
        <f aca="false">BR19427-2.5</f>
        <v>-2.5</v>
      </c>
    </row>
    <row r="19428" customFormat="false" ht="12" hidden="false" customHeight="false" outlineLevel="0" collapsed="false">
      <c r="BS19428" s="96" t="n">
        <f aca="false">BR19428-2.5</f>
        <v>-2.5</v>
      </c>
    </row>
    <row r="19429" customFormat="false" ht="12" hidden="false" customHeight="false" outlineLevel="0" collapsed="false">
      <c r="BS19429" s="96" t="n">
        <f aca="false">BR19429-2.5</f>
        <v>-2.5</v>
      </c>
    </row>
    <row r="19430" customFormat="false" ht="12" hidden="false" customHeight="false" outlineLevel="0" collapsed="false">
      <c r="BS19430" s="96" t="n">
        <f aca="false">BR19430-2.5</f>
        <v>-2.5</v>
      </c>
    </row>
    <row r="19431" customFormat="false" ht="12" hidden="false" customHeight="false" outlineLevel="0" collapsed="false">
      <c r="BS19431" s="96" t="n">
        <f aca="false">BR19431-2.5</f>
        <v>-2.5</v>
      </c>
    </row>
    <row r="19432" customFormat="false" ht="12" hidden="false" customHeight="false" outlineLevel="0" collapsed="false">
      <c r="BS19432" s="96" t="n">
        <f aca="false">BR19432-2.5</f>
        <v>-2.5</v>
      </c>
    </row>
    <row r="19433" customFormat="false" ht="12" hidden="false" customHeight="false" outlineLevel="0" collapsed="false">
      <c r="BS19433" s="96" t="n">
        <f aca="false">BR19433-2.5</f>
        <v>-2.5</v>
      </c>
    </row>
    <row r="19434" customFormat="false" ht="12" hidden="false" customHeight="false" outlineLevel="0" collapsed="false">
      <c r="BS19434" s="96" t="n">
        <f aca="false">BR19434-2.5</f>
        <v>-2.5</v>
      </c>
    </row>
    <row r="19435" customFormat="false" ht="12" hidden="false" customHeight="false" outlineLevel="0" collapsed="false">
      <c r="BS19435" s="96" t="n">
        <f aca="false">BR19435-2.5</f>
        <v>-2.5</v>
      </c>
    </row>
    <row r="19436" customFormat="false" ht="12" hidden="false" customHeight="false" outlineLevel="0" collapsed="false">
      <c r="BS19436" s="96" t="n">
        <f aca="false">BR19436-2.5</f>
        <v>-2.5</v>
      </c>
    </row>
    <row r="19437" customFormat="false" ht="12" hidden="false" customHeight="false" outlineLevel="0" collapsed="false">
      <c r="BS19437" s="96" t="n">
        <f aca="false">BR19437-2.5</f>
        <v>-2.5</v>
      </c>
    </row>
    <row r="19438" customFormat="false" ht="12" hidden="false" customHeight="false" outlineLevel="0" collapsed="false">
      <c r="BS19438" s="96" t="n">
        <f aca="false">BR19438-2.5</f>
        <v>-2.5</v>
      </c>
    </row>
    <row r="19439" customFormat="false" ht="12" hidden="false" customHeight="false" outlineLevel="0" collapsed="false">
      <c r="BS19439" s="96" t="n">
        <f aca="false">BR19439-2.5</f>
        <v>-2.5</v>
      </c>
    </row>
    <row r="19440" customFormat="false" ht="12" hidden="false" customHeight="false" outlineLevel="0" collapsed="false">
      <c r="BS19440" s="96" t="n">
        <f aca="false">BR19440-2.5</f>
        <v>-2.5</v>
      </c>
    </row>
    <row r="19441" customFormat="false" ht="12" hidden="false" customHeight="false" outlineLevel="0" collapsed="false">
      <c r="BS19441" s="96" t="n">
        <f aca="false">BR19441-2.5</f>
        <v>-2.5</v>
      </c>
    </row>
    <row r="19442" customFormat="false" ht="12" hidden="false" customHeight="false" outlineLevel="0" collapsed="false">
      <c r="BS19442" s="96" t="n">
        <f aca="false">BR19442-2.5</f>
        <v>-2.5</v>
      </c>
    </row>
    <row r="19443" customFormat="false" ht="12" hidden="false" customHeight="false" outlineLevel="0" collapsed="false">
      <c r="BS19443" s="96" t="n">
        <f aca="false">BR19443-2.5</f>
        <v>-2.5</v>
      </c>
    </row>
    <row r="19444" customFormat="false" ht="12" hidden="false" customHeight="false" outlineLevel="0" collapsed="false">
      <c r="BS19444" s="96" t="n">
        <f aca="false">BR19444-2.5</f>
        <v>-2.5</v>
      </c>
    </row>
    <row r="19445" customFormat="false" ht="12" hidden="false" customHeight="false" outlineLevel="0" collapsed="false">
      <c r="BS19445" s="96" t="n">
        <f aca="false">BR19445-2.5</f>
        <v>-2.5</v>
      </c>
    </row>
    <row r="19446" customFormat="false" ht="12" hidden="false" customHeight="false" outlineLevel="0" collapsed="false">
      <c r="BS19446" s="96" t="n">
        <f aca="false">BR19446-2.5</f>
        <v>-2.5</v>
      </c>
    </row>
    <row r="19447" customFormat="false" ht="12" hidden="false" customHeight="false" outlineLevel="0" collapsed="false">
      <c r="BS19447" s="96" t="n">
        <f aca="false">BR19447-2.5</f>
        <v>-2.5</v>
      </c>
    </row>
    <row r="19448" customFormat="false" ht="12" hidden="false" customHeight="false" outlineLevel="0" collapsed="false">
      <c r="BS19448" s="96" t="n">
        <f aca="false">BR19448-2.5</f>
        <v>-2.5</v>
      </c>
    </row>
    <row r="19449" customFormat="false" ht="12" hidden="false" customHeight="false" outlineLevel="0" collapsed="false">
      <c r="BS19449" s="96" t="n">
        <f aca="false">BR19449-2.5</f>
        <v>-2.5</v>
      </c>
    </row>
    <row r="19450" customFormat="false" ht="12" hidden="false" customHeight="false" outlineLevel="0" collapsed="false">
      <c r="BS19450" s="96" t="n">
        <f aca="false">BR19450-2.5</f>
        <v>-2.5</v>
      </c>
    </row>
    <row r="19451" customFormat="false" ht="12" hidden="false" customHeight="false" outlineLevel="0" collapsed="false">
      <c r="BS19451" s="96" t="n">
        <f aca="false">BR19451-2.5</f>
        <v>-2.5</v>
      </c>
    </row>
    <row r="19452" customFormat="false" ht="12" hidden="false" customHeight="false" outlineLevel="0" collapsed="false">
      <c r="BS19452" s="96" t="n">
        <f aca="false">BR19452-2.5</f>
        <v>-2.5</v>
      </c>
    </row>
    <row r="19453" customFormat="false" ht="12" hidden="false" customHeight="false" outlineLevel="0" collapsed="false">
      <c r="BS19453" s="96" t="n">
        <f aca="false">BR19453-2.5</f>
        <v>-2.5</v>
      </c>
    </row>
    <row r="19454" customFormat="false" ht="12" hidden="false" customHeight="false" outlineLevel="0" collapsed="false">
      <c r="BS19454" s="96" t="n">
        <f aca="false">BR19454-2.5</f>
        <v>-2.5</v>
      </c>
    </row>
    <row r="19455" customFormat="false" ht="12" hidden="false" customHeight="false" outlineLevel="0" collapsed="false">
      <c r="BS19455" s="96" t="n">
        <f aca="false">BR19455-2.5</f>
        <v>-2.5</v>
      </c>
    </row>
    <row r="19456" customFormat="false" ht="12" hidden="false" customHeight="false" outlineLevel="0" collapsed="false">
      <c r="BS19456" s="96" t="n">
        <f aca="false">BR19456-2.5</f>
        <v>-2.5</v>
      </c>
    </row>
    <row r="19457" customFormat="false" ht="12" hidden="false" customHeight="false" outlineLevel="0" collapsed="false">
      <c r="BS19457" s="96" t="n">
        <f aca="false">BR19457-2.5</f>
        <v>-2.5</v>
      </c>
    </row>
    <row r="19458" customFormat="false" ht="12" hidden="false" customHeight="false" outlineLevel="0" collapsed="false">
      <c r="BS19458" s="96" t="n">
        <f aca="false">BR19458-2.5</f>
        <v>-2.5</v>
      </c>
    </row>
    <row r="19459" customFormat="false" ht="12" hidden="false" customHeight="false" outlineLevel="0" collapsed="false">
      <c r="BS19459" s="96" t="n">
        <f aca="false">BR19459-2.5</f>
        <v>-2.5</v>
      </c>
    </row>
    <row r="19460" customFormat="false" ht="12" hidden="false" customHeight="false" outlineLevel="0" collapsed="false">
      <c r="BS19460" s="96" t="n">
        <f aca="false">BR19460-2.5</f>
        <v>-2.5</v>
      </c>
    </row>
    <row r="19461" customFormat="false" ht="12" hidden="false" customHeight="false" outlineLevel="0" collapsed="false">
      <c r="BS19461" s="96" t="n">
        <f aca="false">BR19461-2.5</f>
        <v>-2.5</v>
      </c>
    </row>
    <row r="19462" customFormat="false" ht="12" hidden="false" customHeight="false" outlineLevel="0" collapsed="false">
      <c r="BS19462" s="96" t="n">
        <f aca="false">BR19462-2.5</f>
        <v>-2.5</v>
      </c>
    </row>
    <row r="19463" customFormat="false" ht="12" hidden="false" customHeight="false" outlineLevel="0" collapsed="false">
      <c r="BS19463" s="96" t="n">
        <f aca="false">BR19463-2.5</f>
        <v>-2.5</v>
      </c>
    </row>
    <row r="19464" customFormat="false" ht="12" hidden="false" customHeight="false" outlineLevel="0" collapsed="false">
      <c r="BS19464" s="96" t="n">
        <f aca="false">BR19464-2.5</f>
        <v>-2.5</v>
      </c>
    </row>
    <row r="19465" customFormat="false" ht="12" hidden="false" customHeight="false" outlineLevel="0" collapsed="false">
      <c r="BS19465" s="96" t="n">
        <f aca="false">BR19465-2.5</f>
        <v>-2.5</v>
      </c>
    </row>
    <row r="19466" customFormat="false" ht="12" hidden="false" customHeight="false" outlineLevel="0" collapsed="false">
      <c r="BS19466" s="96" t="n">
        <f aca="false">BR19466-2.5</f>
        <v>-2.5</v>
      </c>
    </row>
    <row r="19467" customFormat="false" ht="12" hidden="false" customHeight="false" outlineLevel="0" collapsed="false">
      <c r="BS19467" s="96" t="n">
        <f aca="false">BR19467-2.5</f>
        <v>-2.5</v>
      </c>
    </row>
    <row r="19468" customFormat="false" ht="12" hidden="false" customHeight="false" outlineLevel="0" collapsed="false">
      <c r="BS19468" s="96" t="n">
        <f aca="false">BR19468-2.5</f>
        <v>-2.5</v>
      </c>
    </row>
    <row r="19469" customFormat="false" ht="12" hidden="false" customHeight="false" outlineLevel="0" collapsed="false">
      <c r="BS19469" s="96" t="n">
        <f aca="false">BR19469-2.5</f>
        <v>-2.5</v>
      </c>
    </row>
    <row r="19470" customFormat="false" ht="12" hidden="false" customHeight="false" outlineLevel="0" collapsed="false">
      <c r="BS19470" s="96" t="n">
        <f aca="false">BR19470-2.5</f>
        <v>-2.5</v>
      </c>
    </row>
    <row r="19471" customFormat="false" ht="12" hidden="false" customHeight="false" outlineLevel="0" collapsed="false">
      <c r="BS19471" s="96" t="n">
        <f aca="false">BR19471-2.5</f>
        <v>-2.5</v>
      </c>
    </row>
    <row r="19472" customFormat="false" ht="12" hidden="false" customHeight="false" outlineLevel="0" collapsed="false">
      <c r="BS19472" s="96" t="n">
        <f aca="false">BR19472-2.5</f>
        <v>-2.5</v>
      </c>
    </row>
    <row r="19473" customFormat="false" ht="12" hidden="false" customHeight="false" outlineLevel="0" collapsed="false">
      <c r="BS19473" s="96" t="n">
        <f aca="false">BR19473-2.5</f>
        <v>-2.5</v>
      </c>
    </row>
    <row r="19474" customFormat="false" ht="12" hidden="false" customHeight="false" outlineLevel="0" collapsed="false">
      <c r="BS19474" s="96" t="n">
        <f aca="false">BR19474-2.5</f>
        <v>-2.5</v>
      </c>
    </row>
    <row r="19475" customFormat="false" ht="12" hidden="false" customHeight="false" outlineLevel="0" collapsed="false">
      <c r="BS19475" s="96" t="n">
        <f aca="false">BR19475-2.5</f>
        <v>-2.5</v>
      </c>
    </row>
    <row r="19476" customFormat="false" ht="12" hidden="false" customHeight="false" outlineLevel="0" collapsed="false">
      <c r="BS19476" s="96" t="n">
        <f aca="false">BR19476-2.5</f>
        <v>-2.5</v>
      </c>
    </row>
    <row r="19477" customFormat="false" ht="12" hidden="false" customHeight="false" outlineLevel="0" collapsed="false">
      <c r="BS19477" s="96" t="n">
        <f aca="false">BR19477-2.5</f>
        <v>-2.5</v>
      </c>
    </row>
    <row r="19478" customFormat="false" ht="12" hidden="false" customHeight="false" outlineLevel="0" collapsed="false">
      <c r="BS19478" s="96" t="n">
        <f aca="false">BR19478-2.5</f>
        <v>-2.5</v>
      </c>
    </row>
    <row r="19479" customFormat="false" ht="12" hidden="false" customHeight="false" outlineLevel="0" collapsed="false">
      <c r="BS19479" s="96" t="n">
        <f aca="false">BR19479-2.5</f>
        <v>-2.5</v>
      </c>
    </row>
    <row r="19480" customFormat="false" ht="12" hidden="false" customHeight="false" outlineLevel="0" collapsed="false">
      <c r="BS19480" s="96" t="n">
        <f aca="false">BR19480-2.5</f>
        <v>-2.5</v>
      </c>
    </row>
    <row r="19481" customFormat="false" ht="12" hidden="false" customHeight="false" outlineLevel="0" collapsed="false">
      <c r="BS19481" s="96" t="n">
        <f aca="false">BR19481-2.5</f>
        <v>-2.5</v>
      </c>
    </row>
    <row r="19482" customFormat="false" ht="12" hidden="false" customHeight="false" outlineLevel="0" collapsed="false">
      <c r="BS19482" s="96" t="n">
        <f aca="false">BR19482-2.5</f>
        <v>-2.5</v>
      </c>
    </row>
    <row r="19483" customFormat="false" ht="12" hidden="false" customHeight="false" outlineLevel="0" collapsed="false">
      <c r="BS19483" s="96" t="n">
        <f aca="false">BR19483-2.5</f>
        <v>-2.5</v>
      </c>
    </row>
    <row r="19484" customFormat="false" ht="12" hidden="false" customHeight="false" outlineLevel="0" collapsed="false">
      <c r="BS19484" s="96" t="n">
        <f aca="false">BR19484-2.5</f>
        <v>-2.5</v>
      </c>
    </row>
    <row r="19485" customFormat="false" ht="12" hidden="false" customHeight="false" outlineLevel="0" collapsed="false">
      <c r="BS19485" s="96" t="n">
        <f aca="false">BR19485-2.5</f>
        <v>-2.5</v>
      </c>
    </row>
    <row r="19486" customFormat="false" ht="12" hidden="false" customHeight="false" outlineLevel="0" collapsed="false">
      <c r="BS19486" s="96" t="n">
        <f aca="false">BR19486-2.5</f>
        <v>-2.5</v>
      </c>
    </row>
    <row r="19487" customFormat="false" ht="12" hidden="false" customHeight="false" outlineLevel="0" collapsed="false">
      <c r="BS19487" s="96" t="n">
        <f aca="false">BR19487-2.5</f>
        <v>-2.5</v>
      </c>
    </row>
    <row r="19488" customFormat="false" ht="12" hidden="false" customHeight="false" outlineLevel="0" collapsed="false">
      <c r="BS19488" s="96" t="n">
        <f aca="false">BR19488-2.5</f>
        <v>-2.5</v>
      </c>
    </row>
    <row r="19489" customFormat="false" ht="12" hidden="false" customHeight="false" outlineLevel="0" collapsed="false">
      <c r="BS19489" s="96" t="n">
        <f aca="false">BR19489-2.5</f>
        <v>-2.5</v>
      </c>
    </row>
    <row r="19490" customFormat="false" ht="12" hidden="false" customHeight="false" outlineLevel="0" collapsed="false">
      <c r="BS19490" s="96" t="n">
        <f aca="false">BR19490-2.5</f>
        <v>-2.5</v>
      </c>
    </row>
    <row r="19491" customFormat="false" ht="12" hidden="false" customHeight="false" outlineLevel="0" collapsed="false">
      <c r="BS19491" s="96" t="n">
        <f aca="false">BR19491-2.5</f>
        <v>-2.5</v>
      </c>
    </row>
    <row r="19492" customFormat="false" ht="12" hidden="false" customHeight="false" outlineLevel="0" collapsed="false">
      <c r="BS19492" s="96" t="n">
        <f aca="false">BR19492-2.5</f>
        <v>-2.5</v>
      </c>
    </row>
    <row r="19493" customFormat="false" ht="12" hidden="false" customHeight="false" outlineLevel="0" collapsed="false">
      <c r="BS19493" s="96" t="n">
        <f aca="false">BR19493-2.5</f>
        <v>-2.5</v>
      </c>
    </row>
    <row r="19494" customFormat="false" ht="12" hidden="false" customHeight="false" outlineLevel="0" collapsed="false">
      <c r="BS19494" s="96" t="n">
        <f aca="false">BR19494-2.5</f>
        <v>-2.5</v>
      </c>
    </row>
    <row r="19495" customFormat="false" ht="12" hidden="false" customHeight="false" outlineLevel="0" collapsed="false">
      <c r="BS19495" s="96" t="n">
        <f aca="false">BR19495-2.5</f>
        <v>-2.5</v>
      </c>
    </row>
    <row r="19496" customFormat="false" ht="12" hidden="false" customHeight="false" outlineLevel="0" collapsed="false">
      <c r="BS19496" s="96" t="n">
        <f aca="false">BR19496-2.5</f>
        <v>-2.5</v>
      </c>
    </row>
    <row r="19497" customFormat="false" ht="12" hidden="false" customHeight="false" outlineLevel="0" collapsed="false">
      <c r="BS19497" s="96" t="n">
        <f aca="false">BR19497-2.5</f>
        <v>-2.5</v>
      </c>
    </row>
    <row r="19498" customFormat="false" ht="12" hidden="false" customHeight="false" outlineLevel="0" collapsed="false">
      <c r="BS19498" s="96" t="n">
        <f aca="false">BR19498-2.5</f>
        <v>-2.5</v>
      </c>
    </row>
    <row r="19499" customFormat="false" ht="12" hidden="false" customHeight="false" outlineLevel="0" collapsed="false">
      <c r="BS19499" s="96" t="n">
        <f aca="false">BR19499-2.5</f>
        <v>-2.5</v>
      </c>
    </row>
    <row r="19500" customFormat="false" ht="12" hidden="false" customHeight="false" outlineLevel="0" collapsed="false">
      <c r="BS19500" s="96" t="n">
        <f aca="false">BR19500-2.5</f>
        <v>-2.5</v>
      </c>
    </row>
    <row r="19501" customFormat="false" ht="12" hidden="false" customHeight="false" outlineLevel="0" collapsed="false">
      <c r="BS19501" s="96" t="n">
        <f aca="false">BR19501-2.5</f>
        <v>-2.5</v>
      </c>
    </row>
    <row r="19502" customFormat="false" ht="12" hidden="false" customHeight="false" outlineLevel="0" collapsed="false">
      <c r="BS19502" s="96" t="n">
        <f aca="false">BR19502-2.5</f>
        <v>-2.5</v>
      </c>
    </row>
    <row r="19503" customFormat="false" ht="12" hidden="false" customHeight="false" outlineLevel="0" collapsed="false">
      <c r="BS19503" s="96" t="n">
        <f aca="false">BR19503-2.5</f>
        <v>-2.5</v>
      </c>
    </row>
    <row r="19504" customFormat="false" ht="12" hidden="false" customHeight="false" outlineLevel="0" collapsed="false">
      <c r="BS19504" s="96" t="n">
        <f aca="false">BR19504-2.5</f>
        <v>-2.5</v>
      </c>
    </row>
    <row r="19505" customFormat="false" ht="12" hidden="false" customHeight="false" outlineLevel="0" collapsed="false">
      <c r="BS19505" s="96" t="n">
        <f aca="false">BR19505-2.5</f>
        <v>-2.5</v>
      </c>
    </row>
    <row r="19506" customFormat="false" ht="12" hidden="false" customHeight="false" outlineLevel="0" collapsed="false">
      <c r="BS19506" s="96" t="n">
        <f aca="false">BR19506-2.5</f>
        <v>-2.5</v>
      </c>
    </row>
    <row r="19507" customFormat="false" ht="12" hidden="false" customHeight="false" outlineLevel="0" collapsed="false">
      <c r="BS19507" s="96" t="n">
        <f aca="false">BR19507-2.5</f>
        <v>-2.5</v>
      </c>
    </row>
    <row r="19508" customFormat="false" ht="12" hidden="false" customHeight="false" outlineLevel="0" collapsed="false">
      <c r="BS19508" s="96" t="n">
        <f aca="false">BR19508-2.5</f>
        <v>-2.5</v>
      </c>
    </row>
    <row r="19509" customFormat="false" ht="12" hidden="false" customHeight="false" outlineLevel="0" collapsed="false">
      <c r="BS19509" s="96" t="n">
        <f aca="false">BR19509-2.5</f>
        <v>-2.5</v>
      </c>
    </row>
    <row r="19510" customFormat="false" ht="12" hidden="false" customHeight="false" outlineLevel="0" collapsed="false">
      <c r="BS19510" s="96" t="n">
        <f aca="false">BR19510-2.5</f>
        <v>-2.5</v>
      </c>
    </row>
    <row r="19511" customFormat="false" ht="12" hidden="false" customHeight="false" outlineLevel="0" collapsed="false">
      <c r="BS19511" s="96" t="n">
        <f aca="false">BR19511-2.5</f>
        <v>-2.5</v>
      </c>
    </row>
    <row r="19512" customFormat="false" ht="12" hidden="false" customHeight="false" outlineLevel="0" collapsed="false">
      <c r="BS19512" s="96" t="n">
        <f aca="false">BR19512-2.5</f>
        <v>-2.5</v>
      </c>
    </row>
    <row r="19513" customFormat="false" ht="12" hidden="false" customHeight="false" outlineLevel="0" collapsed="false">
      <c r="BS19513" s="96" t="n">
        <f aca="false">BR19513-2.5</f>
        <v>-2.5</v>
      </c>
    </row>
    <row r="19514" customFormat="false" ht="12" hidden="false" customHeight="false" outlineLevel="0" collapsed="false">
      <c r="BS19514" s="96" t="n">
        <f aca="false">BR19514-2.5</f>
        <v>-2.5</v>
      </c>
    </row>
    <row r="19515" customFormat="false" ht="12" hidden="false" customHeight="false" outlineLevel="0" collapsed="false">
      <c r="BS19515" s="96" t="n">
        <f aca="false">BR19515-2.5</f>
        <v>-2.5</v>
      </c>
    </row>
    <row r="19516" customFormat="false" ht="12" hidden="false" customHeight="false" outlineLevel="0" collapsed="false">
      <c r="BS19516" s="96" t="n">
        <f aca="false">BR19516-2.5</f>
        <v>-2.5</v>
      </c>
    </row>
    <row r="19517" customFormat="false" ht="12" hidden="false" customHeight="false" outlineLevel="0" collapsed="false">
      <c r="BS19517" s="96" t="n">
        <f aca="false">BR19517-2.5</f>
        <v>-2.5</v>
      </c>
    </row>
    <row r="19518" customFormat="false" ht="12" hidden="false" customHeight="false" outlineLevel="0" collapsed="false">
      <c r="BS19518" s="96" t="n">
        <f aca="false">BR19518-2.5</f>
        <v>-2.5</v>
      </c>
    </row>
    <row r="19519" customFormat="false" ht="12" hidden="false" customHeight="false" outlineLevel="0" collapsed="false">
      <c r="BS19519" s="96" t="n">
        <f aca="false">BR19519-2.5</f>
        <v>-2.5</v>
      </c>
    </row>
    <row r="19520" customFormat="false" ht="12" hidden="false" customHeight="false" outlineLevel="0" collapsed="false">
      <c r="BS19520" s="96" t="n">
        <f aca="false">BR19520-2.5</f>
        <v>-2.5</v>
      </c>
    </row>
    <row r="19521" customFormat="false" ht="12" hidden="false" customHeight="false" outlineLevel="0" collapsed="false">
      <c r="BS19521" s="96" t="n">
        <f aca="false">BR19521-2.5</f>
        <v>-2.5</v>
      </c>
    </row>
    <row r="19522" customFormat="false" ht="12" hidden="false" customHeight="false" outlineLevel="0" collapsed="false">
      <c r="BS19522" s="96" t="n">
        <f aca="false">BR19522-2.5</f>
        <v>-2.5</v>
      </c>
    </row>
    <row r="19523" customFormat="false" ht="12" hidden="false" customHeight="false" outlineLevel="0" collapsed="false">
      <c r="BS19523" s="96" t="n">
        <f aca="false">BR19523-2.5</f>
        <v>-2.5</v>
      </c>
    </row>
    <row r="19524" customFormat="false" ht="12" hidden="false" customHeight="false" outlineLevel="0" collapsed="false">
      <c r="BS19524" s="96" t="n">
        <f aca="false">BR19524-2.5</f>
        <v>-2.5</v>
      </c>
    </row>
    <row r="19525" customFormat="false" ht="12" hidden="false" customHeight="false" outlineLevel="0" collapsed="false">
      <c r="BS19525" s="96" t="n">
        <f aca="false">BR19525-2.5</f>
        <v>-2.5</v>
      </c>
    </row>
    <row r="19526" customFormat="false" ht="12" hidden="false" customHeight="false" outlineLevel="0" collapsed="false">
      <c r="BS19526" s="96" t="n">
        <f aca="false">BR19526-2.5</f>
        <v>-2.5</v>
      </c>
    </row>
    <row r="19527" customFormat="false" ht="12" hidden="false" customHeight="false" outlineLevel="0" collapsed="false">
      <c r="BS19527" s="96" t="n">
        <f aca="false">BR19527-2.5</f>
        <v>-2.5</v>
      </c>
    </row>
    <row r="19528" customFormat="false" ht="12" hidden="false" customHeight="false" outlineLevel="0" collapsed="false">
      <c r="BS19528" s="96" t="n">
        <f aca="false">BR19528-2.5</f>
        <v>-2.5</v>
      </c>
    </row>
    <row r="19529" customFormat="false" ht="12" hidden="false" customHeight="false" outlineLevel="0" collapsed="false">
      <c r="BS19529" s="96" t="n">
        <f aca="false">BR19529-2.5</f>
        <v>-2.5</v>
      </c>
    </row>
    <row r="19530" customFormat="false" ht="12" hidden="false" customHeight="false" outlineLevel="0" collapsed="false">
      <c r="BS19530" s="96" t="n">
        <f aca="false">BR19530-2.5</f>
        <v>-2.5</v>
      </c>
    </row>
    <row r="19531" customFormat="false" ht="12" hidden="false" customHeight="false" outlineLevel="0" collapsed="false">
      <c r="BS19531" s="96" t="n">
        <f aca="false">BR19531-2.5</f>
        <v>-2.5</v>
      </c>
    </row>
    <row r="19532" customFormat="false" ht="12" hidden="false" customHeight="false" outlineLevel="0" collapsed="false">
      <c r="BS19532" s="96" t="n">
        <f aca="false">BR19532-2.5</f>
        <v>-2.5</v>
      </c>
    </row>
    <row r="19533" customFormat="false" ht="12" hidden="false" customHeight="false" outlineLevel="0" collapsed="false">
      <c r="BS19533" s="96" t="n">
        <f aca="false">BR19533-2.5</f>
        <v>-2.5</v>
      </c>
    </row>
    <row r="19534" customFormat="false" ht="12" hidden="false" customHeight="false" outlineLevel="0" collapsed="false">
      <c r="BS19534" s="96" t="n">
        <f aca="false">BR19534-2.5</f>
        <v>-2.5</v>
      </c>
    </row>
    <row r="19535" customFormat="false" ht="12" hidden="false" customHeight="false" outlineLevel="0" collapsed="false">
      <c r="BS19535" s="96" t="n">
        <f aca="false">BR19535-2.5</f>
        <v>-2.5</v>
      </c>
    </row>
    <row r="19536" customFormat="false" ht="12" hidden="false" customHeight="false" outlineLevel="0" collapsed="false">
      <c r="BS19536" s="96" t="n">
        <f aca="false">BR19536-2.5</f>
        <v>-2.5</v>
      </c>
    </row>
    <row r="19537" customFormat="false" ht="12" hidden="false" customHeight="false" outlineLevel="0" collapsed="false">
      <c r="BS19537" s="96" t="n">
        <f aca="false">BR19537-2.5</f>
        <v>-2.5</v>
      </c>
    </row>
    <row r="19538" customFormat="false" ht="12" hidden="false" customHeight="false" outlineLevel="0" collapsed="false">
      <c r="BS19538" s="96" t="n">
        <f aca="false">BR19538-2.5</f>
        <v>-2.5</v>
      </c>
    </row>
    <row r="19539" customFormat="false" ht="12" hidden="false" customHeight="false" outlineLevel="0" collapsed="false">
      <c r="BS19539" s="96" t="n">
        <f aca="false">BR19539-2.5</f>
        <v>-2.5</v>
      </c>
    </row>
    <row r="19540" customFormat="false" ht="12" hidden="false" customHeight="false" outlineLevel="0" collapsed="false">
      <c r="BS19540" s="96" t="n">
        <f aca="false">BR19540-2.5</f>
        <v>-2.5</v>
      </c>
    </row>
    <row r="19541" customFormat="false" ht="12" hidden="false" customHeight="false" outlineLevel="0" collapsed="false">
      <c r="BS19541" s="96" t="n">
        <f aca="false">BR19541-2.5</f>
        <v>-2.5</v>
      </c>
    </row>
    <row r="19542" customFormat="false" ht="12" hidden="false" customHeight="false" outlineLevel="0" collapsed="false">
      <c r="BS19542" s="96" t="n">
        <f aca="false">BR19542-2.5</f>
        <v>-2.5</v>
      </c>
    </row>
    <row r="19543" customFormat="false" ht="12" hidden="false" customHeight="false" outlineLevel="0" collapsed="false">
      <c r="BS19543" s="96" t="n">
        <f aca="false">BR19543-2.5</f>
        <v>-2.5</v>
      </c>
    </row>
    <row r="19544" customFormat="false" ht="12" hidden="false" customHeight="false" outlineLevel="0" collapsed="false">
      <c r="BS19544" s="96" t="n">
        <f aca="false">BR19544-2.5</f>
        <v>-2.5</v>
      </c>
    </row>
    <row r="19545" customFormat="false" ht="12" hidden="false" customHeight="false" outlineLevel="0" collapsed="false">
      <c r="BS19545" s="96" t="n">
        <f aca="false">BR19545-2.5</f>
        <v>-2.5</v>
      </c>
    </row>
    <row r="19546" customFormat="false" ht="12" hidden="false" customHeight="false" outlineLevel="0" collapsed="false">
      <c r="BS19546" s="96" t="n">
        <f aca="false">BR19546-2.5</f>
        <v>-2.5</v>
      </c>
    </row>
    <row r="19547" customFormat="false" ht="12" hidden="false" customHeight="false" outlineLevel="0" collapsed="false">
      <c r="BS19547" s="96" t="n">
        <f aca="false">BR19547-2.5</f>
        <v>-2.5</v>
      </c>
    </row>
    <row r="19548" customFormat="false" ht="12" hidden="false" customHeight="false" outlineLevel="0" collapsed="false">
      <c r="BS19548" s="96" t="n">
        <f aca="false">BR19548-2.5</f>
        <v>-2.5</v>
      </c>
    </row>
    <row r="19549" customFormat="false" ht="12" hidden="false" customHeight="false" outlineLevel="0" collapsed="false">
      <c r="BS19549" s="96" t="n">
        <f aca="false">BR19549-2.5</f>
        <v>-2.5</v>
      </c>
    </row>
    <row r="19550" customFormat="false" ht="12" hidden="false" customHeight="false" outlineLevel="0" collapsed="false">
      <c r="BS19550" s="96" t="n">
        <f aca="false">BR19550-2.5</f>
        <v>-2.5</v>
      </c>
    </row>
    <row r="19551" customFormat="false" ht="12" hidden="false" customHeight="false" outlineLevel="0" collapsed="false">
      <c r="BS19551" s="96" t="n">
        <f aca="false">BR19551-2.5</f>
        <v>-2.5</v>
      </c>
    </row>
    <row r="19552" customFormat="false" ht="12" hidden="false" customHeight="false" outlineLevel="0" collapsed="false">
      <c r="BS19552" s="96" t="n">
        <f aca="false">BR19552-2.5</f>
        <v>-2.5</v>
      </c>
    </row>
    <row r="19553" customFormat="false" ht="12" hidden="false" customHeight="false" outlineLevel="0" collapsed="false">
      <c r="BS19553" s="96" t="n">
        <f aca="false">BR19553-2.5</f>
        <v>-2.5</v>
      </c>
    </row>
    <row r="19554" customFormat="false" ht="12" hidden="false" customHeight="false" outlineLevel="0" collapsed="false">
      <c r="BS19554" s="96" t="n">
        <f aca="false">BR19554-2.5</f>
        <v>-2.5</v>
      </c>
    </row>
    <row r="19555" customFormat="false" ht="12" hidden="false" customHeight="false" outlineLevel="0" collapsed="false">
      <c r="BS19555" s="96" t="n">
        <f aca="false">BR19555-2.5</f>
        <v>-2.5</v>
      </c>
    </row>
    <row r="19556" customFormat="false" ht="12" hidden="false" customHeight="false" outlineLevel="0" collapsed="false">
      <c r="BS19556" s="96" t="n">
        <f aca="false">BR19556-2.5</f>
        <v>-2.5</v>
      </c>
    </row>
    <row r="19557" customFormat="false" ht="12" hidden="false" customHeight="false" outlineLevel="0" collapsed="false">
      <c r="BS19557" s="96" t="n">
        <f aca="false">BR19557-2.5</f>
        <v>-2.5</v>
      </c>
    </row>
    <row r="19558" customFormat="false" ht="12" hidden="false" customHeight="false" outlineLevel="0" collapsed="false">
      <c r="BS19558" s="96" t="n">
        <f aca="false">BR19558-2.5</f>
        <v>-2.5</v>
      </c>
    </row>
    <row r="19559" customFormat="false" ht="12" hidden="false" customHeight="false" outlineLevel="0" collapsed="false">
      <c r="BS19559" s="96" t="n">
        <f aca="false">BR19559-2.5</f>
        <v>-2.5</v>
      </c>
    </row>
    <row r="19560" customFormat="false" ht="12" hidden="false" customHeight="false" outlineLevel="0" collapsed="false">
      <c r="BS19560" s="96" t="n">
        <f aca="false">BR19560-2.5</f>
        <v>-2.5</v>
      </c>
    </row>
    <row r="19561" customFormat="false" ht="12" hidden="false" customHeight="false" outlineLevel="0" collapsed="false">
      <c r="BS19561" s="96" t="n">
        <f aca="false">BR19561-2.5</f>
        <v>-2.5</v>
      </c>
    </row>
    <row r="19562" customFormat="false" ht="12" hidden="false" customHeight="false" outlineLevel="0" collapsed="false">
      <c r="BS19562" s="96" t="n">
        <f aca="false">BR19562-2.5</f>
        <v>-2.5</v>
      </c>
    </row>
    <row r="19563" customFormat="false" ht="12" hidden="false" customHeight="false" outlineLevel="0" collapsed="false">
      <c r="BS19563" s="96" t="n">
        <f aca="false">BR19563-2.5</f>
        <v>-2.5</v>
      </c>
    </row>
    <row r="19564" customFormat="false" ht="12" hidden="false" customHeight="false" outlineLevel="0" collapsed="false">
      <c r="BS19564" s="96" t="n">
        <f aca="false">BR19564-2.5</f>
        <v>-2.5</v>
      </c>
    </row>
    <row r="19565" customFormat="false" ht="12" hidden="false" customHeight="false" outlineLevel="0" collapsed="false">
      <c r="BS19565" s="96" t="n">
        <f aca="false">BR19565-2.5</f>
        <v>-2.5</v>
      </c>
    </row>
    <row r="19566" customFormat="false" ht="12" hidden="false" customHeight="false" outlineLevel="0" collapsed="false">
      <c r="BS19566" s="96" t="n">
        <f aca="false">BR19566-2.5</f>
        <v>-2.5</v>
      </c>
    </row>
    <row r="19567" customFormat="false" ht="12" hidden="false" customHeight="false" outlineLevel="0" collapsed="false">
      <c r="BS19567" s="96" t="n">
        <f aca="false">BR19567-2.5</f>
        <v>-2.5</v>
      </c>
    </row>
    <row r="19568" customFormat="false" ht="12" hidden="false" customHeight="false" outlineLevel="0" collapsed="false">
      <c r="BS19568" s="96" t="n">
        <f aca="false">BR19568-2.5</f>
        <v>-2.5</v>
      </c>
    </row>
    <row r="19569" customFormat="false" ht="12" hidden="false" customHeight="false" outlineLevel="0" collapsed="false">
      <c r="BS19569" s="96" t="n">
        <f aca="false">BR19569-2.5</f>
        <v>-2.5</v>
      </c>
    </row>
    <row r="19570" customFormat="false" ht="12" hidden="false" customHeight="false" outlineLevel="0" collapsed="false">
      <c r="BS19570" s="96" t="n">
        <f aca="false">BR19570-2.5</f>
        <v>-2.5</v>
      </c>
    </row>
    <row r="19571" customFormat="false" ht="12" hidden="false" customHeight="false" outlineLevel="0" collapsed="false">
      <c r="BS19571" s="96" t="n">
        <f aca="false">BR19571-2.5</f>
        <v>-2.5</v>
      </c>
    </row>
    <row r="19572" customFormat="false" ht="12" hidden="false" customHeight="false" outlineLevel="0" collapsed="false">
      <c r="BS19572" s="96" t="n">
        <f aca="false">BR19572-2.5</f>
        <v>-2.5</v>
      </c>
    </row>
    <row r="19573" customFormat="false" ht="12" hidden="false" customHeight="false" outlineLevel="0" collapsed="false">
      <c r="BS19573" s="96" t="n">
        <f aca="false">BR19573-2.5</f>
        <v>-2.5</v>
      </c>
    </row>
    <row r="19574" customFormat="false" ht="12" hidden="false" customHeight="false" outlineLevel="0" collapsed="false">
      <c r="BS19574" s="96" t="n">
        <f aca="false">BR19574-2.5</f>
        <v>-2.5</v>
      </c>
    </row>
    <row r="19575" customFormat="false" ht="12" hidden="false" customHeight="false" outlineLevel="0" collapsed="false">
      <c r="BS19575" s="96" t="n">
        <f aca="false">BR19575-2.5</f>
        <v>-2.5</v>
      </c>
    </row>
    <row r="19576" customFormat="false" ht="12" hidden="false" customHeight="false" outlineLevel="0" collapsed="false">
      <c r="BS19576" s="96" t="n">
        <f aca="false">BR19576-2.5</f>
        <v>-2.5</v>
      </c>
    </row>
    <row r="19577" customFormat="false" ht="12" hidden="false" customHeight="false" outlineLevel="0" collapsed="false">
      <c r="BS19577" s="96" t="n">
        <f aca="false">BR19577-2.5</f>
        <v>-2.5</v>
      </c>
    </row>
    <row r="19578" customFormat="false" ht="12" hidden="false" customHeight="false" outlineLevel="0" collapsed="false">
      <c r="BS19578" s="96" t="n">
        <f aca="false">BR19578-2.5</f>
        <v>-2.5</v>
      </c>
    </row>
    <row r="19579" customFormat="false" ht="12" hidden="false" customHeight="false" outlineLevel="0" collapsed="false">
      <c r="BS19579" s="96" t="n">
        <f aca="false">BR19579-2.5</f>
        <v>-2.5</v>
      </c>
    </row>
    <row r="19580" customFormat="false" ht="12" hidden="false" customHeight="false" outlineLevel="0" collapsed="false">
      <c r="BS19580" s="96" t="n">
        <f aca="false">BR19580-2.5</f>
        <v>-2.5</v>
      </c>
    </row>
    <row r="19581" customFormat="false" ht="12" hidden="false" customHeight="false" outlineLevel="0" collapsed="false">
      <c r="BS19581" s="96" t="n">
        <f aca="false">BR19581-2.5</f>
        <v>-2.5</v>
      </c>
    </row>
    <row r="19582" customFormat="false" ht="12" hidden="false" customHeight="false" outlineLevel="0" collapsed="false">
      <c r="BS19582" s="96" t="n">
        <f aca="false">BR19582-2.5</f>
        <v>-2.5</v>
      </c>
    </row>
    <row r="19583" customFormat="false" ht="12" hidden="false" customHeight="false" outlineLevel="0" collapsed="false">
      <c r="BS19583" s="96" t="n">
        <f aca="false">BR19583-2.5</f>
        <v>-2.5</v>
      </c>
    </row>
    <row r="19584" customFormat="false" ht="12" hidden="false" customHeight="false" outlineLevel="0" collapsed="false">
      <c r="BS19584" s="96" t="n">
        <f aca="false">BR19584-2.5</f>
        <v>-2.5</v>
      </c>
    </row>
    <row r="19585" customFormat="false" ht="12" hidden="false" customHeight="false" outlineLevel="0" collapsed="false">
      <c r="BS19585" s="96" t="n">
        <f aca="false">BR19585-2.5</f>
        <v>-2.5</v>
      </c>
    </row>
    <row r="19586" customFormat="false" ht="12" hidden="false" customHeight="false" outlineLevel="0" collapsed="false">
      <c r="BS19586" s="96" t="n">
        <f aca="false">BR19586-2.5</f>
        <v>-2.5</v>
      </c>
    </row>
    <row r="19587" customFormat="false" ht="12" hidden="false" customHeight="false" outlineLevel="0" collapsed="false">
      <c r="BS19587" s="96" t="n">
        <f aca="false">BR19587-2.5</f>
        <v>-2.5</v>
      </c>
    </row>
    <row r="19588" customFormat="false" ht="12" hidden="false" customHeight="false" outlineLevel="0" collapsed="false">
      <c r="BS19588" s="96" t="n">
        <f aca="false">BR19588-2.5</f>
        <v>-2.5</v>
      </c>
    </row>
    <row r="19589" customFormat="false" ht="12" hidden="false" customHeight="false" outlineLevel="0" collapsed="false">
      <c r="BS19589" s="96" t="n">
        <f aca="false">BR19589-2.5</f>
        <v>-2.5</v>
      </c>
    </row>
    <row r="19590" customFormat="false" ht="12" hidden="false" customHeight="false" outlineLevel="0" collapsed="false">
      <c r="BS19590" s="96" t="n">
        <f aca="false">BR19590-2.5</f>
        <v>-2.5</v>
      </c>
    </row>
    <row r="19591" customFormat="false" ht="12" hidden="false" customHeight="false" outlineLevel="0" collapsed="false">
      <c r="BS19591" s="96" t="n">
        <f aca="false">BR19591-2.5</f>
        <v>-2.5</v>
      </c>
    </row>
    <row r="19592" customFormat="false" ht="12" hidden="false" customHeight="false" outlineLevel="0" collapsed="false">
      <c r="BS19592" s="96" t="n">
        <f aca="false">BR19592-2.5</f>
        <v>-2.5</v>
      </c>
    </row>
    <row r="19593" customFormat="false" ht="12" hidden="false" customHeight="false" outlineLevel="0" collapsed="false">
      <c r="BS19593" s="96" t="n">
        <f aca="false">BR19593-2.5</f>
        <v>-2.5</v>
      </c>
    </row>
    <row r="19594" customFormat="false" ht="12" hidden="false" customHeight="false" outlineLevel="0" collapsed="false">
      <c r="BS19594" s="96" t="n">
        <f aca="false">BR19594-2.5</f>
        <v>-2.5</v>
      </c>
    </row>
    <row r="19595" customFormat="false" ht="12" hidden="false" customHeight="false" outlineLevel="0" collapsed="false">
      <c r="BS19595" s="96" t="n">
        <f aca="false">BR19595-2.5</f>
        <v>-2.5</v>
      </c>
    </row>
    <row r="19596" customFormat="false" ht="12" hidden="false" customHeight="false" outlineLevel="0" collapsed="false">
      <c r="BS19596" s="96" t="n">
        <f aca="false">BR19596-2.5</f>
        <v>-2.5</v>
      </c>
    </row>
    <row r="19597" customFormat="false" ht="12" hidden="false" customHeight="false" outlineLevel="0" collapsed="false">
      <c r="BS19597" s="96" t="n">
        <f aca="false">BR19597-2.5</f>
        <v>-2.5</v>
      </c>
    </row>
    <row r="19598" customFormat="false" ht="12" hidden="false" customHeight="false" outlineLevel="0" collapsed="false">
      <c r="BS19598" s="96" t="n">
        <f aca="false">BR19598-2.5</f>
        <v>-2.5</v>
      </c>
    </row>
    <row r="19599" customFormat="false" ht="12" hidden="false" customHeight="false" outlineLevel="0" collapsed="false">
      <c r="BS19599" s="96" t="n">
        <f aca="false">BR19599-2.5</f>
        <v>-2.5</v>
      </c>
    </row>
    <row r="19600" customFormat="false" ht="12" hidden="false" customHeight="false" outlineLevel="0" collapsed="false">
      <c r="BS19600" s="96" t="n">
        <f aca="false">BR19600-2.5</f>
        <v>-2.5</v>
      </c>
    </row>
    <row r="19601" customFormat="false" ht="12" hidden="false" customHeight="false" outlineLevel="0" collapsed="false">
      <c r="BS19601" s="96" t="n">
        <f aca="false">BR19601-2.5</f>
        <v>-2.5</v>
      </c>
    </row>
    <row r="19602" customFormat="false" ht="12" hidden="false" customHeight="false" outlineLevel="0" collapsed="false">
      <c r="BS19602" s="96" t="n">
        <f aca="false">BR19602-2.5</f>
        <v>-2.5</v>
      </c>
    </row>
    <row r="19603" customFormat="false" ht="12" hidden="false" customHeight="false" outlineLevel="0" collapsed="false">
      <c r="BS19603" s="96" t="n">
        <f aca="false">BR19603-2.5</f>
        <v>-2.5</v>
      </c>
    </row>
    <row r="19604" customFormat="false" ht="12" hidden="false" customHeight="false" outlineLevel="0" collapsed="false">
      <c r="BS19604" s="96" t="n">
        <f aca="false">BR19604-2.5</f>
        <v>-2.5</v>
      </c>
    </row>
    <row r="19605" customFormat="false" ht="12" hidden="false" customHeight="false" outlineLevel="0" collapsed="false">
      <c r="BS19605" s="96" t="n">
        <f aca="false">BR19605-2.5</f>
        <v>-2.5</v>
      </c>
    </row>
    <row r="19606" customFormat="false" ht="12" hidden="false" customHeight="false" outlineLevel="0" collapsed="false">
      <c r="BS19606" s="96" t="n">
        <f aca="false">BR19606-2.5</f>
        <v>-2.5</v>
      </c>
    </row>
    <row r="19607" customFormat="false" ht="12" hidden="false" customHeight="false" outlineLevel="0" collapsed="false">
      <c r="BS19607" s="96" t="n">
        <f aca="false">BR19607-2.5</f>
        <v>-2.5</v>
      </c>
    </row>
    <row r="19608" customFormat="false" ht="12" hidden="false" customHeight="false" outlineLevel="0" collapsed="false">
      <c r="BS19608" s="96" t="n">
        <f aca="false">BR19608-2.5</f>
        <v>-2.5</v>
      </c>
    </row>
    <row r="19609" customFormat="false" ht="12" hidden="false" customHeight="false" outlineLevel="0" collapsed="false">
      <c r="BS19609" s="96" t="n">
        <f aca="false">BR19609-2.5</f>
        <v>-2.5</v>
      </c>
    </row>
    <row r="19610" customFormat="false" ht="12" hidden="false" customHeight="false" outlineLevel="0" collapsed="false">
      <c r="BS19610" s="96" t="n">
        <f aca="false">BR19610-2.5</f>
        <v>-2.5</v>
      </c>
    </row>
    <row r="19611" customFormat="false" ht="12" hidden="false" customHeight="false" outlineLevel="0" collapsed="false">
      <c r="BS19611" s="96" t="n">
        <f aca="false">BR19611-2.5</f>
        <v>-2.5</v>
      </c>
    </row>
    <row r="19612" customFormat="false" ht="12" hidden="false" customHeight="false" outlineLevel="0" collapsed="false">
      <c r="BS19612" s="96" t="n">
        <f aca="false">BR19612-2.5</f>
        <v>-2.5</v>
      </c>
    </row>
    <row r="19613" customFormat="false" ht="12" hidden="false" customHeight="false" outlineLevel="0" collapsed="false">
      <c r="BS19613" s="96" t="n">
        <f aca="false">BR19613-2.5</f>
        <v>-2.5</v>
      </c>
    </row>
    <row r="19614" customFormat="false" ht="12" hidden="false" customHeight="false" outlineLevel="0" collapsed="false">
      <c r="BS19614" s="96" t="n">
        <f aca="false">BR19614-2.5</f>
        <v>-2.5</v>
      </c>
    </row>
    <row r="19615" customFormat="false" ht="12" hidden="false" customHeight="false" outlineLevel="0" collapsed="false">
      <c r="BS19615" s="96" t="n">
        <f aca="false">BR19615-2.5</f>
        <v>-2.5</v>
      </c>
    </row>
    <row r="19616" customFormat="false" ht="12" hidden="false" customHeight="false" outlineLevel="0" collapsed="false">
      <c r="BS19616" s="96" t="n">
        <f aca="false">BR19616-2.5</f>
        <v>-2.5</v>
      </c>
    </row>
    <row r="19617" customFormat="false" ht="12" hidden="false" customHeight="false" outlineLevel="0" collapsed="false">
      <c r="BS19617" s="96" t="n">
        <f aca="false">BR19617-2.5</f>
        <v>-2.5</v>
      </c>
    </row>
    <row r="19618" customFormat="false" ht="12" hidden="false" customHeight="false" outlineLevel="0" collapsed="false">
      <c r="BS19618" s="96" t="n">
        <f aca="false">BR19618-2.5</f>
        <v>-2.5</v>
      </c>
    </row>
    <row r="19619" customFormat="false" ht="12" hidden="false" customHeight="false" outlineLevel="0" collapsed="false">
      <c r="BS19619" s="96" t="n">
        <f aca="false">BR19619-2.5</f>
        <v>-2.5</v>
      </c>
    </row>
    <row r="19620" customFormat="false" ht="12" hidden="false" customHeight="false" outlineLevel="0" collapsed="false">
      <c r="BS19620" s="96" t="n">
        <f aca="false">BR19620-2.5</f>
        <v>-2.5</v>
      </c>
    </row>
    <row r="19621" customFormat="false" ht="12" hidden="false" customHeight="false" outlineLevel="0" collapsed="false">
      <c r="BS19621" s="96" t="n">
        <f aca="false">BR19621-2.5</f>
        <v>-2.5</v>
      </c>
    </row>
    <row r="19622" customFormat="false" ht="12" hidden="false" customHeight="false" outlineLevel="0" collapsed="false">
      <c r="BS19622" s="96" t="n">
        <f aca="false">BR19622-2.5</f>
        <v>-2.5</v>
      </c>
    </row>
    <row r="19623" customFormat="false" ht="12" hidden="false" customHeight="false" outlineLevel="0" collapsed="false">
      <c r="BS19623" s="96" t="n">
        <f aca="false">BR19623-2.5</f>
        <v>-2.5</v>
      </c>
    </row>
    <row r="19624" customFormat="false" ht="12" hidden="false" customHeight="false" outlineLevel="0" collapsed="false">
      <c r="BS19624" s="96" t="n">
        <f aca="false">BR19624-2.5</f>
        <v>-2.5</v>
      </c>
    </row>
    <row r="19625" customFormat="false" ht="12" hidden="false" customHeight="false" outlineLevel="0" collapsed="false">
      <c r="BS19625" s="96" t="n">
        <f aca="false">BR19625-2.5</f>
        <v>-2.5</v>
      </c>
    </row>
    <row r="19626" customFormat="false" ht="12" hidden="false" customHeight="false" outlineLevel="0" collapsed="false">
      <c r="BS19626" s="96" t="n">
        <f aca="false">BR19626-2.5</f>
        <v>-2.5</v>
      </c>
    </row>
    <row r="19627" customFormat="false" ht="12" hidden="false" customHeight="false" outlineLevel="0" collapsed="false">
      <c r="BS19627" s="96" t="n">
        <f aca="false">BR19627-2.5</f>
        <v>-2.5</v>
      </c>
    </row>
    <row r="19628" customFormat="false" ht="12" hidden="false" customHeight="false" outlineLevel="0" collapsed="false">
      <c r="BS19628" s="96" t="n">
        <f aca="false">BR19628-2.5</f>
        <v>-2.5</v>
      </c>
    </row>
    <row r="19629" customFormat="false" ht="12" hidden="false" customHeight="false" outlineLevel="0" collapsed="false">
      <c r="BS19629" s="96" t="n">
        <f aca="false">BR19629-2.5</f>
        <v>-2.5</v>
      </c>
    </row>
    <row r="19630" customFormat="false" ht="12" hidden="false" customHeight="false" outlineLevel="0" collapsed="false">
      <c r="BS19630" s="96" t="n">
        <f aca="false">BR19630-2.5</f>
        <v>-2.5</v>
      </c>
    </row>
    <row r="19631" customFormat="false" ht="12" hidden="false" customHeight="false" outlineLevel="0" collapsed="false">
      <c r="BS19631" s="96" t="n">
        <f aca="false">BR19631-2.5</f>
        <v>-2.5</v>
      </c>
    </row>
    <row r="19632" customFormat="false" ht="12" hidden="false" customHeight="false" outlineLevel="0" collapsed="false">
      <c r="BS19632" s="96" t="n">
        <f aca="false">BR19632-2.5</f>
        <v>-2.5</v>
      </c>
    </row>
    <row r="19633" customFormat="false" ht="12" hidden="false" customHeight="false" outlineLevel="0" collapsed="false">
      <c r="BS19633" s="96" t="n">
        <f aca="false">BR19633-2.5</f>
        <v>-2.5</v>
      </c>
    </row>
    <row r="19634" customFormat="false" ht="12" hidden="false" customHeight="false" outlineLevel="0" collapsed="false">
      <c r="BS19634" s="96" t="n">
        <f aca="false">BR19634-2.5</f>
        <v>-2.5</v>
      </c>
    </row>
    <row r="19635" customFormat="false" ht="12" hidden="false" customHeight="false" outlineLevel="0" collapsed="false">
      <c r="BS19635" s="96" t="n">
        <f aca="false">BR19635-2.5</f>
        <v>-2.5</v>
      </c>
    </row>
    <row r="19636" customFormat="false" ht="12" hidden="false" customHeight="false" outlineLevel="0" collapsed="false">
      <c r="BS19636" s="96" t="n">
        <f aca="false">BR19636-2.5</f>
        <v>-2.5</v>
      </c>
    </row>
    <row r="19637" customFormat="false" ht="12" hidden="false" customHeight="false" outlineLevel="0" collapsed="false">
      <c r="BS19637" s="96" t="n">
        <f aca="false">BR19637-2.5</f>
        <v>-2.5</v>
      </c>
    </row>
    <row r="19638" customFormat="false" ht="12" hidden="false" customHeight="false" outlineLevel="0" collapsed="false">
      <c r="BS19638" s="96" t="n">
        <f aca="false">BR19638-2.5</f>
        <v>-2.5</v>
      </c>
    </row>
    <row r="19639" customFormat="false" ht="12" hidden="false" customHeight="false" outlineLevel="0" collapsed="false">
      <c r="BS19639" s="96" t="n">
        <f aca="false">BR19639-2.5</f>
        <v>-2.5</v>
      </c>
    </row>
    <row r="19640" customFormat="false" ht="12" hidden="false" customHeight="false" outlineLevel="0" collapsed="false">
      <c r="BS19640" s="96" t="n">
        <f aca="false">BR19640-2.5</f>
        <v>-2.5</v>
      </c>
    </row>
    <row r="19641" customFormat="false" ht="12" hidden="false" customHeight="false" outlineLevel="0" collapsed="false">
      <c r="BS19641" s="96" t="n">
        <f aca="false">BR19641-2.5</f>
        <v>-2.5</v>
      </c>
    </row>
    <row r="19642" customFormat="false" ht="12" hidden="false" customHeight="false" outlineLevel="0" collapsed="false">
      <c r="BS19642" s="96" t="n">
        <f aca="false">BR19642-2.5</f>
        <v>-2.5</v>
      </c>
    </row>
    <row r="19643" customFormat="false" ht="12" hidden="false" customHeight="false" outlineLevel="0" collapsed="false">
      <c r="BS19643" s="96" t="n">
        <f aca="false">BR19643-2.5</f>
        <v>-2.5</v>
      </c>
    </row>
    <row r="19644" customFormat="false" ht="12" hidden="false" customHeight="false" outlineLevel="0" collapsed="false">
      <c r="BS19644" s="96" t="n">
        <f aca="false">BR19644-2.5</f>
        <v>-2.5</v>
      </c>
    </row>
    <row r="19645" customFormat="false" ht="12" hidden="false" customHeight="false" outlineLevel="0" collapsed="false">
      <c r="BS19645" s="96" t="n">
        <f aca="false">BR19645-2.5</f>
        <v>-2.5</v>
      </c>
    </row>
    <row r="19646" customFormat="false" ht="12" hidden="false" customHeight="false" outlineLevel="0" collapsed="false">
      <c r="BS19646" s="96" t="n">
        <f aca="false">BR19646-2.5</f>
        <v>-2.5</v>
      </c>
    </row>
    <row r="19647" customFormat="false" ht="12" hidden="false" customHeight="false" outlineLevel="0" collapsed="false">
      <c r="BS19647" s="96" t="n">
        <f aca="false">BR19647-2.5</f>
        <v>-2.5</v>
      </c>
    </row>
    <row r="19648" customFormat="false" ht="12" hidden="false" customHeight="false" outlineLevel="0" collapsed="false">
      <c r="BS19648" s="96" t="n">
        <f aca="false">BR19648-2.5</f>
        <v>-2.5</v>
      </c>
    </row>
    <row r="19649" customFormat="false" ht="12" hidden="false" customHeight="false" outlineLevel="0" collapsed="false">
      <c r="BS19649" s="96" t="n">
        <f aca="false">BR19649-2.5</f>
        <v>-2.5</v>
      </c>
    </row>
    <row r="19650" customFormat="false" ht="12" hidden="false" customHeight="false" outlineLevel="0" collapsed="false">
      <c r="BS19650" s="96" t="n">
        <f aca="false">BR19650-2.5</f>
        <v>-2.5</v>
      </c>
    </row>
    <row r="19651" customFormat="false" ht="12" hidden="false" customHeight="false" outlineLevel="0" collapsed="false">
      <c r="BS19651" s="96" t="n">
        <f aca="false">BR19651-2.5</f>
        <v>-2.5</v>
      </c>
    </row>
    <row r="19652" customFormat="false" ht="12" hidden="false" customHeight="false" outlineLevel="0" collapsed="false">
      <c r="BS19652" s="96" t="n">
        <f aca="false">BR19652-2.5</f>
        <v>-2.5</v>
      </c>
    </row>
    <row r="19653" customFormat="false" ht="12" hidden="false" customHeight="false" outlineLevel="0" collapsed="false">
      <c r="BS19653" s="96" t="n">
        <f aca="false">BR19653-2.5</f>
        <v>-2.5</v>
      </c>
    </row>
    <row r="19654" customFormat="false" ht="12" hidden="false" customHeight="false" outlineLevel="0" collapsed="false">
      <c r="BS19654" s="96" t="n">
        <f aca="false">BR19654-2.5</f>
        <v>-2.5</v>
      </c>
    </row>
    <row r="19655" customFormat="false" ht="12" hidden="false" customHeight="false" outlineLevel="0" collapsed="false">
      <c r="BS19655" s="96" t="n">
        <f aca="false">BR19655-2.5</f>
        <v>-2.5</v>
      </c>
    </row>
    <row r="19656" customFormat="false" ht="12" hidden="false" customHeight="false" outlineLevel="0" collapsed="false">
      <c r="BS19656" s="96" t="n">
        <f aca="false">BR19656-2.5</f>
        <v>-2.5</v>
      </c>
    </row>
    <row r="19657" customFormat="false" ht="12" hidden="false" customHeight="false" outlineLevel="0" collapsed="false">
      <c r="BS19657" s="96" t="n">
        <f aca="false">BR19657-2.5</f>
        <v>-2.5</v>
      </c>
    </row>
    <row r="19658" customFormat="false" ht="12" hidden="false" customHeight="false" outlineLevel="0" collapsed="false">
      <c r="BS19658" s="96" t="n">
        <f aca="false">BR19658-2.5</f>
        <v>-2.5</v>
      </c>
    </row>
    <row r="19659" customFormat="false" ht="12" hidden="false" customHeight="false" outlineLevel="0" collapsed="false">
      <c r="BS19659" s="96" t="n">
        <f aca="false">BR19659-2.5</f>
        <v>-2.5</v>
      </c>
    </row>
    <row r="19660" customFormat="false" ht="12" hidden="false" customHeight="false" outlineLevel="0" collapsed="false">
      <c r="BS19660" s="96" t="n">
        <f aca="false">BR19660-2.5</f>
        <v>-2.5</v>
      </c>
    </row>
    <row r="19661" customFormat="false" ht="12" hidden="false" customHeight="false" outlineLevel="0" collapsed="false">
      <c r="BS19661" s="96" t="n">
        <f aca="false">BR19661-2.5</f>
        <v>-2.5</v>
      </c>
    </row>
    <row r="19662" customFormat="false" ht="12" hidden="false" customHeight="false" outlineLevel="0" collapsed="false">
      <c r="BS19662" s="96" t="n">
        <f aca="false">BR19662-2.5</f>
        <v>-2.5</v>
      </c>
    </row>
    <row r="19663" customFormat="false" ht="12" hidden="false" customHeight="false" outlineLevel="0" collapsed="false">
      <c r="BS19663" s="96" t="n">
        <f aca="false">BR19663-2.5</f>
        <v>-2.5</v>
      </c>
    </row>
    <row r="19664" customFormat="false" ht="12" hidden="false" customHeight="false" outlineLevel="0" collapsed="false">
      <c r="BS19664" s="96" t="n">
        <f aca="false">BR19664-2.5</f>
        <v>-2.5</v>
      </c>
    </row>
    <row r="19665" customFormat="false" ht="12" hidden="false" customHeight="false" outlineLevel="0" collapsed="false">
      <c r="BS19665" s="96" t="n">
        <f aca="false">BR19665-2.5</f>
        <v>-2.5</v>
      </c>
    </row>
    <row r="19666" customFormat="false" ht="12" hidden="false" customHeight="false" outlineLevel="0" collapsed="false">
      <c r="BS19666" s="96" t="n">
        <f aca="false">BR19666-2.5</f>
        <v>-2.5</v>
      </c>
    </row>
    <row r="19667" customFormat="false" ht="12" hidden="false" customHeight="false" outlineLevel="0" collapsed="false">
      <c r="BS19667" s="96" t="n">
        <f aca="false">BR19667-2.5</f>
        <v>-2.5</v>
      </c>
    </row>
    <row r="19668" customFormat="false" ht="12" hidden="false" customHeight="false" outlineLevel="0" collapsed="false">
      <c r="BS19668" s="96" t="n">
        <f aca="false">BR19668-2.5</f>
        <v>-2.5</v>
      </c>
    </row>
    <row r="19669" customFormat="false" ht="12" hidden="false" customHeight="false" outlineLevel="0" collapsed="false">
      <c r="BS19669" s="96" t="n">
        <f aca="false">BR19669-2.5</f>
        <v>-2.5</v>
      </c>
    </row>
    <row r="19670" customFormat="false" ht="12" hidden="false" customHeight="false" outlineLevel="0" collapsed="false">
      <c r="BS19670" s="96" t="n">
        <f aca="false">BR19670-2.5</f>
        <v>-2.5</v>
      </c>
    </row>
    <row r="19671" customFormat="false" ht="12" hidden="false" customHeight="false" outlineLevel="0" collapsed="false">
      <c r="BS19671" s="96" t="n">
        <f aca="false">BR19671-2.5</f>
        <v>-2.5</v>
      </c>
    </row>
    <row r="19672" customFormat="false" ht="12" hidden="false" customHeight="false" outlineLevel="0" collapsed="false">
      <c r="BS19672" s="96" t="n">
        <f aca="false">BR19672-2.5</f>
        <v>-2.5</v>
      </c>
    </row>
    <row r="19673" customFormat="false" ht="12" hidden="false" customHeight="false" outlineLevel="0" collapsed="false">
      <c r="BS19673" s="96" t="n">
        <f aca="false">BR19673-2.5</f>
        <v>-2.5</v>
      </c>
    </row>
    <row r="19674" customFormat="false" ht="12" hidden="false" customHeight="false" outlineLevel="0" collapsed="false">
      <c r="BS19674" s="96" t="n">
        <f aca="false">BR19674-2.5</f>
        <v>-2.5</v>
      </c>
    </row>
    <row r="19675" customFormat="false" ht="12" hidden="false" customHeight="false" outlineLevel="0" collapsed="false">
      <c r="BS19675" s="96" t="n">
        <f aca="false">BR19675-2.5</f>
        <v>-2.5</v>
      </c>
    </row>
    <row r="19676" customFormat="false" ht="12" hidden="false" customHeight="false" outlineLevel="0" collapsed="false">
      <c r="BS19676" s="96" t="n">
        <f aca="false">BR19676-2.5</f>
        <v>-2.5</v>
      </c>
    </row>
    <row r="19677" customFormat="false" ht="12" hidden="false" customHeight="false" outlineLevel="0" collapsed="false">
      <c r="BS19677" s="96" t="n">
        <f aca="false">BR19677-2.5</f>
        <v>-2.5</v>
      </c>
    </row>
    <row r="19678" customFormat="false" ht="12" hidden="false" customHeight="false" outlineLevel="0" collapsed="false">
      <c r="BS19678" s="96" t="n">
        <f aca="false">BR19678-2.5</f>
        <v>-2.5</v>
      </c>
    </row>
    <row r="19679" customFormat="false" ht="12" hidden="false" customHeight="false" outlineLevel="0" collapsed="false">
      <c r="BS19679" s="96" t="n">
        <f aca="false">BR19679-2.5</f>
        <v>-2.5</v>
      </c>
    </row>
    <row r="19680" customFormat="false" ht="12" hidden="false" customHeight="false" outlineLevel="0" collapsed="false">
      <c r="BS19680" s="96" t="n">
        <f aca="false">BR19680-2.5</f>
        <v>-2.5</v>
      </c>
    </row>
    <row r="19681" customFormat="false" ht="12" hidden="false" customHeight="false" outlineLevel="0" collapsed="false">
      <c r="BS19681" s="96" t="n">
        <f aca="false">BR19681-2.5</f>
        <v>-2.5</v>
      </c>
    </row>
    <row r="19682" customFormat="false" ht="12" hidden="false" customHeight="false" outlineLevel="0" collapsed="false">
      <c r="BS19682" s="96" t="n">
        <f aca="false">BR19682-2.5</f>
        <v>-2.5</v>
      </c>
    </row>
    <row r="19683" customFormat="false" ht="12" hidden="false" customHeight="false" outlineLevel="0" collapsed="false">
      <c r="BS19683" s="96" t="n">
        <f aca="false">BR19683-2.5</f>
        <v>-2.5</v>
      </c>
    </row>
    <row r="19684" customFormat="false" ht="12" hidden="false" customHeight="false" outlineLevel="0" collapsed="false">
      <c r="BS19684" s="96" t="n">
        <f aca="false">BR19684-2.5</f>
        <v>-2.5</v>
      </c>
    </row>
    <row r="19685" customFormat="false" ht="12" hidden="false" customHeight="false" outlineLevel="0" collapsed="false">
      <c r="BS19685" s="96" t="n">
        <f aca="false">BR19685-2.5</f>
        <v>-2.5</v>
      </c>
    </row>
    <row r="19686" customFormat="false" ht="12" hidden="false" customHeight="false" outlineLevel="0" collapsed="false">
      <c r="BS19686" s="96" t="n">
        <f aca="false">BR19686-2.5</f>
        <v>-2.5</v>
      </c>
    </row>
    <row r="19687" customFormat="false" ht="12" hidden="false" customHeight="false" outlineLevel="0" collapsed="false">
      <c r="BS19687" s="96" t="n">
        <f aca="false">BR19687-2.5</f>
        <v>-2.5</v>
      </c>
    </row>
    <row r="19688" customFormat="false" ht="12" hidden="false" customHeight="false" outlineLevel="0" collapsed="false">
      <c r="BS19688" s="96" t="n">
        <f aca="false">BR19688-2.5</f>
        <v>-2.5</v>
      </c>
    </row>
    <row r="19689" customFormat="false" ht="12" hidden="false" customHeight="false" outlineLevel="0" collapsed="false">
      <c r="BS19689" s="96" t="n">
        <f aca="false">BR19689-2.5</f>
        <v>-2.5</v>
      </c>
    </row>
    <row r="19690" customFormat="false" ht="12" hidden="false" customHeight="false" outlineLevel="0" collapsed="false">
      <c r="BS19690" s="96" t="n">
        <f aca="false">BR19690-2.5</f>
        <v>-2.5</v>
      </c>
    </row>
    <row r="19691" customFormat="false" ht="12" hidden="false" customHeight="false" outlineLevel="0" collapsed="false">
      <c r="BS19691" s="96" t="n">
        <f aca="false">BR19691-2.5</f>
        <v>-2.5</v>
      </c>
    </row>
    <row r="19692" customFormat="false" ht="12" hidden="false" customHeight="false" outlineLevel="0" collapsed="false">
      <c r="BS19692" s="96" t="n">
        <f aca="false">BR19692-2.5</f>
        <v>-2.5</v>
      </c>
    </row>
    <row r="19693" customFormat="false" ht="12" hidden="false" customHeight="false" outlineLevel="0" collapsed="false">
      <c r="BS19693" s="96" t="n">
        <f aca="false">BR19693-2.5</f>
        <v>-2.5</v>
      </c>
    </row>
    <row r="19694" customFormat="false" ht="12" hidden="false" customHeight="false" outlineLevel="0" collapsed="false">
      <c r="BS19694" s="96" t="n">
        <f aca="false">BR19694-2.5</f>
        <v>-2.5</v>
      </c>
    </row>
    <row r="19695" customFormat="false" ht="12" hidden="false" customHeight="false" outlineLevel="0" collapsed="false">
      <c r="BS19695" s="96" t="n">
        <f aca="false">BR19695-2.5</f>
        <v>-2.5</v>
      </c>
    </row>
    <row r="19696" customFormat="false" ht="12" hidden="false" customHeight="false" outlineLevel="0" collapsed="false">
      <c r="BS19696" s="96" t="n">
        <f aca="false">BR19696-2.5</f>
        <v>-2.5</v>
      </c>
    </row>
    <row r="19697" customFormat="false" ht="12" hidden="false" customHeight="false" outlineLevel="0" collapsed="false">
      <c r="BS19697" s="96" t="n">
        <f aca="false">BR19697-2.5</f>
        <v>-2.5</v>
      </c>
    </row>
    <row r="19698" customFormat="false" ht="12" hidden="false" customHeight="false" outlineLevel="0" collapsed="false">
      <c r="BS19698" s="96" t="n">
        <f aca="false">BR19698-2.5</f>
        <v>-2.5</v>
      </c>
    </row>
    <row r="19699" customFormat="false" ht="12" hidden="false" customHeight="false" outlineLevel="0" collapsed="false">
      <c r="BS19699" s="96" t="n">
        <f aca="false">BR19699-2.5</f>
        <v>-2.5</v>
      </c>
    </row>
    <row r="19700" customFormat="false" ht="12" hidden="false" customHeight="false" outlineLevel="0" collapsed="false">
      <c r="BS19700" s="96" t="n">
        <f aca="false">BR19700-2.5</f>
        <v>-2.5</v>
      </c>
    </row>
    <row r="19701" customFormat="false" ht="12" hidden="false" customHeight="false" outlineLevel="0" collapsed="false">
      <c r="BS19701" s="96" t="n">
        <f aca="false">BR19701-2.5</f>
        <v>-2.5</v>
      </c>
    </row>
    <row r="19702" customFormat="false" ht="12" hidden="false" customHeight="false" outlineLevel="0" collapsed="false">
      <c r="BS19702" s="96" t="n">
        <f aca="false">BR19702-2.5</f>
        <v>-2.5</v>
      </c>
    </row>
    <row r="19703" customFormat="false" ht="12" hidden="false" customHeight="false" outlineLevel="0" collapsed="false">
      <c r="BS19703" s="96" t="n">
        <f aca="false">BR19703-2.5</f>
        <v>-2.5</v>
      </c>
    </row>
    <row r="19704" customFormat="false" ht="12" hidden="false" customHeight="false" outlineLevel="0" collapsed="false">
      <c r="BS19704" s="96" t="n">
        <f aca="false">BR19704-2.5</f>
        <v>-2.5</v>
      </c>
    </row>
    <row r="19705" customFormat="false" ht="12" hidden="false" customHeight="false" outlineLevel="0" collapsed="false">
      <c r="BS19705" s="96" t="n">
        <f aca="false">BR19705-2.5</f>
        <v>-2.5</v>
      </c>
    </row>
    <row r="19706" customFormat="false" ht="12" hidden="false" customHeight="false" outlineLevel="0" collapsed="false">
      <c r="BS19706" s="96" t="n">
        <f aca="false">BR19706-2.5</f>
        <v>-2.5</v>
      </c>
    </row>
    <row r="19707" customFormat="false" ht="12" hidden="false" customHeight="false" outlineLevel="0" collapsed="false">
      <c r="BS19707" s="96" t="n">
        <f aca="false">BR19707-2.5</f>
        <v>-2.5</v>
      </c>
    </row>
    <row r="19708" customFormat="false" ht="12" hidden="false" customHeight="false" outlineLevel="0" collapsed="false">
      <c r="BS19708" s="96" t="n">
        <f aca="false">BR19708-2.5</f>
        <v>-2.5</v>
      </c>
    </row>
    <row r="19709" customFormat="false" ht="12" hidden="false" customHeight="false" outlineLevel="0" collapsed="false">
      <c r="BS19709" s="96" t="n">
        <f aca="false">BR19709-2.5</f>
        <v>-2.5</v>
      </c>
    </row>
    <row r="19710" customFormat="false" ht="12" hidden="false" customHeight="false" outlineLevel="0" collapsed="false">
      <c r="BS19710" s="96" t="n">
        <f aca="false">BR19710-2.5</f>
        <v>-2.5</v>
      </c>
    </row>
    <row r="19711" customFormat="false" ht="12" hidden="false" customHeight="false" outlineLevel="0" collapsed="false">
      <c r="BS19711" s="96" t="n">
        <f aca="false">BR19711-2.5</f>
        <v>-2.5</v>
      </c>
    </row>
    <row r="19712" customFormat="false" ht="12" hidden="false" customHeight="false" outlineLevel="0" collapsed="false">
      <c r="BS19712" s="96" t="n">
        <f aca="false">BR19712-2.5</f>
        <v>-2.5</v>
      </c>
    </row>
    <row r="19713" customFormat="false" ht="12" hidden="false" customHeight="false" outlineLevel="0" collapsed="false">
      <c r="BS19713" s="96" t="n">
        <f aca="false">BR19713-2.5</f>
        <v>-2.5</v>
      </c>
    </row>
    <row r="19714" customFormat="false" ht="12" hidden="false" customHeight="false" outlineLevel="0" collapsed="false">
      <c r="BS19714" s="96" t="n">
        <f aca="false">BR19714-2.5</f>
        <v>-2.5</v>
      </c>
    </row>
    <row r="19715" customFormat="false" ht="12" hidden="false" customHeight="false" outlineLevel="0" collapsed="false">
      <c r="BS19715" s="96" t="n">
        <f aca="false">BR19715-2.5</f>
        <v>-2.5</v>
      </c>
    </row>
    <row r="19716" customFormat="false" ht="12" hidden="false" customHeight="false" outlineLevel="0" collapsed="false">
      <c r="BS19716" s="96" t="n">
        <f aca="false">BR19716-2.5</f>
        <v>-2.5</v>
      </c>
    </row>
    <row r="19717" customFormat="false" ht="12" hidden="false" customHeight="false" outlineLevel="0" collapsed="false">
      <c r="BS19717" s="96" t="n">
        <f aca="false">BR19717-2.5</f>
        <v>-2.5</v>
      </c>
    </row>
    <row r="19718" customFormat="false" ht="12" hidden="false" customHeight="false" outlineLevel="0" collapsed="false">
      <c r="BS19718" s="96" t="n">
        <f aca="false">BR19718-2.5</f>
        <v>-2.5</v>
      </c>
    </row>
    <row r="19719" customFormat="false" ht="12" hidden="false" customHeight="false" outlineLevel="0" collapsed="false">
      <c r="BS19719" s="96" t="n">
        <f aca="false">BR19719-2.5</f>
        <v>-2.5</v>
      </c>
    </row>
    <row r="19720" customFormat="false" ht="12" hidden="false" customHeight="false" outlineLevel="0" collapsed="false">
      <c r="BS19720" s="96" t="n">
        <f aca="false">BR19720-2.5</f>
        <v>-2.5</v>
      </c>
    </row>
    <row r="19721" customFormat="false" ht="12" hidden="false" customHeight="false" outlineLevel="0" collapsed="false">
      <c r="BS19721" s="96" t="n">
        <f aca="false">BR19721-2.5</f>
        <v>-2.5</v>
      </c>
    </row>
    <row r="19722" customFormat="false" ht="12" hidden="false" customHeight="false" outlineLevel="0" collapsed="false">
      <c r="BS19722" s="96" t="n">
        <f aca="false">BR19722-2.5</f>
        <v>-2.5</v>
      </c>
    </row>
    <row r="19723" customFormat="false" ht="12" hidden="false" customHeight="false" outlineLevel="0" collapsed="false">
      <c r="BS19723" s="96" t="n">
        <f aca="false">BR19723-2.5</f>
        <v>-2.5</v>
      </c>
    </row>
    <row r="19724" customFormat="false" ht="12" hidden="false" customHeight="false" outlineLevel="0" collapsed="false">
      <c r="BS19724" s="96" t="n">
        <f aca="false">BR19724-2.5</f>
        <v>-2.5</v>
      </c>
    </row>
    <row r="19725" customFormat="false" ht="12" hidden="false" customHeight="false" outlineLevel="0" collapsed="false">
      <c r="BS19725" s="96" t="n">
        <f aca="false">BR19725-2.5</f>
        <v>-2.5</v>
      </c>
    </row>
    <row r="19726" customFormat="false" ht="12" hidden="false" customHeight="false" outlineLevel="0" collapsed="false">
      <c r="BS19726" s="96" t="n">
        <f aca="false">BR19726-2.5</f>
        <v>-2.5</v>
      </c>
    </row>
    <row r="19727" customFormat="false" ht="12" hidden="false" customHeight="false" outlineLevel="0" collapsed="false">
      <c r="BS19727" s="96" t="n">
        <f aca="false">BR19727-2.5</f>
        <v>-2.5</v>
      </c>
    </row>
    <row r="19728" customFormat="false" ht="12" hidden="false" customHeight="false" outlineLevel="0" collapsed="false">
      <c r="BS19728" s="96" t="n">
        <f aca="false">BR19728-2.5</f>
        <v>-2.5</v>
      </c>
    </row>
    <row r="19729" customFormat="false" ht="12" hidden="false" customHeight="false" outlineLevel="0" collapsed="false">
      <c r="BS19729" s="96" t="n">
        <f aca="false">BR19729-2.5</f>
        <v>-2.5</v>
      </c>
    </row>
    <row r="19730" customFormat="false" ht="12" hidden="false" customHeight="false" outlineLevel="0" collapsed="false">
      <c r="BS19730" s="96" t="n">
        <f aca="false">BR19730-2.5</f>
        <v>-2.5</v>
      </c>
    </row>
    <row r="19731" customFormat="false" ht="12" hidden="false" customHeight="false" outlineLevel="0" collapsed="false">
      <c r="BS19731" s="96" t="n">
        <f aca="false">BR19731-2.5</f>
        <v>-2.5</v>
      </c>
    </row>
    <row r="19732" customFormat="false" ht="12" hidden="false" customHeight="false" outlineLevel="0" collapsed="false">
      <c r="BS19732" s="96" t="n">
        <f aca="false">BR19732-2.5</f>
        <v>-2.5</v>
      </c>
    </row>
    <row r="19733" customFormat="false" ht="12" hidden="false" customHeight="false" outlineLevel="0" collapsed="false">
      <c r="BS19733" s="96" t="n">
        <f aca="false">BR19733-2.5</f>
        <v>-2.5</v>
      </c>
    </row>
    <row r="19734" customFormat="false" ht="12" hidden="false" customHeight="false" outlineLevel="0" collapsed="false">
      <c r="BS19734" s="96" t="n">
        <f aca="false">BR19734-2.5</f>
        <v>-2.5</v>
      </c>
    </row>
    <row r="19735" customFormat="false" ht="12" hidden="false" customHeight="false" outlineLevel="0" collapsed="false">
      <c r="BS19735" s="96" t="n">
        <f aca="false">BR19735-2.5</f>
        <v>-2.5</v>
      </c>
    </row>
    <row r="19736" customFormat="false" ht="12" hidden="false" customHeight="false" outlineLevel="0" collapsed="false">
      <c r="BS19736" s="96" t="n">
        <f aca="false">BR19736-2.5</f>
        <v>-2.5</v>
      </c>
    </row>
    <row r="19737" customFormat="false" ht="12" hidden="false" customHeight="false" outlineLevel="0" collapsed="false">
      <c r="BS19737" s="96" t="n">
        <f aca="false">BR19737-2.5</f>
        <v>-2.5</v>
      </c>
    </row>
    <row r="19738" customFormat="false" ht="12" hidden="false" customHeight="false" outlineLevel="0" collapsed="false">
      <c r="BS19738" s="96" t="n">
        <f aca="false">BR19738-2.5</f>
        <v>-2.5</v>
      </c>
    </row>
    <row r="19739" customFormat="false" ht="12" hidden="false" customHeight="false" outlineLevel="0" collapsed="false">
      <c r="BS19739" s="96" t="n">
        <f aca="false">BR19739-2.5</f>
        <v>-2.5</v>
      </c>
    </row>
    <row r="19740" customFormat="false" ht="12" hidden="false" customHeight="false" outlineLevel="0" collapsed="false">
      <c r="BS19740" s="96" t="n">
        <f aca="false">BR19740-2.5</f>
        <v>-2.5</v>
      </c>
    </row>
    <row r="19741" customFormat="false" ht="12" hidden="false" customHeight="false" outlineLevel="0" collapsed="false">
      <c r="BS19741" s="96" t="n">
        <f aca="false">BR19741-2.5</f>
        <v>-2.5</v>
      </c>
    </row>
    <row r="19742" customFormat="false" ht="12" hidden="false" customHeight="false" outlineLevel="0" collapsed="false">
      <c r="BS19742" s="96" t="n">
        <f aca="false">BR19742-2.5</f>
        <v>-2.5</v>
      </c>
    </row>
    <row r="19743" customFormat="false" ht="12" hidden="false" customHeight="false" outlineLevel="0" collapsed="false">
      <c r="BS19743" s="96" t="n">
        <f aca="false">BR19743-2.5</f>
        <v>-2.5</v>
      </c>
    </row>
    <row r="19744" customFormat="false" ht="12" hidden="false" customHeight="false" outlineLevel="0" collapsed="false">
      <c r="BS19744" s="96" t="n">
        <f aca="false">BR19744-2.5</f>
        <v>-2.5</v>
      </c>
    </row>
    <row r="19745" customFormat="false" ht="12" hidden="false" customHeight="false" outlineLevel="0" collapsed="false">
      <c r="BS19745" s="96" t="n">
        <f aca="false">BR19745-2.5</f>
        <v>-2.5</v>
      </c>
    </row>
    <row r="19746" customFormat="false" ht="12" hidden="false" customHeight="false" outlineLevel="0" collapsed="false">
      <c r="BS19746" s="96" t="n">
        <f aca="false">BR19746-2.5</f>
        <v>-2.5</v>
      </c>
    </row>
    <row r="19747" customFormat="false" ht="12" hidden="false" customHeight="false" outlineLevel="0" collapsed="false">
      <c r="BS19747" s="96" t="n">
        <f aca="false">BR19747-2.5</f>
        <v>-2.5</v>
      </c>
    </row>
    <row r="19748" customFormat="false" ht="12" hidden="false" customHeight="false" outlineLevel="0" collapsed="false">
      <c r="BS19748" s="96" t="n">
        <f aca="false">BR19748-2.5</f>
        <v>-2.5</v>
      </c>
    </row>
    <row r="19749" customFormat="false" ht="12" hidden="false" customHeight="false" outlineLevel="0" collapsed="false">
      <c r="BS19749" s="96" t="n">
        <f aca="false">BR19749-2.5</f>
        <v>-2.5</v>
      </c>
    </row>
    <row r="19750" customFormat="false" ht="12" hidden="false" customHeight="false" outlineLevel="0" collapsed="false">
      <c r="BS19750" s="96" t="n">
        <f aca="false">BR19750-2.5</f>
        <v>-2.5</v>
      </c>
    </row>
    <row r="19751" customFormat="false" ht="12" hidden="false" customHeight="false" outlineLevel="0" collapsed="false">
      <c r="BS19751" s="96" t="n">
        <f aca="false">BR19751-2.5</f>
        <v>-2.5</v>
      </c>
    </row>
    <row r="19752" customFormat="false" ht="12" hidden="false" customHeight="false" outlineLevel="0" collapsed="false">
      <c r="BS19752" s="96" t="n">
        <f aca="false">BR19752-2.5</f>
        <v>-2.5</v>
      </c>
    </row>
    <row r="19753" customFormat="false" ht="12" hidden="false" customHeight="false" outlineLevel="0" collapsed="false">
      <c r="BS19753" s="96" t="n">
        <f aca="false">BR19753-2.5</f>
        <v>-2.5</v>
      </c>
    </row>
    <row r="19754" customFormat="false" ht="12" hidden="false" customHeight="false" outlineLevel="0" collapsed="false">
      <c r="BS19754" s="96" t="n">
        <f aca="false">BR19754-2.5</f>
        <v>-2.5</v>
      </c>
    </row>
    <row r="19755" customFormat="false" ht="12" hidden="false" customHeight="false" outlineLevel="0" collapsed="false">
      <c r="BS19755" s="96" t="n">
        <f aca="false">BR19755-2.5</f>
        <v>-2.5</v>
      </c>
    </row>
    <row r="19756" customFormat="false" ht="12" hidden="false" customHeight="false" outlineLevel="0" collapsed="false">
      <c r="BS19756" s="96" t="n">
        <f aca="false">BR19756-2.5</f>
        <v>-2.5</v>
      </c>
    </row>
    <row r="19757" customFormat="false" ht="12" hidden="false" customHeight="false" outlineLevel="0" collapsed="false">
      <c r="BS19757" s="96" t="n">
        <f aca="false">BR19757-2.5</f>
        <v>-2.5</v>
      </c>
    </row>
    <row r="19758" customFormat="false" ht="12" hidden="false" customHeight="false" outlineLevel="0" collapsed="false">
      <c r="BS19758" s="96" t="n">
        <f aca="false">BR19758-2.5</f>
        <v>-2.5</v>
      </c>
    </row>
    <row r="19759" customFormat="false" ht="12" hidden="false" customHeight="false" outlineLevel="0" collapsed="false">
      <c r="BS19759" s="96" t="n">
        <f aca="false">BR19759-2.5</f>
        <v>-2.5</v>
      </c>
    </row>
    <row r="19760" customFormat="false" ht="12" hidden="false" customHeight="false" outlineLevel="0" collapsed="false">
      <c r="BS19760" s="96" t="n">
        <f aca="false">BR19760-2.5</f>
        <v>-2.5</v>
      </c>
    </row>
    <row r="19761" customFormat="false" ht="12" hidden="false" customHeight="false" outlineLevel="0" collapsed="false">
      <c r="BS19761" s="96" t="n">
        <f aca="false">BR19761-2.5</f>
        <v>-2.5</v>
      </c>
    </row>
    <row r="19762" customFormat="false" ht="12" hidden="false" customHeight="false" outlineLevel="0" collapsed="false">
      <c r="BS19762" s="96" t="n">
        <f aca="false">BR19762-2.5</f>
        <v>-2.5</v>
      </c>
    </row>
    <row r="19763" customFormat="false" ht="12" hidden="false" customHeight="false" outlineLevel="0" collapsed="false">
      <c r="BS19763" s="96" t="n">
        <f aca="false">BR19763-2.5</f>
        <v>-2.5</v>
      </c>
    </row>
    <row r="19764" customFormat="false" ht="12" hidden="false" customHeight="false" outlineLevel="0" collapsed="false">
      <c r="BS19764" s="96" t="n">
        <f aca="false">BR19764-2.5</f>
        <v>-2.5</v>
      </c>
    </row>
    <row r="19765" customFormat="false" ht="12" hidden="false" customHeight="false" outlineLevel="0" collapsed="false">
      <c r="BS19765" s="96" t="n">
        <f aca="false">BR19765-2.5</f>
        <v>-2.5</v>
      </c>
    </row>
    <row r="19766" customFormat="false" ht="12" hidden="false" customHeight="false" outlineLevel="0" collapsed="false">
      <c r="BS19766" s="96" t="n">
        <f aca="false">BR19766-2.5</f>
        <v>-2.5</v>
      </c>
    </row>
    <row r="19767" customFormat="false" ht="12" hidden="false" customHeight="false" outlineLevel="0" collapsed="false">
      <c r="BS19767" s="96" t="n">
        <f aca="false">BR19767-2.5</f>
        <v>-2.5</v>
      </c>
    </row>
    <row r="19768" customFormat="false" ht="12" hidden="false" customHeight="false" outlineLevel="0" collapsed="false">
      <c r="BS19768" s="96" t="n">
        <f aca="false">BR19768-2.5</f>
        <v>-2.5</v>
      </c>
    </row>
    <row r="19769" customFormat="false" ht="12" hidden="false" customHeight="false" outlineLevel="0" collapsed="false">
      <c r="BS19769" s="96" t="n">
        <f aca="false">BR19769-2.5</f>
        <v>-2.5</v>
      </c>
    </row>
    <row r="19770" customFormat="false" ht="12" hidden="false" customHeight="false" outlineLevel="0" collapsed="false">
      <c r="BS19770" s="96" t="n">
        <f aca="false">BR19770-2.5</f>
        <v>-2.5</v>
      </c>
    </row>
    <row r="19771" customFormat="false" ht="12" hidden="false" customHeight="false" outlineLevel="0" collapsed="false">
      <c r="BS19771" s="96" t="n">
        <f aca="false">BR19771-2.5</f>
        <v>-2.5</v>
      </c>
    </row>
    <row r="19772" customFormat="false" ht="12" hidden="false" customHeight="false" outlineLevel="0" collapsed="false">
      <c r="BS19772" s="96" t="n">
        <f aca="false">BR19772-2.5</f>
        <v>-2.5</v>
      </c>
    </row>
    <row r="19773" customFormat="false" ht="12" hidden="false" customHeight="false" outlineLevel="0" collapsed="false">
      <c r="BS19773" s="96" t="n">
        <f aca="false">BR19773-2.5</f>
        <v>-2.5</v>
      </c>
    </row>
    <row r="19774" customFormat="false" ht="12" hidden="false" customHeight="false" outlineLevel="0" collapsed="false">
      <c r="BS19774" s="96" t="n">
        <f aca="false">BR19774-2.5</f>
        <v>-2.5</v>
      </c>
    </row>
    <row r="19775" customFormat="false" ht="12" hidden="false" customHeight="false" outlineLevel="0" collapsed="false">
      <c r="BS19775" s="96" t="n">
        <f aca="false">BR19775-2.5</f>
        <v>-2.5</v>
      </c>
    </row>
    <row r="19776" customFormat="false" ht="12" hidden="false" customHeight="false" outlineLevel="0" collapsed="false">
      <c r="BS19776" s="96" t="n">
        <f aca="false">BR19776-2.5</f>
        <v>-2.5</v>
      </c>
    </row>
    <row r="19777" customFormat="false" ht="12" hidden="false" customHeight="false" outlineLevel="0" collapsed="false">
      <c r="BS19777" s="96" t="n">
        <f aca="false">BR19777-2.5</f>
        <v>-2.5</v>
      </c>
    </row>
    <row r="19778" customFormat="false" ht="12" hidden="false" customHeight="false" outlineLevel="0" collapsed="false">
      <c r="BS19778" s="96" t="n">
        <f aca="false">BR19778-2.5</f>
        <v>-2.5</v>
      </c>
    </row>
    <row r="19779" customFormat="false" ht="12" hidden="false" customHeight="false" outlineLevel="0" collapsed="false">
      <c r="BS19779" s="96" t="n">
        <f aca="false">BR19779-2.5</f>
        <v>-2.5</v>
      </c>
    </row>
    <row r="19780" customFormat="false" ht="12" hidden="false" customHeight="false" outlineLevel="0" collapsed="false">
      <c r="BS19780" s="96" t="n">
        <f aca="false">BR19780-2.5</f>
        <v>-2.5</v>
      </c>
    </row>
    <row r="19781" customFormat="false" ht="12" hidden="false" customHeight="false" outlineLevel="0" collapsed="false">
      <c r="BS19781" s="96" t="n">
        <f aca="false">BR19781-2.5</f>
        <v>-2.5</v>
      </c>
    </row>
    <row r="19782" customFormat="false" ht="12" hidden="false" customHeight="false" outlineLevel="0" collapsed="false">
      <c r="BS19782" s="96" t="n">
        <f aca="false">BR19782-2.5</f>
        <v>-2.5</v>
      </c>
    </row>
    <row r="19783" customFormat="false" ht="12" hidden="false" customHeight="false" outlineLevel="0" collapsed="false">
      <c r="BS19783" s="96" t="n">
        <f aca="false">BR19783-2.5</f>
        <v>-2.5</v>
      </c>
    </row>
    <row r="19784" customFormat="false" ht="12" hidden="false" customHeight="false" outlineLevel="0" collapsed="false">
      <c r="BS19784" s="96" t="n">
        <f aca="false">BR19784-2.5</f>
        <v>-2.5</v>
      </c>
    </row>
    <row r="19785" customFormat="false" ht="12" hidden="false" customHeight="false" outlineLevel="0" collapsed="false">
      <c r="BS19785" s="96" t="n">
        <f aca="false">BR19785-2.5</f>
        <v>-2.5</v>
      </c>
    </row>
    <row r="19786" customFormat="false" ht="12" hidden="false" customHeight="false" outlineLevel="0" collapsed="false">
      <c r="BS19786" s="96" t="n">
        <f aca="false">BR19786-2.5</f>
        <v>-2.5</v>
      </c>
    </row>
    <row r="19787" customFormat="false" ht="12" hidden="false" customHeight="false" outlineLevel="0" collapsed="false">
      <c r="BS19787" s="96" t="n">
        <f aca="false">BR19787-2.5</f>
        <v>-2.5</v>
      </c>
    </row>
    <row r="19788" customFormat="false" ht="12" hidden="false" customHeight="false" outlineLevel="0" collapsed="false">
      <c r="BS19788" s="96" t="n">
        <f aca="false">BR19788-2.5</f>
        <v>-2.5</v>
      </c>
    </row>
    <row r="19789" customFormat="false" ht="12" hidden="false" customHeight="false" outlineLevel="0" collapsed="false">
      <c r="BS19789" s="96" t="n">
        <f aca="false">BR19789-2.5</f>
        <v>-2.5</v>
      </c>
    </row>
    <row r="19790" customFormat="false" ht="12" hidden="false" customHeight="false" outlineLevel="0" collapsed="false">
      <c r="BS19790" s="96" t="n">
        <f aca="false">BR19790-2.5</f>
        <v>-2.5</v>
      </c>
    </row>
    <row r="19791" customFormat="false" ht="12" hidden="false" customHeight="false" outlineLevel="0" collapsed="false">
      <c r="BS19791" s="96" t="n">
        <f aca="false">BR19791-2.5</f>
        <v>-2.5</v>
      </c>
    </row>
    <row r="19792" customFormat="false" ht="12" hidden="false" customHeight="false" outlineLevel="0" collapsed="false">
      <c r="BS19792" s="96" t="n">
        <f aca="false">BR19792-2.5</f>
        <v>-2.5</v>
      </c>
    </row>
    <row r="19793" customFormat="false" ht="12" hidden="false" customHeight="false" outlineLevel="0" collapsed="false">
      <c r="BS19793" s="96" t="n">
        <f aca="false">BR19793-2.5</f>
        <v>-2.5</v>
      </c>
    </row>
    <row r="19794" customFormat="false" ht="12" hidden="false" customHeight="false" outlineLevel="0" collapsed="false">
      <c r="BS19794" s="96" t="n">
        <f aca="false">BR19794-2.5</f>
        <v>-2.5</v>
      </c>
    </row>
    <row r="19795" customFormat="false" ht="12" hidden="false" customHeight="false" outlineLevel="0" collapsed="false">
      <c r="BS19795" s="96" t="n">
        <f aca="false">BR19795-2.5</f>
        <v>-2.5</v>
      </c>
    </row>
    <row r="19796" customFormat="false" ht="12" hidden="false" customHeight="false" outlineLevel="0" collapsed="false">
      <c r="BS19796" s="96" t="n">
        <f aca="false">BR19796-2.5</f>
        <v>-2.5</v>
      </c>
    </row>
    <row r="19797" customFormat="false" ht="12" hidden="false" customHeight="false" outlineLevel="0" collapsed="false">
      <c r="BS19797" s="96" t="n">
        <f aca="false">BR19797-2.5</f>
        <v>-2.5</v>
      </c>
    </row>
    <row r="19798" customFormat="false" ht="12" hidden="false" customHeight="false" outlineLevel="0" collapsed="false">
      <c r="BS19798" s="96" t="n">
        <f aca="false">BR19798-2.5</f>
        <v>-2.5</v>
      </c>
    </row>
    <row r="19799" customFormat="false" ht="12" hidden="false" customHeight="false" outlineLevel="0" collapsed="false">
      <c r="BS19799" s="96" t="n">
        <f aca="false">BR19799-2.5</f>
        <v>-2.5</v>
      </c>
    </row>
    <row r="19800" customFormat="false" ht="12" hidden="false" customHeight="false" outlineLevel="0" collapsed="false">
      <c r="BS19800" s="96" t="n">
        <f aca="false">BR19800-2.5</f>
        <v>-2.5</v>
      </c>
    </row>
    <row r="19801" customFormat="false" ht="12" hidden="false" customHeight="false" outlineLevel="0" collapsed="false">
      <c r="BS19801" s="96" t="n">
        <f aca="false">BR19801-2.5</f>
        <v>-2.5</v>
      </c>
    </row>
    <row r="19802" customFormat="false" ht="12" hidden="false" customHeight="false" outlineLevel="0" collapsed="false">
      <c r="BS19802" s="96" t="n">
        <f aca="false">BR19802-2.5</f>
        <v>-2.5</v>
      </c>
    </row>
    <row r="19803" customFormat="false" ht="12" hidden="false" customHeight="false" outlineLevel="0" collapsed="false">
      <c r="BS19803" s="96" t="n">
        <f aca="false">BR19803-2.5</f>
        <v>-2.5</v>
      </c>
    </row>
    <row r="19804" customFormat="false" ht="12" hidden="false" customHeight="false" outlineLevel="0" collapsed="false">
      <c r="BS19804" s="96" t="n">
        <f aca="false">BR19804-2.5</f>
        <v>-2.5</v>
      </c>
    </row>
    <row r="19805" customFormat="false" ht="12" hidden="false" customHeight="false" outlineLevel="0" collapsed="false">
      <c r="BS19805" s="96" t="n">
        <f aca="false">BR19805-2.5</f>
        <v>-2.5</v>
      </c>
    </row>
    <row r="19806" customFormat="false" ht="12" hidden="false" customHeight="false" outlineLevel="0" collapsed="false">
      <c r="BS19806" s="96" t="n">
        <f aca="false">BR19806-2.5</f>
        <v>-2.5</v>
      </c>
    </row>
    <row r="19807" customFormat="false" ht="12" hidden="false" customHeight="false" outlineLevel="0" collapsed="false">
      <c r="BS19807" s="96" t="n">
        <f aca="false">BR19807-2.5</f>
        <v>-2.5</v>
      </c>
    </row>
    <row r="19808" customFormat="false" ht="12" hidden="false" customHeight="false" outlineLevel="0" collapsed="false">
      <c r="BS19808" s="96" t="n">
        <f aca="false">BR19808-2.5</f>
        <v>-2.5</v>
      </c>
    </row>
    <row r="19809" customFormat="false" ht="12" hidden="false" customHeight="false" outlineLevel="0" collapsed="false">
      <c r="BS19809" s="96" t="n">
        <f aca="false">BR19809-2.5</f>
        <v>-2.5</v>
      </c>
    </row>
    <row r="19810" customFormat="false" ht="12" hidden="false" customHeight="false" outlineLevel="0" collapsed="false">
      <c r="BS19810" s="96" t="n">
        <f aca="false">BR19810-2.5</f>
        <v>-2.5</v>
      </c>
    </row>
    <row r="19811" customFormat="false" ht="12" hidden="false" customHeight="false" outlineLevel="0" collapsed="false">
      <c r="BS19811" s="96" t="n">
        <f aca="false">BR19811-2.5</f>
        <v>-2.5</v>
      </c>
    </row>
    <row r="19812" customFormat="false" ht="12" hidden="false" customHeight="false" outlineLevel="0" collapsed="false">
      <c r="BS19812" s="96" t="n">
        <f aca="false">BR19812-2.5</f>
        <v>-2.5</v>
      </c>
    </row>
    <row r="19813" customFormat="false" ht="12" hidden="false" customHeight="false" outlineLevel="0" collapsed="false">
      <c r="BS19813" s="96" t="n">
        <f aca="false">BR19813-2.5</f>
        <v>-2.5</v>
      </c>
    </row>
    <row r="19814" customFormat="false" ht="12" hidden="false" customHeight="false" outlineLevel="0" collapsed="false">
      <c r="BS19814" s="96" t="n">
        <f aca="false">BR19814-2.5</f>
        <v>-2.5</v>
      </c>
    </row>
    <row r="19815" customFormat="false" ht="12" hidden="false" customHeight="false" outlineLevel="0" collapsed="false">
      <c r="BS19815" s="96" t="n">
        <f aca="false">BR19815-2.5</f>
        <v>-2.5</v>
      </c>
    </row>
    <row r="19816" customFormat="false" ht="12" hidden="false" customHeight="false" outlineLevel="0" collapsed="false">
      <c r="BS19816" s="96" t="n">
        <f aca="false">BR19816-2.5</f>
        <v>-2.5</v>
      </c>
    </row>
    <row r="19817" customFormat="false" ht="12" hidden="false" customHeight="false" outlineLevel="0" collapsed="false">
      <c r="BS19817" s="96" t="n">
        <f aca="false">BR19817-2.5</f>
        <v>-2.5</v>
      </c>
    </row>
    <row r="19818" customFormat="false" ht="12" hidden="false" customHeight="false" outlineLevel="0" collapsed="false">
      <c r="BS19818" s="96" t="n">
        <f aca="false">BR19818-2.5</f>
        <v>-2.5</v>
      </c>
    </row>
    <row r="19819" customFormat="false" ht="12" hidden="false" customHeight="false" outlineLevel="0" collapsed="false">
      <c r="BS19819" s="96" t="n">
        <f aca="false">BR19819-2.5</f>
        <v>-2.5</v>
      </c>
    </row>
    <row r="19820" customFormat="false" ht="12" hidden="false" customHeight="false" outlineLevel="0" collapsed="false">
      <c r="BS19820" s="96" t="n">
        <f aca="false">BR19820-2.5</f>
        <v>-2.5</v>
      </c>
    </row>
    <row r="19821" customFormat="false" ht="12" hidden="false" customHeight="false" outlineLevel="0" collapsed="false">
      <c r="BS19821" s="96" t="n">
        <f aca="false">BR19821-2.5</f>
        <v>-2.5</v>
      </c>
    </row>
    <row r="19822" customFormat="false" ht="12" hidden="false" customHeight="false" outlineLevel="0" collapsed="false">
      <c r="BS19822" s="96" t="n">
        <f aca="false">BR19822-2.5</f>
        <v>-2.5</v>
      </c>
    </row>
    <row r="19823" customFormat="false" ht="12" hidden="false" customHeight="false" outlineLevel="0" collapsed="false">
      <c r="BS19823" s="96" t="n">
        <f aca="false">BR19823-2.5</f>
        <v>-2.5</v>
      </c>
    </row>
    <row r="19824" customFormat="false" ht="12" hidden="false" customHeight="false" outlineLevel="0" collapsed="false">
      <c r="BS19824" s="96" t="n">
        <f aca="false">BR19824-2.5</f>
        <v>-2.5</v>
      </c>
    </row>
    <row r="19825" customFormat="false" ht="12" hidden="false" customHeight="false" outlineLevel="0" collapsed="false">
      <c r="BS19825" s="96" t="n">
        <f aca="false">BR19825-2.5</f>
        <v>-2.5</v>
      </c>
    </row>
    <row r="19826" customFormat="false" ht="12" hidden="false" customHeight="false" outlineLevel="0" collapsed="false">
      <c r="BS19826" s="96" t="n">
        <f aca="false">BR19826-2.5</f>
        <v>-2.5</v>
      </c>
    </row>
    <row r="19827" customFormat="false" ht="12" hidden="false" customHeight="false" outlineLevel="0" collapsed="false">
      <c r="BS19827" s="96" t="n">
        <f aca="false">BR19827-2.5</f>
        <v>-2.5</v>
      </c>
    </row>
    <row r="19828" customFormat="false" ht="12" hidden="false" customHeight="false" outlineLevel="0" collapsed="false">
      <c r="BS19828" s="96" t="n">
        <f aca="false">BR19828-2.5</f>
        <v>-2.5</v>
      </c>
    </row>
    <row r="19829" customFormat="false" ht="12" hidden="false" customHeight="false" outlineLevel="0" collapsed="false">
      <c r="BS19829" s="96" t="n">
        <f aca="false">BR19829-2.5</f>
        <v>-2.5</v>
      </c>
    </row>
    <row r="19830" customFormat="false" ht="12" hidden="false" customHeight="false" outlineLevel="0" collapsed="false">
      <c r="BS19830" s="96" t="n">
        <f aca="false">BR19830-2.5</f>
        <v>-2.5</v>
      </c>
    </row>
    <row r="19831" customFormat="false" ht="12" hidden="false" customHeight="false" outlineLevel="0" collapsed="false">
      <c r="BS19831" s="96" t="n">
        <f aca="false">BR19831-2.5</f>
        <v>-2.5</v>
      </c>
    </row>
    <row r="19832" customFormat="false" ht="12" hidden="false" customHeight="false" outlineLevel="0" collapsed="false">
      <c r="BS19832" s="96" t="n">
        <f aca="false">BR19832-2.5</f>
        <v>-2.5</v>
      </c>
    </row>
    <row r="19833" customFormat="false" ht="12" hidden="false" customHeight="false" outlineLevel="0" collapsed="false">
      <c r="BS19833" s="96" t="n">
        <f aca="false">BR19833-2.5</f>
        <v>-2.5</v>
      </c>
    </row>
    <row r="19834" customFormat="false" ht="12" hidden="false" customHeight="false" outlineLevel="0" collapsed="false">
      <c r="BS19834" s="96" t="n">
        <f aca="false">BR19834-2.5</f>
        <v>-2.5</v>
      </c>
    </row>
    <row r="19835" customFormat="false" ht="12" hidden="false" customHeight="false" outlineLevel="0" collapsed="false">
      <c r="BS19835" s="96" t="n">
        <f aca="false">BR19835-2.5</f>
        <v>-2.5</v>
      </c>
    </row>
    <row r="19836" customFormat="false" ht="12" hidden="false" customHeight="false" outlineLevel="0" collapsed="false">
      <c r="BS19836" s="96" t="n">
        <f aca="false">BR19836-2.5</f>
        <v>-2.5</v>
      </c>
    </row>
    <row r="19837" customFormat="false" ht="12" hidden="false" customHeight="false" outlineLevel="0" collapsed="false">
      <c r="BS19837" s="96" t="n">
        <f aca="false">BR19837-2.5</f>
        <v>-2.5</v>
      </c>
    </row>
    <row r="19838" customFormat="false" ht="12" hidden="false" customHeight="false" outlineLevel="0" collapsed="false">
      <c r="BS19838" s="96" t="n">
        <f aca="false">BR19838-2.5</f>
        <v>-2.5</v>
      </c>
    </row>
    <row r="19839" customFormat="false" ht="12" hidden="false" customHeight="false" outlineLevel="0" collapsed="false">
      <c r="BS19839" s="96" t="n">
        <f aca="false">BR19839-2.5</f>
        <v>-2.5</v>
      </c>
    </row>
    <row r="19840" customFormat="false" ht="12" hidden="false" customHeight="false" outlineLevel="0" collapsed="false">
      <c r="BS19840" s="96" t="n">
        <f aca="false">BR19840-2.5</f>
        <v>-2.5</v>
      </c>
    </row>
    <row r="19841" customFormat="false" ht="12" hidden="false" customHeight="false" outlineLevel="0" collapsed="false">
      <c r="BS19841" s="96" t="n">
        <f aca="false">BR19841-2.5</f>
        <v>-2.5</v>
      </c>
    </row>
    <row r="19842" customFormat="false" ht="12" hidden="false" customHeight="false" outlineLevel="0" collapsed="false">
      <c r="BS19842" s="96" t="n">
        <f aca="false">BR19842-2.5</f>
        <v>-2.5</v>
      </c>
    </row>
    <row r="19843" customFormat="false" ht="12" hidden="false" customHeight="false" outlineLevel="0" collapsed="false">
      <c r="BS19843" s="96" t="n">
        <f aca="false">BR19843-2.5</f>
        <v>-2.5</v>
      </c>
    </row>
    <row r="19844" customFormat="false" ht="12" hidden="false" customHeight="false" outlineLevel="0" collapsed="false">
      <c r="BS19844" s="96" t="n">
        <f aca="false">BR19844-2.5</f>
        <v>-2.5</v>
      </c>
    </row>
    <row r="19845" customFormat="false" ht="12" hidden="false" customHeight="false" outlineLevel="0" collapsed="false">
      <c r="BS19845" s="96" t="n">
        <f aca="false">BR19845-2.5</f>
        <v>-2.5</v>
      </c>
    </row>
    <row r="19846" customFormat="false" ht="12" hidden="false" customHeight="false" outlineLevel="0" collapsed="false">
      <c r="BS19846" s="96" t="n">
        <f aca="false">BR19846-2.5</f>
        <v>-2.5</v>
      </c>
    </row>
    <row r="19847" customFormat="false" ht="12" hidden="false" customHeight="false" outlineLevel="0" collapsed="false">
      <c r="BS19847" s="96" t="n">
        <f aca="false">BR19847-2.5</f>
        <v>-2.5</v>
      </c>
    </row>
    <row r="19848" customFormat="false" ht="12" hidden="false" customHeight="false" outlineLevel="0" collapsed="false">
      <c r="BS19848" s="96" t="n">
        <f aca="false">BR19848-2.5</f>
        <v>-2.5</v>
      </c>
    </row>
    <row r="19849" customFormat="false" ht="12" hidden="false" customHeight="false" outlineLevel="0" collapsed="false">
      <c r="BS19849" s="96" t="n">
        <f aca="false">BR19849-2.5</f>
        <v>-2.5</v>
      </c>
    </row>
    <row r="19850" customFormat="false" ht="12" hidden="false" customHeight="false" outlineLevel="0" collapsed="false">
      <c r="BS19850" s="96" t="n">
        <f aca="false">BR19850-2.5</f>
        <v>-2.5</v>
      </c>
    </row>
    <row r="19851" customFormat="false" ht="12" hidden="false" customHeight="false" outlineLevel="0" collapsed="false">
      <c r="BS19851" s="96" t="n">
        <f aca="false">BR19851-2.5</f>
        <v>-2.5</v>
      </c>
    </row>
    <row r="19852" customFormat="false" ht="12" hidden="false" customHeight="false" outlineLevel="0" collapsed="false">
      <c r="BS19852" s="96" t="n">
        <f aca="false">BR19852-2.5</f>
        <v>-2.5</v>
      </c>
    </row>
    <row r="19853" customFormat="false" ht="12" hidden="false" customHeight="false" outlineLevel="0" collapsed="false">
      <c r="BS19853" s="96" t="n">
        <f aca="false">BR19853-2.5</f>
        <v>-2.5</v>
      </c>
    </row>
    <row r="19854" customFormat="false" ht="12" hidden="false" customHeight="false" outlineLevel="0" collapsed="false">
      <c r="BS19854" s="96" t="n">
        <f aca="false">BR19854-2.5</f>
        <v>-2.5</v>
      </c>
    </row>
    <row r="19855" customFormat="false" ht="12" hidden="false" customHeight="false" outlineLevel="0" collapsed="false">
      <c r="BS19855" s="96" t="n">
        <f aca="false">BR19855-2.5</f>
        <v>-2.5</v>
      </c>
    </row>
    <row r="19856" customFormat="false" ht="12" hidden="false" customHeight="false" outlineLevel="0" collapsed="false">
      <c r="BS19856" s="96" t="n">
        <f aca="false">BR19856-2.5</f>
        <v>-2.5</v>
      </c>
    </row>
    <row r="19857" customFormat="false" ht="12" hidden="false" customHeight="false" outlineLevel="0" collapsed="false">
      <c r="BS19857" s="96" t="n">
        <f aca="false">BR19857-2.5</f>
        <v>-2.5</v>
      </c>
    </row>
    <row r="19858" customFormat="false" ht="12" hidden="false" customHeight="false" outlineLevel="0" collapsed="false">
      <c r="BS19858" s="96" t="n">
        <f aca="false">BR19858-2.5</f>
        <v>-2.5</v>
      </c>
    </row>
    <row r="19859" customFormat="false" ht="12" hidden="false" customHeight="false" outlineLevel="0" collapsed="false">
      <c r="BS19859" s="96" t="n">
        <f aca="false">BR19859-2.5</f>
        <v>-2.5</v>
      </c>
    </row>
    <row r="19860" customFormat="false" ht="12" hidden="false" customHeight="false" outlineLevel="0" collapsed="false">
      <c r="BS19860" s="96" t="n">
        <f aca="false">BR19860-2.5</f>
        <v>-2.5</v>
      </c>
    </row>
    <row r="19861" customFormat="false" ht="12" hidden="false" customHeight="false" outlineLevel="0" collapsed="false">
      <c r="BS19861" s="96" t="n">
        <f aca="false">BR19861-2.5</f>
        <v>-2.5</v>
      </c>
    </row>
    <row r="19862" customFormat="false" ht="12" hidden="false" customHeight="false" outlineLevel="0" collapsed="false">
      <c r="BS19862" s="96" t="n">
        <f aca="false">BR19862-2.5</f>
        <v>-2.5</v>
      </c>
    </row>
    <row r="19863" customFormat="false" ht="12" hidden="false" customHeight="false" outlineLevel="0" collapsed="false">
      <c r="BS19863" s="96" t="n">
        <f aca="false">BR19863-2.5</f>
        <v>-2.5</v>
      </c>
    </row>
    <row r="19864" customFormat="false" ht="12" hidden="false" customHeight="false" outlineLevel="0" collapsed="false">
      <c r="BS19864" s="96" t="n">
        <f aca="false">BR19864-2.5</f>
        <v>-2.5</v>
      </c>
    </row>
    <row r="19865" customFormat="false" ht="12" hidden="false" customHeight="false" outlineLevel="0" collapsed="false">
      <c r="BS19865" s="96" t="n">
        <f aca="false">BR19865-2.5</f>
        <v>-2.5</v>
      </c>
    </row>
    <row r="19866" customFormat="false" ht="12" hidden="false" customHeight="false" outlineLevel="0" collapsed="false">
      <c r="BS19866" s="96" t="n">
        <f aca="false">BR19866-2.5</f>
        <v>-2.5</v>
      </c>
    </row>
    <row r="19867" customFormat="false" ht="12" hidden="false" customHeight="false" outlineLevel="0" collapsed="false">
      <c r="BS19867" s="96" t="n">
        <f aca="false">BR19867-2.5</f>
        <v>-2.5</v>
      </c>
    </row>
    <row r="19868" customFormat="false" ht="12" hidden="false" customHeight="false" outlineLevel="0" collapsed="false">
      <c r="BS19868" s="96" t="n">
        <f aca="false">BR19868-2.5</f>
        <v>-2.5</v>
      </c>
    </row>
    <row r="19869" customFormat="false" ht="12" hidden="false" customHeight="false" outlineLevel="0" collapsed="false">
      <c r="BS19869" s="96" t="n">
        <f aca="false">BR19869-2.5</f>
        <v>-2.5</v>
      </c>
    </row>
    <row r="19870" customFormat="false" ht="12" hidden="false" customHeight="false" outlineLevel="0" collapsed="false">
      <c r="BS19870" s="96" t="n">
        <f aca="false">BR19870-2.5</f>
        <v>-2.5</v>
      </c>
    </row>
    <row r="19871" customFormat="false" ht="12" hidden="false" customHeight="false" outlineLevel="0" collapsed="false">
      <c r="BS19871" s="96" t="n">
        <f aca="false">BR19871-2.5</f>
        <v>-2.5</v>
      </c>
    </row>
    <row r="19872" customFormat="false" ht="12" hidden="false" customHeight="false" outlineLevel="0" collapsed="false">
      <c r="BS19872" s="96" t="n">
        <f aca="false">BR19872-2.5</f>
        <v>-2.5</v>
      </c>
    </row>
    <row r="19873" customFormat="false" ht="12" hidden="false" customHeight="false" outlineLevel="0" collapsed="false">
      <c r="BS19873" s="96" t="n">
        <f aca="false">BR19873-2.5</f>
        <v>-2.5</v>
      </c>
    </row>
    <row r="19874" customFormat="false" ht="12" hidden="false" customHeight="false" outlineLevel="0" collapsed="false">
      <c r="BS19874" s="96" t="n">
        <f aca="false">BR19874-2.5</f>
        <v>-2.5</v>
      </c>
    </row>
    <row r="19875" customFormat="false" ht="12" hidden="false" customHeight="false" outlineLevel="0" collapsed="false">
      <c r="BS19875" s="96" t="n">
        <f aca="false">BR19875-2.5</f>
        <v>-2.5</v>
      </c>
    </row>
    <row r="19876" customFormat="false" ht="12" hidden="false" customHeight="false" outlineLevel="0" collapsed="false">
      <c r="BS19876" s="96" t="n">
        <f aca="false">BR19876-2.5</f>
        <v>-2.5</v>
      </c>
    </row>
    <row r="19877" customFormat="false" ht="12" hidden="false" customHeight="false" outlineLevel="0" collapsed="false">
      <c r="BS19877" s="96" t="n">
        <f aca="false">BR19877-2.5</f>
        <v>-2.5</v>
      </c>
    </row>
    <row r="19878" customFormat="false" ht="12" hidden="false" customHeight="false" outlineLevel="0" collapsed="false">
      <c r="BS19878" s="96" t="n">
        <f aca="false">BR19878-2.5</f>
        <v>-2.5</v>
      </c>
    </row>
    <row r="19879" customFormat="false" ht="12" hidden="false" customHeight="false" outlineLevel="0" collapsed="false">
      <c r="BS19879" s="96" t="n">
        <f aca="false">BR19879-2.5</f>
        <v>-2.5</v>
      </c>
    </row>
    <row r="19880" customFormat="false" ht="12" hidden="false" customHeight="false" outlineLevel="0" collapsed="false">
      <c r="BS19880" s="96" t="n">
        <f aca="false">BR19880-2.5</f>
        <v>-2.5</v>
      </c>
    </row>
    <row r="19881" customFormat="false" ht="12" hidden="false" customHeight="false" outlineLevel="0" collapsed="false">
      <c r="BS19881" s="96" t="n">
        <f aca="false">BR19881-2.5</f>
        <v>-2.5</v>
      </c>
    </row>
    <row r="19882" customFormat="false" ht="12" hidden="false" customHeight="false" outlineLevel="0" collapsed="false">
      <c r="BS19882" s="96" t="n">
        <f aca="false">BR19882-2.5</f>
        <v>-2.5</v>
      </c>
    </row>
    <row r="19883" customFormat="false" ht="12" hidden="false" customHeight="false" outlineLevel="0" collapsed="false">
      <c r="BS19883" s="96" t="n">
        <f aca="false">BR19883-2.5</f>
        <v>-2.5</v>
      </c>
    </row>
    <row r="19884" customFormat="false" ht="12" hidden="false" customHeight="false" outlineLevel="0" collapsed="false">
      <c r="BS19884" s="96" t="n">
        <f aca="false">BR19884-2.5</f>
        <v>-2.5</v>
      </c>
    </row>
    <row r="19885" customFormat="false" ht="12" hidden="false" customHeight="false" outlineLevel="0" collapsed="false">
      <c r="BS19885" s="96" t="n">
        <f aca="false">BR19885-2.5</f>
        <v>-2.5</v>
      </c>
    </row>
    <row r="19886" customFormat="false" ht="12" hidden="false" customHeight="false" outlineLevel="0" collapsed="false">
      <c r="BS19886" s="96" t="n">
        <f aca="false">BR19886-2.5</f>
        <v>-2.5</v>
      </c>
    </row>
    <row r="19887" customFormat="false" ht="12" hidden="false" customHeight="false" outlineLevel="0" collapsed="false">
      <c r="BS19887" s="96" t="n">
        <f aca="false">BR19887-2.5</f>
        <v>-2.5</v>
      </c>
    </row>
    <row r="19888" customFormat="false" ht="12" hidden="false" customHeight="false" outlineLevel="0" collapsed="false">
      <c r="BS19888" s="96" t="n">
        <f aca="false">BR19888-2.5</f>
        <v>-2.5</v>
      </c>
    </row>
    <row r="19889" customFormat="false" ht="12" hidden="false" customHeight="false" outlineLevel="0" collapsed="false">
      <c r="BS19889" s="96" t="n">
        <f aca="false">BR19889-2.5</f>
        <v>-2.5</v>
      </c>
    </row>
    <row r="19890" customFormat="false" ht="12" hidden="false" customHeight="false" outlineLevel="0" collapsed="false">
      <c r="BS19890" s="96" t="n">
        <f aca="false">BR19890-2.5</f>
        <v>-2.5</v>
      </c>
    </row>
    <row r="19891" customFormat="false" ht="12" hidden="false" customHeight="false" outlineLevel="0" collapsed="false">
      <c r="BS19891" s="96" t="n">
        <f aca="false">BR19891-2.5</f>
        <v>-2.5</v>
      </c>
    </row>
    <row r="19892" customFormat="false" ht="12" hidden="false" customHeight="false" outlineLevel="0" collapsed="false">
      <c r="BS19892" s="96" t="n">
        <f aca="false">BR19892-2.5</f>
        <v>-2.5</v>
      </c>
    </row>
    <row r="19893" customFormat="false" ht="12" hidden="false" customHeight="false" outlineLevel="0" collapsed="false">
      <c r="BS19893" s="96" t="n">
        <f aca="false">BR19893-2.5</f>
        <v>-2.5</v>
      </c>
    </row>
    <row r="19894" customFormat="false" ht="12" hidden="false" customHeight="false" outlineLevel="0" collapsed="false">
      <c r="BS19894" s="96" t="n">
        <f aca="false">BR19894-2.5</f>
        <v>-2.5</v>
      </c>
    </row>
    <row r="19895" customFormat="false" ht="12" hidden="false" customHeight="false" outlineLevel="0" collapsed="false">
      <c r="BS19895" s="96" t="n">
        <f aca="false">BR19895-2.5</f>
        <v>-2.5</v>
      </c>
    </row>
    <row r="19896" customFormat="false" ht="12" hidden="false" customHeight="false" outlineLevel="0" collapsed="false">
      <c r="BS19896" s="96" t="n">
        <f aca="false">BR19896-2.5</f>
        <v>-2.5</v>
      </c>
    </row>
    <row r="19897" customFormat="false" ht="12" hidden="false" customHeight="false" outlineLevel="0" collapsed="false">
      <c r="BS19897" s="96" t="n">
        <f aca="false">BR19897-2.5</f>
        <v>-2.5</v>
      </c>
    </row>
    <row r="19898" customFormat="false" ht="12" hidden="false" customHeight="false" outlineLevel="0" collapsed="false">
      <c r="BS19898" s="96" t="n">
        <f aca="false">BR19898-2.5</f>
        <v>-2.5</v>
      </c>
    </row>
    <row r="19899" customFormat="false" ht="12" hidden="false" customHeight="false" outlineLevel="0" collapsed="false">
      <c r="BS19899" s="96" t="n">
        <f aca="false">BR19899-2.5</f>
        <v>-2.5</v>
      </c>
    </row>
    <row r="19900" customFormat="false" ht="12" hidden="false" customHeight="false" outlineLevel="0" collapsed="false">
      <c r="BS19900" s="96" t="n">
        <f aca="false">BR19900-2.5</f>
        <v>-2.5</v>
      </c>
    </row>
    <row r="19901" customFormat="false" ht="12" hidden="false" customHeight="false" outlineLevel="0" collapsed="false">
      <c r="BS19901" s="96" t="n">
        <f aca="false">BR19901-2.5</f>
        <v>-2.5</v>
      </c>
    </row>
    <row r="19902" customFormat="false" ht="12" hidden="false" customHeight="false" outlineLevel="0" collapsed="false">
      <c r="BS19902" s="96" t="n">
        <f aca="false">BR19902-2.5</f>
        <v>-2.5</v>
      </c>
    </row>
    <row r="19903" customFormat="false" ht="12" hidden="false" customHeight="false" outlineLevel="0" collapsed="false">
      <c r="BS19903" s="96" t="n">
        <f aca="false">BR19903-2.5</f>
        <v>-2.5</v>
      </c>
    </row>
    <row r="19904" customFormat="false" ht="12" hidden="false" customHeight="false" outlineLevel="0" collapsed="false">
      <c r="BS19904" s="96" t="n">
        <f aca="false">BR19904-2.5</f>
        <v>-2.5</v>
      </c>
    </row>
    <row r="19905" customFormat="false" ht="12" hidden="false" customHeight="false" outlineLevel="0" collapsed="false">
      <c r="BS19905" s="96" t="n">
        <f aca="false">BR19905-2.5</f>
        <v>-2.5</v>
      </c>
    </row>
    <row r="19906" customFormat="false" ht="12" hidden="false" customHeight="false" outlineLevel="0" collapsed="false">
      <c r="BS19906" s="96" t="n">
        <f aca="false">BR19906-2.5</f>
        <v>-2.5</v>
      </c>
    </row>
    <row r="19907" customFormat="false" ht="12" hidden="false" customHeight="false" outlineLevel="0" collapsed="false">
      <c r="BS19907" s="96" t="n">
        <f aca="false">BR19907-2.5</f>
        <v>-2.5</v>
      </c>
    </row>
    <row r="19908" customFormat="false" ht="12" hidden="false" customHeight="false" outlineLevel="0" collapsed="false">
      <c r="BS19908" s="96" t="n">
        <f aca="false">BR19908-2.5</f>
        <v>-2.5</v>
      </c>
    </row>
    <row r="19909" customFormat="false" ht="12" hidden="false" customHeight="false" outlineLevel="0" collapsed="false">
      <c r="BS19909" s="96" t="n">
        <f aca="false">BR19909-2.5</f>
        <v>-2.5</v>
      </c>
    </row>
    <row r="19910" customFormat="false" ht="12" hidden="false" customHeight="false" outlineLevel="0" collapsed="false">
      <c r="BS19910" s="96" t="n">
        <f aca="false">BR19910-2.5</f>
        <v>-2.5</v>
      </c>
    </row>
    <row r="19911" customFormat="false" ht="12" hidden="false" customHeight="false" outlineLevel="0" collapsed="false">
      <c r="BS19911" s="96" t="n">
        <f aca="false">BR19911-2.5</f>
        <v>-2.5</v>
      </c>
    </row>
    <row r="19912" customFormat="false" ht="12" hidden="false" customHeight="false" outlineLevel="0" collapsed="false">
      <c r="BS19912" s="96" t="n">
        <f aca="false">BR19912-2.5</f>
        <v>-2.5</v>
      </c>
    </row>
    <row r="19913" customFormat="false" ht="12" hidden="false" customHeight="false" outlineLevel="0" collapsed="false">
      <c r="BS19913" s="96" t="n">
        <f aca="false">BR19913-2.5</f>
        <v>-2.5</v>
      </c>
    </row>
    <row r="19914" customFormat="false" ht="12" hidden="false" customHeight="false" outlineLevel="0" collapsed="false">
      <c r="BS19914" s="96" t="n">
        <f aca="false">BR19914-2.5</f>
        <v>-2.5</v>
      </c>
    </row>
    <row r="19915" customFormat="false" ht="12" hidden="false" customHeight="false" outlineLevel="0" collapsed="false">
      <c r="BS19915" s="96" t="n">
        <f aca="false">BR19915-2.5</f>
        <v>-2.5</v>
      </c>
    </row>
    <row r="19916" customFormat="false" ht="12" hidden="false" customHeight="false" outlineLevel="0" collapsed="false">
      <c r="BS19916" s="96" t="n">
        <f aca="false">BR19916-2.5</f>
        <v>-2.5</v>
      </c>
    </row>
    <row r="19917" customFormat="false" ht="12" hidden="false" customHeight="false" outlineLevel="0" collapsed="false">
      <c r="BS19917" s="96" t="n">
        <f aca="false">BR19917-2.5</f>
        <v>-2.5</v>
      </c>
    </row>
    <row r="19918" customFormat="false" ht="12" hidden="false" customHeight="false" outlineLevel="0" collapsed="false">
      <c r="BS19918" s="96" t="n">
        <f aca="false">BR19918-2.5</f>
        <v>-2.5</v>
      </c>
    </row>
    <row r="19919" customFormat="false" ht="12" hidden="false" customHeight="false" outlineLevel="0" collapsed="false">
      <c r="BS19919" s="96" t="n">
        <f aca="false">BR19919-2.5</f>
        <v>-2.5</v>
      </c>
    </row>
    <row r="19920" customFormat="false" ht="12" hidden="false" customHeight="false" outlineLevel="0" collapsed="false">
      <c r="BS19920" s="96" t="n">
        <f aca="false">BR19920-2.5</f>
        <v>-2.5</v>
      </c>
    </row>
    <row r="19921" customFormat="false" ht="12" hidden="false" customHeight="false" outlineLevel="0" collapsed="false">
      <c r="BS19921" s="96" t="n">
        <f aca="false">BR19921-2.5</f>
        <v>-2.5</v>
      </c>
    </row>
    <row r="19922" customFormat="false" ht="12" hidden="false" customHeight="false" outlineLevel="0" collapsed="false">
      <c r="BS19922" s="96" t="n">
        <f aca="false">BR19922-2.5</f>
        <v>-2.5</v>
      </c>
    </row>
    <row r="19923" customFormat="false" ht="12" hidden="false" customHeight="false" outlineLevel="0" collapsed="false">
      <c r="BS19923" s="96" t="n">
        <f aca="false">BR19923-2.5</f>
        <v>-2.5</v>
      </c>
    </row>
    <row r="19924" customFormat="false" ht="12" hidden="false" customHeight="false" outlineLevel="0" collapsed="false">
      <c r="BS19924" s="96" t="n">
        <f aca="false">BR19924-2.5</f>
        <v>-2.5</v>
      </c>
    </row>
    <row r="19925" customFormat="false" ht="12" hidden="false" customHeight="false" outlineLevel="0" collapsed="false">
      <c r="BS19925" s="96" t="n">
        <f aca="false">BR19925-2.5</f>
        <v>-2.5</v>
      </c>
    </row>
    <row r="19926" customFormat="false" ht="12" hidden="false" customHeight="false" outlineLevel="0" collapsed="false">
      <c r="BS19926" s="96" t="n">
        <f aca="false">BR19926-2.5</f>
        <v>-2.5</v>
      </c>
    </row>
    <row r="19927" customFormat="false" ht="12" hidden="false" customHeight="false" outlineLevel="0" collapsed="false">
      <c r="BS19927" s="96" t="n">
        <f aca="false">BR19927-2.5</f>
        <v>-2.5</v>
      </c>
    </row>
    <row r="19928" customFormat="false" ht="12" hidden="false" customHeight="false" outlineLevel="0" collapsed="false">
      <c r="BS19928" s="96" t="n">
        <f aca="false">BR19928-2.5</f>
        <v>-2.5</v>
      </c>
    </row>
    <row r="19929" customFormat="false" ht="12" hidden="false" customHeight="false" outlineLevel="0" collapsed="false">
      <c r="BS19929" s="96" t="n">
        <f aca="false">BR19929-2.5</f>
        <v>-2.5</v>
      </c>
    </row>
    <row r="19930" customFormat="false" ht="12" hidden="false" customHeight="false" outlineLevel="0" collapsed="false">
      <c r="BS19930" s="96" t="n">
        <f aca="false">BR19930-2.5</f>
        <v>-2.5</v>
      </c>
    </row>
    <row r="19931" customFormat="false" ht="12" hidden="false" customHeight="false" outlineLevel="0" collapsed="false">
      <c r="BS19931" s="96" t="n">
        <f aca="false">BR19931-2.5</f>
        <v>-2.5</v>
      </c>
    </row>
    <row r="19932" customFormat="false" ht="12" hidden="false" customHeight="false" outlineLevel="0" collapsed="false">
      <c r="BS19932" s="96" t="n">
        <f aca="false">BR19932-2.5</f>
        <v>-2.5</v>
      </c>
    </row>
    <row r="19933" customFormat="false" ht="12" hidden="false" customHeight="false" outlineLevel="0" collapsed="false">
      <c r="BS19933" s="96" t="n">
        <f aca="false">BR19933-2.5</f>
        <v>-2.5</v>
      </c>
    </row>
    <row r="19934" customFormat="false" ht="12" hidden="false" customHeight="false" outlineLevel="0" collapsed="false">
      <c r="BS19934" s="96" t="n">
        <f aca="false">BR19934-2.5</f>
        <v>-2.5</v>
      </c>
    </row>
    <row r="19935" customFormat="false" ht="12" hidden="false" customHeight="false" outlineLevel="0" collapsed="false">
      <c r="BS19935" s="96" t="n">
        <f aca="false">BR19935-2.5</f>
        <v>-2.5</v>
      </c>
    </row>
    <row r="19936" customFormat="false" ht="12" hidden="false" customHeight="false" outlineLevel="0" collapsed="false">
      <c r="BS19936" s="96" t="n">
        <f aca="false">BR19936-2.5</f>
        <v>-2.5</v>
      </c>
    </row>
    <row r="19937" customFormat="false" ht="12" hidden="false" customHeight="false" outlineLevel="0" collapsed="false">
      <c r="BS19937" s="96" t="n">
        <f aca="false">BR19937-2.5</f>
        <v>-2.5</v>
      </c>
    </row>
    <row r="19938" customFormat="false" ht="12" hidden="false" customHeight="false" outlineLevel="0" collapsed="false">
      <c r="BS19938" s="96" t="n">
        <f aca="false">BR19938-2.5</f>
        <v>-2.5</v>
      </c>
    </row>
    <row r="19939" customFormat="false" ht="12" hidden="false" customHeight="false" outlineLevel="0" collapsed="false">
      <c r="BS19939" s="96" t="n">
        <f aca="false">BR19939-2.5</f>
        <v>-2.5</v>
      </c>
    </row>
    <row r="19940" customFormat="false" ht="12" hidden="false" customHeight="false" outlineLevel="0" collapsed="false">
      <c r="BS19940" s="96" t="n">
        <f aca="false">BR19940-2.5</f>
        <v>-2.5</v>
      </c>
    </row>
    <row r="19941" customFormat="false" ht="12" hidden="false" customHeight="false" outlineLevel="0" collapsed="false">
      <c r="BS19941" s="96" t="n">
        <f aca="false">BR19941-2.5</f>
        <v>-2.5</v>
      </c>
    </row>
    <row r="19942" customFormat="false" ht="12" hidden="false" customHeight="false" outlineLevel="0" collapsed="false">
      <c r="BS19942" s="96" t="n">
        <f aca="false">BR19942-2.5</f>
        <v>-2.5</v>
      </c>
    </row>
    <row r="19943" customFormat="false" ht="12" hidden="false" customHeight="false" outlineLevel="0" collapsed="false">
      <c r="BS19943" s="96" t="n">
        <f aca="false">BR19943-2.5</f>
        <v>-2.5</v>
      </c>
    </row>
    <row r="19944" customFormat="false" ht="12" hidden="false" customHeight="false" outlineLevel="0" collapsed="false">
      <c r="BS19944" s="96" t="n">
        <f aca="false">BR19944-2.5</f>
        <v>-2.5</v>
      </c>
    </row>
    <row r="19945" customFormat="false" ht="12" hidden="false" customHeight="false" outlineLevel="0" collapsed="false">
      <c r="BS19945" s="96" t="n">
        <f aca="false">BR19945-2.5</f>
        <v>-2.5</v>
      </c>
    </row>
    <row r="19946" customFormat="false" ht="12" hidden="false" customHeight="false" outlineLevel="0" collapsed="false">
      <c r="BS19946" s="96" t="n">
        <f aca="false">BR19946-2.5</f>
        <v>-2.5</v>
      </c>
    </row>
    <row r="19947" customFormat="false" ht="12" hidden="false" customHeight="false" outlineLevel="0" collapsed="false">
      <c r="BS19947" s="96" t="n">
        <f aca="false">BR19947-2.5</f>
        <v>-2.5</v>
      </c>
    </row>
    <row r="19948" customFormat="false" ht="12" hidden="false" customHeight="false" outlineLevel="0" collapsed="false">
      <c r="BS19948" s="96" t="n">
        <f aca="false">BR19948-2.5</f>
        <v>-2.5</v>
      </c>
    </row>
    <row r="19949" customFormat="false" ht="12" hidden="false" customHeight="false" outlineLevel="0" collapsed="false">
      <c r="BS19949" s="96" t="n">
        <f aca="false">BR19949-2.5</f>
        <v>-2.5</v>
      </c>
    </row>
    <row r="19950" customFormat="false" ht="12" hidden="false" customHeight="false" outlineLevel="0" collapsed="false">
      <c r="BS19950" s="96" t="n">
        <f aca="false">BR19950-2.5</f>
        <v>-2.5</v>
      </c>
    </row>
    <row r="19951" customFormat="false" ht="12" hidden="false" customHeight="false" outlineLevel="0" collapsed="false">
      <c r="BS19951" s="96" t="n">
        <f aca="false">BR19951-2.5</f>
        <v>-2.5</v>
      </c>
    </row>
    <row r="19952" customFormat="false" ht="12" hidden="false" customHeight="false" outlineLevel="0" collapsed="false">
      <c r="BS19952" s="96" t="n">
        <f aca="false">BR19952-2.5</f>
        <v>-2.5</v>
      </c>
    </row>
    <row r="19953" customFormat="false" ht="12" hidden="false" customHeight="false" outlineLevel="0" collapsed="false">
      <c r="BS19953" s="96" t="n">
        <f aca="false">BR19953-2.5</f>
        <v>-2.5</v>
      </c>
    </row>
    <row r="19954" customFormat="false" ht="12" hidden="false" customHeight="false" outlineLevel="0" collapsed="false">
      <c r="BS19954" s="96" t="n">
        <f aca="false">BR19954-2.5</f>
        <v>-2.5</v>
      </c>
    </row>
    <row r="19955" customFormat="false" ht="12" hidden="false" customHeight="false" outlineLevel="0" collapsed="false">
      <c r="BS19955" s="96" t="n">
        <f aca="false">BR19955-2.5</f>
        <v>-2.5</v>
      </c>
    </row>
    <row r="19956" customFormat="false" ht="12" hidden="false" customHeight="false" outlineLevel="0" collapsed="false">
      <c r="BS19956" s="96" t="n">
        <f aca="false">BR19956-2.5</f>
        <v>-2.5</v>
      </c>
    </row>
    <row r="19957" customFormat="false" ht="12" hidden="false" customHeight="false" outlineLevel="0" collapsed="false">
      <c r="BS19957" s="96" t="n">
        <f aca="false">BR19957-2.5</f>
        <v>-2.5</v>
      </c>
    </row>
    <row r="19958" customFormat="false" ht="12" hidden="false" customHeight="false" outlineLevel="0" collapsed="false">
      <c r="BS19958" s="96" t="n">
        <f aca="false">BR19958-2.5</f>
        <v>-2.5</v>
      </c>
    </row>
    <row r="19959" customFormat="false" ht="12" hidden="false" customHeight="false" outlineLevel="0" collapsed="false">
      <c r="BS19959" s="96" t="n">
        <f aca="false">BR19959-2.5</f>
        <v>-2.5</v>
      </c>
    </row>
    <row r="19960" customFormat="false" ht="12" hidden="false" customHeight="false" outlineLevel="0" collapsed="false">
      <c r="BS19960" s="96" t="n">
        <f aca="false">BR19960-2.5</f>
        <v>-2.5</v>
      </c>
    </row>
    <row r="19961" customFormat="false" ht="12" hidden="false" customHeight="false" outlineLevel="0" collapsed="false">
      <c r="BS19961" s="96" t="n">
        <f aca="false">BR19961-2.5</f>
        <v>-2.5</v>
      </c>
    </row>
    <row r="19962" customFormat="false" ht="12" hidden="false" customHeight="false" outlineLevel="0" collapsed="false">
      <c r="BS19962" s="96" t="n">
        <f aca="false">BR19962-2.5</f>
        <v>-2.5</v>
      </c>
    </row>
    <row r="19963" customFormat="false" ht="12" hidden="false" customHeight="false" outlineLevel="0" collapsed="false">
      <c r="BS19963" s="96" t="n">
        <f aca="false">BR19963-2.5</f>
        <v>-2.5</v>
      </c>
    </row>
    <row r="19964" customFormat="false" ht="12" hidden="false" customHeight="false" outlineLevel="0" collapsed="false">
      <c r="BS19964" s="96" t="n">
        <f aca="false">BR19964-2.5</f>
        <v>-2.5</v>
      </c>
    </row>
    <row r="19965" customFormat="false" ht="12" hidden="false" customHeight="false" outlineLevel="0" collapsed="false">
      <c r="BS19965" s="96" t="n">
        <f aca="false">BR19965-2.5</f>
        <v>-2.5</v>
      </c>
    </row>
    <row r="19966" customFormat="false" ht="12" hidden="false" customHeight="false" outlineLevel="0" collapsed="false">
      <c r="BS19966" s="96" t="n">
        <f aca="false">BR19966-2.5</f>
        <v>-2.5</v>
      </c>
    </row>
    <row r="19967" customFormat="false" ht="12" hidden="false" customHeight="false" outlineLevel="0" collapsed="false">
      <c r="BS19967" s="96" t="n">
        <f aca="false">BR19967-2.5</f>
        <v>-2.5</v>
      </c>
    </row>
    <row r="19968" customFormat="false" ht="12" hidden="false" customHeight="false" outlineLevel="0" collapsed="false">
      <c r="BS19968" s="96" t="n">
        <f aca="false">BR19968-2.5</f>
        <v>-2.5</v>
      </c>
    </row>
    <row r="19969" customFormat="false" ht="12" hidden="false" customHeight="false" outlineLevel="0" collapsed="false">
      <c r="BS19969" s="96" t="n">
        <f aca="false">BR19969-2.5</f>
        <v>-2.5</v>
      </c>
    </row>
    <row r="19970" customFormat="false" ht="12" hidden="false" customHeight="false" outlineLevel="0" collapsed="false">
      <c r="BS19970" s="96" t="n">
        <f aca="false">BR19970-2.5</f>
        <v>-2.5</v>
      </c>
    </row>
    <row r="19971" customFormat="false" ht="12" hidden="false" customHeight="false" outlineLevel="0" collapsed="false">
      <c r="BS19971" s="96" t="n">
        <f aca="false">BR19971-2.5</f>
        <v>-2.5</v>
      </c>
    </row>
    <row r="19972" customFormat="false" ht="12" hidden="false" customHeight="false" outlineLevel="0" collapsed="false">
      <c r="BS19972" s="96" t="n">
        <f aca="false">BR19972-2.5</f>
        <v>-2.5</v>
      </c>
    </row>
    <row r="19973" customFormat="false" ht="12" hidden="false" customHeight="false" outlineLevel="0" collapsed="false">
      <c r="BS19973" s="96" t="n">
        <f aca="false">BR19973-2.5</f>
        <v>-2.5</v>
      </c>
    </row>
    <row r="19974" customFormat="false" ht="12" hidden="false" customHeight="false" outlineLevel="0" collapsed="false">
      <c r="BS19974" s="96" t="n">
        <f aca="false">BR19974-2.5</f>
        <v>-2.5</v>
      </c>
    </row>
    <row r="19975" customFormat="false" ht="12" hidden="false" customHeight="false" outlineLevel="0" collapsed="false">
      <c r="BS19975" s="96" t="n">
        <f aca="false">BR19975-2.5</f>
        <v>-2.5</v>
      </c>
    </row>
    <row r="19976" customFormat="false" ht="12" hidden="false" customHeight="false" outlineLevel="0" collapsed="false">
      <c r="BS19976" s="96" t="n">
        <f aca="false">BR19976-2.5</f>
        <v>-2.5</v>
      </c>
    </row>
    <row r="19977" customFormat="false" ht="12" hidden="false" customHeight="false" outlineLevel="0" collapsed="false">
      <c r="BS19977" s="96" t="n">
        <f aca="false">BR19977-2.5</f>
        <v>-2.5</v>
      </c>
    </row>
    <row r="19978" customFormat="false" ht="12" hidden="false" customHeight="false" outlineLevel="0" collapsed="false">
      <c r="BS19978" s="96" t="n">
        <f aca="false">BR19978-2.5</f>
        <v>-2.5</v>
      </c>
    </row>
    <row r="19979" customFormat="false" ht="12" hidden="false" customHeight="false" outlineLevel="0" collapsed="false">
      <c r="BS19979" s="96" t="n">
        <f aca="false">BR19979-2.5</f>
        <v>-2.5</v>
      </c>
    </row>
    <row r="19980" customFormat="false" ht="12" hidden="false" customHeight="false" outlineLevel="0" collapsed="false">
      <c r="BS19980" s="96" t="n">
        <f aca="false">BR19980-2.5</f>
        <v>-2.5</v>
      </c>
    </row>
    <row r="19981" customFormat="false" ht="12" hidden="false" customHeight="false" outlineLevel="0" collapsed="false">
      <c r="BS19981" s="96" t="n">
        <f aca="false">BR19981-2.5</f>
        <v>-2.5</v>
      </c>
    </row>
    <row r="19982" customFormat="false" ht="12" hidden="false" customHeight="false" outlineLevel="0" collapsed="false">
      <c r="BS19982" s="96" t="n">
        <f aca="false">BR19982-2.5</f>
        <v>-2.5</v>
      </c>
    </row>
    <row r="19983" customFormat="false" ht="12" hidden="false" customHeight="false" outlineLevel="0" collapsed="false">
      <c r="BS19983" s="96" t="n">
        <f aca="false">BR19983-2.5</f>
        <v>-2.5</v>
      </c>
    </row>
    <row r="19984" customFormat="false" ht="12" hidden="false" customHeight="false" outlineLevel="0" collapsed="false">
      <c r="BS19984" s="96" t="n">
        <f aca="false">BR19984-2.5</f>
        <v>-2.5</v>
      </c>
    </row>
    <row r="19985" customFormat="false" ht="12" hidden="false" customHeight="false" outlineLevel="0" collapsed="false">
      <c r="BS19985" s="96" t="n">
        <f aca="false">BR19985-2.5</f>
        <v>-2.5</v>
      </c>
    </row>
    <row r="19986" customFormat="false" ht="12" hidden="false" customHeight="false" outlineLevel="0" collapsed="false">
      <c r="BS19986" s="96" t="n">
        <f aca="false">BR19986-2.5</f>
        <v>-2.5</v>
      </c>
    </row>
    <row r="19987" customFormat="false" ht="12" hidden="false" customHeight="false" outlineLevel="0" collapsed="false">
      <c r="BS19987" s="96" t="n">
        <f aca="false">BR19987-2.5</f>
        <v>-2.5</v>
      </c>
    </row>
    <row r="19988" customFormat="false" ht="12" hidden="false" customHeight="false" outlineLevel="0" collapsed="false">
      <c r="BS19988" s="96" t="n">
        <f aca="false">BR19988-2.5</f>
        <v>-2.5</v>
      </c>
    </row>
    <row r="19989" customFormat="false" ht="12" hidden="false" customHeight="false" outlineLevel="0" collapsed="false">
      <c r="BS19989" s="96" t="n">
        <f aca="false">BR19989-2.5</f>
        <v>-2.5</v>
      </c>
    </row>
    <row r="19990" customFormat="false" ht="12" hidden="false" customHeight="false" outlineLevel="0" collapsed="false">
      <c r="BS19990" s="96" t="n">
        <f aca="false">BR19990-2.5</f>
        <v>-2.5</v>
      </c>
    </row>
    <row r="19991" customFormat="false" ht="12" hidden="false" customHeight="false" outlineLevel="0" collapsed="false">
      <c r="BS19991" s="96" t="n">
        <f aca="false">BR19991-2.5</f>
        <v>-2.5</v>
      </c>
    </row>
    <row r="19992" customFormat="false" ht="12" hidden="false" customHeight="false" outlineLevel="0" collapsed="false">
      <c r="BS19992" s="96" t="n">
        <f aca="false">BR19992-2.5</f>
        <v>-2.5</v>
      </c>
    </row>
    <row r="19993" customFormat="false" ht="12" hidden="false" customHeight="false" outlineLevel="0" collapsed="false">
      <c r="BS19993" s="96" t="n">
        <f aca="false">BR19993-2.5</f>
        <v>-2.5</v>
      </c>
    </row>
    <row r="19994" customFormat="false" ht="12" hidden="false" customHeight="false" outlineLevel="0" collapsed="false">
      <c r="BS19994" s="96" t="n">
        <f aca="false">BR19994-2.5</f>
        <v>-2.5</v>
      </c>
    </row>
    <row r="19995" customFormat="false" ht="12" hidden="false" customHeight="false" outlineLevel="0" collapsed="false">
      <c r="BS19995" s="96" t="n">
        <f aca="false">BR19995-2.5</f>
        <v>-2.5</v>
      </c>
    </row>
    <row r="19996" customFormat="false" ht="12" hidden="false" customHeight="false" outlineLevel="0" collapsed="false">
      <c r="BS19996" s="96" t="n">
        <f aca="false">BR19996-2.5</f>
        <v>-2.5</v>
      </c>
    </row>
    <row r="19997" customFormat="false" ht="12" hidden="false" customHeight="false" outlineLevel="0" collapsed="false">
      <c r="BS19997" s="96" t="n">
        <f aca="false">BR19997-2.5</f>
        <v>-2.5</v>
      </c>
    </row>
    <row r="19998" customFormat="false" ht="12" hidden="false" customHeight="false" outlineLevel="0" collapsed="false">
      <c r="BS19998" s="96" t="n">
        <f aca="false">BR19998-2.5</f>
        <v>-2.5</v>
      </c>
    </row>
    <row r="19999" customFormat="false" ht="12" hidden="false" customHeight="false" outlineLevel="0" collapsed="false">
      <c r="BS19999" s="96" t="n">
        <f aca="false">BR19999-2.5</f>
        <v>-2.5</v>
      </c>
    </row>
    <row r="20000" customFormat="false" ht="12" hidden="false" customHeight="false" outlineLevel="0" collapsed="false">
      <c r="BS20000" s="96" t="n">
        <f aca="false">BR20000-2.5</f>
        <v>-2.5</v>
      </c>
    </row>
    <row r="20001" customFormat="false" ht="12" hidden="false" customHeight="false" outlineLevel="0" collapsed="false">
      <c r="BS20001" s="96" t="n">
        <f aca="false">BR20001-2.5</f>
        <v>-2.5</v>
      </c>
    </row>
    <row r="20002" customFormat="false" ht="12" hidden="false" customHeight="false" outlineLevel="0" collapsed="false">
      <c r="BS20002" s="96" t="n">
        <f aca="false">BR20002-2.5</f>
        <v>-2.5</v>
      </c>
    </row>
    <row r="20003" customFormat="false" ht="12" hidden="false" customHeight="false" outlineLevel="0" collapsed="false">
      <c r="BS20003" s="96" t="n">
        <f aca="false">BR20003-2.5</f>
        <v>-2.5</v>
      </c>
    </row>
    <row r="20004" customFormat="false" ht="12" hidden="false" customHeight="false" outlineLevel="0" collapsed="false">
      <c r="BS20004" s="96" t="n">
        <f aca="false">BR20004-2.5</f>
        <v>-2.5</v>
      </c>
    </row>
    <row r="20005" customFormat="false" ht="12" hidden="false" customHeight="false" outlineLevel="0" collapsed="false">
      <c r="BS20005" s="96" t="n">
        <f aca="false">BR20005-2.5</f>
        <v>-2.5</v>
      </c>
    </row>
    <row r="20006" customFormat="false" ht="12" hidden="false" customHeight="false" outlineLevel="0" collapsed="false">
      <c r="BS20006" s="96" t="n">
        <f aca="false">BR20006-2.5</f>
        <v>-2.5</v>
      </c>
    </row>
    <row r="20007" customFormat="false" ht="12" hidden="false" customHeight="false" outlineLevel="0" collapsed="false">
      <c r="BS20007" s="96" t="n">
        <f aca="false">BR20007-2.5</f>
        <v>-2.5</v>
      </c>
    </row>
    <row r="20008" customFormat="false" ht="12" hidden="false" customHeight="false" outlineLevel="0" collapsed="false">
      <c r="BS20008" s="96" t="n">
        <f aca="false">BR20008-2.5</f>
        <v>-2.5</v>
      </c>
    </row>
    <row r="20009" customFormat="false" ht="12" hidden="false" customHeight="false" outlineLevel="0" collapsed="false">
      <c r="BS20009" s="96" t="n">
        <f aca="false">BR20009-2.5</f>
        <v>-2.5</v>
      </c>
    </row>
    <row r="20010" customFormat="false" ht="12" hidden="false" customHeight="false" outlineLevel="0" collapsed="false">
      <c r="BS20010" s="96" t="n">
        <f aca="false">BR20010-2.5</f>
        <v>-2.5</v>
      </c>
    </row>
    <row r="20011" customFormat="false" ht="12" hidden="false" customHeight="false" outlineLevel="0" collapsed="false">
      <c r="BS20011" s="96" t="n">
        <f aca="false">BR20011-2.5</f>
        <v>-2.5</v>
      </c>
    </row>
    <row r="20012" customFormat="false" ht="12" hidden="false" customHeight="false" outlineLevel="0" collapsed="false">
      <c r="BS20012" s="96" t="n">
        <f aca="false">BR20012-2.5</f>
        <v>-2.5</v>
      </c>
    </row>
    <row r="20013" customFormat="false" ht="12" hidden="false" customHeight="false" outlineLevel="0" collapsed="false">
      <c r="BS20013" s="96" t="n">
        <f aca="false">BR20013-2.5</f>
        <v>-2.5</v>
      </c>
    </row>
    <row r="20014" customFormat="false" ht="12" hidden="false" customHeight="false" outlineLevel="0" collapsed="false">
      <c r="BS20014" s="96" t="n">
        <f aca="false">BR20014-2.5</f>
        <v>-2.5</v>
      </c>
    </row>
    <row r="20015" customFormat="false" ht="12" hidden="false" customHeight="false" outlineLevel="0" collapsed="false">
      <c r="BS20015" s="96" t="n">
        <f aca="false">BR20015-2.5</f>
        <v>-2.5</v>
      </c>
    </row>
    <row r="20016" customFormat="false" ht="12" hidden="false" customHeight="false" outlineLevel="0" collapsed="false">
      <c r="BS20016" s="96" t="n">
        <f aca="false">BR20016-2.5</f>
        <v>-2.5</v>
      </c>
    </row>
    <row r="20017" customFormat="false" ht="12" hidden="false" customHeight="false" outlineLevel="0" collapsed="false">
      <c r="BS20017" s="96" t="n">
        <f aca="false">BR20017-2.5</f>
        <v>-2.5</v>
      </c>
    </row>
    <row r="20018" customFormat="false" ht="12" hidden="false" customHeight="false" outlineLevel="0" collapsed="false">
      <c r="BS20018" s="96" t="n">
        <f aca="false">BR20018-2.5</f>
        <v>-2.5</v>
      </c>
    </row>
    <row r="20019" customFormat="false" ht="12" hidden="false" customHeight="false" outlineLevel="0" collapsed="false">
      <c r="BS20019" s="96" t="n">
        <f aca="false">BR20019-2.5</f>
        <v>-2.5</v>
      </c>
    </row>
    <row r="20020" customFormat="false" ht="12" hidden="false" customHeight="false" outlineLevel="0" collapsed="false">
      <c r="BS20020" s="96" t="n">
        <f aca="false">BR20020-2.5</f>
        <v>-2.5</v>
      </c>
    </row>
    <row r="20021" customFormat="false" ht="12" hidden="false" customHeight="false" outlineLevel="0" collapsed="false">
      <c r="BS20021" s="96" t="n">
        <f aca="false">BR20021-2.5</f>
        <v>-2.5</v>
      </c>
    </row>
    <row r="20022" customFormat="false" ht="12" hidden="false" customHeight="false" outlineLevel="0" collapsed="false">
      <c r="BS20022" s="96" t="n">
        <f aca="false">BR20022-2.5</f>
        <v>-2.5</v>
      </c>
    </row>
    <row r="20023" customFormat="false" ht="12" hidden="false" customHeight="false" outlineLevel="0" collapsed="false">
      <c r="BS20023" s="96" t="n">
        <f aca="false">BR20023-2.5</f>
        <v>-2.5</v>
      </c>
    </row>
    <row r="20024" customFormat="false" ht="12" hidden="false" customHeight="false" outlineLevel="0" collapsed="false">
      <c r="BS20024" s="96" t="n">
        <f aca="false">BR20024-2.5</f>
        <v>-2.5</v>
      </c>
    </row>
    <row r="20025" customFormat="false" ht="12" hidden="false" customHeight="false" outlineLevel="0" collapsed="false">
      <c r="BS20025" s="96" t="n">
        <f aca="false">BR20025-2.5</f>
        <v>-2.5</v>
      </c>
    </row>
    <row r="20026" customFormat="false" ht="12" hidden="false" customHeight="false" outlineLevel="0" collapsed="false">
      <c r="BS20026" s="96" t="n">
        <f aca="false">BR20026-2.5</f>
        <v>-2.5</v>
      </c>
    </row>
    <row r="20027" customFormat="false" ht="12" hidden="false" customHeight="false" outlineLevel="0" collapsed="false">
      <c r="BS20027" s="96" t="n">
        <f aca="false">BR20027-2.5</f>
        <v>-2.5</v>
      </c>
    </row>
    <row r="20028" customFormat="false" ht="12" hidden="false" customHeight="false" outlineLevel="0" collapsed="false">
      <c r="BS20028" s="96" t="n">
        <f aca="false">BR20028-2.5</f>
        <v>-2.5</v>
      </c>
    </row>
    <row r="20029" customFormat="false" ht="12" hidden="false" customHeight="false" outlineLevel="0" collapsed="false">
      <c r="BS20029" s="96" t="n">
        <f aca="false">BR20029-2.5</f>
        <v>-2.5</v>
      </c>
    </row>
    <row r="20030" customFormat="false" ht="12" hidden="false" customHeight="false" outlineLevel="0" collapsed="false">
      <c r="BS20030" s="96" t="n">
        <f aca="false">BR20030-2.5</f>
        <v>-2.5</v>
      </c>
    </row>
    <row r="20031" customFormat="false" ht="12" hidden="false" customHeight="false" outlineLevel="0" collapsed="false">
      <c r="BS20031" s="96" t="n">
        <f aca="false">BR20031-2.5</f>
        <v>-2.5</v>
      </c>
    </row>
    <row r="20032" customFormat="false" ht="12" hidden="false" customHeight="false" outlineLevel="0" collapsed="false">
      <c r="BS20032" s="96" t="n">
        <f aca="false">BR20032-2.5</f>
        <v>-2.5</v>
      </c>
    </row>
    <row r="20033" customFormat="false" ht="12" hidden="false" customHeight="false" outlineLevel="0" collapsed="false">
      <c r="BS20033" s="96" t="n">
        <f aca="false">BR20033-2.5</f>
        <v>-2.5</v>
      </c>
    </row>
    <row r="20034" customFormat="false" ht="12" hidden="false" customHeight="false" outlineLevel="0" collapsed="false">
      <c r="BS20034" s="96" t="n">
        <f aca="false">BR20034-2.5</f>
        <v>-2.5</v>
      </c>
    </row>
    <row r="20035" customFormat="false" ht="12" hidden="false" customHeight="false" outlineLevel="0" collapsed="false">
      <c r="BS20035" s="96" t="n">
        <f aca="false">BR20035-2.5</f>
        <v>-2.5</v>
      </c>
    </row>
    <row r="20036" customFormat="false" ht="12" hidden="false" customHeight="false" outlineLevel="0" collapsed="false">
      <c r="BS20036" s="96" t="n">
        <f aca="false">BR20036-2.5</f>
        <v>-2.5</v>
      </c>
    </row>
    <row r="20037" customFormat="false" ht="12" hidden="false" customHeight="false" outlineLevel="0" collapsed="false">
      <c r="BS20037" s="96" t="n">
        <f aca="false">BR20037-2.5</f>
        <v>-2.5</v>
      </c>
    </row>
    <row r="20038" customFormat="false" ht="12" hidden="false" customHeight="false" outlineLevel="0" collapsed="false">
      <c r="BS20038" s="96" t="n">
        <f aca="false">BR20038-2.5</f>
        <v>-2.5</v>
      </c>
    </row>
    <row r="20039" customFormat="false" ht="12" hidden="false" customHeight="false" outlineLevel="0" collapsed="false">
      <c r="BS20039" s="96" t="n">
        <f aca="false">BR20039-2.5</f>
        <v>-2.5</v>
      </c>
    </row>
    <row r="20040" customFormat="false" ht="12" hidden="false" customHeight="false" outlineLevel="0" collapsed="false">
      <c r="BS20040" s="96" t="n">
        <f aca="false">BR20040-2.5</f>
        <v>-2.5</v>
      </c>
    </row>
    <row r="20041" customFormat="false" ht="12" hidden="false" customHeight="false" outlineLevel="0" collapsed="false">
      <c r="BS20041" s="96" t="n">
        <f aca="false">BR20041-2.5</f>
        <v>-2.5</v>
      </c>
    </row>
    <row r="20042" customFormat="false" ht="12" hidden="false" customHeight="false" outlineLevel="0" collapsed="false">
      <c r="BS20042" s="96" t="n">
        <f aca="false">BR20042-2.5</f>
        <v>-2.5</v>
      </c>
    </row>
    <row r="20043" customFormat="false" ht="12" hidden="false" customHeight="false" outlineLevel="0" collapsed="false">
      <c r="BS20043" s="96" t="n">
        <f aca="false">BR20043-2.5</f>
        <v>-2.5</v>
      </c>
    </row>
    <row r="20044" customFormat="false" ht="12" hidden="false" customHeight="false" outlineLevel="0" collapsed="false">
      <c r="BS20044" s="96" t="n">
        <f aca="false">BR20044-2.5</f>
        <v>-2.5</v>
      </c>
    </row>
    <row r="20045" customFormat="false" ht="12" hidden="false" customHeight="false" outlineLevel="0" collapsed="false">
      <c r="BS20045" s="96" t="n">
        <f aca="false">BR20045-2.5</f>
        <v>-2.5</v>
      </c>
    </row>
    <row r="20046" customFormat="false" ht="12" hidden="false" customHeight="false" outlineLevel="0" collapsed="false">
      <c r="BS20046" s="96" t="n">
        <f aca="false">BR20046-2.5</f>
        <v>-2.5</v>
      </c>
    </row>
    <row r="20047" customFormat="false" ht="12" hidden="false" customHeight="false" outlineLevel="0" collapsed="false">
      <c r="BS20047" s="96" t="n">
        <f aca="false">BR20047-2.5</f>
        <v>-2.5</v>
      </c>
    </row>
    <row r="20048" customFormat="false" ht="12" hidden="false" customHeight="false" outlineLevel="0" collapsed="false">
      <c r="BS20048" s="96" t="n">
        <f aca="false">BR20048-2.5</f>
        <v>-2.5</v>
      </c>
    </row>
    <row r="20049" customFormat="false" ht="12" hidden="false" customHeight="false" outlineLevel="0" collapsed="false">
      <c r="BS20049" s="96" t="n">
        <f aca="false">BR20049-2.5</f>
        <v>-2.5</v>
      </c>
    </row>
    <row r="20050" customFormat="false" ht="12" hidden="false" customHeight="false" outlineLevel="0" collapsed="false">
      <c r="BS20050" s="96" t="n">
        <f aca="false">BR20050-2.5</f>
        <v>-2.5</v>
      </c>
    </row>
    <row r="20051" customFormat="false" ht="12" hidden="false" customHeight="false" outlineLevel="0" collapsed="false">
      <c r="BS20051" s="96" t="n">
        <f aca="false">BR20051-2.5</f>
        <v>-2.5</v>
      </c>
    </row>
    <row r="20052" customFormat="false" ht="12" hidden="false" customHeight="false" outlineLevel="0" collapsed="false">
      <c r="BS20052" s="96" t="n">
        <f aca="false">BR20052-2.5</f>
        <v>-2.5</v>
      </c>
    </row>
    <row r="20053" customFormat="false" ht="12" hidden="false" customHeight="false" outlineLevel="0" collapsed="false">
      <c r="BS20053" s="96" t="n">
        <f aca="false">BR20053-2.5</f>
        <v>-2.5</v>
      </c>
    </row>
    <row r="20054" customFormat="false" ht="12" hidden="false" customHeight="false" outlineLevel="0" collapsed="false">
      <c r="BS20054" s="96" t="n">
        <f aca="false">BR20054-2.5</f>
        <v>-2.5</v>
      </c>
    </row>
    <row r="20055" customFormat="false" ht="12" hidden="false" customHeight="false" outlineLevel="0" collapsed="false">
      <c r="BS20055" s="96" t="n">
        <f aca="false">BR20055-2.5</f>
        <v>-2.5</v>
      </c>
    </row>
    <row r="20056" customFormat="false" ht="12" hidden="false" customHeight="false" outlineLevel="0" collapsed="false">
      <c r="BS20056" s="96" t="n">
        <f aca="false">BR20056-2.5</f>
        <v>-2.5</v>
      </c>
    </row>
    <row r="20057" customFormat="false" ht="12" hidden="false" customHeight="false" outlineLevel="0" collapsed="false">
      <c r="BS20057" s="96" t="n">
        <f aca="false">BR20057-2.5</f>
        <v>-2.5</v>
      </c>
    </row>
    <row r="20058" customFormat="false" ht="12" hidden="false" customHeight="false" outlineLevel="0" collapsed="false">
      <c r="BS20058" s="96" t="n">
        <f aca="false">BR20058-2.5</f>
        <v>-2.5</v>
      </c>
    </row>
    <row r="20059" customFormat="false" ht="12" hidden="false" customHeight="false" outlineLevel="0" collapsed="false">
      <c r="BS20059" s="96" t="n">
        <f aca="false">BR20059-2.5</f>
        <v>-2.5</v>
      </c>
    </row>
    <row r="20060" customFormat="false" ht="12" hidden="false" customHeight="false" outlineLevel="0" collapsed="false">
      <c r="BS20060" s="96" t="n">
        <f aca="false">BR20060-2.5</f>
        <v>-2.5</v>
      </c>
    </row>
    <row r="20061" customFormat="false" ht="12" hidden="false" customHeight="false" outlineLevel="0" collapsed="false">
      <c r="BS20061" s="96" t="n">
        <f aca="false">BR20061-2.5</f>
        <v>-2.5</v>
      </c>
    </row>
    <row r="20062" customFormat="false" ht="12" hidden="false" customHeight="false" outlineLevel="0" collapsed="false">
      <c r="BS20062" s="96" t="n">
        <f aca="false">BR20062-2.5</f>
        <v>-2.5</v>
      </c>
    </row>
    <row r="20063" customFormat="false" ht="12" hidden="false" customHeight="false" outlineLevel="0" collapsed="false">
      <c r="BS20063" s="96" t="n">
        <f aca="false">BR20063-2.5</f>
        <v>-2.5</v>
      </c>
    </row>
    <row r="20064" customFormat="false" ht="12" hidden="false" customHeight="false" outlineLevel="0" collapsed="false">
      <c r="BS20064" s="96" t="n">
        <f aca="false">BR20064-2.5</f>
        <v>-2.5</v>
      </c>
    </row>
    <row r="20065" customFormat="false" ht="12" hidden="false" customHeight="false" outlineLevel="0" collapsed="false">
      <c r="BS20065" s="96" t="n">
        <f aca="false">BR20065-2.5</f>
        <v>-2.5</v>
      </c>
    </row>
    <row r="20066" customFormat="false" ht="12" hidden="false" customHeight="false" outlineLevel="0" collapsed="false">
      <c r="BS20066" s="96" t="n">
        <f aca="false">BR20066-2.5</f>
        <v>-2.5</v>
      </c>
    </row>
    <row r="20067" customFormat="false" ht="12" hidden="false" customHeight="false" outlineLevel="0" collapsed="false">
      <c r="BS20067" s="96" t="n">
        <f aca="false">BR20067-2.5</f>
        <v>-2.5</v>
      </c>
    </row>
    <row r="20068" customFormat="false" ht="12" hidden="false" customHeight="false" outlineLevel="0" collapsed="false">
      <c r="BS20068" s="96" t="n">
        <f aca="false">BR20068-2.5</f>
        <v>-2.5</v>
      </c>
    </row>
    <row r="20069" customFormat="false" ht="12" hidden="false" customHeight="false" outlineLevel="0" collapsed="false">
      <c r="BS20069" s="96" t="n">
        <f aca="false">BR20069-2.5</f>
        <v>-2.5</v>
      </c>
    </row>
    <row r="20070" customFormat="false" ht="12" hidden="false" customHeight="false" outlineLevel="0" collapsed="false">
      <c r="BS20070" s="96" t="n">
        <f aca="false">BR20070-2.5</f>
        <v>-2.5</v>
      </c>
    </row>
    <row r="20071" customFormat="false" ht="12" hidden="false" customHeight="false" outlineLevel="0" collapsed="false">
      <c r="BS20071" s="96" t="n">
        <f aca="false">BR20071-2.5</f>
        <v>-2.5</v>
      </c>
    </row>
    <row r="20072" customFormat="false" ht="12" hidden="false" customHeight="false" outlineLevel="0" collapsed="false">
      <c r="BS20072" s="96" t="n">
        <f aca="false">BR20072-2.5</f>
        <v>-2.5</v>
      </c>
    </row>
    <row r="20073" customFormat="false" ht="12" hidden="false" customHeight="false" outlineLevel="0" collapsed="false">
      <c r="BS20073" s="96" t="n">
        <f aca="false">BR20073-2.5</f>
        <v>-2.5</v>
      </c>
    </row>
    <row r="20074" customFormat="false" ht="12" hidden="false" customHeight="false" outlineLevel="0" collapsed="false">
      <c r="BS20074" s="96" t="n">
        <f aca="false">BR20074-2.5</f>
        <v>-2.5</v>
      </c>
    </row>
    <row r="20075" customFormat="false" ht="12" hidden="false" customHeight="false" outlineLevel="0" collapsed="false">
      <c r="BS20075" s="96" t="n">
        <f aca="false">BR20075-2.5</f>
        <v>-2.5</v>
      </c>
    </row>
    <row r="20076" customFormat="false" ht="12" hidden="false" customHeight="false" outlineLevel="0" collapsed="false">
      <c r="BS20076" s="96" t="n">
        <f aca="false">BR20076-2.5</f>
        <v>-2.5</v>
      </c>
    </row>
    <row r="20077" customFormat="false" ht="12" hidden="false" customHeight="false" outlineLevel="0" collapsed="false">
      <c r="BS20077" s="96" t="n">
        <f aca="false">BR20077-2.5</f>
        <v>-2.5</v>
      </c>
    </row>
    <row r="20078" customFormat="false" ht="12" hidden="false" customHeight="false" outlineLevel="0" collapsed="false">
      <c r="BS20078" s="96" t="n">
        <f aca="false">BR20078-2.5</f>
        <v>-2.5</v>
      </c>
    </row>
    <row r="20079" customFormat="false" ht="12" hidden="false" customHeight="false" outlineLevel="0" collapsed="false">
      <c r="BS20079" s="96" t="n">
        <f aca="false">BR20079-2.5</f>
        <v>-2.5</v>
      </c>
    </row>
    <row r="20080" customFormat="false" ht="12" hidden="false" customHeight="false" outlineLevel="0" collapsed="false">
      <c r="BS20080" s="96" t="n">
        <f aca="false">BR20080-2.5</f>
        <v>-2.5</v>
      </c>
    </row>
    <row r="20081" customFormat="false" ht="12" hidden="false" customHeight="false" outlineLevel="0" collapsed="false">
      <c r="BS20081" s="96" t="n">
        <f aca="false">BR20081-2.5</f>
        <v>-2.5</v>
      </c>
    </row>
    <row r="20082" customFormat="false" ht="12" hidden="false" customHeight="false" outlineLevel="0" collapsed="false">
      <c r="BS20082" s="96" t="n">
        <f aca="false">BR20082-2.5</f>
        <v>-2.5</v>
      </c>
    </row>
    <row r="20083" customFormat="false" ht="12" hidden="false" customHeight="false" outlineLevel="0" collapsed="false">
      <c r="BS20083" s="96" t="n">
        <f aca="false">BR20083-2.5</f>
        <v>-2.5</v>
      </c>
    </row>
    <row r="20084" customFormat="false" ht="12" hidden="false" customHeight="false" outlineLevel="0" collapsed="false">
      <c r="BS20084" s="96" t="n">
        <f aca="false">BR20084-2.5</f>
        <v>-2.5</v>
      </c>
    </row>
    <row r="20085" customFormat="false" ht="12" hidden="false" customHeight="false" outlineLevel="0" collapsed="false">
      <c r="BS20085" s="96" t="n">
        <f aca="false">BR20085-2.5</f>
        <v>-2.5</v>
      </c>
    </row>
    <row r="20086" customFormat="false" ht="12" hidden="false" customHeight="false" outlineLevel="0" collapsed="false">
      <c r="BS20086" s="96" t="n">
        <f aca="false">BR20086-2.5</f>
        <v>-2.5</v>
      </c>
    </row>
    <row r="20087" customFormat="false" ht="12" hidden="false" customHeight="false" outlineLevel="0" collapsed="false">
      <c r="BS20087" s="96" t="n">
        <f aca="false">BR20087-2.5</f>
        <v>-2.5</v>
      </c>
    </row>
    <row r="20088" customFormat="false" ht="12" hidden="false" customHeight="false" outlineLevel="0" collapsed="false">
      <c r="BS20088" s="96" t="n">
        <f aca="false">BR20088-2.5</f>
        <v>-2.5</v>
      </c>
    </row>
    <row r="20089" customFormat="false" ht="12" hidden="false" customHeight="false" outlineLevel="0" collapsed="false">
      <c r="BS20089" s="96" t="n">
        <f aca="false">BR20089-2.5</f>
        <v>-2.5</v>
      </c>
    </row>
    <row r="20090" customFormat="false" ht="12" hidden="false" customHeight="false" outlineLevel="0" collapsed="false">
      <c r="BS20090" s="96" t="n">
        <f aca="false">BR20090-2.5</f>
        <v>-2.5</v>
      </c>
    </row>
    <row r="20091" customFormat="false" ht="12" hidden="false" customHeight="false" outlineLevel="0" collapsed="false">
      <c r="BS20091" s="96" t="n">
        <f aca="false">BR20091-2.5</f>
        <v>-2.5</v>
      </c>
    </row>
    <row r="20092" customFormat="false" ht="12" hidden="false" customHeight="false" outlineLevel="0" collapsed="false">
      <c r="BS20092" s="96" t="n">
        <f aca="false">BR20092-2.5</f>
        <v>-2.5</v>
      </c>
    </row>
    <row r="20093" customFormat="false" ht="12" hidden="false" customHeight="false" outlineLevel="0" collapsed="false">
      <c r="BS20093" s="96" t="n">
        <f aca="false">BR20093-2.5</f>
        <v>-2.5</v>
      </c>
    </row>
    <row r="20094" customFormat="false" ht="12" hidden="false" customHeight="false" outlineLevel="0" collapsed="false">
      <c r="BS20094" s="96" t="n">
        <f aca="false">BR20094-2.5</f>
        <v>-2.5</v>
      </c>
    </row>
    <row r="20095" customFormat="false" ht="12" hidden="false" customHeight="false" outlineLevel="0" collapsed="false">
      <c r="BS20095" s="96" t="n">
        <f aca="false">BR20095-2.5</f>
        <v>-2.5</v>
      </c>
    </row>
    <row r="20096" customFormat="false" ht="12" hidden="false" customHeight="false" outlineLevel="0" collapsed="false">
      <c r="BS20096" s="96" t="n">
        <f aca="false">BR20096-2.5</f>
        <v>-2.5</v>
      </c>
    </row>
    <row r="20097" customFormat="false" ht="12" hidden="false" customHeight="false" outlineLevel="0" collapsed="false">
      <c r="BS20097" s="96" t="n">
        <f aca="false">BR20097-2.5</f>
        <v>-2.5</v>
      </c>
    </row>
    <row r="20098" customFormat="false" ht="12" hidden="false" customHeight="false" outlineLevel="0" collapsed="false">
      <c r="BS20098" s="96" t="n">
        <f aca="false">BR20098-2.5</f>
        <v>-2.5</v>
      </c>
    </row>
    <row r="20099" customFormat="false" ht="12" hidden="false" customHeight="false" outlineLevel="0" collapsed="false">
      <c r="BS20099" s="96" t="n">
        <f aca="false">BR20099-2.5</f>
        <v>-2.5</v>
      </c>
    </row>
    <row r="20100" customFormat="false" ht="12" hidden="false" customHeight="false" outlineLevel="0" collapsed="false">
      <c r="BS20100" s="96" t="n">
        <f aca="false">BR20100-2.5</f>
        <v>-2.5</v>
      </c>
    </row>
    <row r="20101" customFormat="false" ht="12" hidden="false" customHeight="false" outlineLevel="0" collapsed="false">
      <c r="BS20101" s="96" t="n">
        <f aca="false">BR20101-2.5</f>
        <v>-2.5</v>
      </c>
    </row>
    <row r="20102" customFormat="false" ht="12" hidden="false" customHeight="false" outlineLevel="0" collapsed="false">
      <c r="BS20102" s="96" t="n">
        <f aca="false">BR20102-2.5</f>
        <v>-2.5</v>
      </c>
    </row>
    <row r="20103" customFormat="false" ht="12" hidden="false" customHeight="false" outlineLevel="0" collapsed="false">
      <c r="BS20103" s="96" t="n">
        <f aca="false">BR20103-2.5</f>
        <v>-2.5</v>
      </c>
    </row>
    <row r="20104" customFormat="false" ht="12" hidden="false" customHeight="false" outlineLevel="0" collapsed="false">
      <c r="BS20104" s="96" t="n">
        <f aca="false">BR20104-2.5</f>
        <v>-2.5</v>
      </c>
    </row>
    <row r="20105" customFormat="false" ht="12" hidden="false" customHeight="false" outlineLevel="0" collapsed="false">
      <c r="BS20105" s="96" t="n">
        <f aca="false">BR20105-2.5</f>
        <v>-2.5</v>
      </c>
    </row>
    <row r="20106" customFormat="false" ht="12" hidden="false" customHeight="false" outlineLevel="0" collapsed="false">
      <c r="BS20106" s="96" t="n">
        <f aca="false">BR20106-2.5</f>
        <v>-2.5</v>
      </c>
    </row>
    <row r="20107" customFormat="false" ht="12" hidden="false" customHeight="false" outlineLevel="0" collapsed="false">
      <c r="BS20107" s="96" t="n">
        <f aca="false">BR20107-2.5</f>
        <v>-2.5</v>
      </c>
    </row>
    <row r="20108" customFormat="false" ht="12" hidden="false" customHeight="false" outlineLevel="0" collapsed="false">
      <c r="BS20108" s="96" t="n">
        <f aca="false">BR20108-2.5</f>
        <v>-2.5</v>
      </c>
    </row>
    <row r="20109" customFormat="false" ht="12" hidden="false" customHeight="false" outlineLevel="0" collapsed="false">
      <c r="BS20109" s="96" t="n">
        <f aca="false">BR20109-2.5</f>
        <v>-2.5</v>
      </c>
    </row>
    <row r="20110" customFormat="false" ht="12" hidden="false" customHeight="false" outlineLevel="0" collapsed="false">
      <c r="BS20110" s="96" t="n">
        <f aca="false">BR20110-2.5</f>
        <v>-2.5</v>
      </c>
    </row>
    <row r="20111" customFormat="false" ht="12" hidden="false" customHeight="false" outlineLevel="0" collapsed="false">
      <c r="BS20111" s="96" t="n">
        <f aca="false">BR20111-2.5</f>
        <v>-2.5</v>
      </c>
    </row>
    <row r="20112" customFormat="false" ht="12" hidden="false" customHeight="false" outlineLevel="0" collapsed="false">
      <c r="BS20112" s="96" t="n">
        <f aca="false">BR20112-2.5</f>
        <v>-2.5</v>
      </c>
    </row>
    <row r="20113" customFormat="false" ht="12" hidden="false" customHeight="false" outlineLevel="0" collapsed="false">
      <c r="BS20113" s="96" t="n">
        <f aca="false">BR20113-2.5</f>
        <v>-2.5</v>
      </c>
    </row>
    <row r="20114" customFormat="false" ht="12" hidden="false" customHeight="false" outlineLevel="0" collapsed="false">
      <c r="BS20114" s="96" t="n">
        <f aca="false">BR20114-2.5</f>
        <v>-2.5</v>
      </c>
    </row>
    <row r="20115" customFormat="false" ht="12" hidden="false" customHeight="false" outlineLevel="0" collapsed="false">
      <c r="BS20115" s="96" t="n">
        <f aca="false">BR20115-2.5</f>
        <v>-2.5</v>
      </c>
    </row>
    <row r="20116" customFormat="false" ht="12" hidden="false" customHeight="false" outlineLevel="0" collapsed="false">
      <c r="BS20116" s="96" t="n">
        <f aca="false">BR20116-2.5</f>
        <v>-2.5</v>
      </c>
    </row>
    <row r="20117" customFormat="false" ht="12" hidden="false" customHeight="false" outlineLevel="0" collapsed="false">
      <c r="BS20117" s="96" t="n">
        <f aca="false">BR20117-2.5</f>
        <v>-2.5</v>
      </c>
    </row>
    <row r="20118" customFormat="false" ht="12" hidden="false" customHeight="false" outlineLevel="0" collapsed="false">
      <c r="BS20118" s="96" t="n">
        <f aca="false">BR20118-2.5</f>
        <v>-2.5</v>
      </c>
    </row>
    <row r="20119" customFormat="false" ht="12" hidden="false" customHeight="false" outlineLevel="0" collapsed="false">
      <c r="BS20119" s="96" t="n">
        <f aca="false">BR20119-2.5</f>
        <v>-2.5</v>
      </c>
    </row>
    <row r="20120" customFormat="false" ht="12" hidden="false" customHeight="false" outlineLevel="0" collapsed="false">
      <c r="BS20120" s="96" t="n">
        <f aca="false">BR20120-2.5</f>
        <v>-2.5</v>
      </c>
    </row>
    <row r="20121" customFormat="false" ht="12" hidden="false" customHeight="false" outlineLevel="0" collapsed="false">
      <c r="BS20121" s="96" t="n">
        <f aca="false">BR20121-2.5</f>
        <v>-2.5</v>
      </c>
    </row>
    <row r="20122" customFormat="false" ht="12" hidden="false" customHeight="false" outlineLevel="0" collapsed="false">
      <c r="BS20122" s="96" t="n">
        <f aca="false">BR20122-2.5</f>
        <v>-2.5</v>
      </c>
    </row>
    <row r="20123" customFormat="false" ht="12" hidden="false" customHeight="false" outlineLevel="0" collapsed="false">
      <c r="BS20123" s="96" t="n">
        <f aca="false">BR20123-2.5</f>
        <v>-2.5</v>
      </c>
    </row>
    <row r="20124" customFormat="false" ht="12" hidden="false" customHeight="false" outlineLevel="0" collapsed="false">
      <c r="BS20124" s="96" t="n">
        <f aca="false">BR20124-2.5</f>
        <v>-2.5</v>
      </c>
    </row>
    <row r="20125" customFormat="false" ht="12" hidden="false" customHeight="false" outlineLevel="0" collapsed="false">
      <c r="BS20125" s="96" t="n">
        <f aca="false">BR20125-2.5</f>
        <v>-2.5</v>
      </c>
    </row>
    <row r="20126" customFormat="false" ht="12" hidden="false" customHeight="false" outlineLevel="0" collapsed="false">
      <c r="BS20126" s="96" t="n">
        <f aca="false">BR20126-2.5</f>
        <v>-2.5</v>
      </c>
    </row>
    <row r="20127" customFormat="false" ht="12" hidden="false" customHeight="false" outlineLevel="0" collapsed="false">
      <c r="BS20127" s="96" t="n">
        <f aca="false">BR20127-2.5</f>
        <v>-2.5</v>
      </c>
    </row>
    <row r="20128" customFormat="false" ht="12" hidden="false" customHeight="false" outlineLevel="0" collapsed="false">
      <c r="BS20128" s="96" t="n">
        <f aca="false">BR20128-2.5</f>
        <v>-2.5</v>
      </c>
    </row>
    <row r="20129" customFormat="false" ht="12" hidden="false" customHeight="false" outlineLevel="0" collapsed="false">
      <c r="BS20129" s="96" t="n">
        <f aca="false">BR20129-2.5</f>
        <v>-2.5</v>
      </c>
    </row>
    <row r="20130" customFormat="false" ht="12" hidden="false" customHeight="false" outlineLevel="0" collapsed="false">
      <c r="BS20130" s="96" t="n">
        <f aca="false">BR20130-2.5</f>
        <v>-2.5</v>
      </c>
    </row>
    <row r="20131" customFormat="false" ht="12" hidden="false" customHeight="false" outlineLevel="0" collapsed="false">
      <c r="BS20131" s="96" t="n">
        <f aca="false">BR20131-2.5</f>
        <v>-2.5</v>
      </c>
    </row>
    <row r="20132" customFormat="false" ht="12" hidden="false" customHeight="false" outlineLevel="0" collapsed="false">
      <c r="BS20132" s="96" t="n">
        <f aca="false">BR20132-2.5</f>
        <v>-2.5</v>
      </c>
    </row>
    <row r="20133" customFormat="false" ht="12" hidden="false" customHeight="false" outlineLevel="0" collapsed="false">
      <c r="BS20133" s="96" t="n">
        <f aca="false">BR20133-2.5</f>
        <v>-2.5</v>
      </c>
    </row>
    <row r="20134" customFormat="false" ht="12" hidden="false" customHeight="false" outlineLevel="0" collapsed="false">
      <c r="BS20134" s="96" t="n">
        <f aca="false">BR20134-2.5</f>
        <v>-2.5</v>
      </c>
    </row>
    <row r="20135" customFormat="false" ht="12" hidden="false" customHeight="false" outlineLevel="0" collapsed="false">
      <c r="BS20135" s="96" t="n">
        <f aca="false">BR20135-2.5</f>
        <v>-2.5</v>
      </c>
    </row>
    <row r="20136" customFormat="false" ht="12" hidden="false" customHeight="false" outlineLevel="0" collapsed="false">
      <c r="BS20136" s="96" t="n">
        <f aca="false">BR20136-2.5</f>
        <v>-2.5</v>
      </c>
    </row>
    <row r="20137" customFormat="false" ht="12" hidden="false" customHeight="false" outlineLevel="0" collapsed="false">
      <c r="BS20137" s="96" t="n">
        <f aca="false">BR20137-2.5</f>
        <v>-2.5</v>
      </c>
    </row>
    <row r="20138" customFormat="false" ht="12" hidden="false" customHeight="false" outlineLevel="0" collapsed="false">
      <c r="BS20138" s="96" t="n">
        <f aca="false">BR20138-2.5</f>
        <v>-2.5</v>
      </c>
    </row>
    <row r="20139" customFormat="false" ht="12" hidden="false" customHeight="false" outlineLevel="0" collapsed="false">
      <c r="BS20139" s="96" t="n">
        <f aca="false">BR20139-2.5</f>
        <v>-2.5</v>
      </c>
    </row>
    <row r="20140" customFormat="false" ht="12" hidden="false" customHeight="false" outlineLevel="0" collapsed="false">
      <c r="BS20140" s="96" t="n">
        <f aca="false">BR20140-2.5</f>
        <v>-2.5</v>
      </c>
    </row>
    <row r="20141" customFormat="false" ht="12" hidden="false" customHeight="false" outlineLevel="0" collapsed="false">
      <c r="BS20141" s="96" t="n">
        <f aca="false">BR20141-2.5</f>
        <v>-2.5</v>
      </c>
    </row>
    <row r="20142" customFormat="false" ht="12" hidden="false" customHeight="false" outlineLevel="0" collapsed="false">
      <c r="BS20142" s="96" t="n">
        <f aca="false">BR20142-2.5</f>
        <v>-2.5</v>
      </c>
    </row>
    <row r="20143" customFormat="false" ht="12" hidden="false" customHeight="false" outlineLevel="0" collapsed="false">
      <c r="BS20143" s="96" t="n">
        <f aca="false">BR20143-2.5</f>
        <v>-2.5</v>
      </c>
    </row>
    <row r="20144" customFormat="false" ht="12" hidden="false" customHeight="false" outlineLevel="0" collapsed="false">
      <c r="BS20144" s="96" t="n">
        <f aca="false">BR20144-2.5</f>
        <v>-2.5</v>
      </c>
    </row>
    <row r="20145" customFormat="false" ht="12" hidden="false" customHeight="false" outlineLevel="0" collapsed="false">
      <c r="BS20145" s="96" t="n">
        <f aca="false">BR20145-2.5</f>
        <v>-2.5</v>
      </c>
    </row>
    <row r="20146" customFormat="false" ht="12" hidden="false" customHeight="false" outlineLevel="0" collapsed="false">
      <c r="BS20146" s="96" t="n">
        <f aca="false">BR20146-2.5</f>
        <v>-2.5</v>
      </c>
    </row>
    <row r="20147" customFormat="false" ht="12" hidden="false" customHeight="false" outlineLevel="0" collapsed="false">
      <c r="BS20147" s="96" t="n">
        <f aca="false">BR20147-2.5</f>
        <v>-2.5</v>
      </c>
    </row>
    <row r="20148" customFormat="false" ht="12" hidden="false" customHeight="false" outlineLevel="0" collapsed="false">
      <c r="BS20148" s="96" t="n">
        <f aca="false">BR20148-2.5</f>
        <v>-2.5</v>
      </c>
    </row>
    <row r="20149" customFormat="false" ht="12" hidden="false" customHeight="false" outlineLevel="0" collapsed="false">
      <c r="BS20149" s="96" t="n">
        <f aca="false">BR20149-2.5</f>
        <v>-2.5</v>
      </c>
    </row>
    <row r="20150" customFormat="false" ht="12" hidden="false" customHeight="false" outlineLevel="0" collapsed="false">
      <c r="BS20150" s="96" t="n">
        <f aca="false">BR20150-2.5</f>
        <v>-2.5</v>
      </c>
    </row>
    <row r="20151" customFormat="false" ht="12" hidden="false" customHeight="false" outlineLevel="0" collapsed="false">
      <c r="BS20151" s="96" t="n">
        <f aca="false">BR20151-2.5</f>
        <v>-2.5</v>
      </c>
    </row>
    <row r="20152" customFormat="false" ht="12" hidden="false" customHeight="false" outlineLevel="0" collapsed="false">
      <c r="BS20152" s="96" t="n">
        <f aca="false">BR20152-2.5</f>
        <v>-2.5</v>
      </c>
    </row>
    <row r="20153" customFormat="false" ht="12" hidden="false" customHeight="false" outlineLevel="0" collapsed="false">
      <c r="BS20153" s="96" t="n">
        <f aca="false">BR20153-2.5</f>
        <v>-2.5</v>
      </c>
    </row>
    <row r="20154" customFormat="false" ht="12" hidden="false" customHeight="false" outlineLevel="0" collapsed="false">
      <c r="BS20154" s="96" t="n">
        <f aca="false">BR20154-2.5</f>
        <v>-2.5</v>
      </c>
    </row>
    <row r="20155" customFormat="false" ht="12" hidden="false" customHeight="false" outlineLevel="0" collapsed="false">
      <c r="BS20155" s="96" t="n">
        <f aca="false">BR20155-2.5</f>
        <v>-2.5</v>
      </c>
    </row>
    <row r="20156" customFormat="false" ht="12" hidden="false" customHeight="false" outlineLevel="0" collapsed="false">
      <c r="BS20156" s="96" t="n">
        <f aca="false">BR20156-2.5</f>
        <v>-2.5</v>
      </c>
    </row>
    <row r="20157" customFormat="false" ht="12" hidden="false" customHeight="false" outlineLevel="0" collapsed="false">
      <c r="BS20157" s="96" t="n">
        <f aca="false">BR20157-2.5</f>
        <v>-2.5</v>
      </c>
    </row>
    <row r="20158" customFormat="false" ht="12" hidden="false" customHeight="false" outlineLevel="0" collapsed="false">
      <c r="BS20158" s="96" t="n">
        <f aca="false">BR20158-2.5</f>
        <v>-2.5</v>
      </c>
    </row>
    <row r="20159" customFormat="false" ht="12" hidden="false" customHeight="false" outlineLevel="0" collapsed="false">
      <c r="BS20159" s="96" t="n">
        <f aca="false">BR20159-2.5</f>
        <v>-2.5</v>
      </c>
    </row>
    <row r="20160" customFormat="false" ht="12" hidden="false" customHeight="false" outlineLevel="0" collapsed="false">
      <c r="BS20160" s="96" t="n">
        <f aca="false">BR20160-2.5</f>
        <v>-2.5</v>
      </c>
    </row>
    <row r="20161" customFormat="false" ht="12" hidden="false" customHeight="false" outlineLevel="0" collapsed="false">
      <c r="BS20161" s="96" t="n">
        <f aca="false">BR20161-2.5</f>
        <v>-2.5</v>
      </c>
    </row>
    <row r="20162" customFormat="false" ht="12" hidden="false" customHeight="false" outlineLevel="0" collapsed="false">
      <c r="BS20162" s="96" t="n">
        <f aca="false">BR20162-2.5</f>
        <v>-2.5</v>
      </c>
    </row>
    <row r="20163" customFormat="false" ht="12" hidden="false" customHeight="false" outlineLevel="0" collapsed="false">
      <c r="BS20163" s="96" t="n">
        <f aca="false">BR20163-2.5</f>
        <v>-2.5</v>
      </c>
    </row>
    <row r="20164" customFormat="false" ht="12" hidden="false" customHeight="false" outlineLevel="0" collapsed="false">
      <c r="BS20164" s="96" t="n">
        <f aca="false">BR20164-2.5</f>
        <v>-2.5</v>
      </c>
    </row>
    <row r="20165" customFormat="false" ht="12" hidden="false" customHeight="false" outlineLevel="0" collapsed="false">
      <c r="BS20165" s="96" t="n">
        <f aca="false">BR20165-2.5</f>
        <v>-2.5</v>
      </c>
    </row>
    <row r="20166" customFormat="false" ht="12" hidden="false" customHeight="false" outlineLevel="0" collapsed="false">
      <c r="BS20166" s="96" t="n">
        <f aca="false">BR20166-2.5</f>
        <v>-2.5</v>
      </c>
    </row>
    <row r="20167" customFormat="false" ht="12" hidden="false" customHeight="false" outlineLevel="0" collapsed="false">
      <c r="BS20167" s="96" t="n">
        <f aca="false">BR20167-2.5</f>
        <v>-2.5</v>
      </c>
    </row>
    <row r="20168" customFormat="false" ht="12" hidden="false" customHeight="false" outlineLevel="0" collapsed="false">
      <c r="BS20168" s="96" t="n">
        <f aca="false">BR20168-2.5</f>
        <v>-2.5</v>
      </c>
    </row>
    <row r="20169" customFormat="false" ht="12" hidden="false" customHeight="false" outlineLevel="0" collapsed="false">
      <c r="BS20169" s="96" t="n">
        <f aca="false">BR20169-2.5</f>
        <v>-2.5</v>
      </c>
    </row>
    <row r="20170" customFormat="false" ht="12" hidden="false" customHeight="false" outlineLevel="0" collapsed="false">
      <c r="BS20170" s="96" t="n">
        <f aca="false">BR20170-2.5</f>
        <v>-2.5</v>
      </c>
    </row>
    <row r="20171" customFormat="false" ht="12" hidden="false" customHeight="false" outlineLevel="0" collapsed="false">
      <c r="BS20171" s="96" t="n">
        <f aca="false">BR20171-2.5</f>
        <v>-2.5</v>
      </c>
    </row>
    <row r="20172" customFormat="false" ht="12" hidden="false" customHeight="false" outlineLevel="0" collapsed="false">
      <c r="BS20172" s="96" t="n">
        <f aca="false">BR20172-2.5</f>
        <v>-2.5</v>
      </c>
    </row>
    <row r="20173" customFormat="false" ht="12" hidden="false" customHeight="false" outlineLevel="0" collapsed="false">
      <c r="BS20173" s="96" t="n">
        <f aca="false">BR20173-2.5</f>
        <v>-2.5</v>
      </c>
    </row>
    <row r="20174" customFormat="false" ht="12" hidden="false" customHeight="false" outlineLevel="0" collapsed="false">
      <c r="BS20174" s="96" t="n">
        <f aca="false">BR20174-2.5</f>
        <v>-2.5</v>
      </c>
    </row>
    <row r="20175" customFormat="false" ht="12" hidden="false" customHeight="false" outlineLevel="0" collapsed="false">
      <c r="BS20175" s="96" t="n">
        <f aca="false">BR20175-2.5</f>
        <v>-2.5</v>
      </c>
    </row>
    <row r="20176" customFormat="false" ht="12" hidden="false" customHeight="false" outlineLevel="0" collapsed="false">
      <c r="BS20176" s="96" t="n">
        <f aca="false">BR20176-2.5</f>
        <v>-2.5</v>
      </c>
    </row>
    <row r="20177" customFormat="false" ht="12" hidden="false" customHeight="false" outlineLevel="0" collapsed="false">
      <c r="BS20177" s="96" t="n">
        <f aca="false">BR20177-2.5</f>
        <v>-2.5</v>
      </c>
    </row>
    <row r="20178" customFormat="false" ht="12" hidden="false" customHeight="false" outlineLevel="0" collapsed="false">
      <c r="BS20178" s="96" t="n">
        <f aca="false">BR20178-2.5</f>
        <v>-2.5</v>
      </c>
    </row>
    <row r="20179" customFormat="false" ht="12" hidden="false" customHeight="false" outlineLevel="0" collapsed="false">
      <c r="BS20179" s="96" t="n">
        <f aca="false">BR20179-2.5</f>
        <v>-2.5</v>
      </c>
    </row>
    <row r="20180" customFormat="false" ht="12" hidden="false" customHeight="false" outlineLevel="0" collapsed="false">
      <c r="BS20180" s="96" t="n">
        <f aca="false">BR20180-2.5</f>
        <v>-2.5</v>
      </c>
    </row>
    <row r="20181" customFormat="false" ht="12" hidden="false" customHeight="false" outlineLevel="0" collapsed="false">
      <c r="BS20181" s="96" t="n">
        <f aca="false">BR20181-2.5</f>
        <v>-2.5</v>
      </c>
    </row>
    <row r="20182" customFormat="false" ht="12" hidden="false" customHeight="false" outlineLevel="0" collapsed="false">
      <c r="BS20182" s="96" t="n">
        <f aca="false">BR20182-2.5</f>
        <v>-2.5</v>
      </c>
    </row>
    <row r="20183" customFormat="false" ht="12" hidden="false" customHeight="false" outlineLevel="0" collapsed="false">
      <c r="BS20183" s="96" t="n">
        <f aca="false">BR20183-2.5</f>
        <v>-2.5</v>
      </c>
    </row>
    <row r="20184" customFormat="false" ht="12" hidden="false" customHeight="false" outlineLevel="0" collapsed="false">
      <c r="BS20184" s="96" t="n">
        <f aca="false">BR20184-2.5</f>
        <v>-2.5</v>
      </c>
    </row>
    <row r="20185" customFormat="false" ht="12" hidden="false" customHeight="false" outlineLevel="0" collapsed="false">
      <c r="BS20185" s="96" t="n">
        <f aca="false">BR20185-2.5</f>
        <v>-2.5</v>
      </c>
    </row>
    <row r="20186" customFormat="false" ht="12" hidden="false" customHeight="false" outlineLevel="0" collapsed="false">
      <c r="BS20186" s="96" t="n">
        <f aca="false">BR20186-2.5</f>
        <v>-2.5</v>
      </c>
    </row>
    <row r="20187" customFormat="false" ht="12" hidden="false" customHeight="false" outlineLevel="0" collapsed="false">
      <c r="BS20187" s="96" t="n">
        <f aca="false">BR20187-2.5</f>
        <v>-2.5</v>
      </c>
    </row>
    <row r="20188" customFormat="false" ht="12" hidden="false" customHeight="false" outlineLevel="0" collapsed="false">
      <c r="BS20188" s="96" t="n">
        <f aca="false">BR20188-2.5</f>
        <v>-2.5</v>
      </c>
    </row>
    <row r="20189" customFormat="false" ht="12" hidden="false" customHeight="false" outlineLevel="0" collapsed="false">
      <c r="BS20189" s="96" t="n">
        <f aca="false">BR20189-2.5</f>
        <v>-2.5</v>
      </c>
    </row>
    <row r="20190" customFormat="false" ht="12" hidden="false" customHeight="false" outlineLevel="0" collapsed="false">
      <c r="BS20190" s="96" t="n">
        <f aca="false">BR20190-2.5</f>
        <v>-2.5</v>
      </c>
    </row>
    <row r="20191" customFormat="false" ht="12" hidden="false" customHeight="false" outlineLevel="0" collapsed="false">
      <c r="BS20191" s="96" t="n">
        <f aca="false">BR20191-2.5</f>
        <v>-2.5</v>
      </c>
    </row>
    <row r="20192" customFormat="false" ht="12" hidden="false" customHeight="false" outlineLevel="0" collapsed="false">
      <c r="BS20192" s="96" t="n">
        <f aca="false">BR20192-2.5</f>
        <v>-2.5</v>
      </c>
    </row>
    <row r="20193" customFormat="false" ht="12" hidden="false" customHeight="false" outlineLevel="0" collapsed="false">
      <c r="BS20193" s="96" t="n">
        <f aca="false">BR20193-2.5</f>
        <v>-2.5</v>
      </c>
    </row>
    <row r="20194" customFormat="false" ht="12" hidden="false" customHeight="false" outlineLevel="0" collapsed="false">
      <c r="BS20194" s="96" t="n">
        <f aca="false">BR20194-2.5</f>
        <v>-2.5</v>
      </c>
    </row>
    <row r="20195" customFormat="false" ht="12" hidden="false" customHeight="false" outlineLevel="0" collapsed="false">
      <c r="BS20195" s="96" t="n">
        <f aca="false">BR20195-2.5</f>
        <v>-2.5</v>
      </c>
    </row>
    <row r="20196" customFormat="false" ht="12" hidden="false" customHeight="false" outlineLevel="0" collapsed="false">
      <c r="BS20196" s="96" t="n">
        <f aca="false">BR20196-2.5</f>
        <v>-2.5</v>
      </c>
    </row>
    <row r="20197" customFormat="false" ht="12" hidden="false" customHeight="false" outlineLevel="0" collapsed="false">
      <c r="BS20197" s="96" t="n">
        <f aca="false">BR20197-2.5</f>
        <v>-2.5</v>
      </c>
    </row>
    <row r="20198" customFormat="false" ht="12" hidden="false" customHeight="false" outlineLevel="0" collapsed="false">
      <c r="BS20198" s="96" t="n">
        <f aca="false">BR20198-2.5</f>
        <v>-2.5</v>
      </c>
    </row>
    <row r="20199" customFormat="false" ht="12" hidden="false" customHeight="false" outlineLevel="0" collapsed="false">
      <c r="BS20199" s="96" t="n">
        <f aca="false">BR20199-2.5</f>
        <v>-2.5</v>
      </c>
    </row>
    <row r="20200" customFormat="false" ht="12" hidden="false" customHeight="false" outlineLevel="0" collapsed="false">
      <c r="BS20200" s="96" t="n">
        <f aca="false">BR20200-2.5</f>
        <v>-2.5</v>
      </c>
    </row>
    <row r="20201" customFormat="false" ht="12" hidden="false" customHeight="false" outlineLevel="0" collapsed="false">
      <c r="BS20201" s="96" t="n">
        <f aca="false">BR20201-2.5</f>
        <v>-2.5</v>
      </c>
    </row>
    <row r="20202" customFormat="false" ht="12" hidden="false" customHeight="false" outlineLevel="0" collapsed="false">
      <c r="BS20202" s="96" t="n">
        <f aca="false">BR20202-2.5</f>
        <v>-2.5</v>
      </c>
    </row>
    <row r="20203" customFormat="false" ht="12" hidden="false" customHeight="false" outlineLevel="0" collapsed="false">
      <c r="BS20203" s="96" t="n">
        <f aca="false">BR20203-2.5</f>
        <v>-2.5</v>
      </c>
    </row>
    <row r="20204" customFormat="false" ht="12" hidden="false" customHeight="false" outlineLevel="0" collapsed="false">
      <c r="BS20204" s="96" t="n">
        <f aca="false">BR20204-2.5</f>
        <v>-2.5</v>
      </c>
    </row>
    <row r="20205" customFormat="false" ht="12" hidden="false" customHeight="false" outlineLevel="0" collapsed="false">
      <c r="BS20205" s="96" t="n">
        <f aca="false">BR20205-2.5</f>
        <v>-2.5</v>
      </c>
    </row>
    <row r="20206" customFormat="false" ht="12" hidden="false" customHeight="false" outlineLevel="0" collapsed="false">
      <c r="BS20206" s="96" t="n">
        <f aca="false">BR20206-2.5</f>
        <v>-2.5</v>
      </c>
    </row>
    <row r="20207" customFormat="false" ht="12" hidden="false" customHeight="false" outlineLevel="0" collapsed="false">
      <c r="BS20207" s="96" t="n">
        <f aca="false">BR20207-2.5</f>
        <v>-2.5</v>
      </c>
    </row>
    <row r="20208" customFormat="false" ht="12" hidden="false" customHeight="false" outlineLevel="0" collapsed="false">
      <c r="BS20208" s="96" t="n">
        <f aca="false">BR20208-2.5</f>
        <v>-2.5</v>
      </c>
    </row>
    <row r="20209" customFormat="false" ht="12" hidden="false" customHeight="false" outlineLevel="0" collapsed="false">
      <c r="BS20209" s="96" t="n">
        <f aca="false">BR20209-2.5</f>
        <v>-2.5</v>
      </c>
    </row>
    <row r="20210" customFormat="false" ht="12" hidden="false" customHeight="false" outlineLevel="0" collapsed="false">
      <c r="BS20210" s="96" t="n">
        <f aca="false">BR20210-2.5</f>
        <v>-2.5</v>
      </c>
    </row>
    <row r="20211" customFormat="false" ht="12" hidden="false" customHeight="false" outlineLevel="0" collapsed="false">
      <c r="BS20211" s="96" t="n">
        <f aca="false">BR20211-2.5</f>
        <v>-2.5</v>
      </c>
    </row>
    <row r="20212" customFormat="false" ht="12" hidden="false" customHeight="false" outlineLevel="0" collapsed="false">
      <c r="BS20212" s="96" t="n">
        <f aca="false">BR20212-2.5</f>
        <v>-2.5</v>
      </c>
    </row>
    <row r="20213" customFormat="false" ht="12" hidden="false" customHeight="false" outlineLevel="0" collapsed="false">
      <c r="BS20213" s="96" t="n">
        <f aca="false">BR20213-2.5</f>
        <v>-2.5</v>
      </c>
    </row>
    <row r="20214" customFormat="false" ht="12" hidden="false" customHeight="false" outlineLevel="0" collapsed="false">
      <c r="BS20214" s="96" t="n">
        <f aca="false">BR20214-2.5</f>
        <v>-2.5</v>
      </c>
    </row>
    <row r="20215" customFormat="false" ht="12" hidden="false" customHeight="false" outlineLevel="0" collapsed="false">
      <c r="BS20215" s="96" t="n">
        <f aca="false">BR20215-2.5</f>
        <v>-2.5</v>
      </c>
    </row>
    <row r="20216" customFormat="false" ht="12" hidden="false" customHeight="false" outlineLevel="0" collapsed="false">
      <c r="BS20216" s="96" t="n">
        <f aca="false">BR20216-2.5</f>
        <v>-2.5</v>
      </c>
    </row>
    <row r="20217" customFormat="false" ht="12" hidden="false" customHeight="false" outlineLevel="0" collapsed="false">
      <c r="BS20217" s="96" t="n">
        <f aca="false">BR20217-2.5</f>
        <v>-2.5</v>
      </c>
    </row>
    <row r="20218" customFormat="false" ht="12" hidden="false" customHeight="false" outlineLevel="0" collapsed="false">
      <c r="BS20218" s="96" t="n">
        <f aca="false">BR20218-2.5</f>
        <v>-2.5</v>
      </c>
    </row>
    <row r="20219" customFormat="false" ht="12" hidden="false" customHeight="false" outlineLevel="0" collapsed="false">
      <c r="BS20219" s="96" t="n">
        <f aca="false">BR20219-2.5</f>
        <v>-2.5</v>
      </c>
    </row>
    <row r="20220" customFormat="false" ht="12" hidden="false" customHeight="false" outlineLevel="0" collapsed="false">
      <c r="BS20220" s="96" t="n">
        <f aca="false">BR20220-2.5</f>
        <v>-2.5</v>
      </c>
    </row>
    <row r="20221" customFormat="false" ht="12" hidden="false" customHeight="false" outlineLevel="0" collapsed="false">
      <c r="BS20221" s="96" t="n">
        <f aca="false">BR20221-2.5</f>
        <v>-2.5</v>
      </c>
    </row>
    <row r="20222" customFormat="false" ht="12" hidden="false" customHeight="false" outlineLevel="0" collapsed="false">
      <c r="BS20222" s="96" t="n">
        <f aca="false">BR20222-2.5</f>
        <v>-2.5</v>
      </c>
    </row>
    <row r="20223" customFormat="false" ht="12" hidden="false" customHeight="false" outlineLevel="0" collapsed="false">
      <c r="BS20223" s="96" t="n">
        <f aca="false">BR20223-2.5</f>
        <v>-2.5</v>
      </c>
    </row>
    <row r="20224" customFormat="false" ht="12" hidden="false" customHeight="false" outlineLevel="0" collapsed="false">
      <c r="BS20224" s="96" t="n">
        <f aca="false">BR20224-2.5</f>
        <v>-2.5</v>
      </c>
    </row>
    <row r="20225" customFormat="false" ht="12" hidden="false" customHeight="false" outlineLevel="0" collapsed="false">
      <c r="BS20225" s="96" t="n">
        <f aca="false">BR20225-2.5</f>
        <v>-2.5</v>
      </c>
    </row>
    <row r="20226" customFormat="false" ht="12" hidden="false" customHeight="false" outlineLevel="0" collapsed="false">
      <c r="BS20226" s="96" t="n">
        <f aca="false">BR20226-2.5</f>
        <v>-2.5</v>
      </c>
    </row>
    <row r="20227" customFormat="false" ht="12" hidden="false" customHeight="false" outlineLevel="0" collapsed="false">
      <c r="BS20227" s="96" t="n">
        <f aca="false">BR20227-2.5</f>
        <v>-2.5</v>
      </c>
    </row>
    <row r="20228" customFormat="false" ht="12" hidden="false" customHeight="false" outlineLevel="0" collapsed="false">
      <c r="BS20228" s="96" t="n">
        <f aca="false">BR20228-2.5</f>
        <v>-2.5</v>
      </c>
    </row>
    <row r="20229" customFormat="false" ht="12" hidden="false" customHeight="false" outlineLevel="0" collapsed="false">
      <c r="BS20229" s="96" t="n">
        <f aca="false">BR20229-2.5</f>
        <v>-2.5</v>
      </c>
    </row>
    <row r="20230" customFormat="false" ht="12" hidden="false" customHeight="false" outlineLevel="0" collapsed="false">
      <c r="BS20230" s="96" t="n">
        <f aca="false">BR20230-2.5</f>
        <v>-2.5</v>
      </c>
    </row>
    <row r="20231" customFormat="false" ht="12" hidden="false" customHeight="false" outlineLevel="0" collapsed="false">
      <c r="BS20231" s="96" t="n">
        <f aca="false">BR20231-2.5</f>
        <v>-2.5</v>
      </c>
    </row>
    <row r="20232" customFormat="false" ht="12" hidden="false" customHeight="false" outlineLevel="0" collapsed="false">
      <c r="BS20232" s="96" t="n">
        <f aca="false">BR20232-2.5</f>
        <v>-2.5</v>
      </c>
    </row>
    <row r="20233" customFormat="false" ht="12" hidden="false" customHeight="false" outlineLevel="0" collapsed="false">
      <c r="BS20233" s="96" t="n">
        <f aca="false">BR20233-2.5</f>
        <v>-2.5</v>
      </c>
    </row>
    <row r="20234" customFormat="false" ht="12" hidden="false" customHeight="false" outlineLevel="0" collapsed="false">
      <c r="BS20234" s="96" t="n">
        <f aca="false">BR20234-2.5</f>
        <v>-2.5</v>
      </c>
    </row>
    <row r="20235" customFormat="false" ht="12" hidden="false" customHeight="false" outlineLevel="0" collapsed="false">
      <c r="BS20235" s="96" t="n">
        <f aca="false">BR20235-2.5</f>
        <v>-2.5</v>
      </c>
    </row>
    <row r="20236" customFormat="false" ht="12" hidden="false" customHeight="false" outlineLevel="0" collapsed="false">
      <c r="BS20236" s="96" t="n">
        <f aca="false">BR20236-2.5</f>
        <v>-2.5</v>
      </c>
    </row>
    <row r="20237" customFormat="false" ht="12" hidden="false" customHeight="false" outlineLevel="0" collapsed="false">
      <c r="BS20237" s="96" t="n">
        <f aca="false">BR20237-2.5</f>
        <v>-2.5</v>
      </c>
    </row>
    <row r="20238" customFormat="false" ht="12" hidden="false" customHeight="false" outlineLevel="0" collapsed="false">
      <c r="BS20238" s="96" t="n">
        <f aca="false">BR20238-2.5</f>
        <v>-2.5</v>
      </c>
    </row>
    <row r="20239" customFormat="false" ht="12" hidden="false" customHeight="false" outlineLevel="0" collapsed="false">
      <c r="BS20239" s="96" t="n">
        <f aca="false">BR20239-2.5</f>
        <v>-2.5</v>
      </c>
    </row>
    <row r="20240" customFormat="false" ht="12" hidden="false" customHeight="false" outlineLevel="0" collapsed="false">
      <c r="BS20240" s="96" t="n">
        <f aca="false">BR20240-2.5</f>
        <v>-2.5</v>
      </c>
    </row>
    <row r="20241" customFormat="false" ht="12" hidden="false" customHeight="false" outlineLevel="0" collapsed="false">
      <c r="BS20241" s="96" t="n">
        <f aca="false">BR20241-2.5</f>
        <v>-2.5</v>
      </c>
    </row>
    <row r="20242" customFormat="false" ht="12" hidden="false" customHeight="false" outlineLevel="0" collapsed="false">
      <c r="BS20242" s="96" t="n">
        <f aca="false">BR20242-2.5</f>
        <v>-2.5</v>
      </c>
    </row>
    <row r="20243" customFormat="false" ht="12" hidden="false" customHeight="false" outlineLevel="0" collapsed="false">
      <c r="BS20243" s="96" t="n">
        <f aca="false">BR20243-2.5</f>
        <v>-2.5</v>
      </c>
    </row>
    <row r="20244" customFormat="false" ht="12" hidden="false" customHeight="false" outlineLevel="0" collapsed="false">
      <c r="BS20244" s="96" t="n">
        <f aca="false">BR20244-2.5</f>
        <v>-2.5</v>
      </c>
    </row>
    <row r="20245" customFormat="false" ht="12" hidden="false" customHeight="false" outlineLevel="0" collapsed="false">
      <c r="BS20245" s="96" t="n">
        <f aca="false">BR20245-2.5</f>
        <v>-2.5</v>
      </c>
    </row>
    <row r="20246" customFormat="false" ht="12" hidden="false" customHeight="false" outlineLevel="0" collapsed="false">
      <c r="BS20246" s="96" t="n">
        <f aca="false">BR20246-2.5</f>
        <v>-2.5</v>
      </c>
    </row>
    <row r="20247" customFormat="false" ht="12" hidden="false" customHeight="false" outlineLevel="0" collapsed="false">
      <c r="BS20247" s="96" t="n">
        <f aca="false">BR20247-2.5</f>
        <v>-2.5</v>
      </c>
    </row>
    <row r="20248" customFormat="false" ht="12" hidden="false" customHeight="false" outlineLevel="0" collapsed="false">
      <c r="BS20248" s="96" t="n">
        <f aca="false">BR20248-2.5</f>
        <v>-2.5</v>
      </c>
    </row>
    <row r="20249" customFormat="false" ht="12" hidden="false" customHeight="false" outlineLevel="0" collapsed="false">
      <c r="BS20249" s="96" t="n">
        <f aca="false">BR20249-2.5</f>
        <v>-2.5</v>
      </c>
    </row>
    <row r="20250" customFormat="false" ht="12" hidden="false" customHeight="false" outlineLevel="0" collapsed="false">
      <c r="BS20250" s="96" t="n">
        <f aca="false">BR20250-2.5</f>
        <v>-2.5</v>
      </c>
    </row>
    <row r="20251" customFormat="false" ht="12" hidden="false" customHeight="false" outlineLevel="0" collapsed="false">
      <c r="BS20251" s="96" t="n">
        <f aca="false">BR20251-2.5</f>
        <v>-2.5</v>
      </c>
    </row>
    <row r="20252" customFormat="false" ht="12" hidden="false" customHeight="false" outlineLevel="0" collapsed="false">
      <c r="BS20252" s="96" t="n">
        <f aca="false">BR20252-2.5</f>
        <v>-2.5</v>
      </c>
    </row>
    <row r="20253" customFormat="false" ht="12" hidden="false" customHeight="false" outlineLevel="0" collapsed="false">
      <c r="BS20253" s="96" t="n">
        <f aca="false">BR20253-2.5</f>
        <v>-2.5</v>
      </c>
    </row>
    <row r="20254" customFormat="false" ht="12" hidden="false" customHeight="false" outlineLevel="0" collapsed="false">
      <c r="BS20254" s="96" t="n">
        <f aca="false">BR20254-2.5</f>
        <v>-2.5</v>
      </c>
    </row>
    <row r="20255" customFormat="false" ht="12" hidden="false" customHeight="false" outlineLevel="0" collapsed="false">
      <c r="BS20255" s="96" t="n">
        <f aca="false">BR20255-2.5</f>
        <v>-2.5</v>
      </c>
    </row>
    <row r="20256" customFormat="false" ht="12" hidden="false" customHeight="false" outlineLevel="0" collapsed="false">
      <c r="BS20256" s="96" t="n">
        <f aca="false">BR20256-2.5</f>
        <v>-2.5</v>
      </c>
    </row>
    <row r="20257" customFormat="false" ht="12" hidden="false" customHeight="false" outlineLevel="0" collapsed="false">
      <c r="BS20257" s="96" t="n">
        <f aca="false">BR20257-2.5</f>
        <v>-2.5</v>
      </c>
    </row>
    <row r="20258" customFormat="false" ht="12" hidden="false" customHeight="false" outlineLevel="0" collapsed="false">
      <c r="BS20258" s="96" t="n">
        <f aca="false">BR20258-2.5</f>
        <v>-2.5</v>
      </c>
    </row>
    <row r="20259" customFormat="false" ht="12" hidden="false" customHeight="false" outlineLevel="0" collapsed="false">
      <c r="BS20259" s="96" t="n">
        <f aca="false">BR20259-2.5</f>
        <v>-2.5</v>
      </c>
    </row>
    <row r="20260" customFormat="false" ht="12" hidden="false" customHeight="false" outlineLevel="0" collapsed="false">
      <c r="BS20260" s="96" t="n">
        <f aca="false">BR20260-2.5</f>
        <v>-2.5</v>
      </c>
    </row>
    <row r="20261" customFormat="false" ht="12" hidden="false" customHeight="false" outlineLevel="0" collapsed="false">
      <c r="BS20261" s="96" t="n">
        <f aca="false">BR20261-2.5</f>
        <v>-2.5</v>
      </c>
    </row>
    <row r="20262" customFormat="false" ht="12" hidden="false" customHeight="false" outlineLevel="0" collapsed="false">
      <c r="BS20262" s="96" t="n">
        <f aca="false">BR20262-2.5</f>
        <v>-2.5</v>
      </c>
    </row>
    <row r="20263" customFormat="false" ht="12" hidden="false" customHeight="false" outlineLevel="0" collapsed="false">
      <c r="BS20263" s="96" t="n">
        <f aca="false">BR20263-2.5</f>
        <v>-2.5</v>
      </c>
    </row>
    <row r="20264" customFormat="false" ht="12" hidden="false" customHeight="false" outlineLevel="0" collapsed="false">
      <c r="BS20264" s="96" t="n">
        <f aca="false">BR20264-2.5</f>
        <v>-2.5</v>
      </c>
    </row>
    <row r="20265" customFormat="false" ht="12" hidden="false" customHeight="false" outlineLevel="0" collapsed="false">
      <c r="BS20265" s="96" t="n">
        <f aca="false">BR20265-2.5</f>
        <v>-2.5</v>
      </c>
    </row>
    <row r="20266" customFormat="false" ht="12" hidden="false" customHeight="false" outlineLevel="0" collapsed="false">
      <c r="BS20266" s="96" t="n">
        <f aca="false">BR20266-2.5</f>
        <v>-2.5</v>
      </c>
    </row>
    <row r="20267" customFormat="false" ht="12" hidden="false" customHeight="false" outlineLevel="0" collapsed="false">
      <c r="BS20267" s="96" t="n">
        <f aca="false">BR20267-2.5</f>
        <v>-2.5</v>
      </c>
    </row>
    <row r="20268" customFormat="false" ht="12" hidden="false" customHeight="false" outlineLevel="0" collapsed="false">
      <c r="BS20268" s="96" t="n">
        <f aca="false">BR20268-2.5</f>
        <v>-2.5</v>
      </c>
    </row>
    <row r="20269" customFormat="false" ht="12" hidden="false" customHeight="false" outlineLevel="0" collapsed="false">
      <c r="BS20269" s="96" t="n">
        <f aca="false">BR20269-2.5</f>
        <v>-2.5</v>
      </c>
    </row>
    <row r="20270" customFormat="false" ht="12" hidden="false" customHeight="false" outlineLevel="0" collapsed="false">
      <c r="BS20270" s="96" t="n">
        <f aca="false">BR20270-2.5</f>
        <v>-2.5</v>
      </c>
    </row>
    <row r="20271" customFormat="false" ht="12" hidden="false" customHeight="false" outlineLevel="0" collapsed="false">
      <c r="BS20271" s="96" t="n">
        <f aca="false">BR20271-2.5</f>
        <v>-2.5</v>
      </c>
    </row>
    <row r="20272" customFormat="false" ht="12" hidden="false" customHeight="false" outlineLevel="0" collapsed="false">
      <c r="BS20272" s="96" t="n">
        <f aca="false">BR20272-2.5</f>
        <v>-2.5</v>
      </c>
    </row>
    <row r="20273" customFormat="false" ht="12" hidden="false" customHeight="false" outlineLevel="0" collapsed="false">
      <c r="BS20273" s="96" t="n">
        <f aca="false">BR20273-2.5</f>
        <v>-2.5</v>
      </c>
    </row>
    <row r="20274" customFormat="false" ht="12" hidden="false" customHeight="false" outlineLevel="0" collapsed="false">
      <c r="BS20274" s="96" t="n">
        <f aca="false">BR20274-2.5</f>
        <v>-2.5</v>
      </c>
    </row>
    <row r="20275" customFormat="false" ht="12" hidden="false" customHeight="false" outlineLevel="0" collapsed="false">
      <c r="BS20275" s="96" t="n">
        <f aca="false">BR20275-2.5</f>
        <v>-2.5</v>
      </c>
    </row>
    <row r="20276" customFormat="false" ht="12" hidden="false" customHeight="false" outlineLevel="0" collapsed="false">
      <c r="BS20276" s="96" t="n">
        <f aca="false">BR20276-2.5</f>
        <v>-2.5</v>
      </c>
    </row>
    <row r="20277" customFormat="false" ht="12" hidden="false" customHeight="false" outlineLevel="0" collapsed="false">
      <c r="BS20277" s="96" t="n">
        <f aca="false">BR20277-2.5</f>
        <v>-2.5</v>
      </c>
    </row>
    <row r="20278" customFormat="false" ht="12" hidden="false" customHeight="false" outlineLevel="0" collapsed="false">
      <c r="BS20278" s="96" t="n">
        <f aca="false">BR20278-2.5</f>
        <v>-2.5</v>
      </c>
    </row>
    <row r="20279" customFormat="false" ht="12" hidden="false" customHeight="false" outlineLevel="0" collapsed="false">
      <c r="BS20279" s="96" t="n">
        <f aca="false">BR20279-2.5</f>
        <v>-2.5</v>
      </c>
    </row>
    <row r="20280" customFormat="false" ht="12" hidden="false" customHeight="false" outlineLevel="0" collapsed="false">
      <c r="BS20280" s="96" t="n">
        <f aca="false">BR20280-2.5</f>
        <v>-2.5</v>
      </c>
    </row>
    <row r="20281" customFormat="false" ht="12" hidden="false" customHeight="false" outlineLevel="0" collapsed="false">
      <c r="BS20281" s="96" t="n">
        <f aca="false">BR20281-2.5</f>
        <v>-2.5</v>
      </c>
    </row>
    <row r="20282" customFormat="false" ht="12" hidden="false" customHeight="false" outlineLevel="0" collapsed="false">
      <c r="BS20282" s="96" t="n">
        <f aca="false">BR20282-2.5</f>
        <v>-2.5</v>
      </c>
    </row>
    <row r="20283" customFormat="false" ht="12" hidden="false" customHeight="false" outlineLevel="0" collapsed="false">
      <c r="BS20283" s="96" t="n">
        <f aca="false">BR20283-2.5</f>
        <v>-2.5</v>
      </c>
    </row>
    <row r="20284" customFormat="false" ht="12" hidden="false" customHeight="false" outlineLevel="0" collapsed="false">
      <c r="BS20284" s="96" t="n">
        <f aca="false">BR20284-2.5</f>
        <v>-2.5</v>
      </c>
    </row>
    <row r="20285" customFormat="false" ht="12" hidden="false" customHeight="false" outlineLevel="0" collapsed="false">
      <c r="BS20285" s="96" t="n">
        <f aca="false">BR20285-2.5</f>
        <v>-2.5</v>
      </c>
    </row>
    <row r="20286" customFormat="false" ht="12" hidden="false" customHeight="false" outlineLevel="0" collapsed="false">
      <c r="BS20286" s="96" t="n">
        <f aca="false">BR20286-2.5</f>
        <v>-2.5</v>
      </c>
    </row>
    <row r="20287" customFormat="false" ht="12" hidden="false" customHeight="false" outlineLevel="0" collapsed="false">
      <c r="BS20287" s="96" t="n">
        <f aca="false">BR20287-2.5</f>
        <v>-2.5</v>
      </c>
    </row>
    <row r="20288" customFormat="false" ht="12" hidden="false" customHeight="false" outlineLevel="0" collapsed="false">
      <c r="BS20288" s="96" t="n">
        <f aca="false">BR20288-2.5</f>
        <v>-2.5</v>
      </c>
    </row>
    <row r="20289" customFormat="false" ht="12" hidden="false" customHeight="false" outlineLevel="0" collapsed="false">
      <c r="BS20289" s="96" t="n">
        <f aca="false">BR20289-2.5</f>
        <v>-2.5</v>
      </c>
    </row>
    <row r="20290" customFormat="false" ht="12" hidden="false" customHeight="false" outlineLevel="0" collapsed="false">
      <c r="BS20290" s="96" t="n">
        <f aca="false">BR20290-2.5</f>
        <v>-2.5</v>
      </c>
    </row>
    <row r="20291" customFormat="false" ht="12" hidden="false" customHeight="false" outlineLevel="0" collapsed="false">
      <c r="BS20291" s="96" t="n">
        <f aca="false">BR20291-2.5</f>
        <v>-2.5</v>
      </c>
    </row>
    <row r="20292" customFormat="false" ht="12" hidden="false" customHeight="false" outlineLevel="0" collapsed="false">
      <c r="BS20292" s="96" t="n">
        <f aca="false">BR20292-2.5</f>
        <v>-2.5</v>
      </c>
    </row>
    <row r="20293" customFormat="false" ht="12" hidden="false" customHeight="false" outlineLevel="0" collapsed="false">
      <c r="BS20293" s="96" t="n">
        <f aca="false">BR20293-2.5</f>
        <v>-2.5</v>
      </c>
    </row>
    <row r="20294" customFormat="false" ht="12" hidden="false" customHeight="false" outlineLevel="0" collapsed="false">
      <c r="BS20294" s="96" t="n">
        <f aca="false">BR20294-2.5</f>
        <v>-2.5</v>
      </c>
    </row>
    <row r="20295" customFormat="false" ht="12" hidden="false" customHeight="false" outlineLevel="0" collapsed="false">
      <c r="BS20295" s="96" t="n">
        <f aca="false">BR20295-2.5</f>
        <v>-2.5</v>
      </c>
    </row>
    <row r="20296" customFormat="false" ht="12" hidden="false" customHeight="false" outlineLevel="0" collapsed="false">
      <c r="BS20296" s="96" t="n">
        <f aca="false">BR20296-2.5</f>
        <v>-2.5</v>
      </c>
    </row>
    <row r="20297" customFormat="false" ht="12" hidden="false" customHeight="false" outlineLevel="0" collapsed="false">
      <c r="BS20297" s="96" t="n">
        <f aca="false">BR20297-2.5</f>
        <v>-2.5</v>
      </c>
    </row>
    <row r="20298" customFormat="false" ht="12" hidden="false" customHeight="false" outlineLevel="0" collapsed="false">
      <c r="BS20298" s="96" t="n">
        <f aca="false">BR20298-2.5</f>
        <v>-2.5</v>
      </c>
    </row>
    <row r="20299" customFormat="false" ht="12" hidden="false" customHeight="false" outlineLevel="0" collapsed="false">
      <c r="BS20299" s="96" t="n">
        <f aca="false">BR20299-2.5</f>
        <v>-2.5</v>
      </c>
    </row>
    <row r="20300" customFormat="false" ht="12" hidden="false" customHeight="false" outlineLevel="0" collapsed="false">
      <c r="BS20300" s="96" t="n">
        <f aca="false">BR20300-2.5</f>
        <v>-2.5</v>
      </c>
    </row>
    <row r="20301" customFormat="false" ht="12" hidden="false" customHeight="false" outlineLevel="0" collapsed="false">
      <c r="BS20301" s="96" t="n">
        <f aca="false">BR20301-2.5</f>
        <v>-2.5</v>
      </c>
    </row>
    <row r="20302" customFormat="false" ht="12" hidden="false" customHeight="false" outlineLevel="0" collapsed="false">
      <c r="BS20302" s="96" t="n">
        <f aca="false">BR20302-2.5</f>
        <v>-2.5</v>
      </c>
    </row>
    <row r="20303" customFormat="false" ht="12" hidden="false" customHeight="false" outlineLevel="0" collapsed="false">
      <c r="BS20303" s="96" t="n">
        <f aca="false">BR20303-2.5</f>
        <v>-2.5</v>
      </c>
    </row>
    <row r="20304" customFormat="false" ht="12" hidden="false" customHeight="false" outlineLevel="0" collapsed="false">
      <c r="BS20304" s="96" t="n">
        <f aca="false">BR20304-2.5</f>
        <v>-2.5</v>
      </c>
    </row>
    <row r="20305" customFormat="false" ht="12" hidden="false" customHeight="false" outlineLevel="0" collapsed="false">
      <c r="BS20305" s="96" t="n">
        <f aca="false">BR20305-2.5</f>
        <v>-2.5</v>
      </c>
    </row>
    <row r="20306" customFormat="false" ht="12" hidden="false" customHeight="false" outlineLevel="0" collapsed="false">
      <c r="BS20306" s="96" t="n">
        <f aca="false">BR20306-2.5</f>
        <v>-2.5</v>
      </c>
    </row>
    <row r="20307" customFormat="false" ht="12" hidden="false" customHeight="false" outlineLevel="0" collapsed="false">
      <c r="BS20307" s="96" t="n">
        <f aca="false">BR20307-2.5</f>
        <v>-2.5</v>
      </c>
    </row>
    <row r="20308" customFormat="false" ht="12" hidden="false" customHeight="false" outlineLevel="0" collapsed="false">
      <c r="BS20308" s="96" t="n">
        <f aca="false">BR20308-2.5</f>
        <v>-2.5</v>
      </c>
    </row>
    <row r="20309" customFormat="false" ht="12" hidden="false" customHeight="false" outlineLevel="0" collapsed="false">
      <c r="BS20309" s="96" t="n">
        <f aca="false">BR20309-2.5</f>
        <v>-2.5</v>
      </c>
    </row>
    <row r="20310" customFormat="false" ht="12" hidden="false" customHeight="false" outlineLevel="0" collapsed="false">
      <c r="BS20310" s="96" t="n">
        <f aca="false">BR20310-2.5</f>
        <v>-2.5</v>
      </c>
    </row>
    <row r="20311" customFormat="false" ht="12" hidden="false" customHeight="false" outlineLevel="0" collapsed="false">
      <c r="BS20311" s="96" t="n">
        <f aca="false">BR20311-2.5</f>
        <v>-2.5</v>
      </c>
    </row>
    <row r="20312" customFormat="false" ht="12" hidden="false" customHeight="false" outlineLevel="0" collapsed="false">
      <c r="BS20312" s="96" t="n">
        <f aca="false">BR20312-2.5</f>
        <v>-2.5</v>
      </c>
    </row>
    <row r="20313" customFormat="false" ht="12" hidden="false" customHeight="false" outlineLevel="0" collapsed="false">
      <c r="BS20313" s="96" t="n">
        <f aca="false">BR20313-2.5</f>
        <v>-2.5</v>
      </c>
    </row>
    <row r="20314" customFormat="false" ht="12" hidden="false" customHeight="false" outlineLevel="0" collapsed="false">
      <c r="BS20314" s="96" t="n">
        <f aca="false">BR20314-2.5</f>
        <v>-2.5</v>
      </c>
    </row>
    <row r="20315" customFormat="false" ht="12" hidden="false" customHeight="false" outlineLevel="0" collapsed="false">
      <c r="BS20315" s="96" t="n">
        <f aca="false">BR20315-2.5</f>
        <v>-2.5</v>
      </c>
    </row>
    <row r="20316" customFormat="false" ht="12" hidden="false" customHeight="false" outlineLevel="0" collapsed="false">
      <c r="BS20316" s="96" t="n">
        <f aca="false">BR20316-2.5</f>
        <v>-2.5</v>
      </c>
    </row>
    <row r="20317" customFormat="false" ht="12" hidden="false" customHeight="false" outlineLevel="0" collapsed="false">
      <c r="BS20317" s="96" t="n">
        <f aca="false">BR20317-2.5</f>
        <v>-2.5</v>
      </c>
    </row>
    <row r="20318" customFormat="false" ht="12" hidden="false" customHeight="false" outlineLevel="0" collapsed="false">
      <c r="BS20318" s="96" t="n">
        <f aca="false">BR20318-2.5</f>
        <v>-2.5</v>
      </c>
    </row>
    <row r="20319" customFormat="false" ht="12" hidden="false" customHeight="false" outlineLevel="0" collapsed="false">
      <c r="BS20319" s="96" t="n">
        <f aca="false">BR20319-2.5</f>
        <v>-2.5</v>
      </c>
    </row>
    <row r="20320" customFormat="false" ht="12" hidden="false" customHeight="false" outlineLevel="0" collapsed="false">
      <c r="BS20320" s="96" t="n">
        <f aca="false">BR20320-2.5</f>
        <v>-2.5</v>
      </c>
    </row>
    <row r="20321" customFormat="false" ht="12" hidden="false" customHeight="false" outlineLevel="0" collapsed="false">
      <c r="BS20321" s="96" t="n">
        <f aca="false">BR20321-2.5</f>
        <v>-2.5</v>
      </c>
    </row>
    <row r="20322" customFormat="false" ht="12" hidden="false" customHeight="false" outlineLevel="0" collapsed="false">
      <c r="BS20322" s="96" t="n">
        <f aca="false">BR20322-2.5</f>
        <v>-2.5</v>
      </c>
    </row>
    <row r="20323" customFormat="false" ht="12" hidden="false" customHeight="false" outlineLevel="0" collapsed="false">
      <c r="BS20323" s="96" t="n">
        <f aca="false">BR20323-2.5</f>
        <v>-2.5</v>
      </c>
    </row>
    <row r="20324" customFormat="false" ht="12" hidden="false" customHeight="false" outlineLevel="0" collapsed="false">
      <c r="BS20324" s="96" t="n">
        <f aca="false">BR20324-2.5</f>
        <v>-2.5</v>
      </c>
    </row>
    <row r="20325" customFormat="false" ht="12" hidden="false" customHeight="false" outlineLevel="0" collapsed="false">
      <c r="BS20325" s="96" t="n">
        <f aca="false">BR20325-2.5</f>
        <v>-2.5</v>
      </c>
    </row>
    <row r="20326" customFormat="false" ht="12" hidden="false" customHeight="false" outlineLevel="0" collapsed="false">
      <c r="BS20326" s="96" t="n">
        <f aca="false">BR20326-2.5</f>
        <v>-2.5</v>
      </c>
    </row>
    <row r="20327" customFormat="false" ht="12" hidden="false" customHeight="false" outlineLevel="0" collapsed="false">
      <c r="BS20327" s="96" t="n">
        <f aca="false">BR20327-2.5</f>
        <v>-2.5</v>
      </c>
    </row>
    <row r="20328" customFormat="false" ht="12" hidden="false" customHeight="false" outlineLevel="0" collapsed="false">
      <c r="BS20328" s="96" t="n">
        <f aca="false">BR20328-2.5</f>
        <v>-2.5</v>
      </c>
    </row>
    <row r="20329" customFormat="false" ht="12" hidden="false" customHeight="false" outlineLevel="0" collapsed="false">
      <c r="BS20329" s="96" t="n">
        <f aca="false">BR20329-2.5</f>
        <v>-2.5</v>
      </c>
    </row>
    <row r="20330" customFormat="false" ht="12" hidden="false" customHeight="false" outlineLevel="0" collapsed="false">
      <c r="BS20330" s="96" t="n">
        <f aca="false">BR20330-2.5</f>
        <v>-2.5</v>
      </c>
    </row>
    <row r="20331" customFormat="false" ht="12" hidden="false" customHeight="false" outlineLevel="0" collapsed="false">
      <c r="BS20331" s="96" t="n">
        <f aca="false">BR20331-2.5</f>
        <v>-2.5</v>
      </c>
    </row>
    <row r="20332" customFormat="false" ht="12" hidden="false" customHeight="false" outlineLevel="0" collapsed="false">
      <c r="BS20332" s="96" t="n">
        <f aca="false">BR20332-2.5</f>
        <v>-2.5</v>
      </c>
    </row>
    <row r="20333" customFormat="false" ht="12" hidden="false" customHeight="false" outlineLevel="0" collapsed="false">
      <c r="BS20333" s="96" t="n">
        <f aca="false">BR20333-2.5</f>
        <v>-2.5</v>
      </c>
    </row>
    <row r="20334" customFormat="false" ht="12" hidden="false" customHeight="false" outlineLevel="0" collapsed="false">
      <c r="BS20334" s="96" t="n">
        <f aca="false">BR20334-2.5</f>
        <v>-2.5</v>
      </c>
    </row>
    <row r="20335" customFormat="false" ht="12" hidden="false" customHeight="false" outlineLevel="0" collapsed="false">
      <c r="BS20335" s="96" t="n">
        <f aca="false">BR20335-2.5</f>
        <v>-2.5</v>
      </c>
    </row>
    <row r="20336" customFormat="false" ht="12" hidden="false" customHeight="false" outlineLevel="0" collapsed="false">
      <c r="BS20336" s="96" t="n">
        <f aca="false">BR20336-2.5</f>
        <v>-2.5</v>
      </c>
    </row>
    <row r="20337" customFormat="false" ht="12" hidden="false" customHeight="false" outlineLevel="0" collapsed="false">
      <c r="BS20337" s="96" t="n">
        <f aca="false">BR20337-2.5</f>
        <v>-2.5</v>
      </c>
    </row>
    <row r="20338" customFormat="false" ht="12" hidden="false" customHeight="false" outlineLevel="0" collapsed="false">
      <c r="BS20338" s="96" t="n">
        <f aca="false">BR20338-2.5</f>
        <v>-2.5</v>
      </c>
    </row>
    <row r="20339" customFormat="false" ht="12" hidden="false" customHeight="false" outlineLevel="0" collapsed="false">
      <c r="BS20339" s="96" t="n">
        <f aca="false">BR20339-2.5</f>
        <v>-2.5</v>
      </c>
    </row>
    <row r="20340" customFormat="false" ht="12" hidden="false" customHeight="false" outlineLevel="0" collapsed="false">
      <c r="BS20340" s="96" t="n">
        <f aca="false">BR20340-2.5</f>
        <v>-2.5</v>
      </c>
    </row>
    <row r="20341" customFormat="false" ht="12" hidden="false" customHeight="false" outlineLevel="0" collapsed="false">
      <c r="BS20341" s="96" t="n">
        <f aca="false">BR20341-2.5</f>
        <v>-2.5</v>
      </c>
    </row>
    <row r="20342" customFormat="false" ht="12" hidden="false" customHeight="false" outlineLevel="0" collapsed="false">
      <c r="BS20342" s="96" t="n">
        <f aca="false">BR20342-2.5</f>
        <v>-2.5</v>
      </c>
    </row>
    <row r="20343" customFormat="false" ht="12" hidden="false" customHeight="false" outlineLevel="0" collapsed="false">
      <c r="BS20343" s="96" t="n">
        <f aca="false">BR20343-2.5</f>
        <v>-2.5</v>
      </c>
    </row>
    <row r="20344" customFormat="false" ht="12" hidden="false" customHeight="false" outlineLevel="0" collapsed="false">
      <c r="BS20344" s="96" t="n">
        <f aca="false">BR20344-2.5</f>
        <v>-2.5</v>
      </c>
    </row>
    <row r="20345" customFormat="false" ht="12" hidden="false" customHeight="false" outlineLevel="0" collapsed="false">
      <c r="BS20345" s="96" t="n">
        <f aca="false">BR20345-2.5</f>
        <v>-2.5</v>
      </c>
    </row>
    <row r="20346" customFormat="false" ht="12" hidden="false" customHeight="false" outlineLevel="0" collapsed="false">
      <c r="BS20346" s="96" t="n">
        <f aca="false">BR20346-2.5</f>
        <v>-2.5</v>
      </c>
    </row>
    <row r="20347" customFormat="false" ht="12" hidden="false" customHeight="false" outlineLevel="0" collapsed="false">
      <c r="BS20347" s="96" t="n">
        <f aca="false">BR20347-2.5</f>
        <v>-2.5</v>
      </c>
    </row>
    <row r="20348" customFormat="false" ht="12" hidden="false" customHeight="false" outlineLevel="0" collapsed="false">
      <c r="BS20348" s="96" t="n">
        <f aca="false">BR20348-2.5</f>
        <v>-2.5</v>
      </c>
    </row>
    <row r="20349" customFormat="false" ht="12" hidden="false" customHeight="false" outlineLevel="0" collapsed="false">
      <c r="BS20349" s="96" t="n">
        <f aca="false">BR20349-2.5</f>
        <v>-2.5</v>
      </c>
    </row>
    <row r="20350" customFormat="false" ht="12" hidden="false" customHeight="false" outlineLevel="0" collapsed="false">
      <c r="BS20350" s="96" t="n">
        <f aca="false">BR20350-2.5</f>
        <v>-2.5</v>
      </c>
    </row>
    <row r="20351" customFormat="false" ht="12" hidden="false" customHeight="false" outlineLevel="0" collapsed="false">
      <c r="BS20351" s="96" t="n">
        <f aca="false">BR20351-2.5</f>
        <v>-2.5</v>
      </c>
    </row>
    <row r="20352" customFormat="false" ht="12" hidden="false" customHeight="false" outlineLevel="0" collapsed="false">
      <c r="BS20352" s="96" t="n">
        <f aca="false">BR20352-2.5</f>
        <v>-2.5</v>
      </c>
    </row>
    <row r="20353" customFormat="false" ht="12" hidden="false" customHeight="false" outlineLevel="0" collapsed="false">
      <c r="BS20353" s="96" t="n">
        <f aca="false">BR20353-2.5</f>
        <v>-2.5</v>
      </c>
    </row>
    <row r="20354" customFormat="false" ht="12" hidden="false" customHeight="false" outlineLevel="0" collapsed="false">
      <c r="BS20354" s="96" t="n">
        <f aca="false">BR20354-2.5</f>
        <v>-2.5</v>
      </c>
    </row>
    <row r="20355" customFormat="false" ht="12" hidden="false" customHeight="false" outlineLevel="0" collapsed="false">
      <c r="BS20355" s="96" t="n">
        <f aca="false">BR20355-2.5</f>
        <v>-2.5</v>
      </c>
    </row>
    <row r="20356" customFormat="false" ht="12" hidden="false" customHeight="false" outlineLevel="0" collapsed="false">
      <c r="BS20356" s="96" t="n">
        <f aca="false">BR20356-2.5</f>
        <v>-2.5</v>
      </c>
    </row>
    <row r="20357" customFormat="false" ht="12" hidden="false" customHeight="false" outlineLevel="0" collapsed="false">
      <c r="BS20357" s="96" t="n">
        <f aca="false">BR20357-2.5</f>
        <v>-2.5</v>
      </c>
    </row>
    <row r="20358" customFormat="false" ht="12" hidden="false" customHeight="false" outlineLevel="0" collapsed="false">
      <c r="BS20358" s="96" t="n">
        <f aca="false">BR20358-2.5</f>
        <v>-2.5</v>
      </c>
    </row>
    <row r="20359" customFormat="false" ht="12" hidden="false" customHeight="false" outlineLevel="0" collapsed="false">
      <c r="BS20359" s="96" t="n">
        <f aca="false">BR20359-2.5</f>
        <v>-2.5</v>
      </c>
    </row>
    <row r="20360" customFormat="false" ht="12" hidden="false" customHeight="false" outlineLevel="0" collapsed="false">
      <c r="BS20360" s="96" t="n">
        <f aca="false">BR20360-2.5</f>
        <v>-2.5</v>
      </c>
    </row>
    <row r="20361" customFormat="false" ht="12" hidden="false" customHeight="false" outlineLevel="0" collapsed="false">
      <c r="BS20361" s="96" t="n">
        <f aca="false">BR20361-2.5</f>
        <v>-2.5</v>
      </c>
    </row>
    <row r="20362" customFormat="false" ht="12" hidden="false" customHeight="false" outlineLevel="0" collapsed="false">
      <c r="BS20362" s="96" t="n">
        <f aca="false">BR20362-2.5</f>
        <v>-2.5</v>
      </c>
    </row>
    <row r="20363" customFormat="false" ht="12" hidden="false" customHeight="false" outlineLevel="0" collapsed="false">
      <c r="BS20363" s="96" t="n">
        <f aca="false">BR20363-2.5</f>
        <v>-2.5</v>
      </c>
    </row>
    <row r="20364" customFormat="false" ht="12" hidden="false" customHeight="false" outlineLevel="0" collapsed="false">
      <c r="BS20364" s="96" t="n">
        <f aca="false">BR20364-2.5</f>
        <v>-2.5</v>
      </c>
    </row>
    <row r="20365" customFormat="false" ht="12" hidden="false" customHeight="false" outlineLevel="0" collapsed="false">
      <c r="BS20365" s="96" t="n">
        <f aca="false">BR20365-2.5</f>
        <v>-2.5</v>
      </c>
    </row>
    <row r="20366" customFormat="false" ht="12" hidden="false" customHeight="false" outlineLevel="0" collapsed="false">
      <c r="BS20366" s="96" t="n">
        <f aca="false">BR20366-2.5</f>
        <v>-2.5</v>
      </c>
    </row>
    <row r="20367" customFormat="false" ht="12" hidden="false" customHeight="false" outlineLevel="0" collapsed="false">
      <c r="BS20367" s="96" t="n">
        <f aca="false">BR20367-2.5</f>
        <v>-2.5</v>
      </c>
    </row>
    <row r="20368" customFormat="false" ht="12" hidden="false" customHeight="false" outlineLevel="0" collapsed="false">
      <c r="BS20368" s="96" t="n">
        <f aca="false">BR20368-2.5</f>
        <v>-2.5</v>
      </c>
    </row>
    <row r="20369" customFormat="false" ht="12" hidden="false" customHeight="false" outlineLevel="0" collapsed="false">
      <c r="BS20369" s="96" t="n">
        <f aca="false">BR20369-2.5</f>
        <v>-2.5</v>
      </c>
    </row>
    <row r="20370" customFormat="false" ht="12" hidden="false" customHeight="false" outlineLevel="0" collapsed="false">
      <c r="BS20370" s="96" t="n">
        <f aca="false">BR20370-2.5</f>
        <v>-2.5</v>
      </c>
    </row>
    <row r="20371" customFormat="false" ht="12" hidden="false" customHeight="false" outlineLevel="0" collapsed="false">
      <c r="BS20371" s="96" t="n">
        <f aca="false">BR20371-2.5</f>
        <v>-2.5</v>
      </c>
    </row>
    <row r="20372" customFormat="false" ht="12" hidden="false" customHeight="false" outlineLevel="0" collapsed="false">
      <c r="BS20372" s="96" t="n">
        <f aca="false">BR20372-2.5</f>
        <v>-2.5</v>
      </c>
    </row>
    <row r="20373" customFormat="false" ht="12" hidden="false" customHeight="false" outlineLevel="0" collapsed="false">
      <c r="BS20373" s="96" t="n">
        <f aca="false">BR20373-2.5</f>
        <v>-2.5</v>
      </c>
    </row>
    <row r="20374" customFormat="false" ht="12" hidden="false" customHeight="false" outlineLevel="0" collapsed="false">
      <c r="BS20374" s="96" t="n">
        <f aca="false">BR20374-2.5</f>
        <v>-2.5</v>
      </c>
    </row>
    <row r="20375" customFormat="false" ht="12" hidden="false" customHeight="false" outlineLevel="0" collapsed="false">
      <c r="BS20375" s="96" t="n">
        <f aca="false">BR20375-2.5</f>
        <v>-2.5</v>
      </c>
    </row>
    <row r="20376" customFormat="false" ht="12" hidden="false" customHeight="false" outlineLevel="0" collapsed="false">
      <c r="BS20376" s="96" t="n">
        <f aca="false">BR20376-2.5</f>
        <v>-2.5</v>
      </c>
    </row>
    <row r="20377" customFormat="false" ht="12" hidden="false" customHeight="false" outlineLevel="0" collapsed="false">
      <c r="BS20377" s="96" t="n">
        <f aca="false">BR20377-2.5</f>
        <v>-2.5</v>
      </c>
    </row>
    <row r="20378" customFormat="false" ht="12" hidden="false" customHeight="false" outlineLevel="0" collapsed="false">
      <c r="BS20378" s="96" t="n">
        <f aca="false">BR20378-2.5</f>
        <v>-2.5</v>
      </c>
    </row>
    <row r="20379" customFormat="false" ht="12" hidden="false" customHeight="false" outlineLevel="0" collapsed="false">
      <c r="BS20379" s="96" t="n">
        <f aca="false">BR20379-2.5</f>
        <v>-2.5</v>
      </c>
    </row>
    <row r="20380" customFormat="false" ht="12" hidden="false" customHeight="false" outlineLevel="0" collapsed="false">
      <c r="BS20380" s="96" t="n">
        <f aca="false">BR20380-2.5</f>
        <v>-2.5</v>
      </c>
    </row>
    <row r="20381" customFormat="false" ht="12" hidden="false" customHeight="false" outlineLevel="0" collapsed="false">
      <c r="BS20381" s="96" t="n">
        <f aca="false">BR20381-2.5</f>
        <v>-2.5</v>
      </c>
    </row>
    <row r="20382" customFormat="false" ht="12" hidden="false" customHeight="false" outlineLevel="0" collapsed="false">
      <c r="BS20382" s="96" t="n">
        <f aca="false">BR20382-2.5</f>
        <v>-2.5</v>
      </c>
    </row>
    <row r="20383" customFormat="false" ht="12" hidden="false" customHeight="false" outlineLevel="0" collapsed="false">
      <c r="BS20383" s="96" t="n">
        <f aca="false">BR20383-2.5</f>
        <v>-2.5</v>
      </c>
    </row>
    <row r="20384" customFormat="false" ht="12" hidden="false" customHeight="false" outlineLevel="0" collapsed="false">
      <c r="BS20384" s="96" t="n">
        <f aca="false">BR20384-2.5</f>
        <v>-2.5</v>
      </c>
    </row>
    <row r="20385" customFormat="false" ht="12" hidden="false" customHeight="false" outlineLevel="0" collapsed="false">
      <c r="BS20385" s="96" t="n">
        <f aca="false">BR20385-2.5</f>
        <v>-2.5</v>
      </c>
    </row>
    <row r="20386" customFormat="false" ht="12" hidden="false" customHeight="false" outlineLevel="0" collapsed="false">
      <c r="BS20386" s="96" t="n">
        <f aca="false">BR20386-2.5</f>
        <v>-2.5</v>
      </c>
    </row>
    <row r="20387" customFormat="false" ht="12" hidden="false" customHeight="false" outlineLevel="0" collapsed="false">
      <c r="BS20387" s="96" t="n">
        <f aca="false">BR20387-2.5</f>
        <v>-2.5</v>
      </c>
    </row>
    <row r="20388" customFormat="false" ht="12" hidden="false" customHeight="false" outlineLevel="0" collapsed="false">
      <c r="BS20388" s="96" t="n">
        <f aca="false">BR20388-2.5</f>
        <v>-2.5</v>
      </c>
    </row>
    <row r="20389" customFormat="false" ht="12" hidden="false" customHeight="false" outlineLevel="0" collapsed="false">
      <c r="BS20389" s="96" t="n">
        <f aca="false">BR20389-2.5</f>
        <v>-2.5</v>
      </c>
    </row>
    <row r="20390" customFormat="false" ht="12" hidden="false" customHeight="false" outlineLevel="0" collapsed="false">
      <c r="BS20390" s="96" t="n">
        <f aca="false">BR20390-2.5</f>
        <v>-2.5</v>
      </c>
    </row>
    <row r="20391" customFormat="false" ht="12" hidden="false" customHeight="false" outlineLevel="0" collapsed="false">
      <c r="BS20391" s="96" t="n">
        <f aca="false">BR20391-2.5</f>
        <v>-2.5</v>
      </c>
    </row>
    <row r="20392" customFormat="false" ht="12" hidden="false" customHeight="false" outlineLevel="0" collapsed="false">
      <c r="BS20392" s="96" t="n">
        <f aca="false">BR20392-2.5</f>
        <v>-2.5</v>
      </c>
    </row>
    <row r="20393" customFormat="false" ht="12" hidden="false" customHeight="false" outlineLevel="0" collapsed="false">
      <c r="BS20393" s="96" t="n">
        <f aca="false">BR20393-2.5</f>
        <v>-2.5</v>
      </c>
    </row>
    <row r="20394" customFormat="false" ht="12" hidden="false" customHeight="false" outlineLevel="0" collapsed="false">
      <c r="BS20394" s="96" t="n">
        <f aca="false">BR20394-2.5</f>
        <v>-2.5</v>
      </c>
    </row>
    <row r="20395" customFormat="false" ht="12" hidden="false" customHeight="false" outlineLevel="0" collapsed="false">
      <c r="BS20395" s="96" t="n">
        <f aca="false">BR20395-2.5</f>
        <v>-2.5</v>
      </c>
    </row>
    <row r="20396" customFormat="false" ht="12" hidden="false" customHeight="false" outlineLevel="0" collapsed="false">
      <c r="BS20396" s="96" t="n">
        <f aca="false">BR20396-2.5</f>
        <v>-2.5</v>
      </c>
    </row>
    <row r="20397" customFormat="false" ht="12" hidden="false" customHeight="false" outlineLevel="0" collapsed="false">
      <c r="BS20397" s="96" t="n">
        <f aca="false">BR20397-2.5</f>
        <v>-2.5</v>
      </c>
    </row>
    <row r="20398" customFormat="false" ht="12" hidden="false" customHeight="false" outlineLevel="0" collapsed="false">
      <c r="BS20398" s="96" t="n">
        <f aca="false">BR20398-2.5</f>
        <v>-2.5</v>
      </c>
    </row>
    <row r="20399" customFormat="false" ht="12" hidden="false" customHeight="false" outlineLevel="0" collapsed="false">
      <c r="BS20399" s="96" t="n">
        <f aca="false">BR20399-2.5</f>
        <v>-2.5</v>
      </c>
    </row>
    <row r="20400" customFormat="false" ht="12" hidden="false" customHeight="false" outlineLevel="0" collapsed="false">
      <c r="BS20400" s="96" t="n">
        <f aca="false">BR20400-2.5</f>
        <v>-2.5</v>
      </c>
    </row>
    <row r="20401" customFormat="false" ht="12" hidden="false" customHeight="false" outlineLevel="0" collapsed="false">
      <c r="BS20401" s="96" t="n">
        <f aca="false">BR20401-2.5</f>
        <v>-2.5</v>
      </c>
    </row>
    <row r="20402" customFormat="false" ht="12" hidden="false" customHeight="false" outlineLevel="0" collapsed="false">
      <c r="BS20402" s="96" t="n">
        <f aca="false">BR20402-2.5</f>
        <v>-2.5</v>
      </c>
    </row>
    <row r="20403" customFormat="false" ht="12" hidden="false" customHeight="false" outlineLevel="0" collapsed="false">
      <c r="BS20403" s="96" t="n">
        <f aca="false">BR20403-2.5</f>
        <v>-2.5</v>
      </c>
    </row>
    <row r="20404" customFormat="false" ht="12" hidden="false" customHeight="false" outlineLevel="0" collapsed="false">
      <c r="BS20404" s="96" t="n">
        <f aca="false">BR20404-2.5</f>
        <v>-2.5</v>
      </c>
    </row>
    <row r="20405" customFormat="false" ht="12" hidden="false" customHeight="false" outlineLevel="0" collapsed="false">
      <c r="BS20405" s="96" t="n">
        <f aca="false">BR20405-2.5</f>
        <v>-2.5</v>
      </c>
    </row>
    <row r="20406" customFormat="false" ht="12" hidden="false" customHeight="false" outlineLevel="0" collapsed="false">
      <c r="BS20406" s="96" t="n">
        <f aca="false">BR20406-2.5</f>
        <v>-2.5</v>
      </c>
    </row>
    <row r="20407" customFormat="false" ht="12" hidden="false" customHeight="false" outlineLevel="0" collapsed="false">
      <c r="BS20407" s="96" t="n">
        <f aca="false">BR20407-2.5</f>
        <v>-2.5</v>
      </c>
    </row>
    <row r="20408" customFormat="false" ht="12" hidden="false" customHeight="false" outlineLevel="0" collapsed="false">
      <c r="BS20408" s="96" t="n">
        <f aca="false">BR20408-2.5</f>
        <v>-2.5</v>
      </c>
    </row>
    <row r="20409" customFormat="false" ht="12" hidden="false" customHeight="false" outlineLevel="0" collapsed="false">
      <c r="BS20409" s="96" t="n">
        <f aca="false">BR20409-2.5</f>
        <v>-2.5</v>
      </c>
    </row>
    <row r="20410" customFormat="false" ht="12" hidden="false" customHeight="false" outlineLevel="0" collapsed="false">
      <c r="BS20410" s="96" t="n">
        <f aca="false">BR20410-2.5</f>
        <v>-2.5</v>
      </c>
    </row>
    <row r="20411" customFormat="false" ht="12" hidden="false" customHeight="false" outlineLevel="0" collapsed="false">
      <c r="BS20411" s="96" t="n">
        <f aca="false">BR20411-2.5</f>
        <v>-2.5</v>
      </c>
    </row>
    <row r="20412" customFormat="false" ht="12" hidden="false" customHeight="false" outlineLevel="0" collapsed="false">
      <c r="BS20412" s="96" t="n">
        <f aca="false">BR20412-2.5</f>
        <v>-2.5</v>
      </c>
    </row>
    <row r="20413" customFormat="false" ht="12" hidden="false" customHeight="false" outlineLevel="0" collapsed="false">
      <c r="BS20413" s="96" t="n">
        <f aca="false">BR20413-2.5</f>
        <v>-2.5</v>
      </c>
    </row>
    <row r="20414" customFormat="false" ht="12" hidden="false" customHeight="false" outlineLevel="0" collapsed="false">
      <c r="BS20414" s="96" t="n">
        <f aca="false">BR20414-2.5</f>
        <v>-2.5</v>
      </c>
    </row>
    <row r="20415" customFormat="false" ht="12" hidden="false" customHeight="false" outlineLevel="0" collapsed="false">
      <c r="BS20415" s="96" t="n">
        <f aca="false">BR20415-2.5</f>
        <v>-2.5</v>
      </c>
    </row>
    <row r="20416" customFormat="false" ht="12" hidden="false" customHeight="false" outlineLevel="0" collapsed="false">
      <c r="BS20416" s="96" t="n">
        <f aca="false">BR20416-2.5</f>
        <v>-2.5</v>
      </c>
    </row>
    <row r="20417" customFormat="false" ht="12" hidden="false" customHeight="false" outlineLevel="0" collapsed="false">
      <c r="BS20417" s="96" t="n">
        <f aca="false">BR20417-2.5</f>
        <v>-2.5</v>
      </c>
    </row>
    <row r="20418" customFormat="false" ht="12" hidden="false" customHeight="false" outlineLevel="0" collapsed="false">
      <c r="BS20418" s="96" t="n">
        <f aca="false">BR20418-2.5</f>
        <v>-2.5</v>
      </c>
    </row>
    <row r="20419" customFormat="false" ht="12" hidden="false" customHeight="false" outlineLevel="0" collapsed="false">
      <c r="BS20419" s="96" t="n">
        <f aca="false">BR20419-2.5</f>
        <v>-2.5</v>
      </c>
    </row>
    <row r="20420" customFormat="false" ht="12" hidden="false" customHeight="false" outlineLevel="0" collapsed="false">
      <c r="BS20420" s="96" t="n">
        <f aca="false">BR20420-2.5</f>
        <v>-2.5</v>
      </c>
    </row>
    <row r="20421" customFormat="false" ht="12" hidden="false" customHeight="false" outlineLevel="0" collapsed="false">
      <c r="BS20421" s="96" t="n">
        <f aca="false">BR20421-2.5</f>
        <v>-2.5</v>
      </c>
    </row>
    <row r="20422" customFormat="false" ht="12" hidden="false" customHeight="false" outlineLevel="0" collapsed="false">
      <c r="BS20422" s="96" t="n">
        <f aca="false">BR20422-2.5</f>
        <v>-2.5</v>
      </c>
    </row>
    <row r="20423" customFormat="false" ht="12" hidden="false" customHeight="false" outlineLevel="0" collapsed="false">
      <c r="BS20423" s="96" t="n">
        <f aca="false">BR20423-2.5</f>
        <v>-2.5</v>
      </c>
    </row>
    <row r="20424" customFormat="false" ht="12" hidden="false" customHeight="false" outlineLevel="0" collapsed="false">
      <c r="BS20424" s="96" t="n">
        <f aca="false">BR20424-2.5</f>
        <v>-2.5</v>
      </c>
    </row>
    <row r="20425" customFormat="false" ht="12" hidden="false" customHeight="false" outlineLevel="0" collapsed="false">
      <c r="BS20425" s="96" t="n">
        <f aca="false">BR20425-2.5</f>
        <v>-2.5</v>
      </c>
    </row>
    <row r="20426" customFormat="false" ht="12" hidden="false" customHeight="false" outlineLevel="0" collapsed="false">
      <c r="BS20426" s="96" t="n">
        <f aca="false">BR20426-2.5</f>
        <v>-2.5</v>
      </c>
    </row>
    <row r="20427" customFormat="false" ht="12" hidden="false" customHeight="false" outlineLevel="0" collapsed="false">
      <c r="BS20427" s="96" t="n">
        <f aca="false">BR20427-2.5</f>
        <v>-2.5</v>
      </c>
    </row>
    <row r="20428" customFormat="false" ht="12" hidden="false" customHeight="false" outlineLevel="0" collapsed="false">
      <c r="BS20428" s="96" t="n">
        <f aca="false">BR20428-2.5</f>
        <v>-2.5</v>
      </c>
    </row>
    <row r="20429" customFormat="false" ht="12" hidden="false" customHeight="false" outlineLevel="0" collapsed="false">
      <c r="BS20429" s="96" t="n">
        <f aca="false">BR20429-2.5</f>
        <v>-2.5</v>
      </c>
    </row>
    <row r="20430" customFormat="false" ht="12" hidden="false" customHeight="false" outlineLevel="0" collapsed="false">
      <c r="BS20430" s="96" t="n">
        <f aca="false">BR20430-2.5</f>
        <v>-2.5</v>
      </c>
    </row>
    <row r="20431" customFormat="false" ht="12" hidden="false" customHeight="false" outlineLevel="0" collapsed="false">
      <c r="BS20431" s="96" t="n">
        <f aca="false">BR20431-2.5</f>
        <v>-2.5</v>
      </c>
    </row>
    <row r="20432" customFormat="false" ht="12" hidden="false" customHeight="false" outlineLevel="0" collapsed="false">
      <c r="BS20432" s="96" t="n">
        <f aca="false">BR20432-2.5</f>
        <v>-2.5</v>
      </c>
    </row>
    <row r="20433" customFormat="false" ht="12" hidden="false" customHeight="false" outlineLevel="0" collapsed="false">
      <c r="BS20433" s="96" t="n">
        <f aca="false">BR20433-2.5</f>
        <v>-2.5</v>
      </c>
    </row>
    <row r="20434" customFormat="false" ht="12" hidden="false" customHeight="false" outlineLevel="0" collapsed="false">
      <c r="BS20434" s="96" t="n">
        <f aca="false">BR20434-2.5</f>
        <v>-2.5</v>
      </c>
    </row>
    <row r="20435" customFormat="false" ht="12" hidden="false" customHeight="false" outlineLevel="0" collapsed="false">
      <c r="BS20435" s="96" t="n">
        <f aca="false">BR20435-2.5</f>
        <v>-2.5</v>
      </c>
    </row>
    <row r="20436" customFormat="false" ht="12" hidden="false" customHeight="false" outlineLevel="0" collapsed="false">
      <c r="BS20436" s="96" t="n">
        <f aca="false">BR20436-2.5</f>
        <v>-2.5</v>
      </c>
    </row>
    <row r="20437" customFormat="false" ht="12" hidden="false" customHeight="false" outlineLevel="0" collapsed="false">
      <c r="BS20437" s="96" t="n">
        <f aca="false">BR20437-2.5</f>
        <v>-2.5</v>
      </c>
    </row>
    <row r="20438" customFormat="false" ht="12" hidden="false" customHeight="false" outlineLevel="0" collapsed="false">
      <c r="BS20438" s="96" t="n">
        <f aca="false">BR20438-2.5</f>
        <v>-2.5</v>
      </c>
    </row>
    <row r="20439" customFormat="false" ht="12" hidden="false" customHeight="false" outlineLevel="0" collapsed="false">
      <c r="BS20439" s="96" t="n">
        <f aca="false">BR20439-2.5</f>
        <v>-2.5</v>
      </c>
    </row>
    <row r="20440" customFormat="false" ht="12" hidden="false" customHeight="false" outlineLevel="0" collapsed="false">
      <c r="BS20440" s="96" t="n">
        <f aca="false">BR20440-2.5</f>
        <v>-2.5</v>
      </c>
    </row>
    <row r="20441" customFormat="false" ht="12" hidden="false" customHeight="false" outlineLevel="0" collapsed="false">
      <c r="BS20441" s="96" t="n">
        <f aca="false">BR20441-2.5</f>
        <v>-2.5</v>
      </c>
    </row>
    <row r="20442" customFormat="false" ht="12" hidden="false" customHeight="false" outlineLevel="0" collapsed="false">
      <c r="BS20442" s="96" t="n">
        <f aca="false">BR20442-2.5</f>
        <v>-2.5</v>
      </c>
    </row>
    <row r="20443" customFormat="false" ht="12" hidden="false" customHeight="false" outlineLevel="0" collapsed="false">
      <c r="BS20443" s="96" t="n">
        <f aca="false">BR20443-2.5</f>
        <v>-2.5</v>
      </c>
    </row>
    <row r="20444" customFormat="false" ht="12" hidden="false" customHeight="false" outlineLevel="0" collapsed="false">
      <c r="BS20444" s="96" t="n">
        <f aca="false">BR20444-2.5</f>
        <v>-2.5</v>
      </c>
    </row>
    <row r="20445" customFormat="false" ht="12" hidden="false" customHeight="false" outlineLevel="0" collapsed="false">
      <c r="BS20445" s="96" t="n">
        <f aca="false">BR20445-2.5</f>
        <v>-2.5</v>
      </c>
    </row>
    <row r="20446" customFormat="false" ht="12" hidden="false" customHeight="false" outlineLevel="0" collapsed="false">
      <c r="BS20446" s="96" t="n">
        <f aca="false">BR20446-2.5</f>
        <v>-2.5</v>
      </c>
    </row>
    <row r="20447" customFormat="false" ht="12" hidden="false" customHeight="false" outlineLevel="0" collapsed="false">
      <c r="BS20447" s="96" t="n">
        <f aca="false">BR20447-2.5</f>
        <v>-2.5</v>
      </c>
    </row>
    <row r="20448" customFormat="false" ht="12" hidden="false" customHeight="false" outlineLevel="0" collapsed="false">
      <c r="BS20448" s="96" t="n">
        <f aca="false">BR20448-2.5</f>
        <v>-2.5</v>
      </c>
    </row>
    <row r="20449" customFormat="false" ht="12" hidden="false" customHeight="false" outlineLevel="0" collapsed="false">
      <c r="BS20449" s="96" t="n">
        <f aca="false">BR20449-2.5</f>
        <v>-2.5</v>
      </c>
    </row>
    <row r="20450" customFormat="false" ht="12" hidden="false" customHeight="false" outlineLevel="0" collapsed="false">
      <c r="BS20450" s="96" t="n">
        <f aca="false">BR20450-2.5</f>
        <v>-2.5</v>
      </c>
    </row>
    <row r="20451" customFormat="false" ht="12" hidden="false" customHeight="false" outlineLevel="0" collapsed="false">
      <c r="BS20451" s="96" t="n">
        <f aca="false">BR20451-2.5</f>
        <v>-2.5</v>
      </c>
    </row>
    <row r="20452" customFormat="false" ht="12" hidden="false" customHeight="false" outlineLevel="0" collapsed="false">
      <c r="BS20452" s="96" t="n">
        <f aca="false">BR20452-2.5</f>
        <v>-2.5</v>
      </c>
    </row>
    <row r="20453" customFormat="false" ht="12" hidden="false" customHeight="false" outlineLevel="0" collapsed="false">
      <c r="BS20453" s="96" t="n">
        <f aca="false">BR20453-2.5</f>
        <v>-2.5</v>
      </c>
    </row>
    <row r="20454" customFormat="false" ht="12" hidden="false" customHeight="false" outlineLevel="0" collapsed="false">
      <c r="BS20454" s="96" t="n">
        <f aca="false">BR20454-2.5</f>
        <v>-2.5</v>
      </c>
    </row>
    <row r="20455" customFormat="false" ht="12" hidden="false" customHeight="false" outlineLevel="0" collapsed="false">
      <c r="BS20455" s="96" t="n">
        <f aca="false">BR20455-2.5</f>
        <v>-2.5</v>
      </c>
    </row>
    <row r="20456" customFormat="false" ht="12" hidden="false" customHeight="false" outlineLevel="0" collapsed="false">
      <c r="BS20456" s="96" t="n">
        <f aca="false">BR20456-2.5</f>
        <v>-2.5</v>
      </c>
    </row>
    <row r="20457" customFormat="false" ht="12" hidden="false" customHeight="false" outlineLevel="0" collapsed="false">
      <c r="BS20457" s="96" t="n">
        <f aca="false">BR20457-2.5</f>
        <v>-2.5</v>
      </c>
    </row>
    <row r="20458" customFormat="false" ht="12" hidden="false" customHeight="false" outlineLevel="0" collapsed="false">
      <c r="BS20458" s="96" t="n">
        <f aca="false">BR20458-2.5</f>
        <v>-2.5</v>
      </c>
    </row>
    <row r="20459" customFormat="false" ht="12" hidden="false" customHeight="false" outlineLevel="0" collapsed="false">
      <c r="BS20459" s="96" t="n">
        <f aca="false">BR20459-2.5</f>
        <v>-2.5</v>
      </c>
    </row>
    <row r="20460" customFormat="false" ht="12" hidden="false" customHeight="false" outlineLevel="0" collapsed="false">
      <c r="BS20460" s="96" t="n">
        <f aca="false">BR20460-2.5</f>
        <v>-2.5</v>
      </c>
    </row>
    <row r="20461" customFormat="false" ht="12" hidden="false" customHeight="false" outlineLevel="0" collapsed="false">
      <c r="BS20461" s="96" t="n">
        <f aca="false">BR20461-2.5</f>
        <v>-2.5</v>
      </c>
    </row>
    <row r="20462" customFormat="false" ht="12" hidden="false" customHeight="false" outlineLevel="0" collapsed="false">
      <c r="BS20462" s="96" t="n">
        <f aca="false">BR20462-2.5</f>
        <v>-2.5</v>
      </c>
    </row>
    <row r="20463" customFormat="false" ht="12" hidden="false" customHeight="false" outlineLevel="0" collapsed="false">
      <c r="BS20463" s="96" t="n">
        <f aca="false">BR20463-2.5</f>
        <v>-2.5</v>
      </c>
    </row>
    <row r="20464" customFormat="false" ht="12" hidden="false" customHeight="false" outlineLevel="0" collapsed="false">
      <c r="BS20464" s="96" t="n">
        <f aca="false">BR20464-2.5</f>
        <v>-2.5</v>
      </c>
    </row>
    <row r="20465" customFormat="false" ht="12" hidden="false" customHeight="false" outlineLevel="0" collapsed="false">
      <c r="BS20465" s="96" t="n">
        <f aca="false">BR20465-2.5</f>
        <v>-2.5</v>
      </c>
    </row>
    <row r="20466" customFormat="false" ht="12" hidden="false" customHeight="false" outlineLevel="0" collapsed="false">
      <c r="BS20466" s="96" t="n">
        <f aca="false">BR20466-2.5</f>
        <v>-2.5</v>
      </c>
    </row>
    <row r="20467" customFormat="false" ht="12" hidden="false" customHeight="false" outlineLevel="0" collapsed="false">
      <c r="BS20467" s="96" t="n">
        <f aca="false">BR20467-2.5</f>
        <v>-2.5</v>
      </c>
    </row>
    <row r="20468" customFormat="false" ht="12" hidden="false" customHeight="false" outlineLevel="0" collapsed="false">
      <c r="BS20468" s="96" t="n">
        <f aca="false">BR20468-2.5</f>
        <v>-2.5</v>
      </c>
    </row>
    <row r="20469" customFormat="false" ht="12" hidden="false" customHeight="false" outlineLevel="0" collapsed="false">
      <c r="BS20469" s="96" t="n">
        <f aca="false">BR20469-2.5</f>
        <v>-2.5</v>
      </c>
    </row>
    <row r="20470" customFormat="false" ht="12" hidden="false" customHeight="false" outlineLevel="0" collapsed="false">
      <c r="BS20470" s="96" t="n">
        <f aca="false">BR20470-2.5</f>
        <v>-2.5</v>
      </c>
    </row>
    <row r="20471" customFormat="false" ht="12" hidden="false" customHeight="false" outlineLevel="0" collapsed="false">
      <c r="BS20471" s="96" t="n">
        <f aca="false">BR20471-2.5</f>
        <v>-2.5</v>
      </c>
    </row>
    <row r="20472" customFormat="false" ht="12" hidden="false" customHeight="false" outlineLevel="0" collapsed="false">
      <c r="BS20472" s="96" t="n">
        <f aca="false">BR20472-2.5</f>
        <v>-2.5</v>
      </c>
    </row>
    <row r="20473" customFormat="false" ht="12" hidden="false" customHeight="false" outlineLevel="0" collapsed="false">
      <c r="BS20473" s="96" t="n">
        <f aca="false">BR20473-2.5</f>
        <v>-2.5</v>
      </c>
    </row>
    <row r="20474" customFormat="false" ht="12" hidden="false" customHeight="false" outlineLevel="0" collapsed="false">
      <c r="BS20474" s="96" t="n">
        <f aca="false">BR20474-2.5</f>
        <v>-2.5</v>
      </c>
    </row>
    <row r="20475" customFormat="false" ht="12" hidden="false" customHeight="false" outlineLevel="0" collapsed="false">
      <c r="BS20475" s="96" t="n">
        <f aca="false">BR20475-2.5</f>
        <v>-2.5</v>
      </c>
    </row>
    <row r="20476" customFormat="false" ht="12" hidden="false" customHeight="false" outlineLevel="0" collapsed="false">
      <c r="BS20476" s="96" t="n">
        <f aca="false">BR20476-2.5</f>
        <v>-2.5</v>
      </c>
    </row>
    <row r="20477" customFormat="false" ht="12" hidden="false" customHeight="false" outlineLevel="0" collapsed="false">
      <c r="BS20477" s="96" t="n">
        <f aca="false">BR20477-2.5</f>
        <v>-2.5</v>
      </c>
    </row>
    <row r="20478" customFormat="false" ht="12" hidden="false" customHeight="false" outlineLevel="0" collapsed="false">
      <c r="BS20478" s="96" t="n">
        <f aca="false">BR20478-2.5</f>
        <v>-2.5</v>
      </c>
    </row>
    <row r="20479" customFormat="false" ht="12" hidden="false" customHeight="false" outlineLevel="0" collapsed="false">
      <c r="BS20479" s="96" t="n">
        <f aca="false">BR20479-2.5</f>
        <v>-2.5</v>
      </c>
    </row>
    <row r="20480" customFormat="false" ht="12" hidden="false" customHeight="false" outlineLevel="0" collapsed="false">
      <c r="BS20480" s="96" t="n">
        <f aca="false">BR20480-2.5</f>
        <v>-2.5</v>
      </c>
    </row>
    <row r="20481" customFormat="false" ht="12" hidden="false" customHeight="false" outlineLevel="0" collapsed="false">
      <c r="BS20481" s="96" t="n">
        <f aca="false">BR20481-2.5</f>
        <v>-2.5</v>
      </c>
    </row>
    <row r="20482" customFormat="false" ht="12" hidden="false" customHeight="false" outlineLevel="0" collapsed="false">
      <c r="BS20482" s="96" t="n">
        <f aca="false">BR20482-2.5</f>
        <v>-2.5</v>
      </c>
    </row>
    <row r="20483" customFormat="false" ht="12" hidden="false" customHeight="false" outlineLevel="0" collapsed="false">
      <c r="BS20483" s="96" t="n">
        <f aca="false">BR20483-2.5</f>
        <v>-2.5</v>
      </c>
    </row>
    <row r="20484" customFormat="false" ht="12" hidden="false" customHeight="false" outlineLevel="0" collapsed="false">
      <c r="BS20484" s="96" t="n">
        <f aca="false">BR20484-2.5</f>
        <v>-2.5</v>
      </c>
    </row>
    <row r="20485" customFormat="false" ht="12" hidden="false" customHeight="false" outlineLevel="0" collapsed="false">
      <c r="BS20485" s="96" t="n">
        <f aca="false">BR20485-2.5</f>
        <v>-2.5</v>
      </c>
    </row>
    <row r="20486" customFormat="false" ht="12" hidden="false" customHeight="false" outlineLevel="0" collapsed="false">
      <c r="BS20486" s="96" t="n">
        <f aca="false">BR20486-2.5</f>
        <v>-2.5</v>
      </c>
    </row>
    <row r="20487" customFormat="false" ht="12" hidden="false" customHeight="false" outlineLevel="0" collapsed="false">
      <c r="BS20487" s="96" t="n">
        <f aca="false">BR20487-2.5</f>
        <v>-2.5</v>
      </c>
    </row>
    <row r="20488" customFormat="false" ht="12" hidden="false" customHeight="false" outlineLevel="0" collapsed="false">
      <c r="BS20488" s="96" t="n">
        <f aca="false">BR20488-2.5</f>
        <v>-2.5</v>
      </c>
    </row>
    <row r="20489" customFormat="false" ht="12" hidden="false" customHeight="false" outlineLevel="0" collapsed="false">
      <c r="BS20489" s="96" t="n">
        <f aca="false">BR20489-2.5</f>
        <v>-2.5</v>
      </c>
    </row>
    <row r="20490" customFormat="false" ht="12" hidden="false" customHeight="false" outlineLevel="0" collapsed="false">
      <c r="BS20490" s="96" t="n">
        <f aca="false">BR20490-2.5</f>
        <v>-2.5</v>
      </c>
    </row>
    <row r="20491" customFormat="false" ht="12" hidden="false" customHeight="false" outlineLevel="0" collapsed="false">
      <c r="BS20491" s="96" t="n">
        <f aca="false">BR20491-2.5</f>
        <v>-2.5</v>
      </c>
    </row>
    <row r="20492" customFormat="false" ht="12" hidden="false" customHeight="false" outlineLevel="0" collapsed="false">
      <c r="BS20492" s="96" t="n">
        <f aca="false">BR20492-2.5</f>
        <v>-2.5</v>
      </c>
    </row>
    <row r="20493" customFormat="false" ht="12" hidden="false" customHeight="false" outlineLevel="0" collapsed="false">
      <c r="BS20493" s="96" t="n">
        <f aca="false">BR20493-2.5</f>
        <v>-2.5</v>
      </c>
    </row>
    <row r="20494" customFormat="false" ht="12" hidden="false" customHeight="false" outlineLevel="0" collapsed="false">
      <c r="BS20494" s="96" t="n">
        <f aca="false">BR20494-2.5</f>
        <v>-2.5</v>
      </c>
    </row>
    <row r="20495" customFormat="false" ht="12" hidden="false" customHeight="false" outlineLevel="0" collapsed="false">
      <c r="BS20495" s="96" t="n">
        <f aca="false">BR20495-2.5</f>
        <v>-2.5</v>
      </c>
    </row>
    <row r="20496" customFormat="false" ht="12" hidden="false" customHeight="false" outlineLevel="0" collapsed="false">
      <c r="BS20496" s="96" t="n">
        <f aca="false">BR20496-2.5</f>
        <v>-2.5</v>
      </c>
    </row>
    <row r="20497" customFormat="false" ht="12" hidden="false" customHeight="false" outlineLevel="0" collapsed="false">
      <c r="BS20497" s="96" t="n">
        <f aca="false">BR20497-2.5</f>
        <v>-2.5</v>
      </c>
    </row>
    <row r="20498" customFormat="false" ht="12" hidden="false" customHeight="false" outlineLevel="0" collapsed="false">
      <c r="BS20498" s="96" t="n">
        <f aca="false">BR20498-2.5</f>
        <v>-2.5</v>
      </c>
    </row>
    <row r="20499" customFormat="false" ht="12" hidden="false" customHeight="false" outlineLevel="0" collapsed="false">
      <c r="BS20499" s="96" t="n">
        <f aca="false">BR20499-2.5</f>
        <v>-2.5</v>
      </c>
    </row>
    <row r="20500" customFormat="false" ht="12" hidden="false" customHeight="false" outlineLevel="0" collapsed="false">
      <c r="BS20500" s="96" t="n">
        <f aca="false">BR20500-2.5</f>
        <v>-2.5</v>
      </c>
    </row>
    <row r="20501" customFormat="false" ht="12" hidden="false" customHeight="false" outlineLevel="0" collapsed="false">
      <c r="BS20501" s="96" t="n">
        <f aca="false">BR20501-2.5</f>
        <v>-2.5</v>
      </c>
    </row>
    <row r="20502" customFormat="false" ht="12" hidden="false" customHeight="false" outlineLevel="0" collapsed="false">
      <c r="BS20502" s="96" t="n">
        <f aca="false">BR20502-2.5</f>
        <v>-2.5</v>
      </c>
    </row>
    <row r="20503" customFormat="false" ht="12" hidden="false" customHeight="false" outlineLevel="0" collapsed="false">
      <c r="BS20503" s="96" t="n">
        <f aca="false">BR20503-2.5</f>
        <v>-2.5</v>
      </c>
    </row>
    <row r="20504" customFormat="false" ht="12" hidden="false" customHeight="false" outlineLevel="0" collapsed="false">
      <c r="BS20504" s="96" t="n">
        <f aca="false">BR20504-2.5</f>
        <v>-2.5</v>
      </c>
    </row>
    <row r="20505" customFormat="false" ht="12" hidden="false" customHeight="false" outlineLevel="0" collapsed="false">
      <c r="BS20505" s="96" t="n">
        <f aca="false">BR20505-2.5</f>
        <v>-2.5</v>
      </c>
    </row>
    <row r="20506" customFormat="false" ht="12" hidden="false" customHeight="false" outlineLevel="0" collapsed="false">
      <c r="BS20506" s="96" t="n">
        <f aca="false">BR20506-2.5</f>
        <v>-2.5</v>
      </c>
    </row>
    <row r="20507" customFormat="false" ht="12" hidden="false" customHeight="false" outlineLevel="0" collapsed="false">
      <c r="BS20507" s="96" t="n">
        <f aca="false">BR20507-2.5</f>
        <v>-2.5</v>
      </c>
    </row>
    <row r="20508" customFormat="false" ht="12" hidden="false" customHeight="false" outlineLevel="0" collapsed="false">
      <c r="BS20508" s="96" t="n">
        <f aca="false">BR20508-2.5</f>
        <v>-2.5</v>
      </c>
    </row>
    <row r="20509" customFormat="false" ht="12" hidden="false" customHeight="false" outlineLevel="0" collapsed="false">
      <c r="BS20509" s="96" t="n">
        <f aca="false">BR20509-2.5</f>
        <v>-2.5</v>
      </c>
    </row>
    <row r="20510" customFormat="false" ht="12" hidden="false" customHeight="false" outlineLevel="0" collapsed="false">
      <c r="BS20510" s="96" t="n">
        <f aca="false">BR20510-2.5</f>
        <v>-2.5</v>
      </c>
    </row>
    <row r="20511" customFormat="false" ht="12" hidden="false" customHeight="false" outlineLevel="0" collapsed="false">
      <c r="BS20511" s="96" t="n">
        <f aca="false">BR20511-2.5</f>
        <v>-2.5</v>
      </c>
    </row>
    <row r="20512" customFormat="false" ht="12" hidden="false" customHeight="false" outlineLevel="0" collapsed="false">
      <c r="BS20512" s="96" t="n">
        <f aca="false">BR20512-2.5</f>
        <v>-2.5</v>
      </c>
    </row>
    <row r="20513" customFormat="false" ht="12" hidden="false" customHeight="false" outlineLevel="0" collapsed="false">
      <c r="BS20513" s="96" t="n">
        <f aca="false">BR20513-2.5</f>
        <v>-2.5</v>
      </c>
    </row>
    <row r="20514" customFormat="false" ht="12" hidden="false" customHeight="false" outlineLevel="0" collapsed="false">
      <c r="BS20514" s="96" t="n">
        <f aca="false">BR20514-2.5</f>
        <v>-2.5</v>
      </c>
    </row>
    <row r="20515" customFormat="false" ht="12" hidden="false" customHeight="false" outlineLevel="0" collapsed="false">
      <c r="BS20515" s="96" t="n">
        <f aca="false">BR20515-2.5</f>
        <v>-2.5</v>
      </c>
    </row>
    <row r="20516" customFormat="false" ht="12" hidden="false" customHeight="false" outlineLevel="0" collapsed="false">
      <c r="BS20516" s="96" t="n">
        <f aca="false">BR20516-2.5</f>
        <v>-2.5</v>
      </c>
    </row>
    <row r="20517" customFormat="false" ht="12" hidden="false" customHeight="false" outlineLevel="0" collapsed="false">
      <c r="BS20517" s="96" t="n">
        <f aca="false">BR20517-2.5</f>
        <v>-2.5</v>
      </c>
    </row>
    <row r="20518" customFormat="false" ht="12" hidden="false" customHeight="false" outlineLevel="0" collapsed="false">
      <c r="BS20518" s="96" t="n">
        <f aca="false">BR20518-2.5</f>
        <v>-2.5</v>
      </c>
    </row>
    <row r="20519" customFormat="false" ht="12" hidden="false" customHeight="false" outlineLevel="0" collapsed="false">
      <c r="BS20519" s="96" t="n">
        <f aca="false">BR20519-2.5</f>
        <v>-2.5</v>
      </c>
    </row>
    <row r="20520" customFormat="false" ht="12" hidden="false" customHeight="false" outlineLevel="0" collapsed="false">
      <c r="BS20520" s="96" t="n">
        <f aca="false">BR20520-2.5</f>
        <v>-2.5</v>
      </c>
    </row>
    <row r="20521" customFormat="false" ht="12" hidden="false" customHeight="false" outlineLevel="0" collapsed="false">
      <c r="BS20521" s="96" t="n">
        <f aca="false">BR20521-2.5</f>
        <v>-2.5</v>
      </c>
    </row>
    <row r="20522" customFormat="false" ht="12" hidden="false" customHeight="false" outlineLevel="0" collapsed="false">
      <c r="BS20522" s="96" t="n">
        <f aca="false">BR20522-2.5</f>
        <v>-2.5</v>
      </c>
    </row>
    <row r="20523" customFormat="false" ht="12" hidden="false" customHeight="false" outlineLevel="0" collapsed="false">
      <c r="BS20523" s="96" t="n">
        <f aca="false">BR20523-2.5</f>
        <v>-2.5</v>
      </c>
    </row>
    <row r="20524" customFormat="false" ht="12" hidden="false" customHeight="false" outlineLevel="0" collapsed="false">
      <c r="BS20524" s="96" t="n">
        <f aca="false">BR20524-2.5</f>
        <v>-2.5</v>
      </c>
    </row>
    <row r="20525" customFormat="false" ht="12" hidden="false" customHeight="false" outlineLevel="0" collapsed="false">
      <c r="BS20525" s="96" t="n">
        <f aca="false">BR20525-2.5</f>
        <v>-2.5</v>
      </c>
    </row>
    <row r="20526" customFormat="false" ht="12" hidden="false" customHeight="false" outlineLevel="0" collapsed="false">
      <c r="BS20526" s="96" t="n">
        <f aca="false">BR20526-2.5</f>
        <v>-2.5</v>
      </c>
    </row>
    <row r="20527" customFormat="false" ht="12" hidden="false" customHeight="false" outlineLevel="0" collapsed="false">
      <c r="BS20527" s="96" t="n">
        <f aca="false">BR20527-2.5</f>
        <v>-2.5</v>
      </c>
    </row>
    <row r="20528" customFormat="false" ht="12" hidden="false" customHeight="false" outlineLevel="0" collapsed="false">
      <c r="BS20528" s="96" t="n">
        <f aca="false">BR20528-2.5</f>
        <v>-2.5</v>
      </c>
    </row>
    <row r="20529" customFormat="false" ht="12" hidden="false" customHeight="false" outlineLevel="0" collapsed="false">
      <c r="BS20529" s="96" t="n">
        <f aca="false">BR20529-2.5</f>
        <v>-2.5</v>
      </c>
    </row>
    <row r="20530" customFormat="false" ht="12" hidden="false" customHeight="false" outlineLevel="0" collapsed="false">
      <c r="BS20530" s="96" t="n">
        <f aca="false">BR20530-2.5</f>
        <v>-2.5</v>
      </c>
    </row>
    <row r="20531" customFormat="false" ht="12" hidden="false" customHeight="false" outlineLevel="0" collapsed="false">
      <c r="BS20531" s="96" t="n">
        <f aca="false">BR20531-2.5</f>
        <v>-2.5</v>
      </c>
    </row>
    <row r="20532" customFormat="false" ht="12" hidden="false" customHeight="false" outlineLevel="0" collapsed="false">
      <c r="BS20532" s="96" t="n">
        <f aca="false">BR20532-2.5</f>
        <v>-2.5</v>
      </c>
    </row>
    <row r="20533" customFormat="false" ht="12" hidden="false" customHeight="false" outlineLevel="0" collapsed="false">
      <c r="BS20533" s="96" t="n">
        <f aca="false">BR20533-2.5</f>
        <v>-2.5</v>
      </c>
    </row>
    <row r="20534" customFormat="false" ht="12" hidden="false" customHeight="false" outlineLevel="0" collapsed="false">
      <c r="BS20534" s="96" t="n">
        <f aca="false">BR20534-2.5</f>
        <v>-2.5</v>
      </c>
    </row>
    <row r="20535" customFormat="false" ht="12" hidden="false" customHeight="false" outlineLevel="0" collapsed="false">
      <c r="BS20535" s="96" t="n">
        <f aca="false">BR20535-2.5</f>
        <v>-2.5</v>
      </c>
    </row>
    <row r="20536" customFormat="false" ht="12" hidden="false" customHeight="false" outlineLevel="0" collapsed="false">
      <c r="BS20536" s="96" t="n">
        <f aca="false">BR20536-2.5</f>
        <v>-2.5</v>
      </c>
    </row>
    <row r="20537" customFormat="false" ht="12" hidden="false" customHeight="false" outlineLevel="0" collapsed="false">
      <c r="BS20537" s="96" t="n">
        <f aca="false">BR20537-2.5</f>
        <v>-2.5</v>
      </c>
    </row>
    <row r="20538" customFormat="false" ht="12" hidden="false" customHeight="false" outlineLevel="0" collapsed="false">
      <c r="BS20538" s="96" t="n">
        <f aca="false">BR20538-2.5</f>
        <v>-2.5</v>
      </c>
    </row>
    <row r="20539" customFormat="false" ht="12" hidden="false" customHeight="false" outlineLevel="0" collapsed="false">
      <c r="BS20539" s="96" t="n">
        <f aca="false">BR20539-2.5</f>
        <v>-2.5</v>
      </c>
    </row>
    <row r="20540" customFormat="false" ht="12" hidden="false" customHeight="false" outlineLevel="0" collapsed="false">
      <c r="BS20540" s="96" t="n">
        <f aca="false">BR20540-2.5</f>
        <v>-2.5</v>
      </c>
    </row>
    <row r="20541" customFormat="false" ht="12" hidden="false" customHeight="false" outlineLevel="0" collapsed="false">
      <c r="BS20541" s="96" t="n">
        <f aca="false">BR20541-2.5</f>
        <v>-2.5</v>
      </c>
    </row>
    <row r="20542" customFormat="false" ht="12" hidden="false" customHeight="false" outlineLevel="0" collapsed="false">
      <c r="BS20542" s="96" t="n">
        <f aca="false">BR20542-2.5</f>
        <v>-2.5</v>
      </c>
    </row>
    <row r="20543" customFormat="false" ht="12" hidden="false" customHeight="false" outlineLevel="0" collapsed="false">
      <c r="BS20543" s="96" t="n">
        <f aca="false">BR20543-2.5</f>
        <v>-2.5</v>
      </c>
    </row>
    <row r="20544" customFormat="false" ht="12" hidden="false" customHeight="false" outlineLevel="0" collapsed="false">
      <c r="BS20544" s="96" t="n">
        <f aca="false">BR20544-2.5</f>
        <v>-2.5</v>
      </c>
    </row>
    <row r="20545" customFormat="false" ht="12" hidden="false" customHeight="false" outlineLevel="0" collapsed="false">
      <c r="BS20545" s="96" t="n">
        <f aca="false">BR20545-2.5</f>
        <v>-2.5</v>
      </c>
    </row>
    <row r="20546" customFormat="false" ht="12" hidden="false" customHeight="false" outlineLevel="0" collapsed="false">
      <c r="BS20546" s="96" t="n">
        <f aca="false">BR20546-2.5</f>
        <v>-2.5</v>
      </c>
    </row>
    <row r="20547" customFormat="false" ht="12" hidden="false" customHeight="false" outlineLevel="0" collapsed="false">
      <c r="BS20547" s="96" t="n">
        <f aca="false">BR20547-2.5</f>
        <v>-2.5</v>
      </c>
    </row>
    <row r="20548" customFormat="false" ht="12" hidden="false" customHeight="false" outlineLevel="0" collapsed="false">
      <c r="BS20548" s="96" t="n">
        <f aca="false">BR20548-2.5</f>
        <v>-2.5</v>
      </c>
    </row>
    <row r="20549" customFormat="false" ht="12" hidden="false" customHeight="false" outlineLevel="0" collapsed="false">
      <c r="BS20549" s="96" t="n">
        <f aca="false">BR20549-2.5</f>
        <v>-2.5</v>
      </c>
    </row>
    <row r="20550" customFormat="false" ht="12" hidden="false" customHeight="false" outlineLevel="0" collapsed="false">
      <c r="BS20550" s="96" t="n">
        <f aca="false">BR20550-2.5</f>
        <v>-2.5</v>
      </c>
    </row>
    <row r="20551" customFormat="false" ht="12" hidden="false" customHeight="false" outlineLevel="0" collapsed="false">
      <c r="BS20551" s="96" t="n">
        <f aca="false">BR20551-2.5</f>
        <v>-2.5</v>
      </c>
    </row>
    <row r="20552" customFormat="false" ht="12" hidden="false" customHeight="false" outlineLevel="0" collapsed="false">
      <c r="BS20552" s="96" t="n">
        <f aca="false">BR20552-2.5</f>
        <v>-2.5</v>
      </c>
    </row>
    <row r="20553" customFormat="false" ht="12" hidden="false" customHeight="false" outlineLevel="0" collapsed="false">
      <c r="BS20553" s="96" t="n">
        <f aca="false">BR20553-2.5</f>
        <v>-2.5</v>
      </c>
    </row>
    <row r="20554" customFormat="false" ht="12" hidden="false" customHeight="false" outlineLevel="0" collapsed="false">
      <c r="BS20554" s="96" t="n">
        <f aca="false">BR20554-2.5</f>
        <v>-2.5</v>
      </c>
    </row>
    <row r="20555" customFormat="false" ht="12" hidden="false" customHeight="false" outlineLevel="0" collapsed="false">
      <c r="BS20555" s="96" t="n">
        <f aca="false">BR20555-2.5</f>
        <v>-2.5</v>
      </c>
    </row>
    <row r="20556" customFormat="false" ht="12" hidden="false" customHeight="false" outlineLevel="0" collapsed="false">
      <c r="BS20556" s="96" t="n">
        <f aca="false">BR20556-2.5</f>
        <v>-2.5</v>
      </c>
    </row>
    <row r="20557" customFormat="false" ht="12" hidden="false" customHeight="false" outlineLevel="0" collapsed="false">
      <c r="BS20557" s="96" t="n">
        <f aca="false">BR20557-2.5</f>
        <v>-2.5</v>
      </c>
    </row>
    <row r="20558" customFormat="false" ht="12" hidden="false" customHeight="false" outlineLevel="0" collapsed="false">
      <c r="BS20558" s="96" t="n">
        <f aca="false">BR20558-2.5</f>
        <v>-2.5</v>
      </c>
    </row>
    <row r="20559" customFormat="false" ht="12" hidden="false" customHeight="false" outlineLevel="0" collapsed="false">
      <c r="BS20559" s="96" t="n">
        <f aca="false">BR20559-2.5</f>
        <v>-2.5</v>
      </c>
    </row>
    <row r="20560" customFormat="false" ht="12" hidden="false" customHeight="false" outlineLevel="0" collapsed="false">
      <c r="BS20560" s="96" t="n">
        <f aca="false">BR20560-2.5</f>
        <v>-2.5</v>
      </c>
    </row>
    <row r="20561" customFormat="false" ht="12" hidden="false" customHeight="false" outlineLevel="0" collapsed="false">
      <c r="BS20561" s="96" t="n">
        <f aca="false">BR20561-2.5</f>
        <v>-2.5</v>
      </c>
    </row>
    <row r="20562" customFormat="false" ht="12" hidden="false" customHeight="false" outlineLevel="0" collapsed="false">
      <c r="BS20562" s="96" t="n">
        <f aca="false">BR20562-2.5</f>
        <v>-2.5</v>
      </c>
    </row>
    <row r="20563" customFormat="false" ht="12" hidden="false" customHeight="false" outlineLevel="0" collapsed="false">
      <c r="BS20563" s="96" t="n">
        <f aca="false">BR20563-2.5</f>
        <v>-2.5</v>
      </c>
    </row>
    <row r="20564" customFormat="false" ht="12" hidden="false" customHeight="false" outlineLevel="0" collapsed="false">
      <c r="BS20564" s="96" t="n">
        <f aca="false">BR20564-2.5</f>
        <v>-2.5</v>
      </c>
    </row>
    <row r="20565" customFormat="false" ht="12" hidden="false" customHeight="false" outlineLevel="0" collapsed="false">
      <c r="BS20565" s="96" t="n">
        <f aca="false">BR20565-2.5</f>
        <v>-2.5</v>
      </c>
    </row>
    <row r="20566" customFormat="false" ht="12" hidden="false" customHeight="false" outlineLevel="0" collapsed="false">
      <c r="BS20566" s="96" t="n">
        <f aca="false">BR20566-2.5</f>
        <v>-2.5</v>
      </c>
    </row>
    <row r="20567" customFormat="false" ht="12" hidden="false" customHeight="false" outlineLevel="0" collapsed="false">
      <c r="BS20567" s="96" t="n">
        <f aca="false">BR20567-2.5</f>
        <v>-2.5</v>
      </c>
    </row>
    <row r="20568" customFormat="false" ht="12" hidden="false" customHeight="false" outlineLevel="0" collapsed="false">
      <c r="BS20568" s="96" t="n">
        <f aca="false">BR20568-2.5</f>
        <v>-2.5</v>
      </c>
    </row>
    <row r="20569" customFormat="false" ht="12" hidden="false" customHeight="false" outlineLevel="0" collapsed="false">
      <c r="BS20569" s="96" t="n">
        <f aca="false">BR20569-2.5</f>
        <v>-2.5</v>
      </c>
    </row>
    <row r="20570" customFormat="false" ht="12" hidden="false" customHeight="false" outlineLevel="0" collapsed="false">
      <c r="BS20570" s="96" t="n">
        <f aca="false">BR20570-2.5</f>
        <v>-2.5</v>
      </c>
    </row>
    <row r="20571" customFormat="false" ht="12" hidden="false" customHeight="false" outlineLevel="0" collapsed="false">
      <c r="BS20571" s="96" t="n">
        <f aca="false">BR20571-2.5</f>
        <v>-2.5</v>
      </c>
    </row>
    <row r="20572" customFormat="false" ht="12" hidden="false" customHeight="false" outlineLevel="0" collapsed="false">
      <c r="BS20572" s="96" t="n">
        <f aca="false">BR20572-2.5</f>
        <v>-2.5</v>
      </c>
    </row>
    <row r="20573" customFormat="false" ht="12" hidden="false" customHeight="false" outlineLevel="0" collapsed="false">
      <c r="BS20573" s="96" t="n">
        <f aca="false">BR20573-2.5</f>
        <v>-2.5</v>
      </c>
    </row>
    <row r="20574" customFormat="false" ht="12" hidden="false" customHeight="false" outlineLevel="0" collapsed="false">
      <c r="BS20574" s="96" t="n">
        <f aca="false">BR20574-2.5</f>
        <v>-2.5</v>
      </c>
    </row>
    <row r="20575" customFormat="false" ht="12" hidden="false" customHeight="false" outlineLevel="0" collapsed="false">
      <c r="BS20575" s="96" t="n">
        <f aca="false">BR20575-2.5</f>
        <v>-2.5</v>
      </c>
    </row>
    <row r="20576" customFormat="false" ht="12" hidden="false" customHeight="false" outlineLevel="0" collapsed="false">
      <c r="BS20576" s="96" t="n">
        <f aca="false">BR20576-2.5</f>
        <v>-2.5</v>
      </c>
    </row>
    <row r="20577" customFormat="false" ht="12" hidden="false" customHeight="false" outlineLevel="0" collapsed="false">
      <c r="BS20577" s="96" t="n">
        <f aca="false">BR20577-2.5</f>
        <v>-2.5</v>
      </c>
    </row>
    <row r="20578" customFormat="false" ht="12" hidden="false" customHeight="false" outlineLevel="0" collapsed="false">
      <c r="BS20578" s="96" t="n">
        <f aca="false">BR20578-2.5</f>
        <v>-2.5</v>
      </c>
    </row>
    <row r="20579" customFormat="false" ht="12" hidden="false" customHeight="false" outlineLevel="0" collapsed="false">
      <c r="BS20579" s="96" t="n">
        <f aca="false">BR20579-2.5</f>
        <v>-2.5</v>
      </c>
    </row>
    <row r="20580" customFormat="false" ht="12" hidden="false" customHeight="false" outlineLevel="0" collapsed="false">
      <c r="BS20580" s="96" t="n">
        <f aca="false">BR20580-2.5</f>
        <v>-2.5</v>
      </c>
    </row>
    <row r="20581" customFormat="false" ht="12" hidden="false" customHeight="false" outlineLevel="0" collapsed="false">
      <c r="BS20581" s="96" t="n">
        <f aca="false">BR20581-2.5</f>
        <v>-2.5</v>
      </c>
    </row>
    <row r="20582" customFormat="false" ht="12" hidden="false" customHeight="false" outlineLevel="0" collapsed="false">
      <c r="BS20582" s="96" t="n">
        <f aca="false">BR20582-2.5</f>
        <v>-2.5</v>
      </c>
    </row>
    <row r="20583" customFormat="false" ht="12" hidden="false" customHeight="false" outlineLevel="0" collapsed="false">
      <c r="BS20583" s="96" t="n">
        <f aca="false">BR20583-2.5</f>
        <v>-2.5</v>
      </c>
    </row>
    <row r="20584" customFormat="false" ht="12" hidden="false" customHeight="false" outlineLevel="0" collapsed="false">
      <c r="BS20584" s="96" t="n">
        <f aca="false">BR20584-2.5</f>
        <v>-2.5</v>
      </c>
    </row>
    <row r="20585" customFormat="false" ht="12" hidden="false" customHeight="false" outlineLevel="0" collapsed="false">
      <c r="BS20585" s="96" t="n">
        <f aca="false">BR20585-2.5</f>
        <v>-2.5</v>
      </c>
    </row>
    <row r="20586" customFormat="false" ht="12" hidden="false" customHeight="false" outlineLevel="0" collapsed="false">
      <c r="BS20586" s="96" t="n">
        <f aca="false">BR20586-2.5</f>
        <v>-2.5</v>
      </c>
    </row>
    <row r="20587" customFormat="false" ht="12" hidden="false" customHeight="false" outlineLevel="0" collapsed="false">
      <c r="BS20587" s="96" t="n">
        <f aca="false">BR20587-2.5</f>
        <v>-2.5</v>
      </c>
    </row>
    <row r="20588" customFormat="false" ht="12" hidden="false" customHeight="false" outlineLevel="0" collapsed="false">
      <c r="BS20588" s="96" t="n">
        <f aca="false">BR20588-2.5</f>
        <v>-2.5</v>
      </c>
    </row>
    <row r="20589" customFormat="false" ht="12" hidden="false" customHeight="false" outlineLevel="0" collapsed="false">
      <c r="BS20589" s="96" t="n">
        <f aca="false">BR20589-2.5</f>
        <v>-2.5</v>
      </c>
    </row>
    <row r="20590" customFormat="false" ht="12" hidden="false" customHeight="false" outlineLevel="0" collapsed="false">
      <c r="BS20590" s="96" t="n">
        <f aca="false">BR20590-2.5</f>
        <v>-2.5</v>
      </c>
    </row>
    <row r="20591" customFormat="false" ht="12" hidden="false" customHeight="false" outlineLevel="0" collapsed="false">
      <c r="BS20591" s="96" t="n">
        <f aca="false">BR20591-2.5</f>
        <v>-2.5</v>
      </c>
    </row>
    <row r="20592" customFormat="false" ht="12" hidden="false" customHeight="false" outlineLevel="0" collapsed="false">
      <c r="BS20592" s="96" t="n">
        <f aca="false">BR20592-2.5</f>
        <v>-2.5</v>
      </c>
    </row>
    <row r="20593" customFormat="false" ht="12" hidden="false" customHeight="false" outlineLevel="0" collapsed="false">
      <c r="BS20593" s="96" t="n">
        <f aca="false">BR20593-2.5</f>
        <v>-2.5</v>
      </c>
    </row>
    <row r="20594" customFormat="false" ht="12" hidden="false" customHeight="false" outlineLevel="0" collapsed="false">
      <c r="BS20594" s="96" t="n">
        <f aca="false">BR20594-2.5</f>
        <v>-2.5</v>
      </c>
    </row>
    <row r="20595" customFormat="false" ht="12" hidden="false" customHeight="false" outlineLevel="0" collapsed="false">
      <c r="BS20595" s="96" t="n">
        <f aca="false">BR20595-2.5</f>
        <v>-2.5</v>
      </c>
    </row>
    <row r="20596" customFormat="false" ht="12" hidden="false" customHeight="false" outlineLevel="0" collapsed="false">
      <c r="BS20596" s="96" t="n">
        <f aca="false">BR20596-2.5</f>
        <v>-2.5</v>
      </c>
    </row>
    <row r="20597" customFormat="false" ht="12" hidden="false" customHeight="false" outlineLevel="0" collapsed="false">
      <c r="BS20597" s="96" t="n">
        <f aca="false">BR20597-2.5</f>
        <v>-2.5</v>
      </c>
    </row>
    <row r="20598" customFormat="false" ht="12" hidden="false" customHeight="false" outlineLevel="0" collapsed="false">
      <c r="BS20598" s="96" t="n">
        <f aca="false">BR20598-2.5</f>
        <v>-2.5</v>
      </c>
    </row>
    <row r="20599" customFormat="false" ht="12" hidden="false" customHeight="false" outlineLevel="0" collapsed="false">
      <c r="BS20599" s="96" t="n">
        <f aca="false">BR20599-2.5</f>
        <v>-2.5</v>
      </c>
    </row>
    <row r="20600" customFormat="false" ht="12" hidden="false" customHeight="false" outlineLevel="0" collapsed="false">
      <c r="BS20600" s="96" t="n">
        <f aca="false">BR20600-2.5</f>
        <v>-2.5</v>
      </c>
    </row>
    <row r="20601" customFormat="false" ht="12" hidden="false" customHeight="false" outlineLevel="0" collapsed="false">
      <c r="BS20601" s="96" t="n">
        <f aca="false">BR20601-2.5</f>
        <v>-2.5</v>
      </c>
    </row>
    <row r="20602" customFormat="false" ht="12" hidden="false" customHeight="false" outlineLevel="0" collapsed="false">
      <c r="BS20602" s="96" t="n">
        <f aca="false">BR20602-2.5</f>
        <v>-2.5</v>
      </c>
    </row>
    <row r="20603" customFormat="false" ht="12" hidden="false" customHeight="false" outlineLevel="0" collapsed="false">
      <c r="BS20603" s="96" t="n">
        <f aca="false">BR20603-2.5</f>
        <v>-2.5</v>
      </c>
    </row>
    <row r="20604" customFormat="false" ht="12" hidden="false" customHeight="false" outlineLevel="0" collapsed="false">
      <c r="BS20604" s="96" t="n">
        <f aca="false">BR20604-2.5</f>
        <v>-2.5</v>
      </c>
    </row>
    <row r="20605" customFormat="false" ht="12" hidden="false" customHeight="false" outlineLevel="0" collapsed="false">
      <c r="BS20605" s="96" t="n">
        <f aca="false">BR20605-2.5</f>
        <v>-2.5</v>
      </c>
    </row>
    <row r="20606" customFormat="false" ht="12" hidden="false" customHeight="false" outlineLevel="0" collapsed="false">
      <c r="BS20606" s="96" t="n">
        <f aca="false">BR20606-2.5</f>
        <v>-2.5</v>
      </c>
    </row>
    <row r="20607" customFormat="false" ht="12" hidden="false" customHeight="false" outlineLevel="0" collapsed="false">
      <c r="BS20607" s="96" t="n">
        <f aca="false">BR20607-2.5</f>
        <v>-2.5</v>
      </c>
    </row>
    <row r="20608" customFormat="false" ht="12" hidden="false" customHeight="false" outlineLevel="0" collapsed="false">
      <c r="BS20608" s="96" t="n">
        <f aca="false">BR20608-2.5</f>
        <v>-2.5</v>
      </c>
    </row>
    <row r="20609" customFormat="false" ht="12" hidden="false" customHeight="false" outlineLevel="0" collapsed="false">
      <c r="BS20609" s="96" t="n">
        <f aca="false">BR20609-2.5</f>
        <v>-2.5</v>
      </c>
    </row>
    <row r="20610" customFormat="false" ht="12" hidden="false" customHeight="false" outlineLevel="0" collapsed="false">
      <c r="BS20610" s="96" t="n">
        <f aca="false">BR20610-2.5</f>
        <v>-2.5</v>
      </c>
    </row>
    <row r="20611" customFormat="false" ht="12" hidden="false" customHeight="false" outlineLevel="0" collapsed="false">
      <c r="BS20611" s="96" t="n">
        <f aca="false">BR20611-2.5</f>
        <v>-2.5</v>
      </c>
    </row>
    <row r="20612" customFormat="false" ht="12" hidden="false" customHeight="false" outlineLevel="0" collapsed="false">
      <c r="BS20612" s="96" t="n">
        <f aca="false">BR20612-2.5</f>
        <v>-2.5</v>
      </c>
    </row>
    <row r="20613" customFormat="false" ht="12" hidden="false" customHeight="false" outlineLevel="0" collapsed="false">
      <c r="BS20613" s="96" t="n">
        <f aca="false">BR20613-2.5</f>
        <v>-2.5</v>
      </c>
    </row>
    <row r="20614" customFormat="false" ht="12" hidden="false" customHeight="false" outlineLevel="0" collapsed="false">
      <c r="BS20614" s="96" t="n">
        <f aca="false">BR20614-2.5</f>
        <v>-2.5</v>
      </c>
    </row>
    <row r="20615" customFormat="false" ht="12" hidden="false" customHeight="false" outlineLevel="0" collapsed="false">
      <c r="BS20615" s="96" t="n">
        <f aca="false">BR20615-2.5</f>
        <v>-2.5</v>
      </c>
    </row>
    <row r="20616" customFormat="false" ht="12" hidden="false" customHeight="false" outlineLevel="0" collapsed="false">
      <c r="BS20616" s="96" t="n">
        <f aca="false">BR20616-2.5</f>
        <v>-2.5</v>
      </c>
    </row>
    <row r="20617" customFormat="false" ht="12" hidden="false" customHeight="false" outlineLevel="0" collapsed="false">
      <c r="BS20617" s="96" t="n">
        <f aca="false">BR20617-2.5</f>
        <v>-2.5</v>
      </c>
    </row>
    <row r="20618" customFormat="false" ht="12" hidden="false" customHeight="false" outlineLevel="0" collapsed="false">
      <c r="BS20618" s="96" t="n">
        <f aca="false">BR20618-2.5</f>
        <v>-2.5</v>
      </c>
    </row>
    <row r="20619" customFormat="false" ht="12" hidden="false" customHeight="false" outlineLevel="0" collapsed="false">
      <c r="BS20619" s="96" t="n">
        <f aca="false">BR20619-2.5</f>
        <v>-2.5</v>
      </c>
    </row>
    <row r="20620" customFormat="false" ht="12" hidden="false" customHeight="false" outlineLevel="0" collapsed="false">
      <c r="BS20620" s="96" t="n">
        <f aca="false">BR20620-2.5</f>
        <v>-2.5</v>
      </c>
    </row>
    <row r="20621" customFormat="false" ht="12" hidden="false" customHeight="false" outlineLevel="0" collapsed="false">
      <c r="BS20621" s="96" t="n">
        <f aca="false">BR20621-2.5</f>
        <v>-2.5</v>
      </c>
    </row>
    <row r="20622" customFormat="false" ht="12" hidden="false" customHeight="false" outlineLevel="0" collapsed="false">
      <c r="BS20622" s="96" t="n">
        <f aca="false">BR20622-2.5</f>
        <v>-2.5</v>
      </c>
    </row>
    <row r="20623" customFormat="false" ht="12" hidden="false" customHeight="false" outlineLevel="0" collapsed="false">
      <c r="BS20623" s="96" t="n">
        <f aca="false">BR20623-2.5</f>
        <v>-2.5</v>
      </c>
    </row>
    <row r="20624" customFormat="false" ht="12" hidden="false" customHeight="false" outlineLevel="0" collapsed="false">
      <c r="BS20624" s="96" t="n">
        <f aca="false">BR20624-2.5</f>
        <v>-2.5</v>
      </c>
    </row>
    <row r="20625" customFormat="false" ht="12" hidden="false" customHeight="false" outlineLevel="0" collapsed="false">
      <c r="BS20625" s="96" t="n">
        <f aca="false">BR20625-2.5</f>
        <v>-2.5</v>
      </c>
    </row>
    <row r="20626" customFormat="false" ht="12" hidden="false" customHeight="false" outlineLevel="0" collapsed="false">
      <c r="BS20626" s="96" t="n">
        <f aca="false">BR20626-2.5</f>
        <v>-2.5</v>
      </c>
    </row>
    <row r="20627" customFormat="false" ht="12" hidden="false" customHeight="false" outlineLevel="0" collapsed="false">
      <c r="BS20627" s="96" t="n">
        <f aca="false">BR20627-2.5</f>
        <v>-2.5</v>
      </c>
    </row>
    <row r="20628" customFormat="false" ht="12" hidden="false" customHeight="false" outlineLevel="0" collapsed="false">
      <c r="BS20628" s="96" t="n">
        <f aca="false">BR20628-2.5</f>
        <v>-2.5</v>
      </c>
    </row>
    <row r="20629" customFormat="false" ht="12" hidden="false" customHeight="false" outlineLevel="0" collapsed="false">
      <c r="BS20629" s="96" t="n">
        <f aca="false">BR20629-2.5</f>
        <v>-2.5</v>
      </c>
    </row>
    <row r="20630" customFormat="false" ht="12" hidden="false" customHeight="false" outlineLevel="0" collapsed="false">
      <c r="BS20630" s="96" t="n">
        <f aca="false">BR20630-2.5</f>
        <v>-2.5</v>
      </c>
    </row>
    <row r="20631" customFormat="false" ht="12" hidden="false" customHeight="false" outlineLevel="0" collapsed="false">
      <c r="BS20631" s="96" t="n">
        <f aca="false">BR20631-2.5</f>
        <v>-2.5</v>
      </c>
    </row>
    <row r="20632" customFormat="false" ht="12" hidden="false" customHeight="false" outlineLevel="0" collapsed="false">
      <c r="BS20632" s="96" t="n">
        <f aca="false">BR20632-2.5</f>
        <v>-2.5</v>
      </c>
    </row>
    <row r="20633" customFormat="false" ht="12" hidden="false" customHeight="false" outlineLevel="0" collapsed="false">
      <c r="BS20633" s="96" t="n">
        <f aca="false">BR20633-2.5</f>
        <v>-2.5</v>
      </c>
    </row>
    <row r="20634" customFormat="false" ht="12" hidden="false" customHeight="false" outlineLevel="0" collapsed="false">
      <c r="BS20634" s="96" t="n">
        <f aca="false">BR20634-2.5</f>
        <v>-2.5</v>
      </c>
    </row>
    <row r="20635" customFormat="false" ht="12" hidden="false" customHeight="false" outlineLevel="0" collapsed="false">
      <c r="BS20635" s="96" t="n">
        <f aca="false">BR20635-2.5</f>
        <v>-2.5</v>
      </c>
    </row>
    <row r="20636" customFormat="false" ht="12" hidden="false" customHeight="false" outlineLevel="0" collapsed="false">
      <c r="BS20636" s="96" t="n">
        <f aca="false">BR20636-2.5</f>
        <v>-2.5</v>
      </c>
    </row>
    <row r="20637" customFormat="false" ht="12" hidden="false" customHeight="false" outlineLevel="0" collapsed="false">
      <c r="BS20637" s="96" t="n">
        <f aca="false">BR20637-2.5</f>
        <v>-2.5</v>
      </c>
    </row>
    <row r="20638" customFormat="false" ht="12" hidden="false" customHeight="false" outlineLevel="0" collapsed="false">
      <c r="BS20638" s="96" t="n">
        <f aca="false">BR20638-2.5</f>
        <v>-2.5</v>
      </c>
    </row>
    <row r="20639" customFormat="false" ht="12" hidden="false" customHeight="false" outlineLevel="0" collapsed="false">
      <c r="BS20639" s="96" t="n">
        <f aca="false">BR20639-2.5</f>
        <v>-2.5</v>
      </c>
    </row>
    <row r="20640" customFormat="false" ht="12" hidden="false" customHeight="false" outlineLevel="0" collapsed="false">
      <c r="BS20640" s="96" t="n">
        <f aca="false">BR20640-2.5</f>
        <v>-2.5</v>
      </c>
    </row>
    <row r="20641" customFormat="false" ht="12" hidden="false" customHeight="false" outlineLevel="0" collapsed="false">
      <c r="BS20641" s="96" t="n">
        <f aca="false">BR20641-2.5</f>
        <v>-2.5</v>
      </c>
    </row>
    <row r="20642" customFormat="false" ht="12" hidden="false" customHeight="false" outlineLevel="0" collapsed="false">
      <c r="BS20642" s="96" t="n">
        <f aca="false">BR20642-2.5</f>
        <v>-2.5</v>
      </c>
    </row>
    <row r="20643" customFormat="false" ht="12" hidden="false" customHeight="false" outlineLevel="0" collapsed="false">
      <c r="BS20643" s="96" t="n">
        <f aca="false">BR20643-2.5</f>
        <v>-2.5</v>
      </c>
    </row>
    <row r="20644" customFormat="false" ht="12" hidden="false" customHeight="false" outlineLevel="0" collapsed="false">
      <c r="BS20644" s="96" t="n">
        <f aca="false">BR20644-2.5</f>
        <v>-2.5</v>
      </c>
    </row>
    <row r="20645" customFormat="false" ht="12" hidden="false" customHeight="false" outlineLevel="0" collapsed="false">
      <c r="BS20645" s="96" t="n">
        <f aca="false">BR20645-2.5</f>
        <v>-2.5</v>
      </c>
    </row>
    <row r="20646" customFormat="false" ht="12" hidden="false" customHeight="false" outlineLevel="0" collapsed="false">
      <c r="BS20646" s="96" t="n">
        <f aca="false">BR20646-2.5</f>
        <v>-2.5</v>
      </c>
    </row>
    <row r="20647" customFormat="false" ht="12" hidden="false" customHeight="false" outlineLevel="0" collapsed="false">
      <c r="BS20647" s="96" t="n">
        <f aca="false">BR20647-2.5</f>
        <v>-2.5</v>
      </c>
    </row>
    <row r="20648" customFormat="false" ht="12" hidden="false" customHeight="false" outlineLevel="0" collapsed="false">
      <c r="BS20648" s="96" t="n">
        <f aca="false">BR20648-2.5</f>
        <v>-2.5</v>
      </c>
    </row>
    <row r="20649" customFormat="false" ht="12" hidden="false" customHeight="false" outlineLevel="0" collapsed="false">
      <c r="BS20649" s="96" t="n">
        <f aca="false">BR20649-2.5</f>
        <v>-2.5</v>
      </c>
    </row>
    <row r="20650" customFormat="false" ht="12" hidden="false" customHeight="false" outlineLevel="0" collapsed="false">
      <c r="BS20650" s="96" t="n">
        <f aca="false">BR20650-2.5</f>
        <v>-2.5</v>
      </c>
    </row>
    <row r="20651" customFormat="false" ht="12" hidden="false" customHeight="false" outlineLevel="0" collapsed="false">
      <c r="BS20651" s="96" t="n">
        <f aca="false">BR20651-2.5</f>
        <v>-2.5</v>
      </c>
    </row>
    <row r="20652" customFormat="false" ht="12" hidden="false" customHeight="false" outlineLevel="0" collapsed="false">
      <c r="BS20652" s="96" t="n">
        <f aca="false">BR20652-2.5</f>
        <v>-2.5</v>
      </c>
    </row>
    <row r="20653" customFormat="false" ht="12" hidden="false" customHeight="false" outlineLevel="0" collapsed="false">
      <c r="BS20653" s="96" t="n">
        <f aca="false">BR20653-2.5</f>
        <v>-2.5</v>
      </c>
    </row>
    <row r="20654" customFormat="false" ht="12" hidden="false" customHeight="false" outlineLevel="0" collapsed="false">
      <c r="BS20654" s="96" t="n">
        <f aca="false">BR20654-2.5</f>
        <v>-2.5</v>
      </c>
    </row>
    <row r="20655" customFormat="false" ht="12" hidden="false" customHeight="false" outlineLevel="0" collapsed="false">
      <c r="BS20655" s="96" t="n">
        <f aca="false">BR20655-2.5</f>
        <v>-2.5</v>
      </c>
    </row>
    <row r="20656" customFormat="false" ht="12" hidden="false" customHeight="false" outlineLevel="0" collapsed="false">
      <c r="BS20656" s="96" t="n">
        <f aca="false">BR20656-2.5</f>
        <v>-2.5</v>
      </c>
    </row>
    <row r="20657" customFormat="false" ht="12" hidden="false" customHeight="false" outlineLevel="0" collapsed="false">
      <c r="BS20657" s="96" t="n">
        <f aca="false">BR20657-2.5</f>
        <v>-2.5</v>
      </c>
    </row>
    <row r="20658" customFormat="false" ht="12" hidden="false" customHeight="false" outlineLevel="0" collapsed="false">
      <c r="BS20658" s="96" t="n">
        <f aca="false">BR20658-2.5</f>
        <v>-2.5</v>
      </c>
    </row>
    <row r="20659" customFormat="false" ht="12" hidden="false" customHeight="false" outlineLevel="0" collapsed="false">
      <c r="BS20659" s="96" t="n">
        <f aca="false">BR20659-2.5</f>
        <v>-2.5</v>
      </c>
    </row>
    <row r="20660" customFormat="false" ht="12" hidden="false" customHeight="false" outlineLevel="0" collapsed="false">
      <c r="BS20660" s="96" t="n">
        <f aca="false">BR20660-2.5</f>
        <v>-2.5</v>
      </c>
    </row>
    <row r="20661" customFormat="false" ht="12" hidden="false" customHeight="false" outlineLevel="0" collapsed="false">
      <c r="BS20661" s="96" t="n">
        <f aca="false">BR20661-2.5</f>
        <v>-2.5</v>
      </c>
    </row>
    <row r="20662" customFormat="false" ht="12" hidden="false" customHeight="false" outlineLevel="0" collapsed="false">
      <c r="BS20662" s="96" t="n">
        <f aca="false">BR20662-2.5</f>
        <v>-2.5</v>
      </c>
    </row>
    <row r="20663" customFormat="false" ht="12" hidden="false" customHeight="false" outlineLevel="0" collapsed="false">
      <c r="BS20663" s="96" t="n">
        <f aca="false">BR20663-2.5</f>
        <v>-2.5</v>
      </c>
    </row>
    <row r="20664" customFormat="false" ht="12" hidden="false" customHeight="false" outlineLevel="0" collapsed="false">
      <c r="BS20664" s="96" t="n">
        <f aca="false">BR20664-2.5</f>
        <v>-2.5</v>
      </c>
    </row>
    <row r="20665" customFormat="false" ht="12" hidden="false" customHeight="false" outlineLevel="0" collapsed="false">
      <c r="BS20665" s="96" t="n">
        <f aca="false">BR20665-2.5</f>
        <v>-2.5</v>
      </c>
    </row>
    <row r="20666" customFormat="false" ht="12" hidden="false" customHeight="false" outlineLevel="0" collapsed="false">
      <c r="BS20666" s="96" t="n">
        <f aca="false">BR20666-2.5</f>
        <v>-2.5</v>
      </c>
    </row>
    <row r="20667" customFormat="false" ht="12" hidden="false" customHeight="false" outlineLevel="0" collapsed="false">
      <c r="BS20667" s="96" t="n">
        <f aca="false">BR20667-2.5</f>
        <v>-2.5</v>
      </c>
    </row>
    <row r="20668" customFormat="false" ht="12" hidden="false" customHeight="false" outlineLevel="0" collapsed="false">
      <c r="BS20668" s="96" t="n">
        <f aca="false">BR20668-2.5</f>
        <v>-2.5</v>
      </c>
    </row>
    <row r="20669" customFormat="false" ht="12" hidden="false" customHeight="false" outlineLevel="0" collapsed="false">
      <c r="BS20669" s="96" t="n">
        <f aca="false">BR20669-2.5</f>
        <v>-2.5</v>
      </c>
    </row>
    <row r="20670" customFormat="false" ht="12" hidden="false" customHeight="false" outlineLevel="0" collapsed="false">
      <c r="BS20670" s="96" t="n">
        <f aca="false">BR20670-2.5</f>
        <v>-2.5</v>
      </c>
    </row>
    <row r="20671" customFormat="false" ht="12" hidden="false" customHeight="false" outlineLevel="0" collapsed="false">
      <c r="BS20671" s="96" t="n">
        <f aca="false">BR20671-2.5</f>
        <v>-2.5</v>
      </c>
    </row>
    <row r="20672" customFormat="false" ht="12" hidden="false" customHeight="false" outlineLevel="0" collapsed="false">
      <c r="BS20672" s="96" t="n">
        <f aca="false">BR20672-2.5</f>
        <v>-2.5</v>
      </c>
    </row>
    <row r="20673" customFormat="false" ht="12" hidden="false" customHeight="false" outlineLevel="0" collapsed="false">
      <c r="BS20673" s="96" t="n">
        <f aca="false">BR20673-2.5</f>
        <v>-2.5</v>
      </c>
    </row>
    <row r="20674" customFormat="false" ht="12" hidden="false" customHeight="false" outlineLevel="0" collapsed="false">
      <c r="BS20674" s="96" t="n">
        <f aca="false">BR20674-2.5</f>
        <v>-2.5</v>
      </c>
    </row>
    <row r="20675" customFormat="false" ht="12" hidden="false" customHeight="false" outlineLevel="0" collapsed="false">
      <c r="BS20675" s="96" t="n">
        <f aca="false">BR20675-2.5</f>
        <v>-2.5</v>
      </c>
    </row>
    <row r="20676" customFormat="false" ht="12" hidden="false" customHeight="false" outlineLevel="0" collapsed="false">
      <c r="BS20676" s="96" t="n">
        <f aca="false">BR20676-2.5</f>
        <v>-2.5</v>
      </c>
    </row>
    <row r="20677" customFormat="false" ht="12" hidden="false" customHeight="false" outlineLevel="0" collapsed="false">
      <c r="BS20677" s="96" t="n">
        <f aca="false">BR20677-2.5</f>
        <v>-2.5</v>
      </c>
    </row>
    <row r="20678" customFormat="false" ht="12" hidden="false" customHeight="false" outlineLevel="0" collapsed="false">
      <c r="BS20678" s="96" t="n">
        <f aca="false">BR20678-2.5</f>
        <v>-2.5</v>
      </c>
    </row>
    <row r="20679" customFormat="false" ht="12" hidden="false" customHeight="false" outlineLevel="0" collapsed="false">
      <c r="BS20679" s="96" t="n">
        <f aca="false">BR20679-2.5</f>
        <v>-2.5</v>
      </c>
    </row>
    <row r="20680" customFormat="false" ht="12" hidden="false" customHeight="false" outlineLevel="0" collapsed="false">
      <c r="BS20680" s="96" t="n">
        <f aca="false">BR20680-2.5</f>
        <v>-2.5</v>
      </c>
    </row>
    <row r="20681" customFormat="false" ht="12" hidden="false" customHeight="false" outlineLevel="0" collapsed="false">
      <c r="BS20681" s="96" t="n">
        <f aca="false">BR20681-2.5</f>
        <v>-2.5</v>
      </c>
    </row>
    <row r="20682" customFormat="false" ht="12" hidden="false" customHeight="false" outlineLevel="0" collapsed="false">
      <c r="BS20682" s="96" t="n">
        <f aca="false">BR20682-2.5</f>
        <v>-2.5</v>
      </c>
    </row>
    <row r="20683" customFormat="false" ht="12" hidden="false" customHeight="false" outlineLevel="0" collapsed="false">
      <c r="BS20683" s="96" t="n">
        <f aca="false">BR20683-2.5</f>
        <v>-2.5</v>
      </c>
    </row>
    <row r="20684" customFormat="false" ht="12" hidden="false" customHeight="false" outlineLevel="0" collapsed="false">
      <c r="BS20684" s="96" t="n">
        <f aca="false">BR20684-2.5</f>
        <v>-2.5</v>
      </c>
    </row>
    <row r="20685" customFormat="false" ht="12" hidden="false" customHeight="false" outlineLevel="0" collapsed="false">
      <c r="BS20685" s="96" t="n">
        <f aca="false">BR20685-2.5</f>
        <v>-2.5</v>
      </c>
    </row>
    <row r="20686" customFormat="false" ht="12" hidden="false" customHeight="false" outlineLevel="0" collapsed="false">
      <c r="BS20686" s="96" t="n">
        <f aca="false">BR20686-2.5</f>
        <v>-2.5</v>
      </c>
    </row>
    <row r="20687" customFormat="false" ht="12" hidden="false" customHeight="false" outlineLevel="0" collapsed="false">
      <c r="BS20687" s="96" t="n">
        <f aca="false">BR20687-2.5</f>
        <v>-2.5</v>
      </c>
    </row>
    <row r="20688" customFormat="false" ht="12" hidden="false" customHeight="false" outlineLevel="0" collapsed="false">
      <c r="BS20688" s="96" t="n">
        <f aca="false">BR20688-2.5</f>
        <v>-2.5</v>
      </c>
    </row>
    <row r="20689" customFormat="false" ht="12" hidden="false" customHeight="false" outlineLevel="0" collapsed="false">
      <c r="BS20689" s="96" t="n">
        <f aca="false">BR20689-2.5</f>
        <v>-2.5</v>
      </c>
    </row>
    <row r="20690" customFormat="false" ht="12" hidden="false" customHeight="false" outlineLevel="0" collapsed="false">
      <c r="BS20690" s="96" t="n">
        <f aca="false">BR20690-2.5</f>
        <v>-2.5</v>
      </c>
    </row>
    <row r="20691" customFormat="false" ht="12" hidden="false" customHeight="false" outlineLevel="0" collapsed="false">
      <c r="BS20691" s="96" t="n">
        <f aca="false">BR20691-2.5</f>
        <v>-2.5</v>
      </c>
    </row>
    <row r="20692" customFormat="false" ht="12" hidden="false" customHeight="false" outlineLevel="0" collapsed="false">
      <c r="BS20692" s="96" t="n">
        <f aca="false">BR20692-2.5</f>
        <v>-2.5</v>
      </c>
    </row>
    <row r="20693" customFormat="false" ht="12" hidden="false" customHeight="false" outlineLevel="0" collapsed="false">
      <c r="BS20693" s="96" t="n">
        <f aca="false">BR20693-2.5</f>
        <v>-2.5</v>
      </c>
    </row>
    <row r="20694" customFormat="false" ht="12" hidden="false" customHeight="false" outlineLevel="0" collapsed="false">
      <c r="BS20694" s="96" t="n">
        <f aca="false">BR20694-2.5</f>
        <v>-2.5</v>
      </c>
    </row>
    <row r="20695" customFormat="false" ht="12" hidden="false" customHeight="false" outlineLevel="0" collapsed="false">
      <c r="BS20695" s="96" t="n">
        <f aca="false">BR20695-2.5</f>
        <v>-2.5</v>
      </c>
    </row>
    <row r="20696" customFormat="false" ht="12" hidden="false" customHeight="false" outlineLevel="0" collapsed="false">
      <c r="BS20696" s="96" t="n">
        <f aca="false">BR20696-2.5</f>
        <v>-2.5</v>
      </c>
    </row>
    <row r="20697" customFormat="false" ht="12" hidden="false" customHeight="false" outlineLevel="0" collapsed="false">
      <c r="BS20697" s="96" t="n">
        <f aca="false">BR20697-2.5</f>
        <v>-2.5</v>
      </c>
    </row>
    <row r="20698" customFormat="false" ht="12" hidden="false" customHeight="false" outlineLevel="0" collapsed="false">
      <c r="BS20698" s="96" t="n">
        <f aca="false">BR20698-2.5</f>
        <v>-2.5</v>
      </c>
    </row>
    <row r="20699" customFormat="false" ht="12" hidden="false" customHeight="false" outlineLevel="0" collapsed="false">
      <c r="BS20699" s="96" t="n">
        <f aca="false">BR20699-2.5</f>
        <v>-2.5</v>
      </c>
    </row>
    <row r="20700" customFormat="false" ht="12" hidden="false" customHeight="false" outlineLevel="0" collapsed="false">
      <c r="BS20700" s="96" t="n">
        <f aca="false">BR20700-2.5</f>
        <v>-2.5</v>
      </c>
    </row>
    <row r="20701" customFormat="false" ht="12" hidden="false" customHeight="false" outlineLevel="0" collapsed="false">
      <c r="BS20701" s="96" t="n">
        <f aca="false">BR20701-2.5</f>
        <v>-2.5</v>
      </c>
    </row>
    <row r="20702" customFormat="false" ht="12" hidden="false" customHeight="false" outlineLevel="0" collapsed="false">
      <c r="BS20702" s="96" t="n">
        <f aca="false">BR20702-2.5</f>
        <v>-2.5</v>
      </c>
    </row>
    <row r="20703" customFormat="false" ht="12" hidden="false" customHeight="false" outlineLevel="0" collapsed="false">
      <c r="BS20703" s="96" t="n">
        <f aca="false">BR20703-2.5</f>
        <v>-2.5</v>
      </c>
    </row>
    <row r="20704" customFormat="false" ht="12" hidden="false" customHeight="false" outlineLevel="0" collapsed="false">
      <c r="BS20704" s="96" t="n">
        <f aca="false">BR20704-2.5</f>
        <v>-2.5</v>
      </c>
    </row>
    <row r="20705" customFormat="false" ht="12" hidden="false" customHeight="false" outlineLevel="0" collapsed="false">
      <c r="BS20705" s="96" t="n">
        <f aca="false">BR20705-2.5</f>
        <v>-2.5</v>
      </c>
    </row>
    <row r="20706" customFormat="false" ht="12" hidden="false" customHeight="false" outlineLevel="0" collapsed="false">
      <c r="BS20706" s="96" t="n">
        <f aca="false">BR20706-2.5</f>
        <v>-2.5</v>
      </c>
    </row>
    <row r="20707" customFormat="false" ht="12" hidden="false" customHeight="false" outlineLevel="0" collapsed="false">
      <c r="BS20707" s="96" t="n">
        <f aca="false">BR20707-2.5</f>
        <v>-2.5</v>
      </c>
    </row>
    <row r="20708" customFormat="false" ht="12" hidden="false" customHeight="false" outlineLevel="0" collapsed="false">
      <c r="BS20708" s="96" t="n">
        <f aca="false">BR20708-2.5</f>
        <v>-2.5</v>
      </c>
    </row>
    <row r="20709" customFormat="false" ht="12" hidden="false" customHeight="false" outlineLevel="0" collapsed="false">
      <c r="BS20709" s="96" t="n">
        <f aca="false">BR20709-2.5</f>
        <v>-2.5</v>
      </c>
    </row>
    <row r="20710" customFormat="false" ht="12" hidden="false" customHeight="false" outlineLevel="0" collapsed="false">
      <c r="BS20710" s="96" t="n">
        <f aca="false">BR20710-2.5</f>
        <v>-2.5</v>
      </c>
    </row>
    <row r="20711" customFormat="false" ht="12" hidden="false" customHeight="false" outlineLevel="0" collapsed="false">
      <c r="BS20711" s="96" t="n">
        <f aca="false">BR20711-2.5</f>
        <v>-2.5</v>
      </c>
    </row>
    <row r="20712" customFormat="false" ht="12" hidden="false" customHeight="false" outlineLevel="0" collapsed="false">
      <c r="BS20712" s="96" t="n">
        <f aca="false">BR20712-2.5</f>
        <v>-2.5</v>
      </c>
    </row>
    <row r="20713" customFormat="false" ht="12" hidden="false" customHeight="false" outlineLevel="0" collapsed="false">
      <c r="BS20713" s="96" t="n">
        <f aca="false">BR20713-2.5</f>
        <v>-2.5</v>
      </c>
    </row>
    <row r="20714" customFormat="false" ht="12" hidden="false" customHeight="false" outlineLevel="0" collapsed="false">
      <c r="BS20714" s="96" t="n">
        <f aca="false">BR20714-2.5</f>
        <v>-2.5</v>
      </c>
    </row>
    <row r="20715" customFormat="false" ht="12" hidden="false" customHeight="false" outlineLevel="0" collapsed="false">
      <c r="BS20715" s="96" t="n">
        <f aca="false">BR20715-2.5</f>
        <v>-2.5</v>
      </c>
    </row>
    <row r="20716" customFormat="false" ht="12" hidden="false" customHeight="false" outlineLevel="0" collapsed="false">
      <c r="BS20716" s="96" t="n">
        <f aca="false">BR20716-2.5</f>
        <v>-2.5</v>
      </c>
    </row>
    <row r="20717" customFormat="false" ht="12" hidden="false" customHeight="false" outlineLevel="0" collapsed="false">
      <c r="BS20717" s="96" t="n">
        <f aca="false">BR20717-2.5</f>
        <v>-2.5</v>
      </c>
    </row>
    <row r="20718" customFormat="false" ht="12" hidden="false" customHeight="false" outlineLevel="0" collapsed="false">
      <c r="BS20718" s="96" t="n">
        <f aca="false">BR20718-2.5</f>
        <v>-2.5</v>
      </c>
    </row>
    <row r="20719" customFormat="false" ht="12" hidden="false" customHeight="false" outlineLevel="0" collapsed="false">
      <c r="BS20719" s="96" t="n">
        <f aca="false">BR20719-2.5</f>
        <v>-2.5</v>
      </c>
    </row>
    <row r="20720" customFormat="false" ht="12" hidden="false" customHeight="false" outlineLevel="0" collapsed="false">
      <c r="BS20720" s="96" t="n">
        <f aca="false">BR20720-2.5</f>
        <v>-2.5</v>
      </c>
    </row>
    <row r="20721" customFormat="false" ht="12" hidden="false" customHeight="false" outlineLevel="0" collapsed="false">
      <c r="BS20721" s="96" t="n">
        <f aca="false">BR20721-2.5</f>
        <v>-2.5</v>
      </c>
    </row>
    <row r="20722" customFormat="false" ht="12" hidden="false" customHeight="false" outlineLevel="0" collapsed="false">
      <c r="BS20722" s="96" t="n">
        <f aca="false">BR20722-2.5</f>
        <v>-2.5</v>
      </c>
    </row>
    <row r="20723" customFormat="false" ht="12" hidden="false" customHeight="false" outlineLevel="0" collapsed="false">
      <c r="BS20723" s="96" t="n">
        <f aca="false">BR20723-2.5</f>
        <v>-2.5</v>
      </c>
    </row>
    <row r="20724" customFormat="false" ht="12" hidden="false" customHeight="false" outlineLevel="0" collapsed="false">
      <c r="BS20724" s="96" t="n">
        <f aca="false">BR20724-2.5</f>
        <v>-2.5</v>
      </c>
    </row>
    <row r="20725" customFormat="false" ht="12" hidden="false" customHeight="false" outlineLevel="0" collapsed="false">
      <c r="BS20725" s="96" t="n">
        <f aca="false">BR20725-2.5</f>
        <v>-2.5</v>
      </c>
    </row>
    <row r="20726" customFormat="false" ht="12" hidden="false" customHeight="false" outlineLevel="0" collapsed="false">
      <c r="BS20726" s="96" t="n">
        <f aca="false">BR20726-2.5</f>
        <v>-2.5</v>
      </c>
    </row>
    <row r="20727" customFormat="false" ht="12" hidden="false" customHeight="false" outlineLevel="0" collapsed="false">
      <c r="BS20727" s="96" t="n">
        <f aca="false">BR20727-2.5</f>
        <v>-2.5</v>
      </c>
    </row>
    <row r="20728" customFormat="false" ht="12" hidden="false" customHeight="false" outlineLevel="0" collapsed="false">
      <c r="BS20728" s="96" t="n">
        <f aca="false">BR20728-2.5</f>
        <v>-2.5</v>
      </c>
    </row>
    <row r="20729" customFormat="false" ht="12" hidden="false" customHeight="false" outlineLevel="0" collapsed="false">
      <c r="BS20729" s="96" t="n">
        <f aca="false">BR20729-2.5</f>
        <v>-2.5</v>
      </c>
    </row>
    <row r="20730" customFormat="false" ht="12" hidden="false" customHeight="false" outlineLevel="0" collapsed="false">
      <c r="BS20730" s="96" t="n">
        <f aca="false">BR20730-2.5</f>
        <v>-2.5</v>
      </c>
    </row>
    <row r="20731" customFormat="false" ht="12" hidden="false" customHeight="false" outlineLevel="0" collapsed="false">
      <c r="BS20731" s="96" t="n">
        <f aca="false">BR20731-2.5</f>
        <v>-2.5</v>
      </c>
    </row>
    <row r="20732" customFormat="false" ht="12" hidden="false" customHeight="false" outlineLevel="0" collapsed="false">
      <c r="BS20732" s="96" t="n">
        <f aca="false">BR20732-2.5</f>
        <v>-2.5</v>
      </c>
    </row>
    <row r="20733" customFormat="false" ht="12" hidden="false" customHeight="false" outlineLevel="0" collapsed="false">
      <c r="BS20733" s="96" t="n">
        <f aca="false">BR20733-2.5</f>
        <v>-2.5</v>
      </c>
    </row>
    <row r="20734" customFormat="false" ht="12" hidden="false" customHeight="false" outlineLevel="0" collapsed="false">
      <c r="BS20734" s="96" t="n">
        <f aca="false">BR20734-2.5</f>
        <v>-2.5</v>
      </c>
    </row>
    <row r="20735" customFormat="false" ht="12" hidden="false" customHeight="false" outlineLevel="0" collapsed="false">
      <c r="BS20735" s="96" t="n">
        <f aca="false">BR20735-2.5</f>
        <v>-2.5</v>
      </c>
    </row>
    <row r="20736" customFormat="false" ht="12" hidden="false" customHeight="false" outlineLevel="0" collapsed="false">
      <c r="BS20736" s="96" t="n">
        <f aca="false">BR20736-2.5</f>
        <v>-2.5</v>
      </c>
    </row>
    <row r="20737" customFormat="false" ht="12" hidden="false" customHeight="false" outlineLevel="0" collapsed="false">
      <c r="BS20737" s="96" t="n">
        <f aca="false">BR20737-2.5</f>
        <v>-2.5</v>
      </c>
    </row>
    <row r="20738" customFormat="false" ht="12" hidden="false" customHeight="false" outlineLevel="0" collapsed="false">
      <c r="BS20738" s="96" t="n">
        <f aca="false">BR20738-2.5</f>
        <v>-2.5</v>
      </c>
    </row>
    <row r="20739" customFormat="false" ht="12" hidden="false" customHeight="false" outlineLevel="0" collapsed="false">
      <c r="BS20739" s="96" t="n">
        <f aca="false">BR20739-2.5</f>
        <v>-2.5</v>
      </c>
    </row>
    <row r="20740" customFormat="false" ht="12" hidden="false" customHeight="false" outlineLevel="0" collapsed="false">
      <c r="BS20740" s="96" t="n">
        <f aca="false">BR20740-2.5</f>
        <v>-2.5</v>
      </c>
    </row>
    <row r="20741" customFormat="false" ht="12" hidden="false" customHeight="false" outlineLevel="0" collapsed="false">
      <c r="BS20741" s="96" t="n">
        <f aca="false">BR20741-2.5</f>
        <v>-2.5</v>
      </c>
    </row>
    <row r="20742" customFormat="false" ht="12" hidden="false" customHeight="false" outlineLevel="0" collapsed="false">
      <c r="BS20742" s="96" t="n">
        <f aca="false">BR20742-2.5</f>
        <v>-2.5</v>
      </c>
    </row>
    <row r="20743" customFormat="false" ht="12" hidden="false" customHeight="false" outlineLevel="0" collapsed="false">
      <c r="BS20743" s="96" t="n">
        <f aca="false">BR20743-2.5</f>
        <v>-2.5</v>
      </c>
    </row>
    <row r="20744" customFormat="false" ht="12" hidden="false" customHeight="false" outlineLevel="0" collapsed="false">
      <c r="BS20744" s="96" t="n">
        <f aca="false">BR20744-2.5</f>
        <v>-2.5</v>
      </c>
    </row>
    <row r="20745" customFormat="false" ht="12" hidden="false" customHeight="false" outlineLevel="0" collapsed="false">
      <c r="BS20745" s="96" t="n">
        <f aca="false">BR20745-2.5</f>
        <v>-2.5</v>
      </c>
    </row>
    <row r="20746" customFormat="false" ht="12" hidden="false" customHeight="false" outlineLevel="0" collapsed="false">
      <c r="BS20746" s="96" t="n">
        <f aca="false">BR20746-2.5</f>
        <v>-2.5</v>
      </c>
    </row>
    <row r="20747" customFormat="false" ht="12" hidden="false" customHeight="false" outlineLevel="0" collapsed="false">
      <c r="BS20747" s="96" t="n">
        <f aca="false">BR20747-2.5</f>
        <v>-2.5</v>
      </c>
    </row>
    <row r="20748" customFormat="false" ht="12" hidden="false" customHeight="false" outlineLevel="0" collapsed="false">
      <c r="BS20748" s="96" t="n">
        <f aca="false">BR20748-2.5</f>
        <v>-2.5</v>
      </c>
    </row>
    <row r="20749" customFormat="false" ht="12" hidden="false" customHeight="false" outlineLevel="0" collapsed="false">
      <c r="BS20749" s="96" t="n">
        <f aca="false">BR20749-2.5</f>
        <v>-2.5</v>
      </c>
    </row>
    <row r="20750" customFormat="false" ht="12" hidden="false" customHeight="false" outlineLevel="0" collapsed="false">
      <c r="BS20750" s="96" t="n">
        <f aca="false">BR20750-2.5</f>
        <v>-2.5</v>
      </c>
    </row>
    <row r="20751" customFormat="false" ht="12" hidden="false" customHeight="false" outlineLevel="0" collapsed="false">
      <c r="BS20751" s="96" t="n">
        <f aca="false">BR20751-2.5</f>
        <v>-2.5</v>
      </c>
    </row>
    <row r="20752" customFormat="false" ht="12" hidden="false" customHeight="false" outlineLevel="0" collapsed="false">
      <c r="BS20752" s="96" t="n">
        <f aca="false">BR20752-2.5</f>
        <v>-2.5</v>
      </c>
    </row>
    <row r="20753" customFormat="false" ht="12" hidden="false" customHeight="false" outlineLevel="0" collapsed="false">
      <c r="BS20753" s="96" t="n">
        <f aca="false">BR20753-2.5</f>
        <v>-2.5</v>
      </c>
    </row>
    <row r="20754" customFormat="false" ht="12" hidden="false" customHeight="false" outlineLevel="0" collapsed="false">
      <c r="BS20754" s="96" t="n">
        <f aca="false">BR20754-2.5</f>
        <v>-2.5</v>
      </c>
    </row>
    <row r="20755" customFormat="false" ht="12" hidden="false" customHeight="false" outlineLevel="0" collapsed="false">
      <c r="BS20755" s="96" t="n">
        <f aca="false">BR20755-2.5</f>
        <v>-2.5</v>
      </c>
    </row>
    <row r="20756" customFormat="false" ht="12" hidden="false" customHeight="false" outlineLevel="0" collapsed="false">
      <c r="BS20756" s="96" t="n">
        <f aca="false">BR20756-2.5</f>
        <v>-2.5</v>
      </c>
    </row>
    <row r="20757" customFormat="false" ht="12" hidden="false" customHeight="false" outlineLevel="0" collapsed="false">
      <c r="BS20757" s="96" t="n">
        <f aca="false">BR20757-2.5</f>
        <v>-2.5</v>
      </c>
    </row>
    <row r="20758" customFormat="false" ht="12" hidden="false" customHeight="false" outlineLevel="0" collapsed="false">
      <c r="BS20758" s="96" t="n">
        <f aca="false">BR20758-2.5</f>
        <v>-2.5</v>
      </c>
    </row>
    <row r="20759" customFormat="false" ht="12" hidden="false" customHeight="false" outlineLevel="0" collapsed="false">
      <c r="BS20759" s="96" t="n">
        <f aca="false">BR20759-2.5</f>
        <v>-2.5</v>
      </c>
    </row>
    <row r="20760" customFormat="false" ht="12" hidden="false" customHeight="false" outlineLevel="0" collapsed="false">
      <c r="BS20760" s="96" t="n">
        <f aca="false">BR20760-2.5</f>
        <v>-2.5</v>
      </c>
    </row>
    <row r="20761" customFormat="false" ht="12" hidden="false" customHeight="false" outlineLevel="0" collapsed="false">
      <c r="BS20761" s="96" t="n">
        <f aca="false">BR20761-2.5</f>
        <v>-2.5</v>
      </c>
    </row>
    <row r="20762" customFormat="false" ht="12" hidden="false" customHeight="false" outlineLevel="0" collapsed="false">
      <c r="BS20762" s="96" t="n">
        <f aca="false">BR20762-2.5</f>
        <v>-2.5</v>
      </c>
    </row>
    <row r="20763" customFormat="false" ht="12" hidden="false" customHeight="false" outlineLevel="0" collapsed="false">
      <c r="BS20763" s="96" t="n">
        <f aca="false">BR20763-2.5</f>
        <v>-2.5</v>
      </c>
    </row>
    <row r="20764" customFormat="false" ht="12" hidden="false" customHeight="false" outlineLevel="0" collapsed="false">
      <c r="BS20764" s="96" t="n">
        <f aca="false">BR20764-2.5</f>
        <v>-2.5</v>
      </c>
    </row>
    <row r="20765" customFormat="false" ht="12" hidden="false" customHeight="false" outlineLevel="0" collapsed="false">
      <c r="BS20765" s="96" t="n">
        <f aca="false">BR20765-2.5</f>
        <v>-2.5</v>
      </c>
    </row>
    <row r="20766" customFormat="false" ht="12" hidden="false" customHeight="false" outlineLevel="0" collapsed="false">
      <c r="BS20766" s="96" t="n">
        <f aca="false">BR20766-2.5</f>
        <v>-2.5</v>
      </c>
    </row>
    <row r="20767" customFormat="false" ht="12" hidden="false" customHeight="false" outlineLevel="0" collapsed="false">
      <c r="BS20767" s="96" t="n">
        <f aca="false">BR20767-2.5</f>
        <v>-2.5</v>
      </c>
    </row>
    <row r="20768" customFormat="false" ht="12" hidden="false" customHeight="false" outlineLevel="0" collapsed="false">
      <c r="BS20768" s="96" t="n">
        <f aca="false">BR20768-2.5</f>
        <v>-2.5</v>
      </c>
    </row>
    <row r="20769" customFormat="false" ht="12" hidden="false" customHeight="false" outlineLevel="0" collapsed="false">
      <c r="BS20769" s="96" t="n">
        <f aca="false">BR20769-2.5</f>
        <v>-2.5</v>
      </c>
    </row>
    <row r="20770" customFormat="false" ht="12" hidden="false" customHeight="false" outlineLevel="0" collapsed="false">
      <c r="BS20770" s="96" t="n">
        <f aca="false">BR20770-2.5</f>
        <v>-2.5</v>
      </c>
    </row>
    <row r="20771" customFormat="false" ht="12" hidden="false" customHeight="false" outlineLevel="0" collapsed="false">
      <c r="BS20771" s="96" t="n">
        <f aca="false">BR20771-2.5</f>
        <v>-2.5</v>
      </c>
    </row>
    <row r="20772" customFormat="false" ht="12" hidden="false" customHeight="false" outlineLevel="0" collapsed="false">
      <c r="BS20772" s="96" t="n">
        <f aca="false">BR20772-2.5</f>
        <v>-2.5</v>
      </c>
    </row>
    <row r="20773" customFormat="false" ht="12" hidden="false" customHeight="false" outlineLevel="0" collapsed="false">
      <c r="BS20773" s="96" t="n">
        <f aca="false">BR20773-2.5</f>
        <v>-2.5</v>
      </c>
    </row>
    <row r="20774" customFormat="false" ht="12" hidden="false" customHeight="false" outlineLevel="0" collapsed="false">
      <c r="BS20774" s="96" t="n">
        <f aca="false">BR20774-2.5</f>
        <v>-2.5</v>
      </c>
    </row>
    <row r="20775" customFormat="false" ht="12" hidden="false" customHeight="false" outlineLevel="0" collapsed="false">
      <c r="BS20775" s="96" t="n">
        <f aca="false">BR20775-2.5</f>
        <v>-2.5</v>
      </c>
    </row>
    <row r="20776" customFormat="false" ht="12" hidden="false" customHeight="false" outlineLevel="0" collapsed="false">
      <c r="BS20776" s="96" t="n">
        <f aca="false">BR20776-2.5</f>
        <v>-2.5</v>
      </c>
    </row>
    <row r="20777" customFormat="false" ht="12" hidden="false" customHeight="false" outlineLevel="0" collapsed="false">
      <c r="BS20777" s="96" t="n">
        <f aca="false">BR20777-2.5</f>
        <v>-2.5</v>
      </c>
    </row>
    <row r="20778" customFormat="false" ht="12" hidden="false" customHeight="false" outlineLevel="0" collapsed="false">
      <c r="BS20778" s="96" t="n">
        <f aca="false">BR20778-2.5</f>
        <v>-2.5</v>
      </c>
    </row>
    <row r="20779" customFormat="false" ht="12" hidden="false" customHeight="false" outlineLevel="0" collapsed="false">
      <c r="BS20779" s="96" t="n">
        <f aca="false">BR20779-2.5</f>
        <v>-2.5</v>
      </c>
    </row>
    <row r="20780" customFormat="false" ht="12" hidden="false" customHeight="false" outlineLevel="0" collapsed="false">
      <c r="BS20780" s="96" t="n">
        <f aca="false">BR20780-2.5</f>
        <v>-2.5</v>
      </c>
    </row>
    <row r="20781" customFormat="false" ht="12" hidden="false" customHeight="false" outlineLevel="0" collapsed="false">
      <c r="BS20781" s="96" t="n">
        <f aca="false">BR20781-2.5</f>
        <v>-2.5</v>
      </c>
    </row>
    <row r="20782" customFormat="false" ht="12" hidden="false" customHeight="false" outlineLevel="0" collapsed="false">
      <c r="BS20782" s="96" t="n">
        <f aca="false">BR20782-2.5</f>
        <v>-2.5</v>
      </c>
    </row>
    <row r="20783" customFormat="false" ht="12" hidden="false" customHeight="false" outlineLevel="0" collapsed="false">
      <c r="BS20783" s="96" t="n">
        <f aca="false">BR20783-2.5</f>
        <v>-2.5</v>
      </c>
    </row>
    <row r="20784" customFormat="false" ht="12" hidden="false" customHeight="false" outlineLevel="0" collapsed="false">
      <c r="BS20784" s="96" t="n">
        <f aca="false">BR20784-2.5</f>
        <v>-2.5</v>
      </c>
    </row>
    <row r="20785" customFormat="false" ht="12" hidden="false" customHeight="false" outlineLevel="0" collapsed="false">
      <c r="BS20785" s="96" t="n">
        <f aca="false">BR20785-2.5</f>
        <v>-2.5</v>
      </c>
    </row>
    <row r="20786" customFormat="false" ht="12" hidden="false" customHeight="false" outlineLevel="0" collapsed="false">
      <c r="BS20786" s="96" t="n">
        <f aca="false">BR20786-2.5</f>
        <v>-2.5</v>
      </c>
    </row>
    <row r="20787" customFormat="false" ht="12" hidden="false" customHeight="false" outlineLevel="0" collapsed="false">
      <c r="BS20787" s="96" t="n">
        <f aca="false">BR20787-2.5</f>
        <v>-2.5</v>
      </c>
    </row>
    <row r="20788" customFormat="false" ht="12" hidden="false" customHeight="false" outlineLevel="0" collapsed="false">
      <c r="BS20788" s="96" t="n">
        <f aca="false">BR20788-2.5</f>
        <v>-2.5</v>
      </c>
    </row>
    <row r="20789" customFormat="false" ht="12" hidden="false" customHeight="false" outlineLevel="0" collapsed="false">
      <c r="BS20789" s="96" t="n">
        <f aca="false">BR20789-2.5</f>
        <v>-2.5</v>
      </c>
    </row>
    <row r="20790" customFormat="false" ht="12" hidden="false" customHeight="false" outlineLevel="0" collapsed="false">
      <c r="BS20790" s="96" t="n">
        <f aca="false">BR20790-2.5</f>
        <v>-2.5</v>
      </c>
    </row>
    <row r="20791" customFormat="false" ht="12" hidden="false" customHeight="false" outlineLevel="0" collapsed="false">
      <c r="BS20791" s="96" t="n">
        <f aca="false">BR20791-2.5</f>
        <v>-2.5</v>
      </c>
    </row>
    <row r="20792" customFormat="false" ht="12" hidden="false" customHeight="false" outlineLevel="0" collapsed="false">
      <c r="BS20792" s="96" t="n">
        <f aca="false">BR20792-2.5</f>
        <v>-2.5</v>
      </c>
    </row>
    <row r="20793" customFormat="false" ht="12" hidden="false" customHeight="false" outlineLevel="0" collapsed="false">
      <c r="BS20793" s="96" t="n">
        <f aca="false">BR20793-2.5</f>
        <v>-2.5</v>
      </c>
    </row>
    <row r="20794" customFormat="false" ht="12" hidden="false" customHeight="false" outlineLevel="0" collapsed="false">
      <c r="BS20794" s="96" t="n">
        <f aca="false">BR20794-2.5</f>
        <v>-2.5</v>
      </c>
    </row>
    <row r="20795" customFormat="false" ht="12" hidden="false" customHeight="false" outlineLevel="0" collapsed="false">
      <c r="BS20795" s="96" t="n">
        <f aca="false">BR20795-2.5</f>
        <v>-2.5</v>
      </c>
    </row>
    <row r="20796" customFormat="false" ht="12" hidden="false" customHeight="false" outlineLevel="0" collapsed="false">
      <c r="BS20796" s="96" t="n">
        <f aca="false">BR20796-2.5</f>
        <v>-2.5</v>
      </c>
    </row>
    <row r="20797" customFormat="false" ht="12" hidden="false" customHeight="false" outlineLevel="0" collapsed="false">
      <c r="BS20797" s="96" t="n">
        <f aca="false">BR20797-2.5</f>
        <v>-2.5</v>
      </c>
    </row>
    <row r="20798" customFormat="false" ht="12" hidden="false" customHeight="false" outlineLevel="0" collapsed="false">
      <c r="BS20798" s="96" t="n">
        <f aca="false">BR20798-2.5</f>
        <v>-2.5</v>
      </c>
    </row>
    <row r="20799" customFormat="false" ht="12" hidden="false" customHeight="false" outlineLevel="0" collapsed="false">
      <c r="BS20799" s="96" t="n">
        <f aca="false">BR20799-2.5</f>
        <v>-2.5</v>
      </c>
    </row>
    <row r="20800" customFormat="false" ht="12" hidden="false" customHeight="false" outlineLevel="0" collapsed="false">
      <c r="BS20800" s="96" t="n">
        <f aca="false">BR20800-2.5</f>
        <v>-2.5</v>
      </c>
    </row>
    <row r="20801" customFormat="false" ht="12" hidden="false" customHeight="false" outlineLevel="0" collapsed="false">
      <c r="BS20801" s="96" t="n">
        <f aca="false">BR20801-2.5</f>
        <v>-2.5</v>
      </c>
    </row>
    <row r="20802" customFormat="false" ht="12" hidden="false" customHeight="false" outlineLevel="0" collapsed="false">
      <c r="BS20802" s="96" t="n">
        <f aca="false">BR20802-2.5</f>
        <v>-2.5</v>
      </c>
    </row>
    <row r="20803" customFormat="false" ht="12" hidden="false" customHeight="false" outlineLevel="0" collapsed="false">
      <c r="BS20803" s="96" t="n">
        <f aca="false">BR20803-2.5</f>
        <v>-2.5</v>
      </c>
    </row>
    <row r="20804" customFormat="false" ht="12" hidden="false" customHeight="false" outlineLevel="0" collapsed="false">
      <c r="BS20804" s="96" t="n">
        <f aca="false">BR20804-2.5</f>
        <v>-2.5</v>
      </c>
    </row>
    <row r="20805" customFormat="false" ht="12" hidden="false" customHeight="false" outlineLevel="0" collapsed="false">
      <c r="BS20805" s="96" t="n">
        <f aca="false">BR20805-2.5</f>
        <v>-2.5</v>
      </c>
    </row>
    <row r="20806" customFormat="false" ht="12" hidden="false" customHeight="false" outlineLevel="0" collapsed="false">
      <c r="BS20806" s="96" t="n">
        <f aca="false">BR20806-2.5</f>
        <v>-2.5</v>
      </c>
    </row>
    <row r="20807" customFormat="false" ht="12" hidden="false" customHeight="false" outlineLevel="0" collapsed="false">
      <c r="BS20807" s="96" t="n">
        <f aca="false">BR20807-2.5</f>
        <v>-2.5</v>
      </c>
    </row>
    <row r="20808" customFormat="false" ht="12" hidden="false" customHeight="false" outlineLevel="0" collapsed="false">
      <c r="BS20808" s="96" t="n">
        <f aca="false">BR20808-2.5</f>
        <v>-2.5</v>
      </c>
    </row>
    <row r="20809" customFormat="false" ht="12" hidden="false" customHeight="false" outlineLevel="0" collapsed="false">
      <c r="BS20809" s="96" t="n">
        <f aca="false">BR20809-2.5</f>
        <v>-2.5</v>
      </c>
    </row>
    <row r="20810" customFormat="false" ht="12" hidden="false" customHeight="false" outlineLevel="0" collapsed="false">
      <c r="BS20810" s="96" t="n">
        <f aca="false">BR20810-2.5</f>
        <v>-2.5</v>
      </c>
    </row>
    <row r="20811" customFormat="false" ht="12" hidden="false" customHeight="false" outlineLevel="0" collapsed="false">
      <c r="BS20811" s="96" t="n">
        <f aca="false">BR20811-2.5</f>
        <v>-2.5</v>
      </c>
    </row>
    <row r="20812" customFormat="false" ht="12" hidden="false" customHeight="false" outlineLevel="0" collapsed="false">
      <c r="BS20812" s="96" t="n">
        <f aca="false">BR20812-2.5</f>
        <v>-2.5</v>
      </c>
    </row>
    <row r="20813" customFormat="false" ht="12" hidden="false" customHeight="false" outlineLevel="0" collapsed="false">
      <c r="BS20813" s="96" t="n">
        <f aca="false">BR20813-2.5</f>
        <v>-2.5</v>
      </c>
    </row>
    <row r="20814" customFormat="false" ht="12" hidden="false" customHeight="false" outlineLevel="0" collapsed="false">
      <c r="BS20814" s="96" t="n">
        <f aca="false">BR20814-2.5</f>
        <v>-2.5</v>
      </c>
    </row>
    <row r="20815" customFormat="false" ht="12" hidden="false" customHeight="false" outlineLevel="0" collapsed="false">
      <c r="BS20815" s="96" t="n">
        <f aca="false">BR20815-2.5</f>
        <v>-2.5</v>
      </c>
    </row>
    <row r="20816" customFormat="false" ht="12" hidden="false" customHeight="false" outlineLevel="0" collapsed="false">
      <c r="BS20816" s="96" t="n">
        <f aca="false">BR20816-2.5</f>
        <v>-2.5</v>
      </c>
    </row>
    <row r="20817" customFormat="false" ht="12" hidden="false" customHeight="false" outlineLevel="0" collapsed="false">
      <c r="BS20817" s="96" t="n">
        <f aca="false">BR20817-2.5</f>
        <v>-2.5</v>
      </c>
    </row>
    <row r="20818" customFormat="false" ht="12" hidden="false" customHeight="false" outlineLevel="0" collapsed="false">
      <c r="BS20818" s="96" t="n">
        <f aca="false">BR20818-2.5</f>
        <v>-2.5</v>
      </c>
    </row>
    <row r="20819" customFormat="false" ht="12" hidden="false" customHeight="false" outlineLevel="0" collapsed="false">
      <c r="BS20819" s="96" t="n">
        <f aca="false">BR20819-2.5</f>
        <v>-2.5</v>
      </c>
    </row>
    <row r="20820" customFormat="false" ht="12" hidden="false" customHeight="false" outlineLevel="0" collapsed="false">
      <c r="BS20820" s="96" t="n">
        <f aca="false">BR20820-2.5</f>
        <v>-2.5</v>
      </c>
    </row>
    <row r="20821" customFormat="false" ht="12" hidden="false" customHeight="false" outlineLevel="0" collapsed="false">
      <c r="BS20821" s="96" t="n">
        <f aca="false">BR20821-2.5</f>
        <v>-2.5</v>
      </c>
    </row>
    <row r="20822" customFormat="false" ht="12" hidden="false" customHeight="false" outlineLevel="0" collapsed="false">
      <c r="BS20822" s="96" t="n">
        <f aca="false">BR20822-2.5</f>
        <v>-2.5</v>
      </c>
    </row>
    <row r="20823" customFormat="false" ht="12" hidden="false" customHeight="false" outlineLevel="0" collapsed="false">
      <c r="BS20823" s="96" t="n">
        <f aca="false">BR20823-2.5</f>
        <v>-2.5</v>
      </c>
    </row>
    <row r="20824" customFormat="false" ht="12" hidden="false" customHeight="false" outlineLevel="0" collapsed="false">
      <c r="BS20824" s="96" t="n">
        <f aca="false">BR20824-2.5</f>
        <v>-2.5</v>
      </c>
    </row>
    <row r="20825" customFormat="false" ht="12" hidden="false" customHeight="false" outlineLevel="0" collapsed="false">
      <c r="BS20825" s="96" t="n">
        <f aca="false">BR20825-2.5</f>
        <v>-2.5</v>
      </c>
    </row>
    <row r="20826" customFormat="false" ht="12" hidden="false" customHeight="false" outlineLevel="0" collapsed="false">
      <c r="BS20826" s="96" t="n">
        <f aca="false">BR20826-2.5</f>
        <v>-2.5</v>
      </c>
    </row>
    <row r="20827" customFormat="false" ht="12" hidden="false" customHeight="false" outlineLevel="0" collapsed="false">
      <c r="BS20827" s="96" t="n">
        <f aca="false">BR20827-2.5</f>
        <v>-2.5</v>
      </c>
    </row>
    <row r="20828" customFormat="false" ht="12" hidden="false" customHeight="false" outlineLevel="0" collapsed="false">
      <c r="BS20828" s="96" t="n">
        <f aca="false">BR20828-2.5</f>
        <v>-2.5</v>
      </c>
    </row>
    <row r="20829" customFormat="false" ht="12" hidden="false" customHeight="false" outlineLevel="0" collapsed="false">
      <c r="BS20829" s="96" t="n">
        <f aca="false">BR20829-2.5</f>
        <v>-2.5</v>
      </c>
    </row>
    <row r="20830" customFormat="false" ht="12" hidden="false" customHeight="false" outlineLevel="0" collapsed="false">
      <c r="BS20830" s="96" t="n">
        <f aca="false">BR20830-2.5</f>
        <v>-2.5</v>
      </c>
    </row>
    <row r="20831" customFormat="false" ht="12" hidden="false" customHeight="false" outlineLevel="0" collapsed="false">
      <c r="BS20831" s="96" t="n">
        <f aca="false">BR20831-2.5</f>
        <v>-2.5</v>
      </c>
    </row>
    <row r="20832" customFormat="false" ht="12" hidden="false" customHeight="false" outlineLevel="0" collapsed="false">
      <c r="BS20832" s="96" t="n">
        <f aca="false">BR20832-2.5</f>
        <v>-2.5</v>
      </c>
    </row>
    <row r="20833" customFormat="false" ht="12" hidden="false" customHeight="false" outlineLevel="0" collapsed="false">
      <c r="BS20833" s="96" t="n">
        <f aca="false">BR20833-2.5</f>
        <v>-2.5</v>
      </c>
    </row>
    <row r="20834" customFormat="false" ht="12" hidden="false" customHeight="false" outlineLevel="0" collapsed="false">
      <c r="BS20834" s="96" t="n">
        <f aca="false">BR20834-2.5</f>
        <v>-2.5</v>
      </c>
    </row>
    <row r="20835" customFormat="false" ht="12" hidden="false" customHeight="false" outlineLevel="0" collapsed="false">
      <c r="BS20835" s="96" t="n">
        <f aca="false">BR20835-2.5</f>
        <v>-2.5</v>
      </c>
    </row>
    <row r="20836" customFormat="false" ht="12" hidden="false" customHeight="false" outlineLevel="0" collapsed="false">
      <c r="BS20836" s="96" t="n">
        <f aca="false">BR20836-2.5</f>
        <v>-2.5</v>
      </c>
    </row>
    <row r="20837" customFormat="false" ht="12" hidden="false" customHeight="false" outlineLevel="0" collapsed="false">
      <c r="BS20837" s="96" t="n">
        <f aca="false">BR20837-2.5</f>
        <v>-2.5</v>
      </c>
    </row>
    <row r="20838" customFormat="false" ht="12" hidden="false" customHeight="false" outlineLevel="0" collapsed="false">
      <c r="BS20838" s="96" t="n">
        <f aca="false">BR20838-2.5</f>
        <v>-2.5</v>
      </c>
    </row>
    <row r="20839" customFormat="false" ht="12" hidden="false" customHeight="false" outlineLevel="0" collapsed="false">
      <c r="BS20839" s="96" t="n">
        <f aca="false">BR20839-2.5</f>
        <v>-2.5</v>
      </c>
    </row>
    <row r="20840" customFormat="false" ht="12" hidden="false" customHeight="false" outlineLevel="0" collapsed="false">
      <c r="BS20840" s="96" t="n">
        <f aca="false">BR20840-2.5</f>
        <v>-2.5</v>
      </c>
    </row>
    <row r="20841" customFormat="false" ht="12" hidden="false" customHeight="false" outlineLevel="0" collapsed="false">
      <c r="BS20841" s="96" t="n">
        <f aca="false">BR20841-2.5</f>
        <v>-2.5</v>
      </c>
    </row>
    <row r="20842" customFormat="false" ht="12" hidden="false" customHeight="false" outlineLevel="0" collapsed="false">
      <c r="BS20842" s="96" t="n">
        <f aca="false">BR20842-2.5</f>
        <v>-2.5</v>
      </c>
    </row>
    <row r="20843" customFormat="false" ht="12" hidden="false" customHeight="false" outlineLevel="0" collapsed="false">
      <c r="BS20843" s="96" t="n">
        <f aca="false">BR20843-2.5</f>
        <v>-2.5</v>
      </c>
    </row>
    <row r="20844" customFormat="false" ht="12" hidden="false" customHeight="false" outlineLevel="0" collapsed="false">
      <c r="BS20844" s="96" t="n">
        <f aca="false">BR20844-2.5</f>
        <v>-2.5</v>
      </c>
    </row>
    <row r="20845" customFormat="false" ht="12" hidden="false" customHeight="false" outlineLevel="0" collapsed="false">
      <c r="BS20845" s="96" t="n">
        <f aca="false">BR20845-2.5</f>
        <v>-2.5</v>
      </c>
    </row>
    <row r="20846" customFormat="false" ht="12" hidden="false" customHeight="false" outlineLevel="0" collapsed="false">
      <c r="BS20846" s="96" t="n">
        <f aca="false">BR20846-2.5</f>
        <v>-2.5</v>
      </c>
    </row>
    <row r="20847" customFormat="false" ht="12" hidden="false" customHeight="false" outlineLevel="0" collapsed="false">
      <c r="BS20847" s="96" t="n">
        <f aca="false">BR20847-2.5</f>
        <v>-2.5</v>
      </c>
    </row>
    <row r="20848" customFormat="false" ht="12" hidden="false" customHeight="false" outlineLevel="0" collapsed="false">
      <c r="BS20848" s="96" t="n">
        <f aca="false">BR20848-2.5</f>
        <v>-2.5</v>
      </c>
    </row>
    <row r="20849" customFormat="false" ht="12" hidden="false" customHeight="false" outlineLevel="0" collapsed="false">
      <c r="BS20849" s="96" t="n">
        <f aca="false">BR20849-2.5</f>
        <v>-2.5</v>
      </c>
    </row>
    <row r="20850" customFormat="false" ht="12" hidden="false" customHeight="false" outlineLevel="0" collapsed="false">
      <c r="BS20850" s="96" t="n">
        <f aca="false">BR20850-2.5</f>
        <v>-2.5</v>
      </c>
    </row>
    <row r="20851" customFormat="false" ht="12" hidden="false" customHeight="false" outlineLevel="0" collapsed="false">
      <c r="BS20851" s="96" t="n">
        <f aca="false">BR20851-2.5</f>
        <v>-2.5</v>
      </c>
    </row>
    <row r="20852" customFormat="false" ht="12" hidden="false" customHeight="false" outlineLevel="0" collapsed="false">
      <c r="BS20852" s="96" t="n">
        <f aca="false">BR20852-2.5</f>
        <v>-2.5</v>
      </c>
    </row>
    <row r="20853" customFormat="false" ht="12" hidden="false" customHeight="false" outlineLevel="0" collapsed="false">
      <c r="BS20853" s="96" t="n">
        <f aca="false">BR20853-2.5</f>
        <v>-2.5</v>
      </c>
    </row>
    <row r="20854" customFormat="false" ht="12" hidden="false" customHeight="false" outlineLevel="0" collapsed="false">
      <c r="BS20854" s="96" t="n">
        <f aca="false">BR20854-2.5</f>
        <v>-2.5</v>
      </c>
    </row>
    <row r="20855" customFormat="false" ht="12" hidden="false" customHeight="false" outlineLevel="0" collapsed="false">
      <c r="BS20855" s="96" t="n">
        <f aca="false">BR20855-2.5</f>
        <v>-2.5</v>
      </c>
    </row>
    <row r="20856" customFormat="false" ht="12" hidden="false" customHeight="false" outlineLevel="0" collapsed="false">
      <c r="BS20856" s="96" t="n">
        <f aca="false">BR20856-2.5</f>
        <v>-2.5</v>
      </c>
    </row>
    <row r="20857" customFormat="false" ht="12" hidden="false" customHeight="false" outlineLevel="0" collapsed="false">
      <c r="BS20857" s="96" t="n">
        <f aca="false">BR20857-2.5</f>
        <v>-2.5</v>
      </c>
    </row>
    <row r="20858" customFormat="false" ht="12" hidden="false" customHeight="false" outlineLevel="0" collapsed="false">
      <c r="BS20858" s="96" t="n">
        <f aca="false">BR20858-2.5</f>
        <v>-2.5</v>
      </c>
    </row>
    <row r="20859" customFormat="false" ht="12" hidden="false" customHeight="false" outlineLevel="0" collapsed="false">
      <c r="BS20859" s="96" t="n">
        <f aca="false">BR20859-2.5</f>
        <v>-2.5</v>
      </c>
    </row>
    <row r="20860" customFormat="false" ht="12" hidden="false" customHeight="false" outlineLevel="0" collapsed="false">
      <c r="BS20860" s="96" t="n">
        <f aca="false">BR20860-2.5</f>
        <v>-2.5</v>
      </c>
    </row>
    <row r="20861" customFormat="false" ht="12" hidden="false" customHeight="false" outlineLevel="0" collapsed="false">
      <c r="BS20861" s="96" t="n">
        <f aca="false">BR20861-2.5</f>
        <v>-2.5</v>
      </c>
    </row>
    <row r="20862" customFormat="false" ht="12" hidden="false" customHeight="false" outlineLevel="0" collapsed="false">
      <c r="BS20862" s="96" t="n">
        <f aca="false">BR20862-2.5</f>
        <v>-2.5</v>
      </c>
    </row>
    <row r="20863" customFormat="false" ht="12" hidden="false" customHeight="false" outlineLevel="0" collapsed="false">
      <c r="BS20863" s="96" t="n">
        <f aca="false">BR20863-2.5</f>
        <v>-2.5</v>
      </c>
    </row>
    <row r="20864" customFormat="false" ht="12" hidden="false" customHeight="false" outlineLevel="0" collapsed="false">
      <c r="BS20864" s="96" t="n">
        <f aca="false">BR20864-2.5</f>
        <v>-2.5</v>
      </c>
    </row>
    <row r="20865" customFormat="false" ht="12" hidden="false" customHeight="false" outlineLevel="0" collapsed="false">
      <c r="BS20865" s="96" t="n">
        <f aca="false">BR20865-2.5</f>
        <v>-2.5</v>
      </c>
    </row>
    <row r="20866" customFormat="false" ht="12" hidden="false" customHeight="false" outlineLevel="0" collapsed="false">
      <c r="BS20866" s="96" t="n">
        <f aca="false">BR20866-2.5</f>
        <v>-2.5</v>
      </c>
    </row>
    <row r="20867" customFormat="false" ht="12" hidden="false" customHeight="false" outlineLevel="0" collapsed="false">
      <c r="BS20867" s="96" t="n">
        <f aca="false">BR20867-2.5</f>
        <v>-2.5</v>
      </c>
    </row>
    <row r="20868" customFormat="false" ht="12" hidden="false" customHeight="false" outlineLevel="0" collapsed="false">
      <c r="BS20868" s="96" t="n">
        <f aca="false">BR20868-2.5</f>
        <v>-2.5</v>
      </c>
    </row>
    <row r="20869" customFormat="false" ht="12" hidden="false" customHeight="false" outlineLevel="0" collapsed="false">
      <c r="BS20869" s="96" t="n">
        <f aca="false">BR20869-2.5</f>
        <v>-2.5</v>
      </c>
    </row>
    <row r="20870" customFormat="false" ht="12" hidden="false" customHeight="false" outlineLevel="0" collapsed="false">
      <c r="BS20870" s="96" t="n">
        <f aca="false">BR20870-2.5</f>
        <v>-2.5</v>
      </c>
    </row>
    <row r="20871" customFormat="false" ht="12" hidden="false" customHeight="false" outlineLevel="0" collapsed="false">
      <c r="BS20871" s="96" t="n">
        <f aca="false">BR20871-2.5</f>
        <v>-2.5</v>
      </c>
    </row>
    <row r="20872" customFormat="false" ht="12" hidden="false" customHeight="false" outlineLevel="0" collapsed="false">
      <c r="BS20872" s="96" t="n">
        <f aca="false">BR20872-2.5</f>
        <v>-2.5</v>
      </c>
    </row>
    <row r="20873" customFormat="false" ht="12" hidden="false" customHeight="false" outlineLevel="0" collapsed="false">
      <c r="BS20873" s="96" t="n">
        <f aca="false">BR20873-2.5</f>
        <v>-2.5</v>
      </c>
    </row>
    <row r="20874" customFormat="false" ht="12" hidden="false" customHeight="false" outlineLevel="0" collapsed="false">
      <c r="BS20874" s="96" t="n">
        <f aca="false">BR20874-2.5</f>
        <v>-2.5</v>
      </c>
    </row>
    <row r="20875" customFormat="false" ht="12" hidden="false" customHeight="false" outlineLevel="0" collapsed="false">
      <c r="BS20875" s="96" t="n">
        <f aca="false">BR20875-2.5</f>
        <v>-2.5</v>
      </c>
    </row>
    <row r="20876" customFormat="false" ht="12" hidden="false" customHeight="false" outlineLevel="0" collapsed="false">
      <c r="BS20876" s="96" t="n">
        <f aca="false">BR20876-2.5</f>
        <v>-2.5</v>
      </c>
    </row>
    <row r="20877" customFormat="false" ht="12" hidden="false" customHeight="false" outlineLevel="0" collapsed="false">
      <c r="BS20877" s="96" t="n">
        <f aca="false">BR20877-2.5</f>
        <v>-2.5</v>
      </c>
    </row>
    <row r="20878" customFormat="false" ht="12" hidden="false" customHeight="false" outlineLevel="0" collapsed="false">
      <c r="BS20878" s="96" t="n">
        <f aca="false">BR20878-2.5</f>
        <v>-2.5</v>
      </c>
    </row>
    <row r="20879" customFormat="false" ht="12" hidden="false" customHeight="false" outlineLevel="0" collapsed="false">
      <c r="BS20879" s="96" t="n">
        <f aca="false">BR20879-2.5</f>
        <v>-2.5</v>
      </c>
    </row>
    <row r="20880" customFormat="false" ht="12" hidden="false" customHeight="false" outlineLevel="0" collapsed="false">
      <c r="BS20880" s="96" t="n">
        <f aca="false">BR20880-2.5</f>
        <v>-2.5</v>
      </c>
    </row>
    <row r="20881" customFormat="false" ht="12" hidden="false" customHeight="false" outlineLevel="0" collapsed="false">
      <c r="BS20881" s="96" t="n">
        <f aca="false">BR20881-2.5</f>
        <v>-2.5</v>
      </c>
    </row>
    <row r="20882" customFormat="false" ht="12" hidden="false" customHeight="false" outlineLevel="0" collapsed="false">
      <c r="BS20882" s="96" t="n">
        <f aca="false">BR20882-2.5</f>
        <v>-2.5</v>
      </c>
    </row>
    <row r="20883" customFormat="false" ht="12" hidden="false" customHeight="false" outlineLevel="0" collapsed="false">
      <c r="BS20883" s="96" t="n">
        <f aca="false">BR20883-2.5</f>
        <v>-2.5</v>
      </c>
    </row>
    <row r="20884" customFormat="false" ht="12" hidden="false" customHeight="false" outlineLevel="0" collapsed="false">
      <c r="BS20884" s="96" t="n">
        <f aca="false">BR20884-2.5</f>
        <v>-2.5</v>
      </c>
    </row>
    <row r="20885" customFormat="false" ht="12" hidden="false" customHeight="false" outlineLevel="0" collapsed="false">
      <c r="BS20885" s="96" t="n">
        <f aca="false">BR20885-2.5</f>
        <v>-2.5</v>
      </c>
    </row>
    <row r="20886" customFormat="false" ht="12" hidden="false" customHeight="false" outlineLevel="0" collapsed="false">
      <c r="BS20886" s="96" t="n">
        <f aca="false">BR20886-2.5</f>
        <v>-2.5</v>
      </c>
    </row>
    <row r="20887" customFormat="false" ht="12" hidden="false" customHeight="false" outlineLevel="0" collapsed="false">
      <c r="BS20887" s="96" t="n">
        <f aca="false">BR20887-2.5</f>
        <v>-2.5</v>
      </c>
    </row>
    <row r="20888" customFormat="false" ht="12" hidden="false" customHeight="false" outlineLevel="0" collapsed="false">
      <c r="BS20888" s="96" t="n">
        <f aca="false">BR20888-2.5</f>
        <v>-2.5</v>
      </c>
    </row>
    <row r="20889" customFormat="false" ht="12" hidden="false" customHeight="false" outlineLevel="0" collapsed="false">
      <c r="BS20889" s="96" t="n">
        <f aca="false">BR20889-2.5</f>
        <v>-2.5</v>
      </c>
    </row>
    <row r="20890" customFormat="false" ht="12" hidden="false" customHeight="false" outlineLevel="0" collapsed="false">
      <c r="BS20890" s="96" t="n">
        <f aca="false">BR20890-2.5</f>
        <v>-2.5</v>
      </c>
    </row>
    <row r="20891" customFormat="false" ht="12" hidden="false" customHeight="false" outlineLevel="0" collapsed="false">
      <c r="BS20891" s="96" t="n">
        <f aca="false">BR20891-2.5</f>
        <v>-2.5</v>
      </c>
    </row>
    <row r="20892" customFormat="false" ht="12" hidden="false" customHeight="false" outlineLevel="0" collapsed="false">
      <c r="BS20892" s="96" t="n">
        <f aca="false">BR20892-2.5</f>
        <v>-2.5</v>
      </c>
    </row>
    <row r="20893" customFormat="false" ht="12" hidden="false" customHeight="false" outlineLevel="0" collapsed="false">
      <c r="BS20893" s="96" t="n">
        <f aca="false">BR20893-2.5</f>
        <v>-2.5</v>
      </c>
    </row>
    <row r="20894" customFormat="false" ht="12" hidden="false" customHeight="false" outlineLevel="0" collapsed="false">
      <c r="BS20894" s="96" t="n">
        <f aca="false">BR20894-2.5</f>
        <v>-2.5</v>
      </c>
    </row>
    <row r="20895" customFormat="false" ht="12" hidden="false" customHeight="false" outlineLevel="0" collapsed="false">
      <c r="BS20895" s="96" t="n">
        <f aca="false">BR20895-2.5</f>
        <v>-2.5</v>
      </c>
    </row>
    <row r="20896" customFormat="false" ht="12" hidden="false" customHeight="false" outlineLevel="0" collapsed="false">
      <c r="BS20896" s="96" t="n">
        <f aca="false">BR20896-2.5</f>
        <v>-2.5</v>
      </c>
    </row>
    <row r="20897" customFormat="false" ht="12" hidden="false" customHeight="false" outlineLevel="0" collapsed="false">
      <c r="BS20897" s="96" t="n">
        <f aca="false">BR20897-2.5</f>
        <v>-2.5</v>
      </c>
    </row>
    <row r="20898" customFormat="false" ht="12" hidden="false" customHeight="false" outlineLevel="0" collapsed="false">
      <c r="BS20898" s="96" t="n">
        <f aca="false">BR20898-2.5</f>
        <v>-2.5</v>
      </c>
    </row>
    <row r="20899" customFormat="false" ht="12" hidden="false" customHeight="false" outlineLevel="0" collapsed="false">
      <c r="BS20899" s="96" t="n">
        <f aca="false">BR20899-2.5</f>
        <v>-2.5</v>
      </c>
    </row>
    <row r="20900" customFormat="false" ht="12" hidden="false" customHeight="false" outlineLevel="0" collapsed="false">
      <c r="BS20900" s="96" t="n">
        <f aca="false">BR20900-2.5</f>
        <v>-2.5</v>
      </c>
    </row>
    <row r="20901" customFormat="false" ht="12" hidden="false" customHeight="false" outlineLevel="0" collapsed="false">
      <c r="BS20901" s="96" t="n">
        <f aca="false">BR20901-2.5</f>
        <v>-2.5</v>
      </c>
    </row>
    <row r="20902" customFormat="false" ht="12" hidden="false" customHeight="false" outlineLevel="0" collapsed="false">
      <c r="BS20902" s="96" t="n">
        <f aca="false">BR20902-2.5</f>
        <v>-2.5</v>
      </c>
    </row>
    <row r="20903" customFormat="false" ht="12" hidden="false" customHeight="false" outlineLevel="0" collapsed="false">
      <c r="BS20903" s="96" t="n">
        <f aca="false">BR20903-2.5</f>
        <v>-2.5</v>
      </c>
    </row>
    <row r="20904" customFormat="false" ht="12" hidden="false" customHeight="false" outlineLevel="0" collapsed="false">
      <c r="BS20904" s="96" t="n">
        <f aca="false">BR20904-2.5</f>
        <v>-2.5</v>
      </c>
    </row>
    <row r="20905" customFormat="false" ht="12" hidden="false" customHeight="false" outlineLevel="0" collapsed="false">
      <c r="BS20905" s="96" t="n">
        <f aca="false">BR20905-2.5</f>
        <v>-2.5</v>
      </c>
    </row>
    <row r="20906" customFormat="false" ht="12" hidden="false" customHeight="false" outlineLevel="0" collapsed="false">
      <c r="BS20906" s="96" t="n">
        <f aca="false">BR20906-2.5</f>
        <v>-2.5</v>
      </c>
    </row>
    <row r="20907" customFormat="false" ht="12" hidden="false" customHeight="false" outlineLevel="0" collapsed="false">
      <c r="BS20907" s="96" t="n">
        <f aca="false">BR20907-2.5</f>
        <v>-2.5</v>
      </c>
    </row>
    <row r="20908" customFormat="false" ht="12" hidden="false" customHeight="false" outlineLevel="0" collapsed="false">
      <c r="BS20908" s="96" t="n">
        <f aca="false">BR20908-2.5</f>
        <v>-2.5</v>
      </c>
    </row>
    <row r="20909" customFormat="false" ht="12" hidden="false" customHeight="false" outlineLevel="0" collapsed="false">
      <c r="BS20909" s="96" t="n">
        <f aca="false">BR20909-2.5</f>
        <v>-2.5</v>
      </c>
    </row>
    <row r="20910" customFormat="false" ht="12" hidden="false" customHeight="false" outlineLevel="0" collapsed="false">
      <c r="BS20910" s="96" t="n">
        <f aca="false">BR20910-2.5</f>
        <v>-2.5</v>
      </c>
    </row>
    <row r="20911" customFormat="false" ht="12" hidden="false" customHeight="false" outlineLevel="0" collapsed="false">
      <c r="BS20911" s="96" t="n">
        <f aca="false">BR20911-2.5</f>
        <v>-2.5</v>
      </c>
    </row>
    <row r="20912" customFormat="false" ht="12" hidden="false" customHeight="false" outlineLevel="0" collapsed="false">
      <c r="BS20912" s="96" t="n">
        <f aca="false">BR20912-2.5</f>
        <v>-2.5</v>
      </c>
    </row>
    <row r="20913" customFormat="false" ht="12" hidden="false" customHeight="false" outlineLevel="0" collapsed="false">
      <c r="BS20913" s="96" t="n">
        <f aca="false">BR20913-2.5</f>
        <v>-2.5</v>
      </c>
    </row>
    <row r="20914" customFormat="false" ht="12" hidden="false" customHeight="false" outlineLevel="0" collapsed="false">
      <c r="BS20914" s="96" t="n">
        <f aca="false">BR20914-2.5</f>
        <v>-2.5</v>
      </c>
    </row>
    <row r="20915" customFormat="false" ht="12" hidden="false" customHeight="false" outlineLevel="0" collapsed="false">
      <c r="BS20915" s="96" t="n">
        <f aca="false">BR20915-2.5</f>
        <v>-2.5</v>
      </c>
    </row>
    <row r="20916" customFormat="false" ht="12" hidden="false" customHeight="false" outlineLevel="0" collapsed="false">
      <c r="BS20916" s="96" t="n">
        <f aca="false">BR20916-2.5</f>
        <v>-2.5</v>
      </c>
    </row>
    <row r="20917" customFormat="false" ht="12" hidden="false" customHeight="false" outlineLevel="0" collapsed="false">
      <c r="BS20917" s="96" t="n">
        <f aca="false">BR20917-2.5</f>
        <v>-2.5</v>
      </c>
    </row>
    <row r="20918" customFormat="false" ht="12" hidden="false" customHeight="false" outlineLevel="0" collapsed="false">
      <c r="BS20918" s="96" t="n">
        <f aca="false">BR20918-2.5</f>
        <v>-2.5</v>
      </c>
    </row>
    <row r="20919" customFormat="false" ht="12" hidden="false" customHeight="false" outlineLevel="0" collapsed="false">
      <c r="BS20919" s="96" t="n">
        <f aca="false">BR20919-2.5</f>
        <v>-2.5</v>
      </c>
    </row>
    <row r="20920" customFormat="false" ht="12" hidden="false" customHeight="false" outlineLevel="0" collapsed="false">
      <c r="BS20920" s="96" t="n">
        <f aca="false">BR20920-2.5</f>
        <v>-2.5</v>
      </c>
    </row>
    <row r="20921" customFormat="false" ht="12" hidden="false" customHeight="false" outlineLevel="0" collapsed="false">
      <c r="BS20921" s="96" t="n">
        <f aca="false">BR20921-2.5</f>
        <v>-2.5</v>
      </c>
    </row>
    <row r="20922" customFormat="false" ht="12" hidden="false" customHeight="false" outlineLevel="0" collapsed="false">
      <c r="BS20922" s="96" t="n">
        <f aca="false">BR20922-2.5</f>
        <v>-2.5</v>
      </c>
    </row>
    <row r="20923" customFormat="false" ht="12" hidden="false" customHeight="false" outlineLevel="0" collapsed="false">
      <c r="BS20923" s="96" t="n">
        <f aca="false">BR20923-2.5</f>
        <v>-2.5</v>
      </c>
    </row>
    <row r="20924" customFormat="false" ht="12" hidden="false" customHeight="false" outlineLevel="0" collapsed="false">
      <c r="BS20924" s="96" t="n">
        <f aca="false">BR20924-2.5</f>
        <v>-2.5</v>
      </c>
    </row>
    <row r="20925" customFormat="false" ht="12" hidden="false" customHeight="false" outlineLevel="0" collapsed="false">
      <c r="BS20925" s="96" t="n">
        <f aca="false">BR20925-2.5</f>
        <v>-2.5</v>
      </c>
    </row>
    <row r="20926" customFormat="false" ht="12" hidden="false" customHeight="false" outlineLevel="0" collapsed="false">
      <c r="BS20926" s="96" t="n">
        <f aca="false">BR20926-2.5</f>
        <v>-2.5</v>
      </c>
    </row>
    <row r="20927" customFormat="false" ht="12" hidden="false" customHeight="false" outlineLevel="0" collapsed="false">
      <c r="BS20927" s="96" t="n">
        <f aca="false">BR20927-2.5</f>
        <v>-2.5</v>
      </c>
    </row>
    <row r="20928" customFormat="false" ht="12" hidden="false" customHeight="false" outlineLevel="0" collapsed="false">
      <c r="BS20928" s="96" t="n">
        <f aca="false">BR20928-2.5</f>
        <v>-2.5</v>
      </c>
    </row>
    <row r="20929" customFormat="false" ht="12" hidden="false" customHeight="false" outlineLevel="0" collapsed="false">
      <c r="BS20929" s="96" t="n">
        <f aca="false">BR20929-2.5</f>
        <v>-2.5</v>
      </c>
    </row>
    <row r="20930" customFormat="false" ht="12" hidden="false" customHeight="false" outlineLevel="0" collapsed="false">
      <c r="BS20930" s="96" t="n">
        <f aca="false">BR20930-2.5</f>
        <v>-2.5</v>
      </c>
    </row>
    <row r="20931" customFormat="false" ht="12" hidden="false" customHeight="false" outlineLevel="0" collapsed="false">
      <c r="BS20931" s="96" t="n">
        <f aca="false">BR20931-2.5</f>
        <v>-2.5</v>
      </c>
    </row>
    <row r="20932" customFormat="false" ht="12" hidden="false" customHeight="false" outlineLevel="0" collapsed="false">
      <c r="BS20932" s="96" t="n">
        <f aca="false">BR20932-2.5</f>
        <v>-2.5</v>
      </c>
    </row>
    <row r="20933" customFormat="false" ht="12" hidden="false" customHeight="false" outlineLevel="0" collapsed="false">
      <c r="BS20933" s="96" t="n">
        <f aca="false">BR20933-2.5</f>
        <v>-2.5</v>
      </c>
    </row>
    <row r="20934" customFormat="false" ht="12" hidden="false" customHeight="false" outlineLevel="0" collapsed="false">
      <c r="BS20934" s="96" t="n">
        <f aca="false">BR20934-2.5</f>
        <v>-2.5</v>
      </c>
    </row>
    <row r="20935" customFormat="false" ht="12" hidden="false" customHeight="false" outlineLevel="0" collapsed="false">
      <c r="BS20935" s="96" t="n">
        <f aca="false">BR20935-2.5</f>
        <v>-2.5</v>
      </c>
    </row>
    <row r="20936" customFormat="false" ht="12" hidden="false" customHeight="false" outlineLevel="0" collapsed="false">
      <c r="BS20936" s="96" t="n">
        <f aca="false">BR20936-2.5</f>
        <v>-2.5</v>
      </c>
    </row>
    <row r="20937" customFormat="false" ht="12" hidden="false" customHeight="false" outlineLevel="0" collapsed="false">
      <c r="BS20937" s="96" t="n">
        <f aca="false">BR20937-2.5</f>
        <v>-2.5</v>
      </c>
    </row>
    <row r="20938" customFormat="false" ht="12" hidden="false" customHeight="false" outlineLevel="0" collapsed="false">
      <c r="BS20938" s="96" t="n">
        <f aca="false">BR20938-2.5</f>
        <v>-2.5</v>
      </c>
    </row>
    <row r="20939" customFormat="false" ht="12" hidden="false" customHeight="false" outlineLevel="0" collapsed="false">
      <c r="BS20939" s="96" t="n">
        <f aca="false">BR20939-2.5</f>
        <v>-2.5</v>
      </c>
    </row>
    <row r="20940" customFormat="false" ht="12" hidden="false" customHeight="false" outlineLevel="0" collapsed="false">
      <c r="BS20940" s="96" t="n">
        <f aca="false">BR20940-2.5</f>
        <v>-2.5</v>
      </c>
    </row>
    <row r="20941" customFormat="false" ht="12" hidden="false" customHeight="false" outlineLevel="0" collapsed="false">
      <c r="BS20941" s="96" t="n">
        <f aca="false">BR20941-2.5</f>
        <v>-2.5</v>
      </c>
    </row>
    <row r="20942" customFormat="false" ht="12" hidden="false" customHeight="false" outlineLevel="0" collapsed="false">
      <c r="BS20942" s="96" t="n">
        <f aca="false">BR20942-2.5</f>
        <v>-2.5</v>
      </c>
    </row>
    <row r="20943" customFormat="false" ht="12" hidden="false" customHeight="false" outlineLevel="0" collapsed="false">
      <c r="BS20943" s="96" t="n">
        <f aca="false">BR20943-2.5</f>
        <v>-2.5</v>
      </c>
    </row>
    <row r="20944" customFormat="false" ht="12" hidden="false" customHeight="false" outlineLevel="0" collapsed="false">
      <c r="BS20944" s="96" t="n">
        <f aca="false">BR20944-2.5</f>
        <v>-2.5</v>
      </c>
    </row>
    <row r="20945" customFormat="false" ht="12" hidden="false" customHeight="false" outlineLevel="0" collapsed="false">
      <c r="BS20945" s="96" t="n">
        <f aca="false">BR20945-2.5</f>
        <v>-2.5</v>
      </c>
    </row>
    <row r="20946" customFormat="false" ht="12" hidden="false" customHeight="false" outlineLevel="0" collapsed="false">
      <c r="BS20946" s="96" t="n">
        <f aca="false">BR20946-2.5</f>
        <v>-2.5</v>
      </c>
    </row>
    <row r="20947" customFormat="false" ht="12" hidden="false" customHeight="false" outlineLevel="0" collapsed="false">
      <c r="BS20947" s="96" t="n">
        <f aca="false">BR20947-2.5</f>
        <v>-2.5</v>
      </c>
    </row>
    <row r="20948" customFormat="false" ht="12" hidden="false" customHeight="false" outlineLevel="0" collapsed="false">
      <c r="BS20948" s="96" t="n">
        <f aca="false">BR20948-2.5</f>
        <v>-2.5</v>
      </c>
    </row>
    <row r="20949" customFormat="false" ht="12" hidden="false" customHeight="false" outlineLevel="0" collapsed="false">
      <c r="BS20949" s="96" t="n">
        <f aca="false">BR20949-2.5</f>
        <v>-2.5</v>
      </c>
    </row>
    <row r="20950" customFormat="false" ht="12" hidden="false" customHeight="false" outlineLevel="0" collapsed="false">
      <c r="BS20950" s="96" t="n">
        <f aca="false">BR20950-2.5</f>
        <v>-2.5</v>
      </c>
    </row>
    <row r="20951" customFormat="false" ht="12" hidden="false" customHeight="false" outlineLevel="0" collapsed="false">
      <c r="BS20951" s="96" t="n">
        <f aca="false">BR20951-2.5</f>
        <v>-2.5</v>
      </c>
    </row>
    <row r="20952" customFormat="false" ht="12" hidden="false" customHeight="false" outlineLevel="0" collapsed="false">
      <c r="BS20952" s="96" t="n">
        <f aca="false">BR20952-2.5</f>
        <v>-2.5</v>
      </c>
    </row>
    <row r="20953" customFormat="false" ht="12" hidden="false" customHeight="false" outlineLevel="0" collapsed="false">
      <c r="BS20953" s="96" t="n">
        <f aca="false">BR20953-2.5</f>
        <v>-2.5</v>
      </c>
    </row>
    <row r="20954" customFormat="false" ht="12" hidden="false" customHeight="false" outlineLevel="0" collapsed="false">
      <c r="BS20954" s="96" t="n">
        <f aca="false">BR20954-2.5</f>
        <v>-2.5</v>
      </c>
    </row>
    <row r="20955" customFormat="false" ht="12" hidden="false" customHeight="false" outlineLevel="0" collapsed="false">
      <c r="BS20955" s="96" t="n">
        <f aca="false">BR20955-2.5</f>
        <v>-2.5</v>
      </c>
    </row>
    <row r="20956" customFormat="false" ht="12" hidden="false" customHeight="false" outlineLevel="0" collapsed="false">
      <c r="BS20956" s="96" t="n">
        <f aca="false">BR20956-2.5</f>
        <v>-2.5</v>
      </c>
    </row>
    <row r="20957" customFormat="false" ht="12" hidden="false" customHeight="false" outlineLevel="0" collapsed="false">
      <c r="BS20957" s="96" t="n">
        <f aca="false">BR20957-2.5</f>
        <v>-2.5</v>
      </c>
    </row>
    <row r="20958" customFormat="false" ht="12" hidden="false" customHeight="false" outlineLevel="0" collapsed="false">
      <c r="BS20958" s="96" t="n">
        <f aca="false">BR20958-2.5</f>
        <v>-2.5</v>
      </c>
    </row>
    <row r="20959" customFormat="false" ht="12" hidden="false" customHeight="false" outlineLevel="0" collapsed="false">
      <c r="BS20959" s="96" t="n">
        <f aca="false">BR20959-2.5</f>
        <v>-2.5</v>
      </c>
    </row>
    <row r="20960" customFormat="false" ht="12" hidden="false" customHeight="false" outlineLevel="0" collapsed="false">
      <c r="BS20960" s="96" t="n">
        <f aca="false">BR20960-2.5</f>
        <v>-2.5</v>
      </c>
    </row>
    <row r="20961" customFormat="false" ht="12" hidden="false" customHeight="false" outlineLevel="0" collapsed="false">
      <c r="BS20961" s="96" t="n">
        <f aca="false">BR20961-2.5</f>
        <v>-2.5</v>
      </c>
    </row>
    <row r="20962" customFormat="false" ht="12" hidden="false" customHeight="false" outlineLevel="0" collapsed="false">
      <c r="BS20962" s="96" t="n">
        <f aca="false">BR20962-2.5</f>
        <v>-2.5</v>
      </c>
    </row>
    <row r="20963" customFormat="false" ht="12" hidden="false" customHeight="false" outlineLevel="0" collapsed="false">
      <c r="BS20963" s="96" t="n">
        <f aca="false">BR20963-2.5</f>
        <v>-2.5</v>
      </c>
    </row>
    <row r="20964" customFormat="false" ht="12" hidden="false" customHeight="false" outlineLevel="0" collapsed="false">
      <c r="BS20964" s="96" t="n">
        <f aca="false">BR20964-2.5</f>
        <v>-2.5</v>
      </c>
    </row>
    <row r="20965" customFormat="false" ht="12" hidden="false" customHeight="false" outlineLevel="0" collapsed="false">
      <c r="BS20965" s="96" t="n">
        <f aca="false">BR20965-2.5</f>
        <v>-2.5</v>
      </c>
    </row>
    <row r="20966" customFormat="false" ht="12" hidden="false" customHeight="false" outlineLevel="0" collapsed="false">
      <c r="BS20966" s="96" t="n">
        <f aca="false">BR20966-2.5</f>
        <v>-2.5</v>
      </c>
    </row>
    <row r="20967" customFormat="false" ht="12" hidden="false" customHeight="false" outlineLevel="0" collapsed="false">
      <c r="BS20967" s="96" t="n">
        <f aca="false">BR20967-2.5</f>
        <v>-2.5</v>
      </c>
    </row>
    <row r="20968" customFormat="false" ht="12" hidden="false" customHeight="false" outlineLevel="0" collapsed="false">
      <c r="BS20968" s="96" t="n">
        <f aca="false">BR20968-2.5</f>
        <v>-2.5</v>
      </c>
    </row>
    <row r="20969" customFormat="false" ht="12" hidden="false" customHeight="false" outlineLevel="0" collapsed="false">
      <c r="BS20969" s="96" t="n">
        <f aca="false">BR20969-2.5</f>
        <v>-2.5</v>
      </c>
    </row>
    <row r="20970" customFormat="false" ht="12" hidden="false" customHeight="false" outlineLevel="0" collapsed="false">
      <c r="BS20970" s="96" t="n">
        <f aca="false">BR20970-2.5</f>
        <v>-2.5</v>
      </c>
    </row>
    <row r="20971" customFormat="false" ht="12" hidden="false" customHeight="false" outlineLevel="0" collapsed="false">
      <c r="BS20971" s="96" t="n">
        <f aca="false">BR20971-2.5</f>
        <v>-2.5</v>
      </c>
    </row>
    <row r="20972" customFormat="false" ht="12" hidden="false" customHeight="false" outlineLevel="0" collapsed="false">
      <c r="BS20972" s="96" t="n">
        <f aca="false">BR20972-2.5</f>
        <v>-2.5</v>
      </c>
    </row>
    <row r="20973" customFormat="false" ht="12" hidden="false" customHeight="false" outlineLevel="0" collapsed="false">
      <c r="BS20973" s="96" t="n">
        <f aca="false">BR20973-2.5</f>
        <v>-2.5</v>
      </c>
    </row>
    <row r="20974" customFormat="false" ht="12" hidden="false" customHeight="false" outlineLevel="0" collapsed="false">
      <c r="BS20974" s="96" t="n">
        <f aca="false">BR20974-2.5</f>
        <v>-2.5</v>
      </c>
    </row>
    <row r="20975" customFormat="false" ht="12" hidden="false" customHeight="false" outlineLevel="0" collapsed="false">
      <c r="BS20975" s="96" t="n">
        <f aca="false">BR20975-2.5</f>
        <v>-2.5</v>
      </c>
    </row>
    <row r="20976" customFormat="false" ht="12" hidden="false" customHeight="false" outlineLevel="0" collapsed="false">
      <c r="BS20976" s="96" t="n">
        <f aca="false">BR20976-2.5</f>
        <v>-2.5</v>
      </c>
    </row>
    <row r="20977" customFormat="false" ht="12" hidden="false" customHeight="false" outlineLevel="0" collapsed="false">
      <c r="BS20977" s="96" t="n">
        <f aca="false">BR20977-2.5</f>
        <v>-2.5</v>
      </c>
    </row>
    <row r="20978" customFormat="false" ht="12" hidden="false" customHeight="false" outlineLevel="0" collapsed="false">
      <c r="BS20978" s="96" t="n">
        <f aca="false">BR20978-2.5</f>
        <v>-2.5</v>
      </c>
    </row>
    <row r="20979" customFormat="false" ht="12" hidden="false" customHeight="false" outlineLevel="0" collapsed="false">
      <c r="BS20979" s="96" t="n">
        <f aca="false">BR20979-2.5</f>
        <v>-2.5</v>
      </c>
    </row>
    <row r="20980" customFormat="false" ht="12" hidden="false" customHeight="false" outlineLevel="0" collapsed="false">
      <c r="BS20980" s="96" t="n">
        <f aca="false">BR20980-2.5</f>
        <v>-2.5</v>
      </c>
    </row>
    <row r="20981" customFormat="false" ht="12" hidden="false" customHeight="false" outlineLevel="0" collapsed="false">
      <c r="BS20981" s="96" t="n">
        <f aca="false">BR20981-2.5</f>
        <v>-2.5</v>
      </c>
    </row>
    <row r="20982" customFormat="false" ht="12" hidden="false" customHeight="false" outlineLevel="0" collapsed="false">
      <c r="BS20982" s="96" t="n">
        <f aca="false">BR20982-2.5</f>
        <v>-2.5</v>
      </c>
    </row>
    <row r="20983" customFormat="false" ht="12" hidden="false" customHeight="false" outlineLevel="0" collapsed="false">
      <c r="BS20983" s="96" t="n">
        <f aca="false">BR20983-2.5</f>
        <v>-2.5</v>
      </c>
    </row>
    <row r="20984" customFormat="false" ht="12" hidden="false" customHeight="false" outlineLevel="0" collapsed="false">
      <c r="BS20984" s="96" t="n">
        <f aca="false">BR20984-2.5</f>
        <v>-2.5</v>
      </c>
    </row>
    <row r="20985" customFormat="false" ht="12" hidden="false" customHeight="false" outlineLevel="0" collapsed="false">
      <c r="BS20985" s="96" t="n">
        <f aca="false">BR20985-2.5</f>
        <v>-2.5</v>
      </c>
    </row>
    <row r="20986" customFormat="false" ht="12" hidden="false" customHeight="false" outlineLevel="0" collapsed="false">
      <c r="BS20986" s="96" t="n">
        <f aca="false">BR20986-2.5</f>
        <v>-2.5</v>
      </c>
    </row>
    <row r="20987" customFormat="false" ht="12" hidden="false" customHeight="false" outlineLevel="0" collapsed="false">
      <c r="BS20987" s="96" t="n">
        <f aca="false">BR20987-2.5</f>
        <v>-2.5</v>
      </c>
    </row>
    <row r="20988" customFormat="false" ht="12" hidden="false" customHeight="false" outlineLevel="0" collapsed="false">
      <c r="BS20988" s="96" t="n">
        <f aca="false">BR20988-2.5</f>
        <v>-2.5</v>
      </c>
    </row>
    <row r="20989" customFormat="false" ht="12" hidden="false" customHeight="false" outlineLevel="0" collapsed="false">
      <c r="BS20989" s="96" t="n">
        <f aca="false">BR20989-2.5</f>
        <v>-2.5</v>
      </c>
    </row>
    <row r="20990" customFormat="false" ht="12" hidden="false" customHeight="false" outlineLevel="0" collapsed="false">
      <c r="BS20990" s="96" t="n">
        <f aca="false">BR20990-2.5</f>
        <v>-2.5</v>
      </c>
    </row>
    <row r="20991" customFormat="false" ht="12" hidden="false" customHeight="false" outlineLevel="0" collapsed="false">
      <c r="BS20991" s="96" t="n">
        <f aca="false">BR20991-2.5</f>
        <v>-2.5</v>
      </c>
    </row>
    <row r="20992" customFormat="false" ht="12" hidden="false" customHeight="false" outlineLevel="0" collapsed="false">
      <c r="BS20992" s="96" t="n">
        <f aca="false">BR20992-2.5</f>
        <v>-2.5</v>
      </c>
    </row>
    <row r="20993" customFormat="false" ht="12" hidden="false" customHeight="false" outlineLevel="0" collapsed="false">
      <c r="BS20993" s="96" t="n">
        <f aca="false">BR20993-2.5</f>
        <v>-2.5</v>
      </c>
    </row>
    <row r="20994" customFormat="false" ht="12" hidden="false" customHeight="false" outlineLevel="0" collapsed="false">
      <c r="BS20994" s="96" t="n">
        <f aca="false">BR20994-2.5</f>
        <v>-2.5</v>
      </c>
    </row>
    <row r="20995" customFormat="false" ht="12" hidden="false" customHeight="false" outlineLevel="0" collapsed="false">
      <c r="BS20995" s="96" t="n">
        <f aca="false">BR20995-2.5</f>
        <v>-2.5</v>
      </c>
    </row>
    <row r="20996" customFormat="false" ht="12" hidden="false" customHeight="false" outlineLevel="0" collapsed="false">
      <c r="BS20996" s="96" t="n">
        <f aca="false">BR20996-2.5</f>
        <v>-2.5</v>
      </c>
    </row>
    <row r="20997" customFormat="false" ht="12" hidden="false" customHeight="false" outlineLevel="0" collapsed="false">
      <c r="BS20997" s="96" t="n">
        <f aca="false">BR20997-2.5</f>
        <v>-2.5</v>
      </c>
    </row>
    <row r="20998" customFormat="false" ht="12" hidden="false" customHeight="false" outlineLevel="0" collapsed="false">
      <c r="BS20998" s="96" t="n">
        <f aca="false">BR20998-2.5</f>
        <v>-2.5</v>
      </c>
    </row>
    <row r="20999" customFormat="false" ht="12" hidden="false" customHeight="false" outlineLevel="0" collapsed="false">
      <c r="BS20999" s="96" t="n">
        <f aca="false">BR20999-2.5</f>
        <v>-2.5</v>
      </c>
    </row>
    <row r="21000" customFormat="false" ht="12" hidden="false" customHeight="false" outlineLevel="0" collapsed="false">
      <c r="BS21000" s="96" t="n">
        <f aca="false">BR21000-2.5</f>
        <v>-2.5</v>
      </c>
    </row>
    <row r="21001" customFormat="false" ht="12" hidden="false" customHeight="false" outlineLevel="0" collapsed="false">
      <c r="BS21001" s="96" t="n">
        <f aca="false">BR21001-2.5</f>
        <v>-2.5</v>
      </c>
    </row>
    <row r="21002" customFormat="false" ht="12" hidden="false" customHeight="false" outlineLevel="0" collapsed="false">
      <c r="BS21002" s="96" t="n">
        <f aca="false">BR21002-2.5</f>
        <v>-2.5</v>
      </c>
    </row>
    <row r="21003" customFormat="false" ht="12" hidden="false" customHeight="false" outlineLevel="0" collapsed="false">
      <c r="BS21003" s="96" t="n">
        <f aca="false">BR21003-2.5</f>
        <v>-2.5</v>
      </c>
    </row>
    <row r="21004" customFormat="false" ht="12" hidden="false" customHeight="false" outlineLevel="0" collapsed="false">
      <c r="BS21004" s="96" t="n">
        <f aca="false">BR21004-2.5</f>
        <v>-2.5</v>
      </c>
    </row>
    <row r="21005" customFormat="false" ht="12" hidden="false" customHeight="false" outlineLevel="0" collapsed="false">
      <c r="BS21005" s="96" t="n">
        <f aca="false">BR21005-2.5</f>
        <v>-2.5</v>
      </c>
    </row>
    <row r="21006" customFormat="false" ht="12" hidden="false" customHeight="false" outlineLevel="0" collapsed="false">
      <c r="BS21006" s="96" t="n">
        <f aca="false">BR21006-2.5</f>
        <v>-2.5</v>
      </c>
    </row>
    <row r="21007" customFormat="false" ht="12" hidden="false" customHeight="false" outlineLevel="0" collapsed="false">
      <c r="BS21007" s="96" t="n">
        <f aca="false">BR21007-2.5</f>
        <v>-2.5</v>
      </c>
    </row>
    <row r="21008" customFormat="false" ht="12" hidden="false" customHeight="false" outlineLevel="0" collapsed="false">
      <c r="BS21008" s="96" t="n">
        <f aca="false">BR21008-2.5</f>
        <v>-2.5</v>
      </c>
    </row>
    <row r="21009" customFormat="false" ht="12" hidden="false" customHeight="false" outlineLevel="0" collapsed="false">
      <c r="BS21009" s="96" t="n">
        <f aca="false">BR21009-2.5</f>
        <v>-2.5</v>
      </c>
    </row>
    <row r="21010" customFormat="false" ht="12" hidden="false" customHeight="false" outlineLevel="0" collapsed="false">
      <c r="BS21010" s="96" t="n">
        <f aca="false">BR21010-2.5</f>
        <v>-2.5</v>
      </c>
    </row>
    <row r="21011" customFormat="false" ht="12" hidden="false" customHeight="false" outlineLevel="0" collapsed="false">
      <c r="BS21011" s="96" t="n">
        <f aca="false">BR21011-2.5</f>
        <v>-2.5</v>
      </c>
    </row>
    <row r="21012" customFormat="false" ht="12" hidden="false" customHeight="false" outlineLevel="0" collapsed="false">
      <c r="BS21012" s="96" t="n">
        <f aca="false">BR21012-2.5</f>
        <v>-2.5</v>
      </c>
    </row>
    <row r="21013" customFormat="false" ht="12" hidden="false" customHeight="false" outlineLevel="0" collapsed="false">
      <c r="BS21013" s="96" t="n">
        <f aca="false">BR21013-2.5</f>
        <v>-2.5</v>
      </c>
    </row>
    <row r="21014" customFormat="false" ht="12" hidden="false" customHeight="false" outlineLevel="0" collapsed="false">
      <c r="BS21014" s="96" t="n">
        <f aca="false">BR21014-2.5</f>
        <v>-2.5</v>
      </c>
    </row>
    <row r="21015" customFormat="false" ht="12" hidden="false" customHeight="false" outlineLevel="0" collapsed="false">
      <c r="BS21015" s="96" t="n">
        <f aca="false">BR21015-2.5</f>
        <v>-2.5</v>
      </c>
    </row>
    <row r="21016" customFormat="false" ht="12" hidden="false" customHeight="false" outlineLevel="0" collapsed="false">
      <c r="BS21016" s="96" t="n">
        <f aca="false">BR21016-2.5</f>
        <v>-2.5</v>
      </c>
    </row>
    <row r="21017" customFormat="false" ht="12" hidden="false" customHeight="false" outlineLevel="0" collapsed="false">
      <c r="BS21017" s="96" t="n">
        <f aca="false">BR21017-2.5</f>
        <v>-2.5</v>
      </c>
    </row>
    <row r="21018" customFormat="false" ht="12" hidden="false" customHeight="false" outlineLevel="0" collapsed="false">
      <c r="BS21018" s="96" t="n">
        <f aca="false">BR21018-2.5</f>
        <v>-2.5</v>
      </c>
    </row>
    <row r="21019" customFormat="false" ht="12" hidden="false" customHeight="false" outlineLevel="0" collapsed="false">
      <c r="BS21019" s="96" t="n">
        <f aca="false">BR21019-2.5</f>
        <v>-2.5</v>
      </c>
    </row>
    <row r="21020" customFormat="false" ht="12" hidden="false" customHeight="false" outlineLevel="0" collapsed="false">
      <c r="BS21020" s="96" t="n">
        <f aca="false">BR21020-2.5</f>
        <v>-2.5</v>
      </c>
    </row>
    <row r="21021" customFormat="false" ht="12" hidden="false" customHeight="false" outlineLevel="0" collapsed="false">
      <c r="BS21021" s="96" t="n">
        <f aca="false">BR21021-2.5</f>
        <v>-2.5</v>
      </c>
    </row>
    <row r="21022" customFormat="false" ht="12" hidden="false" customHeight="false" outlineLevel="0" collapsed="false">
      <c r="BS21022" s="96" t="n">
        <f aca="false">BR21022-2.5</f>
        <v>-2.5</v>
      </c>
    </row>
    <row r="21023" customFormat="false" ht="12" hidden="false" customHeight="false" outlineLevel="0" collapsed="false">
      <c r="BS21023" s="96" t="n">
        <f aca="false">BR21023-2.5</f>
        <v>-2.5</v>
      </c>
    </row>
    <row r="21024" customFormat="false" ht="12" hidden="false" customHeight="false" outlineLevel="0" collapsed="false">
      <c r="BS21024" s="96" t="n">
        <f aca="false">BR21024-2.5</f>
        <v>-2.5</v>
      </c>
    </row>
    <row r="21025" customFormat="false" ht="12" hidden="false" customHeight="false" outlineLevel="0" collapsed="false">
      <c r="BS21025" s="96" t="n">
        <f aca="false">BR21025-2.5</f>
        <v>-2.5</v>
      </c>
    </row>
    <row r="21026" customFormat="false" ht="12" hidden="false" customHeight="false" outlineLevel="0" collapsed="false">
      <c r="BS21026" s="96" t="n">
        <f aca="false">BR21026-2.5</f>
        <v>-2.5</v>
      </c>
    </row>
    <row r="21027" customFormat="false" ht="12" hidden="false" customHeight="false" outlineLevel="0" collapsed="false">
      <c r="BS21027" s="96" t="n">
        <f aca="false">BR21027-2.5</f>
        <v>-2.5</v>
      </c>
    </row>
    <row r="21028" customFormat="false" ht="12" hidden="false" customHeight="false" outlineLevel="0" collapsed="false">
      <c r="BS21028" s="96" t="n">
        <f aca="false">BR21028-2.5</f>
        <v>-2.5</v>
      </c>
    </row>
    <row r="21029" customFormat="false" ht="12" hidden="false" customHeight="false" outlineLevel="0" collapsed="false">
      <c r="BS21029" s="96" t="n">
        <f aca="false">BR21029-2.5</f>
        <v>-2.5</v>
      </c>
    </row>
    <row r="21030" customFormat="false" ht="12" hidden="false" customHeight="false" outlineLevel="0" collapsed="false">
      <c r="BS21030" s="96" t="n">
        <f aca="false">BR21030-2.5</f>
        <v>-2.5</v>
      </c>
    </row>
    <row r="21031" customFormat="false" ht="12" hidden="false" customHeight="false" outlineLevel="0" collapsed="false">
      <c r="BS21031" s="96" t="n">
        <f aca="false">BR21031-2.5</f>
        <v>-2.5</v>
      </c>
    </row>
    <row r="21032" customFormat="false" ht="12" hidden="false" customHeight="false" outlineLevel="0" collapsed="false">
      <c r="BS21032" s="96" t="n">
        <f aca="false">BR21032-2.5</f>
        <v>-2.5</v>
      </c>
    </row>
    <row r="21033" customFormat="false" ht="12" hidden="false" customHeight="false" outlineLevel="0" collapsed="false">
      <c r="BS21033" s="96" t="n">
        <f aca="false">BR21033-2.5</f>
        <v>-2.5</v>
      </c>
    </row>
    <row r="21034" customFormat="false" ht="12" hidden="false" customHeight="false" outlineLevel="0" collapsed="false">
      <c r="BS21034" s="96" t="n">
        <f aca="false">BR21034-2.5</f>
        <v>-2.5</v>
      </c>
    </row>
    <row r="21035" customFormat="false" ht="12" hidden="false" customHeight="false" outlineLevel="0" collapsed="false">
      <c r="BS21035" s="96" t="n">
        <f aca="false">BR21035-2.5</f>
        <v>-2.5</v>
      </c>
    </row>
    <row r="21036" customFormat="false" ht="12" hidden="false" customHeight="false" outlineLevel="0" collapsed="false">
      <c r="BS21036" s="96" t="n">
        <f aca="false">BR21036-2.5</f>
        <v>-2.5</v>
      </c>
    </row>
    <row r="21037" customFormat="false" ht="12" hidden="false" customHeight="false" outlineLevel="0" collapsed="false">
      <c r="BS21037" s="96" t="n">
        <f aca="false">BR21037-2.5</f>
        <v>-2.5</v>
      </c>
    </row>
    <row r="21038" customFormat="false" ht="12" hidden="false" customHeight="false" outlineLevel="0" collapsed="false">
      <c r="BS21038" s="96" t="n">
        <f aca="false">BR21038-2.5</f>
        <v>-2.5</v>
      </c>
    </row>
    <row r="21039" customFormat="false" ht="12" hidden="false" customHeight="false" outlineLevel="0" collapsed="false">
      <c r="BS21039" s="96" t="n">
        <f aca="false">BR21039-2.5</f>
        <v>-2.5</v>
      </c>
    </row>
    <row r="21040" customFormat="false" ht="12" hidden="false" customHeight="false" outlineLevel="0" collapsed="false">
      <c r="BS21040" s="96" t="n">
        <f aca="false">BR21040-2.5</f>
        <v>-2.5</v>
      </c>
    </row>
    <row r="21041" customFormat="false" ht="12" hidden="false" customHeight="false" outlineLevel="0" collapsed="false">
      <c r="BS21041" s="96" t="n">
        <f aca="false">BR21041-2.5</f>
        <v>-2.5</v>
      </c>
    </row>
    <row r="21042" customFormat="false" ht="12" hidden="false" customHeight="false" outlineLevel="0" collapsed="false">
      <c r="BS21042" s="96" t="n">
        <f aca="false">BR21042-2.5</f>
        <v>-2.5</v>
      </c>
    </row>
    <row r="21043" customFormat="false" ht="12" hidden="false" customHeight="false" outlineLevel="0" collapsed="false">
      <c r="BS21043" s="96" t="n">
        <f aca="false">BR21043-2.5</f>
        <v>-2.5</v>
      </c>
    </row>
    <row r="21044" customFormat="false" ht="12" hidden="false" customHeight="false" outlineLevel="0" collapsed="false">
      <c r="BS21044" s="96" t="n">
        <f aca="false">BR21044-2.5</f>
        <v>-2.5</v>
      </c>
    </row>
    <row r="21045" customFormat="false" ht="12" hidden="false" customHeight="false" outlineLevel="0" collapsed="false">
      <c r="BS21045" s="96" t="n">
        <f aca="false">BR21045-2.5</f>
        <v>-2.5</v>
      </c>
    </row>
    <row r="21046" customFormat="false" ht="12" hidden="false" customHeight="false" outlineLevel="0" collapsed="false">
      <c r="BS21046" s="96" t="n">
        <f aca="false">BR21046-2.5</f>
        <v>-2.5</v>
      </c>
    </row>
    <row r="21047" customFormat="false" ht="12" hidden="false" customHeight="false" outlineLevel="0" collapsed="false">
      <c r="BS21047" s="96" t="n">
        <f aca="false">BR21047-2.5</f>
        <v>-2.5</v>
      </c>
    </row>
    <row r="21048" customFormat="false" ht="12" hidden="false" customHeight="false" outlineLevel="0" collapsed="false">
      <c r="BS21048" s="96" t="n">
        <f aca="false">BR21048-2.5</f>
        <v>-2.5</v>
      </c>
    </row>
    <row r="21049" customFormat="false" ht="12" hidden="false" customHeight="false" outlineLevel="0" collapsed="false">
      <c r="BS21049" s="96" t="n">
        <f aca="false">BR21049-2.5</f>
        <v>-2.5</v>
      </c>
    </row>
    <row r="21050" customFormat="false" ht="12" hidden="false" customHeight="false" outlineLevel="0" collapsed="false">
      <c r="BS21050" s="96" t="n">
        <f aca="false">BR21050-2.5</f>
        <v>-2.5</v>
      </c>
    </row>
    <row r="21051" customFormat="false" ht="12" hidden="false" customHeight="false" outlineLevel="0" collapsed="false">
      <c r="BS21051" s="96" t="n">
        <f aca="false">BR21051-2.5</f>
        <v>-2.5</v>
      </c>
    </row>
    <row r="21052" customFormat="false" ht="12" hidden="false" customHeight="false" outlineLevel="0" collapsed="false">
      <c r="BS21052" s="96" t="n">
        <f aca="false">BR21052-2.5</f>
        <v>-2.5</v>
      </c>
    </row>
    <row r="21053" customFormat="false" ht="12" hidden="false" customHeight="false" outlineLevel="0" collapsed="false">
      <c r="BS21053" s="96" t="n">
        <f aca="false">BR21053-2.5</f>
        <v>-2.5</v>
      </c>
    </row>
    <row r="21054" customFormat="false" ht="12" hidden="false" customHeight="false" outlineLevel="0" collapsed="false">
      <c r="BS21054" s="96" t="n">
        <f aca="false">BR21054-2.5</f>
        <v>-2.5</v>
      </c>
    </row>
    <row r="21055" customFormat="false" ht="12" hidden="false" customHeight="false" outlineLevel="0" collapsed="false">
      <c r="BS21055" s="96" t="n">
        <f aca="false">BR21055-2.5</f>
        <v>-2.5</v>
      </c>
    </row>
    <row r="21056" customFormat="false" ht="12" hidden="false" customHeight="false" outlineLevel="0" collapsed="false">
      <c r="BS21056" s="96" t="n">
        <f aca="false">BR21056-2.5</f>
        <v>-2.5</v>
      </c>
    </row>
    <row r="21057" customFormat="false" ht="12" hidden="false" customHeight="false" outlineLevel="0" collapsed="false">
      <c r="BS21057" s="96" t="n">
        <f aca="false">BR21057-2.5</f>
        <v>-2.5</v>
      </c>
    </row>
    <row r="21058" customFormat="false" ht="12" hidden="false" customHeight="false" outlineLevel="0" collapsed="false">
      <c r="BS21058" s="96" t="n">
        <f aca="false">BR21058-2.5</f>
        <v>-2.5</v>
      </c>
    </row>
    <row r="21059" customFormat="false" ht="12" hidden="false" customHeight="false" outlineLevel="0" collapsed="false">
      <c r="BS21059" s="96" t="n">
        <f aca="false">BR21059-2.5</f>
        <v>-2.5</v>
      </c>
    </row>
    <row r="21060" customFormat="false" ht="12" hidden="false" customHeight="false" outlineLevel="0" collapsed="false">
      <c r="BS21060" s="96" t="n">
        <f aca="false">BR21060-2.5</f>
        <v>-2.5</v>
      </c>
    </row>
    <row r="21061" customFormat="false" ht="12" hidden="false" customHeight="false" outlineLevel="0" collapsed="false">
      <c r="BS21061" s="96" t="n">
        <f aca="false">BR21061-2.5</f>
        <v>-2.5</v>
      </c>
    </row>
    <row r="21062" customFormat="false" ht="12" hidden="false" customHeight="false" outlineLevel="0" collapsed="false">
      <c r="BS21062" s="96" t="n">
        <f aca="false">BR21062-2.5</f>
        <v>-2.5</v>
      </c>
    </row>
    <row r="21063" customFormat="false" ht="12" hidden="false" customHeight="false" outlineLevel="0" collapsed="false">
      <c r="BS21063" s="96" t="n">
        <f aca="false">BR21063-2.5</f>
        <v>-2.5</v>
      </c>
    </row>
    <row r="21064" customFormat="false" ht="12" hidden="false" customHeight="false" outlineLevel="0" collapsed="false">
      <c r="BS21064" s="96" t="n">
        <f aca="false">BR21064-2.5</f>
        <v>-2.5</v>
      </c>
    </row>
    <row r="21065" customFormat="false" ht="12" hidden="false" customHeight="false" outlineLevel="0" collapsed="false">
      <c r="BS21065" s="96" t="n">
        <f aca="false">BR21065-2.5</f>
        <v>-2.5</v>
      </c>
    </row>
    <row r="21066" customFormat="false" ht="12" hidden="false" customHeight="false" outlineLevel="0" collapsed="false">
      <c r="BS21066" s="96" t="n">
        <f aca="false">BR21066-2.5</f>
        <v>-2.5</v>
      </c>
    </row>
    <row r="21067" customFormat="false" ht="12" hidden="false" customHeight="false" outlineLevel="0" collapsed="false">
      <c r="BS21067" s="96" t="n">
        <f aca="false">BR21067-2.5</f>
        <v>-2.5</v>
      </c>
    </row>
    <row r="21068" customFormat="false" ht="12" hidden="false" customHeight="false" outlineLevel="0" collapsed="false">
      <c r="BS21068" s="96" t="n">
        <f aca="false">BR21068-2.5</f>
        <v>-2.5</v>
      </c>
    </row>
    <row r="21069" customFormat="false" ht="12" hidden="false" customHeight="false" outlineLevel="0" collapsed="false">
      <c r="BS21069" s="96" t="n">
        <f aca="false">BR21069-2.5</f>
        <v>-2.5</v>
      </c>
    </row>
    <row r="21070" customFormat="false" ht="12" hidden="false" customHeight="false" outlineLevel="0" collapsed="false">
      <c r="BS21070" s="96" t="n">
        <f aca="false">BR21070-2.5</f>
        <v>-2.5</v>
      </c>
    </row>
    <row r="21071" customFormat="false" ht="12" hidden="false" customHeight="false" outlineLevel="0" collapsed="false">
      <c r="BS21071" s="96" t="n">
        <f aca="false">BR21071-2.5</f>
        <v>-2.5</v>
      </c>
    </row>
    <row r="21072" customFormat="false" ht="12" hidden="false" customHeight="false" outlineLevel="0" collapsed="false">
      <c r="BS21072" s="96" t="n">
        <f aca="false">BR21072-2.5</f>
        <v>-2.5</v>
      </c>
    </row>
    <row r="21073" customFormat="false" ht="12" hidden="false" customHeight="false" outlineLevel="0" collapsed="false">
      <c r="BS21073" s="96" t="n">
        <f aca="false">BR21073-2.5</f>
        <v>-2.5</v>
      </c>
    </row>
    <row r="21074" customFormat="false" ht="12" hidden="false" customHeight="false" outlineLevel="0" collapsed="false">
      <c r="BS21074" s="96" t="n">
        <f aca="false">BR21074-2.5</f>
        <v>-2.5</v>
      </c>
    </row>
    <row r="21075" customFormat="false" ht="12" hidden="false" customHeight="false" outlineLevel="0" collapsed="false">
      <c r="BS21075" s="96" t="n">
        <f aca="false">BR21075-2.5</f>
        <v>-2.5</v>
      </c>
    </row>
    <row r="21076" customFormat="false" ht="12" hidden="false" customHeight="false" outlineLevel="0" collapsed="false">
      <c r="BS21076" s="96" t="n">
        <f aca="false">BR21076-2.5</f>
        <v>-2.5</v>
      </c>
    </row>
    <row r="21077" customFormat="false" ht="12" hidden="false" customHeight="false" outlineLevel="0" collapsed="false">
      <c r="BS21077" s="96" t="n">
        <f aca="false">BR21077-2.5</f>
        <v>-2.5</v>
      </c>
    </row>
    <row r="21078" customFormat="false" ht="12" hidden="false" customHeight="false" outlineLevel="0" collapsed="false">
      <c r="BS21078" s="96" t="n">
        <f aca="false">BR21078-2.5</f>
        <v>-2.5</v>
      </c>
    </row>
    <row r="21079" customFormat="false" ht="12" hidden="false" customHeight="false" outlineLevel="0" collapsed="false">
      <c r="BS21079" s="96" t="n">
        <f aca="false">BR21079-2.5</f>
        <v>-2.5</v>
      </c>
    </row>
    <row r="21080" customFormat="false" ht="12" hidden="false" customHeight="false" outlineLevel="0" collapsed="false">
      <c r="BS21080" s="96" t="n">
        <f aca="false">BR21080-2.5</f>
        <v>-2.5</v>
      </c>
    </row>
    <row r="21081" customFormat="false" ht="12" hidden="false" customHeight="false" outlineLevel="0" collapsed="false">
      <c r="BS21081" s="96" t="n">
        <f aca="false">BR21081-2.5</f>
        <v>-2.5</v>
      </c>
    </row>
    <row r="21082" customFormat="false" ht="12" hidden="false" customHeight="false" outlineLevel="0" collapsed="false">
      <c r="BS21082" s="96" t="n">
        <f aca="false">BR21082-2.5</f>
        <v>-2.5</v>
      </c>
    </row>
    <row r="21083" customFormat="false" ht="12" hidden="false" customHeight="false" outlineLevel="0" collapsed="false">
      <c r="BS21083" s="96" t="n">
        <f aca="false">BR21083-2.5</f>
        <v>-2.5</v>
      </c>
    </row>
    <row r="21084" customFormat="false" ht="12" hidden="false" customHeight="false" outlineLevel="0" collapsed="false">
      <c r="BS21084" s="96" t="n">
        <f aca="false">BR21084-2.5</f>
        <v>-2.5</v>
      </c>
    </row>
    <row r="21085" customFormat="false" ht="12" hidden="false" customHeight="false" outlineLevel="0" collapsed="false">
      <c r="BS21085" s="96" t="n">
        <f aca="false">BR21085-2.5</f>
        <v>-2.5</v>
      </c>
    </row>
    <row r="21086" customFormat="false" ht="12" hidden="false" customHeight="false" outlineLevel="0" collapsed="false">
      <c r="BS21086" s="96" t="n">
        <f aca="false">BR21086-2.5</f>
        <v>-2.5</v>
      </c>
    </row>
    <row r="21087" customFormat="false" ht="12" hidden="false" customHeight="false" outlineLevel="0" collapsed="false">
      <c r="BS21087" s="96" t="n">
        <f aca="false">BR21087-2.5</f>
        <v>-2.5</v>
      </c>
    </row>
    <row r="21088" customFormat="false" ht="12" hidden="false" customHeight="false" outlineLevel="0" collapsed="false">
      <c r="BS21088" s="96" t="n">
        <f aca="false">BR21088-2.5</f>
        <v>-2.5</v>
      </c>
    </row>
    <row r="21089" customFormat="false" ht="12" hidden="false" customHeight="false" outlineLevel="0" collapsed="false">
      <c r="BS21089" s="96" t="n">
        <f aca="false">BR21089-2.5</f>
        <v>-2.5</v>
      </c>
    </row>
    <row r="21090" customFormat="false" ht="12" hidden="false" customHeight="false" outlineLevel="0" collapsed="false">
      <c r="BS21090" s="96" t="n">
        <f aca="false">BR21090-2.5</f>
        <v>-2.5</v>
      </c>
    </row>
    <row r="21091" customFormat="false" ht="12" hidden="false" customHeight="false" outlineLevel="0" collapsed="false">
      <c r="BS21091" s="96" t="n">
        <f aca="false">BR21091-2.5</f>
        <v>-2.5</v>
      </c>
    </row>
    <row r="21092" customFormat="false" ht="12" hidden="false" customHeight="false" outlineLevel="0" collapsed="false">
      <c r="BS21092" s="96" t="n">
        <f aca="false">BR21092-2.5</f>
        <v>-2.5</v>
      </c>
    </row>
    <row r="21093" customFormat="false" ht="12" hidden="false" customHeight="false" outlineLevel="0" collapsed="false">
      <c r="BS21093" s="96" t="n">
        <f aca="false">BR21093-2.5</f>
        <v>-2.5</v>
      </c>
    </row>
    <row r="21094" customFormat="false" ht="12" hidden="false" customHeight="false" outlineLevel="0" collapsed="false">
      <c r="BS21094" s="96" t="n">
        <f aca="false">BR21094-2.5</f>
        <v>-2.5</v>
      </c>
    </row>
    <row r="21095" customFormat="false" ht="12" hidden="false" customHeight="false" outlineLevel="0" collapsed="false">
      <c r="BS21095" s="96" t="n">
        <f aca="false">BR21095-2.5</f>
        <v>-2.5</v>
      </c>
    </row>
    <row r="21096" customFormat="false" ht="12" hidden="false" customHeight="false" outlineLevel="0" collapsed="false">
      <c r="BS21096" s="96" t="n">
        <f aca="false">BR21096-2.5</f>
        <v>-2.5</v>
      </c>
    </row>
    <row r="21097" customFormat="false" ht="12" hidden="false" customHeight="false" outlineLevel="0" collapsed="false">
      <c r="BS21097" s="96" t="n">
        <f aca="false">BR21097-2.5</f>
        <v>-2.5</v>
      </c>
    </row>
    <row r="21098" customFormat="false" ht="12" hidden="false" customHeight="false" outlineLevel="0" collapsed="false">
      <c r="BS21098" s="96" t="n">
        <f aca="false">BR21098-2.5</f>
        <v>-2.5</v>
      </c>
    </row>
    <row r="21099" customFormat="false" ht="12" hidden="false" customHeight="false" outlineLevel="0" collapsed="false">
      <c r="BS21099" s="96" t="n">
        <f aca="false">BR21099-2.5</f>
        <v>-2.5</v>
      </c>
    </row>
    <row r="21100" customFormat="false" ht="12" hidden="false" customHeight="false" outlineLevel="0" collapsed="false">
      <c r="BS21100" s="96" t="n">
        <f aca="false">BR21100-2.5</f>
        <v>-2.5</v>
      </c>
    </row>
    <row r="21101" customFormat="false" ht="12" hidden="false" customHeight="false" outlineLevel="0" collapsed="false">
      <c r="BS21101" s="96" t="n">
        <f aca="false">BR21101-2.5</f>
        <v>-2.5</v>
      </c>
    </row>
    <row r="21102" customFormat="false" ht="12" hidden="false" customHeight="false" outlineLevel="0" collapsed="false">
      <c r="BS21102" s="96" t="n">
        <f aca="false">BR21102-2.5</f>
        <v>-2.5</v>
      </c>
    </row>
    <row r="21103" customFormat="false" ht="12" hidden="false" customHeight="false" outlineLevel="0" collapsed="false">
      <c r="BS21103" s="96" t="n">
        <f aca="false">BR21103-2.5</f>
        <v>-2.5</v>
      </c>
    </row>
    <row r="21104" customFormat="false" ht="12" hidden="false" customHeight="false" outlineLevel="0" collapsed="false">
      <c r="BS21104" s="96" t="n">
        <f aca="false">BR21104-2.5</f>
        <v>-2.5</v>
      </c>
    </row>
    <row r="21105" customFormat="false" ht="12" hidden="false" customHeight="false" outlineLevel="0" collapsed="false">
      <c r="BS21105" s="96" t="n">
        <f aca="false">BR21105-2.5</f>
        <v>-2.5</v>
      </c>
    </row>
    <row r="21106" customFormat="false" ht="12" hidden="false" customHeight="false" outlineLevel="0" collapsed="false">
      <c r="BS21106" s="96" t="n">
        <f aca="false">BR21106-2.5</f>
        <v>-2.5</v>
      </c>
    </row>
    <row r="21107" customFormat="false" ht="12" hidden="false" customHeight="false" outlineLevel="0" collapsed="false">
      <c r="BS21107" s="96" t="n">
        <f aca="false">BR21107-2.5</f>
        <v>-2.5</v>
      </c>
    </row>
    <row r="21108" customFormat="false" ht="12" hidden="false" customHeight="false" outlineLevel="0" collapsed="false">
      <c r="BS21108" s="96" t="n">
        <f aca="false">BR21108-2.5</f>
        <v>-2.5</v>
      </c>
    </row>
    <row r="21109" customFormat="false" ht="12" hidden="false" customHeight="false" outlineLevel="0" collapsed="false">
      <c r="BS21109" s="96" t="n">
        <f aca="false">BR21109-2.5</f>
        <v>-2.5</v>
      </c>
    </row>
    <row r="21110" customFormat="false" ht="12" hidden="false" customHeight="false" outlineLevel="0" collapsed="false">
      <c r="BS21110" s="96" t="n">
        <f aca="false">BR21110-2.5</f>
        <v>-2.5</v>
      </c>
    </row>
    <row r="21111" customFormat="false" ht="12" hidden="false" customHeight="false" outlineLevel="0" collapsed="false">
      <c r="BS21111" s="96" t="n">
        <f aca="false">BR21111-2.5</f>
        <v>-2.5</v>
      </c>
    </row>
    <row r="21112" customFormat="false" ht="12" hidden="false" customHeight="false" outlineLevel="0" collapsed="false">
      <c r="BS21112" s="96" t="n">
        <f aca="false">BR21112-2.5</f>
        <v>-2.5</v>
      </c>
    </row>
    <row r="21113" customFormat="false" ht="12" hidden="false" customHeight="false" outlineLevel="0" collapsed="false">
      <c r="BS21113" s="96" t="n">
        <f aca="false">BR21113-2.5</f>
        <v>-2.5</v>
      </c>
    </row>
    <row r="21114" customFormat="false" ht="12" hidden="false" customHeight="false" outlineLevel="0" collapsed="false">
      <c r="BS21114" s="96" t="n">
        <f aca="false">BR21114-2.5</f>
        <v>-2.5</v>
      </c>
    </row>
    <row r="21115" customFormat="false" ht="12" hidden="false" customHeight="false" outlineLevel="0" collapsed="false">
      <c r="BS21115" s="96" t="n">
        <f aca="false">BR21115-2.5</f>
        <v>-2.5</v>
      </c>
    </row>
    <row r="21116" customFormat="false" ht="12" hidden="false" customHeight="false" outlineLevel="0" collapsed="false">
      <c r="BS21116" s="96" t="n">
        <f aca="false">BR21116-2.5</f>
        <v>-2.5</v>
      </c>
    </row>
    <row r="21117" customFormat="false" ht="12" hidden="false" customHeight="false" outlineLevel="0" collapsed="false">
      <c r="BS21117" s="96" t="n">
        <f aca="false">BR21117-2.5</f>
        <v>-2.5</v>
      </c>
    </row>
    <row r="21118" customFormat="false" ht="12" hidden="false" customHeight="false" outlineLevel="0" collapsed="false">
      <c r="BS21118" s="96" t="n">
        <f aca="false">BR21118-2.5</f>
        <v>-2.5</v>
      </c>
    </row>
    <row r="21119" customFormat="false" ht="12" hidden="false" customHeight="false" outlineLevel="0" collapsed="false">
      <c r="BS21119" s="96" t="n">
        <f aca="false">BR21119-2.5</f>
        <v>-2.5</v>
      </c>
    </row>
    <row r="21120" customFormat="false" ht="12" hidden="false" customHeight="false" outlineLevel="0" collapsed="false">
      <c r="BS21120" s="96" t="n">
        <f aca="false">BR21120-2.5</f>
        <v>-2.5</v>
      </c>
    </row>
    <row r="21121" customFormat="false" ht="12" hidden="false" customHeight="false" outlineLevel="0" collapsed="false">
      <c r="BS21121" s="96" t="n">
        <f aca="false">BR21121-2.5</f>
        <v>-2.5</v>
      </c>
    </row>
    <row r="21122" customFormat="false" ht="12" hidden="false" customHeight="false" outlineLevel="0" collapsed="false">
      <c r="BS21122" s="96" t="n">
        <f aca="false">BR21122-2.5</f>
        <v>-2.5</v>
      </c>
    </row>
    <row r="21123" customFormat="false" ht="12" hidden="false" customHeight="false" outlineLevel="0" collapsed="false">
      <c r="BS21123" s="96" t="n">
        <f aca="false">BR21123-2.5</f>
        <v>-2.5</v>
      </c>
    </row>
    <row r="21124" customFormat="false" ht="12" hidden="false" customHeight="false" outlineLevel="0" collapsed="false">
      <c r="BS21124" s="96" t="n">
        <f aca="false">BR21124-2.5</f>
        <v>-2.5</v>
      </c>
    </row>
    <row r="21125" customFormat="false" ht="12" hidden="false" customHeight="false" outlineLevel="0" collapsed="false">
      <c r="BS21125" s="96" t="n">
        <f aca="false">BR21125-2.5</f>
        <v>-2.5</v>
      </c>
    </row>
    <row r="21126" customFormat="false" ht="12" hidden="false" customHeight="false" outlineLevel="0" collapsed="false">
      <c r="BS21126" s="96" t="n">
        <f aca="false">BR21126-2.5</f>
        <v>-2.5</v>
      </c>
    </row>
    <row r="21127" customFormat="false" ht="12" hidden="false" customHeight="false" outlineLevel="0" collapsed="false">
      <c r="BS21127" s="96" t="n">
        <f aca="false">BR21127-2.5</f>
        <v>-2.5</v>
      </c>
    </row>
    <row r="21128" customFormat="false" ht="12" hidden="false" customHeight="false" outlineLevel="0" collapsed="false">
      <c r="BS21128" s="96" t="n">
        <f aca="false">BR21128-2.5</f>
        <v>-2.5</v>
      </c>
    </row>
    <row r="21129" customFormat="false" ht="12" hidden="false" customHeight="false" outlineLevel="0" collapsed="false">
      <c r="BS21129" s="96" t="n">
        <f aca="false">BR21129-2.5</f>
        <v>-2.5</v>
      </c>
    </row>
    <row r="21130" customFormat="false" ht="12" hidden="false" customHeight="false" outlineLevel="0" collapsed="false">
      <c r="BS21130" s="96" t="n">
        <f aca="false">BR21130-2.5</f>
        <v>-2.5</v>
      </c>
    </row>
    <row r="21131" customFormat="false" ht="12" hidden="false" customHeight="false" outlineLevel="0" collapsed="false">
      <c r="BS21131" s="96" t="n">
        <f aca="false">BR21131-2.5</f>
        <v>-2.5</v>
      </c>
    </row>
    <row r="21132" customFormat="false" ht="12" hidden="false" customHeight="false" outlineLevel="0" collapsed="false">
      <c r="BS21132" s="96" t="n">
        <f aca="false">BR21132-2.5</f>
        <v>-2.5</v>
      </c>
    </row>
    <row r="21133" customFormat="false" ht="12" hidden="false" customHeight="false" outlineLevel="0" collapsed="false">
      <c r="BS21133" s="96" t="n">
        <f aca="false">BR21133-2.5</f>
        <v>-2.5</v>
      </c>
    </row>
    <row r="21134" customFormat="false" ht="12" hidden="false" customHeight="false" outlineLevel="0" collapsed="false">
      <c r="BS21134" s="96" t="n">
        <f aca="false">BR21134-2.5</f>
        <v>-2.5</v>
      </c>
    </row>
    <row r="21135" customFormat="false" ht="12" hidden="false" customHeight="false" outlineLevel="0" collapsed="false">
      <c r="BS21135" s="96" t="n">
        <f aca="false">BR21135-2.5</f>
        <v>-2.5</v>
      </c>
    </row>
    <row r="21136" customFormat="false" ht="12" hidden="false" customHeight="false" outlineLevel="0" collapsed="false">
      <c r="BS21136" s="96" t="n">
        <f aca="false">BR21136-2.5</f>
        <v>-2.5</v>
      </c>
    </row>
    <row r="21137" customFormat="false" ht="12" hidden="false" customHeight="false" outlineLevel="0" collapsed="false">
      <c r="BS21137" s="96" t="n">
        <f aca="false">BR21137-2.5</f>
        <v>-2.5</v>
      </c>
    </row>
    <row r="21138" customFormat="false" ht="12" hidden="false" customHeight="false" outlineLevel="0" collapsed="false">
      <c r="BS21138" s="96" t="n">
        <f aca="false">BR21138-2.5</f>
        <v>-2.5</v>
      </c>
    </row>
    <row r="21139" customFormat="false" ht="12" hidden="false" customHeight="false" outlineLevel="0" collapsed="false">
      <c r="BS21139" s="96" t="n">
        <f aca="false">BR21139-2.5</f>
        <v>-2.5</v>
      </c>
    </row>
    <row r="21140" customFormat="false" ht="12" hidden="false" customHeight="false" outlineLevel="0" collapsed="false">
      <c r="BS21140" s="96" t="n">
        <f aca="false">BR21140-2.5</f>
        <v>-2.5</v>
      </c>
    </row>
    <row r="21141" customFormat="false" ht="12" hidden="false" customHeight="false" outlineLevel="0" collapsed="false">
      <c r="BS21141" s="96" t="n">
        <f aca="false">BR21141-2.5</f>
        <v>-2.5</v>
      </c>
    </row>
    <row r="21142" customFormat="false" ht="12" hidden="false" customHeight="false" outlineLevel="0" collapsed="false">
      <c r="BS21142" s="96" t="n">
        <f aca="false">BR21142-2.5</f>
        <v>-2.5</v>
      </c>
    </row>
    <row r="21143" customFormat="false" ht="12" hidden="false" customHeight="false" outlineLevel="0" collapsed="false">
      <c r="BS21143" s="96" t="n">
        <f aca="false">BR21143-2.5</f>
        <v>-2.5</v>
      </c>
    </row>
    <row r="21144" customFormat="false" ht="12" hidden="false" customHeight="false" outlineLevel="0" collapsed="false">
      <c r="BS21144" s="96" t="n">
        <f aca="false">BR21144-2.5</f>
        <v>-2.5</v>
      </c>
    </row>
    <row r="21145" customFormat="false" ht="12" hidden="false" customHeight="false" outlineLevel="0" collapsed="false">
      <c r="BS21145" s="96" t="n">
        <f aca="false">BR21145-2.5</f>
        <v>-2.5</v>
      </c>
    </row>
    <row r="21146" customFormat="false" ht="12" hidden="false" customHeight="false" outlineLevel="0" collapsed="false">
      <c r="BS21146" s="96" t="n">
        <f aca="false">BR21146-2.5</f>
        <v>-2.5</v>
      </c>
    </row>
    <row r="21147" customFormat="false" ht="12" hidden="false" customHeight="false" outlineLevel="0" collapsed="false">
      <c r="BS21147" s="96" t="n">
        <f aca="false">BR21147-2.5</f>
        <v>-2.5</v>
      </c>
    </row>
    <row r="21148" customFormat="false" ht="12" hidden="false" customHeight="false" outlineLevel="0" collapsed="false">
      <c r="BS21148" s="96" t="n">
        <f aca="false">BR21148-2.5</f>
        <v>-2.5</v>
      </c>
    </row>
    <row r="21149" customFormat="false" ht="12" hidden="false" customHeight="false" outlineLevel="0" collapsed="false">
      <c r="BS21149" s="96" t="n">
        <f aca="false">BR21149-2.5</f>
        <v>-2.5</v>
      </c>
    </row>
    <row r="21150" customFormat="false" ht="12" hidden="false" customHeight="false" outlineLevel="0" collapsed="false">
      <c r="BS21150" s="96" t="n">
        <f aca="false">BR21150-2.5</f>
        <v>-2.5</v>
      </c>
    </row>
    <row r="21151" customFormat="false" ht="12" hidden="false" customHeight="false" outlineLevel="0" collapsed="false">
      <c r="BS21151" s="96" t="n">
        <f aca="false">BR21151-2.5</f>
        <v>-2.5</v>
      </c>
    </row>
    <row r="21152" customFormat="false" ht="12" hidden="false" customHeight="false" outlineLevel="0" collapsed="false">
      <c r="BS21152" s="96" t="n">
        <f aca="false">BR21152-2.5</f>
        <v>-2.5</v>
      </c>
    </row>
    <row r="21153" customFormat="false" ht="12" hidden="false" customHeight="false" outlineLevel="0" collapsed="false">
      <c r="BS21153" s="96" t="n">
        <f aca="false">BR21153-2.5</f>
        <v>-2.5</v>
      </c>
    </row>
    <row r="21154" customFormat="false" ht="12" hidden="false" customHeight="false" outlineLevel="0" collapsed="false">
      <c r="BS21154" s="96" t="n">
        <f aca="false">BR21154-2.5</f>
        <v>-2.5</v>
      </c>
    </row>
    <row r="21155" customFormat="false" ht="12" hidden="false" customHeight="false" outlineLevel="0" collapsed="false">
      <c r="BS21155" s="96" t="n">
        <f aca="false">BR21155-2.5</f>
        <v>-2.5</v>
      </c>
    </row>
    <row r="21156" customFormat="false" ht="12" hidden="false" customHeight="false" outlineLevel="0" collapsed="false">
      <c r="BS21156" s="96" t="n">
        <f aca="false">BR21156-2.5</f>
        <v>-2.5</v>
      </c>
    </row>
    <row r="21157" customFormat="false" ht="12" hidden="false" customHeight="false" outlineLevel="0" collapsed="false">
      <c r="BS21157" s="96" t="n">
        <f aca="false">BR21157-2.5</f>
        <v>-2.5</v>
      </c>
    </row>
    <row r="21158" customFormat="false" ht="12" hidden="false" customHeight="false" outlineLevel="0" collapsed="false">
      <c r="BS21158" s="96" t="n">
        <f aca="false">BR21158-2.5</f>
        <v>-2.5</v>
      </c>
    </row>
    <row r="21159" customFormat="false" ht="12" hidden="false" customHeight="false" outlineLevel="0" collapsed="false">
      <c r="BS21159" s="96" t="n">
        <f aca="false">BR21159-2.5</f>
        <v>-2.5</v>
      </c>
    </row>
    <row r="21160" customFormat="false" ht="12" hidden="false" customHeight="false" outlineLevel="0" collapsed="false">
      <c r="BS21160" s="96" t="n">
        <f aca="false">BR21160-2.5</f>
        <v>-2.5</v>
      </c>
    </row>
    <row r="21161" customFormat="false" ht="12" hidden="false" customHeight="false" outlineLevel="0" collapsed="false">
      <c r="BS21161" s="96" t="n">
        <f aca="false">BR21161-2.5</f>
        <v>-2.5</v>
      </c>
    </row>
    <row r="21162" customFormat="false" ht="12" hidden="false" customHeight="false" outlineLevel="0" collapsed="false">
      <c r="BS21162" s="96" t="n">
        <f aca="false">BR21162-2.5</f>
        <v>-2.5</v>
      </c>
    </row>
    <row r="21163" customFormat="false" ht="12" hidden="false" customHeight="false" outlineLevel="0" collapsed="false">
      <c r="BS21163" s="96" t="n">
        <f aca="false">BR21163-2.5</f>
        <v>-2.5</v>
      </c>
    </row>
    <row r="21164" customFormat="false" ht="12" hidden="false" customHeight="false" outlineLevel="0" collapsed="false">
      <c r="BS21164" s="96" t="n">
        <f aca="false">BR21164-2.5</f>
        <v>-2.5</v>
      </c>
    </row>
    <row r="21165" customFormat="false" ht="12" hidden="false" customHeight="false" outlineLevel="0" collapsed="false">
      <c r="BS21165" s="96" t="n">
        <f aca="false">BR21165-2.5</f>
        <v>-2.5</v>
      </c>
    </row>
    <row r="21166" customFormat="false" ht="12" hidden="false" customHeight="false" outlineLevel="0" collapsed="false">
      <c r="BS21166" s="96" t="n">
        <f aca="false">BR21166-2.5</f>
        <v>-2.5</v>
      </c>
    </row>
    <row r="21167" customFormat="false" ht="12" hidden="false" customHeight="false" outlineLevel="0" collapsed="false">
      <c r="BS21167" s="96" t="n">
        <f aca="false">BR21167-2.5</f>
        <v>-2.5</v>
      </c>
    </row>
    <row r="21168" customFormat="false" ht="12" hidden="false" customHeight="false" outlineLevel="0" collapsed="false">
      <c r="BS21168" s="96" t="n">
        <f aca="false">BR21168-2.5</f>
        <v>-2.5</v>
      </c>
    </row>
    <row r="21169" customFormat="false" ht="12" hidden="false" customHeight="false" outlineLevel="0" collapsed="false">
      <c r="BS21169" s="96" t="n">
        <f aca="false">BR21169-2.5</f>
        <v>-2.5</v>
      </c>
    </row>
    <row r="21170" customFormat="false" ht="12" hidden="false" customHeight="false" outlineLevel="0" collapsed="false">
      <c r="BS21170" s="96" t="n">
        <f aca="false">BR21170-2.5</f>
        <v>-2.5</v>
      </c>
    </row>
    <row r="21171" customFormat="false" ht="12" hidden="false" customHeight="false" outlineLevel="0" collapsed="false">
      <c r="BS21171" s="96" t="n">
        <f aca="false">BR21171-2.5</f>
        <v>-2.5</v>
      </c>
    </row>
    <row r="21172" customFormat="false" ht="12" hidden="false" customHeight="false" outlineLevel="0" collapsed="false">
      <c r="BS21172" s="96" t="n">
        <f aca="false">BR21172-2.5</f>
        <v>-2.5</v>
      </c>
    </row>
    <row r="21173" customFormat="false" ht="12" hidden="false" customHeight="false" outlineLevel="0" collapsed="false">
      <c r="BS21173" s="96" t="n">
        <f aca="false">BR21173-2.5</f>
        <v>-2.5</v>
      </c>
    </row>
    <row r="21174" customFormat="false" ht="12" hidden="false" customHeight="false" outlineLevel="0" collapsed="false">
      <c r="BS21174" s="96" t="n">
        <f aca="false">BR21174-2.5</f>
        <v>-2.5</v>
      </c>
    </row>
    <row r="21175" customFormat="false" ht="12" hidden="false" customHeight="false" outlineLevel="0" collapsed="false">
      <c r="BS21175" s="96" t="n">
        <f aca="false">BR21175-2.5</f>
        <v>-2.5</v>
      </c>
    </row>
    <row r="21176" customFormat="false" ht="12" hidden="false" customHeight="false" outlineLevel="0" collapsed="false">
      <c r="BS21176" s="96" t="n">
        <f aca="false">BR21176-2.5</f>
        <v>-2.5</v>
      </c>
    </row>
    <row r="21177" customFormat="false" ht="12" hidden="false" customHeight="false" outlineLevel="0" collapsed="false">
      <c r="BS21177" s="96" t="n">
        <f aca="false">BR21177-2.5</f>
        <v>-2.5</v>
      </c>
    </row>
    <row r="21178" customFormat="false" ht="12" hidden="false" customHeight="false" outlineLevel="0" collapsed="false">
      <c r="BS21178" s="96" t="n">
        <f aca="false">BR21178-2.5</f>
        <v>-2.5</v>
      </c>
    </row>
    <row r="21179" customFormat="false" ht="12" hidden="false" customHeight="false" outlineLevel="0" collapsed="false">
      <c r="BS21179" s="96" t="n">
        <f aca="false">BR21179-2.5</f>
        <v>-2.5</v>
      </c>
    </row>
    <row r="21180" customFormat="false" ht="12" hidden="false" customHeight="false" outlineLevel="0" collapsed="false">
      <c r="BS21180" s="96" t="n">
        <f aca="false">BR21180-2.5</f>
        <v>-2.5</v>
      </c>
    </row>
    <row r="21181" customFormat="false" ht="12" hidden="false" customHeight="false" outlineLevel="0" collapsed="false">
      <c r="BS21181" s="96" t="n">
        <f aca="false">BR21181-2.5</f>
        <v>-2.5</v>
      </c>
    </row>
    <row r="21182" customFormat="false" ht="12" hidden="false" customHeight="false" outlineLevel="0" collapsed="false">
      <c r="BS21182" s="96" t="n">
        <f aca="false">BR21182-2.5</f>
        <v>-2.5</v>
      </c>
    </row>
    <row r="21183" customFormat="false" ht="12" hidden="false" customHeight="false" outlineLevel="0" collapsed="false">
      <c r="BS21183" s="96" t="n">
        <f aca="false">BR21183-2.5</f>
        <v>-2.5</v>
      </c>
    </row>
    <row r="21184" customFormat="false" ht="12" hidden="false" customHeight="false" outlineLevel="0" collapsed="false">
      <c r="BS21184" s="96" t="n">
        <f aca="false">BR21184-2.5</f>
        <v>-2.5</v>
      </c>
    </row>
    <row r="21185" customFormat="false" ht="12" hidden="false" customHeight="false" outlineLevel="0" collapsed="false">
      <c r="BS21185" s="96" t="n">
        <f aca="false">BR21185-2.5</f>
        <v>-2.5</v>
      </c>
    </row>
    <row r="21186" customFormat="false" ht="12" hidden="false" customHeight="false" outlineLevel="0" collapsed="false">
      <c r="BS21186" s="96" t="n">
        <f aca="false">BR21186-2.5</f>
        <v>-2.5</v>
      </c>
    </row>
    <row r="21187" customFormat="false" ht="12" hidden="false" customHeight="false" outlineLevel="0" collapsed="false">
      <c r="BS21187" s="96" t="n">
        <f aca="false">BR21187-2.5</f>
        <v>-2.5</v>
      </c>
    </row>
    <row r="21188" customFormat="false" ht="12" hidden="false" customHeight="false" outlineLevel="0" collapsed="false">
      <c r="BS21188" s="96" t="n">
        <f aca="false">BR21188-2.5</f>
        <v>-2.5</v>
      </c>
    </row>
    <row r="21189" customFormat="false" ht="12" hidden="false" customHeight="false" outlineLevel="0" collapsed="false">
      <c r="BS21189" s="96" t="n">
        <f aca="false">BR21189-2.5</f>
        <v>-2.5</v>
      </c>
    </row>
    <row r="21190" customFormat="false" ht="12" hidden="false" customHeight="false" outlineLevel="0" collapsed="false">
      <c r="BS21190" s="96" t="n">
        <f aca="false">BR21190-2.5</f>
        <v>-2.5</v>
      </c>
    </row>
    <row r="21191" customFormat="false" ht="12" hidden="false" customHeight="false" outlineLevel="0" collapsed="false">
      <c r="BS21191" s="96" t="n">
        <f aca="false">BR21191-2.5</f>
        <v>-2.5</v>
      </c>
    </row>
    <row r="21192" customFormat="false" ht="12" hidden="false" customHeight="false" outlineLevel="0" collapsed="false">
      <c r="BS21192" s="96" t="n">
        <f aca="false">BR21192-2.5</f>
        <v>-2.5</v>
      </c>
    </row>
    <row r="21193" customFormat="false" ht="12" hidden="false" customHeight="false" outlineLevel="0" collapsed="false">
      <c r="BS21193" s="96" t="n">
        <f aca="false">BR21193-2.5</f>
        <v>-2.5</v>
      </c>
    </row>
    <row r="21194" customFormat="false" ht="12" hidden="false" customHeight="false" outlineLevel="0" collapsed="false">
      <c r="BS21194" s="96" t="n">
        <f aca="false">BR21194-2.5</f>
        <v>-2.5</v>
      </c>
    </row>
    <row r="21195" customFormat="false" ht="12" hidden="false" customHeight="false" outlineLevel="0" collapsed="false">
      <c r="BS21195" s="96" t="n">
        <f aca="false">BR21195-2.5</f>
        <v>-2.5</v>
      </c>
    </row>
    <row r="21196" customFormat="false" ht="12" hidden="false" customHeight="false" outlineLevel="0" collapsed="false">
      <c r="BS21196" s="96" t="n">
        <f aca="false">BR21196-2.5</f>
        <v>-2.5</v>
      </c>
    </row>
    <row r="21197" customFormat="false" ht="12" hidden="false" customHeight="false" outlineLevel="0" collapsed="false">
      <c r="BS21197" s="96" t="n">
        <f aca="false">BR21197-2.5</f>
        <v>-2.5</v>
      </c>
    </row>
    <row r="21198" customFormat="false" ht="12" hidden="false" customHeight="false" outlineLevel="0" collapsed="false">
      <c r="BS21198" s="96" t="n">
        <f aca="false">BR21198-2.5</f>
        <v>-2.5</v>
      </c>
    </row>
    <row r="21199" customFormat="false" ht="12" hidden="false" customHeight="false" outlineLevel="0" collapsed="false">
      <c r="BS21199" s="96" t="n">
        <f aca="false">BR21199-2.5</f>
        <v>-2.5</v>
      </c>
    </row>
    <row r="21200" customFormat="false" ht="12" hidden="false" customHeight="false" outlineLevel="0" collapsed="false">
      <c r="BS21200" s="96" t="n">
        <f aca="false">BR21200-2.5</f>
        <v>-2.5</v>
      </c>
    </row>
    <row r="21201" customFormat="false" ht="12" hidden="false" customHeight="false" outlineLevel="0" collapsed="false">
      <c r="BS21201" s="96" t="n">
        <f aca="false">BR21201-2.5</f>
        <v>-2.5</v>
      </c>
    </row>
    <row r="21202" customFormat="false" ht="12" hidden="false" customHeight="false" outlineLevel="0" collapsed="false">
      <c r="BS21202" s="96" t="n">
        <f aca="false">BR21202-2.5</f>
        <v>-2.5</v>
      </c>
    </row>
    <row r="21203" customFormat="false" ht="12" hidden="false" customHeight="false" outlineLevel="0" collapsed="false">
      <c r="BS21203" s="96" t="n">
        <f aca="false">BR21203-2.5</f>
        <v>-2.5</v>
      </c>
    </row>
    <row r="21204" customFormat="false" ht="12" hidden="false" customHeight="false" outlineLevel="0" collapsed="false">
      <c r="BS21204" s="96" t="n">
        <f aca="false">BR21204-2.5</f>
        <v>-2.5</v>
      </c>
    </row>
    <row r="21205" customFormat="false" ht="12" hidden="false" customHeight="false" outlineLevel="0" collapsed="false">
      <c r="BS21205" s="96" t="n">
        <f aca="false">BR21205-2.5</f>
        <v>-2.5</v>
      </c>
    </row>
    <row r="21206" customFormat="false" ht="12" hidden="false" customHeight="false" outlineLevel="0" collapsed="false">
      <c r="BS21206" s="96" t="n">
        <f aca="false">BR21206-2.5</f>
        <v>-2.5</v>
      </c>
    </row>
    <row r="21207" customFormat="false" ht="12" hidden="false" customHeight="false" outlineLevel="0" collapsed="false">
      <c r="BS21207" s="96" t="n">
        <f aca="false">BR21207-2.5</f>
        <v>-2.5</v>
      </c>
    </row>
    <row r="21208" customFormat="false" ht="12" hidden="false" customHeight="false" outlineLevel="0" collapsed="false">
      <c r="BS21208" s="96" t="n">
        <f aca="false">BR21208-2.5</f>
        <v>-2.5</v>
      </c>
    </row>
    <row r="21209" customFormat="false" ht="12" hidden="false" customHeight="false" outlineLevel="0" collapsed="false">
      <c r="BS21209" s="96" t="n">
        <f aca="false">BR21209-2.5</f>
        <v>-2.5</v>
      </c>
    </row>
    <row r="21210" customFormat="false" ht="12" hidden="false" customHeight="false" outlineLevel="0" collapsed="false">
      <c r="BS21210" s="96" t="n">
        <f aca="false">BR21210-2.5</f>
        <v>-2.5</v>
      </c>
    </row>
    <row r="21211" customFormat="false" ht="12" hidden="false" customHeight="false" outlineLevel="0" collapsed="false">
      <c r="BS21211" s="96" t="n">
        <f aca="false">BR21211-2.5</f>
        <v>-2.5</v>
      </c>
    </row>
    <row r="21212" customFormat="false" ht="12" hidden="false" customHeight="false" outlineLevel="0" collapsed="false">
      <c r="BS21212" s="96" t="n">
        <f aca="false">BR21212-2.5</f>
        <v>-2.5</v>
      </c>
    </row>
    <row r="21213" customFormat="false" ht="12" hidden="false" customHeight="false" outlineLevel="0" collapsed="false">
      <c r="BS21213" s="96" t="n">
        <f aca="false">BR21213-2.5</f>
        <v>-2.5</v>
      </c>
    </row>
    <row r="21214" customFormat="false" ht="12" hidden="false" customHeight="false" outlineLevel="0" collapsed="false">
      <c r="BS21214" s="96" t="n">
        <f aca="false">BR21214-2.5</f>
        <v>-2.5</v>
      </c>
    </row>
    <row r="21215" customFormat="false" ht="12" hidden="false" customHeight="false" outlineLevel="0" collapsed="false">
      <c r="BS21215" s="96" t="n">
        <f aca="false">BR21215-2.5</f>
        <v>-2.5</v>
      </c>
    </row>
    <row r="21216" customFormat="false" ht="12" hidden="false" customHeight="false" outlineLevel="0" collapsed="false">
      <c r="BS21216" s="96" t="n">
        <f aca="false">BR21216-2.5</f>
        <v>-2.5</v>
      </c>
    </row>
    <row r="21217" customFormat="false" ht="12" hidden="false" customHeight="false" outlineLevel="0" collapsed="false">
      <c r="BS21217" s="96" t="n">
        <f aca="false">BR21217-2.5</f>
        <v>-2.5</v>
      </c>
    </row>
    <row r="21218" customFormat="false" ht="12" hidden="false" customHeight="false" outlineLevel="0" collapsed="false">
      <c r="BS21218" s="96" t="n">
        <f aca="false">BR21218-2.5</f>
        <v>-2.5</v>
      </c>
    </row>
    <row r="21219" customFormat="false" ht="12" hidden="false" customHeight="false" outlineLevel="0" collapsed="false">
      <c r="BS21219" s="96" t="n">
        <f aca="false">BR21219-2.5</f>
        <v>-2.5</v>
      </c>
    </row>
    <row r="21220" customFormat="false" ht="12" hidden="false" customHeight="false" outlineLevel="0" collapsed="false">
      <c r="BS21220" s="96" t="n">
        <f aca="false">BR21220-2.5</f>
        <v>-2.5</v>
      </c>
    </row>
    <row r="21221" customFormat="false" ht="12" hidden="false" customHeight="false" outlineLevel="0" collapsed="false">
      <c r="BS21221" s="96" t="n">
        <f aca="false">BR21221-2.5</f>
        <v>-2.5</v>
      </c>
    </row>
    <row r="21222" customFormat="false" ht="12" hidden="false" customHeight="false" outlineLevel="0" collapsed="false">
      <c r="BS21222" s="96" t="n">
        <f aca="false">BR21222-2.5</f>
        <v>-2.5</v>
      </c>
    </row>
    <row r="21223" customFormat="false" ht="12" hidden="false" customHeight="false" outlineLevel="0" collapsed="false">
      <c r="BS21223" s="96" t="n">
        <f aca="false">BR21223-2.5</f>
        <v>-2.5</v>
      </c>
    </row>
    <row r="21224" customFormat="false" ht="12" hidden="false" customHeight="false" outlineLevel="0" collapsed="false">
      <c r="BS21224" s="96" t="n">
        <f aca="false">BR21224-2.5</f>
        <v>-2.5</v>
      </c>
    </row>
    <row r="21225" customFormat="false" ht="12" hidden="false" customHeight="false" outlineLevel="0" collapsed="false">
      <c r="BS21225" s="96" t="n">
        <f aca="false">BR21225-2.5</f>
        <v>-2.5</v>
      </c>
    </row>
    <row r="21226" customFormat="false" ht="12" hidden="false" customHeight="false" outlineLevel="0" collapsed="false">
      <c r="BS21226" s="96" t="n">
        <f aca="false">BR21226-2.5</f>
        <v>-2.5</v>
      </c>
    </row>
    <row r="21227" customFormat="false" ht="12" hidden="false" customHeight="false" outlineLevel="0" collapsed="false">
      <c r="BS21227" s="96" t="n">
        <f aca="false">BR21227-2.5</f>
        <v>-2.5</v>
      </c>
    </row>
    <row r="21228" customFormat="false" ht="12" hidden="false" customHeight="false" outlineLevel="0" collapsed="false">
      <c r="BS21228" s="96" t="n">
        <f aca="false">BR21228-2.5</f>
        <v>-2.5</v>
      </c>
    </row>
    <row r="21229" customFormat="false" ht="12" hidden="false" customHeight="false" outlineLevel="0" collapsed="false">
      <c r="BS21229" s="96" t="n">
        <f aca="false">BR21229-2.5</f>
        <v>-2.5</v>
      </c>
    </row>
    <row r="21230" customFormat="false" ht="12" hidden="false" customHeight="false" outlineLevel="0" collapsed="false">
      <c r="BS21230" s="96" t="n">
        <f aca="false">BR21230-2.5</f>
        <v>-2.5</v>
      </c>
    </row>
    <row r="21231" customFormat="false" ht="12" hidden="false" customHeight="false" outlineLevel="0" collapsed="false">
      <c r="BS21231" s="96" t="n">
        <f aca="false">BR21231-2.5</f>
        <v>-2.5</v>
      </c>
    </row>
    <row r="21232" customFormat="false" ht="12" hidden="false" customHeight="false" outlineLevel="0" collapsed="false">
      <c r="BS21232" s="96" t="n">
        <f aca="false">BR21232-2.5</f>
        <v>-2.5</v>
      </c>
    </row>
    <row r="21233" customFormat="false" ht="12" hidden="false" customHeight="false" outlineLevel="0" collapsed="false">
      <c r="BS21233" s="96" t="n">
        <f aca="false">BR21233-2.5</f>
        <v>-2.5</v>
      </c>
    </row>
    <row r="21234" customFormat="false" ht="12" hidden="false" customHeight="false" outlineLevel="0" collapsed="false">
      <c r="BS21234" s="96" t="n">
        <f aca="false">BR21234-2.5</f>
        <v>-2.5</v>
      </c>
    </row>
    <row r="21235" customFormat="false" ht="12" hidden="false" customHeight="false" outlineLevel="0" collapsed="false">
      <c r="BS21235" s="96" t="n">
        <f aca="false">BR21235-2.5</f>
        <v>-2.5</v>
      </c>
    </row>
    <row r="21236" customFormat="false" ht="12" hidden="false" customHeight="false" outlineLevel="0" collapsed="false">
      <c r="BS21236" s="96" t="n">
        <f aca="false">BR21236-2.5</f>
        <v>-2.5</v>
      </c>
    </row>
    <row r="21237" customFormat="false" ht="12" hidden="false" customHeight="false" outlineLevel="0" collapsed="false">
      <c r="BS21237" s="96" t="n">
        <f aca="false">BR21237-2.5</f>
        <v>-2.5</v>
      </c>
    </row>
    <row r="21238" customFormat="false" ht="12" hidden="false" customHeight="false" outlineLevel="0" collapsed="false">
      <c r="BS21238" s="96" t="n">
        <f aca="false">BR21238-2.5</f>
        <v>-2.5</v>
      </c>
    </row>
    <row r="21239" customFormat="false" ht="12" hidden="false" customHeight="false" outlineLevel="0" collapsed="false">
      <c r="BS21239" s="96" t="n">
        <f aca="false">BR21239-2.5</f>
        <v>-2.5</v>
      </c>
    </row>
    <row r="21240" customFormat="false" ht="12" hidden="false" customHeight="false" outlineLevel="0" collapsed="false">
      <c r="BS21240" s="96" t="n">
        <f aca="false">BR21240-2.5</f>
        <v>-2.5</v>
      </c>
    </row>
    <row r="21241" customFormat="false" ht="12" hidden="false" customHeight="false" outlineLevel="0" collapsed="false">
      <c r="BS21241" s="96" t="n">
        <f aca="false">BR21241-2.5</f>
        <v>-2.5</v>
      </c>
    </row>
    <row r="21242" customFormat="false" ht="12" hidden="false" customHeight="false" outlineLevel="0" collapsed="false">
      <c r="BS21242" s="96" t="n">
        <f aca="false">BR21242-2.5</f>
        <v>-2.5</v>
      </c>
    </row>
    <row r="21243" customFormat="false" ht="12" hidden="false" customHeight="false" outlineLevel="0" collapsed="false">
      <c r="BS21243" s="96" t="n">
        <f aca="false">BR21243-2.5</f>
        <v>-2.5</v>
      </c>
    </row>
    <row r="21244" customFormat="false" ht="12" hidden="false" customHeight="false" outlineLevel="0" collapsed="false">
      <c r="BS21244" s="96" t="n">
        <f aca="false">BR21244-2.5</f>
        <v>-2.5</v>
      </c>
    </row>
    <row r="21245" customFormat="false" ht="12" hidden="false" customHeight="false" outlineLevel="0" collapsed="false">
      <c r="BS21245" s="96" t="n">
        <f aca="false">BR21245-2.5</f>
        <v>-2.5</v>
      </c>
    </row>
    <row r="21246" customFormat="false" ht="12" hidden="false" customHeight="false" outlineLevel="0" collapsed="false">
      <c r="BS21246" s="96" t="n">
        <f aca="false">BR21246-2.5</f>
        <v>-2.5</v>
      </c>
    </row>
    <row r="21247" customFormat="false" ht="12" hidden="false" customHeight="false" outlineLevel="0" collapsed="false">
      <c r="BS21247" s="96" t="n">
        <f aca="false">BR21247-2.5</f>
        <v>-2.5</v>
      </c>
    </row>
    <row r="21248" customFormat="false" ht="12" hidden="false" customHeight="false" outlineLevel="0" collapsed="false">
      <c r="BS21248" s="96" t="n">
        <f aca="false">BR21248-2.5</f>
        <v>-2.5</v>
      </c>
    </row>
    <row r="21249" customFormat="false" ht="12" hidden="false" customHeight="false" outlineLevel="0" collapsed="false">
      <c r="BS21249" s="96" t="n">
        <f aca="false">BR21249-2.5</f>
        <v>-2.5</v>
      </c>
    </row>
    <row r="21250" customFormat="false" ht="12" hidden="false" customHeight="false" outlineLevel="0" collapsed="false">
      <c r="BS21250" s="96" t="n">
        <f aca="false">BR21250-2.5</f>
        <v>-2.5</v>
      </c>
    </row>
    <row r="21251" customFormat="false" ht="12" hidden="false" customHeight="false" outlineLevel="0" collapsed="false">
      <c r="BS21251" s="96" t="n">
        <f aca="false">BR21251-2.5</f>
        <v>-2.5</v>
      </c>
    </row>
    <row r="21252" customFormat="false" ht="12" hidden="false" customHeight="false" outlineLevel="0" collapsed="false">
      <c r="BS21252" s="96" t="n">
        <f aca="false">BR21252-2.5</f>
        <v>-2.5</v>
      </c>
    </row>
    <row r="21253" customFormat="false" ht="12" hidden="false" customHeight="false" outlineLevel="0" collapsed="false">
      <c r="BS21253" s="96" t="n">
        <f aca="false">BR21253-2.5</f>
        <v>-2.5</v>
      </c>
    </row>
    <row r="21254" customFormat="false" ht="12" hidden="false" customHeight="false" outlineLevel="0" collapsed="false">
      <c r="BS21254" s="96" t="n">
        <f aca="false">BR21254-2.5</f>
        <v>-2.5</v>
      </c>
    </row>
    <row r="21255" customFormat="false" ht="12" hidden="false" customHeight="false" outlineLevel="0" collapsed="false">
      <c r="BS21255" s="96" t="n">
        <f aca="false">BR21255-2.5</f>
        <v>-2.5</v>
      </c>
    </row>
    <row r="21256" customFormat="false" ht="12" hidden="false" customHeight="false" outlineLevel="0" collapsed="false">
      <c r="BS21256" s="96" t="n">
        <f aca="false">BR21256-2.5</f>
        <v>-2.5</v>
      </c>
    </row>
    <row r="21257" customFormat="false" ht="12" hidden="false" customHeight="false" outlineLevel="0" collapsed="false">
      <c r="BS21257" s="96" t="n">
        <f aca="false">BR21257-2.5</f>
        <v>-2.5</v>
      </c>
    </row>
    <row r="21258" customFormat="false" ht="12" hidden="false" customHeight="false" outlineLevel="0" collapsed="false">
      <c r="BS21258" s="96" t="n">
        <f aca="false">BR21258-2.5</f>
        <v>-2.5</v>
      </c>
    </row>
    <row r="21259" customFormat="false" ht="12" hidden="false" customHeight="false" outlineLevel="0" collapsed="false">
      <c r="BS21259" s="96" t="n">
        <f aca="false">BR21259-2.5</f>
        <v>-2.5</v>
      </c>
    </row>
    <row r="21260" customFormat="false" ht="12" hidden="false" customHeight="false" outlineLevel="0" collapsed="false">
      <c r="BS21260" s="96" t="n">
        <f aca="false">BR21260-2.5</f>
        <v>-2.5</v>
      </c>
    </row>
    <row r="21261" customFormat="false" ht="12" hidden="false" customHeight="false" outlineLevel="0" collapsed="false">
      <c r="BS21261" s="96" t="n">
        <f aca="false">BR21261-2.5</f>
        <v>-2.5</v>
      </c>
    </row>
    <row r="21262" customFormat="false" ht="12" hidden="false" customHeight="false" outlineLevel="0" collapsed="false">
      <c r="BS21262" s="96" t="n">
        <f aca="false">BR21262-2.5</f>
        <v>-2.5</v>
      </c>
    </row>
    <row r="21263" customFormat="false" ht="12" hidden="false" customHeight="false" outlineLevel="0" collapsed="false">
      <c r="BS21263" s="96" t="n">
        <f aca="false">BR21263-2.5</f>
        <v>-2.5</v>
      </c>
    </row>
    <row r="21264" customFormat="false" ht="12" hidden="false" customHeight="false" outlineLevel="0" collapsed="false">
      <c r="BS21264" s="96" t="n">
        <f aca="false">BR21264-2.5</f>
        <v>-2.5</v>
      </c>
    </row>
    <row r="21265" customFormat="false" ht="12" hidden="false" customHeight="false" outlineLevel="0" collapsed="false">
      <c r="BS21265" s="96" t="n">
        <f aca="false">BR21265-2.5</f>
        <v>-2.5</v>
      </c>
    </row>
    <row r="21266" customFormat="false" ht="12" hidden="false" customHeight="false" outlineLevel="0" collapsed="false">
      <c r="BS21266" s="96" t="n">
        <f aca="false">BR21266-2.5</f>
        <v>-2.5</v>
      </c>
    </row>
    <row r="21267" customFormat="false" ht="12" hidden="false" customHeight="false" outlineLevel="0" collapsed="false">
      <c r="BS21267" s="96" t="n">
        <f aca="false">BR21267-2.5</f>
        <v>-2.5</v>
      </c>
    </row>
    <row r="21268" customFormat="false" ht="12" hidden="false" customHeight="false" outlineLevel="0" collapsed="false">
      <c r="BS21268" s="96" t="n">
        <f aca="false">BR21268-2.5</f>
        <v>-2.5</v>
      </c>
    </row>
    <row r="21269" customFormat="false" ht="12" hidden="false" customHeight="false" outlineLevel="0" collapsed="false">
      <c r="BS21269" s="96" t="n">
        <f aca="false">BR21269-2.5</f>
        <v>-2.5</v>
      </c>
    </row>
    <row r="21270" customFormat="false" ht="12" hidden="false" customHeight="false" outlineLevel="0" collapsed="false">
      <c r="BS21270" s="96" t="n">
        <f aca="false">BR21270-2.5</f>
        <v>-2.5</v>
      </c>
    </row>
    <row r="21271" customFormat="false" ht="12" hidden="false" customHeight="false" outlineLevel="0" collapsed="false">
      <c r="BS21271" s="96" t="n">
        <f aca="false">BR21271-2.5</f>
        <v>-2.5</v>
      </c>
    </row>
    <row r="21272" customFormat="false" ht="12" hidden="false" customHeight="false" outlineLevel="0" collapsed="false">
      <c r="BS21272" s="96" t="n">
        <f aca="false">BR21272-2.5</f>
        <v>-2.5</v>
      </c>
    </row>
    <row r="21273" customFormat="false" ht="12" hidden="false" customHeight="false" outlineLevel="0" collapsed="false">
      <c r="BS21273" s="96" t="n">
        <f aca="false">BR21273-2.5</f>
        <v>-2.5</v>
      </c>
    </row>
    <row r="21274" customFormat="false" ht="12" hidden="false" customHeight="false" outlineLevel="0" collapsed="false">
      <c r="BS21274" s="96" t="n">
        <f aca="false">BR21274-2.5</f>
        <v>-2.5</v>
      </c>
    </row>
    <row r="21275" customFormat="false" ht="12" hidden="false" customHeight="false" outlineLevel="0" collapsed="false">
      <c r="BS21275" s="96" t="n">
        <f aca="false">BR21275-2.5</f>
        <v>-2.5</v>
      </c>
    </row>
    <row r="21276" customFormat="false" ht="12" hidden="false" customHeight="false" outlineLevel="0" collapsed="false">
      <c r="BS21276" s="96" t="n">
        <f aca="false">BR21276-2.5</f>
        <v>-2.5</v>
      </c>
    </row>
    <row r="21277" customFormat="false" ht="12" hidden="false" customHeight="false" outlineLevel="0" collapsed="false">
      <c r="BS21277" s="96" t="n">
        <f aca="false">BR21277-2.5</f>
        <v>-2.5</v>
      </c>
    </row>
    <row r="21278" customFormat="false" ht="12" hidden="false" customHeight="false" outlineLevel="0" collapsed="false">
      <c r="BS21278" s="96" t="n">
        <f aca="false">BR21278-2.5</f>
        <v>-2.5</v>
      </c>
    </row>
    <row r="21279" customFormat="false" ht="12" hidden="false" customHeight="false" outlineLevel="0" collapsed="false">
      <c r="BS21279" s="96" t="n">
        <f aca="false">BR21279-2.5</f>
        <v>-2.5</v>
      </c>
    </row>
    <row r="21280" customFormat="false" ht="12" hidden="false" customHeight="false" outlineLevel="0" collapsed="false">
      <c r="BS21280" s="96" t="n">
        <f aca="false">BR21280-2.5</f>
        <v>-2.5</v>
      </c>
    </row>
    <row r="21281" customFormat="false" ht="12" hidden="false" customHeight="false" outlineLevel="0" collapsed="false">
      <c r="BS21281" s="96" t="n">
        <f aca="false">BR21281-2.5</f>
        <v>-2.5</v>
      </c>
    </row>
    <row r="21282" customFormat="false" ht="12" hidden="false" customHeight="false" outlineLevel="0" collapsed="false">
      <c r="BS21282" s="96" t="n">
        <f aca="false">BR21282-2.5</f>
        <v>-2.5</v>
      </c>
    </row>
    <row r="21283" customFormat="false" ht="12" hidden="false" customHeight="false" outlineLevel="0" collapsed="false">
      <c r="BS21283" s="96" t="n">
        <f aca="false">BR21283-2.5</f>
        <v>-2.5</v>
      </c>
    </row>
    <row r="21284" customFormat="false" ht="12" hidden="false" customHeight="false" outlineLevel="0" collapsed="false">
      <c r="BS21284" s="96" t="n">
        <f aca="false">BR21284-2.5</f>
        <v>-2.5</v>
      </c>
    </row>
    <row r="21285" customFormat="false" ht="12" hidden="false" customHeight="false" outlineLevel="0" collapsed="false">
      <c r="BS21285" s="96" t="n">
        <f aca="false">BR21285-2.5</f>
        <v>-2.5</v>
      </c>
    </row>
    <row r="21286" customFormat="false" ht="12" hidden="false" customHeight="false" outlineLevel="0" collapsed="false">
      <c r="BS21286" s="96" t="n">
        <f aca="false">BR21286-2.5</f>
        <v>-2.5</v>
      </c>
    </row>
    <row r="21287" customFormat="false" ht="12" hidden="false" customHeight="false" outlineLevel="0" collapsed="false">
      <c r="BS21287" s="96" t="n">
        <f aca="false">BR21287-2.5</f>
        <v>-2.5</v>
      </c>
    </row>
    <row r="21288" customFormat="false" ht="12" hidden="false" customHeight="false" outlineLevel="0" collapsed="false">
      <c r="BS21288" s="96" t="n">
        <f aca="false">BR21288-2.5</f>
        <v>-2.5</v>
      </c>
    </row>
    <row r="21289" customFormat="false" ht="12" hidden="false" customHeight="false" outlineLevel="0" collapsed="false">
      <c r="BS21289" s="96" t="n">
        <f aca="false">BR21289-2.5</f>
        <v>-2.5</v>
      </c>
    </row>
    <row r="21290" customFormat="false" ht="12" hidden="false" customHeight="false" outlineLevel="0" collapsed="false">
      <c r="BS21290" s="96" t="n">
        <f aca="false">BR21290-2.5</f>
        <v>-2.5</v>
      </c>
    </row>
    <row r="21291" customFormat="false" ht="12" hidden="false" customHeight="false" outlineLevel="0" collapsed="false">
      <c r="BS21291" s="96" t="n">
        <f aca="false">BR21291-2.5</f>
        <v>-2.5</v>
      </c>
    </row>
    <row r="21292" customFormat="false" ht="12" hidden="false" customHeight="false" outlineLevel="0" collapsed="false">
      <c r="BS21292" s="96" t="n">
        <f aca="false">BR21292-2.5</f>
        <v>-2.5</v>
      </c>
    </row>
    <row r="21293" customFormat="false" ht="12" hidden="false" customHeight="false" outlineLevel="0" collapsed="false">
      <c r="BS21293" s="96" t="n">
        <f aca="false">BR21293-2.5</f>
        <v>-2.5</v>
      </c>
    </row>
    <row r="21294" customFormat="false" ht="12" hidden="false" customHeight="false" outlineLevel="0" collapsed="false">
      <c r="BS21294" s="96" t="n">
        <f aca="false">BR21294-2.5</f>
        <v>-2.5</v>
      </c>
    </row>
    <row r="21295" customFormat="false" ht="12" hidden="false" customHeight="false" outlineLevel="0" collapsed="false">
      <c r="BS21295" s="96" t="n">
        <f aca="false">BR21295-2.5</f>
        <v>-2.5</v>
      </c>
    </row>
    <row r="21296" customFormat="false" ht="12" hidden="false" customHeight="false" outlineLevel="0" collapsed="false">
      <c r="BS21296" s="96" t="n">
        <f aca="false">BR21296-2.5</f>
        <v>-2.5</v>
      </c>
    </row>
    <row r="21297" customFormat="false" ht="12" hidden="false" customHeight="false" outlineLevel="0" collapsed="false">
      <c r="BS21297" s="96" t="n">
        <f aca="false">BR21297-2.5</f>
        <v>-2.5</v>
      </c>
    </row>
    <row r="21298" customFormat="false" ht="12" hidden="false" customHeight="false" outlineLevel="0" collapsed="false">
      <c r="BS21298" s="96" t="n">
        <f aca="false">BR21298-2.5</f>
        <v>-2.5</v>
      </c>
    </row>
    <row r="21299" customFormat="false" ht="12" hidden="false" customHeight="false" outlineLevel="0" collapsed="false">
      <c r="BS21299" s="96" t="n">
        <f aca="false">BR21299-2.5</f>
        <v>-2.5</v>
      </c>
    </row>
    <row r="21300" customFormat="false" ht="12" hidden="false" customHeight="false" outlineLevel="0" collapsed="false">
      <c r="BS21300" s="96" t="n">
        <f aca="false">BR21300-2.5</f>
        <v>-2.5</v>
      </c>
    </row>
    <row r="21301" customFormat="false" ht="12" hidden="false" customHeight="false" outlineLevel="0" collapsed="false">
      <c r="BS21301" s="96" t="n">
        <f aca="false">BR21301-2.5</f>
        <v>-2.5</v>
      </c>
    </row>
    <row r="21302" customFormat="false" ht="12" hidden="false" customHeight="false" outlineLevel="0" collapsed="false">
      <c r="BS21302" s="96" t="n">
        <f aca="false">BR21302-2.5</f>
        <v>-2.5</v>
      </c>
    </row>
    <row r="21303" customFormat="false" ht="12" hidden="false" customHeight="false" outlineLevel="0" collapsed="false">
      <c r="BS21303" s="96" t="n">
        <f aca="false">BR21303-2.5</f>
        <v>-2.5</v>
      </c>
    </row>
    <row r="21304" customFormat="false" ht="12" hidden="false" customHeight="false" outlineLevel="0" collapsed="false">
      <c r="BS21304" s="96" t="n">
        <f aca="false">BR21304-2.5</f>
        <v>-2.5</v>
      </c>
    </row>
    <row r="21305" customFormat="false" ht="12" hidden="false" customHeight="false" outlineLevel="0" collapsed="false">
      <c r="BS21305" s="96" t="n">
        <f aca="false">BR21305-2.5</f>
        <v>-2.5</v>
      </c>
    </row>
    <row r="21306" customFormat="false" ht="12" hidden="false" customHeight="false" outlineLevel="0" collapsed="false">
      <c r="BS21306" s="96" t="n">
        <f aca="false">BR21306-2.5</f>
        <v>-2.5</v>
      </c>
    </row>
    <row r="21307" customFormat="false" ht="12" hidden="false" customHeight="false" outlineLevel="0" collapsed="false">
      <c r="BS21307" s="96" t="n">
        <f aca="false">BR21307-2.5</f>
        <v>-2.5</v>
      </c>
    </row>
    <row r="21308" customFormat="false" ht="12" hidden="false" customHeight="false" outlineLevel="0" collapsed="false">
      <c r="BS21308" s="96" t="n">
        <f aca="false">BR21308-2.5</f>
        <v>-2.5</v>
      </c>
    </row>
    <row r="21309" customFormat="false" ht="12" hidden="false" customHeight="false" outlineLevel="0" collapsed="false">
      <c r="BS21309" s="96" t="n">
        <f aca="false">BR21309-2.5</f>
        <v>-2.5</v>
      </c>
    </row>
    <row r="21310" customFormat="false" ht="12" hidden="false" customHeight="false" outlineLevel="0" collapsed="false">
      <c r="BS21310" s="96" t="n">
        <f aca="false">BR21310-2.5</f>
        <v>-2.5</v>
      </c>
    </row>
    <row r="21311" customFormat="false" ht="12" hidden="false" customHeight="false" outlineLevel="0" collapsed="false">
      <c r="BS21311" s="96" t="n">
        <f aca="false">BR21311-2.5</f>
        <v>-2.5</v>
      </c>
    </row>
    <row r="21312" customFormat="false" ht="12" hidden="false" customHeight="false" outlineLevel="0" collapsed="false">
      <c r="BS21312" s="96" t="n">
        <f aca="false">BR21312-2.5</f>
        <v>-2.5</v>
      </c>
    </row>
    <row r="21313" customFormat="false" ht="12" hidden="false" customHeight="false" outlineLevel="0" collapsed="false">
      <c r="BS21313" s="96" t="n">
        <f aca="false">BR21313-2.5</f>
        <v>-2.5</v>
      </c>
    </row>
    <row r="21314" customFormat="false" ht="12" hidden="false" customHeight="false" outlineLevel="0" collapsed="false">
      <c r="BS21314" s="96" t="n">
        <f aca="false">BR21314-2.5</f>
        <v>-2.5</v>
      </c>
    </row>
    <row r="21315" customFormat="false" ht="12" hidden="false" customHeight="false" outlineLevel="0" collapsed="false">
      <c r="BS21315" s="96" t="n">
        <f aca="false">BR21315-2.5</f>
        <v>-2.5</v>
      </c>
    </row>
    <row r="21316" customFormat="false" ht="12" hidden="false" customHeight="false" outlineLevel="0" collapsed="false">
      <c r="BS21316" s="96" t="n">
        <f aca="false">BR21316-2.5</f>
        <v>-2.5</v>
      </c>
    </row>
    <row r="21317" customFormat="false" ht="12" hidden="false" customHeight="false" outlineLevel="0" collapsed="false">
      <c r="BS21317" s="96" t="n">
        <f aca="false">BR21317-2.5</f>
        <v>-2.5</v>
      </c>
    </row>
    <row r="21318" customFormat="false" ht="12" hidden="false" customHeight="false" outlineLevel="0" collapsed="false">
      <c r="BS21318" s="96" t="n">
        <f aca="false">BR21318-2.5</f>
        <v>-2.5</v>
      </c>
    </row>
    <row r="21319" customFormat="false" ht="12" hidden="false" customHeight="false" outlineLevel="0" collapsed="false">
      <c r="BS21319" s="96" t="n">
        <f aca="false">BR21319-2.5</f>
        <v>-2.5</v>
      </c>
    </row>
    <row r="21320" customFormat="false" ht="12" hidden="false" customHeight="false" outlineLevel="0" collapsed="false">
      <c r="BS21320" s="96" t="n">
        <f aca="false">BR21320-2.5</f>
        <v>-2.5</v>
      </c>
    </row>
    <row r="21321" customFormat="false" ht="12" hidden="false" customHeight="false" outlineLevel="0" collapsed="false">
      <c r="BS21321" s="96" t="n">
        <f aca="false">BR21321-2.5</f>
        <v>-2.5</v>
      </c>
    </row>
    <row r="21322" customFormat="false" ht="12" hidden="false" customHeight="false" outlineLevel="0" collapsed="false">
      <c r="BS21322" s="96" t="n">
        <f aca="false">BR21322-2.5</f>
        <v>-2.5</v>
      </c>
    </row>
    <row r="21323" customFormat="false" ht="12" hidden="false" customHeight="false" outlineLevel="0" collapsed="false">
      <c r="BS21323" s="96" t="n">
        <f aca="false">BR21323-2.5</f>
        <v>-2.5</v>
      </c>
    </row>
    <row r="21324" customFormat="false" ht="12" hidden="false" customHeight="false" outlineLevel="0" collapsed="false">
      <c r="BS21324" s="96" t="n">
        <f aca="false">BR21324-2.5</f>
        <v>-2.5</v>
      </c>
    </row>
    <row r="21325" customFormat="false" ht="12" hidden="false" customHeight="false" outlineLevel="0" collapsed="false">
      <c r="BS21325" s="96" t="n">
        <f aca="false">BR21325-2.5</f>
        <v>-2.5</v>
      </c>
    </row>
    <row r="21326" customFormat="false" ht="12" hidden="false" customHeight="false" outlineLevel="0" collapsed="false">
      <c r="BS21326" s="96" t="n">
        <f aca="false">BR21326-2.5</f>
        <v>-2.5</v>
      </c>
    </row>
    <row r="21327" customFormat="false" ht="12" hidden="false" customHeight="false" outlineLevel="0" collapsed="false">
      <c r="BS21327" s="96" t="n">
        <f aca="false">BR21327-2.5</f>
        <v>-2.5</v>
      </c>
    </row>
    <row r="21328" customFormat="false" ht="12" hidden="false" customHeight="false" outlineLevel="0" collapsed="false">
      <c r="BS21328" s="96" t="n">
        <f aca="false">BR21328-2.5</f>
        <v>-2.5</v>
      </c>
    </row>
    <row r="21329" customFormat="false" ht="12" hidden="false" customHeight="false" outlineLevel="0" collapsed="false">
      <c r="BS21329" s="96" t="n">
        <f aca="false">BR21329-2.5</f>
        <v>-2.5</v>
      </c>
    </row>
    <row r="21330" customFormat="false" ht="12" hidden="false" customHeight="false" outlineLevel="0" collapsed="false">
      <c r="BS21330" s="96" t="n">
        <f aca="false">BR21330-2.5</f>
        <v>-2.5</v>
      </c>
    </row>
    <row r="21331" customFormat="false" ht="12" hidden="false" customHeight="false" outlineLevel="0" collapsed="false">
      <c r="BS21331" s="96" t="n">
        <f aca="false">BR21331-2.5</f>
        <v>-2.5</v>
      </c>
    </row>
    <row r="21332" customFormat="false" ht="12" hidden="false" customHeight="false" outlineLevel="0" collapsed="false">
      <c r="BS21332" s="96" t="n">
        <f aca="false">BR21332-2.5</f>
        <v>-2.5</v>
      </c>
    </row>
    <row r="21333" customFormat="false" ht="12" hidden="false" customHeight="false" outlineLevel="0" collapsed="false">
      <c r="BS21333" s="96" t="n">
        <f aca="false">BR21333-2.5</f>
        <v>-2.5</v>
      </c>
    </row>
    <row r="21334" customFormat="false" ht="12" hidden="false" customHeight="false" outlineLevel="0" collapsed="false">
      <c r="BS21334" s="96" t="n">
        <f aca="false">BR21334-2.5</f>
        <v>-2.5</v>
      </c>
    </row>
    <row r="21335" customFormat="false" ht="12" hidden="false" customHeight="false" outlineLevel="0" collapsed="false">
      <c r="BS21335" s="96" t="n">
        <f aca="false">BR21335-2.5</f>
        <v>-2.5</v>
      </c>
    </row>
    <row r="21336" customFormat="false" ht="12" hidden="false" customHeight="false" outlineLevel="0" collapsed="false">
      <c r="BS21336" s="96" t="n">
        <f aca="false">BR21336-2.5</f>
        <v>-2.5</v>
      </c>
    </row>
    <row r="21337" customFormat="false" ht="12" hidden="false" customHeight="false" outlineLevel="0" collapsed="false">
      <c r="BS21337" s="96" t="n">
        <f aca="false">BR21337-2.5</f>
        <v>-2.5</v>
      </c>
    </row>
    <row r="21338" customFormat="false" ht="12" hidden="false" customHeight="false" outlineLevel="0" collapsed="false">
      <c r="BS21338" s="96" t="n">
        <f aca="false">BR21338-2.5</f>
        <v>-2.5</v>
      </c>
    </row>
    <row r="21339" customFormat="false" ht="12" hidden="false" customHeight="false" outlineLevel="0" collapsed="false">
      <c r="BS21339" s="96" t="n">
        <f aca="false">BR21339-2.5</f>
        <v>-2.5</v>
      </c>
    </row>
    <row r="21340" customFormat="false" ht="12" hidden="false" customHeight="false" outlineLevel="0" collapsed="false">
      <c r="BS21340" s="96" t="n">
        <f aca="false">BR21340-2.5</f>
        <v>-2.5</v>
      </c>
    </row>
    <row r="21341" customFormat="false" ht="12" hidden="false" customHeight="false" outlineLevel="0" collapsed="false">
      <c r="BS21341" s="96" t="n">
        <f aca="false">BR21341-2.5</f>
        <v>-2.5</v>
      </c>
    </row>
    <row r="21342" customFormat="false" ht="12" hidden="false" customHeight="false" outlineLevel="0" collapsed="false">
      <c r="BS21342" s="96" t="n">
        <f aca="false">BR21342-2.5</f>
        <v>-2.5</v>
      </c>
    </row>
    <row r="21343" customFormat="false" ht="12" hidden="false" customHeight="false" outlineLevel="0" collapsed="false">
      <c r="BS21343" s="96" t="n">
        <f aca="false">BR21343-2.5</f>
        <v>-2.5</v>
      </c>
    </row>
    <row r="21344" customFormat="false" ht="12" hidden="false" customHeight="false" outlineLevel="0" collapsed="false">
      <c r="BS21344" s="96" t="n">
        <f aca="false">BR21344-2.5</f>
        <v>-2.5</v>
      </c>
    </row>
    <row r="21345" customFormat="false" ht="12" hidden="false" customHeight="false" outlineLevel="0" collapsed="false">
      <c r="BS21345" s="96" t="n">
        <f aca="false">BR21345-2.5</f>
        <v>-2.5</v>
      </c>
    </row>
    <row r="21346" customFormat="false" ht="12" hidden="false" customHeight="false" outlineLevel="0" collapsed="false">
      <c r="BS21346" s="96" t="n">
        <f aca="false">BR21346-2.5</f>
        <v>-2.5</v>
      </c>
    </row>
    <row r="21347" customFormat="false" ht="12" hidden="false" customHeight="false" outlineLevel="0" collapsed="false">
      <c r="BS21347" s="96" t="n">
        <f aca="false">BR21347-2.5</f>
        <v>-2.5</v>
      </c>
    </row>
    <row r="21348" customFormat="false" ht="12" hidden="false" customHeight="false" outlineLevel="0" collapsed="false">
      <c r="BS21348" s="96" t="n">
        <f aca="false">BR21348-2.5</f>
        <v>-2.5</v>
      </c>
    </row>
    <row r="21349" customFormat="false" ht="12" hidden="false" customHeight="false" outlineLevel="0" collapsed="false">
      <c r="BS21349" s="96" t="n">
        <f aca="false">BR21349-2.5</f>
        <v>-2.5</v>
      </c>
    </row>
    <row r="21350" customFormat="false" ht="12" hidden="false" customHeight="false" outlineLevel="0" collapsed="false">
      <c r="BS21350" s="96" t="n">
        <f aca="false">BR21350-2.5</f>
        <v>-2.5</v>
      </c>
    </row>
    <row r="21351" customFormat="false" ht="12" hidden="false" customHeight="false" outlineLevel="0" collapsed="false">
      <c r="BS21351" s="96" t="n">
        <f aca="false">BR21351-2.5</f>
        <v>-2.5</v>
      </c>
    </row>
    <row r="21352" customFormat="false" ht="12" hidden="false" customHeight="false" outlineLevel="0" collapsed="false">
      <c r="BS21352" s="96" t="n">
        <f aca="false">BR21352-2.5</f>
        <v>-2.5</v>
      </c>
    </row>
    <row r="21353" customFormat="false" ht="12" hidden="false" customHeight="false" outlineLevel="0" collapsed="false">
      <c r="BS21353" s="96" t="n">
        <f aca="false">BR21353-2.5</f>
        <v>-2.5</v>
      </c>
    </row>
    <row r="21354" customFormat="false" ht="12" hidden="false" customHeight="false" outlineLevel="0" collapsed="false">
      <c r="BS21354" s="96" t="n">
        <f aca="false">BR21354-2.5</f>
        <v>-2.5</v>
      </c>
    </row>
    <row r="21355" customFormat="false" ht="12" hidden="false" customHeight="false" outlineLevel="0" collapsed="false">
      <c r="BS21355" s="96" t="n">
        <f aca="false">BR21355-2.5</f>
        <v>-2.5</v>
      </c>
    </row>
    <row r="21356" customFormat="false" ht="12" hidden="false" customHeight="false" outlineLevel="0" collapsed="false">
      <c r="BS21356" s="96" t="n">
        <f aca="false">BR21356-2.5</f>
        <v>-2.5</v>
      </c>
    </row>
    <row r="21357" customFormat="false" ht="12" hidden="false" customHeight="false" outlineLevel="0" collapsed="false">
      <c r="BS21357" s="96" t="n">
        <f aca="false">BR21357-2.5</f>
        <v>-2.5</v>
      </c>
    </row>
    <row r="21358" customFormat="false" ht="12" hidden="false" customHeight="false" outlineLevel="0" collapsed="false">
      <c r="BS21358" s="96" t="n">
        <f aca="false">BR21358-2.5</f>
        <v>-2.5</v>
      </c>
    </row>
    <row r="21359" customFormat="false" ht="12" hidden="false" customHeight="false" outlineLevel="0" collapsed="false">
      <c r="BS21359" s="96" t="n">
        <f aca="false">BR21359-2.5</f>
        <v>-2.5</v>
      </c>
    </row>
    <row r="21360" customFormat="false" ht="12" hidden="false" customHeight="false" outlineLevel="0" collapsed="false">
      <c r="BS21360" s="96" t="n">
        <f aca="false">BR21360-2.5</f>
        <v>-2.5</v>
      </c>
    </row>
    <row r="21361" customFormat="false" ht="12" hidden="false" customHeight="false" outlineLevel="0" collapsed="false">
      <c r="BS21361" s="96" t="n">
        <f aca="false">BR21361-2.5</f>
        <v>-2.5</v>
      </c>
    </row>
    <row r="21362" customFormat="false" ht="12" hidden="false" customHeight="false" outlineLevel="0" collapsed="false">
      <c r="BS21362" s="96" t="n">
        <f aca="false">BR21362-2.5</f>
        <v>-2.5</v>
      </c>
    </row>
    <row r="21363" customFormat="false" ht="12" hidden="false" customHeight="false" outlineLevel="0" collapsed="false">
      <c r="BS21363" s="96" t="n">
        <f aca="false">BR21363-2.5</f>
        <v>-2.5</v>
      </c>
    </row>
    <row r="21364" customFormat="false" ht="12" hidden="false" customHeight="false" outlineLevel="0" collapsed="false">
      <c r="BS21364" s="96" t="n">
        <f aca="false">BR21364-2.5</f>
        <v>-2.5</v>
      </c>
    </row>
    <row r="21365" customFormat="false" ht="12" hidden="false" customHeight="false" outlineLevel="0" collapsed="false">
      <c r="BS21365" s="96" t="n">
        <f aca="false">BR21365-2.5</f>
        <v>-2.5</v>
      </c>
    </row>
    <row r="21366" customFormat="false" ht="12" hidden="false" customHeight="false" outlineLevel="0" collapsed="false">
      <c r="BS21366" s="96" t="n">
        <f aca="false">BR21366-2.5</f>
        <v>-2.5</v>
      </c>
    </row>
    <row r="21367" customFormat="false" ht="12" hidden="false" customHeight="false" outlineLevel="0" collapsed="false">
      <c r="BS21367" s="96" t="n">
        <f aca="false">BR21367-2.5</f>
        <v>-2.5</v>
      </c>
    </row>
    <row r="21368" customFormat="false" ht="12" hidden="false" customHeight="false" outlineLevel="0" collapsed="false">
      <c r="BS21368" s="96" t="n">
        <f aca="false">BR21368-2.5</f>
        <v>-2.5</v>
      </c>
    </row>
    <row r="21369" customFormat="false" ht="12" hidden="false" customHeight="false" outlineLevel="0" collapsed="false">
      <c r="BS21369" s="96" t="n">
        <f aca="false">BR21369-2.5</f>
        <v>-2.5</v>
      </c>
    </row>
    <row r="21370" customFormat="false" ht="12" hidden="false" customHeight="false" outlineLevel="0" collapsed="false">
      <c r="BS21370" s="96" t="n">
        <f aca="false">BR21370-2.5</f>
        <v>-2.5</v>
      </c>
    </row>
    <row r="21371" customFormat="false" ht="12" hidden="false" customHeight="false" outlineLevel="0" collapsed="false">
      <c r="BS21371" s="96" t="n">
        <f aca="false">BR21371-2.5</f>
        <v>-2.5</v>
      </c>
    </row>
    <row r="21372" customFormat="false" ht="12" hidden="false" customHeight="false" outlineLevel="0" collapsed="false">
      <c r="BS21372" s="96" t="n">
        <f aca="false">BR21372-2.5</f>
        <v>-2.5</v>
      </c>
    </row>
    <row r="21373" customFormat="false" ht="12" hidden="false" customHeight="false" outlineLevel="0" collapsed="false">
      <c r="BS21373" s="96" t="n">
        <f aca="false">BR21373-2.5</f>
        <v>-2.5</v>
      </c>
    </row>
    <row r="21374" customFormat="false" ht="12" hidden="false" customHeight="false" outlineLevel="0" collapsed="false">
      <c r="BS21374" s="96" t="n">
        <f aca="false">BR21374-2.5</f>
        <v>-2.5</v>
      </c>
    </row>
    <row r="21375" customFormat="false" ht="12" hidden="false" customHeight="false" outlineLevel="0" collapsed="false">
      <c r="BS21375" s="96" t="n">
        <f aca="false">BR21375-2.5</f>
        <v>-2.5</v>
      </c>
    </row>
    <row r="21376" customFormat="false" ht="12" hidden="false" customHeight="false" outlineLevel="0" collapsed="false">
      <c r="BS21376" s="96" t="n">
        <f aca="false">BR21376-2.5</f>
        <v>-2.5</v>
      </c>
    </row>
    <row r="21377" customFormat="false" ht="12" hidden="false" customHeight="false" outlineLevel="0" collapsed="false">
      <c r="BS21377" s="96" t="n">
        <f aca="false">BR21377-2.5</f>
        <v>-2.5</v>
      </c>
    </row>
    <row r="21378" customFormat="false" ht="12" hidden="false" customHeight="false" outlineLevel="0" collapsed="false">
      <c r="BS21378" s="96" t="n">
        <f aca="false">BR21378-2.5</f>
        <v>-2.5</v>
      </c>
    </row>
    <row r="21379" customFormat="false" ht="12" hidden="false" customHeight="false" outlineLevel="0" collapsed="false">
      <c r="BS21379" s="96" t="n">
        <f aca="false">BR21379-2.5</f>
        <v>-2.5</v>
      </c>
    </row>
    <row r="21380" customFormat="false" ht="12" hidden="false" customHeight="false" outlineLevel="0" collapsed="false">
      <c r="BS21380" s="96" t="n">
        <f aca="false">BR21380-2.5</f>
        <v>-2.5</v>
      </c>
    </row>
    <row r="21381" customFormat="false" ht="12" hidden="false" customHeight="false" outlineLevel="0" collapsed="false">
      <c r="BS21381" s="96" t="n">
        <f aca="false">BR21381-2.5</f>
        <v>-2.5</v>
      </c>
    </row>
    <row r="21382" customFormat="false" ht="12" hidden="false" customHeight="false" outlineLevel="0" collapsed="false">
      <c r="BS21382" s="96" t="n">
        <f aca="false">BR21382-2.5</f>
        <v>-2.5</v>
      </c>
    </row>
    <row r="21383" customFormat="false" ht="12" hidden="false" customHeight="false" outlineLevel="0" collapsed="false">
      <c r="BS21383" s="96" t="n">
        <f aca="false">BR21383-2.5</f>
        <v>-2.5</v>
      </c>
    </row>
    <row r="21384" customFormat="false" ht="12" hidden="false" customHeight="false" outlineLevel="0" collapsed="false">
      <c r="BS21384" s="96" t="n">
        <f aca="false">BR21384-2.5</f>
        <v>-2.5</v>
      </c>
    </row>
    <row r="21385" customFormat="false" ht="12" hidden="false" customHeight="false" outlineLevel="0" collapsed="false">
      <c r="BS21385" s="96" t="n">
        <f aca="false">BR21385-2.5</f>
        <v>-2.5</v>
      </c>
    </row>
    <row r="21386" customFormat="false" ht="12" hidden="false" customHeight="false" outlineLevel="0" collapsed="false">
      <c r="BS21386" s="96" t="n">
        <f aca="false">BR21386-2.5</f>
        <v>-2.5</v>
      </c>
    </row>
    <row r="21387" customFormat="false" ht="12" hidden="false" customHeight="false" outlineLevel="0" collapsed="false">
      <c r="BS21387" s="96" t="n">
        <f aca="false">BR21387-2.5</f>
        <v>-2.5</v>
      </c>
    </row>
    <row r="21388" customFormat="false" ht="12" hidden="false" customHeight="false" outlineLevel="0" collapsed="false">
      <c r="BS21388" s="96" t="n">
        <f aca="false">BR21388-2.5</f>
        <v>-2.5</v>
      </c>
    </row>
    <row r="21389" customFormat="false" ht="12" hidden="false" customHeight="false" outlineLevel="0" collapsed="false">
      <c r="BS21389" s="96" t="n">
        <f aca="false">BR21389-2.5</f>
        <v>-2.5</v>
      </c>
    </row>
    <row r="21390" customFormat="false" ht="12" hidden="false" customHeight="false" outlineLevel="0" collapsed="false">
      <c r="BS21390" s="96" t="n">
        <f aca="false">BR21390-2.5</f>
        <v>-2.5</v>
      </c>
    </row>
    <row r="21391" customFormat="false" ht="12" hidden="false" customHeight="false" outlineLevel="0" collapsed="false">
      <c r="BS21391" s="96" t="n">
        <f aca="false">BR21391-2.5</f>
        <v>-2.5</v>
      </c>
    </row>
    <row r="21392" customFormat="false" ht="12" hidden="false" customHeight="false" outlineLevel="0" collapsed="false">
      <c r="BS21392" s="96" t="n">
        <f aca="false">BR21392-2.5</f>
        <v>-2.5</v>
      </c>
    </row>
    <row r="21393" customFormat="false" ht="12" hidden="false" customHeight="false" outlineLevel="0" collapsed="false">
      <c r="BS21393" s="96" t="n">
        <f aca="false">BR21393-2.5</f>
        <v>-2.5</v>
      </c>
    </row>
    <row r="21394" customFormat="false" ht="12" hidden="false" customHeight="false" outlineLevel="0" collapsed="false">
      <c r="BS21394" s="96" t="n">
        <f aca="false">BR21394-2.5</f>
        <v>-2.5</v>
      </c>
    </row>
    <row r="21395" customFormat="false" ht="12" hidden="false" customHeight="false" outlineLevel="0" collapsed="false">
      <c r="BS21395" s="96" t="n">
        <f aca="false">BR21395-2.5</f>
        <v>-2.5</v>
      </c>
    </row>
    <row r="21396" customFormat="false" ht="12" hidden="false" customHeight="false" outlineLevel="0" collapsed="false">
      <c r="BS21396" s="96" t="n">
        <f aca="false">BR21396-2.5</f>
        <v>-2.5</v>
      </c>
    </row>
    <row r="21397" customFormat="false" ht="12" hidden="false" customHeight="false" outlineLevel="0" collapsed="false">
      <c r="BS21397" s="96" t="n">
        <f aca="false">BR21397-2.5</f>
        <v>-2.5</v>
      </c>
    </row>
    <row r="21398" customFormat="false" ht="12" hidden="false" customHeight="false" outlineLevel="0" collapsed="false">
      <c r="BS21398" s="96" t="n">
        <f aca="false">BR21398-2.5</f>
        <v>-2.5</v>
      </c>
    </row>
    <row r="21399" customFormat="false" ht="12" hidden="false" customHeight="false" outlineLevel="0" collapsed="false">
      <c r="BS21399" s="96" t="n">
        <f aca="false">BR21399-2.5</f>
        <v>-2.5</v>
      </c>
    </row>
    <row r="21400" customFormat="false" ht="12" hidden="false" customHeight="false" outlineLevel="0" collapsed="false">
      <c r="BS21400" s="96" t="n">
        <f aca="false">BR21400-2.5</f>
        <v>-2.5</v>
      </c>
    </row>
    <row r="21401" customFormat="false" ht="12" hidden="false" customHeight="false" outlineLevel="0" collapsed="false">
      <c r="BS21401" s="96" t="n">
        <f aca="false">BR21401-2.5</f>
        <v>-2.5</v>
      </c>
    </row>
    <row r="21402" customFormat="false" ht="12" hidden="false" customHeight="false" outlineLevel="0" collapsed="false">
      <c r="BS21402" s="96" t="n">
        <f aca="false">BR21402-2.5</f>
        <v>-2.5</v>
      </c>
    </row>
    <row r="21403" customFormat="false" ht="12" hidden="false" customHeight="false" outlineLevel="0" collapsed="false">
      <c r="BS21403" s="96" t="n">
        <f aca="false">BR21403-2.5</f>
        <v>-2.5</v>
      </c>
    </row>
    <row r="21404" customFormat="false" ht="12" hidden="false" customHeight="false" outlineLevel="0" collapsed="false">
      <c r="BS21404" s="96" t="n">
        <f aca="false">BR21404-2.5</f>
        <v>-2.5</v>
      </c>
    </row>
    <row r="21405" customFormat="false" ht="12" hidden="false" customHeight="false" outlineLevel="0" collapsed="false">
      <c r="BS21405" s="96" t="n">
        <f aca="false">BR21405-2.5</f>
        <v>-2.5</v>
      </c>
    </row>
    <row r="21406" customFormat="false" ht="12" hidden="false" customHeight="false" outlineLevel="0" collapsed="false">
      <c r="BS21406" s="96" t="n">
        <f aca="false">BR21406-2.5</f>
        <v>-2.5</v>
      </c>
    </row>
    <row r="21407" customFormat="false" ht="12" hidden="false" customHeight="false" outlineLevel="0" collapsed="false">
      <c r="BS21407" s="96" t="n">
        <f aca="false">BR21407-2.5</f>
        <v>-2.5</v>
      </c>
    </row>
    <row r="21408" customFormat="false" ht="12" hidden="false" customHeight="false" outlineLevel="0" collapsed="false">
      <c r="BS21408" s="96" t="n">
        <f aca="false">BR21408-2.5</f>
        <v>-2.5</v>
      </c>
    </row>
    <row r="21409" customFormat="false" ht="12" hidden="false" customHeight="false" outlineLevel="0" collapsed="false">
      <c r="BS21409" s="96" t="n">
        <f aca="false">BR21409-2.5</f>
        <v>-2.5</v>
      </c>
    </row>
    <row r="21410" customFormat="false" ht="12" hidden="false" customHeight="false" outlineLevel="0" collapsed="false">
      <c r="BS21410" s="96" t="n">
        <f aca="false">BR21410-2.5</f>
        <v>-2.5</v>
      </c>
    </row>
    <row r="21411" customFormat="false" ht="12" hidden="false" customHeight="false" outlineLevel="0" collapsed="false">
      <c r="BS21411" s="96" t="n">
        <f aca="false">BR21411-2.5</f>
        <v>-2.5</v>
      </c>
    </row>
    <row r="21412" customFormat="false" ht="12" hidden="false" customHeight="false" outlineLevel="0" collapsed="false">
      <c r="BS21412" s="96" t="n">
        <f aca="false">BR21412-2.5</f>
        <v>-2.5</v>
      </c>
    </row>
    <row r="21413" customFormat="false" ht="12" hidden="false" customHeight="false" outlineLevel="0" collapsed="false">
      <c r="BS21413" s="96" t="n">
        <f aca="false">BR21413-2.5</f>
        <v>-2.5</v>
      </c>
    </row>
    <row r="21414" customFormat="false" ht="12" hidden="false" customHeight="false" outlineLevel="0" collapsed="false">
      <c r="BS21414" s="96" t="n">
        <f aca="false">BR21414-2.5</f>
        <v>-2.5</v>
      </c>
    </row>
    <row r="21415" customFormat="false" ht="12" hidden="false" customHeight="false" outlineLevel="0" collapsed="false">
      <c r="BS21415" s="96" t="n">
        <f aca="false">BR21415-2.5</f>
        <v>-2.5</v>
      </c>
    </row>
    <row r="21416" customFormat="false" ht="12" hidden="false" customHeight="false" outlineLevel="0" collapsed="false">
      <c r="BS21416" s="96" t="n">
        <f aca="false">BR21416-2.5</f>
        <v>-2.5</v>
      </c>
    </row>
    <row r="21417" customFormat="false" ht="12" hidden="false" customHeight="false" outlineLevel="0" collapsed="false">
      <c r="BS21417" s="96" t="n">
        <f aca="false">BR21417-2.5</f>
        <v>-2.5</v>
      </c>
    </row>
    <row r="21418" customFormat="false" ht="12" hidden="false" customHeight="false" outlineLevel="0" collapsed="false">
      <c r="BS21418" s="96" t="n">
        <f aca="false">BR21418-2.5</f>
        <v>-2.5</v>
      </c>
    </row>
    <row r="21419" customFormat="false" ht="12" hidden="false" customHeight="false" outlineLevel="0" collapsed="false">
      <c r="BS21419" s="96" t="n">
        <f aca="false">BR21419-2.5</f>
        <v>-2.5</v>
      </c>
    </row>
    <row r="21420" customFormat="false" ht="12" hidden="false" customHeight="false" outlineLevel="0" collapsed="false">
      <c r="BS21420" s="96" t="n">
        <f aca="false">BR21420-2.5</f>
        <v>-2.5</v>
      </c>
    </row>
    <row r="21421" customFormat="false" ht="12" hidden="false" customHeight="false" outlineLevel="0" collapsed="false">
      <c r="BS21421" s="96" t="n">
        <f aca="false">BR21421-2.5</f>
        <v>-2.5</v>
      </c>
    </row>
    <row r="21422" customFormat="false" ht="12" hidden="false" customHeight="false" outlineLevel="0" collapsed="false">
      <c r="BS21422" s="96" t="n">
        <f aca="false">BR21422-2.5</f>
        <v>-2.5</v>
      </c>
    </row>
    <row r="21423" customFormat="false" ht="12" hidden="false" customHeight="false" outlineLevel="0" collapsed="false">
      <c r="BS21423" s="96" t="n">
        <f aca="false">BR21423-2.5</f>
        <v>-2.5</v>
      </c>
    </row>
    <row r="21424" customFormat="false" ht="12" hidden="false" customHeight="false" outlineLevel="0" collapsed="false">
      <c r="BS21424" s="96" t="n">
        <f aca="false">BR21424-2.5</f>
        <v>-2.5</v>
      </c>
    </row>
    <row r="21425" customFormat="false" ht="12" hidden="false" customHeight="false" outlineLevel="0" collapsed="false">
      <c r="BS21425" s="96" t="n">
        <f aca="false">BR21425-2.5</f>
        <v>-2.5</v>
      </c>
    </row>
    <row r="21426" customFormat="false" ht="12" hidden="false" customHeight="false" outlineLevel="0" collapsed="false">
      <c r="BS21426" s="96" t="n">
        <f aca="false">BR21426-2.5</f>
        <v>-2.5</v>
      </c>
    </row>
    <row r="21427" customFormat="false" ht="12" hidden="false" customHeight="false" outlineLevel="0" collapsed="false">
      <c r="BS21427" s="96" t="n">
        <f aca="false">BR21427-2.5</f>
        <v>-2.5</v>
      </c>
    </row>
    <row r="21428" customFormat="false" ht="12" hidden="false" customHeight="false" outlineLevel="0" collapsed="false">
      <c r="BS21428" s="96" t="n">
        <f aca="false">BR21428-2.5</f>
        <v>-2.5</v>
      </c>
    </row>
    <row r="21429" customFormat="false" ht="12" hidden="false" customHeight="false" outlineLevel="0" collapsed="false">
      <c r="BS21429" s="96" t="n">
        <f aca="false">BR21429-2.5</f>
        <v>-2.5</v>
      </c>
    </row>
    <row r="21430" customFormat="false" ht="12" hidden="false" customHeight="false" outlineLevel="0" collapsed="false">
      <c r="BS21430" s="96" t="n">
        <f aca="false">BR21430-2.5</f>
        <v>-2.5</v>
      </c>
    </row>
    <row r="21431" customFormat="false" ht="12" hidden="false" customHeight="false" outlineLevel="0" collapsed="false">
      <c r="BS21431" s="96" t="n">
        <f aca="false">BR21431-2.5</f>
        <v>-2.5</v>
      </c>
    </row>
    <row r="21432" customFormat="false" ht="12" hidden="false" customHeight="false" outlineLevel="0" collapsed="false">
      <c r="BS21432" s="96" t="n">
        <f aca="false">BR21432-2.5</f>
        <v>-2.5</v>
      </c>
    </row>
    <row r="21433" customFormat="false" ht="12" hidden="false" customHeight="false" outlineLevel="0" collapsed="false">
      <c r="BS21433" s="96" t="n">
        <f aca="false">BR21433-2.5</f>
        <v>-2.5</v>
      </c>
    </row>
    <row r="21434" customFormat="false" ht="12" hidden="false" customHeight="false" outlineLevel="0" collapsed="false">
      <c r="BS21434" s="96" t="n">
        <f aca="false">BR21434-2.5</f>
        <v>-2.5</v>
      </c>
    </row>
    <row r="21435" customFormat="false" ht="12" hidden="false" customHeight="false" outlineLevel="0" collapsed="false">
      <c r="BS21435" s="96" t="n">
        <f aca="false">BR21435-2.5</f>
        <v>-2.5</v>
      </c>
    </row>
    <row r="21436" customFormat="false" ht="12" hidden="false" customHeight="false" outlineLevel="0" collapsed="false">
      <c r="BS21436" s="96" t="n">
        <f aca="false">BR21436-2.5</f>
        <v>-2.5</v>
      </c>
    </row>
    <row r="21437" customFormat="false" ht="12" hidden="false" customHeight="false" outlineLevel="0" collapsed="false">
      <c r="BS21437" s="96" t="n">
        <f aca="false">BR21437-2.5</f>
        <v>-2.5</v>
      </c>
    </row>
    <row r="21438" customFormat="false" ht="12" hidden="false" customHeight="false" outlineLevel="0" collapsed="false">
      <c r="BS21438" s="96" t="n">
        <f aca="false">BR21438-2.5</f>
        <v>-2.5</v>
      </c>
    </row>
    <row r="21439" customFormat="false" ht="12" hidden="false" customHeight="false" outlineLevel="0" collapsed="false">
      <c r="BS21439" s="96" t="n">
        <f aca="false">BR21439-2.5</f>
        <v>-2.5</v>
      </c>
    </row>
    <row r="21440" customFormat="false" ht="12" hidden="false" customHeight="false" outlineLevel="0" collapsed="false">
      <c r="BS21440" s="96" t="n">
        <f aca="false">BR21440-2.5</f>
        <v>-2.5</v>
      </c>
    </row>
    <row r="21441" customFormat="false" ht="12" hidden="false" customHeight="false" outlineLevel="0" collapsed="false">
      <c r="BS21441" s="96" t="n">
        <f aca="false">BR21441-2.5</f>
        <v>-2.5</v>
      </c>
    </row>
    <row r="21442" customFormat="false" ht="12" hidden="false" customHeight="false" outlineLevel="0" collapsed="false">
      <c r="BS21442" s="96" t="n">
        <f aca="false">BR21442-2.5</f>
        <v>-2.5</v>
      </c>
    </row>
    <row r="21443" customFormat="false" ht="12" hidden="false" customHeight="false" outlineLevel="0" collapsed="false">
      <c r="BS21443" s="96" t="n">
        <f aca="false">BR21443-2.5</f>
        <v>-2.5</v>
      </c>
    </row>
    <row r="21444" customFormat="false" ht="12" hidden="false" customHeight="false" outlineLevel="0" collapsed="false">
      <c r="BS21444" s="96" t="n">
        <f aca="false">BR21444-2.5</f>
        <v>-2.5</v>
      </c>
    </row>
    <row r="21445" customFormat="false" ht="12" hidden="false" customHeight="false" outlineLevel="0" collapsed="false">
      <c r="BS21445" s="96" t="n">
        <f aca="false">BR21445-2.5</f>
        <v>-2.5</v>
      </c>
    </row>
    <row r="21446" customFormat="false" ht="12" hidden="false" customHeight="false" outlineLevel="0" collapsed="false">
      <c r="BS21446" s="96" t="n">
        <f aca="false">BR21446-2.5</f>
        <v>-2.5</v>
      </c>
    </row>
    <row r="21447" customFormat="false" ht="12" hidden="false" customHeight="false" outlineLevel="0" collapsed="false">
      <c r="BS21447" s="96" t="n">
        <f aca="false">BR21447-2.5</f>
        <v>-2.5</v>
      </c>
    </row>
    <row r="21448" customFormat="false" ht="12" hidden="false" customHeight="false" outlineLevel="0" collapsed="false">
      <c r="BS21448" s="96" t="n">
        <f aca="false">BR21448-2.5</f>
        <v>-2.5</v>
      </c>
    </row>
    <row r="21449" customFormat="false" ht="12" hidden="false" customHeight="false" outlineLevel="0" collapsed="false">
      <c r="BS21449" s="96" t="n">
        <f aca="false">BR21449-2.5</f>
        <v>-2.5</v>
      </c>
    </row>
    <row r="21450" customFormat="false" ht="12" hidden="false" customHeight="false" outlineLevel="0" collapsed="false">
      <c r="BS21450" s="96" t="n">
        <f aca="false">BR21450-2.5</f>
        <v>-2.5</v>
      </c>
    </row>
    <row r="21451" customFormat="false" ht="12" hidden="false" customHeight="false" outlineLevel="0" collapsed="false">
      <c r="BS21451" s="96" t="n">
        <f aca="false">BR21451-2.5</f>
        <v>-2.5</v>
      </c>
    </row>
    <row r="21452" customFormat="false" ht="12" hidden="false" customHeight="false" outlineLevel="0" collapsed="false">
      <c r="BS21452" s="96" t="n">
        <f aca="false">BR21452-2.5</f>
        <v>-2.5</v>
      </c>
    </row>
    <row r="21453" customFormat="false" ht="12" hidden="false" customHeight="false" outlineLevel="0" collapsed="false">
      <c r="BS21453" s="96" t="n">
        <f aca="false">BR21453-2.5</f>
        <v>-2.5</v>
      </c>
    </row>
    <row r="21454" customFormat="false" ht="12" hidden="false" customHeight="false" outlineLevel="0" collapsed="false">
      <c r="BS21454" s="96" t="n">
        <f aca="false">BR21454-2.5</f>
        <v>-2.5</v>
      </c>
    </row>
    <row r="21455" customFormat="false" ht="12" hidden="false" customHeight="false" outlineLevel="0" collapsed="false">
      <c r="BS21455" s="96" t="n">
        <f aca="false">BR21455-2.5</f>
        <v>-2.5</v>
      </c>
    </row>
    <row r="21456" customFormat="false" ht="12" hidden="false" customHeight="false" outlineLevel="0" collapsed="false">
      <c r="BS21456" s="96" t="n">
        <f aca="false">BR21456-2.5</f>
        <v>-2.5</v>
      </c>
    </row>
    <row r="21457" customFormat="false" ht="12" hidden="false" customHeight="false" outlineLevel="0" collapsed="false">
      <c r="BS21457" s="96" t="n">
        <f aca="false">BR21457-2.5</f>
        <v>-2.5</v>
      </c>
    </row>
    <row r="21458" customFormat="false" ht="12" hidden="false" customHeight="false" outlineLevel="0" collapsed="false">
      <c r="BS21458" s="96" t="n">
        <f aca="false">BR21458-2.5</f>
        <v>-2.5</v>
      </c>
    </row>
    <row r="21459" customFormat="false" ht="12" hidden="false" customHeight="false" outlineLevel="0" collapsed="false">
      <c r="BS21459" s="96" t="n">
        <f aca="false">BR21459-2.5</f>
        <v>-2.5</v>
      </c>
    </row>
    <row r="21460" customFormat="false" ht="12" hidden="false" customHeight="false" outlineLevel="0" collapsed="false">
      <c r="BS21460" s="96" t="n">
        <f aca="false">BR21460-2.5</f>
        <v>-2.5</v>
      </c>
    </row>
    <row r="21461" customFormat="false" ht="12" hidden="false" customHeight="false" outlineLevel="0" collapsed="false">
      <c r="BS21461" s="96" t="n">
        <f aca="false">BR21461-2.5</f>
        <v>-2.5</v>
      </c>
    </row>
    <row r="21462" customFormat="false" ht="12" hidden="false" customHeight="false" outlineLevel="0" collapsed="false">
      <c r="BS21462" s="96" t="n">
        <f aca="false">BR21462-2.5</f>
        <v>-2.5</v>
      </c>
    </row>
    <row r="21463" customFormat="false" ht="12" hidden="false" customHeight="false" outlineLevel="0" collapsed="false">
      <c r="BS21463" s="96" t="n">
        <f aca="false">BR21463-2.5</f>
        <v>-2.5</v>
      </c>
    </row>
    <row r="21464" customFormat="false" ht="12" hidden="false" customHeight="false" outlineLevel="0" collapsed="false">
      <c r="BS21464" s="96" t="n">
        <f aca="false">BR21464-2.5</f>
        <v>-2.5</v>
      </c>
    </row>
    <row r="21465" customFormat="false" ht="12" hidden="false" customHeight="false" outlineLevel="0" collapsed="false">
      <c r="BS21465" s="96" t="n">
        <f aca="false">BR21465-2.5</f>
        <v>-2.5</v>
      </c>
    </row>
    <row r="21466" customFormat="false" ht="12" hidden="false" customHeight="false" outlineLevel="0" collapsed="false">
      <c r="BS21466" s="96" t="n">
        <f aca="false">BR21466-2.5</f>
        <v>-2.5</v>
      </c>
    </row>
    <row r="21467" customFormat="false" ht="12" hidden="false" customHeight="false" outlineLevel="0" collapsed="false">
      <c r="BS21467" s="96" t="n">
        <f aca="false">BR21467-2.5</f>
        <v>-2.5</v>
      </c>
    </row>
    <row r="21468" customFormat="false" ht="12" hidden="false" customHeight="false" outlineLevel="0" collapsed="false">
      <c r="BS21468" s="96" t="n">
        <f aca="false">BR21468-2.5</f>
        <v>-2.5</v>
      </c>
    </row>
    <row r="21469" customFormat="false" ht="12" hidden="false" customHeight="false" outlineLevel="0" collapsed="false">
      <c r="BS21469" s="96" t="n">
        <f aca="false">BR21469-2.5</f>
        <v>-2.5</v>
      </c>
    </row>
    <row r="21470" customFormat="false" ht="12" hidden="false" customHeight="false" outlineLevel="0" collapsed="false">
      <c r="BS21470" s="96" t="n">
        <f aca="false">BR21470-2.5</f>
        <v>-2.5</v>
      </c>
    </row>
    <row r="21471" customFormat="false" ht="12" hidden="false" customHeight="false" outlineLevel="0" collapsed="false">
      <c r="BS21471" s="96" t="n">
        <f aca="false">BR21471-2.5</f>
        <v>-2.5</v>
      </c>
    </row>
    <row r="21472" customFormat="false" ht="12" hidden="false" customHeight="false" outlineLevel="0" collapsed="false">
      <c r="BS21472" s="96" t="n">
        <f aca="false">BR21472-2.5</f>
        <v>-2.5</v>
      </c>
    </row>
    <row r="21473" customFormat="false" ht="12" hidden="false" customHeight="false" outlineLevel="0" collapsed="false">
      <c r="BS21473" s="96" t="n">
        <f aca="false">BR21473-2.5</f>
        <v>-2.5</v>
      </c>
    </row>
    <row r="21474" customFormat="false" ht="12" hidden="false" customHeight="false" outlineLevel="0" collapsed="false">
      <c r="BS21474" s="96" t="n">
        <f aca="false">BR21474-2.5</f>
        <v>-2.5</v>
      </c>
    </row>
    <row r="21475" customFormat="false" ht="12" hidden="false" customHeight="false" outlineLevel="0" collapsed="false">
      <c r="BS21475" s="96" t="n">
        <f aca="false">BR21475-2.5</f>
        <v>-2.5</v>
      </c>
    </row>
    <row r="21476" customFormat="false" ht="12" hidden="false" customHeight="false" outlineLevel="0" collapsed="false">
      <c r="BS21476" s="96" t="n">
        <f aca="false">BR21476-2.5</f>
        <v>-2.5</v>
      </c>
    </row>
    <row r="21477" customFormat="false" ht="12" hidden="false" customHeight="false" outlineLevel="0" collapsed="false">
      <c r="BS21477" s="96" t="n">
        <f aca="false">BR21477-2.5</f>
        <v>-2.5</v>
      </c>
    </row>
    <row r="21478" customFormat="false" ht="12" hidden="false" customHeight="false" outlineLevel="0" collapsed="false">
      <c r="BS21478" s="96" t="n">
        <f aca="false">BR21478-2.5</f>
        <v>-2.5</v>
      </c>
    </row>
    <row r="21479" customFormat="false" ht="12" hidden="false" customHeight="false" outlineLevel="0" collapsed="false">
      <c r="BS21479" s="96" t="n">
        <f aca="false">BR21479-2.5</f>
        <v>-2.5</v>
      </c>
    </row>
    <row r="21480" customFormat="false" ht="12" hidden="false" customHeight="false" outlineLevel="0" collapsed="false">
      <c r="BS21480" s="96" t="n">
        <f aca="false">BR21480-2.5</f>
        <v>-2.5</v>
      </c>
    </row>
    <row r="21481" customFormat="false" ht="12" hidden="false" customHeight="false" outlineLevel="0" collapsed="false">
      <c r="BS21481" s="96" t="n">
        <f aca="false">BR21481-2.5</f>
        <v>-2.5</v>
      </c>
    </row>
    <row r="21482" customFormat="false" ht="12" hidden="false" customHeight="false" outlineLevel="0" collapsed="false">
      <c r="BS21482" s="96" t="n">
        <f aca="false">BR21482-2.5</f>
        <v>-2.5</v>
      </c>
    </row>
    <row r="21483" customFormat="false" ht="12" hidden="false" customHeight="false" outlineLevel="0" collapsed="false">
      <c r="BS21483" s="96" t="n">
        <f aca="false">BR21483-2.5</f>
        <v>-2.5</v>
      </c>
    </row>
    <row r="21484" customFormat="false" ht="12" hidden="false" customHeight="false" outlineLevel="0" collapsed="false">
      <c r="BS21484" s="96" t="n">
        <f aca="false">BR21484-2.5</f>
        <v>-2.5</v>
      </c>
    </row>
    <row r="21485" customFormat="false" ht="12" hidden="false" customHeight="false" outlineLevel="0" collapsed="false">
      <c r="BS21485" s="96" t="n">
        <f aca="false">BR21485-2.5</f>
        <v>-2.5</v>
      </c>
    </row>
    <row r="21486" customFormat="false" ht="12" hidden="false" customHeight="false" outlineLevel="0" collapsed="false">
      <c r="BS21486" s="96" t="n">
        <f aca="false">BR21486-2.5</f>
        <v>-2.5</v>
      </c>
    </row>
    <row r="21487" customFormat="false" ht="12" hidden="false" customHeight="false" outlineLevel="0" collapsed="false">
      <c r="BS21487" s="96" t="n">
        <f aca="false">BR21487-2.5</f>
        <v>-2.5</v>
      </c>
    </row>
    <row r="21488" customFormat="false" ht="12" hidden="false" customHeight="false" outlineLevel="0" collapsed="false">
      <c r="BS21488" s="96" t="n">
        <f aca="false">BR21488-2.5</f>
        <v>-2.5</v>
      </c>
    </row>
    <row r="21489" customFormat="false" ht="12" hidden="false" customHeight="false" outlineLevel="0" collapsed="false">
      <c r="BS21489" s="96" t="n">
        <f aca="false">BR21489-2.5</f>
        <v>-2.5</v>
      </c>
    </row>
    <row r="21490" customFormat="false" ht="12" hidden="false" customHeight="false" outlineLevel="0" collapsed="false">
      <c r="BS21490" s="96" t="n">
        <f aca="false">BR21490-2.5</f>
        <v>-2.5</v>
      </c>
    </row>
    <row r="21491" customFormat="false" ht="12" hidden="false" customHeight="false" outlineLevel="0" collapsed="false">
      <c r="BS21491" s="96" t="n">
        <f aca="false">BR21491-2.5</f>
        <v>-2.5</v>
      </c>
    </row>
    <row r="21492" customFormat="false" ht="12" hidden="false" customHeight="false" outlineLevel="0" collapsed="false">
      <c r="BS21492" s="96" t="n">
        <f aca="false">BR21492-2.5</f>
        <v>-2.5</v>
      </c>
    </row>
    <row r="21493" customFormat="false" ht="12" hidden="false" customHeight="false" outlineLevel="0" collapsed="false">
      <c r="BS21493" s="96" t="n">
        <f aca="false">BR21493-2.5</f>
        <v>-2.5</v>
      </c>
    </row>
    <row r="21494" customFormat="false" ht="12" hidden="false" customHeight="false" outlineLevel="0" collapsed="false">
      <c r="BS21494" s="96" t="n">
        <f aca="false">BR21494-2.5</f>
        <v>-2.5</v>
      </c>
    </row>
    <row r="21495" customFormat="false" ht="12" hidden="false" customHeight="false" outlineLevel="0" collapsed="false">
      <c r="BS21495" s="96" t="n">
        <f aca="false">BR21495-2.5</f>
        <v>-2.5</v>
      </c>
    </row>
    <row r="21496" customFormat="false" ht="12" hidden="false" customHeight="false" outlineLevel="0" collapsed="false">
      <c r="BS21496" s="96" t="n">
        <f aca="false">BR21496-2.5</f>
        <v>-2.5</v>
      </c>
    </row>
    <row r="21497" customFormat="false" ht="12" hidden="false" customHeight="false" outlineLevel="0" collapsed="false">
      <c r="BS21497" s="96" t="n">
        <f aca="false">BR21497-2.5</f>
        <v>-2.5</v>
      </c>
    </row>
    <row r="21498" customFormat="false" ht="12" hidden="false" customHeight="false" outlineLevel="0" collapsed="false">
      <c r="BS21498" s="96" t="n">
        <f aca="false">BR21498-2.5</f>
        <v>-2.5</v>
      </c>
    </row>
    <row r="21499" customFormat="false" ht="12" hidden="false" customHeight="false" outlineLevel="0" collapsed="false">
      <c r="BS21499" s="96" t="n">
        <f aca="false">BR21499-2.5</f>
        <v>-2.5</v>
      </c>
    </row>
    <row r="21500" customFormat="false" ht="12" hidden="false" customHeight="false" outlineLevel="0" collapsed="false">
      <c r="BS21500" s="96" t="n">
        <f aca="false">BR21500-2.5</f>
        <v>-2.5</v>
      </c>
    </row>
    <row r="21501" customFormat="false" ht="12" hidden="false" customHeight="false" outlineLevel="0" collapsed="false">
      <c r="BS21501" s="96" t="n">
        <f aca="false">BR21501-2.5</f>
        <v>-2.5</v>
      </c>
    </row>
    <row r="21502" customFormat="false" ht="12" hidden="false" customHeight="false" outlineLevel="0" collapsed="false">
      <c r="BS21502" s="96" t="n">
        <f aca="false">BR21502-2.5</f>
        <v>-2.5</v>
      </c>
    </row>
    <row r="21503" customFormat="false" ht="12" hidden="false" customHeight="false" outlineLevel="0" collapsed="false">
      <c r="BS21503" s="96" t="n">
        <f aca="false">BR21503-2.5</f>
        <v>-2.5</v>
      </c>
    </row>
    <row r="21504" customFormat="false" ht="12" hidden="false" customHeight="false" outlineLevel="0" collapsed="false">
      <c r="BS21504" s="96" t="n">
        <f aca="false">BR21504-2.5</f>
        <v>-2.5</v>
      </c>
    </row>
    <row r="21505" customFormat="false" ht="12" hidden="false" customHeight="false" outlineLevel="0" collapsed="false">
      <c r="BS21505" s="96" t="n">
        <f aca="false">BR21505-2.5</f>
        <v>-2.5</v>
      </c>
    </row>
    <row r="21506" customFormat="false" ht="12" hidden="false" customHeight="false" outlineLevel="0" collapsed="false">
      <c r="BS21506" s="96" t="n">
        <f aca="false">BR21506-2.5</f>
        <v>-2.5</v>
      </c>
    </row>
    <row r="21507" customFormat="false" ht="12" hidden="false" customHeight="false" outlineLevel="0" collapsed="false">
      <c r="BS21507" s="96" t="n">
        <f aca="false">BR21507-2.5</f>
        <v>-2.5</v>
      </c>
    </row>
    <row r="21508" customFormat="false" ht="12" hidden="false" customHeight="false" outlineLevel="0" collapsed="false">
      <c r="BS21508" s="96" t="n">
        <f aca="false">BR21508-2.5</f>
        <v>-2.5</v>
      </c>
    </row>
    <row r="21509" customFormat="false" ht="12" hidden="false" customHeight="false" outlineLevel="0" collapsed="false">
      <c r="BS21509" s="96" t="n">
        <f aca="false">BR21509-2.5</f>
        <v>-2.5</v>
      </c>
    </row>
    <row r="21510" customFormat="false" ht="12" hidden="false" customHeight="false" outlineLevel="0" collapsed="false">
      <c r="BS21510" s="96" t="n">
        <f aca="false">BR21510-2.5</f>
        <v>-2.5</v>
      </c>
    </row>
    <row r="21511" customFormat="false" ht="12" hidden="false" customHeight="false" outlineLevel="0" collapsed="false">
      <c r="BS21511" s="96" t="n">
        <f aca="false">BR21511-2.5</f>
        <v>-2.5</v>
      </c>
    </row>
    <row r="21512" customFormat="false" ht="12" hidden="false" customHeight="false" outlineLevel="0" collapsed="false">
      <c r="BS21512" s="96" t="n">
        <f aca="false">BR21512-2.5</f>
        <v>-2.5</v>
      </c>
    </row>
    <row r="21513" customFormat="false" ht="12" hidden="false" customHeight="false" outlineLevel="0" collapsed="false">
      <c r="BS21513" s="96" t="n">
        <f aca="false">BR21513-2.5</f>
        <v>-2.5</v>
      </c>
    </row>
    <row r="21514" customFormat="false" ht="12" hidden="false" customHeight="false" outlineLevel="0" collapsed="false">
      <c r="BS21514" s="96" t="n">
        <f aca="false">BR21514-2.5</f>
        <v>-2.5</v>
      </c>
    </row>
    <row r="21515" customFormat="false" ht="12" hidden="false" customHeight="false" outlineLevel="0" collapsed="false">
      <c r="BS21515" s="96" t="n">
        <f aca="false">BR21515-2.5</f>
        <v>-2.5</v>
      </c>
    </row>
    <row r="21516" customFormat="false" ht="12" hidden="false" customHeight="false" outlineLevel="0" collapsed="false">
      <c r="BS21516" s="96" t="n">
        <f aca="false">BR21516-2.5</f>
        <v>-2.5</v>
      </c>
    </row>
    <row r="21517" customFormat="false" ht="12" hidden="false" customHeight="false" outlineLevel="0" collapsed="false">
      <c r="BS21517" s="96" t="n">
        <f aca="false">BR21517-2.5</f>
        <v>-2.5</v>
      </c>
    </row>
    <row r="21518" customFormat="false" ht="12" hidden="false" customHeight="false" outlineLevel="0" collapsed="false">
      <c r="BS21518" s="96" t="n">
        <f aca="false">BR21518-2.5</f>
        <v>-2.5</v>
      </c>
    </row>
    <row r="21519" customFormat="false" ht="12" hidden="false" customHeight="false" outlineLevel="0" collapsed="false">
      <c r="BS21519" s="96" t="n">
        <f aca="false">BR21519-2.5</f>
        <v>-2.5</v>
      </c>
    </row>
    <row r="21520" customFormat="false" ht="12" hidden="false" customHeight="false" outlineLevel="0" collapsed="false">
      <c r="BS21520" s="96" t="n">
        <f aca="false">BR21520-2.5</f>
        <v>-2.5</v>
      </c>
    </row>
    <row r="21521" customFormat="false" ht="12" hidden="false" customHeight="false" outlineLevel="0" collapsed="false">
      <c r="BS21521" s="96" t="n">
        <f aca="false">BR21521-2.5</f>
        <v>-2.5</v>
      </c>
    </row>
    <row r="21522" customFormat="false" ht="12" hidden="false" customHeight="false" outlineLevel="0" collapsed="false">
      <c r="BS21522" s="96" t="n">
        <f aca="false">BR21522-2.5</f>
        <v>-2.5</v>
      </c>
    </row>
    <row r="21523" customFormat="false" ht="12" hidden="false" customHeight="false" outlineLevel="0" collapsed="false">
      <c r="BS21523" s="96" t="n">
        <f aca="false">BR21523-2.5</f>
        <v>-2.5</v>
      </c>
    </row>
    <row r="21524" customFormat="false" ht="12" hidden="false" customHeight="false" outlineLevel="0" collapsed="false">
      <c r="BS21524" s="96" t="n">
        <f aca="false">BR21524-2.5</f>
        <v>-2.5</v>
      </c>
    </row>
    <row r="21525" customFormat="false" ht="12" hidden="false" customHeight="false" outlineLevel="0" collapsed="false">
      <c r="BS21525" s="96" t="n">
        <f aca="false">BR21525-2.5</f>
        <v>-2.5</v>
      </c>
    </row>
    <row r="21526" customFormat="false" ht="12" hidden="false" customHeight="false" outlineLevel="0" collapsed="false">
      <c r="BS21526" s="96" t="n">
        <f aca="false">BR21526-2.5</f>
        <v>-2.5</v>
      </c>
    </row>
    <row r="21527" customFormat="false" ht="12" hidden="false" customHeight="false" outlineLevel="0" collapsed="false">
      <c r="BS21527" s="96" t="n">
        <f aca="false">BR21527-2.5</f>
        <v>-2.5</v>
      </c>
    </row>
    <row r="21528" customFormat="false" ht="12" hidden="false" customHeight="false" outlineLevel="0" collapsed="false">
      <c r="BS21528" s="96" t="n">
        <f aca="false">BR21528-2.5</f>
        <v>-2.5</v>
      </c>
    </row>
    <row r="21529" customFormat="false" ht="12" hidden="false" customHeight="false" outlineLevel="0" collapsed="false">
      <c r="BS21529" s="96" t="n">
        <f aca="false">BR21529-2.5</f>
        <v>-2.5</v>
      </c>
    </row>
    <row r="21530" customFormat="false" ht="12" hidden="false" customHeight="false" outlineLevel="0" collapsed="false">
      <c r="BS21530" s="96" t="n">
        <f aca="false">BR21530-2.5</f>
        <v>-2.5</v>
      </c>
    </row>
    <row r="21531" customFormat="false" ht="12" hidden="false" customHeight="false" outlineLevel="0" collapsed="false">
      <c r="BS21531" s="96" t="n">
        <f aca="false">BR21531-2.5</f>
        <v>-2.5</v>
      </c>
    </row>
    <row r="21532" customFormat="false" ht="12" hidden="false" customHeight="false" outlineLevel="0" collapsed="false">
      <c r="BS21532" s="96" t="n">
        <f aca="false">BR21532-2.5</f>
        <v>-2.5</v>
      </c>
    </row>
    <row r="21533" customFormat="false" ht="12" hidden="false" customHeight="false" outlineLevel="0" collapsed="false">
      <c r="BS21533" s="96" t="n">
        <f aca="false">BR21533-2.5</f>
        <v>-2.5</v>
      </c>
    </row>
    <row r="21534" customFormat="false" ht="12" hidden="false" customHeight="false" outlineLevel="0" collapsed="false">
      <c r="BS21534" s="96" t="n">
        <f aca="false">BR21534-2.5</f>
        <v>-2.5</v>
      </c>
    </row>
    <row r="21535" customFormat="false" ht="12" hidden="false" customHeight="false" outlineLevel="0" collapsed="false">
      <c r="BS21535" s="96" t="n">
        <f aca="false">BR21535-2.5</f>
        <v>-2.5</v>
      </c>
    </row>
    <row r="21536" customFormat="false" ht="12" hidden="false" customHeight="false" outlineLevel="0" collapsed="false">
      <c r="BS21536" s="96" t="n">
        <f aca="false">BR21536-2.5</f>
        <v>-2.5</v>
      </c>
    </row>
    <row r="21537" customFormat="false" ht="12" hidden="false" customHeight="false" outlineLevel="0" collapsed="false">
      <c r="BS21537" s="96" t="n">
        <f aca="false">BR21537-2.5</f>
        <v>-2.5</v>
      </c>
    </row>
    <row r="21538" customFormat="false" ht="12" hidden="false" customHeight="false" outlineLevel="0" collapsed="false">
      <c r="BS21538" s="96" t="n">
        <f aca="false">BR21538-2.5</f>
        <v>-2.5</v>
      </c>
    </row>
    <row r="21539" customFormat="false" ht="12" hidden="false" customHeight="false" outlineLevel="0" collapsed="false">
      <c r="BS21539" s="96" t="n">
        <f aca="false">BR21539-2.5</f>
        <v>-2.5</v>
      </c>
    </row>
    <row r="21540" customFormat="false" ht="12" hidden="false" customHeight="false" outlineLevel="0" collapsed="false">
      <c r="BS21540" s="96" t="n">
        <f aca="false">BR21540-2.5</f>
        <v>-2.5</v>
      </c>
    </row>
    <row r="21541" customFormat="false" ht="12" hidden="false" customHeight="false" outlineLevel="0" collapsed="false">
      <c r="BS21541" s="96" t="n">
        <f aca="false">BR21541-2.5</f>
        <v>-2.5</v>
      </c>
    </row>
    <row r="21542" customFormat="false" ht="12" hidden="false" customHeight="false" outlineLevel="0" collapsed="false">
      <c r="BS21542" s="96" t="n">
        <f aca="false">BR21542-2.5</f>
        <v>-2.5</v>
      </c>
    </row>
    <row r="21543" customFormat="false" ht="12" hidden="false" customHeight="false" outlineLevel="0" collapsed="false">
      <c r="BS21543" s="96" t="n">
        <f aca="false">BR21543-2.5</f>
        <v>-2.5</v>
      </c>
    </row>
    <row r="21544" customFormat="false" ht="12" hidden="false" customHeight="false" outlineLevel="0" collapsed="false">
      <c r="BS21544" s="96" t="n">
        <f aca="false">BR21544-2.5</f>
        <v>-2.5</v>
      </c>
    </row>
    <row r="21545" customFormat="false" ht="12" hidden="false" customHeight="false" outlineLevel="0" collapsed="false">
      <c r="BS21545" s="96" t="n">
        <f aca="false">BR21545-2.5</f>
        <v>-2.5</v>
      </c>
    </row>
    <row r="21546" customFormat="false" ht="12" hidden="false" customHeight="false" outlineLevel="0" collapsed="false">
      <c r="BS21546" s="96" t="n">
        <f aca="false">BR21546-2.5</f>
        <v>-2.5</v>
      </c>
    </row>
    <row r="21547" customFormat="false" ht="12" hidden="false" customHeight="false" outlineLevel="0" collapsed="false">
      <c r="BS21547" s="96" t="n">
        <f aca="false">BR21547-2.5</f>
        <v>-2.5</v>
      </c>
    </row>
    <row r="21548" customFormat="false" ht="12" hidden="false" customHeight="false" outlineLevel="0" collapsed="false">
      <c r="BS21548" s="96" t="n">
        <f aca="false">BR21548-2.5</f>
        <v>-2.5</v>
      </c>
    </row>
    <row r="21549" customFormat="false" ht="12" hidden="false" customHeight="false" outlineLevel="0" collapsed="false">
      <c r="BS21549" s="96" t="n">
        <f aca="false">BR21549-2.5</f>
        <v>-2.5</v>
      </c>
    </row>
    <row r="21550" customFormat="false" ht="12" hidden="false" customHeight="false" outlineLevel="0" collapsed="false">
      <c r="BS21550" s="96" t="n">
        <f aca="false">BR21550-2.5</f>
        <v>-2.5</v>
      </c>
    </row>
    <row r="21551" customFormat="false" ht="12" hidden="false" customHeight="false" outlineLevel="0" collapsed="false">
      <c r="BS21551" s="96" t="n">
        <f aca="false">BR21551-2.5</f>
        <v>-2.5</v>
      </c>
    </row>
    <row r="21552" customFormat="false" ht="12" hidden="false" customHeight="false" outlineLevel="0" collapsed="false">
      <c r="BS21552" s="96" t="n">
        <f aca="false">BR21552-2.5</f>
        <v>-2.5</v>
      </c>
    </row>
    <row r="21553" customFormat="false" ht="12" hidden="false" customHeight="false" outlineLevel="0" collapsed="false">
      <c r="BS21553" s="96" t="n">
        <f aca="false">BR21553-2.5</f>
        <v>-2.5</v>
      </c>
    </row>
    <row r="21554" customFormat="false" ht="12" hidden="false" customHeight="false" outlineLevel="0" collapsed="false">
      <c r="BS21554" s="96" t="n">
        <f aca="false">BR21554-2.5</f>
        <v>-2.5</v>
      </c>
    </row>
    <row r="21555" customFormat="false" ht="12" hidden="false" customHeight="false" outlineLevel="0" collapsed="false">
      <c r="BS21555" s="96" t="n">
        <f aca="false">BR21555-2.5</f>
        <v>-2.5</v>
      </c>
    </row>
    <row r="21556" customFormat="false" ht="12" hidden="false" customHeight="false" outlineLevel="0" collapsed="false">
      <c r="BS21556" s="96" t="n">
        <f aca="false">BR21556-2.5</f>
        <v>-2.5</v>
      </c>
    </row>
    <row r="21557" customFormat="false" ht="12" hidden="false" customHeight="false" outlineLevel="0" collapsed="false">
      <c r="BS21557" s="96" t="n">
        <f aca="false">BR21557-2.5</f>
        <v>-2.5</v>
      </c>
    </row>
    <row r="21558" customFormat="false" ht="12" hidden="false" customHeight="false" outlineLevel="0" collapsed="false">
      <c r="BS21558" s="96" t="n">
        <f aca="false">BR21558-2.5</f>
        <v>-2.5</v>
      </c>
    </row>
    <row r="21559" customFormat="false" ht="12" hidden="false" customHeight="false" outlineLevel="0" collapsed="false">
      <c r="BS21559" s="96" t="n">
        <f aca="false">BR21559-2.5</f>
        <v>-2.5</v>
      </c>
    </row>
    <row r="21560" customFormat="false" ht="12" hidden="false" customHeight="false" outlineLevel="0" collapsed="false">
      <c r="BS21560" s="96" t="n">
        <f aca="false">BR21560-2.5</f>
        <v>-2.5</v>
      </c>
    </row>
    <row r="21561" customFormat="false" ht="12" hidden="false" customHeight="false" outlineLevel="0" collapsed="false">
      <c r="BS21561" s="96" t="n">
        <f aca="false">BR21561-2.5</f>
        <v>-2.5</v>
      </c>
    </row>
    <row r="21562" customFormat="false" ht="12" hidden="false" customHeight="false" outlineLevel="0" collapsed="false">
      <c r="BS21562" s="96" t="n">
        <f aca="false">BR21562-2.5</f>
        <v>-2.5</v>
      </c>
    </row>
    <row r="21563" customFormat="false" ht="12" hidden="false" customHeight="false" outlineLevel="0" collapsed="false">
      <c r="BS21563" s="96" t="n">
        <f aca="false">BR21563-2.5</f>
        <v>-2.5</v>
      </c>
    </row>
    <row r="21564" customFormat="false" ht="12" hidden="false" customHeight="false" outlineLevel="0" collapsed="false">
      <c r="BS21564" s="96" t="n">
        <f aca="false">BR21564-2.5</f>
        <v>-2.5</v>
      </c>
    </row>
    <row r="21565" customFormat="false" ht="12" hidden="false" customHeight="false" outlineLevel="0" collapsed="false">
      <c r="BS21565" s="96" t="n">
        <f aca="false">BR21565-2.5</f>
        <v>-2.5</v>
      </c>
    </row>
    <row r="21566" customFormat="false" ht="12" hidden="false" customHeight="false" outlineLevel="0" collapsed="false">
      <c r="BS21566" s="96" t="n">
        <f aca="false">BR21566-2.5</f>
        <v>-2.5</v>
      </c>
    </row>
    <row r="21567" customFormat="false" ht="12" hidden="false" customHeight="false" outlineLevel="0" collapsed="false">
      <c r="BS21567" s="96" t="n">
        <f aca="false">BR21567-2.5</f>
        <v>-2.5</v>
      </c>
    </row>
    <row r="21568" customFormat="false" ht="12" hidden="false" customHeight="false" outlineLevel="0" collapsed="false">
      <c r="BS21568" s="96" t="n">
        <f aca="false">BR21568-2.5</f>
        <v>-2.5</v>
      </c>
    </row>
    <row r="21569" customFormat="false" ht="12" hidden="false" customHeight="false" outlineLevel="0" collapsed="false">
      <c r="BS21569" s="96" t="n">
        <f aca="false">BR21569-2.5</f>
        <v>-2.5</v>
      </c>
    </row>
    <row r="21570" customFormat="false" ht="12" hidden="false" customHeight="false" outlineLevel="0" collapsed="false">
      <c r="BS21570" s="96" t="n">
        <f aca="false">BR21570-2.5</f>
        <v>-2.5</v>
      </c>
    </row>
    <row r="21571" customFormat="false" ht="12" hidden="false" customHeight="false" outlineLevel="0" collapsed="false">
      <c r="BS21571" s="96" t="n">
        <f aca="false">BR21571-2.5</f>
        <v>-2.5</v>
      </c>
    </row>
    <row r="21572" customFormat="false" ht="12" hidden="false" customHeight="false" outlineLevel="0" collapsed="false">
      <c r="BS21572" s="96" t="n">
        <f aca="false">BR21572-2.5</f>
        <v>-2.5</v>
      </c>
    </row>
    <row r="21573" customFormat="false" ht="12" hidden="false" customHeight="false" outlineLevel="0" collapsed="false">
      <c r="BS21573" s="96" t="n">
        <f aca="false">BR21573-2.5</f>
        <v>-2.5</v>
      </c>
    </row>
    <row r="21574" customFormat="false" ht="12" hidden="false" customHeight="false" outlineLevel="0" collapsed="false">
      <c r="BS21574" s="96" t="n">
        <f aca="false">BR21574-2.5</f>
        <v>-2.5</v>
      </c>
    </row>
    <row r="21575" customFormat="false" ht="12" hidden="false" customHeight="false" outlineLevel="0" collapsed="false">
      <c r="BS21575" s="96" t="n">
        <f aca="false">BR21575-2.5</f>
        <v>-2.5</v>
      </c>
    </row>
    <row r="21576" customFormat="false" ht="12" hidden="false" customHeight="false" outlineLevel="0" collapsed="false">
      <c r="BS21576" s="96" t="n">
        <f aca="false">BR21576-2.5</f>
        <v>-2.5</v>
      </c>
    </row>
    <row r="21577" customFormat="false" ht="12" hidden="false" customHeight="false" outlineLevel="0" collapsed="false">
      <c r="BS21577" s="96" t="n">
        <f aca="false">BR21577-2.5</f>
        <v>-2.5</v>
      </c>
    </row>
    <row r="21578" customFormat="false" ht="12" hidden="false" customHeight="false" outlineLevel="0" collapsed="false">
      <c r="BS21578" s="96" t="n">
        <f aca="false">BR21578-2.5</f>
        <v>-2.5</v>
      </c>
    </row>
    <row r="21579" customFormat="false" ht="12" hidden="false" customHeight="false" outlineLevel="0" collapsed="false">
      <c r="BS21579" s="96" t="n">
        <f aca="false">BR21579-2.5</f>
        <v>-2.5</v>
      </c>
    </row>
    <row r="21580" customFormat="false" ht="12" hidden="false" customHeight="false" outlineLevel="0" collapsed="false">
      <c r="BS21580" s="96" t="n">
        <f aca="false">BR21580-2.5</f>
        <v>-2.5</v>
      </c>
    </row>
    <row r="21581" customFormat="false" ht="12" hidden="false" customHeight="false" outlineLevel="0" collapsed="false">
      <c r="BS21581" s="96" t="n">
        <f aca="false">BR21581-2.5</f>
        <v>-2.5</v>
      </c>
    </row>
    <row r="21582" customFormat="false" ht="12" hidden="false" customHeight="false" outlineLevel="0" collapsed="false">
      <c r="BS21582" s="96" t="n">
        <f aca="false">BR21582-2.5</f>
        <v>-2.5</v>
      </c>
    </row>
    <row r="21583" customFormat="false" ht="12" hidden="false" customHeight="false" outlineLevel="0" collapsed="false">
      <c r="BS21583" s="96" t="n">
        <f aca="false">BR21583-2.5</f>
        <v>-2.5</v>
      </c>
    </row>
    <row r="21584" customFormat="false" ht="12" hidden="false" customHeight="false" outlineLevel="0" collapsed="false">
      <c r="BS21584" s="96" t="n">
        <f aca="false">BR21584-2.5</f>
        <v>-2.5</v>
      </c>
    </row>
    <row r="21585" customFormat="false" ht="12" hidden="false" customHeight="false" outlineLevel="0" collapsed="false">
      <c r="BS21585" s="96" t="n">
        <f aca="false">BR21585-2.5</f>
        <v>-2.5</v>
      </c>
    </row>
    <row r="21586" customFormat="false" ht="12" hidden="false" customHeight="false" outlineLevel="0" collapsed="false">
      <c r="BS21586" s="96" t="n">
        <f aca="false">BR21586-2.5</f>
        <v>-2.5</v>
      </c>
    </row>
    <row r="21587" customFormat="false" ht="12" hidden="false" customHeight="false" outlineLevel="0" collapsed="false">
      <c r="BS21587" s="96" t="n">
        <f aca="false">BR21587-2.5</f>
        <v>-2.5</v>
      </c>
    </row>
    <row r="21588" customFormat="false" ht="12" hidden="false" customHeight="false" outlineLevel="0" collapsed="false">
      <c r="BS21588" s="96" t="n">
        <f aca="false">BR21588-2.5</f>
        <v>-2.5</v>
      </c>
    </row>
    <row r="21589" customFormat="false" ht="12" hidden="false" customHeight="false" outlineLevel="0" collapsed="false">
      <c r="BS21589" s="96" t="n">
        <f aca="false">BR21589-2.5</f>
        <v>-2.5</v>
      </c>
    </row>
    <row r="21590" customFormat="false" ht="12" hidden="false" customHeight="false" outlineLevel="0" collapsed="false">
      <c r="BS21590" s="96" t="n">
        <f aca="false">BR21590-2.5</f>
        <v>-2.5</v>
      </c>
    </row>
    <row r="21591" customFormat="false" ht="12" hidden="false" customHeight="false" outlineLevel="0" collapsed="false">
      <c r="BS21591" s="96" t="n">
        <f aca="false">BR21591-2.5</f>
        <v>-2.5</v>
      </c>
    </row>
    <row r="21592" customFormat="false" ht="12" hidden="false" customHeight="false" outlineLevel="0" collapsed="false">
      <c r="BS21592" s="96" t="n">
        <f aca="false">BR21592-2.5</f>
        <v>-2.5</v>
      </c>
    </row>
    <row r="21593" customFormat="false" ht="12" hidden="false" customHeight="false" outlineLevel="0" collapsed="false">
      <c r="BS21593" s="96" t="n">
        <f aca="false">BR21593-2.5</f>
        <v>-2.5</v>
      </c>
    </row>
    <row r="21594" customFormat="false" ht="12" hidden="false" customHeight="false" outlineLevel="0" collapsed="false">
      <c r="BS21594" s="96" t="n">
        <f aca="false">BR21594-2.5</f>
        <v>-2.5</v>
      </c>
    </row>
    <row r="21595" customFormat="false" ht="12" hidden="false" customHeight="false" outlineLevel="0" collapsed="false">
      <c r="BS21595" s="96" t="n">
        <f aca="false">BR21595-2.5</f>
        <v>-2.5</v>
      </c>
    </row>
    <row r="21596" customFormat="false" ht="12" hidden="false" customHeight="false" outlineLevel="0" collapsed="false">
      <c r="BS21596" s="96" t="n">
        <f aca="false">BR21596-2.5</f>
        <v>-2.5</v>
      </c>
    </row>
    <row r="21597" customFormat="false" ht="12" hidden="false" customHeight="false" outlineLevel="0" collapsed="false">
      <c r="BS21597" s="96" t="n">
        <f aca="false">BR21597-2.5</f>
        <v>-2.5</v>
      </c>
    </row>
    <row r="21598" customFormat="false" ht="12" hidden="false" customHeight="false" outlineLevel="0" collapsed="false">
      <c r="BS21598" s="96" t="n">
        <f aca="false">BR21598-2.5</f>
        <v>-2.5</v>
      </c>
    </row>
    <row r="21599" customFormat="false" ht="12" hidden="false" customHeight="false" outlineLevel="0" collapsed="false">
      <c r="BS21599" s="96" t="n">
        <f aca="false">BR21599-2.5</f>
        <v>-2.5</v>
      </c>
    </row>
    <row r="21600" customFormat="false" ht="12" hidden="false" customHeight="false" outlineLevel="0" collapsed="false">
      <c r="BS21600" s="96" t="n">
        <f aca="false">BR21600-2.5</f>
        <v>-2.5</v>
      </c>
    </row>
    <row r="21601" customFormat="false" ht="12" hidden="false" customHeight="false" outlineLevel="0" collapsed="false">
      <c r="BS21601" s="96" t="n">
        <f aca="false">BR21601-2.5</f>
        <v>-2.5</v>
      </c>
    </row>
    <row r="21602" customFormat="false" ht="12" hidden="false" customHeight="false" outlineLevel="0" collapsed="false">
      <c r="BS21602" s="96" t="n">
        <f aca="false">BR21602-2.5</f>
        <v>-2.5</v>
      </c>
    </row>
    <row r="21603" customFormat="false" ht="12" hidden="false" customHeight="false" outlineLevel="0" collapsed="false">
      <c r="BS21603" s="96" t="n">
        <f aca="false">BR21603-2.5</f>
        <v>-2.5</v>
      </c>
    </row>
    <row r="21604" customFormat="false" ht="12" hidden="false" customHeight="false" outlineLevel="0" collapsed="false">
      <c r="BS21604" s="96" t="n">
        <f aca="false">BR21604-2.5</f>
        <v>-2.5</v>
      </c>
    </row>
    <row r="21605" customFormat="false" ht="12" hidden="false" customHeight="false" outlineLevel="0" collapsed="false">
      <c r="BS21605" s="96" t="n">
        <f aca="false">BR21605-2.5</f>
        <v>-2.5</v>
      </c>
    </row>
    <row r="21606" customFormat="false" ht="12" hidden="false" customHeight="false" outlineLevel="0" collapsed="false">
      <c r="BS21606" s="96" t="n">
        <f aca="false">BR21606-2.5</f>
        <v>-2.5</v>
      </c>
    </row>
    <row r="21607" customFormat="false" ht="12" hidden="false" customHeight="false" outlineLevel="0" collapsed="false">
      <c r="BS21607" s="96" t="n">
        <f aca="false">BR21607-2.5</f>
        <v>-2.5</v>
      </c>
    </row>
    <row r="21608" customFormat="false" ht="12" hidden="false" customHeight="false" outlineLevel="0" collapsed="false">
      <c r="BS21608" s="96" t="n">
        <f aca="false">BR21608-2.5</f>
        <v>-2.5</v>
      </c>
    </row>
    <row r="21609" customFormat="false" ht="12" hidden="false" customHeight="false" outlineLevel="0" collapsed="false">
      <c r="BS21609" s="96" t="n">
        <f aca="false">BR21609-2.5</f>
        <v>-2.5</v>
      </c>
    </row>
    <row r="21610" customFormat="false" ht="12" hidden="false" customHeight="false" outlineLevel="0" collapsed="false">
      <c r="BS21610" s="96" t="n">
        <f aca="false">BR21610-2.5</f>
        <v>-2.5</v>
      </c>
    </row>
    <row r="21611" customFormat="false" ht="12" hidden="false" customHeight="false" outlineLevel="0" collapsed="false">
      <c r="BS21611" s="96" t="n">
        <f aca="false">BR21611-2.5</f>
        <v>-2.5</v>
      </c>
    </row>
    <row r="21612" customFormat="false" ht="12" hidden="false" customHeight="false" outlineLevel="0" collapsed="false">
      <c r="BS21612" s="96" t="n">
        <f aca="false">BR21612-2.5</f>
        <v>-2.5</v>
      </c>
    </row>
    <row r="21613" customFormat="false" ht="12" hidden="false" customHeight="false" outlineLevel="0" collapsed="false">
      <c r="BS21613" s="96" t="n">
        <f aca="false">BR21613-2.5</f>
        <v>-2.5</v>
      </c>
    </row>
    <row r="21614" customFormat="false" ht="12" hidden="false" customHeight="false" outlineLevel="0" collapsed="false">
      <c r="BS21614" s="96" t="n">
        <f aca="false">BR21614-2.5</f>
        <v>-2.5</v>
      </c>
    </row>
    <row r="21615" customFormat="false" ht="12" hidden="false" customHeight="false" outlineLevel="0" collapsed="false">
      <c r="BS21615" s="96" t="n">
        <f aca="false">BR21615-2.5</f>
        <v>-2.5</v>
      </c>
    </row>
    <row r="21616" customFormat="false" ht="12" hidden="false" customHeight="false" outlineLevel="0" collapsed="false">
      <c r="BS21616" s="96" t="n">
        <f aca="false">BR21616-2.5</f>
        <v>-2.5</v>
      </c>
    </row>
    <row r="21617" customFormat="false" ht="12" hidden="false" customHeight="false" outlineLevel="0" collapsed="false">
      <c r="BS21617" s="96" t="n">
        <f aca="false">BR21617-2.5</f>
        <v>-2.5</v>
      </c>
    </row>
    <row r="21618" customFormat="false" ht="12" hidden="false" customHeight="false" outlineLevel="0" collapsed="false">
      <c r="BS21618" s="96" t="n">
        <f aca="false">BR21618-2.5</f>
        <v>-2.5</v>
      </c>
    </row>
    <row r="21619" customFormat="false" ht="12" hidden="false" customHeight="false" outlineLevel="0" collapsed="false">
      <c r="BS21619" s="96" t="n">
        <f aca="false">BR21619-2.5</f>
        <v>-2.5</v>
      </c>
    </row>
    <row r="21620" customFormat="false" ht="12" hidden="false" customHeight="false" outlineLevel="0" collapsed="false">
      <c r="BS21620" s="96" t="n">
        <f aca="false">BR21620-2.5</f>
        <v>-2.5</v>
      </c>
    </row>
    <row r="21621" customFormat="false" ht="12" hidden="false" customHeight="false" outlineLevel="0" collapsed="false">
      <c r="BS21621" s="96" t="n">
        <f aca="false">BR21621-2.5</f>
        <v>-2.5</v>
      </c>
    </row>
    <row r="21622" customFormat="false" ht="12" hidden="false" customHeight="false" outlineLevel="0" collapsed="false">
      <c r="BS21622" s="96" t="n">
        <f aca="false">BR21622-2.5</f>
        <v>-2.5</v>
      </c>
    </row>
    <row r="21623" customFormat="false" ht="12" hidden="false" customHeight="false" outlineLevel="0" collapsed="false">
      <c r="BS21623" s="96" t="n">
        <f aca="false">BR21623-2.5</f>
        <v>-2.5</v>
      </c>
    </row>
    <row r="21624" customFormat="false" ht="12" hidden="false" customHeight="false" outlineLevel="0" collapsed="false">
      <c r="BS21624" s="96" t="n">
        <f aca="false">BR21624-2.5</f>
        <v>-2.5</v>
      </c>
    </row>
    <row r="21625" customFormat="false" ht="12" hidden="false" customHeight="false" outlineLevel="0" collapsed="false">
      <c r="BS21625" s="96" t="n">
        <f aca="false">BR21625-2.5</f>
        <v>-2.5</v>
      </c>
    </row>
    <row r="21626" customFormat="false" ht="12" hidden="false" customHeight="false" outlineLevel="0" collapsed="false">
      <c r="BS21626" s="96" t="n">
        <f aca="false">BR21626-2.5</f>
        <v>-2.5</v>
      </c>
    </row>
    <row r="21627" customFormat="false" ht="12" hidden="false" customHeight="false" outlineLevel="0" collapsed="false">
      <c r="BS21627" s="96" t="n">
        <f aca="false">BR21627-2.5</f>
        <v>-2.5</v>
      </c>
    </row>
    <row r="21628" customFormat="false" ht="12" hidden="false" customHeight="false" outlineLevel="0" collapsed="false">
      <c r="BS21628" s="96" t="n">
        <f aca="false">BR21628-2.5</f>
        <v>-2.5</v>
      </c>
    </row>
    <row r="21629" customFormat="false" ht="12" hidden="false" customHeight="false" outlineLevel="0" collapsed="false">
      <c r="BS21629" s="96" t="n">
        <f aca="false">BR21629-2.5</f>
        <v>-2.5</v>
      </c>
    </row>
    <row r="21630" customFormat="false" ht="12" hidden="false" customHeight="false" outlineLevel="0" collapsed="false">
      <c r="BS21630" s="96" t="n">
        <f aca="false">BR21630-2.5</f>
        <v>-2.5</v>
      </c>
    </row>
    <row r="21631" customFormat="false" ht="12" hidden="false" customHeight="false" outlineLevel="0" collapsed="false">
      <c r="BS21631" s="96" t="n">
        <f aca="false">BR21631-2.5</f>
        <v>-2.5</v>
      </c>
    </row>
    <row r="21632" customFormat="false" ht="12" hidden="false" customHeight="false" outlineLevel="0" collapsed="false">
      <c r="BS21632" s="96" t="n">
        <f aca="false">BR21632-2.5</f>
        <v>-2.5</v>
      </c>
    </row>
    <row r="21633" customFormat="false" ht="12" hidden="false" customHeight="false" outlineLevel="0" collapsed="false">
      <c r="BS21633" s="96" t="n">
        <f aca="false">BR21633-2.5</f>
        <v>-2.5</v>
      </c>
    </row>
    <row r="21634" customFormat="false" ht="12" hidden="false" customHeight="false" outlineLevel="0" collapsed="false">
      <c r="BS21634" s="96" t="n">
        <f aca="false">BR21634-2.5</f>
        <v>-2.5</v>
      </c>
    </row>
    <row r="21635" customFormat="false" ht="12" hidden="false" customHeight="false" outlineLevel="0" collapsed="false">
      <c r="BS21635" s="96" t="n">
        <f aca="false">BR21635-2.5</f>
        <v>-2.5</v>
      </c>
    </row>
    <row r="21636" customFormat="false" ht="12" hidden="false" customHeight="false" outlineLevel="0" collapsed="false">
      <c r="BS21636" s="96" t="n">
        <f aca="false">BR21636-2.5</f>
        <v>-2.5</v>
      </c>
    </row>
    <row r="21637" customFormat="false" ht="12" hidden="false" customHeight="false" outlineLevel="0" collapsed="false">
      <c r="BS21637" s="96" t="n">
        <f aca="false">BR21637-2.5</f>
        <v>-2.5</v>
      </c>
    </row>
    <row r="21638" customFormat="false" ht="12" hidden="false" customHeight="false" outlineLevel="0" collapsed="false">
      <c r="BS21638" s="96" t="n">
        <f aca="false">BR21638-2.5</f>
        <v>-2.5</v>
      </c>
    </row>
    <row r="21639" customFormat="false" ht="12" hidden="false" customHeight="false" outlineLevel="0" collapsed="false">
      <c r="BS21639" s="96" t="n">
        <f aca="false">BR21639-2.5</f>
        <v>-2.5</v>
      </c>
    </row>
    <row r="21640" customFormat="false" ht="12" hidden="false" customHeight="false" outlineLevel="0" collapsed="false">
      <c r="BS21640" s="96" t="n">
        <f aca="false">BR21640-2.5</f>
        <v>-2.5</v>
      </c>
    </row>
    <row r="21641" customFormat="false" ht="12" hidden="false" customHeight="false" outlineLevel="0" collapsed="false">
      <c r="BS21641" s="96" t="n">
        <f aca="false">BR21641-2.5</f>
        <v>-2.5</v>
      </c>
    </row>
    <row r="21642" customFormat="false" ht="12" hidden="false" customHeight="false" outlineLevel="0" collapsed="false">
      <c r="BS21642" s="96" t="n">
        <f aca="false">BR21642-2.5</f>
        <v>-2.5</v>
      </c>
    </row>
    <row r="21643" customFormat="false" ht="12" hidden="false" customHeight="false" outlineLevel="0" collapsed="false">
      <c r="BS21643" s="96" t="n">
        <f aca="false">BR21643-2.5</f>
        <v>-2.5</v>
      </c>
    </row>
    <row r="21644" customFormat="false" ht="12" hidden="false" customHeight="false" outlineLevel="0" collapsed="false">
      <c r="BS21644" s="96" t="n">
        <f aca="false">BR21644-2.5</f>
        <v>-2.5</v>
      </c>
    </row>
    <row r="21645" customFormat="false" ht="12" hidden="false" customHeight="false" outlineLevel="0" collapsed="false">
      <c r="BS21645" s="96" t="n">
        <f aca="false">BR21645-2.5</f>
        <v>-2.5</v>
      </c>
    </row>
    <row r="21646" customFormat="false" ht="12" hidden="false" customHeight="false" outlineLevel="0" collapsed="false">
      <c r="BS21646" s="96" t="n">
        <f aca="false">BR21646-2.5</f>
        <v>-2.5</v>
      </c>
    </row>
    <row r="21647" customFormat="false" ht="12" hidden="false" customHeight="false" outlineLevel="0" collapsed="false">
      <c r="BS21647" s="96" t="n">
        <f aca="false">BR21647-2.5</f>
        <v>-2.5</v>
      </c>
    </row>
    <row r="21648" customFormat="false" ht="12" hidden="false" customHeight="false" outlineLevel="0" collapsed="false">
      <c r="BS21648" s="96" t="n">
        <f aca="false">BR21648-2.5</f>
        <v>-2.5</v>
      </c>
    </row>
    <row r="21649" customFormat="false" ht="12" hidden="false" customHeight="false" outlineLevel="0" collapsed="false">
      <c r="BS21649" s="96" t="n">
        <f aca="false">BR21649-2.5</f>
        <v>-2.5</v>
      </c>
    </row>
    <row r="21650" customFormat="false" ht="12" hidden="false" customHeight="false" outlineLevel="0" collapsed="false">
      <c r="BS21650" s="96" t="n">
        <f aca="false">BR21650-2.5</f>
        <v>-2.5</v>
      </c>
    </row>
    <row r="21651" customFormat="false" ht="12" hidden="false" customHeight="false" outlineLevel="0" collapsed="false">
      <c r="BS21651" s="96" t="n">
        <f aca="false">BR21651-2.5</f>
        <v>-2.5</v>
      </c>
    </row>
    <row r="21652" customFormat="false" ht="12" hidden="false" customHeight="false" outlineLevel="0" collapsed="false">
      <c r="BS21652" s="96" t="n">
        <f aca="false">BR21652-2.5</f>
        <v>-2.5</v>
      </c>
    </row>
    <row r="21653" customFormat="false" ht="12" hidden="false" customHeight="false" outlineLevel="0" collapsed="false">
      <c r="BS21653" s="96" t="n">
        <f aca="false">BR21653-2.5</f>
        <v>-2.5</v>
      </c>
    </row>
    <row r="21654" customFormat="false" ht="12" hidden="false" customHeight="false" outlineLevel="0" collapsed="false">
      <c r="BS21654" s="96" t="n">
        <f aca="false">BR21654-2.5</f>
        <v>-2.5</v>
      </c>
    </row>
    <row r="21655" customFormat="false" ht="12" hidden="false" customHeight="false" outlineLevel="0" collapsed="false">
      <c r="BS21655" s="96" t="n">
        <f aca="false">BR21655-2.5</f>
        <v>-2.5</v>
      </c>
    </row>
    <row r="21656" customFormat="false" ht="12" hidden="false" customHeight="false" outlineLevel="0" collapsed="false">
      <c r="BS21656" s="96" t="n">
        <f aca="false">BR21656-2.5</f>
        <v>-2.5</v>
      </c>
    </row>
    <row r="21657" customFormat="false" ht="12" hidden="false" customHeight="false" outlineLevel="0" collapsed="false">
      <c r="BS21657" s="96" t="n">
        <f aca="false">BR21657-2.5</f>
        <v>-2.5</v>
      </c>
    </row>
    <row r="21658" customFormat="false" ht="12" hidden="false" customHeight="false" outlineLevel="0" collapsed="false">
      <c r="BS21658" s="96" t="n">
        <f aca="false">BR21658-2.5</f>
        <v>-2.5</v>
      </c>
    </row>
    <row r="21659" customFormat="false" ht="12" hidden="false" customHeight="false" outlineLevel="0" collapsed="false">
      <c r="BS21659" s="96" t="n">
        <f aca="false">BR21659-2.5</f>
        <v>-2.5</v>
      </c>
    </row>
    <row r="21660" customFormat="false" ht="12" hidden="false" customHeight="false" outlineLevel="0" collapsed="false">
      <c r="BS21660" s="96" t="n">
        <f aca="false">BR21660-2.5</f>
        <v>-2.5</v>
      </c>
    </row>
    <row r="21661" customFormat="false" ht="12" hidden="false" customHeight="false" outlineLevel="0" collapsed="false">
      <c r="BS21661" s="96" t="n">
        <f aca="false">BR21661-2.5</f>
        <v>-2.5</v>
      </c>
    </row>
    <row r="21662" customFormat="false" ht="12" hidden="false" customHeight="false" outlineLevel="0" collapsed="false">
      <c r="BS21662" s="96" t="n">
        <f aca="false">BR21662-2.5</f>
        <v>-2.5</v>
      </c>
    </row>
    <row r="21663" customFormat="false" ht="12" hidden="false" customHeight="false" outlineLevel="0" collapsed="false">
      <c r="BS21663" s="96" t="n">
        <f aca="false">BR21663-2.5</f>
        <v>-2.5</v>
      </c>
    </row>
    <row r="21664" customFormat="false" ht="12" hidden="false" customHeight="false" outlineLevel="0" collapsed="false">
      <c r="BS21664" s="96" t="n">
        <f aca="false">BR21664-2.5</f>
        <v>-2.5</v>
      </c>
    </row>
    <row r="21665" customFormat="false" ht="12" hidden="false" customHeight="false" outlineLevel="0" collapsed="false">
      <c r="BS21665" s="96" t="n">
        <f aca="false">BR21665-2.5</f>
        <v>-2.5</v>
      </c>
    </row>
    <row r="21666" customFormat="false" ht="12" hidden="false" customHeight="false" outlineLevel="0" collapsed="false">
      <c r="BS21666" s="96" t="n">
        <f aca="false">BR21666-2.5</f>
        <v>-2.5</v>
      </c>
    </row>
    <row r="21667" customFormat="false" ht="12" hidden="false" customHeight="false" outlineLevel="0" collapsed="false">
      <c r="BS21667" s="96" t="n">
        <f aca="false">BR21667-2.5</f>
        <v>-2.5</v>
      </c>
    </row>
    <row r="21668" customFormat="false" ht="12" hidden="false" customHeight="false" outlineLevel="0" collapsed="false">
      <c r="BS21668" s="96" t="n">
        <f aca="false">BR21668-2.5</f>
        <v>-2.5</v>
      </c>
    </row>
    <row r="21669" customFormat="false" ht="12" hidden="false" customHeight="false" outlineLevel="0" collapsed="false">
      <c r="BS21669" s="96" t="n">
        <f aca="false">BR21669-2.5</f>
        <v>-2.5</v>
      </c>
    </row>
    <row r="21670" customFormat="false" ht="12" hidden="false" customHeight="false" outlineLevel="0" collapsed="false">
      <c r="BS21670" s="96" t="n">
        <f aca="false">BR21670-2.5</f>
        <v>-2.5</v>
      </c>
    </row>
    <row r="21671" customFormat="false" ht="12" hidden="false" customHeight="false" outlineLevel="0" collapsed="false">
      <c r="BS21671" s="96" t="n">
        <f aca="false">BR21671-2.5</f>
        <v>-2.5</v>
      </c>
    </row>
    <row r="21672" customFormat="false" ht="12" hidden="false" customHeight="false" outlineLevel="0" collapsed="false">
      <c r="BS21672" s="96" t="n">
        <f aca="false">BR21672-2.5</f>
        <v>-2.5</v>
      </c>
    </row>
    <row r="21673" customFormat="false" ht="12" hidden="false" customHeight="false" outlineLevel="0" collapsed="false">
      <c r="BS21673" s="96" t="n">
        <f aca="false">BR21673-2.5</f>
        <v>-2.5</v>
      </c>
    </row>
    <row r="21674" customFormat="false" ht="12" hidden="false" customHeight="false" outlineLevel="0" collapsed="false">
      <c r="BS21674" s="96" t="n">
        <f aca="false">BR21674-2.5</f>
        <v>-2.5</v>
      </c>
    </row>
    <row r="21675" customFormat="false" ht="12" hidden="false" customHeight="false" outlineLevel="0" collapsed="false">
      <c r="BS21675" s="96" t="n">
        <f aca="false">BR21675-2.5</f>
        <v>-2.5</v>
      </c>
    </row>
    <row r="21676" customFormat="false" ht="12" hidden="false" customHeight="false" outlineLevel="0" collapsed="false">
      <c r="BS21676" s="96" t="n">
        <f aca="false">BR21676-2.5</f>
        <v>-2.5</v>
      </c>
    </row>
    <row r="21677" customFormat="false" ht="12" hidden="false" customHeight="false" outlineLevel="0" collapsed="false">
      <c r="BS21677" s="96" t="n">
        <f aca="false">BR21677-2.5</f>
        <v>-2.5</v>
      </c>
    </row>
    <row r="21678" customFormat="false" ht="12" hidden="false" customHeight="false" outlineLevel="0" collapsed="false">
      <c r="BS21678" s="96" t="n">
        <f aca="false">BR21678-2.5</f>
        <v>-2.5</v>
      </c>
    </row>
    <row r="21679" customFormat="false" ht="12" hidden="false" customHeight="false" outlineLevel="0" collapsed="false">
      <c r="BS21679" s="96" t="n">
        <f aca="false">BR21679-2.5</f>
        <v>-2.5</v>
      </c>
    </row>
    <row r="21680" customFormat="false" ht="12" hidden="false" customHeight="false" outlineLevel="0" collapsed="false">
      <c r="BS21680" s="96" t="n">
        <f aca="false">BR21680-2.5</f>
        <v>-2.5</v>
      </c>
    </row>
    <row r="21681" customFormat="false" ht="12" hidden="false" customHeight="false" outlineLevel="0" collapsed="false">
      <c r="BS21681" s="96" t="n">
        <f aca="false">BR21681-2.5</f>
        <v>-2.5</v>
      </c>
    </row>
    <row r="21682" customFormat="false" ht="12" hidden="false" customHeight="false" outlineLevel="0" collapsed="false">
      <c r="BS21682" s="96" t="n">
        <f aca="false">BR21682-2.5</f>
        <v>-2.5</v>
      </c>
    </row>
    <row r="21683" customFormat="false" ht="12" hidden="false" customHeight="false" outlineLevel="0" collapsed="false">
      <c r="BS21683" s="96" t="n">
        <f aca="false">BR21683-2.5</f>
        <v>-2.5</v>
      </c>
    </row>
    <row r="21684" customFormat="false" ht="12" hidden="false" customHeight="false" outlineLevel="0" collapsed="false">
      <c r="BS21684" s="96" t="n">
        <f aca="false">BR21684-2.5</f>
        <v>-2.5</v>
      </c>
    </row>
    <row r="21685" customFormat="false" ht="12" hidden="false" customHeight="false" outlineLevel="0" collapsed="false">
      <c r="BS21685" s="96" t="n">
        <f aca="false">BR21685-2.5</f>
        <v>-2.5</v>
      </c>
    </row>
    <row r="21686" customFormat="false" ht="12" hidden="false" customHeight="false" outlineLevel="0" collapsed="false">
      <c r="BS21686" s="96" t="n">
        <f aca="false">BR21686-2.5</f>
        <v>-2.5</v>
      </c>
    </row>
    <row r="21687" customFormat="false" ht="12" hidden="false" customHeight="false" outlineLevel="0" collapsed="false">
      <c r="BS21687" s="96" t="n">
        <f aca="false">BR21687-2.5</f>
        <v>-2.5</v>
      </c>
    </row>
    <row r="21688" customFormat="false" ht="12" hidden="false" customHeight="false" outlineLevel="0" collapsed="false">
      <c r="BS21688" s="96" t="n">
        <f aca="false">BR21688-2.5</f>
        <v>-2.5</v>
      </c>
    </row>
    <row r="21689" customFormat="false" ht="12" hidden="false" customHeight="false" outlineLevel="0" collapsed="false">
      <c r="BS21689" s="96" t="n">
        <f aca="false">BR21689-2.5</f>
        <v>-2.5</v>
      </c>
    </row>
    <row r="21690" customFormat="false" ht="12" hidden="false" customHeight="false" outlineLevel="0" collapsed="false">
      <c r="BS21690" s="96" t="n">
        <f aca="false">BR21690-2.5</f>
        <v>-2.5</v>
      </c>
    </row>
    <row r="21691" customFormat="false" ht="12" hidden="false" customHeight="false" outlineLevel="0" collapsed="false">
      <c r="BS21691" s="96" t="n">
        <f aca="false">BR21691-2.5</f>
        <v>-2.5</v>
      </c>
    </row>
    <row r="21692" customFormat="false" ht="12" hidden="false" customHeight="false" outlineLevel="0" collapsed="false">
      <c r="BS21692" s="96" t="n">
        <f aca="false">BR21692-2.5</f>
        <v>-2.5</v>
      </c>
    </row>
    <row r="21693" customFormat="false" ht="12" hidden="false" customHeight="false" outlineLevel="0" collapsed="false">
      <c r="BS21693" s="96" t="n">
        <f aca="false">BR21693-2.5</f>
        <v>-2.5</v>
      </c>
    </row>
    <row r="21694" customFormat="false" ht="12" hidden="false" customHeight="false" outlineLevel="0" collapsed="false">
      <c r="BS21694" s="96" t="n">
        <f aca="false">BR21694-2.5</f>
        <v>-2.5</v>
      </c>
    </row>
    <row r="21695" customFormat="false" ht="12" hidden="false" customHeight="false" outlineLevel="0" collapsed="false">
      <c r="BS21695" s="96" t="n">
        <f aca="false">BR21695-2.5</f>
        <v>-2.5</v>
      </c>
    </row>
    <row r="21696" customFormat="false" ht="12" hidden="false" customHeight="false" outlineLevel="0" collapsed="false">
      <c r="BS21696" s="96" t="n">
        <f aca="false">BR21696-2.5</f>
        <v>-2.5</v>
      </c>
    </row>
    <row r="21697" customFormat="false" ht="12" hidden="false" customHeight="false" outlineLevel="0" collapsed="false">
      <c r="BS21697" s="96" t="n">
        <f aca="false">BR21697-2.5</f>
        <v>-2.5</v>
      </c>
    </row>
    <row r="21698" customFormat="false" ht="12" hidden="false" customHeight="false" outlineLevel="0" collapsed="false">
      <c r="BS21698" s="96" t="n">
        <f aca="false">BR21698-2.5</f>
        <v>-2.5</v>
      </c>
    </row>
    <row r="21699" customFormat="false" ht="12" hidden="false" customHeight="false" outlineLevel="0" collapsed="false">
      <c r="BS21699" s="96" t="n">
        <f aca="false">BR21699-2.5</f>
        <v>-2.5</v>
      </c>
    </row>
    <row r="21700" customFormat="false" ht="12" hidden="false" customHeight="false" outlineLevel="0" collapsed="false">
      <c r="BS21700" s="96" t="n">
        <f aca="false">BR21700-2.5</f>
        <v>-2.5</v>
      </c>
    </row>
    <row r="21701" customFormat="false" ht="12" hidden="false" customHeight="false" outlineLevel="0" collapsed="false">
      <c r="BS21701" s="96" t="n">
        <f aca="false">BR21701-2.5</f>
        <v>-2.5</v>
      </c>
    </row>
    <row r="21702" customFormat="false" ht="12" hidden="false" customHeight="false" outlineLevel="0" collapsed="false">
      <c r="BS21702" s="96" t="n">
        <f aca="false">BR21702-2.5</f>
        <v>-2.5</v>
      </c>
    </row>
    <row r="21703" customFormat="false" ht="12" hidden="false" customHeight="false" outlineLevel="0" collapsed="false">
      <c r="BS21703" s="96" t="n">
        <f aca="false">BR21703-2.5</f>
        <v>-2.5</v>
      </c>
    </row>
    <row r="21704" customFormat="false" ht="12" hidden="false" customHeight="false" outlineLevel="0" collapsed="false">
      <c r="BS21704" s="96" t="n">
        <f aca="false">BR21704-2.5</f>
        <v>-2.5</v>
      </c>
    </row>
    <row r="21705" customFormat="false" ht="12" hidden="false" customHeight="false" outlineLevel="0" collapsed="false">
      <c r="BS21705" s="96" t="n">
        <f aca="false">BR21705-2.5</f>
        <v>-2.5</v>
      </c>
    </row>
    <row r="21706" customFormat="false" ht="12" hidden="false" customHeight="false" outlineLevel="0" collapsed="false">
      <c r="BS21706" s="96" t="n">
        <f aca="false">BR21706-2.5</f>
        <v>-2.5</v>
      </c>
    </row>
    <row r="21707" customFormat="false" ht="12" hidden="false" customHeight="false" outlineLevel="0" collapsed="false">
      <c r="BS21707" s="96" t="n">
        <f aca="false">BR21707-2.5</f>
        <v>-2.5</v>
      </c>
    </row>
    <row r="21708" customFormat="false" ht="12" hidden="false" customHeight="false" outlineLevel="0" collapsed="false">
      <c r="BS21708" s="96" t="n">
        <f aca="false">BR21708-2.5</f>
        <v>-2.5</v>
      </c>
    </row>
    <row r="21709" customFormat="false" ht="12" hidden="false" customHeight="false" outlineLevel="0" collapsed="false">
      <c r="BS21709" s="96" t="n">
        <f aca="false">BR21709-2.5</f>
        <v>-2.5</v>
      </c>
    </row>
    <row r="21710" customFormat="false" ht="12" hidden="false" customHeight="false" outlineLevel="0" collapsed="false">
      <c r="BS21710" s="96" t="n">
        <f aca="false">BR21710-2.5</f>
        <v>-2.5</v>
      </c>
    </row>
    <row r="21711" customFormat="false" ht="12" hidden="false" customHeight="false" outlineLevel="0" collapsed="false">
      <c r="BS21711" s="96" t="n">
        <f aca="false">BR21711-2.5</f>
        <v>-2.5</v>
      </c>
    </row>
    <row r="21712" customFormat="false" ht="12" hidden="false" customHeight="false" outlineLevel="0" collapsed="false">
      <c r="BS21712" s="96" t="n">
        <f aca="false">BR21712-2.5</f>
        <v>-2.5</v>
      </c>
    </row>
    <row r="21713" customFormat="false" ht="12" hidden="false" customHeight="false" outlineLevel="0" collapsed="false">
      <c r="BS21713" s="96" t="n">
        <f aca="false">BR21713-2.5</f>
        <v>-2.5</v>
      </c>
    </row>
    <row r="21714" customFormat="false" ht="12" hidden="false" customHeight="false" outlineLevel="0" collapsed="false">
      <c r="BS21714" s="96" t="n">
        <f aca="false">BR21714-2.5</f>
        <v>-2.5</v>
      </c>
    </row>
    <row r="21715" customFormat="false" ht="12" hidden="false" customHeight="false" outlineLevel="0" collapsed="false">
      <c r="BS21715" s="96" t="n">
        <f aca="false">BR21715-2.5</f>
        <v>-2.5</v>
      </c>
    </row>
    <row r="21716" customFormat="false" ht="12" hidden="false" customHeight="false" outlineLevel="0" collapsed="false">
      <c r="BS21716" s="96" t="n">
        <f aca="false">BR21716-2.5</f>
        <v>-2.5</v>
      </c>
    </row>
    <row r="21717" customFormat="false" ht="12" hidden="false" customHeight="false" outlineLevel="0" collapsed="false">
      <c r="BS21717" s="96" t="n">
        <f aca="false">BR21717-2.5</f>
        <v>-2.5</v>
      </c>
    </row>
    <row r="21718" customFormat="false" ht="12" hidden="false" customHeight="false" outlineLevel="0" collapsed="false">
      <c r="BS21718" s="96" t="n">
        <f aca="false">BR21718-2.5</f>
        <v>-2.5</v>
      </c>
    </row>
    <row r="21719" customFormat="false" ht="12" hidden="false" customHeight="false" outlineLevel="0" collapsed="false">
      <c r="BS21719" s="96" t="n">
        <f aca="false">BR21719-2.5</f>
        <v>-2.5</v>
      </c>
    </row>
    <row r="21720" customFormat="false" ht="12" hidden="false" customHeight="false" outlineLevel="0" collapsed="false">
      <c r="BS21720" s="96" t="n">
        <f aca="false">BR21720-2.5</f>
        <v>-2.5</v>
      </c>
    </row>
    <row r="21721" customFormat="false" ht="12" hidden="false" customHeight="false" outlineLevel="0" collapsed="false">
      <c r="BS21721" s="96" t="n">
        <f aca="false">BR21721-2.5</f>
        <v>-2.5</v>
      </c>
    </row>
    <row r="21722" customFormat="false" ht="12" hidden="false" customHeight="false" outlineLevel="0" collapsed="false">
      <c r="BS21722" s="96" t="n">
        <f aca="false">BR21722-2.5</f>
        <v>-2.5</v>
      </c>
    </row>
    <row r="21723" customFormat="false" ht="12" hidden="false" customHeight="false" outlineLevel="0" collapsed="false">
      <c r="BS21723" s="96" t="n">
        <f aca="false">BR21723-2.5</f>
        <v>-2.5</v>
      </c>
    </row>
    <row r="21724" customFormat="false" ht="12" hidden="false" customHeight="false" outlineLevel="0" collapsed="false">
      <c r="BS21724" s="96" t="n">
        <f aca="false">BR21724-2.5</f>
        <v>-2.5</v>
      </c>
    </row>
    <row r="21725" customFormat="false" ht="12" hidden="false" customHeight="false" outlineLevel="0" collapsed="false">
      <c r="BS21725" s="96" t="n">
        <f aca="false">BR21725-2.5</f>
        <v>-2.5</v>
      </c>
    </row>
    <row r="21726" customFormat="false" ht="12" hidden="false" customHeight="false" outlineLevel="0" collapsed="false">
      <c r="BS21726" s="96" t="n">
        <f aca="false">BR21726-2.5</f>
        <v>-2.5</v>
      </c>
    </row>
    <row r="21727" customFormat="false" ht="12" hidden="false" customHeight="false" outlineLevel="0" collapsed="false">
      <c r="BS21727" s="96" t="n">
        <f aca="false">BR21727-2.5</f>
        <v>-2.5</v>
      </c>
    </row>
    <row r="21728" customFormat="false" ht="12" hidden="false" customHeight="false" outlineLevel="0" collapsed="false">
      <c r="BS21728" s="96" t="n">
        <f aca="false">BR21728-2.5</f>
        <v>-2.5</v>
      </c>
    </row>
    <row r="21729" customFormat="false" ht="12" hidden="false" customHeight="false" outlineLevel="0" collapsed="false">
      <c r="BS21729" s="96" t="n">
        <f aca="false">BR21729-2.5</f>
        <v>-2.5</v>
      </c>
    </row>
    <row r="21730" customFormat="false" ht="12" hidden="false" customHeight="false" outlineLevel="0" collapsed="false">
      <c r="BS21730" s="96" t="n">
        <f aca="false">BR21730-2.5</f>
        <v>-2.5</v>
      </c>
    </row>
    <row r="21731" customFormat="false" ht="12" hidden="false" customHeight="false" outlineLevel="0" collapsed="false">
      <c r="BS21731" s="96" t="n">
        <f aca="false">BR21731-2.5</f>
        <v>-2.5</v>
      </c>
    </row>
    <row r="21732" customFormat="false" ht="12" hidden="false" customHeight="false" outlineLevel="0" collapsed="false">
      <c r="BS21732" s="96" t="n">
        <f aca="false">BR21732-2.5</f>
        <v>-2.5</v>
      </c>
    </row>
    <row r="21733" customFormat="false" ht="12" hidden="false" customHeight="false" outlineLevel="0" collapsed="false">
      <c r="BS21733" s="96" t="n">
        <f aca="false">BR21733-2.5</f>
        <v>-2.5</v>
      </c>
    </row>
    <row r="21734" customFormat="false" ht="12" hidden="false" customHeight="false" outlineLevel="0" collapsed="false">
      <c r="BS21734" s="96" t="n">
        <f aca="false">BR21734-2.5</f>
        <v>-2.5</v>
      </c>
    </row>
    <row r="21735" customFormat="false" ht="12" hidden="false" customHeight="false" outlineLevel="0" collapsed="false">
      <c r="BS21735" s="96" t="n">
        <f aca="false">BR21735-2.5</f>
        <v>-2.5</v>
      </c>
    </row>
    <row r="21736" customFormat="false" ht="12" hidden="false" customHeight="false" outlineLevel="0" collapsed="false">
      <c r="BS21736" s="96" t="n">
        <f aca="false">BR21736-2.5</f>
        <v>-2.5</v>
      </c>
    </row>
    <row r="21737" customFormat="false" ht="12" hidden="false" customHeight="false" outlineLevel="0" collapsed="false">
      <c r="BS21737" s="96" t="n">
        <f aca="false">BR21737-2.5</f>
        <v>-2.5</v>
      </c>
    </row>
    <row r="21738" customFormat="false" ht="12" hidden="false" customHeight="false" outlineLevel="0" collapsed="false">
      <c r="BS21738" s="96" t="n">
        <f aca="false">BR21738-2.5</f>
        <v>-2.5</v>
      </c>
    </row>
    <row r="21739" customFormat="false" ht="12" hidden="false" customHeight="false" outlineLevel="0" collapsed="false">
      <c r="BS21739" s="96" t="n">
        <f aca="false">BR21739-2.5</f>
        <v>-2.5</v>
      </c>
    </row>
    <row r="21740" customFormat="false" ht="12" hidden="false" customHeight="false" outlineLevel="0" collapsed="false">
      <c r="BS21740" s="96" t="n">
        <f aca="false">BR21740-2.5</f>
        <v>-2.5</v>
      </c>
    </row>
    <row r="21741" customFormat="false" ht="12" hidden="false" customHeight="false" outlineLevel="0" collapsed="false">
      <c r="BS21741" s="96" t="n">
        <f aca="false">BR21741-2.5</f>
        <v>-2.5</v>
      </c>
    </row>
    <row r="21742" customFormat="false" ht="12" hidden="false" customHeight="false" outlineLevel="0" collapsed="false">
      <c r="BS21742" s="96" t="n">
        <f aca="false">BR21742-2.5</f>
        <v>-2.5</v>
      </c>
    </row>
    <row r="21743" customFormat="false" ht="12" hidden="false" customHeight="false" outlineLevel="0" collapsed="false">
      <c r="BS21743" s="96" t="n">
        <f aca="false">BR21743-2.5</f>
        <v>-2.5</v>
      </c>
    </row>
    <row r="21744" customFormat="false" ht="12" hidden="false" customHeight="false" outlineLevel="0" collapsed="false">
      <c r="BS21744" s="96" t="n">
        <f aca="false">BR21744-2.5</f>
        <v>-2.5</v>
      </c>
    </row>
    <row r="21745" customFormat="false" ht="12" hidden="false" customHeight="false" outlineLevel="0" collapsed="false">
      <c r="BS21745" s="96" t="n">
        <f aca="false">BR21745-2.5</f>
        <v>-2.5</v>
      </c>
    </row>
    <row r="21746" customFormat="false" ht="12" hidden="false" customHeight="false" outlineLevel="0" collapsed="false">
      <c r="BS21746" s="96" t="n">
        <f aca="false">BR21746-2.5</f>
        <v>-2.5</v>
      </c>
    </row>
    <row r="21747" customFormat="false" ht="12" hidden="false" customHeight="false" outlineLevel="0" collapsed="false">
      <c r="BS21747" s="96" t="n">
        <f aca="false">BR21747-2.5</f>
        <v>-2.5</v>
      </c>
    </row>
    <row r="21748" customFormat="false" ht="12" hidden="false" customHeight="false" outlineLevel="0" collapsed="false">
      <c r="BS21748" s="96" t="n">
        <f aca="false">BR21748-2.5</f>
        <v>-2.5</v>
      </c>
    </row>
    <row r="21749" customFormat="false" ht="12" hidden="false" customHeight="false" outlineLevel="0" collapsed="false">
      <c r="BS21749" s="96" t="n">
        <f aca="false">BR21749-2.5</f>
        <v>-2.5</v>
      </c>
    </row>
    <row r="21750" customFormat="false" ht="12" hidden="false" customHeight="false" outlineLevel="0" collapsed="false">
      <c r="BS21750" s="96" t="n">
        <f aca="false">BR21750-2.5</f>
        <v>-2.5</v>
      </c>
    </row>
    <row r="21751" customFormat="false" ht="12" hidden="false" customHeight="false" outlineLevel="0" collapsed="false">
      <c r="BS21751" s="96" t="n">
        <f aca="false">BR21751-2.5</f>
        <v>-2.5</v>
      </c>
    </row>
    <row r="21752" customFormat="false" ht="12" hidden="false" customHeight="false" outlineLevel="0" collapsed="false">
      <c r="BS21752" s="96" t="n">
        <f aca="false">BR21752-2.5</f>
        <v>-2.5</v>
      </c>
    </row>
    <row r="21753" customFormat="false" ht="12" hidden="false" customHeight="false" outlineLevel="0" collapsed="false">
      <c r="BS21753" s="96" t="n">
        <f aca="false">BR21753-2.5</f>
        <v>-2.5</v>
      </c>
    </row>
    <row r="21754" customFormat="false" ht="12" hidden="false" customHeight="false" outlineLevel="0" collapsed="false">
      <c r="BS21754" s="96" t="n">
        <f aca="false">BR21754-2.5</f>
        <v>-2.5</v>
      </c>
    </row>
    <row r="21755" customFormat="false" ht="12" hidden="false" customHeight="false" outlineLevel="0" collapsed="false">
      <c r="BS21755" s="96" t="n">
        <f aca="false">BR21755-2.5</f>
        <v>-2.5</v>
      </c>
    </row>
    <row r="21756" customFormat="false" ht="12" hidden="false" customHeight="false" outlineLevel="0" collapsed="false">
      <c r="BS21756" s="96" t="n">
        <f aca="false">BR21756-2.5</f>
        <v>-2.5</v>
      </c>
    </row>
    <row r="21757" customFormat="false" ht="12" hidden="false" customHeight="false" outlineLevel="0" collapsed="false">
      <c r="BS21757" s="96" t="n">
        <f aca="false">BR21757-2.5</f>
        <v>-2.5</v>
      </c>
    </row>
    <row r="21758" customFormat="false" ht="12" hidden="false" customHeight="false" outlineLevel="0" collapsed="false">
      <c r="BS21758" s="96" t="n">
        <f aca="false">BR21758-2.5</f>
        <v>-2.5</v>
      </c>
    </row>
    <row r="21759" customFormat="false" ht="12" hidden="false" customHeight="false" outlineLevel="0" collapsed="false">
      <c r="BS21759" s="96" t="n">
        <f aca="false">BR21759-2.5</f>
        <v>-2.5</v>
      </c>
    </row>
    <row r="21760" customFormat="false" ht="12" hidden="false" customHeight="false" outlineLevel="0" collapsed="false">
      <c r="BS21760" s="96" t="n">
        <f aca="false">BR21760-2.5</f>
        <v>-2.5</v>
      </c>
    </row>
    <row r="21761" customFormat="false" ht="12" hidden="false" customHeight="false" outlineLevel="0" collapsed="false">
      <c r="BS21761" s="96" t="n">
        <f aca="false">BR21761-2.5</f>
        <v>-2.5</v>
      </c>
    </row>
    <row r="21762" customFormat="false" ht="12" hidden="false" customHeight="false" outlineLevel="0" collapsed="false">
      <c r="BS21762" s="96" t="n">
        <f aca="false">BR21762-2.5</f>
        <v>-2.5</v>
      </c>
    </row>
    <row r="21763" customFormat="false" ht="12" hidden="false" customHeight="false" outlineLevel="0" collapsed="false">
      <c r="BS21763" s="96" t="n">
        <f aca="false">BR21763-2.5</f>
        <v>-2.5</v>
      </c>
    </row>
    <row r="21764" customFormat="false" ht="12" hidden="false" customHeight="false" outlineLevel="0" collapsed="false">
      <c r="BS21764" s="96" t="n">
        <f aca="false">BR21764-2.5</f>
        <v>-2.5</v>
      </c>
    </row>
    <row r="21765" customFormat="false" ht="12" hidden="false" customHeight="false" outlineLevel="0" collapsed="false">
      <c r="BS21765" s="96" t="n">
        <f aca="false">BR21765-2.5</f>
        <v>-2.5</v>
      </c>
    </row>
    <row r="21766" customFormat="false" ht="12" hidden="false" customHeight="false" outlineLevel="0" collapsed="false">
      <c r="BS21766" s="96" t="n">
        <f aca="false">BR21766-2.5</f>
        <v>-2.5</v>
      </c>
    </row>
    <row r="21767" customFormat="false" ht="12" hidden="false" customHeight="false" outlineLevel="0" collapsed="false">
      <c r="BS21767" s="96" t="n">
        <f aca="false">BR21767-2.5</f>
        <v>-2.5</v>
      </c>
    </row>
    <row r="21768" customFormat="false" ht="12" hidden="false" customHeight="false" outlineLevel="0" collapsed="false">
      <c r="BS21768" s="96" t="n">
        <f aca="false">BR21768-2.5</f>
        <v>-2.5</v>
      </c>
    </row>
    <row r="21769" customFormat="false" ht="12" hidden="false" customHeight="false" outlineLevel="0" collapsed="false">
      <c r="BS21769" s="96" t="n">
        <f aca="false">BR21769-2.5</f>
        <v>-2.5</v>
      </c>
    </row>
    <row r="21770" customFormat="false" ht="12" hidden="false" customHeight="false" outlineLevel="0" collapsed="false">
      <c r="BS21770" s="96" t="n">
        <f aca="false">BR21770-2.5</f>
        <v>-2.5</v>
      </c>
    </row>
    <row r="21771" customFormat="false" ht="12" hidden="false" customHeight="false" outlineLevel="0" collapsed="false">
      <c r="BS21771" s="96" t="n">
        <f aca="false">BR21771-2.5</f>
        <v>-2.5</v>
      </c>
    </row>
    <row r="21772" customFormat="false" ht="12" hidden="false" customHeight="false" outlineLevel="0" collapsed="false">
      <c r="BS21772" s="96" t="n">
        <f aca="false">BR21772-2.5</f>
        <v>-2.5</v>
      </c>
    </row>
    <row r="21773" customFormat="false" ht="12" hidden="false" customHeight="false" outlineLevel="0" collapsed="false">
      <c r="BS21773" s="96" t="n">
        <f aca="false">BR21773-2.5</f>
        <v>-2.5</v>
      </c>
    </row>
    <row r="21774" customFormat="false" ht="12" hidden="false" customHeight="false" outlineLevel="0" collapsed="false">
      <c r="BS21774" s="96" t="n">
        <f aca="false">BR21774-2.5</f>
        <v>-2.5</v>
      </c>
    </row>
    <row r="21775" customFormat="false" ht="12" hidden="false" customHeight="false" outlineLevel="0" collapsed="false">
      <c r="BS21775" s="96" t="n">
        <f aca="false">BR21775-2.5</f>
        <v>-2.5</v>
      </c>
    </row>
    <row r="21776" customFormat="false" ht="12" hidden="false" customHeight="false" outlineLevel="0" collapsed="false">
      <c r="BS21776" s="96" t="n">
        <f aca="false">BR21776-2.5</f>
        <v>-2.5</v>
      </c>
    </row>
    <row r="21777" customFormat="false" ht="12" hidden="false" customHeight="false" outlineLevel="0" collapsed="false">
      <c r="BS21777" s="96" t="n">
        <f aca="false">BR21777-2.5</f>
        <v>-2.5</v>
      </c>
    </row>
    <row r="21778" customFormat="false" ht="12" hidden="false" customHeight="false" outlineLevel="0" collapsed="false">
      <c r="BS21778" s="96" t="n">
        <f aca="false">BR21778-2.5</f>
        <v>-2.5</v>
      </c>
    </row>
    <row r="21779" customFormat="false" ht="12" hidden="false" customHeight="false" outlineLevel="0" collapsed="false">
      <c r="BS21779" s="96" t="n">
        <f aca="false">BR21779-2.5</f>
        <v>-2.5</v>
      </c>
    </row>
    <row r="21780" customFormat="false" ht="12" hidden="false" customHeight="false" outlineLevel="0" collapsed="false">
      <c r="BS21780" s="96" t="n">
        <f aca="false">BR21780-2.5</f>
        <v>-2.5</v>
      </c>
    </row>
    <row r="21781" customFormat="false" ht="12" hidden="false" customHeight="false" outlineLevel="0" collapsed="false">
      <c r="BS21781" s="96" t="n">
        <f aca="false">BR21781-2.5</f>
        <v>-2.5</v>
      </c>
    </row>
    <row r="21782" customFormat="false" ht="12" hidden="false" customHeight="false" outlineLevel="0" collapsed="false">
      <c r="BS21782" s="96" t="n">
        <f aca="false">BR21782-2.5</f>
        <v>-2.5</v>
      </c>
    </row>
    <row r="21783" customFormat="false" ht="12" hidden="false" customHeight="false" outlineLevel="0" collapsed="false">
      <c r="BS21783" s="96" t="n">
        <f aca="false">BR21783-2.5</f>
        <v>-2.5</v>
      </c>
    </row>
    <row r="21784" customFormat="false" ht="12" hidden="false" customHeight="false" outlineLevel="0" collapsed="false">
      <c r="BS21784" s="96" t="n">
        <f aca="false">BR21784-2.5</f>
        <v>-2.5</v>
      </c>
    </row>
    <row r="21785" customFormat="false" ht="12" hidden="false" customHeight="false" outlineLevel="0" collapsed="false">
      <c r="BS21785" s="96" t="n">
        <f aca="false">BR21785-2.5</f>
        <v>-2.5</v>
      </c>
    </row>
    <row r="21786" customFormat="false" ht="12" hidden="false" customHeight="false" outlineLevel="0" collapsed="false">
      <c r="BS21786" s="96" t="n">
        <f aca="false">BR21786-2.5</f>
        <v>-2.5</v>
      </c>
    </row>
    <row r="21787" customFormat="false" ht="12" hidden="false" customHeight="false" outlineLevel="0" collapsed="false">
      <c r="BS21787" s="96" t="n">
        <f aca="false">BR21787-2.5</f>
        <v>-2.5</v>
      </c>
    </row>
    <row r="21788" customFormat="false" ht="12" hidden="false" customHeight="false" outlineLevel="0" collapsed="false">
      <c r="BS21788" s="96" t="n">
        <f aca="false">BR21788-2.5</f>
        <v>-2.5</v>
      </c>
    </row>
    <row r="21789" customFormat="false" ht="12" hidden="false" customHeight="false" outlineLevel="0" collapsed="false">
      <c r="BS21789" s="96" t="n">
        <f aca="false">BR21789-2.5</f>
        <v>-2.5</v>
      </c>
    </row>
    <row r="21790" customFormat="false" ht="12" hidden="false" customHeight="false" outlineLevel="0" collapsed="false">
      <c r="BS21790" s="96" t="n">
        <f aca="false">BR21790-2.5</f>
        <v>-2.5</v>
      </c>
    </row>
    <row r="21791" customFormat="false" ht="12" hidden="false" customHeight="false" outlineLevel="0" collapsed="false">
      <c r="BS21791" s="96" t="n">
        <f aca="false">BR21791-2.5</f>
        <v>-2.5</v>
      </c>
    </row>
    <row r="21792" customFormat="false" ht="12" hidden="false" customHeight="false" outlineLevel="0" collapsed="false">
      <c r="BS21792" s="96" t="n">
        <f aca="false">BR21792-2.5</f>
        <v>-2.5</v>
      </c>
    </row>
    <row r="21793" customFormat="false" ht="12" hidden="false" customHeight="false" outlineLevel="0" collapsed="false">
      <c r="BS21793" s="96" t="n">
        <f aca="false">BR21793-2.5</f>
        <v>-2.5</v>
      </c>
    </row>
    <row r="21794" customFormat="false" ht="12" hidden="false" customHeight="false" outlineLevel="0" collapsed="false">
      <c r="BS21794" s="96" t="n">
        <f aca="false">BR21794-2.5</f>
        <v>-2.5</v>
      </c>
    </row>
    <row r="21795" customFormat="false" ht="12" hidden="false" customHeight="false" outlineLevel="0" collapsed="false">
      <c r="BS21795" s="96" t="n">
        <f aca="false">BR21795-2.5</f>
        <v>-2.5</v>
      </c>
    </row>
    <row r="21796" customFormat="false" ht="12" hidden="false" customHeight="false" outlineLevel="0" collapsed="false">
      <c r="BS21796" s="96" t="n">
        <f aca="false">BR21796-2.5</f>
        <v>-2.5</v>
      </c>
    </row>
    <row r="21797" customFormat="false" ht="12" hidden="false" customHeight="false" outlineLevel="0" collapsed="false">
      <c r="BS21797" s="96" t="n">
        <f aca="false">BR21797-2.5</f>
        <v>-2.5</v>
      </c>
    </row>
    <row r="21798" customFormat="false" ht="12" hidden="false" customHeight="false" outlineLevel="0" collapsed="false">
      <c r="BS21798" s="96" t="n">
        <f aca="false">BR21798-2.5</f>
        <v>-2.5</v>
      </c>
    </row>
    <row r="21799" customFormat="false" ht="12" hidden="false" customHeight="false" outlineLevel="0" collapsed="false">
      <c r="BS21799" s="96" t="n">
        <f aca="false">BR21799-2.5</f>
        <v>-2.5</v>
      </c>
    </row>
    <row r="21800" customFormat="false" ht="12" hidden="false" customHeight="false" outlineLevel="0" collapsed="false">
      <c r="BS21800" s="96" t="n">
        <f aca="false">BR21800-2.5</f>
        <v>-2.5</v>
      </c>
    </row>
    <row r="21801" customFormat="false" ht="12" hidden="false" customHeight="false" outlineLevel="0" collapsed="false">
      <c r="BS21801" s="96" t="n">
        <f aca="false">BR21801-2.5</f>
        <v>-2.5</v>
      </c>
    </row>
    <row r="21802" customFormat="false" ht="12" hidden="false" customHeight="false" outlineLevel="0" collapsed="false">
      <c r="BS21802" s="96" t="n">
        <f aca="false">BR21802-2.5</f>
        <v>-2.5</v>
      </c>
    </row>
    <row r="21803" customFormat="false" ht="12" hidden="false" customHeight="false" outlineLevel="0" collapsed="false">
      <c r="BS21803" s="96" t="n">
        <f aca="false">BR21803-2.5</f>
        <v>-2.5</v>
      </c>
    </row>
    <row r="21804" customFormat="false" ht="12" hidden="false" customHeight="false" outlineLevel="0" collapsed="false">
      <c r="BS21804" s="96" t="n">
        <f aca="false">BR21804-2.5</f>
        <v>-2.5</v>
      </c>
    </row>
    <row r="21805" customFormat="false" ht="12" hidden="false" customHeight="false" outlineLevel="0" collapsed="false">
      <c r="BS21805" s="96" t="n">
        <f aca="false">BR21805-2.5</f>
        <v>-2.5</v>
      </c>
    </row>
    <row r="21806" customFormat="false" ht="12" hidden="false" customHeight="false" outlineLevel="0" collapsed="false">
      <c r="BS21806" s="96" t="n">
        <f aca="false">BR21806-2.5</f>
        <v>-2.5</v>
      </c>
    </row>
    <row r="21807" customFormat="false" ht="12" hidden="false" customHeight="false" outlineLevel="0" collapsed="false">
      <c r="BS21807" s="96" t="n">
        <f aca="false">BR21807-2.5</f>
        <v>-2.5</v>
      </c>
    </row>
    <row r="21808" customFormat="false" ht="12" hidden="false" customHeight="false" outlineLevel="0" collapsed="false">
      <c r="BS21808" s="96" t="n">
        <f aca="false">BR21808-2.5</f>
        <v>-2.5</v>
      </c>
    </row>
    <row r="21809" customFormat="false" ht="12" hidden="false" customHeight="false" outlineLevel="0" collapsed="false">
      <c r="BS21809" s="96" t="n">
        <f aca="false">BR21809-2.5</f>
        <v>-2.5</v>
      </c>
    </row>
    <row r="21810" customFormat="false" ht="12" hidden="false" customHeight="false" outlineLevel="0" collapsed="false">
      <c r="BS21810" s="96" t="n">
        <f aca="false">BR21810-2.5</f>
        <v>-2.5</v>
      </c>
    </row>
    <row r="21811" customFormat="false" ht="12" hidden="false" customHeight="false" outlineLevel="0" collapsed="false">
      <c r="BS21811" s="96" t="n">
        <f aca="false">BR21811-2.5</f>
        <v>-2.5</v>
      </c>
    </row>
    <row r="21812" customFormat="false" ht="12" hidden="false" customHeight="false" outlineLevel="0" collapsed="false">
      <c r="BS21812" s="96" t="n">
        <f aca="false">BR21812-2.5</f>
        <v>-2.5</v>
      </c>
    </row>
    <row r="21813" customFormat="false" ht="12" hidden="false" customHeight="false" outlineLevel="0" collapsed="false">
      <c r="BS21813" s="96" t="n">
        <f aca="false">BR21813-2.5</f>
        <v>-2.5</v>
      </c>
    </row>
    <row r="21814" customFormat="false" ht="12" hidden="false" customHeight="false" outlineLevel="0" collapsed="false">
      <c r="BS21814" s="96" t="n">
        <f aca="false">BR21814-2.5</f>
        <v>-2.5</v>
      </c>
    </row>
    <row r="21815" customFormat="false" ht="12" hidden="false" customHeight="false" outlineLevel="0" collapsed="false">
      <c r="BS21815" s="96" t="n">
        <f aca="false">BR21815-2.5</f>
        <v>-2.5</v>
      </c>
    </row>
    <row r="21816" customFormat="false" ht="12" hidden="false" customHeight="false" outlineLevel="0" collapsed="false">
      <c r="BS21816" s="96" t="n">
        <f aca="false">BR21816-2.5</f>
        <v>-2.5</v>
      </c>
    </row>
    <row r="21817" customFormat="false" ht="12" hidden="false" customHeight="false" outlineLevel="0" collapsed="false">
      <c r="BS21817" s="96" t="n">
        <f aca="false">BR21817-2.5</f>
        <v>-2.5</v>
      </c>
    </row>
    <row r="21818" customFormat="false" ht="12" hidden="false" customHeight="false" outlineLevel="0" collapsed="false">
      <c r="BS21818" s="96" t="n">
        <f aca="false">BR21818-2.5</f>
        <v>-2.5</v>
      </c>
    </row>
    <row r="21819" customFormat="false" ht="12" hidden="false" customHeight="false" outlineLevel="0" collapsed="false">
      <c r="BS21819" s="96" t="n">
        <f aca="false">BR21819-2.5</f>
        <v>-2.5</v>
      </c>
    </row>
    <row r="21820" customFormat="false" ht="12" hidden="false" customHeight="false" outlineLevel="0" collapsed="false">
      <c r="BS21820" s="96" t="n">
        <f aca="false">BR21820-2.5</f>
        <v>-2.5</v>
      </c>
    </row>
    <row r="21821" customFormat="false" ht="12" hidden="false" customHeight="false" outlineLevel="0" collapsed="false">
      <c r="BS21821" s="96" t="n">
        <f aca="false">BR21821-2.5</f>
        <v>-2.5</v>
      </c>
    </row>
    <row r="21822" customFormat="false" ht="12" hidden="false" customHeight="false" outlineLevel="0" collapsed="false">
      <c r="BS21822" s="96" t="n">
        <f aca="false">BR21822-2.5</f>
        <v>-2.5</v>
      </c>
    </row>
    <row r="21823" customFormat="false" ht="12" hidden="false" customHeight="false" outlineLevel="0" collapsed="false">
      <c r="BS21823" s="96" t="n">
        <f aca="false">BR21823-2.5</f>
        <v>-2.5</v>
      </c>
    </row>
    <row r="21824" customFormat="false" ht="12" hidden="false" customHeight="false" outlineLevel="0" collapsed="false">
      <c r="BS21824" s="96" t="n">
        <f aca="false">BR21824-2.5</f>
        <v>-2.5</v>
      </c>
    </row>
    <row r="21825" customFormat="false" ht="12" hidden="false" customHeight="false" outlineLevel="0" collapsed="false">
      <c r="BS21825" s="96" t="n">
        <f aca="false">BR21825-2.5</f>
        <v>-2.5</v>
      </c>
    </row>
    <row r="21826" customFormat="false" ht="12" hidden="false" customHeight="false" outlineLevel="0" collapsed="false">
      <c r="BS21826" s="96" t="n">
        <f aca="false">BR21826-2.5</f>
        <v>-2.5</v>
      </c>
    </row>
    <row r="21827" customFormat="false" ht="12" hidden="false" customHeight="false" outlineLevel="0" collapsed="false">
      <c r="BS21827" s="96" t="n">
        <f aca="false">BR21827-2.5</f>
        <v>-2.5</v>
      </c>
    </row>
    <row r="21828" customFormat="false" ht="12" hidden="false" customHeight="false" outlineLevel="0" collapsed="false">
      <c r="BS21828" s="96" t="n">
        <f aca="false">BR21828-2.5</f>
        <v>-2.5</v>
      </c>
    </row>
    <row r="21829" customFormat="false" ht="12" hidden="false" customHeight="false" outlineLevel="0" collapsed="false">
      <c r="BS21829" s="96" t="n">
        <f aca="false">BR21829-2.5</f>
        <v>-2.5</v>
      </c>
    </row>
    <row r="21830" customFormat="false" ht="12" hidden="false" customHeight="false" outlineLevel="0" collapsed="false">
      <c r="BS21830" s="96" t="n">
        <f aca="false">BR21830-2.5</f>
        <v>-2.5</v>
      </c>
    </row>
    <row r="21831" customFormat="false" ht="12" hidden="false" customHeight="false" outlineLevel="0" collapsed="false">
      <c r="BS21831" s="96" t="n">
        <f aca="false">BR21831-2.5</f>
        <v>-2.5</v>
      </c>
    </row>
    <row r="21832" customFormat="false" ht="12" hidden="false" customHeight="false" outlineLevel="0" collapsed="false">
      <c r="BS21832" s="96" t="n">
        <f aca="false">BR21832-2.5</f>
        <v>-2.5</v>
      </c>
    </row>
    <row r="21833" customFormat="false" ht="12" hidden="false" customHeight="false" outlineLevel="0" collapsed="false">
      <c r="BS21833" s="96" t="n">
        <f aca="false">BR21833-2.5</f>
        <v>-2.5</v>
      </c>
    </row>
    <row r="21834" customFormat="false" ht="12" hidden="false" customHeight="false" outlineLevel="0" collapsed="false">
      <c r="BS21834" s="96" t="n">
        <f aca="false">BR21834-2.5</f>
        <v>-2.5</v>
      </c>
    </row>
    <row r="21835" customFormat="false" ht="12" hidden="false" customHeight="false" outlineLevel="0" collapsed="false">
      <c r="BS21835" s="96" t="n">
        <f aca="false">BR21835-2.5</f>
        <v>-2.5</v>
      </c>
    </row>
    <row r="21836" customFormat="false" ht="12" hidden="false" customHeight="false" outlineLevel="0" collapsed="false">
      <c r="BS21836" s="96" t="n">
        <f aca="false">BR21836-2.5</f>
        <v>-2.5</v>
      </c>
    </row>
    <row r="21837" customFormat="false" ht="12" hidden="false" customHeight="false" outlineLevel="0" collapsed="false">
      <c r="BS21837" s="96" t="n">
        <f aca="false">BR21837-2.5</f>
        <v>-2.5</v>
      </c>
    </row>
    <row r="21838" customFormat="false" ht="12" hidden="false" customHeight="false" outlineLevel="0" collapsed="false">
      <c r="BS21838" s="96" t="n">
        <f aca="false">BR21838-2.5</f>
        <v>-2.5</v>
      </c>
    </row>
    <row r="21839" customFormat="false" ht="12" hidden="false" customHeight="false" outlineLevel="0" collapsed="false">
      <c r="BS21839" s="96" t="n">
        <f aca="false">BR21839-2.5</f>
        <v>-2.5</v>
      </c>
    </row>
    <row r="21840" customFormat="false" ht="12" hidden="false" customHeight="false" outlineLevel="0" collapsed="false">
      <c r="BS21840" s="96" t="n">
        <f aca="false">BR21840-2.5</f>
        <v>-2.5</v>
      </c>
    </row>
    <row r="21841" customFormat="false" ht="12" hidden="false" customHeight="false" outlineLevel="0" collapsed="false">
      <c r="BS21841" s="96" t="n">
        <f aca="false">BR21841-2.5</f>
        <v>-2.5</v>
      </c>
    </row>
    <row r="21842" customFormat="false" ht="12" hidden="false" customHeight="false" outlineLevel="0" collapsed="false">
      <c r="BS21842" s="96" t="n">
        <f aca="false">BR21842-2.5</f>
        <v>-2.5</v>
      </c>
    </row>
    <row r="21843" customFormat="false" ht="12" hidden="false" customHeight="false" outlineLevel="0" collapsed="false">
      <c r="BS21843" s="96" t="n">
        <f aca="false">BR21843-2.5</f>
        <v>-2.5</v>
      </c>
    </row>
    <row r="21844" customFormat="false" ht="12" hidden="false" customHeight="false" outlineLevel="0" collapsed="false">
      <c r="BS21844" s="96" t="n">
        <f aca="false">BR21844-2.5</f>
        <v>-2.5</v>
      </c>
    </row>
    <row r="21845" customFormat="false" ht="12" hidden="false" customHeight="false" outlineLevel="0" collapsed="false">
      <c r="BS21845" s="96" t="n">
        <f aca="false">BR21845-2.5</f>
        <v>-2.5</v>
      </c>
    </row>
    <row r="21846" customFormat="false" ht="12" hidden="false" customHeight="false" outlineLevel="0" collapsed="false">
      <c r="BS21846" s="96" t="n">
        <f aca="false">BR21846-2.5</f>
        <v>-2.5</v>
      </c>
    </row>
    <row r="21847" customFormat="false" ht="12" hidden="false" customHeight="false" outlineLevel="0" collapsed="false">
      <c r="BS21847" s="96" t="n">
        <f aca="false">BR21847-2.5</f>
        <v>-2.5</v>
      </c>
    </row>
    <row r="21848" customFormat="false" ht="12" hidden="false" customHeight="false" outlineLevel="0" collapsed="false">
      <c r="BS21848" s="96" t="n">
        <f aca="false">BR21848-2.5</f>
        <v>-2.5</v>
      </c>
    </row>
    <row r="21849" customFormat="false" ht="12" hidden="false" customHeight="false" outlineLevel="0" collapsed="false">
      <c r="BS21849" s="96" t="n">
        <f aca="false">BR21849-2.5</f>
        <v>-2.5</v>
      </c>
    </row>
    <row r="21850" customFormat="false" ht="12" hidden="false" customHeight="false" outlineLevel="0" collapsed="false">
      <c r="BS21850" s="96" t="n">
        <f aca="false">BR21850-2.5</f>
        <v>-2.5</v>
      </c>
    </row>
    <row r="21851" customFormat="false" ht="12" hidden="false" customHeight="false" outlineLevel="0" collapsed="false">
      <c r="BS21851" s="96" t="n">
        <f aca="false">BR21851-2.5</f>
        <v>-2.5</v>
      </c>
    </row>
    <row r="21852" customFormat="false" ht="12" hidden="false" customHeight="false" outlineLevel="0" collapsed="false">
      <c r="BS21852" s="96" t="n">
        <f aca="false">BR21852-2.5</f>
        <v>-2.5</v>
      </c>
    </row>
    <row r="21853" customFormat="false" ht="12" hidden="false" customHeight="false" outlineLevel="0" collapsed="false">
      <c r="BS21853" s="96" t="n">
        <f aca="false">BR21853-2.5</f>
        <v>-2.5</v>
      </c>
    </row>
    <row r="21854" customFormat="false" ht="12" hidden="false" customHeight="false" outlineLevel="0" collapsed="false">
      <c r="BS21854" s="96" t="n">
        <f aca="false">BR21854-2.5</f>
        <v>-2.5</v>
      </c>
    </row>
    <row r="21855" customFormat="false" ht="12" hidden="false" customHeight="false" outlineLevel="0" collapsed="false">
      <c r="BS21855" s="96" t="n">
        <f aca="false">BR21855-2.5</f>
        <v>-2.5</v>
      </c>
    </row>
    <row r="21856" customFormat="false" ht="12" hidden="false" customHeight="false" outlineLevel="0" collapsed="false">
      <c r="BS21856" s="96" t="n">
        <f aca="false">BR21856-2.5</f>
        <v>-2.5</v>
      </c>
    </row>
    <row r="21857" customFormat="false" ht="12" hidden="false" customHeight="false" outlineLevel="0" collapsed="false">
      <c r="BS21857" s="96" t="n">
        <f aca="false">BR21857-2.5</f>
        <v>-2.5</v>
      </c>
    </row>
    <row r="21858" customFormat="false" ht="12" hidden="false" customHeight="false" outlineLevel="0" collapsed="false">
      <c r="BS21858" s="96" t="n">
        <f aca="false">BR21858-2.5</f>
        <v>-2.5</v>
      </c>
    </row>
    <row r="21859" customFormat="false" ht="12" hidden="false" customHeight="false" outlineLevel="0" collapsed="false">
      <c r="BS21859" s="96" t="n">
        <f aca="false">BR21859-2.5</f>
        <v>-2.5</v>
      </c>
    </row>
    <row r="21860" customFormat="false" ht="12" hidden="false" customHeight="false" outlineLevel="0" collapsed="false">
      <c r="BS21860" s="96" t="n">
        <f aca="false">BR21860-2.5</f>
        <v>-2.5</v>
      </c>
    </row>
    <row r="21861" customFormat="false" ht="12" hidden="false" customHeight="false" outlineLevel="0" collapsed="false">
      <c r="BS21861" s="96" t="n">
        <f aca="false">BR21861-2.5</f>
        <v>-2.5</v>
      </c>
    </row>
    <row r="21862" customFormat="false" ht="12" hidden="false" customHeight="false" outlineLevel="0" collapsed="false">
      <c r="BS21862" s="96" t="n">
        <f aca="false">BR21862-2.5</f>
        <v>-2.5</v>
      </c>
    </row>
    <row r="21863" customFormat="false" ht="12" hidden="false" customHeight="false" outlineLevel="0" collapsed="false">
      <c r="BS21863" s="96" t="n">
        <f aca="false">BR21863-2.5</f>
        <v>-2.5</v>
      </c>
    </row>
    <row r="21864" customFormat="false" ht="12" hidden="false" customHeight="false" outlineLevel="0" collapsed="false">
      <c r="BS21864" s="96" t="n">
        <f aca="false">BR21864-2.5</f>
        <v>-2.5</v>
      </c>
    </row>
    <row r="21865" customFormat="false" ht="12" hidden="false" customHeight="false" outlineLevel="0" collapsed="false">
      <c r="BS21865" s="96" t="n">
        <f aca="false">BR21865-2.5</f>
        <v>-2.5</v>
      </c>
    </row>
    <row r="21866" customFormat="false" ht="12" hidden="false" customHeight="false" outlineLevel="0" collapsed="false">
      <c r="BS21866" s="96" t="n">
        <f aca="false">BR21866-2.5</f>
        <v>-2.5</v>
      </c>
    </row>
    <row r="21867" customFormat="false" ht="12" hidden="false" customHeight="false" outlineLevel="0" collapsed="false">
      <c r="BS21867" s="96" t="n">
        <f aca="false">BR21867-2.5</f>
        <v>-2.5</v>
      </c>
    </row>
    <row r="21868" customFormat="false" ht="12" hidden="false" customHeight="false" outlineLevel="0" collapsed="false">
      <c r="BS21868" s="96" t="n">
        <f aca="false">BR21868-2.5</f>
        <v>-2.5</v>
      </c>
    </row>
    <row r="21869" customFormat="false" ht="12" hidden="false" customHeight="false" outlineLevel="0" collapsed="false">
      <c r="BS21869" s="96" t="n">
        <f aca="false">BR21869-2.5</f>
        <v>-2.5</v>
      </c>
    </row>
    <row r="21870" customFormat="false" ht="12" hidden="false" customHeight="false" outlineLevel="0" collapsed="false">
      <c r="BS21870" s="96" t="n">
        <f aca="false">BR21870-2.5</f>
        <v>-2.5</v>
      </c>
    </row>
    <row r="21871" customFormat="false" ht="12" hidden="false" customHeight="false" outlineLevel="0" collapsed="false">
      <c r="BS21871" s="96" t="n">
        <f aca="false">BR21871-2.5</f>
        <v>-2.5</v>
      </c>
    </row>
    <row r="21872" customFormat="false" ht="12" hidden="false" customHeight="false" outlineLevel="0" collapsed="false">
      <c r="BS21872" s="96" t="n">
        <f aca="false">BR21872-2.5</f>
        <v>-2.5</v>
      </c>
    </row>
    <row r="21873" customFormat="false" ht="12" hidden="false" customHeight="false" outlineLevel="0" collapsed="false">
      <c r="BS21873" s="96" t="n">
        <f aca="false">BR21873-2.5</f>
        <v>-2.5</v>
      </c>
    </row>
    <row r="21874" customFormat="false" ht="12" hidden="false" customHeight="false" outlineLevel="0" collapsed="false">
      <c r="BS21874" s="96" t="n">
        <f aca="false">BR21874-2.5</f>
        <v>-2.5</v>
      </c>
    </row>
    <row r="21875" customFormat="false" ht="12" hidden="false" customHeight="false" outlineLevel="0" collapsed="false">
      <c r="BS21875" s="96" t="n">
        <f aca="false">BR21875-2.5</f>
        <v>-2.5</v>
      </c>
    </row>
    <row r="21876" customFormat="false" ht="12" hidden="false" customHeight="false" outlineLevel="0" collapsed="false">
      <c r="BS21876" s="96" t="n">
        <f aca="false">BR21876-2.5</f>
        <v>-2.5</v>
      </c>
    </row>
    <row r="21877" customFormat="false" ht="12" hidden="false" customHeight="false" outlineLevel="0" collapsed="false">
      <c r="BS21877" s="96" t="n">
        <f aca="false">BR21877-2.5</f>
        <v>-2.5</v>
      </c>
    </row>
    <row r="21878" customFormat="false" ht="12" hidden="false" customHeight="false" outlineLevel="0" collapsed="false">
      <c r="BS21878" s="96" t="n">
        <f aca="false">BR21878-2.5</f>
        <v>-2.5</v>
      </c>
    </row>
    <row r="21879" customFormat="false" ht="12" hidden="false" customHeight="false" outlineLevel="0" collapsed="false">
      <c r="BS21879" s="96" t="n">
        <f aca="false">BR21879-2.5</f>
        <v>-2.5</v>
      </c>
    </row>
    <row r="21880" customFormat="false" ht="12" hidden="false" customHeight="false" outlineLevel="0" collapsed="false">
      <c r="BS21880" s="96" t="n">
        <f aca="false">BR21880-2.5</f>
        <v>-2.5</v>
      </c>
    </row>
    <row r="21881" customFormat="false" ht="12" hidden="false" customHeight="false" outlineLevel="0" collapsed="false">
      <c r="BS21881" s="96" t="n">
        <f aca="false">BR21881-2.5</f>
        <v>-2.5</v>
      </c>
    </row>
    <row r="21882" customFormat="false" ht="12" hidden="false" customHeight="false" outlineLevel="0" collapsed="false">
      <c r="BS21882" s="96" t="n">
        <f aca="false">BR21882-2.5</f>
        <v>-2.5</v>
      </c>
    </row>
    <row r="21883" customFormat="false" ht="12" hidden="false" customHeight="false" outlineLevel="0" collapsed="false">
      <c r="BS21883" s="96" t="n">
        <f aca="false">BR21883-2.5</f>
        <v>-2.5</v>
      </c>
    </row>
    <row r="21884" customFormat="false" ht="12" hidden="false" customHeight="false" outlineLevel="0" collapsed="false">
      <c r="BS21884" s="96" t="n">
        <f aca="false">BR21884-2.5</f>
        <v>-2.5</v>
      </c>
    </row>
    <row r="21885" customFormat="false" ht="12" hidden="false" customHeight="false" outlineLevel="0" collapsed="false">
      <c r="BS21885" s="96" t="n">
        <f aca="false">BR21885-2.5</f>
        <v>-2.5</v>
      </c>
    </row>
    <row r="21886" customFormat="false" ht="12" hidden="false" customHeight="false" outlineLevel="0" collapsed="false">
      <c r="BS21886" s="96" t="n">
        <f aca="false">BR21886-2.5</f>
        <v>-2.5</v>
      </c>
    </row>
    <row r="21887" customFormat="false" ht="12" hidden="false" customHeight="false" outlineLevel="0" collapsed="false">
      <c r="BS21887" s="96" t="n">
        <f aca="false">BR21887-2.5</f>
        <v>-2.5</v>
      </c>
    </row>
    <row r="21888" customFormat="false" ht="12" hidden="false" customHeight="false" outlineLevel="0" collapsed="false">
      <c r="BS21888" s="96" t="n">
        <f aca="false">BR21888-2.5</f>
        <v>-2.5</v>
      </c>
    </row>
    <row r="21889" customFormat="false" ht="12" hidden="false" customHeight="false" outlineLevel="0" collapsed="false">
      <c r="BS21889" s="96" t="n">
        <f aca="false">BR21889-2.5</f>
        <v>-2.5</v>
      </c>
    </row>
    <row r="21890" customFormat="false" ht="12" hidden="false" customHeight="false" outlineLevel="0" collapsed="false">
      <c r="BS21890" s="96" t="n">
        <f aca="false">BR21890-2.5</f>
        <v>-2.5</v>
      </c>
    </row>
    <row r="21891" customFormat="false" ht="12" hidden="false" customHeight="false" outlineLevel="0" collapsed="false">
      <c r="BS21891" s="96" t="n">
        <f aca="false">BR21891-2.5</f>
        <v>-2.5</v>
      </c>
    </row>
    <row r="21892" customFormat="false" ht="12" hidden="false" customHeight="false" outlineLevel="0" collapsed="false">
      <c r="BS21892" s="96" t="n">
        <f aca="false">BR21892-2.5</f>
        <v>-2.5</v>
      </c>
    </row>
    <row r="21893" customFormat="false" ht="12" hidden="false" customHeight="false" outlineLevel="0" collapsed="false">
      <c r="BS21893" s="96" t="n">
        <f aca="false">BR21893-2.5</f>
        <v>-2.5</v>
      </c>
    </row>
    <row r="21894" customFormat="false" ht="12" hidden="false" customHeight="false" outlineLevel="0" collapsed="false">
      <c r="BS21894" s="96" t="n">
        <f aca="false">BR21894-2.5</f>
        <v>-2.5</v>
      </c>
    </row>
    <row r="21895" customFormat="false" ht="12" hidden="false" customHeight="false" outlineLevel="0" collapsed="false">
      <c r="BS21895" s="96" t="n">
        <f aca="false">BR21895-2.5</f>
        <v>-2.5</v>
      </c>
    </row>
    <row r="21896" customFormat="false" ht="12" hidden="false" customHeight="false" outlineLevel="0" collapsed="false">
      <c r="BS21896" s="96" t="n">
        <f aca="false">BR21896-2.5</f>
        <v>-2.5</v>
      </c>
    </row>
    <row r="21897" customFormat="false" ht="12" hidden="false" customHeight="false" outlineLevel="0" collapsed="false">
      <c r="BS21897" s="96" t="n">
        <f aca="false">BR21897-2.5</f>
        <v>-2.5</v>
      </c>
    </row>
    <row r="21898" customFormat="false" ht="12" hidden="false" customHeight="false" outlineLevel="0" collapsed="false">
      <c r="BS21898" s="96" t="n">
        <f aca="false">BR21898-2.5</f>
        <v>-2.5</v>
      </c>
    </row>
    <row r="21899" customFormat="false" ht="12" hidden="false" customHeight="false" outlineLevel="0" collapsed="false">
      <c r="BS21899" s="96" t="n">
        <f aca="false">BR21899-2.5</f>
        <v>-2.5</v>
      </c>
    </row>
    <row r="21900" customFormat="false" ht="12" hidden="false" customHeight="false" outlineLevel="0" collapsed="false">
      <c r="BS21900" s="96" t="n">
        <f aca="false">BR21900-2.5</f>
        <v>-2.5</v>
      </c>
    </row>
    <row r="21901" customFormat="false" ht="12" hidden="false" customHeight="false" outlineLevel="0" collapsed="false">
      <c r="BS21901" s="96" t="n">
        <f aca="false">BR21901-2.5</f>
        <v>-2.5</v>
      </c>
    </row>
    <row r="21902" customFormat="false" ht="12" hidden="false" customHeight="false" outlineLevel="0" collapsed="false">
      <c r="BS21902" s="96" t="n">
        <f aca="false">BR21902-2.5</f>
        <v>-2.5</v>
      </c>
    </row>
    <row r="21903" customFormat="false" ht="12" hidden="false" customHeight="false" outlineLevel="0" collapsed="false">
      <c r="BS21903" s="96" t="n">
        <f aca="false">BR21903-2.5</f>
        <v>-2.5</v>
      </c>
    </row>
    <row r="21904" customFormat="false" ht="12" hidden="false" customHeight="false" outlineLevel="0" collapsed="false">
      <c r="BS21904" s="96" t="n">
        <f aca="false">BR21904-2.5</f>
        <v>-2.5</v>
      </c>
    </row>
    <row r="21905" customFormat="false" ht="12" hidden="false" customHeight="false" outlineLevel="0" collapsed="false">
      <c r="BS21905" s="96" t="n">
        <f aca="false">BR21905-2.5</f>
        <v>-2.5</v>
      </c>
    </row>
    <row r="21906" customFormat="false" ht="12" hidden="false" customHeight="false" outlineLevel="0" collapsed="false">
      <c r="BS21906" s="96" t="n">
        <f aca="false">BR21906-2.5</f>
        <v>-2.5</v>
      </c>
    </row>
    <row r="21907" customFormat="false" ht="12" hidden="false" customHeight="false" outlineLevel="0" collapsed="false">
      <c r="BS21907" s="96" t="n">
        <f aca="false">BR21907-2.5</f>
        <v>-2.5</v>
      </c>
    </row>
    <row r="21908" customFormat="false" ht="12" hidden="false" customHeight="false" outlineLevel="0" collapsed="false">
      <c r="BS21908" s="96" t="n">
        <f aca="false">BR21908-2.5</f>
        <v>-2.5</v>
      </c>
    </row>
    <row r="21909" customFormat="false" ht="12" hidden="false" customHeight="false" outlineLevel="0" collapsed="false">
      <c r="BS21909" s="96" t="n">
        <f aca="false">BR21909-2.5</f>
        <v>-2.5</v>
      </c>
    </row>
    <row r="21910" customFormat="false" ht="12" hidden="false" customHeight="false" outlineLevel="0" collapsed="false">
      <c r="BS21910" s="96" t="n">
        <f aca="false">BR21910-2.5</f>
        <v>-2.5</v>
      </c>
    </row>
    <row r="21911" customFormat="false" ht="12" hidden="false" customHeight="false" outlineLevel="0" collapsed="false">
      <c r="BS21911" s="96" t="n">
        <f aca="false">BR21911-2.5</f>
        <v>-2.5</v>
      </c>
    </row>
    <row r="21912" customFormat="false" ht="12" hidden="false" customHeight="false" outlineLevel="0" collapsed="false">
      <c r="BS21912" s="96" t="n">
        <f aca="false">BR21912-2.5</f>
        <v>-2.5</v>
      </c>
    </row>
    <row r="21913" customFormat="false" ht="12" hidden="false" customHeight="false" outlineLevel="0" collapsed="false">
      <c r="BS21913" s="96" t="n">
        <f aca="false">BR21913-2.5</f>
        <v>-2.5</v>
      </c>
    </row>
    <row r="21914" customFormat="false" ht="12" hidden="false" customHeight="false" outlineLevel="0" collapsed="false">
      <c r="BS21914" s="96" t="n">
        <f aca="false">BR21914-2.5</f>
        <v>-2.5</v>
      </c>
    </row>
    <row r="21915" customFormat="false" ht="12" hidden="false" customHeight="false" outlineLevel="0" collapsed="false">
      <c r="BS21915" s="96" t="n">
        <f aca="false">BR21915-2.5</f>
        <v>-2.5</v>
      </c>
    </row>
    <row r="21916" customFormat="false" ht="12" hidden="false" customHeight="false" outlineLevel="0" collapsed="false">
      <c r="BS21916" s="96" t="n">
        <f aca="false">BR21916-2.5</f>
        <v>-2.5</v>
      </c>
    </row>
    <row r="21917" customFormat="false" ht="12" hidden="false" customHeight="false" outlineLevel="0" collapsed="false">
      <c r="BS21917" s="96" t="n">
        <f aca="false">BR21917-2.5</f>
        <v>-2.5</v>
      </c>
    </row>
    <row r="21918" customFormat="false" ht="12" hidden="false" customHeight="false" outlineLevel="0" collapsed="false">
      <c r="BS21918" s="96" t="n">
        <f aca="false">BR21918-2.5</f>
        <v>-2.5</v>
      </c>
    </row>
    <row r="21919" customFormat="false" ht="12" hidden="false" customHeight="false" outlineLevel="0" collapsed="false">
      <c r="BS21919" s="96" t="n">
        <f aca="false">BR21919-2.5</f>
        <v>-2.5</v>
      </c>
    </row>
    <row r="21920" customFormat="false" ht="12" hidden="false" customHeight="false" outlineLevel="0" collapsed="false">
      <c r="BS21920" s="96" t="n">
        <f aca="false">BR21920-2.5</f>
        <v>-2.5</v>
      </c>
    </row>
    <row r="21921" customFormat="false" ht="12" hidden="false" customHeight="false" outlineLevel="0" collapsed="false">
      <c r="BS21921" s="96" t="n">
        <f aca="false">BR21921-2.5</f>
        <v>-2.5</v>
      </c>
    </row>
    <row r="21922" customFormat="false" ht="12" hidden="false" customHeight="false" outlineLevel="0" collapsed="false">
      <c r="BS21922" s="96" t="n">
        <f aca="false">BR21922-2.5</f>
        <v>-2.5</v>
      </c>
    </row>
    <row r="21923" customFormat="false" ht="12" hidden="false" customHeight="false" outlineLevel="0" collapsed="false">
      <c r="BS21923" s="96" t="n">
        <f aca="false">BR21923-2.5</f>
        <v>-2.5</v>
      </c>
    </row>
    <row r="21924" customFormat="false" ht="12" hidden="false" customHeight="false" outlineLevel="0" collapsed="false">
      <c r="BS21924" s="96" t="n">
        <f aca="false">BR21924-2.5</f>
        <v>-2.5</v>
      </c>
    </row>
    <row r="21925" customFormat="false" ht="12" hidden="false" customHeight="false" outlineLevel="0" collapsed="false">
      <c r="BS21925" s="96" t="n">
        <f aca="false">BR21925-2.5</f>
        <v>-2.5</v>
      </c>
    </row>
    <row r="21926" customFormat="false" ht="12" hidden="false" customHeight="false" outlineLevel="0" collapsed="false">
      <c r="BS21926" s="96" t="n">
        <f aca="false">BR21926-2.5</f>
        <v>-2.5</v>
      </c>
    </row>
    <row r="21927" customFormat="false" ht="12" hidden="false" customHeight="false" outlineLevel="0" collapsed="false">
      <c r="BS21927" s="96" t="n">
        <f aca="false">BR21927-2.5</f>
        <v>-2.5</v>
      </c>
    </row>
    <row r="21928" customFormat="false" ht="12" hidden="false" customHeight="false" outlineLevel="0" collapsed="false">
      <c r="BS21928" s="96" t="n">
        <f aca="false">BR21928-2.5</f>
        <v>-2.5</v>
      </c>
    </row>
    <row r="21929" customFormat="false" ht="12" hidden="false" customHeight="false" outlineLevel="0" collapsed="false">
      <c r="BS21929" s="96" t="n">
        <f aca="false">BR21929-2.5</f>
        <v>-2.5</v>
      </c>
    </row>
    <row r="21930" customFormat="false" ht="12" hidden="false" customHeight="false" outlineLevel="0" collapsed="false">
      <c r="BS21930" s="96" t="n">
        <f aca="false">BR21930-2.5</f>
        <v>-2.5</v>
      </c>
    </row>
    <row r="21931" customFormat="false" ht="12" hidden="false" customHeight="false" outlineLevel="0" collapsed="false">
      <c r="BS21931" s="96" t="n">
        <f aca="false">BR21931-2.5</f>
        <v>-2.5</v>
      </c>
    </row>
    <row r="21932" customFormat="false" ht="12" hidden="false" customHeight="false" outlineLevel="0" collapsed="false">
      <c r="BS21932" s="96" t="n">
        <f aca="false">BR21932-2.5</f>
        <v>-2.5</v>
      </c>
    </row>
    <row r="21933" customFormat="false" ht="12" hidden="false" customHeight="false" outlineLevel="0" collapsed="false">
      <c r="BS21933" s="96" t="n">
        <f aca="false">BR21933-2.5</f>
        <v>-2.5</v>
      </c>
    </row>
    <row r="21934" customFormat="false" ht="12" hidden="false" customHeight="false" outlineLevel="0" collapsed="false">
      <c r="BS21934" s="96" t="n">
        <f aca="false">BR21934-2.5</f>
        <v>-2.5</v>
      </c>
    </row>
    <row r="21935" customFormat="false" ht="12" hidden="false" customHeight="false" outlineLevel="0" collapsed="false">
      <c r="BS21935" s="96" t="n">
        <f aca="false">BR21935-2.5</f>
        <v>-2.5</v>
      </c>
    </row>
    <row r="21936" customFormat="false" ht="12" hidden="false" customHeight="false" outlineLevel="0" collapsed="false">
      <c r="BS21936" s="96" t="n">
        <f aca="false">BR21936-2.5</f>
        <v>-2.5</v>
      </c>
    </row>
    <row r="21937" customFormat="false" ht="12" hidden="false" customHeight="false" outlineLevel="0" collapsed="false">
      <c r="BS21937" s="96" t="n">
        <f aca="false">BR21937-2.5</f>
        <v>-2.5</v>
      </c>
    </row>
    <row r="21938" customFormat="false" ht="12" hidden="false" customHeight="false" outlineLevel="0" collapsed="false">
      <c r="BS21938" s="96" t="n">
        <f aca="false">BR21938-2.5</f>
        <v>-2.5</v>
      </c>
    </row>
    <row r="21939" customFormat="false" ht="12" hidden="false" customHeight="false" outlineLevel="0" collapsed="false">
      <c r="BS21939" s="96" t="n">
        <f aca="false">BR21939-2.5</f>
        <v>-2.5</v>
      </c>
    </row>
    <row r="21940" customFormat="false" ht="12" hidden="false" customHeight="false" outlineLevel="0" collapsed="false">
      <c r="BS21940" s="96" t="n">
        <f aca="false">BR21940-2.5</f>
        <v>-2.5</v>
      </c>
    </row>
    <row r="21941" customFormat="false" ht="12" hidden="false" customHeight="false" outlineLevel="0" collapsed="false">
      <c r="BS21941" s="96" t="n">
        <f aca="false">BR21941-2.5</f>
        <v>-2.5</v>
      </c>
    </row>
    <row r="21942" customFormat="false" ht="12" hidden="false" customHeight="false" outlineLevel="0" collapsed="false">
      <c r="BS21942" s="96" t="n">
        <f aca="false">BR21942-2.5</f>
        <v>-2.5</v>
      </c>
    </row>
    <row r="21943" customFormat="false" ht="12" hidden="false" customHeight="false" outlineLevel="0" collapsed="false">
      <c r="BS21943" s="96" t="n">
        <f aca="false">BR21943-2.5</f>
        <v>-2.5</v>
      </c>
    </row>
    <row r="21944" customFormat="false" ht="12" hidden="false" customHeight="false" outlineLevel="0" collapsed="false">
      <c r="BS21944" s="96" t="n">
        <f aca="false">BR21944-2.5</f>
        <v>-2.5</v>
      </c>
    </row>
    <row r="21945" customFormat="false" ht="12" hidden="false" customHeight="false" outlineLevel="0" collapsed="false">
      <c r="BS21945" s="96" t="n">
        <f aca="false">BR21945-2.5</f>
        <v>-2.5</v>
      </c>
    </row>
    <row r="21946" customFormat="false" ht="12" hidden="false" customHeight="false" outlineLevel="0" collapsed="false">
      <c r="BS21946" s="96" t="n">
        <f aca="false">BR21946-2.5</f>
        <v>-2.5</v>
      </c>
    </row>
    <row r="21947" customFormat="false" ht="12" hidden="false" customHeight="false" outlineLevel="0" collapsed="false">
      <c r="BS21947" s="96" t="n">
        <f aca="false">BR21947-2.5</f>
        <v>-2.5</v>
      </c>
    </row>
    <row r="21948" customFormat="false" ht="12" hidden="false" customHeight="false" outlineLevel="0" collapsed="false">
      <c r="BS21948" s="96" t="n">
        <f aca="false">BR21948-2.5</f>
        <v>-2.5</v>
      </c>
    </row>
    <row r="21949" customFormat="false" ht="12" hidden="false" customHeight="false" outlineLevel="0" collapsed="false">
      <c r="BS21949" s="96" t="n">
        <f aca="false">BR21949-2.5</f>
        <v>-2.5</v>
      </c>
    </row>
    <row r="21950" customFormat="false" ht="12" hidden="false" customHeight="false" outlineLevel="0" collapsed="false">
      <c r="BS21950" s="96" t="n">
        <f aca="false">BR21950-2.5</f>
        <v>-2.5</v>
      </c>
    </row>
    <row r="21951" customFormat="false" ht="12" hidden="false" customHeight="false" outlineLevel="0" collapsed="false">
      <c r="BS21951" s="96" t="n">
        <f aca="false">BR21951-2.5</f>
        <v>-2.5</v>
      </c>
    </row>
    <row r="21952" customFormat="false" ht="12" hidden="false" customHeight="false" outlineLevel="0" collapsed="false">
      <c r="BS21952" s="96" t="n">
        <f aca="false">BR21952-2.5</f>
        <v>-2.5</v>
      </c>
    </row>
    <row r="21953" customFormat="false" ht="12" hidden="false" customHeight="false" outlineLevel="0" collapsed="false">
      <c r="BS21953" s="96" t="n">
        <f aca="false">BR21953-2.5</f>
        <v>-2.5</v>
      </c>
    </row>
    <row r="21954" customFormat="false" ht="12" hidden="false" customHeight="false" outlineLevel="0" collapsed="false">
      <c r="BS21954" s="96" t="n">
        <f aca="false">BR21954-2.5</f>
        <v>-2.5</v>
      </c>
    </row>
    <row r="21955" customFormat="false" ht="12" hidden="false" customHeight="false" outlineLevel="0" collapsed="false">
      <c r="BS21955" s="96" t="n">
        <f aca="false">BR21955-2.5</f>
        <v>-2.5</v>
      </c>
    </row>
    <row r="21956" customFormat="false" ht="12" hidden="false" customHeight="false" outlineLevel="0" collapsed="false">
      <c r="BS21956" s="96" t="n">
        <f aca="false">BR21956-2.5</f>
        <v>-2.5</v>
      </c>
    </row>
    <row r="21957" customFormat="false" ht="12" hidden="false" customHeight="false" outlineLevel="0" collapsed="false">
      <c r="BS21957" s="96" t="n">
        <f aca="false">BR21957-2.5</f>
        <v>-2.5</v>
      </c>
    </row>
    <row r="21958" customFormat="false" ht="12" hidden="false" customHeight="false" outlineLevel="0" collapsed="false">
      <c r="BS21958" s="96" t="n">
        <f aca="false">BR21958-2.5</f>
        <v>-2.5</v>
      </c>
    </row>
    <row r="21959" customFormat="false" ht="12" hidden="false" customHeight="false" outlineLevel="0" collapsed="false">
      <c r="BS21959" s="96" t="n">
        <f aca="false">BR21959-2.5</f>
        <v>-2.5</v>
      </c>
    </row>
    <row r="21960" customFormat="false" ht="12" hidden="false" customHeight="false" outlineLevel="0" collapsed="false">
      <c r="BS21960" s="96" t="n">
        <f aca="false">BR21960-2.5</f>
        <v>-2.5</v>
      </c>
    </row>
    <row r="21961" customFormat="false" ht="12" hidden="false" customHeight="false" outlineLevel="0" collapsed="false">
      <c r="BS21961" s="96" t="n">
        <f aca="false">BR21961-2.5</f>
        <v>-2.5</v>
      </c>
    </row>
    <row r="21962" customFormat="false" ht="12" hidden="false" customHeight="false" outlineLevel="0" collapsed="false">
      <c r="BS21962" s="96" t="n">
        <f aca="false">BR21962-2.5</f>
        <v>-2.5</v>
      </c>
    </row>
    <row r="21963" customFormat="false" ht="12" hidden="false" customHeight="false" outlineLevel="0" collapsed="false">
      <c r="BS21963" s="96" t="n">
        <f aca="false">BR21963-2.5</f>
        <v>-2.5</v>
      </c>
    </row>
    <row r="21964" customFormat="false" ht="12" hidden="false" customHeight="false" outlineLevel="0" collapsed="false">
      <c r="BS21964" s="96" t="n">
        <f aca="false">BR21964-2.5</f>
        <v>-2.5</v>
      </c>
    </row>
    <row r="21965" customFormat="false" ht="12" hidden="false" customHeight="false" outlineLevel="0" collapsed="false">
      <c r="BS21965" s="96" t="n">
        <f aca="false">BR21965-2.5</f>
        <v>-2.5</v>
      </c>
    </row>
    <row r="21966" customFormat="false" ht="12" hidden="false" customHeight="false" outlineLevel="0" collapsed="false">
      <c r="BS21966" s="96" t="n">
        <f aca="false">BR21966-2.5</f>
        <v>-2.5</v>
      </c>
    </row>
    <row r="21967" customFormat="false" ht="12" hidden="false" customHeight="false" outlineLevel="0" collapsed="false">
      <c r="BS21967" s="96" t="n">
        <f aca="false">BR21967-2.5</f>
        <v>-2.5</v>
      </c>
    </row>
    <row r="21968" customFormat="false" ht="12" hidden="false" customHeight="false" outlineLevel="0" collapsed="false">
      <c r="BS21968" s="96" t="n">
        <f aca="false">BR21968-2.5</f>
        <v>-2.5</v>
      </c>
    </row>
    <row r="21969" customFormat="false" ht="12" hidden="false" customHeight="false" outlineLevel="0" collapsed="false">
      <c r="BS21969" s="96" t="n">
        <f aca="false">BR21969-2.5</f>
        <v>-2.5</v>
      </c>
    </row>
    <row r="21970" customFormat="false" ht="12" hidden="false" customHeight="false" outlineLevel="0" collapsed="false">
      <c r="BS21970" s="96" t="n">
        <f aca="false">BR21970-2.5</f>
        <v>-2.5</v>
      </c>
    </row>
    <row r="21971" customFormat="false" ht="12" hidden="false" customHeight="false" outlineLevel="0" collapsed="false">
      <c r="BS21971" s="96" t="n">
        <f aca="false">BR21971-2.5</f>
        <v>-2.5</v>
      </c>
    </row>
    <row r="21972" customFormat="false" ht="12" hidden="false" customHeight="false" outlineLevel="0" collapsed="false">
      <c r="BS21972" s="96" t="n">
        <f aca="false">BR21972-2.5</f>
        <v>-2.5</v>
      </c>
    </row>
    <row r="21973" customFormat="false" ht="12" hidden="false" customHeight="false" outlineLevel="0" collapsed="false">
      <c r="BS21973" s="96" t="n">
        <f aca="false">BR21973-2.5</f>
        <v>-2.5</v>
      </c>
    </row>
    <row r="21974" customFormat="false" ht="12" hidden="false" customHeight="false" outlineLevel="0" collapsed="false">
      <c r="BS21974" s="96" t="n">
        <f aca="false">BR21974-2.5</f>
        <v>-2.5</v>
      </c>
    </row>
    <row r="21975" customFormat="false" ht="12" hidden="false" customHeight="false" outlineLevel="0" collapsed="false">
      <c r="BS21975" s="96" t="n">
        <f aca="false">BR21975-2.5</f>
        <v>-2.5</v>
      </c>
    </row>
    <row r="21976" customFormat="false" ht="12" hidden="false" customHeight="false" outlineLevel="0" collapsed="false">
      <c r="BS21976" s="96" t="n">
        <f aca="false">BR21976-2.5</f>
        <v>-2.5</v>
      </c>
    </row>
    <row r="21977" customFormat="false" ht="12" hidden="false" customHeight="false" outlineLevel="0" collapsed="false">
      <c r="BS21977" s="96" t="n">
        <f aca="false">BR21977-2.5</f>
        <v>-2.5</v>
      </c>
    </row>
    <row r="21978" customFormat="false" ht="12" hidden="false" customHeight="false" outlineLevel="0" collapsed="false">
      <c r="BS21978" s="96" t="n">
        <f aca="false">BR21978-2.5</f>
        <v>-2.5</v>
      </c>
    </row>
    <row r="21979" customFormat="false" ht="12" hidden="false" customHeight="false" outlineLevel="0" collapsed="false">
      <c r="BS21979" s="96" t="n">
        <f aca="false">BR21979-2.5</f>
        <v>-2.5</v>
      </c>
    </row>
    <row r="21980" customFormat="false" ht="12" hidden="false" customHeight="false" outlineLevel="0" collapsed="false">
      <c r="BS21980" s="96" t="n">
        <f aca="false">BR21980-2.5</f>
        <v>-2.5</v>
      </c>
    </row>
    <row r="21981" customFormat="false" ht="12" hidden="false" customHeight="false" outlineLevel="0" collapsed="false">
      <c r="BS21981" s="96" t="n">
        <f aca="false">BR21981-2.5</f>
        <v>-2.5</v>
      </c>
    </row>
    <row r="21982" customFormat="false" ht="12" hidden="false" customHeight="false" outlineLevel="0" collapsed="false">
      <c r="BS21982" s="96" t="n">
        <f aca="false">BR21982-2.5</f>
        <v>-2.5</v>
      </c>
    </row>
    <row r="21983" customFormat="false" ht="12" hidden="false" customHeight="false" outlineLevel="0" collapsed="false">
      <c r="BS21983" s="96" t="n">
        <f aca="false">BR21983-2.5</f>
        <v>-2.5</v>
      </c>
    </row>
    <row r="21984" customFormat="false" ht="12" hidden="false" customHeight="false" outlineLevel="0" collapsed="false">
      <c r="BS21984" s="96" t="n">
        <f aca="false">BR21984-2.5</f>
        <v>-2.5</v>
      </c>
    </row>
    <row r="21985" customFormat="false" ht="12" hidden="false" customHeight="false" outlineLevel="0" collapsed="false">
      <c r="BS21985" s="96" t="n">
        <f aca="false">BR21985-2.5</f>
        <v>-2.5</v>
      </c>
    </row>
    <row r="21986" customFormat="false" ht="12" hidden="false" customHeight="false" outlineLevel="0" collapsed="false">
      <c r="BS21986" s="96" t="n">
        <f aca="false">BR21986-2.5</f>
        <v>-2.5</v>
      </c>
    </row>
    <row r="21987" customFormat="false" ht="12" hidden="false" customHeight="false" outlineLevel="0" collapsed="false">
      <c r="BS21987" s="96" t="n">
        <f aca="false">BR21987-2.5</f>
        <v>-2.5</v>
      </c>
    </row>
    <row r="21988" customFormat="false" ht="12" hidden="false" customHeight="false" outlineLevel="0" collapsed="false">
      <c r="BS21988" s="96" t="n">
        <f aca="false">BR21988-2.5</f>
        <v>-2.5</v>
      </c>
    </row>
    <row r="21989" customFormat="false" ht="12" hidden="false" customHeight="false" outlineLevel="0" collapsed="false">
      <c r="BS21989" s="96" t="n">
        <f aca="false">BR21989-2.5</f>
        <v>-2.5</v>
      </c>
    </row>
    <row r="21990" customFormat="false" ht="12" hidden="false" customHeight="false" outlineLevel="0" collapsed="false">
      <c r="BS21990" s="96" t="n">
        <f aca="false">BR21990-2.5</f>
        <v>-2.5</v>
      </c>
    </row>
    <row r="21991" customFormat="false" ht="12" hidden="false" customHeight="false" outlineLevel="0" collapsed="false">
      <c r="BS21991" s="96" t="n">
        <f aca="false">BR21991-2.5</f>
        <v>-2.5</v>
      </c>
    </row>
    <row r="21992" customFormat="false" ht="12" hidden="false" customHeight="false" outlineLevel="0" collapsed="false">
      <c r="BS21992" s="96" t="n">
        <f aca="false">BR21992-2.5</f>
        <v>-2.5</v>
      </c>
    </row>
    <row r="21993" customFormat="false" ht="12" hidden="false" customHeight="false" outlineLevel="0" collapsed="false">
      <c r="BS21993" s="96" t="n">
        <f aca="false">BR21993-2.5</f>
        <v>-2.5</v>
      </c>
    </row>
    <row r="21994" customFormat="false" ht="12" hidden="false" customHeight="false" outlineLevel="0" collapsed="false">
      <c r="BS21994" s="96" t="n">
        <f aca="false">BR21994-2.5</f>
        <v>-2.5</v>
      </c>
    </row>
    <row r="21995" customFormat="false" ht="12" hidden="false" customHeight="false" outlineLevel="0" collapsed="false">
      <c r="BS21995" s="96" t="n">
        <f aca="false">BR21995-2.5</f>
        <v>-2.5</v>
      </c>
    </row>
    <row r="21996" customFormat="false" ht="12" hidden="false" customHeight="false" outlineLevel="0" collapsed="false">
      <c r="BS21996" s="96" t="n">
        <f aca="false">BR21996-2.5</f>
        <v>-2.5</v>
      </c>
    </row>
    <row r="21997" customFormat="false" ht="12" hidden="false" customHeight="false" outlineLevel="0" collapsed="false">
      <c r="BS21997" s="96" t="n">
        <f aca="false">BR21997-2.5</f>
        <v>-2.5</v>
      </c>
    </row>
    <row r="21998" customFormat="false" ht="12" hidden="false" customHeight="false" outlineLevel="0" collapsed="false">
      <c r="BS21998" s="96" t="n">
        <f aca="false">BR21998-2.5</f>
        <v>-2.5</v>
      </c>
    </row>
    <row r="21999" customFormat="false" ht="12" hidden="false" customHeight="false" outlineLevel="0" collapsed="false">
      <c r="BS21999" s="96" t="n">
        <f aca="false">BR21999-2.5</f>
        <v>-2.5</v>
      </c>
    </row>
    <row r="22000" customFormat="false" ht="12" hidden="false" customHeight="false" outlineLevel="0" collapsed="false">
      <c r="BS22000" s="96" t="n">
        <f aca="false">BR22000-2.5</f>
        <v>-2.5</v>
      </c>
    </row>
    <row r="22001" customFormat="false" ht="12" hidden="false" customHeight="false" outlineLevel="0" collapsed="false">
      <c r="BS22001" s="96" t="n">
        <f aca="false">BR22001-2.5</f>
        <v>-2.5</v>
      </c>
    </row>
    <row r="22002" customFormat="false" ht="12" hidden="false" customHeight="false" outlineLevel="0" collapsed="false">
      <c r="BS22002" s="96" t="n">
        <f aca="false">BR22002-2.5</f>
        <v>-2.5</v>
      </c>
    </row>
    <row r="22003" customFormat="false" ht="12" hidden="false" customHeight="false" outlineLevel="0" collapsed="false">
      <c r="BS22003" s="96" t="n">
        <f aca="false">BR22003-2.5</f>
        <v>-2.5</v>
      </c>
    </row>
    <row r="22004" customFormat="false" ht="12" hidden="false" customHeight="false" outlineLevel="0" collapsed="false">
      <c r="BS22004" s="96" t="n">
        <f aca="false">BR22004-2.5</f>
        <v>-2.5</v>
      </c>
    </row>
    <row r="22005" customFormat="false" ht="12" hidden="false" customHeight="false" outlineLevel="0" collapsed="false">
      <c r="BS22005" s="96" t="n">
        <f aca="false">BR22005-2.5</f>
        <v>-2.5</v>
      </c>
    </row>
    <row r="22006" customFormat="false" ht="12" hidden="false" customHeight="false" outlineLevel="0" collapsed="false">
      <c r="BS22006" s="96" t="n">
        <f aca="false">BR22006-2.5</f>
        <v>-2.5</v>
      </c>
    </row>
    <row r="22007" customFormat="false" ht="12" hidden="false" customHeight="false" outlineLevel="0" collapsed="false">
      <c r="BS22007" s="96" t="n">
        <f aca="false">BR22007-2.5</f>
        <v>-2.5</v>
      </c>
    </row>
    <row r="22008" customFormat="false" ht="12" hidden="false" customHeight="false" outlineLevel="0" collapsed="false">
      <c r="BS22008" s="96" t="n">
        <f aca="false">BR22008-2.5</f>
        <v>-2.5</v>
      </c>
    </row>
    <row r="22009" customFormat="false" ht="12" hidden="false" customHeight="false" outlineLevel="0" collapsed="false">
      <c r="BS22009" s="96" t="n">
        <f aca="false">BR22009-2.5</f>
        <v>-2.5</v>
      </c>
    </row>
    <row r="22010" customFormat="false" ht="12" hidden="false" customHeight="false" outlineLevel="0" collapsed="false">
      <c r="BS22010" s="96" t="n">
        <f aca="false">BR22010-2.5</f>
        <v>-2.5</v>
      </c>
    </row>
    <row r="22011" customFormat="false" ht="12" hidden="false" customHeight="false" outlineLevel="0" collapsed="false">
      <c r="BS22011" s="96" t="n">
        <f aca="false">BR22011-2.5</f>
        <v>-2.5</v>
      </c>
    </row>
    <row r="22012" customFormat="false" ht="12" hidden="false" customHeight="false" outlineLevel="0" collapsed="false">
      <c r="BS22012" s="96" t="n">
        <f aca="false">BR22012-2.5</f>
        <v>-2.5</v>
      </c>
    </row>
    <row r="22013" customFormat="false" ht="12" hidden="false" customHeight="false" outlineLevel="0" collapsed="false">
      <c r="BS22013" s="96" t="n">
        <f aca="false">BR22013-2.5</f>
        <v>-2.5</v>
      </c>
    </row>
    <row r="22014" customFormat="false" ht="12" hidden="false" customHeight="false" outlineLevel="0" collapsed="false">
      <c r="BS22014" s="96" t="n">
        <f aca="false">BR22014-2.5</f>
        <v>-2.5</v>
      </c>
    </row>
    <row r="22015" customFormat="false" ht="12" hidden="false" customHeight="false" outlineLevel="0" collapsed="false">
      <c r="BS22015" s="96" t="n">
        <f aca="false">BR22015-2.5</f>
        <v>-2.5</v>
      </c>
    </row>
    <row r="22016" customFormat="false" ht="12" hidden="false" customHeight="false" outlineLevel="0" collapsed="false">
      <c r="BS22016" s="96" t="n">
        <f aca="false">BR22016-2.5</f>
        <v>-2.5</v>
      </c>
    </row>
    <row r="22017" customFormat="false" ht="12" hidden="false" customHeight="false" outlineLevel="0" collapsed="false">
      <c r="BS22017" s="96" t="n">
        <f aca="false">BR22017-2.5</f>
        <v>-2.5</v>
      </c>
    </row>
    <row r="22018" customFormat="false" ht="12" hidden="false" customHeight="false" outlineLevel="0" collapsed="false">
      <c r="BS22018" s="96" t="n">
        <f aca="false">BR22018-2.5</f>
        <v>-2.5</v>
      </c>
    </row>
    <row r="22019" customFormat="false" ht="12" hidden="false" customHeight="false" outlineLevel="0" collapsed="false">
      <c r="BS22019" s="96" t="n">
        <f aca="false">BR22019-2.5</f>
        <v>-2.5</v>
      </c>
    </row>
    <row r="22020" customFormat="false" ht="12" hidden="false" customHeight="false" outlineLevel="0" collapsed="false">
      <c r="BS22020" s="96" t="n">
        <f aca="false">BR22020-2.5</f>
        <v>-2.5</v>
      </c>
    </row>
    <row r="22021" customFormat="false" ht="12" hidden="false" customHeight="false" outlineLevel="0" collapsed="false">
      <c r="BS22021" s="96" t="n">
        <f aca="false">BR22021-2.5</f>
        <v>-2.5</v>
      </c>
    </row>
    <row r="22022" customFormat="false" ht="12" hidden="false" customHeight="false" outlineLevel="0" collapsed="false">
      <c r="BS22022" s="96" t="n">
        <f aca="false">BR22022-2.5</f>
        <v>-2.5</v>
      </c>
    </row>
    <row r="22023" customFormat="false" ht="12" hidden="false" customHeight="false" outlineLevel="0" collapsed="false">
      <c r="BS22023" s="96" t="n">
        <f aca="false">BR22023-2.5</f>
        <v>-2.5</v>
      </c>
    </row>
    <row r="22024" customFormat="false" ht="12" hidden="false" customHeight="false" outlineLevel="0" collapsed="false">
      <c r="BS22024" s="96" t="n">
        <f aca="false">BR22024-2.5</f>
        <v>-2.5</v>
      </c>
    </row>
    <row r="22025" customFormat="false" ht="12" hidden="false" customHeight="false" outlineLevel="0" collapsed="false">
      <c r="BS22025" s="96" t="n">
        <f aca="false">BR22025-2.5</f>
        <v>-2.5</v>
      </c>
    </row>
    <row r="22026" customFormat="false" ht="12" hidden="false" customHeight="false" outlineLevel="0" collapsed="false">
      <c r="BS22026" s="96" t="n">
        <f aca="false">BR22026-2.5</f>
        <v>-2.5</v>
      </c>
    </row>
    <row r="22027" customFormat="false" ht="12" hidden="false" customHeight="false" outlineLevel="0" collapsed="false">
      <c r="BS22027" s="96" t="n">
        <f aca="false">BR22027-2.5</f>
        <v>-2.5</v>
      </c>
    </row>
    <row r="22028" customFormat="false" ht="12" hidden="false" customHeight="false" outlineLevel="0" collapsed="false">
      <c r="BS22028" s="96" t="n">
        <f aca="false">BR22028-2.5</f>
        <v>-2.5</v>
      </c>
    </row>
    <row r="22029" customFormat="false" ht="12" hidden="false" customHeight="false" outlineLevel="0" collapsed="false">
      <c r="BS22029" s="96" t="n">
        <f aca="false">BR22029-2.5</f>
        <v>-2.5</v>
      </c>
    </row>
    <row r="22030" customFormat="false" ht="12" hidden="false" customHeight="false" outlineLevel="0" collapsed="false">
      <c r="BS22030" s="96" t="n">
        <f aca="false">BR22030-2.5</f>
        <v>-2.5</v>
      </c>
    </row>
    <row r="22031" customFormat="false" ht="12" hidden="false" customHeight="false" outlineLevel="0" collapsed="false">
      <c r="BS22031" s="96" t="n">
        <f aca="false">BR22031-2.5</f>
        <v>-2.5</v>
      </c>
    </row>
    <row r="22032" customFormat="false" ht="12" hidden="false" customHeight="false" outlineLevel="0" collapsed="false">
      <c r="BS22032" s="96" t="n">
        <f aca="false">BR22032-2.5</f>
        <v>-2.5</v>
      </c>
    </row>
    <row r="22033" customFormat="false" ht="12" hidden="false" customHeight="false" outlineLevel="0" collapsed="false">
      <c r="BS22033" s="96" t="n">
        <f aca="false">BR22033-2.5</f>
        <v>-2.5</v>
      </c>
    </row>
    <row r="22034" customFormat="false" ht="12" hidden="false" customHeight="false" outlineLevel="0" collapsed="false">
      <c r="BS22034" s="96" t="n">
        <f aca="false">BR22034-2.5</f>
        <v>-2.5</v>
      </c>
    </row>
    <row r="22035" customFormat="false" ht="12" hidden="false" customHeight="false" outlineLevel="0" collapsed="false">
      <c r="BS22035" s="96" t="n">
        <f aca="false">BR22035-2.5</f>
        <v>-2.5</v>
      </c>
    </row>
    <row r="22036" customFormat="false" ht="12" hidden="false" customHeight="false" outlineLevel="0" collapsed="false">
      <c r="BS22036" s="96" t="n">
        <f aca="false">BR22036-2.5</f>
        <v>-2.5</v>
      </c>
    </row>
    <row r="22037" customFormat="false" ht="12" hidden="false" customHeight="false" outlineLevel="0" collapsed="false">
      <c r="BS22037" s="96" t="n">
        <f aca="false">BR22037-2.5</f>
        <v>-2.5</v>
      </c>
    </row>
    <row r="22038" customFormat="false" ht="12" hidden="false" customHeight="false" outlineLevel="0" collapsed="false">
      <c r="BS22038" s="96" t="n">
        <f aca="false">BR22038-2.5</f>
        <v>-2.5</v>
      </c>
    </row>
    <row r="22039" customFormat="false" ht="12" hidden="false" customHeight="false" outlineLevel="0" collapsed="false">
      <c r="BS22039" s="96" t="n">
        <f aca="false">BR22039-2.5</f>
        <v>-2.5</v>
      </c>
    </row>
    <row r="22040" customFormat="false" ht="12" hidden="false" customHeight="false" outlineLevel="0" collapsed="false">
      <c r="BS22040" s="96" t="n">
        <f aca="false">BR22040-2.5</f>
        <v>-2.5</v>
      </c>
    </row>
    <row r="22041" customFormat="false" ht="12" hidden="false" customHeight="false" outlineLevel="0" collapsed="false">
      <c r="BS22041" s="96" t="n">
        <f aca="false">BR22041-2.5</f>
        <v>-2.5</v>
      </c>
    </row>
    <row r="22042" customFormat="false" ht="12" hidden="false" customHeight="false" outlineLevel="0" collapsed="false">
      <c r="BS22042" s="96" t="n">
        <f aca="false">BR22042-2.5</f>
        <v>-2.5</v>
      </c>
    </row>
    <row r="22043" customFormat="false" ht="12" hidden="false" customHeight="false" outlineLevel="0" collapsed="false">
      <c r="BS22043" s="96" t="n">
        <f aca="false">BR22043-2.5</f>
        <v>-2.5</v>
      </c>
    </row>
    <row r="22044" customFormat="false" ht="12" hidden="false" customHeight="false" outlineLevel="0" collapsed="false">
      <c r="BS22044" s="96" t="n">
        <f aca="false">BR22044-2.5</f>
        <v>-2.5</v>
      </c>
    </row>
    <row r="22045" customFormat="false" ht="12" hidden="false" customHeight="false" outlineLevel="0" collapsed="false">
      <c r="BS22045" s="96" t="n">
        <f aca="false">BR22045-2.5</f>
        <v>-2.5</v>
      </c>
    </row>
    <row r="22046" customFormat="false" ht="12" hidden="false" customHeight="false" outlineLevel="0" collapsed="false">
      <c r="BS22046" s="96" t="n">
        <f aca="false">BR22046-2.5</f>
        <v>-2.5</v>
      </c>
    </row>
    <row r="22047" customFormat="false" ht="12" hidden="false" customHeight="false" outlineLevel="0" collapsed="false">
      <c r="BS22047" s="96" t="n">
        <f aca="false">BR22047-2.5</f>
        <v>-2.5</v>
      </c>
    </row>
    <row r="22048" customFormat="false" ht="12" hidden="false" customHeight="false" outlineLevel="0" collapsed="false">
      <c r="BS22048" s="96" t="n">
        <f aca="false">BR22048-2.5</f>
        <v>-2.5</v>
      </c>
    </row>
    <row r="22049" customFormat="false" ht="12" hidden="false" customHeight="false" outlineLevel="0" collapsed="false">
      <c r="BS22049" s="96" t="n">
        <f aca="false">BR22049-2.5</f>
        <v>-2.5</v>
      </c>
    </row>
    <row r="22050" customFormat="false" ht="12" hidden="false" customHeight="false" outlineLevel="0" collapsed="false">
      <c r="BS22050" s="96" t="n">
        <f aca="false">BR22050-2.5</f>
        <v>-2.5</v>
      </c>
    </row>
    <row r="22051" customFormat="false" ht="12" hidden="false" customHeight="false" outlineLevel="0" collapsed="false">
      <c r="BS22051" s="96" t="n">
        <f aca="false">BR22051-2.5</f>
        <v>-2.5</v>
      </c>
    </row>
    <row r="22052" customFormat="false" ht="12" hidden="false" customHeight="false" outlineLevel="0" collapsed="false">
      <c r="BS22052" s="96" t="n">
        <f aca="false">BR22052-2.5</f>
        <v>-2.5</v>
      </c>
    </row>
    <row r="22053" customFormat="false" ht="12" hidden="false" customHeight="false" outlineLevel="0" collapsed="false">
      <c r="BS22053" s="96" t="n">
        <f aca="false">BR22053-2.5</f>
        <v>-2.5</v>
      </c>
    </row>
    <row r="22054" customFormat="false" ht="12" hidden="false" customHeight="false" outlineLevel="0" collapsed="false">
      <c r="BS22054" s="96" t="n">
        <f aca="false">BR22054-2.5</f>
        <v>-2.5</v>
      </c>
    </row>
    <row r="22055" customFormat="false" ht="12" hidden="false" customHeight="false" outlineLevel="0" collapsed="false">
      <c r="BS22055" s="96" t="n">
        <f aca="false">BR22055-2.5</f>
        <v>-2.5</v>
      </c>
    </row>
    <row r="22056" customFormat="false" ht="12" hidden="false" customHeight="false" outlineLevel="0" collapsed="false">
      <c r="BS22056" s="96" t="n">
        <f aca="false">BR22056-2.5</f>
        <v>-2.5</v>
      </c>
    </row>
    <row r="22057" customFormat="false" ht="12" hidden="false" customHeight="false" outlineLevel="0" collapsed="false">
      <c r="BS22057" s="96" t="n">
        <f aca="false">BR22057-2.5</f>
        <v>-2.5</v>
      </c>
    </row>
    <row r="22058" customFormat="false" ht="12" hidden="false" customHeight="false" outlineLevel="0" collapsed="false">
      <c r="BS22058" s="96" t="n">
        <f aca="false">BR22058-2.5</f>
        <v>-2.5</v>
      </c>
    </row>
    <row r="22059" customFormat="false" ht="12" hidden="false" customHeight="false" outlineLevel="0" collapsed="false">
      <c r="BS22059" s="96" t="n">
        <f aca="false">BR22059-2.5</f>
        <v>-2.5</v>
      </c>
    </row>
    <row r="22060" customFormat="false" ht="12" hidden="false" customHeight="false" outlineLevel="0" collapsed="false">
      <c r="BS22060" s="96" t="n">
        <f aca="false">BR22060-2.5</f>
        <v>-2.5</v>
      </c>
    </row>
    <row r="22061" customFormat="false" ht="12" hidden="false" customHeight="false" outlineLevel="0" collapsed="false">
      <c r="BS22061" s="96" t="n">
        <f aca="false">BR22061-2.5</f>
        <v>-2.5</v>
      </c>
    </row>
    <row r="22062" customFormat="false" ht="12" hidden="false" customHeight="false" outlineLevel="0" collapsed="false">
      <c r="BS22062" s="96" t="n">
        <f aca="false">BR22062-2.5</f>
        <v>-2.5</v>
      </c>
    </row>
    <row r="22063" customFormat="false" ht="12" hidden="false" customHeight="false" outlineLevel="0" collapsed="false">
      <c r="BS22063" s="96" t="n">
        <f aca="false">BR22063-2.5</f>
        <v>-2.5</v>
      </c>
    </row>
    <row r="22064" customFormat="false" ht="12" hidden="false" customHeight="false" outlineLevel="0" collapsed="false">
      <c r="BS22064" s="96" t="n">
        <f aca="false">BR22064-2.5</f>
        <v>-2.5</v>
      </c>
    </row>
    <row r="22065" customFormat="false" ht="12" hidden="false" customHeight="false" outlineLevel="0" collapsed="false">
      <c r="BS22065" s="96" t="n">
        <f aca="false">BR22065-2.5</f>
        <v>-2.5</v>
      </c>
    </row>
    <row r="22066" customFormat="false" ht="12" hidden="false" customHeight="false" outlineLevel="0" collapsed="false">
      <c r="BS22066" s="96" t="n">
        <f aca="false">BR22066-2.5</f>
        <v>-2.5</v>
      </c>
    </row>
    <row r="22067" customFormat="false" ht="12" hidden="false" customHeight="false" outlineLevel="0" collapsed="false">
      <c r="BS22067" s="96" t="n">
        <f aca="false">BR22067-2.5</f>
        <v>-2.5</v>
      </c>
    </row>
    <row r="22068" customFormat="false" ht="12" hidden="false" customHeight="false" outlineLevel="0" collapsed="false">
      <c r="BS22068" s="96" t="n">
        <f aca="false">BR22068-2.5</f>
        <v>-2.5</v>
      </c>
    </row>
    <row r="22069" customFormat="false" ht="12" hidden="false" customHeight="false" outlineLevel="0" collapsed="false">
      <c r="BS22069" s="96" t="n">
        <f aca="false">BR22069-2.5</f>
        <v>-2.5</v>
      </c>
    </row>
    <row r="22070" customFormat="false" ht="12" hidden="false" customHeight="false" outlineLevel="0" collapsed="false">
      <c r="BS22070" s="96" t="n">
        <f aca="false">BR22070-2.5</f>
        <v>-2.5</v>
      </c>
    </row>
    <row r="22071" customFormat="false" ht="12" hidden="false" customHeight="false" outlineLevel="0" collapsed="false">
      <c r="BS22071" s="96" t="n">
        <f aca="false">BR22071-2.5</f>
        <v>-2.5</v>
      </c>
    </row>
    <row r="22072" customFormat="false" ht="12" hidden="false" customHeight="false" outlineLevel="0" collapsed="false">
      <c r="BS22072" s="96" t="n">
        <f aca="false">BR22072-2.5</f>
        <v>-2.5</v>
      </c>
    </row>
    <row r="22073" customFormat="false" ht="12" hidden="false" customHeight="false" outlineLevel="0" collapsed="false">
      <c r="BS22073" s="96" t="n">
        <f aca="false">BR22073-2.5</f>
        <v>-2.5</v>
      </c>
    </row>
    <row r="22074" customFormat="false" ht="12" hidden="false" customHeight="false" outlineLevel="0" collapsed="false">
      <c r="BS22074" s="96" t="n">
        <f aca="false">BR22074-2.5</f>
        <v>-2.5</v>
      </c>
    </row>
    <row r="22075" customFormat="false" ht="12" hidden="false" customHeight="false" outlineLevel="0" collapsed="false">
      <c r="BS22075" s="96" t="n">
        <f aca="false">BR22075-2.5</f>
        <v>-2.5</v>
      </c>
    </row>
    <row r="22076" customFormat="false" ht="12" hidden="false" customHeight="false" outlineLevel="0" collapsed="false">
      <c r="BS22076" s="96" t="n">
        <f aca="false">BR22076-2.5</f>
        <v>-2.5</v>
      </c>
    </row>
    <row r="22077" customFormat="false" ht="12" hidden="false" customHeight="false" outlineLevel="0" collapsed="false">
      <c r="BS22077" s="96" t="n">
        <f aca="false">BR22077-2.5</f>
        <v>-2.5</v>
      </c>
    </row>
    <row r="22078" customFormat="false" ht="12" hidden="false" customHeight="false" outlineLevel="0" collapsed="false">
      <c r="BS22078" s="96" t="n">
        <f aca="false">BR22078-2.5</f>
        <v>-2.5</v>
      </c>
    </row>
    <row r="22079" customFormat="false" ht="12" hidden="false" customHeight="false" outlineLevel="0" collapsed="false">
      <c r="BS22079" s="96" t="n">
        <f aca="false">BR22079-2.5</f>
        <v>-2.5</v>
      </c>
    </row>
    <row r="22080" customFormat="false" ht="12" hidden="false" customHeight="false" outlineLevel="0" collapsed="false">
      <c r="BS22080" s="96" t="n">
        <f aca="false">BR22080-2.5</f>
        <v>-2.5</v>
      </c>
    </row>
    <row r="22081" customFormat="false" ht="12" hidden="false" customHeight="false" outlineLevel="0" collapsed="false">
      <c r="BS22081" s="96" t="n">
        <f aca="false">BR22081-2.5</f>
        <v>-2.5</v>
      </c>
    </row>
    <row r="22082" customFormat="false" ht="12" hidden="false" customHeight="false" outlineLevel="0" collapsed="false">
      <c r="BS22082" s="96" t="n">
        <f aca="false">BR22082-2.5</f>
        <v>-2.5</v>
      </c>
    </row>
    <row r="22083" customFormat="false" ht="12" hidden="false" customHeight="false" outlineLevel="0" collapsed="false">
      <c r="BS22083" s="96" t="n">
        <f aca="false">BR22083-2.5</f>
        <v>-2.5</v>
      </c>
    </row>
    <row r="22084" customFormat="false" ht="12" hidden="false" customHeight="false" outlineLevel="0" collapsed="false">
      <c r="BS22084" s="96" t="n">
        <f aca="false">BR22084-2.5</f>
        <v>-2.5</v>
      </c>
    </row>
    <row r="22085" customFormat="false" ht="12" hidden="false" customHeight="false" outlineLevel="0" collapsed="false">
      <c r="BS22085" s="96" t="n">
        <f aca="false">BR22085-2.5</f>
        <v>-2.5</v>
      </c>
    </row>
    <row r="22086" customFormat="false" ht="12" hidden="false" customHeight="false" outlineLevel="0" collapsed="false">
      <c r="BS22086" s="96" t="n">
        <f aca="false">BR22086-2.5</f>
        <v>-2.5</v>
      </c>
    </row>
    <row r="22087" customFormat="false" ht="12" hidden="false" customHeight="false" outlineLevel="0" collapsed="false">
      <c r="BS22087" s="96" t="n">
        <f aca="false">BR22087-2.5</f>
        <v>-2.5</v>
      </c>
    </row>
    <row r="22088" customFormat="false" ht="12" hidden="false" customHeight="false" outlineLevel="0" collapsed="false">
      <c r="BS22088" s="96" t="n">
        <f aca="false">BR22088-2.5</f>
        <v>-2.5</v>
      </c>
    </row>
    <row r="22089" customFormat="false" ht="12" hidden="false" customHeight="false" outlineLevel="0" collapsed="false">
      <c r="BS22089" s="96" t="n">
        <f aca="false">BR22089-2.5</f>
        <v>-2.5</v>
      </c>
    </row>
    <row r="22090" customFormat="false" ht="12" hidden="false" customHeight="false" outlineLevel="0" collapsed="false">
      <c r="BS22090" s="96" t="n">
        <f aca="false">BR22090-2.5</f>
        <v>-2.5</v>
      </c>
    </row>
    <row r="22091" customFormat="false" ht="12" hidden="false" customHeight="false" outlineLevel="0" collapsed="false">
      <c r="BS22091" s="96" t="n">
        <f aca="false">BR22091-2.5</f>
        <v>-2.5</v>
      </c>
    </row>
    <row r="22092" customFormat="false" ht="12" hidden="false" customHeight="false" outlineLevel="0" collapsed="false">
      <c r="BS22092" s="96" t="n">
        <f aca="false">BR22092-2.5</f>
        <v>-2.5</v>
      </c>
    </row>
    <row r="22093" customFormat="false" ht="12" hidden="false" customHeight="false" outlineLevel="0" collapsed="false">
      <c r="BS22093" s="96" t="n">
        <f aca="false">BR22093-2.5</f>
        <v>-2.5</v>
      </c>
    </row>
    <row r="22094" customFormat="false" ht="12" hidden="false" customHeight="false" outlineLevel="0" collapsed="false">
      <c r="BS22094" s="96" t="n">
        <f aca="false">BR22094-2.5</f>
        <v>-2.5</v>
      </c>
    </row>
    <row r="22095" customFormat="false" ht="12" hidden="false" customHeight="false" outlineLevel="0" collapsed="false">
      <c r="BS22095" s="96" t="n">
        <f aca="false">BR22095-2.5</f>
        <v>-2.5</v>
      </c>
    </row>
    <row r="22096" customFormat="false" ht="12" hidden="false" customHeight="false" outlineLevel="0" collapsed="false">
      <c r="BS22096" s="96" t="n">
        <f aca="false">BR22096-2.5</f>
        <v>-2.5</v>
      </c>
    </row>
    <row r="22097" customFormat="false" ht="12" hidden="false" customHeight="false" outlineLevel="0" collapsed="false">
      <c r="BS22097" s="96" t="n">
        <f aca="false">BR22097-2.5</f>
        <v>-2.5</v>
      </c>
    </row>
    <row r="22098" customFormat="false" ht="12" hidden="false" customHeight="false" outlineLevel="0" collapsed="false">
      <c r="BS22098" s="96" t="n">
        <f aca="false">BR22098-2.5</f>
        <v>-2.5</v>
      </c>
    </row>
    <row r="22099" customFormat="false" ht="12" hidden="false" customHeight="false" outlineLevel="0" collapsed="false">
      <c r="BS22099" s="96" t="n">
        <f aca="false">BR22099-2.5</f>
        <v>-2.5</v>
      </c>
    </row>
    <row r="22100" customFormat="false" ht="12" hidden="false" customHeight="false" outlineLevel="0" collapsed="false">
      <c r="BS22100" s="96" t="n">
        <f aca="false">BR22100-2.5</f>
        <v>-2.5</v>
      </c>
    </row>
    <row r="22101" customFormat="false" ht="12" hidden="false" customHeight="false" outlineLevel="0" collapsed="false">
      <c r="BS22101" s="96" t="n">
        <f aca="false">BR22101-2.5</f>
        <v>-2.5</v>
      </c>
    </row>
    <row r="22102" customFormat="false" ht="12" hidden="false" customHeight="false" outlineLevel="0" collapsed="false">
      <c r="BS22102" s="96" t="n">
        <f aca="false">BR22102-2.5</f>
        <v>-2.5</v>
      </c>
    </row>
    <row r="22103" customFormat="false" ht="12" hidden="false" customHeight="false" outlineLevel="0" collapsed="false">
      <c r="BS22103" s="96" t="n">
        <f aca="false">BR22103-2.5</f>
        <v>-2.5</v>
      </c>
    </row>
    <row r="22104" customFormat="false" ht="12" hidden="false" customHeight="false" outlineLevel="0" collapsed="false">
      <c r="BS22104" s="96" t="n">
        <f aca="false">BR22104-2.5</f>
        <v>-2.5</v>
      </c>
    </row>
    <row r="22105" customFormat="false" ht="12" hidden="false" customHeight="false" outlineLevel="0" collapsed="false">
      <c r="BS22105" s="96" t="n">
        <f aca="false">BR22105-2.5</f>
        <v>-2.5</v>
      </c>
    </row>
    <row r="22106" customFormat="false" ht="12" hidden="false" customHeight="false" outlineLevel="0" collapsed="false">
      <c r="BS22106" s="96" t="n">
        <f aca="false">BR22106-2.5</f>
        <v>-2.5</v>
      </c>
    </row>
    <row r="22107" customFormat="false" ht="12" hidden="false" customHeight="false" outlineLevel="0" collapsed="false">
      <c r="BS22107" s="96" t="n">
        <f aca="false">BR22107-2.5</f>
        <v>-2.5</v>
      </c>
    </row>
    <row r="22108" customFormat="false" ht="12" hidden="false" customHeight="false" outlineLevel="0" collapsed="false">
      <c r="BS22108" s="96" t="n">
        <f aca="false">BR22108-2.5</f>
        <v>-2.5</v>
      </c>
    </row>
    <row r="22109" customFormat="false" ht="12" hidden="false" customHeight="false" outlineLevel="0" collapsed="false">
      <c r="BS22109" s="96" t="n">
        <f aca="false">BR22109-2.5</f>
        <v>-2.5</v>
      </c>
    </row>
    <row r="22110" customFormat="false" ht="12" hidden="false" customHeight="false" outlineLevel="0" collapsed="false">
      <c r="BS22110" s="96" t="n">
        <f aca="false">BR22110-2.5</f>
        <v>-2.5</v>
      </c>
    </row>
    <row r="22111" customFormat="false" ht="12" hidden="false" customHeight="false" outlineLevel="0" collapsed="false">
      <c r="BS22111" s="96" t="n">
        <f aca="false">BR22111-2.5</f>
        <v>-2.5</v>
      </c>
    </row>
    <row r="22112" customFormat="false" ht="12" hidden="false" customHeight="false" outlineLevel="0" collapsed="false">
      <c r="BS22112" s="96" t="n">
        <f aca="false">BR22112-2.5</f>
        <v>-2.5</v>
      </c>
    </row>
    <row r="22113" customFormat="false" ht="12" hidden="false" customHeight="false" outlineLevel="0" collapsed="false">
      <c r="BS22113" s="96" t="n">
        <f aca="false">BR22113-2.5</f>
        <v>-2.5</v>
      </c>
    </row>
    <row r="22114" customFormat="false" ht="12" hidden="false" customHeight="false" outlineLevel="0" collapsed="false">
      <c r="BS22114" s="96" t="n">
        <f aca="false">BR22114-2.5</f>
        <v>-2.5</v>
      </c>
    </row>
    <row r="22115" customFormat="false" ht="12" hidden="false" customHeight="false" outlineLevel="0" collapsed="false">
      <c r="BS22115" s="96" t="n">
        <f aca="false">BR22115-2.5</f>
        <v>-2.5</v>
      </c>
    </row>
    <row r="22116" customFormat="false" ht="12" hidden="false" customHeight="false" outlineLevel="0" collapsed="false">
      <c r="BS22116" s="96" t="n">
        <f aca="false">BR22116-2.5</f>
        <v>-2.5</v>
      </c>
    </row>
    <row r="22117" customFormat="false" ht="12" hidden="false" customHeight="false" outlineLevel="0" collapsed="false">
      <c r="BS22117" s="96" t="n">
        <f aca="false">BR22117-2.5</f>
        <v>-2.5</v>
      </c>
    </row>
    <row r="22118" customFormat="false" ht="12" hidden="false" customHeight="false" outlineLevel="0" collapsed="false">
      <c r="BS22118" s="96" t="n">
        <f aca="false">BR22118-2.5</f>
        <v>-2.5</v>
      </c>
    </row>
    <row r="22119" customFormat="false" ht="12" hidden="false" customHeight="false" outlineLevel="0" collapsed="false">
      <c r="BS22119" s="96" t="n">
        <f aca="false">BR22119-2.5</f>
        <v>-2.5</v>
      </c>
    </row>
    <row r="22120" customFormat="false" ht="12" hidden="false" customHeight="false" outlineLevel="0" collapsed="false">
      <c r="BS22120" s="96" t="n">
        <f aca="false">BR22120-2.5</f>
        <v>-2.5</v>
      </c>
    </row>
    <row r="22121" customFormat="false" ht="12" hidden="false" customHeight="false" outlineLevel="0" collapsed="false">
      <c r="BS22121" s="96" t="n">
        <f aca="false">BR22121-2.5</f>
        <v>-2.5</v>
      </c>
    </row>
    <row r="22122" customFormat="false" ht="12" hidden="false" customHeight="false" outlineLevel="0" collapsed="false">
      <c r="BS22122" s="96" t="n">
        <f aca="false">BR22122-2.5</f>
        <v>-2.5</v>
      </c>
    </row>
    <row r="22123" customFormat="false" ht="12" hidden="false" customHeight="false" outlineLevel="0" collapsed="false">
      <c r="BS22123" s="96" t="n">
        <f aca="false">BR22123-2.5</f>
        <v>-2.5</v>
      </c>
    </row>
    <row r="22124" customFormat="false" ht="12" hidden="false" customHeight="false" outlineLevel="0" collapsed="false">
      <c r="BS22124" s="96" t="n">
        <f aca="false">BR22124-2.5</f>
        <v>-2.5</v>
      </c>
    </row>
    <row r="22125" customFormat="false" ht="12" hidden="false" customHeight="false" outlineLevel="0" collapsed="false">
      <c r="BS22125" s="96" t="n">
        <f aca="false">BR22125-2.5</f>
        <v>-2.5</v>
      </c>
    </row>
    <row r="22126" customFormat="false" ht="12" hidden="false" customHeight="false" outlineLevel="0" collapsed="false">
      <c r="BS22126" s="96" t="n">
        <f aca="false">BR22126-2.5</f>
        <v>-2.5</v>
      </c>
    </row>
    <row r="22127" customFormat="false" ht="12" hidden="false" customHeight="false" outlineLevel="0" collapsed="false">
      <c r="BS22127" s="96" t="n">
        <f aca="false">BR22127-2.5</f>
        <v>-2.5</v>
      </c>
    </row>
    <row r="22128" customFormat="false" ht="12" hidden="false" customHeight="false" outlineLevel="0" collapsed="false">
      <c r="BS22128" s="96" t="n">
        <f aca="false">BR22128-2.5</f>
        <v>-2.5</v>
      </c>
    </row>
    <row r="22129" customFormat="false" ht="12" hidden="false" customHeight="false" outlineLevel="0" collapsed="false">
      <c r="BS22129" s="96" t="n">
        <f aca="false">BR22129-2.5</f>
        <v>-2.5</v>
      </c>
    </row>
    <row r="22130" customFormat="false" ht="12" hidden="false" customHeight="false" outlineLevel="0" collapsed="false">
      <c r="BS22130" s="96" t="n">
        <f aca="false">BR22130-2.5</f>
        <v>-2.5</v>
      </c>
    </row>
    <row r="22131" customFormat="false" ht="12" hidden="false" customHeight="false" outlineLevel="0" collapsed="false">
      <c r="BS22131" s="96" t="n">
        <f aca="false">BR22131-2.5</f>
        <v>-2.5</v>
      </c>
    </row>
    <row r="22132" customFormat="false" ht="12" hidden="false" customHeight="false" outlineLevel="0" collapsed="false">
      <c r="BS22132" s="96" t="n">
        <f aca="false">BR22132-2.5</f>
        <v>-2.5</v>
      </c>
    </row>
    <row r="22133" customFormat="false" ht="12" hidden="false" customHeight="false" outlineLevel="0" collapsed="false">
      <c r="BS22133" s="96" t="n">
        <f aca="false">BR22133-2.5</f>
        <v>-2.5</v>
      </c>
    </row>
    <row r="22134" customFormat="false" ht="12" hidden="false" customHeight="false" outlineLevel="0" collapsed="false">
      <c r="BS22134" s="96" t="n">
        <f aca="false">BR22134-2.5</f>
        <v>-2.5</v>
      </c>
    </row>
    <row r="22135" customFormat="false" ht="12" hidden="false" customHeight="false" outlineLevel="0" collapsed="false">
      <c r="BS22135" s="96" t="n">
        <f aca="false">BR22135-2.5</f>
        <v>-2.5</v>
      </c>
    </row>
    <row r="22136" customFormat="false" ht="12" hidden="false" customHeight="false" outlineLevel="0" collapsed="false">
      <c r="BS22136" s="96" t="n">
        <f aca="false">BR22136-2.5</f>
        <v>-2.5</v>
      </c>
    </row>
    <row r="22137" customFormat="false" ht="12" hidden="false" customHeight="false" outlineLevel="0" collapsed="false">
      <c r="BS22137" s="96" t="n">
        <f aca="false">BR22137-2.5</f>
        <v>-2.5</v>
      </c>
    </row>
    <row r="22138" customFormat="false" ht="12" hidden="false" customHeight="false" outlineLevel="0" collapsed="false">
      <c r="BS22138" s="96" t="n">
        <f aca="false">BR22138-2.5</f>
        <v>-2.5</v>
      </c>
    </row>
    <row r="22139" customFormat="false" ht="12" hidden="false" customHeight="false" outlineLevel="0" collapsed="false">
      <c r="BS22139" s="96" t="n">
        <f aca="false">BR22139-2.5</f>
        <v>-2.5</v>
      </c>
    </row>
    <row r="22140" customFormat="false" ht="12" hidden="false" customHeight="false" outlineLevel="0" collapsed="false">
      <c r="BS22140" s="96" t="n">
        <f aca="false">BR22140-2.5</f>
        <v>-2.5</v>
      </c>
    </row>
    <row r="22141" customFormat="false" ht="12" hidden="false" customHeight="false" outlineLevel="0" collapsed="false">
      <c r="BS22141" s="96" t="n">
        <f aca="false">BR22141-2.5</f>
        <v>-2.5</v>
      </c>
    </row>
    <row r="22142" customFormat="false" ht="12" hidden="false" customHeight="false" outlineLevel="0" collapsed="false">
      <c r="BS22142" s="96" t="n">
        <f aca="false">BR22142-2.5</f>
        <v>-2.5</v>
      </c>
    </row>
    <row r="22143" customFormat="false" ht="12" hidden="false" customHeight="false" outlineLevel="0" collapsed="false">
      <c r="BS22143" s="96" t="n">
        <f aca="false">BR22143-2.5</f>
        <v>-2.5</v>
      </c>
    </row>
    <row r="22144" customFormat="false" ht="12" hidden="false" customHeight="false" outlineLevel="0" collapsed="false">
      <c r="BS22144" s="96" t="n">
        <f aca="false">BR22144-2.5</f>
        <v>-2.5</v>
      </c>
    </row>
    <row r="22145" customFormat="false" ht="12" hidden="false" customHeight="false" outlineLevel="0" collapsed="false">
      <c r="BS22145" s="96" t="n">
        <f aca="false">BR22145-2.5</f>
        <v>-2.5</v>
      </c>
    </row>
    <row r="22146" customFormat="false" ht="12" hidden="false" customHeight="false" outlineLevel="0" collapsed="false">
      <c r="BS22146" s="96" t="n">
        <f aca="false">BR22146-2.5</f>
        <v>-2.5</v>
      </c>
    </row>
    <row r="22147" customFormat="false" ht="12" hidden="false" customHeight="false" outlineLevel="0" collapsed="false">
      <c r="BS22147" s="96" t="n">
        <f aca="false">BR22147-2.5</f>
        <v>-2.5</v>
      </c>
    </row>
    <row r="22148" customFormat="false" ht="12" hidden="false" customHeight="false" outlineLevel="0" collapsed="false">
      <c r="BS22148" s="96" t="n">
        <f aca="false">BR22148-2.5</f>
        <v>-2.5</v>
      </c>
    </row>
    <row r="22149" customFormat="false" ht="12" hidden="false" customHeight="false" outlineLevel="0" collapsed="false">
      <c r="BS22149" s="96" t="n">
        <f aca="false">BR22149-2.5</f>
        <v>-2.5</v>
      </c>
    </row>
    <row r="22150" customFormat="false" ht="12" hidden="false" customHeight="false" outlineLevel="0" collapsed="false">
      <c r="BS22150" s="96" t="n">
        <f aca="false">BR22150-2.5</f>
        <v>-2.5</v>
      </c>
    </row>
    <row r="22151" customFormat="false" ht="12" hidden="false" customHeight="false" outlineLevel="0" collapsed="false">
      <c r="BS22151" s="96" t="n">
        <f aca="false">BR22151-2.5</f>
        <v>-2.5</v>
      </c>
    </row>
    <row r="22152" customFormat="false" ht="12" hidden="false" customHeight="false" outlineLevel="0" collapsed="false">
      <c r="BS22152" s="96" t="n">
        <f aca="false">BR22152-2.5</f>
        <v>-2.5</v>
      </c>
    </row>
    <row r="22153" customFormat="false" ht="12" hidden="false" customHeight="false" outlineLevel="0" collapsed="false">
      <c r="BS22153" s="96" t="n">
        <f aca="false">BR22153-2.5</f>
        <v>-2.5</v>
      </c>
    </row>
    <row r="22154" customFormat="false" ht="12" hidden="false" customHeight="false" outlineLevel="0" collapsed="false">
      <c r="BS22154" s="96" t="n">
        <f aca="false">BR22154-2.5</f>
        <v>-2.5</v>
      </c>
    </row>
    <row r="22155" customFormat="false" ht="12" hidden="false" customHeight="false" outlineLevel="0" collapsed="false">
      <c r="BS22155" s="96" t="n">
        <f aca="false">BR22155-2.5</f>
        <v>-2.5</v>
      </c>
    </row>
    <row r="22156" customFormat="false" ht="12" hidden="false" customHeight="false" outlineLevel="0" collapsed="false">
      <c r="BS22156" s="96" t="n">
        <f aca="false">BR22156-2.5</f>
        <v>-2.5</v>
      </c>
    </row>
    <row r="22157" customFormat="false" ht="12" hidden="false" customHeight="false" outlineLevel="0" collapsed="false">
      <c r="BS22157" s="96" t="n">
        <f aca="false">BR22157-2.5</f>
        <v>-2.5</v>
      </c>
    </row>
    <row r="22158" customFormat="false" ht="12" hidden="false" customHeight="false" outlineLevel="0" collapsed="false">
      <c r="BS22158" s="96" t="n">
        <f aca="false">BR22158-2.5</f>
        <v>-2.5</v>
      </c>
    </row>
    <row r="22159" customFormat="false" ht="12" hidden="false" customHeight="false" outlineLevel="0" collapsed="false">
      <c r="BS22159" s="96" t="n">
        <f aca="false">BR22159-2.5</f>
        <v>-2.5</v>
      </c>
    </row>
    <row r="22160" customFormat="false" ht="12" hidden="false" customHeight="false" outlineLevel="0" collapsed="false">
      <c r="BS22160" s="96" t="n">
        <f aca="false">BR22160-2.5</f>
        <v>-2.5</v>
      </c>
    </row>
    <row r="22161" customFormat="false" ht="12" hidden="false" customHeight="false" outlineLevel="0" collapsed="false">
      <c r="BS22161" s="96" t="n">
        <f aca="false">BR22161-2.5</f>
        <v>-2.5</v>
      </c>
    </row>
    <row r="22162" customFormat="false" ht="12" hidden="false" customHeight="false" outlineLevel="0" collapsed="false">
      <c r="BS22162" s="96" t="n">
        <f aca="false">BR22162-2.5</f>
        <v>-2.5</v>
      </c>
    </row>
    <row r="22163" customFormat="false" ht="12" hidden="false" customHeight="false" outlineLevel="0" collapsed="false">
      <c r="BS22163" s="96" t="n">
        <f aca="false">BR22163-2.5</f>
        <v>-2.5</v>
      </c>
    </row>
    <row r="22164" customFormat="false" ht="12" hidden="false" customHeight="false" outlineLevel="0" collapsed="false">
      <c r="BS22164" s="96" t="n">
        <f aca="false">BR22164-2.5</f>
        <v>-2.5</v>
      </c>
    </row>
    <row r="22165" customFormat="false" ht="12" hidden="false" customHeight="false" outlineLevel="0" collapsed="false">
      <c r="BS22165" s="96" t="n">
        <f aca="false">BR22165-2.5</f>
        <v>-2.5</v>
      </c>
    </row>
    <row r="22166" customFormat="false" ht="12" hidden="false" customHeight="false" outlineLevel="0" collapsed="false">
      <c r="BS22166" s="96" t="n">
        <f aca="false">BR22166-2.5</f>
        <v>-2.5</v>
      </c>
    </row>
    <row r="22167" customFormat="false" ht="12" hidden="false" customHeight="false" outlineLevel="0" collapsed="false">
      <c r="BS22167" s="96" t="n">
        <f aca="false">BR22167-2.5</f>
        <v>-2.5</v>
      </c>
    </row>
    <row r="22168" customFormat="false" ht="12" hidden="false" customHeight="false" outlineLevel="0" collapsed="false">
      <c r="BS22168" s="96" t="n">
        <f aca="false">BR22168-2.5</f>
        <v>-2.5</v>
      </c>
    </row>
    <row r="22169" customFormat="false" ht="12" hidden="false" customHeight="false" outlineLevel="0" collapsed="false">
      <c r="BS22169" s="96" t="n">
        <f aca="false">BR22169-2.5</f>
        <v>-2.5</v>
      </c>
    </row>
    <row r="22170" customFormat="false" ht="12" hidden="false" customHeight="false" outlineLevel="0" collapsed="false">
      <c r="BS22170" s="96" t="n">
        <f aca="false">BR22170-2.5</f>
        <v>-2.5</v>
      </c>
    </row>
    <row r="22171" customFormat="false" ht="12" hidden="false" customHeight="false" outlineLevel="0" collapsed="false">
      <c r="BS22171" s="96" t="n">
        <f aca="false">BR22171-2.5</f>
        <v>-2.5</v>
      </c>
    </row>
    <row r="22172" customFormat="false" ht="12" hidden="false" customHeight="false" outlineLevel="0" collapsed="false">
      <c r="BS22172" s="96" t="n">
        <f aca="false">BR22172-2.5</f>
        <v>-2.5</v>
      </c>
    </row>
    <row r="22173" customFormat="false" ht="12" hidden="false" customHeight="false" outlineLevel="0" collapsed="false">
      <c r="BS22173" s="96" t="n">
        <f aca="false">BR22173-2.5</f>
        <v>-2.5</v>
      </c>
    </row>
    <row r="22174" customFormat="false" ht="12" hidden="false" customHeight="false" outlineLevel="0" collapsed="false">
      <c r="BS22174" s="96" t="n">
        <f aca="false">BR22174-2.5</f>
        <v>-2.5</v>
      </c>
    </row>
    <row r="22175" customFormat="false" ht="12" hidden="false" customHeight="false" outlineLevel="0" collapsed="false">
      <c r="BS22175" s="96" t="n">
        <f aca="false">BR22175-2.5</f>
        <v>-2.5</v>
      </c>
    </row>
    <row r="22176" customFormat="false" ht="12" hidden="false" customHeight="false" outlineLevel="0" collapsed="false">
      <c r="BS22176" s="96" t="n">
        <f aca="false">BR22176-2.5</f>
        <v>-2.5</v>
      </c>
    </row>
    <row r="22177" customFormat="false" ht="12" hidden="false" customHeight="false" outlineLevel="0" collapsed="false">
      <c r="BS22177" s="96" t="n">
        <f aca="false">BR22177-2.5</f>
        <v>-2.5</v>
      </c>
    </row>
    <row r="22178" customFormat="false" ht="12" hidden="false" customHeight="false" outlineLevel="0" collapsed="false">
      <c r="BS22178" s="96" t="n">
        <f aca="false">BR22178-2.5</f>
        <v>-2.5</v>
      </c>
    </row>
    <row r="22179" customFormat="false" ht="12" hidden="false" customHeight="false" outlineLevel="0" collapsed="false">
      <c r="BS22179" s="96" t="n">
        <f aca="false">BR22179-2.5</f>
        <v>-2.5</v>
      </c>
    </row>
    <row r="22180" customFormat="false" ht="12" hidden="false" customHeight="false" outlineLevel="0" collapsed="false">
      <c r="BS22180" s="96" t="n">
        <f aca="false">BR22180-2.5</f>
        <v>-2.5</v>
      </c>
    </row>
    <row r="22181" customFormat="false" ht="12" hidden="false" customHeight="false" outlineLevel="0" collapsed="false">
      <c r="BS22181" s="96" t="n">
        <f aca="false">BR22181-2.5</f>
        <v>-2.5</v>
      </c>
    </row>
    <row r="22182" customFormat="false" ht="12" hidden="false" customHeight="false" outlineLevel="0" collapsed="false">
      <c r="BS22182" s="96" t="n">
        <f aca="false">BR22182-2.5</f>
        <v>-2.5</v>
      </c>
    </row>
    <row r="22183" customFormat="false" ht="12" hidden="false" customHeight="false" outlineLevel="0" collapsed="false">
      <c r="BS22183" s="96" t="n">
        <f aca="false">BR22183-2.5</f>
        <v>-2.5</v>
      </c>
    </row>
    <row r="22184" customFormat="false" ht="12" hidden="false" customHeight="false" outlineLevel="0" collapsed="false">
      <c r="BS22184" s="96" t="n">
        <f aca="false">BR22184-2.5</f>
        <v>-2.5</v>
      </c>
    </row>
    <row r="22185" customFormat="false" ht="12" hidden="false" customHeight="false" outlineLevel="0" collapsed="false">
      <c r="BS22185" s="96" t="n">
        <f aca="false">BR22185-2.5</f>
        <v>-2.5</v>
      </c>
    </row>
    <row r="22186" customFormat="false" ht="12" hidden="false" customHeight="false" outlineLevel="0" collapsed="false">
      <c r="BS22186" s="96" t="n">
        <f aca="false">BR22186-2.5</f>
        <v>-2.5</v>
      </c>
    </row>
    <row r="22187" customFormat="false" ht="12" hidden="false" customHeight="false" outlineLevel="0" collapsed="false">
      <c r="BS22187" s="96" t="n">
        <f aca="false">BR22187-2.5</f>
        <v>-2.5</v>
      </c>
    </row>
    <row r="22188" customFormat="false" ht="12" hidden="false" customHeight="false" outlineLevel="0" collapsed="false">
      <c r="BS22188" s="96" t="n">
        <f aca="false">BR22188-2.5</f>
        <v>-2.5</v>
      </c>
    </row>
    <row r="22189" customFormat="false" ht="12" hidden="false" customHeight="false" outlineLevel="0" collapsed="false">
      <c r="BS22189" s="96" t="n">
        <f aca="false">BR22189-2.5</f>
        <v>-2.5</v>
      </c>
    </row>
    <row r="22190" customFormat="false" ht="12" hidden="false" customHeight="false" outlineLevel="0" collapsed="false">
      <c r="BS22190" s="96" t="n">
        <f aca="false">BR22190-2.5</f>
        <v>-2.5</v>
      </c>
    </row>
    <row r="22191" customFormat="false" ht="12" hidden="false" customHeight="false" outlineLevel="0" collapsed="false">
      <c r="BS22191" s="96" t="n">
        <f aca="false">BR22191-2.5</f>
        <v>-2.5</v>
      </c>
    </row>
    <row r="22192" customFormat="false" ht="12" hidden="false" customHeight="false" outlineLevel="0" collapsed="false">
      <c r="BS22192" s="96" t="n">
        <f aca="false">BR22192-2.5</f>
        <v>-2.5</v>
      </c>
    </row>
    <row r="22193" customFormat="false" ht="12" hidden="false" customHeight="false" outlineLevel="0" collapsed="false">
      <c r="BS22193" s="96" t="n">
        <f aca="false">BR22193-2.5</f>
        <v>-2.5</v>
      </c>
    </row>
    <row r="22194" customFormat="false" ht="12" hidden="false" customHeight="false" outlineLevel="0" collapsed="false">
      <c r="BS22194" s="96" t="n">
        <f aca="false">BR22194-2.5</f>
        <v>-2.5</v>
      </c>
    </row>
    <row r="22195" customFormat="false" ht="12" hidden="false" customHeight="false" outlineLevel="0" collapsed="false">
      <c r="BS22195" s="96" t="n">
        <f aca="false">BR22195-2.5</f>
        <v>-2.5</v>
      </c>
    </row>
    <row r="22196" customFormat="false" ht="12" hidden="false" customHeight="false" outlineLevel="0" collapsed="false">
      <c r="BS22196" s="96" t="n">
        <f aca="false">BR22196-2.5</f>
        <v>-2.5</v>
      </c>
    </row>
    <row r="22197" customFormat="false" ht="12" hidden="false" customHeight="false" outlineLevel="0" collapsed="false">
      <c r="BS22197" s="96" t="n">
        <f aca="false">BR22197-2.5</f>
        <v>-2.5</v>
      </c>
    </row>
    <row r="22198" customFormat="false" ht="12" hidden="false" customHeight="false" outlineLevel="0" collapsed="false">
      <c r="BS22198" s="96" t="n">
        <f aca="false">BR22198-2.5</f>
        <v>-2.5</v>
      </c>
    </row>
    <row r="22199" customFormat="false" ht="12" hidden="false" customHeight="false" outlineLevel="0" collapsed="false">
      <c r="BS22199" s="96" t="n">
        <f aca="false">BR22199-2.5</f>
        <v>-2.5</v>
      </c>
    </row>
    <row r="22200" customFormat="false" ht="12" hidden="false" customHeight="false" outlineLevel="0" collapsed="false">
      <c r="BS22200" s="96" t="n">
        <f aca="false">BR22200-2.5</f>
        <v>-2.5</v>
      </c>
    </row>
    <row r="22201" customFormat="false" ht="12" hidden="false" customHeight="false" outlineLevel="0" collapsed="false">
      <c r="BS22201" s="96" t="n">
        <f aca="false">BR22201-2.5</f>
        <v>-2.5</v>
      </c>
    </row>
    <row r="22202" customFormat="false" ht="12" hidden="false" customHeight="false" outlineLevel="0" collapsed="false">
      <c r="BS22202" s="96" t="n">
        <f aca="false">BR22202-2.5</f>
        <v>-2.5</v>
      </c>
    </row>
    <row r="22203" customFormat="false" ht="12" hidden="false" customHeight="false" outlineLevel="0" collapsed="false">
      <c r="BS22203" s="96" t="n">
        <f aca="false">BR22203-2.5</f>
        <v>-2.5</v>
      </c>
    </row>
    <row r="22204" customFormat="false" ht="12" hidden="false" customHeight="false" outlineLevel="0" collapsed="false">
      <c r="BS22204" s="96" t="n">
        <f aca="false">BR22204-2.5</f>
        <v>-2.5</v>
      </c>
    </row>
    <row r="22205" customFormat="false" ht="12" hidden="false" customHeight="false" outlineLevel="0" collapsed="false">
      <c r="BS22205" s="96" t="n">
        <f aca="false">BR22205-2.5</f>
        <v>-2.5</v>
      </c>
    </row>
    <row r="22206" customFormat="false" ht="12" hidden="false" customHeight="false" outlineLevel="0" collapsed="false">
      <c r="BS22206" s="96" t="n">
        <f aca="false">BR22206-2.5</f>
        <v>-2.5</v>
      </c>
    </row>
    <row r="22207" customFormat="false" ht="12" hidden="false" customHeight="false" outlineLevel="0" collapsed="false">
      <c r="BS22207" s="96" t="n">
        <f aca="false">BR22207-2.5</f>
        <v>-2.5</v>
      </c>
    </row>
    <row r="22208" customFormat="false" ht="12" hidden="false" customHeight="false" outlineLevel="0" collapsed="false">
      <c r="BS22208" s="96" t="n">
        <f aca="false">BR22208-2.5</f>
        <v>-2.5</v>
      </c>
    </row>
    <row r="22209" customFormat="false" ht="12" hidden="false" customHeight="false" outlineLevel="0" collapsed="false">
      <c r="BS22209" s="96" t="n">
        <f aca="false">BR22209-2.5</f>
        <v>-2.5</v>
      </c>
    </row>
    <row r="22210" customFormat="false" ht="12" hidden="false" customHeight="false" outlineLevel="0" collapsed="false">
      <c r="BS22210" s="96" t="n">
        <f aca="false">BR22210-2.5</f>
        <v>-2.5</v>
      </c>
    </row>
    <row r="22211" customFormat="false" ht="12" hidden="false" customHeight="false" outlineLevel="0" collapsed="false">
      <c r="BS22211" s="96" t="n">
        <f aca="false">BR22211-2.5</f>
        <v>-2.5</v>
      </c>
    </row>
    <row r="22212" customFormat="false" ht="12" hidden="false" customHeight="false" outlineLevel="0" collapsed="false">
      <c r="BS22212" s="96" t="n">
        <f aca="false">BR22212-2.5</f>
        <v>-2.5</v>
      </c>
    </row>
    <row r="22213" customFormat="false" ht="12" hidden="false" customHeight="false" outlineLevel="0" collapsed="false">
      <c r="BS22213" s="96" t="n">
        <f aca="false">BR22213-2.5</f>
        <v>-2.5</v>
      </c>
    </row>
    <row r="22214" customFormat="false" ht="12" hidden="false" customHeight="false" outlineLevel="0" collapsed="false">
      <c r="BS22214" s="96" t="n">
        <f aca="false">BR22214-2.5</f>
        <v>-2.5</v>
      </c>
    </row>
    <row r="22215" customFormat="false" ht="12" hidden="false" customHeight="false" outlineLevel="0" collapsed="false">
      <c r="BS22215" s="96" t="n">
        <f aca="false">BR22215-2.5</f>
        <v>-2.5</v>
      </c>
    </row>
    <row r="22216" customFormat="false" ht="12" hidden="false" customHeight="false" outlineLevel="0" collapsed="false">
      <c r="BS22216" s="96" t="n">
        <f aca="false">BR22216-2.5</f>
        <v>-2.5</v>
      </c>
    </row>
    <row r="22217" customFormat="false" ht="12" hidden="false" customHeight="false" outlineLevel="0" collapsed="false">
      <c r="BS22217" s="96" t="n">
        <f aca="false">BR22217-2.5</f>
        <v>-2.5</v>
      </c>
    </row>
    <row r="22218" customFormat="false" ht="12" hidden="false" customHeight="false" outlineLevel="0" collapsed="false">
      <c r="BS22218" s="96" t="n">
        <f aca="false">BR22218-2.5</f>
        <v>-2.5</v>
      </c>
    </row>
    <row r="22219" customFormat="false" ht="12" hidden="false" customHeight="false" outlineLevel="0" collapsed="false">
      <c r="BS22219" s="96" t="n">
        <f aca="false">BR22219-2.5</f>
        <v>-2.5</v>
      </c>
    </row>
    <row r="22220" customFormat="false" ht="12" hidden="false" customHeight="false" outlineLevel="0" collapsed="false">
      <c r="BS22220" s="96" t="n">
        <f aca="false">BR22220-2.5</f>
        <v>-2.5</v>
      </c>
    </row>
    <row r="22221" customFormat="false" ht="12" hidden="false" customHeight="false" outlineLevel="0" collapsed="false">
      <c r="BS22221" s="96" t="n">
        <f aca="false">BR22221-2.5</f>
        <v>-2.5</v>
      </c>
    </row>
    <row r="22222" customFormat="false" ht="12" hidden="false" customHeight="false" outlineLevel="0" collapsed="false">
      <c r="BS22222" s="96" t="n">
        <f aca="false">BR22222-2.5</f>
        <v>-2.5</v>
      </c>
    </row>
    <row r="22223" customFormat="false" ht="12" hidden="false" customHeight="false" outlineLevel="0" collapsed="false">
      <c r="BS22223" s="96" t="n">
        <f aca="false">BR22223-2.5</f>
        <v>-2.5</v>
      </c>
    </row>
    <row r="22224" customFormat="false" ht="12" hidden="false" customHeight="false" outlineLevel="0" collapsed="false">
      <c r="BS22224" s="96" t="n">
        <f aca="false">BR22224-2.5</f>
        <v>-2.5</v>
      </c>
    </row>
    <row r="22225" customFormat="false" ht="12" hidden="false" customHeight="false" outlineLevel="0" collapsed="false">
      <c r="BS22225" s="96" t="n">
        <f aca="false">BR22225-2.5</f>
        <v>-2.5</v>
      </c>
    </row>
    <row r="22226" customFormat="false" ht="12" hidden="false" customHeight="false" outlineLevel="0" collapsed="false">
      <c r="BS22226" s="96" t="n">
        <f aca="false">BR22226-2.5</f>
        <v>-2.5</v>
      </c>
    </row>
    <row r="22227" customFormat="false" ht="12" hidden="false" customHeight="false" outlineLevel="0" collapsed="false">
      <c r="BS22227" s="96" t="n">
        <f aca="false">BR22227-2.5</f>
        <v>-2.5</v>
      </c>
    </row>
    <row r="22228" customFormat="false" ht="12" hidden="false" customHeight="false" outlineLevel="0" collapsed="false">
      <c r="BS22228" s="96" t="n">
        <f aca="false">BR22228-2.5</f>
        <v>-2.5</v>
      </c>
    </row>
    <row r="22229" customFormat="false" ht="12" hidden="false" customHeight="false" outlineLevel="0" collapsed="false">
      <c r="BS22229" s="96" t="n">
        <f aca="false">BR22229-2.5</f>
        <v>-2.5</v>
      </c>
    </row>
    <row r="22230" customFormat="false" ht="12" hidden="false" customHeight="false" outlineLevel="0" collapsed="false">
      <c r="BS22230" s="96" t="n">
        <f aca="false">BR22230-2.5</f>
        <v>-2.5</v>
      </c>
    </row>
    <row r="22231" customFormat="false" ht="12" hidden="false" customHeight="false" outlineLevel="0" collapsed="false">
      <c r="BS22231" s="96" t="n">
        <f aca="false">BR22231-2.5</f>
        <v>-2.5</v>
      </c>
    </row>
    <row r="22232" customFormat="false" ht="12" hidden="false" customHeight="false" outlineLevel="0" collapsed="false">
      <c r="BS22232" s="96" t="n">
        <f aca="false">BR22232-2.5</f>
        <v>-2.5</v>
      </c>
    </row>
    <row r="22233" customFormat="false" ht="12" hidden="false" customHeight="false" outlineLevel="0" collapsed="false">
      <c r="BS22233" s="96" t="n">
        <f aca="false">BR22233-2.5</f>
        <v>-2.5</v>
      </c>
    </row>
    <row r="22234" customFormat="false" ht="12" hidden="false" customHeight="false" outlineLevel="0" collapsed="false">
      <c r="BS22234" s="96" t="n">
        <f aca="false">BR22234-2.5</f>
        <v>-2.5</v>
      </c>
    </row>
    <row r="22235" customFormat="false" ht="12" hidden="false" customHeight="false" outlineLevel="0" collapsed="false">
      <c r="BS22235" s="96" t="n">
        <f aca="false">BR22235-2.5</f>
        <v>-2.5</v>
      </c>
    </row>
    <row r="22236" customFormat="false" ht="12" hidden="false" customHeight="false" outlineLevel="0" collapsed="false">
      <c r="BS22236" s="96" t="n">
        <f aca="false">BR22236-2.5</f>
        <v>-2.5</v>
      </c>
    </row>
    <row r="22237" customFormat="false" ht="12" hidden="false" customHeight="false" outlineLevel="0" collapsed="false">
      <c r="BS22237" s="96" t="n">
        <f aca="false">BR22237-2.5</f>
        <v>-2.5</v>
      </c>
    </row>
    <row r="22238" customFormat="false" ht="12" hidden="false" customHeight="false" outlineLevel="0" collapsed="false">
      <c r="BS22238" s="96" t="n">
        <f aca="false">BR22238-2.5</f>
        <v>-2.5</v>
      </c>
    </row>
    <row r="22239" customFormat="false" ht="12" hidden="false" customHeight="false" outlineLevel="0" collapsed="false">
      <c r="BS22239" s="96" t="n">
        <f aca="false">BR22239-2.5</f>
        <v>-2.5</v>
      </c>
    </row>
    <row r="22240" customFormat="false" ht="12" hidden="false" customHeight="false" outlineLevel="0" collapsed="false">
      <c r="BS22240" s="96" t="n">
        <f aca="false">BR22240-2.5</f>
        <v>-2.5</v>
      </c>
    </row>
    <row r="22241" customFormat="false" ht="12" hidden="false" customHeight="false" outlineLevel="0" collapsed="false">
      <c r="BS22241" s="96" t="n">
        <f aca="false">BR22241-2.5</f>
        <v>-2.5</v>
      </c>
    </row>
    <row r="22242" customFormat="false" ht="12" hidden="false" customHeight="false" outlineLevel="0" collapsed="false">
      <c r="BS22242" s="96" t="n">
        <f aca="false">BR22242-2.5</f>
        <v>-2.5</v>
      </c>
    </row>
    <row r="22243" customFormat="false" ht="12" hidden="false" customHeight="false" outlineLevel="0" collapsed="false">
      <c r="BS22243" s="96" t="n">
        <f aca="false">BR22243-2.5</f>
        <v>-2.5</v>
      </c>
    </row>
    <row r="22244" customFormat="false" ht="12" hidden="false" customHeight="false" outlineLevel="0" collapsed="false">
      <c r="BS22244" s="96" t="n">
        <f aca="false">BR22244-2.5</f>
        <v>-2.5</v>
      </c>
    </row>
    <row r="22245" customFormat="false" ht="12" hidden="false" customHeight="false" outlineLevel="0" collapsed="false">
      <c r="BS22245" s="96" t="n">
        <f aca="false">BR22245-2.5</f>
        <v>-2.5</v>
      </c>
    </row>
    <row r="22246" customFormat="false" ht="12" hidden="false" customHeight="false" outlineLevel="0" collapsed="false">
      <c r="BS22246" s="96" t="n">
        <f aca="false">BR22246-2.5</f>
        <v>-2.5</v>
      </c>
    </row>
    <row r="22247" customFormat="false" ht="12" hidden="false" customHeight="false" outlineLevel="0" collapsed="false">
      <c r="BS22247" s="96" t="n">
        <f aca="false">BR22247-2.5</f>
        <v>-2.5</v>
      </c>
    </row>
    <row r="22248" customFormat="false" ht="12" hidden="false" customHeight="false" outlineLevel="0" collapsed="false">
      <c r="BS22248" s="96" t="n">
        <f aca="false">BR22248-2.5</f>
        <v>-2.5</v>
      </c>
    </row>
    <row r="22249" customFormat="false" ht="12" hidden="false" customHeight="false" outlineLevel="0" collapsed="false">
      <c r="BS22249" s="96" t="n">
        <f aca="false">BR22249-2.5</f>
        <v>-2.5</v>
      </c>
    </row>
    <row r="22250" customFormat="false" ht="12" hidden="false" customHeight="false" outlineLevel="0" collapsed="false">
      <c r="BS22250" s="96" t="n">
        <f aca="false">BR22250-2.5</f>
        <v>-2.5</v>
      </c>
    </row>
    <row r="22251" customFormat="false" ht="12" hidden="false" customHeight="false" outlineLevel="0" collapsed="false">
      <c r="BS22251" s="96" t="n">
        <f aca="false">BR22251-2.5</f>
        <v>-2.5</v>
      </c>
    </row>
    <row r="22252" customFormat="false" ht="12" hidden="false" customHeight="false" outlineLevel="0" collapsed="false">
      <c r="BS22252" s="96" t="n">
        <f aca="false">BR22252-2.5</f>
        <v>-2.5</v>
      </c>
    </row>
    <row r="22253" customFormat="false" ht="12" hidden="false" customHeight="false" outlineLevel="0" collapsed="false">
      <c r="BS22253" s="96" t="n">
        <f aca="false">BR22253-2.5</f>
        <v>-2.5</v>
      </c>
    </row>
    <row r="22254" customFormat="false" ht="12" hidden="false" customHeight="false" outlineLevel="0" collapsed="false">
      <c r="BS22254" s="96" t="n">
        <f aca="false">BR22254-2.5</f>
        <v>-2.5</v>
      </c>
    </row>
    <row r="22255" customFormat="false" ht="12" hidden="false" customHeight="false" outlineLevel="0" collapsed="false">
      <c r="BS22255" s="96" t="n">
        <f aca="false">BR22255-2.5</f>
        <v>-2.5</v>
      </c>
    </row>
    <row r="22256" customFormat="false" ht="12" hidden="false" customHeight="false" outlineLevel="0" collapsed="false">
      <c r="BS22256" s="96" t="n">
        <f aca="false">BR22256-2.5</f>
        <v>-2.5</v>
      </c>
    </row>
    <row r="22257" customFormat="false" ht="12" hidden="false" customHeight="false" outlineLevel="0" collapsed="false">
      <c r="BS22257" s="96" t="n">
        <f aca="false">BR22257-2.5</f>
        <v>-2.5</v>
      </c>
    </row>
    <row r="22258" customFormat="false" ht="12" hidden="false" customHeight="false" outlineLevel="0" collapsed="false">
      <c r="BS22258" s="96" t="n">
        <f aca="false">BR22258-2.5</f>
        <v>-2.5</v>
      </c>
    </row>
    <row r="22259" customFormat="false" ht="12" hidden="false" customHeight="false" outlineLevel="0" collapsed="false">
      <c r="BS22259" s="96" t="n">
        <f aca="false">BR22259-2.5</f>
        <v>-2.5</v>
      </c>
    </row>
    <row r="22260" customFormat="false" ht="12" hidden="false" customHeight="false" outlineLevel="0" collapsed="false">
      <c r="BS22260" s="96" t="n">
        <f aca="false">BR22260-2.5</f>
        <v>-2.5</v>
      </c>
    </row>
    <row r="22261" customFormat="false" ht="12" hidden="false" customHeight="false" outlineLevel="0" collapsed="false">
      <c r="BS22261" s="96" t="n">
        <f aca="false">BR22261-2.5</f>
        <v>-2.5</v>
      </c>
    </row>
    <row r="22262" customFormat="false" ht="12" hidden="false" customHeight="false" outlineLevel="0" collapsed="false">
      <c r="BS22262" s="96" t="n">
        <f aca="false">BR22262-2.5</f>
        <v>-2.5</v>
      </c>
    </row>
    <row r="22263" customFormat="false" ht="12" hidden="false" customHeight="false" outlineLevel="0" collapsed="false">
      <c r="BS22263" s="96" t="n">
        <f aca="false">BR22263-2.5</f>
        <v>-2.5</v>
      </c>
    </row>
    <row r="22264" customFormat="false" ht="12" hidden="false" customHeight="false" outlineLevel="0" collapsed="false">
      <c r="BS22264" s="96" t="n">
        <f aca="false">BR22264-2.5</f>
        <v>-2.5</v>
      </c>
    </row>
    <row r="22265" customFormat="false" ht="12" hidden="false" customHeight="false" outlineLevel="0" collapsed="false">
      <c r="BS22265" s="96" t="n">
        <f aca="false">BR22265-2.5</f>
        <v>-2.5</v>
      </c>
    </row>
    <row r="22266" customFormat="false" ht="12" hidden="false" customHeight="false" outlineLevel="0" collapsed="false">
      <c r="BS22266" s="96" t="n">
        <f aca="false">BR22266-2.5</f>
        <v>-2.5</v>
      </c>
    </row>
    <row r="22267" customFormat="false" ht="12" hidden="false" customHeight="false" outlineLevel="0" collapsed="false">
      <c r="BS22267" s="96" t="n">
        <f aca="false">BR22267-2.5</f>
        <v>-2.5</v>
      </c>
    </row>
    <row r="22268" customFormat="false" ht="12" hidden="false" customHeight="false" outlineLevel="0" collapsed="false">
      <c r="BS22268" s="96" t="n">
        <f aca="false">BR22268-2.5</f>
        <v>-2.5</v>
      </c>
    </row>
    <row r="22269" customFormat="false" ht="12" hidden="false" customHeight="false" outlineLevel="0" collapsed="false">
      <c r="BS22269" s="96" t="n">
        <f aca="false">BR22269-2.5</f>
        <v>-2.5</v>
      </c>
    </row>
    <row r="22270" customFormat="false" ht="12" hidden="false" customHeight="false" outlineLevel="0" collapsed="false">
      <c r="BS22270" s="96" t="n">
        <f aca="false">BR22270-2.5</f>
        <v>-2.5</v>
      </c>
    </row>
    <row r="22271" customFormat="false" ht="12" hidden="false" customHeight="false" outlineLevel="0" collapsed="false">
      <c r="BS22271" s="96" t="n">
        <f aca="false">BR22271-2.5</f>
        <v>-2.5</v>
      </c>
    </row>
    <row r="22272" customFormat="false" ht="12" hidden="false" customHeight="false" outlineLevel="0" collapsed="false">
      <c r="BS22272" s="96" t="n">
        <f aca="false">BR22272-2.5</f>
        <v>-2.5</v>
      </c>
    </row>
    <row r="22273" customFormat="false" ht="12" hidden="false" customHeight="false" outlineLevel="0" collapsed="false">
      <c r="BS22273" s="96" t="n">
        <f aca="false">BR22273-2.5</f>
        <v>-2.5</v>
      </c>
    </row>
    <row r="22274" customFormat="false" ht="12" hidden="false" customHeight="false" outlineLevel="0" collapsed="false">
      <c r="BS22274" s="96" t="n">
        <f aca="false">BR22274-2.5</f>
        <v>-2.5</v>
      </c>
    </row>
    <row r="22275" customFormat="false" ht="12" hidden="false" customHeight="false" outlineLevel="0" collapsed="false">
      <c r="BS22275" s="96" t="n">
        <f aca="false">BR22275-2.5</f>
        <v>-2.5</v>
      </c>
    </row>
    <row r="22276" customFormat="false" ht="12" hidden="false" customHeight="false" outlineLevel="0" collapsed="false">
      <c r="BS22276" s="96" t="n">
        <f aca="false">BR22276-2.5</f>
        <v>-2.5</v>
      </c>
    </row>
    <row r="22277" customFormat="false" ht="12" hidden="false" customHeight="false" outlineLevel="0" collapsed="false">
      <c r="BS22277" s="96" t="n">
        <f aca="false">BR22277-2.5</f>
        <v>-2.5</v>
      </c>
    </row>
    <row r="22278" customFormat="false" ht="12" hidden="false" customHeight="false" outlineLevel="0" collapsed="false">
      <c r="BS22278" s="96" t="n">
        <f aca="false">BR22278-2.5</f>
        <v>-2.5</v>
      </c>
    </row>
    <row r="22279" customFormat="false" ht="12" hidden="false" customHeight="false" outlineLevel="0" collapsed="false">
      <c r="BS22279" s="96" t="n">
        <f aca="false">BR22279-2.5</f>
        <v>-2.5</v>
      </c>
    </row>
    <row r="22280" customFormat="false" ht="12" hidden="false" customHeight="false" outlineLevel="0" collapsed="false">
      <c r="BS22280" s="96" t="n">
        <f aca="false">BR22280-2.5</f>
        <v>-2.5</v>
      </c>
    </row>
    <row r="22281" customFormat="false" ht="12" hidden="false" customHeight="false" outlineLevel="0" collapsed="false">
      <c r="BS22281" s="96" t="n">
        <f aca="false">BR22281-2.5</f>
        <v>-2.5</v>
      </c>
    </row>
    <row r="22282" customFormat="false" ht="12" hidden="false" customHeight="false" outlineLevel="0" collapsed="false">
      <c r="BS22282" s="96" t="n">
        <f aca="false">BR22282-2.5</f>
        <v>-2.5</v>
      </c>
    </row>
    <row r="22283" customFormat="false" ht="12" hidden="false" customHeight="false" outlineLevel="0" collapsed="false">
      <c r="BS22283" s="96" t="n">
        <f aca="false">BR22283-2.5</f>
        <v>-2.5</v>
      </c>
    </row>
    <row r="22284" customFormat="false" ht="12" hidden="false" customHeight="false" outlineLevel="0" collapsed="false">
      <c r="BS22284" s="96" t="n">
        <f aca="false">BR22284-2.5</f>
        <v>-2.5</v>
      </c>
    </row>
    <row r="22285" customFormat="false" ht="12" hidden="false" customHeight="false" outlineLevel="0" collapsed="false">
      <c r="BS22285" s="96" t="n">
        <f aca="false">BR22285-2.5</f>
        <v>-2.5</v>
      </c>
    </row>
    <row r="22286" customFormat="false" ht="12" hidden="false" customHeight="false" outlineLevel="0" collapsed="false">
      <c r="BS22286" s="96" t="n">
        <f aca="false">BR22286-2.5</f>
        <v>-2.5</v>
      </c>
    </row>
    <row r="22287" customFormat="false" ht="12" hidden="false" customHeight="false" outlineLevel="0" collapsed="false">
      <c r="BS22287" s="96" t="n">
        <f aca="false">BR22287-2.5</f>
        <v>-2.5</v>
      </c>
    </row>
    <row r="22288" customFormat="false" ht="12" hidden="false" customHeight="false" outlineLevel="0" collapsed="false">
      <c r="BS22288" s="96" t="n">
        <f aca="false">BR22288-2.5</f>
        <v>-2.5</v>
      </c>
    </row>
    <row r="22289" customFormat="false" ht="12" hidden="false" customHeight="false" outlineLevel="0" collapsed="false">
      <c r="BS22289" s="96" t="n">
        <f aca="false">BR22289-2.5</f>
        <v>-2.5</v>
      </c>
    </row>
    <row r="22290" customFormat="false" ht="12" hidden="false" customHeight="false" outlineLevel="0" collapsed="false">
      <c r="BS22290" s="96" t="n">
        <f aca="false">BR22290-2.5</f>
        <v>-2.5</v>
      </c>
    </row>
    <row r="22291" customFormat="false" ht="12" hidden="false" customHeight="false" outlineLevel="0" collapsed="false">
      <c r="BS22291" s="96" t="n">
        <f aca="false">BR22291-2.5</f>
        <v>-2.5</v>
      </c>
    </row>
    <row r="22292" customFormat="false" ht="12" hidden="false" customHeight="false" outlineLevel="0" collapsed="false">
      <c r="BS22292" s="96" t="n">
        <f aca="false">BR22292-2.5</f>
        <v>-2.5</v>
      </c>
    </row>
    <row r="22293" customFormat="false" ht="12" hidden="false" customHeight="false" outlineLevel="0" collapsed="false">
      <c r="BS22293" s="96" t="n">
        <f aca="false">BR22293-2.5</f>
        <v>-2.5</v>
      </c>
    </row>
    <row r="22294" customFormat="false" ht="12" hidden="false" customHeight="false" outlineLevel="0" collapsed="false">
      <c r="BS22294" s="96" t="n">
        <f aca="false">BR22294-2.5</f>
        <v>-2.5</v>
      </c>
    </row>
    <row r="22295" customFormat="false" ht="12" hidden="false" customHeight="false" outlineLevel="0" collapsed="false">
      <c r="BS22295" s="96" t="n">
        <f aca="false">BR22295-2.5</f>
        <v>-2.5</v>
      </c>
    </row>
    <row r="22296" customFormat="false" ht="12" hidden="false" customHeight="false" outlineLevel="0" collapsed="false">
      <c r="BS22296" s="96" t="n">
        <f aca="false">BR22296-2.5</f>
        <v>-2.5</v>
      </c>
    </row>
    <row r="22297" customFormat="false" ht="12" hidden="false" customHeight="false" outlineLevel="0" collapsed="false">
      <c r="BS22297" s="96" t="n">
        <f aca="false">BR22297-2.5</f>
        <v>-2.5</v>
      </c>
    </row>
    <row r="22298" customFormat="false" ht="12" hidden="false" customHeight="false" outlineLevel="0" collapsed="false">
      <c r="BS22298" s="96" t="n">
        <f aca="false">BR22298-2.5</f>
        <v>-2.5</v>
      </c>
    </row>
    <row r="22299" customFormat="false" ht="12" hidden="false" customHeight="false" outlineLevel="0" collapsed="false">
      <c r="BS22299" s="96" t="n">
        <f aca="false">BR22299-2.5</f>
        <v>-2.5</v>
      </c>
    </row>
    <row r="22300" customFormat="false" ht="12" hidden="false" customHeight="false" outlineLevel="0" collapsed="false">
      <c r="BS22300" s="96" t="n">
        <f aca="false">BR22300-2.5</f>
        <v>-2.5</v>
      </c>
    </row>
    <row r="22301" customFormat="false" ht="12" hidden="false" customHeight="false" outlineLevel="0" collapsed="false">
      <c r="BS22301" s="96" t="n">
        <f aca="false">BR22301-2.5</f>
        <v>-2.5</v>
      </c>
    </row>
    <row r="22302" customFormat="false" ht="12" hidden="false" customHeight="false" outlineLevel="0" collapsed="false">
      <c r="BS22302" s="96" t="n">
        <f aca="false">BR22302-2.5</f>
        <v>-2.5</v>
      </c>
    </row>
    <row r="22303" customFormat="false" ht="12" hidden="false" customHeight="false" outlineLevel="0" collapsed="false">
      <c r="BS22303" s="96" t="n">
        <f aca="false">BR22303-2.5</f>
        <v>-2.5</v>
      </c>
    </row>
    <row r="22304" customFormat="false" ht="12" hidden="false" customHeight="false" outlineLevel="0" collapsed="false">
      <c r="BS22304" s="96" t="n">
        <f aca="false">BR22304-2.5</f>
        <v>-2.5</v>
      </c>
    </row>
    <row r="22305" customFormat="false" ht="12" hidden="false" customHeight="false" outlineLevel="0" collapsed="false">
      <c r="BS22305" s="96" t="n">
        <f aca="false">BR22305-2.5</f>
        <v>-2.5</v>
      </c>
    </row>
    <row r="22306" customFormat="false" ht="12" hidden="false" customHeight="false" outlineLevel="0" collapsed="false">
      <c r="BS22306" s="96" t="n">
        <f aca="false">BR22306-2.5</f>
        <v>-2.5</v>
      </c>
    </row>
    <row r="22307" customFormat="false" ht="12" hidden="false" customHeight="false" outlineLevel="0" collapsed="false">
      <c r="BS22307" s="96" t="n">
        <f aca="false">BR22307-2.5</f>
        <v>-2.5</v>
      </c>
    </row>
    <row r="22308" customFormat="false" ht="12" hidden="false" customHeight="false" outlineLevel="0" collapsed="false">
      <c r="BS22308" s="96" t="n">
        <f aca="false">BR22308-2.5</f>
        <v>-2.5</v>
      </c>
    </row>
    <row r="22309" customFormat="false" ht="12" hidden="false" customHeight="false" outlineLevel="0" collapsed="false">
      <c r="BS22309" s="96" t="n">
        <f aca="false">BR22309-2.5</f>
        <v>-2.5</v>
      </c>
    </row>
    <row r="22310" customFormat="false" ht="12" hidden="false" customHeight="false" outlineLevel="0" collapsed="false">
      <c r="BS22310" s="96" t="n">
        <f aca="false">BR22310-2.5</f>
        <v>-2.5</v>
      </c>
    </row>
    <row r="22311" customFormat="false" ht="12" hidden="false" customHeight="false" outlineLevel="0" collapsed="false">
      <c r="BS22311" s="96" t="n">
        <f aca="false">BR22311-2.5</f>
        <v>-2.5</v>
      </c>
    </row>
    <row r="22312" customFormat="false" ht="12" hidden="false" customHeight="false" outlineLevel="0" collapsed="false">
      <c r="BS22312" s="96" t="n">
        <f aca="false">BR22312-2.5</f>
        <v>-2.5</v>
      </c>
    </row>
    <row r="22313" customFormat="false" ht="12" hidden="false" customHeight="false" outlineLevel="0" collapsed="false">
      <c r="BS22313" s="96" t="n">
        <f aca="false">BR22313-2.5</f>
        <v>-2.5</v>
      </c>
    </row>
    <row r="22314" customFormat="false" ht="12" hidden="false" customHeight="false" outlineLevel="0" collapsed="false">
      <c r="BS22314" s="96" t="n">
        <f aca="false">BR22314-2.5</f>
        <v>-2.5</v>
      </c>
    </row>
    <row r="22315" customFormat="false" ht="12" hidden="false" customHeight="false" outlineLevel="0" collapsed="false">
      <c r="BS22315" s="96" t="n">
        <f aca="false">BR22315-2.5</f>
        <v>-2.5</v>
      </c>
    </row>
    <row r="22316" customFormat="false" ht="12" hidden="false" customHeight="false" outlineLevel="0" collapsed="false">
      <c r="BS22316" s="96" t="n">
        <f aca="false">BR22316-2.5</f>
        <v>-2.5</v>
      </c>
    </row>
    <row r="22317" customFormat="false" ht="12" hidden="false" customHeight="false" outlineLevel="0" collapsed="false">
      <c r="BS22317" s="96" t="n">
        <f aca="false">BR22317-2.5</f>
        <v>-2.5</v>
      </c>
    </row>
    <row r="22318" customFormat="false" ht="12" hidden="false" customHeight="false" outlineLevel="0" collapsed="false">
      <c r="BS22318" s="96" t="n">
        <f aca="false">BR22318-2.5</f>
        <v>-2.5</v>
      </c>
    </row>
    <row r="22319" customFormat="false" ht="12" hidden="false" customHeight="false" outlineLevel="0" collapsed="false">
      <c r="BS22319" s="96" t="n">
        <f aca="false">BR22319-2.5</f>
        <v>-2.5</v>
      </c>
    </row>
    <row r="22320" customFormat="false" ht="12" hidden="false" customHeight="false" outlineLevel="0" collapsed="false">
      <c r="BS22320" s="96" t="n">
        <f aca="false">BR22320-2.5</f>
        <v>-2.5</v>
      </c>
    </row>
    <row r="22321" customFormat="false" ht="12" hidden="false" customHeight="false" outlineLevel="0" collapsed="false">
      <c r="BS22321" s="96" t="n">
        <f aca="false">BR22321-2.5</f>
        <v>-2.5</v>
      </c>
    </row>
    <row r="22322" customFormat="false" ht="12" hidden="false" customHeight="false" outlineLevel="0" collapsed="false">
      <c r="BS22322" s="96" t="n">
        <f aca="false">BR22322-2.5</f>
        <v>-2.5</v>
      </c>
    </row>
    <row r="22323" customFormat="false" ht="12" hidden="false" customHeight="false" outlineLevel="0" collapsed="false">
      <c r="BS22323" s="96" t="n">
        <f aca="false">BR22323-2.5</f>
        <v>-2.5</v>
      </c>
    </row>
    <row r="22324" customFormat="false" ht="12" hidden="false" customHeight="false" outlineLevel="0" collapsed="false">
      <c r="BS22324" s="96" t="n">
        <f aca="false">BR22324-2.5</f>
        <v>-2.5</v>
      </c>
    </row>
    <row r="22325" customFormat="false" ht="12" hidden="false" customHeight="false" outlineLevel="0" collapsed="false">
      <c r="BS22325" s="96" t="n">
        <f aca="false">BR22325-2.5</f>
        <v>-2.5</v>
      </c>
    </row>
    <row r="22326" customFormat="false" ht="12" hidden="false" customHeight="false" outlineLevel="0" collapsed="false">
      <c r="BS22326" s="96" t="n">
        <f aca="false">BR22326-2.5</f>
        <v>-2.5</v>
      </c>
    </row>
    <row r="22327" customFormat="false" ht="12" hidden="false" customHeight="false" outlineLevel="0" collapsed="false">
      <c r="BS22327" s="96" t="n">
        <f aca="false">BR22327-2.5</f>
        <v>-2.5</v>
      </c>
    </row>
    <row r="22328" customFormat="false" ht="12" hidden="false" customHeight="false" outlineLevel="0" collapsed="false">
      <c r="BS22328" s="96" t="n">
        <f aca="false">BR22328-2.5</f>
        <v>-2.5</v>
      </c>
    </row>
    <row r="22329" customFormat="false" ht="12" hidden="false" customHeight="false" outlineLevel="0" collapsed="false">
      <c r="BS22329" s="96" t="n">
        <f aca="false">BR22329-2.5</f>
        <v>-2.5</v>
      </c>
    </row>
    <row r="22330" customFormat="false" ht="12" hidden="false" customHeight="false" outlineLevel="0" collapsed="false">
      <c r="BS22330" s="96" t="n">
        <f aca="false">BR22330-2.5</f>
        <v>-2.5</v>
      </c>
    </row>
    <row r="22331" customFormat="false" ht="12" hidden="false" customHeight="false" outlineLevel="0" collapsed="false">
      <c r="BS22331" s="96" t="n">
        <f aca="false">BR22331-2.5</f>
        <v>-2.5</v>
      </c>
    </row>
    <row r="22332" customFormat="false" ht="12" hidden="false" customHeight="false" outlineLevel="0" collapsed="false">
      <c r="BS22332" s="96" t="n">
        <f aca="false">BR22332-2.5</f>
        <v>-2.5</v>
      </c>
    </row>
    <row r="22333" customFormat="false" ht="12" hidden="false" customHeight="false" outlineLevel="0" collapsed="false">
      <c r="BS22333" s="96" t="n">
        <f aca="false">BR22333-2.5</f>
        <v>-2.5</v>
      </c>
    </row>
    <row r="22334" customFormat="false" ht="12" hidden="false" customHeight="false" outlineLevel="0" collapsed="false">
      <c r="BS22334" s="96" t="n">
        <f aca="false">BR22334-2.5</f>
        <v>-2.5</v>
      </c>
    </row>
    <row r="22335" customFormat="false" ht="12" hidden="false" customHeight="false" outlineLevel="0" collapsed="false">
      <c r="BS22335" s="96" t="n">
        <f aca="false">BR22335-2.5</f>
        <v>-2.5</v>
      </c>
    </row>
    <row r="22336" customFormat="false" ht="12" hidden="false" customHeight="false" outlineLevel="0" collapsed="false">
      <c r="BS22336" s="96" t="n">
        <f aca="false">BR22336-2.5</f>
        <v>-2.5</v>
      </c>
    </row>
    <row r="22337" customFormat="false" ht="12" hidden="false" customHeight="false" outlineLevel="0" collapsed="false">
      <c r="BS22337" s="96" t="n">
        <f aca="false">BR22337-2.5</f>
        <v>-2.5</v>
      </c>
    </row>
    <row r="22338" customFormat="false" ht="12" hidden="false" customHeight="false" outlineLevel="0" collapsed="false">
      <c r="BS22338" s="96" t="n">
        <f aca="false">BR22338-2.5</f>
        <v>-2.5</v>
      </c>
    </row>
    <row r="22339" customFormat="false" ht="12" hidden="false" customHeight="false" outlineLevel="0" collapsed="false">
      <c r="BS22339" s="96" t="n">
        <f aca="false">BR22339-2.5</f>
        <v>-2.5</v>
      </c>
    </row>
    <row r="22340" customFormat="false" ht="12" hidden="false" customHeight="false" outlineLevel="0" collapsed="false">
      <c r="BS22340" s="96" t="n">
        <f aca="false">BR22340-2.5</f>
        <v>-2.5</v>
      </c>
    </row>
    <row r="22341" customFormat="false" ht="12" hidden="false" customHeight="false" outlineLevel="0" collapsed="false">
      <c r="BS22341" s="96" t="n">
        <f aca="false">BR22341-2.5</f>
        <v>-2.5</v>
      </c>
    </row>
    <row r="22342" customFormat="false" ht="12" hidden="false" customHeight="false" outlineLevel="0" collapsed="false">
      <c r="BS22342" s="96" t="n">
        <f aca="false">BR22342-2.5</f>
        <v>-2.5</v>
      </c>
    </row>
    <row r="22343" customFormat="false" ht="12" hidden="false" customHeight="false" outlineLevel="0" collapsed="false">
      <c r="BS22343" s="96" t="n">
        <f aca="false">BR22343-2.5</f>
        <v>-2.5</v>
      </c>
    </row>
    <row r="22344" customFormat="false" ht="12" hidden="false" customHeight="false" outlineLevel="0" collapsed="false">
      <c r="BS22344" s="96" t="n">
        <f aca="false">BR22344-2.5</f>
        <v>-2.5</v>
      </c>
    </row>
    <row r="22345" customFormat="false" ht="12" hidden="false" customHeight="false" outlineLevel="0" collapsed="false">
      <c r="BS22345" s="96" t="n">
        <f aca="false">BR22345-2.5</f>
        <v>-2.5</v>
      </c>
    </row>
    <row r="22346" customFormat="false" ht="12" hidden="false" customHeight="false" outlineLevel="0" collapsed="false">
      <c r="BS22346" s="96" t="n">
        <f aca="false">BR22346-2.5</f>
        <v>-2.5</v>
      </c>
    </row>
    <row r="22347" customFormat="false" ht="12" hidden="false" customHeight="false" outlineLevel="0" collapsed="false">
      <c r="BS22347" s="96" t="n">
        <f aca="false">BR22347-2.5</f>
        <v>-2.5</v>
      </c>
    </row>
    <row r="22348" customFormat="false" ht="12" hidden="false" customHeight="false" outlineLevel="0" collapsed="false">
      <c r="BS22348" s="96" t="n">
        <f aca="false">BR22348-2.5</f>
        <v>-2.5</v>
      </c>
    </row>
    <row r="22349" customFormat="false" ht="12" hidden="false" customHeight="false" outlineLevel="0" collapsed="false">
      <c r="BS22349" s="96" t="n">
        <f aca="false">BR22349-2.5</f>
        <v>-2.5</v>
      </c>
    </row>
    <row r="22350" customFormat="false" ht="12" hidden="false" customHeight="false" outlineLevel="0" collapsed="false">
      <c r="BS22350" s="96" t="n">
        <f aca="false">BR22350-2.5</f>
        <v>-2.5</v>
      </c>
    </row>
    <row r="22351" customFormat="false" ht="12" hidden="false" customHeight="false" outlineLevel="0" collapsed="false">
      <c r="BS22351" s="96" t="n">
        <f aca="false">BR22351-2.5</f>
        <v>-2.5</v>
      </c>
    </row>
    <row r="22352" customFormat="false" ht="12" hidden="false" customHeight="false" outlineLevel="0" collapsed="false">
      <c r="BS22352" s="96" t="n">
        <f aca="false">BR22352-2.5</f>
        <v>-2.5</v>
      </c>
    </row>
    <row r="22353" customFormat="false" ht="12" hidden="false" customHeight="false" outlineLevel="0" collapsed="false">
      <c r="BS22353" s="96" t="n">
        <f aca="false">BR22353-2.5</f>
        <v>-2.5</v>
      </c>
    </row>
    <row r="22354" customFormat="false" ht="12" hidden="false" customHeight="false" outlineLevel="0" collapsed="false">
      <c r="BS22354" s="96" t="n">
        <f aca="false">BR22354-2.5</f>
        <v>-2.5</v>
      </c>
    </row>
    <row r="22355" customFormat="false" ht="12" hidden="false" customHeight="false" outlineLevel="0" collapsed="false">
      <c r="BS22355" s="96" t="n">
        <f aca="false">BR22355-2.5</f>
        <v>-2.5</v>
      </c>
    </row>
    <row r="22356" customFormat="false" ht="12" hidden="false" customHeight="false" outlineLevel="0" collapsed="false">
      <c r="BS22356" s="96" t="n">
        <f aca="false">BR22356-2.5</f>
        <v>-2.5</v>
      </c>
    </row>
    <row r="22357" customFormat="false" ht="12" hidden="false" customHeight="false" outlineLevel="0" collapsed="false">
      <c r="BS22357" s="96" t="n">
        <f aca="false">BR22357-2.5</f>
        <v>-2.5</v>
      </c>
    </row>
    <row r="22358" customFormat="false" ht="12" hidden="false" customHeight="false" outlineLevel="0" collapsed="false">
      <c r="BS22358" s="96" t="n">
        <f aca="false">BR22358-2.5</f>
        <v>-2.5</v>
      </c>
    </row>
    <row r="22359" customFormat="false" ht="12" hidden="false" customHeight="false" outlineLevel="0" collapsed="false">
      <c r="BS22359" s="96" t="n">
        <f aca="false">BR22359-2.5</f>
        <v>-2.5</v>
      </c>
    </row>
    <row r="22360" customFormat="false" ht="12" hidden="false" customHeight="false" outlineLevel="0" collapsed="false">
      <c r="BS22360" s="96" t="n">
        <f aca="false">BR22360-2.5</f>
        <v>-2.5</v>
      </c>
    </row>
    <row r="22361" customFormat="false" ht="12" hidden="false" customHeight="false" outlineLevel="0" collapsed="false">
      <c r="BS22361" s="96" t="n">
        <f aca="false">BR22361-2.5</f>
        <v>-2.5</v>
      </c>
    </row>
    <row r="22362" customFormat="false" ht="12" hidden="false" customHeight="false" outlineLevel="0" collapsed="false">
      <c r="BS22362" s="96" t="n">
        <f aca="false">BR22362-2.5</f>
        <v>-2.5</v>
      </c>
    </row>
    <row r="22363" customFormat="false" ht="12" hidden="false" customHeight="false" outlineLevel="0" collapsed="false">
      <c r="BS22363" s="96" t="n">
        <f aca="false">BR22363-2.5</f>
        <v>-2.5</v>
      </c>
    </row>
    <row r="22364" customFormat="false" ht="12" hidden="false" customHeight="false" outlineLevel="0" collapsed="false">
      <c r="BS22364" s="96" t="n">
        <f aca="false">BR22364-2.5</f>
        <v>-2.5</v>
      </c>
    </row>
    <row r="22365" customFormat="false" ht="12" hidden="false" customHeight="false" outlineLevel="0" collapsed="false">
      <c r="BS22365" s="96" t="n">
        <f aca="false">BR22365-2.5</f>
        <v>-2.5</v>
      </c>
    </row>
    <row r="22366" customFormat="false" ht="12" hidden="false" customHeight="false" outlineLevel="0" collapsed="false">
      <c r="BS22366" s="96" t="n">
        <f aca="false">BR22366-2.5</f>
        <v>-2.5</v>
      </c>
    </row>
    <row r="22367" customFormat="false" ht="12" hidden="false" customHeight="false" outlineLevel="0" collapsed="false">
      <c r="BS22367" s="96" t="n">
        <f aca="false">BR22367-2.5</f>
        <v>-2.5</v>
      </c>
    </row>
    <row r="22368" customFormat="false" ht="12" hidden="false" customHeight="false" outlineLevel="0" collapsed="false">
      <c r="BS22368" s="96" t="n">
        <f aca="false">BR22368-2.5</f>
        <v>-2.5</v>
      </c>
    </row>
    <row r="22369" customFormat="false" ht="12" hidden="false" customHeight="false" outlineLevel="0" collapsed="false">
      <c r="BS22369" s="96" t="n">
        <f aca="false">BR22369-2.5</f>
        <v>-2.5</v>
      </c>
    </row>
    <row r="22370" customFormat="false" ht="12" hidden="false" customHeight="false" outlineLevel="0" collapsed="false">
      <c r="BS22370" s="96" t="n">
        <f aca="false">BR22370-2.5</f>
        <v>-2.5</v>
      </c>
    </row>
    <row r="22371" customFormat="false" ht="12" hidden="false" customHeight="false" outlineLevel="0" collapsed="false">
      <c r="BS22371" s="96" t="n">
        <f aca="false">BR22371-2.5</f>
        <v>-2.5</v>
      </c>
    </row>
    <row r="22372" customFormat="false" ht="12" hidden="false" customHeight="false" outlineLevel="0" collapsed="false">
      <c r="BS22372" s="96" t="n">
        <f aca="false">BR22372-2.5</f>
        <v>-2.5</v>
      </c>
    </row>
    <row r="22373" customFormat="false" ht="12" hidden="false" customHeight="false" outlineLevel="0" collapsed="false">
      <c r="BS22373" s="96" t="n">
        <f aca="false">BR22373-2.5</f>
        <v>-2.5</v>
      </c>
    </row>
    <row r="22374" customFormat="false" ht="12" hidden="false" customHeight="false" outlineLevel="0" collapsed="false">
      <c r="BS22374" s="96" t="n">
        <f aca="false">BR22374-2.5</f>
        <v>-2.5</v>
      </c>
    </row>
    <row r="22375" customFormat="false" ht="12" hidden="false" customHeight="false" outlineLevel="0" collapsed="false">
      <c r="BS22375" s="96" t="n">
        <f aca="false">BR22375-2.5</f>
        <v>-2.5</v>
      </c>
    </row>
    <row r="22376" customFormat="false" ht="12" hidden="false" customHeight="false" outlineLevel="0" collapsed="false">
      <c r="BS22376" s="96" t="n">
        <f aca="false">BR22376-2.5</f>
        <v>-2.5</v>
      </c>
    </row>
    <row r="22377" customFormat="false" ht="12" hidden="false" customHeight="false" outlineLevel="0" collapsed="false">
      <c r="BS22377" s="96" t="n">
        <f aca="false">BR22377-2.5</f>
        <v>-2.5</v>
      </c>
    </row>
    <row r="22378" customFormat="false" ht="12" hidden="false" customHeight="false" outlineLevel="0" collapsed="false">
      <c r="BS22378" s="96" t="n">
        <f aca="false">BR22378-2.5</f>
        <v>-2.5</v>
      </c>
    </row>
    <row r="22379" customFormat="false" ht="12" hidden="false" customHeight="false" outlineLevel="0" collapsed="false">
      <c r="BS22379" s="96" t="n">
        <f aca="false">BR22379-2.5</f>
        <v>-2.5</v>
      </c>
    </row>
    <row r="22380" customFormat="false" ht="12" hidden="false" customHeight="false" outlineLevel="0" collapsed="false">
      <c r="BS22380" s="96" t="n">
        <f aca="false">BR22380-2.5</f>
        <v>-2.5</v>
      </c>
    </row>
    <row r="22381" customFormat="false" ht="12" hidden="false" customHeight="false" outlineLevel="0" collapsed="false">
      <c r="BS22381" s="96" t="n">
        <f aca="false">BR22381-2.5</f>
        <v>-2.5</v>
      </c>
    </row>
    <row r="22382" customFormat="false" ht="12" hidden="false" customHeight="false" outlineLevel="0" collapsed="false">
      <c r="BS22382" s="96" t="n">
        <f aca="false">BR22382-2.5</f>
        <v>-2.5</v>
      </c>
    </row>
    <row r="22383" customFormat="false" ht="12" hidden="false" customHeight="false" outlineLevel="0" collapsed="false">
      <c r="BS22383" s="96" t="n">
        <f aca="false">BR22383-2.5</f>
        <v>-2.5</v>
      </c>
    </row>
    <row r="22384" customFormat="false" ht="12" hidden="false" customHeight="false" outlineLevel="0" collapsed="false">
      <c r="BS22384" s="96" t="n">
        <f aca="false">BR22384-2.5</f>
        <v>-2.5</v>
      </c>
    </row>
    <row r="22385" customFormat="false" ht="12" hidden="false" customHeight="false" outlineLevel="0" collapsed="false">
      <c r="BS22385" s="96" t="n">
        <f aca="false">BR22385-2.5</f>
        <v>-2.5</v>
      </c>
    </row>
    <row r="22386" customFormat="false" ht="12" hidden="false" customHeight="false" outlineLevel="0" collapsed="false">
      <c r="BS22386" s="96" t="n">
        <f aca="false">BR22386-2.5</f>
        <v>-2.5</v>
      </c>
    </row>
    <row r="22387" customFormat="false" ht="12" hidden="false" customHeight="false" outlineLevel="0" collapsed="false">
      <c r="BS22387" s="96" t="n">
        <f aca="false">BR22387-2.5</f>
        <v>-2.5</v>
      </c>
    </row>
    <row r="22388" customFormat="false" ht="12" hidden="false" customHeight="false" outlineLevel="0" collapsed="false">
      <c r="BS22388" s="96" t="n">
        <f aca="false">BR22388-2.5</f>
        <v>-2.5</v>
      </c>
    </row>
    <row r="22389" customFormat="false" ht="12" hidden="false" customHeight="false" outlineLevel="0" collapsed="false">
      <c r="BS22389" s="96" t="n">
        <f aca="false">BR22389-2.5</f>
        <v>-2.5</v>
      </c>
    </row>
    <row r="22390" customFormat="false" ht="12" hidden="false" customHeight="false" outlineLevel="0" collapsed="false">
      <c r="BS22390" s="96" t="n">
        <f aca="false">BR22390-2.5</f>
        <v>-2.5</v>
      </c>
    </row>
    <row r="22391" customFormat="false" ht="12" hidden="false" customHeight="false" outlineLevel="0" collapsed="false">
      <c r="BS22391" s="96" t="n">
        <f aca="false">BR22391-2.5</f>
        <v>-2.5</v>
      </c>
    </row>
    <row r="22392" customFormat="false" ht="12" hidden="false" customHeight="false" outlineLevel="0" collapsed="false">
      <c r="BS22392" s="96" t="n">
        <f aca="false">BR22392-2.5</f>
        <v>-2.5</v>
      </c>
    </row>
    <row r="22393" customFormat="false" ht="12" hidden="false" customHeight="false" outlineLevel="0" collapsed="false">
      <c r="BS22393" s="96" t="n">
        <f aca="false">BR22393-2.5</f>
        <v>-2.5</v>
      </c>
    </row>
    <row r="22394" customFormat="false" ht="12" hidden="false" customHeight="false" outlineLevel="0" collapsed="false">
      <c r="BS22394" s="96" t="n">
        <f aca="false">BR22394-2.5</f>
        <v>-2.5</v>
      </c>
    </row>
    <row r="22395" customFormat="false" ht="12" hidden="false" customHeight="false" outlineLevel="0" collapsed="false">
      <c r="BS22395" s="96" t="n">
        <f aca="false">BR22395-2.5</f>
        <v>-2.5</v>
      </c>
    </row>
    <row r="22396" customFormat="false" ht="12" hidden="false" customHeight="false" outlineLevel="0" collapsed="false">
      <c r="BS22396" s="96" t="n">
        <f aca="false">BR22396-2.5</f>
        <v>-2.5</v>
      </c>
    </row>
    <row r="22397" customFormat="false" ht="12" hidden="false" customHeight="false" outlineLevel="0" collapsed="false">
      <c r="BS22397" s="96" t="n">
        <f aca="false">BR22397-2.5</f>
        <v>-2.5</v>
      </c>
    </row>
    <row r="22398" customFormat="false" ht="12" hidden="false" customHeight="false" outlineLevel="0" collapsed="false">
      <c r="BS22398" s="96" t="n">
        <f aca="false">BR22398-2.5</f>
        <v>-2.5</v>
      </c>
    </row>
    <row r="22399" customFormat="false" ht="12" hidden="false" customHeight="false" outlineLevel="0" collapsed="false">
      <c r="BS22399" s="96" t="n">
        <f aca="false">BR22399-2.5</f>
        <v>-2.5</v>
      </c>
    </row>
    <row r="22400" customFormat="false" ht="12" hidden="false" customHeight="false" outlineLevel="0" collapsed="false">
      <c r="BS22400" s="96" t="n">
        <f aca="false">BR22400-2.5</f>
        <v>-2.5</v>
      </c>
    </row>
    <row r="22401" customFormat="false" ht="12" hidden="false" customHeight="false" outlineLevel="0" collapsed="false">
      <c r="BS22401" s="96" t="n">
        <f aca="false">BR22401-2.5</f>
        <v>-2.5</v>
      </c>
    </row>
    <row r="22402" customFormat="false" ht="12" hidden="false" customHeight="false" outlineLevel="0" collapsed="false">
      <c r="BS22402" s="96" t="n">
        <f aca="false">BR22402-2.5</f>
        <v>-2.5</v>
      </c>
    </row>
    <row r="22403" customFormat="false" ht="12" hidden="false" customHeight="false" outlineLevel="0" collapsed="false">
      <c r="BS22403" s="96" t="n">
        <f aca="false">BR22403-2.5</f>
        <v>-2.5</v>
      </c>
    </row>
    <row r="22404" customFormat="false" ht="12" hidden="false" customHeight="false" outlineLevel="0" collapsed="false">
      <c r="BS22404" s="96" t="n">
        <f aca="false">BR22404-2.5</f>
        <v>-2.5</v>
      </c>
    </row>
    <row r="22405" customFormat="false" ht="12" hidden="false" customHeight="false" outlineLevel="0" collapsed="false">
      <c r="BS22405" s="96" t="n">
        <f aca="false">BR22405-2.5</f>
        <v>-2.5</v>
      </c>
    </row>
    <row r="22406" customFormat="false" ht="12" hidden="false" customHeight="false" outlineLevel="0" collapsed="false">
      <c r="BS22406" s="96" t="n">
        <f aca="false">BR22406-2.5</f>
        <v>-2.5</v>
      </c>
    </row>
    <row r="22407" customFormat="false" ht="12" hidden="false" customHeight="false" outlineLevel="0" collapsed="false">
      <c r="BS22407" s="96" t="n">
        <f aca="false">BR22407-2.5</f>
        <v>-2.5</v>
      </c>
    </row>
    <row r="22408" customFormat="false" ht="12" hidden="false" customHeight="false" outlineLevel="0" collapsed="false">
      <c r="BS22408" s="96" t="n">
        <f aca="false">BR22408-2.5</f>
        <v>-2.5</v>
      </c>
    </row>
    <row r="22409" customFormat="false" ht="12" hidden="false" customHeight="false" outlineLevel="0" collapsed="false">
      <c r="BS22409" s="96" t="n">
        <f aca="false">BR22409-2.5</f>
        <v>-2.5</v>
      </c>
    </row>
    <row r="22410" customFormat="false" ht="12" hidden="false" customHeight="false" outlineLevel="0" collapsed="false">
      <c r="BS22410" s="96" t="n">
        <f aca="false">BR22410-2.5</f>
        <v>-2.5</v>
      </c>
    </row>
    <row r="22411" customFormat="false" ht="12" hidden="false" customHeight="false" outlineLevel="0" collapsed="false">
      <c r="BS22411" s="96" t="n">
        <f aca="false">BR22411-2.5</f>
        <v>-2.5</v>
      </c>
    </row>
    <row r="22412" customFormat="false" ht="12" hidden="false" customHeight="false" outlineLevel="0" collapsed="false">
      <c r="BS22412" s="96" t="n">
        <f aca="false">BR22412-2.5</f>
        <v>-2.5</v>
      </c>
    </row>
    <row r="22413" customFormat="false" ht="12" hidden="false" customHeight="false" outlineLevel="0" collapsed="false">
      <c r="BS22413" s="96" t="n">
        <f aca="false">BR22413-2.5</f>
        <v>-2.5</v>
      </c>
    </row>
    <row r="22414" customFormat="false" ht="12" hidden="false" customHeight="false" outlineLevel="0" collapsed="false">
      <c r="BS22414" s="96" t="n">
        <f aca="false">BR22414-2.5</f>
        <v>-2.5</v>
      </c>
    </row>
    <row r="22415" customFormat="false" ht="12" hidden="false" customHeight="false" outlineLevel="0" collapsed="false">
      <c r="BS22415" s="96" t="n">
        <f aca="false">BR22415-2.5</f>
        <v>-2.5</v>
      </c>
    </row>
    <row r="22416" customFormat="false" ht="12" hidden="false" customHeight="false" outlineLevel="0" collapsed="false">
      <c r="BS22416" s="96" t="n">
        <f aca="false">BR22416-2.5</f>
        <v>-2.5</v>
      </c>
    </row>
    <row r="22417" customFormat="false" ht="12" hidden="false" customHeight="false" outlineLevel="0" collapsed="false">
      <c r="BS22417" s="96" t="n">
        <f aca="false">BR22417-2.5</f>
        <v>-2.5</v>
      </c>
    </row>
    <row r="22418" customFormat="false" ht="12" hidden="false" customHeight="false" outlineLevel="0" collapsed="false">
      <c r="BS22418" s="96" t="n">
        <f aca="false">BR22418-2.5</f>
        <v>-2.5</v>
      </c>
    </row>
    <row r="22419" customFormat="false" ht="12" hidden="false" customHeight="false" outlineLevel="0" collapsed="false">
      <c r="BS22419" s="96" t="n">
        <f aca="false">BR22419-2.5</f>
        <v>-2.5</v>
      </c>
    </row>
    <row r="22420" customFormat="false" ht="12" hidden="false" customHeight="false" outlineLevel="0" collapsed="false">
      <c r="BS22420" s="96" t="n">
        <f aca="false">BR22420-2.5</f>
        <v>-2.5</v>
      </c>
    </row>
    <row r="22421" customFormat="false" ht="12" hidden="false" customHeight="false" outlineLevel="0" collapsed="false">
      <c r="BS22421" s="96" t="n">
        <f aca="false">BR22421-2.5</f>
        <v>-2.5</v>
      </c>
    </row>
    <row r="22422" customFormat="false" ht="12" hidden="false" customHeight="false" outlineLevel="0" collapsed="false">
      <c r="BS22422" s="96" t="n">
        <f aca="false">BR22422-2.5</f>
        <v>-2.5</v>
      </c>
    </row>
    <row r="22423" customFormat="false" ht="12" hidden="false" customHeight="false" outlineLevel="0" collapsed="false">
      <c r="BS22423" s="96" t="n">
        <f aca="false">BR22423-2.5</f>
        <v>-2.5</v>
      </c>
    </row>
    <row r="22424" customFormat="false" ht="12" hidden="false" customHeight="false" outlineLevel="0" collapsed="false">
      <c r="BS22424" s="96" t="n">
        <f aca="false">BR22424-2.5</f>
        <v>-2.5</v>
      </c>
    </row>
    <row r="22425" customFormat="false" ht="12" hidden="false" customHeight="false" outlineLevel="0" collapsed="false">
      <c r="BS22425" s="96" t="n">
        <f aca="false">BR22425-2.5</f>
        <v>-2.5</v>
      </c>
    </row>
    <row r="22426" customFormat="false" ht="12" hidden="false" customHeight="false" outlineLevel="0" collapsed="false">
      <c r="BS22426" s="96" t="n">
        <f aca="false">BR22426-2.5</f>
        <v>-2.5</v>
      </c>
    </row>
    <row r="22427" customFormat="false" ht="12" hidden="false" customHeight="false" outlineLevel="0" collapsed="false">
      <c r="BS22427" s="96" t="n">
        <f aca="false">BR22427-2.5</f>
        <v>-2.5</v>
      </c>
    </row>
    <row r="22428" customFormat="false" ht="12" hidden="false" customHeight="false" outlineLevel="0" collapsed="false">
      <c r="BS22428" s="96" t="n">
        <f aca="false">BR22428-2.5</f>
        <v>-2.5</v>
      </c>
    </row>
    <row r="22429" customFormat="false" ht="12" hidden="false" customHeight="false" outlineLevel="0" collapsed="false">
      <c r="BS22429" s="96" t="n">
        <f aca="false">BR22429-2.5</f>
        <v>-2.5</v>
      </c>
    </row>
    <row r="22430" customFormat="false" ht="12" hidden="false" customHeight="false" outlineLevel="0" collapsed="false">
      <c r="BS22430" s="96" t="n">
        <f aca="false">BR22430-2.5</f>
        <v>-2.5</v>
      </c>
    </row>
    <row r="22431" customFormat="false" ht="12" hidden="false" customHeight="false" outlineLevel="0" collapsed="false">
      <c r="BS22431" s="96" t="n">
        <f aca="false">BR22431-2.5</f>
        <v>-2.5</v>
      </c>
    </row>
    <row r="22432" customFormat="false" ht="12" hidden="false" customHeight="false" outlineLevel="0" collapsed="false">
      <c r="BS22432" s="96" t="n">
        <f aca="false">BR22432-2.5</f>
        <v>-2.5</v>
      </c>
    </row>
    <row r="22433" customFormat="false" ht="12" hidden="false" customHeight="false" outlineLevel="0" collapsed="false">
      <c r="BS22433" s="96" t="n">
        <f aca="false">BR22433-2.5</f>
        <v>-2.5</v>
      </c>
    </row>
    <row r="22434" customFormat="false" ht="12" hidden="false" customHeight="false" outlineLevel="0" collapsed="false">
      <c r="BS22434" s="96" t="n">
        <f aca="false">BR22434-2.5</f>
        <v>-2.5</v>
      </c>
    </row>
    <row r="22435" customFormat="false" ht="12" hidden="false" customHeight="false" outlineLevel="0" collapsed="false">
      <c r="BS22435" s="96" t="n">
        <f aca="false">BR22435-2.5</f>
        <v>-2.5</v>
      </c>
    </row>
    <row r="22436" customFormat="false" ht="12" hidden="false" customHeight="false" outlineLevel="0" collapsed="false">
      <c r="BS22436" s="96" t="n">
        <f aca="false">BR22436-2.5</f>
        <v>-2.5</v>
      </c>
    </row>
    <row r="22437" customFormat="false" ht="12" hidden="false" customHeight="false" outlineLevel="0" collapsed="false">
      <c r="BS22437" s="96" t="n">
        <f aca="false">BR22437-2.5</f>
        <v>-2.5</v>
      </c>
    </row>
    <row r="22438" customFormat="false" ht="12" hidden="false" customHeight="false" outlineLevel="0" collapsed="false">
      <c r="BS22438" s="96" t="n">
        <f aca="false">BR22438-2.5</f>
        <v>-2.5</v>
      </c>
    </row>
    <row r="22439" customFormat="false" ht="12" hidden="false" customHeight="false" outlineLevel="0" collapsed="false">
      <c r="BS22439" s="96" t="n">
        <f aca="false">BR22439-2.5</f>
        <v>-2.5</v>
      </c>
    </row>
    <row r="22440" customFormat="false" ht="12" hidden="false" customHeight="false" outlineLevel="0" collapsed="false">
      <c r="BS22440" s="96" t="n">
        <f aca="false">BR22440-2.5</f>
        <v>-2.5</v>
      </c>
    </row>
    <row r="22441" customFormat="false" ht="12" hidden="false" customHeight="false" outlineLevel="0" collapsed="false">
      <c r="BS22441" s="96" t="n">
        <f aca="false">BR22441-2.5</f>
        <v>-2.5</v>
      </c>
    </row>
    <row r="22442" customFormat="false" ht="12" hidden="false" customHeight="false" outlineLevel="0" collapsed="false">
      <c r="BS22442" s="96" t="n">
        <f aca="false">BR22442-2.5</f>
        <v>-2.5</v>
      </c>
    </row>
    <row r="22443" customFormat="false" ht="12" hidden="false" customHeight="false" outlineLevel="0" collapsed="false">
      <c r="BS22443" s="96" t="n">
        <f aca="false">BR22443-2.5</f>
        <v>-2.5</v>
      </c>
    </row>
    <row r="22444" customFormat="false" ht="12" hidden="false" customHeight="false" outlineLevel="0" collapsed="false">
      <c r="BS22444" s="96" t="n">
        <f aca="false">BR22444-2.5</f>
        <v>-2.5</v>
      </c>
    </row>
    <row r="22445" customFormat="false" ht="12" hidden="false" customHeight="false" outlineLevel="0" collapsed="false">
      <c r="BS22445" s="96" t="n">
        <f aca="false">BR22445-2.5</f>
        <v>-2.5</v>
      </c>
    </row>
    <row r="22446" customFormat="false" ht="12" hidden="false" customHeight="false" outlineLevel="0" collapsed="false">
      <c r="BS22446" s="96" t="n">
        <f aca="false">BR22446-2.5</f>
        <v>-2.5</v>
      </c>
    </row>
    <row r="22447" customFormat="false" ht="12" hidden="false" customHeight="false" outlineLevel="0" collapsed="false">
      <c r="BS22447" s="96" t="n">
        <f aca="false">BR22447-2.5</f>
        <v>-2.5</v>
      </c>
    </row>
    <row r="22448" customFormat="false" ht="12" hidden="false" customHeight="false" outlineLevel="0" collapsed="false">
      <c r="BS22448" s="96" t="n">
        <f aca="false">BR22448-2.5</f>
        <v>-2.5</v>
      </c>
    </row>
    <row r="22449" customFormat="false" ht="12" hidden="false" customHeight="false" outlineLevel="0" collapsed="false">
      <c r="BS22449" s="96" t="n">
        <f aca="false">BR22449-2.5</f>
        <v>-2.5</v>
      </c>
    </row>
    <row r="22450" customFormat="false" ht="12" hidden="false" customHeight="false" outlineLevel="0" collapsed="false">
      <c r="BS22450" s="96" t="n">
        <f aca="false">BR22450-2.5</f>
        <v>-2.5</v>
      </c>
    </row>
    <row r="22451" customFormat="false" ht="12" hidden="false" customHeight="false" outlineLevel="0" collapsed="false">
      <c r="BS22451" s="96" t="n">
        <f aca="false">BR22451-2.5</f>
        <v>-2.5</v>
      </c>
    </row>
    <row r="22452" customFormat="false" ht="12" hidden="false" customHeight="false" outlineLevel="0" collapsed="false">
      <c r="BS22452" s="96" t="n">
        <f aca="false">BR22452-2.5</f>
        <v>-2.5</v>
      </c>
    </row>
    <row r="22453" customFormat="false" ht="12" hidden="false" customHeight="false" outlineLevel="0" collapsed="false">
      <c r="BS22453" s="96" t="n">
        <f aca="false">BR22453-2.5</f>
        <v>-2.5</v>
      </c>
    </row>
    <row r="22454" customFormat="false" ht="12" hidden="false" customHeight="false" outlineLevel="0" collapsed="false">
      <c r="BS22454" s="96" t="n">
        <f aca="false">BR22454-2.5</f>
        <v>-2.5</v>
      </c>
    </row>
    <row r="22455" customFormat="false" ht="12" hidden="false" customHeight="false" outlineLevel="0" collapsed="false">
      <c r="BS22455" s="96" t="n">
        <f aca="false">BR22455-2.5</f>
        <v>-2.5</v>
      </c>
    </row>
    <row r="22456" customFormat="false" ht="12" hidden="false" customHeight="false" outlineLevel="0" collapsed="false">
      <c r="BS22456" s="96" t="n">
        <f aca="false">BR22456-2.5</f>
        <v>-2.5</v>
      </c>
    </row>
    <row r="22457" customFormat="false" ht="12" hidden="false" customHeight="false" outlineLevel="0" collapsed="false">
      <c r="BS22457" s="96" t="n">
        <f aca="false">BR22457-2.5</f>
        <v>-2.5</v>
      </c>
    </row>
    <row r="22458" customFormat="false" ht="12" hidden="false" customHeight="false" outlineLevel="0" collapsed="false">
      <c r="BS22458" s="96" t="n">
        <f aca="false">BR22458-2.5</f>
        <v>-2.5</v>
      </c>
    </row>
    <row r="22459" customFormat="false" ht="12" hidden="false" customHeight="false" outlineLevel="0" collapsed="false">
      <c r="BS22459" s="96" t="n">
        <f aca="false">BR22459-2.5</f>
        <v>-2.5</v>
      </c>
    </row>
    <row r="22460" customFormat="false" ht="12" hidden="false" customHeight="false" outlineLevel="0" collapsed="false">
      <c r="BS22460" s="96" t="n">
        <f aca="false">BR22460-2.5</f>
        <v>-2.5</v>
      </c>
    </row>
    <row r="22461" customFormat="false" ht="12" hidden="false" customHeight="false" outlineLevel="0" collapsed="false">
      <c r="BS22461" s="96" t="n">
        <f aca="false">BR22461-2.5</f>
        <v>-2.5</v>
      </c>
    </row>
    <row r="22462" customFormat="false" ht="12" hidden="false" customHeight="false" outlineLevel="0" collapsed="false">
      <c r="BS22462" s="96" t="n">
        <f aca="false">BR22462-2.5</f>
        <v>-2.5</v>
      </c>
    </row>
    <row r="22463" customFormat="false" ht="12" hidden="false" customHeight="false" outlineLevel="0" collapsed="false">
      <c r="BS22463" s="96" t="n">
        <f aca="false">BR22463-2.5</f>
        <v>-2.5</v>
      </c>
    </row>
    <row r="22464" customFormat="false" ht="12" hidden="false" customHeight="false" outlineLevel="0" collapsed="false">
      <c r="BS22464" s="96" t="n">
        <f aca="false">BR22464-2.5</f>
        <v>-2.5</v>
      </c>
    </row>
    <row r="22465" customFormat="false" ht="12" hidden="false" customHeight="false" outlineLevel="0" collapsed="false">
      <c r="BS22465" s="96" t="n">
        <f aca="false">BR22465-2.5</f>
        <v>-2.5</v>
      </c>
    </row>
    <row r="22466" customFormat="false" ht="12" hidden="false" customHeight="false" outlineLevel="0" collapsed="false">
      <c r="BS22466" s="96" t="n">
        <f aca="false">BR22466-2.5</f>
        <v>-2.5</v>
      </c>
    </row>
    <row r="22467" customFormat="false" ht="12" hidden="false" customHeight="false" outlineLevel="0" collapsed="false">
      <c r="BS22467" s="96" t="n">
        <f aca="false">BR22467-2.5</f>
        <v>-2.5</v>
      </c>
    </row>
    <row r="22468" customFormat="false" ht="12" hidden="false" customHeight="false" outlineLevel="0" collapsed="false">
      <c r="BS22468" s="96" t="n">
        <f aca="false">BR22468-2.5</f>
        <v>-2.5</v>
      </c>
    </row>
    <row r="22469" customFormat="false" ht="12" hidden="false" customHeight="false" outlineLevel="0" collapsed="false">
      <c r="BS22469" s="96" t="n">
        <f aca="false">BR22469-2.5</f>
        <v>-2.5</v>
      </c>
    </row>
    <row r="22470" customFormat="false" ht="12" hidden="false" customHeight="false" outlineLevel="0" collapsed="false">
      <c r="BS22470" s="96" t="n">
        <f aca="false">BR22470-2.5</f>
        <v>-2.5</v>
      </c>
    </row>
    <row r="22471" customFormat="false" ht="12" hidden="false" customHeight="false" outlineLevel="0" collapsed="false">
      <c r="BS22471" s="96" t="n">
        <f aca="false">BR22471-2.5</f>
        <v>-2.5</v>
      </c>
    </row>
    <row r="22472" customFormat="false" ht="12" hidden="false" customHeight="false" outlineLevel="0" collapsed="false">
      <c r="BS22472" s="96" t="n">
        <f aca="false">BR22472-2.5</f>
        <v>-2.5</v>
      </c>
    </row>
    <row r="22473" customFormat="false" ht="12" hidden="false" customHeight="false" outlineLevel="0" collapsed="false">
      <c r="BS22473" s="96" t="n">
        <f aca="false">BR22473-2.5</f>
        <v>-2.5</v>
      </c>
    </row>
    <row r="22474" customFormat="false" ht="12" hidden="false" customHeight="false" outlineLevel="0" collapsed="false">
      <c r="BS22474" s="96" t="n">
        <f aca="false">BR22474-2.5</f>
        <v>-2.5</v>
      </c>
    </row>
    <row r="22475" customFormat="false" ht="12" hidden="false" customHeight="false" outlineLevel="0" collapsed="false">
      <c r="BS22475" s="96" t="n">
        <f aca="false">BR22475-2.5</f>
        <v>-2.5</v>
      </c>
    </row>
    <row r="22476" customFormat="false" ht="12" hidden="false" customHeight="false" outlineLevel="0" collapsed="false">
      <c r="BS22476" s="96" t="n">
        <f aca="false">BR22476-2.5</f>
        <v>-2.5</v>
      </c>
    </row>
    <row r="22477" customFormat="false" ht="12" hidden="false" customHeight="false" outlineLevel="0" collapsed="false">
      <c r="BS22477" s="96" t="n">
        <f aca="false">BR22477-2.5</f>
        <v>-2.5</v>
      </c>
    </row>
    <row r="22478" customFormat="false" ht="12" hidden="false" customHeight="false" outlineLevel="0" collapsed="false">
      <c r="BS22478" s="96" t="n">
        <f aca="false">BR22478-2.5</f>
        <v>-2.5</v>
      </c>
    </row>
    <row r="22479" customFormat="false" ht="12" hidden="false" customHeight="false" outlineLevel="0" collapsed="false">
      <c r="BS22479" s="96" t="n">
        <f aca="false">BR22479-2.5</f>
        <v>-2.5</v>
      </c>
    </row>
    <row r="22480" customFormat="false" ht="12" hidden="false" customHeight="false" outlineLevel="0" collapsed="false">
      <c r="BS22480" s="96" t="n">
        <f aca="false">BR22480-2.5</f>
        <v>-2.5</v>
      </c>
    </row>
    <row r="22481" customFormat="false" ht="12" hidden="false" customHeight="false" outlineLevel="0" collapsed="false">
      <c r="BS22481" s="96" t="n">
        <f aca="false">BR22481-2.5</f>
        <v>-2.5</v>
      </c>
    </row>
    <row r="22482" customFormat="false" ht="12" hidden="false" customHeight="false" outlineLevel="0" collapsed="false">
      <c r="BS22482" s="96" t="n">
        <f aca="false">BR22482-2.5</f>
        <v>-2.5</v>
      </c>
    </row>
    <row r="22483" customFormat="false" ht="12" hidden="false" customHeight="false" outlineLevel="0" collapsed="false">
      <c r="BS22483" s="96" t="n">
        <f aca="false">BR22483-2.5</f>
        <v>-2.5</v>
      </c>
    </row>
    <row r="22484" customFormat="false" ht="12" hidden="false" customHeight="false" outlineLevel="0" collapsed="false">
      <c r="BS22484" s="96" t="n">
        <f aca="false">BR22484-2.5</f>
        <v>-2.5</v>
      </c>
    </row>
    <row r="22485" customFormat="false" ht="12" hidden="false" customHeight="false" outlineLevel="0" collapsed="false">
      <c r="BS22485" s="96" t="n">
        <f aca="false">BR22485-2.5</f>
        <v>-2.5</v>
      </c>
    </row>
    <row r="22486" customFormat="false" ht="12" hidden="false" customHeight="false" outlineLevel="0" collapsed="false">
      <c r="BS22486" s="96" t="n">
        <f aca="false">BR22486-2.5</f>
        <v>-2.5</v>
      </c>
    </row>
    <row r="22487" customFormat="false" ht="12" hidden="false" customHeight="false" outlineLevel="0" collapsed="false">
      <c r="BS22487" s="96" t="n">
        <f aca="false">BR22487-2.5</f>
        <v>-2.5</v>
      </c>
    </row>
    <row r="22488" customFormat="false" ht="12" hidden="false" customHeight="false" outlineLevel="0" collapsed="false">
      <c r="BS22488" s="96" t="n">
        <f aca="false">BR22488-2.5</f>
        <v>-2.5</v>
      </c>
    </row>
    <row r="22489" customFormat="false" ht="12" hidden="false" customHeight="false" outlineLevel="0" collapsed="false">
      <c r="BS22489" s="96" t="n">
        <f aca="false">BR22489-2.5</f>
        <v>-2.5</v>
      </c>
    </row>
    <row r="22490" customFormat="false" ht="12" hidden="false" customHeight="false" outlineLevel="0" collapsed="false">
      <c r="BS22490" s="96" t="n">
        <f aca="false">BR22490-2.5</f>
        <v>-2.5</v>
      </c>
    </row>
    <row r="22491" customFormat="false" ht="12" hidden="false" customHeight="false" outlineLevel="0" collapsed="false">
      <c r="BS22491" s="96" t="n">
        <f aca="false">BR22491-2.5</f>
        <v>-2.5</v>
      </c>
    </row>
    <row r="22492" customFormat="false" ht="12" hidden="false" customHeight="false" outlineLevel="0" collapsed="false">
      <c r="BS22492" s="96" t="n">
        <f aca="false">BR22492-2.5</f>
        <v>-2.5</v>
      </c>
    </row>
    <row r="22493" customFormat="false" ht="12" hidden="false" customHeight="false" outlineLevel="0" collapsed="false">
      <c r="BS22493" s="96" t="n">
        <f aca="false">BR22493-2.5</f>
        <v>-2.5</v>
      </c>
    </row>
    <row r="22494" customFormat="false" ht="12" hidden="false" customHeight="false" outlineLevel="0" collapsed="false">
      <c r="BS22494" s="96" t="n">
        <f aca="false">BR22494-2.5</f>
        <v>-2.5</v>
      </c>
    </row>
    <row r="22495" customFormat="false" ht="12" hidden="false" customHeight="false" outlineLevel="0" collapsed="false">
      <c r="BS22495" s="96" t="n">
        <f aca="false">BR22495-2.5</f>
        <v>-2.5</v>
      </c>
    </row>
    <row r="22496" customFormat="false" ht="12" hidden="false" customHeight="false" outlineLevel="0" collapsed="false">
      <c r="BS22496" s="96" t="n">
        <f aca="false">BR22496-2.5</f>
        <v>-2.5</v>
      </c>
    </row>
    <row r="22497" customFormat="false" ht="12" hidden="false" customHeight="false" outlineLevel="0" collapsed="false">
      <c r="BS22497" s="96" t="n">
        <f aca="false">BR22497-2.5</f>
        <v>-2.5</v>
      </c>
    </row>
    <row r="22498" customFormat="false" ht="12" hidden="false" customHeight="false" outlineLevel="0" collapsed="false">
      <c r="BS22498" s="96" t="n">
        <f aca="false">BR22498-2.5</f>
        <v>-2.5</v>
      </c>
    </row>
    <row r="22499" customFormat="false" ht="12" hidden="false" customHeight="false" outlineLevel="0" collapsed="false">
      <c r="BS22499" s="96" t="n">
        <f aca="false">BR22499-2.5</f>
        <v>-2.5</v>
      </c>
    </row>
    <row r="22500" customFormat="false" ht="12" hidden="false" customHeight="false" outlineLevel="0" collapsed="false">
      <c r="BS22500" s="96" t="n">
        <f aca="false">BR22500-2.5</f>
        <v>-2.5</v>
      </c>
    </row>
    <row r="22501" customFormat="false" ht="12" hidden="false" customHeight="false" outlineLevel="0" collapsed="false">
      <c r="BS22501" s="96" t="n">
        <f aca="false">BR22501-2.5</f>
        <v>-2.5</v>
      </c>
    </row>
    <row r="22502" customFormat="false" ht="12" hidden="false" customHeight="false" outlineLevel="0" collapsed="false">
      <c r="BS22502" s="96" t="n">
        <f aca="false">BR22502-2.5</f>
        <v>-2.5</v>
      </c>
    </row>
    <row r="22503" customFormat="false" ht="12" hidden="false" customHeight="false" outlineLevel="0" collapsed="false">
      <c r="BS22503" s="96" t="n">
        <f aca="false">BR22503-2.5</f>
        <v>-2.5</v>
      </c>
    </row>
    <row r="22504" customFormat="false" ht="12" hidden="false" customHeight="false" outlineLevel="0" collapsed="false">
      <c r="BS22504" s="96" t="n">
        <f aca="false">BR22504-2.5</f>
        <v>-2.5</v>
      </c>
    </row>
    <row r="22505" customFormat="false" ht="12" hidden="false" customHeight="false" outlineLevel="0" collapsed="false">
      <c r="BS22505" s="96" t="n">
        <f aca="false">BR22505-2.5</f>
        <v>-2.5</v>
      </c>
    </row>
    <row r="22506" customFormat="false" ht="12" hidden="false" customHeight="false" outlineLevel="0" collapsed="false">
      <c r="BS22506" s="96" t="n">
        <f aca="false">BR22506-2.5</f>
        <v>-2.5</v>
      </c>
    </row>
    <row r="22507" customFormat="false" ht="12" hidden="false" customHeight="false" outlineLevel="0" collapsed="false">
      <c r="BS22507" s="96" t="n">
        <f aca="false">BR22507-2.5</f>
        <v>-2.5</v>
      </c>
    </row>
    <row r="22508" customFormat="false" ht="12" hidden="false" customHeight="false" outlineLevel="0" collapsed="false">
      <c r="BS22508" s="96" t="n">
        <f aca="false">BR22508-2.5</f>
        <v>-2.5</v>
      </c>
    </row>
    <row r="22509" customFormat="false" ht="12" hidden="false" customHeight="false" outlineLevel="0" collapsed="false">
      <c r="BS22509" s="96" t="n">
        <f aca="false">BR22509-2.5</f>
        <v>-2.5</v>
      </c>
    </row>
    <row r="22510" customFormat="false" ht="12" hidden="false" customHeight="false" outlineLevel="0" collapsed="false">
      <c r="BS22510" s="96" t="n">
        <f aca="false">BR22510-2.5</f>
        <v>-2.5</v>
      </c>
    </row>
    <row r="22511" customFormat="false" ht="12" hidden="false" customHeight="false" outlineLevel="0" collapsed="false">
      <c r="BS22511" s="96" t="n">
        <f aca="false">BR22511-2.5</f>
        <v>-2.5</v>
      </c>
    </row>
    <row r="22512" customFormat="false" ht="12" hidden="false" customHeight="false" outlineLevel="0" collapsed="false">
      <c r="BS22512" s="96" t="n">
        <f aca="false">BR22512-2.5</f>
        <v>-2.5</v>
      </c>
    </row>
    <row r="22513" customFormat="false" ht="12" hidden="false" customHeight="false" outlineLevel="0" collapsed="false">
      <c r="BS22513" s="96" t="n">
        <f aca="false">BR22513-2.5</f>
        <v>-2.5</v>
      </c>
    </row>
    <row r="22514" customFormat="false" ht="12" hidden="false" customHeight="false" outlineLevel="0" collapsed="false">
      <c r="BS22514" s="96" t="n">
        <f aca="false">BR22514-2.5</f>
        <v>-2.5</v>
      </c>
    </row>
    <row r="22515" customFormat="false" ht="12" hidden="false" customHeight="false" outlineLevel="0" collapsed="false">
      <c r="BS22515" s="96" t="n">
        <f aca="false">BR22515-2.5</f>
        <v>-2.5</v>
      </c>
    </row>
    <row r="22516" customFormat="false" ht="12" hidden="false" customHeight="false" outlineLevel="0" collapsed="false">
      <c r="BS22516" s="96" t="n">
        <f aca="false">BR22516-2.5</f>
        <v>-2.5</v>
      </c>
    </row>
    <row r="22517" customFormat="false" ht="12" hidden="false" customHeight="false" outlineLevel="0" collapsed="false">
      <c r="BS22517" s="96" t="n">
        <f aca="false">BR22517-2.5</f>
        <v>-2.5</v>
      </c>
    </row>
    <row r="22518" customFormat="false" ht="12" hidden="false" customHeight="false" outlineLevel="0" collapsed="false">
      <c r="BS22518" s="96" t="n">
        <f aca="false">BR22518-2.5</f>
        <v>-2.5</v>
      </c>
    </row>
    <row r="22519" customFormat="false" ht="12" hidden="false" customHeight="false" outlineLevel="0" collapsed="false">
      <c r="BS22519" s="96" t="n">
        <f aca="false">BR22519-2.5</f>
        <v>-2.5</v>
      </c>
    </row>
    <row r="22520" customFormat="false" ht="12" hidden="false" customHeight="false" outlineLevel="0" collapsed="false">
      <c r="BS22520" s="96" t="n">
        <f aca="false">BR22520-2.5</f>
        <v>-2.5</v>
      </c>
    </row>
    <row r="22521" customFormat="false" ht="12" hidden="false" customHeight="false" outlineLevel="0" collapsed="false">
      <c r="BS22521" s="96" t="n">
        <f aca="false">BR22521-2.5</f>
        <v>-2.5</v>
      </c>
    </row>
    <row r="22522" customFormat="false" ht="12" hidden="false" customHeight="false" outlineLevel="0" collapsed="false">
      <c r="BS22522" s="96" t="n">
        <f aca="false">BR22522-2.5</f>
        <v>-2.5</v>
      </c>
    </row>
    <row r="22523" customFormat="false" ht="12" hidden="false" customHeight="false" outlineLevel="0" collapsed="false">
      <c r="BS22523" s="96" t="n">
        <f aca="false">BR22523-2.5</f>
        <v>-2.5</v>
      </c>
    </row>
    <row r="22524" customFormat="false" ht="12" hidden="false" customHeight="false" outlineLevel="0" collapsed="false">
      <c r="BS22524" s="96" t="n">
        <f aca="false">BR22524-2.5</f>
        <v>-2.5</v>
      </c>
    </row>
    <row r="22525" customFormat="false" ht="12" hidden="false" customHeight="false" outlineLevel="0" collapsed="false">
      <c r="BS22525" s="96" t="n">
        <f aca="false">BR22525-2.5</f>
        <v>-2.5</v>
      </c>
    </row>
    <row r="22526" customFormat="false" ht="12" hidden="false" customHeight="false" outlineLevel="0" collapsed="false">
      <c r="BS22526" s="96" t="n">
        <f aca="false">BR22526-2.5</f>
        <v>-2.5</v>
      </c>
    </row>
    <row r="22527" customFormat="false" ht="12" hidden="false" customHeight="false" outlineLevel="0" collapsed="false">
      <c r="BS22527" s="96" t="n">
        <f aca="false">BR22527-2.5</f>
        <v>-2.5</v>
      </c>
    </row>
    <row r="22528" customFormat="false" ht="12" hidden="false" customHeight="false" outlineLevel="0" collapsed="false">
      <c r="BS22528" s="96" t="n">
        <f aca="false">BR22528-2.5</f>
        <v>-2.5</v>
      </c>
    </row>
    <row r="22529" customFormat="false" ht="12" hidden="false" customHeight="false" outlineLevel="0" collapsed="false">
      <c r="BS22529" s="96" t="n">
        <f aca="false">BR22529-2.5</f>
        <v>-2.5</v>
      </c>
    </row>
    <row r="22530" customFormat="false" ht="12" hidden="false" customHeight="false" outlineLevel="0" collapsed="false">
      <c r="BS22530" s="96" t="n">
        <f aca="false">BR22530-2.5</f>
        <v>-2.5</v>
      </c>
    </row>
    <row r="22531" customFormat="false" ht="12" hidden="false" customHeight="false" outlineLevel="0" collapsed="false">
      <c r="BS22531" s="96" t="n">
        <f aca="false">BR22531-2.5</f>
        <v>-2.5</v>
      </c>
    </row>
    <row r="22532" customFormat="false" ht="12" hidden="false" customHeight="false" outlineLevel="0" collapsed="false">
      <c r="BS22532" s="96" t="n">
        <f aca="false">BR22532-2.5</f>
        <v>-2.5</v>
      </c>
    </row>
    <row r="22533" customFormat="false" ht="12" hidden="false" customHeight="false" outlineLevel="0" collapsed="false">
      <c r="BS22533" s="96" t="n">
        <f aca="false">BR22533-2.5</f>
        <v>-2.5</v>
      </c>
    </row>
    <row r="22534" customFormat="false" ht="12" hidden="false" customHeight="false" outlineLevel="0" collapsed="false">
      <c r="BS22534" s="96" t="n">
        <f aca="false">BR22534-2.5</f>
        <v>-2.5</v>
      </c>
    </row>
    <row r="22535" customFormat="false" ht="12" hidden="false" customHeight="false" outlineLevel="0" collapsed="false">
      <c r="BS22535" s="96" t="n">
        <f aca="false">BR22535-2.5</f>
        <v>-2.5</v>
      </c>
    </row>
    <row r="22536" customFormat="false" ht="12" hidden="false" customHeight="false" outlineLevel="0" collapsed="false">
      <c r="BS22536" s="96" t="n">
        <f aca="false">BR22536-2.5</f>
        <v>-2.5</v>
      </c>
    </row>
    <row r="22537" customFormat="false" ht="12" hidden="false" customHeight="false" outlineLevel="0" collapsed="false">
      <c r="BS22537" s="96" t="n">
        <f aca="false">BR22537-2.5</f>
        <v>-2.5</v>
      </c>
    </row>
    <row r="22538" customFormat="false" ht="12" hidden="false" customHeight="false" outlineLevel="0" collapsed="false">
      <c r="BS22538" s="96" t="n">
        <f aca="false">BR22538-2.5</f>
        <v>-2.5</v>
      </c>
    </row>
    <row r="22539" customFormat="false" ht="12" hidden="false" customHeight="false" outlineLevel="0" collapsed="false">
      <c r="BS22539" s="96" t="n">
        <f aca="false">BR22539-2.5</f>
        <v>-2.5</v>
      </c>
    </row>
    <row r="22540" customFormat="false" ht="12" hidden="false" customHeight="false" outlineLevel="0" collapsed="false">
      <c r="BS22540" s="96" t="n">
        <f aca="false">BR22540-2.5</f>
        <v>-2.5</v>
      </c>
    </row>
    <row r="22541" customFormat="false" ht="12" hidden="false" customHeight="false" outlineLevel="0" collapsed="false">
      <c r="BS22541" s="96" t="n">
        <f aca="false">BR22541-2.5</f>
        <v>-2.5</v>
      </c>
    </row>
    <row r="22542" customFormat="false" ht="12" hidden="false" customHeight="false" outlineLevel="0" collapsed="false">
      <c r="BS22542" s="96" t="n">
        <f aca="false">BR22542-2.5</f>
        <v>-2.5</v>
      </c>
    </row>
    <row r="22543" customFormat="false" ht="12" hidden="false" customHeight="false" outlineLevel="0" collapsed="false">
      <c r="BS22543" s="96" t="n">
        <f aca="false">BR22543-2.5</f>
        <v>-2.5</v>
      </c>
    </row>
    <row r="22544" customFormat="false" ht="12" hidden="false" customHeight="false" outlineLevel="0" collapsed="false">
      <c r="BS22544" s="96" t="n">
        <f aca="false">BR22544-2.5</f>
        <v>-2.5</v>
      </c>
    </row>
    <row r="22545" customFormat="false" ht="12" hidden="false" customHeight="false" outlineLevel="0" collapsed="false">
      <c r="BS22545" s="96" t="n">
        <f aca="false">BR22545-2.5</f>
        <v>-2.5</v>
      </c>
    </row>
    <row r="22546" customFormat="false" ht="12" hidden="false" customHeight="false" outlineLevel="0" collapsed="false">
      <c r="BS22546" s="96" t="n">
        <f aca="false">BR22546-2.5</f>
        <v>-2.5</v>
      </c>
    </row>
    <row r="22547" customFormat="false" ht="12" hidden="false" customHeight="false" outlineLevel="0" collapsed="false">
      <c r="BS22547" s="96" t="n">
        <f aca="false">BR22547-2.5</f>
        <v>-2.5</v>
      </c>
    </row>
    <row r="22548" customFormat="false" ht="12" hidden="false" customHeight="false" outlineLevel="0" collapsed="false">
      <c r="BS22548" s="96" t="n">
        <f aca="false">BR22548-2.5</f>
        <v>-2.5</v>
      </c>
    </row>
    <row r="22549" customFormat="false" ht="12" hidden="false" customHeight="false" outlineLevel="0" collapsed="false">
      <c r="BS22549" s="96" t="n">
        <f aca="false">BR22549-2.5</f>
        <v>-2.5</v>
      </c>
    </row>
    <row r="22550" customFormat="false" ht="12" hidden="false" customHeight="false" outlineLevel="0" collapsed="false">
      <c r="BS22550" s="96" t="n">
        <f aca="false">BR22550-2.5</f>
        <v>-2.5</v>
      </c>
    </row>
    <row r="22551" customFormat="false" ht="12" hidden="false" customHeight="false" outlineLevel="0" collapsed="false">
      <c r="BS22551" s="96" t="n">
        <f aca="false">BR22551-2.5</f>
        <v>-2.5</v>
      </c>
    </row>
    <row r="22552" customFormat="false" ht="12" hidden="false" customHeight="false" outlineLevel="0" collapsed="false">
      <c r="BS22552" s="96" t="n">
        <f aca="false">BR22552-2.5</f>
        <v>-2.5</v>
      </c>
    </row>
    <row r="22553" customFormat="false" ht="12" hidden="false" customHeight="false" outlineLevel="0" collapsed="false">
      <c r="BS22553" s="96" t="n">
        <f aca="false">BR22553-2.5</f>
        <v>-2.5</v>
      </c>
    </row>
    <row r="22554" customFormat="false" ht="12" hidden="false" customHeight="false" outlineLevel="0" collapsed="false">
      <c r="BS22554" s="96" t="n">
        <f aca="false">BR22554-2.5</f>
        <v>-2.5</v>
      </c>
    </row>
    <row r="22555" customFormat="false" ht="12" hidden="false" customHeight="false" outlineLevel="0" collapsed="false">
      <c r="BS22555" s="96" t="n">
        <f aca="false">BR22555-2.5</f>
        <v>-2.5</v>
      </c>
    </row>
    <row r="22556" customFormat="false" ht="12" hidden="false" customHeight="false" outlineLevel="0" collapsed="false">
      <c r="BS22556" s="96" t="n">
        <f aca="false">BR22556-2.5</f>
        <v>-2.5</v>
      </c>
    </row>
    <row r="22557" customFormat="false" ht="12" hidden="false" customHeight="false" outlineLevel="0" collapsed="false">
      <c r="BS22557" s="96" t="n">
        <f aca="false">BR22557-2.5</f>
        <v>-2.5</v>
      </c>
    </row>
    <row r="22558" customFormat="false" ht="12" hidden="false" customHeight="false" outlineLevel="0" collapsed="false">
      <c r="BS22558" s="96" t="n">
        <f aca="false">BR22558-2.5</f>
        <v>-2.5</v>
      </c>
    </row>
    <row r="22559" customFormat="false" ht="12" hidden="false" customHeight="false" outlineLevel="0" collapsed="false">
      <c r="BS22559" s="96" t="n">
        <f aca="false">BR22559-2.5</f>
        <v>-2.5</v>
      </c>
    </row>
    <row r="22560" customFormat="false" ht="12" hidden="false" customHeight="false" outlineLevel="0" collapsed="false">
      <c r="BS22560" s="96" t="n">
        <f aca="false">BR22560-2.5</f>
        <v>-2.5</v>
      </c>
    </row>
    <row r="22561" customFormat="false" ht="12" hidden="false" customHeight="false" outlineLevel="0" collapsed="false">
      <c r="BS22561" s="96" t="n">
        <f aca="false">BR22561-2.5</f>
        <v>-2.5</v>
      </c>
    </row>
    <row r="22562" customFormat="false" ht="12" hidden="false" customHeight="false" outlineLevel="0" collapsed="false">
      <c r="BS22562" s="96" t="n">
        <f aca="false">BR22562-2.5</f>
        <v>-2.5</v>
      </c>
    </row>
    <row r="22563" customFormat="false" ht="12" hidden="false" customHeight="false" outlineLevel="0" collapsed="false">
      <c r="BS22563" s="96" t="n">
        <f aca="false">BR22563-2.5</f>
        <v>-2.5</v>
      </c>
    </row>
    <row r="22564" customFormat="false" ht="12" hidden="false" customHeight="false" outlineLevel="0" collapsed="false">
      <c r="BS22564" s="96" t="n">
        <f aca="false">BR22564-2.5</f>
        <v>-2.5</v>
      </c>
    </row>
    <row r="22565" customFormat="false" ht="12" hidden="false" customHeight="false" outlineLevel="0" collapsed="false">
      <c r="BS22565" s="96" t="n">
        <f aca="false">BR22565-2.5</f>
        <v>-2.5</v>
      </c>
    </row>
    <row r="22566" customFormat="false" ht="12" hidden="false" customHeight="false" outlineLevel="0" collapsed="false">
      <c r="BS22566" s="96" t="n">
        <f aca="false">BR22566-2.5</f>
        <v>-2.5</v>
      </c>
    </row>
    <row r="22567" customFormat="false" ht="12" hidden="false" customHeight="false" outlineLevel="0" collapsed="false">
      <c r="BS22567" s="96" t="n">
        <f aca="false">BR22567-2.5</f>
        <v>-2.5</v>
      </c>
    </row>
    <row r="22568" customFormat="false" ht="12" hidden="false" customHeight="false" outlineLevel="0" collapsed="false">
      <c r="BS22568" s="96" t="n">
        <f aca="false">BR22568-2.5</f>
        <v>-2.5</v>
      </c>
    </row>
    <row r="22569" customFormat="false" ht="12" hidden="false" customHeight="false" outlineLevel="0" collapsed="false">
      <c r="BS22569" s="96" t="n">
        <f aca="false">BR22569-2.5</f>
        <v>-2.5</v>
      </c>
    </row>
    <row r="22570" customFormat="false" ht="12" hidden="false" customHeight="false" outlineLevel="0" collapsed="false">
      <c r="BS22570" s="96" t="n">
        <f aca="false">BR22570-2.5</f>
        <v>-2.5</v>
      </c>
    </row>
    <row r="22571" customFormat="false" ht="12" hidden="false" customHeight="false" outlineLevel="0" collapsed="false">
      <c r="BS22571" s="96" t="n">
        <f aca="false">BR22571-2.5</f>
        <v>-2.5</v>
      </c>
    </row>
    <row r="22572" customFormat="false" ht="12" hidden="false" customHeight="false" outlineLevel="0" collapsed="false">
      <c r="BS22572" s="96" t="n">
        <f aca="false">BR22572-2.5</f>
        <v>-2.5</v>
      </c>
    </row>
    <row r="22573" customFormat="false" ht="12" hidden="false" customHeight="false" outlineLevel="0" collapsed="false">
      <c r="BS22573" s="96" t="n">
        <f aca="false">BR22573-2.5</f>
        <v>-2.5</v>
      </c>
    </row>
    <row r="22574" customFormat="false" ht="12" hidden="false" customHeight="false" outlineLevel="0" collapsed="false">
      <c r="BS22574" s="96" t="n">
        <f aca="false">BR22574-2.5</f>
        <v>-2.5</v>
      </c>
    </row>
    <row r="22575" customFormat="false" ht="12" hidden="false" customHeight="false" outlineLevel="0" collapsed="false">
      <c r="BS22575" s="96" t="n">
        <f aca="false">BR22575-2.5</f>
        <v>-2.5</v>
      </c>
    </row>
    <row r="22576" customFormat="false" ht="12" hidden="false" customHeight="false" outlineLevel="0" collapsed="false">
      <c r="BS22576" s="96" t="n">
        <f aca="false">BR22576-2.5</f>
        <v>-2.5</v>
      </c>
    </row>
    <row r="22577" customFormat="false" ht="12" hidden="false" customHeight="false" outlineLevel="0" collapsed="false">
      <c r="BS22577" s="96" t="n">
        <f aca="false">BR22577-2.5</f>
        <v>-2.5</v>
      </c>
    </row>
    <row r="22578" customFormat="false" ht="12" hidden="false" customHeight="false" outlineLevel="0" collapsed="false">
      <c r="BS22578" s="96" t="n">
        <f aca="false">BR22578-2.5</f>
        <v>-2.5</v>
      </c>
    </row>
    <row r="22579" customFormat="false" ht="12" hidden="false" customHeight="false" outlineLevel="0" collapsed="false">
      <c r="BS22579" s="96" t="n">
        <f aca="false">BR22579-2.5</f>
        <v>-2.5</v>
      </c>
    </row>
    <row r="22580" customFormat="false" ht="12" hidden="false" customHeight="false" outlineLevel="0" collapsed="false">
      <c r="BS22580" s="96" t="n">
        <f aca="false">BR22580-2.5</f>
        <v>-2.5</v>
      </c>
    </row>
    <row r="22581" customFormat="false" ht="12" hidden="false" customHeight="false" outlineLevel="0" collapsed="false">
      <c r="BS22581" s="96" t="n">
        <f aca="false">BR22581-2.5</f>
        <v>-2.5</v>
      </c>
    </row>
    <row r="22582" customFormat="false" ht="12" hidden="false" customHeight="false" outlineLevel="0" collapsed="false">
      <c r="BS22582" s="96" t="n">
        <f aca="false">BR22582-2.5</f>
        <v>-2.5</v>
      </c>
    </row>
    <row r="22583" customFormat="false" ht="12" hidden="false" customHeight="false" outlineLevel="0" collapsed="false">
      <c r="BS22583" s="96" t="n">
        <f aca="false">BR22583-2.5</f>
        <v>-2.5</v>
      </c>
    </row>
    <row r="22584" customFormat="false" ht="12" hidden="false" customHeight="false" outlineLevel="0" collapsed="false">
      <c r="BS22584" s="96" t="n">
        <f aca="false">BR22584-2.5</f>
        <v>-2.5</v>
      </c>
    </row>
    <row r="22585" customFormat="false" ht="12" hidden="false" customHeight="false" outlineLevel="0" collapsed="false">
      <c r="BS22585" s="96" t="n">
        <f aca="false">BR22585-2.5</f>
        <v>-2.5</v>
      </c>
    </row>
    <row r="22586" customFormat="false" ht="12" hidden="false" customHeight="false" outlineLevel="0" collapsed="false">
      <c r="BS22586" s="96" t="n">
        <f aca="false">BR22586-2.5</f>
        <v>-2.5</v>
      </c>
    </row>
    <row r="22587" customFormat="false" ht="12" hidden="false" customHeight="false" outlineLevel="0" collapsed="false">
      <c r="BS22587" s="96" t="n">
        <f aca="false">BR22587-2.5</f>
        <v>-2.5</v>
      </c>
    </row>
    <row r="22588" customFormat="false" ht="12" hidden="false" customHeight="false" outlineLevel="0" collapsed="false">
      <c r="BS22588" s="96" t="n">
        <f aca="false">BR22588-2.5</f>
        <v>-2.5</v>
      </c>
    </row>
    <row r="22589" customFormat="false" ht="12" hidden="false" customHeight="false" outlineLevel="0" collapsed="false">
      <c r="BS22589" s="96" t="n">
        <f aca="false">BR22589-2.5</f>
        <v>-2.5</v>
      </c>
    </row>
    <row r="22590" customFormat="false" ht="12" hidden="false" customHeight="false" outlineLevel="0" collapsed="false">
      <c r="BS22590" s="96" t="n">
        <f aca="false">BR22590-2.5</f>
        <v>-2.5</v>
      </c>
    </row>
    <row r="22591" customFormat="false" ht="12" hidden="false" customHeight="false" outlineLevel="0" collapsed="false">
      <c r="BS22591" s="96" t="n">
        <f aca="false">BR22591-2.5</f>
        <v>-2.5</v>
      </c>
    </row>
    <row r="22592" customFormat="false" ht="12" hidden="false" customHeight="false" outlineLevel="0" collapsed="false">
      <c r="BS22592" s="96" t="n">
        <f aca="false">BR22592-2.5</f>
        <v>-2.5</v>
      </c>
    </row>
    <row r="22593" customFormat="false" ht="12" hidden="false" customHeight="false" outlineLevel="0" collapsed="false">
      <c r="BS22593" s="96" t="n">
        <f aca="false">BR22593-2.5</f>
        <v>-2.5</v>
      </c>
    </row>
    <row r="22594" customFormat="false" ht="12" hidden="false" customHeight="false" outlineLevel="0" collapsed="false">
      <c r="BS22594" s="96" t="n">
        <f aca="false">BR22594-2.5</f>
        <v>-2.5</v>
      </c>
    </row>
    <row r="22595" customFormat="false" ht="12" hidden="false" customHeight="false" outlineLevel="0" collapsed="false">
      <c r="BS22595" s="96" t="n">
        <f aca="false">BR22595-2.5</f>
        <v>-2.5</v>
      </c>
    </row>
    <row r="22596" customFormat="false" ht="12" hidden="false" customHeight="false" outlineLevel="0" collapsed="false">
      <c r="BS22596" s="96" t="n">
        <f aca="false">BR22596-2.5</f>
        <v>-2.5</v>
      </c>
    </row>
    <row r="22597" customFormat="false" ht="12" hidden="false" customHeight="false" outlineLevel="0" collapsed="false">
      <c r="BS22597" s="96" t="n">
        <f aca="false">BR22597-2.5</f>
        <v>-2.5</v>
      </c>
    </row>
    <row r="22598" customFormat="false" ht="12" hidden="false" customHeight="false" outlineLevel="0" collapsed="false">
      <c r="BS22598" s="96" t="n">
        <f aca="false">BR22598-2.5</f>
        <v>-2.5</v>
      </c>
    </row>
    <row r="22599" customFormat="false" ht="12" hidden="false" customHeight="false" outlineLevel="0" collapsed="false">
      <c r="BS22599" s="96" t="n">
        <f aca="false">BR22599-2.5</f>
        <v>-2.5</v>
      </c>
    </row>
    <row r="22600" customFormat="false" ht="12" hidden="false" customHeight="false" outlineLevel="0" collapsed="false">
      <c r="BS22600" s="96" t="n">
        <f aca="false">BR22600-2.5</f>
        <v>-2.5</v>
      </c>
    </row>
    <row r="22601" customFormat="false" ht="12" hidden="false" customHeight="false" outlineLevel="0" collapsed="false">
      <c r="BS22601" s="96" t="n">
        <f aca="false">BR22601-2.5</f>
        <v>-2.5</v>
      </c>
    </row>
    <row r="22602" customFormat="false" ht="12" hidden="false" customHeight="false" outlineLevel="0" collapsed="false">
      <c r="BS22602" s="96" t="n">
        <f aca="false">BR22602-2.5</f>
        <v>-2.5</v>
      </c>
    </row>
    <row r="22603" customFormat="false" ht="12" hidden="false" customHeight="false" outlineLevel="0" collapsed="false">
      <c r="BS22603" s="96" t="n">
        <f aca="false">BR22603-2.5</f>
        <v>-2.5</v>
      </c>
    </row>
    <row r="22604" customFormat="false" ht="12" hidden="false" customHeight="false" outlineLevel="0" collapsed="false">
      <c r="BS22604" s="96" t="n">
        <f aca="false">BR22604-2.5</f>
        <v>-2.5</v>
      </c>
    </row>
    <row r="22605" customFormat="false" ht="12" hidden="false" customHeight="false" outlineLevel="0" collapsed="false">
      <c r="BS22605" s="96" t="n">
        <f aca="false">BR22605-2.5</f>
        <v>-2.5</v>
      </c>
    </row>
    <row r="22606" customFormat="false" ht="12" hidden="false" customHeight="false" outlineLevel="0" collapsed="false">
      <c r="BS22606" s="96" t="n">
        <f aca="false">BR22606-2.5</f>
        <v>-2.5</v>
      </c>
    </row>
    <row r="22607" customFormat="false" ht="12" hidden="false" customHeight="false" outlineLevel="0" collapsed="false">
      <c r="BS22607" s="96" t="n">
        <f aca="false">BR22607-2.5</f>
        <v>-2.5</v>
      </c>
    </row>
    <row r="22608" customFormat="false" ht="12" hidden="false" customHeight="false" outlineLevel="0" collapsed="false">
      <c r="BS22608" s="96" t="n">
        <f aca="false">BR22608-2.5</f>
        <v>-2.5</v>
      </c>
    </row>
    <row r="22609" customFormat="false" ht="12" hidden="false" customHeight="false" outlineLevel="0" collapsed="false">
      <c r="BS22609" s="96" t="n">
        <f aca="false">BR22609-2.5</f>
        <v>-2.5</v>
      </c>
    </row>
    <row r="22610" customFormat="false" ht="12" hidden="false" customHeight="false" outlineLevel="0" collapsed="false">
      <c r="BS22610" s="96" t="n">
        <f aca="false">BR22610-2.5</f>
        <v>-2.5</v>
      </c>
    </row>
    <row r="22611" customFormat="false" ht="12" hidden="false" customHeight="false" outlineLevel="0" collapsed="false">
      <c r="BS22611" s="96" t="n">
        <f aca="false">BR22611-2.5</f>
        <v>-2.5</v>
      </c>
    </row>
    <row r="22612" customFormat="false" ht="12" hidden="false" customHeight="false" outlineLevel="0" collapsed="false">
      <c r="BS22612" s="96" t="n">
        <f aca="false">BR22612-2.5</f>
        <v>-2.5</v>
      </c>
    </row>
    <row r="22613" customFormat="false" ht="12" hidden="false" customHeight="false" outlineLevel="0" collapsed="false">
      <c r="BS22613" s="96" t="n">
        <f aca="false">BR22613-2.5</f>
        <v>-2.5</v>
      </c>
    </row>
    <row r="22614" customFormat="false" ht="12" hidden="false" customHeight="false" outlineLevel="0" collapsed="false">
      <c r="BS22614" s="96" t="n">
        <f aca="false">BR22614-2.5</f>
        <v>-2.5</v>
      </c>
    </row>
    <row r="22615" customFormat="false" ht="12" hidden="false" customHeight="false" outlineLevel="0" collapsed="false">
      <c r="BS22615" s="96" t="n">
        <f aca="false">BR22615-2.5</f>
        <v>-2.5</v>
      </c>
    </row>
    <row r="22616" customFormat="false" ht="12" hidden="false" customHeight="false" outlineLevel="0" collapsed="false">
      <c r="BS22616" s="96" t="n">
        <f aca="false">BR22616-2.5</f>
        <v>-2.5</v>
      </c>
    </row>
    <row r="22617" customFormat="false" ht="12" hidden="false" customHeight="false" outlineLevel="0" collapsed="false">
      <c r="BS22617" s="96" t="n">
        <f aca="false">BR22617-2.5</f>
        <v>-2.5</v>
      </c>
    </row>
    <row r="22618" customFormat="false" ht="12" hidden="false" customHeight="false" outlineLevel="0" collapsed="false">
      <c r="BS22618" s="96" t="n">
        <f aca="false">BR22618-2.5</f>
        <v>-2.5</v>
      </c>
    </row>
    <row r="22619" customFormat="false" ht="12" hidden="false" customHeight="false" outlineLevel="0" collapsed="false">
      <c r="BS22619" s="96" t="n">
        <f aca="false">BR22619-2.5</f>
        <v>-2.5</v>
      </c>
    </row>
    <row r="22620" customFormat="false" ht="12" hidden="false" customHeight="false" outlineLevel="0" collapsed="false">
      <c r="BS22620" s="96" t="n">
        <f aca="false">BR22620-2.5</f>
        <v>-2.5</v>
      </c>
    </row>
    <row r="22621" customFormat="false" ht="12" hidden="false" customHeight="false" outlineLevel="0" collapsed="false">
      <c r="BS22621" s="96" t="n">
        <f aca="false">BR22621-2.5</f>
        <v>-2.5</v>
      </c>
    </row>
    <row r="22622" customFormat="false" ht="12" hidden="false" customHeight="false" outlineLevel="0" collapsed="false">
      <c r="BS22622" s="96" t="n">
        <f aca="false">BR22622-2.5</f>
        <v>-2.5</v>
      </c>
    </row>
    <row r="22623" customFormat="false" ht="12" hidden="false" customHeight="false" outlineLevel="0" collapsed="false">
      <c r="BS22623" s="96" t="n">
        <f aca="false">BR22623-2.5</f>
        <v>-2.5</v>
      </c>
    </row>
    <row r="22624" customFormat="false" ht="12" hidden="false" customHeight="false" outlineLevel="0" collapsed="false">
      <c r="BS22624" s="96" t="n">
        <f aca="false">BR22624-2.5</f>
        <v>-2.5</v>
      </c>
    </row>
    <row r="22625" customFormat="false" ht="12" hidden="false" customHeight="false" outlineLevel="0" collapsed="false">
      <c r="BS22625" s="96" t="n">
        <f aca="false">BR22625-2.5</f>
        <v>-2.5</v>
      </c>
    </row>
    <row r="22626" customFormat="false" ht="12" hidden="false" customHeight="false" outlineLevel="0" collapsed="false">
      <c r="BS22626" s="96" t="n">
        <f aca="false">BR22626-2.5</f>
        <v>-2.5</v>
      </c>
    </row>
    <row r="22627" customFormat="false" ht="12" hidden="false" customHeight="false" outlineLevel="0" collapsed="false">
      <c r="BS22627" s="96" t="n">
        <f aca="false">BR22627-2.5</f>
        <v>-2.5</v>
      </c>
    </row>
    <row r="22628" customFormat="false" ht="12" hidden="false" customHeight="false" outlineLevel="0" collapsed="false">
      <c r="BS22628" s="96" t="n">
        <f aca="false">BR22628-2.5</f>
        <v>-2.5</v>
      </c>
    </row>
    <row r="22629" customFormat="false" ht="12" hidden="false" customHeight="false" outlineLevel="0" collapsed="false">
      <c r="BS22629" s="96" t="n">
        <f aca="false">BR22629-2.5</f>
        <v>-2.5</v>
      </c>
    </row>
    <row r="22630" customFormat="false" ht="12" hidden="false" customHeight="false" outlineLevel="0" collapsed="false">
      <c r="BS22630" s="96" t="n">
        <f aca="false">BR22630-2.5</f>
        <v>-2.5</v>
      </c>
    </row>
    <row r="22631" customFormat="false" ht="12" hidden="false" customHeight="false" outlineLevel="0" collapsed="false">
      <c r="BS22631" s="96" t="n">
        <f aca="false">BR22631-2.5</f>
        <v>-2.5</v>
      </c>
    </row>
    <row r="22632" customFormat="false" ht="12" hidden="false" customHeight="false" outlineLevel="0" collapsed="false">
      <c r="BS22632" s="96" t="n">
        <f aca="false">BR22632-2.5</f>
        <v>-2.5</v>
      </c>
    </row>
    <row r="22633" customFormat="false" ht="12" hidden="false" customHeight="false" outlineLevel="0" collapsed="false">
      <c r="BS22633" s="96" t="n">
        <f aca="false">BR22633-2.5</f>
        <v>-2.5</v>
      </c>
    </row>
    <row r="22634" customFormat="false" ht="12" hidden="false" customHeight="false" outlineLevel="0" collapsed="false">
      <c r="BS22634" s="96" t="n">
        <f aca="false">BR22634-2.5</f>
        <v>-2.5</v>
      </c>
    </row>
    <row r="22635" customFormat="false" ht="12" hidden="false" customHeight="false" outlineLevel="0" collapsed="false">
      <c r="BS22635" s="96" t="n">
        <f aca="false">BR22635-2.5</f>
        <v>-2.5</v>
      </c>
    </row>
    <row r="22636" customFormat="false" ht="12" hidden="false" customHeight="false" outlineLevel="0" collapsed="false">
      <c r="BS22636" s="96" t="n">
        <f aca="false">BR22636-2.5</f>
        <v>-2.5</v>
      </c>
    </row>
    <row r="22637" customFormat="false" ht="12" hidden="false" customHeight="false" outlineLevel="0" collapsed="false">
      <c r="BS22637" s="96" t="n">
        <f aca="false">BR22637-2.5</f>
        <v>-2.5</v>
      </c>
    </row>
    <row r="22638" customFormat="false" ht="12" hidden="false" customHeight="false" outlineLevel="0" collapsed="false">
      <c r="BS22638" s="96" t="n">
        <f aca="false">BR22638-2.5</f>
        <v>-2.5</v>
      </c>
    </row>
    <row r="22639" customFormat="false" ht="12" hidden="false" customHeight="false" outlineLevel="0" collapsed="false">
      <c r="BS22639" s="96" t="n">
        <f aca="false">BR22639-2.5</f>
        <v>-2.5</v>
      </c>
    </row>
    <row r="22640" customFormat="false" ht="12" hidden="false" customHeight="false" outlineLevel="0" collapsed="false">
      <c r="BS22640" s="96" t="n">
        <f aca="false">BR22640-2.5</f>
        <v>-2.5</v>
      </c>
    </row>
    <row r="22641" customFormat="false" ht="12" hidden="false" customHeight="false" outlineLevel="0" collapsed="false">
      <c r="BS22641" s="96" t="n">
        <f aca="false">BR22641-2.5</f>
        <v>-2.5</v>
      </c>
    </row>
    <row r="22642" customFormat="false" ht="12" hidden="false" customHeight="false" outlineLevel="0" collapsed="false">
      <c r="BS22642" s="96" t="n">
        <f aca="false">BR22642-2.5</f>
        <v>-2.5</v>
      </c>
    </row>
    <row r="22643" customFormat="false" ht="12" hidden="false" customHeight="false" outlineLevel="0" collapsed="false">
      <c r="BS22643" s="96" t="n">
        <f aca="false">BR22643-2.5</f>
        <v>-2.5</v>
      </c>
    </row>
    <row r="22644" customFormat="false" ht="12" hidden="false" customHeight="false" outlineLevel="0" collapsed="false">
      <c r="BS22644" s="96" t="n">
        <f aca="false">BR22644-2.5</f>
        <v>-2.5</v>
      </c>
    </row>
    <row r="22645" customFormat="false" ht="12" hidden="false" customHeight="false" outlineLevel="0" collapsed="false">
      <c r="BS22645" s="96" t="n">
        <f aca="false">BR22645-2.5</f>
        <v>-2.5</v>
      </c>
    </row>
    <row r="22646" customFormat="false" ht="12" hidden="false" customHeight="false" outlineLevel="0" collapsed="false">
      <c r="BS22646" s="96" t="n">
        <f aca="false">BR22646-2.5</f>
        <v>-2.5</v>
      </c>
    </row>
    <row r="22647" customFormat="false" ht="12" hidden="false" customHeight="false" outlineLevel="0" collapsed="false">
      <c r="BS22647" s="96" t="n">
        <f aca="false">BR22647-2.5</f>
        <v>-2.5</v>
      </c>
    </row>
    <row r="22648" customFormat="false" ht="12" hidden="false" customHeight="false" outlineLevel="0" collapsed="false">
      <c r="BS22648" s="96" t="n">
        <f aca="false">BR22648-2.5</f>
        <v>-2.5</v>
      </c>
    </row>
    <row r="22649" customFormat="false" ht="12" hidden="false" customHeight="false" outlineLevel="0" collapsed="false">
      <c r="BS22649" s="96" t="n">
        <f aca="false">BR22649-2.5</f>
        <v>-2.5</v>
      </c>
    </row>
    <row r="22650" customFormat="false" ht="12" hidden="false" customHeight="false" outlineLevel="0" collapsed="false">
      <c r="BS22650" s="96" t="n">
        <f aca="false">BR22650-2.5</f>
        <v>-2.5</v>
      </c>
    </row>
    <row r="22651" customFormat="false" ht="12" hidden="false" customHeight="false" outlineLevel="0" collapsed="false">
      <c r="BS22651" s="96" t="n">
        <f aca="false">BR22651-2.5</f>
        <v>-2.5</v>
      </c>
    </row>
    <row r="22652" customFormat="false" ht="12" hidden="false" customHeight="false" outlineLevel="0" collapsed="false">
      <c r="BS22652" s="96" t="n">
        <f aca="false">BR22652-2.5</f>
        <v>-2.5</v>
      </c>
    </row>
    <row r="22653" customFormat="false" ht="12" hidden="false" customHeight="false" outlineLevel="0" collapsed="false">
      <c r="BS22653" s="96" t="n">
        <f aca="false">BR22653-2.5</f>
        <v>-2.5</v>
      </c>
    </row>
    <row r="22654" customFormat="false" ht="12" hidden="false" customHeight="false" outlineLevel="0" collapsed="false">
      <c r="BS22654" s="96" t="n">
        <f aca="false">BR22654-2.5</f>
        <v>-2.5</v>
      </c>
    </row>
    <row r="22655" customFormat="false" ht="12" hidden="false" customHeight="false" outlineLevel="0" collapsed="false">
      <c r="BS22655" s="96" t="n">
        <f aca="false">BR22655-2.5</f>
        <v>-2.5</v>
      </c>
    </row>
    <row r="22656" customFormat="false" ht="12" hidden="false" customHeight="false" outlineLevel="0" collapsed="false">
      <c r="BS22656" s="96" t="n">
        <f aca="false">BR22656-2.5</f>
        <v>-2.5</v>
      </c>
    </row>
    <row r="22657" customFormat="false" ht="12" hidden="false" customHeight="false" outlineLevel="0" collapsed="false">
      <c r="BS22657" s="96" t="n">
        <f aca="false">BR22657-2.5</f>
        <v>-2.5</v>
      </c>
    </row>
    <row r="22658" customFormat="false" ht="12" hidden="false" customHeight="false" outlineLevel="0" collapsed="false">
      <c r="BS22658" s="96" t="n">
        <f aca="false">BR22658-2.5</f>
        <v>-2.5</v>
      </c>
    </row>
    <row r="22659" customFormat="false" ht="12" hidden="false" customHeight="false" outlineLevel="0" collapsed="false">
      <c r="BS22659" s="96" t="n">
        <f aca="false">BR22659-2.5</f>
        <v>-2.5</v>
      </c>
    </row>
    <row r="22660" customFormat="false" ht="12" hidden="false" customHeight="false" outlineLevel="0" collapsed="false">
      <c r="BS22660" s="96" t="n">
        <f aca="false">BR22660-2.5</f>
        <v>-2.5</v>
      </c>
    </row>
    <row r="22661" customFormat="false" ht="12" hidden="false" customHeight="false" outlineLevel="0" collapsed="false">
      <c r="BS22661" s="96" t="n">
        <f aca="false">BR22661-2.5</f>
        <v>-2.5</v>
      </c>
    </row>
    <row r="22662" customFormat="false" ht="12" hidden="false" customHeight="false" outlineLevel="0" collapsed="false">
      <c r="BS22662" s="96" t="n">
        <f aca="false">BR22662-2.5</f>
        <v>-2.5</v>
      </c>
    </row>
    <row r="22663" customFormat="false" ht="12" hidden="false" customHeight="false" outlineLevel="0" collapsed="false">
      <c r="BS22663" s="96" t="n">
        <f aca="false">BR22663-2.5</f>
        <v>-2.5</v>
      </c>
    </row>
    <row r="22664" customFormat="false" ht="12" hidden="false" customHeight="false" outlineLevel="0" collapsed="false">
      <c r="BS22664" s="96" t="n">
        <f aca="false">BR22664-2.5</f>
        <v>-2.5</v>
      </c>
    </row>
    <row r="22665" customFormat="false" ht="12" hidden="false" customHeight="false" outlineLevel="0" collapsed="false">
      <c r="BS22665" s="96" t="n">
        <f aca="false">BR22665-2.5</f>
        <v>-2.5</v>
      </c>
    </row>
    <row r="22666" customFormat="false" ht="12" hidden="false" customHeight="false" outlineLevel="0" collapsed="false">
      <c r="BS22666" s="96" t="n">
        <f aca="false">BR22666-2.5</f>
        <v>-2.5</v>
      </c>
    </row>
    <row r="22667" customFormat="false" ht="12" hidden="false" customHeight="false" outlineLevel="0" collapsed="false">
      <c r="BS22667" s="96" t="n">
        <f aca="false">BR22667-2.5</f>
        <v>-2.5</v>
      </c>
    </row>
    <row r="22668" customFormat="false" ht="12" hidden="false" customHeight="false" outlineLevel="0" collapsed="false">
      <c r="BS22668" s="96" t="n">
        <f aca="false">BR22668-2.5</f>
        <v>-2.5</v>
      </c>
    </row>
    <row r="22669" customFormat="false" ht="12" hidden="false" customHeight="false" outlineLevel="0" collapsed="false">
      <c r="BS22669" s="96" t="n">
        <f aca="false">BR22669-2.5</f>
        <v>-2.5</v>
      </c>
    </row>
    <row r="22670" customFormat="false" ht="12" hidden="false" customHeight="false" outlineLevel="0" collapsed="false">
      <c r="BS22670" s="96" t="n">
        <f aca="false">BR22670-2.5</f>
        <v>-2.5</v>
      </c>
    </row>
    <row r="22671" customFormat="false" ht="12" hidden="false" customHeight="false" outlineLevel="0" collapsed="false">
      <c r="BS22671" s="96" t="n">
        <f aca="false">BR22671-2.5</f>
        <v>-2.5</v>
      </c>
    </row>
    <row r="22672" customFormat="false" ht="12" hidden="false" customHeight="false" outlineLevel="0" collapsed="false">
      <c r="BS22672" s="96" t="n">
        <f aca="false">BR22672-2.5</f>
        <v>-2.5</v>
      </c>
    </row>
    <row r="22673" customFormat="false" ht="12" hidden="false" customHeight="false" outlineLevel="0" collapsed="false">
      <c r="BS22673" s="96" t="n">
        <f aca="false">BR22673-2.5</f>
        <v>-2.5</v>
      </c>
    </row>
    <row r="22674" customFormat="false" ht="12" hidden="false" customHeight="false" outlineLevel="0" collapsed="false">
      <c r="BS22674" s="96" t="n">
        <f aca="false">BR22674-2.5</f>
        <v>-2.5</v>
      </c>
    </row>
    <row r="22675" customFormat="false" ht="12" hidden="false" customHeight="false" outlineLevel="0" collapsed="false">
      <c r="BS22675" s="96" t="n">
        <f aca="false">BR22675-2.5</f>
        <v>-2.5</v>
      </c>
    </row>
    <row r="22676" customFormat="false" ht="12" hidden="false" customHeight="false" outlineLevel="0" collapsed="false">
      <c r="BS22676" s="96" t="n">
        <f aca="false">BR22676-2.5</f>
        <v>-2.5</v>
      </c>
    </row>
    <row r="22677" customFormat="false" ht="12" hidden="false" customHeight="false" outlineLevel="0" collapsed="false">
      <c r="BS22677" s="96" t="n">
        <f aca="false">BR22677-2.5</f>
        <v>-2.5</v>
      </c>
    </row>
    <row r="22678" customFormat="false" ht="12" hidden="false" customHeight="false" outlineLevel="0" collapsed="false">
      <c r="BS22678" s="96" t="n">
        <f aca="false">BR22678-2.5</f>
        <v>-2.5</v>
      </c>
    </row>
    <row r="22679" customFormat="false" ht="12" hidden="false" customHeight="false" outlineLevel="0" collapsed="false">
      <c r="BS22679" s="96" t="n">
        <f aca="false">BR22679-2.5</f>
        <v>-2.5</v>
      </c>
    </row>
    <row r="22680" customFormat="false" ht="12" hidden="false" customHeight="false" outlineLevel="0" collapsed="false">
      <c r="BS22680" s="96" t="n">
        <f aca="false">BR22680-2.5</f>
        <v>-2.5</v>
      </c>
    </row>
    <row r="22681" customFormat="false" ht="12" hidden="false" customHeight="false" outlineLevel="0" collapsed="false">
      <c r="BS22681" s="96" t="n">
        <f aca="false">BR22681-2.5</f>
        <v>-2.5</v>
      </c>
    </row>
    <row r="22682" customFormat="false" ht="12" hidden="false" customHeight="false" outlineLevel="0" collapsed="false">
      <c r="BS22682" s="96" t="n">
        <f aca="false">BR22682-2.5</f>
        <v>-2.5</v>
      </c>
    </row>
    <row r="22683" customFormat="false" ht="12" hidden="false" customHeight="false" outlineLevel="0" collapsed="false">
      <c r="BS22683" s="96" t="n">
        <f aca="false">BR22683-2.5</f>
        <v>-2.5</v>
      </c>
    </row>
    <row r="22684" customFormat="false" ht="12" hidden="false" customHeight="false" outlineLevel="0" collapsed="false">
      <c r="BS22684" s="96" t="n">
        <f aca="false">BR22684-2.5</f>
        <v>-2.5</v>
      </c>
    </row>
    <row r="22685" customFormat="false" ht="12" hidden="false" customHeight="false" outlineLevel="0" collapsed="false">
      <c r="BS22685" s="96" t="n">
        <f aca="false">BR22685-2.5</f>
        <v>-2.5</v>
      </c>
    </row>
    <row r="22686" customFormat="false" ht="12" hidden="false" customHeight="false" outlineLevel="0" collapsed="false">
      <c r="BS22686" s="96" t="n">
        <f aca="false">BR22686-2.5</f>
        <v>-2.5</v>
      </c>
    </row>
    <row r="22687" customFormat="false" ht="12" hidden="false" customHeight="false" outlineLevel="0" collapsed="false">
      <c r="BS22687" s="96" t="n">
        <f aca="false">BR22687-2.5</f>
        <v>-2.5</v>
      </c>
    </row>
    <row r="22688" customFormat="false" ht="12" hidden="false" customHeight="false" outlineLevel="0" collapsed="false">
      <c r="BS22688" s="96" t="n">
        <f aca="false">BR22688-2.5</f>
        <v>-2.5</v>
      </c>
    </row>
    <row r="22689" customFormat="false" ht="12" hidden="false" customHeight="false" outlineLevel="0" collapsed="false">
      <c r="BS22689" s="96" t="n">
        <f aca="false">BR22689-2.5</f>
        <v>-2.5</v>
      </c>
    </row>
    <row r="22690" customFormat="false" ht="12" hidden="false" customHeight="false" outlineLevel="0" collapsed="false">
      <c r="BS22690" s="96" t="n">
        <f aca="false">BR22690-2.5</f>
        <v>-2.5</v>
      </c>
    </row>
    <row r="22691" customFormat="false" ht="12" hidden="false" customHeight="false" outlineLevel="0" collapsed="false">
      <c r="BS22691" s="96" t="n">
        <f aca="false">BR22691-2.5</f>
        <v>-2.5</v>
      </c>
    </row>
    <row r="22692" customFormat="false" ht="12" hidden="false" customHeight="false" outlineLevel="0" collapsed="false">
      <c r="BS22692" s="96" t="n">
        <f aca="false">BR22692-2.5</f>
        <v>-2.5</v>
      </c>
    </row>
    <row r="22693" customFormat="false" ht="12" hidden="false" customHeight="false" outlineLevel="0" collapsed="false">
      <c r="BS22693" s="96" t="n">
        <f aca="false">BR22693-2.5</f>
        <v>-2.5</v>
      </c>
    </row>
    <row r="22694" customFormat="false" ht="12" hidden="false" customHeight="false" outlineLevel="0" collapsed="false">
      <c r="BS22694" s="96" t="n">
        <f aca="false">BR22694-2.5</f>
        <v>-2.5</v>
      </c>
    </row>
    <row r="22695" customFormat="false" ht="12" hidden="false" customHeight="false" outlineLevel="0" collapsed="false">
      <c r="BS22695" s="96" t="n">
        <f aca="false">BR22695-2.5</f>
        <v>-2.5</v>
      </c>
    </row>
    <row r="22696" customFormat="false" ht="12" hidden="false" customHeight="false" outlineLevel="0" collapsed="false">
      <c r="BS22696" s="96" t="n">
        <f aca="false">BR22696-2.5</f>
        <v>-2.5</v>
      </c>
    </row>
    <row r="22697" customFormat="false" ht="12" hidden="false" customHeight="false" outlineLevel="0" collapsed="false">
      <c r="BS22697" s="96" t="n">
        <f aca="false">BR22697-2.5</f>
        <v>-2.5</v>
      </c>
    </row>
    <row r="22698" customFormat="false" ht="12" hidden="false" customHeight="false" outlineLevel="0" collapsed="false">
      <c r="BS22698" s="96" t="n">
        <f aca="false">BR22698-2.5</f>
        <v>-2.5</v>
      </c>
    </row>
    <row r="22699" customFormat="false" ht="12" hidden="false" customHeight="false" outlineLevel="0" collapsed="false">
      <c r="BS22699" s="96" t="n">
        <f aca="false">BR22699-2.5</f>
        <v>-2.5</v>
      </c>
    </row>
    <row r="22700" customFormat="false" ht="12" hidden="false" customHeight="false" outlineLevel="0" collapsed="false">
      <c r="BS22700" s="96" t="n">
        <f aca="false">BR22700-2.5</f>
        <v>-2.5</v>
      </c>
    </row>
    <row r="22701" customFormat="false" ht="12" hidden="false" customHeight="false" outlineLevel="0" collapsed="false">
      <c r="BS22701" s="96" t="n">
        <f aca="false">BR22701-2.5</f>
        <v>-2.5</v>
      </c>
    </row>
    <row r="22702" customFormat="false" ht="12" hidden="false" customHeight="false" outlineLevel="0" collapsed="false">
      <c r="BS22702" s="96" t="n">
        <f aca="false">BR22702-2.5</f>
        <v>-2.5</v>
      </c>
    </row>
    <row r="22703" customFormat="false" ht="12" hidden="false" customHeight="false" outlineLevel="0" collapsed="false">
      <c r="BS22703" s="96" t="n">
        <f aca="false">BR22703-2.5</f>
        <v>-2.5</v>
      </c>
    </row>
    <row r="22704" customFormat="false" ht="12" hidden="false" customHeight="false" outlineLevel="0" collapsed="false">
      <c r="BS22704" s="96" t="n">
        <f aca="false">BR22704-2.5</f>
        <v>-2.5</v>
      </c>
    </row>
    <row r="22705" customFormat="false" ht="12" hidden="false" customHeight="false" outlineLevel="0" collapsed="false">
      <c r="BS22705" s="96" t="n">
        <f aca="false">BR22705-2.5</f>
        <v>-2.5</v>
      </c>
    </row>
    <row r="22706" customFormat="false" ht="12" hidden="false" customHeight="false" outlineLevel="0" collapsed="false">
      <c r="BS22706" s="96" t="n">
        <f aca="false">BR22706-2.5</f>
        <v>-2.5</v>
      </c>
    </row>
    <row r="22707" customFormat="false" ht="12" hidden="false" customHeight="false" outlineLevel="0" collapsed="false">
      <c r="BS22707" s="96" t="n">
        <f aca="false">BR22707-2.5</f>
        <v>-2.5</v>
      </c>
    </row>
    <row r="22708" customFormat="false" ht="12" hidden="false" customHeight="false" outlineLevel="0" collapsed="false">
      <c r="BS22708" s="96" t="n">
        <f aca="false">BR22708-2.5</f>
        <v>-2.5</v>
      </c>
    </row>
    <row r="22709" customFormat="false" ht="12" hidden="false" customHeight="false" outlineLevel="0" collapsed="false">
      <c r="BS22709" s="96" t="n">
        <f aca="false">BR22709-2.5</f>
        <v>-2.5</v>
      </c>
    </row>
    <row r="22710" customFormat="false" ht="12" hidden="false" customHeight="false" outlineLevel="0" collapsed="false">
      <c r="BS22710" s="96" t="n">
        <f aca="false">BR22710-2.5</f>
        <v>-2.5</v>
      </c>
    </row>
    <row r="22711" customFormat="false" ht="12" hidden="false" customHeight="false" outlineLevel="0" collapsed="false">
      <c r="BS22711" s="96" t="n">
        <f aca="false">BR22711-2.5</f>
        <v>-2.5</v>
      </c>
    </row>
    <row r="22712" customFormat="false" ht="12" hidden="false" customHeight="false" outlineLevel="0" collapsed="false">
      <c r="BS22712" s="96" t="n">
        <f aca="false">BR22712-2.5</f>
        <v>-2.5</v>
      </c>
    </row>
    <row r="22713" customFormat="false" ht="12" hidden="false" customHeight="false" outlineLevel="0" collapsed="false">
      <c r="BS22713" s="96" t="n">
        <f aca="false">BR22713-2.5</f>
        <v>-2.5</v>
      </c>
    </row>
    <row r="22714" customFormat="false" ht="12" hidden="false" customHeight="false" outlineLevel="0" collapsed="false">
      <c r="BS22714" s="96" t="n">
        <f aca="false">BR22714-2.5</f>
        <v>-2.5</v>
      </c>
    </row>
    <row r="22715" customFormat="false" ht="12" hidden="false" customHeight="false" outlineLevel="0" collapsed="false">
      <c r="BS22715" s="96" t="n">
        <f aca="false">BR22715-2.5</f>
        <v>-2.5</v>
      </c>
    </row>
    <row r="22716" customFormat="false" ht="12" hidden="false" customHeight="false" outlineLevel="0" collapsed="false">
      <c r="BS22716" s="96" t="n">
        <f aca="false">BR22716-2.5</f>
        <v>-2.5</v>
      </c>
    </row>
    <row r="22717" customFormat="false" ht="12" hidden="false" customHeight="false" outlineLevel="0" collapsed="false">
      <c r="BS22717" s="96" t="n">
        <f aca="false">BR22717-2.5</f>
        <v>-2.5</v>
      </c>
    </row>
    <row r="22718" customFormat="false" ht="12" hidden="false" customHeight="false" outlineLevel="0" collapsed="false">
      <c r="BS22718" s="96" t="n">
        <f aca="false">BR22718-2.5</f>
        <v>-2.5</v>
      </c>
    </row>
    <row r="22719" customFormat="false" ht="12" hidden="false" customHeight="false" outlineLevel="0" collapsed="false">
      <c r="BS22719" s="96" t="n">
        <f aca="false">BR22719-2.5</f>
        <v>-2.5</v>
      </c>
    </row>
    <row r="22720" customFormat="false" ht="12" hidden="false" customHeight="false" outlineLevel="0" collapsed="false">
      <c r="BS22720" s="96" t="n">
        <f aca="false">BR22720-2.5</f>
        <v>-2.5</v>
      </c>
    </row>
    <row r="22721" customFormat="false" ht="12" hidden="false" customHeight="false" outlineLevel="0" collapsed="false">
      <c r="BS22721" s="96" t="n">
        <f aca="false">BR22721-2.5</f>
        <v>-2.5</v>
      </c>
    </row>
    <row r="22722" customFormat="false" ht="12" hidden="false" customHeight="false" outlineLevel="0" collapsed="false">
      <c r="BS22722" s="96" t="n">
        <f aca="false">BR22722-2.5</f>
        <v>-2.5</v>
      </c>
    </row>
    <row r="22723" customFormat="false" ht="12" hidden="false" customHeight="false" outlineLevel="0" collapsed="false">
      <c r="BS22723" s="96" t="n">
        <f aca="false">BR22723-2.5</f>
        <v>-2.5</v>
      </c>
    </row>
    <row r="22724" customFormat="false" ht="12" hidden="false" customHeight="false" outlineLevel="0" collapsed="false">
      <c r="BS22724" s="96" t="n">
        <f aca="false">BR22724-2.5</f>
        <v>-2.5</v>
      </c>
    </row>
    <row r="22725" customFormat="false" ht="12" hidden="false" customHeight="false" outlineLevel="0" collapsed="false">
      <c r="BS22725" s="96" t="n">
        <f aca="false">BR22725-2.5</f>
        <v>-2.5</v>
      </c>
    </row>
    <row r="22726" customFormat="false" ht="12" hidden="false" customHeight="false" outlineLevel="0" collapsed="false">
      <c r="BS22726" s="96" t="n">
        <f aca="false">BR22726-2.5</f>
        <v>-2.5</v>
      </c>
    </row>
    <row r="22727" customFormat="false" ht="12" hidden="false" customHeight="false" outlineLevel="0" collapsed="false">
      <c r="BS22727" s="96" t="n">
        <f aca="false">BR22727-2.5</f>
        <v>-2.5</v>
      </c>
    </row>
    <row r="22728" customFormat="false" ht="12" hidden="false" customHeight="false" outlineLevel="0" collapsed="false">
      <c r="BS22728" s="96" t="n">
        <f aca="false">BR22728-2.5</f>
        <v>-2.5</v>
      </c>
    </row>
    <row r="22729" customFormat="false" ht="12" hidden="false" customHeight="false" outlineLevel="0" collapsed="false">
      <c r="BS22729" s="96" t="n">
        <f aca="false">BR22729-2.5</f>
        <v>-2.5</v>
      </c>
    </row>
    <row r="22730" customFormat="false" ht="12" hidden="false" customHeight="false" outlineLevel="0" collapsed="false">
      <c r="BS22730" s="96" t="n">
        <f aca="false">BR22730-2.5</f>
        <v>-2.5</v>
      </c>
    </row>
    <row r="22731" customFormat="false" ht="12" hidden="false" customHeight="false" outlineLevel="0" collapsed="false">
      <c r="BS22731" s="96" t="n">
        <f aca="false">BR22731-2.5</f>
        <v>-2.5</v>
      </c>
    </row>
    <row r="22732" customFormat="false" ht="12" hidden="false" customHeight="false" outlineLevel="0" collapsed="false">
      <c r="BS22732" s="96" t="n">
        <f aca="false">BR22732-2.5</f>
        <v>-2.5</v>
      </c>
    </row>
    <row r="22733" customFormat="false" ht="12" hidden="false" customHeight="false" outlineLevel="0" collapsed="false">
      <c r="BS22733" s="96" t="n">
        <f aca="false">BR22733-2.5</f>
        <v>-2.5</v>
      </c>
    </row>
    <row r="22734" customFormat="false" ht="12" hidden="false" customHeight="false" outlineLevel="0" collapsed="false">
      <c r="BS22734" s="96" t="n">
        <f aca="false">BR22734-2.5</f>
        <v>-2.5</v>
      </c>
    </row>
    <row r="22735" customFormat="false" ht="12" hidden="false" customHeight="false" outlineLevel="0" collapsed="false">
      <c r="BS22735" s="96" t="n">
        <f aca="false">BR22735-2.5</f>
        <v>-2.5</v>
      </c>
    </row>
    <row r="22736" customFormat="false" ht="12" hidden="false" customHeight="false" outlineLevel="0" collapsed="false">
      <c r="BS22736" s="96" t="n">
        <f aca="false">BR22736-2.5</f>
        <v>-2.5</v>
      </c>
    </row>
    <row r="22737" customFormat="false" ht="12" hidden="false" customHeight="false" outlineLevel="0" collapsed="false">
      <c r="BS22737" s="96" t="n">
        <f aca="false">BR22737-2.5</f>
        <v>-2.5</v>
      </c>
    </row>
    <row r="22738" customFormat="false" ht="12" hidden="false" customHeight="false" outlineLevel="0" collapsed="false">
      <c r="BS22738" s="96" t="n">
        <f aca="false">BR22738-2.5</f>
        <v>-2.5</v>
      </c>
    </row>
    <row r="22739" customFormat="false" ht="12" hidden="false" customHeight="false" outlineLevel="0" collapsed="false">
      <c r="BS22739" s="96" t="n">
        <f aca="false">BR22739-2.5</f>
        <v>-2.5</v>
      </c>
    </row>
    <row r="22740" customFormat="false" ht="12" hidden="false" customHeight="false" outlineLevel="0" collapsed="false">
      <c r="BS22740" s="96" t="n">
        <f aca="false">BR22740-2.5</f>
        <v>-2.5</v>
      </c>
    </row>
    <row r="22741" customFormat="false" ht="12" hidden="false" customHeight="false" outlineLevel="0" collapsed="false">
      <c r="BS22741" s="96" t="n">
        <f aca="false">BR22741-2.5</f>
        <v>-2.5</v>
      </c>
    </row>
    <row r="22742" customFormat="false" ht="12" hidden="false" customHeight="false" outlineLevel="0" collapsed="false">
      <c r="BS22742" s="96" t="n">
        <f aca="false">BR22742-2.5</f>
        <v>-2.5</v>
      </c>
    </row>
    <row r="22743" customFormat="false" ht="12" hidden="false" customHeight="false" outlineLevel="0" collapsed="false">
      <c r="BS22743" s="96" t="n">
        <f aca="false">BR22743-2.5</f>
        <v>-2.5</v>
      </c>
    </row>
    <row r="22744" customFormat="false" ht="12" hidden="false" customHeight="false" outlineLevel="0" collapsed="false">
      <c r="BS22744" s="96" t="n">
        <f aca="false">BR22744-2.5</f>
        <v>-2.5</v>
      </c>
    </row>
    <row r="22745" customFormat="false" ht="12" hidden="false" customHeight="false" outlineLevel="0" collapsed="false">
      <c r="BS22745" s="96" t="n">
        <f aca="false">BR22745-2.5</f>
        <v>-2.5</v>
      </c>
    </row>
    <row r="22746" customFormat="false" ht="12" hidden="false" customHeight="false" outlineLevel="0" collapsed="false">
      <c r="BS22746" s="96" t="n">
        <f aca="false">BR22746-2.5</f>
        <v>-2.5</v>
      </c>
    </row>
    <row r="22747" customFormat="false" ht="12" hidden="false" customHeight="false" outlineLevel="0" collapsed="false">
      <c r="BS22747" s="96" t="n">
        <f aca="false">BR22747-2.5</f>
        <v>-2.5</v>
      </c>
    </row>
    <row r="22748" customFormat="false" ht="12" hidden="false" customHeight="false" outlineLevel="0" collapsed="false">
      <c r="BS22748" s="96" t="n">
        <f aca="false">BR22748-2.5</f>
        <v>-2.5</v>
      </c>
    </row>
    <row r="22749" customFormat="false" ht="12" hidden="false" customHeight="false" outlineLevel="0" collapsed="false">
      <c r="BS22749" s="96" t="n">
        <f aca="false">BR22749-2.5</f>
        <v>-2.5</v>
      </c>
    </row>
    <row r="22750" customFormat="false" ht="12" hidden="false" customHeight="false" outlineLevel="0" collapsed="false">
      <c r="BS22750" s="96" t="n">
        <f aca="false">BR22750-2.5</f>
        <v>-2.5</v>
      </c>
    </row>
    <row r="22751" customFormat="false" ht="12" hidden="false" customHeight="false" outlineLevel="0" collapsed="false">
      <c r="BS22751" s="96" t="n">
        <f aca="false">BR22751-2.5</f>
        <v>-2.5</v>
      </c>
    </row>
    <row r="22752" customFormat="false" ht="12" hidden="false" customHeight="false" outlineLevel="0" collapsed="false">
      <c r="BS22752" s="96" t="n">
        <f aca="false">BR22752-2.5</f>
        <v>-2.5</v>
      </c>
    </row>
    <row r="22753" customFormat="false" ht="12" hidden="false" customHeight="false" outlineLevel="0" collapsed="false">
      <c r="BS22753" s="96" t="n">
        <f aca="false">BR22753-2.5</f>
        <v>-2.5</v>
      </c>
    </row>
    <row r="22754" customFormat="false" ht="12" hidden="false" customHeight="false" outlineLevel="0" collapsed="false">
      <c r="BS22754" s="96" t="n">
        <f aca="false">BR22754-2.5</f>
        <v>-2.5</v>
      </c>
    </row>
    <row r="22755" customFormat="false" ht="12" hidden="false" customHeight="false" outlineLevel="0" collapsed="false">
      <c r="BS22755" s="96" t="n">
        <f aca="false">BR22755-2.5</f>
        <v>-2.5</v>
      </c>
    </row>
    <row r="22756" customFormat="false" ht="12" hidden="false" customHeight="false" outlineLevel="0" collapsed="false">
      <c r="BS22756" s="96" t="n">
        <f aca="false">BR22756-2.5</f>
        <v>-2.5</v>
      </c>
    </row>
    <row r="22757" customFormat="false" ht="12" hidden="false" customHeight="false" outlineLevel="0" collapsed="false">
      <c r="BS22757" s="96" t="n">
        <f aca="false">BR22757-2.5</f>
        <v>-2.5</v>
      </c>
    </row>
    <row r="22758" customFormat="false" ht="12" hidden="false" customHeight="false" outlineLevel="0" collapsed="false">
      <c r="BS22758" s="96" t="n">
        <f aca="false">BR22758-2.5</f>
        <v>-2.5</v>
      </c>
    </row>
    <row r="22759" customFormat="false" ht="12" hidden="false" customHeight="false" outlineLevel="0" collapsed="false">
      <c r="BS22759" s="96" t="n">
        <f aca="false">BR22759-2.5</f>
        <v>-2.5</v>
      </c>
    </row>
    <row r="22760" customFormat="false" ht="12" hidden="false" customHeight="false" outlineLevel="0" collapsed="false">
      <c r="BS22760" s="96" t="n">
        <f aca="false">BR22760-2.5</f>
        <v>-2.5</v>
      </c>
    </row>
    <row r="22761" customFormat="false" ht="12" hidden="false" customHeight="false" outlineLevel="0" collapsed="false">
      <c r="BS22761" s="96" t="n">
        <f aca="false">BR22761-2.5</f>
        <v>-2.5</v>
      </c>
    </row>
    <row r="22762" customFormat="false" ht="12" hidden="false" customHeight="false" outlineLevel="0" collapsed="false">
      <c r="BS22762" s="96" t="n">
        <f aca="false">BR22762-2.5</f>
        <v>-2.5</v>
      </c>
    </row>
    <row r="22763" customFormat="false" ht="12" hidden="false" customHeight="false" outlineLevel="0" collapsed="false">
      <c r="BS22763" s="96" t="n">
        <f aca="false">BR22763-2.5</f>
        <v>-2.5</v>
      </c>
    </row>
    <row r="22764" customFormat="false" ht="12" hidden="false" customHeight="false" outlineLevel="0" collapsed="false">
      <c r="BS22764" s="96" t="n">
        <f aca="false">BR22764-2.5</f>
        <v>-2.5</v>
      </c>
    </row>
    <row r="22765" customFormat="false" ht="12" hidden="false" customHeight="false" outlineLevel="0" collapsed="false">
      <c r="BS22765" s="96" t="n">
        <f aca="false">BR22765-2.5</f>
        <v>-2.5</v>
      </c>
    </row>
    <row r="22766" customFormat="false" ht="12" hidden="false" customHeight="false" outlineLevel="0" collapsed="false">
      <c r="BS22766" s="96" t="n">
        <f aca="false">BR22766-2.5</f>
        <v>-2.5</v>
      </c>
    </row>
    <row r="22767" customFormat="false" ht="12" hidden="false" customHeight="false" outlineLevel="0" collapsed="false">
      <c r="BS22767" s="96" t="n">
        <f aca="false">BR22767-2.5</f>
        <v>-2.5</v>
      </c>
    </row>
    <row r="22768" customFormat="false" ht="12" hidden="false" customHeight="false" outlineLevel="0" collapsed="false">
      <c r="BS22768" s="96" t="n">
        <f aca="false">BR22768-2.5</f>
        <v>-2.5</v>
      </c>
    </row>
    <row r="22769" customFormat="false" ht="12" hidden="false" customHeight="false" outlineLevel="0" collapsed="false">
      <c r="BS22769" s="96" t="n">
        <f aca="false">BR22769-2.5</f>
        <v>-2.5</v>
      </c>
    </row>
    <row r="22770" customFormat="false" ht="12" hidden="false" customHeight="false" outlineLevel="0" collapsed="false">
      <c r="BS22770" s="96" t="n">
        <f aca="false">BR22770-2.5</f>
        <v>-2.5</v>
      </c>
    </row>
    <row r="22771" customFormat="false" ht="12" hidden="false" customHeight="false" outlineLevel="0" collapsed="false">
      <c r="BS22771" s="96" t="n">
        <f aca="false">BR22771-2.5</f>
        <v>-2.5</v>
      </c>
    </row>
    <row r="22772" customFormat="false" ht="12" hidden="false" customHeight="false" outlineLevel="0" collapsed="false">
      <c r="BS22772" s="96" t="n">
        <f aca="false">BR22772-2.5</f>
        <v>-2.5</v>
      </c>
    </row>
    <row r="22773" customFormat="false" ht="12" hidden="false" customHeight="false" outlineLevel="0" collapsed="false">
      <c r="BS22773" s="96" t="n">
        <f aca="false">BR22773-2.5</f>
        <v>-2.5</v>
      </c>
    </row>
    <row r="22774" customFormat="false" ht="12" hidden="false" customHeight="false" outlineLevel="0" collapsed="false">
      <c r="BS22774" s="96" t="n">
        <f aca="false">BR22774-2.5</f>
        <v>-2.5</v>
      </c>
    </row>
    <row r="22775" customFormat="false" ht="12" hidden="false" customHeight="false" outlineLevel="0" collapsed="false">
      <c r="BS22775" s="96" t="n">
        <f aca="false">BR22775-2.5</f>
        <v>-2.5</v>
      </c>
    </row>
    <row r="22776" customFormat="false" ht="12" hidden="false" customHeight="false" outlineLevel="0" collapsed="false">
      <c r="BS22776" s="96" t="n">
        <f aca="false">BR22776-2.5</f>
        <v>-2.5</v>
      </c>
    </row>
    <row r="22777" customFormat="false" ht="12" hidden="false" customHeight="false" outlineLevel="0" collapsed="false">
      <c r="BS22777" s="96" t="n">
        <f aca="false">BR22777-2.5</f>
        <v>-2.5</v>
      </c>
    </row>
    <row r="22778" customFormat="false" ht="12" hidden="false" customHeight="false" outlineLevel="0" collapsed="false">
      <c r="BS22778" s="96" t="n">
        <f aca="false">BR22778-2.5</f>
        <v>-2.5</v>
      </c>
    </row>
    <row r="22779" customFormat="false" ht="12" hidden="false" customHeight="false" outlineLevel="0" collapsed="false">
      <c r="BS22779" s="96" t="n">
        <f aca="false">BR22779-2.5</f>
        <v>-2.5</v>
      </c>
    </row>
    <row r="22780" customFormat="false" ht="12" hidden="false" customHeight="false" outlineLevel="0" collapsed="false">
      <c r="BS22780" s="96" t="n">
        <f aca="false">BR22780-2.5</f>
        <v>-2.5</v>
      </c>
    </row>
    <row r="22781" customFormat="false" ht="12" hidden="false" customHeight="false" outlineLevel="0" collapsed="false">
      <c r="BS22781" s="96" t="n">
        <f aca="false">BR22781-2.5</f>
        <v>-2.5</v>
      </c>
    </row>
    <row r="22782" customFormat="false" ht="12" hidden="false" customHeight="false" outlineLevel="0" collapsed="false">
      <c r="BS22782" s="96" t="n">
        <f aca="false">BR22782-2.5</f>
        <v>-2.5</v>
      </c>
    </row>
    <row r="22783" customFormat="false" ht="12" hidden="false" customHeight="false" outlineLevel="0" collapsed="false">
      <c r="BS22783" s="96" t="n">
        <f aca="false">BR22783-2.5</f>
        <v>-2.5</v>
      </c>
    </row>
    <row r="22784" customFormat="false" ht="12" hidden="false" customHeight="false" outlineLevel="0" collapsed="false">
      <c r="BS22784" s="96" t="n">
        <f aca="false">BR22784-2.5</f>
        <v>-2.5</v>
      </c>
    </row>
    <row r="22785" customFormat="false" ht="12" hidden="false" customHeight="false" outlineLevel="0" collapsed="false">
      <c r="BS22785" s="96" t="n">
        <f aca="false">BR22785-2.5</f>
        <v>-2.5</v>
      </c>
    </row>
    <row r="22786" customFormat="false" ht="12" hidden="false" customHeight="false" outlineLevel="0" collapsed="false">
      <c r="BS22786" s="96" t="n">
        <f aca="false">BR22786-2.5</f>
        <v>-2.5</v>
      </c>
    </row>
    <row r="22787" customFormat="false" ht="12" hidden="false" customHeight="false" outlineLevel="0" collapsed="false">
      <c r="BS22787" s="96" t="n">
        <f aca="false">BR22787-2.5</f>
        <v>-2.5</v>
      </c>
    </row>
    <row r="22788" customFormat="false" ht="12" hidden="false" customHeight="false" outlineLevel="0" collapsed="false">
      <c r="BS22788" s="96" t="n">
        <f aca="false">BR22788-2.5</f>
        <v>-2.5</v>
      </c>
    </row>
    <row r="22789" customFormat="false" ht="12" hidden="false" customHeight="false" outlineLevel="0" collapsed="false">
      <c r="BS22789" s="96" t="n">
        <f aca="false">BR22789-2.5</f>
        <v>-2.5</v>
      </c>
    </row>
    <row r="22790" customFormat="false" ht="12" hidden="false" customHeight="false" outlineLevel="0" collapsed="false">
      <c r="BS22790" s="96" t="n">
        <f aca="false">BR22790-2.5</f>
        <v>-2.5</v>
      </c>
    </row>
    <row r="22791" customFormat="false" ht="12" hidden="false" customHeight="false" outlineLevel="0" collapsed="false">
      <c r="BS22791" s="96" t="n">
        <f aca="false">BR22791-2.5</f>
        <v>-2.5</v>
      </c>
    </row>
    <row r="22792" customFormat="false" ht="12" hidden="false" customHeight="false" outlineLevel="0" collapsed="false">
      <c r="BS22792" s="96" t="n">
        <f aca="false">BR22792-2.5</f>
        <v>-2.5</v>
      </c>
    </row>
    <row r="22793" customFormat="false" ht="12" hidden="false" customHeight="false" outlineLevel="0" collapsed="false">
      <c r="BS22793" s="96" t="n">
        <f aca="false">BR22793-2.5</f>
        <v>-2.5</v>
      </c>
    </row>
    <row r="22794" customFormat="false" ht="12" hidden="false" customHeight="false" outlineLevel="0" collapsed="false">
      <c r="BS22794" s="96" t="n">
        <f aca="false">BR22794-2.5</f>
        <v>-2.5</v>
      </c>
    </row>
    <row r="22795" customFormat="false" ht="12" hidden="false" customHeight="false" outlineLevel="0" collapsed="false">
      <c r="BS22795" s="96" t="n">
        <f aca="false">BR22795-2.5</f>
        <v>-2.5</v>
      </c>
    </row>
    <row r="22796" customFormat="false" ht="12" hidden="false" customHeight="false" outlineLevel="0" collapsed="false">
      <c r="BS22796" s="96" t="n">
        <f aca="false">BR22796-2.5</f>
        <v>-2.5</v>
      </c>
    </row>
    <row r="22797" customFormat="false" ht="12" hidden="false" customHeight="false" outlineLevel="0" collapsed="false">
      <c r="BS22797" s="96" t="n">
        <f aca="false">BR22797-2.5</f>
        <v>-2.5</v>
      </c>
    </row>
    <row r="22798" customFormat="false" ht="12" hidden="false" customHeight="false" outlineLevel="0" collapsed="false">
      <c r="BS22798" s="96" t="n">
        <f aca="false">BR22798-2.5</f>
        <v>-2.5</v>
      </c>
    </row>
    <row r="22799" customFormat="false" ht="12" hidden="false" customHeight="false" outlineLevel="0" collapsed="false">
      <c r="BS22799" s="96" t="n">
        <f aca="false">BR22799-2.5</f>
        <v>-2.5</v>
      </c>
    </row>
    <row r="22800" customFormat="false" ht="12" hidden="false" customHeight="false" outlineLevel="0" collapsed="false">
      <c r="BS22800" s="96" t="n">
        <f aca="false">BR22800-2.5</f>
        <v>-2.5</v>
      </c>
    </row>
    <row r="22801" customFormat="false" ht="12" hidden="false" customHeight="false" outlineLevel="0" collapsed="false">
      <c r="BS22801" s="96" t="n">
        <f aca="false">BR22801-2.5</f>
        <v>-2.5</v>
      </c>
    </row>
    <row r="22802" customFormat="false" ht="12" hidden="false" customHeight="false" outlineLevel="0" collapsed="false">
      <c r="BS22802" s="96" t="n">
        <f aca="false">BR22802-2.5</f>
        <v>-2.5</v>
      </c>
    </row>
    <row r="22803" customFormat="false" ht="12" hidden="false" customHeight="false" outlineLevel="0" collapsed="false">
      <c r="BS22803" s="96" t="n">
        <f aca="false">BR22803-2.5</f>
        <v>-2.5</v>
      </c>
    </row>
    <row r="22804" customFormat="false" ht="12" hidden="false" customHeight="false" outlineLevel="0" collapsed="false">
      <c r="BS22804" s="96" t="n">
        <f aca="false">BR22804-2.5</f>
        <v>-2.5</v>
      </c>
    </row>
    <row r="22805" customFormat="false" ht="12" hidden="false" customHeight="false" outlineLevel="0" collapsed="false">
      <c r="BS22805" s="96" t="n">
        <f aca="false">BR22805-2.5</f>
        <v>-2.5</v>
      </c>
    </row>
    <row r="22806" customFormat="false" ht="12" hidden="false" customHeight="false" outlineLevel="0" collapsed="false">
      <c r="BS22806" s="96" t="n">
        <f aca="false">BR22806-2.5</f>
        <v>-2.5</v>
      </c>
    </row>
    <row r="22807" customFormat="false" ht="12" hidden="false" customHeight="false" outlineLevel="0" collapsed="false">
      <c r="BS22807" s="96" t="n">
        <f aca="false">BR22807-2.5</f>
        <v>-2.5</v>
      </c>
    </row>
    <row r="22808" customFormat="false" ht="12" hidden="false" customHeight="false" outlineLevel="0" collapsed="false">
      <c r="BS22808" s="96" t="n">
        <f aca="false">BR22808-2.5</f>
        <v>-2.5</v>
      </c>
    </row>
    <row r="22809" customFormat="false" ht="12" hidden="false" customHeight="false" outlineLevel="0" collapsed="false">
      <c r="BS22809" s="96" t="n">
        <f aca="false">BR22809-2.5</f>
        <v>-2.5</v>
      </c>
    </row>
    <row r="22810" customFormat="false" ht="12" hidden="false" customHeight="false" outlineLevel="0" collapsed="false">
      <c r="BS22810" s="96" t="n">
        <f aca="false">BR22810-2.5</f>
        <v>-2.5</v>
      </c>
    </row>
    <row r="22811" customFormat="false" ht="12" hidden="false" customHeight="false" outlineLevel="0" collapsed="false">
      <c r="BS22811" s="96" t="n">
        <f aca="false">BR22811-2.5</f>
        <v>-2.5</v>
      </c>
    </row>
    <row r="22812" customFormat="false" ht="12" hidden="false" customHeight="false" outlineLevel="0" collapsed="false">
      <c r="BS22812" s="96" t="n">
        <f aca="false">BR22812-2.5</f>
        <v>-2.5</v>
      </c>
    </row>
    <row r="22813" customFormat="false" ht="12" hidden="false" customHeight="false" outlineLevel="0" collapsed="false">
      <c r="BS22813" s="96" t="n">
        <f aca="false">BR22813-2.5</f>
        <v>-2.5</v>
      </c>
    </row>
    <row r="22814" customFormat="false" ht="12" hidden="false" customHeight="false" outlineLevel="0" collapsed="false">
      <c r="BS22814" s="96" t="n">
        <f aca="false">BR22814-2.5</f>
        <v>-2.5</v>
      </c>
    </row>
    <row r="22815" customFormat="false" ht="12" hidden="false" customHeight="false" outlineLevel="0" collapsed="false">
      <c r="BS22815" s="96" t="n">
        <f aca="false">BR22815-2.5</f>
        <v>-2.5</v>
      </c>
    </row>
    <row r="22816" customFormat="false" ht="12" hidden="false" customHeight="false" outlineLevel="0" collapsed="false">
      <c r="BS22816" s="96" t="n">
        <f aca="false">BR22816-2.5</f>
        <v>-2.5</v>
      </c>
    </row>
    <row r="22817" customFormat="false" ht="12" hidden="false" customHeight="false" outlineLevel="0" collapsed="false">
      <c r="BS22817" s="96" t="n">
        <f aca="false">BR22817-2.5</f>
        <v>-2.5</v>
      </c>
    </row>
    <row r="22818" customFormat="false" ht="12" hidden="false" customHeight="false" outlineLevel="0" collapsed="false">
      <c r="BS22818" s="96" t="n">
        <f aca="false">BR22818-2.5</f>
        <v>-2.5</v>
      </c>
    </row>
    <row r="22819" customFormat="false" ht="12" hidden="false" customHeight="false" outlineLevel="0" collapsed="false">
      <c r="BS22819" s="96" t="n">
        <f aca="false">BR22819-2.5</f>
        <v>-2.5</v>
      </c>
    </row>
    <row r="22820" customFormat="false" ht="12" hidden="false" customHeight="false" outlineLevel="0" collapsed="false">
      <c r="BS22820" s="96" t="n">
        <f aca="false">BR22820-2.5</f>
        <v>-2.5</v>
      </c>
    </row>
    <row r="22821" customFormat="false" ht="12" hidden="false" customHeight="false" outlineLevel="0" collapsed="false">
      <c r="BS22821" s="96" t="n">
        <f aca="false">BR22821-2.5</f>
        <v>-2.5</v>
      </c>
    </row>
    <row r="22822" customFormat="false" ht="12" hidden="false" customHeight="false" outlineLevel="0" collapsed="false">
      <c r="BS22822" s="96" t="n">
        <f aca="false">BR22822-2.5</f>
        <v>-2.5</v>
      </c>
    </row>
    <row r="22823" customFormat="false" ht="12" hidden="false" customHeight="false" outlineLevel="0" collapsed="false">
      <c r="BS22823" s="96" t="n">
        <f aca="false">BR22823-2.5</f>
        <v>-2.5</v>
      </c>
    </row>
    <row r="22824" customFormat="false" ht="12" hidden="false" customHeight="false" outlineLevel="0" collapsed="false">
      <c r="BS22824" s="96" t="n">
        <f aca="false">BR22824-2.5</f>
        <v>-2.5</v>
      </c>
    </row>
    <row r="22825" customFormat="false" ht="12" hidden="false" customHeight="false" outlineLevel="0" collapsed="false">
      <c r="BS22825" s="96" t="n">
        <f aca="false">BR22825-2.5</f>
        <v>-2.5</v>
      </c>
    </row>
    <row r="22826" customFormat="false" ht="12" hidden="false" customHeight="false" outlineLevel="0" collapsed="false">
      <c r="BS22826" s="96" t="n">
        <f aca="false">BR22826-2.5</f>
        <v>-2.5</v>
      </c>
    </row>
    <row r="22827" customFormat="false" ht="12" hidden="false" customHeight="false" outlineLevel="0" collapsed="false">
      <c r="BS22827" s="96" t="n">
        <f aca="false">BR22827-2.5</f>
        <v>-2.5</v>
      </c>
    </row>
    <row r="22828" customFormat="false" ht="12" hidden="false" customHeight="false" outlineLevel="0" collapsed="false">
      <c r="BS22828" s="96" t="n">
        <f aca="false">BR22828-2.5</f>
        <v>-2.5</v>
      </c>
    </row>
    <row r="22829" customFormat="false" ht="12" hidden="false" customHeight="false" outlineLevel="0" collapsed="false">
      <c r="BS22829" s="96" t="n">
        <f aca="false">BR22829-2.5</f>
        <v>-2.5</v>
      </c>
    </row>
    <row r="22830" customFormat="false" ht="12" hidden="false" customHeight="false" outlineLevel="0" collapsed="false">
      <c r="BS22830" s="96" t="n">
        <f aca="false">BR22830-2.5</f>
        <v>-2.5</v>
      </c>
    </row>
    <row r="22831" customFormat="false" ht="12" hidden="false" customHeight="false" outlineLevel="0" collapsed="false">
      <c r="BS22831" s="96" t="n">
        <f aca="false">BR22831-2.5</f>
        <v>-2.5</v>
      </c>
    </row>
    <row r="22832" customFormat="false" ht="12" hidden="false" customHeight="false" outlineLevel="0" collapsed="false">
      <c r="BS22832" s="96" t="n">
        <f aca="false">BR22832-2.5</f>
        <v>-2.5</v>
      </c>
    </row>
    <row r="22833" customFormat="false" ht="12" hidden="false" customHeight="false" outlineLevel="0" collapsed="false">
      <c r="BS22833" s="96" t="n">
        <f aca="false">BR22833-2.5</f>
        <v>-2.5</v>
      </c>
    </row>
    <row r="22834" customFormat="false" ht="12" hidden="false" customHeight="false" outlineLevel="0" collapsed="false">
      <c r="BS22834" s="96" t="n">
        <f aca="false">BR22834-2.5</f>
        <v>-2.5</v>
      </c>
    </row>
    <row r="22835" customFormat="false" ht="12" hidden="false" customHeight="false" outlineLevel="0" collapsed="false">
      <c r="BS22835" s="96" t="n">
        <f aca="false">BR22835-2.5</f>
        <v>-2.5</v>
      </c>
    </row>
    <row r="22836" customFormat="false" ht="12" hidden="false" customHeight="false" outlineLevel="0" collapsed="false">
      <c r="BS22836" s="96" t="n">
        <f aca="false">BR22836-2.5</f>
        <v>-2.5</v>
      </c>
    </row>
    <row r="22837" customFormat="false" ht="12" hidden="false" customHeight="false" outlineLevel="0" collapsed="false">
      <c r="BS22837" s="96" t="n">
        <f aca="false">BR22837-2.5</f>
        <v>-2.5</v>
      </c>
    </row>
    <row r="22838" customFormat="false" ht="12" hidden="false" customHeight="false" outlineLevel="0" collapsed="false">
      <c r="BS22838" s="96" t="n">
        <f aca="false">BR22838-2.5</f>
        <v>-2.5</v>
      </c>
    </row>
    <row r="22839" customFormat="false" ht="12" hidden="false" customHeight="false" outlineLevel="0" collapsed="false">
      <c r="BS22839" s="96" t="n">
        <f aca="false">BR22839-2.5</f>
        <v>-2.5</v>
      </c>
    </row>
    <row r="22840" customFormat="false" ht="12" hidden="false" customHeight="false" outlineLevel="0" collapsed="false">
      <c r="BS22840" s="96" t="n">
        <f aca="false">BR22840-2.5</f>
        <v>-2.5</v>
      </c>
    </row>
    <row r="22841" customFormat="false" ht="12" hidden="false" customHeight="false" outlineLevel="0" collapsed="false">
      <c r="BS22841" s="96" t="n">
        <f aca="false">BR22841-2.5</f>
        <v>-2.5</v>
      </c>
    </row>
    <row r="22842" customFormat="false" ht="12" hidden="false" customHeight="false" outlineLevel="0" collapsed="false">
      <c r="BS22842" s="96" t="n">
        <f aca="false">BR22842-2.5</f>
        <v>-2.5</v>
      </c>
    </row>
    <row r="22843" customFormat="false" ht="12" hidden="false" customHeight="false" outlineLevel="0" collapsed="false">
      <c r="BS22843" s="96" t="n">
        <f aca="false">BR22843-2.5</f>
        <v>-2.5</v>
      </c>
    </row>
    <row r="22844" customFormat="false" ht="12" hidden="false" customHeight="false" outlineLevel="0" collapsed="false">
      <c r="BS22844" s="96" t="n">
        <f aca="false">BR22844-2.5</f>
        <v>-2.5</v>
      </c>
    </row>
    <row r="22845" customFormat="false" ht="12" hidden="false" customHeight="false" outlineLevel="0" collapsed="false">
      <c r="BS22845" s="96" t="n">
        <f aca="false">BR22845-2.5</f>
        <v>-2.5</v>
      </c>
    </row>
    <row r="22846" customFormat="false" ht="12" hidden="false" customHeight="false" outlineLevel="0" collapsed="false">
      <c r="BS22846" s="96" t="n">
        <f aca="false">BR22846-2.5</f>
        <v>-2.5</v>
      </c>
    </row>
    <row r="22847" customFormat="false" ht="12" hidden="false" customHeight="false" outlineLevel="0" collapsed="false">
      <c r="BS22847" s="96" t="n">
        <f aca="false">BR22847-2.5</f>
        <v>-2.5</v>
      </c>
    </row>
    <row r="22848" customFormat="false" ht="12" hidden="false" customHeight="false" outlineLevel="0" collapsed="false">
      <c r="BS22848" s="96" t="n">
        <f aca="false">BR22848-2.5</f>
        <v>-2.5</v>
      </c>
    </row>
    <row r="22849" customFormat="false" ht="12" hidden="false" customHeight="false" outlineLevel="0" collapsed="false">
      <c r="BS22849" s="96" t="n">
        <f aca="false">BR22849-2.5</f>
        <v>-2.5</v>
      </c>
    </row>
    <row r="22850" customFormat="false" ht="12" hidden="false" customHeight="false" outlineLevel="0" collapsed="false">
      <c r="BS22850" s="96" t="n">
        <f aca="false">BR22850-2.5</f>
        <v>-2.5</v>
      </c>
    </row>
    <row r="22851" customFormat="false" ht="12" hidden="false" customHeight="false" outlineLevel="0" collapsed="false">
      <c r="BS22851" s="96" t="n">
        <f aca="false">BR22851-2.5</f>
        <v>-2.5</v>
      </c>
    </row>
    <row r="22852" customFormat="false" ht="12" hidden="false" customHeight="false" outlineLevel="0" collapsed="false">
      <c r="BS22852" s="96" t="n">
        <f aca="false">BR22852-2.5</f>
        <v>-2.5</v>
      </c>
    </row>
    <row r="22853" customFormat="false" ht="12" hidden="false" customHeight="false" outlineLevel="0" collapsed="false">
      <c r="BS22853" s="96" t="n">
        <f aca="false">BR22853-2.5</f>
        <v>-2.5</v>
      </c>
    </row>
    <row r="22854" customFormat="false" ht="12" hidden="false" customHeight="false" outlineLevel="0" collapsed="false">
      <c r="BS22854" s="96" t="n">
        <f aca="false">BR22854-2.5</f>
        <v>-2.5</v>
      </c>
    </row>
    <row r="22855" customFormat="false" ht="12" hidden="false" customHeight="false" outlineLevel="0" collapsed="false">
      <c r="BS22855" s="96" t="n">
        <f aca="false">BR22855-2.5</f>
        <v>-2.5</v>
      </c>
    </row>
    <row r="22856" customFormat="false" ht="12" hidden="false" customHeight="false" outlineLevel="0" collapsed="false">
      <c r="BS22856" s="96" t="n">
        <f aca="false">BR22856-2.5</f>
        <v>-2.5</v>
      </c>
    </row>
    <row r="22857" customFormat="false" ht="12" hidden="false" customHeight="false" outlineLevel="0" collapsed="false">
      <c r="BS22857" s="96" t="n">
        <f aca="false">BR22857-2.5</f>
        <v>-2.5</v>
      </c>
    </row>
    <row r="22858" customFormat="false" ht="12" hidden="false" customHeight="false" outlineLevel="0" collapsed="false">
      <c r="BS22858" s="96" t="n">
        <f aca="false">BR22858-2.5</f>
        <v>-2.5</v>
      </c>
    </row>
    <row r="22859" customFormat="false" ht="12" hidden="false" customHeight="false" outlineLevel="0" collapsed="false">
      <c r="BS22859" s="96" t="n">
        <f aca="false">BR22859-2.5</f>
        <v>-2.5</v>
      </c>
    </row>
    <row r="22860" customFormat="false" ht="12" hidden="false" customHeight="false" outlineLevel="0" collapsed="false">
      <c r="BS22860" s="96" t="n">
        <f aca="false">BR22860-2.5</f>
        <v>-2.5</v>
      </c>
    </row>
    <row r="22861" customFormat="false" ht="12" hidden="false" customHeight="false" outlineLevel="0" collapsed="false">
      <c r="BS22861" s="96" t="n">
        <f aca="false">BR22861-2.5</f>
        <v>-2.5</v>
      </c>
    </row>
    <row r="22862" customFormat="false" ht="12" hidden="false" customHeight="false" outlineLevel="0" collapsed="false">
      <c r="BS22862" s="96" t="n">
        <f aca="false">BR22862-2.5</f>
        <v>-2.5</v>
      </c>
    </row>
    <row r="22863" customFormat="false" ht="12" hidden="false" customHeight="false" outlineLevel="0" collapsed="false">
      <c r="BS22863" s="96" t="n">
        <f aca="false">BR22863-2.5</f>
        <v>-2.5</v>
      </c>
    </row>
    <row r="22864" customFormat="false" ht="12" hidden="false" customHeight="false" outlineLevel="0" collapsed="false">
      <c r="BS22864" s="96" t="n">
        <f aca="false">BR22864-2.5</f>
        <v>-2.5</v>
      </c>
    </row>
    <row r="22865" customFormat="false" ht="12" hidden="false" customHeight="false" outlineLevel="0" collapsed="false">
      <c r="BS22865" s="96" t="n">
        <f aca="false">BR22865-2.5</f>
        <v>-2.5</v>
      </c>
    </row>
    <row r="22866" customFormat="false" ht="12" hidden="false" customHeight="false" outlineLevel="0" collapsed="false">
      <c r="BS22866" s="96" t="n">
        <f aca="false">BR22866-2.5</f>
        <v>-2.5</v>
      </c>
    </row>
    <row r="22867" customFormat="false" ht="12" hidden="false" customHeight="false" outlineLevel="0" collapsed="false">
      <c r="BS22867" s="96" t="n">
        <f aca="false">BR22867-2.5</f>
        <v>-2.5</v>
      </c>
    </row>
    <row r="22868" customFormat="false" ht="12" hidden="false" customHeight="false" outlineLevel="0" collapsed="false">
      <c r="BS22868" s="96" t="n">
        <f aca="false">BR22868-2.5</f>
        <v>-2.5</v>
      </c>
    </row>
    <row r="22869" customFormat="false" ht="12" hidden="false" customHeight="false" outlineLevel="0" collapsed="false">
      <c r="BS22869" s="96" t="n">
        <f aca="false">BR22869-2.5</f>
        <v>-2.5</v>
      </c>
    </row>
    <row r="22870" customFormat="false" ht="12" hidden="false" customHeight="false" outlineLevel="0" collapsed="false">
      <c r="BS22870" s="96" t="n">
        <f aca="false">BR22870-2.5</f>
        <v>-2.5</v>
      </c>
    </row>
    <row r="22871" customFormat="false" ht="12" hidden="false" customHeight="false" outlineLevel="0" collapsed="false">
      <c r="BS22871" s="96" t="n">
        <f aca="false">BR22871-2.5</f>
        <v>-2.5</v>
      </c>
    </row>
    <row r="22872" customFormat="false" ht="12" hidden="false" customHeight="false" outlineLevel="0" collapsed="false">
      <c r="BS22872" s="96" t="n">
        <f aca="false">BR22872-2.5</f>
        <v>-2.5</v>
      </c>
    </row>
    <row r="22873" customFormat="false" ht="12" hidden="false" customHeight="false" outlineLevel="0" collapsed="false">
      <c r="BS22873" s="96" t="n">
        <f aca="false">BR22873-2.5</f>
        <v>-2.5</v>
      </c>
    </row>
    <row r="22874" customFormat="false" ht="12" hidden="false" customHeight="false" outlineLevel="0" collapsed="false">
      <c r="BS22874" s="96" t="n">
        <f aca="false">BR22874-2.5</f>
        <v>-2.5</v>
      </c>
    </row>
    <row r="22875" customFormat="false" ht="12" hidden="false" customHeight="false" outlineLevel="0" collapsed="false">
      <c r="BS22875" s="96" t="n">
        <f aca="false">BR22875-2.5</f>
        <v>-2.5</v>
      </c>
    </row>
    <row r="22876" customFormat="false" ht="12" hidden="false" customHeight="false" outlineLevel="0" collapsed="false">
      <c r="BS22876" s="96" t="n">
        <f aca="false">BR22876-2.5</f>
        <v>-2.5</v>
      </c>
    </row>
    <row r="22877" customFormat="false" ht="12" hidden="false" customHeight="false" outlineLevel="0" collapsed="false">
      <c r="BS22877" s="96" t="n">
        <f aca="false">BR22877-2.5</f>
        <v>-2.5</v>
      </c>
    </row>
    <row r="22878" customFormat="false" ht="12" hidden="false" customHeight="false" outlineLevel="0" collapsed="false">
      <c r="BS22878" s="96" t="n">
        <f aca="false">BR22878-2.5</f>
        <v>-2.5</v>
      </c>
    </row>
    <row r="22879" customFormat="false" ht="12" hidden="false" customHeight="false" outlineLevel="0" collapsed="false">
      <c r="BS22879" s="96" t="n">
        <f aca="false">BR22879-2.5</f>
        <v>-2.5</v>
      </c>
    </row>
    <row r="22880" customFormat="false" ht="12" hidden="false" customHeight="false" outlineLevel="0" collapsed="false">
      <c r="BS22880" s="96" t="n">
        <f aca="false">BR22880-2.5</f>
        <v>-2.5</v>
      </c>
    </row>
    <row r="22881" customFormat="false" ht="12" hidden="false" customHeight="false" outlineLevel="0" collapsed="false">
      <c r="BS22881" s="96" t="n">
        <f aca="false">BR22881-2.5</f>
        <v>-2.5</v>
      </c>
    </row>
    <row r="22882" customFormat="false" ht="12" hidden="false" customHeight="false" outlineLevel="0" collapsed="false">
      <c r="BS22882" s="96" t="n">
        <f aca="false">BR22882-2.5</f>
        <v>-2.5</v>
      </c>
    </row>
    <row r="22883" customFormat="false" ht="12" hidden="false" customHeight="false" outlineLevel="0" collapsed="false">
      <c r="BS22883" s="96" t="n">
        <f aca="false">BR22883-2.5</f>
        <v>-2.5</v>
      </c>
    </row>
    <row r="22884" customFormat="false" ht="12" hidden="false" customHeight="false" outlineLevel="0" collapsed="false">
      <c r="BS22884" s="96" t="n">
        <f aca="false">BR22884-2.5</f>
        <v>-2.5</v>
      </c>
    </row>
    <row r="22885" customFormat="false" ht="12" hidden="false" customHeight="false" outlineLevel="0" collapsed="false">
      <c r="BS22885" s="96" t="n">
        <f aca="false">BR22885-2.5</f>
        <v>-2.5</v>
      </c>
    </row>
    <row r="22886" customFormat="false" ht="12" hidden="false" customHeight="false" outlineLevel="0" collapsed="false">
      <c r="BS22886" s="96" t="n">
        <f aca="false">BR22886-2.5</f>
        <v>-2.5</v>
      </c>
    </row>
    <row r="22887" customFormat="false" ht="12" hidden="false" customHeight="false" outlineLevel="0" collapsed="false">
      <c r="BS22887" s="96" t="n">
        <f aca="false">BR22887-2.5</f>
        <v>-2.5</v>
      </c>
    </row>
    <row r="22888" customFormat="false" ht="12" hidden="false" customHeight="false" outlineLevel="0" collapsed="false">
      <c r="BS22888" s="96" t="n">
        <f aca="false">BR22888-2.5</f>
        <v>-2.5</v>
      </c>
    </row>
    <row r="22889" customFormat="false" ht="12" hidden="false" customHeight="false" outlineLevel="0" collapsed="false">
      <c r="BS22889" s="96" t="n">
        <f aca="false">BR22889-2.5</f>
        <v>-2.5</v>
      </c>
    </row>
    <row r="22890" customFormat="false" ht="12" hidden="false" customHeight="false" outlineLevel="0" collapsed="false">
      <c r="BS22890" s="96" t="n">
        <f aca="false">BR22890-2.5</f>
        <v>-2.5</v>
      </c>
    </row>
    <row r="22891" customFormat="false" ht="12" hidden="false" customHeight="false" outlineLevel="0" collapsed="false">
      <c r="BS22891" s="96" t="n">
        <f aca="false">BR22891-2.5</f>
        <v>-2.5</v>
      </c>
    </row>
    <row r="22892" customFormat="false" ht="12" hidden="false" customHeight="false" outlineLevel="0" collapsed="false">
      <c r="BS22892" s="96" t="n">
        <f aca="false">BR22892-2.5</f>
        <v>-2.5</v>
      </c>
    </row>
    <row r="22893" customFormat="false" ht="12" hidden="false" customHeight="false" outlineLevel="0" collapsed="false">
      <c r="BS22893" s="96" t="n">
        <f aca="false">BR22893-2.5</f>
        <v>-2.5</v>
      </c>
    </row>
    <row r="22894" customFormat="false" ht="12" hidden="false" customHeight="false" outlineLevel="0" collapsed="false">
      <c r="BS22894" s="96" t="n">
        <f aca="false">BR22894-2.5</f>
        <v>-2.5</v>
      </c>
    </row>
    <row r="22895" customFormat="false" ht="12" hidden="false" customHeight="false" outlineLevel="0" collapsed="false">
      <c r="BS22895" s="96" t="n">
        <f aca="false">BR22895-2.5</f>
        <v>-2.5</v>
      </c>
    </row>
    <row r="22896" customFormat="false" ht="12" hidden="false" customHeight="false" outlineLevel="0" collapsed="false">
      <c r="BS22896" s="96" t="n">
        <f aca="false">BR22896-2.5</f>
        <v>-2.5</v>
      </c>
    </row>
    <row r="22897" customFormat="false" ht="12" hidden="false" customHeight="false" outlineLevel="0" collapsed="false">
      <c r="BS22897" s="96" t="n">
        <f aca="false">BR22897-2.5</f>
        <v>-2.5</v>
      </c>
    </row>
    <row r="22898" customFormat="false" ht="12" hidden="false" customHeight="false" outlineLevel="0" collapsed="false">
      <c r="BS22898" s="96" t="n">
        <f aca="false">BR22898-2.5</f>
        <v>-2.5</v>
      </c>
    </row>
    <row r="22899" customFormat="false" ht="12" hidden="false" customHeight="false" outlineLevel="0" collapsed="false">
      <c r="BS22899" s="96" t="n">
        <f aca="false">BR22899-2.5</f>
        <v>-2.5</v>
      </c>
    </row>
    <row r="22900" customFormat="false" ht="12" hidden="false" customHeight="false" outlineLevel="0" collapsed="false">
      <c r="BS22900" s="96" t="n">
        <f aca="false">BR22900-2.5</f>
        <v>-2.5</v>
      </c>
    </row>
    <row r="22901" customFormat="false" ht="12" hidden="false" customHeight="false" outlineLevel="0" collapsed="false">
      <c r="BS22901" s="96" t="n">
        <f aca="false">BR22901-2.5</f>
        <v>-2.5</v>
      </c>
    </row>
    <row r="22902" customFormat="false" ht="12" hidden="false" customHeight="false" outlineLevel="0" collapsed="false">
      <c r="BS22902" s="96" t="n">
        <f aca="false">BR22902-2.5</f>
        <v>-2.5</v>
      </c>
    </row>
    <row r="22903" customFormat="false" ht="12" hidden="false" customHeight="false" outlineLevel="0" collapsed="false">
      <c r="BS22903" s="96" t="n">
        <f aca="false">BR22903-2.5</f>
        <v>-2.5</v>
      </c>
    </row>
    <row r="22904" customFormat="false" ht="12" hidden="false" customHeight="false" outlineLevel="0" collapsed="false">
      <c r="BS22904" s="96" t="n">
        <f aca="false">BR22904-2.5</f>
        <v>-2.5</v>
      </c>
    </row>
    <row r="22905" customFormat="false" ht="12" hidden="false" customHeight="false" outlineLevel="0" collapsed="false">
      <c r="BS22905" s="96" t="n">
        <f aca="false">BR22905-2.5</f>
        <v>-2.5</v>
      </c>
    </row>
    <row r="22906" customFormat="false" ht="12" hidden="false" customHeight="false" outlineLevel="0" collapsed="false">
      <c r="BS22906" s="96" t="n">
        <f aca="false">BR22906-2.5</f>
        <v>-2.5</v>
      </c>
    </row>
    <row r="22907" customFormat="false" ht="12" hidden="false" customHeight="false" outlineLevel="0" collapsed="false">
      <c r="BS22907" s="96" t="n">
        <f aca="false">BR22907-2.5</f>
        <v>-2.5</v>
      </c>
    </row>
    <row r="22908" customFormat="false" ht="12" hidden="false" customHeight="false" outlineLevel="0" collapsed="false">
      <c r="BS22908" s="96" t="n">
        <f aca="false">BR22908-2.5</f>
        <v>-2.5</v>
      </c>
    </row>
    <row r="22909" customFormat="false" ht="12" hidden="false" customHeight="false" outlineLevel="0" collapsed="false">
      <c r="BS22909" s="96" t="n">
        <f aca="false">BR22909-2.5</f>
        <v>-2.5</v>
      </c>
    </row>
    <row r="22910" customFormat="false" ht="12" hidden="false" customHeight="false" outlineLevel="0" collapsed="false">
      <c r="BS22910" s="96" t="n">
        <f aca="false">BR22910-2.5</f>
        <v>-2.5</v>
      </c>
    </row>
    <row r="22911" customFormat="false" ht="12" hidden="false" customHeight="false" outlineLevel="0" collapsed="false">
      <c r="BS22911" s="96" t="n">
        <f aca="false">BR22911-2.5</f>
        <v>-2.5</v>
      </c>
    </row>
    <row r="22912" customFormat="false" ht="12" hidden="false" customHeight="false" outlineLevel="0" collapsed="false">
      <c r="BS22912" s="96" t="n">
        <f aca="false">BR22912-2.5</f>
        <v>-2.5</v>
      </c>
    </row>
    <row r="22913" customFormat="false" ht="12" hidden="false" customHeight="false" outlineLevel="0" collapsed="false">
      <c r="BS22913" s="96" t="n">
        <f aca="false">BR22913-2.5</f>
        <v>-2.5</v>
      </c>
    </row>
    <row r="22914" customFormat="false" ht="12" hidden="false" customHeight="false" outlineLevel="0" collapsed="false">
      <c r="BS22914" s="96" t="n">
        <f aca="false">BR22914-2.5</f>
        <v>-2.5</v>
      </c>
    </row>
    <row r="22915" customFormat="false" ht="12" hidden="false" customHeight="false" outlineLevel="0" collapsed="false">
      <c r="BS22915" s="96" t="n">
        <f aca="false">BR22915-2.5</f>
        <v>-2.5</v>
      </c>
    </row>
    <row r="22916" customFormat="false" ht="12" hidden="false" customHeight="false" outlineLevel="0" collapsed="false">
      <c r="BS22916" s="96" t="n">
        <f aca="false">BR22916-2.5</f>
        <v>-2.5</v>
      </c>
    </row>
    <row r="22917" customFormat="false" ht="12" hidden="false" customHeight="false" outlineLevel="0" collapsed="false">
      <c r="BS22917" s="96" t="n">
        <f aca="false">BR22917-2.5</f>
        <v>-2.5</v>
      </c>
    </row>
    <row r="22918" customFormat="false" ht="12" hidden="false" customHeight="false" outlineLevel="0" collapsed="false">
      <c r="BS22918" s="96" t="n">
        <f aca="false">BR22918-2.5</f>
        <v>-2.5</v>
      </c>
    </row>
    <row r="22919" customFormat="false" ht="12" hidden="false" customHeight="false" outlineLevel="0" collapsed="false">
      <c r="BS22919" s="96" t="n">
        <f aca="false">BR22919-2.5</f>
        <v>-2.5</v>
      </c>
    </row>
    <row r="22920" customFormat="false" ht="12" hidden="false" customHeight="false" outlineLevel="0" collapsed="false">
      <c r="BS22920" s="96" t="n">
        <f aca="false">BR22920-2.5</f>
        <v>-2.5</v>
      </c>
    </row>
    <row r="22921" customFormat="false" ht="12" hidden="false" customHeight="false" outlineLevel="0" collapsed="false">
      <c r="BS22921" s="96" t="n">
        <f aca="false">BR22921-2.5</f>
        <v>-2.5</v>
      </c>
    </row>
    <row r="22922" customFormat="false" ht="12" hidden="false" customHeight="false" outlineLevel="0" collapsed="false">
      <c r="BS22922" s="96" t="n">
        <f aca="false">BR22922-2.5</f>
        <v>-2.5</v>
      </c>
    </row>
    <row r="22923" customFormat="false" ht="12" hidden="false" customHeight="false" outlineLevel="0" collapsed="false">
      <c r="BS22923" s="96" t="n">
        <f aca="false">BR22923-2.5</f>
        <v>-2.5</v>
      </c>
    </row>
    <row r="22924" customFormat="false" ht="12" hidden="false" customHeight="false" outlineLevel="0" collapsed="false">
      <c r="BS22924" s="96" t="n">
        <f aca="false">BR22924-2.5</f>
        <v>-2.5</v>
      </c>
    </row>
    <row r="22925" customFormat="false" ht="12" hidden="false" customHeight="false" outlineLevel="0" collapsed="false">
      <c r="BS22925" s="96" t="n">
        <f aca="false">BR22925-2.5</f>
        <v>-2.5</v>
      </c>
    </row>
    <row r="22926" customFormat="false" ht="12" hidden="false" customHeight="false" outlineLevel="0" collapsed="false">
      <c r="BS22926" s="96" t="n">
        <f aca="false">BR22926-2.5</f>
        <v>-2.5</v>
      </c>
    </row>
    <row r="22927" customFormat="false" ht="12" hidden="false" customHeight="false" outlineLevel="0" collapsed="false">
      <c r="BS22927" s="96" t="n">
        <f aca="false">BR22927-2.5</f>
        <v>-2.5</v>
      </c>
    </row>
    <row r="22928" customFormat="false" ht="12" hidden="false" customHeight="false" outlineLevel="0" collapsed="false">
      <c r="BS22928" s="96" t="n">
        <f aca="false">BR22928-2.5</f>
        <v>-2.5</v>
      </c>
    </row>
    <row r="22929" customFormat="false" ht="12" hidden="false" customHeight="false" outlineLevel="0" collapsed="false">
      <c r="BS22929" s="96" t="n">
        <f aca="false">BR22929-2.5</f>
        <v>-2.5</v>
      </c>
    </row>
    <row r="22930" customFormat="false" ht="12" hidden="false" customHeight="false" outlineLevel="0" collapsed="false">
      <c r="BS22930" s="96" t="n">
        <f aca="false">BR22930-2.5</f>
        <v>-2.5</v>
      </c>
    </row>
    <row r="22931" customFormat="false" ht="12" hidden="false" customHeight="false" outlineLevel="0" collapsed="false">
      <c r="BS22931" s="96" t="n">
        <f aca="false">BR22931-2.5</f>
        <v>-2.5</v>
      </c>
    </row>
    <row r="22932" customFormat="false" ht="12" hidden="false" customHeight="false" outlineLevel="0" collapsed="false">
      <c r="BS22932" s="96" t="n">
        <f aca="false">BR22932-2.5</f>
        <v>-2.5</v>
      </c>
    </row>
    <row r="22933" customFormat="false" ht="12" hidden="false" customHeight="false" outlineLevel="0" collapsed="false">
      <c r="BS22933" s="96" t="n">
        <f aca="false">BR22933-2.5</f>
        <v>-2.5</v>
      </c>
    </row>
    <row r="22934" customFormat="false" ht="12" hidden="false" customHeight="false" outlineLevel="0" collapsed="false">
      <c r="BS22934" s="96" t="n">
        <f aca="false">BR22934-2.5</f>
        <v>-2.5</v>
      </c>
    </row>
    <row r="22935" customFormat="false" ht="12" hidden="false" customHeight="false" outlineLevel="0" collapsed="false">
      <c r="BS22935" s="96" t="n">
        <f aca="false">BR22935-2.5</f>
        <v>-2.5</v>
      </c>
    </row>
    <row r="22936" customFormat="false" ht="12" hidden="false" customHeight="false" outlineLevel="0" collapsed="false">
      <c r="BS22936" s="96" t="n">
        <f aca="false">BR22936-2.5</f>
        <v>-2.5</v>
      </c>
    </row>
    <row r="22937" customFormat="false" ht="12" hidden="false" customHeight="false" outlineLevel="0" collapsed="false">
      <c r="BS22937" s="96" t="n">
        <f aca="false">BR22937-2.5</f>
        <v>-2.5</v>
      </c>
    </row>
    <row r="22938" customFormat="false" ht="12" hidden="false" customHeight="false" outlineLevel="0" collapsed="false">
      <c r="BS22938" s="96" t="n">
        <f aca="false">BR22938-2.5</f>
        <v>-2.5</v>
      </c>
    </row>
    <row r="22939" customFormat="false" ht="12" hidden="false" customHeight="false" outlineLevel="0" collapsed="false">
      <c r="BS22939" s="96" t="n">
        <f aca="false">BR22939-2.5</f>
        <v>-2.5</v>
      </c>
    </row>
    <row r="22940" customFormat="false" ht="12" hidden="false" customHeight="false" outlineLevel="0" collapsed="false">
      <c r="BS22940" s="96" t="n">
        <f aca="false">BR22940-2.5</f>
        <v>-2.5</v>
      </c>
    </row>
    <row r="22941" customFormat="false" ht="12" hidden="false" customHeight="false" outlineLevel="0" collapsed="false">
      <c r="BS22941" s="96" t="n">
        <f aca="false">BR22941-2.5</f>
        <v>-2.5</v>
      </c>
    </row>
    <row r="22942" customFormat="false" ht="12" hidden="false" customHeight="false" outlineLevel="0" collapsed="false">
      <c r="BS22942" s="96" t="n">
        <f aca="false">BR22942-2.5</f>
        <v>-2.5</v>
      </c>
    </row>
    <row r="22943" customFormat="false" ht="12" hidden="false" customHeight="false" outlineLevel="0" collapsed="false">
      <c r="BS22943" s="96" t="n">
        <f aca="false">BR22943-2.5</f>
        <v>-2.5</v>
      </c>
    </row>
    <row r="22944" customFormat="false" ht="12" hidden="false" customHeight="false" outlineLevel="0" collapsed="false">
      <c r="BS22944" s="96" t="n">
        <f aca="false">BR22944-2.5</f>
        <v>-2.5</v>
      </c>
    </row>
    <row r="22945" customFormat="false" ht="12" hidden="false" customHeight="false" outlineLevel="0" collapsed="false">
      <c r="BS22945" s="96" t="n">
        <f aca="false">BR22945-2.5</f>
        <v>-2.5</v>
      </c>
    </row>
    <row r="22946" customFormat="false" ht="12" hidden="false" customHeight="false" outlineLevel="0" collapsed="false">
      <c r="BS22946" s="96" t="n">
        <f aca="false">BR22946-2.5</f>
        <v>-2.5</v>
      </c>
    </row>
    <row r="22947" customFormat="false" ht="12" hidden="false" customHeight="false" outlineLevel="0" collapsed="false">
      <c r="BS22947" s="96" t="n">
        <f aca="false">BR22947-2.5</f>
        <v>-2.5</v>
      </c>
    </row>
    <row r="22948" customFormat="false" ht="12" hidden="false" customHeight="false" outlineLevel="0" collapsed="false">
      <c r="BS22948" s="96" t="n">
        <f aca="false">BR22948-2.5</f>
        <v>-2.5</v>
      </c>
    </row>
    <row r="22949" customFormat="false" ht="12" hidden="false" customHeight="false" outlineLevel="0" collapsed="false">
      <c r="BS22949" s="96" t="n">
        <f aca="false">BR22949-2.5</f>
        <v>-2.5</v>
      </c>
    </row>
    <row r="22950" customFormat="false" ht="12" hidden="false" customHeight="false" outlineLevel="0" collapsed="false">
      <c r="BS22950" s="96" t="n">
        <f aca="false">BR22950-2.5</f>
        <v>-2.5</v>
      </c>
    </row>
    <row r="22951" customFormat="false" ht="12" hidden="false" customHeight="false" outlineLevel="0" collapsed="false">
      <c r="BS22951" s="96" t="n">
        <f aca="false">BR22951-2.5</f>
        <v>-2.5</v>
      </c>
    </row>
    <row r="22952" customFormat="false" ht="12" hidden="false" customHeight="false" outlineLevel="0" collapsed="false">
      <c r="BS22952" s="96" t="n">
        <f aca="false">BR22952-2.5</f>
        <v>-2.5</v>
      </c>
    </row>
    <row r="22953" customFormat="false" ht="12" hidden="false" customHeight="false" outlineLevel="0" collapsed="false">
      <c r="BS22953" s="96" t="n">
        <f aca="false">BR22953-2.5</f>
        <v>-2.5</v>
      </c>
    </row>
    <row r="22954" customFormat="false" ht="12" hidden="false" customHeight="false" outlineLevel="0" collapsed="false">
      <c r="BS22954" s="96" t="n">
        <f aca="false">BR22954-2.5</f>
        <v>-2.5</v>
      </c>
    </row>
    <row r="22955" customFormat="false" ht="12" hidden="false" customHeight="false" outlineLevel="0" collapsed="false">
      <c r="BS22955" s="96" t="n">
        <f aca="false">BR22955-2.5</f>
        <v>-2.5</v>
      </c>
    </row>
    <row r="22956" customFormat="false" ht="12" hidden="false" customHeight="false" outlineLevel="0" collapsed="false">
      <c r="BS22956" s="96" t="n">
        <f aca="false">BR22956-2.5</f>
        <v>-2.5</v>
      </c>
    </row>
    <row r="22957" customFormat="false" ht="12" hidden="false" customHeight="false" outlineLevel="0" collapsed="false">
      <c r="BS22957" s="96" t="n">
        <f aca="false">BR22957-2.5</f>
        <v>-2.5</v>
      </c>
    </row>
    <row r="22958" customFormat="false" ht="12" hidden="false" customHeight="false" outlineLevel="0" collapsed="false">
      <c r="BS22958" s="96" t="n">
        <f aca="false">BR22958-2.5</f>
        <v>-2.5</v>
      </c>
    </row>
    <row r="22959" customFormat="false" ht="12" hidden="false" customHeight="false" outlineLevel="0" collapsed="false">
      <c r="BS22959" s="96" t="n">
        <f aca="false">BR22959-2.5</f>
        <v>-2.5</v>
      </c>
    </row>
    <row r="22960" customFormat="false" ht="12" hidden="false" customHeight="false" outlineLevel="0" collapsed="false">
      <c r="BS22960" s="96" t="n">
        <f aca="false">BR22960-2.5</f>
        <v>-2.5</v>
      </c>
    </row>
    <row r="22961" customFormat="false" ht="12" hidden="false" customHeight="false" outlineLevel="0" collapsed="false">
      <c r="BS22961" s="96" t="n">
        <f aca="false">BR22961-2.5</f>
        <v>-2.5</v>
      </c>
    </row>
    <row r="22962" customFormat="false" ht="12" hidden="false" customHeight="false" outlineLevel="0" collapsed="false">
      <c r="BS22962" s="96" t="n">
        <f aca="false">BR22962-2.5</f>
        <v>-2.5</v>
      </c>
    </row>
    <row r="22963" customFormat="false" ht="12" hidden="false" customHeight="false" outlineLevel="0" collapsed="false">
      <c r="BS22963" s="96" t="n">
        <f aca="false">BR22963-2.5</f>
        <v>-2.5</v>
      </c>
    </row>
    <row r="22964" customFormat="false" ht="12" hidden="false" customHeight="false" outlineLevel="0" collapsed="false">
      <c r="BS22964" s="96" t="n">
        <f aca="false">BR22964-2.5</f>
        <v>-2.5</v>
      </c>
    </row>
    <row r="22965" customFormat="false" ht="12" hidden="false" customHeight="false" outlineLevel="0" collapsed="false">
      <c r="BS22965" s="96" t="n">
        <f aca="false">BR22965-2.5</f>
        <v>-2.5</v>
      </c>
    </row>
    <row r="22966" customFormat="false" ht="12" hidden="false" customHeight="false" outlineLevel="0" collapsed="false">
      <c r="BS22966" s="96" t="n">
        <f aca="false">BR22966-2.5</f>
        <v>-2.5</v>
      </c>
    </row>
    <row r="22967" customFormat="false" ht="12" hidden="false" customHeight="false" outlineLevel="0" collapsed="false">
      <c r="BS22967" s="96" t="n">
        <f aca="false">BR22967-2.5</f>
        <v>-2.5</v>
      </c>
    </row>
    <row r="22968" customFormat="false" ht="12" hidden="false" customHeight="false" outlineLevel="0" collapsed="false">
      <c r="BS22968" s="96" t="n">
        <f aca="false">BR22968-2.5</f>
        <v>-2.5</v>
      </c>
    </row>
    <row r="22969" customFormat="false" ht="12" hidden="false" customHeight="false" outlineLevel="0" collapsed="false">
      <c r="BS22969" s="96" t="n">
        <f aca="false">BR22969-2.5</f>
        <v>-2.5</v>
      </c>
    </row>
    <row r="22970" customFormat="false" ht="12" hidden="false" customHeight="false" outlineLevel="0" collapsed="false">
      <c r="BS22970" s="96" t="n">
        <f aca="false">BR22970-2.5</f>
        <v>-2.5</v>
      </c>
    </row>
    <row r="22971" customFormat="false" ht="12" hidden="false" customHeight="false" outlineLevel="0" collapsed="false">
      <c r="BS22971" s="96" t="n">
        <f aca="false">BR22971-2.5</f>
        <v>-2.5</v>
      </c>
    </row>
    <row r="22972" customFormat="false" ht="12" hidden="false" customHeight="false" outlineLevel="0" collapsed="false">
      <c r="BS22972" s="96" t="n">
        <f aca="false">BR22972-2.5</f>
        <v>-2.5</v>
      </c>
    </row>
    <row r="22973" customFormat="false" ht="12" hidden="false" customHeight="false" outlineLevel="0" collapsed="false">
      <c r="BS22973" s="96" t="n">
        <f aca="false">BR22973-2.5</f>
        <v>-2.5</v>
      </c>
    </row>
    <row r="22974" customFormat="false" ht="12" hidden="false" customHeight="false" outlineLevel="0" collapsed="false">
      <c r="BS22974" s="96" t="n">
        <f aca="false">BR22974-2.5</f>
        <v>-2.5</v>
      </c>
    </row>
    <row r="22975" customFormat="false" ht="12" hidden="false" customHeight="false" outlineLevel="0" collapsed="false">
      <c r="BS22975" s="96" t="n">
        <f aca="false">BR22975-2.5</f>
        <v>-2.5</v>
      </c>
    </row>
    <row r="22976" customFormat="false" ht="12" hidden="false" customHeight="false" outlineLevel="0" collapsed="false">
      <c r="BS22976" s="96" t="n">
        <f aca="false">BR22976-2.5</f>
        <v>-2.5</v>
      </c>
    </row>
    <row r="22977" customFormat="false" ht="12" hidden="false" customHeight="false" outlineLevel="0" collapsed="false">
      <c r="BS22977" s="96" t="n">
        <f aca="false">BR22977-2.5</f>
        <v>-2.5</v>
      </c>
    </row>
    <row r="22978" customFormat="false" ht="12" hidden="false" customHeight="false" outlineLevel="0" collapsed="false">
      <c r="BS22978" s="96" t="n">
        <f aca="false">BR22978-2.5</f>
        <v>-2.5</v>
      </c>
    </row>
    <row r="22979" customFormat="false" ht="12" hidden="false" customHeight="false" outlineLevel="0" collapsed="false">
      <c r="BS22979" s="96" t="n">
        <f aca="false">BR22979-2.5</f>
        <v>-2.5</v>
      </c>
    </row>
    <row r="22980" customFormat="false" ht="12" hidden="false" customHeight="false" outlineLevel="0" collapsed="false">
      <c r="BS22980" s="96" t="n">
        <f aca="false">BR22980-2.5</f>
        <v>-2.5</v>
      </c>
    </row>
    <row r="22981" customFormat="false" ht="12" hidden="false" customHeight="false" outlineLevel="0" collapsed="false">
      <c r="BS22981" s="96" t="n">
        <f aca="false">BR22981-2.5</f>
        <v>-2.5</v>
      </c>
    </row>
    <row r="22982" customFormat="false" ht="12" hidden="false" customHeight="false" outlineLevel="0" collapsed="false">
      <c r="BS22982" s="96" t="n">
        <f aca="false">BR22982-2.5</f>
        <v>-2.5</v>
      </c>
    </row>
    <row r="22983" customFormat="false" ht="12" hidden="false" customHeight="false" outlineLevel="0" collapsed="false">
      <c r="BS22983" s="96" t="n">
        <f aca="false">BR22983-2.5</f>
        <v>-2.5</v>
      </c>
    </row>
    <row r="22984" customFormat="false" ht="12" hidden="false" customHeight="false" outlineLevel="0" collapsed="false">
      <c r="BS22984" s="96" t="n">
        <f aca="false">BR22984-2.5</f>
        <v>-2.5</v>
      </c>
    </row>
    <row r="22985" customFormat="false" ht="12" hidden="false" customHeight="false" outlineLevel="0" collapsed="false">
      <c r="BS22985" s="96" t="n">
        <f aca="false">BR22985-2.5</f>
        <v>-2.5</v>
      </c>
    </row>
    <row r="22986" customFormat="false" ht="12" hidden="false" customHeight="false" outlineLevel="0" collapsed="false">
      <c r="BS22986" s="96" t="n">
        <f aca="false">BR22986-2.5</f>
        <v>-2.5</v>
      </c>
    </row>
    <row r="22987" customFormat="false" ht="12" hidden="false" customHeight="false" outlineLevel="0" collapsed="false">
      <c r="BS22987" s="96" t="n">
        <f aca="false">BR22987-2.5</f>
        <v>-2.5</v>
      </c>
    </row>
    <row r="22988" customFormat="false" ht="12" hidden="false" customHeight="false" outlineLevel="0" collapsed="false">
      <c r="BS22988" s="96" t="n">
        <f aca="false">BR22988-2.5</f>
        <v>-2.5</v>
      </c>
    </row>
    <row r="22989" customFormat="false" ht="12" hidden="false" customHeight="false" outlineLevel="0" collapsed="false">
      <c r="BS22989" s="96" t="n">
        <f aca="false">BR22989-2.5</f>
        <v>-2.5</v>
      </c>
    </row>
    <row r="22990" customFormat="false" ht="12" hidden="false" customHeight="false" outlineLevel="0" collapsed="false">
      <c r="BS22990" s="96" t="n">
        <f aca="false">BR22990-2.5</f>
        <v>-2.5</v>
      </c>
    </row>
    <row r="22991" customFormat="false" ht="12" hidden="false" customHeight="false" outlineLevel="0" collapsed="false">
      <c r="BS22991" s="96" t="n">
        <f aca="false">BR22991-2.5</f>
        <v>-2.5</v>
      </c>
    </row>
    <row r="22992" customFormat="false" ht="12" hidden="false" customHeight="false" outlineLevel="0" collapsed="false">
      <c r="BS22992" s="96" t="n">
        <f aca="false">BR22992-2.5</f>
        <v>-2.5</v>
      </c>
    </row>
    <row r="22993" customFormat="false" ht="12" hidden="false" customHeight="false" outlineLevel="0" collapsed="false">
      <c r="BS22993" s="96" t="n">
        <f aca="false">BR22993-2.5</f>
        <v>-2.5</v>
      </c>
    </row>
    <row r="22994" customFormat="false" ht="12" hidden="false" customHeight="false" outlineLevel="0" collapsed="false">
      <c r="BS22994" s="96" t="n">
        <f aca="false">BR22994-2.5</f>
        <v>-2.5</v>
      </c>
    </row>
    <row r="22995" customFormat="false" ht="12" hidden="false" customHeight="false" outlineLevel="0" collapsed="false">
      <c r="BS22995" s="96" t="n">
        <f aca="false">BR22995-2.5</f>
        <v>-2.5</v>
      </c>
    </row>
    <row r="22996" customFormat="false" ht="12" hidden="false" customHeight="false" outlineLevel="0" collapsed="false">
      <c r="BS22996" s="96" t="n">
        <f aca="false">BR22996-2.5</f>
        <v>-2.5</v>
      </c>
    </row>
    <row r="22997" customFormat="false" ht="12" hidden="false" customHeight="false" outlineLevel="0" collapsed="false">
      <c r="BS22997" s="96" t="n">
        <f aca="false">BR22997-2.5</f>
        <v>-2.5</v>
      </c>
    </row>
    <row r="22998" customFormat="false" ht="12" hidden="false" customHeight="false" outlineLevel="0" collapsed="false">
      <c r="BS22998" s="96" t="n">
        <f aca="false">BR22998-2.5</f>
        <v>-2.5</v>
      </c>
    </row>
    <row r="22999" customFormat="false" ht="12" hidden="false" customHeight="false" outlineLevel="0" collapsed="false">
      <c r="BS22999" s="96" t="n">
        <f aca="false">BR22999-2.5</f>
        <v>-2.5</v>
      </c>
    </row>
    <row r="23000" customFormat="false" ht="12" hidden="false" customHeight="false" outlineLevel="0" collapsed="false">
      <c r="BS23000" s="96" t="n">
        <f aca="false">BR23000-2.5</f>
        <v>-2.5</v>
      </c>
    </row>
    <row r="23001" customFormat="false" ht="12" hidden="false" customHeight="false" outlineLevel="0" collapsed="false">
      <c r="BS23001" s="96" t="n">
        <f aca="false">BR23001-2.5</f>
        <v>-2.5</v>
      </c>
    </row>
    <row r="23002" customFormat="false" ht="12" hidden="false" customHeight="false" outlineLevel="0" collapsed="false">
      <c r="BS23002" s="96" t="n">
        <f aca="false">BR23002-2.5</f>
        <v>-2.5</v>
      </c>
    </row>
    <row r="23003" customFormat="false" ht="12" hidden="false" customHeight="false" outlineLevel="0" collapsed="false">
      <c r="BS23003" s="96" t="n">
        <f aca="false">BR23003-2.5</f>
        <v>-2.5</v>
      </c>
    </row>
    <row r="23004" customFormat="false" ht="12" hidden="false" customHeight="false" outlineLevel="0" collapsed="false">
      <c r="BS23004" s="96" t="n">
        <f aca="false">BR23004-2.5</f>
        <v>-2.5</v>
      </c>
    </row>
    <row r="23005" customFormat="false" ht="12" hidden="false" customHeight="false" outlineLevel="0" collapsed="false">
      <c r="BS23005" s="96" t="n">
        <f aca="false">BR23005-2.5</f>
        <v>-2.5</v>
      </c>
    </row>
    <row r="23006" customFormat="false" ht="12" hidden="false" customHeight="false" outlineLevel="0" collapsed="false">
      <c r="BS23006" s="96" t="n">
        <f aca="false">BR23006-2.5</f>
        <v>-2.5</v>
      </c>
    </row>
    <row r="23007" customFormat="false" ht="12" hidden="false" customHeight="false" outlineLevel="0" collapsed="false">
      <c r="BS23007" s="96" t="n">
        <f aca="false">BR23007-2.5</f>
        <v>-2.5</v>
      </c>
    </row>
    <row r="23008" customFormat="false" ht="12" hidden="false" customHeight="false" outlineLevel="0" collapsed="false">
      <c r="BS23008" s="96" t="n">
        <f aca="false">BR23008-2.5</f>
        <v>-2.5</v>
      </c>
    </row>
    <row r="23009" customFormat="false" ht="12" hidden="false" customHeight="false" outlineLevel="0" collapsed="false">
      <c r="BS23009" s="96" t="n">
        <f aca="false">BR23009-2.5</f>
        <v>-2.5</v>
      </c>
    </row>
    <row r="23010" customFormat="false" ht="12" hidden="false" customHeight="false" outlineLevel="0" collapsed="false">
      <c r="BS23010" s="96" t="n">
        <f aca="false">BR23010-2.5</f>
        <v>-2.5</v>
      </c>
    </row>
    <row r="23011" customFormat="false" ht="12" hidden="false" customHeight="false" outlineLevel="0" collapsed="false">
      <c r="BS23011" s="96" t="n">
        <f aca="false">BR23011-2.5</f>
        <v>-2.5</v>
      </c>
    </row>
    <row r="23012" customFormat="false" ht="12" hidden="false" customHeight="false" outlineLevel="0" collapsed="false">
      <c r="BS23012" s="96" t="n">
        <f aca="false">BR23012-2.5</f>
        <v>-2.5</v>
      </c>
    </row>
    <row r="23013" customFormat="false" ht="12" hidden="false" customHeight="false" outlineLevel="0" collapsed="false">
      <c r="BS23013" s="96" t="n">
        <f aca="false">BR23013-2.5</f>
        <v>-2.5</v>
      </c>
    </row>
    <row r="23014" customFormat="false" ht="12" hidden="false" customHeight="false" outlineLevel="0" collapsed="false">
      <c r="BS23014" s="96" t="n">
        <f aca="false">BR23014-2.5</f>
        <v>-2.5</v>
      </c>
    </row>
    <row r="23015" customFormat="false" ht="12" hidden="false" customHeight="false" outlineLevel="0" collapsed="false">
      <c r="BS23015" s="96" t="n">
        <f aca="false">BR23015-2.5</f>
        <v>-2.5</v>
      </c>
    </row>
    <row r="23016" customFormat="false" ht="12" hidden="false" customHeight="false" outlineLevel="0" collapsed="false">
      <c r="BS23016" s="96" t="n">
        <f aca="false">BR23016-2.5</f>
        <v>-2.5</v>
      </c>
    </row>
    <row r="23017" customFormat="false" ht="12" hidden="false" customHeight="false" outlineLevel="0" collapsed="false">
      <c r="BS23017" s="96" t="n">
        <f aca="false">BR23017-2.5</f>
        <v>-2.5</v>
      </c>
    </row>
    <row r="23018" customFormat="false" ht="12" hidden="false" customHeight="false" outlineLevel="0" collapsed="false">
      <c r="BS23018" s="96" t="n">
        <f aca="false">BR23018-2.5</f>
        <v>-2.5</v>
      </c>
    </row>
    <row r="23019" customFormat="false" ht="12" hidden="false" customHeight="false" outlineLevel="0" collapsed="false">
      <c r="BS23019" s="96" t="n">
        <f aca="false">BR23019-2.5</f>
        <v>-2.5</v>
      </c>
    </row>
    <row r="23020" customFormat="false" ht="12" hidden="false" customHeight="false" outlineLevel="0" collapsed="false">
      <c r="BS23020" s="96" t="n">
        <f aca="false">BR23020-2.5</f>
        <v>-2.5</v>
      </c>
    </row>
    <row r="23021" customFormat="false" ht="12" hidden="false" customHeight="false" outlineLevel="0" collapsed="false">
      <c r="BS23021" s="96" t="n">
        <f aca="false">BR23021-2.5</f>
        <v>-2.5</v>
      </c>
    </row>
    <row r="23022" customFormat="false" ht="12" hidden="false" customHeight="false" outlineLevel="0" collapsed="false">
      <c r="BS23022" s="96" t="n">
        <f aca="false">BR23022-2.5</f>
        <v>-2.5</v>
      </c>
    </row>
    <row r="23023" customFormat="false" ht="12" hidden="false" customHeight="false" outlineLevel="0" collapsed="false">
      <c r="BS23023" s="96" t="n">
        <f aca="false">BR23023-2.5</f>
        <v>-2.5</v>
      </c>
    </row>
    <row r="23024" customFormat="false" ht="12" hidden="false" customHeight="false" outlineLevel="0" collapsed="false">
      <c r="BS23024" s="96" t="n">
        <f aca="false">BR23024-2.5</f>
        <v>-2.5</v>
      </c>
    </row>
    <row r="23025" customFormat="false" ht="12" hidden="false" customHeight="false" outlineLevel="0" collapsed="false">
      <c r="BS23025" s="96" t="n">
        <f aca="false">BR23025-2.5</f>
        <v>-2.5</v>
      </c>
    </row>
    <row r="23026" customFormat="false" ht="12" hidden="false" customHeight="false" outlineLevel="0" collapsed="false">
      <c r="BS23026" s="96" t="n">
        <f aca="false">BR23026-2.5</f>
        <v>-2.5</v>
      </c>
    </row>
    <row r="23027" customFormat="false" ht="12" hidden="false" customHeight="false" outlineLevel="0" collapsed="false">
      <c r="BS23027" s="96" t="n">
        <f aca="false">BR23027-2.5</f>
        <v>-2.5</v>
      </c>
    </row>
    <row r="23028" customFormat="false" ht="12" hidden="false" customHeight="false" outlineLevel="0" collapsed="false">
      <c r="BS23028" s="96" t="n">
        <f aca="false">BR23028-2.5</f>
        <v>-2.5</v>
      </c>
    </row>
    <row r="23029" customFormat="false" ht="12" hidden="false" customHeight="false" outlineLevel="0" collapsed="false">
      <c r="BS23029" s="96" t="n">
        <f aca="false">BR23029-2.5</f>
        <v>-2.5</v>
      </c>
    </row>
    <row r="23030" customFormat="false" ht="12" hidden="false" customHeight="false" outlineLevel="0" collapsed="false">
      <c r="BS23030" s="96" t="n">
        <f aca="false">BR23030-2.5</f>
        <v>-2.5</v>
      </c>
    </row>
    <row r="23031" customFormat="false" ht="12" hidden="false" customHeight="false" outlineLevel="0" collapsed="false">
      <c r="BS23031" s="96" t="n">
        <f aca="false">BR23031-2.5</f>
        <v>-2.5</v>
      </c>
    </row>
    <row r="23032" customFormat="false" ht="12" hidden="false" customHeight="false" outlineLevel="0" collapsed="false">
      <c r="BS23032" s="96" t="n">
        <f aca="false">BR23032-2.5</f>
        <v>-2.5</v>
      </c>
    </row>
    <row r="23033" customFormat="false" ht="12" hidden="false" customHeight="false" outlineLevel="0" collapsed="false">
      <c r="BS23033" s="96" t="n">
        <f aca="false">BR23033-2.5</f>
        <v>-2.5</v>
      </c>
    </row>
    <row r="23034" customFormat="false" ht="12" hidden="false" customHeight="false" outlineLevel="0" collapsed="false">
      <c r="BS23034" s="96" t="n">
        <f aca="false">BR23034-2.5</f>
        <v>-2.5</v>
      </c>
    </row>
    <row r="23035" customFormat="false" ht="12" hidden="false" customHeight="false" outlineLevel="0" collapsed="false">
      <c r="BS23035" s="96" t="n">
        <f aca="false">BR23035-2.5</f>
        <v>-2.5</v>
      </c>
    </row>
    <row r="23036" customFormat="false" ht="12" hidden="false" customHeight="false" outlineLevel="0" collapsed="false">
      <c r="BS23036" s="96" t="n">
        <f aca="false">BR23036-2.5</f>
        <v>-2.5</v>
      </c>
    </row>
    <row r="23037" customFormat="false" ht="12" hidden="false" customHeight="false" outlineLevel="0" collapsed="false">
      <c r="BS23037" s="96" t="n">
        <f aca="false">BR23037-2.5</f>
        <v>-2.5</v>
      </c>
    </row>
    <row r="23038" customFormat="false" ht="12" hidden="false" customHeight="false" outlineLevel="0" collapsed="false">
      <c r="BS23038" s="96" t="n">
        <f aca="false">BR23038-2.5</f>
        <v>-2.5</v>
      </c>
    </row>
    <row r="23039" customFormat="false" ht="12" hidden="false" customHeight="false" outlineLevel="0" collapsed="false">
      <c r="BS23039" s="96" t="n">
        <f aca="false">BR23039-2.5</f>
        <v>-2.5</v>
      </c>
    </row>
    <row r="23040" customFormat="false" ht="12" hidden="false" customHeight="false" outlineLevel="0" collapsed="false">
      <c r="BS23040" s="96" t="n">
        <f aca="false">BR23040-2.5</f>
        <v>-2.5</v>
      </c>
    </row>
    <row r="23041" customFormat="false" ht="12" hidden="false" customHeight="false" outlineLevel="0" collapsed="false">
      <c r="BS23041" s="96" t="n">
        <f aca="false">BR23041-2.5</f>
        <v>-2.5</v>
      </c>
    </row>
    <row r="23042" customFormat="false" ht="12" hidden="false" customHeight="false" outlineLevel="0" collapsed="false">
      <c r="BS23042" s="96" t="n">
        <f aca="false">BR23042-2.5</f>
        <v>-2.5</v>
      </c>
    </row>
    <row r="23043" customFormat="false" ht="12" hidden="false" customHeight="false" outlineLevel="0" collapsed="false">
      <c r="BS23043" s="96" t="n">
        <f aca="false">BR23043-2.5</f>
        <v>-2.5</v>
      </c>
    </row>
    <row r="23044" customFormat="false" ht="12" hidden="false" customHeight="false" outlineLevel="0" collapsed="false">
      <c r="BS23044" s="96" t="n">
        <f aca="false">BR23044-2.5</f>
        <v>-2.5</v>
      </c>
    </row>
    <row r="23045" customFormat="false" ht="12" hidden="false" customHeight="false" outlineLevel="0" collapsed="false">
      <c r="BS23045" s="96" t="n">
        <f aca="false">BR23045-2.5</f>
        <v>-2.5</v>
      </c>
    </row>
    <row r="23046" customFormat="false" ht="12" hidden="false" customHeight="false" outlineLevel="0" collapsed="false">
      <c r="BS23046" s="96" t="n">
        <f aca="false">BR23046-2.5</f>
        <v>-2.5</v>
      </c>
    </row>
    <row r="23047" customFormat="false" ht="12" hidden="false" customHeight="false" outlineLevel="0" collapsed="false">
      <c r="BS23047" s="96" t="n">
        <f aca="false">BR23047-2.5</f>
        <v>-2.5</v>
      </c>
    </row>
    <row r="23048" customFormat="false" ht="12" hidden="false" customHeight="false" outlineLevel="0" collapsed="false">
      <c r="BS23048" s="96" t="n">
        <f aca="false">BR23048-2.5</f>
        <v>-2.5</v>
      </c>
    </row>
    <row r="23049" customFormat="false" ht="12" hidden="false" customHeight="false" outlineLevel="0" collapsed="false">
      <c r="BS23049" s="96" t="n">
        <f aca="false">BR23049-2.5</f>
        <v>-2.5</v>
      </c>
    </row>
    <row r="23050" customFormat="false" ht="12" hidden="false" customHeight="false" outlineLevel="0" collapsed="false">
      <c r="BS23050" s="96" t="n">
        <f aca="false">BR23050-2.5</f>
        <v>-2.5</v>
      </c>
    </row>
    <row r="23051" customFormat="false" ht="12" hidden="false" customHeight="false" outlineLevel="0" collapsed="false">
      <c r="BS23051" s="96" t="n">
        <f aca="false">BR23051-2.5</f>
        <v>-2.5</v>
      </c>
    </row>
    <row r="23052" customFormat="false" ht="12" hidden="false" customHeight="false" outlineLevel="0" collapsed="false">
      <c r="BS23052" s="96" t="n">
        <f aca="false">BR23052-2.5</f>
        <v>-2.5</v>
      </c>
    </row>
    <row r="23053" customFormat="false" ht="12" hidden="false" customHeight="false" outlineLevel="0" collapsed="false">
      <c r="BS23053" s="96" t="n">
        <f aca="false">BR23053-2.5</f>
        <v>-2.5</v>
      </c>
    </row>
    <row r="23054" customFormat="false" ht="12" hidden="false" customHeight="false" outlineLevel="0" collapsed="false">
      <c r="BS23054" s="96" t="n">
        <f aca="false">BR23054-2.5</f>
        <v>-2.5</v>
      </c>
    </row>
    <row r="23055" customFormat="false" ht="12" hidden="false" customHeight="false" outlineLevel="0" collapsed="false">
      <c r="BS23055" s="96" t="n">
        <f aca="false">BR23055-2.5</f>
        <v>-2.5</v>
      </c>
    </row>
    <row r="23056" customFormat="false" ht="12" hidden="false" customHeight="false" outlineLevel="0" collapsed="false">
      <c r="BS23056" s="96" t="n">
        <f aca="false">BR23056-2.5</f>
        <v>-2.5</v>
      </c>
    </row>
    <row r="23057" customFormat="false" ht="12" hidden="false" customHeight="false" outlineLevel="0" collapsed="false">
      <c r="BS23057" s="96" t="n">
        <f aca="false">BR23057-2.5</f>
        <v>-2.5</v>
      </c>
    </row>
    <row r="23058" customFormat="false" ht="12" hidden="false" customHeight="false" outlineLevel="0" collapsed="false">
      <c r="BS23058" s="96" t="n">
        <f aca="false">BR23058-2.5</f>
        <v>-2.5</v>
      </c>
    </row>
    <row r="23059" customFormat="false" ht="12" hidden="false" customHeight="false" outlineLevel="0" collapsed="false">
      <c r="BS23059" s="96" t="n">
        <f aca="false">BR23059-2.5</f>
        <v>-2.5</v>
      </c>
    </row>
    <row r="23060" customFormat="false" ht="12" hidden="false" customHeight="false" outlineLevel="0" collapsed="false">
      <c r="BS23060" s="96" t="n">
        <f aca="false">BR23060-2.5</f>
        <v>-2.5</v>
      </c>
    </row>
    <row r="23061" customFormat="false" ht="12" hidden="false" customHeight="false" outlineLevel="0" collapsed="false">
      <c r="BS23061" s="96" t="n">
        <f aca="false">BR23061-2.5</f>
        <v>-2.5</v>
      </c>
    </row>
    <row r="23062" customFormat="false" ht="12" hidden="false" customHeight="false" outlineLevel="0" collapsed="false">
      <c r="BS23062" s="96" t="n">
        <f aca="false">BR23062-2.5</f>
        <v>-2.5</v>
      </c>
    </row>
    <row r="23063" customFormat="false" ht="12" hidden="false" customHeight="false" outlineLevel="0" collapsed="false">
      <c r="BS23063" s="96" t="n">
        <f aca="false">BR23063-2.5</f>
        <v>-2.5</v>
      </c>
    </row>
    <row r="23064" customFormat="false" ht="12" hidden="false" customHeight="false" outlineLevel="0" collapsed="false">
      <c r="BS23064" s="96" t="n">
        <f aca="false">BR23064-2.5</f>
        <v>-2.5</v>
      </c>
    </row>
    <row r="23065" customFormat="false" ht="12" hidden="false" customHeight="false" outlineLevel="0" collapsed="false">
      <c r="BS23065" s="96" t="n">
        <f aca="false">BR23065-2.5</f>
        <v>-2.5</v>
      </c>
    </row>
    <row r="23066" customFormat="false" ht="12" hidden="false" customHeight="false" outlineLevel="0" collapsed="false">
      <c r="BS23066" s="96" t="n">
        <f aca="false">BR23066-2.5</f>
        <v>-2.5</v>
      </c>
    </row>
    <row r="23067" customFormat="false" ht="12" hidden="false" customHeight="false" outlineLevel="0" collapsed="false">
      <c r="BS23067" s="96" t="n">
        <f aca="false">BR23067-2.5</f>
        <v>-2.5</v>
      </c>
    </row>
    <row r="23068" customFormat="false" ht="12" hidden="false" customHeight="false" outlineLevel="0" collapsed="false">
      <c r="BS23068" s="96" t="n">
        <f aca="false">BR23068-2.5</f>
        <v>-2.5</v>
      </c>
    </row>
    <row r="23069" customFormat="false" ht="12" hidden="false" customHeight="false" outlineLevel="0" collapsed="false">
      <c r="BS23069" s="96" t="n">
        <f aca="false">BR23069-2.5</f>
        <v>-2.5</v>
      </c>
    </row>
    <row r="23070" customFormat="false" ht="12" hidden="false" customHeight="false" outlineLevel="0" collapsed="false">
      <c r="BS23070" s="96" t="n">
        <f aca="false">BR23070-2.5</f>
        <v>-2.5</v>
      </c>
    </row>
    <row r="23071" customFormat="false" ht="12" hidden="false" customHeight="false" outlineLevel="0" collapsed="false">
      <c r="BS23071" s="96" t="n">
        <f aca="false">BR23071-2.5</f>
        <v>-2.5</v>
      </c>
    </row>
    <row r="23072" customFormat="false" ht="12" hidden="false" customHeight="false" outlineLevel="0" collapsed="false">
      <c r="BS23072" s="96" t="n">
        <f aca="false">BR23072-2.5</f>
        <v>-2.5</v>
      </c>
    </row>
    <row r="23073" customFormat="false" ht="12" hidden="false" customHeight="false" outlineLevel="0" collapsed="false">
      <c r="BS23073" s="96" t="n">
        <f aca="false">BR23073-2.5</f>
        <v>-2.5</v>
      </c>
    </row>
    <row r="23074" customFormat="false" ht="12" hidden="false" customHeight="false" outlineLevel="0" collapsed="false">
      <c r="BS23074" s="96" t="n">
        <f aca="false">BR23074-2.5</f>
        <v>-2.5</v>
      </c>
    </row>
    <row r="23075" customFormat="false" ht="12" hidden="false" customHeight="false" outlineLevel="0" collapsed="false">
      <c r="BS23075" s="96" t="n">
        <f aca="false">BR23075-2.5</f>
        <v>-2.5</v>
      </c>
    </row>
    <row r="23076" customFormat="false" ht="12" hidden="false" customHeight="false" outlineLevel="0" collapsed="false">
      <c r="BS23076" s="96" t="n">
        <f aca="false">BR23076-2.5</f>
        <v>-2.5</v>
      </c>
    </row>
    <row r="23077" customFormat="false" ht="12" hidden="false" customHeight="false" outlineLevel="0" collapsed="false">
      <c r="BS23077" s="96" t="n">
        <f aca="false">BR23077-2.5</f>
        <v>-2.5</v>
      </c>
    </row>
    <row r="23078" customFormat="false" ht="12" hidden="false" customHeight="false" outlineLevel="0" collapsed="false">
      <c r="BS23078" s="96" t="n">
        <f aca="false">BR23078-2.5</f>
        <v>-2.5</v>
      </c>
    </row>
    <row r="23079" customFormat="false" ht="12" hidden="false" customHeight="false" outlineLevel="0" collapsed="false">
      <c r="BS23079" s="96" t="n">
        <f aca="false">BR23079-2.5</f>
        <v>-2.5</v>
      </c>
    </row>
    <row r="23080" customFormat="false" ht="12" hidden="false" customHeight="false" outlineLevel="0" collapsed="false">
      <c r="BS23080" s="96" t="n">
        <f aca="false">BR23080-2.5</f>
        <v>-2.5</v>
      </c>
    </row>
    <row r="23081" customFormat="false" ht="12" hidden="false" customHeight="false" outlineLevel="0" collapsed="false">
      <c r="BS23081" s="96" t="n">
        <f aca="false">BR23081-2.5</f>
        <v>-2.5</v>
      </c>
    </row>
    <row r="23082" customFormat="false" ht="12" hidden="false" customHeight="false" outlineLevel="0" collapsed="false">
      <c r="BS23082" s="96" t="n">
        <f aca="false">BR23082-2.5</f>
        <v>-2.5</v>
      </c>
    </row>
    <row r="23083" customFormat="false" ht="12" hidden="false" customHeight="false" outlineLevel="0" collapsed="false">
      <c r="BS23083" s="96" t="n">
        <f aca="false">BR23083-2.5</f>
        <v>-2.5</v>
      </c>
    </row>
    <row r="23084" customFormat="false" ht="12" hidden="false" customHeight="false" outlineLevel="0" collapsed="false">
      <c r="BS23084" s="96" t="n">
        <f aca="false">BR23084-2.5</f>
        <v>-2.5</v>
      </c>
    </row>
    <row r="23085" customFormat="false" ht="12" hidden="false" customHeight="false" outlineLevel="0" collapsed="false">
      <c r="BS23085" s="96" t="n">
        <f aca="false">BR23085-2.5</f>
        <v>-2.5</v>
      </c>
    </row>
    <row r="23086" customFormat="false" ht="12" hidden="false" customHeight="false" outlineLevel="0" collapsed="false">
      <c r="BS23086" s="96" t="n">
        <f aca="false">BR23086-2.5</f>
        <v>-2.5</v>
      </c>
    </row>
    <row r="23087" customFormat="false" ht="12" hidden="false" customHeight="false" outlineLevel="0" collapsed="false">
      <c r="BS23087" s="96" t="n">
        <f aca="false">BR23087-2.5</f>
        <v>-2.5</v>
      </c>
    </row>
    <row r="23088" customFormat="false" ht="12" hidden="false" customHeight="false" outlineLevel="0" collapsed="false">
      <c r="BS23088" s="96" t="n">
        <f aca="false">BR23088-2.5</f>
        <v>-2.5</v>
      </c>
    </row>
    <row r="23089" customFormat="false" ht="12" hidden="false" customHeight="false" outlineLevel="0" collapsed="false">
      <c r="BS23089" s="96" t="n">
        <f aca="false">BR23089-2.5</f>
        <v>-2.5</v>
      </c>
    </row>
    <row r="23090" customFormat="false" ht="12" hidden="false" customHeight="false" outlineLevel="0" collapsed="false">
      <c r="BS23090" s="96" t="n">
        <f aca="false">BR23090-2.5</f>
        <v>-2.5</v>
      </c>
    </row>
    <row r="23091" customFormat="false" ht="12" hidden="false" customHeight="false" outlineLevel="0" collapsed="false">
      <c r="BS23091" s="96" t="n">
        <f aca="false">BR23091-2.5</f>
        <v>-2.5</v>
      </c>
    </row>
    <row r="23092" customFormat="false" ht="12" hidden="false" customHeight="false" outlineLevel="0" collapsed="false">
      <c r="BS23092" s="96" t="n">
        <f aca="false">BR23092-2.5</f>
        <v>-2.5</v>
      </c>
    </row>
    <row r="23093" customFormat="false" ht="12" hidden="false" customHeight="false" outlineLevel="0" collapsed="false">
      <c r="BS23093" s="96" t="n">
        <f aca="false">BR23093-2.5</f>
        <v>-2.5</v>
      </c>
    </row>
    <row r="23094" customFormat="false" ht="12" hidden="false" customHeight="false" outlineLevel="0" collapsed="false">
      <c r="BS23094" s="96" t="n">
        <f aca="false">BR23094-2.5</f>
        <v>-2.5</v>
      </c>
    </row>
    <row r="23095" customFormat="false" ht="12" hidden="false" customHeight="false" outlineLevel="0" collapsed="false">
      <c r="BS23095" s="96" t="n">
        <f aca="false">BR23095-2.5</f>
        <v>-2.5</v>
      </c>
    </row>
    <row r="23096" customFormat="false" ht="12" hidden="false" customHeight="false" outlineLevel="0" collapsed="false">
      <c r="BS23096" s="96" t="n">
        <f aca="false">BR23096-2.5</f>
        <v>-2.5</v>
      </c>
    </row>
    <row r="23097" customFormat="false" ht="12" hidden="false" customHeight="false" outlineLevel="0" collapsed="false">
      <c r="BS23097" s="96" t="n">
        <f aca="false">BR23097-2.5</f>
        <v>-2.5</v>
      </c>
    </row>
    <row r="23098" customFormat="false" ht="12" hidden="false" customHeight="false" outlineLevel="0" collapsed="false">
      <c r="BS23098" s="96" t="n">
        <f aca="false">BR23098-2.5</f>
        <v>-2.5</v>
      </c>
    </row>
    <row r="23099" customFormat="false" ht="12" hidden="false" customHeight="false" outlineLevel="0" collapsed="false">
      <c r="BS23099" s="96" t="n">
        <f aca="false">BR23099-2.5</f>
        <v>-2.5</v>
      </c>
    </row>
    <row r="23100" customFormat="false" ht="12" hidden="false" customHeight="false" outlineLevel="0" collapsed="false">
      <c r="BS23100" s="96" t="n">
        <f aca="false">BR23100-2.5</f>
        <v>-2.5</v>
      </c>
    </row>
    <row r="23101" customFormat="false" ht="12" hidden="false" customHeight="false" outlineLevel="0" collapsed="false">
      <c r="BS23101" s="96" t="n">
        <f aca="false">BR23101-2.5</f>
        <v>-2.5</v>
      </c>
    </row>
    <row r="23102" customFormat="false" ht="12" hidden="false" customHeight="false" outlineLevel="0" collapsed="false">
      <c r="BS23102" s="96" t="n">
        <f aca="false">BR23102-2.5</f>
        <v>-2.5</v>
      </c>
    </row>
    <row r="23103" customFormat="false" ht="12" hidden="false" customHeight="false" outlineLevel="0" collapsed="false">
      <c r="BS23103" s="96" t="n">
        <f aca="false">BR23103-2.5</f>
        <v>-2.5</v>
      </c>
    </row>
    <row r="23104" customFormat="false" ht="12" hidden="false" customHeight="false" outlineLevel="0" collapsed="false">
      <c r="BS23104" s="96" t="n">
        <f aca="false">BR23104-2.5</f>
        <v>-2.5</v>
      </c>
    </row>
    <row r="23105" customFormat="false" ht="12" hidden="false" customHeight="false" outlineLevel="0" collapsed="false">
      <c r="BS23105" s="96" t="n">
        <f aca="false">BR23105-2.5</f>
        <v>-2.5</v>
      </c>
    </row>
    <row r="23106" customFormat="false" ht="12" hidden="false" customHeight="false" outlineLevel="0" collapsed="false">
      <c r="BS23106" s="96" t="n">
        <f aca="false">BR23106-2.5</f>
        <v>-2.5</v>
      </c>
    </row>
    <row r="23107" customFormat="false" ht="12" hidden="false" customHeight="false" outlineLevel="0" collapsed="false">
      <c r="BS23107" s="96" t="n">
        <f aca="false">BR23107-2.5</f>
        <v>-2.5</v>
      </c>
    </row>
    <row r="23108" customFormat="false" ht="12" hidden="false" customHeight="false" outlineLevel="0" collapsed="false">
      <c r="BS23108" s="96" t="n">
        <f aca="false">BR23108-2.5</f>
        <v>-2.5</v>
      </c>
    </row>
    <row r="23109" customFormat="false" ht="12" hidden="false" customHeight="false" outlineLevel="0" collapsed="false">
      <c r="BS23109" s="96" t="n">
        <f aca="false">BR23109-2.5</f>
        <v>-2.5</v>
      </c>
    </row>
    <row r="23110" customFormat="false" ht="12" hidden="false" customHeight="false" outlineLevel="0" collapsed="false">
      <c r="BS23110" s="96" t="n">
        <f aca="false">BR23110-2.5</f>
        <v>-2.5</v>
      </c>
    </row>
    <row r="23111" customFormat="false" ht="12" hidden="false" customHeight="false" outlineLevel="0" collapsed="false">
      <c r="BS23111" s="96" t="n">
        <f aca="false">BR23111-2.5</f>
        <v>-2.5</v>
      </c>
    </row>
    <row r="23112" customFormat="false" ht="12" hidden="false" customHeight="false" outlineLevel="0" collapsed="false">
      <c r="BS23112" s="96" t="n">
        <f aca="false">BR23112-2.5</f>
        <v>-2.5</v>
      </c>
    </row>
    <row r="23113" customFormat="false" ht="12" hidden="false" customHeight="false" outlineLevel="0" collapsed="false">
      <c r="BS23113" s="96" t="n">
        <f aca="false">BR23113-2.5</f>
        <v>-2.5</v>
      </c>
    </row>
    <row r="23114" customFormat="false" ht="12" hidden="false" customHeight="false" outlineLevel="0" collapsed="false">
      <c r="BS23114" s="96" t="n">
        <f aca="false">BR23114-2.5</f>
        <v>-2.5</v>
      </c>
    </row>
    <row r="23115" customFormat="false" ht="12" hidden="false" customHeight="false" outlineLevel="0" collapsed="false">
      <c r="BS23115" s="96" t="n">
        <f aca="false">BR23115-2.5</f>
        <v>-2.5</v>
      </c>
    </row>
    <row r="23116" customFormat="false" ht="12" hidden="false" customHeight="false" outlineLevel="0" collapsed="false">
      <c r="BS23116" s="96" t="n">
        <f aca="false">BR23116-2.5</f>
        <v>-2.5</v>
      </c>
    </row>
    <row r="23117" customFormat="false" ht="12" hidden="false" customHeight="false" outlineLevel="0" collapsed="false">
      <c r="BS23117" s="96" t="n">
        <f aca="false">BR23117-2.5</f>
        <v>-2.5</v>
      </c>
    </row>
    <row r="23118" customFormat="false" ht="12" hidden="false" customHeight="false" outlineLevel="0" collapsed="false">
      <c r="BS23118" s="96" t="n">
        <f aca="false">BR23118-2.5</f>
        <v>-2.5</v>
      </c>
    </row>
    <row r="23119" customFormat="false" ht="12" hidden="false" customHeight="false" outlineLevel="0" collapsed="false">
      <c r="BS23119" s="96" t="n">
        <f aca="false">BR23119-2.5</f>
        <v>-2.5</v>
      </c>
    </row>
    <row r="23120" customFormat="false" ht="12" hidden="false" customHeight="false" outlineLevel="0" collapsed="false">
      <c r="BS23120" s="96" t="n">
        <f aca="false">BR23120-2.5</f>
        <v>-2.5</v>
      </c>
    </row>
    <row r="23121" customFormat="false" ht="12" hidden="false" customHeight="false" outlineLevel="0" collapsed="false">
      <c r="BS23121" s="96" t="n">
        <f aca="false">BR23121-2.5</f>
        <v>-2.5</v>
      </c>
    </row>
    <row r="23122" customFormat="false" ht="12" hidden="false" customHeight="false" outlineLevel="0" collapsed="false">
      <c r="BS23122" s="96" t="n">
        <f aca="false">BR23122-2.5</f>
        <v>-2.5</v>
      </c>
    </row>
    <row r="23123" customFormat="false" ht="12" hidden="false" customHeight="false" outlineLevel="0" collapsed="false">
      <c r="BS23123" s="96" t="n">
        <f aca="false">BR23123-2.5</f>
        <v>-2.5</v>
      </c>
    </row>
    <row r="23124" customFormat="false" ht="12" hidden="false" customHeight="false" outlineLevel="0" collapsed="false">
      <c r="BS23124" s="96" t="n">
        <f aca="false">BR23124-2.5</f>
        <v>-2.5</v>
      </c>
    </row>
    <row r="23125" customFormat="false" ht="12" hidden="false" customHeight="false" outlineLevel="0" collapsed="false">
      <c r="BS23125" s="96" t="n">
        <f aca="false">BR23125-2.5</f>
        <v>-2.5</v>
      </c>
    </row>
    <row r="23126" customFormat="false" ht="12" hidden="false" customHeight="false" outlineLevel="0" collapsed="false">
      <c r="BS23126" s="96" t="n">
        <f aca="false">BR23126-2.5</f>
        <v>-2.5</v>
      </c>
    </row>
    <row r="23127" customFormat="false" ht="12" hidden="false" customHeight="false" outlineLevel="0" collapsed="false">
      <c r="BS23127" s="96" t="n">
        <f aca="false">BR23127-2.5</f>
        <v>-2.5</v>
      </c>
    </row>
    <row r="23128" customFormat="false" ht="12" hidden="false" customHeight="false" outlineLevel="0" collapsed="false">
      <c r="BS23128" s="96" t="n">
        <f aca="false">BR23128-2.5</f>
        <v>-2.5</v>
      </c>
    </row>
    <row r="23129" customFormat="false" ht="12" hidden="false" customHeight="false" outlineLevel="0" collapsed="false">
      <c r="BS23129" s="96" t="n">
        <f aca="false">BR23129-2.5</f>
        <v>-2.5</v>
      </c>
    </row>
    <row r="23130" customFormat="false" ht="12" hidden="false" customHeight="false" outlineLevel="0" collapsed="false">
      <c r="BS23130" s="96" t="n">
        <f aca="false">BR23130-2.5</f>
        <v>-2.5</v>
      </c>
    </row>
    <row r="23131" customFormat="false" ht="12" hidden="false" customHeight="false" outlineLevel="0" collapsed="false">
      <c r="BS23131" s="96" t="n">
        <f aca="false">BR23131-2.5</f>
        <v>-2.5</v>
      </c>
    </row>
    <row r="23132" customFormat="false" ht="12" hidden="false" customHeight="false" outlineLevel="0" collapsed="false">
      <c r="BS23132" s="96" t="n">
        <f aca="false">BR23132-2.5</f>
        <v>-2.5</v>
      </c>
    </row>
    <row r="23133" customFormat="false" ht="12" hidden="false" customHeight="false" outlineLevel="0" collapsed="false">
      <c r="BS23133" s="96" t="n">
        <f aca="false">BR23133-2.5</f>
        <v>-2.5</v>
      </c>
    </row>
    <row r="23134" customFormat="false" ht="12" hidden="false" customHeight="false" outlineLevel="0" collapsed="false">
      <c r="BS23134" s="96" t="n">
        <f aca="false">BR23134-2.5</f>
        <v>-2.5</v>
      </c>
    </row>
    <row r="23135" customFormat="false" ht="12" hidden="false" customHeight="false" outlineLevel="0" collapsed="false">
      <c r="BS23135" s="96" t="n">
        <f aca="false">BR23135-2.5</f>
        <v>-2.5</v>
      </c>
    </row>
    <row r="23136" customFormat="false" ht="12" hidden="false" customHeight="false" outlineLevel="0" collapsed="false">
      <c r="BS23136" s="96" t="n">
        <f aca="false">BR23136-2.5</f>
        <v>-2.5</v>
      </c>
    </row>
    <row r="23137" customFormat="false" ht="12" hidden="false" customHeight="false" outlineLevel="0" collapsed="false">
      <c r="BS23137" s="96" t="n">
        <f aca="false">BR23137-2.5</f>
        <v>-2.5</v>
      </c>
    </row>
    <row r="23138" customFormat="false" ht="12" hidden="false" customHeight="false" outlineLevel="0" collapsed="false">
      <c r="BS23138" s="96" t="n">
        <f aca="false">BR23138-2.5</f>
        <v>-2.5</v>
      </c>
    </row>
    <row r="23139" customFormat="false" ht="12" hidden="false" customHeight="false" outlineLevel="0" collapsed="false">
      <c r="BS23139" s="96" t="n">
        <f aca="false">BR23139-2.5</f>
        <v>-2.5</v>
      </c>
    </row>
    <row r="23140" customFormat="false" ht="12" hidden="false" customHeight="false" outlineLevel="0" collapsed="false">
      <c r="BS23140" s="96" t="n">
        <f aca="false">BR23140-2.5</f>
        <v>-2.5</v>
      </c>
    </row>
    <row r="23141" customFormat="false" ht="12" hidden="false" customHeight="false" outlineLevel="0" collapsed="false">
      <c r="BS23141" s="96" t="n">
        <f aca="false">BR23141-2.5</f>
        <v>-2.5</v>
      </c>
    </row>
    <row r="23142" customFormat="false" ht="12" hidden="false" customHeight="false" outlineLevel="0" collapsed="false">
      <c r="BS23142" s="96" t="n">
        <f aca="false">BR23142-2.5</f>
        <v>-2.5</v>
      </c>
    </row>
    <row r="23143" customFormat="false" ht="12" hidden="false" customHeight="false" outlineLevel="0" collapsed="false">
      <c r="BS23143" s="96" t="n">
        <f aca="false">BR23143-2.5</f>
        <v>-2.5</v>
      </c>
    </row>
    <row r="23144" customFormat="false" ht="12" hidden="false" customHeight="false" outlineLevel="0" collapsed="false">
      <c r="BS23144" s="96" t="n">
        <f aca="false">BR23144-2.5</f>
        <v>-2.5</v>
      </c>
    </row>
    <row r="23145" customFormat="false" ht="12" hidden="false" customHeight="false" outlineLevel="0" collapsed="false">
      <c r="BS23145" s="96" t="n">
        <f aca="false">BR23145-2.5</f>
        <v>-2.5</v>
      </c>
    </row>
    <row r="23146" customFormat="false" ht="12" hidden="false" customHeight="false" outlineLevel="0" collapsed="false">
      <c r="BS23146" s="96" t="n">
        <f aca="false">BR23146-2.5</f>
        <v>-2.5</v>
      </c>
    </row>
    <row r="23147" customFormat="false" ht="12" hidden="false" customHeight="false" outlineLevel="0" collapsed="false">
      <c r="BS23147" s="96" t="n">
        <f aca="false">BR23147-2.5</f>
        <v>-2.5</v>
      </c>
    </row>
    <row r="23148" customFormat="false" ht="12" hidden="false" customHeight="false" outlineLevel="0" collapsed="false">
      <c r="BS23148" s="96" t="n">
        <f aca="false">BR23148-2.5</f>
        <v>-2.5</v>
      </c>
    </row>
    <row r="23149" customFormat="false" ht="12" hidden="false" customHeight="false" outlineLevel="0" collapsed="false">
      <c r="BS23149" s="96" t="n">
        <f aca="false">BR23149-2.5</f>
        <v>-2.5</v>
      </c>
    </row>
    <row r="23150" customFormat="false" ht="12" hidden="false" customHeight="false" outlineLevel="0" collapsed="false">
      <c r="BS23150" s="96" t="n">
        <f aca="false">BR23150-2.5</f>
        <v>-2.5</v>
      </c>
    </row>
    <row r="23151" customFormat="false" ht="12" hidden="false" customHeight="false" outlineLevel="0" collapsed="false">
      <c r="BS23151" s="96" t="n">
        <f aca="false">BR23151-2.5</f>
        <v>-2.5</v>
      </c>
    </row>
    <row r="23152" customFormat="false" ht="12" hidden="false" customHeight="false" outlineLevel="0" collapsed="false">
      <c r="BS23152" s="96" t="n">
        <f aca="false">BR23152-2.5</f>
        <v>-2.5</v>
      </c>
    </row>
    <row r="23153" customFormat="false" ht="12" hidden="false" customHeight="false" outlineLevel="0" collapsed="false">
      <c r="BS23153" s="96" t="n">
        <f aca="false">BR23153-2.5</f>
        <v>-2.5</v>
      </c>
    </row>
    <row r="23154" customFormat="false" ht="12" hidden="false" customHeight="false" outlineLevel="0" collapsed="false">
      <c r="BS23154" s="96" t="n">
        <f aca="false">BR23154-2.5</f>
        <v>-2.5</v>
      </c>
    </row>
    <row r="23155" customFormat="false" ht="12" hidden="false" customHeight="false" outlineLevel="0" collapsed="false">
      <c r="BS23155" s="96" t="n">
        <f aca="false">BR23155-2.5</f>
        <v>-2.5</v>
      </c>
    </row>
    <row r="23156" customFormat="false" ht="12" hidden="false" customHeight="false" outlineLevel="0" collapsed="false">
      <c r="BS23156" s="96" t="n">
        <f aca="false">BR23156-2.5</f>
        <v>-2.5</v>
      </c>
    </row>
    <row r="23157" customFormat="false" ht="12" hidden="false" customHeight="false" outlineLevel="0" collapsed="false">
      <c r="BS23157" s="96" t="n">
        <f aca="false">BR23157-2.5</f>
        <v>-2.5</v>
      </c>
    </row>
    <row r="23158" customFormat="false" ht="12" hidden="false" customHeight="false" outlineLevel="0" collapsed="false">
      <c r="BS23158" s="96" t="n">
        <f aca="false">BR23158-2.5</f>
        <v>-2.5</v>
      </c>
    </row>
    <row r="23159" customFormat="false" ht="12" hidden="false" customHeight="false" outlineLevel="0" collapsed="false">
      <c r="BS23159" s="96" t="n">
        <f aca="false">BR23159-2.5</f>
        <v>-2.5</v>
      </c>
    </row>
    <row r="23160" customFormat="false" ht="12" hidden="false" customHeight="false" outlineLevel="0" collapsed="false">
      <c r="BS23160" s="96" t="n">
        <f aca="false">BR23160-2.5</f>
        <v>-2.5</v>
      </c>
    </row>
    <row r="23161" customFormat="false" ht="12" hidden="false" customHeight="false" outlineLevel="0" collapsed="false">
      <c r="BS23161" s="96" t="n">
        <f aca="false">BR23161-2.5</f>
        <v>-2.5</v>
      </c>
    </row>
    <row r="23162" customFormat="false" ht="12" hidden="false" customHeight="false" outlineLevel="0" collapsed="false">
      <c r="BS23162" s="96" t="n">
        <f aca="false">BR23162-2.5</f>
        <v>-2.5</v>
      </c>
    </row>
    <row r="23163" customFormat="false" ht="12" hidden="false" customHeight="false" outlineLevel="0" collapsed="false">
      <c r="BS23163" s="96" t="n">
        <f aca="false">BR23163-2.5</f>
        <v>-2.5</v>
      </c>
    </row>
    <row r="23164" customFormat="false" ht="12" hidden="false" customHeight="false" outlineLevel="0" collapsed="false">
      <c r="BS23164" s="96" t="n">
        <f aca="false">BR23164-2.5</f>
        <v>-2.5</v>
      </c>
    </row>
    <row r="23165" customFormat="false" ht="12" hidden="false" customHeight="false" outlineLevel="0" collapsed="false">
      <c r="BS23165" s="96" t="n">
        <f aca="false">BR23165-2.5</f>
        <v>-2.5</v>
      </c>
    </row>
    <row r="23166" customFormat="false" ht="12" hidden="false" customHeight="false" outlineLevel="0" collapsed="false">
      <c r="BS23166" s="96" t="n">
        <f aca="false">BR23166-2.5</f>
        <v>-2.5</v>
      </c>
    </row>
    <row r="23167" customFormat="false" ht="12" hidden="false" customHeight="false" outlineLevel="0" collapsed="false">
      <c r="BS23167" s="96" t="n">
        <f aca="false">BR23167-2.5</f>
        <v>-2.5</v>
      </c>
    </row>
    <row r="23168" customFormat="false" ht="12" hidden="false" customHeight="false" outlineLevel="0" collapsed="false">
      <c r="BS23168" s="96" t="n">
        <f aca="false">BR23168-2.5</f>
        <v>-2.5</v>
      </c>
    </row>
    <row r="23169" customFormat="false" ht="12" hidden="false" customHeight="false" outlineLevel="0" collapsed="false">
      <c r="BS23169" s="96" t="n">
        <f aca="false">BR23169-2.5</f>
        <v>-2.5</v>
      </c>
    </row>
    <row r="23170" customFormat="false" ht="12" hidden="false" customHeight="false" outlineLevel="0" collapsed="false">
      <c r="BS23170" s="96" t="n">
        <f aca="false">BR23170-2.5</f>
        <v>-2.5</v>
      </c>
    </row>
    <row r="23171" customFormat="false" ht="12" hidden="false" customHeight="false" outlineLevel="0" collapsed="false">
      <c r="BS23171" s="96" t="n">
        <f aca="false">BR23171-2.5</f>
        <v>-2.5</v>
      </c>
    </row>
    <row r="23172" customFormat="false" ht="12" hidden="false" customHeight="false" outlineLevel="0" collapsed="false">
      <c r="BS23172" s="96" t="n">
        <f aca="false">BR23172-2.5</f>
        <v>-2.5</v>
      </c>
    </row>
    <row r="23173" customFormat="false" ht="12" hidden="false" customHeight="false" outlineLevel="0" collapsed="false">
      <c r="BS23173" s="96" t="n">
        <f aca="false">BR23173-2.5</f>
        <v>-2.5</v>
      </c>
    </row>
    <row r="23174" customFormat="false" ht="12" hidden="false" customHeight="false" outlineLevel="0" collapsed="false">
      <c r="BS23174" s="96" t="n">
        <f aca="false">BR23174-2.5</f>
        <v>-2.5</v>
      </c>
    </row>
    <row r="23175" customFormat="false" ht="12" hidden="false" customHeight="false" outlineLevel="0" collapsed="false">
      <c r="BS23175" s="96" t="n">
        <f aca="false">BR23175-2.5</f>
        <v>-2.5</v>
      </c>
    </row>
    <row r="23176" customFormat="false" ht="12" hidden="false" customHeight="false" outlineLevel="0" collapsed="false">
      <c r="BS23176" s="96" t="n">
        <f aca="false">BR23176-2.5</f>
        <v>-2.5</v>
      </c>
    </row>
    <row r="23177" customFormat="false" ht="12" hidden="false" customHeight="false" outlineLevel="0" collapsed="false">
      <c r="BS23177" s="96" t="n">
        <f aca="false">BR23177-2.5</f>
        <v>-2.5</v>
      </c>
    </row>
    <row r="23178" customFormat="false" ht="12" hidden="false" customHeight="false" outlineLevel="0" collapsed="false">
      <c r="BS23178" s="96" t="n">
        <f aca="false">BR23178-2.5</f>
        <v>-2.5</v>
      </c>
    </row>
    <row r="23179" customFormat="false" ht="12" hidden="false" customHeight="false" outlineLevel="0" collapsed="false">
      <c r="BS23179" s="96" t="n">
        <f aca="false">BR23179-2.5</f>
        <v>-2.5</v>
      </c>
    </row>
    <row r="23180" customFormat="false" ht="12" hidden="false" customHeight="false" outlineLevel="0" collapsed="false">
      <c r="BS23180" s="96" t="n">
        <f aca="false">BR23180-2.5</f>
        <v>-2.5</v>
      </c>
    </row>
    <row r="23181" customFormat="false" ht="12" hidden="false" customHeight="false" outlineLevel="0" collapsed="false">
      <c r="BS23181" s="96" t="n">
        <f aca="false">BR23181-2.5</f>
        <v>-2.5</v>
      </c>
    </row>
    <row r="23182" customFormat="false" ht="12" hidden="false" customHeight="false" outlineLevel="0" collapsed="false">
      <c r="BS23182" s="96" t="n">
        <f aca="false">BR23182-2.5</f>
        <v>-2.5</v>
      </c>
    </row>
    <row r="23183" customFormat="false" ht="12" hidden="false" customHeight="false" outlineLevel="0" collapsed="false">
      <c r="BS23183" s="96" t="n">
        <f aca="false">BR23183-2.5</f>
        <v>-2.5</v>
      </c>
    </row>
    <row r="23184" customFormat="false" ht="12" hidden="false" customHeight="false" outlineLevel="0" collapsed="false">
      <c r="BS23184" s="96" t="n">
        <f aca="false">BR23184-2.5</f>
        <v>-2.5</v>
      </c>
    </row>
    <row r="23185" customFormat="false" ht="12" hidden="false" customHeight="false" outlineLevel="0" collapsed="false">
      <c r="BS23185" s="96" t="n">
        <f aca="false">BR23185-2.5</f>
        <v>-2.5</v>
      </c>
    </row>
    <row r="23186" customFormat="false" ht="12" hidden="false" customHeight="false" outlineLevel="0" collapsed="false">
      <c r="BS23186" s="96" t="n">
        <f aca="false">BR23186-2.5</f>
        <v>-2.5</v>
      </c>
    </row>
    <row r="23187" customFormat="false" ht="12" hidden="false" customHeight="false" outlineLevel="0" collapsed="false">
      <c r="BS23187" s="96" t="n">
        <f aca="false">BR23187-2.5</f>
        <v>-2.5</v>
      </c>
    </row>
    <row r="23188" customFormat="false" ht="12" hidden="false" customHeight="false" outlineLevel="0" collapsed="false">
      <c r="BS23188" s="96" t="n">
        <f aca="false">BR23188-2.5</f>
        <v>-2.5</v>
      </c>
    </row>
    <row r="23189" customFormat="false" ht="12" hidden="false" customHeight="false" outlineLevel="0" collapsed="false">
      <c r="BS23189" s="96" t="n">
        <f aca="false">BR23189-2.5</f>
        <v>-2.5</v>
      </c>
    </row>
    <row r="23190" customFormat="false" ht="12" hidden="false" customHeight="false" outlineLevel="0" collapsed="false">
      <c r="BS23190" s="96" t="n">
        <f aca="false">BR23190-2.5</f>
        <v>-2.5</v>
      </c>
    </row>
    <row r="23191" customFormat="false" ht="12" hidden="false" customHeight="false" outlineLevel="0" collapsed="false">
      <c r="BS23191" s="96" t="n">
        <f aca="false">BR23191-2.5</f>
        <v>-2.5</v>
      </c>
    </row>
    <row r="23192" customFormat="false" ht="12" hidden="false" customHeight="false" outlineLevel="0" collapsed="false">
      <c r="BS23192" s="96" t="n">
        <f aca="false">BR23192-2.5</f>
        <v>-2.5</v>
      </c>
    </row>
    <row r="23193" customFormat="false" ht="12" hidden="false" customHeight="false" outlineLevel="0" collapsed="false">
      <c r="BS23193" s="96" t="n">
        <f aca="false">BR23193-2.5</f>
        <v>-2.5</v>
      </c>
    </row>
    <row r="23194" customFormat="false" ht="12" hidden="false" customHeight="false" outlineLevel="0" collapsed="false">
      <c r="BS23194" s="96" t="n">
        <f aca="false">BR23194-2.5</f>
        <v>-2.5</v>
      </c>
    </row>
    <row r="23195" customFormat="false" ht="12" hidden="false" customHeight="false" outlineLevel="0" collapsed="false">
      <c r="BS23195" s="96" t="n">
        <f aca="false">BR23195-2.5</f>
        <v>-2.5</v>
      </c>
    </row>
    <row r="23196" customFormat="false" ht="12" hidden="false" customHeight="false" outlineLevel="0" collapsed="false">
      <c r="BS23196" s="96" t="n">
        <f aca="false">BR23196-2.5</f>
        <v>-2.5</v>
      </c>
    </row>
    <row r="23197" customFormat="false" ht="12" hidden="false" customHeight="false" outlineLevel="0" collapsed="false">
      <c r="BS23197" s="96" t="n">
        <f aca="false">BR23197-2.5</f>
        <v>-2.5</v>
      </c>
    </row>
    <row r="23198" customFormat="false" ht="12" hidden="false" customHeight="false" outlineLevel="0" collapsed="false">
      <c r="BS23198" s="96" t="n">
        <f aca="false">BR23198-2.5</f>
        <v>-2.5</v>
      </c>
    </row>
    <row r="23199" customFormat="false" ht="12" hidden="false" customHeight="false" outlineLevel="0" collapsed="false">
      <c r="BS23199" s="96" t="n">
        <f aca="false">BR23199-2.5</f>
        <v>-2.5</v>
      </c>
    </row>
    <row r="23200" customFormat="false" ht="12" hidden="false" customHeight="false" outlineLevel="0" collapsed="false">
      <c r="BS23200" s="96" t="n">
        <f aca="false">BR23200-2.5</f>
        <v>-2.5</v>
      </c>
    </row>
    <row r="23201" customFormat="false" ht="12" hidden="false" customHeight="false" outlineLevel="0" collapsed="false">
      <c r="BS23201" s="96" t="n">
        <f aca="false">BR23201-2.5</f>
        <v>-2.5</v>
      </c>
    </row>
    <row r="23202" customFormat="false" ht="12" hidden="false" customHeight="false" outlineLevel="0" collapsed="false">
      <c r="BS23202" s="96" t="n">
        <f aca="false">BR23202-2.5</f>
        <v>-2.5</v>
      </c>
    </row>
    <row r="23203" customFormat="false" ht="12" hidden="false" customHeight="false" outlineLevel="0" collapsed="false">
      <c r="BS23203" s="96" t="n">
        <f aca="false">BR23203-2.5</f>
        <v>-2.5</v>
      </c>
    </row>
    <row r="23204" customFormat="false" ht="12" hidden="false" customHeight="false" outlineLevel="0" collapsed="false">
      <c r="BS23204" s="96" t="n">
        <f aca="false">BR23204-2.5</f>
        <v>-2.5</v>
      </c>
    </row>
    <row r="23205" customFormat="false" ht="12" hidden="false" customHeight="false" outlineLevel="0" collapsed="false">
      <c r="BS23205" s="96" t="n">
        <f aca="false">BR23205-2.5</f>
        <v>-2.5</v>
      </c>
    </row>
    <row r="23206" customFormat="false" ht="12" hidden="false" customHeight="false" outlineLevel="0" collapsed="false">
      <c r="BS23206" s="96" t="n">
        <f aca="false">BR23206-2.5</f>
        <v>-2.5</v>
      </c>
    </row>
    <row r="23207" customFormat="false" ht="12" hidden="false" customHeight="false" outlineLevel="0" collapsed="false">
      <c r="BS23207" s="96" t="n">
        <f aca="false">BR23207-2.5</f>
        <v>-2.5</v>
      </c>
    </row>
    <row r="23208" customFormat="false" ht="12" hidden="false" customHeight="false" outlineLevel="0" collapsed="false">
      <c r="BS23208" s="96" t="n">
        <f aca="false">BR23208-2.5</f>
        <v>-2.5</v>
      </c>
    </row>
    <row r="23209" customFormat="false" ht="12" hidden="false" customHeight="false" outlineLevel="0" collapsed="false">
      <c r="BS23209" s="96" t="n">
        <f aca="false">BR23209-2.5</f>
        <v>-2.5</v>
      </c>
    </row>
    <row r="23210" customFormat="false" ht="12" hidden="false" customHeight="false" outlineLevel="0" collapsed="false">
      <c r="BS23210" s="96" t="n">
        <f aca="false">BR23210-2.5</f>
        <v>-2.5</v>
      </c>
    </row>
    <row r="23211" customFormat="false" ht="12" hidden="false" customHeight="false" outlineLevel="0" collapsed="false">
      <c r="BS23211" s="96" t="n">
        <f aca="false">BR23211-2.5</f>
        <v>-2.5</v>
      </c>
    </row>
    <row r="23212" customFormat="false" ht="12" hidden="false" customHeight="false" outlineLevel="0" collapsed="false">
      <c r="BS23212" s="96" t="n">
        <f aca="false">BR23212-2.5</f>
        <v>-2.5</v>
      </c>
    </row>
    <row r="23213" customFormat="false" ht="12" hidden="false" customHeight="false" outlineLevel="0" collapsed="false">
      <c r="BS23213" s="96" t="n">
        <f aca="false">BR23213-2.5</f>
        <v>-2.5</v>
      </c>
    </row>
    <row r="23214" customFormat="false" ht="12" hidden="false" customHeight="false" outlineLevel="0" collapsed="false">
      <c r="BS23214" s="96" t="n">
        <f aca="false">BR23214-2.5</f>
        <v>-2.5</v>
      </c>
    </row>
    <row r="23215" customFormat="false" ht="12" hidden="false" customHeight="false" outlineLevel="0" collapsed="false">
      <c r="BS23215" s="96" t="n">
        <f aca="false">BR23215-2.5</f>
        <v>-2.5</v>
      </c>
    </row>
    <row r="23216" customFormat="false" ht="12" hidden="false" customHeight="false" outlineLevel="0" collapsed="false">
      <c r="BS23216" s="96" t="n">
        <f aca="false">BR23216-2.5</f>
        <v>-2.5</v>
      </c>
    </row>
    <row r="23217" customFormat="false" ht="12" hidden="false" customHeight="false" outlineLevel="0" collapsed="false">
      <c r="BS23217" s="96" t="n">
        <f aca="false">BR23217-2.5</f>
        <v>-2.5</v>
      </c>
    </row>
    <row r="23218" customFormat="false" ht="12" hidden="false" customHeight="false" outlineLevel="0" collapsed="false">
      <c r="BS23218" s="96" t="n">
        <f aca="false">BR23218-2.5</f>
        <v>-2.5</v>
      </c>
    </row>
    <row r="23219" customFormat="false" ht="12" hidden="false" customHeight="false" outlineLevel="0" collapsed="false">
      <c r="BS23219" s="96" t="n">
        <f aca="false">BR23219-2.5</f>
        <v>-2.5</v>
      </c>
    </row>
    <row r="23220" customFormat="false" ht="12" hidden="false" customHeight="false" outlineLevel="0" collapsed="false">
      <c r="BS23220" s="96" t="n">
        <f aca="false">BR23220-2.5</f>
        <v>-2.5</v>
      </c>
    </row>
    <row r="23221" customFormat="false" ht="12" hidden="false" customHeight="false" outlineLevel="0" collapsed="false">
      <c r="BS23221" s="96" t="n">
        <f aca="false">BR23221-2.5</f>
        <v>-2.5</v>
      </c>
    </row>
    <row r="23222" customFormat="false" ht="12" hidden="false" customHeight="false" outlineLevel="0" collapsed="false">
      <c r="BS23222" s="96" t="n">
        <f aca="false">BR23222-2.5</f>
        <v>-2.5</v>
      </c>
    </row>
    <row r="23223" customFormat="false" ht="12" hidden="false" customHeight="false" outlineLevel="0" collapsed="false">
      <c r="BS23223" s="96" t="n">
        <f aca="false">BR23223-2.5</f>
        <v>-2.5</v>
      </c>
    </row>
    <row r="23224" customFormat="false" ht="12" hidden="false" customHeight="false" outlineLevel="0" collapsed="false">
      <c r="BS23224" s="96" t="n">
        <f aca="false">BR23224-2.5</f>
        <v>-2.5</v>
      </c>
    </row>
    <row r="23225" customFormat="false" ht="12" hidden="false" customHeight="false" outlineLevel="0" collapsed="false">
      <c r="BS23225" s="96" t="n">
        <f aca="false">BR23225-2.5</f>
        <v>-2.5</v>
      </c>
    </row>
    <row r="23226" customFormat="false" ht="12" hidden="false" customHeight="false" outlineLevel="0" collapsed="false">
      <c r="BS23226" s="96" t="n">
        <f aca="false">BR23226-2.5</f>
        <v>-2.5</v>
      </c>
    </row>
    <row r="23227" customFormat="false" ht="12" hidden="false" customHeight="false" outlineLevel="0" collapsed="false">
      <c r="BS23227" s="96" t="n">
        <f aca="false">BR23227-2.5</f>
        <v>-2.5</v>
      </c>
    </row>
    <row r="23228" customFormat="false" ht="12" hidden="false" customHeight="false" outlineLevel="0" collapsed="false">
      <c r="BS23228" s="96" t="n">
        <f aca="false">BR23228-2.5</f>
        <v>-2.5</v>
      </c>
    </row>
    <row r="23229" customFormat="false" ht="12" hidden="false" customHeight="false" outlineLevel="0" collapsed="false">
      <c r="BS23229" s="96" t="n">
        <f aca="false">BR23229-2.5</f>
        <v>-2.5</v>
      </c>
    </row>
    <row r="23230" customFormat="false" ht="12" hidden="false" customHeight="false" outlineLevel="0" collapsed="false">
      <c r="BS23230" s="96" t="n">
        <f aca="false">BR23230-2.5</f>
        <v>-2.5</v>
      </c>
    </row>
    <row r="23231" customFormat="false" ht="12" hidden="false" customHeight="false" outlineLevel="0" collapsed="false">
      <c r="BS23231" s="96" t="n">
        <f aca="false">BR23231-2.5</f>
        <v>-2.5</v>
      </c>
    </row>
    <row r="23232" customFormat="false" ht="12" hidden="false" customHeight="false" outlineLevel="0" collapsed="false">
      <c r="BS23232" s="96" t="n">
        <f aca="false">BR23232-2.5</f>
        <v>-2.5</v>
      </c>
    </row>
    <row r="23233" customFormat="false" ht="12" hidden="false" customHeight="false" outlineLevel="0" collapsed="false">
      <c r="BS23233" s="96" t="n">
        <f aca="false">BR23233-2.5</f>
        <v>-2.5</v>
      </c>
    </row>
    <row r="23234" customFormat="false" ht="12" hidden="false" customHeight="false" outlineLevel="0" collapsed="false">
      <c r="BS23234" s="96" t="n">
        <f aca="false">BR23234-2.5</f>
        <v>-2.5</v>
      </c>
    </row>
    <row r="23235" customFormat="false" ht="12" hidden="false" customHeight="false" outlineLevel="0" collapsed="false">
      <c r="BS23235" s="96" t="n">
        <f aca="false">BR23235-2.5</f>
        <v>-2.5</v>
      </c>
    </row>
    <row r="23236" customFormat="false" ht="12" hidden="false" customHeight="false" outlineLevel="0" collapsed="false">
      <c r="BS23236" s="96" t="n">
        <f aca="false">BR23236-2.5</f>
        <v>-2.5</v>
      </c>
    </row>
    <row r="23237" customFormat="false" ht="12" hidden="false" customHeight="false" outlineLevel="0" collapsed="false">
      <c r="BS23237" s="96" t="n">
        <f aca="false">BR23237-2.5</f>
        <v>-2.5</v>
      </c>
    </row>
    <row r="23238" customFormat="false" ht="12" hidden="false" customHeight="false" outlineLevel="0" collapsed="false">
      <c r="BS23238" s="96" t="n">
        <f aca="false">BR23238-2.5</f>
        <v>-2.5</v>
      </c>
    </row>
    <row r="23239" customFormat="false" ht="12" hidden="false" customHeight="false" outlineLevel="0" collapsed="false">
      <c r="BS23239" s="96" t="n">
        <f aca="false">BR23239-2.5</f>
        <v>-2.5</v>
      </c>
    </row>
    <row r="23240" customFormat="false" ht="12" hidden="false" customHeight="false" outlineLevel="0" collapsed="false">
      <c r="BS23240" s="96" t="n">
        <f aca="false">BR23240-2.5</f>
        <v>-2.5</v>
      </c>
    </row>
    <row r="23241" customFormat="false" ht="12" hidden="false" customHeight="false" outlineLevel="0" collapsed="false">
      <c r="BS23241" s="96" t="n">
        <f aca="false">BR23241-2.5</f>
        <v>-2.5</v>
      </c>
    </row>
    <row r="23242" customFormat="false" ht="12" hidden="false" customHeight="false" outlineLevel="0" collapsed="false">
      <c r="BS23242" s="96" t="n">
        <f aca="false">BR23242-2.5</f>
        <v>-2.5</v>
      </c>
    </row>
    <row r="23243" customFormat="false" ht="12" hidden="false" customHeight="false" outlineLevel="0" collapsed="false">
      <c r="BS23243" s="96" t="n">
        <f aca="false">BR23243-2.5</f>
        <v>-2.5</v>
      </c>
    </row>
    <row r="23244" customFormat="false" ht="12" hidden="false" customHeight="false" outlineLevel="0" collapsed="false">
      <c r="BS23244" s="96" t="n">
        <f aca="false">BR23244-2.5</f>
        <v>-2.5</v>
      </c>
    </row>
    <row r="23245" customFormat="false" ht="12" hidden="false" customHeight="false" outlineLevel="0" collapsed="false">
      <c r="BS23245" s="96" t="n">
        <f aca="false">BR23245-2.5</f>
        <v>-2.5</v>
      </c>
    </row>
    <row r="23246" customFormat="false" ht="12" hidden="false" customHeight="false" outlineLevel="0" collapsed="false">
      <c r="BS23246" s="96" t="n">
        <f aca="false">BR23246-2.5</f>
        <v>-2.5</v>
      </c>
    </row>
    <row r="23247" customFormat="false" ht="12" hidden="false" customHeight="false" outlineLevel="0" collapsed="false">
      <c r="BS23247" s="96" t="n">
        <f aca="false">BR23247-2.5</f>
        <v>-2.5</v>
      </c>
    </row>
    <row r="23248" customFormat="false" ht="12" hidden="false" customHeight="false" outlineLevel="0" collapsed="false">
      <c r="BS23248" s="96" t="n">
        <f aca="false">BR23248-2.5</f>
        <v>-2.5</v>
      </c>
    </row>
    <row r="23249" customFormat="false" ht="12" hidden="false" customHeight="false" outlineLevel="0" collapsed="false">
      <c r="BS23249" s="96" t="n">
        <f aca="false">BR23249-2.5</f>
        <v>-2.5</v>
      </c>
    </row>
    <row r="23250" customFormat="false" ht="12" hidden="false" customHeight="false" outlineLevel="0" collapsed="false">
      <c r="BS23250" s="96" t="n">
        <f aca="false">BR23250-2.5</f>
        <v>-2.5</v>
      </c>
    </row>
    <row r="23251" customFormat="false" ht="12" hidden="false" customHeight="false" outlineLevel="0" collapsed="false">
      <c r="BS23251" s="96" t="n">
        <f aca="false">BR23251-2.5</f>
        <v>-2.5</v>
      </c>
    </row>
    <row r="23252" customFormat="false" ht="12" hidden="false" customHeight="false" outlineLevel="0" collapsed="false">
      <c r="BS23252" s="96" t="n">
        <f aca="false">BR23252-2.5</f>
        <v>-2.5</v>
      </c>
    </row>
    <row r="23253" customFormat="false" ht="12" hidden="false" customHeight="false" outlineLevel="0" collapsed="false">
      <c r="BS23253" s="96" t="n">
        <f aca="false">BR23253-2.5</f>
        <v>-2.5</v>
      </c>
    </row>
    <row r="23254" customFormat="false" ht="12" hidden="false" customHeight="false" outlineLevel="0" collapsed="false">
      <c r="BS23254" s="96" t="n">
        <f aca="false">BR23254-2.5</f>
        <v>-2.5</v>
      </c>
    </row>
    <row r="23255" customFormat="false" ht="12" hidden="false" customHeight="false" outlineLevel="0" collapsed="false">
      <c r="BS23255" s="96" t="n">
        <f aca="false">BR23255-2.5</f>
        <v>-2.5</v>
      </c>
    </row>
    <row r="23256" customFormat="false" ht="12" hidden="false" customHeight="false" outlineLevel="0" collapsed="false">
      <c r="BS23256" s="96" t="n">
        <f aca="false">BR23256-2.5</f>
        <v>-2.5</v>
      </c>
    </row>
    <row r="23257" customFormat="false" ht="12" hidden="false" customHeight="false" outlineLevel="0" collapsed="false">
      <c r="BS23257" s="96" t="n">
        <f aca="false">BR23257-2.5</f>
        <v>-2.5</v>
      </c>
    </row>
    <row r="23258" customFormat="false" ht="12" hidden="false" customHeight="false" outlineLevel="0" collapsed="false">
      <c r="BS23258" s="96" t="n">
        <f aca="false">BR23258-2.5</f>
        <v>-2.5</v>
      </c>
    </row>
    <row r="23259" customFormat="false" ht="12" hidden="false" customHeight="false" outlineLevel="0" collapsed="false">
      <c r="BS23259" s="96" t="n">
        <f aca="false">BR23259-2.5</f>
        <v>-2.5</v>
      </c>
    </row>
    <row r="23260" customFormat="false" ht="12" hidden="false" customHeight="false" outlineLevel="0" collapsed="false">
      <c r="BS23260" s="96" t="n">
        <f aca="false">BR23260-2.5</f>
        <v>-2.5</v>
      </c>
    </row>
    <row r="23261" customFormat="false" ht="12" hidden="false" customHeight="false" outlineLevel="0" collapsed="false">
      <c r="BS23261" s="96" t="n">
        <f aca="false">BR23261-2.5</f>
        <v>-2.5</v>
      </c>
    </row>
    <row r="23262" customFormat="false" ht="12" hidden="false" customHeight="false" outlineLevel="0" collapsed="false">
      <c r="BS23262" s="96" t="n">
        <f aca="false">BR23262-2.5</f>
        <v>-2.5</v>
      </c>
    </row>
    <row r="23263" customFormat="false" ht="12" hidden="false" customHeight="false" outlineLevel="0" collapsed="false">
      <c r="BS23263" s="96" t="n">
        <f aca="false">BR23263-2.5</f>
        <v>-2.5</v>
      </c>
    </row>
    <row r="23264" customFormat="false" ht="12" hidden="false" customHeight="false" outlineLevel="0" collapsed="false">
      <c r="BS23264" s="96" t="n">
        <f aca="false">BR23264-2.5</f>
        <v>-2.5</v>
      </c>
    </row>
    <row r="23265" customFormat="false" ht="12" hidden="false" customHeight="false" outlineLevel="0" collapsed="false">
      <c r="BS23265" s="96" t="n">
        <f aca="false">BR23265-2.5</f>
        <v>-2.5</v>
      </c>
    </row>
    <row r="23266" customFormat="false" ht="12" hidden="false" customHeight="false" outlineLevel="0" collapsed="false">
      <c r="BS23266" s="96" t="n">
        <f aca="false">BR23266-2.5</f>
        <v>-2.5</v>
      </c>
    </row>
    <row r="23267" customFormat="false" ht="12" hidden="false" customHeight="false" outlineLevel="0" collapsed="false">
      <c r="BS23267" s="96" t="n">
        <f aca="false">BR23267-2.5</f>
        <v>-2.5</v>
      </c>
    </row>
    <row r="23268" customFormat="false" ht="12" hidden="false" customHeight="false" outlineLevel="0" collapsed="false">
      <c r="BS23268" s="96" t="n">
        <f aca="false">BR23268-2.5</f>
        <v>-2.5</v>
      </c>
    </row>
    <row r="23269" customFormat="false" ht="12" hidden="false" customHeight="false" outlineLevel="0" collapsed="false">
      <c r="BS23269" s="96" t="n">
        <f aca="false">BR23269-2.5</f>
        <v>-2.5</v>
      </c>
    </row>
    <row r="23270" customFormat="false" ht="12" hidden="false" customHeight="false" outlineLevel="0" collapsed="false">
      <c r="BS23270" s="96" t="n">
        <f aca="false">BR23270-2.5</f>
        <v>-2.5</v>
      </c>
    </row>
    <row r="23271" customFormat="false" ht="12" hidden="false" customHeight="false" outlineLevel="0" collapsed="false">
      <c r="BS23271" s="96" t="n">
        <f aca="false">BR23271-2.5</f>
        <v>-2.5</v>
      </c>
    </row>
    <row r="23272" customFormat="false" ht="12" hidden="false" customHeight="false" outlineLevel="0" collapsed="false">
      <c r="BS23272" s="96" t="n">
        <f aca="false">BR23272-2.5</f>
        <v>-2.5</v>
      </c>
    </row>
    <row r="23273" customFormat="false" ht="12" hidden="false" customHeight="false" outlineLevel="0" collapsed="false">
      <c r="BS23273" s="96" t="n">
        <f aca="false">BR23273-2.5</f>
        <v>-2.5</v>
      </c>
    </row>
    <row r="23274" customFormat="false" ht="12" hidden="false" customHeight="false" outlineLevel="0" collapsed="false">
      <c r="BS23274" s="96" t="n">
        <f aca="false">BR23274-2.5</f>
        <v>-2.5</v>
      </c>
    </row>
    <row r="23275" customFormat="false" ht="12" hidden="false" customHeight="false" outlineLevel="0" collapsed="false">
      <c r="BS23275" s="96" t="n">
        <f aca="false">BR23275-2.5</f>
        <v>-2.5</v>
      </c>
    </row>
    <row r="23276" customFormat="false" ht="12" hidden="false" customHeight="false" outlineLevel="0" collapsed="false">
      <c r="BS23276" s="96" t="n">
        <f aca="false">BR23276-2.5</f>
        <v>-2.5</v>
      </c>
    </row>
    <row r="23277" customFormat="false" ht="12" hidden="false" customHeight="false" outlineLevel="0" collapsed="false">
      <c r="BS23277" s="96" t="n">
        <f aca="false">BR23277-2.5</f>
        <v>-2.5</v>
      </c>
    </row>
    <row r="23278" customFormat="false" ht="12" hidden="false" customHeight="false" outlineLevel="0" collapsed="false">
      <c r="BS23278" s="96" t="n">
        <f aca="false">BR23278-2.5</f>
        <v>-2.5</v>
      </c>
    </row>
    <row r="23279" customFormat="false" ht="12" hidden="false" customHeight="false" outlineLevel="0" collapsed="false">
      <c r="BS23279" s="96" t="n">
        <f aca="false">BR23279-2.5</f>
        <v>-2.5</v>
      </c>
    </row>
    <row r="23280" customFormat="false" ht="12" hidden="false" customHeight="false" outlineLevel="0" collapsed="false">
      <c r="BS23280" s="96" t="n">
        <f aca="false">BR23280-2.5</f>
        <v>-2.5</v>
      </c>
    </row>
    <row r="23281" customFormat="false" ht="12" hidden="false" customHeight="false" outlineLevel="0" collapsed="false">
      <c r="BS23281" s="96" t="n">
        <f aca="false">BR23281-2.5</f>
        <v>-2.5</v>
      </c>
    </row>
    <row r="23282" customFormat="false" ht="12" hidden="false" customHeight="false" outlineLevel="0" collapsed="false">
      <c r="BS23282" s="96" t="n">
        <f aca="false">BR23282-2.5</f>
        <v>-2.5</v>
      </c>
    </row>
    <row r="23283" customFormat="false" ht="12" hidden="false" customHeight="false" outlineLevel="0" collapsed="false">
      <c r="BS23283" s="96" t="n">
        <f aca="false">BR23283-2.5</f>
        <v>-2.5</v>
      </c>
    </row>
    <row r="23284" customFormat="false" ht="12" hidden="false" customHeight="false" outlineLevel="0" collapsed="false">
      <c r="BS23284" s="96" t="n">
        <f aca="false">BR23284-2.5</f>
        <v>-2.5</v>
      </c>
    </row>
    <row r="23285" customFormat="false" ht="12" hidden="false" customHeight="false" outlineLevel="0" collapsed="false">
      <c r="BS23285" s="96" t="n">
        <f aca="false">BR23285-2.5</f>
        <v>-2.5</v>
      </c>
    </row>
    <row r="23286" customFormat="false" ht="12" hidden="false" customHeight="false" outlineLevel="0" collapsed="false">
      <c r="BS23286" s="96" t="n">
        <f aca="false">BR23286-2.5</f>
        <v>-2.5</v>
      </c>
    </row>
    <row r="23287" customFormat="false" ht="12" hidden="false" customHeight="false" outlineLevel="0" collapsed="false">
      <c r="BS23287" s="96" t="n">
        <f aca="false">BR23287-2.5</f>
        <v>-2.5</v>
      </c>
    </row>
    <row r="23288" customFormat="false" ht="12" hidden="false" customHeight="false" outlineLevel="0" collapsed="false">
      <c r="BS23288" s="96" t="n">
        <f aca="false">BR23288-2.5</f>
        <v>-2.5</v>
      </c>
    </row>
    <row r="23289" customFormat="false" ht="12" hidden="false" customHeight="false" outlineLevel="0" collapsed="false">
      <c r="BS23289" s="96" t="n">
        <f aca="false">BR23289-2.5</f>
        <v>-2.5</v>
      </c>
    </row>
    <row r="23290" customFormat="false" ht="12" hidden="false" customHeight="false" outlineLevel="0" collapsed="false">
      <c r="BS23290" s="96" t="n">
        <f aca="false">BR23290-2.5</f>
        <v>-2.5</v>
      </c>
    </row>
    <row r="23291" customFormat="false" ht="12" hidden="false" customHeight="false" outlineLevel="0" collapsed="false">
      <c r="BS23291" s="96" t="n">
        <f aca="false">BR23291-2.5</f>
        <v>-2.5</v>
      </c>
    </row>
    <row r="23292" customFormat="false" ht="12" hidden="false" customHeight="false" outlineLevel="0" collapsed="false">
      <c r="BS23292" s="96" t="n">
        <f aca="false">BR23292-2.5</f>
        <v>-2.5</v>
      </c>
    </row>
    <row r="23293" customFormat="false" ht="12" hidden="false" customHeight="false" outlineLevel="0" collapsed="false">
      <c r="BS23293" s="96" t="n">
        <f aca="false">BR23293-2.5</f>
        <v>-2.5</v>
      </c>
    </row>
    <row r="23294" customFormat="false" ht="12" hidden="false" customHeight="false" outlineLevel="0" collapsed="false">
      <c r="BS23294" s="96" t="n">
        <f aca="false">BR23294-2.5</f>
        <v>-2.5</v>
      </c>
    </row>
    <row r="23295" customFormat="false" ht="12" hidden="false" customHeight="false" outlineLevel="0" collapsed="false">
      <c r="BS23295" s="96" t="n">
        <f aca="false">BR23295-2.5</f>
        <v>-2.5</v>
      </c>
    </row>
    <row r="23296" customFormat="false" ht="12" hidden="false" customHeight="false" outlineLevel="0" collapsed="false">
      <c r="BS23296" s="96" t="n">
        <f aca="false">BR23296-2.5</f>
        <v>-2.5</v>
      </c>
    </row>
    <row r="23297" customFormat="false" ht="12" hidden="false" customHeight="false" outlineLevel="0" collapsed="false">
      <c r="BS23297" s="96" t="n">
        <f aca="false">BR23297-2.5</f>
        <v>-2.5</v>
      </c>
    </row>
    <row r="23298" customFormat="false" ht="12" hidden="false" customHeight="false" outlineLevel="0" collapsed="false">
      <c r="BS23298" s="96" t="n">
        <f aca="false">BR23298-2.5</f>
        <v>-2.5</v>
      </c>
    </row>
    <row r="23299" customFormat="false" ht="12" hidden="false" customHeight="false" outlineLevel="0" collapsed="false">
      <c r="BS23299" s="96" t="n">
        <f aca="false">BR23299-2.5</f>
        <v>-2.5</v>
      </c>
    </row>
    <row r="23300" customFormat="false" ht="12" hidden="false" customHeight="false" outlineLevel="0" collapsed="false">
      <c r="BS23300" s="96" t="n">
        <f aca="false">BR23300-2.5</f>
        <v>-2.5</v>
      </c>
    </row>
    <row r="23301" customFormat="false" ht="12" hidden="false" customHeight="false" outlineLevel="0" collapsed="false">
      <c r="BS23301" s="96" t="n">
        <f aca="false">BR23301-2.5</f>
        <v>-2.5</v>
      </c>
    </row>
    <row r="23302" customFormat="false" ht="12" hidden="false" customHeight="false" outlineLevel="0" collapsed="false">
      <c r="BS23302" s="96" t="n">
        <f aca="false">BR23302-2.5</f>
        <v>-2.5</v>
      </c>
    </row>
    <row r="23303" customFormat="false" ht="12" hidden="false" customHeight="false" outlineLevel="0" collapsed="false">
      <c r="BS23303" s="96" t="n">
        <f aca="false">BR23303-2.5</f>
        <v>-2.5</v>
      </c>
    </row>
    <row r="23304" customFormat="false" ht="12" hidden="false" customHeight="false" outlineLevel="0" collapsed="false">
      <c r="BS23304" s="96" t="n">
        <f aca="false">BR23304-2.5</f>
        <v>-2.5</v>
      </c>
    </row>
    <row r="23305" customFormat="false" ht="12" hidden="false" customHeight="false" outlineLevel="0" collapsed="false">
      <c r="BS23305" s="96" t="n">
        <f aca="false">BR23305-2.5</f>
        <v>-2.5</v>
      </c>
    </row>
    <row r="23306" customFormat="false" ht="12" hidden="false" customHeight="false" outlineLevel="0" collapsed="false">
      <c r="BS23306" s="96" t="n">
        <f aca="false">BR23306-2.5</f>
        <v>-2.5</v>
      </c>
    </row>
    <row r="23307" customFormat="false" ht="12" hidden="false" customHeight="false" outlineLevel="0" collapsed="false">
      <c r="BS23307" s="96" t="n">
        <f aca="false">BR23307-2.5</f>
        <v>-2.5</v>
      </c>
    </row>
    <row r="23308" customFormat="false" ht="12" hidden="false" customHeight="false" outlineLevel="0" collapsed="false">
      <c r="BS23308" s="96" t="n">
        <f aca="false">BR23308-2.5</f>
        <v>-2.5</v>
      </c>
    </row>
    <row r="23309" customFormat="false" ht="12" hidden="false" customHeight="false" outlineLevel="0" collapsed="false">
      <c r="BS23309" s="96" t="n">
        <f aca="false">BR23309-2.5</f>
        <v>-2.5</v>
      </c>
    </row>
    <row r="23310" customFormat="false" ht="12" hidden="false" customHeight="false" outlineLevel="0" collapsed="false">
      <c r="BS23310" s="96" t="n">
        <f aca="false">BR23310-2.5</f>
        <v>-2.5</v>
      </c>
    </row>
    <row r="23311" customFormat="false" ht="12" hidden="false" customHeight="false" outlineLevel="0" collapsed="false">
      <c r="BS23311" s="96" t="n">
        <f aca="false">BR23311-2.5</f>
        <v>-2.5</v>
      </c>
    </row>
    <row r="23312" customFormat="false" ht="12" hidden="false" customHeight="false" outlineLevel="0" collapsed="false">
      <c r="BS23312" s="96" t="n">
        <f aca="false">BR23312-2.5</f>
        <v>-2.5</v>
      </c>
    </row>
    <row r="23313" customFormat="false" ht="12" hidden="false" customHeight="false" outlineLevel="0" collapsed="false">
      <c r="BS23313" s="96" t="n">
        <f aca="false">BR23313-2.5</f>
        <v>-2.5</v>
      </c>
    </row>
    <row r="23314" customFormat="false" ht="12" hidden="false" customHeight="false" outlineLevel="0" collapsed="false">
      <c r="BS23314" s="96" t="n">
        <f aca="false">BR23314-2.5</f>
        <v>-2.5</v>
      </c>
    </row>
    <row r="23315" customFormat="false" ht="12" hidden="false" customHeight="false" outlineLevel="0" collapsed="false">
      <c r="BS23315" s="96" t="n">
        <f aca="false">BR23315-2.5</f>
        <v>-2.5</v>
      </c>
    </row>
    <row r="23316" customFormat="false" ht="12" hidden="false" customHeight="false" outlineLevel="0" collapsed="false">
      <c r="BS23316" s="96" t="n">
        <f aca="false">BR23316-2.5</f>
        <v>-2.5</v>
      </c>
    </row>
    <row r="23317" customFormat="false" ht="12" hidden="false" customHeight="false" outlineLevel="0" collapsed="false">
      <c r="BS23317" s="96" t="n">
        <f aca="false">BR23317-2.5</f>
        <v>-2.5</v>
      </c>
    </row>
    <row r="23318" customFormat="false" ht="12" hidden="false" customHeight="false" outlineLevel="0" collapsed="false">
      <c r="BS23318" s="96" t="n">
        <f aca="false">BR23318-2.5</f>
        <v>-2.5</v>
      </c>
    </row>
    <row r="23319" customFormat="false" ht="12" hidden="false" customHeight="false" outlineLevel="0" collapsed="false">
      <c r="BS23319" s="96" t="n">
        <f aca="false">BR23319-2.5</f>
        <v>-2.5</v>
      </c>
    </row>
    <row r="23320" customFormat="false" ht="12" hidden="false" customHeight="false" outlineLevel="0" collapsed="false">
      <c r="BS23320" s="96" t="n">
        <f aca="false">BR23320-2.5</f>
        <v>-2.5</v>
      </c>
    </row>
    <row r="23321" customFormat="false" ht="12" hidden="false" customHeight="false" outlineLevel="0" collapsed="false">
      <c r="BS23321" s="96" t="n">
        <f aca="false">BR23321-2.5</f>
        <v>-2.5</v>
      </c>
    </row>
    <row r="23322" customFormat="false" ht="12" hidden="false" customHeight="false" outlineLevel="0" collapsed="false">
      <c r="BS23322" s="96" t="n">
        <f aca="false">BR23322-2.5</f>
        <v>-2.5</v>
      </c>
    </row>
    <row r="23323" customFormat="false" ht="12" hidden="false" customHeight="false" outlineLevel="0" collapsed="false">
      <c r="BS23323" s="96" t="n">
        <f aca="false">BR23323-2.5</f>
        <v>-2.5</v>
      </c>
    </row>
    <row r="23324" customFormat="false" ht="12" hidden="false" customHeight="false" outlineLevel="0" collapsed="false">
      <c r="BS23324" s="96" t="n">
        <f aca="false">BR23324-2.5</f>
        <v>-2.5</v>
      </c>
    </row>
    <row r="23325" customFormat="false" ht="12" hidden="false" customHeight="false" outlineLevel="0" collapsed="false">
      <c r="BS23325" s="96" t="n">
        <f aca="false">BR23325-2.5</f>
        <v>-2.5</v>
      </c>
    </row>
    <row r="23326" customFormat="false" ht="12" hidden="false" customHeight="false" outlineLevel="0" collapsed="false">
      <c r="BS23326" s="96" t="n">
        <f aca="false">BR23326-2.5</f>
        <v>-2.5</v>
      </c>
    </row>
    <row r="23327" customFormat="false" ht="12" hidden="false" customHeight="false" outlineLevel="0" collapsed="false">
      <c r="BS23327" s="96" t="n">
        <f aca="false">BR23327-2.5</f>
        <v>-2.5</v>
      </c>
    </row>
    <row r="23328" customFormat="false" ht="12" hidden="false" customHeight="false" outlineLevel="0" collapsed="false">
      <c r="BS23328" s="96" t="n">
        <f aca="false">BR23328-2.5</f>
        <v>-2.5</v>
      </c>
    </row>
    <row r="23329" customFormat="false" ht="12" hidden="false" customHeight="false" outlineLevel="0" collapsed="false">
      <c r="BS23329" s="96" t="n">
        <f aca="false">BR23329-2.5</f>
        <v>-2.5</v>
      </c>
    </row>
    <row r="23330" customFormat="false" ht="12" hidden="false" customHeight="false" outlineLevel="0" collapsed="false">
      <c r="BS23330" s="96" t="n">
        <f aca="false">BR23330-2.5</f>
        <v>-2.5</v>
      </c>
    </row>
    <row r="23331" customFormat="false" ht="12" hidden="false" customHeight="false" outlineLevel="0" collapsed="false">
      <c r="BS23331" s="96" t="n">
        <f aca="false">BR23331-2.5</f>
        <v>-2.5</v>
      </c>
    </row>
    <row r="23332" customFormat="false" ht="12" hidden="false" customHeight="false" outlineLevel="0" collapsed="false">
      <c r="BS23332" s="96" t="n">
        <f aca="false">BR23332-2.5</f>
        <v>-2.5</v>
      </c>
    </row>
    <row r="23333" customFormat="false" ht="12" hidden="false" customHeight="false" outlineLevel="0" collapsed="false">
      <c r="BS23333" s="96" t="n">
        <f aca="false">BR23333-2.5</f>
        <v>-2.5</v>
      </c>
    </row>
    <row r="23334" customFormat="false" ht="12" hidden="false" customHeight="false" outlineLevel="0" collapsed="false">
      <c r="BS23334" s="96" t="n">
        <f aca="false">BR23334-2.5</f>
        <v>-2.5</v>
      </c>
    </row>
    <row r="23335" customFormat="false" ht="12" hidden="false" customHeight="false" outlineLevel="0" collapsed="false">
      <c r="BS23335" s="96" t="n">
        <f aca="false">BR23335-2.5</f>
        <v>-2.5</v>
      </c>
    </row>
    <row r="23336" customFormat="false" ht="12" hidden="false" customHeight="false" outlineLevel="0" collapsed="false">
      <c r="BS23336" s="96" t="n">
        <f aca="false">BR23336-2.5</f>
        <v>-2.5</v>
      </c>
    </row>
    <row r="23337" customFormat="false" ht="12" hidden="false" customHeight="false" outlineLevel="0" collapsed="false">
      <c r="BS23337" s="96" t="n">
        <f aca="false">BR23337-2.5</f>
        <v>-2.5</v>
      </c>
    </row>
    <row r="23338" customFormat="false" ht="12" hidden="false" customHeight="false" outlineLevel="0" collapsed="false">
      <c r="BS23338" s="96" t="n">
        <f aca="false">BR23338-2.5</f>
        <v>-2.5</v>
      </c>
    </row>
    <row r="23339" customFormat="false" ht="12" hidden="false" customHeight="false" outlineLevel="0" collapsed="false">
      <c r="BS23339" s="96" t="n">
        <f aca="false">BR23339-2.5</f>
        <v>-2.5</v>
      </c>
    </row>
    <row r="23340" customFormat="false" ht="12" hidden="false" customHeight="false" outlineLevel="0" collapsed="false">
      <c r="BS23340" s="96" t="n">
        <f aca="false">BR23340-2.5</f>
        <v>-2.5</v>
      </c>
    </row>
    <row r="23341" customFormat="false" ht="12" hidden="false" customHeight="false" outlineLevel="0" collapsed="false">
      <c r="BS23341" s="96" t="n">
        <f aca="false">BR23341-2.5</f>
        <v>-2.5</v>
      </c>
    </row>
    <row r="23342" customFormat="false" ht="12" hidden="false" customHeight="false" outlineLevel="0" collapsed="false">
      <c r="BS23342" s="96" t="n">
        <f aca="false">BR23342-2.5</f>
        <v>-2.5</v>
      </c>
    </row>
    <row r="23343" customFormat="false" ht="12" hidden="false" customHeight="false" outlineLevel="0" collapsed="false">
      <c r="BS23343" s="96" t="n">
        <f aca="false">BR23343-2.5</f>
        <v>-2.5</v>
      </c>
    </row>
    <row r="23344" customFormat="false" ht="12" hidden="false" customHeight="false" outlineLevel="0" collapsed="false">
      <c r="BS23344" s="96" t="n">
        <f aca="false">BR23344-2.5</f>
        <v>-2.5</v>
      </c>
    </row>
    <row r="23345" customFormat="false" ht="12" hidden="false" customHeight="false" outlineLevel="0" collapsed="false">
      <c r="BS23345" s="96" t="n">
        <f aca="false">BR23345-2.5</f>
        <v>-2.5</v>
      </c>
    </row>
    <row r="23346" customFormat="false" ht="12" hidden="false" customHeight="false" outlineLevel="0" collapsed="false">
      <c r="BS23346" s="96" t="n">
        <f aca="false">BR23346-2.5</f>
        <v>-2.5</v>
      </c>
    </row>
    <row r="23347" customFormat="false" ht="12" hidden="false" customHeight="false" outlineLevel="0" collapsed="false">
      <c r="BS23347" s="96" t="n">
        <f aca="false">BR23347-2.5</f>
        <v>-2.5</v>
      </c>
    </row>
    <row r="23348" customFormat="false" ht="12" hidden="false" customHeight="false" outlineLevel="0" collapsed="false">
      <c r="BS23348" s="96" t="n">
        <f aca="false">BR23348-2.5</f>
        <v>-2.5</v>
      </c>
    </row>
    <row r="23349" customFormat="false" ht="12" hidden="false" customHeight="false" outlineLevel="0" collapsed="false">
      <c r="BS23349" s="96" t="n">
        <f aca="false">BR23349-2.5</f>
        <v>-2.5</v>
      </c>
    </row>
    <row r="23350" customFormat="false" ht="12" hidden="false" customHeight="false" outlineLevel="0" collapsed="false">
      <c r="BS23350" s="96" t="n">
        <f aca="false">BR23350-2.5</f>
        <v>-2.5</v>
      </c>
    </row>
    <row r="23351" customFormat="false" ht="12" hidden="false" customHeight="false" outlineLevel="0" collapsed="false">
      <c r="BS23351" s="96" t="n">
        <f aca="false">BR23351-2.5</f>
        <v>-2.5</v>
      </c>
    </row>
    <row r="23352" customFormat="false" ht="12" hidden="false" customHeight="false" outlineLevel="0" collapsed="false">
      <c r="BS23352" s="96" t="n">
        <f aca="false">BR23352-2.5</f>
        <v>-2.5</v>
      </c>
    </row>
    <row r="23353" customFormat="false" ht="12" hidden="false" customHeight="false" outlineLevel="0" collapsed="false">
      <c r="BS23353" s="96" t="n">
        <f aca="false">BR23353-2.5</f>
        <v>-2.5</v>
      </c>
    </row>
    <row r="23354" customFormat="false" ht="12" hidden="false" customHeight="false" outlineLevel="0" collapsed="false">
      <c r="BS23354" s="96" t="n">
        <f aca="false">BR23354-2.5</f>
        <v>-2.5</v>
      </c>
    </row>
    <row r="23355" customFormat="false" ht="12" hidden="false" customHeight="false" outlineLevel="0" collapsed="false">
      <c r="BS23355" s="96" t="n">
        <f aca="false">BR23355-2.5</f>
        <v>-2.5</v>
      </c>
    </row>
    <row r="23356" customFormat="false" ht="12" hidden="false" customHeight="false" outlineLevel="0" collapsed="false">
      <c r="BS23356" s="96" t="n">
        <f aca="false">BR23356-2.5</f>
        <v>-2.5</v>
      </c>
    </row>
    <row r="23357" customFormat="false" ht="12" hidden="false" customHeight="false" outlineLevel="0" collapsed="false">
      <c r="BS23357" s="96" t="n">
        <f aca="false">BR23357-2.5</f>
        <v>-2.5</v>
      </c>
    </row>
    <row r="23358" customFormat="false" ht="12" hidden="false" customHeight="false" outlineLevel="0" collapsed="false">
      <c r="BS23358" s="96" t="n">
        <f aca="false">BR23358-2.5</f>
        <v>-2.5</v>
      </c>
    </row>
    <row r="23359" customFormat="false" ht="12" hidden="false" customHeight="false" outlineLevel="0" collapsed="false">
      <c r="BS23359" s="96" t="n">
        <f aca="false">BR23359-2.5</f>
        <v>-2.5</v>
      </c>
    </row>
    <row r="23360" customFormat="false" ht="12" hidden="false" customHeight="false" outlineLevel="0" collapsed="false">
      <c r="BS23360" s="96" t="n">
        <f aca="false">BR23360-2.5</f>
        <v>-2.5</v>
      </c>
    </row>
    <row r="23361" customFormat="false" ht="12" hidden="false" customHeight="false" outlineLevel="0" collapsed="false">
      <c r="BS23361" s="96" t="n">
        <f aca="false">BR23361-2.5</f>
        <v>-2.5</v>
      </c>
    </row>
    <row r="23362" customFormat="false" ht="12" hidden="false" customHeight="false" outlineLevel="0" collapsed="false">
      <c r="BS23362" s="96" t="n">
        <f aca="false">BR23362-2.5</f>
        <v>-2.5</v>
      </c>
    </row>
    <row r="23363" customFormat="false" ht="12" hidden="false" customHeight="false" outlineLevel="0" collapsed="false">
      <c r="BS23363" s="96" t="n">
        <f aca="false">BR23363-2.5</f>
        <v>-2.5</v>
      </c>
    </row>
    <row r="23364" customFormat="false" ht="12" hidden="false" customHeight="false" outlineLevel="0" collapsed="false">
      <c r="BS23364" s="96" t="n">
        <f aca="false">BR23364-2.5</f>
        <v>-2.5</v>
      </c>
    </row>
    <row r="23365" customFormat="false" ht="12" hidden="false" customHeight="false" outlineLevel="0" collapsed="false">
      <c r="BS23365" s="96" t="n">
        <f aca="false">BR23365-2.5</f>
        <v>-2.5</v>
      </c>
    </row>
    <row r="23366" customFormat="false" ht="12" hidden="false" customHeight="false" outlineLevel="0" collapsed="false">
      <c r="BS23366" s="96" t="n">
        <f aca="false">BR23366-2.5</f>
        <v>-2.5</v>
      </c>
    </row>
    <row r="23367" customFormat="false" ht="12" hidden="false" customHeight="false" outlineLevel="0" collapsed="false">
      <c r="BS23367" s="96" t="n">
        <f aca="false">BR23367-2.5</f>
        <v>-2.5</v>
      </c>
    </row>
    <row r="23368" customFormat="false" ht="12" hidden="false" customHeight="false" outlineLevel="0" collapsed="false">
      <c r="BS23368" s="96" t="n">
        <f aca="false">BR23368-2.5</f>
        <v>-2.5</v>
      </c>
    </row>
    <row r="23369" customFormat="false" ht="12" hidden="false" customHeight="false" outlineLevel="0" collapsed="false">
      <c r="BS23369" s="96" t="n">
        <f aca="false">BR23369-2.5</f>
        <v>-2.5</v>
      </c>
    </row>
    <row r="23370" customFormat="false" ht="12" hidden="false" customHeight="false" outlineLevel="0" collapsed="false">
      <c r="BS23370" s="96" t="n">
        <f aca="false">BR23370-2.5</f>
        <v>-2.5</v>
      </c>
    </row>
    <row r="23371" customFormat="false" ht="12" hidden="false" customHeight="false" outlineLevel="0" collapsed="false">
      <c r="BS23371" s="96" t="n">
        <f aca="false">BR23371-2.5</f>
        <v>-2.5</v>
      </c>
    </row>
    <row r="23372" customFormat="false" ht="12" hidden="false" customHeight="false" outlineLevel="0" collapsed="false">
      <c r="BS23372" s="96" t="n">
        <f aca="false">BR23372-2.5</f>
        <v>-2.5</v>
      </c>
    </row>
    <row r="23373" customFormat="false" ht="12" hidden="false" customHeight="false" outlineLevel="0" collapsed="false">
      <c r="BS23373" s="96" t="n">
        <f aca="false">BR23373-2.5</f>
        <v>-2.5</v>
      </c>
    </row>
    <row r="23374" customFormat="false" ht="12" hidden="false" customHeight="false" outlineLevel="0" collapsed="false">
      <c r="BS23374" s="96" t="n">
        <f aca="false">BR23374-2.5</f>
        <v>-2.5</v>
      </c>
    </row>
    <row r="23375" customFormat="false" ht="12" hidden="false" customHeight="false" outlineLevel="0" collapsed="false">
      <c r="BS23375" s="96" t="n">
        <f aca="false">BR23375-2.5</f>
        <v>-2.5</v>
      </c>
    </row>
    <row r="23376" customFormat="false" ht="12" hidden="false" customHeight="false" outlineLevel="0" collapsed="false">
      <c r="BS23376" s="96" t="n">
        <f aca="false">BR23376-2.5</f>
        <v>-2.5</v>
      </c>
    </row>
    <row r="23377" customFormat="false" ht="12" hidden="false" customHeight="false" outlineLevel="0" collapsed="false">
      <c r="BS23377" s="96" t="n">
        <f aca="false">BR23377-2.5</f>
        <v>-2.5</v>
      </c>
    </row>
    <row r="23378" customFormat="false" ht="12" hidden="false" customHeight="false" outlineLevel="0" collapsed="false">
      <c r="BS23378" s="96" t="n">
        <f aca="false">BR23378-2.5</f>
        <v>-2.5</v>
      </c>
    </row>
    <row r="23379" customFormat="false" ht="12" hidden="false" customHeight="false" outlineLevel="0" collapsed="false">
      <c r="BS23379" s="96" t="n">
        <f aca="false">BR23379-2.5</f>
        <v>-2.5</v>
      </c>
    </row>
    <row r="23380" customFormat="false" ht="12" hidden="false" customHeight="false" outlineLevel="0" collapsed="false">
      <c r="BS23380" s="96" t="n">
        <f aca="false">BR23380-2.5</f>
        <v>-2.5</v>
      </c>
    </row>
    <row r="23381" customFormat="false" ht="12" hidden="false" customHeight="false" outlineLevel="0" collapsed="false">
      <c r="BS23381" s="96" t="n">
        <f aca="false">BR23381-2.5</f>
        <v>-2.5</v>
      </c>
    </row>
    <row r="23382" customFormat="false" ht="12" hidden="false" customHeight="false" outlineLevel="0" collapsed="false">
      <c r="BS23382" s="96" t="n">
        <f aca="false">BR23382-2.5</f>
        <v>-2.5</v>
      </c>
    </row>
    <row r="23383" customFormat="false" ht="12" hidden="false" customHeight="false" outlineLevel="0" collapsed="false">
      <c r="BS23383" s="96" t="n">
        <f aca="false">BR23383-2.5</f>
        <v>-2.5</v>
      </c>
    </row>
    <row r="23384" customFormat="false" ht="12" hidden="false" customHeight="false" outlineLevel="0" collapsed="false">
      <c r="BS23384" s="96" t="n">
        <f aca="false">BR23384-2.5</f>
        <v>-2.5</v>
      </c>
    </row>
    <row r="23385" customFormat="false" ht="12" hidden="false" customHeight="false" outlineLevel="0" collapsed="false">
      <c r="BS23385" s="96" t="n">
        <f aca="false">BR23385-2.5</f>
        <v>-2.5</v>
      </c>
    </row>
    <row r="23386" customFormat="false" ht="12" hidden="false" customHeight="false" outlineLevel="0" collapsed="false">
      <c r="BS23386" s="96" t="n">
        <f aca="false">BR23386-2.5</f>
        <v>-2.5</v>
      </c>
    </row>
    <row r="23387" customFormat="false" ht="12" hidden="false" customHeight="false" outlineLevel="0" collapsed="false">
      <c r="BS23387" s="96" t="n">
        <f aca="false">BR23387-2.5</f>
        <v>-2.5</v>
      </c>
    </row>
    <row r="23388" customFormat="false" ht="12" hidden="false" customHeight="false" outlineLevel="0" collapsed="false">
      <c r="BS23388" s="96" t="n">
        <f aca="false">BR23388-2.5</f>
        <v>-2.5</v>
      </c>
    </row>
    <row r="23389" customFormat="false" ht="12" hidden="false" customHeight="false" outlineLevel="0" collapsed="false">
      <c r="BS23389" s="96" t="n">
        <f aca="false">BR23389-2.5</f>
        <v>-2.5</v>
      </c>
    </row>
    <row r="23390" customFormat="false" ht="12" hidden="false" customHeight="false" outlineLevel="0" collapsed="false">
      <c r="BS23390" s="96" t="n">
        <f aca="false">BR23390-2.5</f>
        <v>-2.5</v>
      </c>
    </row>
    <row r="23391" customFormat="false" ht="12" hidden="false" customHeight="false" outlineLevel="0" collapsed="false">
      <c r="BS23391" s="96" t="n">
        <f aca="false">BR23391-2.5</f>
        <v>-2.5</v>
      </c>
    </row>
    <row r="23392" customFormat="false" ht="12" hidden="false" customHeight="false" outlineLevel="0" collapsed="false">
      <c r="BS23392" s="96" t="n">
        <f aca="false">BR23392-2.5</f>
        <v>-2.5</v>
      </c>
    </row>
    <row r="23393" customFormat="false" ht="12" hidden="false" customHeight="false" outlineLevel="0" collapsed="false">
      <c r="BS23393" s="96" t="n">
        <f aca="false">BR23393-2.5</f>
        <v>-2.5</v>
      </c>
    </row>
    <row r="23394" customFormat="false" ht="12" hidden="false" customHeight="false" outlineLevel="0" collapsed="false">
      <c r="BS23394" s="96" t="n">
        <f aca="false">BR23394-2.5</f>
        <v>-2.5</v>
      </c>
    </row>
    <row r="23395" customFormat="false" ht="12" hidden="false" customHeight="false" outlineLevel="0" collapsed="false">
      <c r="BS23395" s="96" t="n">
        <f aca="false">BR23395-2.5</f>
        <v>-2.5</v>
      </c>
    </row>
    <row r="23396" customFormat="false" ht="12" hidden="false" customHeight="false" outlineLevel="0" collapsed="false">
      <c r="BS23396" s="96" t="n">
        <f aca="false">BR23396-2.5</f>
        <v>-2.5</v>
      </c>
    </row>
    <row r="23397" customFormat="false" ht="12" hidden="false" customHeight="false" outlineLevel="0" collapsed="false">
      <c r="BS23397" s="96" t="n">
        <f aca="false">BR23397-2.5</f>
        <v>-2.5</v>
      </c>
    </row>
    <row r="23398" customFormat="false" ht="12" hidden="false" customHeight="false" outlineLevel="0" collapsed="false">
      <c r="BS23398" s="96" t="n">
        <f aca="false">BR23398-2.5</f>
        <v>-2.5</v>
      </c>
    </row>
    <row r="23399" customFormat="false" ht="12" hidden="false" customHeight="false" outlineLevel="0" collapsed="false">
      <c r="BS23399" s="96" t="n">
        <f aca="false">BR23399-2.5</f>
        <v>-2.5</v>
      </c>
    </row>
    <row r="23400" customFormat="false" ht="12" hidden="false" customHeight="false" outlineLevel="0" collapsed="false">
      <c r="BS23400" s="96" t="n">
        <f aca="false">BR23400-2.5</f>
        <v>-2.5</v>
      </c>
    </row>
    <row r="23401" customFormat="false" ht="12" hidden="false" customHeight="false" outlineLevel="0" collapsed="false">
      <c r="BS23401" s="96" t="n">
        <f aca="false">BR23401-2.5</f>
        <v>-2.5</v>
      </c>
    </row>
    <row r="23402" customFormat="false" ht="12" hidden="false" customHeight="false" outlineLevel="0" collapsed="false">
      <c r="BS23402" s="96" t="n">
        <f aca="false">BR23402-2.5</f>
        <v>-2.5</v>
      </c>
    </row>
    <row r="23403" customFormat="false" ht="12" hidden="false" customHeight="false" outlineLevel="0" collapsed="false">
      <c r="BS23403" s="96" t="n">
        <f aca="false">BR23403-2.5</f>
        <v>-2.5</v>
      </c>
    </row>
    <row r="23404" customFormat="false" ht="12" hidden="false" customHeight="false" outlineLevel="0" collapsed="false">
      <c r="BS23404" s="96" t="n">
        <f aca="false">BR23404-2.5</f>
        <v>-2.5</v>
      </c>
    </row>
    <row r="23405" customFormat="false" ht="12" hidden="false" customHeight="false" outlineLevel="0" collapsed="false">
      <c r="BS23405" s="96" t="n">
        <f aca="false">BR23405-2.5</f>
        <v>-2.5</v>
      </c>
    </row>
    <row r="23406" customFormat="false" ht="12" hidden="false" customHeight="false" outlineLevel="0" collapsed="false">
      <c r="BS23406" s="96" t="n">
        <f aca="false">BR23406-2.5</f>
        <v>-2.5</v>
      </c>
    </row>
    <row r="23407" customFormat="false" ht="12" hidden="false" customHeight="false" outlineLevel="0" collapsed="false">
      <c r="BS23407" s="96" t="n">
        <f aca="false">BR23407-2.5</f>
        <v>-2.5</v>
      </c>
    </row>
    <row r="23408" customFormat="false" ht="12" hidden="false" customHeight="false" outlineLevel="0" collapsed="false">
      <c r="BS23408" s="96" t="n">
        <f aca="false">BR23408-2.5</f>
        <v>-2.5</v>
      </c>
    </row>
    <row r="23409" customFormat="false" ht="12" hidden="false" customHeight="false" outlineLevel="0" collapsed="false">
      <c r="BS23409" s="96" t="n">
        <f aca="false">BR23409-2.5</f>
        <v>-2.5</v>
      </c>
    </row>
    <row r="23410" customFormat="false" ht="12" hidden="false" customHeight="false" outlineLevel="0" collapsed="false">
      <c r="BS23410" s="96" t="n">
        <f aca="false">BR23410-2.5</f>
        <v>-2.5</v>
      </c>
    </row>
    <row r="23411" customFormat="false" ht="12" hidden="false" customHeight="false" outlineLevel="0" collapsed="false">
      <c r="BS23411" s="96" t="n">
        <f aca="false">BR23411-2.5</f>
        <v>-2.5</v>
      </c>
    </row>
    <row r="23412" customFormat="false" ht="12" hidden="false" customHeight="false" outlineLevel="0" collapsed="false">
      <c r="BS23412" s="96" t="n">
        <f aca="false">BR23412-2.5</f>
        <v>-2.5</v>
      </c>
    </row>
    <row r="23413" customFormat="false" ht="12" hidden="false" customHeight="false" outlineLevel="0" collapsed="false">
      <c r="BS23413" s="96" t="n">
        <f aca="false">BR23413-2.5</f>
        <v>-2.5</v>
      </c>
    </row>
    <row r="23414" customFormat="false" ht="12" hidden="false" customHeight="false" outlineLevel="0" collapsed="false">
      <c r="BS23414" s="96" t="n">
        <f aca="false">BR23414-2.5</f>
        <v>-2.5</v>
      </c>
    </row>
    <row r="23415" customFormat="false" ht="12" hidden="false" customHeight="false" outlineLevel="0" collapsed="false">
      <c r="BS23415" s="96" t="n">
        <f aca="false">BR23415-2.5</f>
        <v>-2.5</v>
      </c>
    </row>
    <row r="23416" customFormat="false" ht="12" hidden="false" customHeight="false" outlineLevel="0" collapsed="false">
      <c r="BS23416" s="96" t="n">
        <f aca="false">BR23416-2.5</f>
        <v>-2.5</v>
      </c>
    </row>
    <row r="23417" customFormat="false" ht="12" hidden="false" customHeight="false" outlineLevel="0" collapsed="false">
      <c r="BS23417" s="96" t="n">
        <f aca="false">BR23417-2.5</f>
        <v>-2.5</v>
      </c>
    </row>
    <row r="23418" customFormat="false" ht="12" hidden="false" customHeight="false" outlineLevel="0" collapsed="false">
      <c r="BS23418" s="96" t="n">
        <f aca="false">BR23418-2.5</f>
        <v>-2.5</v>
      </c>
    </row>
    <row r="23419" customFormat="false" ht="12" hidden="false" customHeight="false" outlineLevel="0" collapsed="false">
      <c r="BS23419" s="96" t="n">
        <f aca="false">BR23419-2.5</f>
        <v>-2.5</v>
      </c>
    </row>
    <row r="23420" customFormat="false" ht="12" hidden="false" customHeight="false" outlineLevel="0" collapsed="false">
      <c r="BS23420" s="96" t="n">
        <f aca="false">BR23420-2.5</f>
        <v>-2.5</v>
      </c>
    </row>
    <row r="23421" customFormat="false" ht="12" hidden="false" customHeight="false" outlineLevel="0" collapsed="false">
      <c r="BS23421" s="96" t="n">
        <f aca="false">BR23421-2.5</f>
        <v>-2.5</v>
      </c>
    </row>
    <row r="23422" customFormat="false" ht="12" hidden="false" customHeight="false" outlineLevel="0" collapsed="false">
      <c r="BS23422" s="96" t="n">
        <f aca="false">BR23422-2.5</f>
        <v>-2.5</v>
      </c>
    </row>
    <row r="23423" customFormat="false" ht="12" hidden="false" customHeight="false" outlineLevel="0" collapsed="false">
      <c r="BS23423" s="96" t="n">
        <f aca="false">BR23423-2.5</f>
        <v>-2.5</v>
      </c>
    </row>
    <row r="23424" customFormat="false" ht="12" hidden="false" customHeight="false" outlineLevel="0" collapsed="false">
      <c r="BS23424" s="96" t="n">
        <f aca="false">BR23424-2.5</f>
        <v>-2.5</v>
      </c>
    </row>
    <row r="23425" customFormat="false" ht="12" hidden="false" customHeight="false" outlineLevel="0" collapsed="false">
      <c r="BS23425" s="96" t="n">
        <f aca="false">BR23425-2.5</f>
        <v>-2.5</v>
      </c>
    </row>
    <row r="23426" customFormat="false" ht="12" hidden="false" customHeight="false" outlineLevel="0" collapsed="false">
      <c r="BS23426" s="96" t="n">
        <f aca="false">BR23426-2.5</f>
        <v>-2.5</v>
      </c>
    </row>
    <row r="23427" customFormat="false" ht="12" hidden="false" customHeight="false" outlineLevel="0" collapsed="false">
      <c r="BS23427" s="96" t="n">
        <f aca="false">BR23427-2.5</f>
        <v>-2.5</v>
      </c>
    </row>
    <row r="23428" customFormat="false" ht="12" hidden="false" customHeight="false" outlineLevel="0" collapsed="false">
      <c r="BS23428" s="96" t="n">
        <f aca="false">BR23428-2.5</f>
        <v>-2.5</v>
      </c>
    </row>
    <row r="23429" customFormat="false" ht="12" hidden="false" customHeight="false" outlineLevel="0" collapsed="false">
      <c r="BS23429" s="96" t="n">
        <f aca="false">BR23429-2.5</f>
        <v>-2.5</v>
      </c>
    </row>
    <row r="23430" customFormat="false" ht="12" hidden="false" customHeight="false" outlineLevel="0" collapsed="false">
      <c r="BS23430" s="96" t="n">
        <f aca="false">BR23430-2.5</f>
        <v>-2.5</v>
      </c>
    </row>
    <row r="23431" customFormat="false" ht="12" hidden="false" customHeight="false" outlineLevel="0" collapsed="false">
      <c r="BS23431" s="96" t="n">
        <f aca="false">BR23431-2.5</f>
        <v>-2.5</v>
      </c>
    </row>
    <row r="23432" customFormat="false" ht="12" hidden="false" customHeight="false" outlineLevel="0" collapsed="false">
      <c r="BS23432" s="96" t="n">
        <f aca="false">BR23432-2.5</f>
        <v>-2.5</v>
      </c>
    </row>
    <row r="23433" customFormat="false" ht="12" hidden="false" customHeight="false" outlineLevel="0" collapsed="false">
      <c r="BS23433" s="96" t="n">
        <f aca="false">BR23433-2.5</f>
        <v>-2.5</v>
      </c>
    </row>
    <row r="23434" customFormat="false" ht="12" hidden="false" customHeight="false" outlineLevel="0" collapsed="false">
      <c r="BS23434" s="96" t="n">
        <f aca="false">BR23434-2.5</f>
        <v>-2.5</v>
      </c>
    </row>
    <row r="23435" customFormat="false" ht="12" hidden="false" customHeight="false" outlineLevel="0" collapsed="false">
      <c r="BS23435" s="96" t="n">
        <f aca="false">BR23435-2.5</f>
        <v>-2.5</v>
      </c>
    </row>
    <row r="23436" customFormat="false" ht="12" hidden="false" customHeight="false" outlineLevel="0" collapsed="false">
      <c r="BS23436" s="96" t="n">
        <f aca="false">BR23436-2.5</f>
        <v>-2.5</v>
      </c>
    </row>
    <row r="23437" customFormat="false" ht="12" hidden="false" customHeight="false" outlineLevel="0" collapsed="false">
      <c r="BS23437" s="96" t="n">
        <f aca="false">BR23437-2.5</f>
        <v>-2.5</v>
      </c>
    </row>
    <row r="23438" customFormat="false" ht="12" hidden="false" customHeight="false" outlineLevel="0" collapsed="false">
      <c r="BS23438" s="96" t="n">
        <f aca="false">BR23438-2.5</f>
        <v>-2.5</v>
      </c>
    </row>
    <row r="23439" customFormat="false" ht="12" hidden="false" customHeight="false" outlineLevel="0" collapsed="false">
      <c r="BS23439" s="96" t="n">
        <f aca="false">BR23439-2.5</f>
        <v>-2.5</v>
      </c>
    </row>
    <row r="23440" customFormat="false" ht="12" hidden="false" customHeight="false" outlineLevel="0" collapsed="false">
      <c r="BS23440" s="96" t="n">
        <f aca="false">BR23440-2.5</f>
        <v>-2.5</v>
      </c>
    </row>
    <row r="23441" customFormat="false" ht="12" hidden="false" customHeight="false" outlineLevel="0" collapsed="false">
      <c r="BS23441" s="96" t="n">
        <f aca="false">BR23441-2.5</f>
        <v>-2.5</v>
      </c>
    </row>
    <row r="23442" customFormat="false" ht="12" hidden="false" customHeight="false" outlineLevel="0" collapsed="false">
      <c r="BS23442" s="96" t="n">
        <f aca="false">BR23442-2.5</f>
        <v>-2.5</v>
      </c>
    </row>
    <row r="23443" customFormat="false" ht="12" hidden="false" customHeight="false" outlineLevel="0" collapsed="false">
      <c r="BS23443" s="96" t="n">
        <f aca="false">BR23443-2.5</f>
        <v>-2.5</v>
      </c>
    </row>
    <row r="23444" customFormat="false" ht="12" hidden="false" customHeight="false" outlineLevel="0" collapsed="false">
      <c r="BS23444" s="96" t="n">
        <f aca="false">BR23444-2.5</f>
        <v>-2.5</v>
      </c>
    </row>
    <row r="23445" customFormat="false" ht="12" hidden="false" customHeight="false" outlineLevel="0" collapsed="false">
      <c r="BS23445" s="96" t="n">
        <f aca="false">BR23445-2.5</f>
        <v>-2.5</v>
      </c>
    </row>
    <row r="23446" customFormat="false" ht="12" hidden="false" customHeight="false" outlineLevel="0" collapsed="false">
      <c r="BS23446" s="96" t="n">
        <f aca="false">BR23446-2.5</f>
        <v>-2.5</v>
      </c>
    </row>
    <row r="23447" customFormat="false" ht="12" hidden="false" customHeight="false" outlineLevel="0" collapsed="false">
      <c r="BS23447" s="96" t="n">
        <f aca="false">BR23447-2.5</f>
        <v>-2.5</v>
      </c>
    </row>
    <row r="23448" customFormat="false" ht="12" hidden="false" customHeight="false" outlineLevel="0" collapsed="false">
      <c r="BS23448" s="96" t="n">
        <f aca="false">BR23448-2.5</f>
        <v>-2.5</v>
      </c>
    </row>
    <row r="23449" customFormat="false" ht="12" hidden="false" customHeight="false" outlineLevel="0" collapsed="false">
      <c r="BS23449" s="96" t="n">
        <f aca="false">BR23449-2.5</f>
        <v>-2.5</v>
      </c>
    </row>
    <row r="23450" customFormat="false" ht="12" hidden="false" customHeight="false" outlineLevel="0" collapsed="false">
      <c r="BS23450" s="96" t="n">
        <f aca="false">BR23450-2.5</f>
        <v>-2.5</v>
      </c>
    </row>
    <row r="23451" customFormat="false" ht="12" hidden="false" customHeight="false" outlineLevel="0" collapsed="false">
      <c r="BS23451" s="96" t="n">
        <f aca="false">BR23451-2.5</f>
        <v>-2.5</v>
      </c>
    </row>
    <row r="23452" customFormat="false" ht="12" hidden="false" customHeight="false" outlineLevel="0" collapsed="false">
      <c r="BS23452" s="96" t="n">
        <f aca="false">BR23452-2.5</f>
        <v>-2.5</v>
      </c>
    </row>
    <row r="23453" customFormat="false" ht="12" hidden="false" customHeight="false" outlineLevel="0" collapsed="false">
      <c r="BS23453" s="96" t="n">
        <f aca="false">BR23453-2.5</f>
        <v>-2.5</v>
      </c>
    </row>
    <row r="23454" customFormat="false" ht="12" hidden="false" customHeight="false" outlineLevel="0" collapsed="false">
      <c r="BS23454" s="96" t="n">
        <f aca="false">BR23454-2.5</f>
        <v>-2.5</v>
      </c>
    </row>
    <row r="23455" customFormat="false" ht="12" hidden="false" customHeight="false" outlineLevel="0" collapsed="false">
      <c r="BS23455" s="96" t="n">
        <f aca="false">BR23455-2.5</f>
        <v>-2.5</v>
      </c>
    </row>
    <row r="23456" customFormat="false" ht="12" hidden="false" customHeight="false" outlineLevel="0" collapsed="false">
      <c r="BS23456" s="96" t="n">
        <f aca="false">BR23456-2.5</f>
        <v>-2.5</v>
      </c>
    </row>
    <row r="23457" customFormat="false" ht="12" hidden="false" customHeight="false" outlineLevel="0" collapsed="false">
      <c r="BS23457" s="96" t="n">
        <f aca="false">BR23457-2.5</f>
        <v>-2.5</v>
      </c>
    </row>
    <row r="23458" customFormat="false" ht="12" hidden="false" customHeight="false" outlineLevel="0" collapsed="false">
      <c r="BS23458" s="96" t="n">
        <f aca="false">BR23458-2.5</f>
        <v>-2.5</v>
      </c>
    </row>
    <row r="23459" customFormat="false" ht="12" hidden="false" customHeight="false" outlineLevel="0" collapsed="false">
      <c r="BS23459" s="96" t="n">
        <f aca="false">BR23459-2.5</f>
        <v>-2.5</v>
      </c>
    </row>
    <row r="23460" customFormat="false" ht="12" hidden="false" customHeight="false" outlineLevel="0" collapsed="false">
      <c r="BS23460" s="96" t="n">
        <f aca="false">BR23460-2.5</f>
        <v>-2.5</v>
      </c>
    </row>
    <row r="23461" customFormat="false" ht="12" hidden="false" customHeight="false" outlineLevel="0" collapsed="false">
      <c r="BS23461" s="96" t="n">
        <f aca="false">BR23461-2.5</f>
        <v>-2.5</v>
      </c>
    </row>
    <row r="23462" customFormat="false" ht="12" hidden="false" customHeight="false" outlineLevel="0" collapsed="false">
      <c r="BS23462" s="96" t="n">
        <f aca="false">BR23462-2.5</f>
        <v>-2.5</v>
      </c>
    </row>
    <row r="23463" customFormat="false" ht="12" hidden="false" customHeight="false" outlineLevel="0" collapsed="false">
      <c r="BS23463" s="96" t="n">
        <f aca="false">BR23463-2.5</f>
        <v>-2.5</v>
      </c>
    </row>
    <row r="23464" customFormat="false" ht="12" hidden="false" customHeight="false" outlineLevel="0" collapsed="false">
      <c r="BS23464" s="96" t="n">
        <f aca="false">BR23464-2.5</f>
        <v>-2.5</v>
      </c>
    </row>
    <row r="23465" customFormat="false" ht="12" hidden="false" customHeight="false" outlineLevel="0" collapsed="false">
      <c r="BS23465" s="96" t="n">
        <f aca="false">BR23465-2.5</f>
        <v>-2.5</v>
      </c>
    </row>
    <row r="23466" customFormat="false" ht="12" hidden="false" customHeight="false" outlineLevel="0" collapsed="false">
      <c r="BS23466" s="96" t="n">
        <f aca="false">BR23466-2.5</f>
        <v>-2.5</v>
      </c>
    </row>
    <row r="23467" customFormat="false" ht="12" hidden="false" customHeight="false" outlineLevel="0" collapsed="false">
      <c r="BS23467" s="96" t="n">
        <f aca="false">BR23467-2.5</f>
        <v>-2.5</v>
      </c>
    </row>
    <row r="23468" customFormat="false" ht="12" hidden="false" customHeight="false" outlineLevel="0" collapsed="false">
      <c r="BS23468" s="96" t="n">
        <f aca="false">BR23468-2.5</f>
        <v>-2.5</v>
      </c>
    </row>
    <row r="23469" customFormat="false" ht="12" hidden="false" customHeight="false" outlineLevel="0" collapsed="false">
      <c r="BS23469" s="96" t="n">
        <f aca="false">BR23469-2.5</f>
        <v>-2.5</v>
      </c>
    </row>
    <row r="23470" customFormat="false" ht="12" hidden="false" customHeight="false" outlineLevel="0" collapsed="false">
      <c r="BS23470" s="96" t="n">
        <f aca="false">BR23470-2.5</f>
        <v>-2.5</v>
      </c>
    </row>
    <row r="23471" customFormat="false" ht="12" hidden="false" customHeight="false" outlineLevel="0" collapsed="false">
      <c r="BS23471" s="96" t="n">
        <f aca="false">BR23471-2.5</f>
        <v>-2.5</v>
      </c>
    </row>
    <row r="23472" customFormat="false" ht="12" hidden="false" customHeight="false" outlineLevel="0" collapsed="false">
      <c r="BS23472" s="96" t="n">
        <f aca="false">BR23472-2.5</f>
        <v>-2.5</v>
      </c>
    </row>
    <row r="23473" customFormat="false" ht="12" hidden="false" customHeight="false" outlineLevel="0" collapsed="false">
      <c r="BS23473" s="96" t="n">
        <f aca="false">BR23473-2.5</f>
        <v>-2.5</v>
      </c>
    </row>
    <row r="23474" customFormat="false" ht="12" hidden="false" customHeight="false" outlineLevel="0" collapsed="false">
      <c r="BS23474" s="96" t="n">
        <f aca="false">BR23474-2.5</f>
        <v>-2.5</v>
      </c>
    </row>
    <row r="23475" customFormat="false" ht="12" hidden="false" customHeight="false" outlineLevel="0" collapsed="false">
      <c r="BS23475" s="96" t="n">
        <f aca="false">BR23475-2.5</f>
        <v>-2.5</v>
      </c>
    </row>
    <row r="23476" customFormat="false" ht="12" hidden="false" customHeight="false" outlineLevel="0" collapsed="false">
      <c r="BS23476" s="96" t="n">
        <f aca="false">BR23476-2.5</f>
        <v>-2.5</v>
      </c>
    </row>
    <row r="23477" customFormat="false" ht="12" hidden="false" customHeight="false" outlineLevel="0" collapsed="false">
      <c r="BS23477" s="96" t="n">
        <f aca="false">BR23477-2.5</f>
        <v>-2.5</v>
      </c>
    </row>
    <row r="23478" customFormat="false" ht="12" hidden="false" customHeight="false" outlineLevel="0" collapsed="false">
      <c r="BS23478" s="96" t="n">
        <f aca="false">BR23478-2.5</f>
        <v>-2.5</v>
      </c>
    </row>
    <row r="23479" customFormat="false" ht="12" hidden="false" customHeight="false" outlineLevel="0" collapsed="false">
      <c r="BS23479" s="96" t="n">
        <f aca="false">BR23479-2.5</f>
        <v>-2.5</v>
      </c>
    </row>
    <row r="23480" customFormat="false" ht="12" hidden="false" customHeight="false" outlineLevel="0" collapsed="false">
      <c r="BS23480" s="96" t="n">
        <f aca="false">BR23480-2.5</f>
        <v>-2.5</v>
      </c>
    </row>
    <row r="23481" customFormat="false" ht="12" hidden="false" customHeight="false" outlineLevel="0" collapsed="false">
      <c r="BS23481" s="96" t="n">
        <f aca="false">BR23481-2.5</f>
        <v>-2.5</v>
      </c>
    </row>
    <row r="23482" customFormat="false" ht="12" hidden="false" customHeight="false" outlineLevel="0" collapsed="false">
      <c r="BS23482" s="96" t="n">
        <f aca="false">BR23482-2.5</f>
        <v>-2.5</v>
      </c>
    </row>
    <row r="23483" customFormat="false" ht="12" hidden="false" customHeight="false" outlineLevel="0" collapsed="false">
      <c r="BS23483" s="96" t="n">
        <f aca="false">BR23483-2.5</f>
        <v>-2.5</v>
      </c>
    </row>
    <row r="23484" customFormat="false" ht="12" hidden="false" customHeight="false" outlineLevel="0" collapsed="false">
      <c r="BS23484" s="96" t="n">
        <f aca="false">BR23484-2.5</f>
        <v>-2.5</v>
      </c>
    </row>
    <row r="23485" customFormat="false" ht="12" hidden="false" customHeight="false" outlineLevel="0" collapsed="false">
      <c r="BS23485" s="96" t="n">
        <f aca="false">BR23485-2.5</f>
        <v>-2.5</v>
      </c>
    </row>
    <row r="23486" customFormat="false" ht="12" hidden="false" customHeight="false" outlineLevel="0" collapsed="false">
      <c r="BS23486" s="96" t="n">
        <f aca="false">BR23486-2.5</f>
        <v>-2.5</v>
      </c>
    </row>
    <row r="23487" customFormat="false" ht="12" hidden="false" customHeight="false" outlineLevel="0" collapsed="false">
      <c r="BS23487" s="96" t="n">
        <f aca="false">BR23487-2.5</f>
        <v>-2.5</v>
      </c>
    </row>
    <row r="23488" customFormat="false" ht="12" hidden="false" customHeight="false" outlineLevel="0" collapsed="false">
      <c r="BS23488" s="96" t="n">
        <f aca="false">BR23488-2.5</f>
        <v>-2.5</v>
      </c>
    </row>
    <row r="23489" customFormat="false" ht="12" hidden="false" customHeight="false" outlineLevel="0" collapsed="false">
      <c r="BS23489" s="96" t="n">
        <f aca="false">BR23489-2.5</f>
        <v>-2.5</v>
      </c>
    </row>
    <row r="23490" customFormat="false" ht="12" hidden="false" customHeight="false" outlineLevel="0" collapsed="false">
      <c r="BS23490" s="96" t="n">
        <f aca="false">BR23490-2.5</f>
        <v>-2.5</v>
      </c>
    </row>
    <row r="23491" customFormat="false" ht="12" hidden="false" customHeight="false" outlineLevel="0" collapsed="false">
      <c r="BS23491" s="96" t="n">
        <f aca="false">BR23491-2.5</f>
        <v>-2.5</v>
      </c>
    </row>
    <row r="23492" customFormat="false" ht="12" hidden="false" customHeight="false" outlineLevel="0" collapsed="false">
      <c r="BS23492" s="96" t="n">
        <f aca="false">BR23492-2.5</f>
        <v>-2.5</v>
      </c>
    </row>
    <row r="23493" customFormat="false" ht="12" hidden="false" customHeight="false" outlineLevel="0" collapsed="false">
      <c r="BS23493" s="96" t="n">
        <f aca="false">BR23493-2.5</f>
        <v>-2.5</v>
      </c>
    </row>
    <row r="23494" customFormat="false" ht="12" hidden="false" customHeight="false" outlineLevel="0" collapsed="false">
      <c r="BS23494" s="96" t="n">
        <f aca="false">BR23494-2.5</f>
        <v>-2.5</v>
      </c>
    </row>
    <row r="23495" customFormat="false" ht="12" hidden="false" customHeight="false" outlineLevel="0" collapsed="false">
      <c r="BS23495" s="96" t="n">
        <f aca="false">BR23495-2.5</f>
        <v>-2.5</v>
      </c>
    </row>
    <row r="23496" customFormat="false" ht="12" hidden="false" customHeight="false" outlineLevel="0" collapsed="false">
      <c r="BS23496" s="96" t="n">
        <f aca="false">BR23496-2.5</f>
        <v>-2.5</v>
      </c>
    </row>
    <row r="23497" customFormat="false" ht="12" hidden="false" customHeight="false" outlineLevel="0" collapsed="false">
      <c r="BS23497" s="96" t="n">
        <f aca="false">BR23497-2.5</f>
        <v>-2.5</v>
      </c>
    </row>
    <row r="23498" customFormat="false" ht="12" hidden="false" customHeight="false" outlineLevel="0" collapsed="false">
      <c r="BS23498" s="96" t="n">
        <f aca="false">BR23498-2.5</f>
        <v>-2.5</v>
      </c>
    </row>
    <row r="23499" customFormat="false" ht="12" hidden="false" customHeight="false" outlineLevel="0" collapsed="false">
      <c r="BS23499" s="96" t="n">
        <f aca="false">BR23499-2.5</f>
        <v>-2.5</v>
      </c>
    </row>
    <row r="23500" customFormat="false" ht="12" hidden="false" customHeight="false" outlineLevel="0" collapsed="false">
      <c r="BS23500" s="96" t="n">
        <f aca="false">BR23500-2.5</f>
        <v>-2.5</v>
      </c>
    </row>
    <row r="23501" customFormat="false" ht="12" hidden="false" customHeight="false" outlineLevel="0" collapsed="false">
      <c r="BS23501" s="96" t="n">
        <f aca="false">BR23501-2.5</f>
        <v>-2.5</v>
      </c>
    </row>
    <row r="23502" customFormat="false" ht="12" hidden="false" customHeight="false" outlineLevel="0" collapsed="false">
      <c r="BS23502" s="96" t="n">
        <f aca="false">BR23502-2.5</f>
        <v>-2.5</v>
      </c>
    </row>
    <row r="23503" customFormat="false" ht="12" hidden="false" customHeight="false" outlineLevel="0" collapsed="false">
      <c r="BS23503" s="96" t="n">
        <f aca="false">BR23503-2.5</f>
        <v>-2.5</v>
      </c>
    </row>
    <row r="23504" customFormat="false" ht="12" hidden="false" customHeight="false" outlineLevel="0" collapsed="false">
      <c r="BS23504" s="96" t="n">
        <f aca="false">BR23504-2.5</f>
        <v>-2.5</v>
      </c>
    </row>
    <row r="23505" customFormat="false" ht="12" hidden="false" customHeight="false" outlineLevel="0" collapsed="false">
      <c r="BS23505" s="96" t="n">
        <f aca="false">BR23505-2.5</f>
        <v>-2.5</v>
      </c>
    </row>
    <row r="23506" customFormat="false" ht="12" hidden="false" customHeight="false" outlineLevel="0" collapsed="false">
      <c r="BS23506" s="96" t="n">
        <f aca="false">BR23506-2.5</f>
        <v>-2.5</v>
      </c>
    </row>
    <row r="23507" customFormat="false" ht="12" hidden="false" customHeight="false" outlineLevel="0" collapsed="false">
      <c r="BS23507" s="96" t="n">
        <f aca="false">BR23507-2.5</f>
        <v>-2.5</v>
      </c>
    </row>
    <row r="23508" customFormat="false" ht="12" hidden="false" customHeight="false" outlineLevel="0" collapsed="false">
      <c r="BS23508" s="96" t="n">
        <f aca="false">BR23508-2.5</f>
        <v>-2.5</v>
      </c>
    </row>
    <row r="23509" customFormat="false" ht="12" hidden="false" customHeight="false" outlineLevel="0" collapsed="false">
      <c r="BS23509" s="96" t="n">
        <f aca="false">BR23509-2.5</f>
        <v>-2.5</v>
      </c>
    </row>
    <row r="23510" customFormat="false" ht="12" hidden="false" customHeight="false" outlineLevel="0" collapsed="false">
      <c r="BS23510" s="96" t="n">
        <f aca="false">BR23510-2.5</f>
        <v>-2.5</v>
      </c>
    </row>
    <row r="23511" customFormat="false" ht="12" hidden="false" customHeight="false" outlineLevel="0" collapsed="false">
      <c r="BS23511" s="96" t="n">
        <f aca="false">BR23511-2.5</f>
        <v>-2.5</v>
      </c>
    </row>
    <row r="23512" customFormat="false" ht="12" hidden="false" customHeight="false" outlineLevel="0" collapsed="false">
      <c r="BS23512" s="96" t="n">
        <f aca="false">BR23512-2.5</f>
        <v>-2.5</v>
      </c>
    </row>
    <row r="23513" customFormat="false" ht="12" hidden="false" customHeight="false" outlineLevel="0" collapsed="false">
      <c r="BS23513" s="96" t="n">
        <f aca="false">BR23513-2.5</f>
        <v>-2.5</v>
      </c>
    </row>
    <row r="23514" customFormat="false" ht="12" hidden="false" customHeight="false" outlineLevel="0" collapsed="false">
      <c r="BS23514" s="96" t="n">
        <f aca="false">BR23514-2.5</f>
        <v>-2.5</v>
      </c>
    </row>
    <row r="23515" customFormat="false" ht="12" hidden="false" customHeight="false" outlineLevel="0" collapsed="false">
      <c r="BS23515" s="96" t="n">
        <f aca="false">BR23515-2.5</f>
        <v>-2.5</v>
      </c>
    </row>
    <row r="23516" customFormat="false" ht="12" hidden="false" customHeight="false" outlineLevel="0" collapsed="false">
      <c r="BS23516" s="96" t="n">
        <f aca="false">BR23516-2.5</f>
        <v>-2.5</v>
      </c>
    </row>
    <row r="23517" customFormat="false" ht="12" hidden="false" customHeight="false" outlineLevel="0" collapsed="false">
      <c r="BS23517" s="96" t="n">
        <f aca="false">BR23517-2.5</f>
        <v>-2.5</v>
      </c>
    </row>
    <row r="23518" customFormat="false" ht="12" hidden="false" customHeight="false" outlineLevel="0" collapsed="false">
      <c r="BS23518" s="96" t="n">
        <f aca="false">BR23518-2.5</f>
        <v>-2.5</v>
      </c>
    </row>
    <row r="23519" customFormat="false" ht="12" hidden="false" customHeight="false" outlineLevel="0" collapsed="false">
      <c r="BS23519" s="96" t="n">
        <f aca="false">BR23519-2.5</f>
        <v>-2.5</v>
      </c>
    </row>
    <row r="23520" customFormat="false" ht="12" hidden="false" customHeight="false" outlineLevel="0" collapsed="false">
      <c r="BS23520" s="96" t="n">
        <f aca="false">BR23520-2.5</f>
        <v>-2.5</v>
      </c>
    </row>
    <row r="23521" customFormat="false" ht="12" hidden="false" customHeight="false" outlineLevel="0" collapsed="false">
      <c r="BS23521" s="96" t="n">
        <f aca="false">BR23521-2.5</f>
        <v>-2.5</v>
      </c>
    </row>
    <row r="23522" customFormat="false" ht="12" hidden="false" customHeight="false" outlineLevel="0" collapsed="false">
      <c r="BS23522" s="96" t="n">
        <f aca="false">BR23522-2.5</f>
        <v>-2.5</v>
      </c>
    </row>
    <row r="23523" customFormat="false" ht="12" hidden="false" customHeight="false" outlineLevel="0" collapsed="false">
      <c r="BS23523" s="96" t="n">
        <f aca="false">BR23523-2.5</f>
        <v>-2.5</v>
      </c>
    </row>
    <row r="23524" customFormat="false" ht="12" hidden="false" customHeight="false" outlineLevel="0" collapsed="false">
      <c r="BS23524" s="96" t="n">
        <f aca="false">BR23524-2.5</f>
        <v>-2.5</v>
      </c>
    </row>
    <row r="23525" customFormat="false" ht="12" hidden="false" customHeight="false" outlineLevel="0" collapsed="false">
      <c r="BS23525" s="96" t="n">
        <f aca="false">BR23525-2.5</f>
        <v>-2.5</v>
      </c>
    </row>
    <row r="23526" customFormat="false" ht="12" hidden="false" customHeight="false" outlineLevel="0" collapsed="false">
      <c r="BS23526" s="96" t="n">
        <f aca="false">BR23526-2.5</f>
        <v>-2.5</v>
      </c>
    </row>
    <row r="23527" customFormat="false" ht="12" hidden="false" customHeight="false" outlineLevel="0" collapsed="false">
      <c r="BS23527" s="96" t="n">
        <f aca="false">BR23527-2.5</f>
        <v>-2.5</v>
      </c>
    </row>
    <row r="23528" customFormat="false" ht="12" hidden="false" customHeight="false" outlineLevel="0" collapsed="false">
      <c r="BS23528" s="96" t="n">
        <f aca="false">BR23528-2.5</f>
        <v>-2.5</v>
      </c>
    </row>
    <row r="23529" customFormat="false" ht="12" hidden="false" customHeight="false" outlineLevel="0" collapsed="false">
      <c r="BS23529" s="96" t="n">
        <f aca="false">BR23529-2.5</f>
        <v>-2.5</v>
      </c>
    </row>
    <row r="23530" customFormat="false" ht="12" hidden="false" customHeight="false" outlineLevel="0" collapsed="false">
      <c r="BS23530" s="96" t="n">
        <f aca="false">BR23530-2.5</f>
        <v>-2.5</v>
      </c>
    </row>
    <row r="23531" customFormat="false" ht="12" hidden="false" customHeight="false" outlineLevel="0" collapsed="false">
      <c r="BS23531" s="96" t="n">
        <f aca="false">BR23531-2.5</f>
        <v>-2.5</v>
      </c>
    </row>
    <row r="23532" customFormat="false" ht="12" hidden="false" customHeight="false" outlineLevel="0" collapsed="false">
      <c r="BS23532" s="96" t="n">
        <f aca="false">BR23532-2.5</f>
        <v>-2.5</v>
      </c>
    </row>
    <row r="23533" customFormat="false" ht="12" hidden="false" customHeight="false" outlineLevel="0" collapsed="false">
      <c r="BS23533" s="96" t="n">
        <f aca="false">BR23533-2.5</f>
        <v>-2.5</v>
      </c>
    </row>
    <row r="23534" customFormat="false" ht="12" hidden="false" customHeight="false" outlineLevel="0" collapsed="false">
      <c r="BS23534" s="96" t="n">
        <f aca="false">BR23534-2.5</f>
        <v>-2.5</v>
      </c>
    </row>
    <row r="23535" customFormat="false" ht="12" hidden="false" customHeight="false" outlineLevel="0" collapsed="false">
      <c r="BS23535" s="96" t="n">
        <f aca="false">BR23535-2.5</f>
        <v>-2.5</v>
      </c>
    </row>
    <row r="23536" customFormat="false" ht="12" hidden="false" customHeight="false" outlineLevel="0" collapsed="false">
      <c r="BS23536" s="96" t="n">
        <f aca="false">BR23536-2.5</f>
        <v>-2.5</v>
      </c>
    </row>
    <row r="23537" customFormat="false" ht="12" hidden="false" customHeight="false" outlineLevel="0" collapsed="false">
      <c r="BS23537" s="96" t="n">
        <f aca="false">BR23537-2.5</f>
        <v>-2.5</v>
      </c>
    </row>
    <row r="23538" customFormat="false" ht="12" hidden="false" customHeight="false" outlineLevel="0" collapsed="false">
      <c r="BS23538" s="96" t="n">
        <f aca="false">BR23538-2.5</f>
        <v>-2.5</v>
      </c>
    </row>
    <row r="23539" customFormat="false" ht="12" hidden="false" customHeight="false" outlineLevel="0" collapsed="false">
      <c r="BS23539" s="96" t="n">
        <f aca="false">BR23539-2.5</f>
        <v>-2.5</v>
      </c>
    </row>
    <row r="23540" customFormat="false" ht="12" hidden="false" customHeight="false" outlineLevel="0" collapsed="false">
      <c r="BS23540" s="96" t="n">
        <f aca="false">BR23540-2.5</f>
        <v>-2.5</v>
      </c>
    </row>
    <row r="23541" customFormat="false" ht="12" hidden="false" customHeight="false" outlineLevel="0" collapsed="false">
      <c r="BS23541" s="96" t="n">
        <f aca="false">BR23541-2.5</f>
        <v>-2.5</v>
      </c>
    </row>
    <row r="23542" customFormat="false" ht="12" hidden="false" customHeight="false" outlineLevel="0" collapsed="false">
      <c r="BS23542" s="96" t="n">
        <f aca="false">BR23542-2.5</f>
        <v>-2.5</v>
      </c>
    </row>
    <row r="23543" customFormat="false" ht="12" hidden="false" customHeight="false" outlineLevel="0" collapsed="false">
      <c r="BS23543" s="96" t="n">
        <f aca="false">BR23543-2.5</f>
        <v>-2.5</v>
      </c>
    </row>
    <row r="23544" customFormat="false" ht="12" hidden="false" customHeight="false" outlineLevel="0" collapsed="false">
      <c r="BS23544" s="96" t="n">
        <f aca="false">BR23544-2.5</f>
        <v>-2.5</v>
      </c>
    </row>
    <row r="23545" customFormat="false" ht="12" hidden="false" customHeight="false" outlineLevel="0" collapsed="false">
      <c r="BS23545" s="96" t="n">
        <f aca="false">BR23545-2.5</f>
        <v>-2.5</v>
      </c>
    </row>
    <row r="23546" customFormat="false" ht="12" hidden="false" customHeight="false" outlineLevel="0" collapsed="false">
      <c r="BS23546" s="96" t="n">
        <f aca="false">BR23546-2.5</f>
        <v>-2.5</v>
      </c>
    </row>
    <row r="23547" customFormat="false" ht="12" hidden="false" customHeight="false" outlineLevel="0" collapsed="false">
      <c r="BS23547" s="96" t="n">
        <f aca="false">BR23547-2.5</f>
        <v>-2.5</v>
      </c>
    </row>
    <row r="23548" customFormat="false" ht="12" hidden="false" customHeight="false" outlineLevel="0" collapsed="false">
      <c r="BS23548" s="96" t="n">
        <f aca="false">BR23548-2.5</f>
        <v>-2.5</v>
      </c>
    </row>
    <row r="23549" customFormat="false" ht="12" hidden="false" customHeight="false" outlineLevel="0" collapsed="false">
      <c r="BS23549" s="96" t="n">
        <f aca="false">BR23549-2.5</f>
        <v>-2.5</v>
      </c>
    </row>
    <row r="23550" customFormat="false" ht="12" hidden="false" customHeight="false" outlineLevel="0" collapsed="false">
      <c r="BS23550" s="96" t="n">
        <f aca="false">BR23550-2.5</f>
        <v>-2.5</v>
      </c>
    </row>
    <row r="23551" customFormat="false" ht="12" hidden="false" customHeight="false" outlineLevel="0" collapsed="false">
      <c r="BS23551" s="96" t="n">
        <f aca="false">BR23551-2.5</f>
        <v>-2.5</v>
      </c>
    </row>
    <row r="23552" customFormat="false" ht="12" hidden="false" customHeight="false" outlineLevel="0" collapsed="false">
      <c r="BS23552" s="96" t="n">
        <f aca="false">BR23552-2.5</f>
        <v>-2.5</v>
      </c>
    </row>
    <row r="23553" customFormat="false" ht="12" hidden="false" customHeight="false" outlineLevel="0" collapsed="false">
      <c r="BS23553" s="96" t="n">
        <f aca="false">BR23553-2.5</f>
        <v>-2.5</v>
      </c>
    </row>
    <row r="23554" customFormat="false" ht="12" hidden="false" customHeight="false" outlineLevel="0" collapsed="false">
      <c r="BS23554" s="96" t="n">
        <f aca="false">BR23554-2.5</f>
        <v>-2.5</v>
      </c>
    </row>
    <row r="23555" customFormat="false" ht="12" hidden="false" customHeight="false" outlineLevel="0" collapsed="false">
      <c r="BS23555" s="96" t="n">
        <f aca="false">BR23555-2.5</f>
        <v>-2.5</v>
      </c>
    </row>
    <row r="23556" customFormat="false" ht="12" hidden="false" customHeight="false" outlineLevel="0" collapsed="false">
      <c r="BS23556" s="96" t="n">
        <f aca="false">BR23556-2.5</f>
        <v>-2.5</v>
      </c>
    </row>
    <row r="23557" customFormat="false" ht="12" hidden="false" customHeight="false" outlineLevel="0" collapsed="false">
      <c r="BS23557" s="96" t="n">
        <f aca="false">BR23557-2.5</f>
        <v>-2.5</v>
      </c>
    </row>
    <row r="23558" customFormat="false" ht="12" hidden="false" customHeight="false" outlineLevel="0" collapsed="false">
      <c r="BS23558" s="96" t="n">
        <f aca="false">BR23558-2.5</f>
        <v>-2.5</v>
      </c>
    </row>
    <row r="23559" customFormat="false" ht="12" hidden="false" customHeight="false" outlineLevel="0" collapsed="false">
      <c r="BS23559" s="96" t="n">
        <f aca="false">BR23559-2.5</f>
        <v>-2.5</v>
      </c>
    </row>
    <row r="23560" customFormat="false" ht="12" hidden="false" customHeight="false" outlineLevel="0" collapsed="false">
      <c r="BS23560" s="96" t="n">
        <f aca="false">BR23560-2.5</f>
        <v>-2.5</v>
      </c>
    </row>
    <row r="23561" customFormat="false" ht="12" hidden="false" customHeight="false" outlineLevel="0" collapsed="false">
      <c r="BS23561" s="96" t="n">
        <f aca="false">BR23561-2.5</f>
        <v>-2.5</v>
      </c>
    </row>
    <row r="23562" customFormat="false" ht="12" hidden="false" customHeight="false" outlineLevel="0" collapsed="false">
      <c r="BS23562" s="96" t="n">
        <f aca="false">BR23562-2.5</f>
        <v>-2.5</v>
      </c>
    </row>
    <row r="23563" customFormat="false" ht="12" hidden="false" customHeight="false" outlineLevel="0" collapsed="false">
      <c r="BS23563" s="96" t="n">
        <f aca="false">BR23563-2.5</f>
        <v>-2.5</v>
      </c>
    </row>
    <row r="23564" customFormat="false" ht="12" hidden="false" customHeight="false" outlineLevel="0" collapsed="false">
      <c r="BS23564" s="96" t="n">
        <f aca="false">BR23564-2.5</f>
        <v>-2.5</v>
      </c>
    </row>
    <row r="23565" customFormat="false" ht="12" hidden="false" customHeight="false" outlineLevel="0" collapsed="false">
      <c r="BS23565" s="96" t="n">
        <f aca="false">BR23565-2.5</f>
        <v>-2.5</v>
      </c>
    </row>
    <row r="23566" customFormat="false" ht="12" hidden="false" customHeight="false" outlineLevel="0" collapsed="false">
      <c r="BS23566" s="96" t="n">
        <f aca="false">BR23566-2.5</f>
        <v>-2.5</v>
      </c>
    </row>
    <row r="23567" customFormat="false" ht="12" hidden="false" customHeight="false" outlineLevel="0" collapsed="false">
      <c r="BS23567" s="96" t="n">
        <f aca="false">BR23567-2.5</f>
        <v>-2.5</v>
      </c>
    </row>
    <row r="23568" customFormat="false" ht="12" hidden="false" customHeight="false" outlineLevel="0" collapsed="false">
      <c r="BS23568" s="96" t="n">
        <f aca="false">BR23568-2.5</f>
        <v>-2.5</v>
      </c>
    </row>
    <row r="23569" customFormat="false" ht="12" hidden="false" customHeight="false" outlineLevel="0" collapsed="false">
      <c r="BS23569" s="96" t="n">
        <f aca="false">BR23569-2.5</f>
        <v>-2.5</v>
      </c>
    </row>
    <row r="23570" customFormat="false" ht="12" hidden="false" customHeight="false" outlineLevel="0" collapsed="false">
      <c r="BS23570" s="96" t="n">
        <f aca="false">BR23570-2.5</f>
        <v>-2.5</v>
      </c>
    </row>
    <row r="23571" customFormat="false" ht="12" hidden="false" customHeight="false" outlineLevel="0" collapsed="false">
      <c r="BS23571" s="96" t="n">
        <f aca="false">BR23571-2.5</f>
        <v>-2.5</v>
      </c>
    </row>
    <row r="23572" customFormat="false" ht="12" hidden="false" customHeight="false" outlineLevel="0" collapsed="false">
      <c r="BS23572" s="96" t="n">
        <f aca="false">BR23572-2.5</f>
        <v>-2.5</v>
      </c>
    </row>
    <row r="23573" customFormat="false" ht="12" hidden="false" customHeight="false" outlineLevel="0" collapsed="false">
      <c r="BS23573" s="96" t="n">
        <f aca="false">BR23573-2.5</f>
        <v>-2.5</v>
      </c>
    </row>
    <row r="23574" customFormat="false" ht="12" hidden="false" customHeight="false" outlineLevel="0" collapsed="false">
      <c r="BS23574" s="96" t="n">
        <f aca="false">BR23574-2.5</f>
        <v>-2.5</v>
      </c>
    </row>
    <row r="23575" customFormat="false" ht="12" hidden="false" customHeight="false" outlineLevel="0" collapsed="false">
      <c r="BS23575" s="96" t="n">
        <f aca="false">BR23575-2.5</f>
        <v>-2.5</v>
      </c>
    </row>
    <row r="23576" customFormat="false" ht="12" hidden="false" customHeight="false" outlineLevel="0" collapsed="false">
      <c r="BS23576" s="96" t="n">
        <f aca="false">BR23576-2.5</f>
        <v>-2.5</v>
      </c>
    </row>
    <row r="23577" customFormat="false" ht="12" hidden="false" customHeight="false" outlineLevel="0" collapsed="false">
      <c r="BS23577" s="96" t="n">
        <f aca="false">BR23577-2.5</f>
        <v>-2.5</v>
      </c>
    </row>
    <row r="23578" customFormat="false" ht="12" hidden="false" customHeight="false" outlineLevel="0" collapsed="false">
      <c r="BS23578" s="96" t="n">
        <f aca="false">BR23578-2.5</f>
        <v>-2.5</v>
      </c>
    </row>
    <row r="23579" customFormat="false" ht="12" hidden="false" customHeight="false" outlineLevel="0" collapsed="false">
      <c r="BS23579" s="96" t="n">
        <f aca="false">BR23579-2.5</f>
        <v>-2.5</v>
      </c>
    </row>
    <row r="23580" customFormat="false" ht="12" hidden="false" customHeight="false" outlineLevel="0" collapsed="false">
      <c r="BS23580" s="96" t="n">
        <f aca="false">BR23580-2.5</f>
        <v>-2.5</v>
      </c>
    </row>
    <row r="23581" customFormat="false" ht="12" hidden="false" customHeight="false" outlineLevel="0" collapsed="false">
      <c r="BS23581" s="96" t="n">
        <f aca="false">BR23581-2.5</f>
        <v>-2.5</v>
      </c>
    </row>
    <row r="23582" customFormat="false" ht="12" hidden="false" customHeight="false" outlineLevel="0" collapsed="false">
      <c r="BS23582" s="96" t="n">
        <f aca="false">BR23582-2.5</f>
        <v>-2.5</v>
      </c>
    </row>
    <row r="23583" customFormat="false" ht="12" hidden="false" customHeight="false" outlineLevel="0" collapsed="false">
      <c r="BS23583" s="96" t="n">
        <f aca="false">BR23583-2.5</f>
        <v>-2.5</v>
      </c>
    </row>
    <row r="23584" customFormat="false" ht="12" hidden="false" customHeight="false" outlineLevel="0" collapsed="false">
      <c r="BS23584" s="96" t="n">
        <f aca="false">BR23584-2.5</f>
        <v>-2.5</v>
      </c>
    </row>
    <row r="23585" customFormat="false" ht="12" hidden="false" customHeight="false" outlineLevel="0" collapsed="false">
      <c r="BS23585" s="96" t="n">
        <f aca="false">BR23585-2.5</f>
        <v>-2.5</v>
      </c>
    </row>
    <row r="23586" customFormat="false" ht="12" hidden="false" customHeight="false" outlineLevel="0" collapsed="false">
      <c r="BS23586" s="96" t="n">
        <f aca="false">BR23586-2.5</f>
        <v>-2.5</v>
      </c>
    </row>
    <row r="23587" customFormat="false" ht="12" hidden="false" customHeight="false" outlineLevel="0" collapsed="false">
      <c r="BS23587" s="96" t="n">
        <f aca="false">BR23587-2.5</f>
        <v>-2.5</v>
      </c>
    </row>
    <row r="23588" customFormat="false" ht="12" hidden="false" customHeight="false" outlineLevel="0" collapsed="false">
      <c r="BS23588" s="96" t="n">
        <f aca="false">BR23588-2.5</f>
        <v>-2.5</v>
      </c>
    </row>
    <row r="23589" customFormat="false" ht="12" hidden="false" customHeight="false" outlineLevel="0" collapsed="false">
      <c r="BS23589" s="96" t="n">
        <f aca="false">BR23589-2.5</f>
        <v>-2.5</v>
      </c>
    </row>
    <row r="23590" customFormat="false" ht="12" hidden="false" customHeight="false" outlineLevel="0" collapsed="false">
      <c r="BS23590" s="96" t="n">
        <f aca="false">BR23590-2.5</f>
        <v>-2.5</v>
      </c>
    </row>
    <row r="23591" customFormat="false" ht="12" hidden="false" customHeight="false" outlineLevel="0" collapsed="false">
      <c r="BS23591" s="96" t="n">
        <f aca="false">BR23591-2.5</f>
        <v>-2.5</v>
      </c>
    </row>
    <row r="23592" customFormat="false" ht="12" hidden="false" customHeight="false" outlineLevel="0" collapsed="false">
      <c r="BS23592" s="96" t="n">
        <f aca="false">BR23592-2.5</f>
        <v>-2.5</v>
      </c>
    </row>
    <row r="23593" customFormat="false" ht="12" hidden="false" customHeight="false" outlineLevel="0" collapsed="false">
      <c r="BS23593" s="96" t="n">
        <f aca="false">BR23593-2.5</f>
        <v>-2.5</v>
      </c>
    </row>
    <row r="23594" customFormat="false" ht="12" hidden="false" customHeight="false" outlineLevel="0" collapsed="false">
      <c r="BS23594" s="96" t="n">
        <f aca="false">BR23594-2.5</f>
        <v>-2.5</v>
      </c>
    </row>
    <row r="23595" customFormat="false" ht="12" hidden="false" customHeight="false" outlineLevel="0" collapsed="false">
      <c r="BS23595" s="96" t="n">
        <f aca="false">BR23595-2.5</f>
        <v>-2.5</v>
      </c>
    </row>
    <row r="23596" customFormat="false" ht="12" hidden="false" customHeight="false" outlineLevel="0" collapsed="false">
      <c r="BS23596" s="96" t="n">
        <f aca="false">BR23596-2.5</f>
        <v>-2.5</v>
      </c>
    </row>
    <row r="23597" customFormat="false" ht="12" hidden="false" customHeight="false" outlineLevel="0" collapsed="false">
      <c r="BS23597" s="96" t="n">
        <f aca="false">BR23597-2.5</f>
        <v>-2.5</v>
      </c>
    </row>
    <row r="23598" customFormat="false" ht="12" hidden="false" customHeight="false" outlineLevel="0" collapsed="false">
      <c r="BS23598" s="96" t="n">
        <f aca="false">BR23598-2.5</f>
        <v>-2.5</v>
      </c>
    </row>
    <row r="23599" customFormat="false" ht="12" hidden="false" customHeight="false" outlineLevel="0" collapsed="false">
      <c r="BS23599" s="96" t="n">
        <f aca="false">BR23599-2.5</f>
        <v>-2.5</v>
      </c>
    </row>
    <row r="23600" customFormat="false" ht="12" hidden="false" customHeight="false" outlineLevel="0" collapsed="false">
      <c r="BS23600" s="96" t="n">
        <f aca="false">BR23600-2.5</f>
        <v>-2.5</v>
      </c>
    </row>
    <row r="23601" customFormat="false" ht="12" hidden="false" customHeight="false" outlineLevel="0" collapsed="false">
      <c r="BS23601" s="96" t="n">
        <f aca="false">BR23601-2.5</f>
        <v>-2.5</v>
      </c>
    </row>
    <row r="23602" customFormat="false" ht="12" hidden="false" customHeight="false" outlineLevel="0" collapsed="false">
      <c r="BS23602" s="96" t="n">
        <f aca="false">BR23602-2.5</f>
        <v>-2.5</v>
      </c>
    </row>
    <row r="23603" customFormat="false" ht="12" hidden="false" customHeight="false" outlineLevel="0" collapsed="false">
      <c r="BS23603" s="96" t="n">
        <f aca="false">BR23603-2.5</f>
        <v>-2.5</v>
      </c>
    </row>
    <row r="23604" customFormat="false" ht="12" hidden="false" customHeight="false" outlineLevel="0" collapsed="false">
      <c r="BS23604" s="96" t="n">
        <f aca="false">BR23604-2.5</f>
        <v>-2.5</v>
      </c>
    </row>
    <row r="23605" customFormat="false" ht="12" hidden="false" customHeight="false" outlineLevel="0" collapsed="false">
      <c r="BS23605" s="96" t="n">
        <f aca="false">BR23605-2.5</f>
        <v>-2.5</v>
      </c>
    </row>
    <row r="23606" customFormat="false" ht="12" hidden="false" customHeight="false" outlineLevel="0" collapsed="false">
      <c r="BS23606" s="96" t="n">
        <f aca="false">BR23606-2.5</f>
        <v>-2.5</v>
      </c>
    </row>
    <row r="23607" customFormat="false" ht="12" hidden="false" customHeight="false" outlineLevel="0" collapsed="false">
      <c r="BS23607" s="96" t="n">
        <f aca="false">BR23607-2.5</f>
        <v>-2.5</v>
      </c>
    </row>
    <row r="23608" customFormat="false" ht="12" hidden="false" customHeight="false" outlineLevel="0" collapsed="false">
      <c r="BS23608" s="96" t="n">
        <f aca="false">BR23608-2.5</f>
        <v>-2.5</v>
      </c>
    </row>
    <row r="23609" customFormat="false" ht="12" hidden="false" customHeight="false" outlineLevel="0" collapsed="false">
      <c r="BS23609" s="96" t="n">
        <f aca="false">BR23609-2.5</f>
        <v>-2.5</v>
      </c>
    </row>
    <row r="23610" customFormat="false" ht="12" hidden="false" customHeight="false" outlineLevel="0" collapsed="false">
      <c r="BS23610" s="96" t="n">
        <f aca="false">BR23610-2.5</f>
        <v>-2.5</v>
      </c>
    </row>
    <row r="23611" customFormat="false" ht="12" hidden="false" customHeight="false" outlineLevel="0" collapsed="false">
      <c r="BS23611" s="96" t="n">
        <f aca="false">BR23611-2.5</f>
        <v>-2.5</v>
      </c>
    </row>
    <row r="23612" customFormat="false" ht="12" hidden="false" customHeight="false" outlineLevel="0" collapsed="false">
      <c r="BS23612" s="96" t="n">
        <f aca="false">BR23612-2.5</f>
        <v>-2.5</v>
      </c>
    </row>
    <row r="23613" customFormat="false" ht="12" hidden="false" customHeight="false" outlineLevel="0" collapsed="false">
      <c r="BS23613" s="96" t="n">
        <f aca="false">BR23613-2.5</f>
        <v>-2.5</v>
      </c>
    </row>
    <row r="23614" customFormat="false" ht="12" hidden="false" customHeight="false" outlineLevel="0" collapsed="false">
      <c r="BS23614" s="96" t="n">
        <f aca="false">BR23614-2.5</f>
        <v>-2.5</v>
      </c>
    </row>
    <row r="23615" customFormat="false" ht="12" hidden="false" customHeight="false" outlineLevel="0" collapsed="false">
      <c r="BS23615" s="96" t="n">
        <f aca="false">BR23615-2.5</f>
        <v>-2.5</v>
      </c>
    </row>
    <row r="23616" customFormat="false" ht="12" hidden="false" customHeight="false" outlineLevel="0" collapsed="false">
      <c r="BS23616" s="96" t="n">
        <f aca="false">BR23616-2.5</f>
        <v>-2.5</v>
      </c>
    </row>
    <row r="23617" customFormat="false" ht="12" hidden="false" customHeight="false" outlineLevel="0" collapsed="false">
      <c r="BS23617" s="96" t="n">
        <f aca="false">BR23617-2.5</f>
        <v>-2.5</v>
      </c>
    </row>
    <row r="23618" customFormat="false" ht="12" hidden="false" customHeight="false" outlineLevel="0" collapsed="false">
      <c r="BS23618" s="96" t="n">
        <f aca="false">BR23618-2.5</f>
        <v>-2.5</v>
      </c>
    </row>
    <row r="23619" customFormat="false" ht="12" hidden="false" customHeight="false" outlineLevel="0" collapsed="false">
      <c r="BS23619" s="96" t="n">
        <f aca="false">BR23619-2.5</f>
        <v>-2.5</v>
      </c>
    </row>
    <row r="23620" customFormat="false" ht="12" hidden="false" customHeight="false" outlineLevel="0" collapsed="false">
      <c r="BS23620" s="96" t="n">
        <f aca="false">BR23620-2.5</f>
        <v>-2.5</v>
      </c>
    </row>
    <row r="23621" customFormat="false" ht="12" hidden="false" customHeight="false" outlineLevel="0" collapsed="false">
      <c r="BS23621" s="96" t="n">
        <f aca="false">BR23621-2.5</f>
        <v>-2.5</v>
      </c>
    </row>
    <row r="23622" customFormat="false" ht="12" hidden="false" customHeight="false" outlineLevel="0" collapsed="false">
      <c r="BS23622" s="96" t="n">
        <f aca="false">BR23622-2.5</f>
        <v>-2.5</v>
      </c>
    </row>
    <row r="23623" customFormat="false" ht="12" hidden="false" customHeight="false" outlineLevel="0" collapsed="false">
      <c r="BS23623" s="96" t="n">
        <f aca="false">BR23623-2.5</f>
        <v>-2.5</v>
      </c>
    </row>
    <row r="23624" customFormat="false" ht="12" hidden="false" customHeight="false" outlineLevel="0" collapsed="false">
      <c r="BS23624" s="96" t="n">
        <f aca="false">BR23624-2.5</f>
        <v>-2.5</v>
      </c>
    </row>
    <row r="23625" customFormat="false" ht="12" hidden="false" customHeight="false" outlineLevel="0" collapsed="false">
      <c r="BS23625" s="96" t="n">
        <f aca="false">BR23625-2.5</f>
        <v>-2.5</v>
      </c>
    </row>
    <row r="23626" customFormat="false" ht="12" hidden="false" customHeight="false" outlineLevel="0" collapsed="false">
      <c r="BS23626" s="96" t="n">
        <f aca="false">BR23626-2.5</f>
        <v>-2.5</v>
      </c>
    </row>
    <row r="23627" customFormat="false" ht="12" hidden="false" customHeight="false" outlineLevel="0" collapsed="false">
      <c r="BS23627" s="96" t="n">
        <f aca="false">BR23627-2.5</f>
        <v>-2.5</v>
      </c>
    </row>
    <row r="23628" customFormat="false" ht="12" hidden="false" customHeight="false" outlineLevel="0" collapsed="false">
      <c r="BS23628" s="96" t="n">
        <f aca="false">BR23628-2.5</f>
        <v>-2.5</v>
      </c>
    </row>
    <row r="23629" customFormat="false" ht="12" hidden="false" customHeight="false" outlineLevel="0" collapsed="false">
      <c r="BS23629" s="96" t="n">
        <f aca="false">BR23629-2.5</f>
        <v>-2.5</v>
      </c>
    </row>
    <row r="23630" customFormat="false" ht="12" hidden="false" customHeight="false" outlineLevel="0" collapsed="false">
      <c r="BS23630" s="96" t="n">
        <f aca="false">BR23630-2.5</f>
        <v>-2.5</v>
      </c>
    </row>
    <row r="23631" customFormat="false" ht="12" hidden="false" customHeight="false" outlineLevel="0" collapsed="false">
      <c r="BS23631" s="96" t="n">
        <f aca="false">BR23631-2.5</f>
        <v>-2.5</v>
      </c>
    </row>
    <row r="23632" customFormat="false" ht="12" hidden="false" customHeight="false" outlineLevel="0" collapsed="false">
      <c r="BS23632" s="96" t="n">
        <f aca="false">BR23632-2.5</f>
        <v>-2.5</v>
      </c>
    </row>
    <row r="23633" customFormat="false" ht="12" hidden="false" customHeight="false" outlineLevel="0" collapsed="false">
      <c r="BS23633" s="96" t="n">
        <f aca="false">BR23633-2.5</f>
        <v>-2.5</v>
      </c>
    </row>
    <row r="23634" customFormat="false" ht="12" hidden="false" customHeight="false" outlineLevel="0" collapsed="false">
      <c r="BS23634" s="96" t="n">
        <f aca="false">BR23634-2.5</f>
        <v>-2.5</v>
      </c>
    </row>
    <row r="23635" customFormat="false" ht="12" hidden="false" customHeight="false" outlineLevel="0" collapsed="false">
      <c r="BS23635" s="96" t="n">
        <f aca="false">BR23635-2.5</f>
        <v>-2.5</v>
      </c>
    </row>
    <row r="23636" customFormat="false" ht="12" hidden="false" customHeight="false" outlineLevel="0" collapsed="false">
      <c r="BS23636" s="96" t="n">
        <f aca="false">BR23636-2.5</f>
        <v>-2.5</v>
      </c>
    </row>
    <row r="23637" customFormat="false" ht="12" hidden="false" customHeight="false" outlineLevel="0" collapsed="false">
      <c r="BS23637" s="96" t="n">
        <f aca="false">BR23637-2.5</f>
        <v>-2.5</v>
      </c>
    </row>
    <row r="23638" customFormat="false" ht="12" hidden="false" customHeight="false" outlineLevel="0" collapsed="false">
      <c r="BS23638" s="96" t="n">
        <f aca="false">BR23638-2.5</f>
        <v>-2.5</v>
      </c>
    </row>
    <row r="23639" customFormat="false" ht="12" hidden="false" customHeight="false" outlineLevel="0" collapsed="false">
      <c r="BS23639" s="96" t="n">
        <f aca="false">BR23639-2.5</f>
        <v>-2.5</v>
      </c>
    </row>
    <row r="23640" customFormat="false" ht="12" hidden="false" customHeight="false" outlineLevel="0" collapsed="false">
      <c r="BS23640" s="96" t="n">
        <f aca="false">BR23640-2.5</f>
        <v>-2.5</v>
      </c>
    </row>
    <row r="23641" customFormat="false" ht="12" hidden="false" customHeight="false" outlineLevel="0" collapsed="false">
      <c r="BS23641" s="96" t="n">
        <f aca="false">BR23641-2.5</f>
        <v>-2.5</v>
      </c>
    </row>
    <row r="23642" customFormat="false" ht="12" hidden="false" customHeight="false" outlineLevel="0" collapsed="false">
      <c r="BS23642" s="96" t="n">
        <f aca="false">BR23642-2.5</f>
        <v>-2.5</v>
      </c>
    </row>
    <row r="23643" customFormat="false" ht="12" hidden="false" customHeight="false" outlineLevel="0" collapsed="false">
      <c r="BS23643" s="96" t="n">
        <f aca="false">BR23643-2.5</f>
        <v>-2.5</v>
      </c>
    </row>
    <row r="23644" customFormat="false" ht="12" hidden="false" customHeight="false" outlineLevel="0" collapsed="false">
      <c r="BS23644" s="96" t="n">
        <f aca="false">BR23644-2.5</f>
        <v>-2.5</v>
      </c>
    </row>
    <row r="23645" customFormat="false" ht="12" hidden="false" customHeight="false" outlineLevel="0" collapsed="false">
      <c r="BS23645" s="96" t="n">
        <f aca="false">BR23645-2.5</f>
        <v>-2.5</v>
      </c>
    </row>
    <row r="23646" customFormat="false" ht="12" hidden="false" customHeight="false" outlineLevel="0" collapsed="false">
      <c r="BS23646" s="96" t="n">
        <f aca="false">BR23646-2.5</f>
        <v>-2.5</v>
      </c>
    </row>
    <row r="23647" customFormat="false" ht="12" hidden="false" customHeight="false" outlineLevel="0" collapsed="false">
      <c r="BS23647" s="96" t="n">
        <f aca="false">BR23647-2.5</f>
        <v>-2.5</v>
      </c>
    </row>
    <row r="23648" customFormat="false" ht="12" hidden="false" customHeight="false" outlineLevel="0" collapsed="false">
      <c r="BS23648" s="96" t="n">
        <f aca="false">BR23648-2.5</f>
        <v>-2.5</v>
      </c>
    </row>
    <row r="23649" customFormat="false" ht="12" hidden="false" customHeight="false" outlineLevel="0" collapsed="false">
      <c r="BS23649" s="96" t="n">
        <f aca="false">BR23649-2.5</f>
        <v>-2.5</v>
      </c>
    </row>
    <row r="23650" customFormat="false" ht="12" hidden="false" customHeight="false" outlineLevel="0" collapsed="false">
      <c r="BS23650" s="96" t="n">
        <f aca="false">BR23650-2.5</f>
        <v>-2.5</v>
      </c>
    </row>
    <row r="23651" customFormat="false" ht="12" hidden="false" customHeight="false" outlineLevel="0" collapsed="false">
      <c r="BS23651" s="96" t="n">
        <f aca="false">BR23651-2.5</f>
        <v>-2.5</v>
      </c>
    </row>
    <row r="23652" customFormat="false" ht="12" hidden="false" customHeight="false" outlineLevel="0" collapsed="false">
      <c r="BS23652" s="96" t="n">
        <f aca="false">BR23652-2.5</f>
        <v>-2.5</v>
      </c>
    </row>
    <row r="23653" customFormat="false" ht="12" hidden="false" customHeight="false" outlineLevel="0" collapsed="false">
      <c r="BS23653" s="96" t="n">
        <f aca="false">BR23653-2.5</f>
        <v>-2.5</v>
      </c>
    </row>
    <row r="23654" customFormat="false" ht="12" hidden="false" customHeight="false" outlineLevel="0" collapsed="false">
      <c r="BS23654" s="96" t="n">
        <f aca="false">BR23654-2.5</f>
        <v>-2.5</v>
      </c>
    </row>
    <row r="23655" customFormat="false" ht="12" hidden="false" customHeight="false" outlineLevel="0" collapsed="false">
      <c r="BS23655" s="96" t="n">
        <f aca="false">BR23655-2.5</f>
        <v>-2.5</v>
      </c>
    </row>
    <row r="23656" customFormat="false" ht="12" hidden="false" customHeight="false" outlineLevel="0" collapsed="false">
      <c r="BS23656" s="96" t="n">
        <f aca="false">BR23656-2.5</f>
        <v>-2.5</v>
      </c>
    </row>
    <row r="23657" customFormat="false" ht="12" hidden="false" customHeight="false" outlineLevel="0" collapsed="false">
      <c r="BS23657" s="96" t="n">
        <f aca="false">BR23657-2.5</f>
        <v>-2.5</v>
      </c>
    </row>
    <row r="23658" customFormat="false" ht="12" hidden="false" customHeight="false" outlineLevel="0" collapsed="false">
      <c r="BS23658" s="96" t="n">
        <f aca="false">BR23658-2.5</f>
        <v>-2.5</v>
      </c>
    </row>
    <row r="23659" customFormat="false" ht="12" hidden="false" customHeight="false" outlineLevel="0" collapsed="false">
      <c r="BS23659" s="96" t="n">
        <f aca="false">BR23659-2.5</f>
        <v>-2.5</v>
      </c>
    </row>
    <row r="23660" customFormat="false" ht="12" hidden="false" customHeight="false" outlineLevel="0" collapsed="false">
      <c r="BS23660" s="96" t="n">
        <f aca="false">BR23660-2.5</f>
        <v>-2.5</v>
      </c>
    </row>
    <row r="23661" customFormat="false" ht="12" hidden="false" customHeight="false" outlineLevel="0" collapsed="false">
      <c r="BS23661" s="96" t="n">
        <f aca="false">BR23661-2.5</f>
        <v>-2.5</v>
      </c>
    </row>
    <row r="23662" customFormat="false" ht="12" hidden="false" customHeight="false" outlineLevel="0" collapsed="false">
      <c r="BS23662" s="96" t="n">
        <f aca="false">BR23662-2.5</f>
        <v>-2.5</v>
      </c>
    </row>
    <row r="23663" customFormat="false" ht="12" hidden="false" customHeight="false" outlineLevel="0" collapsed="false">
      <c r="BS23663" s="96" t="n">
        <f aca="false">BR23663-2.5</f>
        <v>-2.5</v>
      </c>
    </row>
    <row r="23664" customFormat="false" ht="12" hidden="false" customHeight="false" outlineLevel="0" collapsed="false">
      <c r="BS23664" s="96" t="n">
        <f aca="false">BR23664-2.5</f>
        <v>-2.5</v>
      </c>
    </row>
    <row r="23665" customFormat="false" ht="12" hidden="false" customHeight="false" outlineLevel="0" collapsed="false">
      <c r="BS23665" s="96" t="n">
        <f aca="false">BR23665-2.5</f>
        <v>-2.5</v>
      </c>
    </row>
    <row r="23666" customFormat="false" ht="12" hidden="false" customHeight="false" outlineLevel="0" collapsed="false">
      <c r="BS23666" s="96" t="n">
        <f aca="false">BR23666-2.5</f>
        <v>-2.5</v>
      </c>
    </row>
    <row r="23667" customFormat="false" ht="12" hidden="false" customHeight="false" outlineLevel="0" collapsed="false">
      <c r="BS23667" s="96" t="n">
        <f aca="false">BR23667-2.5</f>
        <v>-2.5</v>
      </c>
    </row>
    <row r="23668" customFormat="false" ht="12" hidden="false" customHeight="false" outlineLevel="0" collapsed="false">
      <c r="BS23668" s="96" t="n">
        <f aca="false">BR23668-2.5</f>
        <v>-2.5</v>
      </c>
    </row>
    <row r="23669" customFormat="false" ht="12" hidden="false" customHeight="false" outlineLevel="0" collapsed="false">
      <c r="BS23669" s="96" t="n">
        <f aca="false">BR23669-2.5</f>
        <v>-2.5</v>
      </c>
    </row>
    <row r="23670" customFormat="false" ht="12" hidden="false" customHeight="false" outlineLevel="0" collapsed="false">
      <c r="BS23670" s="96" t="n">
        <f aca="false">BR23670-2.5</f>
        <v>-2.5</v>
      </c>
    </row>
    <row r="23671" customFormat="false" ht="12" hidden="false" customHeight="false" outlineLevel="0" collapsed="false">
      <c r="BS23671" s="96" t="n">
        <f aca="false">BR23671-2.5</f>
        <v>-2.5</v>
      </c>
    </row>
    <row r="23672" customFormat="false" ht="12" hidden="false" customHeight="false" outlineLevel="0" collapsed="false">
      <c r="BS23672" s="96" t="n">
        <f aca="false">BR23672-2.5</f>
        <v>-2.5</v>
      </c>
    </row>
    <row r="23673" customFormat="false" ht="12" hidden="false" customHeight="false" outlineLevel="0" collapsed="false">
      <c r="BS23673" s="96" t="n">
        <f aca="false">BR23673-2.5</f>
        <v>-2.5</v>
      </c>
    </row>
    <row r="23674" customFormat="false" ht="12" hidden="false" customHeight="false" outlineLevel="0" collapsed="false">
      <c r="BS23674" s="96" t="n">
        <f aca="false">BR23674-2.5</f>
        <v>-2.5</v>
      </c>
    </row>
    <row r="23675" customFormat="false" ht="12" hidden="false" customHeight="false" outlineLevel="0" collapsed="false">
      <c r="BS23675" s="96" t="n">
        <f aca="false">BR23675-2.5</f>
        <v>-2.5</v>
      </c>
    </row>
    <row r="23676" customFormat="false" ht="12" hidden="false" customHeight="false" outlineLevel="0" collapsed="false">
      <c r="BS23676" s="96" t="n">
        <f aca="false">BR23676-2.5</f>
        <v>-2.5</v>
      </c>
    </row>
    <row r="23677" customFormat="false" ht="12" hidden="false" customHeight="false" outlineLevel="0" collapsed="false">
      <c r="BS23677" s="96" t="n">
        <f aca="false">BR23677-2.5</f>
        <v>-2.5</v>
      </c>
    </row>
    <row r="23678" customFormat="false" ht="12" hidden="false" customHeight="false" outlineLevel="0" collapsed="false">
      <c r="BS23678" s="96" t="n">
        <f aca="false">BR23678-2.5</f>
        <v>-2.5</v>
      </c>
    </row>
    <row r="23679" customFormat="false" ht="12" hidden="false" customHeight="false" outlineLevel="0" collapsed="false">
      <c r="BS23679" s="96" t="n">
        <f aca="false">BR23679-2.5</f>
        <v>-2.5</v>
      </c>
    </row>
    <row r="23680" customFormat="false" ht="12" hidden="false" customHeight="false" outlineLevel="0" collapsed="false">
      <c r="BS23680" s="96" t="n">
        <f aca="false">BR23680-2.5</f>
        <v>-2.5</v>
      </c>
    </row>
    <row r="23681" customFormat="false" ht="12" hidden="false" customHeight="false" outlineLevel="0" collapsed="false">
      <c r="BS23681" s="96" t="n">
        <f aca="false">BR23681-2.5</f>
        <v>-2.5</v>
      </c>
    </row>
    <row r="23682" customFormat="false" ht="12" hidden="false" customHeight="false" outlineLevel="0" collapsed="false">
      <c r="BS23682" s="96" t="n">
        <f aca="false">BR23682-2.5</f>
        <v>-2.5</v>
      </c>
    </row>
    <row r="23683" customFormat="false" ht="12" hidden="false" customHeight="false" outlineLevel="0" collapsed="false">
      <c r="BS23683" s="96" t="n">
        <f aca="false">BR23683-2.5</f>
        <v>-2.5</v>
      </c>
    </row>
    <row r="23684" customFormat="false" ht="12" hidden="false" customHeight="false" outlineLevel="0" collapsed="false">
      <c r="BS23684" s="96" t="n">
        <f aca="false">BR23684-2.5</f>
        <v>-2.5</v>
      </c>
    </row>
    <row r="23685" customFormat="false" ht="12" hidden="false" customHeight="false" outlineLevel="0" collapsed="false">
      <c r="BS23685" s="96" t="n">
        <f aca="false">BR23685-2.5</f>
        <v>-2.5</v>
      </c>
    </row>
    <row r="23686" customFormat="false" ht="12" hidden="false" customHeight="false" outlineLevel="0" collapsed="false">
      <c r="BS23686" s="96" t="n">
        <f aca="false">BR23686-2.5</f>
        <v>-2.5</v>
      </c>
    </row>
    <row r="23687" customFormat="false" ht="12" hidden="false" customHeight="false" outlineLevel="0" collapsed="false">
      <c r="BS23687" s="96" t="n">
        <f aca="false">BR23687-2.5</f>
        <v>-2.5</v>
      </c>
    </row>
    <row r="23688" customFormat="false" ht="12" hidden="false" customHeight="false" outlineLevel="0" collapsed="false">
      <c r="BS23688" s="96" t="n">
        <f aca="false">BR23688-2.5</f>
        <v>-2.5</v>
      </c>
    </row>
    <row r="23689" customFormat="false" ht="12" hidden="false" customHeight="false" outlineLevel="0" collapsed="false">
      <c r="BS23689" s="96" t="n">
        <f aca="false">BR23689-2.5</f>
        <v>-2.5</v>
      </c>
    </row>
    <row r="23690" customFormat="false" ht="12" hidden="false" customHeight="false" outlineLevel="0" collapsed="false">
      <c r="BS23690" s="96" t="n">
        <f aca="false">BR23690-2.5</f>
        <v>-2.5</v>
      </c>
    </row>
    <row r="23691" customFormat="false" ht="12" hidden="false" customHeight="false" outlineLevel="0" collapsed="false">
      <c r="BS23691" s="96" t="n">
        <f aca="false">BR23691-2.5</f>
        <v>-2.5</v>
      </c>
    </row>
    <row r="23692" customFormat="false" ht="12" hidden="false" customHeight="false" outlineLevel="0" collapsed="false">
      <c r="BS23692" s="96" t="n">
        <f aca="false">BR23692-2.5</f>
        <v>-2.5</v>
      </c>
    </row>
    <row r="23693" customFormat="false" ht="12" hidden="false" customHeight="false" outlineLevel="0" collapsed="false">
      <c r="BS23693" s="96" t="n">
        <f aca="false">BR23693-2.5</f>
        <v>-2.5</v>
      </c>
    </row>
    <row r="23694" customFormat="false" ht="12" hidden="false" customHeight="false" outlineLevel="0" collapsed="false">
      <c r="BS23694" s="96" t="n">
        <f aca="false">BR23694-2.5</f>
        <v>-2.5</v>
      </c>
    </row>
    <row r="23695" customFormat="false" ht="12" hidden="false" customHeight="false" outlineLevel="0" collapsed="false">
      <c r="BS23695" s="96" t="n">
        <f aca="false">BR23695-2.5</f>
        <v>-2.5</v>
      </c>
    </row>
    <row r="23696" customFormat="false" ht="12" hidden="false" customHeight="false" outlineLevel="0" collapsed="false">
      <c r="BS23696" s="96" t="n">
        <f aca="false">BR23696-2.5</f>
        <v>-2.5</v>
      </c>
    </row>
    <row r="23697" customFormat="false" ht="12" hidden="false" customHeight="false" outlineLevel="0" collapsed="false">
      <c r="BS23697" s="96" t="n">
        <f aca="false">BR23697-2.5</f>
        <v>-2.5</v>
      </c>
    </row>
    <row r="23698" customFormat="false" ht="12" hidden="false" customHeight="false" outlineLevel="0" collapsed="false">
      <c r="BS23698" s="96" t="n">
        <f aca="false">BR23698-2.5</f>
        <v>-2.5</v>
      </c>
    </row>
    <row r="23699" customFormat="false" ht="12" hidden="false" customHeight="false" outlineLevel="0" collapsed="false">
      <c r="BS23699" s="96" t="n">
        <f aca="false">BR23699-2.5</f>
        <v>-2.5</v>
      </c>
    </row>
    <row r="23700" customFormat="false" ht="12" hidden="false" customHeight="false" outlineLevel="0" collapsed="false">
      <c r="BS23700" s="96" t="n">
        <f aca="false">BR23700-2.5</f>
        <v>-2.5</v>
      </c>
    </row>
    <row r="23701" customFormat="false" ht="12" hidden="false" customHeight="false" outlineLevel="0" collapsed="false">
      <c r="BS23701" s="96" t="n">
        <f aca="false">BR23701-2.5</f>
        <v>-2.5</v>
      </c>
    </row>
    <row r="23702" customFormat="false" ht="12" hidden="false" customHeight="false" outlineLevel="0" collapsed="false">
      <c r="BS23702" s="96" t="n">
        <f aca="false">BR23702-2.5</f>
        <v>-2.5</v>
      </c>
    </row>
    <row r="23703" customFormat="false" ht="12" hidden="false" customHeight="false" outlineLevel="0" collapsed="false">
      <c r="BS23703" s="96" t="n">
        <f aca="false">BR23703-2.5</f>
        <v>-2.5</v>
      </c>
    </row>
    <row r="23704" customFormat="false" ht="12" hidden="false" customHeight="false" outlineLevel="0" collapsed="false">
      <c r="BS23704" s="96" t="n">
        <f aca="false">BR23704-2.5</f>
        <v>-2.5</v>
      </c>
    </row>
    <row r="23705" customFormat="false" ht="12" hidden="false" customHeight="false" outlineLevel="0" collapsed="false">
      <c r="BS23705" s="96" t="n">
        <f aca="false">BR23705-2.5</f>
        <v>-2.5</v>
      </c>
    </row>
    <row r="23706" customFormat="false" ht="12" hidden="false" customHeight="false" outlineLevel="0" collapsed="false">
      <c r="BS23706" s="96" t="n">
        <f aca="false">BR23706-2.5</f>
        <v>-2.5</v>
      </c>
    </row>
    <row r="23707" customFormat="false" ht="12" hidden="false" customHeight="false" outlineLevel="0" collapsed="false">
      <c r="BS23707" s="96" t="n">
        <f aca="false">BR23707-2.5</f>
        <v>-2.5</v>
      </c>
    </row>
    <row r="23708" customFormat="false" ht="12" hidden="false" customHeight="false" outlineLevel="0" collapsed="false">
      <c r="BS23708" s="96" t="n">
        <f aca="false">BR23708-2.5</f>
        <v>-2.5</v>
      </c>
    </row>
    <row r="23709" customFormat="false" ht="12" hidden="false" customHeight="false" outlineLevel="0" collapsed="false">
      <c r="BS23709" s="96" t="n">
        <f aca="false">BR23709-2.5</f>
        <v>-2.5</v>
      </c>
    </row>
    <row r="23710" customFormat="false" ht="12" hidden="false" customHeight="false" outlineLevel="0" collapsed="false">
      <c r="BS23710" s="96" t="n">
        <f aca="false">BR23710-2.5</f>
        <v>-2.5</v>
      </c>
    </row>
    <row r="23711" customFormat="false" ht="12" hidden="false" customHeight="false" outlineLevel="0" collapsed="false">
      <c r="BS23711" s="96" t="n">
        <f aca="false">BR23711-2.5</f>
        <v>-2.5</v>
      </c>
    </row>
    <row r="23712" customFormat="false" ht="12" hidden="false" customHeight="false" outlineLevel="0" collapsed="false">
      <c r="BS23712" s="96" t="n">
        <f aca="false">BR23712-2.5</f>
        <v>-2.5</v>
      </c>
    </row>
    <row r="23713" customFormat="false" ht="12" hidden="false" customHeight="false" outlineLevel="0" collapsed="false">
      <c r="BS23713" s="96" t="n">
        <f aca="false">BR23713-2.5</f>
        <v>-2.5</v>
      </c>
    </row>
    <row r="23714" customFormat="false" ht="12" hidden="false" customHeight="false" outlineLevel="0" collapsed="false">
      <c r="BS23714" s="96" t="n">
        <f aca="false">BR23714-2.5</f>
        <v>-2.5</v>
      </c>
    </row>
    <row r="23715" customFormat="false" ht="12" hidden="false" customHeight="false" outlineLevel="0" collapsed="false">
      <c r="BS23715" s="96" t="n">
        <f aca="false">BR23715-2.5</f>
        <v>-2.5</v>
      </c>
    </row>
    <row r="23716" customFormat="false" ht="12" hidden="false" customHeight="false" outlineLevel="0" collapsed="false">
      <c r="BS23716" s="96" t="n">
        <f aca="false">BR23716-2.5</f>
        <v>-2.5</v>
      </c>
    </row>
    <row r="23717" customFormat="false" ht="12" hidden="false" customHeight="false" outlineLevel="0" collapsed="false">
      <c r="BS23717" s="96" t="n">
        <f aca="false">BR23717-2.5</f>
        <v>-2.5</v>
      </c>
    </row>
    <row r="23718" customFormat="false" ht="12" hidden="false" customHeight="false" outlineLevel="0" collapsed="false">
      <c r="BS23718" s="96" t="n">
        <f aca="false">BR23718-2.5</f>
        <v>-2.5</v>
      </c>
    </row>
    <row r="23719" customFormat="false" ht="12" hidden="false" customHeight="false" outlineLevel="0" collapsed="false">
      <c r="BS23719" s="96" t="n">
        <f aca="false">BR23719-2.5</f>
        <v>-2.5</v>
      </c>
    </row>
    <row r="23720" customFormat="false" ht="12" hidden="false" customHeight="false" outlineLevel="0" collapsed="false">
      <c r="BS23720" s="96" t="n">
        <f aca="false">BR23720-2.5</f>
        <v>-2.5</v>
      </c>
    </row>
    <row r="23721" customFormat="false" ht="12" hidden="false" customHeight="false" outlineLevel="0" collapsed="false">
      <c r="BS23721" s="96" t="n">
        <f aca="false">BR23721-2.5</f>
        <v>-2.5</v>
      </c>
    </row>
    <row r="23722" customFormat="false" ht="12" hidden="false" customHeight="false" outlineLevel="0" collapsed="false">
      <c r="BS23722" s="96" t="n">
        <f aca="false">BR23722-2.5</f>
        <v>-2.5</v>
      </c>
    </row>
    <row r="23723" customFormat="false" ht="12" hidden="false" customHeight="false" outlineLevel="0" collapsed="false">
      <c r="BS23723" s="96" t="n">
        <f aca="false">BR23723-2.5</f>
        <v>-2.5</v>
      </c>
    </row>
    <row r="23724" customFormat="false" ht="12" hidden="false" customHeight="false" outlineLevel="0" collapsed="false">
      <c r="BS23724" s="96" t="n">
        <f aca="false">BR23724-2.5</f>
        <v>-2.5</v>
      </c>
    </row>
    <row r="23725" customFormat="false" ht="12" hidden="false" customHeight="false" outlineLevel="0" collapsed="false">
      <c r="BS23725" s="96" t="n">
        <f aca="false">BR23725-2.5</f>
        <v>-2.5</v>
      </c>
    </row>
    <row r="23726" customFormat="false" ht="12" hidden="false" customHeight="false" outlineLevel="0" collapsed="false">
      <c r="BS23726" s="96" t="n">
        <f aca="false">BR23726-2.5</f>
        <v>-2.5</v>
      </c>
    </row>
    <row r="23727" customFormat="false" ht="12" hidden="false" customHeight="false" outlineLevel="0" collapsed="false">
      <c r="BS23727" s="96" t="n">
        <f aca="false">BR23727-2.5</f>
        <v>-2.5</v>
      </c>
    </row>
    <row r="23728" customFormat="false" ht="12" hidden="false" customHeight="false" outlineLevel="0" collapsed="false">
      <c r="BS23728" s="96" t="n">
        <f aca="false">BR23728-2.5</f>
        <v>-2.5</v>
      </c>
    </row>
    <row r="23729" customFormat="false" ht="12" hidden="false" customHeight="false" outlineLevel="0" collapsed="false">
      <c r="BS23729" s="96" t="n">
        <f aca="false">BR23729-2.5</f>
        <v>-2.5</v>
      </c>
    </row>
    <row r="23730" customFormat="false" ht="12" hidden="false" customHeight="false" outlineLevel="0" collapsed="false">
      <c r="BS23730" s="96" t="n">
        <f aca="false">BR23730-2.5</f>
        <v>-2.5</v>
      </c>
    </row>
    <row r="23731" customFormat="false" ht="12" hidden="false" customHeight="false" outlineLevel="0" collapsed="false">
      <c r="BS23731" s="96" t="n">
        <f aca="false">BR23731-2.5</f>
        <v>-2.5</v>
      </c>
    </row>
    <row r="23732" customFormat="false" ht="12" hidden="false" customHeight="false" outlineLevel="0" collapsed="false">
      <c r="BS23732" s="96" t="n">
        <f aca="false">BR23732-2.5</f>
        <v>-2.5</v>
      </c>
    </row>
    <row r="23733" customFormat="false" ht="12" hidden="false" customHeight="false" outlineLevel="0" collapsed="false">
      <c r="BS23733" s="96" t="n">
        <f aca="false">BR23733-2.5</f>
        <v>-2.5</v>
      </c>
    </row>
    <row r="23734" customFormat="false" ht="12" hidden="false" customHeight="false" outlineLevel="0" collapsed="false">
      <c r="BS23734" s="96" t="n">
        <f aca="false">BR23734-2.5</f>
        <v>-2.5</v>
      </c>
    </row>
    <row r="23735" customFormat="false" ht="12" hidden="false" customHeight="false" outlineLevel="0" collapsed="false">
      <c r="BS23735" s="96" t="n">
        <f aca="false">BR23735-2.5</f>
        <v>-2.5</v>
      </c>
    </row>
    <row r="23736" customFormat="false" ht="12" hidden="false" customHeight="false" outlineLevel="0" collapsed="false">
      <c r="BS23736" s="96" t="n">
        <f aca="false">BR23736-2.5</f>
        <v>-2.5</v>
      </c>
    </row>
    <row r="23737" customFormat="false" ht="12" hidden="false" customHeight="false" outlineLevel="0" collapsed="false">
      <c r="BS23737" s="96" t="n">
        <f aca="false">BR23737-2.5</f>
        <v>-2.5</v>
      </c>
    </row>
    <row r="23738" customFormat="false" ht="12" hidden="false" customHeight="false" outlineLevel="0" collapsed="false">
      <c r="BS23738" s="96" t="n">
        <f aca="false">BR23738-2.5</f>
        <v>-2.5</v>
      </c>
    </row>
    <row r="23739" customFormat="false" ht="12" hidden="false" customHeight="false" outlineLevel="0" collapsed="false">
      <c r="BS23739" s="96" t="n">
        <f aca="false">BR23739-2.5</f>
        <v>-2.5</v>
      </c>
    </row>
    <row r="23740" customFormat="false" ht="12" hidden="false" customHeight="false" outlineLevel="0" collapsed="false">
      <c r="BS23740" s="96" t="n">
        <f aca="false">BR23740-2.5</f>
        <v>-2.5</v>
      </c>
    </row>
    <row r="23741" customFormat="false" ht="12" hidden="false" customHeight="false" outlineLevel="0" collapsed="false">
      <c r="BS23741" s="96" t="n">
        <f aca="false">BR23741-2.5</f>
        <v>-2.5</v>
      </c>
    </row>
    <row r="23742" customFormat="false" ht="12" hidden="false" customHeight="false" outlineLevel="0" collapsed="false">
      <c r="BS23742" s="96" t="n">
        <f aca="false">BR23742-2.5</f>
        <v>-2.5</v>
      </c>
    </row>
    <row r="23743" customFormat="false" ht="12" hidden="false" customHeight="false" outlineLevel="0" collapsed="false">
      <c r="BS23743" s="96" t="n">
        <f aca="false">BR23743-2.5</f>
        <v>-2.5</v>
      </c>
    </row>
    <row r="23744" customFormat="false" ht="12" hidden="false" customHeight="false" outlineLevel="0" collapsed="false">
      <c r="BS23744" s="96" t="n">
        <f aca="false">BR23744-2.5</f>
        <v>-2.5</v>
      </c>
    </row>
    <row r="23745" customFormat="false" ht="12" hidden="false" customHeight="false" outlineLevel="0" collapsed="false">
      <c r="BS23745" s="96" t="n">
        <f aca="false">BR23745-2.5</f>
        <v>-2.5</v>
      </c>
    </row>
    <row r="23746" customFormat="false" ht="12" hidden="false" customHeight="false" outlineLevel="0" collapsed="false">
      <c r="BS23746" s="96" t="n">
        <f aca="false">BR23746-2.5</f>
        <v>-2.5</v>
      </c>
    </row>
    <row r="23747" customFormat="false" ht="12" hidden="false" customHeight="false" outlineLevel="0" collapsed="false">
      <c r="BS23747" s="96" t="n">
        <f aca="false">BR23747-2.5</f>
        <v>-2.5</v>
      </c>
    </row>
    <row r="23748" customFormat="false" ht="12" hidden="false" customHeight="false" outlineLevel="0" collapsed="false">
      <c r="BS23748" s="96" t="n">
        <f aca="false">BR23748-2.5</f>
        <v>-2.5</v>
      </c>
    </row>
    <row r="23749" customFormat="false" ht="12" hidden="false" customHeight="false" outlineLevel="0" collapsed="false">
      <c r="BS23749" s="96" t="n">
        <f aca="false">BR23749-2.5</f>
        <v>-2.5</v>
      </c>
    </row>
    <row r="23750" customFormat="false" ht="12" hidden="false" customHeight="false" outlineLevel="0" collapsed="false">
      <c r="BS23750" s="96" t="n">
        <f aca="false">BR23750-2.5</f>
        <v>-2.5</v>
      </c>
    </row>
    <row r="23751" customFormat="false" ht="12" hidden="false" customHeight="false" outlineLevel="0" collapsed="false">
      <c r="BS23751" s="96" t="n">
        <f aca="false">BR23751-2.5</f>
        <v>-2.5</v>
      </c>
    </row>
    <row r="23752" customFormat="false" ht="12" hidden="false" customHeight="false" outlineLevel="0" collapsed="false">
      <c r="BS23752" s="96" t="n">
        <f aca="false">BR23752-2.5</f>
        <v>-2.5</v>
      </c>
    </row>
    <row r="23753" customFormat="false" ht="12" hidden="false" customHeight="false" outlineLevel="0" collapsed="false">
      <c r="BS23753" s="96" t="n">
        <f aca="false">BR23753-2.5</f>
        <v>-2.5</v>
      </c>
    </row>
    <row r="23754" customFormat="false" ht="12" hidden="false" customHeight="false" outlineLevel="0" collapsed="false">
      <c r="BS23754" s="96" t="n">
        <f aca="false">BR23754-2.5</f>
        <v>-2.5</v>
      </c>
    </row>
    <row r="23755" customFormat="false" ht="12" hidden="false" customHeight="false" outlineLevel="0" collapsed="false">
      <c r="BS23755" s="96" t="n">
        <f aca="false">BR23755-2.5</f>
        <v>-2.5</v>
      </c>
    </row>
    <row r="23756" customFormat="false" ht="12" hidden="false" customHeight="false" outlineLevel="0" collapsed="false">
      <c r="BS23756" s="96" t="n">
        <f aca="false">BR23756-2.5</f>
        <v>-2.5</v>
      </c>
    </row>
    <row r="23757" customFormat="false" ht="12" hidden="false" customHeight="false" outlineLevel="0" collapsed="false">
      <c r="BS23757" s="96" t="n">
        <f aca="false">BR23757-2.5</f>
        <v>-2.5</v>
      </c>
    </row>
    <row r="23758" customFormat="false" ht="12" hidden="false" customHeight="false" outlineLevel="0" collapsed="false">
      <c r="BS23758" s="96" t="n">
        <f aca="false">BR23758-2.5</f>
        <v>-2.5</v>
      </c>
    </row>
    <row r="23759" customFormat="false" ht="12" hidden="false" customHeight="false" outlineLevel="0" collapsed="false">
      <c r="BS23759" s="96" t="n">
        <f aca="false">BR23759-2.5</f>
        <v>-2.5</v>
      </c>
    </row>
    <row r="23760" customFormat="false" ht="12" hidden="false" customHeight="false" outlineLevel="0" collapsed="false">
      <c r="BS23760" s="96" t="n">
        <f aca="false">BR23760-2.5</f>
        <v>-2.5</v>
      </c>
    </row>
    <row r="23761" customFormat="false" ht="12" hidden="false" customHeight="false" outlineLevel="0" collapsed="false">
      <c r="BS23761" s="96" t="n">
        <f aca="false">BR23761-2.5</f>
        <v>-2.5</v>
      </c>
    </row>
    <row r="23762" customFormat="false" ht="12" hidden="false" customHeight="false" outlineLevel="0" collapsed="false">
      <c r="BS23762" s="96" t="n">
        <f aca="false">BR23762-2.5</f>
        <v>-2.5</v>
      </c>
    </row>
    <row r="23763" customFormat="false" ht="12" hidden="false" customHeight="false" outlineLevel="0" collapsed="false">
      <c r="BS23763" s="96" t="n">
        <f aca="false">BR23763-2.5</f>
        <v>-2.5</v>
      </c>
    </row>
    <row r="23764" customFormat="false" ht="12" hidden="false" customHeight="false" outlineLevel="0" collapsed="false">
      <c r="BS23764" s="96" t="n">
        <f aca="false">BR23764-2.5</f>
        <v>-2.5</v>
      </c>
    </row>
    <row r="23765" customFormat="false" ht="12" hidden="false" customHeight="false" outlineLevel="0" collapsed="false">
      <c r="BS23765" s="96" t="n">
        <f aca="false">BR23765-2.5</f>
        <v>-2.5</v>
      </c>
    </row>
    <row r="23766" customFormat="false" ht="12" hidden="false" customHeight="false" outlineLevel="0" collapsed="false">
      <c r="BS23766" s="96" t="n">
        <f aca="false">BR23766-2.5</f>
        <v>-2.5</v>
      </c>
    </row>
    <row r="23767" customFormat="false" ht="12" hidden="false" customHeight="false" outlineLevel="0" collapsed="false">
      <c r="BS23767" s="96" t="n">
        <f aca="false">BR23767-2.5</f>
        <v>-2.5</v>
      </c>
    </row>
    <row r="23768" customFormat="false" ht="12" hidden="false" customHeight="false" outlineLevel="0" collapsed="false">
      <c r="BS23768" s="96" t="n">
        <f aca="false">BR23768-2.5</f>
        <v>-2.5</v>
      </c>
    </row>
    <row r="23769" customFormat="false" ht="12" hidden="false" customHeight="false" outlineLevel="0" collapsed="false">
      <c r="BS23769" s="96" t="n">
        <f aca="false">BR23769-2.5</f>
        <v>-2.5</v>
      </c>
    </row>
    <row r="23770" customFormat="false" ht="12" hidden="false" customHeight="false" outlineLevel="0" collapsed="false">
      <c r="BS23770" s="96" t="n">
        <f aca="false">BR23770-2.5</f>
        <v>-2.5</v>
      </c>
    </row>
    <row r="23771" customFormat="false" ht="12" hidden="false" customHeight="false" outlineLevel="0" collapsed="false">
      <c r="BS23771" s="96" t="n">
        <f aca="false">BR23771-2.5</f>
        <v>-2.5</v>
      </c>
    </row>
    <row r="23772" customFormat="false" ht="12" hidden="false" customHeight="false" outlineLevel="0" collapsed="false">
      <c r="BS23772" s="96" t="n">
        <f aca="false">BR23772-2.5</f>
        <v>-2.5</v>
      </c>
    </row>
    <row r="23773" customFormat="false" ht="12" hidden="false" customHeight="false" outlineLevel="0" collapsed="false">
      <c r="BS23773" s="96" t="n">
        <f aca="false">BR23773-2.5</f>
        <v>-2.5</v>
      </c>
    </row>
    <row r="23774" customFormat="false" ht="12" hidden="false" customHeight="false" outlineLevel="0" collapsed="false">
      <c r="BS23774" s="96" t="n">
        <f aca="false">BR23774-2.5</f>
        <v>-2.5</v>
      </c>
    </row>
    <row r="23775" customFormat="false" ht="12" hidden="false" customHeight="false" outlineLevel="0" collapsed="false">
      <c r="BS23775" s="96" t="n">
        <f aca="false">BR23775-2.5</f>
        <v>-2.5</v>
      </c>
    </row>
    <row r="23776" customFormat="false" ht="12" hidden="false" customHeight="false" outlineLevel="0" collapsed="false">
      <c r="BS23776" s="96" t="n">
        <f aca="false">BR23776-2.5</f>
        <v>-2.5</v>
      </c>
    </row>
    <row r="23777" customFormat="false" ht="12" hidden="false" customHeight="false" outlineLevel="0" collapsed="false">
      <c r="BS23777" s="96" t="n">
        <f aca="false">BR23777-2.5</f>
        <v>-2.5</v>
      </c>
    </row>
    <row r="23778" customFormat="false" ht="12" hidden="false" customHeight="false" outlineLevel="0" collapsed="false">
      <c r="BS23778" s="96" t="n">
        <f aca="false">BR23778-2.5</f>
        <v>-2.5</v>
      </c>
    </row>
    <row r="23779" customFormat="false" ht="12" hidden="false" customHeight="false" outlineLevel="0" collapsed="false">
      <c r="BS23779" s="96" t="n">
        <f aca="false">BR23779-2.5</f>
        <v>-2.5</v>
      </c>
    </row>
    <row r="23780" customFormat="false" ht="12" hidden="false" customHeight="false" outlineLevel="0" collapsed="false">
      <c r="BS23780" s="96" t="n">
        <f aca="false">BR23780-2.5</f>
        <v>-2.5</v>
      </c>
    </row>
    <row r="23781" customFormat="false" ht="12" hidden="false" customHeight="false" outlineLevel="0" collapsed="false">
      <c r="BS23781" s="96" t="n">
        <f aca="false">BR23781-2.5</f>
        <v>-2.5</v>
      </c>
    </row>
    <row r="23782" customFormat="false" ht="12" hidden="false" customHeight="false" outlineLevel="0" collapsed="false">
      <c r="BS23782" s="96" t="n">
        <f aca="false">BR23782-2.5</f>
        <v>-2.5</v>
      </c>
    </row>
    <row r="23783" customFormat="false" ht="12" hidden="false" customHeight="false" outlineLevel="0" collapsed="false">
      <c r="BS23783" s="96" t="n">
        <f aca="false">BR23783-2.5</f>
        <v>-2.5</v>
      </c>
    </row>
    <row r="23784" customFormat="false" ht="12" hidden="false" customHeight="false" outlineLevel="0" collapsed="false">
      <c r="BS23784" s="96" t="n">
        <f aca="false">BR23784-2.5</f>
        <v>-2.5</v>
      </c>
    </row>
    <row r="23785" customFormat="false" ht="12" hidden="false" customHeight="false" outlineLevel="0" collapsed="false">
      <c r="BS23785" s="96" t="n">
        <f aca="false">BR23785-2.5</f>
        <v>-2.5</v>
      </c>
    </row>
    <row r="23786" customFormat="false" ht="12" hidden="false" customHeight="false" outlineLevel="0" collapsed="false">
      <c r="BS23786" s="96" t="n">
        <f aca="false">BR23786-2.5</f>
        <v>-2.5</v>
      </c>
    </row>
    <row r="23787" customFormat="false" ht="12" hidden="false" customHeight="false" outlineLevel="0" collapsed="false">
      <c r="BS23787" s="96" t="n">
        <f aca="false">BR23787-2.5</f>
        <v>-2.5</v>
      </c>
    </row>
    <row r="23788" customFormat="false" ht="12" hidden="false" customHeight="false" outlineLevel="0" collapsed="false">
      <c r="BS23788" s="96" t="n">
        <f aca="false">BR23788-2.5</f>
        <v>-2.5</v>
      </c>
    </row>
    <row r="23789" customFormat="false" ht="12" hidden="false" customHeight="false" outlineLevel="0" collapsed="false">
      <c r="BS23789" s="96" t="n">
        <f aca="false">BR23789-2.5</f>
        <v>-2.5</v>
      </c>
    </row>
    <row r="23790" customFormat="false" ht="12" hidden="false" customHeight="false" outlineLevel="0" collapsed="false">
      <c r="BS23790" s="96" t="n">
        <f aca="false">BR23790-2.5</f>
        <v>-2.5</v>
      </c>
    </row>
    <row r="23791" customFormat="false" ht="12" hidden="false" customHeight="false" outlineLevel="0" collapsed="false">
      <c r="BS23791" s="96" t="n">
        <f aca="false">BR23791-2.5</f>
        <v>-2.5</v>
      </c>
    </row>
    <row r="23792" customFormat="false" ht="12" hidden="false" customHeight="false" outlineLevel="0" collapsed="false">
      <c r="BS23792" s="96" t="n">
        <f aca="false">BR23792-2.5</f>
        <v>-2.5</v>
      </c>
    </row>
    <row r="23793" customFormat="false" ht="12" hidden="false" customHeight="false" outlineLevel="0" collapsed="false">
      <c r="BS23793" s="96" t="n">
        <f aca="false">BR23793-2.5</f>
        <v>-2.5</v>
      </c>
    </row>
    <row r="23794" customFormat="false" ht="12" hidden="false" customHeight="false" outlineLevel="0" collapsed="false">
      <c r="BS23794" s="96" t="n">
        <f aca="false">BR23794-2.5</f>
        <v>-2.5</v>
      </c>
    </row>
    <row r="23795" customFormat="false" ht="12" hidden="false" customHeight="false" outlineLevel="0" collapsed="false">
      <c r="BS23795" s="96" t="n">
        <f aca="false">BR23795-2.5</f>
        <v>-2.5</v>
      </c>
    </row>
    <row r="23796" customFormat="false" ht="12" hidden="false" customHeight="false" outlineLevel="0" collapsed="false">
      <c r="BS23796" s="96" t="n">
        <f aca="false">BR23796-2.5</f>
        <v>-2.5</v>
      </c>
    </row>
    <row r="23797" customFormat="false" ht="12" hidden="false" customHeight="false" outlineLevel="0" collapsed="false">
      <c r="BS23797" s="96" t="n">
        <f aca="false">BR23797-2.5</f>
        <v>-2.5</v>
      </c>
    </row>
    <row r="23798" customFormat="false" ht="12" hidden="false" customHeight="false" outlineLevel="0" collapsed="false">
      <c r="BS23798" s="96" t="n">
        <f aca="false">BR23798-2.5</f>
        <v>-2.5</v>
      </c>
    </row>
    <row r="23799" customFormat="false" ht="12" hidden="false" customHeight="false" outlineLevel="0" collapsed="false">
      <c r="BS23799" s="96" t="n">
        <f aca="false">BR23799-2.5</f>
        <v>-2.5</v>
      </c>
    </row>
    <row r="23800" customFormat="false" ht="12" hidden="false" customHeight="false" outlineLevel="0" collapsed="false">
      <c r="BS23800" s="96" t="n">
        <f aca="false">BR23800-2.5</f>
        <v>-2.5</v>
      </c>
    </row>
    <row r="23801" customFormat="false" ht="12" hidden="false" customHeight="false" outlineLevel="0" collapsed="false">
      <c r="BS23801" s="96" t="n">
        <f aca="false">BR23801-2.5</f>
        <v>-2.5</v>
      </c>
    </row>
    <row r="23802" customFormat="false" ht="12" hidden="false" customHeight="false" outlineLevel="0" collapsed="false">
      <c r="BS23802" s="96" t="n">
        <f aca="false">BR23802-2.5</f>
        <v>-2.5</v>
      </c>
    </row>
    <row r="23803" customFormat="false" ht="12" hidden="false" customHeight="false" outlineLevel="0" collapsed="false">
      <c r="BS23803" s="96" t="n">
        <f aca="false">BR23803-2.5</f>
        <v>-2.5</v>
      </c>
    </row>
    <row r="23804" customFormat="false" ht="12" hidden="false" customHeight="false" outlineLevel="0" collapsed="false">
      <c r="BS23804" s="96" t="n">
        <f aca="false">BR23804-2.5</f>
        <v>-2.5</v>
      </c>
    </row>
    <row r="23805" customFormat="false" ht="12" hidden="false" customHeight="false" outlineLevel="0" collapsed="false">
      <c r="BS23805" s="96" t="n">
        <f aca="false">BR23805-2.5</f>
        <v>-2.5</v>
      </c>
    </row>
    <row r="23806" customFormat="false" ht="12" hidden="false" customHeight="false" outlineLevel="0" collapsed="false">
      <c r="BS23806" s="96" t="n">
        <f aca="false">BR23806-2.5</f>
        <v>-2.5</v>
      </c>
    </row>
    <row r="23807" customFormat="false" ht="12" hidden="false" customHeight="false" outlineLevel="0" collapsed="false">
      <c r="BS23807" s="96" t="n">
        <f aca="false">BR23807-2.5</f>
        <v>-2.5</v>
      </c>
    </row>
    <row r="23808" customFormat="false" ht="12" hidden="false" customHeight="false" outlineLevel="0" collapsed="false">
      <c r="BS23808" s="96" t="n">
        <f aca="false">BR23808-2.5</f>
        <v>-2.5</v>
      </c>
    </row>
    <row r="23809" customFormat="false" ht="12" hidden="false" customHeight="false" outlineLevel="0" collapsed="false">
      <c r="BS23809" s="96" t="n">
        <f aca="false">BR23809-2.5</f>
        <v>-2.5</v>
      </c>
    </row>
    <row r="23810" customFormat="false" ht="12" hidden="false" customHeight="false" outlineLevel="0" collapsed="false">
      <c r="BS23810" s="96" t="n">
        <f aca="false">BR23810-2.5</f>
        <v>-2.5</v>
      </c>
    </row>
    <row r="23811" customFormat="false" ht="12" hidden="false" customHeight="false" outlineLevel="0" collapsed="false">
      <c r="BS23811" s="96" t="n">
        <f aca="false">BR23811-2.5</f>
        <v>-2.5</v>
      </c>
    </row>
    <row r="23812" customFormat="false" ht="12" hidden="false" customHeight="false" outlineLevel="0" collapsed="false">
      <c r="BS23812" s="96" t="n">
        <f aca="false">BR23812-2.5</f>
        <v>-2.5</v>
      </c>
    </row>
    <row r="23813" customFormat="false" ht="12" hidden="false" customHeight="false" outlineLevel="0" collapsed="false">
      <c r="BS23813" s="96" t="n">
        <f aca="false">BR23813-2.5</f>
        <v>-2.5</v>
      </c>
    </row>
    <row r="23814" customFormat="false" ht="12" hidden="false" customHeight="false" outlineLevel="0" collapsed="false">
      <c r="BS23814" s="96" t="n">
        <f aca="false">BR23814-2.5</f>
        <v>-2.5</v>
      </c>
    </row>
    <row r="23815" customFormat="false" ht="12" hidden="false" customHeight="false" outlineLevel="0" collapsed="false">
      <c r="BS23815" s="96" t="n">
        <f aca="false">BR23815-2.5</f>
        <v>-2.5</v>
      </c>
    </row>
    <row r="23816" customFormat="false" ht="12" hidden="false" customHeight="false" outlineLevel="0" collapsed="false">
      <c r="BS23816" s="96" t="n">
        <f aca="false">BR23816-2.5</f>
        <v>-2.5</v>
      </c>
    </row>
    <row r="23817" customFormat="false" ht="12" hidden="false" customHeight="false" outlineLevel="0" collapsed="false">
      <c r="BS23817" s="96" t="n">
        <f aca="false">BR23817-2.5</f>
        <v>-2.5</v>
      </c>
    </row>
    <row r="23818" customFormat="false" ht="12" hidden="false" customHeight="false" outlineLevel="0" collapsed="false">
      <c r="BS23818" s="96" t="n">
        <f aca="false">BR23818-2.5</f>
        <v>-2.5</v>
      </c>
    </row>
    <row r="23819" customFormat="false" ht="12" hidden="false" customHeight="false" outlineLevel="0" collapsed="false">
      <c r="BS23819" s="96" t="n">
        <f aca="false">BR23819-2.5</f>
        <v>-2.5</v>
      </c>
    </row>
    <row r="23820" customFormat="false" ht="12" hidden="false" customHeight="false" outlineLevel="0" collapsed="false">
      <c r="BS23820" s="96" t="n">
        <f aca="false">BR23820-2.5</f>
        <v>-2.5</v>
      </c>
    </row>
    <row r="23821" customFormat="false" ht="12" hidden="false" customHeight="false" outlineLevel="0" collapsed="false">
      <c r="BS23821" s="96" t="n">
        <f aca="false">BR23821-2.5</f>
        <v>-2.5</v>
      </c>
    </row>
    <row r="23822" customFormat="false" ht="12" hidden="false" customHeight="false" outlineLevel="0" collapsed="false">
      <c r="BS23822" s="96" t="n">
        <f aca="false">BR23822-2.5</f>
        <v>-2.5</v>
      </c>
    </row>
    <row r="23823" customFormat="false" ht="12" hidden="false" customHeight="false" outlineLevel="0" collapsed="false">
      <c r="BS23823" s="96" t="n">
        <f aca="false">BR23823-2.5</f>
        <v>-2.5</v>
      </c>
    </row>
    <row r="23824" customFormat="false" ht="12" hidden="false" customHeight="false" outlineLevel="0" collapsed="false">
      <c r="BS23824" s="96" t="n">
        <f aca="false">BR23824-2.5</f>
        <v>-2.5</v>
      </c>
    </row>
    <row r="23825" customFormat="false" ht="12" hidden="false" customHeight="false" outlineLevel="0" collapsed="false">
      <c r="BS23825" s="96" t="n">
        <f aca="false">BR23825-2.5</f>
        <v>-2.5</v>
      </c>
    </row>
    <row r="23826" customFormat="false" ht="12" hidden="false" customHeight="false" outlineLevel="0" collapsed="false">
      <c r="BS23826" s="96" t="n">
        <f aca="false">BR23826-2.5</f>
        <v>-2.5</v>
      </c>
    </row>
    <row r="23827" customFormat="false" ht="12" hidden="false" customHeight="false" outlineLevel="0" collapsed="false">
      <c r="BS23827" s="96" t="n">
        <f aca="false">BR23827-2.5</f>
        <v>-2.5</v>
      </c>
    </row>
    <row r="23828" customFormat="false" ht="12" hidden="false" customHeight="false" outlineLevel="0" collapsed="false">
      <c r="BS23828" s="96" t="n">
        <f aca="false">BR23828-2.5</f>
        <v>-2.5</v>
      </c>
    </row>
    <row r="23829" customFormat="false" ht="12" hidden="false" customHeight="false" outlineLevel="0" collapsed="false">
      <c r="BS23829" s="96" t="n">
        <f aca="false">BR23829-2.5</f>
        <v>-2.5</v>
      </c>
    </row>
    <row r="23830" customFormat="false" ht="12" hidden="false" customHeight="false" outlineLevel="0" collapsed="false">
      <c r="BS23830" s="96" t="n">
        <f aca="false">BR23830-2.5</f>
        <v>-2.5</v>
      </c>
    </row>
    <row r="23831" customFormat="false" ht="12" hidden="false" customHeight="false" outlineLevel="0" collapsed="false">
      <c r="BS23831" s="96" t="n">
        <f aca="false">BR23831-2.5</f>
        <v>-2.5</v>
      </c>
    </row>
    <row r="23832" customFormat="false" ht="12" hidden="false" customHeight="false" outlineLevel="0" collapsed="false">
      <c r="BS23832" s="96" t="n">
        <f aca="false">BR23832-2.5</f>
        <v>-2.5</v>
      </c>
    </row>
    <row r="23833" customFormat="false" ht="12" hidden="false" customHeight="false" outlineLevel="0" collapsed="false">
      <c r="BS23833" s="96" t="n">
        <f aca="false">BR23833-2.5</f>
        <v>-2.5</v>
      </c>
    </row>
    <row r="23834" customFormat="false" ht="12" hidden="false" customHeight="false" outlineLevel="0" collapsed="false">
      <c r="BS23834" s="96" t="n">
        <f aca="false">BR23834-2.5</f>
        <v>-2.5</v>
      </c>
    </row>
    <row r="23835" customFormat="false" ht="12" hidden="false" customHeight="false" outlineLevel="0" collapsed="false">
      <c r="BS23835" s="96" t="n">
        <f aca="false">BR23835-2.5</f>
        <v>-2.5</v>
      </c>
    </row>
    <row r="23836" customFormat="false" ht="12" hidden="false" customHeight="false" outlineLevel="0" collapsed="false">
      <c r="BS23836" s="96" t="n">
        <f aca="false">BR23836-2.5</f>
        <v>-2.5</v>
      </c>
    </row>
    <row r="23837" customFormat="false" ht="12" hidden="false" customHeight="false" outlineLevel="0" collapsed="false">
      <c r="BS23837" s="96" t="n">
        <f aca="false">BR23837-2.5</f>
        <v>-2.5</v>
      </c>
    </row>
    <row r="23838" customFormat="false" ht="12" hidden="false" customHeight="false" outlineLevel="0" collapsed="false">
      <c r="BS23838" s="96" t="n">
        <f aca="false">BR23838-2.5</f>
        <v>-2.5</v>
      </c>
    </row>
    <row r="23839" customFormat="false" ht="12" hidden="false" customHeight="false" outlineLevel="0" collapsed="false">
      <c r="BS23839" s="96" t="n">
        <f aca="false">BR23839-2.5</f>
        <v>-2.5</v>
      </c>
    </row>
    <row r="23840" customFormat="false" ht="12" hidden="false" customHeight="false" outlineLevel="0" collapsed="false">
      <c r="BS23840" s="96" t="n">
        <f aca="false">BR23840-2.5</f>
        <v>-2.5</v>
      </c>
    </row>
    <row r="23841" customFormat="false" ht="12" hidden="false" customHeight="false" outlineLevel="0" collapsed="false">
      <c r="BS23841" s="96" t="n">
        <f aca="false">BR23841-2.5</f>
        <v>-2.5</v>
      </c>
    </row>
    <row r="23842" customFormat="false" ht="12" hidden="false" customHeight="false" outlineLevel="0" collapsed="false">
      <c r="BS23842" s="96" t="n">
        <f aca="false">BR23842-2.5</f>
        <v>-2.5</v>
      </c>
    </row>
    <row r="23843" customFormat="false" ht="12" hidden="false" customHeight="false" outlineLevel="0" collapsed="false">
      <c r="BS23843" s="96" t="n">
        <f aca="false">BR23843-2.5</f>
        <v>-2.5</v>
      </c>
    </row>
    <row r="23844" customFormat="false" ht="12" hidden="false" customHeight="false" outlineLevel="0" collapsed="false">
      <c r="BS23844" s="96" t="n">
        <f aca="false">BR23844-2.5</f>
        <v>-2.5</v>
      </c>
    </row>
    <row r="23845" customFormat="false" ht="12" hidden="false" customHeight="false" outlineLevel="0" collapsed="false">
      <c r="BS23845" s="96" t="n">
        <f aca="false">BR23845-2.5</f>
        <v>-2.5</v>
      </c>
    </row>
    <row r="23846" customFormat="false" ht="12" hidden="false" customHeight="false" outlineLevel="0" collapsed="false">
      <c r="BS23846" s="96" t="n">
        <f aca="false">BR23846-2.5</f>
        <v>-2.5</v>
      </c>
    </row>
    <row r="23847" customFormat="false" ht="12" hidden="false" customHeight="false" outlineLevel="0" collapsed="false">
      <c r="BS23847" s="96" t="n">
        <f aca="false">BR23847-2.5</f>
        <v>-2.5</v>
      </c>
    </row>
    <row r="23848" customFormat="false" ht="12" hidden="false" customHeight="false" outlineLevel="0" collapsed="false">
      <c r="BS23848" s="96" t="n">
        <f aca="false">BR23848-2.5</f>
        <v>-2.5</v>
      </c>
    </row>
    <row r="23849" customFormat="false" ht="12" hidden="false" customHeight="false" outlineLevel="0" collapsed="false">
      <c r="BS23849" s="96" t="n">
        <f aca="false">BR23849-2.5</f>
        <v>-2.5</v>
      </c>
    </row>
    <row r="23850" customFormat="false" ht="12" hidden="false" customHeight="false" outlineLevel="0" collapsed="false">
      <c r="BS23850" s="96" t="n">
        <f aca="false">BR23850-2.5</f>
        <v>-2.5</v>
      </c>
    </row>
    <row r="23851" customFormat="false" ht="12" hidden="false" customHeight="false" outlineLevel="0" collapsed="false">
      <c r="BS23851" s="96" t="n">
        <f aca="false">BR23851-2.5</f>
        <v>-2.5</v>
      </c>
    </row>
    <row r="23852" customFormat="false" ht="12" hidden="false" customHeight="false" outlineLevel="0" collapsed="false">
      <c r="BS23852" s="96" t="n">
        <f aca="false">BR23852-2.5</f>
        <v>-2.5</v>
      </c>
    </row>
    <row r="23853" customFormat="false" ht="12" hidden="false" customHeight="false" outlineLevel="0" collapsed="false">
      <c r="BS23853" s="96" t="n">
        <f aca="false">BR23853-2.5</f>
        <v>-2.5</v>
      </c>
    </row>
    <row r="23854" customFormat="false" ht="12" hidden="false" customHeight="false" outlineLevel="0" collapsed="false">
      <c r="BS23854" s="96" t="n">
        <f aca="false">BR23854-2.5</f>
        <v>-2.5</v>
      </c>
    </row>
    <row r="23855" customFormat="false" ht="12" hidden="false" customHeight="false" outlineLevel="0" collapsed="false">
      <c r="BS23855" s="96" t="n">
        <f aca="false">BR23855-2.5</f>
        <v>-2.5</v>
      </c>
    </row>
    <row r="23856" customFormat="false" ht="12" hidden="false" customHeight="false" outlineLevel="0" collapsed="false">
      <c r="BS23856" s="96" t="n">
        <f aca="false">BR23856-2.5</f>
        <v>-2.5</v>
      </c>
    </row>
    <row r="23857" customFormat="false" ht="12" hidden="false" customHeight="false" outlineLevel="0" collapsed="false">
      <c r="BS23857" s="96" t="n">
        <f aca="false">BR23857-2.5</f>
        <v>-2.5</v>
      </c>
    </row>
    <row r="23858" customFormat="false" ht="12" hidden="false" customHeight="false" outlineLevel="0" collapsed="false">
      <c r="BS23858" s="96" t="n">
        <f aca="false">BR23858-2.5</f>
        <v>-2.5</v>
      </c>
    </row>
    <row r="23859" customFormat="false" ht="12" hidden="false" customHeight="false" outlineLevel="0" collapsed="false">
      <c r="BS23859" s="96" t="n">
        <f aca="false">BR23859-2.5</f>
        <v>-2.5</v>
      </c>
    </row>
    <row r="23860" customFormat="false" ht="12" hidden="false" customHeight="false" outlineLevel="0" collapsed="false">
      <c r="BS23860" s="96" t="n">
        <f aca="false">BR23860-2.5</f>
        <v>-2.5</v>
      </c>
    </row>
    <row r="23861" customFormat="false" ht="12" hidden="false" customHeight="false" outlineLevel="0" collapsed="false">
      <c r="BS23861" s="96" t="n">
        <f aca="false">BR23861-2.5</f>
        <v>-2.5</v>
      </c>
    </row>
    <row r="23862" customFormat="false" ht="12" hidden="false" customHeight="false" outlineLevel="0" collapsed="false">
      <c r="BS23862" s="96" t="n">
        <f aca="false">BR23862-2.5</f>
        <v>-2.5</v>
      </c>
    </row>
    <row r="23863" customFormat="false" ht="12" hidden="false" customHeight="false" outlineLevel="0" collapsed="false">
      <c r="BS23863" s="96" t="n">
        <f aca="false">BR23863-2.5</f>
        <v>-2.5</v>
      </c>
    </row>
    <row r="23864" customFormat="false" ht="12" hidden="false" customHeight="false" outlineLevel="0" collapsed="false">
      <c r="BS23864" s="96" t="n">
        <f aca="false">BR23864-2.5</f>
        <v>-2.5</v>
      </c>
    </row>
    <row r="23865" customFormat="false" ht="12" hidden="false" customHeight="false" outlineLevel="0" collapsed="false">
      <c r="BS23865" s="96" t="n">
        <f aca="false">BR23865-2.5</f>
        <v>-2.5</v>
      </c>
    </row>
    <row r="23866" customFormat="false" ht="12" hidden="false" customHeight="false" outlineLevel="0" collapsed="false">
      <c r="BS23866" s="96" t="n">
        <f aca="false">BR23866-2.5</f>
        <v>-2.5</v>
      </c>
    </row>
    <row r="23867" customFormat="false" ht="12" hidden="false" customHeight="false" outlineLevel="0" collapsed="false">
      <c r="BS23867" s="96" t="n">
        <f aca="false">BR23867-2.5</f>
        <v>-2.5</v>
      </c>
    </row>
    <row r="23868" customFormat="false" ht="12" hidden="false" customHeight="false" outlineLevel="0" collapsed="false">
      <c r="BS23868" s="96" t="n">
        <f aca="false">BR23868-2.5</f>
        <v>-2.5</v>
      </c>
    </row>
    <row r="23869" customFormat="false" ht="12" hidden="false" customHeight="false" outlineLevel="0" collapsed="false">
      <c r="BS23869" s="96" t="n">
        <f aca="false">BR23869-2.5</f>
        <v>-2.5</v>
      </c>
    </row>
    <row r="23870" customFormat="false" ht="12" hidden="false" customHeight="false" outlineLevel="0" collapsed="false">
      <c r="BS23870" s="96" t="n">
        <f aca="false">BR23870-2.5</f>
        <v>-2.5</v>
      </c>
    </row>
    <row r="23871" customFormat="false" ht="12" hidden="false" customHeight="false" outlineLevel="0" collapsed="false">
      <c r="BS23871" s="96" t="n">
        <f aca="false">BR23871-2.5</f>
        <v>-2.5</v>
      </c>
    </row>
    <row r="23872" customFormat="false" ht="12" hidden="false" customHeight="false" outlineLevel="0" collapsed="false">
      <c r="BS23872" s="96" t="n">
        <f aca="false">BR23872-2.5</f>
        <v>-2.5</v>
      </c>
    </row>
    <row r="23873" customFormat="false" ht="12" hidden="false" customHeight="false" outlineLevel="0" collapsed="false">
      <c r="BS23873" s="96" t="n">
        <f aca="false">BR23873-2.5</f>
        <v>-2.5</v>
      </c>
    </row>
    <row r="23874" customFormat="false" ht="12" hidden="false" customHeight="false" outlineLevel="0" collapsed="false">
      <c r="BS23874" s="96" t="n">
        <f aca="false">BR23874-2.5</f>
        <v>-2.5</v>
      </c>
    </row>
    <row r="23875" customFormat="false" ht="12" hidden="false" customHeight="false" outlineLevel="0" collapsed="false">
      <c r="BS23875" s="96" t="n">
        <f aca="false">BR23875-2.5</f>
        <v>-2.5</v>
      </c>
    </row>
    <row r="23876" customFormat="false" ht="12" hidden="false" customHeight="false" outlineLevel="0" collapsed="false">
      <c r="BS23876" s="96" t="n">
        <f aca="false">BR23876-2.5</f>
        <v>-2.5</v>
      </c>
    </row>
    <row r="23877" customFormat="false" ht="12" hidden="false" customHeight="false" outlineLevel="0" collapsed="false">
      <c r="BS23877" s="96" t="n">
        <f aca="false">BR23877-2.5</f>
        <v>-2.5</v>
      </c>
    </row>
    <row r="23878" customFormat="false" ht="12" hidden="false" customHeight="false" outlineLevel="0" collapsed="false">
      <c r="BS23878" s="96" t="n">
        <f aca="false">BR23878-2.5</f>
        <v>-2.5</v>
      </c>
    </row>
    <row r="23879" customFormat="false" ht="12" hidden="false" customHeight="false" outlineLevel="0" collapsed="false">
      <c r="BS23879" s="96" t="n">
        <f aca="false">BR23879-2.5</f>
        <v>-2.5</v>
      </c>
    </row>
    <row r="23880" customFormat="false" ht="12" hidden="false" customHeight="false" outlineLevel="0" collapsed="false">
      <c r="BS23880" s="96" t="n">
        <f aca="false">BR23880-2.5</f>
        <v>-2.5</v>
      </c>
    </row>
    <row r="23881" customFormat="false" ht="12" hidden="false" customHeight="false" outlineLevel="0" collapsed="false">
      <c r="BS23881" s="96" t="n">
        <f aca="false">BR23881-2.5</f>
        <v>-2.5</v>
      </c>
    </row>
    <row r="23882" customFormat="false" ht="12" hidden="false" customHeight="false" outlineLevel="0" collapsed="false">
      <c r="BS23882" s="96" t="n">
        <f aca="false">BR23882-2.5</f>
        <v>-2.5</v>
      </c>
    </row>
    <row r="23883" customFormat="false" ht="12" hidden="false" customHeight="false" outlineLevel="0" collapsed="false">
      <c r="BS23883" s="96" t="n">
        <f aca="false">BR23883-2.5</f>
        <v>-2.5</v>
      </c>
    </row>
    <row r="23884" customFormat="false" ht="12" hidden="false" customHeight="false" outlineLevel="0" collapsed="false">
      <c r="BS23884" s="96" t="n">
        <f aca="false">BR23884-2.5</f>
        <v>-2.5</v>
      </c>
    </row>
    <row r="23885" customFormat="false" ht="12" hidden="false" customHeight="false" outlineLevel="0" collapsed="false">
      <c r="BS23885" s="96" t="n">
        <f aca="false">BR23885-2.5</f>
        <v>-2.5</v>
      </c>
    </row>
    <row r="23886" customFormat="false" ht="12" hidden="false" customHeight="false" outlineLevel="0" collapsed="false">
      <c r="BS23886" s="96" t="n">
        <f aca="false">BR23886-2.5</f>
        <v>-2.5</v>
      </c>
    </row>
    <row r="23887" customFormat="false" ht="12" hidden="false" customHeight="false" outlineLevel="0" collapsed="false">
      <c r="BS23887" s="96" t="n">
        <f aca="false">BR23887-2.5</f>
        <v>-2.5</v>
      </c>
    </row>
    <row r="23888" customFormat="false" ht="12" hidden="false" customHeight="false" outlineLevel="0" collapsed="false">
      <c r="BS23888" s="96" t="n">
        <f aca="false">BR23888-2.5</f>
        <v>-2.5</v>
      </c>
    </row>
    <row r="23889" customFormat="false" ht="12" hidden="false" customHeight="false" outlineLevel="0" collapsed="false">
      <c r="BS23889" s="96" t="n">
        <f aca="false">BR23889-2.5</f>
        <v>-2.5</v>
      </c>
    </row>
    <row r="23890" customFormat="false" ht="12" hidden="false" customHeight="false" outlineLevel="0" collapsed="false">
      <c r="BS23890" s="96" t="n">
        <f aca="false">BR23890-2.5</f>
        <v>-2.5</v>
      </c>
    </row>
    <row r="23891" customFormat="false" ht="12" hidden="false" customHeight="false" outlineLevel="0" collapsed="false">
      <c r="BS23891" s="96" t="n">
        <f aca="false">BR23891-2.5</f>
        <v>-2.5</v>
      </c>
    </row>
    <row r="23892" customFormat="false" ht="12" hidden="false" customHeight="false" outlineLevel="0" collapsed="false">
      <c r="BS23892" s="96" t="n">
        <f aca="false">BR23892-2.5</f>
        <v>-2.5</v>
      </c>
    </row>
    <row r="23893" customFormat="false" ht="12" hidden="false" customHeight="false" outlineLevel="0" collapsed="false">
      <c r="BS23893" s="96" t="n">
        <f aca="false">BR23893-2.5</f>
        <v>-2.5</v>
      </c>
    </row>
    <row r="23894" customFormat="false" ht="12" hidden="false" customHeight="false" outlineLevel="0" collapsed="false">
      <c r="BS23894" s="96" t="n">
        <f aca="false">BR23894-2.5</f>
        <v>-2.5</v>
      </c>
    </row>
    <row r="23895" customFormat="false" ht="12" hidden="false" customHeight="false" outlineLevel="0" collapsed="false">
      <c r="BS23895" s="96" t="n">
        <f aca="false">BR23895-2.5</f>
        <v>-2.5</v>
      </c>
    </row>
    <row r="23896" customFormat="false" ht="12" hidden="false" customHeight="false" outlineLevel="0" collapsed="false">
      <c r="BS23896" s="96" t="n">
        <f aca="false">BR23896-2.5</f>
        <v>-2.5</v>
      </c>
    </row>
    <row r="23897" customFormat="false" ht="12" hidden="false" customHeight="false" outlineLevel="0" collapsed="false">
      <c r="BS23897" s="96" t="n">
        <f aca="false">BR23897-2.5</f>
        <v>-2.5</v>
      </c>
    </row>
    <row r="23898" customFormat="false" ht="12" hidden="false" customHeight="false" outlineLevel="0" collapsed="false">
      <c r="BS23898" s="96" t="n">
        <f aca="false">BR23898-2.5</f>
        <v>-2.5</v>
      </c>
    </row>
    <row r="23899" customFormat="false" ht="12" hidden="false" customHeight="false" outlineLevel="0" collapsed="false">
      <c r="BS23899" s="96" t="n">
        <f aca="false">BR23899-2.5</f>
        <v>-2.5</v>
      </c>
    </row>
    <row r="23900" customFormat="false" ht="12" hidden="false" customHeight="false" outlineLevel="0" collapsed="false">
      <c r="BS23900" s="96" t="n">
        <f aca="false">BR23900-2.5</f>
        <v>-2.5</v>
      </c>
    </row>
    <row r="23901" customFormat="false" ht="12" hidden="false" customHeight="false" outlineLevel="0" collapsed="false">
      <c r="BS23901" s="96" t="n">
        <f aca="false">BR23901-2.5</f>
        <v>-2.5</v>
      </c>
    </row>
    <row r="23902" customFormat="false" ht="12" hidden="false" customHeight="false" outlineLevel="0" collapsed="false">
      <c r="BS23902" s="96" t="n">
        <f aca="false">BR23902-2.5</f>
        <v>-2.5</v>
      </c>
    </row>
    <row r="23903" customFormat="false" ht="12" hidden="false" customHeight="false" outlineLevel="0" collapsed="false">
      <c r="BS23903" s="96" t="n">
        <f aca="false">BR23903-2.5</f>
        <v>-2.5</v>
      </c>
    </row>
    <row r="23904" customFormat="false" ht="12" hidden="false" customHeight="false" outlineLevel="0" collapsed="false">
      <c r="BS23904" s="96" t="n">
        <f aca="false">BR23904-2.5</f>
        <v>-2.5</v>
      </c>
    </row>
    <row r="23905" customFormat="false" ht="12" hidden="false" customHeight="false" outlineLevel="0" collapsed="false">
      <c r="BS23905" s="96" t="n">
        <f aca="false">BR23905-2.5</f>
        <v>-2.5</v>
      </c>
    </row>
    <row r="23906" customFormat="false" ht="12" hidden="false" customHeight="false" outlineLevel="0" collapsed="false">
      <c r="BS23906" s="96" t="n">
        <f aca="false">BR23906-2.5</f>
        <v>-2.5</v>
      </c>
    </row>
    <row r="23907" customFormat="false" ht="12" hidden="false" customHeight="false" outlineLevel="0" collapsed="false">
      <c r="BS23907" s="96" t="n">
        <f aca="false">BR23907-2.5</f>
        <v>-2.5</v>
      </c>
    </row>
    <row r="23908" customFormat="false" ht="12" hidden="false" customHeight="false" outlineLevel="0" collapsed="false">
      <c r="BS23908" s="96" t="n">
        <f aca="false">BR23908-2.5</f>
        <v>-2.5</v>
      </c>
    </row>
    <row r="23909" customFormat="false" ht="12" hidden="false" customHeight="false" outlineLevel="0" collapsed="false">
      <c r="BS23909" s="96" t="n">
        <f aca="false">BR23909-2.5</f>
        <v>-2.5</v>
      </c>
    </row>
    <row r="23910" customFormat="false" ht="12" hidden="false" customHeight="false" outlineLevel="0" collapsed="false">
      <c r="BS23910" s="96" t="n">
        <f aca="false">BR23910-2.5</f>
        <v>-2.5</v>
      </c>
    </row>
    <row r="23911" customFormat="false" ht="12" hidden="false" customHeight="false" outlineLevel="0" collapsed="false">
      <c r="BS23911" s="96" t="n">
        <f aca="false">BR23911-2.5</f>
        <v>-2.5</v>
      </c>
    </row>
    <row r="23912" customFormat="false" ht="12" hidden="false" customHeight="false" outlineLevel="0" collapsed="false">
      <c r="BS23912" s="96" t="n">
        <f aca="false">BR23912-2.5</f>
        <v>-2.5</v>
      </c>
    </row>
    <row r="23913" customFormat="false" ht="12" hidden="false" customHeight="false" outlineLevel="0" collapsed="false">
      <c r="BS23913" s="96" t="n">
        <f aca="false">BR23913-2.5</f>
        <v>-2.5</v>
      </c>
    </row>
    <row r="23914" customFormat="false" ht="12" hidden="false" customHeight="false" outlineLevel="0" collapsed="false">
      <c r="BS23914" s="96" t="n">
        <f aca="false">BR23914-2.5</f>
        <v>-2.5</v>
      </c>
    </row>
    <row r="23915" customFormat="false" ht="12" hidden="false" customHeight="false" outlineLevel="0" collapsed="false">
      <c r="BS23915" s="96" t="n">
        <f aca="false">BR23915-2.5</f>
        <v>-2.5</v>
      </c>
    </row>
    <row r="23916" customFormat="false" ht="12" hidden="false" customHeight="false" outlineLevel="0" collapsed="false">
      <c r="BS23916" s="96" t="n">
        <f aca="false">BR23916-2.5</f>
        <v>-2.5</v>
      </c>
    </row>
    <row r="23917" customFormat="false" ht="12" hidden="false" customHeight="false" outlineLevel="0" collapsed="false">
      <c r="BS23917" s="96" t="n">
        <f aca="false">BR23917-2.5</f>
        <v>-2.5</v>
      </c>
    </row>
    <row r="23918" customFormat="false" ht="12" hidden="false" customHeight="false" outlineLevel="0" collapsed="false">
      <c r="BS23918" s="96" t="n">
        <f aca="false">BR23918-2.5</f>
        <v>-2.5</v>
      </c>
    </row>
    <row r="23919" customFormat="false" ht="12" hidden="false" customHeight="false" outlineLevel="0" collapsed="false">
      <c r="BS23919" s="96" t="n">
        <f aca="false">BR23919-2.5</f>
        <v>-2.5</v>
      </c>
    </row>
    <row r="23920" customFormat="false" ht="12" hidden="false" customHeight="false" outlineLevel="0" collapsed="false">
      <c r="BS23920" s="96" t="n">
        <f aca="false">BR23920-2.5</f>
        <v>-2.5</v>
      </c>
    </row>
    <row r="23921" customFormat="false" ht="12" hidden="false" customHeight="false" outlineLevel="0" collapsed="false">
      <c r="BS23921" s="96" t="n">
        <f aca="false">BR23921-2.5</f>
        <v>-2.5</v>
      </c>
    </row>
    <row r="23922" customFormat="false" ht="12" hidden="false" customHeight="false" outlineLevel="0" collapsed="false">
      <c r="BS23922" s="96" t="n">
        <f aca="false">BR23922-2.5</f>
        <v>-2.5</v>
      </c>
    </row>
    <row r="23923" customFormat="false" ht="12" hidden="false" customHeight="false" outlineLevel="0" collapsed="false">
      <c r="BS23923" s="96" t="n">
        <f aca="false">BR23923-2.5</f>
        <v>-2.5</v>
      </c>
    </row>
    <row r="23924" customFormat="false" ht="12" hidden="false" customHeight="false" outlineLevel="0" collapsed="false">
      <c r="BS23924" s="96" t="n">
        <f aca="false">BR23924-2.5</f>
        <v>-2.5</v>
      </c>
    </row>
    <row r="23925" customFormat="false" ht="12" hidden="false" customHeight="false" outlineLevel="0" collapsed="false">
      <c r="BS23925" s="96" t="n">
        <f aca="false">BR23925-2.5</f>
        <v>-2.5</v>
      </c>
    </row>
    <row r="23926" customFormat="false" ht="12" hidden="false" customHeight="false" outlineLevel="0" collapsed="false">
      <c r="BS23926" s="96" t="n">
        <f aca="false">BR23926-2.5</f>
        <v>-2.5</v>
      </c>
    </row>
    <row r="23927" customFormat="false" ht="12" hidden="false" customHeight="false" outlineLevel="0" collapsed="false">
      <c r="BS23927" s="96" t="n">
        <f aca="false">BR23927-2.5</f>
        <v>-2.5</v>
      </c>
    </row>
    <row r="23928" customFormat="false" ht="12" hidden="false" customHeight="false" outlineLevel="0" collapsed="false">
      <c r="BS23928" s="96" t="n">
        <f aca="false">BR23928-2.5</f>
        <v>-2.5</v>
      </c>
    </row>
    <row r="23929" customFormat="false" ht="12" hidden="false" customHeight="false" outlineLevel="0" collapsed="false">
      <c r="BS23929" s="96" t="n">
        <f aca="false">BR23929-2.5</f>
        <v>-2.5</v>
      </c>
    </row>
    <row r="23930" customFormat="false" ht="12" hidden="false" customHeight="false" outlineLevel="0" collapsed="false">
      <c r="BS23930" s="96" t="n">
        <f aca="false">BR23930-2.5</f>
        <v>-2.5</v>
      </c>
    </row>
    <row r="23931" customFormat="false" ht="12" hidden="false" customHeight="false" outlineLevel="0" collapsed="false">
      <c r="BS23931" s="96" t="n">
        <f aca="false">BR23931-2.5</f>
        <v>-2.5</v>
      </c>
    </row>
    <row r="23932" customFormat="false" ht="12" hidden="false" customHeight="false" outlineLevel="0" collapsed="false">
      <c r="BS23932" s="96" t="n">
        <f aca="false">BR23932-2.5</f>
        <v>-2.5</v>
      </c>
    </row>
    <row r="23933" customFormat="false" ht="12" hidden="false" customHeight="false" outlineLevel="0" collapsed="false">
      <c r="BS23933" s="96" t="n">
        <f aca="false">BR23933-2.5</f>
        <v>-2.5</v>
      </c>
    </row>
    <row r="23934" customFormat="false" ht="12" hidden="false" customHeight="false" outlineLevel="0" collapsed="false">
      <c r="BS23934" s="96" t="n">
        <f aca="false">BR23934-2.5</f>
        <v>-2.5</v>
      </c>
    </row>
    <row r="23935" customFormat="false" ht="12" hidden="false" customHeight="false" outlineLevel="0" collapsed="false">
      <c r="BS23935" s="96" t="n">
        <f aca="false">BR23935-2.5</f>
        <v>-2.5</v>
      </c>
    </row>
    <row r="23936" customFormat="false" ht="12" hidden="false" customHeight="false" outlineLevel="0" collapsed="false">
      <c r="BS23936" s="96" t="n">
        <f aca="false">BR23936-2.5</f>
        <v>-2.5</v>
      </c>
    </row>
    <row r="23937" customFormat="false" ht="12" hidden="false" customHeight="false" outlineLevel="0" collapsed="false">
      <c r="BS23937" s="96" t="n">
        <f aca="false">BR23937-2.5</f>
        <v>-2.5</v>
      </c>
    </row>
    <row r="23938" customFormat="false" ht="12" hidden="false" customHeight="false" outlineLevel="0" collapsed="false">
      <c r="BS23938" s="96" t="n">
        <f aca="false">BR23938-2.5</f>
        <v>-2.5</v>
      </c>
    </row>
    <row r="23939" customFormat="false" ht="12" hidden="false" customHeight="false" outlineLevel="0" collapsed="false">
      <c r="BS23939" s="96" t="n">
        <f aca="false">BR23939-2.5</f>
        <v>-2.5</v>
      </c>
    </row>
    <row r="23940" customFormat="false" ht="12" hidden="false" customHeight="false" outlineLevel="0" collapsed="false">
      <c r="BS23940" s="96" t="n">
        <f aca="false">BR23940-2.5</f>
        <v>-2.5</v>
      </c>
    </row>
    <row r="23941" customFormat="false" ht="12" hidden="false" customHeight="false" outlineLevel="0" collapsed="false">
      <c r="BS23941" s="96" t="n">
        <f aca="false">BR23941-2.5</f>
        <v>-2.5</v>
      </c>
    </row>
    <row r="23942" customFormat="false" ht="12" hidden="false" customHeight="false" outlineLevel="0" collapsed="false">
      <c r="BS23942" s="96" t="n">
        <f aca="false">BR23942-2.5</f>
        <v>-2.5</v>
      </c>
    </row>
    <row r="23943" customFormat="false" ht="12" hidden="false" customHeight="false" outlineLevel="0" collapsed="false">
      <c r="BS23943" s="96" t="n">
        <f aca="false">BR23943-2.5</f>
        <v>-2.5</v>
      </c>
    </row>
    <row r="23944" customFormat="false" ht="12" hidden="false" customHeight="false" outlineLevel="0" collapsed="false">
      <c r="BS23944" s="96" t="n">
        <f aca="false">BR23944-2.5</f>
        <v>-2.5</v>
      </c>
    </row>
    <row r="23945" customFormat="false" ht="12" hidden="false" customHeight="false" outlineLevel="0" collapsed="false">
      <c r="BS23945" s="96" t="n">
        <f aca="false">BR23945-2.5</f>
        <v>-2.5</v>
      </c>
    </row>
    <row r="23946" customFormat="false" ht="12" hidden="false" customHeight="false" outlineLevel="0" collapsed="false">
      <c r="BS23946" s="96" t="n">
        <f aca="false">BR23946-2.5</f>
        <v>-2.5</v>
      </c>
    </row>
    <row r="23947" customFormat="false" ht="12" hidden="false" customHeight="false" outlineLevel="0" collapsed="false">
      <c r="BS23947" s="96" t="n">
        <f aca="false">BR23947-2.5</f>
        <v>-2.5</v>
      </c>
    </row>
    <row r="23948" customFormat="false" ht="12" hidden="false" customHeight="false" outlineLevel="0" collapsed="false">
      <c r="BS23948" s="96" t="n">
        <f aca="false">BR23948-2.5</f>
        <v>-2.5</v>
      </c>
    </row>
    <row r="23949" customFormat="false" ht="12" hidden="false" customHeight="false" outlineLevel="0" collapsed="false">
      <c r="BS23949" s="96" t="n">
        <f aca="false">BR23949-2.5</f>
        <v>-2.5</v>
      </c>
    </row>
    <row r="23950" customFormat="false" ht="12" hidden="false" customHeight="false" outlineLevel="0" collapsed="false">
      <c r="BS23950" s="96" t="n">
        <f aca="false">BR23950-2.5</f>
        <v>-2.5</v>
      </c>
    </row>
    <row r="23951" customFormat="false" ht="12" hidden="false" customHeight="false" outlineLevel="0" collapsed="false">
      <c r="BS23951" s="96" t="n">
        <f aca="false">BR23951-2.5</f>
        <v>-2.5</v>
      </c>
    </row>
    <row r="23952" customFormat="false" ht="12" hidden="false" customHeight="false" outlineLevel="0" collapsed="false">
      <c r="BS23952" s="96" t="n">
        <f aca="false">BR23952-2.5</f>
        <v>-2.5</v>
      </c>
    </row>
    <row r="23953" customFormat="false" ht="12" hidden="false" customHeight="false" outlineLevel="0" collapsed="false">
      <c r="BS23953" s="96" t="n">
        <f aca="false">BR23953-2.5</f>
        <v>-2.5</v>
      </c>
    </row>
    <row r="23954" customFormat="false" ht="12" hidden="false" customHeight="false" outlineLevel="0" collapsed="false">
      <c r="BS23954" s="96" t="n">
        <f aca="false">BR23954-2.5</f>
        <v>-2.5</v>
      </c>
    </row>
    <row r="23955" customFormat="false" ht="12" hidden="false" customHeight="false" outlineLevel="0" collapsed="false">
      <c r="BS23955" s="96" t="n">
        <f aca="false">BR23955-2.5</f>
        <v>-2.5</v>
      </c>
    </row>
    <row r="23956" customFormat="false" ht="12" hidden="false" customHeight="false" outlineLevel="0" collapsed="false">
      <c r="BS23956" s="96" t="n">
        <f aca="false">BR23956-2.5</f>
        <v>-2.5</v>
      </c>
    </row>
    <row r="23957" customFormat="false" ht="12" hidden="false" customHeight="false" outlineLevel="0" collapsed="false">
      <c r="BS23957" s="96" t="n">
        <f aca="false">BR23957-2.5</f>
        <v>-2.5</v>
      </c>
    </row>
    <row r="23958" customFormat="false" ht="12" hidden="false" customHeight="false" outlineLevel="0" collapsed="false">
      <c r="BS23958" s="96" t="n">
        <f aca="false">BR23958-2.5</f>
        <v>-2.5</v>
      </c>
    </row>
    <row r="23959" customFormat="false" ht="12" hidden="false" customHeight="false" outlineLevel="0" collapsed="false">
      <c r="BS23959" s="96" t="n">
        <f aca="false">BR23959-2.5</f>
        <v>-2.5</v>
      </c>
    </row>
    <row r="23960" customFormat="false" ht="12" hidden="false" customHeight="false" outlineLevel="0" collapsed="false">
      <c r="BS23960" s="96" t="n">
        <f aca="false">BR23960-2.5</f>
        <v>-2.5</v>
      </c>
    </row>
    <row r="23961" customFormat="false" ht="12" hidden="false" customHeight="false" outlineLevel="0" collapsed="false">
      <c r="BS23961" s="96" t="n">
        <f aca="false">BR23961-2.5</f>
        <v>-2.5</v>
      </c>
    </row>
    <row r="23962" customFormat="false" ht="12" hidden="false" customHeight="false" outlineLevel="0" collapsed="false">
      <c r="BS23962" s="96" t="n">
        <f aca="false">BR23962-2.5</f>
        <v>-2.5</v>
      </c>
    </row>
    <row r="23963" customFormat="false" ht="12" hidden="false" customHeight="false" outlineLevel="0" collapsed="false">
      <c r="BS23963" s="96" t="n">
        <f aca="false">BR23963-2.5</f>
        <v>-2.5</v>
      </c>
    </row>
    <row r="23964" customFormat="false" ht="12" hidden="false" customHeight="false" outlineLevel="0" collapsed="false">
      <c r="BS23964" s="96" t="n">
        <f aca="false">BR23964-2.5</f>
        <v>-2.5</v>
      </c>
    </row>
    <row r="23965" customFormat="false" ht="12" hidden="false" customHeight="false" outlineLevel="0" collapsed="false">
      <c r="BS23965" s="96" t="n">
        <f aca="false">BR23965-2.5</f>
        <v>-2.5</v>
      </c>
    </row>
    <row r="23966" customFormat="false" ht="12" hidden="false" customHeight="false" outlineLevel="0" collapsed="false">
      <c r="BS23966" s="96" t="n">
        <f aca="false">BR23966-2.5</f>
        <v>-2.5</v>
      </c>
    </row>
    <row r="23967" customFormat="false" ht="12" hidden="false" customHeight="false" outlineLevel="0" collapsed="false">
      <c r="BS23967" s="96" t="n">
        <f aca="false">BR23967-2.5</f>
        <v>-2.5</v>
      </c>
    </row>
    <row r="23968" customFormat="false" ht="12" hidden="false" customHeight="false" outlineLevel="0" collapsed="false">
      <c r="BS23968" s="96" t="n">
        <f aca="false">BR23968-2.5</f>
        <v>-2.5</v>
      </c>
    </row>
    <row r="23969" customFormat="false" ht="12" hidden="false" customHeight="false" outlineLevel="0" collapsed="false">
      <c r="BS23969" s="96" t="n">
        <f aca="false">BR23969-2.5</f>
        <v>-2.5</v>
      </c>
    </row>
    <row r="23970" customFormat="false" ht="12" hidden="false" customHeight="false" outlineLevel="0" collapsed="false">
      <c r="BS23970" s="96" t="n">
        <f aca="false">BR23970-2.5</f>
        <v>-2.5</v>
      </c>
    </row>
    <row r="23971" customFormat="false" ht="12" hidden="false" customHeight="false" outlineLevel="0" collapsed="false">
      <c r="BS23971" s="96" t="n">
        <f aca="false">BR23971-2.5</f>
        <v>-2.5</v>
      </c>
    </row>
    <row r="23972" customFormat="false" ht="12" hidden="false" customHeight="false" outlineLevel="0" collapsed="false">
      <c r="BS23972" s="96" t="n">
        <f aca="false">BR23972-2.5</f>
        <v>-2.5</v>
      </c>
    </row>
    <row r="23973" customFormat="false" ht="12" hidden="false" customHeight="false" outlineLevel="0" collapsed="false">
      <c r="BS23973" s="96" t="n">
        <f aca="false">BR23973-2.5</f>
        <v>-2.5</v>
      </c>
    </row>
    <row r="23974" customFormat="false" ht="12" hidden="false" customHeight="false" outlineLevel="0" collapsed="false">
      <c r="BS23974" s="96" t="n">
        <f aca="false">BR23974-2.5</f>
        <v>-2.5</v>
      </c>
    </row>
    <row r="23975" customFormat="false" ht="12" hidden="false" customHeight="false" outlineLevel="0" collapsed="false">
      <c r="BS23975" s="96" t="n">
        <f aca="false">BR23975-2.5</f>
        <v>-2.5</v>
      </c>
    </row>
    <row r="23976" customFormat="false" ht="12" hidden="false" customHeight="false" outlineLevel="0" collapsed="false">
      <c r="BS23976" s="96" t="n">
        <f aca="false">BR23976-2.5</f>
        <v>-2.5</v>
      </c>
    </row>
    <row r="23977" customFormat="false" ht="12" hidden="false" customHeight="false" outlineLevel="0" collapsed="false">
      <c r="BS23977" s="96" t="n">
        <f aca="false">BR23977-2.5</f>
        <v>-2.5</v>
      </c>
    </row>
    <row r="23978" customFormat="false" ht="12" hidden="false" customHeight="false" outlineLevel="0" collapsed="false">
      <c r="BS23978" s="96" t="n">
        <f aca="false">BR23978-2.5</f>
        <v>-2.5</v>
      </c>
    </row>
    <row r="23979" customFormat="false" ht="12" hidden="false" customHeight="false" outlineLevel="0" collapsed="false">
      <c r="BS23979" s="96" t="n">
        <f aca="false">BR23979-2.5</f>
        <v>-2.5</v>
      </c>
    </row>
    <row r="23980" customFormat="false" ht="12" hidden="false" customHeight="false" outlineLevel="0" collapsed="false">
      <c r="BS23980" s="96" t="n">
        <f aca="false">BR23980-2.5</f>
        <v>-2.5</v>
      </c>
    </row>
    <row r="23981" customFormat="false" ht="12" hidden="false" customHeight="false" outlineLevel="0" collapsed="false">
      <c r="BS23981" s="96" t="n">
        <f aca="false">BR23981-2.5</f>
        <v>-2.5</v>
      </c>
    </row>
    <row r="23982" customFormat="false" ht="12" hidden="false" customHeight="false" outlineLevel="0" collapsed="false">
      <c r="BS23982" s="96" t="n">
        <f aca="false">BR23982-2.5</f>
        <v>-2.5</v>
      </c>
    </row>
    <row r="23983" customFormat="false" ht="12" hidden="false" customHeight="false" outlineLevel="0" collapsed="false">
      <c r="BS23983" s="96" t="n">
        <f aca="false">BR23983-2.5</f>
        <v>-2.5</v>
      </c>
    </row>
    <row r="23984" customFormat="false" ht="12" hidden="false" customHeight="false" outlineLevel="0" collapsed="false">
      <c r="BS23984" s="96" t="n">
        <f aca="false">BR23984-2.5</f>
        <v>-2.5</v>
      </c>
    </row>
    <row r="23985" customFormat="false" ht="12" hidden="false" customHeight="false" outlineLevel="0" collapsed="false">
      <c r="BS23985" s="96" t="n">
        <f aca="false">BR23985-2.5</f>
        <v>-2.5</v>
      </c>
    </row>
    <row r="23986" customFormat="false" ht="12" hidden="false" customHeight="false" outlineLevel="0" collapsed="false">
      <c r="BS23986" s="96" t="n">
        <f aca="false">BR23986-2.5</f>
        <v>-2.5</v>
      </c>
    </row>
    <row r="23987" customFormat="false" ht="12" hidden="false" customHeight="false" outlineLevel="0" collapsed="false">
      <c r="BS23987" s="96" t="n">
        <f aca="false">BR23987-2.5</f>
        <v>-2.5</v>
      </c>
    </row>
    <row r="23988" customFormat="false" ht="12" hidden="false" customHeight="false" outlineLevel="0" collapsed="false">
      <c r="BS23988" s="96" t="n">
        <f aca="false">BR23988-2.5</f>
        <v>-2.5</v>
      </c>
    </row>
    <row r="23989" customFormat="false" ht="12" hidden="false" customHeight="false" outlineLevel="0" collapsed="false">
      <c r="BS23989" s="96" t="n">
        <f aca="false">BR23989-2.5</f>
        <v>-2.5</v>
      </c>
    </row>
    <row r="23990" customFormat="false" ht="12" hidden="false" customHeight="false" outlineLevel="0" collapsed="false">
      <c r="BS23990" s="96" t="n">
        <f aca="false">BR23990-2.5</f>
        <v>-2.5</v>
      </c>
    </row>
    <row r="23991" customFormat="false" ht="12" hidden="false" customHeight="false" outlineLevel="0" collapsed="false">
      <c r="BS23991" s="96" t="n">
        <f aca="false">BR23991-2.5</f>
        <v>-2.5</v>
      </c>
    </row>
    <row r="23992" customFormat="false" ht="12" hidden="false" customHeight="false" outlineLevel="0" collapsed="false">
      <c r="BS23992" s="96" t="n">
        <f aca="false">BR23992-2.5</f>
        <v>-2.5</v>
      </c>
    </row>
    <row r="23993" customFormat="false" ht="12" hidden="false" customHeight="false" outlineLevel="0" collapsed="false">
      <c r="BS23993" s="96" t="n">
        <f aca="false">BR23993-2.5</f>
        <v>-2.5</v>
      </c>
    </row>
    <row r="23994" customFormat="false" ht="12" hidden="false" customHeight="false" outlineLevel="0" collapsed="false">
      <c r="BS23994" s="96" t="n">
        <f aca="false">BR23994-2.5</f>
        <v>-2.5</v>
      </c>
    </row>
    <row r="23995" customFormat="false" ht="12" hidden="false" customHeight="false" outlineLevel="0" collapsed="false">
      <c r="BS23995" s="96" t="n">
        <f aca="false">BR23995-2.5</f>
        <v>-2.5</v>
      </c>
    </row>
    <row r="23996" customFormat="false" ht="12" hidden="false" customHeight="false" outlineLevel="0" collapsed="false">
      <c r="BS23996" s="96" t="n">
        <f aca="false">BR23996-2.5</f>
        <v>-2.5</v>
      </c>
    </row>
    <row r="23997" customFormat="false" ht="12" hidden="false" customHeight="false" outlineLevel="0" collapsed="false">
      <c r="BS23997" s="96" t="n">
        <f aca="false">BR23997-2.5</f>
        <v>-2.5</v>
      </c>
    </row>
    <row r="23998" customFormat="false" ht="12" hidden="false" customHeight="false" outlineLevel="0" collapsed="false">
      <c r="BS23998" s="96" t="n">
        <f aca="false">BR23998-2.5</f>
        <v>-2.5</v>
      </c>
    </row>
    <row r="23999" customFormat="false" ht="12" hidden="false" customHeight="false" outlineLevel="0" collapsed="false">
      <c r="BS23999" s="96" t="n">
        <f aca="false">BR23999-2.5</f>
        <v>-2.5</v>
      </c>
    </row>
    <row r="24000" customFormat="false" ht="12" hidden="false" customHeight="false" outlineLevel="0" collapsed="false">
      <c r="BS24000" s="96" t="n">
        <f aca="false">BR24000-2.5</f>
        <v>-2.5</v>
      </c>
    </row>
    <row r="24001" customFormat="false" ht="12" hidden="false" customHeight="false" outlineLevel="0" collapsed="false">
      <c r="BS24001" s="96" t="n">
        <f aca="false">BR24001-2.5</f>
        <v>-2.5</v>
      </c>
    </row>
    <row r="24002" customFormat="false" ht="12" hidden="false" customHeight="false" outlineLevel="0" collapsed="false">
      <c r="BS24002" s="96" t="n">
        <f aca="false">BR24002-2.5</f>
        <v>-2.5</v>
      </c>
    </row>
    <row r="24003" customFormat="false" ht="12" hidden="false" customHeight="false" outlineLevel="0" collapsed="false">
      <c r="BS24003" s="96" t="n">
        <f aca="false">BR24003-2.5</f>
        <v>-2.5</v>
      </c>
    </row>
    <row r="24004" customFormat="false" ht="12" hidden="false" customHeight="false" outlineLevel="0" collapsed="false">
      <c r="BS24004" s="96" t="n">
        <f aca="false">BR24004-2.5</f>
        <v>-2.5</v>
      </c>
    </row>
    <row r="24005" customFormat="false" ht="12" hidden="false" customHeight="false" outlineLevel="0" collapsed="false">
      <c r="BS24005" s="96" t="n">
        <f aca="false">BR24005-2.5</f>
        <v>-2.5</v>
      </c>
    </row>
    <row r="24006" customFormat="false" ht="12" hidden="false" customHeight="false" outlineLevel="0" collapsed="false">
      <c r="BS24006" s="96" t="n">
        <f aca="false">BR24006-2.5</f>
        <v>-2.5</v>
      </c>
    </row>
    <row r="24007" customFormat="false" ht="12" hidden="false" customHeight="false" outlineLevel="0" collapsed="false">
      <c r="BS24007" s="96" t="n">
        <f aca="false">BR24007-2.5</f>
        <v>-2.5</v>
      </c>
    </row>
    <row r="24008" customFormat="false" ht="12" hidden="false" customHeight="false" outlineLevel="0" collapsed="false">
      <c r="BS24008" s="96" t="n">
        <f aca="false">BR24008-2.5</f>
        <v>-2.5</v>
      </c>
    </row>
    <row r="24009" customFormat="false" ht="12" hidden="false" customHeight="false" outlineLevel="0" collapsed="false">
      <c r="BS24009" s="96" t="n">
        <f aca="false">BR24009-2.5</f>
        <v>-2.5</v>
      </c>
    </row>
    <row r="24010" customFormat="false" ht="12" hidden="false" customHeight="false" outlineLevel="0" collapsed="false">
      <c r="BS24010" s="96" t="n">
        <f aca="false">BR24010-2.5</f>
        <v>-2.5</v>
      </c>
    </row>
    <row r="24011" customFormat="false" ht="12" hidden="false" customHeight="false" outlineLevel="0" collapsed="false">
      <c r="BS24011" s="96" t="n">
        <f aca="false">BR24011-2.5</f>
        <v>-2.5</v>
      </c>
    </row>
    <row r="24012" customFormat="false" ht="12" hidden="false" customHeight="false" outlineLevel="0" collapsed="false">
      <c r="BS24012" s="96" t="n">
        <f aca="false">BR24012-2.5</f>
        <v>-2.5</v>
      </c>
    </row>
    <row r="24013" customFormat="false" ht="12" hidden="false" customHeight="false" outlineLevel="0" collapsed="false">
      <c r="BS24013" s="96" t="n">
        <f aca="false">BR24013-2.5</f>
        <v>-2.5</v>
      </c>
    </row>
    <row r="24014" customFormat="false" ht="12" hidden="false" customHeight="false" outlineLevel="0" collapsed="false">
      <c r="BS24014" s="96" t="n">
        <f aca="false">BR24014-2.5</f>
        <v>-2.5</v>
      </c>
    </row>
    <row r="24015" customFormat="false" ht="12" hidden="false" customHeight="false" outlineLevel="0" collapsed="false">
      <c r="BS24015" s="96" t="n">
        <f aca="false">BR24015-2.5</f>
        <v>-2.5</v>
      </c>
    </row>
    <row r="24016" customFormat="false" ht="12" hidden="false" customHeight="false" outlineLevel="0" collapsed="false">
      <c r="BS24016" s="96" t="n">
        <f aca="false">BR24016-2.5</f>
        <v>-2.5</v>
      </c>
    </row>
    <row r="24017" customFormat="false" ht="12" hidden="false" customHeight="false" outlineLevel="0" collapsed="false">
      <c r="BS24017" s="96" t="n">
        <f aca="false">BR24017-2.5</f>
        <v>-2.5</v>
      </c>
    </row>
    <row r="24018" customFormat="false" ht="12" hidden="false" customHeight="false" outlineLevel="0" collapsed="false">
      <c r="BS24018" s="96" t="n">
        <f aca="false">BR24018-2.5</f>
        <v>-2.5</v>
      </c>
    </row>
    <row r="24019" customFormat="false" ht="12" hidden="false" customHeight="false" outlineLevel="0" collapsed="false">
      <c r="BS24019" s="96" t="n">
        <f aca="false">BR24019-2.5</f>
        <v>-2.5</v>
      </c>
    </row>
    <row r="24020" customFormat="false" ht="12" hidden="false" customHeight="false" outlineLevel="0" collapsed="false">
      <c r="BS24020" s="96" t="n">
        <f aca="false">BR24020-2.5</f>
        <v>-2.5</v>
      </c>
    </row>
    <row r="24021" customFormat="false" ht="12" hidden="false" customHeight="false" outlineLevel="0" collapsed="false">
      <c r="BS24021" s="96" t="n">
        <f aca="false">BR24021-2.5</f>
        <v>-2.5</v>
      </c>
    </row>
    <row r="24022" customFormat="false" ht="12" hidden="false" customHeight="false" outlineLevel="0" collapsed="false">
      <c r="BS24022" s="96" t="n">
        <f aca="false">BR24022-2.5</f>
        <v>-2.5</v>
      </c>
    </row>
    <row r="24023" customFormat="false" ht="12" hidden="false" customHeight="false" outlineLevel="0" collapsed="false">
      <c r="BS24023" s="96" t="n">
        <f aca="false">BR24023-2.5</f>
        <v>-2.5</v>
      </c>
    </row>
    <row r="24024" customFormat="false" ht="12" hidden="false" customHeight="false" outlineLevel="0" collapsed="false">
      <c r="BS24024" s="96" t="n">
        <f aca="false">BR24024-2.5</f>
        <v>-2.5</v>
      </c>
    </row>
    <row r="24025" customFormat="false" ht="12" hidden="false" customHeight="false" outlineLevel="0" collapsed="false">
      <c r="BS24025" s="96" t="n">
        <f aca="false">BR24025-2.5</f>
        <v>-2.5</v>
      </c>
    </row>
    <row r="24026" customFormat="false" ht="12" hidden="false" customHeight="false" outlineLevel="0" collapsed="false">
      <c r="BS24026" s="96" t="n">
        <f aca="false">BR24026-2.5</f>
        <v>-2.5</v>
      </c>
    </row>
    <row r="24027" customFormat="false" ht="12" hidden="false" customHeight="false" outlineLevel="0" collapsed="false">
      <c r="BS24027" s="96" t="n">
        <f aca="false">BR24027-2.5</f>
        <v>-2.5</v>
      </c>
    </row>
    <row r="24028" customFormat="false" ht="12" hidden="false" customHeight="false" outlineLevel="0" collapsed="false">
      <c r="BS24028" s="96" t="n">
        <f aca="false">BR24028-2.5</f>
        <v>-2.5</v>
      </c>
    </row>
    <row r="24029" customFormat="false" ht="12" hidden="false" customHeight="false" outlineLevel="0" collapsed="false">
      <c r="BS24029" s="96" t="n">
        <f aca="false">BR24029-2.5</f>
        <v>-2.5</v>
      </c>
    </row>
    <row r="24030" customFormat="false" ht="12" hidden="false" customHeight="false" outlineLevel="0" collapsed="false">
      <c r="BS24030" s="96" t="n">
        <f aca="false">BR24030-2.5</f>
        <v>-2.5</v>
      </c>
    </row>
    <row r="24031" customFormat="false" ht="12" hidden="false" customHeight="false" outlineLevel="0" collapsed="false">
      <c r="BS24031" s="96" t="n">
        <f aca="false">BR24031-2.5</f>
        <v>-2.5</v>
      </c>
    </row>
    <row r="24032" customFormat="false" ht="12" hidden="false" customHeight="false" outlineLevel="0" collapsed="false">
      <c r="BS24032" s="96" t="n">
        <f aca="false">BR24032-2.5</f>
        <v>-2.5</v>
      </c>
    </row>
    <row r="24033" customFormat="false" ht="12" hidden="false" customHeight="false" outlineLevel="0" collapsed="false">
      <c r="BS24033" s="96" t="n">
        <f aca="false">BR24033-2.5</f>
        <v>-2.5</v>
      </c>
    </row>
    <row r="24034" customFormat="false" ht="12" hidden="false" customHeight="false" outlineLevel="0" collapsed="false">
      <c r="BS24034" s="96" t="n">
        <f aca="false">BR24034-2.5</f>
        <v>-2.5</v>
      </c>
    </row>
    <row r="24035" customFormat="false" ht="12" hidden="false" customHeight="false" outlineLevel="0" collapsed="false">
      <c r="BS24035" s="96" t="n">
        <f aca="false">BR24035-2.5</f>
        <v>-2.5</v>
      </c>
    </row>
    <row r="24036" customFormat="false" ht="12" hidden="false" customHeight="false" outlineLevel="0" collapsed="false">
      <c r="BS24036" s="96" t="n">
        <f aca="false">BR24036-2.5</f>
        <v>-2.5</v>
      </c>
    </row>
    <row r="24037" customFormat="false" ht="12" hidden="false" customHeight="false" outlineLevel="0" collapsed="false">
      <c r="BS24037" s="96" t="n">
        <f aca="false">BR24037-2.5</f>
        <v>-2.5</v>
      </c>
    </row>
    <row r="24038" customFormat="false" ht="12" hidden="false" customHeight="false" outlineLevel="0" collapsed="false">
      <c r="BS24038" s="96" t="n">
        <f aca="false">BR24038-2.5</f>
        <v>-2.5</v>
      </c>
    </row>
    <row r="24039" customFormat="false" ht="12" hidden="false" customHeight="false" outlineLevel="0" collapsed="false">
      <c r="BS24039" s="96" t="n">
        <f aca="false">BR24039-2.5</f>
        <v>-2.5</v>
      </c>
    </row>
    <row r="24040" customFormat="false" ht="12" hidden="false" customHeight="false" outlineLevel="0" collapsed="false">
      <c r="BS24040" s="96" t="n">
        <f aca="false">BR24040-2.5</f>
        <v>-2.5</v>
      </c>
    </row>
    <row r="24041" customFormat="false" ht="12" hidden="false" customHeight="false" outlineLevel="0" collapsed="false">
      <c r="BS24041" s="96" t="n">
        <f aca="false">BR24041-2.5</f>
        <v>-2.5</v>
      </c>
    </row>
    <row r="24042" customFormat="false" ht="12" hidden="false" customHeight="false" outlineLevel="0" collapsed="false">
      <c r="BS24042" s="96" t="n">
        <f aca="false">BR24042-2.5</f>
        <v>-2.5</v>
      </c>
    </row>
    <row r="24043" customFormat="false" ht="12" hidden="false" customHeight="false" outlineLevel="0" collapsed="false">
      <c r="BS24043" s="96" t="n">
        <f aca="false">BR24043-2.5</f>
        <v>-2.5</v>
      </c>
    </row>
    <row r="24044" customFormat="false" ht="12" hidden="false" customHeight="false" outlineLevel="0" collapsed="false">
      <c r="BS24044" s="96" t="n">
        <f aca="false">BR24044-2.5</f>
        <v>-2.5</v>
      </c>
    </row>
    <row r="24045" customFormat="false" ht="12" hidden="false" customHeight="false" outlineLevel="0" collapsed="false">
      <c r="BS24045" s="96" t="n">
        <f aca="false">BR24045-2.5</f>
        <v>-2.5</v>
      </c>
    </row>
    <row r="24046" customFormat="false" ht="12" hidden="false" customHeight="false" outlineLevel="0" collapsed="false">
      <c r="BS24046" s="96" t="n">
        <f aca="false">BR24046-2.5</f>
        <v>-2.5</v>
      </c>
    </row>
    <row r="24047" customFormat="false" ht="12" hidden="false" customHeight="false" outlineLevel="0" collapsed="false">
      <c r="BS24047" s="96" t="n">
        <f aca="false">BR24047-2.5</f>
        <v>-2.5</v>
      </c>
    </row>
    <row r="24048" customFormat="false" ht="12" hidden="false" customHeight="false" outlineLevel="0" collapsed="false">
      <c r="BS24048" s="96" t="n">
        <f aca="false">BR24048-2.5</f>
        <v>-2.5</v>
      </c>
    </row>
    <row r="24049" customFormat="false" ht="12" hidden="false" customHeight="false" outlineLevel="0" collapsed="false">
      <c r="BS24049" s="96" t="n">
        <f aca="false">BR24049-2.5</f>
        <v>-2.5</v>
      </c>
    </row>
    <row r="24050" customFormat="false" ht="12" hidden="false" customHeight="false" outlineLevel="0" collapsed="false">
      <c r="BS24050" s="96" t="n">
        <f aca="false">BR24050-2.5</f>
        <v>-2.5</v>
      </c>
    </row>
    <row r="24051" customFormat="false" ht="12" hidden="false" customHeight="false" outlineLevel="0" collapsed="false">
      <c r="BS24051" s="96" t="n">
        <f aca="false">BR24051-2.5</f>
        <v>-2.5</v>
      </c>
    </row>
    <row r="24052" customFormat="false" ht="12" hidden="false" customHeight="false" outlineLevel="0" collapsed="false">
      <c r="BS24052" s="96" t="n">
        <f aca="false">BR24052-2.5</f>
        <v>-2.5</v>
      </c>
    </row>
    <row r="24053" customFormat="false" ht="12" hidden="false" customHeight="false" outlineLevel="0" collapsed="false">
      <c r="BS24053" s="96" t="n">
        <f aca="false">BR24053-2.5</f>
        <v>-2.5</v>
      </c>
    </row>
    <row r="24054" customFormat="false" ht="12" hidden="false" customHeight="false" outlineLevel="0" collapsed="false">
      <c r="BS24054" s="96" t="n">
        <f aca="false">BR24054-2.5</f>
        <v>-2.5</v>
      </c>
    </row>
    <row r="24055" customFormat="false" ht="12" hidden="false" customHeight="false" outlineLevel="0" collapsed="false">
      <c r="BS24055" s="96" t="n">
        <f aca="false">BR24055-2.5</f>
        <v>-2.5</v>
      </c>
    </row>
    <row r="24056" customFormat="false" ht="12" hidden="false" customHeight="false" outlineLevel="0" collapsed="false">
      <c r="BS24056" s="96" t="n">
        <f aca="false">BR24056-2.5</f>
        <v>-2.5</v>
      </c>
    </row>
    <row r="24057" customFormat="false" ht="12" hidden="false" customHeight="false" outlineLevel="0" collapsed="false">
      <c r="BS24057" s="96" t="n">
        <f aca="false">BR24057-2.5</f>
        <v>-2.5</v>
      </c>
    </row>
    <row r="24058" customFormat="false" ht="12" hidden="false" customHeight="false" outlineLevel="0" collapsed="false">
      <c r="BS24058" s="96" t="n">
        <f aca="false">BR24058-2.5</f>
        <v>-2.5</v>
      </c>
    </row>
    <row r="24059" customFormat="false" ht="12" hidden="false" customHeight="false" outlineLevel="0" collapsed="false">
      <c r="BS24059" s="96" t="n">
        <f aca="false">BR24059-2.5</f>
        <v>-2.5</v>
      </c>
    </row>
    <row r="24060" customFormat="false" ht="12" hidden="false" customHeight="false" outlineLevel="0" collapsed="false">
      <c r="BS24060" s="96" t="n">
        <f aca="false">BR24060-2.5</f>
        <v>-2.5</v>
      </c>
    </row>
    <row r="24061" customFormat="false" ht="12" hidden="false" customHeight="false" outlineLevel="0" collapsed="false">
      <c r="BS24061" s="96" t="n">
        <f aca="false">BR24061-2.5</f>
        <v>-2.5</v>
      </c>
    </row>
    <row r="24062" customFormat="false" ht="12" hidden="false" customHeight="false" outlineLevel="0" collapsed="false">
      <c r="BS24062" s="96" t="n">
        <f aca="false">BR24062-2.5</f>
        <v>-2.5</v>
      </c>
    </row>
    <row r="24063" customFormat="false" ht="12" hidden="false" customHeight="false" outlineLevel="0" collapsed="false">
      <c r="BS24063" s="96" t="n">
        <f aca="false">BR24063-2.5</f>
        <v>-2.5</v>
      </c>
    </row>
    <row r="24064" customFormat="false" ht="12" hidden="false" customHeight="false" outlineLevel="0" collapsed="false">
      <c r="BS24064" s="96" t="n">
        <f aca="false">BR24064-2.5</f>
        <v>-2.5</v>
      </c>
    </row>
    <row r="24065" customFormat="false" ht="12" hidden="false" customHeight="false" outlineLevel="0" collapsed="false">
      <c r="BS24065" s="96" t="n">
        <f aca="false">BR24065-2.5</f>
        <v>-2.5</v>
      </c>
    </row>
    <row r="24066" customFormat="false" ht="12" hidden="false" customHeight="false" outlineLevel="0" collapsed="false">
      <c r="BS24066" s="96" t="n">
        <f aca="false">BR24066-2.5</f>
        <v>-2.5</v>
      </c>
    </row>
    <row r="24067" customFormat="false" ht="12" hidden="false" customHeight="false" outlineLevel="0" collapsed="false">
      <c r="BS24067" s="96" t="n">
        <f aca="false">BR24067-2.5</f>
        <v>-2.5</v>
      </c>
    </row>
    <row r="24068" customFormat="false" ht="12" hidden="false" customHeight="false" outlineLevel="0" collapsed="false">
      <c r="BS24068" s="96" t="n">
        <f aca="false">BR24068-2.5</f>
        <v>-2.5</v>
      </c>
    </row>
    <row r="24069" customFormat="false" ht="12" hidden="false" customHeight="false" outlineLevel="0" collapsed="false">
      <c r="BS24069" s="96" t="n">
        <f aca="false">BR24069-2.5</f>
        <v>-2.5</v>
      </c>
    </row>
    <row r="24070" customFormat="false" ht="12" hidden="false" customHeight="false" outlineLevel="0" collapsed="false">
      <c r="BS24070" s="96" t="n">
        <f aca="false">BR24070-2.5</f>
        <v>-2.5</v>
      </c>
    </row>
    <row r="24071" customFormat="false" ht="12" hidden="false" customHeight="false" outlineLevel="0" collapsed="false">
      <c r="BS24071" s="96" t="n">
        <f aca="false">BR24071-2.5</f>
        <v>-2.5</v>
      </c>
    </row>
    <row r="24072" customFormat="false" ht="12" hidden="false" customHeight="false" outlineLevel="0" collapsed="false">
      <c r="BS24072" s="96" t="n">
        <f aca="false">BR24072-2.5</f>
        <v>-2.5</v>
      </c>
    </row>
    <row r="24073" customFormat="false" ht="12" hidden="false" customHeight="false" outlineLevel="0" collapsed="false">
      <c r="BS24073" s="96" t="n">
        <f aca="false">BR24073-2.5</f>
        <v>-2.5</v>
      </c>
    </row>
    <row r="24074" customFormat="false" ht="12" hidden="false" customHeight="false" outlineLevel="0" collapsed="false">
      <c r="BS24074" s="96" t="n">
        <f aca="false">BR24074-2.5</f>
        <v>-2.5</v>
      </c>
    </row>
    <row r="24075" customFormat="false" ht="12" hidden="false" customHeight="false" outlineLevel="0" collapsed="false">
      <c r="BS24075" s="96" t="n">
        <f aca="false">BR24075-2.5</f>
        <v>-2.5</v>
      </c>
    </row>
    <row r="24076" customFormat="false" ht="12" hidden="false" customHeight="false" outlineLevel="0" collapsed="false">
      <c r="BS24076" s="96" t="n">
        <f aca="false">BR24076-2.5</f>
        <v>-2.5</v>
      </c>
    </row>
    <row r="24077" customFormat="false" ht="12" hidden="false" customHeight="false" outlineLevel="0" collapsed="false">
      <c r="BS24077" s="96" t="n">
        <f aca="false">BR24077-2.5</f>
        <v>-2.5</v>
      </c>
    </row>
    <row r="24078" customFormat="false" ht="12" hidden="false" customHeight="false" outlineLevel="0" collapsed="false">
      <c r="BS24078" s="96" t="n">
        <f aca="false">BR24078-2.5</f>
        <v>-2.5</v>
      </c>
    </row>
    <row r="24079" customFormat="false" ht="12" hidden="false" customHeight="false" outlineLevel="0" collapsed="false">
      <c r="BS24079" s="96" t="n">
        <f aca="false">BR24079-2.5</f>
        <v>-2.5</v>
      </c>
    </row>
    <row r="24080" customFormat="false" ht="12" hidden="false" customHeight="false" outlineLevel="0" collapsed="false">
      <c r="BS24080" s="96" t="n">
        <f aca="false">BR24080-2.5</f>
        <v>-2.5</v>
      </c>
    </row>
    <row r="24081" customFormat="false" ht="12" hidden="false" customHeight="false" outlineLevel="0" collapsed="false">
      <c r="BS24081" s="96" t="n">
        <f aca="false">BR24081-2.5</f>
        <v>-2.5</v>
      </c>
    </row>
    <row r="24082" customFormat="false" ht="12" hidden="false" customHeight="false" outlineLevel="0" collapsed="false">
      <c r="BS24082" s="96" t="n">
        <f aca="false">BR24082-2.5</f>
        <v>-2.5</v>
      </c>
    </row>
    <row r="24083" customFormat="false" ht="12" hidden="false" customHeight="false" outlineLevel="0" collapsed="false">
      <c r="BS24083" s="96" t="n">
        <f aca="false">BR24083-2.5</f>
        <v>-2.5</v>
      </c>
    </row>
    <row r="24084" customFormat="false" ht="12" hidden="false" customHeight="false" outlineLevel="0" collapsed="false">
      <c r="BS24084" s="96" t="n">
        <f aca="false">BR24084-2.5</f>
        <v>-2.5</v>
      </c>
    </row>
    <row r="24085" customFormat="false" ht="12" hidden="false" customHeight="false" outlineLevel="0" collapsed="false">
      <c r="BS24085" s="96" t="n">
        <f aca="false">BR24085-2.5</f>
        <v>-2.5</v>
      </c>
    </row>
    <row r="24086" customFormat="false" ht="12" hidden="false" customHeight="false" outlineLevel="0" collapsed="false">
      <c r="BS24086" s="96" t="n">
        <f aca="false">BR24086-2.5</f>
        <v>-2.5</v>
      </c>
    </row>
    <row r="24087" customFormat="false" ht="12" hidden="false" customHeight="false" outlineLevel="0" collapsed="false">
      <c r="BS24087" s="96" t="n">
        <f aca="false">BR24087-2.5</f>
        <v>-2.5</v>
      </c>
    </row>
    <row r="24088" customFormat="false" ht="12" hidden="false" customHeight="false" outlineLevel="0" collapsed="false">
      <c r="BS24088" s="96" t="n">
        <f aca="false">BR24088-2.5</f>
        <v>-2.5</v>
      </c>
    </row>
    <row r="24089" customFormat="false" ht="12" hidden="false" customHeight="false" outlineLevel="0" collapsed="false">
      <c r="BS24089" s="96" t="n">
        <f aca="false">BR24089-2.5</f>
        <v>-2.5</v>
      </c>
    </row>
    <row r="24090" customFormat="false" ht="12" hidden="false" customHeight="false" outlineLevel="0" collapsed="false">
      <c r="BS24090" s="96" t="n">
        <f aca="false">BR24090-2.5</f>
        <v>-2.5</v>
      </c>
    </row>
    <row r="24091" customFormat="false" ht="12" hidden="false" customHeight="false" outlineLevel="0" collapsed="false">
      <c r="BS24091" s="96" t="n">
        <f aca="false">BR24091-2.5</f>
        <v>-2.5</v>
      </c>
    </row>
    <row r="24092" customFormat="false" ht="12" hidden="false" customHeight="false" outlineLevel="0" collapsed="false">
      <c r="BS24092" s="96" t="n">
        <f aca="false">BR24092-2.5</f>
        <v>-2.5</v>
      </c>
    </row>
    <row r="24093" customFormat="false" ht="12" hidden="false" customHeight="false" outlineLevel="0" collapsed="false">
      <c r="BS24093" s="96" t="n">
        <f aca="false">BR24093-2.5</f>
        <v>-2.5</v>
      </c>
    </row>
    <row r="24094" customFormat="false" ht="12" hidden="false" customHeight="false" outlineLevel="0" collapsed="false">
      <c r="BS24094" s="96" t="n">
        <f aca="false">BR24094-2.5</f>
        <v>-2.5</v>
      </c>
    </row>
    <row r="24095" customFormat="false" ht="12" hidden="false" customHeight="false" outlineLevel="0" collapsed="false">
      <c r="BS24095" s="96" t="n">
        <f aca="false">BR24095-2.5</f>
        <v>-2.5</v>
      </c>
    </row>
    <row r="24096" customFormat="false" ht="12" hidden="false" customHeight="false" outlineLevel="0" collapsed="false">
      <c r="BS24096" s="96" t="n">
        <f aca="false">BR24096-2.5</f>
        <v>-2.5</v>
      </c>
    </row>
    <row r="24097" customFormat="false" ht="12" hidden="false" customHeight="false" outlineLevel="0" collapsed="false">
      <c r="BS24097" s="96" t="n">
        <f aca="false">BR24097-2.5</f>
        <v>-2.5</v>
      </c>
    </row>
    <row r="24098" customFormat="false" ht="12" hidden="false" customHeight="false" outlineLevel="0" collapsed="false">
      <c r="BS24098" s="96" t="n">
        <f aca="false">BR24098-2.5</f>
        <v>-2.5</v>
      </c>
    </row>
    <row r="24099" customFormat="false" ht="12" hidden="false" customHeight="false" outlineLevel="0" collapsed="false">
      <c r="BS24099" s="96" t="n">
        <f aca="false">BR24099-2.5</f>
        <v>-2.5</v>
      </c>
    </row>
    <row r="24100" customFormat="false" ht="12" hidden="false" customHeight="false" outlineLevel="0" collapsed="false">
      <c r="BS24100" s="96" t="n">
        <f aca="false">BR24100-2.5</f>
        <v>-2.5</v>
      </c>
    </row>
    <row r="24101" customFormat="false" ht="12" hidden="false" customHeight="false" outlineLevel="0" collapsed="false">
      <c r="BS24101" s="96" t="n">
        <f aca="false">BR24101-2.5</f>
        <v>-2.5</v>
      </c>
    </row>
    <row r="24102" customFormat="false" ht="12" hidden="false" customHeight="false" outlineLevel="0" collapsed="false">
      <c r="BS24102" s="96" t="n">
        <f aca="false">BR24102-2.5</f>
        <v>-2.5</v>
      </c>
    </row>
    <row r="24103" customFormat="false" ht="12" hidden="false" customHeight="false" outlineLevel="0" collapsed="false">
      <c r="BS24103" s="96" t="n">
        <f aca="false">BR24103-2.5</f>
        <v>-2.5</v>
      </c>
    </row>
    <row r="24104" customFormat="false" ht="12" hidden="false" customHeight="false" outlineLevel="0" collapsed="false">
      <c r="BS24104" s="96" t="n">
        <f aca="false">BR24104-2.5</f>
        <v>-2.5</v>
      </c>
    </row>
    <row r="24105" customFormat="false" ht="12" hidden="false" customHeight="false" outlineLevel="0" collapsed="false">
      <c r="BS24105" s="96" t="n">
        <f aca="false">BR24105-2.5</f>
        <v>-2.5</v>
      </c>
    </row>
    <row r="24106" customFormat="false" ht="12" hidden="false" customHeight="false" outlineLevel="0" collapsed="false">
      <c r="BS24106" s="96" t="n">
        <f aca="false">BR24106-2.5</f>
        <v>-2.5</v>
      </c>
    </row>
    <row r="24107" customFormat="false" ht="12" hidden="false" customHeight="false" outlineLevel="0" collapsed="false">
      <c r="BS24107" s="96" t="n">
        <f aca="false">BR24107-2.5</f>
        <v>-2.5</v>
      </c>
    </row>
    <row r="24108" customFormat="false" ht="12" hidden="false" customHeight="false" outlineLevel="0" collapsed="false">
      <c r="BS24108" s="96" t="n">
        <f aca="false">BR24108-2.5</f>
        <v>-2.5</v>
      </c>
    </row>
    <row r="24109" customFormat="false" ht="12" hidden="false" customHeight="false" outlineLevel="0" collapsed="false">
      <c r="BS24109" s="96" t="n">
        <f aca="false">BR24109-2.5</f>
        <v>-2.5</v>
      </c>
    </row>
    <row r="24110" customFormat="false" ht="12" hidden="false" customHeight="false" outlineLevel="0" collapsed="false">
      <c r="BS24110" s="96" t="n">
        <f aca="false">BR24110-2.5</f>
        <v>-2.5</v>
      </c>
    </row>
    <row r="24111" customFormat="false" ht="12" hidden="false" customHeight="false" outlineLevel="0" collapsed="false">
      <c r="BS24111" s="96" t="n">
        <f aca="false">BR24111-2.5</f>
        <v>-2.5</v>
      </c>
    </row>
    <row r="24112" customFormat="false" ht="12" hidden="false" customHeight="false" outlineLevel="0" collapsed="false">
      <c r="BS24112" s="96" t="n">
        <f aca="false">BR24112-2.5</f>
        <v>-2.5</v>
      </c>
    </row>
    <row r="24113" customFormat="false" ht="12" hidden="false" customHeight="false" outlineLevel="0" collapsed="false">
      <c r="BS24113" s="96" t="n">
        <f aca="false">BR24113-2.5</f>
        <v>-2.5</v>
      </c>
    </row>
    <row r="24114" customFormat="false" ht="12" hidden="false" customHeight="false" outlineLevel="0" collapsed="false">
      <c r="BS24114" s="96" t="n">
        <f aca="false">BR24114-2.5</f>
        <v>-2.5</v>
      </c>
    </row>
    <row r="24115" customFormat="false" ht="12" hidden="false" customHeight="false" outlineLevel="0" collapsed="false">
      <c r="BS24115" s="96" t="n">
        <f aca="false">BR24115-2.5</f>
        <v>-2.5</v>
      </c>
    </row>
    <row r="24116" customFormat="false" ht="12" hidden="false" customHeight="false" outlineLevel="0" collapsed="false">
      <c r="BS24116" s="96" t="n">
        <f aca="false">BR24116-2.5</f>
        <v>-2.5</v>
      </c>
    </row>
    <row r="24117" customFormat="false" ht="12" hidden="false" customHeight="false" outlineLevel="0" collapsed="false">
      <c r="BS24117" s="96" t="n">
        <f aca="false">BR24117-2.5</f>
        <v>-2.5</v>
      </c>
    </row>
    <row r="24118" customFormat="false" ht="12" hidden="false" customHeight="false" outlineLevel="0" collapsed="false">
      <c r="BS24118" s="96" t="n">
        <f aca="false">BR24118-2.5</f>
        <v>-2.5</v>
      </c>
    </row>
    <row r="24119" customFormat="false" ht="12" hidden="false" customHeight="false" outlineLevel="0" collapsed="false">
      <c r="BS24119" s="96" t="n">
        <f aca="false">BR24119-2.5</f>
        <v>-2.5</v>
      </c>
    </row>
    <row r="24120" customFormat="false" ht="12" hidden="false" customHeight="false" outlineLevel="0" collapsed="false">
      <c r="BS24120" s="96" t="n">
        <f aca="false">BR24120-2.5</f>
        <v>-2.5</v>
      </c>
    </row>
    <row r="24121" customFormat="false" ht="12" hidden="false" customHeight="false" outlineLevel="0" collapsed="false">
      <c r="BS24121" s="96" t="n">
        <f aca="false">BR24121-2.5</f>
        <v>-2.5</v>
      </c>
    </row>
    <row r="24122" customFormat="false" ht="12" hidden="false" customHeight="false" outlineLevel="0" collapsed="false">
      <c r="BS24122" s="96" t="n">
        <f aca="false">BR24122-2.5</f>
        <v>-2.5</v>
      </c>
    </row>
    <row r="24123" customFormat="false" ht="12" hidden="false" customHeight="false" outlineLevel="0" collapsed="false">
      <c r="BS24123" s="96" t="n">
        <f aca="false">BR24123-2.5</f>
        <v>-2.5</v>
      </c>
    </row>
    <row r="24124" customFormat="false" ht="12" hidden="false" customHeight="false" outlineLevel="0" collapsed="false">
      <c r="BS24124" s="96" t="n">
        <f aca="false">BR24124-2.5</f>
        <v>-2.5</v>
      </c>
    </row>
    <row r="24125" customFormat="false" ht="12" hidden="false" customHeight="false" outlineLevel="0" collapsed="false">
      <c r="BS24125" s="96" t="n">
        <f aca="false">BR24125-2.5</f>
        <v>-2.5</v>
      </c>
    </row>
    <row r="24126" customFormat="false" ht="12" hidden="false" customHeight="false" outlineLevel="0" collapsed="false">
      <c r="BS24126" s="96" t="n">
        <f aca="false">BR24126-2.5</f>
        <v>-2.5</v>
      </c>
    </row>
    <row r="24127" customFormat="false" ht="12" hidden="false" customHeight="false" outlineLevel="0" collapsed="false">
      <c r="BS24127" s="96" t="n">
        <f aca="false">BR24127-2.5</f>
        <v>-2.5</v>
      </c>
    </row>
    <row r="24128" customFormat="false" ht="12" hidden="false" customHeight="false" outlineLevel="0" collapsed="false">
      <c r="BS24128" s="96" t="n">
        <f aca="false">BR24128-2.5</f>
        <v>-2.5</v>
      </c>
    </row>
    <row r="24129" customFormat="false" ht="12" hidden="false" customHeight="false" outlineLevel="0" collapsed="false">
      <c r="BS24129" s="96" t="n">
        <f aca="false">BR24129-2.5</f>
        <v>-2.5</v>
      </c>
    </row>
    <row r="24130" customFormat="false" ht="12" hidden="false" customHeight="false" outlineLevel="0" collapsed="false">
      <c r="BS24130" s="96" t="n">
        <f aca="false">BR24130-2.5</f>
        <v>-2.5</v>
      </c>
    </row>
    <row r="24131" customFormat="false" ht="12" hidden="false" customHeight="false" outlineLevel="0" collapsed="false">
      <c r="BS24131" s="96" t="n">
        <f aca="false">BR24131-2.5</f>
        <v>-2.5</v>
      </c>
    </row>
    <row r="24132" customFormat="false" ht="12" hidden="false" customHeight="false" outlineLevel="0" collapsed="false">
      <c r="BS24132" s="96" t="n">
        <f aca="false">BR24132-2.5</f>
        <v>-2.5</v>
      </c>
    </row>
    <row r="24133" customFormat="false" ht="12" hidden="false" customHeight="false" outlineLevel="0" collapsed="false">
      <c r="BS24133" s="96" t="n">
        <f aca="false">BR24133-2.5</f>
        <v>-2.5</v>
      </c>
    </row>
    <row r="24134" customFormat="false" ht="12" hidden="false" customHeight="false" outlineLevel="0" collapsed="false">
      <c r="BS24134" s="96" t="n">
        <f aca="false">BR24134-2.5</f>
        <v>-2.5</v>
      </c>
    </row>
    <row r="24135" customFormat="false" ht="12" hidden="false" customHeight="false" outlineLevel="0" collapsed="false">
      <c r="BS24135" s="96" t="n">
        <f aca="false">BR24135-2.5</f>
        <v>-2.5</v>
      </c>
    </row>
    <row r="24136" customFormat="false" ht="12" hidden="false" customHeight="false" outlineLevel="0" collapsed="false">
      <c r="BS24136" s="96" t="n">
        <f aca="false">BR24136-2.5</f>
        <v>-2.5</v>
      </c>
    </row>
    <row r="24137" customFormat="false" ht="12" hidden="false" customHeight="false" outlineLevel="0" collapsed="false">
      <c r="BS24137" s="96" t="n">
        <f aca="false">BR24137-2.5</f>
        <v>-2.5</v>
      </c>
    </row>
    <row r="24138" customFormat="false" ht="12" hidden="false" customHeight="false" outlineLevel="0" collapsed="false">
      <c r="BS24138" s="96" t="n">
        <f aca="false">BR24138-2.5</f>
        <v>-2.5</v>
      </c>
    </row>
    <row r="24139" customFormat="false" ht="12" hidden="false" customHeight="false" outlineLevel="0" collapsed="false">
      <c r="BS24139" s="96" t="n">
        <f aca="false">BR24139-2.5</f>
        <v>-2.5</v>
      </c>
    </row>
    <row r="24140" customFormat="false" ht="12" hidden="false" customHeight="false" outlineLevel="0" collapsed="false">
      <c r="BS24140" s="96" t="n">
        <f aca="false">BR24140-2.5</f>
        <v>-2.5</v>
      </c>
    </row>
    <row r="24141" customFormat="false" ht="12" hidden="false" customHeight="false" outlineLevel="0" collapsed="false">
      <c r="BS24141" s="96" t="n">
        <f aca="false">BR24141-2.5</f>
        <v>-2.5</v>
      </c>
    </row>
    <row r="24142" customFormat="false" ht="12" hidden="false" customHeight="false" outlineLevel="0" collapsed="false">
      <c r="BS24142" s="96" t="n">
        <f aca="false">BR24142-2.5</f>
        <v>-2.5</v>
      </c>
    </row>
    <row r="24143" customFormat="false" ht="12" hidden="false" customHeight="false" outlineLevel="0" collapsed="false">
      <c r="BS24143" s="96" t="n">
        <f aca="false">BR24143-2.5</f>
        <v>-2.5</v>
      </c>
    </row>
    <row r="24144" customFormat="false" ht="12" hidden="false" customHeight="false" outlineLevel="0" collapsed="false">
      <c r="BS24144" s="96" t="n">
        <f aca="false">BR24144-2.5</f>
        <v>-2.5</v>
      </c>
    </row>
    <row r="24145" customFormat="false" ht="12" hidden="false" customHeight="false" outlineLevel="0" collapsed="false">
      <c r="BS24145" s="96" t="n">
        <f aca="false">BR24145-2.5</f>
        <v>-2.5</v>
      </c>
    </row>
    <row r="24146" customFormat="false" ht="12" hidden="false" customHeight="false" outlineLevel="0" collapsed="false">
      <c r="BS24146" s="96" t="n">
        <f aca="false">BR24146-2.5</f>
        <v>-2.5</v>
      </c>
    </row>
    <row r="24147" customFormat="false" ht="12" hidden="false" customHeight="false" outlineLevel="0" collapsed="false">
      <c r="BS24147" s="96" t="n">
        <f aca="false">BR24147-2.5</f>
        <v>-2.5</v>
      </c>
    </row>
    <row r="24148" customFormat="false" ht="12" hidden="false" customHeight="false" outlineLevel="0" collapsed="false">
      <c r="BS24148" s="96" t="n">
        <f aca="false">BR24148-2.5</f>
        <v>-2.5</v>
      </c>
    </row>
    <row r="24149" customFormat="false" ht="12" hidden="false" customHeight="false" outlineLevel="0" collapsed="false">
      <c r="BS24149" s="96" t="n">
        <f aca="false">BR24149-2.5</f>
        <v>-2.5</v>
      </c>
    </row>
    <row r="24150" customFormat="false" ht="12" hidden="false" customHeight="false" outlineLevel="0" collapsed="false">
      <c r="BS24150" s="96" t="n">
        <f aca="false">BR24150-2.5</f>
        <v>-2.5</v>
      </c>
    </row>
    <row r="24151" customFormat="false" ht="12" hidden="false" customHeight="false" outlineLevel="0" collapsed="false">
      <c r="BS24151" s="96" t="n">
        <f aca="false">BR24151-2.5</f>
        <v>-2.5</v>
      </c>
    </row>
    <row r="24152" customFormat="false" ht="12" hidden="false" customHeight="false" outlineLevel="0" collapsed="false">
      <c r="BS24152" s="96" t="n">
        <f aca="false">BR24152-2.5</f>
        <v>-2.5</v>
      </c>
    </row>
    <row r="24153" customFormat="false" ht="12" hidden="false" customHeight="false" outlineLevel="0" collapsed="false">
      <c r="BS24153" s="96" t="n">
        <f aca="false">BR24153-2.5</f>
        <v>-2.5</v>
      </c>
    </row>
    <row r="24154" customFormat="false" ht="12" hidden="false" customHeight="false" outlineLevel="0" collapsed="false">
      <c r="BS24154" s="96" t="n">
        <f aca="false">BR24154-2.5</f>
        <v>-2.5</v>
      </c>
    </row>
    <row r="24155" customFormat="false" ht="12" hidden="false" customHeight="false" outlineLevel="0" collapsed="false">
      <c r="BS24155" s="96" t="n">
        <f aca="false">BR24155-2.5</f>
        <v>-2.5</v>
      </c>
    </row>
    <row r="24156" customFormat="false" ht="12" hidden="false" customHeight="false" outlineLevel="0" collapsed="false">
      <c r="BS24156" s="96" t="n">
        <f aca="false">BR24156-2.5</f>
        <v>-2.5</v>
      </c>
    </row>
    <row r="24157" customFormat="false" ht="12" hidden="false" customHeight="false" outlineLevel="0" collapsed="false">
      <c r="BS24157" s="96" t="n">
        <f aca="false">BR24157-2.5</f>
        <v>-2.5</v>
      </c>
    </row>
    <row r="24158" customFormat="false" ht="12" hidden="false" customHeight="false" outlineLevel="0" collapsed="false">
      <c r="BS24158" s="96" t="n">
        <f aca="false">BR24158-2.5</f>
        <v>-2.5</v>
      </c>
    </row>
    <row r="24159" customFormat="false" ht="12" hidden="false" customHeight="false" outlineLevel="0" collapsed="false">
      <c r="BS24159" s="96" t="n">
        <f aca="false">BR24159-2.5</f>
        <v>-2.5</v>
      </c>
    </row>
    <row r="24160" customFormat="false" ht="12" hidden="false" customHeight="false" outlineLevel="0" collapsed="false">
      <c r="BS24160" s="96" t="n">
        <f aca="false">BR24160-2.5</f>
        <v>-2.5</v>
      </c>
    </row>
    <row r="24161" customFormat="false" ht="12" hidden="false" customHeight="false" outlineLevel="0" collapsed="false">
      <c r="BS24161" s="96" t="n">
        <f aca="false">BR24161-2.5</f>
        <v>-2.5</v>
      </c>
    </row>
    <row r="24162" customFormat="false" ht="12" hidden="false" customHeight="false" outlineLevel="0" collapsed="false">
      <c r="BS24162" s="96" t="n">
        <f aca="false">BR24162-2.5</f>
        <v>-2.5</v>
      </c>
    </row>
    <row r="24163" customFormat="false" ht="12" hidden="false" customHeight="false" outlineLevel="0" collapsed="false">
      <c r="BS24163" s="96" t="n">
        <f aca="false">BR24163-2.5</f>
        <v>-2.5</v>
      </c>
    </row>
    <row r="24164" customFormat="false" ht="12" hidden="false" customHeight="false" outlineLevel="0" collapsed="false">
      <c r="BS24164" s="96" t="n">
        <f aca="false">BR24164-2.5</f>
        <v>-2.5</v>
      </c>
    </row>
    <row r="24165" customFormat="false" ht="12" hidden="false" customHeight="false" outlineLevel="0" collapsed="false">
      <c r="BS24165" s="96" t="n">
        <f aca="false">BR24165-2.5</f>
        <v>-2.5</v>
      </c>
    </row>
    <row r="24166" customFormat="false" ht="12" hidden="false" customHeight="false" outlineLevel="0" collapsed="false">
      <c r="BS24166" s="96" t="n">
        <f aca="false">BR24166-2.5</f>
        <v>-2.5</v>
      </c>
    </row>
    <row r="24167" customFormat="false" ht="12" hidden="false" customHeight="false" outlineLevel="0" collapsed="false">
      <c r="BS24167" s="96" t="n">
        <f aca="false">BR24167-2.5</f>
        <v>-2.5</v>
      </c>
    </row>
    <row r="24168" customFormat="false" ht="12" hidden="false" customHeight="false" outlineLevel="0" collapsed="false">
      <c r="BS24168" s="96" t="n">
        <f aca="false">BR24168-2.5</f>
        <v>-2.5</v>
      </c>
    </row>
    <row r="24169" customFormat="false" ht="12" hidden="false" customHeight="false" outlineLevel="0" collapsed="false">
      <c r="BS24169" s="96" t="n">
        <f aca="false">BR24169-2.5</f>
        <v>-2.5</v>
      </c>
    </row>
    <row r="24170" customFormat="false" ht="12" hidden="false" customHeight="false" outlineLevel="0" collapsed="false">
      <c r="BS24170" s="96" t="n">
        <f aca="false">BR24170-2.5</f>
        <v>-2.5</v>
      </c>
    </row>
    <row r="24171" customFormat="false" ht="12" hidden="false" customHeight="false" outlineLevel="0" collapsed="false">
      <c r="BS24171" s="96" t="n">
        <f aca="false">BR24171-2.5</f>
        <v>-2.5</v>
      </c>
    </row>
    <row r="24172" customFormat="false" ht="12" hidden="false" customHeight="false" outlineLevel="0" collapsed="false">
      <c r="BS24172" s="96" t="n">
        <f aca="false">BR24172-2.5</f>
        <v>-2.5</v>
      </c>
    </row>
    <row r="24173" customFormat="false" ht="12" hidden="false" customHeight="false" outlineLevel="0" collapsed="false">
      <c r="BS24173" s="96" t="n">
        <f aca="false">BR24173-2.5</f>
        <v>-2.5</v>
      </c>
    </row>
    <row r="24174" customFormat="false" ht="12" hidden="false" customHeight="false" outlineLevel="0" collapsed="false">
      <c r="BS24174" s="96" t="n">
        <f aca="false">BR24174-2.5</f>
        <v>-2.5</v>
      </c>
    </row>
    <row r="24175" customFormat="false" ht="12" hidden="false" customHeight="false" outlineLevel="0" collapsed="false">
      <c r="BS24175" s="96" t="n">
        <f aca="false">BR24175-2.5</f>
        <v>-2.5</v>
      </c>
    </row>
    <row r="24176" customFormat="false" ht="12" hidden="false" customHeight="false" outlineLevel="0" collapsed="false">
      <c r="BS24176" s="96" t="n">
        <f aca="false">BR24176-2.5</f>
        <v>-2.5</v>
      </c>
    </row>
    <row r="24177" customFormat="false" ht="12" hidden="false" customHeight="false" outlineLevel="0" collapsed="false">
      <c r="BS24177" s="96" t="n">
        <f aca="false">BR24177-2.5</f>
        <v>-2.5</v>
      </c>
    </row>
    <row r="24178" customFormat="false" ht="12" hidden="false" customHeight="false" outlineLevel="0" collapsed="false">
      <c r="BS24178" s="96" t="n">
        <f aca="false">BR24178-2.5</f>
        <v>-2.5</v>
      </c>
    </row>
    <row r="24179" customFormat="false" ht="12" hidden="false" customHeight="false" outlineLevel="0" collapsed="false">
      <c r="BS24179" s="96" t="n">
        <f aca="false">BR24179-2.5</f>
        <v>-2.5</v>
      </c>
    </row>
    <row r="24180" customFormat="false" ht="12" hidden="false" customHeight="false" outlineLevel="0" collapsed="false">
      <c r="BS24180" s="96" t="n">
        <f aca="false">BR24180-2.5</f>
        <v>-2.5</v>
      </c>
    </row>
    <row r="24181" customFormat="false" ht="12" hidden="false" customHeight="false" outlineLevel="0" collapsed="false">
      <c r="BS24181" s="96" t="n">
        <f aca="false">BR24181-2.5</f>
        <v>-2.5</v>
      </c>
    </row>
    <row r="24182" customFormat="false" ht="12" hidden="false" customHeight="false" outlineLevel="0" collapsed="false">
      <c r="BS24182" s="96" t="n">
        <f aca="false">BR24182-2.5</f>
        <v>-2.5</v>
      </c>
    </row>
    <row r="24183" customFormat="false" ht="12" hidden="false" customHeight="false" outlineLevel="0" collapsed="false">
      <c r="BS24183" s="96" t="n">
        <f aca="false">BR24183-2.5</f>
        <v>-2.5</v>
      </c>
    </row>
    <row r="24184" customFormat="false" ht="12" hidden="false" customHeight="false" outlineLevel="0" collapsed="false">
      <c r="BS24184" s="96" t="n">
        <f aca="false">BR24184-2.5</f>
        <v>-2.5</v>
      </c>
    </row>
    <row r="24185" customFormat="false" ht="12" hidden="false" customHeight="false" outlineLevel="0" collapsed="false">
      <c r="BS24185" s="96" t="n">
        <f aca="false">BR24185-2.5</f>
        <v>-2.5</v>
      </c>
    </row>
    <row r="24186" customFormat="false" ht="12" hidden="false" customHeight="false" outlineLevel="0" collapsed="false">
      <c r="BS24186" s="96" t="n">
        <f aca="false">BR24186-2.5</f>
        <v>-2.5</v>
      </c>
    </row>
    <row r="24187" customFormat="false" ht="12" hidden="false" customHeight="false" outlineLevel="0" collapsed="false">
      <c r="BS24187" s="96" t="n">
        <f aca="false">BR24187-2.5</f>
        <v>-2.5</v>
      </c>
    </row>
    <row r="24188" customFormat="false" ht="12" hidden="false" customHeight="false" outlineLevel="0" collapsed="false">
      <c r="BS24188" s="96" t="n">
        <f aca="false">BR24188-2.5</f>
        <v>-2.5</v>
      </c>
    </row>
    <row r="24189" customFormat="false" ht="12" hidden="false" customHeight="false" outlineLevel="0" collapsed="false">
      <c r="BS24189" s="96" t="n">
        <f aca="false">BR24189-2.5</f>
        <v>-2.5</v>
      </c>
    </row>
    <row r="24190" customFormat="false" ht="12" hidden="false" customHeight="false" outlineLevel="0" collapsed="false">
      <c r="BS24190" s="96" t="n">
        <f aca="false">BR24190-2.5</f>
        <v>-2.5</v>
      </c>
    </row>
    <row r="24191" customFormat="false" ht="12" hidden="false" customHeight="false" outlineLevel="0" collapsed="false">
      <c r="BS24191" s="96" t="n">
        <f aca="false">BR24191-2.5</f>
        <v>-2.5</v>
      </c>
    </row>
    <row r="24192" customFormat="false" ht="12" hidden="false" customHeight="false" outlineLevel="0" collapsed="false">
      <c r="BS24192" s="96" t="n">
        <f aca="false">BR24192-2.5</f>
        <v>-2.5</v>
      </c>
    </row>
    <row r="24193" customFormat="false" ht="12" hidden="false" customHeight="false" outlineLevel="0" collapsed="false">
      <c r="BS24193" s="96" t="n">
        <f aca="false">BR24193-2.5</f>
        <v>-2.5</v>
      </c>
    </row>
    <row r="24194" customFormat="false" ht="12" hidden="false" customHeight="false" outlineLevel="0" collapsed="false">
      <c r="BS24194" s="96" t="n">
        <f aca="false">BR24194-2.5</f>
        <v>-2.5</v>
      </c>
    </row>
    <row r="24195" customFormat="false" ht="12" hidden="false" customHeight="false" outlineLevel="0" collapsed="false">
      <c r="BS24195" s="96" t="n">
        <f aca="false">BR24195-2.5</f>
        <v>-2.5</v>
      </c>
    </row>
    <row r="24196" customFormat="false" ht="12" hidden="false" customHeight="false" outlineLevel="0" collapsed="false">
      <c r="BS24196" s="96" t="n">
        <f aca="false">BR24196-2.5</f>
        <v>-2.5</v>
      </c>
    </row>
    <row r="24197" customFormat="false" ht="12" hidden="false" customHeight="false" outlineLevel="0" collapsed="false">
      <c r="BS24197" s="96" t="n">
        <f aca="false">BR24197-2.5</f>
        <v>-2.5</v>
      </c>
    </row>
    <row r="24198" customFormat="false" ht="12" hidden="false" customHeight="false" outlineLevel="0" collapsed="false">
      <c r="BS24198" s="96" t="n">
        <f aca="false">BR24198-2.5</f>
        <v>-2.5</v>
      </c>
    </row>
    <row r="24199" customFormat="false" ht="12" hidden="false" customHeight="false" outlineLevel="0" collapsed="false">
      <c r="BS24199" s="96" t="n">
        <f aca="false">BR24199-2.5</f>
        <v>-2.5</v>
      </c>
    </row>
    <row r="24200" customFormat="false" ht="12" hidden="false" customHeight="false" outlineLevel="0" collapsed="false">
      <c r="BS24200" s="96" t="n">
        <f aca="false">BR24200-2.5</f>
        <v>-2.5</v>
      </c>
    </row>
    <row r="24201" customFormat="false" ht="12" hidden="false" customHeight="false" outlineLevel="0" collapsed="false">
      <c r="BS24201" s="96" t="n">
        <f aca="false">BR24201-2.5</f>
        <v>-2.5</v>
      </c>
    </row>
    <row r="24202" customFormat="false" ht="12" hidden="false" customHeight="false" outlineLevel="0" collapsed="false">
      <c r="BS24202" s="96" t="n">
        <f aca="false">BR24202-2.5</f>
        <v>-2.5</v>
      </c>
    </row>
    <row r="24203" customFormat="false" ht="12" hidden="false" customHeight="false" outlineLevel="0" collapsed="false">
      <c r="BS24203" s="96" t="n">
        <f aca="false">BR24203-2.5</f>
        <v>-2.5</v>
      </c>
    </row>
    <row r="24204" customFormat="false" ht="12" hidden="false" customHeight="false" outlineLevel="0" collapsed="false">
      <c r="BS24204" s="96" t="n">
        <f aca="false">BR24204-2.5</f>
        <v>-2.5</v>
      </c>
    </row>
    <row r="24205" customFormat="false" ht="12" hidden="false" customHeight="false" outlineLevel="0" collapsed="false">
      <c r="BS24205" s="96" t="n">
        <f aca="false">BR24205-2.5</f>
        <v>-2.5</v>
      </c>
    </row>
    <row r="24206" customFormat="false" ht="12" hidden="false" customHeight="false" outlineLevel="0" collapsed="false">
      <c r="BS24206" s="96" t="n">
        <f aca="false">BR24206-2.5</f>
        <v>-2.5</v>
      </c>
    </row>
    <row r="24207" customFormat="false" ht="12" hidden="false" customHeight="false" outlineLevel="0" collapsed="false">
      <c r="BS24207" s="96" t="n">
        <f aca="false">BR24207-2.5</f>
        <v>-2.5</v>
      </c>
    </row>
    <row r="24208" customFormat="false" ht="12" hidden="false" customHeight="false" outlineLevel="0" collapsed="false">
      <c r="BS24208" s="96" t="n">
        <f aca="false">BR24208-2.5</f>
        <v>-2.5</v>
      </c>
    </row>
    <row r="24209" customFormat="false" ht="12" hidden="false" customHeight="false" outlineLevel="0" collapsed="false">
      <c r="BS24209" s="96" t="n">
        <f aca="false">BR24209-2.5</f>
        <v>-2.5</v>
      </c>
    </row>
    <row r="24210" customFormat="false" ht="12" hidden="false" customHeight="false" outlineLevel="0" collapsed="false">
      <c r="BS24210" s="96" t="n">
        <f aca="false">BR24210-2.5</f>
        <v>-2.5</v>
      </c>
    </row>
    <row r="24211" customFormat="false" ht="12" hidden="false" customHeight="false" outlineLevel="0" collapsed="false">
      <c r="BS24211" s="96" t="n">
        <f aca="false">BR24211-2.5</f>
        <v>-2.5</v>
      </c>
    </row>
    <row r="24212" customFormat="false" ht="12" hidden="false" customHeight="false" outlineLevel="0" collapsed="false">
      <c r="BS24212" s="96" t="n">
        <f aca="false">BR24212-2.5</f>
        <v>-2.5</v>
      </c>
    </row>
    <row r="24213" customFormat="false" ht="12" hidden="false" customHeight="false" outlineLevel="0" collapsed="false">
      <c r="BS24213" s="96" t="n">
        <f aca="false">BR24213-2.5</f>
        <v>-2.5</v>
      </c>
    </row>
    <row r="24214" customFormat="false" ht="12" hidden="false" customHeight="false" outlineLevel="0" collapsed="false">
      <c r="BS24214" s="96" t="n">
        <f aca="false">BR24214-2.5</f>
        <v>-2.5</v>
      </c>
    </row>
    <row r="24215" customFormat="false" ht="12" hidden="false" customHeight="false" outlineLevel="0" collapsed="false">
      <c r="BS24215" s="96" t="n">
        <f aca="false">BR24215-2.5</f>
        <v>-2.5</v>
      </c>
    </row>
    <row r="24216" customFormat="false" ht="12" hidden="false" customHeight="false" outlineLevel="0" collapsed="false">
      <c r="BS24216" s="96" t="n">
        <f aca="false">BR24216-2.5</f>
        <v>-2.5</v>
      </c>
    </row>
    <row r="24217" customFormat="false" ht="12" hidden="false" customHeight="false" outlineLevel="0" collapsed="false">
      <c r="BS24217" s="96" t="n">
        <f aca="false">BR24217-2.5</f>
        <v>-2.5</v>
      </c>
    </row>
    <row r="24218" customFormat="false" ht="12" hidden="false" customHeight="false" outlineLevel="0" collapsed="false">
      <c r="BS24218" s="96" t="n">
        <f aca="false">BR24218-2.5</f>
        <v>-2.5</v>
      </c>
    </row>
    <row r="24219" customFormat="false" ht="12" hidden="false" customHeight="false" outlineLevel="0" collapsed="false">
      <c r="BS24219" s="96" t="n">
        <f aca="false">BR24219-2.5</f>
        <v>-2.5</v>
      </c>
    </row>
    <row r="24220" customFormat="false" ht="12" hidden="false" customHeight="false" outlineLevel="0" collapsed="false">
      <c r="BS24220" s="96" t="n">
        <f aca="false">BR24220-2.5</f>
        <v>-2.5</v>
      </c>
    </row>
    <row r="24221" customFormat="false" ht="12" hidden="false" customHeight="false" outlineLevel="0" collapsed="false">
      <c r="BS24221" s="96" t="n">
        <f aca="false">BR24221-2.5</f>
        <v>-2.5</v>
      </c>
    </row>
    <row r="24222" customFormat="false" ht="12" hidden="false" customHeight="false" outlineLevel="0" collapsed="false">
      <c r="BS24222" s="96" t="n">
        <f aca="false">BR24222-2.5</f>
        <v>-2.5</v>
      </c>
    </row>
    <row r="24223" customFormat="false" ht="12" hidden="false" customHeight="false" outlineLevel="0" collapsed="false">
      <c r="BS24223" s="96" t="n">
        <f aca="false">BR24223-2.5</f>
        <v>-2.5</v>
      </c>
    </row>
    <row r="24224" customFormat="false" ht="12" hidden="false" customHeight="false" outlineLevel="0" collapsed="false">
      <c r="BS24224" s="96" t="n">
        <f aca="false">BR24224-2.5</f>
        <v>-2.5</v>
      </c>
    </row>
    <row r="24225" customFormat="false" ht="12" hidden="false" customHeight="false" outlineLevel="0" collapsed="false">
      <c r="BS24225" s="96" t="n">
        <f aca="false">BR24225-2.5</f>
        <v>-2.5</v>
      </c>
    </row>
    <row r="24226" customFormat="false" ht="12" hidden="false" customHeight="false" outlineLevel="0" collapsed="false">
      <c r="BS24226" s="96" t="n">
        <f aca="false">BR24226-2.5</f>
        <v>-2.5</v>
      </c>
    </row>
    <row r="24227" customFormat="false" ht="12" hidden="false" customHeight="false" outlineLevel="0" collapsed="false">
      <c r="BS24227" s="96" t="n">
        <f aca="false">BR24227-2.5</f>
        <v>-2.5</v>
      </c>
    </row>
    <row r="24228" customFormat="false" ht="12" hidden="false" customHeight="false" outlineLevel="0" collapsed="false">
      <c r="BS24228" s="96" t="n">
        <f aca="false">BR24228-2.5</f>
        <v>-2.5</v>
      </c>
    </row>
    <row r="24229" customFormat="false" ht="12" hidden="false" customHeight="false" outlineLevel="0" collapsed="false">
      <c r="BS24229" s="96" t="n">
        <f aca="false">BR24229-2.5</f>
        <v>-2.5</v>
      </c>
    </row>
    <row r="24230" customFormat="false" ht="12" hidden="false" customHeight="false" outlineLevel="0" collapsed="false">
      <c r="BS24230" s="96" t="n">
        <f aca="false">BR24230-2.5</f>
        <v>-2.5</v>
      </c>
    </row>
    <row r="24231" customFormat="false" ht="12" hidden="false" customHeight="false" outlineLevel="0" collapsed="false">
      <c r="BS24231" s="96" t="n">
        <f aca="false">BR24231-2.5</f>
        <v>-2.5</v>
      </c>
    </row>
    <row r="24232" customFormat="false" ht="12" hidden="false" customHeight="false" outlineLevel="0" collapsed="false">
      <c r="BS24232" s="96" t="n">
        <f aca="false">BR24232-2.5</f>
        <v>-2.5</v>
      </c>
    </row>
    <row r="24233" customFormat="false" ht="12" hidden="false" customHeight="false" outlineLevel="0" collapsed="false">
      <c r="BS24233" s="96" t="n">
        <f aca="false">BR24233-2.5</f>
        <v>-2.5</v>
      </c>
    </row>
    <row r="24234" customFormat="false" ht="12" hidden="false" customHeight="false" outlineLevel="0" collapsed="false">
      <c r="BS24234" s="96" t="n">
        <f aca="false">BR24234-2.5</f>
        <v>-2.5</v>
      </c>
    </row>
    <row r="24235" customFormat="false" ht="12" hidden="false" customHeight="false" outlineLevel="0" collapsed="false">
      <c r="BS24235" s="96" t="n">
        <f aca="false">BR24235-2.5</f>
        <v>-2.5</v>
      </c>
    </row>
    <row r="24236" customFormat="false" ht="12" hidden="false" customHeight="false" outlineLevel="0" collapsed="false">
      <c r="BS24236" s="96" t="n">
        <f aca="false">BR24236-2.5</f>
        <v>-2.5</v>
      </c>
    </row>
    <row r="24237" customFormat="false" ht="12" hidden="false" customHeight="false" outlineLevel="0" collapsed="false">
      <c r="BS24237" s="96" t="n">
        <f aca="false">BR24237-2.5</f>
        <v>-2.5</v>
      </c>
    </row>
    <row r="24238" customFormat="false" ht="12" hidden="false" customHeight="false" outlineLevel="0" collapsed="false">
      <c r="BS24238" s="96" t="n">
        <f aca="false">BR24238-2.5</f>
        <v>-2.5</v>
      </c>
    </row>
    <row r="24239" customFormat="false" ht="12" hidden="false" customHeight="false" outlineLevel="0" collapsed="false">
      <c r="BS24239" s="96" t="n">
        <f aca="false">BR24239-2.5</f>
        <v>-2.5</v>
      </c>
    </row>
    <row r="24240" customFormat="false" ht="12" hidden="false" customHeight="false" outlineLevel="0" collapsed="false">
      <c r="BS24240" s="96" t="n">
        <f aca="false">BR24240-2.5</f>
        <v>-2.5</v>
      </c>
    </row>
    <row r="24241" customFormat="false" ht="12" hidden="false" customHeight="false" outlineLevel="0" collapsed="false">
      <c r="BS24241" s="96" t="n">
        <f aca="false">BR24241-2.5</f>
        <v>-2.5</v>
      </c>
    </row>
    <row r="24242" customFormat="false" ht="12" hidden="false" customHeight="false" outlineLevel="0" collapsed="false">
      <c r="BS24242" s="96" t="n">
        <f aca="false">BR24242-2.5</f>
        <v>-2.5</v>
      </c>
    </row>
    <row r="24243" customFormat="false" ht="12" hidden="false" customHeight="false" outlineLevel="0" collapsed="false">
      <c r="BS24243" s="96" t="n">
        <f aca="false">BR24243-2.5</f>
        <v>-2.5</v>
      </c>
    </row>
    <row r="24244" customFormat="false" ht="12" hidden="false" customHeight="false" outlineLevel="0" collapsed="false">
      <c r="BS24244" s="96" t="n">
        <f aca="false">BR24244-2.5</f>
        <v>-2.5</v>
      </c>
    </row>
    <row r="24245" customFormat="false" ht="12" hidden="false" customHeight="false" outlineLevel="0" collapsed="false">
      <c r="BS24245" s="96" t="n">
        <f aca="false">BR24245-2.5</f>
        <v>-2.5</v>
      </c>
    </row>
    <row r="24246" customFormat="false" ht="12" hidden="false" customHeight="false" outlineLevel="0" collapsed="false">
      <c r="BS24246" s="96" t="n">
        <f aca="false">BR24246-2.5</f>
        <v>-2.5</v>
      </c>
    </row>
    <row r="24247" customFormat="false" ht="12" hidden="false" customHeight="false" outlineLevel="0" collapsed="false">
      <c r="BS24247" s="96" t="n">
        <f aca="false">BR24247-2.5</f>
        <v>-2.5</v>
      </c>
    </row>
    <row r="24248" customFormat="false" ht="12" hidden="false" customHeight="false" outlineLevel="0" collapsed="false">
      <c r="BS24248" s="96" t="n">
        <f aca="false">BR24248-2.5</f>
        <v>-2.5</v>
      </c>
    </row>
    <row r="24249" customFormat="false" ht="12" hidden="false" customHeight="false" outlineLevel="0" collapsed="false">
      <c r="BS24249" s="96" t="n">
        <f aca="false">BR24249-2.5</f>
        <v>-2.5</v>
      </c>
    </row>
    <row r="24250" customFormat="false" ht="12" hidden="false" customHeight="false" outlineLevel="0" collapsed="false">
      <c r="BS24250" s="96" t="n">
        <f aca="false">BR24250-2.5</f>
        <v>-2.5</v>
      </c>
    </row>
    <row r="24251" customFormat="false" ht="12" hidden="false" customHeight="false" outlineLevel="0" collapsed="false">
      <c r="BS24251" s="96" t="n">
        <f aca="false">BR24251-2.5</f>
        <v>-2.5</v>
      </c>
    </row>
    <row r="24252" customFormat="false" ht="12" hidden="false" customHeight="false" outlineLevel="0" collapsed="false">
      <c r="BS24252" s="96" t="n">
        <f aca="false">BR24252-2.5</f>
        <v>-2.5</v>
      </c>
    </row>
    <row r="24253" customFormat="false" ht="12" hidden="false" customHeight="false" outlineLevel="0" collapsed="false">
      <c r="BS24253" s="96" t="n">
        <f aca="false">BR24253-2.5</f>
        <v>-2.5</v>
      </c>
    </row>
    <row r="24254" customFormat="false" ht="12" hidden="false" customHeight="false" outlineLevel="0" collapsed="false">
      <c r="BS24254" s="96" t="n">
        <f aca="false">BR24254-2.5</f>
        <v>-2.5</v>
      </c>
    </row>
    <row r="24255" customFormat="false" ht="12" hidden="false" customHeight="false" outlineLevel="0" collapsed="false">
      <c r="BS24255" s="96" t="n">
        <f aca="false">BR24255-2.5</f>
        <v>-2.5</v>
      </c>
    </row>
    <row r="24256" customFormat="false" ht="12" hidden="false" customHeight="false" outlineLevel="0" collapsed="false">
      <c r="BS24256" s="96" t="n">
        <f aca="false">BR24256-2.5</f>
        <v>-2.5</v>
      </c>
    </row>
    <row r="24257" customFormat="false" ht="12" hidden="false" customHeight="false" outlineLevel="0" collapsed="false">
      <c r="BS24257" s="96" t="n">
        <f aca="false">BR24257-2.5</f>
        <v>-2.5</v>
      </c>
    </row>
    <row r="24258" customFormat="false" ht="12" hidden="false" customHeight="false" outlineLevel="0" collapsed="false">
      <c r="BS24258" s="96" t="n">
        <f aca="false">BR24258-2.5</f>
        <v>-2.5</v>
      </c>
    </row>
    <row r="24259" customFormat="false" ht="12" hidden="false" customHeight="false" outlineLevel="0" collapsed="false">
      <c r="BS24259" s="96" t="n">
        <f aca="false">BR24259-2.5</f>
        <v>-2.5</v>
      </c>
    </row>
    <row r="24260" customFormat="false" ht="12" hidden="false" customHeight="false" outlineLevel="0" collapsed="false">
      <c r="BS24260" s="96" t="n">
        <f aca="false">BR24260-2.5</f>
        <v>-2.5</v>
      </c>
    </row>
    <row r="24261" customFormat="false" ht="12" hidden="false" customHeight="false" outlineLevel="0" collapsed="false">
      <c r="BS24261" s="96" t="n">
        <f aca="false">BR24261-2.5</f>
        <v>-2.5</v>
      </c>
    </row>
    <row r="24262" customFormat="false" ht="12" hidden="false" customHeight="false" outlineLevel="0" collapsed="false">
      <c r="BS24262" s="96" t="n">
        <f aca="false">BR24262-2.5</f>
        <v>-2.5</v>
      </c>
    </row>
    <row r="24263" customFormat="false" ht="12" hidden="false" customHeight="false" outlineLevel="0" collapsed="false">
      <c r="BS24263" s="96" t="n">
        <f aca="false">BR24263-2.5</f>
        <v>-2.5</v>
      </c>
    </row>
    <row r="24264" customFormat="false" ht="12" hidden="false" customHeight="false" outlineLevel="0" collapsed="false">
      <c r="BS24264" s="96" t="n">
        <f aca="false">BR24264-2.5</f>
        <v>-2.5</v>
      </c>
    </row>
    <row r="24265" customFormat="false" ht="12" hidden="false" customHeight="false" outlineLevel="0" collapsed="false">
      <c r="BS24265" s="96" t="n">
        <f aca="false">BR24265-2.5</f>
        <v>-2.5</v>
      </c>
    </row>
    <row r="24266" customFormat="false" ht="12" hidden="false" customHeight="false" outlineLevel="0" collapsed="false">
      <c r="BS24266" s="96" t="n">
        <f aca="false">BR24266-2.5</f>
        <v>-2.5</v>
      </c>
    </row>
    <row r="24267" customFormat="false" ht="12" hidden="false" customHeight="false" outlineLevel="0" collapsed="false">
      <c r="BS24267" s="96" t="n">
        <f aca="false">BR24267-2.5</f>
        <v>-2.5</v>
      </c>
    </row>
    <row r="24268" customFormat="false" ht="12" hidden="false" customHeight="false" outlineLevel="0" collapsed="false">
      <c r="BS24268" s="96" t="n">
        <f aca="false">BR24268-2.5</f>
        <v>-2.5</v>
      </c>
    </row>
    <row r="24269" customFormat="false" ht="12" hidden="false" customHeight="false" outlineLevel="0" collapsed="false">
      <c r="BS24269" s="96" t="n">
        <f aca="false">BR24269-2.5</f>
        <v>-2.5</v>
      </c>
    </row>
    <row r="24270" customFormat="false" ht="12" hidden="false" customHeight="false" outlineLevel="0" collapsed="false">
      <c r="BS24270" s="96" t="n">
        <f aca="false">BR24270-2.5</f>
        <v>-2.5</v>
      </c>
    </row>
    <row r="24271" customFormat="false" ht="12" hidden="false" customHeight="false" outlineLevel="0" collapsed="false">
      <c r="BS24271" s="96" t="n">
        <f aca="false">BR24271-2.5</f>
        <v>-2.5</v>
      </c>
    </row>
    <row r="24272" customFormat="false" ht="12" hidden="false" customHeight="false" outlineLevel="0" collapsed="false">
      <c r="BS24272" s="96" t="n">
        <f aca="false">BR24272-2.5</f>
        <v>-2.5</v>
      </c>
    </row>
    <row r="24273" customFormat="false" ht="12" hidden="false" customHeight="false" outlineLevel="0" collapsed="false">
      <c r="BS24273" s="96" t="n">
        <f aca="false">BR24273-2.5</f>
        <v>-2.5</v>
      </c>
    </row>
    <row r="24274" customFormat="false" ht="12" hidden="false" customHeight="false" outlineLevel="0" collapsed="false">
      <c r="BS24274" s="96" t="n">
        <f aca="false">BR24274-2.5</f>
        <v>-2.5</v>
      </c>
    </row>
    <row r="24275" customFormat="false" ht="12" hidden="false" customHeight="false" outlineLevel="0" collapsed="false">
      <c r="BS24275" s="96" t="n">
        <f aca="false">BR24275-2.5</f>
        <v>-2.5</v>
      </c>
    </row>
    <row r="24276" customFormat="false" ht="12" hidden="false" customHeight="false" outlineLevel="0" collapsed="false">
      <c r="BS24276" s="96" t="n">
        <f aca="false">BR24276-2.5</f>
        <v>-2.5</v>
      </c>
    </row>
    <row r="24277" customFormat="false" ht="12" hidden="false" customHeight="false" outlineLevel="0" collapsed="false">
      <c r="BS24277" s="96" t="n">
        <f aca="false">BR24277-2.5</f>
        <v>-2.5</v>
      </c>
    </row>
    <row r="24278" customFormat="false" ht="12" hidden="false" customHeight="false" outlineLevel="0" collapsed="false">
      <c r="BS24278" s="96" t="n">
        <f aca="false">BR24278-2.5</f>
        <v>-2.5</v>
      </c>
    </row>
    <row r="24279" customFormat="false" ht="12" hidden="false" customHeight="false" outlineLevel="0" collapsed="false">
      <c r="BS24279" s="96" t="n">
        <f aca="false">BR24279-2.5</f>
        <v>-2.5</v>
      </c>
    </row>
    <row r="24280" customFormat="false" ht="12" hidden="false" customHeight="false" outlineLevel="0" collapsed="false">
      <c r="BS24280" s="96" t="n">
        <f aca="false">BR24280-2.5</f>
        <v>-2.5</v>
      </c>
    </row>
    <row r="24281" customFormat="false" ht="12" hidden="false" customHeight="false" outlineLevel="0" collapsed="false">
      <c r="BS24281" s="96" t="n">
        <f aca="false">BR24281-2.5</f>
        <v>-2.5</v>
      </c>
    </row>
    <row r="24282" customFormat="false" ht="12" hidden="false" customHeight="false" outlineLevel="0" collapsed="false">
      <c r="BS24282" s="96" t="n">
        <f aca="false">BR24282-2.5</f>
        <v>-2.5</v>
      </c>
    </row>
    <row r="24283" customFormat="false" ht="12" hidden="false" customHeight="false" outlineLevel="0" collapsed="false">
      <c r="BS24283" s="96" t="n">
        <f aca="false">BR24283-2.5</f>
        <v>-2.5</v>
      </c>
    </row>
    <row r="24284" customFormat="false" ht="12" hidden="false" customHeight="false" outlineLevel="0" collapsed="false">
      <c r="BS24284" s="96" t="n">
        <f aca="false">BR24284-2.5</f>
        <v>-2.5</v>
      </c>
    </row>
    <row r="24285" customFormat="false" ht="12" hidden="false" customHeight="false" outlineLevel="0" collapsed="false">
      <c r="BS24285" s="96" t="n">
        <f aca="false">BR24285-2.5</f>
        <v>-2.5</v>
      </c>
    </row>
    <row r="24286" customFormat="false" ht="12" hidden="false" customHeight="false" outlineLevel="0" collapsed="false">
      <c r="BS24286" s="96" t="n">
        <f aca="false">BR24286-2.5</f>
        <v>-2.5</v>
      </c>
    </row>
    <row r="24287" customFormat="false" ht="12" hidden="false" customHeight="false" outlineLevel="0" collapsed="false">
      <c r="BS24287" s="96" t="n">
        <f aca="false">BR24287-2.5</f>
        <v>-2.5</v>
      </c>
    </row>
    <row r="24288" customFormat="false" ht="12" hidden="false" customHeight="false" outlineLevel="0" collapsed="false">
      <c r="BS24288" s="96" t="n">
        <f aca="false">BR24288-2.5</f>
        <v>-2.5</v>
      </c>
    </row>
    <row r="24289" customFormat="false" ht="12" hidden="false" customHeight="false" outlineLevel="0" collapsed="false">
      <c r="BS24289" s="96" t="n">
        <f aca="false">BR24289-2.5</f>
        <v>-2.5</v>
      </c>
    </row>
    <row r="24290" customFormat="false" ht="12" hidden="false" customHeight="false" outlineLevel="0" collapsed="false">
      <c r="BS24290" s="96" t="n">
        <f aca="false">BR24290-2.5</f>
        <v>-2.5</v>
      </c>
    </row>
    <row r="24291" customFormat="false" ht="12" hidden="false" customHeight="false" outlineLevel="0" collapsed="false">
      <c r="BS24291" s="96" t="n">
        <f aca="false">BR24291-2.5</f>
        <v>-2.5</v>
      </c>
    </row>
    <row r="24292" customFormat="false" ht="12" hidden="false" customHeight="false" outlineLevel="0" collapsed="false">
      <c r="BS24292" s="96" t="n">
        <f aca="false">BR24292-2.5</f>
        <v>-2.5</v>
      </c>
    </row>
    <row r="24293" customFormat="false" ht="12" hidden="false" customHeight="false" outlineLevel="0" collapsed="false">
      <c r="BS24293" s="96" t="n">
        <f aca="false">BR24293-2.5</f>
        <v>-2.5</v>
      </c>
    </row>
    <row r="24294" customFormat="false" ht="12" hidden="false" customHeight="false" outlineLevel="0" collapsed="false">
      <c r="BS24294" s="96" t="n">
        <f aca="false">BR24294-2.5</f>
        <v>-2.5</v>
      </c>
    </row>
    <row r="24295" customFormat="false" ht="12" hidden="false" customHeight="false" outlineLevel="0" collapsed="false">
      <c r="BS24295" s="96" t="n">
        <f aca="false">BR24295-2.5</f>
        <v>-2.5</v>
      </c>
    </row>
    <row r="24296" customFormat="false" ht="12" hidden="false" customHeight="false" outlineLevel="0" collapsed="false">
      <c r="BS24296" s="96" t="n">
        <f aca="false">BR24296-2.5</f>
        <v>-2.5</v>
      </c>
    </row>
    <row r="24297" customFormat="false" ht="12" hidden="false" customHeight="false" outlineLevel="0" collapsed="false">
      <c r="BS24297" s="96" t="n">
        <f aca="false">BR24297-2.5</f>
        <v>-2.5</v>
      </c>
    </row>
    <row r="24298" customFormat="false" ht="12" hidden="false" customHeight="false" outlineLevel="0" collapsed="false">
      <c r="BS24298" s="96" t="n">
        <f aca="false">BR24298-2.5</f>
        <v>-2.5</v>
      </c>
    </row>
    <row r="24299" customFormat="false" ht="12" hidden="false" customHeight="false" outlineLevel="0" collapsed="false">
      <c r="BS24299" s="96" t="n">
        <f aca="false">BR24299-2.5</f>
        <v>-2.5</v>
      </c>
    </row>
    <row r="24300" customFormat="false" ht="12" hidden="false" customHeight="false" outlineLevel="0" collapsed="false">
      <c r="BS24300" s="96" t="n">
        <f aca="false">BR24300-2.5</f>
        <v>-2.5</v>
      </c>
    </row>
    <row r="24301" customFormat="false" ht="12" hidden="false" customHeight="false" outlineLevel="0" collapsed="false">
      <c r="BS24301" s="96" t="n">
        <f aca="false">BR24301-2.5</f>
        <v>-2.5</v>
      </c>
    </row>
    <row r="24302" customFormat="false" ht="12" hidden="false" customHeight="false" outlineLevel="0" collapsed="false">
      <c r="BS24302" s="96" t="n">
        <f aca="false">BR24302-2.5</f>
        <v>-2.5</v>
      </c>
    </row>
    <row r="24303" customFormat="false" ht="12" hidden="false" customHeight="false" outlineLevel="0" collapsed="false">
      <c r="BS24303" s="96" t="n">
        <f aca="false">BR24303-2.5</f>
        <v>-2.5</v>
      </c>
    </row>
    <row r="24304" customFormat="false" ht="12" hidden="false" customHeight="false" outlineLevel="0" collapsed="false">
      <c r="BS24304" s="96" t="n">
        <f aca="false">BR24304-2.5</f>
        <v>-2.5</v>
      </c>
    </row>
    <row r="24305" customFormat="false" ht="12" hidden="false" customHeight="false" outlineLevel="0" collapsed="false">
      <c r="BS24305" s="96" t="n">
        <f aca="false">BR24305-2.5</f>
        <v>-2.5</v>
      </c>
    </row>
    <row r="24306" customFormat="false" ht="12" hidden="false" customHeight="false" outlineLevel="0" collapsed="false">
      <c r="BS24306" s="96" t="n">
        <f aca="false">BR24306-2.5</f>
        <v>-2.5</v>
      </c>
    </row>
    <row r="24307" customFormat="false" ht="12" hidden="false" customHeight="false" outlineLevel="0" collapsed="false">
      <c r="BS24307" s="96" t="n">
        <f aca="false">BR24307-2.5</f>
        <v>-2.5</v>
      </c>
    </row>
    <row r="24308" customFormat="false" ht="12" hidden="false" customHeight="false" outlineLevel="0" collapsed="false">
      <c r="BS24308" s="96" t="n">
        <f aca="false">BR24308-2.5</f>
        <v>-2.5</v>
      </c>
    </row>
    <row r="24309" customFormat="false" ht="12" hidden="false" customHeight="false" outlineLevel="0" collapsed="false">
      <c r="BS24309" s="96" t="n">
        <f aca="false">BR24309-2.5</f>
        <v>-2.5</v>
      </c>
    </row>
    <row r="24310" customFormat="false" ht="12" hidden="false" customHeight="false" outlineLevel="0" collapsed="false">
      <c r="BS24310" s="96" t="n">
        <f aca="false">BR24310-2.5</f>
        <v>-2.5</v>
      </c>
    </row>
    <row r="24311" customFormat="false" ht="12" hidden="false" customHeight="false" outlineLevel="0" collapsed="false">
      <c r="BS24311" s="96" t="n">
        <f aca="false">BR24311-2.5</f>
        <v>-2.5</v>
      </c>
    </row>
    <row r="24312" customFormat="false" ht="12" hidden="false" customHeight="false" outlineLevel="0" collapsed="false">
      <c r="BS24312" s="96" t="n">
        <f aca="false">BR24312-2.5</f>
        <v>-2.5</v>
      </c>
    </row>
    <row r="24313" customFormat="false" ht="12" hidden="false" customHeight="false" outlineLevel="0" collapsed="false">
      <c r="BS24313" s="96" t="n">
        <f aca="false">BR24313-2.5</f>
        <v>-2.5</v>
      </c>
    </row>
    <row r="24314" customFormat="false" ht="12" hidden="false" customHeight="false" outlineLevel="0" collapsed="false">
      <c r="BS24314" s="96" t="n">
        <f aca="false">BR24314-2.5</f>
        <v>-2.5</v>
      </c>
    </row>
    <row r="24315" customFormat="false" ht="12" hidden="false" customHeight="false" outlineLevel="0" collapsed="false">
      <c r="BS24315" s="96" t="n">
        <f aca="false">BR24315-2.5</f>
        <v>-2.5</v>
      </c>
    </row>
    <row r="24316" customFormat="false" ht="12" hidden="false" customHeight="false" outlineLevel="0" collapsed="false">
      <c r="BS24316" s="96" t="n">
        <f aca="false">BR24316-2.5</f>
        <v>-2.5</v>
      </c>
    </row>
    <row r="24317" customFormat="false" ht="12" hidden="false" customHeight="false" outlineLevel="0" collapsed="false">
      <c r="BS24317" s="96" t="n">
        <f aca="false">BR24317-2.5</f>
        <v>-2.5</v>
      </c>
    </row>
    <row r="24318" customFormat="false" ht="12" hidden="false" customHeight="false" outlineLevel="0" collapsed="false">
      <c r="BS24318" s="96" t="n">
        <f aca="false">BR24318-2.5</f>
        <v>-2.5</v>
      </c>
    </row>
    <row r="24319" customFormat="false" ht="12" hidden="false" customHeight="false" outlineLevel="0" collapsed="false">
      <c r="BS24319" s="96" t="n">
        <f aca="false">BR24319-2.5</f>
        <v>-2.5</v>
      </c>
    </row>
    <row r="24320" customFormat="false" ht="12" hidden="false" customHeight="false" outlineLevel="0" collapsed="false">
      <c r="BS24320" s="96" t="n">
        <f aca="false">BR24320-2.5</f>
        <v>-2.5</v>
      </c>
    </row>
    <row r="24321" customFormat="false" ht="12" hidden="false" customHeight="false" outlineLevel="0" collapsed="false">
      <c r="BS24321" s="96" t="n">
        <f aca="false">BR24321-2.5</f>
        <v>-2.5</v>
      </c>
    </row>
    <row r="24322" customFormat="false" ht="12" hidden="false" customHeight="false" outlineLevel="0" collapsed="false">
      <c r="BS24322" s="96" t="n">
        <f aca="false">BR24322-2.5</f>
        <v>-2.5</v>
      </c>
    </row>
    <row r="24323" customFormat="false" ht="12" hidden="false" customHeight="false" outlineLevel="0" collapsed="false">
      <c r="BS24323" s="96" t="n">
        <f aca="false">BR24323-2.5</f>
        <v>-2.5</v>
      </c>
    </row>
    <row r="24324" customFormat="false" ht="12" hidden="false" customHeight="false" outlineLevel="0" collapsed="false">
      <c r="BS24324" s="96" t="n">
        <f aca="false">BR24324-2.5</f>
        <v>-2.5</v>
      </c>
    </row>
    <row r="24325" customFormat="false" ht="12" hidden="false" customHeight="false" outlineLevel="0" collapsed="false">
      <c r="BS24325" s="96" t="n">
        <f aca="false">BR24325-2.5</f>
        <v>-2.5</v>
      </c>
    </row>
    <row r="24326" customFormat="false" ht="12" hidden="false" customHeight="false" outlineLevel="0" collapsed="false">
      <c r="BS24326" s="96" t="n">
        <f aca="false">BR24326-2.5</f>
        <v>-2.5</v>
      </c>
    </row>
    <row r="24327" customFormat="false" ht="12" hidden="false" customHeight="false" outlineLevel="0" collapsed="false">
      <c r="BS24327" s="96" t="n">
        <f aca="false">BR24327-2.5</f>
        <v>-2.5</v>
      </c>
    </row>
    <row r="24328" customFormat="false" ht="12" hidden="false" customHeight="false" outlineLevel="0" collapsed="false">
      <c r="BS24328" s="96" t="n">
        <f aca="false">BR24328-2.5</f>
        <v>-2.5</v>
      </c>
    </row>
    <row r="24329" customFormat="false" ht="12" hidden="false" customHeight="false" outlineLevel="0" collapsed="false">
      <c r="BS24329" s="96" t="n">
        <f aca="false">BR24329-2.5</f>
        <v>-2.5</v>
      </c>
    </row>
    <row r="24330" customFormat="false" ht="12" hidden="false" customHeight="false" outlineLevel="0" collapsed="false">
      <c r="BS24330" s="96" t="n">
        <f aca="false">BR24330-2.5</f>
        <v>-2.5</v>
      </c>
    </row>
    <row r="24331" customFormat="false" ht="12" hidden="false" customHeight="false" outlineLevel="0" collapsed="false">
      <c r="BS24331" s="96" t="n">
        <f aca="false">BR24331-2.5</f>
        <v>-2.5</v>
      </c>
    </row>
    <row r="24332" customFormat="false" ht="12" hidden="false" customHeight="false" outlineLevel="0" collapsed="false">
      <c r="BS24332" s="96" t="n">
        <f aca="false">BR24332-2.5</f>
        <v>-2.5</v>
      </c>
    </row>
    <row r="24333" customFormat="false" ht="12" hidden="false" customHeight="false" outlineLevel="0" collapsed="false">
      <c r="BS24333" s="96" t="n">
        <f aca="false">BR24333-2.5</f>
        <v>-2.5</v>
      </c>
    </row>
    <row r="24334" customFormat="false" ht="12" hidden="false" customHeight="false" outlineLevel="0" collapsed="false">
      <c r="BS24334" s="96" t="n">
        <f aca="false">BR24334-2.5</f>
        <v>-2.5</v>
      </c>
    </row>
    <row r="24335" customFormat="false" ht="12" hidden="false" customHeight="false" outlineLevel="0" collapsed="false">
      <c r="BS24335" s="96" t="n">
        <f aca="false">BR24335-2.5</f>
        <v>-2.5</v>
      </c>
    </row>
    <row r="24336" customFormat="false" ht="12" hidden="false" customHeight="false" outlineLevel="0" collapsed="false">
      <c r="BS24336" s="96" t="n">
        <f aca="false">BR24336-2.5</f>
        <v>-2.5</v>
      </c>
    </row>
    <row r="24337" customFormat="false" ht="12" hidden="false" customHeight="false" outlineLevel="0" collapsed="false">
      <c r="BS24337" s="96" t="n">
        <f aca="false">BR24337-2.5</f>
        <v>-2.5</v>
      </c>
    </row>
    <row r="24338" customFormat="false" ht="12" hidden="false" customHeight="false" outlineLevel="0" collapsed="false">
      <c r="BS24338" s="96" t="n">
        <f aca="false">BR24338-2.5</f>
        <v>-2.5</v>
      </c>
    </row>
    <row r="24339" customFormat="false" ht="12" hidden="false" customHeight="false" outlineLevel="0" collapsed="false">
      <c r="BS24339" s="96" t="n">
        <f aca="false">BR24339-2.5</f>
        <v>-2.5</v>
      </c>
    </row>
    <row r="24340" customFormat="false" ht="12" hidden="false" customHeight="false" outlineLevel="0" collapsed="false">
      <c r="BS24340" s="96" t="n">
        <f aca="false">BR24340-2.5</f>
        <v>-2.5</v>
      </c>
    </row>
    <row r="24341" customFormat="false" ht="12" hidden="false" customHeight="false" outlineLevel="0" collapsed="false">
      <c r="BS24341" s="96" t="n">
        <f aca="false">BR24341-2.5</f>
        <v>-2.5</v>
      </c>
    </row>
    <row r="24342" customFormat="false" ht="12" hidden="false" customHeight="false" outlineLevel="0" collapsed="false">
      <c r="BS24342" s="96" t="n">
        <f aca="false">BR24342-2.5</f>
        <v>-2.5</v>
      </c>
    </row>
    <row r="24343" customFormat="false" ht="12" hidden="false" customHeight="false" outlineLevel="0" collapsed="false">
      <c r="BS24343" s="96" t="n">
        <f aca="false">BR24343-2.5</f>
        <v>-2.5</v>
      </c>
    </row>
    <row r="24344" customFormat="false" ht="12" hidden="false" customHeight="false" outlineLevel="0" collapsed="false">
      <c r="BS24344" s="96" t="n">
        <f aca="false">BR24344-2.5</f>
        <v>-2.5</v>
      </c>
    </row>
    <row r="24345" customFormat="false" ht="12" hidden="false" customHeight="false" outlineLevel="0" collapsed="false">
      <c r="BS24345" s="96" t="n">
        <f aca="false">BR24345-2.5</f>
        <v>-2.5</v>
      </c>
    </row>
    <row r="24346" customFormat="false" ht="12" hidden="false" customHeight="false" outlineLevel="0" collapsed="false">
      <c r="BS24346" s="96" t="n">
        <f aca="false">BR24346-2.5</f>
        <v>-2.5</v>
      </c>
    </row>
    <row r="24347" customFormat="false" ht="12" hidden="false" customHeight="false" outlineLevel="0" collapsed="false">
      <c r="BS24347" s="96" t="n">
        <f aca="false">BR24347-2.5</f>
        <v>-2.5</v>
      </c>
    </row>
    <row r="24348" customFormat="false" ht="12" hidden="false" customHeight="false" outlineLevel="0" collapsed="false">
      <c r="BS24348" s="96" t="n">
        <f aca="false">BR24348-2.5</f>
        <v>-2.5</v>
      </c>
    </row>
    <row r="24349" customFormat="false" ht="12" hidden="false" customHeight="false" outlineLevel="0" collapsed="false">
      <c r="BS24349" s="96" t="n">
        <f aca="false">BR24349-2.5</f>
        <v>-2.5</v>
      </c>
    </row>
    <row r="24350" customFormat="false" ht="12" hidden="false" customHeight="false" outlineLevel="0" collapsed="false">
      <c r="BS24350" s="96" t="n">
        <f aca="false">BR24350-2.5</f>
        <v>-2.5</v>
      </c>
    </row>
    <row r="24351" customFormat="false" ht="12" hidden="false" customHeight="false" outlineLevel="0" collapsed="false">
      <c r="BS24351" s="96" t="n">
        <f aca="false">BR24351-2.5</f>
        <v>-2.5</v>
      </c>
    </row>
    <row r="24352" customFormat="false" ht="12" hidden="false" customHeight="false" outlineLevel="0" collapsed="false">
      <c r="BS24352" s="96" t="n">
        <f aca="false">BR24352-2.5</f>
        <v>-2.5</v>
      </c>
    </row>
    <row r="24353" customFormat="false" ht="12" hidden="false" customHeight="false" outlineLevel="0" collapsed="false">
      <c r="BS24353" s="96" t="n">
        <f aca="false">BR24353-2.5</f>
        <v>-2.5</v>
      </c>
    </row>
    <row r="24354" customFormat="false" ht="12" hidden="false" customHeight="false" outlineLevel="0" collapsed="false">
      <c r="BS24354" s="96" t="n">
        <f aca="false">BR24354-2.5</f>
        <v>-2.5</v>
      </c>
    </row>
    <row r="24355" customFormat="false" ht="12" hidden="false" customHeight="false" outlineLevel="0" collapsed="false">
      <c r="BS24355" s="96" t="n">
        <f aca="false">BR24355-2.5</f>
        <v>-2.5</v>
      </c>
    </row>
    <row r="24356" customFormat="false" ht="12" hidden="false" customHeight="false" outlineLevel="0" collapsed="false">
      <c r="BS24356" s="96" t="n">
        <f aca="false">BR24356-2.5</f>
        <v>-2.5</v>
      </c>
    </row>
    <row r="24357" customFormat="false" ht="12" hidden="false" customHeight="false" outlineLevel="0" collapsed="false">
      <c r="BS24357" s="96" t="n">
        <f aca="false">BR24357-2.5</f>
        <v>-2.5</v>
      </c>
    </row>
    <row r="24358" customFormat="false" ht="12" hidden="false" customHeight="false" outlineLevel="0" collapsed="false">
      <c r="BS24358" s="96" t="n">
        <f aca="false">BR24358-2.5</f>
        <v>-2.5</v>
      </c>
    </row>
    <row r="24359" customFormat="false" ht="12" hidden="false" customHeight="false" outlineLevel="0" collapsed="false">
      <c r="BS24359" s="96" t="n">
        <f aca="false">BR24359-2.5</f>
        <v>-2.5</v>
      </c>
    </row>
    <row r="24360" customFormat="false" ht="12" hidden="false" customHeight="false" outlineLevel="0" collapsed="false">
      <c r="BS24360" s="96" t="n">
        <f aca="false">BR24360-2.5</f>
        <v>-2.5</v>
      </c>
    </row>
    <row r="24361" customFormat="false" ht="12" hidden="false" customHeight="false" outlineLevel="0" collapsed="false">
      <c r="BS24361" s="96" t="n">
        <f aca="false">BR24361-2.5</f>
        <v>-2.5</v>
      </c>
    </row>
    <row r="24362" customFormat="false" ht="12" hidden="false" customHeight="false" outlineLevel="0" collapsed="false">
      <c r="BS24362" s="96" t="n">
        <f aca="false">BR24362-2.5</f>
        <v>-2.5</v>
      </c>
    </row>
    <row r="24363" customFormat="false" ht="12" hidden="false" customHeight="false" outlineLevel="0" collapsed="false">
      <c r="BS24363" s="96" t="n">
        <f aca="false">BR24363-2.5</f>
        <v>-2.5</v>
      </c>
    </row>
    <row r="24364" customFormat="false" ht="12" hidden="false" customHeight="false" outlineLevel="0" collapsed="false">
      <c r="BS24364" s="96" t="n">
        <f aca="false">BR24364-2.5</f>
        <v>-2.5</v>
      </c>
    </row>
    <row r="24365" customFormat="false" ht="12" hidden="false" customHeight="false" outlineLevel="0" collapsed="false">
      <c r="BS24365" s="96" t="n">
        <f aca="false">BR24365-2.5</f>
        <v>-2.5</v>
      </c>
    </row>
    <row r="24366" customFormat="false" ht="12" hidden="false" customHeight="false" outlineLevel="0" collapsed="false">
      <c r="BS24366" s="96" t="n">
        <f aca="false">BR24366-2.5</f>
        <v>-2.5</v>
      </c>
    </row>
    <row r="24367" customFormat="false" ht="12" hidden="false" customHeight="false" outlineLevel="0" collapsed="false">
      <c r="BS24367" s="96" t="n">
        <f aca="false">BR24367-2.5</f>
        <v>-2.5</v>
      </c>
    </row>
    <row r="24368" customFormat="false" ht="12" hidden="false" customHeight="false" outlineLevel="0" collapsed="false">
      <c r="BS24368" s="96" t="n">
        <f aca="false">BR24368-2.5</f>
        <v>-2.5</v>
      </c>
    </row>
    <row r="24369" customFormat="false" ht="12" hidden="false" customHeight="false" outlineLevel="0" collapsed="false">
      <c r="BS24369" s="96" t="n">
        <f aca="false">BR24369-2.5</f>
        <v>-2.5</v>
      </c>
    </row>
    <row r="24370" customFormat="false" ht="12" hidden="false" customHeight="false" outlineLevel="0" collapsed="false">
      <c r="BS24370" s="96" t="n">
        <f aca="false">BR24370-2.5</f>
        <v>-2.5</v>
      </c>
    </row>
    <row r="24371" customFormat="false" ht="12" hidden="false" customHeight="false" outlineLevel="0" collapsed="false">
      <c r="BS24371" s="96" t="n">
        <f aca="false">BR24371-2.5</f>
        <v>-2.5</v>
      </c>
    </row>
    <row r="24372" customFormat="false" ht="12" hidden="false" customHeight="false" outlineLevel="0" collapsed="false">
      <c r="BS24372" s="96" t="n">
        <f aca="false">BR24372-2.5</f>
        <v>-2.5</v>
      </c>
    </row>
    <row r="24373" customFormat="false" ht="12" hidden="false" customHeight="false" outlineLevel="0" collapsed="false">
      <c r="BS24373" s="96" t="n">
        <f aca="false">BR24373-2.5</f>
        <v>-2.5</v>
      </c>
    </row>
    <row r="24374" customFormat="false" ht="12" hidden="false" customHeight="false" outlineLevel="0" collapsed="false">
      <c r="BS24374" s="96" t="n">
        <f aca="false">BR24374-2.5</f>
        <v>-2.5</v>
      </c>
    </row>
    <row r="24375" customFormat="false" ht="12" hidden="false" customHeight="false" outlineLevel="0" collapsed="false">
      <c r="BS24375" s="96" t="n">
        <f aca="false">BR24375-2.5</f>
        <v>-2.5</v>
      </c>
    </row>
    <row r="24376" customFormat="false" ht="12" hidden="false" customHeight="false" outlineLevel="0" collapsed="false">
      <c r="BS24376" s="96" t="n">
        <f aca="false">BR24376-2.5</f>
        <v>-2.5</v>
      </c>
    </row>
    <row r="24377" customFormat="false" ht="12" hidden="false" customHeight="false" outlineLevel="0" collapsed="false">
      <c r="BS24377" s="96" t="n">
        <f aca="false">BR24377-2.5</f>
        <v>-2.5</v>
      </c>
    </row>
    <row r="24378" customFormat="false" ht="12" hidden="false" customHeight="false" outlineLevel="0" collapsed="false">
      <c r="BS24378" s="96" t="n">
        <f aca="false">BR24378-2.5</f>
        <v>-2.5</v>
      </c>
    </row>
    <row r="24379" customFormat="false" ht="12" hidden="false" customHeight="false" outlineLevel="0" collapsed="false">
      <c r="BS24379" s="96" t="n">
        <f aca="false">BR24379-2.5</f>
        <v>-2.5</v>
      </c>
    </row>
    <row r="24380" customFormat="false" ht="12" hidden="false" customHeight="false" outlineLevel="0" collapsed="false">
      <c r="BS24380" s="96" t="n">
        <f aca="false">BR24380-2.5</f>
        <v>-2.5</v>
      </c>
    </row>
    <row r="24381" customFormat="false" ht="12" hidden="false" customHeight="false" outlineLevel="0" collapsed="false">
      <c r="BS24381" s="96" t="n">
        <f aca="false">BR24381-2.5</f>
        <v>-2.5</v>
      </c>
    </row>
    <row r="24382" customFormat="false" ht="12" hidden="false" customHeight="false" outlineLevel="0" collapsed="false">
      <c r="BS24382" s="96" t="n">
        <f aca="false">BR24382-2.5</f>
        <v>-2.5</v>
      </c>
    </row>
    <row r="24383" customFormat="false" ht="12" hidden="false" customHeight="false" outlineLevel="0" collapsed="false">
      <c r="BS24383" s="96" t="n">
        <f aca="false">BR24383-2.5</f>
        <v>-2.5</v>
      </c>
    </row>
    <row r="24384" customFormat="false" ht="12" hidden="false" customHeight="false" outlineLevel="0" collapsed="false">
      <c r="BS24384" s="96" t="n">
        <f aca="false">BR24384-2.5</f>
        <v>-2.5</v>
      </c>
    </row>
    <row r="24385" customFormat="false" ht="12" hidden="false" customHeight="false" outlineLevel="0" collapsed="false">
      <c r="BS24385" s="96" t="n">
        <f aca="false">BR24385-2.5</f>
        <v>-2.5</v>
      </c>
    </row>
    <row r="24386" customFormat="false" ht="12" hidden="false" customHeight="false" outlineLevel="0" collapsed="false">
      <c r="BS24386" s="96" t="n">
        <f aca="false">BR24386-2.5</f>
        <v>-2.5</v>
      </c>
    </row>
    <row r="24387" customFormat="false" ht="12" hidden="false" customHeight="false" outlineLevel="0" collapsed="false">
      <c r="BS24387" s="96" t="n">
        <f aca="false">BR24387-2.5</f>
        <v>-2.5</v>
      </c>
    </row>
    <row r="24388" customFormat="false" ht="12" hidden="false" customHeight="false" outlineLevel="0" collapsed="false">
      <c r="BS24388" s="96" t="n">
        <f aca="false">BR24388-2.5</f>
        <v>-2.5</v>
      </c>
    </row>
    <row r="24389" customFormat="false" ht="12" hidden="false" customHeight="false" outlineLevel="0" collapsed="false">
      <c r="BS24389" s="96" t="n">
        <f aca="false">BR24389-2.5</f>
        <v>-2.5</v>
      </c>
    </row>
    <row r="24390" customFormat="false" ht="12" hidden="false" customHeight="false" outlineLevel="0" collapsed="false">
      <c r="BS24390" s="96" t="n">
        <f aca="false">BR24390-2.5</f>
        <v>-2.5</v>
      </c>
    </row>
    <row r="24391" customFormat="false" ht="12" hidden="false" customHeight="false" outlineLevel="0" collapsed="false">
      <c r="BS24391" s="96" t="n">
        <f aca="false">BR24391-2.5</f>
        <v>-2.5</v>
      </c>
    </row>
    <row r="24392" customFormat="false" ht="12" hidden="false" customHeight="false" outlineLevel="0" collapsed="false">
      <c r="BS24392" s="96" t="n">
        <f aca="false">BR24392-2.5</f>
        <v>-2.5</v>
      </c>
    </row>
    <row r="24393" customFormat="false" ht="12" hidden="false" customHeight="false" outlineLevel="0" collapsed="false">
      <c r="BS24393" s="96" t="n">
        <f aca="false">BR24393-2.5</f>
        <v>-2.5</v>
      </c>
    </row>
    <row r="24394" customFormat="false" ht="12" hidden="false" customHeight="false" outlineLevel="0" collapsed="false">
      <c r="BS24394" s="96" t="n">
        <f aca="false">BR24394-2.5</f>
        <v>-2.5</v>
      </c>
    </row>
    <row r="24395" customFormat="false" ht="12" hidden="false" customHeight="false" outlineLevel="0" collapsed="false">
      <c r="BS24395" s="96" t="n">
        <f aca="false">BR24395-2.5</f>
        <v>-2.5</v>
      </c>
    </row>
    <row r="24396" customFormat="false" ht="12" hidden="false" customHeight="false" outlineLevel="0" collapsed="false">
      <c r="BS24396" s="96" t="n">
        <f aca="false">BR24396-2.5</f>
        <v>-2.5</v>
      </c>
    </row>
    <row r="24397" customFormat="false" ht="12" hidden="false" customHeight="false" outlineLevel="0" collapsed="false">
      <c r="BS24397" s="96" t="n">
        <f aca="false">BR24397-2.5</f>
        <v>-2.5</v>
      </c>
    </row>
    <row r="24398" customFormat="false" ht="12" hidden="false" customHeight="false" outlineLevel="0" collapsed="false">
      <c r="BS24398" s="96" t="n">
        <f aca="false">BR24398-2.5</f>
        <v>-2.5</v>
      </c>
    </row>
    <row r="24399" customFormat="false" ht="12" hidden="false" customHeight="false" outlineLevel="0" collapsed="false">
      <c r="BS24399" s="96" t="n">
        <f aca="false">BR24399-2.5</f>
        <v>-2.5</v>
      </c>
    </row>
    <row r="24400" customFormat="false" ht="12" hidden="false" customHeight="false" outlineLevel="0" collapsed="false">
      <c r="BS24400" s="96" t="n">
        <f aca="false">BR24400-2.5</f>
        <v>-2.5</v>
      </c>
    </row>
    <row r="24401" customFormat="false" ht="12" hidden="false" customHeight="false" outlineLevel="0" collapsed="false">
      <c r="BS24401" s="96" t="n">
        <f aca="false">BR24401-2.5</f>
        <v>-2.5</v>
      </c>
    </row>
    <row r="24402" customFormat="false" ht="12" hidden="false" customHeight="false" outlineLevel="0" collapsed="false">
      <c r="BS24402" s="96" t="n">
        <f aca="false">BR24402-2.5</f>
        <v>-2.5</v>
      </c>
    </row>
    <row r="24403" customFormat="false" ht="12" hidden="false" customHeight="false" outlineLevel="0" collapsed="false">
      <c r="BS24403" s="96" t="n">
        <f aca="false">BR24403-2.5</f>
        <v>-2.5</v>
      </c>
    </row>
    <row r="24404" customFormat="false" ht="12" hidden="false" customHeight="false" outlineLevel="0" collapsed="false">
      <c r="BS24404" s="96" t="n">
        <f aca="false">BR24404-2.5</f>
        <v>-2.5</v>
      </c>
    </row>
    <row r="24405" customFormat="false" ht="12" hidden="false" customHeight="false" outlineLevel="0" collapsed="false">
      <c r="BS24405" s="96" t="n">
        <f aca="false">BR24405-2.5</f>
        <v>-2.5</v>
      </c>
    </row>
    <row r="24406" customFormat="false" ht="12" hidden="false" customHeight="false" outlineLevel="0" collapsed="false">
      <c r="BS24406" s="96" t="n">
        <f aca="false">BR24406-2.5</f>
        <v>-2.5</v>
      </c>
    </row>
    <row r="24407" customFormat="false" ht="12" hidden="false" customHeight="false" outlineLevel="0" collapsed="false">
      <c r="BS24407" s="96" t="n">
        <f aca="false">BR24407-2.5</f>
        <v>-2.5</v>
      </c>
    </row>
    <row r="24408" customFormat="false" ht="12" hidden="false" customHeight="false" outlineLevel="0" collapsed="false">
      <c r="BS24408" s="96" t="n">
        <f aca="false">BR24408-2.5</f>
        <v>-2.5</v>
      </c>
    </row>
    <row r="24409" customFormat="false" ht="12" hidden="false" customHeight="false" outlineLevel="0" collapsed="false">
      <c r="BS24409" s="96" t="n">
        <f aca="false">BR24409-2.5</f>
        <v>-2.5</v>
      </c>
    </row>
    <row r="24410" customFormat="false" ht="12" hidden="false" customHeight="false" outlineLevel="0" collapsed="false">
      <c r="BS24410" s="96" t="n">
        <f aca="false">BR24410-2.5</f>
        <v>-2.5</v>
      </c>
    </row>
    <row r="24411" customFormat="false" ht="12" hidden="false" customHeight="false" outlineLevel="0" collapsed="false">
      <c r="BS24411" s="96" t="n">
        <f aca="false">BR24411-2.5</f>
        <v>-2.5</v>
      </c>
    </row>
    <row r="24412" customFormat="false" ht="12" hidden="false" customHeight="false" outlineLevel="0" collapsed="false">
      <c r="BS24412" s="96" t="n">
        <f aca="false">BR24412-2.5</f>
        <v>-2.5</v>
      </c>
    </row>
    <row r="24413" customFormat="false" ht="12" hidden="false" customHeight="false" outlineLevel="0" collapsed="false">
      <c r="BS24413" s="96" t="n">
        <f aca="false">BR24413-2.5</f>
        <v>-2.5</v>
      </c>
    </row>
    <row r="24414" customFormat="false" ht="12" hidden="false" customHeight="false" outlineLevel="0" collapsed="false">
      <c r="BS24414" s="96" t="n">
        <f aca="false">BR24414-2.5</f>
        <v>-2.5</v>
      </c>
    </row>
    <row r="24415" customFormat="false" ht="12" hidden="false" customHeight="false" outlineLevel="0" collapsed="false">
      <c r="BS24415" s="96" t="n">
        <f aca="false">BR24415-2.5</f>
        <v>-2.5</v>
      </c>
    </row>
    <row r="24416" customFormat="false" ht="12" hidden="false" customHeight="false" outlineLevel="0" collapsed="false">
      <c r="BS24416" s="96" t="n">
        <f aca="false">BR24416-2.5</f>
        <v>-2.5</v>
      </c>
    </row>
    <row r="24417" customFormat="false" ht="12" hidden="false" customHeight="false" outlineLevel="0" collapsed="false">
      <c r="BS24417" s="96" t="n">
        <f aca="false">BR24417-2.5</f>
        <v>-2.5</v>
      </c>
    </row>
    <row r="24418" customFormat="false" ht="12" hidden="false" customHeight="false" outlineLevel="0" collapsed="false">
      <c r="BS24418" s="96" t="n">
        <f aca="false">BR24418-2.5</f>
        <v>-2.5</v>
      </c>
    </row>
    <row r="24419" customFormat="false" ht="12" hidden="false" customHeight="false" outlineLevel="0" collapsed="false">
      <c r="BS24419" s="96" t="n">
        <f aca="false">BR24419-2.5</f>
        <v>-2.5</v>
      </c>
    </row>
    <row r="24420" customFormat="false" ht="12" hidden="false" customHeight="false" outlineLevel="0" collapsed="false">
      <c r="BS24420" s="96" t="n">
        <f aca="false">BR24420-2.5</f>
        <v>-2.5</v>
      </c>
    </row>
    <row r="24421" customFormat="false" ht="12" hidden="false" customHeight="false" outlineLevel="0" collapsed="false">
      <c r="BS24421" s="96" t="n">
        <f aca="false">BR24421-2.5</f>
        <v>-2.5</v>
      </c>
    </row>
    <row r="24422" customFormat="false" ht="12" hidden="false" customHeight="false" outlineLevel="0" collapsed="false">
      <c r="BS24422" s="96" t="n">
        <f aca="false">BR24422-2.5</f>
        <v>-2.5</v>
      </c>
    </row>
    <row r="24423" customFormat="false" ht="12" hidden="false" customHeight="false" outlineLevel="0" collapsed="false">
      <c r="BS24423" s="96" t="n">
        <f aca="false">BR24423-2.5</f>
        <v>-2.5</v>
      </c>
    </row>
    <row r="24424" customFormat="false" ht="12" hidden="false" customHeight="false" outlineLevel="0" collapsed="false">
      <c r="BS24424" s="96" t="n">
        <f aca="false">BR24424-2.5</f>
        <v>-2.5</v>
      </c>
    </row>
    <row r="24425" customFormat="false" ht="12" hidden="false" customHeight="false" outlineLevel="0" collapsed="false">
      <c r="BS24425" s="96" t="n">
        <f aca="false">BR24425-2.5</f>
        <v>-2.5</v>
      </c>
    </row>
    <row r="24426" customFormat="false" ht="12" hidden="false" customHeight="false" outlineLevel="0" collapsed="false">
      <c r="BS24426" s="96" t="n">
        <f aca="false">BR24426-2.5</f>
        <v>-2.5</v>
      </c>
    </row>
    <row r="24427" customFormat="false" ht="12" hidden="false" customHeight="false" outlineLevel="0" collapsed="false">
      <c r="BS24427" s="96" t="n">
        <f aca="false">BR24427-2.5</f>
        <v>-2.5</v>
      </c>
    </row>
    <row r="24428" customFormat="false" ht="12" hidden="false" customHeight="false" outlineLevel="0" collapsed="false">
      <c r="BS24428" s="96" t="n">
        <f aca="false">BR24428-2.5</f>
        <v>-2.5</v>
      </c>
    </row>
    <row r="24429" customFormat="false" ht="12" hidden="false" customHeight="false" outlineLevel="0" collapsed="false">
      <c r="BS24429" s="96" t="n">
        <f aca="false">BR24429-2.5</f>
        <v>-2.5</v>
      </c>
    </row>
    <row r="24430" customFormat="false" ht="12" hidden="false" customHeight="false" outlineLevel="0" collapsed="false">
      <c r="BS24430" s="96" t="n">
        <f aca="false">BR24430-2.5</f>
        <v>-2.5</v>
      </c>
    </row>
    <row r="24431" customFormat="false" ht="12" hidden="false" customHeight="false" outlineLevel="0" collapsed="false">
      <c r="BS24431" s="96" t="n">
        <f aca="false">BR24431-2.5</f>
        <v>-2.5</v>
      </c>
    </row>
    <row r="24432" customFormat="false" ht="12" hidden="false" customHeight="false" outlineLevel="0" collapsed="false">
      <c r="BS24432" s="96" t="n">
        <f aca="false">BR24432-2.5</f>
        <v>-2.5</v>
      </c>
    </row>
    <row r="24433" customFormat="false" ht="12" hidden="false" customHeight="false" outlineLevel="0" collapsed="false">
      <c r="BS24433" s="96" t="n">
        <f aca="false">BR24433-2.5</f>
        <v>-2.5</v>
      </c>
    </row>
    <row r="24434" customFormat="false" ht="12" hidden="false" customHeight="false" outlineLevel="0" collapsed="false">
      <c r="BS24434" s="96" t="n">
        <f aca="false">BR24434-2.5</f>
        <v>-2.5</v>
      </c>
    </row>
    <row r="24435" customFormat="false" ht="12" hidden="false" customHeight="false" outlineLevel="0" collapsed="false">
      <c r="BS24435" s="96" t="n">
        <f aca="false">BR24435-2.5</f>
        <v>-2.5</v>
      </c>
    </row>
    <row r="24436" customFormat="false" ht="12" hidden="false" customHeight="false" outlineLevel="0" collapsed="false">
      <c r="BS24436" s="96" t="n">
        <f aca="false">BR24436-2.5</f>
        <v>-2.5</v>
      </c>
    </row>
    <row r="24437" customFormat="false" ht="12" hidden="false" customHeight="false" outlineLevel="0" collapsed="false">
      <c r="BS24437" s="96" t="n">
        <f aca="false">BR24437-2.5</f>
        <v>-2.5</v>
      </c>
    </row>
    <row r="24438" customFormat="false" ht="12" hidden="false" customHeight="false" outlineLevel="0" collapsed="false">
      <c r="BS24438" s="96" t="n">
        <f aca="false">BR24438-2.5</f>
        <v>-2.5</v>
      </c>
    </row>
    <row r="24439" customFormat="false" ht="12" hidden="false" customHeight="false" outlineLevel="0" collapsed="false">
      <c r="BS24439" s="96" t="n">
        <f aca="false">BR24439-2.5</f>
        <v>-2.5</v>
      </c>
    </row>
    <row r="24440" customFormat="false" ht="12" hidden="false" customHeight="false" outlineLevel="0" collapsed="false">
      <c r="BS24440" s="96" t="n">
        <f aca="false">BR24440-2.5</f>
        <v>-2.5</v>
      </c>
    </row>
    <row r="24441" customFormat="false" ht="12" hidden="false" customHeight="false" outlineLevel="0" collapsed="false">
      <c r="BS24441" s="96" t="n">
        <f aca="false">BR24441-2.5</f>
        <v>-2.5</v>
      </c>
    </row>
    <row r="24442" customFormat="false" ht="12" hidden="false" customHeight="false" outlineLevel="0" collapsed="false">
      <c r="BS24442" s="96" t="n">
        <f aca="false">BR24442-2.5</f>
        <v>-2.5</v>
      </c>
    </row>
    <row r="24443" customFormat="false" ht="12" hidden="false" customHeight="false" outlineLevel="0" collapsed="false">
      <c r="BS24443" s="96" t="n">
        <f aca="false">BR24443-2.5</f>
        <v>-2.5</v>
      </c>
    </row>
    <row r="24444" customFormat="false" ht="12" hidden="false" customHeight="false" outlineLevel="0" collapsed="false">
      <c r="BS24444" s="96" t="n">
        <f aca="false">BR24444-2.5</f>
        <v>-2.5</v>
      </c>
    </row>
    <row r="24445" customFormat="false" ht="12" hidden="false" customHeight="false" outlineLevel="0" collapsed="false">
      <c r="BS24445" s="96" t="n">
        <f aca="false">BR24445-2.5</f>
        <v>-2.5</v>
      </c>
    </row>
    <row r="24446" customFormat="false" ht="12" hidden="false" customHeight="false" outlineLevel="0" collapsed="false">
      <c r="BS24446" s="96" t="n">
        <f aca="false">BR24446-2.5</f>
        <v>-2.5</v>
      </c>
    </row>
    <row r="24447" customFormat="false" ht="12" hidden="false" customHeight="false" outlineLevel="0" collapsed="false">
      <c r="BS24447" s="96" t="n">
        <f aca="false">BR24447-2.5</f>
        <v>-2.5</v>
      </c>
    </row>
    <row r="24448" customFormat="false" ht="12" hidden="false" customHeight="false" outlineLevel="0" collapsed="false">
      <c r="BS24448" s="96" t="n">
        <f aca="false">BR24448-2.5</f>
        <v>-2.5</v>
      </c>
    </row>
    <row r="24449" customFormat="false" ht="12" hidden="false" customHeight="false" outlineLevel="0" collapsed="false">
      <c r="BS24449" s="96" t="n">
        <f aca="false">BR24449-2.5</f>
        <v>-2.5</v>
      </c>
    </row>
    <row r="24450" customFormat="false" ht="12" hidden="false" customHeight="false" outlineLevel="0" collapsed="false">
      <c r="BS24450" s="96" t="n">
        <f aca="false">BR24450-2.5</f>
        <v>-2.5</v>
      </c>
    </row>
    <row r="24451" customFormat="false" ht="12" hidden="false" customHeight="false" outlineLevel="0" collapsed="false">
      <c r="BS24451" s="96" t="n">
        <f aca="false">BR24451-2.5</f>
        <v>-2.5</v>
      </c>
    </row>
    <row r="24452" customFormat="false" ht="12" hidden="false" customHeight="false" outlineLevel="0" collapsed="false">
      <c r="BS24452" s="96" t="n">
        <f aca="false">BR24452-2.5</f>
        <v>-2.5</v>
      </c>
    </row>
    <row r="24453" customFormat="false" ht="12" hidden="false" customHeight="false" outlineLevel="0" collapsed="false">
      <c r="BS24453" s="96" t="n">
        <f aca="false">BR24453-2.5</f>
        <v>-2.5</v>
      </c>
    </row>
    <row r="24454" customFormat="false" ht="12" hidden="false" customHeight="false" outlineLevel="0" collapsed="false">
      <c r="BS24454" s="96" t="n">
        <f aca="false">BR24454-2.5</f>
        <v>-2.5</v>
      </c>
    </row>
    <row r="24455" customFormat="false" ht="12" hidden="false" customHeight="false" outlineLevel="0" collapsed="false">
      <c r="BS24455" s="96" t="n">
        <f aca="false">BR24455-2.5</f>
        <v>-2.5</v>
      </c>
    </row>
    <row r="24456" customFormat="false" ht="12" hidden="false" customHeight="false" outlineLevel="0" collapsed="false">
      <c r="BS24456" s="96" t="n">
        <f aca="false">BR24456-2.5</f>
        <v>-2.5</v>
      </c>
    </row>
    <row r="24457" customFormat="false" ht="12" hidden="false" customHeight="false" outlineLevel="0" collapsed="false">
      <c r="BS24457" s="96" t="n">
        <f aca="false">BR24457-2.5</f>
        <v>-2.5</v>
      </c>
    </row>
    <row r="24458" customFormat="false" ht="12" hidden="false" customHeight="false" outlineLevel="0" collapsed="false">
      <c r="BS24458" s="96" t="n">
        <f aca="false">BR24458-2.5</f>
        <v>-2.5</v>
      </c>
    </row>
    <row r="24459" customFormat="false" ht="12" hidden="false" customHeight="false" outlineLevel="0" collapsed="false">
      <c r="BS24459" s="96" t="n">
        <f aca="false">BR24459-2.5</f>
        <v>-2.5</v>
      </c>
    </row>
    <row r="24460" customFormat="false" ht="12" hidden="false" customHeight="false" outlineLevel="0" collapsed="false">
      <c r="BS24460" s="96" t="n">
        <f aca="false">BR24460-2.5</f>
        <v>-2.5</v>
      </c>
    </row>
    <row r="24461" customFormat="false" ht="12" hidden="false" customHeight="false" outlineLevel="0" collapsed="false">
      <c r="BS24461" s="96" t="n">
        <f aca="false">BR24461-2.5</f>
        <v>-2.5</v>
      </c>
    </row>
    <row r="24462" customFormat="false" ht="12" hidden="false" customHeight="false" outlineLevel="0" collapsed="false">
      <c r="BS24462" s="96" t="n">
        <f aca="false">BR24462-2.5</f>
        <v>-2.5</v>
      </c>
    </row>
    <row r="24463" customFormat="false" ht="12" hidden="false" customHeight="false" outlineLevel="0" collapsed="false">
      <c r="BS24463" s="96" t="n">
        <f aca="false">BR24463-2.5</f>
        <v>-2.5</v>
      </c>
    </row>
    <row r="24464" customFormat="false" ht="12" hidden="false" customHeight="false" outlineLevel="0" collapsed="false">
      <c r="BS24464" s="96" t="n">
        <f aca="false">BR24464-2.5</f>
        <v>-2.5</v>
      </c>
    </row>
    <row r="24465" customFormat="false" ht="12" hidden="false" customHeight="false" outlineLevel="0" collapsed="false">
      <c r="BS24465" s="96" t="n">
        <f aca="false">BR24465-2.5</f>
        <v>-2.5</v>
      </c>
    </row>
    <row r="24466" customFormat="false" ht="12" hidden="false" customHeight="false" outlineLevel="0" collapsed="false">
      <c r="BS24466" s="96" t="n">
        <f aca="false">BR24466-2.5</f>
        <v>-2.5</v>
      </c>
    </row>
    <row r="24467" customFormat="false" ht="12" hidden="false" customHeight="false" outlineLevel="0" collapsed="false">
      <c r="BS24467" s="96" t="n">
        <f aca="false">BR24467-2.5</f>
        <v>-2.5</v>
      </c>
    </row>
    <row r="24468" customFormat="false" ht="12" hidden="false" customHeight="false" outlineLevel="0" collapsed="false">
      <c r="BS24468" s="96" t="n">
        <f aca="false">BR24468-2.5</f>
        <v>-2.5</v>
      </c>
    </row>
    <row r="24469" customFormat="false" ht="12" hidden="false" customHeight="false" outlineLevel="0" collapsed="false">
      <c r="BS24469" s="96" t="n">
        <f aca="false">BR24469-2.5</f>
        <v>-2.5</v>
      </c>
    </row>
    <row r="24470" customFormat="false" ht="12" hidden="false" customHeight="false" outlineLevel="0" collapsed="false">
      <c r="BS24470" s="96" t="n">
        <f aca="false">BR24470-2.5</f>
        <v>-2.5</v>
      </c>
    </row>
    <row r="24471" customFormat="false" ht="12" hidden="false" customHeight="false" outlineLevel="0" collapsed="false">
      <c r="BS24471" s="96" t="n">
        <f aca="false">BR24471-2.5</f>
        <v>-2.5</v>
      </c>
    </row>
    <row r="24472" customFormat="false" ht="12" hidden="false" customHeight="false" outlineLevel="0" collapsed="false">
      <c r="BS24472" s="96" t="n">
        <f aca="false">BR24472-2.5</f>
        <v>-2.5</v>
      </c>
    </row>
    <row r="24473" customFormat="false" ht="12" hidden="false" customHeight="false" outlineLevel="0" collapsed="false">
      <c r="BS24473" s="96" t="n">
        <f aca="false">BR24473-2.5</f>
        <v>-2.5</v>
      </c>
    </row>
    <row r="24474" customFormat="false" ht="12" hidden="false" customHeight="false" outlineLevel="0" collapsed="false">
      <c r="BS24474" s="96" t="n">
        <f aca="false">BR24474-2.5</f>
        <v>-2.5</v>
      </c>
    </row>
    <row r="24475" customFormat="false" ht="12" hidden="false" customHeight="false" outlineLevel="0" collapsed="false">
      <c r="BS24475" s="96" t="n">
        <f aca="false">BR24475-2.5</f>
        <v>-2.5</v>
      </c>
    </row>
    <row r="24476" customFormat="false" ht="12" hidden="false" customHeight="false" outlineLevel="0" collapsed="false">
      <c r="BS24476" s="96" t="n">
        <f aca="false">BR24476-2.5</f>
        <v>-2.5</v>
      </c>
    </row>
    <row r="24477" customFormat="false" ht="12" hidden="false" customHeight="false" outlineLevel="0" collapsed="false">
      <c r="BS24477" s="96" t="n">
        <f aca="false">BR24477-2.5</f>
        <v>-2.5</v>
      </c>
    </row>
    <row r="24478" customFormat="false" ht="12" hidden="false" customHeight="false" outlineLevel="0" collapsed="false">
      <c r="BS24478" s="96" t="n">
        <f aca="false">BR24478-2.5</f>
        <v>-2.5</v>
      </c>
    </row>
    <row r="24479" customFormat="false" ht="12" hidden="false" customHeight="false" outlineLevel="0" collapsed="false">
      <c r="BS24479" s="96" t="n">
        <f aca="false">BR24479-2.5</f>
        <v>-2.5</v>
      </c>
    </row>
    <row r="24480" customFormat="false" ht="12" hidden="false" customHeight="false" outlineLevel="0" collapsed="false">
      <c r="BS24480" s="96" t="n">
        <f aca="false">BR24480-2.5</f>
        <v>-2.5</v>
      </c>
    </row>
    <row r="24481" customFormat="false" ht="12" hidden="false" customHeight="false" outlineLevel="0" collapsed="false">
      <c r="BS24481" s="96" t="n">
        <f aca="false">BR24481-2.5</f>
        <v>-2.5</v>
      </c>
    </row>
    <row r="24482" customFormat="false" ht="12" hidden="false" customHeight="false" outlineLevel="0" collapsed="false">
      <c r="BS24482" s="96" t="n">
        <f aca="false">BR24482-2.5</f>
        <v>-2.5</v>
      </c>
    </row>
    <row r="24483" customFormat="false" ht="12" hidden="false" customHeight="false" outlineLevel="0" collapsed="false">
      <c r="BS24483" s="96" t="n">
        <f aca="false">BR24483-2.5</f>
        <v>-2.5</v>
      </c>
    </row>
    <row r="24484" customFormat="false" ht="12" hidden="false" customHeight="false" outlineLevel="0" collapsed="false">
      <c r="BS24484" s="96" t="n">
        <f aca="false">BR24484-2.5</f>
        <v>-2.5</v>
      </c>
    </row>
    <row r="24485" customFormat="false" ht="12" hidden="false" customHeight="false" outlineLevel="0" collapsed="false">
      <c r="BS24485" s="96" t="n">
        <f aca="false">BR24485-2.5</f>
        <v>-2.5</v>
      </c>
    </row>
    <row r="24486" customFormat="false" ht="12" hidden="false" customHeight="false" outlineLevel="0" collapsed="false">
      <c r="BS24486" s="96" t="n">
        <f aca="false">BR24486-2.5</f>
        <v>-2.5</v>
      </c>
    </row>
    <row r="24487" customFormat="false" ht="12" hidden="false" customHeight="false" outlineLevel="0" collapsed="false">
      <c r="BS24487" s="96" t="n">
        <f aca="false">BR24487-2.5</f>
        <v>-2.5</v>
      </c>
    </row>
    <row r="24488" customFormat="false" ht="12" hidden="false" customHeight="false" outlineLevel="0" collapsed="false">
      <c r="BS24488" s="96" t="n">
        <f aca="false">BR24488-2.5</f>
        <v>-2.5</v>
      </c>
    </row>
    <row r="24489" customFormat="false" ht="12" hidden="false" customHeight="false" outlineLevel="0" collapsed="false">
      <c r="BS24489" s="96" t="n">
        <f aca="false">BR24489-2.5</f>
        <v>-2.5</v>
      </c>
    </row>
    <row r="24490" customFormat="false" ht="12" hidden="false" customHeight="false" outlineLevel="0" collapsed="false">
      <c r="BS24490" s="96" t="n">
        <f aca="false">BR24490-2.5</f>
        <v>-2.5</v>
      </c>
    </row>
    <row r="24491" customFormat="false" ht="12" hidden="false" customHeight="false" outlineLevel="0" collapsed="false">
      <c r="BS24491" s="96" t="n">
        <f aca="false">BR24491-2.5</f>
        <v>-2.5</v>
      </c>
    </row>
    <row r="24492" customFormat="false" ht="12" hidden="false" customHeight="false" outlineLevel="0" collapsed="false">
      <c r="BS24492" s="96" t="n">
        <f aca="false">BR24492-2.5</f>
        <v>-2.5</v>
      </c>
    </row>
    <row r="24493" customFormat="false" ht="12" hidden="false" customHeight="false" outlineLevel="0" collapsed="false">
      <c r="BS24493" s="96" t="n">
        <f aca="false">BR24493-2.5</f>
        <v>-2.5</v>
      </c>
    </row>
    <row r="24494" customFormat="false" ht="12" hidden="false" customHeight="false" outlineLevel="0" collapsed="false">
      <c r="BS24494" s="96" t="n">
        <f aca="false">BR24494-2.5</f>
        <v>-2.5</v>
      </c>
    </row>
    <row r="24495" customFormat="false" ht="12" hidden="false" customHeight="false" outlineLevel="0" collapsed="false">
      <c r="BS24495" s="96" t="n">
        <f aca="false">BR24495-2.5</f>
        <v>-2.5</v>
      </c>
    </row>
    <row r="24496" customFormat="false" ht="12" hidden="false" customHeight="false" outlineLevel="0" collapsed="false">
      <c r="BS24496" s="96" t="n">
        <f aca="false">BR24496-2.5</f>
        <v>-2.5</v>
      </c>
    </row>
    <row r="24497" customFormat="false" ht="12" hidden="false" customHeight="false" outlineLevel="0" collapsed="false">
      <c r="BS24497" s="96" t="n">
        <f aca="false">BR24497-2.5</f>
        <v>-2.5</v>
      </c>
    </row>
    <row r="24498" customFormat="false" ht="12" hidden="false" customHeight="false" outlineLevel="0" collapsed="false">
      <c r="BS24498" s="96" t="n">
        <f aca="false">BR24498-2.5</f>
        <v>-2.5</v>
      </c>
    </row>
    <row r="24499" customFormat="false" ht="12" hidden="false" customHeight="false" outlineLevel="0" collapsed="false">
      <c r="BS24499" s="96" t="n">
        <f aca="false">BR24499-2.5</f>
        <v>-2.5</v>
      </c>
    </row>
    <row r="24500" customFormat="false" ht="12" hidden="false" customHeight="false" outlineLevel="0" collapsed="false">
      <c r="BS24500" s="96" t="n">
        <f aca="false">BR24500-2.5</f>
        <v>-2.5</v>
      </c>
    </row>
    <row r="24501" customFormat="false" ht="12" hidden="false" customHeight="false" outlineLevel="0" collapsed="false">
      <c r="BS24501" s="96" t="n">
        <f aca="false">BR24501-2.5</f>
        <v>-2.5</v>
      </c>
    </row>
    <row r="24502" customFormat="false" ht="12" hidden="false" customHeight="false" outlineLevel="0" collapsed="false">
      <c r="BS24502" s="96" t="n">
        <f aca="false">BR24502-2.5</f>
        <v>-2.5</v>
      </c>
    </row>
    <row r="24503" customFormat="false" ht="12" hidden="false" customHeight="false" outlineLevel="0" collapsed="false">
      <c r="BS24503" s="96" t="n">
        <f aca="false">BR24503-2.5</f>
        <v>-2.5</v>
      </c>
    </row>
    <row r="24504" customFormat="false" ht="12" hidden="false" customHeight="false" outlineLevel="0" collapsed="false">
      <c r="BS24504" s="96" t="n">
        <f aca="false">BR24504-2.5</f>
        <v>-2.5</v>
      </c>
    </row>
    <row r="24505" customFormat="false" ht="12" hidden="false" customHeight="false" outlineLevel="0" collapsed="false">
      <c r="BS24505" s="96" t="n">
        <f aca="false">BR24505-2.5</f>
        <v>-2.5</v>
      </c>
    </row>
    <row r="24506" customFormat="false" ht="12" hidden="false" customHeight="false" outlineLevel="0" collapsed="false">
      <c r="BS24506" s="96" t="n">
        <f aca="false">BR24506-2.5</f>
        <v>-2.5</v>
      </c>
    </row>
    <row r="24507" customFormat="false" ht="12" hidden="false" customHeight="false" outlineLevel="0" collapsed="false">
      <c r="BS24507" s="96" t="n">
        <f aca="false">BR24507-2.5</f>
        <v>-2.5</v>
      </c>
    </row>
    <row r="24508" customFormat="false" ht="12" hidden="false" customHeight="false" outlineLevel="0" collapsed="false">
      <c r="BS24508" s="96" t="n">
        <f aca="false">BR24508-2.5</f>
        <v>-2.5</v>
      </c>
    </row>
    <row r="24509" customFormat="false" ht="12" hidden="false" customHeight="false" outlineLevel="0" collapsed="false">
      <c r="BS24509" s="96" t="n">
        <f aca="false">BR24509-2.5</f>
        <v>-2.5</v>
      </c>
    </row>
    <row r="24510" customFormat="false" ht="12" hidden="false" customHeight="false" outlineLevel="0" collapsed="false">
      <c r="BS24510" s="96" t="n">
        <f aca="false">BR24510-2.5</f>
        <v>-2.5</v>
      </c>
    </row>
    <row r="24511" customFormat="false" ht="12" hidden="false" customHeight="false" outlineLevel="0" collapsed="false">
      <c r="BS24511" s="96" t="n">
        <f aca="false">BR24511-2.5</f>
        <v>-2.5</v>
      </c>
    </row>
    <row r="24512" customFormat="false" ht="12" hidden="false" customHeight="false" outlineLevel="0" collapsed="false">
      <c r="BS24512" s="96" t="n">
        <f aca="false">BR24512-2.5</f>
        <v>-2.5</v>
      </c>
    </row>
    <row r="24513" customFormat="false" ht="12" hidden="false" customHeight="false" outlineLevel="0" collapsed="false">
      <c r="BS24513" s="96" t="n">
        <f aca="false">BR24513-2.5</f>
        <v>-2.5</v>
      </c>
    </row>
    <row r="24514" customFormat="false" ht="12" hidden="false" customHeight="false" outlineLevel="0" collapsed="false">
      <c r="BS24514" s="96" t="n">
        <f aca="false">BR24514-2.5</f>
        <v>-2.5</v>
      </c>
    </row>
    <row r="24515" customFormat="false" ht="12" hidden="false" customHeight="false" outlineLevel="0" collapsed="false">
      <c r="BS24515" s="96" t="n">
        <f aca="false">BR24515-2.5</f>
        <v>-2.5</v>
      </c>
    </row>
    <row r="24516" customFormat="false" ht="12" hidden="false" customHeight="false" outlineLevel="0" collapsed="false">
      <c r="BS24516" s="96" t="n">
        <f aca="false">BR24516-2.5</f>
        <v>-2.5</v>
      </c>
    </row>
    <row r="24517" customFormat="false" ht="12" hidden="false" customHeight="false" outlineLevel="0" collapsed="false">
      <c r="BS24517" s="96" t="n">
        <f aca="false">BR24517-2.5</f>
        <v>-2.5</v>
      </c>
    </row>
    <row r="24518" customFormat="false" ht="12" hidden="false" customHeight="false" outlineLevel="0" collapsed="false">
      <c r="BS24518" s="96" t="n">
        <f aca="false">BR24518-2.5</f>
        <v>-2.5</v>
      </c>
    </row>
    <row r="24519" customFormat="false" ht="12" hidden="false" customHeight="false" outlineLevel="0" collapsed="false">
      <c r="BS24519" s="96" t="n">
        <f aca="false">BR24519-2.5</f>
        <v>-2.5</v>
      </c>
    </row>
    <row r="24520" customFormat="false" ht="12" hidden="false" customHeight="false" outlineLevel="0" collapsed="false">
      <c r="BS24520" s="96" t="n">
        <f aca="false">BR24520-2.5</f>
        <v>-2.5</v>
      </c>
    </row>
    <row r="24521" customFormat="false" ht="12" hidden="false" customHeight="false" outlineLevel="0" collapsed="false">
      <c r="BS24521" s="96" t="n">
        <f aca="false">BR24521-2.5</f>
        <v>-2.5</v>
      </c>
    </row>
    <row r="24522" customFormat="false" ht="12" hidden="false" customHeight="false" outlineLevel="0" collapsed="false">
      <c r="BS24522" s="96" t="n">
        <f aca="false">BR24522-2.5</f>
        <v>-2.5</v>
      </c>
    </row>
    <row r="24523" customFormat="false" ht="12" hidden="false" customHeight="false" outlineLevel="0" collapsed="false">
      <c r="BS24523" s="96" t="n">
        <f aca="false">BR24523-2.5</f>
        <v>-2.5</v>
      </c>
    </row>
    <row r="24524" customFormat="false" ht="12" hidden="false" customHeight="false" outlineLevel="0" collapsed="false">
      <c r="BS24524" s="96" t="n">
        <f aca="false">BR24524-2.5</f>
        <v>-2.5</v>
      </c>
    </row>
    <row r="24525" customFormat="false" ht="12" hidden="false" customHeight="false" outlineLevel="0" collapsed="false">
      <c r="BS24525" s="96" t="n">
        <f aca="false">BR24525-2.5</f>
        <v>-2.5</v>
      </c>
    </row>
    <row r="24526" customFormat="false" ht="12" hidden="false" customHeight="false" outlineLevel="0" collapsed="false">
      <c r="BS24526" s="96" t="n">
        <f aca="false">BR24526-2.5</f>
        <v>-2.5</v>
      </c>
    </row>
    <row r="24527" customFormat="false" ht="12" hidden="false" customHeight="false" outlineLevel="0" collapsed="false">
      <c r="BS24527" s="96" t="n">
        <f aca="false">BR24527-2.5</f>
        <v>-2.5</v>
      </c>
    </row>
    <row r="24528" customFormat="false" ht="12" hidden="false" customHeight="false" outlineLevel="0" collapsed="false">
      <c r="BS24528" s="96" t="n">
        <f aca="false">BR24528-2.5</f>
        <v>-2.5</v>
      </c>
    </row>
    <row r="24529" customFormat="false" ht="12" hidden="false" customHeight="false" outlineLevel="0" collapsed="false">
      <c r="BS24529" s="96" t="n">
        <f aca="false">BR24529-2.5</f>
        <v>-2.5</v>
      </c>
    </row>
    <row r="24530" customFormat="false" ht="12" hidden="false" customHeight="false" outlineLevel="0" collapsed="false">
      <c r="BS24530" s="96" t="n">
        <f aca="false">BR24530-2.5</f>
        <v>-2.5</v>
      </c>
    </row>
    <row r="24531" customFormat="false" ht="12" hidden="false" customHeight="false" outlineLevel="0" collapsed="false">
      <c r="BS24531" s="96" t="n">
        <f aca="false">BR24531-2.5</f>
        <v>-2.5</v>
      </c>
    </row>
    <row r="24532" customFormat="false" ht="12" hidden="false" customHeight="false" outlineLevel="0" collapsed="false">
      <c r="BS24532" s="96" t="n">
        <f aca="false">BR24532-2.5</f>
        <v>-2.5</v>
      </c>
    </row>
    <row r="24533" customFormat="false" ht="12" hidden="false" customHeight="false" outlineLevel="0" collapsed="false">
      <c r="BS24533" s="96" t="n">
        <f aca="false">BR24533-2.5</f>
        <v>-2.5</v>
      </c>
    </row>
    <row r="24534" customFormat="false" ht="12" hidden="false" customHeight="false" outlineLevel="0" collapsed="false">
      <c r="BS24534" s="96" t="n">
        <f aca="false">BR24534-2.5</f>
        <v>-2.5</v>
      </c>
    </row>
    <row r="24535" customFormat="false" ht="12" hidden="false" customHeight="false" outlineLevel="0" collapsed="false">
      <c r="BS24535" s="96" t="n">
        <f aca="false">BR24535-2.5</f>
        <v>-2.5</v>
      </c>
    </row>
    <row r="24536" customFormat="false" ht="12" hidden="false" customHeight="false" outlineLevel="0" collapsed="false">
      <c r="BS24536" s="96" t="n">
        <f aca="false">BR24536-2.5</f>
        <v>-2.5</v>
      </c>
    </row>
    <row r="24537" customFormat="false" ht="12" hidden="false" customHeight="false" outlineLevel="0" collapsed="false">
      <c r="BS24537" s="96" t="n">
        <f aca="false">BR24537-2.5</f>
        <v>-2.5</v>
      </c>
    </row>
    <row r="24538" customFormat="false" ht="12" hidden="false" customHeight="false" outlineLevel="0" collapsed="false">
      <c r="BS24538" s="96" t="n">
        <f aca="false">BR24538-2.5</f>
        <v>-2.5</v>
      </c>
    </row>
    <row r="24539" customFormat="false" ht="12" hidden="false" customHeight="false" outlineLevel="0" collapsed="false">
      <c r="BS24539" s="96" t="n">
        <f aca="false">BR24539-2.5</f>
        <v>-2.5</v>
      </c>
    </row>
    <row r="24540" customFormat="false" ht="12" hidden="false" customHeight="false" outlineLevel="0" collapsed="false">
      <c r="BS24540" s="96" t="n">
        <f aca="false">BR24540-2.5</f>
        <v>-2.5</v>
      </c>
    </row>
    <row r="24541" customFormat="false" ht="12" hidden="false" customHeight="false" outlineLevel="0" collapsed="false">
      <c r="BS24541" s="96" t="n">
        <f aca="false">BR24541-2.5</f>
        <v>-2.5</v>
      </c>
    </row>
    <row r="24542" customFormat="false" ht="12" hidden="false" customHeight="false" outlineLevel="0" collapsed="false">
      <c r="BS24542" s="96" t="n">
        <f aca="false">BR24542-2.5</f>
        <v>-2.5</v>
      </c>
    </row>
    <row r="24543" customFormat="false" ht="12" hidden="false" customHeight="false" outlineLevel="0" collapsed="false">
      <c r="BS24543" s="96" t="n">
        <f aca="false">BR24543-2.5</f>
        <v>-2.5</v>
      </c>
    </row>
    <row r="24544" customFormat="false" ht="12" hidden="false" customHeight="false" outlineLevel="0" collapsed="false">
      <c r="BS24544" s="96" t="n">
        <f aca="false">BR24544-2.5</f>
        <v>-2.5</v>
      </c>
    </row>
    <row r="24545" customFormat="false" ht="12" hidden="false" customHeight="false" outlineLevel="0" collapsed="false">
      <c r="BS24545" s="96" t="n">
        <f aca="false">BR24545-2.5</f>
        <v>-2.5</v>
      </c>
    </row>
    <row r="24546" customFormat="false" ht="12" hidden="false" customHeight="false" outlineLevel="0" collapsed="false">
      <c r="BS24546" s="96" t="n">
        <f aca="false">BR24546-2.5</f>
        <v>-2.5</v>
      </c>
    </row>
    <row r="24547" customFormat="false" ht="12" hidden="false" customHeight="false" outlineLevel="0" collapsed="false">
      <c r="BS24547" s="96" t="n">
        <f aca="false">BR24547-2.5</f>
        <v>-2.5</v>
      </c>
    </row>
    <row r="24548" customFormat="false" ht="12" hidden="false" customHeight="false" outlineLevel="0" collapsed="false">
      <c r="BS24548" s="96" t="n">
        <f aca="false">BR24548-2.5</f>
        <v>-2.5</v>
      </c>
    </row>
    <row r="24549" customFormat="false" ht="12" hidden="false" customHeight="false" outlineLevel="0" collapsed="false">
      <c r="BS24549" s="96" t="n">
        <f aca="false">BR24549-2.5</f>
        <v>-2.5</v>
      </c>
    </row>
    <row r="24550" customFormat="false" ht="12" hidden="false" customHeight="false" outlineLevel="0" collapsed="false">
      <c r="BS24550" s="96" t="n">
        <f aca="false">BR24550-2.5</f>
        <v>-2.5</v>
      </c>
    </row>
    <row r="24551" customFormat="false" ht="12" hidden="false" customHeight="false" outlineLevel="0" collapsed="false">
      <c r="BS24551" s="96" t="n">
        <f aca="false">BR24551-2.5</f>
        <v>-2.5</v>
      </c>
    </row>
    <row r="24552" customFormat="false" ht="12" hidden="false" customHeight="false" outlineLevel="0" collapsed="false">
      <c r="BS24552" s="96" t="n">
        <f aca="false">BR24552-2.5</f>
        <v>-2.5</v>
      </c>
    </row>
    <row r="24553" customFormat="false" ht="12" hidden="false" customHeight="false" outlineLevel="0" collapsed="false">
      <c r="BS24553" s="96" t="n">
        <f aca="false">BR24553-2.5</f>
        <v>-2.5</v>
      </c>
    </row>
    <row r="24554" customFormat="false" ht="12" hidden="false" customHeight="false" outlineLevel="0" collapsed="false">
      <c r="BS24554" s="96" t="n">
        <f aca="false">BR24554-2.5</f>
        <v>-2.5</v>
      </c>
    </row>
    <row r="24555" customFormat="false" ht="12" hidden="false" customHeight="false" outlineLevel="0" collapsed="false">
      <c r="BS24555" s="96" t="n">
        <f aca="false">BR24555-2.5</f>
        <v>-2.5</v>
      </c>
    </row>
    <row r="24556" customFormat="false" ht="12" hidden="false" customHeight="false" outlineLevel="0" collapsed="false">
      <c r="BS24556" s="96" t="n">
        <f aca="false">BR24556-2.5</f>
        <v>-2.5</v>
      </c>
    </row>
    <row r="24557" customFormat="false" ht="12" hidden="false" customHeight="false" outlineLevel="0" collapsed="false">
      <c r="BS24557" s="96" t="n">
        <f aca="false">BR24557-2.5</f>
        <v>-2.5</v>
      </c>
    </row>
    <row r="24558" customFormat="false" ht="12" hidden="false" customHeight="false" outlineLevel="0" collapsed="false">
      <c r="BS24558" s="96" t="n">
        <f aca="false">BR24558-2.5</f>
        <v>-2.5</v>
      </c>
    </row>
    <row r="24559" customFormat="false" ht="12" hidden="false" customHeight="false" outlineLevel="0" collapsed="false">
      <c r="BS24559" s="96" t="n">
        <f aca="false">BR24559-2.5</f>
        <v>-2.5</v>
      </c>
    </row>
    <row r="24560" customFormat="false" ht="12" hidden="false" customHeight="false" outlineLevel="0" collapsed="false">
      <c r="BS24560" s="96" t="n">
        <f aca="false">BR24560-2.5</f>
        <v>-2.5</v>
      </c>
    </row>
    <row r="24561" customFormat="false" ht="12" hidden="false" customHeight="false" outlineLevel="0" collapsed="false">
      <c r="BS24561" s="96" t="n">
        <f aca="false">BR24561-2.5</f>
        <v>-2.5</v>
      </c>
    </row>
    <row r="24562" customFormat="false" ht="12" hidden="false" customHeight="false" outlineLevel="0" collapsed="false">
      <c r="BS24562" s="96" t="n">
        <f aca="false">BR24562-2.5</f>
        <v>-2.5</v>
      </c>
    </row>
    <row r="24563" customFormat="false" ht="12" hidden="false" customHeight="false" outlineLevel="0" collapsed="false">
      <c r="BS24563" s="96" t="n">
        <f aca="false">BR24563-2.5</f>
        <v>-2.5</v>
      </c>
    </row>
    <row r="24564" customFormat="false" ht="12" hidden="false" customHeight="false" outlineLevel="0" collapsed="false">
      <c r="BS24564" s="96" t="n">
        <f aca="false">BR24564-2.5</f>
        <v>-2.5</v>
      </c>
    </row>
    <row r="24565" customFormat="false" ht="12" hidden="false" customHeight="false" outlineLevel="0" collapsed="false">
      <c r="BS24565" s="96" t="n">
        <f aca="false">BR24565-2.5</f>
        <v>-2.5</v>
      </c>
    </row>
    <row r="24566" customFormat="false" ht="12" hidden="false" customHeight="false" outlineLevel="0" collapsed="false">
      <c r="BS24566" s="96" t="n">
        <f aca="false">BR24566-2.5</f>
        <v>-2.5</v>
      </c>
    </row>
    <row r="24567" customFormat="false" ht="12" hidden="false" customHeight="false" outlineLevel="0" collapsed="false">
      <c r="BS24567" s="96" t="n">
        <f aca="false">BR24567-2.5</f>
        <v>-2.5</v>
      </c>
    </row>
    <row r="24568" customFormat="false" ht="12" hidden="false" customHeight="false" outlineLevel="0" collapsed="false">
      <c r="BS24568" s="96" t="n">
        <f aca="false">BR24568-2.5</f>
        <v>-2.5</v>
      </c>
    </row>
    <row r="24569" customFormat="false" ht="12" hidden="false" customHeight="false" outlineLevel="0" collapsed="false">
      <c r="BS24569" s="96" t="n">
        <f aca="false">BR24569-2.5</f>
        <v>-2.5</v>
      </c>
    </row>
    <row r="24570" customFormat="false" ht="12" hidden="false" customHeight="false" outlineLevel="0" collapsed="false">
      <c r="BS24570" s="96" t="n">
        <f aca="false">BR24570-2.5</f>
        <v>-2.5</v>
      </c>
    </row>
    <row r="24571" customFormat="false" ht="12" hidden="false" customHeight="false" outlineLevel="0" collapsed="false">
      <c r="BS24571" s="96" t="n">
        <f aca="false">BR24571-2.5</f>
        <v>-2.5</v>
      </c>
    </row>
    <row r="24572" customFormat="false" ht="12" hidden="false" customHeight="false" outlineLevel="0" collapsed="false">
      <c r="BS24572" s="96" t="n">
        <f aca="false">BR24572-2.5</f>
        <v>-2.5</v>
      </c>
    </row>
    <row r="24573" customFormat="false" ht="12" hidden="false" customHeight="false" outlineLevel="0" collapsed="false">
      <c r="BS24573" s="96" t="n">
        <f aca="false">BR24573-2.5</f>
        <v>-2.5</v>
      </c>
    </row>
    <row r="24574" customFormat="false" ht="12" hidden="false" customHeight="false" outlineLevel="0" collapsed="false">
      <c r="BS24574" s="96" t="n">
        <f aca="false">BR24574-2.5</f>
        <v>-2.5</v>
      </c>
    </row>
    <row r="24575" customFormat="false" ht="12" hidden="false" customHeight="false" outlineLevel="0" collapsed="false">
      <c r="BS24575" s="96" t="n">
        <f aca="false">BR24575-2.5</f>
        <v>-2.5</v>
      </c>
    </row>
    <row r="24576" customFormat="false" ht="12" hidden="false" customHeight="false" outlineLevel="0" collapsed="false">
      <c r="BS24576" s="96" t="n">
        <f aca="false">BR24576-2.5</f>
        <v>-2.5</v>
      </c>
    </row>
    <row r="24577" customFormat="false" ht="12" hidden="false" customHeight="false" outlineLevel="0" collapsed="false">
      <c r="BS24577" s="96" t="n">
        <f aca="false">BR24577-2.5</f>
        <v>-2.5</v>
      </c>
    </row>
    <row r="24578" customFormat="false" ht="12" hidden="false" customHeight="false" outlineLevel="0" collapsed="false">
      <c r="BS24578" s="96" t="n">
        <f aca="false">BR24578-2.5</f>
        <v>-2.5</v>
      </c>
    </row>
    <row r="24579" customFormat="false" ht="12" hidden="false" customHeight="false" outlineLevel="0" collapsed="false">
      <c r="BS24579" s="96" t="n">
        <f aca="false">BR24579-2.5</f>
        <v>-2.5</v>
      </c>
    </row>
    <row r="24580" customFormat="false" ht="12" hidden="false" customHeight="false" outlineLevel="0" collapsed="false">
      <c r="BS24580" s="96" t="n">
        <f aca="false">BR24580-2.5</f>
        <v>-2.5</v>
      </c>
    </row>
    <row r="24581" customFormat="false" ht="12" hidden="false" customHeight="false" outlineLevel="0" collapsed="false">
      <c r="BS24581" s="96" t="n">
        <f aca="false">BR24581-2.5</f>
        <v>-2.5</v>
      </c>
    </row>
    <row r="24582" customFormat="false" ht="12" hidden="false" customHeight="false" outlineLevel="0" collapsed="false">
      <c r="BS24582" s="96" t="n">
        <f aca="false">BR24582-2.5</f>
        <v>-2.5</v>
      </c>
    </row>
    <row r="24583" customFormat="false" ht="12" hidden="false" customHeight="false" outlineLevel="0" collapsed="false">
      <c r="BS24583" s="96" t="n">
        <f aca="false">BR24583-2.5</f>
        <v>-2.5</v>
      </c>
    </row>
    <row r="24584" customFormat="false" ht="12" hidden="false" customHeight="false" outlineLevel="0" collapsed="false">
      <c r="BS24584" s="96" t="n">
        <f aca="false">BR24584-2.5</f>
        <v>-2.5</v>
      </c>
    </row>
    <row r="24585" customFormat="false" ht="12" hidden="false" customHeight="false" outlineLevel="0" collapsed="false">
      <c r="BS24585" s="96" t="n">
        <f aca="false">BR24585-2.5</f>
        <v>-2.5</v>
      </c>
    </row>
    <row r="24586" customFormat="false" ht="12" hidden="false" customHeight="false" outlineLevel="0" collapsed="false">
      <c r="BS24586" s="96" t="n">
        <f aca="false">BR24586-2.5</f>
        <v>-2.5</v>
      </c>
    </row>
    <row r="24587" customFormat="false" ht="12" hidden="false" customHeight="false" outlineLevel="0" collapsed="false">
      <c r="BS24587" s="96" t="n">
        <f aca="false">BR24587-2.5</f>
        <v>-2.5</v>
      </c>
    </row>
    <row r="24588" customFormat="false" ht="12" hidden="false" customHeight="false" outlineLevel="0" collapsed="false">
      <c r="BS24588" s="96" t="n">
        <f aca="false">BR24588-2.5</f>
        <v>-2.5</v>
      </c>
    </row>
    <row r="24589" customFormat="false" ht="12" hidden="false" customHeight="false" outlineLevel="0" collapsed="false">
      <c r="BS24589" s="96" t="n">
        <f aca="false">BR24589-2.5</f>
        <v>-2.5</v>
      </c>
    </row>
    <row r="24590" customFormat="false" ht="12" hidden="false" customHeight="false" outlineLevel="0" collapsed="false">
      <c r="BS24590" s="96" t="n">
        <f aca="false">BR24590-2.5</f>
        <v>-2.5</v>
      </c>
    </row>
    <row r="24591" customFormat="false" ht="12" hidden="false" customHeight="false" outlineLevel="0" collapsed="false">
      <c r="BS24591" s="96" t="n">
        <f aca="false">BR24591-2.5</f>
        <v>-2.5</v>
      </c>
    </row>
    <row r="24592" customFormat="false" ht="12" hidden="false" customHeight="false" outlineLevel="0" collapsed="false">
      <c r="BS24592" s="96" t="n">
        <f aca="false">BR24592-2.5</f>
        <v>-2.5</v>
      </c>
    </row>
    <row r="24593" customFormat="false" ht="12" hidden="false" customHeight="false" outlineLevel="0" collapsed="false">
      <c r="BS24593" s="96" t="n">
        <f aca="false">BR24593-2.5</f>
        <v>-2.5</v>
      </c>
    </row>
    <row r="24594" customFormat="false" ht="12" hidden="false" customHeight="false" outlineLevel="0" collapsed="false">
      <c r="BS24594" s="96" t="n">
        <f aca="false">BR24594-2.5</f>
        <v>-2.5</v>
      </c>
    </row>
    <row r="24595" customFormat="false" ht="12" hidden="false" customHeight="false" outlineLevel="0" collapsed="false">
      <c r="BS24595" s="96" t="n">
        <f aca="false">BR24595-2.5</f>
        <v>-2.5</v>
      </c>
    </row>
    <row r="24596" customFormat="false" ht="12" hidden="false" customHeight="false" outlineLevel="0" collapsed="false">
      <c r="BS24596" s="96" t="n">
        <f aca="false">BR24596-2.5</f>
        <v>-2.5</v>
      </c>
    </row>
    <row r="24597" customFormat="false" ht="12" hidden="false" customHeight="false" outlineLevel="0" collapsed="false">
      <c r="BS24597" s="96" t="n">
        <f aca="false">BR24597-2.5</f>
        <v>-2.5</v>
      </c>
    </row>
    <row r="24598" customFormat="false" ht="12" hidden="false" customHeight="false" outlineLevel="0" collapsed="false">
      <c r="BS24598" s="96" t="n">
        <f aca="false">BR24598-2.5</f>
        <v>-2.5</v>
      </c>
    </row>
    <row r="24599" customFormat="false" ht="12" hidden="false" customHeight="false" outlineLevel="0" collapsed="false">
      <c r="BS24599" s="96" t="n">
        <f aca="false">BR24599-2.5</f>
        <v>-2.5</v>
      </c>
    </row>
    <row r="24600" customFormat="false" ht="12" hidden="false" customHeight="false" outlineLevel="0" collapsed="false">
      <c r="BS24600" s="96" t="n">
        <f aca="false">BR24600-2.5</f>
        <v>-2.5</v>
      </c>
    </row>
    <row r="24601" customFormat="false" ht="12" hidden="false" customHeight="false" outlineLevel="0" collapsed="false">
      <c r="BS24601" s="96" t="n">
        <f aca="false">BR24601-2.5</f>
        <v>-2.5</v>
      </c>
    </row>
    <row r="24602" customFormat="false" ht="12" hidden="false" customHeight="false" outlineLevel="0" collapsed="false">
      <c r="BS24602" s="96" t="n">
        <f aca="false">BR24602-2.5</f>
        <v>-2.5</v>
      </c>
    </row>
    <row r="24603" customFormat="false" ht="12" hidden="false" customHeight="false" outlineLevel="0" collapsed="false">
      <c r="BS24603" s="96" t="n">
        <f aca="false">BR24603-2.5</f>
        <v>-2.5</v>
      </c>
    </row>
    <row r="24604" customFormat="false" ht="12" hidden="false" customHeight="false" outlineLevel="0" collapsed="false">
      <c r="BS24604" s="96" t="n">
        <f aca="false">BR24604-2.5</f>
        <v>-2.5</v>
      </c>
    </row>
    <row r="24605" customFormat="false" ht="12" hidden="false" customHeight="false" outlineLevel="0" collapsed="false">
      <c r="BS24605" s="96" t="n">
        <f aca="false">BR24605-2.5</f>
        <v>-2.5</v>
      </c>
    </row>
    <row r="24606" customFormat="false" ht="12" hidden="false" customHeight="false" outlineLevel="0" collapsed="false">
      <c r="BS24606" s="96" t="n">
        <f aca="false">BR24606-2.5</f>
        <v>-2.5</v>
      </c>
    </row>
    <row r="24607" customFormat="false" ht="12" hidden="false" customHeight="false" outlineLevel="0" collapsed="false">
      <c r="BS24607" s="96" t="n">
        <f aca="false">BR24607-2.5</f>
        <v>-2.5</v>
      </c>
    </row>
    <row r="24608" customFormat="false" ht="12" hidden="false" customHeight="false" outlineLevel="0" collapsed="false">
      <c r="BS24608" s="96" t="n">
        <f aca="false">BR24608-2.5</f>
        <v>-2.5</v>
      </c>
    </row>
    <row r="24609" customFormat="false" ht="12" hidden="false" customHeight="false" outlineLevel="0" collapsed="false">
      <c r="BS24609" s="96" t="n">
        <f aca="false">BR24609-2.5</f>
        <v>-2.5</v>
      </c>
    </row>
    <row r="24610" customFormat="false" ht="12" hidden="false" customHeight="false" outlineLevel="0" collapsed="false">
      <c r="BS24610" s="96" t="n">
        <f aca="false">BR24610-2.5</f>
        <v>-2.5</v>
      </c>
    </row>
    <row r="24611" customFormat="false" ht="12" hidden="false" customHeight="false" outlineLevel="0" collapsed="false">
      <c r="BS24611" s="96" t="n">
        <f aca="false">BR24611-2.5</f>
        <v>-2.5</v>
      </c>
    </row>
    <row r="24612" customFormat="false" ht="12" hidden="false" customHeight="false" outlineLevel="0" collapsed="false">
      <c r="BS24612" s="96" t="n">
        <f aca="false">BR24612-2.5</f>
        <v>-2.5</v>
      </c>
    </row>
    <row r="24613" customFormat="false" ht="12" hidden="false" customHeight="false" outlineLevel="0" collapsed="false">
      <c r="BS24613" s="96" t="n">
        <f aca="false">BR24613-2.5</f>
        <v>-2.5</v>
      </c>
    </row>
    <row r="24614" customFormat="false" ht="12" hidden="false" customHeight="false" outlineLevel="0" collapsed="false">
      <c r="BS24614" s="96" t="n">
        <f aca="false">BR24614-2.5</f>
        <v>-2.5</v>
      </c>
    </row>
    <row r="24615" customFormat="false" ht="12" hidden="false" customHeight="false" outlineLevel="0" collapsed="false">
      <c r="BS24615" s="96" t="n">
        <f aca="false">BR24615-2.5</f>
        <v>-2.5</v>
      </c>
    </row>
    <row r="24616" customFormat="false" ht="12" hidden="false" customHeight="false" outlineLevel="0" collapsed="false">
      <c r="BS24616" s="96" t="n">
        <f aca="false">BR24616-2.5</f>
        <v>-2.5</v>
      </c>
    </row>
    <row r="24617" customFormat="false" ht="12" hidden="false" customHeight="false" outlineLevel="0" collapsed="false">
      <c r="BS24617" s="96" t="n">
        <f aca="false">BR24617-2.5</f>
        <v>-2.5</v>
      </c>
    </row>
    <row r="24618" customFormat="false" ht="12" hidden="false" customHeight="false" outlineLevel="0" collapsed="false">
      <c r="BS24618" s="96" t="n">
        <f aca="false">BR24618-2.5</f>
        <v>-2.5</v>
      </c>
    </row>
    <row r="24619" customFormat="false" ht="12" hidden="false" customHeight="false" outlineLevel="0" collapsed="false">
      <c r="BS24619" s="96" t="n">
        <f aca="false">BR24619-2.5</f>
        <v>-2.5</v>
      </c>
    </row>
    <row r="24620" customFormat="false" ht="12" hidden="false" customHeight="false" outlineLevel="0" collapsed="false">
      <c r="BS24620" s="96" t="n">
        <f aca="false">BR24620-2.5</f>
        <v>-2.5</v>
      </c>
    </row>
    <row r="24621" customFormat="false" ht="12" hidden="false" customHeight="false" outlineLevel="0" collapsed="false">
      <c r="BS24621" s="96" t="n">
        <f aca="false">BR24621-2.5</f>
        <v>-2.5</v>
      </c>
    </row>
    <row r="24622" customFormat="false" ht="12" hidden="false" customHeight="false" outlineLevel="0" collapsed="false">
      <c r="BS24622" s="96" t="n">
        <f aca="false">BR24622-2.5</f>
        <v>-2.5</v>
      </c>
    </row>
    <row r="24623" customFormat="false" ht="12" hidden="false" customHeight="false" outlineLevel="0" collapsed="false">
      <c r="BS24623" s="96" t="n">
        <f aca="false">BR24623-2.5</f>
        <v>-2.5</v>
      </c>
    </row>
    <row r="24624" customFormat="false" ht="12" hidden="false" customHeight="false" outlineLevel="0" collapsed="false">
      <c r="BS24624" s="96" t="n">
        <f aca="false">BR24624-2.5</f>
        <v>-2.5</v>
      </c>
    </row>
    <row r="24625" customFormat="false" ht="12" hidden="false" customHeight="false" outlineLevel="0" collapsed="false">
      <c r="BS24625" s="96" t="n">
        <f aca="false">BR24625-2.5</f>
        <v>-2.5</v>
      </c>
    </row>
    <row r="24626" customFormat="false" ht="12" hidden="false" customHeight="false" outlineLevel="0" collapsed="false">
      <c r="BS24626" s="96" t="n">
        <f aca="false">BR24626-2.5</f>
        <v>-2.5</v>
      </c>
    </row>
    <row r="24627" customFormat="false" ht="12" hidden="false" customHeight="false" outlineLevel="0" collapsed="false">
      <c r="BS24627" s="96" t="n">
        <f aca="false">BR24627-2.5</f>
        <v>-2.5</v>
      </c>
    </row>
    <row r="24628" customFormat="false" ht="12" hidden="false" customHeight="false" outlineLevel="0" collapsed="false">
      <c r="BS24628" s="96" t="n">
        <f aca="false">BR24628-2.5</f>
        <v>-2.5</v>
      </c>
    </row>
    <row r="24629" customFormat="false" ht="12" hidden="false" customHeight="false" outlineLevel="0" collapsed="false">
      <c r="BS24629" s="96" t="n">
        <f aca="false">BR24629-2.5</f>
        <v>-2.5</v>
      </c>
    </row>
    <row r="24630" customFormat="false" ht="12" hidden="false" customHeight="false" outlineLevel="0" collapsed="false">
      <c r="BS24630" s="96" t="n">
        <f aca="false">BR24630-2.5</f>
        <v>-2.5</v>
      </c>
    </row>
    <row r="24631" customFormat="false" ht="12" hidden="false" customHeight="false" outlineLevel="0" collapsed="false">
      <c r="BS24631" s="96" t="n">
        <f aca="false">BR24631-2.5</f>
        <v>-2.5</v>
      </c>
    </row>
    <row r="24632" customFormat="false" ht="12" hidden="false" customHeight="false" outlineLevel="0" collapsed="false">
      <c r="BS24632" s="96" t="n">
        <f aca="false">BR24632-2.5</f>
        <v>-2.5</v>
      </c>
    </row>
    <row r="24633" customFormat="false" ht="12" hidden="false" customHeight="false" outlineLevel="0" collapsed="false">
      <c r="BS24633" s="96" t="n">
        <f aca="false">BR24633-2.5</f>
        <v>-2.5</v>
      </c>
    </row>
    <row r="24634" customFormat="false" ht="12" hidden="false" customHeight="false" outlineLevel="0" collapsed="false">
      <c r="BS24634" s="96" t="n">
        <f aca="false">BR24634-2.5</f>
        <v>-2.5</v>
      </c>
    </row>
    <row r="24635" customFormat="false" ht="12" hidden="false" customHeight="false" outlineLevel="0" collapsed="false">
      <c r="BS24635" s="96" t="n">
        <f aca="false">BR24635-2.5</f>
        <v>-2.5</v>
      </c>
    </row>
    <row r="24636" customFormat="false" ht="12" hidden="false" customHeight="false" outlineLevel="0" collapsed="false">
      <c r="BS24636" s="96" t="n">
        <f aca="false">BR24636-2.5</f>
        <v>-2.5</v>
      </c>
    </row>
    <row r="24637" customFormat="false" ht="12" hidden="false" customHeight="false" outlineLevel="0" collapsed="false">
      <c r="BS24637" s="96" t="n">
        <f aca="false">BR24637-2.5</f>
        <v>-2.5</v>
      </c>
    </row>
    <row r="24638" customFormat="false" ht="12" hidden="false" customHeight="false" outlineLevel="0" collapsed="false">
      <c r="BS24638" s="96" t="n">
        <f aca="false">BR24638-2.5</f>
        <v>-2.5</v>
      </c>
    </row>
    <row r="24639" customFormat="false" ht="12" hidden="false" customHeight="false" outlineLevel="0" collapsed="false">
      <c r="BS24639" s="96" t="n">
        <f aca="false">BR24639-2.5</f>
        <v>-2.5</v>
      </c>
    </row>
    <row r="24640" customFormat="false" ht="12" hidden="false" customHeight="false" outlineLevel="0" collapsed="false">
      <c r="BS24640" s="96" t="n">
        <f aca="false">BR24640-2.5</f>
        <v>-2.5</v>
      </c>
    </row>
    <row r="24641" customFormat="false" ht="12" hidden="false" customHeight="false" outlineLevel="0" collapsed="false">
      <c r="BS24641" s="96" t="n">
        <f aca="false">BR24641-2.5</f>
        <v>-2.5</v>
      </c>
    </row>
    <row r="24642" customFormat="false" ht="12" hidden="false" customHeight="false" outlineLevel="0" collapsed="false">
      <c r="BS24642" s="96" t="n">
        <f aca="false">BR24642-2.5</f>
        <v>-2.5</v>
      </c>
    </row>
    <row r="24643" customFormat="false" ht="12" hidden="false" customHeight="false" outlineLevel="0" collapsed="false">
      <c r="BS24643" s="96" t="n">
        <f aca="false">BR24643-2.5</f>
        <v>-2.5</v>
      </c>
    </row>
    <row r="24644" customFormat="false" ht="12" hidden="false" customHeight="false" outlineLevel="0" collapsed="false">
      <c r="BS24644" s="96" t="n">
        <f aca="false">BR24644-2.5</f>
        <v>-2.5</v>
      </c>
    </row>
    <row r="24645" customFormat="false" ht="12" hidden="false" customHeight="false" outlineLevel="0" collapsed="false">
      <c r="BS24645" s="96" t="n">
        <f aca="false">BR24645-2.5</f>
        <v>-2.5</v>
      </c>
    </row>
    <row r="24646" customFormat="false" ht="12" hidden="false" customHeight="false" outlineLevel="0" collapsed="false">
      <c r="BS24646" s="96" t="n">
        <f aca="false">BR24646-2.5</f>
        <v>-2.5</v>
      </c>
    </row>
    <row r="24647" customFormat="false" ht="12" hidden="false" customHeight="false" outlineLevel="0" collapsed="false">
      <c r="BS24647" s="96" t="n">
        <f aca="false">BR24647-2.5</f>
        <v>-2.5</v>
      </c>
    </row>
    <row r="24648" customFormat="false" ht="12" hidden="false" customHeight="false" outlineLevel="0" collapsed="false">
      <c r="BS24648" s="96" t="n">
        <f aca="false">BR24648-2.5</f>
        <v>-2.5</v>
      </c>
    </row>
    <row r="24649" customFormat="false" ht="12" hidden="false" customHeight="false" outlineLevel="0" collapsed="false">
      <c r="BS24649" s="96" t="n">
        <f aca="false">BR24649-2.5</f>
        <v>-2.5</v>
      </c>
    </row>
    <row r="24650" customFormat="false" ht="12" hidden="false" customHeight="false" outlineLevel="0" collapsed="false">
      <c r="BS24650" s="96" t="n">
        <f aca="false">BR24650-2.5</f>
        <v>-2.5</v>
      </c>
    </row>
    <row r="24651" customFormat="false" ht="12" hidden="false" customHeight="false" outlineLevel="0" collapsed="false">
      <c r="BS24651" s="96" t="n">
        <f aca="false">BR24651-2.5</f>
        <v>-2.5</v>
      </c>
    </row>
    <row r="24652" customFormat="false" ht="12" hidden="false" customHeight="false" outlineLevel="0" collapsed="false">
      <c r="BS24652" s="96" t="n">
        <f aca="false">BR24652-2.5</f>
        <v>-2.5</v>
      </c>
    </row>
    <row r="24653" customFormat="false" ht="12" hidden="false" customHeight="false" outlineLevel="0" collapsed="false">
      <c r="BS24653" s="96" t="n">
        <f aca="false">BR24653-2.5</f>
        <v>-2.5</v>
      </c>
    </row>
    <row r="24654" customFormat="false" ht="12" hidden="false" customHeight="false" outlineLevel="0" collapsed="false">
      <c r="BS24654" s="96" t="n">
        <f aca="false">BR24654-2.5</f>
        <v>-2.5</v>
      </c>
    </row>
    <row r="24655" customFormat="false" ht="12" hidden="false" customHeight="false" outlineLevel="0" collapsed="false">
      <c r="BS24655" s="96" t="n">
        <f aca="false">BR24655-2.5</f>
        <v>-2.5</v>
      </c>
    </row>
    <row r="24656" customFormat="false" ht="12" hidden="false" customHeight="false" outlineLevel="0" collapsed="false">
      <c r="BS24656" s="96" t="n">
        <f aca="false">BR24656-2.5</f>
        <v>-2.5</v>
      </c>
    </row>
    <row r="24657" customFormat="false" ht="12" hidden="false" customHeight="false" outlineLevel="0" collapsed="false">
      <c r="BS24657" s="96" t="n">
        <f aca="false">BR24657-2.5</f>
        <v>-2.5</v>
      </c>
    </row>
    <row r="24658" customFormat="false" ht="12" hidden="false" customHeight="false" outlineLevel="0" collapsed="false">
      <c r="BS24658" s="96" t="n">
        <f aca="false">BR24658-2.5</f>
        <v>-2.5</v>
      </c>
    </row>
    <row r="24659" customFormat="false" ht="12" hidden="false" customHeight="false" outlineLevel="0" collapsed="false">
      <c r="BS24659" s="96" t="n">
        <f aca="false">BR24659-2.5</f>
        <v>-2.5</v>
      </c>
    </row>
    <row r="24660" customFormat="false" ht="12" hidden="false" customHeight="false" outlineLevel="0" collapsed="false">
      <c r="BS24660" s="96" t="n">
        <f aca="false">BR24660-2.5</f>
        <v>-2.5</v>
      </c>
    </row>
    <row r="24661" customFormat="false" ht="12" hidden="false" customHeight="false" outlineLevel="0" collapsed="false">
      <c r="BS24661" s="96" t="n">
        <f aca="false">BR24661-2.5</f>
        <v>-2.5</v>
      </c>
    </row>
    <row r="24662" customFormat="false" ht="12" hidden="false" customHeight="false" outlineLevel="0" collapsed="false">
      <c r="BS24662" s="96" t="n">
        <f aca="false">BR24662-2.5</f>
        <v>-2.5</v>
      </c>
    </row>
    <row r="24663" customFormat="false" ht="12" hidden="false" customHeight="false" outlineLevel="0" collapsed="false">
      <c r="BS24663" s="96" t="n">
        <f aca="false">BR24663-2.5</f>
        <v>-2.5</v>
      </c>
    </row>
    <row r="24664" customFormat="false" ht="12" hidden="false" customHeight="false" outlineLevel="0" collapsed="false">
      <c r="BS24664" s="96" t="n">
        <f aca="false">BR24664-2.5</f>
        <v>-2.5</v>
      </c>
    </row>
    <row r="24665" customFormat="false" ht="12" hidden="false" customHeight="false" outlineLevel="0" collapsed="false">
      <c r="BS24665" s="96" t="n">
        <f aca="false">BR24665-2.5</f>
        <v>-2.5</v>
      </c>
    </row>
    <row r="24666" customFormat="false" ht="12" hidden="false" customHeight="false" outlineLevel="0" collapsed="false">
      <c r="BS24666" s="96" t="n">
        <f aca="false">BR24666-2.5</f>
        <v>-2.5</v>
      </c>
    </row>
    <row r="24667" customFormat="false" ht="12" hidden="false" customHeight="false" outlineLevel="0" collapsed="false">
      <c r="BS24667" s="96" t="n">
        <f aca="false">BR24667-2.5</f>
        <v>-2.5</v>
      </c>
    </row>
    <row r="24668" customFormat="false" ht="12" hidden="false" customHeight="false" outlineLevel="0" collapsed="false">
      <c r="BS24668" s="96" t="n">
        <f aca="false">BR24668-2.5</f>
        <v>-2.5</v>
      </c>
    </row>
    <row r="24669" customFormat="false" ht="12" hidden="false" customHeight="false" outlineLevel="0" collapsed="false">
      <c r="BS24669" s="96" t="n">
        <f aca="false">BR24669-2.5</f>
        <v>-2.5</v>
      </c>
    </row>
    <row r="24670" customFormat="false" ht="12" hidden="false" customHeight="false" outlineLevel="0" collapsed="false">
      <c r="BS24670" s="96" t="n">
        <f aca="false">BR24670-2.5</f>
        <v>-2.5</v>
      </c>
    </row>
    <row r="24671" customFormat="false" ht="12" hidden="false" customHeight="false" outlineLevel="0" collapsed="false">
      <c r="BS24671" s="96" t="n">
        <f aca="false">BR24671-2.5</f>
        <v>-2.5</v>
      </c>
    </row>
    <row r="24672" customFormat="false" ht="12" hidden="false" customHeight="false" outlineLevel="0" collapsed="false">
      <c r="BS24672" s="96" t="n">
        <f aca="false">BR24672-2.5</f>
        <v>-2.5</v>
      </c>
    </row>
    <row r="24673" customFormat="false" ht="12" hidden="false" customHeight="false" outlineLevel="0" collapsed="false">
      <c r="BS24673" s="96" t="n">
        <f aca="false">BR24673-2.5</f>
        <v>-2.5</v>
      </c>
    </row>
    <row r="24674" customFormat="false" ht="12" hidden="false" customHeight="false" outlineLevel="0" collapsed="false">
      <c r="BS24674" s="96" t="n">
        <f aca="false">BR24674-2.5</f>
        <v>-2.5</v>
      </c>
    </row>
    <row r="24675" customFormat="false" ht="12" hidden="false" customHeight="false" outlineLevel="0" collapsed="false">
      <c r="BS24675" s="96" t="n">
        <f aca="false">BR24675-2.5</f>
        <v>-2.5</v>
      </c>
    </row>
    <row r="24676" customFormat="false" ht="12" hidden="false" customHeight="false" outlineLevel="0" collapsed="false">
      <c r="BS24676" s="96" t="n">
        <f aca="false">BR24676-2.5</f>
        <v>-2.5</v>
      </c>
    </row>
    <row r="24677" customFormat="false" ht="12" hidden="false" customHeight="false" outlineLevel="0" collapsed="false">
      <c r="BS24677" s="96" t="n">
        <f aca="false">BR24677-2.5</f>
        <v>-2.5</v>
      </c>
    </row>
    <row r="24678" customFormat="false" ht="12" hidden="false" customHeight="false" outlineLevel="0" collapsed="false">
      <c r="BS24678" s="96" t="n">
        <f aca="false">BR24678-2.5</f>
        <v>-2.5</v>
      </c>
    </row>
    <row r="24679" customFormat="false" ht="12" hidden="false" customHeight="false" outlineLevel="0" collapsed="false">
      <c r="BS24679" s="96" t="n">
        <f aca="false">BR24679-2.5</f>
        <v>-2.5</v>
      </c>
    </row>
    <row r="24680" customFormat="false" ht="12" hidden="false" customHeight="false" outlineLevel="0" collapsed="false">
      <c r="BS24680" s="96" t="n">
        <f aca="false">BR24680-2.5</f>
        <v>-2.5</v>
      </c>
    </row>
    <row r="24681" customFormat="false" ht="12" hidden="false" customHeight="false" outlineLevel="0" collapsed="false">
      <c r="BS24681" s="96" t="n">
        <f aca="false">BR24681-2.5</f>
        <v>-2.5</v>
      </c>
    </row>
    <row r="24682" customFormat="false" ht="12" hidden="false" customHeight="false" outlineLevel="0" collapsed="false">
      <c r="BS24682" s="96" t="n">
        <f aca="false">BR24682-2.5</f>
        <v>-2.5</v>
      </c>
    </row>
    <row r="24683" customFormat="false" ht="12" hidden="false" customHeight="false" outlineLevel="0" collapsed="false">
      <c r="BS24683" s="96" t="n">
        <f aca="false">BR24683-2.5</f>
        <v>-2.5</v>
      </c>
    </row>
    <row r="24684" customFormat="false" ht="12" hidden="false" customHeight="false" outlineLevel="0" collapsed="false">
      <c r="BS24684" s="96" t="n">
        <f aca="false">BR24684-2.5</f>
        <v>-2.5</v>
      </c>
    </row>
    <row r="24685" customFormat="false" ht="12" hidden="false" customHeight="false" outlineLevel="0" collapsed="false">
      <c r="BS24685" s="96" t="n">
        <f aca="false">BR24685-2.5</f>
        <v>-2.5</v>
      </c>
    </row>
    <row r="24686" customFormat="false" ht="12" hidden="false" customHeight="false" outlineLevel="0" collapsed="false">
      <c r="BS24686" s="96" t="n">
        <f aca="false">BR24686-2.5</f>
        <v>-2.5</v>
      </c>
    </row>
    <row r="24687" customFormat="false" ht="12" hidden="false" customHeight="false" outlineLevel="0" collapsed="false">
      <c r="BS24687" s="96" t="n">
        <f aca="false">BR24687-2.5</f>
        <v>-2.5</v>
      </c>
    </row>
    <row r="24688" customFormat="false" ht="12" hidden="false" customHeight="false" outlineLevel="0" collapsed="false">
      <c r="BS24688" s="96" t="n">
        <f aca="false">BR24688-2.5</f>
        <v>-2.5</v>
      </c>
    </row>
    <row r="24689" customFormat="false" ht="12" hidden="false" customHeight="false" outlineLevel="0" collapsed="false">
      <c r="BS24689" s="96" t="n">
        <f aca="false">BR24689-2.5</f>
        <v>-2.5</v>
      </c>
    </row>
    <row r="24690" customFormat="false" ht="12" hidden="false" customHeight="false" outlineLevel="0" collapsed="false">
      <c r="BS24690" s="96" t="n">
        <f aca="false">BR24690-2.5</f>
        <v>-2.5</v>
      </c>
    </row>
    <row r="24691" customFormat="false" ht="12" hidden="false" customHeight="false" outlineLevel="0" collapsed="false">
      <c r="BS24691" s="96" t="n">
        <f aca="false">BR24691-2.5</f>
        <v>-2.5</v>
      </c>
    </row>
    <row r="24692" customFormat="false" ht="12" hidden="false" customHeight="false" outlineLevel="0" collapsed="false">
      <c r="BS24692" s="96" t="n">
        <f aca="false">BR24692-2.5</f>
        <v>-2.5</v>
      </c>
    </row>
    <row r="24693" customFormat="false" ht="12" hidden="false" customHeight="false" outlineLevel="0" collapsed="false">
      <c r="BS24693" s="96" t="n">
        <f aca="false">BR24693-2.5</f>
        <v>-2.5</v>
      </c>
    </row>
    <row r="24694" customFormat="false" ht="12" hidden="false" customHeight="false" outlineLevel="0" collapsed="false">
      <c r="BS24694" s="96" t="n">
        <f aca="false">BR24694-2.5</f>
        <v>-2.5</v>
      </c>
    </row>
    <row r="24695" customFormat="false" ht="12" hidden="false" customHeight="false" outlineLevel="0" collapsed="false">
      <c r="BS24695" s="96" t="n">
        <f aca="false">BR24695-2.5</f>
        <v>-2.5</v>
      </c>
    </row>
    <row r="24696" customFormat="false" ht="12" hidden="false" customHeight="false" outlineLevel="0" collapsed="false">
      <c r="BS24696" s="96" t="n">
        <f aca="false">BR24696-2.5</f>
        <v>-2.5</v>
      </c>
    </row>
    <row r="24697" customFormat="false" ht="12" hidden="false" customHeight="false" outlineLevel="0" collapsed="false">
      <c r="BS24697" s="96" t="n">
        <f aca="false">BR24697-2.5</f>
        <v>-2.5</v>
      </c>
    </row>
    <row r="24698" customFormat="false" ht="12" hidden="false" customHeight="false" outlineLevel="0" collapsed="false">
      <c r="BS24698" s="96" t="n">
        <f aca="false">BR24698-2.5</f>
        <v>-2.5</v>
      </c>
    </row>
    <row r="24699" customFormat="false" ht="12" hidden="false" customHeight="false" outlineLevel="0" collapsed="false">
      <c r="BS24699" s="96" t="n">
        <f aca="false">BR24699-2.5</f>
        <v>-2.5</v>
      </c>
    </row>
    <row r="24700" customFormat="false" ht="12" hidden="false" customHeight="false" outlineLevel="0" collapsed="false">
      <c r="BS24700" s="96" t="n">
        <f aca="false">BR24700-2.5</f>
        <v>-2.5</v>
      </c>
    </row>
    <row r="24701" customFormat="false" ht="12" hidden="false" customHeight="false" outlineLevel="0" collapsed="false">
      <c r="BS24701" s="96" t="n">
        <f aca="false">BR24701-2.5</f>
        <v>-2.5</v>
      </c>
    </row>
    <row r="24702" customFormat="false" ht="12" hidden="false" customHeight="false" outlineLevel="0" collapsed="false">
      <c r="BS24702" s="96" t="n">
        <f aca="false">BR24702-2.5</f>
        <v>-2.5</v>
      </c>
    </row>
    <row r="24703" customFormat="false" ht="12" hidden="false" customHeight="false" outlineLevel="0" collapsed="false">
      <c r="BS24703" s="96" t="n">
        <f aca="false">BR24703-2.5</f>
        <v>-2.5</v>
      </c>
    </row>
    <row r="24704" customFormat="false" ht="12" hidden="false" customHeight="false" outlineLevel="0" collapsed="false">
      <c r="BS24704" s="96" t="n">
        <f aca="false">BR24704-2.5</f>
        <v>-2.5</v>
      </c>
    </row>
    <row r="24705" customFormat="false" ht="12" hidden="false" customHeight="false" outlineLevel="0" collapsed="false">
      <c r="BS24705" s="96" t="n">
        <f aca="false">BR24705-2.5</f>
        <v>-2.5</v>
      </c>
    </row>
    <row r="24706" customFormat="false" ht="12" hidden="false" customHeight="false" outlineLevel="0" collapsed="false">
      <c r="BS24706" s="96" t="n">
        <f aca="false">BR24706-2.5</f>
        <v>-2.5</v>
      </c>
    </row>
    <row r="24707" customFormat="false" ht="12" hidden="false" customHeight="false" outlineLevel="0" collapsed="false">
      <c r="BS24707" s="96" t="n">
        <f aca="false">BR24707-2.5</f>
        <v>-2.5</v>
      </c>
    </row>
    <row r="24708" customFormat="false" ht="12" hidden="false" customHeight="false" outlineLevel="0" collapsed="false">
      <c r="BS24708" s="96" t="n">
        <f aca="false">BR24708-2.5</f>
        <v>-2.5</v>
      </c>
    </row>
    <row r="24709" customFormat="false" ht="12" hidden="false" customHeight="false" outlineLevel="0" collapsed="false">
      <c r="BS24709" s="96" t="n">
        <f aca="false">BR24709-2.5</f>
        <v>-2.5</v>
      </c>
    </row>
    <row r="24710" customFormat="false" ht="12" hidden="false" customHeight="false" outlineLevel="0" collapsed="false">
      <c r="BS24710" s="96" t="n">
        <f aca="false">BR24710-2.5</f>
        <v>-2.5</v>
      </c>
    </row>
    <row r="24711" customFormat="false" ht="12" hidden="false" customHeight="false" outlineLevel="0" collapsed="false">
      <c r="BS24711" s="96" t="n">
        <f aca="false">BR24711-2.5</f>
        <v>-2.5</v>
      </c>
    </row>
    <row r="24712" customFormat="false" ht="12" hidden="false" customHeight="false" outlineLevel="0" collapsed="false">
      <c r="BS24712" s="96" t="n">
        <f aca="false">BR24712-2.5</f>
        <v>-2.5</v>
      </c>
    </row>
    <row r="24713" customFormat="false" ht="12" hidden="false" customHeight="false" outlineLevel="0" collapsed="false">
      <c r="BS24713" s="96" t="n">
        <f aca="false">BR24713-2.5</f>
        <v>-2.5</v>
      </c>
    </row>
    <row r="24714" customFormat="false" ht="12" hidden="false" customHeight="false" outlineLevel="0" collapsed="false">
      <c r="BS24714" s="96" t="n">
        <f aca="false">BR24714-2.5</f>
        <v>-2.5</v>
      </c>
    </row>
    <row r="24715" customFormat="false" ht="12" hidden="false" customHeight="false" outlineLevel="0" collapsed="false">
      <c r="BS24715" s="96" t="n">
        <f aca="false">BR24715-2.5</f>
        <v>-2.5</v>
      </c>
    </row>
    <row r="24716" customFormat="false" ht="12" hidden="false" customHeight="false" outlineLevel="0" collapsed="false">
      <c r="BS24716" s="96" t="n">
        <f aca="false">BR24716-2.5</f>
        <v>-2.5</v>
      </c>
    </row>
    <row r="24717" customFormat="false" ht="12" hidden="false" customHeight="false" outlineLevel="0" collapsed="false">
      <c r="BS24717" s="96" t="n">
        <f aca="false">BR24717-2.5</f>
        <v>-2.5</v>
      </c>
    </row>
    <row r="24718" customFormat="false" ht="12" hidden="false" customHeight="false" outlineLevel="0" collapsed="false">
      <c r="BS24718" s="96" t="n">
        <f aca="false">BR24718-2.5</f>
        <v>-2.5</v>
      </c>
    </row>
    <row r="24719" customFormat="false" ht="12" hidden="false" customHeight="false" outlineLevel="0" collapsed="false">
      <c r="BS24719" s="96" t="n">
        <f aca="false">BR24719-2.5</f>
        <v>-2.5</v>
      </c>
    </row>
    <row r="24720" customFormat="false" ht="12" hidden="false" customHeight="false" outlineLevel="0" collapsed="false">
      <c r="BS24720" s="96" t="n">
        <f aca="false">BR24720-2.5</f>
        <v>-2.5</v>
      </c>
    </row>
    <row r="24721" customFormat="false" ht="12" hidden="false" customHeight="false" outlineLevel="0" collapsed="false">
      <c r="BS24721" s="96" t="n">
        <f aca="false">BR24721-2.5</f>
        <v>-2.5</v>
      </c>
    </row>
    <row r="24722" customFormat="false" ht="12" hidden="false" customHeight="false" outlineLevel="0" collapsed="false">
      <c r="BS24722" s="96" t="n">
        <f aca="false">BR24722-2.5</f>
        <v>-2.5</v>
      </c>
    </row>
    <row r="24723" customFormat="false" ht="12" hidden="false" customHeight="false" outlineLevel="0" collapsed="false">
      <c r="BS24723" s="96" t="n">
        <f aca="false">BR24723-2.5</f>
        <v>-2.5</v>
      </c>
    </row>
    <row r="24724" customFormat="false" ht="12" hidden="false" customHeight="false" outlineLevel="0" collapsed="false">
      <c r="BS24724" s="96" t="n">
        <f aca="false">BR24724-2.5</f>
        <v>-2.5</v>
      </c>
    </row>
    <row r="24725" customFormat="false" ht="12" hidden="false" customHeight="false" outlineLevel="0" collapsed="false">
      <c r="BS24725" s="96" t="n">
        <f aca="false">BR24725-2.5</f>
        <v>-2.5</v>
      </c>
    </row>
    <row r="24726" customFormat="false" ht="12" hidden="false" customHeight="false" outlineLevel="0" collapsed="false">
      <c r="BS24726" s="96" t="n">
        <f aca="false">BR24726-2.5</f>
        <v>-2.5</v>
      </c>
    </row>
    <row r="24727" customFormat="false" ht="12" hidden="false" customHeight="false" outlineLevel="0" collapsed="false">
      <c r="BS24727" s="96" t="n">
        <f aca="false">BR24727-2.5</f>
        <v>-2.5</v>
      </c>
    </row>
    <row r="24728" customFormat="false" ht="12" hidden="false" customHeight="false" outlineLevel="0" collapsed="false">
      <c r="BS24728" s="96" t="n">
        <f aca="false">BR24728-2.5</f>
        <v>-2.5</v>
      </c>
    </row>
    <row r="24729" customFormat="false" ht="12" hidden="false" customHeight="false" outlineLevel="0" collapsed="false">
      <c r="BS24729" s="96" t="n">
        <f aca="false">BR24729-2.5</f>
        <v>-2.5</v>
      </c>
    </row>
    <row r="24730" customFormat="false" ht="12" hidden="false" customHeight="false" outlineLevel="0" collapsed="false">
      <c r="BS24730" s="96" t="n">
        <f aca="false">BR24730-2.5</f>
        <v>-2.5</v>
      </c>
    </row>
    <row r="24731" customFormat="false" ht="12" hidden="false" customHeight="false" outlineLevel="0" collapsed="false">
      <c r="BS24731" s="96" t="n">
        <f aca="false">BR24731-2.5</f>
        <v>-2.5</v>
      </c>
    </row>
    <row r="24732" customFormat="false" ht="12" hidden="false" customHeight="false" outlineLevel="0" collapsed="false">
      <c r="BS24732" s="96" t="n">
        <f aca="false">BR24732-2.5</f>
        <v>-2.5</v>
      </c>
    </row>
    <row r="24733" customFormat="false" ht="12" hidden="false" customHeight="false" outlineLevel="0" collapsed="false">
      <c r="BS24733" s="96" t="n">
        <f aca="false">BR24733-2.5</f>
        <v>-2.5</v>
      </c>
    </row>
    <row r="24734" customFormat="false" ht="12" hidden="false" customHeight="false" outlineLevel="0" collapsed="false">
      <c r="BS24734" s="96" t="n">
        <f aca="false">BR24734-2.5</f>
        <v>-2.5</v>
      </c>
    </row>
    <row r="24735" customFormat="false" ht="12" hidden="false" customHeight="false" outlineLevel="0" collapsed="false">
      <c r="BS24735" s="96" t="n">
        <f aca="false">BR24735-2.5</f>
        <v>-2.5</v>
      </c>
    </row>
    <row r="24736" customFormat="false" ht="12" hidden="false" customHeight="false" outlineLevel="0" collapsed="false">
      <c r="BS24736" s="96" t="n">
        <f aca="false">BR24736-2.5</f>
        <v>-2.5</v>
      </c>
    </row>
    <row r="24737" customFormat="false" ht="12" hidden="false" customHeight="false" outlineLevel="0" collapsed="false">
      <c r="BS24737" s="96" t="n">
        <f aca="false">BR24737-2.5</f>
        <v>-2.5</v>
      </c>
    </row>
    <row r="24738" customFormat="false" ht="12" hidden="false" customHeight="false" outlineLevel="0" collapsed="false">
      <c r="BS24738" s="96" t="n">
        <f aca="false">BR24738-2.5</f>
        <v>-2.5</v>
      </c>
    </row>
    <row r="24739" customFormat="false" ht="12" hidden="false" customHeight="false" outlineLevel="0" collapsed="false">
      <c r="BS24739" s="96" t="n">
        <f aca="false">BR24739-2.5</f>
        <v>-2.5</v>
      </c>
    </row>
    <row r="24740" customFormat="false" ht="12" hidden="false" customHeight="false" outlineLevel="0" collapsed="false">
      <c r="BS24740" s="96" t="n">
        <f aca="false">BR24740-2.5</f>
        <v>-2.5</v>
      </c>
    </row>
    <row r="24741" customFormat="false" ht="12" hidden="false" customHeight="false" outlineLevel="0" collapsed="false">
      <c r="BS24741" s="96" t="n">
        <f aca="false">BR24741-2.5</f>
        <v>-2.5</v>
      </c>
    </row>
    <row r="24742" customFormat="false" ht="12" hidden="false" customHeight="false" outlineLevel="0" collapsed="false">
      <c r="BS24742" s="96" t="n">
        <f aca="false">BR24742-2.5</f>
        <v>-2.5</v>
      </c>
    </row>
    <row r="24743" customFormat="false" ht="12" hidden="false" customHeight="false" outlineLevel="0" collapsed="false">
      <c r="BS24743" s="96" t="n">
        <f aca="false">BR24743-2.5</f>
        <v>-2.5</v>
      </c>
    </row>
    <row r="24744" customFormat="false" ht="12" hidden="false" customHeight="false" outlineLevel="0" collapsed="false">
      <c r="BS24744" s="96" t="n">
        <f aca="false">BR24744-2.5</f>
        <v>-2.5</v>
      </c>
    </row>
    <row r="24745" customFormat="false" ht="12" hidden="false" customHeight="false" outlineLevel="0" collapsed="false">
      <c r="BS24745" s="96" t="n">
        <f aca="false">BR24745-2.5</f>
        <v>-2.5</v>
      </c>
    </row>
    <row r="24746" customFormat="false" ht="12" hidden="false" customHeight="false" outlineLevel="0" collapsed="false">
      <c r="BS24746" s="96" t="n">
        <f aca="false">BR24746-2.5</f>
        <v>-2.5</v>
      </c>
    </row>
    <row r="24747" customFormat="false" ht="12" hidden="false" customHeight="false" outlineLevel="0" collapsed="false">
      <c r="BS24747" s="96" t="n">
        <f aca="false">BR24747-2.5</f>
        <v>-2.5</v>
      </c>
    </row>
    <row r="24748" customFormat="false" ht="12" hidden="false" customHeight="false" outlineLevel="0" collapsed="false">
      <c r="BS24748" s="96" t="n">
        <f aca="false">BR24748-2.5</f>
        <v>-2.5</v>
      </c>
    </row>
    <row r="24749" customFormat="false" ht="12" hidden="false" customHeight="false" outlineLevel="0" collapsed="false">
      <c r="BS24749" s="96" t="n">
        <f aca="false">BR24749-2.5</f>
        <v>-2.5</v>
      </c>
    </row>
    <row r="24750" customFormat="false" ht="12" hidden="false" customHeight="false" outlineLevel="0" collapsed="false">
      <c r="BS24750" s="96" t="n">
        <f aca="false">BR24750-2.5</f>
        <v>-2.5</v>
      </c>
    </row>
    <row r="24751" customFormat="false" ht="12" hidden="false" customHeight="false" outlineLevel="0" collapsed="false">
      <c r="BS24751" s="96" t="n">
        <f aca="false">BR24751-2.5</f>
        <v>-2.5</v>
      </c>
    </row>
    <row r="24752" customFormat="false" ht="12" hidden="false" customHeight="false" outlineLevel="0" collapsed="false">
      <c r="BS24752" s="96" t="n">
        <f aca="false">BR24752-2.5</f>
        <v>-2.5</v>
      </c>
    </row>
    <row r="24753" customFormat="false" ht="12" hidden="false" customHeight="false" outlineLevel="0" collapsed="false">
      <c r="BS24753" s="96" t="n">
        <f aca="false">BR24753-2.5</f>
        <v>-2.5</v>
      </c>
    </row>
    <row r="24754" customFormat="false" ht="12" hidden="false" customHeight="false" outlineLevel="0" collapsed="false">
      <c r="BS24754" s="96" t="n">
        <f aca="false">BR24754-2.5</f>
        <v>-2.5</v>
      </c>
    </row>
    <row r="24755" customFormat="false" ht="12" hidden="false" customHeight="false" outlineLevel="0" collapsed="false">
      <c r="BS24755" s="96" t="n">
        <f aca="false">BR24755-2.5</f>
        <v>-2.5</v>
      </c>
    </row>
    <row r="24756" customFormat="false" ht="12" hidden="false" customHeight="false" outlineLevel="0" collapsed="false">
      <c r="BS24756" s="96" t="n">
        <f aca="false">BR24756-2.5</f>
        <v>-2.5</v>
      </c>
    </row>
    <row r="24757" customFormat="false" ht="12" hidden="false" customHeight="false" outlineLevel="0" collapsed="false">
      <c r="BS24757" s="96" t="n">
        <f aca="false">BR24757-2.5</f>
        <v>-2.5</v>
      </c>
    </row>
    <row r="24758" customFormat="false" ht="12" hidden="false" customHeight="false" outlineLevel="0" collapsed="false">
      <c r="BS24758" s="96" t="n">
        <f aca="false">BR24758-2.5</f>
        <v>-2.5</v>
      </c>
    </row>
    <row r="24759" customFormat="false" ht="12" hidden="false" customHeight="false" outlineLevel="0" collapsed="false">
      <c r="BS24759" s="96" t="n">
        <f aca="false">BR24759-2.5</f>
        <v>-2.5</v>
      </c>
    </row>
    <row r="24760" customFormat="false" ht="12" hidden="false" customHeight="false" outlineLevel="0" collapsed="false">
      <c r="BS24760" s="96" t="n">
        <f aca="false">BR24760-2.5</f>
        <v>-2.5</v>
      </c>
    </row>
    <row r="24761" customFormat="false" ht="12" hidden="false" customHeight="false" outlineLevel="0" collapsed="false">
      <c r="BS24761" s="96" t="n">
        <f aca="false">BR24761-2.5</f>
        <v>-2.5</v>
      </c>
    </row>
    <row r="24762" customFormat="false" ht="12" hidden="false" customHeight="false" outlineLevel="0" collapsed="false">
      <c r="BS24762" s="96" t="n">
        <f aca="false">BR24762-2.5</f>
        <v>-2.5</v>
      </c>
    </row>
    <row r="24763" customFormat="false" ht="12" hidden="false" customHeight="false" outlineLevel="0" collapsed="false">
      <c r="BS24763" s="96" t="n">
        <f aca="false">BR24763-2.5</f>
        <v>-2.5</v>
      </c>
    </row>
    <row r="24764" customFormat="false" ht="12" hidden="false" customHeight="false" outlineLevel="0" collapsed="false">
      <c r="BS24764" s="96" t="n">
        <f aca="false">BR24764-2.5</f>
        <v>-2.5</v>
      </c>
    </row>
    <row r="24765" customFormat="false" ht="12" hidden="false" customHeight="false" outlineLevel="0" collapsed="false">
      <c r="BS24765" s="96" t="n">
        <f aca="false">BR24765-2.5</f>
        <v>-2.5</v>
      </c>
    </row>
    <row r="24766" customFormat="false" ht="12" hidden="false" customHeight="false" outlineLevel="0" collapsed="false">
      <c r="BS24766" s="96" t="n">
        <f aca="false">BR24766-2.5</f>
        <v>-2.5</v>
      </c>
    </row>
    <row r="24767" customFormat="false" ht="12" hidden="false" customHeight="false" outlineLevel="0" collapsed="false">
      <c r="BS24767" s="96" t="n">
        <f aca="false">BR24767-2.5</f>
        <v>-2.5</v>
      </c>
    </row>
    <row r="24768" customFormat="false" ht="12" hidden="false" customHeight="false" outlineLevel="0" collapsed="false">
      <c r="BS24768" s="96" t="n">
        <f aca="false">BR24768-2.5</f>
        <v>-2.5</v>
      </c>
    </row>
    <row r="24769" customFormat="false" ht="12" hidden="false" customHeight="false" outlineLevel="0" collapsed="false">
      <c r="BS24769" s="96" t="n">
        <f aca="false">BR24769-2.5</f>
        <v>-2.5</v>
      </c>
    </row>
    <row r="24770" customFormat="false" ht="12" hidden="false" customHeight="false" outlineLevel="0" collapsed="false">
      <c r="BS24770" s="96" t="n">
        <f aca="false">BR24770-2.5</f>
        <v>-2.5</v>
      </c>
    </row>
    <row r="24771" customFormat="false" ht="12" hidden="false" customHeight="false" outlineLevel="0" collapsed="false">
      <c r="BS24771" s="96" t="n">
        <f aca="false">BR24771-2.5</f>
        <v>-2.5</v>
      </c>
    </row>
    <row r="24772" customFormat="false" ht="12" hidden="false" customHeight="false" outlineLevel="0" collapsed="false">
      <c r="BS24772" s="96" t="n">
        <f aca="false">BR24772-2.5</f>
        <v>-2.5</v>
      </c>
    </row>
    <row r="24773" customFormat="false" ht="12" hidden="false" customHeight="false" outlineLevel="0" collapsed="false">
      <c r="BS24773" s="96" t="n">
        <f aca="false">BR24773-2.5</f>
        <v>-2.5</v>
      </c>
    </row>
    <row r="24774" customFormat="false" ht="12" hidden="false" customHeight="false" outlineLevel="0" collapsed="false">
      <c r="BS24774" s="96" t="n">
        <f aca="false">BR24774-2.5</f>
        <v>-2.5</v>
      </c>
    </row>
    <row r="24775" customFormat="false" ht="12" hidden="false" customHeight="false" outlineLevel="0" collapsed="false">
      <c r="BS24775" s="96" t="n">
        <f aca="false">BR24775-2.5</f>
        <v>-2.5</v>
      </c>
    </row>
    <row r="24776" customFormat="false" ht="12" hidden="false" customHeight="false" outlineLevel="0" collapsed="false">
      <c r="BS24776" s="96" t="n">
        <f aca="false">BR24776-2.5</f>
        <v>-2.5</v>
      </c>
    </row>
    <row r="24777" customFormat="false" ht="12" hidden="false" customHeight="false" outlineLevel="0" collapsed="false">
      <c r="BS24777" s="96" t="n">
        <f aca="false">BR24777-2.5</f>
        <v>-2.5</v>
      </c>
    </row>
    <row r="24778" customFormat="false" ht="12" hidden="false" customHeight="false" outlineLevel="0" collapsed="false">
      <c r="BS24778" s="96" t="n">
        <f aca="false">BR24778-2.5</f>
        <v>-2.5</v>
      </c>
    </row>
    <row r="24779" customFormat="false" ht="12" hidden="false" customHeight="false" outlineLevel="0" collapsed="false">
      <c r="BS24779" s="96" t="n">
        <f aca="false">BR24779-2.5</f>
        <v>-2.5</v>
      </c>
    </row>
    <row r="24780" customFormat="false" ht="12" hidden="false" customHeight="false" outlineLevel="0" collapsed="false">
      <c r="BS24780" s="96" t="n">
        <f aca="false">BR24780-2.5</f>
        <v>-2.5</v>
      </c>
    </row>
    <row r="24781" customFormat="false" ht="12" hidden="false" customHeight="false" outlineLevel="0" collapsed="false">
      <c r="BS24781" s="96" t="n">
        <f aca="false">BR24781-2.5</f>
        <v>-2.5</v>
      </c>
    </row>
    <row r="24782" customFormat="false" ht="12" hidden="false" customHeight="false" outlineLevel="0" collapsed="false">
      <c r="BS24782" s="96" t="n">
        <f aca="false">BR24782-2.5</f>
        <v>-2.5</v>
      </c>
    </row>
    <row r="24783" customFormat="false" ht="12" hidden="false" customHeight="false" outlineLevel="0" collapsed="false">
      <c r="BS24783" s="96" t="n">
        <f aca="false">BR24783-2.5</f>
        <v>-2.5</v>
      </c>
    </row>
    <row r="24784" customFormat="false" ht="12" hidden="false" customHeight="false" outlineLevel="0" collapsed="false">
      <c r="BS24784" s="96" t="n">
        <f aca="false">BR24784-2.5</f>
        <v>-2.5</v>
      </c>
    </row>
    <row r="24785" customFormat="false" ht="12" hidden="false" customHeight="false" outlineLevel="0" collapsed="false">
      <c r="BS24785" s="96" t="n">
        <f aca="false">BR24785-2.5</f>
        <v>-2.5</v>
      </c>
    </row>
    <row r="24786" customFormat="false" ht="12" hidden="false" customHeight="false" outlineLevel="0" collapsed="false">
      <c r="BS24786" s="96" t="n">
        <f aca="false">BR24786-2.5</f>
        <v>-2.5</v>
      </c>
    </row>
    <row r="24787" customFormat="false" ht="12" hidden="false" customHeight="false" outlineLevel="0" collapsed="false">
      <c r="BS24787" s="96" t="n">
        <f aca="false">BR24787-2.5</f>
        <v>-2.5</v>
      </c>
    </row>
    <row r="24788" customFormat="false" ht="12" hidden="false" customHeight="false" outlineLevel="0" collapsed="false">
      <c r="BS24788" s="96" t="n">
        <f aca="false">BR24788-2.5</f>
        <v>-2.5</v>
      </c>
    </row>
    <row r="24789" customFormat="false" ht="12" hidden="false" customHeight="false" outlineLevel="0" collapsed="false">
      <c r="BS24789" s="96" t="n">
        <f aca="false">BR24789-2.5</f>
        <v>-2.5</v>
      </c>
    </row>
    <row r="24790" customFormat="false" ht="12" hidden="false" customHeight="false" outlineLevel="0" collapsed="false">
      <c r="BS24790" s="96" t="n">
        <f aca="false">BR24790-2.5</f>
        <v>-2.5</v>
      </c>
    </row>
    <row r="24791" customFormat="false" ht="12" hidden="false" customHeight="false" outlineLevel="0" collapsed="false">
      <c r="BS24791" s="96" t="n">
        <f aca="false">BR24791-2.5</f>
        <v>-2.5</v>
      </c>
    </row>
    <row r="24792" customFormat="false" ht="12" hidden="false" customHeight="false" outlineLevel="0" collapsed="false">
      <c r="BS24792" s="96" t="n">
        <f aca="false">BR24792-2.5</f>
        <v>-2.5</v>
      </c>
    </row>
    <row r="24793" customFormat="false" ht="12" hidden="false" customHeight="false" outlineLevel="0" collapsed="false">
      <c r="BS24793" s="96" t="n">
        <f aca="false">BR24793-2.5</f>
        <v>-2.5</v>
      </c>
    </row>
    <row r="24794" customFormat="false" ht="12" hidden="false" customHeight="false" outlineLevel="0" collapsed="false">
      <c r="BS24794" s="96" t="n">
        <f aca="false">BR24794-2.5</f>
        <v>-2.5</v>
      </c>
    </row>
    <row r="24795" customFormat="false" ht="12" hidden="false" customHeight="false" outlineLevel="0" collapsed="false">
      <c r="BS24795" s="96" t="n">
        <f aca="false">BR24795-2.5</f>
        <v>-2.5</v>
      </c>
    </row>
    <row r="24796" customFormat="false" ht="12" hidden="false" customHeight="false" outlineLevel="0" collapsed="false">
      <c r="BS24796" s="96" t="n">
        <f aca="false">BR24796-2.5</f>
        <v>-2.5</v>
      </c>
    </row>
    <row r="24797" customFormat="false" ht="12" hidden="false" customHeight="false" outlineLevel="0" collapsed="false">
      <c r="BS24797" s="96" t="n">
        <f aca="false">BR24797-2.5</f>
        <v>-2.5</v>
      </c>
    </row>
    <row r="24798" customFormat="false" ht="12" hidden="false" customHeight="false" outlineLevel="0" collapsed="false">
      <c r="BS24798" s="96" t="n">
        <f aca="false">BR24798-2.5</f>
        <v>-2.5</v>
      </c>
    </row>
    <row r="24799" customFormat="false" ht="12" hidden="false" customHeight="false" outlineLevel="0" collapsed="false">
      <c r="BS24799" s="96" t="n">
        <f aca="false">BR24799-2.5</f>
        <v>-2.5</v>
      </c>
    </row>
    <row r="24800" customFormat="false" ht="12" hidden="false" customHeight="false" outlineLevel="0" collapsed="false">
      <c r="BS24800" s="96" t="n">
        <f aca="false">BR24800-2.5</f>
        <v>-2.5</v>
      </c>
    </row>
    <row r="24801" customFormat="false" ht="12" hidden="false" customHeight="false" outlineLevel="0" collapsed="false">
      <c r="BS24801" s="96" t="n">
        <f aca="false">BR24801-2.5</f>
        <v>-2.5</v>
      </c>
    </row>
    <row r="24802" customFormat="false" ht="12" hidden="false" customHeight="false" outlineLevel="0" collapsed="false">
      <c r="BS24802" s="96" t="n">
        <f aca="false">BR24802-2.5</f>
        <v>-2.5</v>
      </c>
    </row>
    <row r="24803" customFormat="false" ht="12" hidden="false" customHeight="false" outlineLevel="0" collapsed="false">
      <c r="BS24803" s="96" t="n">
        <f aca="false">BR24803-2.5</f>
        <v>-2.5</v>
      </c>
    </row>
    <row r="24804" customFormat="false" ht="12" hidden="false" customHeight="false" outlineLevel="0" collapsed="false">
      <c r="BS24804" s="96" t="n">
        <f aca="false">BR24804-2.5</f>
        <v>-2.5</v>
      </c>
    </row>
    <row r="24805" customFormat="false" ht="12" hidden="false" customHeight="false" outlineLevel="0" collapsed="false">
      <c r="BS24805" s="96" t="n">
        <f aca="false">BR24805-2.5</f>
        <v>-2.5</v>
      </c>
    </row>
    <row r="24806" customFormat="false" ht="12" hidden="false" customHeight="false" outlineLevel="0" collapsed="false">
      <c r="BS24806" s="96" t="n">
        <f aca="false">BR24806-2.5</f>
        <v>-2.5</v>
      </c>
    </row>
    <row r="24807" customFormat="false" ht="12" hidden="false" customHeight="false" outlineLevel="0" collapsed="false">
      <c r="BS24807" s="96" t="n">
        <f aca="false">BR24807-2.5</f>
        <v>-2.5</v>
      </c>
    </row>
    <row r="24808" customFormat="false" ht="12" hidden="false" customHeight="false" outlineLevel="0" collapsed="false">
      <c r="BS24808" s="96" t="n">
        <f aca="false">BR24808-2.5</f>
        <v>-2.5</v>
      </c>
    </row>
    <row r="24809" customFormat="false" ht="12" hidden="false" customHeight="false" outlineLevel="0" collapsed="false">
      <c r="BS24809" s="96" t="n">
        <f aca="false">BR24809-2.5</f>
        <v>-2.5</v>
      </c>
    </row>
    <row r="24810" customFormat="false" ht="12" hidden="false" customHeight="false" outlineLevel="0" collapsed="false">
      <c r="BS24810" s="96" t="n">
        <f aca="false">BR24810-2.5</f>
        <v>-2.5</v>
      </c>
    </row>
    <row r="24811" customFormat="false" ht="12" hidden="false" customHeight="false" outlineLevel="0" collapsed="false">
      <c r="BS24811" s="96" t="n">
        <f aca="false">BR24811-2.5</f>
        <v>-2.5</v>
      </c>
    </row>
    <row r="24812" customFormat="false" ht="12" hidden="false" customHeight="false" outlineLevel="0" collapsed="false">
      <c r="BS24812" s="96" t="n">
        <f aca="false">BR24812-2.5</f>
        <v>-2.5</v>
      </c>
    </row>
    <row r="24813" customFormat="false" ht="12" hidden="false" customHeight="false" outlineLevel="0" collapsed="false">
      <c r="BS24813" s="96" t="n">
        <f aca="false">BR24813-2.5</f>
        <v>-2.5</v>
      </c>
    </row>
    <row r="24814" customFormat="false" ht="12" hidden="false" customHeight="false" outlineLevel="0" collapsed="false">
      <c r="BS24814" s="96" t="n">
        <f aca="false">BR24814-2.5</f>
        <v>-2.5</v>
      </c>
    </row>
    <row r="24815" customFormat="false" ht="12" hidden="false" customHeight="false" outlineLevel="0" collapsed="false">
      <c r="BS24815" s="96" t="n">
        <f aca="false">BR24815-2.5</f>
        <v>-2.5</v>
      </c>
    </row>
    <row r="24816" customFormat="false" ht="12" hidden="false" customHeight="false" outlineLevel="0" collapsed="false">
      <c r="BS24816" s="96" t="n">
        <f aca="false">BR24816-2.5</f>
        <v>-2.5</v>
      </c>
    </row>
    <row r="24817" customFormat="false" ht="12" hidden="false" customHeight="false" outlineLevel="0" collapsed="false">
      <c r="BS24817" s="96" t="n">
        <f aca="false">BR24817-2.5</f>
        <v>-2.5</v>
      </c>
    </row>
    <row r="24818" customFormat="false" ht="12" hidden="false" customHeight="false" outlineLevel="0" collapsed="false">
      <c r="BS24818" s="96" t="n">
        <f aca="false">BR24818-2.5</f>
        <v>-2.5</v>
      </c>
    </row>
    <row r="24819" customFormat="false" ht="12" hidden="false" customHeight="false" outlineLevel="0" collapsed="false">
      <c r="BS24819" s="96" t="n">
        <f aca="false">BR24819-2.5</f>
        <v>-2.5</v>
      </c>
    </row>
    <row r="24820" customFormat="false" ht="12" hidden="false" customHeight="false" outlineLevel="0" collapsed="false">
      <c r="BS24820" s="96" t="n">
        <f aca="false">BR24820-2.5</f>
        <v>-2.5</v>
      </c>
    </row>
    <row r="24821" customFormat="false" ht="12" hidden="false" customHeight="false" outlineLevel="0" collapsed="false">
      <c r="BS24821" s="96" t="n">
        <f aca="false">BR24821-2.5</f>
        <v>-2.5</v>
      </c>
    </row>
    <row r="24822" customFormat="false" ht="12" hidden="false" customHeight="false" outlineLevel="0" collapsed="false">
      <c r="BS24822" s="96" t="n">
        <f aca="false">BR24822-2.5</f>
        <v>-2.5</v>
      </c>
    </row>
    <row r="24823" customFormat="false" ht="12" hidden="false" customHeight="false" outlineLevel="0" collapsed="false">
      <c r="BS24823" s="96" t="n">
        <f aca="false">BR24823-2.5</f>
        <v>-2.5</v>
      </c>
    </row>
    <row r="24824" customFormat="false" ht="12" hidden="false" customHeight="false" outlineLevel="0" collapsed="false">
      <c r="BS24824" s="96" t="n">
        <f aca="false">BR24824-2.5</f>
        <v>-2.5</v>
      </c>
    </row>
    <row r="24825" customFormat="false" ht="12" hidden="false" customHeight="false" outlineLevel="0" collapsed="false">
      <c r="BS24825" s="96" t="n">
        <f aca="false">BR24825-2.5</f>
        <v>-2.5</v>
      </c>
    </row>
    <row r="24826" customFormat="false" ht="12" hidden="false" customHeight="false" outlineLevel="0" collapsed="false">
      <c r="BS24826" s="96" t="n">
        <f aca="false">BR24826-2.5</f>
        <v>-2.5</v>
      </c>
    </row>
    <row r="24827" customFormat="false" ht="12" hidden="false" customHeight="false" outlineLevel="0" collapsed="false">
      <c r="BS24827" s="96" t="n">
        <f aca="false">BR24827-2.5</f>
        <v>-2.5</v>
      </c>
    </row>
    <row r="24828" customFormat="false" ht="12" hidden="false" customHeight="false" outlineLevel="0" collapsed="false">
      <c r="BS24828" s="96" t="n">
        <f aca="false">BR24828-2.5</f>
        <v>-2.5</v>
      </c>
    </row>
    <row r="24829" customFormat="false" ht="12" hidden="false" customHeight="false" outlineLevel="0" collapsed="false">
      <c r="BS24829" s="96" t="n">
        <f aca="false">BR24829-2.5</f>
        <v>-2.5</v>
      </c>
    </row>
    <row r="24830" customFormat="false" ht="12" hidden="false" customHeight="false" outlineLevel="0" collapsed="false">
      <c r="BS24830" s="96" t="n">
        <f aca="false">BR24830-2.5</f>
        <v>-2.5</v>
      </c>
    </row>
    <row r="24831" customFormat="false" ht="12" hidden="false" customHeight="false" outlineLevel="0" collapsed="false">
      <c r="BS24831" s="96" t="n">
        <f aca="false">BR24831-2.5</f>
        <v>-2.5</v>
      </c>
    </row>
    <row r="24832" customFormat="false" ht="12" hidden="false" customHeight="false" outlineLevel="0" collapsed="false">
      <c r="BS24832" s="96" t="n">
        <f aca="false">BR24832-2.5</f>
        <v>-2.5</v>
      </c>
    </row>
    <row r="24833" customFormat="false" ht="12" hidden="false" customHeight="false" outlineLevel="0" collapsed="false">
      <c r="BS24833" s="96" t="n">
        <f aca="false">BR24833-2.5</f>
        <v>-2.5</v>
      </c>
    </row>
    <row r="24834" customFormat="false" ht="12" hidden="false" customHeight="false" outlineLevel="0" collapsed="false">
      <c r="BS24834" s="96" t="n">
        <f aca="false">BR24834-2.5</f>
        <v>-2.5</v>
      </c>
    </row>
    <row r="24835" customFormat="false" ht="12" hidden="false" customHeight="false" outlineLevel="0" collapsed="false">
      <c r="BS24835" s="96" t="n">
        <f aca="false">BR24835-2.5</f>
        <v>-2.5</v>
      </c>
    </row>
    <row r="24836" customFormat="false" ht="12" hidden="false" customHeight="false" outlineLevel="0" collapsed="false">
      <c r="BS24836" s="96" t="n">
        <f aca="false">BR24836-2.5</f>
        <v>-2.5</v>
      </c>
    </row>
    <row r="24837" customFormat="false" ht="12" hidden="false" customHeight="false" outlineLevel="0" collapsed="false">
      <c r="BS24837" s="96" t="n">
        <f aca="false">BR24837-2.5</f>
        <v>-2.5</v>
      </c>
    </row>
    <row r="24838" customFormat="false" ht="12" hidden="false" customHeight="false" outlineLevel="0" collapsed="false">
      <c r="BS24838" s="96" t="n">
        <f aca="false">BR24838-2.5</f>
        <v>-2.5</v>
      </c>
    </row>
    <row r="24839" customFormat="false" ht="12" hidden="false" customHeight="false" outlineLevel="0" collapsed="false">
      <c r="BS24839" s="96" t="n">
        <f aca="false">BR24839-2.5</f>
        <v>-2.5</v>
      </c>
    </row>
    <row r="24840" customFormat="false" ht="12" hidden="false" customHeight="false" outlineLevel="0" collapsed="false">
      <c r="BS24840" s="96" t="n">
        <f aca="false">BR24840-2.5</f>
        <v>-2.5</v>
      </c>
    </row>
    <row r="24841" customFormat="false" ht="12" hidden="false" customHeight="false" outlineLevel="0" collapsed="false">
      <c r="BS24841" s="96" t="n">
        <f aca="false">BR24841-2.5</f>
        <v>-2.5</v>
      </c>
    </row>
    <row r="24842" customFormat="false" ht="12" hidden="false" customHeight="false" outlineLevel="0" collapsed="false">
      <c r="BS24842" s="96" t="n">
        <f aca="false">BR24842-2.5</f>
        <v>-2.5</v>
      </c>
    </row>
    <row r="24843" customFormat="false" ht="12" hidden="false" customHeight="false" outlineLevel="0" collapsed="false">
      <c r="BS24843" s="96" t="n">
        <f aca="false">BR24843-2.5</f>
        <v>-2.5</v>
      </c>
    </row>
    <row r="24844" customFormat="false" ht="12" hidden="false" customHeight="false" outlineLevel="0" collapsed="false">
      <c r="BS24844" s="96" t="n">
        <f aca="false">BR24844-2.5</f>
        <v>-2.5</v>
      </c>
    </row>
    <row r="24845" customFormat="false" ht="12" hidden="false" customHeight="false" outlineLevel="0" collapsed="false">
      <c r="BS24845" s="96" t="n">
        <f aca="false">BR24845-2.5</f>
        <v>-2.5</v>
      </c>
    </row>
    <row r="24846" customFormat="false" ht="12" hidden="false" customHeight="false" outlineLevel="0" collapsed="false">
      <c r="BS24846" s="96" t="n">
        <f aca="false">BR24846-2.5</f>
        <v>-2.5</v>
      </c>
    </row>
    <row r="24847" customFormat="false" ht="12" hidden="false" customHeight="false" outlineLevel="0" collapsed="false">
      <c r="BS24847" s="96" t="n">
        <f aca="false">BR24847-2.5</f>
        <v>-2.5</v>
      </c>
    </row>
    <row r="24848" customFormat="false" ht="12" hidden="false" customHeight="false" outlineLevel="0" collapsed="false">
      <c r="BS24848" s="96" t="n">
        <f aca="false">BR24848-2.5</f>
        <v>-2.5</v>
      </c>
    </row>
    <row r="24849" customFormat="false" ht="12" hidden="false" customHeight="false" outlineLevel="0" collapsed="false">
      <c r="BS24849" s="96" t="n">
        <f aca="false">BR24849-2.5</f>
        <v>-2.5</v>
      </c>
    </row>
    <row r="24850" customFormat="false" ht="12" hidden="false" customHeight="false" outlineLevel="0" collapsed="false">
      <c r="BS24850" s="96" t="n">
        <f aca="false">BR24850-2.5</f>
        <v>-2.5</v>
      </c>
    </row>
    <row r="24851" customFormat="false" ht="12" hidden="false" customHeight="false" outlineLevel="0" collapsed="false">
      <c r="BS24851" s="96" t="n">
        <f aca="false">BR24851-2.5</f>
        <v>-2.5</v>
      </c>
    </row>
    <row r="24852" customFormat="false" ht="12" hidden="false" customHeight="false" outlineLevel="0" collapsed="false">
      <c r="BS24852" s="96" t="n">
        <f aca="false">BR24852-2.5</f>
        <v>-2.5</v>
      </c>
    </row>
    <row r="24853" customFormat="false" ht="12" hidden="false" customHeight="false" outlineLevel="0" collapsed="false">
      <c r="BS24853" s="96" t="n">
        <f aca="false">BR24853-2.5</f>
        <v>-2.5</v>
      </c>
    </row>
    <row r="24854" customFormat="false" ht="12" hidden="false" customHeight="false" outlineLevel="0" collapsed="false">
      <c r="BS24854" s="96" t="n">
        <f aca="false">BR24854-2.5</f>
        <v>-2.5</v>
      </c>
    </row>
    <row r="24855" customFormat="false" ht="12" hidden="false" customHeight="false" outlineLevel="0" collapsed="false">
      <c r="BS24855" s="96" t="n">
        <f aca="false">BR24855-2.5</f>
        <v>-2.5</v>
      </c>
    </row>
    <row r="24856" customFormat="false" ht="12" hidden="false" customHeight="false" outlineLevel="0" collapsed="false">
      <c r="BS24856" s="96" t="n">
        <f aca="false">BR24856-2.5</f>
        <v>-2.5</v>
      </c>
    </row>
    <row r="24857" customFormat="false" ht="12" hidden="false" customHeight="false" outlineLevel="0" collapsed="false">
      <c r="BS24857" s="96" t="n">
        <f aca="false">BR24857-2.5</f>
        <v>-2.5</v>
      </c>
    </row>
    <row r="24858" customFormat="false" ht="12" hidden="false" customHeight="false" outlineLevel="0" collapsed="false">
      <c r="BS24858" s="96" t="n">
        <f aca="false">BR24858-2.5</f>
        <v>-2.5</v>
      </c>
    </row>
    <row r="24859" customFormat="false" ht="12" hidden="false" customHeight="false" outlineLevel="0" collapsed="false">
      <c r="BS24859" s="96" t="n">
        <f aca="false">BR24859-2.5</f>
        <v>-2.5</v>
      </c>
    </row>
    <row r="24860" customFormat="false" ht="12" hidden="false" customHeight="false" outlineLevel="0" collapsed="false">
      <c r="BS24860" s="96" t="n">
        <f aca="false">BR24860-2.5</f>
        <v>-2.5</v>
      </c>
    </row>
    <row r="24861" customFormat="false" ht="12" hidden="false" customHeight="false" outlineLevel="0" collapsed="false">
      <c r="BS24861" s="96" t="n">
        <f aca="false">BR24861-2.5</f>
        <v>-2.5</v>
      </c>
    </row>
    <row r="24862" customFormat="false" ht="12" hidden="false" customHeight="false" outlineLevel="0" collapsed="false">
      <c r="BS24862" s="96" t="n">
        <f aca="false">BR24862-2.5</f>
        <v>-2.5</v>
      </c>
    </row>
    <row r="24863" customFormat="false" ht="12" hidden="false" customHeight="false" outlineLevel="0" collapsed="false">
      <c r="BS24863" s="96" t="n">
        <f aca="false">BR24863-2.5</f>
        <v>-2.5</v>
      </c>
    </row>
    <row r="24864" customFormat="false" ht="12" hidden="false" customHeight="false" outlineLevel="0" collapsed="false">
      <c r="BS24864" s="96" t="n">
        <f aca="false">BR24864-2.5</f>
        <v>-2.5</v>
      </c>
    </row>
    <row r="24865" customFormat="false" ht="12" hidden="false" customHeight="false" outlineLevel="0" collapsed="false">
      <c r="BS24865" s="96" t="n">
        <f aca="false">BR24865-2.5</f>
        <v>-2.5</v>
      </c>
    </row>
    <row r="24866" customFormat="false" ht="12" hidden="false" customHeight="false" outlineLevel="0" collapsed="false">
      <c r="BS24866" s="96" t="n">
        <f aca="false">BR24866-2.5</f>
        <v>-2.5</v>
      </c>
    </row>
    <row r="24867" customFormat="false" ht="12" hidden="false" customHeight="false" outlineLevel="0" collapsed="false">
      <c r="BS24867" s="96" t="n">
        <f aca="false">BR24867-2.5</f>
        <v>-2.5</v>
      </c>
    </row>
    <row r="24868" customFormat="false" ht="12" hidden="false" customHeight="false" outlineLevel="0" collapsed="false">
      <c r="BS24868" s="96" t="n">
        <f aca="false">BR24868-2.5</f>
        <v>-2.5</v>
      </c>
    </row>
    <row r="24869" customFormat="false" ht="12" hidden="false" customHeight="false" outlineLevel="0" collapsed="false">
      <c r="BS24869" s="96" t="n">
        <f aca="false">BR24869-2.5</f>
        <v>-2.5</v>
      </c>
    </row>
    <row r="24870" customFormat="false" ht="12" hidden="false" customHeight="false" outlineLevel="0" collapsed="false">
      <c r="BS24870" s="96" t="n">
        <f aca="false">BR24870-2.5</f>
        <v>-2.5</v>
      </c>
    </row>
    <row r="24871" customFormat="false" ht="12" hidden="false" customHeight="false" outlineLevel="0" collapsed="false">
      <c r="BS24871" s="96" t="n">
        <f aca="false">BR24871-2.5</f>
        <v>-2.5</v>
      </c>
    </row>
    <row r="24872" customFormat="false" ht="12" hidden="false" customHeight="false" outlineLevel="0" collapsed="false">
      <c r="BS24872" s="96" t="n">
        <f aca="false">BR24872-2.5</f>
        <v>-2.5</v>
      </c>
    </row>
    <row r="24873" customFormat="false" ht="12" hidden="false" customHeight="false" outlineLevel="0" collapsed="false">
      <c r="BS24873" s="96" t="n">
        <f aca="false">BR24873-2.5</f>
        <v>-2.5</v>
      </c>
    </row>
    <row r="24874" customFormat="false" ht="12" hidden="false" customHeight="false" outlineLevel="0" collapsed="false">
      <c r="BS24874" s="96" t="n">
        <f aca="false">BR24874-2.5</f>
        <v>-2.5</v>
      </c>
    </row>
    <row r="24875" customFormat="false" ht="12" hidden="false" customHeight="false" outlineLevel="0" collapsed="false">
      <c r="BS24875" s="96" t="n">
        <f aca="false">BR24875-2.5</f>
        <v>-2.5</v>
      </c>
    </row>
    <row r="24876" customFormat="false" ht="12" hidden="false" customHeight="false" outlineLevel="0" collapsed="false">
      <c r="BS24876" s="96" t="n">
        <f aca="false">BR24876-2.5</f>
        <v>-2.5</v>
      </c>
    </row>
    <row r="24877" customFormat="false" ht="12" hidden="false" customHeight="false" outlineLevel="0" collapsed="false">
      <c r="BS24877" s="96" t="n">
        <f aca="false">BR24877-2.5</f>
        <v>-2.5</v>
      </c>
    </row>
    <row r="24878" customFormat="false" ht="12" hidden="false" customHeight="false" outlineLevel="0" collapsed="false">
      <c r="BS24878" s="96" t="n">
        <f aca="false">BR24878-2.5</f>
        <v>-2.5</v>
      </c>
    </row>
    <row r="24879" customFormat="false" ht="12" hidden="false" customHeight="false" outlineLevel="0" collapsed="false">
      <c r="BS24879" s="96" t="n">
        <f aca="false">BR24879-2.5</f>
        <v>-2.5</v>
      </c>
    </row>
    <row r="24880" customFormat="false" ht="12" hidden="false" customHeight="false" outlineLevel="0" collapsed="false">
      <c r="BS24880" s="96" t="n">
        <f aca="false">BR24880-2.5</f>
        <v>-2.5</v>
      </c>
    </row>
    <row r="24881" customFormat="false" ht="12" hidden="false" customHeight="false" outlineLevel="0" collapsed="false">
      <c r="BS24881" s="96" t="n">
        <f aca="false">BR24881-2.5</f>
        <v>-2.5</v>
      </c>
    </row>
    <row r="24882" customFormat="false" ht="12" hidden="false" customHeight="false" outlineLevel="0" collapsed="false">
      <c r="BS24882" s="96" t="n">
        <f aca="false">BR24882-2.5</f>
        <v>-2.5</v>
      </c>
    </row>
    <row r="24883" customFormat="false" ht="12" hidden="false" customHeight="false" outlineLevel="0" collapsed="false">
      <c r="BS24883" s="96" t="n">
        <f aca="false">BR24883-2.5</f>
        <v>-2.5</v>
      </c>
    </row>
    <row r="24884" customFormat="false" ht="12" hidden="false" customHeight="false" outlineLevel="0" collapsed="false">
      <c r="BS24884" s="96" t="n">
        <f aca="false">BR24884-2.5</f>
        <v>-2.5</v>
      </c>
    </row>
    <row r="24885" customFormat="false" ht="12" hidden="false" customHeight="false" outlineLevel="0" collapsed="false">
      <c r="BS24885" s="96" t="n">
        <f aca="false">BR24885-2.5</f>
        <v>-2.5</v>
      </c>
    </row>
    <row r="24886" customFormat="false" ht="12" hidden="false" customHeight="false" outlineLevel="0" collapsed="false">
      <c r="BS24886" s="96" t="n">
        <f aca="false">BR24886-2.5</f>
        <v>-2.5</v>
      </c>
    </row>
    <row r="24887" customFormat="false" ht="12" hidden="false" customHeight="false" outlineLevel="0" collapsed="false">
      <c r="BS24887" s="96" t="n">
        <f aca="false">BR24887-2.5</f>
        <v>-2.5</v>
      </c>
    </row>
    <row r="24888" customFormat="false" ht="12" hidden="false" customHeight="false" outlineLevel="0" collapsed="false">
      <c r="BS24888" s="96" t="n">
        <f aca="false">BR24888-2.5</f>
        <v>-2.5</v>
      </c>
    </row>
    <row r="24889" customFormat="false" ht="12" hidden="false" customHeight="false" outlineLevel="0" collapsed="false">
      <c r="BS24889" s="96" t="n">
        <f aca="false">BR24889-2.5</f>
        <v>-2.5</v>
      </c>
    </row>
    <row r="24890" customFormat="false" ht="12" hidden="false" customHeight="false" outlineLevel="0" collapsed="false">
      <c r="BS24890" s="96" t="n">
        <f aca="false">BR24890-2.5</f>
        <v>-2.5</v>
      </c>
    </row>
    <row r="24891" customFormat="false" ht="12" hidden="false" customHeight="false" outlineLevel="0" collapsed="false">
      <c r="BS24891" s="96" t="n">
        <f aca="false">BR24891-2.5</f>
        <v>-2.5</v>
      </c>
    </row>
    <row r="24892" customFormat="false" ht="12" hidden="false" customHeight="false" outlineLevel="0" collapsed="false">
      <c r="BS24892" s="96" t="n">
        <f aca="false">BR24892-2.5</f>
        <v>-2.5</v>
      </c>
    </row>
    <row r="24893" customFormat="false" ht="12" hidden="false" customHeight="false" outlineLevel="0" collapsed="false">
      <c r="BS24893" s="96" t="n">
        <f aca="false">BR24893-2.5</f>
        <v>-2.5</v>
      </c>
    </row>
    <row r="24894" customFormat="false" ht="12" hidden="false" customHeight="false" outlineLevel="0" collapsed="false">
      <c r="BS24894" s="96" t="n">
        <f aca="false">BR24894-2.5</f>
        <v>-2.5</v>
      </c>
    </row>
    <row r="24895" customFormat="false" ht="12" hidden="false" customHeight="false" outlineLevel="0" collapsed="false">
      <c r="BS24895" s="96" t="n">
        <f aca="false">BR24895-2.5</f>
        <v>-2.5</v>
      </c>
    </row>
    <row r="24896" customFormat="false" ht="12" hidden="false" customHeight="false" outlineLevel="0" collapsed="false">
      <c r="BS24896" s="96" t="n">
        <f aca="false">BR24896-2.5</f>
        <v>-2.5</v>
      </c>
    </row>
    <row r="24897" customFormat="false" ht="12" hidden="false" customHeight="false" outlineLevel="0" collapsed="false">
      <c r="BS24897" s="96" t="n">
        <f aca="false">BR24897-2.5</f>
        <v>-2.5</v>
      </c>
    </row>
    <row r="24898" customFormat="false" ht="12" hidden="false" customHeight="false" outlineLevel="0" collapsed="false">
      <c r="BS24898" s="96" t="n">
        <f aca="false">BR24898-2.5</f>
        <v>-2.5</v>
      </c>
    </row>
    <row r="24899" customFormat="false" ht="12" hidden="false" customHeight="false" outlineLevel="0" collapsed="false">
      <c r="BS24899" s="96" t="n">
        <f aca="false">BR24899-2.5</f>
        <v>-2.5</v>
      </c>
    </row>
    <row r="24900" customFormat="false" ht="12" hidden="false" customHeight="false" outlineLevel="0" collapsed="false">
      <c r="BS24900" s="96" t="n">
        <f aca="false">BR24900-2.5</f>
        <v>-2.5</v>
      </c>
    </row>
    <row r="24901" customFormat="false" ht="12" hidden="false" customHeight="false" outlineLevel="0" collapsed="false">
      <c r="BS24901" s="96" t="n">
        <f aca="false">BR24901-2.5</f>
        <v>-2.5</v>
      </c>
    </row>
    <row r="24902" customFormat="false" ht="12" hidden="false" customHeight="false" outlineLevel="0" collapsed="false">
      <c r="BS24902" s="96" t="n">
        <f aca="false">BR24902-2.5</f>
        <v>-2.5</v>
      </c>
    </row>
    <row r="24903" customFormat="false" ht="12" hidden="false" customHeight="false" outlineLevel="0" collapsed="false">
      <c r="BS24903" s="96" t="n">
        <f aca="false">BR24903-2.5</f>
        <v>-2.5</v>
      </c>
    </row>
    <row r="24904" customFormat="false" ht="12" hidden="false" customHeight="false" outlineLevel="0" collapsed="false">
      <c r="BS24904" s="96" t="n">
        <f aca="false">BR24904-2.5</f>
        <v>-2.5</v>
      </c>
    </row>
    <row r="24905" customFormat="false" ht="12" hidden="false" customHeight="false" outlineLevel="0" collapsed="false">
      <c r="BS24905" s="96" t="n">
        <f aca="false">BR24905-2.5</f>
        <v>-2.5</v>
      </c>
    </row>
    <row r="24906" customFormat="false" ht="12" hidden="false" customHeight="false" outlineLevel="0" collapsed="false">
      <c r="BS24906" s="96" t="n">
        <f aca="false">BR24906-2.5</f>
        <v>-2.5</v>
      </c>
    </row>
    <row r="24907" customFormat="false" ht="12" hidden="false" customHeight="false" outlineLevel="0" collapsed="false">
      <c r="BS24907" s="96" t="n">
        <f aca="false">BR24907-2.5</f>
        <v>-2.5</v>
      </c>
    </row>
    <row r="24908" customFormat="false" ht="12" hidden="false" customHeight="false" outlineLevel="0" collapsed="false">
      <c r="BS24908" s="96" t="n">
        <f aca="false">BR24908-2.5</f>
        <v>-2.5</v>
      </c>
    </row>
    <row r="24909" customFormat="false" ht="12" hidden="false" customHeight="false" outlineLevel="0" collapsed="false">
      <c r="BS24909" s="96" t="n">
        <f aca="false">BR24909-2.5</f>
        <v>-2.5</v>
      </c>
    </row>
    <row r="24910" customFormat="false" ht="12" hidden="false" customHeight="false" outlineLevel="0" collapsed="false">
      <c r="BS24910" s="96" t="n">
        <f aca="false">BR24910-2.5</f>
        <v>-2.5</v>
      </c>
    </row>
    <row r="24911" customFormat="false" ht="12" hidden="false" customHeight="false" outlineLevel="0" collapsed="false">
      <c r="BS24911" s="96" t="n">
        <f aca="false">BR24911-2.5</f>
        <v>-2.5</v>
      </c>
    </row>
    <row r="24912" customFormat="false" ht="12" hidden="false" customHeight="false" outlineLevel="0" collapsed="false">
      <c r="BS24912" s="96" t="n">
        <f aca="false">BR24912-2.5</f>
        <v>-2.5</v>
      </c>
    </row>
    <row r="24913" customFormat="false" ht="12" hidden="false" customHeight="false" outlineLevel="0" collapsed="false">
      <c r="BS24913" s="96" t="n">
        <f aca="false">BR24913-2.5</f>
        <v>-2.5</v>
      </c>
    </row>
    <row r="24914" customFormat="false" ht="12" hidden="false" customHeight="false" outlineLevel="0" collapsed="false">
      <c r="BS24914" s="96" t="n">
        <f aca="false">BR24914-2.5</f>
        <v>-2.5</v>
      </c>
    </row>
    <row r="24915" customFormat="false" ht="12" hidden="false" customHeight="false" outlineLevel="0" collapsed="false">
      <c r="BS24915" s="96" t="n">
        <f aca="false">BR24915-2.5</f>
        <v>-2.5</v>
      </c>
    </row>
    <row r="24916" customFormat="false" ht="12" hidden="false" customHeight="false" outlineLevel="0" collapsed="false">
      <c r="BS24916" s="96" t="n">
        <f aca="false">BR24916-2.5</f>
        <v>-2.5</v>
      </c>
    </row>
    <row r="24917" customFormat="false" ht="12" hidden="false" customHeight="false" outlineLevel="0" collapsed="false">
      <c r="BS24917" s="96" t="n">
        <f aca="false">BR24917-2.5</f>
        <v>-2.5</v>
      </c>
    </row>
    <row r="24918" customFormat="false" ht="12" hidden="false" customHeight="false" outlineLevel="0" collapsed="false">
      <c r="BS24918" s="96" t="n">
        <f aca="false">BR24918-2.5</f>
        <v>-2.5</v>
      </c>
    </row>
    <row r="24919" customFormat="false" ht="12" hidden="false" customHeight="false" outlineLevel="0" collapsed="false">
      <c r="BS24919" s="96" t="n">
        <f aca="false">BR24919-2.5</f>
        <v>-2.5</v>
      </c>
    </row>
    <row r="24920" customFormat="false" ht="12" hidden="false" customHeight="false" outlineLevel="0" collapsed="false">
      <c r="BS24920" s="96" t="n">
        <f aca="false">BR24920-2.5</f>
        <v>-2.5</v>
      </c>
    </row>
    <row r="24921" customFormat="false" ht="12" hidden="false" customHeight="false" outlineLevel="0" collapsed="false">
      <c r="BS24921" s="96" t="n">
        <f aca="false">BR24921-2.5</f>
        <v>-2.5</v>
      </c>
    </row>
    <row r="24922" customFormat="false" ht="12" hidden="false" customHeight="false" outlineLevel="0" collapsed="false">
      <c r="BS24922" s="96" t="n">
        <f aca="false">BR24922-2.5</f>
        <v>-2.5</v>
      </c>
    </row>
    <row r="24923" customFormat="false" ht="12" hidden="false" customHeight="false" outlineLevel="0" collapsed="false">
      <c r="BS24923" s="96" t="n">
        <f aca="false">BR24923-2.5</f>
        <v>-2.5</v>
      </c>
    </row>
    <row r="24924" customFormat="false" ht="12" hidden="false" customHeight="false" outlineLevel="0" collapsed="false">
      <c r="BS24924" s="96" t="n">
        <f aca="false">BR24924-2.5</f>
        <v>-2.5</v>
      </c>
    </row>
    <row r="24925" customFormat="false" ht="12" hidden="false" customHeight="false" outlineLevel="0" collapsed="false">
      <c r="BS24925" s="96" t="n">
        <f aca="false">BR24925-2.5</f>
        <v>-2.5</v>
      </c>
    </row>
    <row r="24926" customFormat="false" ht="12" hidden="false" customHeight="false" outlineLevel="0" collapsed="false">
      <c r="BS24926" s="96" t="n">
        <f aca="false">BR24926-2.5</f>
        <v>-2.5</v>
      </c>
    </row>
    <row r="24927" customFormat="false" ht="12" hidden="false" customHeight="false" outlineLevel="0" collapsed="false">
      <c r="BS24927" s="96" t="n">
        <f aca="false">BR24927-2.5</f>
        <v>-2.5</v>
      </c>
    </row>
    <row r="24928" customFormat="false" ht="12" hidden="false" customHeight="false" outlineLevel="0" collapsed="false">
      <c r="BS24928" s="96" t="n">
        <f aca="false">BR24928-2.5</f>
        <v>-2.5</v>
      </c>
    </row>
    <row r="24929" customFormat="false" ht="12" hidden="false" customHeight="false" outlineLevel="0" collapsed="false">
      <c r="BS24929" s="96" t="n">
        <f aca="false">BR24929-2.5</f>
        <v>-2.5</v>
      </c>
    </row>
    <row r="24930" customFormat="false" ht="12" hidden="false" customHeight="false" outlineLevel="0" collapsed="false">
      <c r="BS24930" s="96" t="n">
        <f aca="false">BR24930-2.5</f>
        <v>-2.5</v>
      </c>
    </row>
    <row r="24931" customFormat="false" ht="12" hidden="false" customHeight="false" outlineLevel="0" collapsed="false">
      <c r="BS24931" s="96" t="n">
        <f aca="false">BR24931-2.5</f>
        <v>-2.5</v>
      </c>
    </row>
    <row r="24932" customFormat="false" ht="12" hidden="false" customHeight="false" outlineLevel="0" collapsed="false">
      <c r="BS24932" s="96" t="n">
        <f aca="false">BR24932-2.5</f>
        <v>-2.5</v>
      </c>
    </row>
    <row r="24933" customFormat="false" ht="12" hidden="false" customHeight="false" outlineLevel="0" collapsed="false">
      <c r="BS24933" s="96" t="n">
        <f aca="false">BR24933-2.5</f>
        <v>-2.5</v>
      </c>
    </row>
    <row r="24934" customFormat="false" ht="12" hidden="false" customHeight="false" outlineLevel="0" collapsed="false">
      <c r="BS24934" s="96" t="n">
        <f aca="false">BR24934-2.5</f>
        <v>-2.5</v>
      </c>
    </row>
    <row r="24935" customFormat="false" ht="12" hidden="false" customHeight="false" outlineLevel="0" collapsed="false">
      <c r="BS24935" s="96" t="n">
        <f aca="false">BR24935-2.5</f>
        <v>-2.5</v>
      </c>
    </row>
    <row r="24936" customFormat="false" ht="12" hidden="false" customHeight="false" outlineLevel="0" collapsed="false">
      <c r="BS24936" s="96" t="n">
        <f aca="false">BR24936-2.5</f>
        <v>-2.5</v>
      </c>
    </row>
    <row r="24937" customFormat="false" ht="12" hidden="false" customHeight="false" outlineLevel="0" collapsed="false">
      <c r="BS24937" s="96" t="n">
        <f aca="false">BR24937-2.5</f>
        <v>-2.5</v>
      </c>
    </row>
    <row r="24938" customFormat="false" ht="12" hidden="false" customHeight="false" outlineLevel="0" collapsed="false">
      <c r="BS24938" s="96" t="n">
        <f aca="false">BR24938-2.5</f>
        <v>-2.5</v>
      </c>
    </row>
    <row r="24939" customFormat="false" ht="12" hidden="false" customHeight="false" outlineLevel="0" collapsed="false">
      <c r="BS24939" s="96" t="n">
        <f aca="false">BR24939-2.5</f>
        <v>-2.5</v>
      </c>
    </row>
    <row r="24940" customFormat="false" ht="12" hidden="false" customHeight="false" outlineLevel="0" collapsed="false">
      <c r="BS24940" s="96" t="n">
        <f aca="false">BR24940-2.5</f>
        <v>-2.5</v>
      </c>
    </row>
    <row r="24941" customFormat="false" ht="12" hidden="false" customHeight="false" outlineLevel="0" collapsed="false">
      <c r="BS24941" s="96" t="n">
        <f aca="false">BR24941-2.5</f>
        <v>-2.5</v>
      </c>
    </row>
    <row r="24942" customFormat="false" ht="12" hidden="false" customHeight="false" outlineLevel="0" collapsed="false">
      <c r="BS24942" s="96" t="n">
        <f aca="false">BR24942-2.5</f>
        <v>-2.5</v>
      </c>
    </row>
    <row r="24943" customFormat="false" ht="12" hidden="false" customHeight="false" outlineLevel="0" collapsed="false">
      <c r="BS24943" s="96" t="n">
        <f aca="false">BR24943-2.5</f>
        <v>-2.5</v>
      </c>
    </row>
    <row r="24944" customFormat="false" ht="12" hidden="false" customHeight="false" outlineLevel="0" collapsed="false">
      <c r="BS24944" s="96" t="n">
        <f aca="false">BR24944-2.5</f>
        <v>-2.5</v>
      </c>
    </row>
    <row r="24945" customFormat="false" ht="12" hidden="false" customHeight="false" outlineLevel="0" collapsed="false">
      <c r="BS24945" s="96" t="n">
        <f aca="false">BR24945-2.5</f>
        <v>-2.5</v>
      </c>
    </row>
    <row r="24946" customFormat="false" ht="12" hidden="false" customHeight="false" outlineLevel="0" collapsed="false">
      <c r="BS24946" s="96" t="n">
        <f aca="false">BR24946-2.5</f>
        <v>-2.5</v>
      </c>
    </row>
    <row r="24947" customFormat="false" ht="12" hidden="false" customHeight="false" outlineLevel="0" collapsed="false">
      <c r="BS24947" s="96" t="n">
        <f aca="false">BR24947-2.5</f>
        <v>-2.5</v>
      </c>
    </row>
    <row r="24948" customFormat="false" ht="12" hidden="false" customHeight="false" outlineLevel="0" collapsed="false">
      <c r="BS24948" s="96" t="n">
        <f aca="false">BR24948-2.5</f>
        <v>-2.5</v>
      </c>
    </row>
    <row r="24949" customFormat="false" ht="12" hidden="false" customHeight="false" outlineLevel="0" collapsed="false">
      <c r="BS24949" s="96" t="n">
        <f aca="false">BR24949-2.5</f>
        <v>-2.5</v>
      </c>
    </row>
    <row r="24950" customFormat="false" ht="12" hidden="false" customHeight="false" outlineLevel="0" collapsed="false">
      <c r="BS24950" s="96" t="n">
        <f aca="false">BR24950-2.5</f>
        <v>-2.5</v>
      </c>
    </row>
    <row r="24951" customFormat="false" ht="12" hidden="false" customHeight="false" outlineLevel="0" collapsed="false">
      <c r="BS24951" s="96" t="n">
        <f aca="false">BR24951-2.5</f>
        <v>-2.5</v>
      </c>
    </row>
    <row r="24952" customFormat="false" ht="12" hidden="false" customHeight="false" outlineLevel="0" collapsed="false">
      <c r="BS24952" s="96" t="n">
        <f aca="false">BR24952-2.5</f>
        <v>-2.5</v>
      </c>
    </row>
    <row r="24953" customFormat="false" ht="12" hidden="false" customHeight="false" outlineLevel="0" collapsed="false">
      <c r="BS24953" s="96" t="n">
        <f aca="false">BR24953-2.5</f>
        <v>-2.5</v>
      </c>
    </row>
    <row r="24954" customFormat="false" ht="12" hidden="false" customHeight="false" outlineLevel="0" collapsed="false">
      <c r="BS24954" s="96" t="n">
        <f aca="false">BR24954-2.5</f>
        <v>-2.5</v>
      </c>
    </row>
    <row r="24955" customFormat="false" ht="12" hidden="false" customHeight="false" outlineLevel="0" collapsed="false">
      <c r="BS24955" s="96" t="n">
        <f aca="false">BR24955-2.5</f>
        <v>-2.5</v>
      </c>
    </row>
    <row r="24956" customFormat="false" ht="12" hidden="false" customHeight="false" outlineLevel="0" collapsed="false">
      <c r="BS24956" s="96" t="n">
        <f aca="false">BR24956-2.5</f>
        <v>-2.5</v>
      </c>
    </row>
    <row r="24957" customFormat="false" ht="12" hidden="false" customHeight="false" outlineLevel="0" collapsed="false">
      <c r="BS24957" s="96" t="n">
        <f aca="false">BR24957-2.5</f>
        <v>-2.5</v>
      </c>
    </row>
    <row r="24958" customFormat="false" ht="12" hidden="false" customHeight="false" outlineLevel="0" collapsed="false">
      <c r="BS24958" s="96" t="n">
        <f aca="false">BR24958-2.5</f>
        <v>-2.5</v>
      </c>
    </row>
    <row r="24959" customFormat="false" ht="12" hidden="false" customHeight="false" outlineLevel="0" collapsed="false">
      <c r="BS24959" s="96" t="n">
        <f aca="false">BR24959-2.5</f>
        <v>-2.5</v>
      </c>
    </row>
    <row r="24960" customFormat="false" ht="12" hidden="false" customHeight="false" outlineLevel="0" collapsed="false">
      <c r="BS24960" s="96" t="n">
        <f aca="false">BR24960-2.5</f>
        <v>-2.5</v>
      </c>
    </row>
    <row r="24961" customFormat="false" ht="12" hidden="false" customHeight="false" outlineLevel="0" collapsed="false">
      <c r="BS24961" s="96" t="n">
        <f aca="false">BR24961-2.5</f>
        <v>-2.5</v>
      </c>
    </row>
    <row r="24962" customFormat="false" ht="12" hidden="false" customHeight="false" outlineLevel="0" collapsed="false">
      <c r="BS24962" s="96" t="n">
        <f aca="false">BR24962-2.5</f>
        <v>-2.5</v>
      </c>
    </row>
    <row r="24963" customFormat="false" ht="12" hidden="false" customHeight="false" outlineLevel="0" collapsed="false">
      <c r="BS24963" s="96" t="n">
        <f aca="false">BR24963-2.5</f>
        <v>-2.5</v>
      </c>
    </row>
    <row r="24964" customFormat="false" ht="12" hidden="false" customHeight="false" outlineLevel="0" collapsed="false">
      <c r="BS24964" s="96" t="n">
        <f aca="false">BR24964-2.5</f>
        <v>-2.5</v>
      </c>
    </row>
    <row r="24965" customFormat="false" ht="12" hidden="false" customHeight="false" outlineLevel="0" collapsed="false">
      <c r="BS24965" s="96" t="n">
        <f aca="false">BR24965-2.5</f>
        <v>-2.5</v>
      </c>
    </row>
    <row r="24966" customFormat="false" ht="12" hidden="false" customHeight="false" outlineLevel="0" collapsed="false">
      <c r="BS24966" s="96" t="n">
        <f aca="false">BR24966-2.5</f>
        <v>-2.5</v>
      </c>
    </row>
    <row r="24967" customFormat="false" ht="12" hidden="false" customHeight="false" outlineLevel="0" collapsed="false">
      <c r="BS24967" s="96" t="n">
        <f aca="false">BR24967-2.5</f>
        <v>-2.5</v>
      </c>
    </row>
    <row r="24968" customFormat="false" ht="12" hidden="false" customHeight="false" outlineLevel="0" collapsed="false">
      <c r="BS24968" s="96" t="n">
        <f aca="false">BR24968-2.5</f>
        <v>-2.5</v>
      </c>
    </row>
    <row r="24969" customFormat="false" ht="12" hidden="false" customHeight="false" outlineLevel="0" collapsed="false">
      <c r="BS24969" s="96" t="n">
        <f aca="false">BR24969-2.5</f>
        <v>-2.5</v>
      </c>
    </row>
    <row r="24970" customFormat="false" ht="12" hidden="false" customHeight="false" outlineLevel="0" collapsed="false">
      <c r="BS24970" s="96" t="n">
        <f aca="false">BR24970-2.5</f>
        <v>-2.5</v>
      </c>
    </row>
    <row r="24971" customFormat="false" ht="12" hidden="false" customHeight="false" outlineLevel="0" collapsed="false">
      <c r="BS24971" s="96" t="n">
        <f aca="false">BR24971-2.5</f>
        <v>-2.5</v>
      </c>
    </row>
    <row r="24972" customFormat="false" ht="12" hidden="false" customHeight="false" outlineLevel="0" collapsed="false">
      <c r="BS24972" s="96" t="n">
        <f aca="false">BR24972-2.5</f>
        <v>-2.5</v>
      </c>
    </row>
    <row r="24973" customFormat="false" ht="12" hidden="false" customHeight="false" outlineLevel="0" collapsed="false">
      <c r="BS24973" s="96" t="n">
        <f aca="false">BR24973-2.5</f>
        <v>-2.5</v>
      </c>
    </row>
    <row r="24974" customFormat="false" ht="12" hidden="false" customHeight="false" outlineLevel="0" collapsed="false">
      <c r="BS24974" s="96" t="n">
        <f aca="false">BR24974-2.5</f>
        <v>-2.5</v>
      </c>
    </row>
    <row r="24975" customFormat="false" ht="12" hidden="false" customHeight="false" outlineLevel="0" collapsed="false">
      <c r="BS24975" s="96" t="n">
        <f aca="false">BR24975-2.5</f>
        <v>-2.5</v>
      </c>
    </row>
    <row r="24976" customFormat="false" ht="12" hidden="false" customHeight="false" outlineLevel="0" collapsed="false">
      <c r="BS24976" s="96" t="n">
        <f aca="false">BR24976-2.5</f>
        <v>-2.5</v>
      </c>
    </row>
    <row r="24977" customFormat="false" ht="12" hidden="false" customHeight="false" outlineLevel="0" collapsed="false">
      <c r="BS24977" s="96" t="n">
        <f aca="false">BR24977-2.5</f>
        <v>-2.5</v>
      </c>
    </row>
    <row r="24978" customFormat="false" ht="12" hidden="false" customHeight="false" outlineLevel="0" collapsed="false">
      <c r="BS24978" s="96" t="n">
        <f aca="false">BR24978-2.5</f>
        <v>-2.5</v>
      </c>
    </row>
    <row r="24979" customFormat="false" ht="12" hidden="false" customHeight="false" outlineLevel="0" collapsed="false">
      <c r="BS24979" s="96" t="n">
        <f aca="false">BR24979-2.5</f>
        <v>-2.5</v>
      </c>
    </row>
    <row r="24980" customFormat="false" ht="12" hidden="false" customHeight="false" outlineLevel="0" collapsed="false">
      <c r="BS24980" s="96" t="n">
        <f aca="false">BR24980-2.5</f>
        <v>-2.5</v>
      </c>
    </row>
    <row r="24981" customFormat="false" ht="12" hidden="false" customHeight="false" outlineLevel="0" collapsed="false">
      <c r="BS24981" s="96" t="n">
        <f aca="false">BR24981-2.5</f>
        <v>-2.5</v>
      </c>
    </row>
    <row r="24982" customFormat="false" ht="12" hidden="false" customHeight="false" outlineLevel="0" collapsed="false">
      <c r="BS24982" s="96" t="n">
        <f aca="false">BR24982-2.5</f>
        <v>-2.5</v>
      </c>
    </row>
    <row r="24983" customFormat="false" ht="12" hidden="false" customHeight="false" outlineLevel="0" collapsed="false">
      <c r="BS24983" s="96" t="n">
        <f aca="false">BR24983-2.5</f>
        <v>-2.5</v>
      </c>
    </row>
    <row r="24984" customFormat="false" ht="12" hidden="false" customHeight="false" outlineLevel="0" collapsed="false">
      <c r="BS24984" s="96" t="n">
        <f aca="false">BR24984-2.5</f>
        <v>-2.5</v>
      </c>
    </row>
    <row r="24985" customFormat="false" ht="12" hidden="false" customHeight="false" outlineLevel="0" collapsed="false">
      <c r="BS24985" s="96" t="n">
        <f aca="false">BR24985-2.5</f>
        <v>-2.5</v>
      </c>
    </row>
    <row r="24986" customFormat="false" ht="12" hidden="false" customHeight="false" outlineLevel="0" collapsed="false">
      <c r="BS24986" s="96" t="n">
        <f aca="false">BR24986-2.5</f>
        <v>-2.5</v>
      </c>
    </row>
    <row r="24987" customFormat="false" ht="12" hidden="false" customHeight="false" outlineLevel="0" collapsed="false">
      <c r="BS24987" s="96" t="n">
        <f aca="false">BR24987-2.5</f>
        <v>-2.5</v>
      </c>
    </row>
    <row r="24988" customFormat="false" ht="12" hidden="false" customHeight="false" outlineLevel="0" collapsed="false">
      <c r="BS24988" s="96" t="n">
        <f aca="false">BR24988-2.5</f>
        <v>-2.5</v>
      </c>
    </row>
    <row r="24989" customFormat="false" ht="12" hidden="false" customHeight="false" outlineLevel="0" collapsed="false">
      <c r="BS24989" s="96" t="n">
        <f aca="false">BR24989-2.5</f>
        <v>-2.5</v>
      </c>
    </row>
    <row r="24990" customFormat="false" ht="12" hidden="false" customHeight="false" outlineLevel="0" collapsed="false">
      <c r="BS24990" s="96" t="n">
        <f aca="false">BR24990-2.5</f>
        <v>-2.5</v>
      </c>
    </row>
    <row r="24991" customFormat="false" ht="12" hidden="false" customHeight="false" outlineLevel="0" collapsed="false">
      <c r="BS24991" s="96" t="n">
        <f aca="false">BR24991-2.5</f>
        <v>-2.5</v>
      </c>
    </row>
    <row r="24992" customFormat="false" ht="12" hidden="false" customHeight="false" outlineLevel="0" collapsed="false">
      <c r="BS24992" s="96" t="n">
        <f aca="false">BR24992-2.5</f>
        <v>-2.5</v>
      </c>
    </row>
    <row r="24993" customFormat="false" ht="12" hidden="false" customHeight="false" outlineLevel="0" collapsed="false">
      <c r="BS24993" s="96" t="n">
        <f aca="false">BR24993-2.5</f>
        <v>-2.5</v>
      </c>
    </row>
    <row r="24994" customFormat="false" ht="12" hidden="false" customHeight="false" outlineLevel="0" collapsed="false">
      <c r="BS24994" s="96" t="n">
        <f aca="false">BR24994-2.5</f>
        <v>-2.5</v>
      </c>
    </row>
    <row r="24995" customFormat="false" ht="12" hidden="false" customHeight="false" outlineLevel="0" collapsed="false">
      <c r="BS24995" s="96" t="n">
        <f aca="false">BR24995-2.5</f>
        <v>-2.5</v>
      </c>
    </row>
    <row r="24996" customFormat="false" ht="12" hidden="false" customHeight="false" outlineLevel="0" collapsed="false">
      <c r="BS24996" s="96" t="n">
        <f aca="false">BR24996-2.5</f>
        <v>-2.5</v>
      </c>
    </row>
    <row r="24997" customFormat="false" ht="12" hidden="false" customHeight="false" outlineLevel="0" collapsed="false">
      <c r="BS24997" s="96" t="n">
        <f aca="false">BR24997-2.5</f>
        <v>-2.5</v>
      </c>
    </row>
    <row r="24998" customFormat="false" ht="12" hidden="false" customHeight="false" outlineLevel="0" collapsed="false">
      <c r="BS24998" s="96" t="n">
        <f aca="false">BR24998-2.5</f>
        <v>-2.5</v>
      </c>
    </row>
    <row r="24999" customFormat="false" ht="12" hidden="false" customHeight="false" outlineLevel="0" collapsed="false">
      <c r="BS24999" s="96" t="n">
        <f aca="false">BR24999-2.5</f>
        <v>-2.5</v>
      </c>
    </row>
    <row r="25000" customFormat="false" ht="12" hidden="false" customHeight="false" outlineLevel="0" collapsed="false">
      <c r="BS25000" s="96" t="n">
        <f aca="false">BR25000-2.5</f>
        <v>-2.5</v>
      </c>
    </row>
    <row r="25001" customFormat="false" ht="12" hidden="false" customHeight="false" outlineLevel="0" collapsed="false">
      <c r="BS25001" s="96" t="n">
        <f aca="false">BR25001-2.5</f>
        <v>-2.5</v>
      </c>
    </row>
    <row r="25002" customFormat="false" ht="12" hidden="false" customHeight="false" outlineLevel="0" collapsed="false">
      <c r="BS25002" s="96" t="n">
        <f aca="false">BR25002-2.5</f>
        <v>-2.5</v>
      </c>
    </row>
    <row r="25003" customFormat="false" ht="12" hidden="false" customHeight="false" outlineLevel="0" collapsed="false">
      <c r="BS25003" s="96" t="n">
        <f aca="false">BR25003-2.5</f>
        <v>-2.5</v>
      </c>
    </row>
    <row r="25004" customFormat="false" ht="12" hidden="false" customHeight="false" outlineLevel="0" collapsed="false">
      <c r="BS25004" s="96" t="n">
        <f aca="false">BR25004-2.5</f>
        <v>-2.5</v>
      </c>
    </row>
    <row r="25005" customFormat="false" ht="12" hidden="false" customHeight="false" outlineLevel="0" collapsed="false">
      <c r="BS25005" s="96" t="n">
        <f aca="false">BR25005-2.5</f>
        <v>-2.5</v>
      </c>
    </row>
    <row r="25006" customFormat="false" ht="12" hidden="false" customHeight="false" outlineLevel="0" collapsed="false">
      <c r="BS25006" s="96" t="n">
        <f aca="false">BR25006-2.5</f>
        <v>-2.5</v>
      </c>
    </row>
    <row r="25007" customFormat="false" ht="12" hidden="false" customHeight="false" outlineLevel="0" collapsed="false">
      <c r="BS25007" s="96" t="n">
        <f aca="false">BR25007-2.5</f>
        <v>-2.5</v>
      </c>
    </row>
    <row r="25008" customFormat="false" ht="12" hidden="false" customHeight="false" outlineLevel="0" collapsed="false">
      <c r="BS25008" s="96" t="n">
        <f aca="false">BR25008-2.5</f>
        <v>-2.5</v>
      </c>
    </row>
    <row r="25009" customFormat="false" ht="12" hidden="false" customHeight="false" outlineLevel="0" collapsed="false">
      <c r="BS25009" s="96" t="n">
        <f aca="false">BR25009-2.5</f>
        <v>-2.5</v>
      </c>
    </row>
    <row r="25010" customFormat="false" ht="12" hidden="false" customHeight="false" outlineLevel="0" collapsed="false">
      <c r="BS25010" s="96" t="n">
        <f aca="false">BR25010-2.5</f>
        <v>-2.5</v>
      </c>
    </row>
    <row r="25011" customFormat="false" ht="12" hidden="false" customHeight="false" outlineLevel="0" collapsed="false">
      <c r="BS25011" s="96" t="n">
        <f aca="false">BR25011-2.5</f>
        <v>-2.5</v>
      </c>
    </row>
    <row r="25012" customFormat="false" ht="12" hidden="false" customHeight="false" outlineLevel="0" collapsed="false">
      <c r="BS25012" s="96" t="n">
        <f aca="false">BR25012-2.5</f>
        <v>-2.5</v>
      </c>
    </row>
    <row r="25013" customFormat="false" ht="12" hidden="false" customHeight="false" outlineLevel="0" collapsed="false">
      <c r="BS25013" s="96" t="n">
        <f aca="false">BR25013-2.5</f>
        <v>-2.5</v>
      </c>
    </row>
    <row r="25014" customFormat="false" ht="12" hidden="false" customHeight="false" outlineLevel="0" collapsed="false">
      <c r="BS25014" s="96" t="n">
        <f aca="false">BR25014-2.5</f>
        <v>-2.5</v>
      </c>
    </row>
    <row r="25015" customFormat="false" ht="12" hidden="false" customHeight="false" outlineLevel="0" collapsed="false">
      <c r="BS25015" s="96" t="n">
        <f aca="false">BR25015-2.5</f>
        <v>-2.5</v>
      </c>
    </row>
    <row r="25016" customFormat="false" ht="12" hidden="false" customHeight="false" outlineLevel="0" collapsed="false">
      <c r="BS25016" s="96" t="n">
        <f aca="false">BR25016-2.5</f>
        <v>-2.5</v>
      </c>
    </row>
    <row r="25017" customFormat="false" ht="12" hidden="false" customHeight="false" outlineLevel="0" collapsed="false">
      <c r="BS25017" s="96" t="n">
        <f aca="false">BR25017-2.5</f>
        <v>-2.5</v>
      </c>
    </row>
    <row r="25018" customFormat="false" ht="12" hidden="false" customHeight="false" outlineLevel="0" collapsed="false">
      <c r="BS25018" s="96" t="n">
        <f aca="false">BR25018-2.5</f>
        <v>-2.5</v>
      </c>
    </row>
    <row r="25019" customFormat="false" ht="12" hidden="false" customHeight="false" outlineLevel="0" collapsed="false">
      <c r="BS25019" s="96" t="n">
        <f aca="false">BR25019-2.5</f>
        <v>-2.5</v>
      </c>
    </row>
    <row r="25020" customFormat="false" ht="12" hidden="false" customHeight="false" outlineLevel="0" collapsed="false">
      <c r="BS25020" s="96" t="n">
        <f aca="false">BR25020-2.5</f>
        <v>-2.5</v>
      </c>
    </row>
    <row r="25021" customFormat="false" ht="12" hidden="false" customHeight="false" outlineLevel="0" collapsed="false">
      <c r="BS25021" s="96" t="n">
        <f aca="false">BR25021-2.5</f>
        <v>-2.5</v>
      </c>
    </row>
    <row r="25022" customFormat="false" ht="12" hidden="false" customHeight="false" outlineLevel="0" collapsed="false">
      <c r="BS25022" s="96" t="n">
        <f aca="false">BR25022-2.5</f>
        <v>-2.5</v>
      </c>
    </row>
    <row r="25023" customFormat="false" ht="12" hidden="false" customHeight="false" outlineLevel="0" collapsed="false">
      <c r="BS25023" s="96" t="n">
        <f aca="false">BR25023-2.5</f>
        <v>-2.5</v>
      </c>
    </row>
    <row r="25024" customFormat="false" ht="12" hidden="false" customHeight="false" outlineLevel="0" collapsed="false">
      <c r="BS25024" s="96" t="n">
        <f aca="false">BR25024-2.5</f>
        <v>-2.5</v>
      </c>
    </row>
    <row r="25025" customFormat="false" ht="12" hidden="false" customHeight="false" outlineLevel="0" collapsed="false">
      <c r="BS25025" s="96" t="n">
        <f aca="false">BR25025-2.5</f>
        <v>-2.5</v>
      </c>
    </row>
    <row r="25026" customFormat="false" ht="12" hidden="false" customHeight="false" outlineLevel="0" collapsed="false">
      <c r="BS25026" s="96" t="n">
        <f aca="false">BR25026-2.5</f>
        <v>-2.5</v>
      </c>
    </row>
    <row r="25027" customFormat="false" ht="12" hidden="false" customHeight="false" outlineLevel="0" collapsed="false">
      <c r="BS25027" s="96" t="n">
        <f aca="false">BR25027-2.5</f>
        <v>-2.5</v>
      </c>
    </row>
    <row r="25028" customFormat="false" ht="12" hidden="false" customHeight="false" outlineLevel="0" collapsed="false">
      <c r="BS25028" s="96" t="n">
        <f aca="false">BR25028-2.5</f>
        <v>-2.5</v>
      </c>
    </row>
    <row r="25029" customFormat="false" ht="12" hidden="false" customHeight="false" outlineLevel="0" collapsed="false">
      <c r="BS25029" s="96" t="n">
        <f aca="false">BR25029-2.5</f>
        <v>-2.5</v>
      </c>
    </row>
    <row r="25030" customFormat="false" ht="12" hidden="false" customHeight="false" outlineLevel="0" collapsed="false">
      <c r="BS25030" s="96" t="n">
        <f aca="false">BR25030-2.5</f>
        <v>-2.5</v>
      </c>
    </row>
    <row r="25031" customFormat="false" ht="12" hidden="false" customHeight="false" outlineLevel="0" collapsed="false">
      <c r="BS25031" s="96" t="n">
        <f aca="false">BR25031-2.5</f>
        <v>-2.5</v>
      </c>
    </row>
    <row r="25032" customFormat="false" ht="12" hidden="false" customHeight="false" outlineLevel="0" collapsed="false">
      <c r="BS25032" s="96" t="n">
        <f aca="false">BR25032-2.5</f>
        <v>-2.5</v>
      </c>
    </row>
    <row r="25033" customFormat="false" ht="12" hidden="false" customHeight="false" outlineLevel="0" collapsed="false">
      <c r="BS25033" s="96" t="n">
        <f aca="false">BR25033-2.5</f>
        <v>-2.5</v>
      </c>
    </row>
    <row r="25034" customFormat="false" ht="12" hidden="false" customHeight="false" outlineLevel="0" collapsed="false">
      <c r="BS25034" s="96" t="n">
        <f aca="false">BR25034-2.5</f>
        <v>-2.5</v>
      </c>
    </row>
    <row r="25035" customFormat="false" ht="12" hidden="false" customHeight="false" outlineLevel="0" collapsed="false">
      <c r="BS25035" s="96" t="n">
        <f aca="false">BR25035-2.5</f>
        <v>-2.5</v>
      </c>
    </row>
    <row r="25036" customFormat="false" ht="12" hidden="false" customHeight="false" outlineLevel="0" collapsed="false">
      <c r="BS25036" s="96" t="n">
        <f aca="false">BR25036-2.5</f>
        <v>-2.5</v>
      </c>
    </row>
    <row r="25037" customFormat="false" ht="12" hidden="false" customHeight="false" outlineLevel="0" collapsed="false">
      <c r="BS25037" s="96" t="n">
        <f aca="false">BR25037-2.5</f>
        <v>-2.5</v>
      </c>
    </row>
    <row r="25038" customFormat="false" ht="12" hidden="false" customHeight="false" outlineLevel="0" collapsed="false">
      <c r="BS25038" s="96" t="n">
        <f aca="false">BR25038-2.5</f>
        <v>-2.5</v>
      </c>
    </row>
    <row r="25039" customFormat="false" ht="12" hidden="false" customHeight="false" outlineLevel="0" collapsed="false">
      <c r="BS25039" s="96" t="n">
        <f aca="false">BR25039-2.5</f>
        <v>-2.5</v>
      </c>
    </row>
    <row r="25040" customFormat="false" ht="12" hidden="false" customHeight="false" outlineLevel="0" collapsed="false">
      <c r="BS25040" s="96" t="n">
        <f aca="false">BR25040-2.5</f>
        <v>-2.5</v>
      </c>
    </row>
    <row r="25041" customFormat="false" ht="12" hidden="false" customHeight="false" outlineLevel="0" collapsed="false">
      <c r="BS25041" s="96" t="n">
        <f aca="false">BR25041-2.5</f>
        <v>-2.5</v>
      </c>
    </row>
    <row r="25042" customFormat="false" ht="12" hidden="false" customHeight="false" outlineLevel="0" collapsed="false">
      <c r="BS25042" s="96" t="n">
        <f aca="false">BR25042-2.5</f>
        <v>-2.5</v>
      </c>
    </row>
    <row r="25043" customFormat="false" ht="12" hidden="false" customHeight="false" outlineLevel="0" collapsed="false">
      <c r="BS25043" s="96" t="n">
        <f aca="false">BR25043-2.5</f>
        <v>-2.5</v>
      </c>
    </row>
    <row r="25044" customFormat="false" ht="12" hidden="false" customHeight="false" outlineLevel="0" collapsed="false">
      <c r="BS25044" s="96" t="n">
        <f aca="false">BR25044-2.5</f>
        <v>-2.5</v>
      </c>
    </row>
    <row r="25045" customFormat="false" ht="12" hidden="false" customHeight="false" outlineLevel="0" collapsed="false">
      <c r="BS25045" s="96" t="n">
        <f aca="false">BR25045-2.5</f>
        <v>-2.5</v>
      </c>
    </row>
    <row r="25046" customFormat="false" ht="12" hidden="false" customHeight="false" outlineLevel="0" collapsed="false">
      <c r="BS25046" s="96" t="n">
        <f aca="false">BR25046-2.5</f>
        <v>-2.5</v>
      </c>
    </row>
    <row r="25047" customFormat="false" ht="12" hidden="false" customHeight="false" outlineLevel="0" collapsed="false">
      <c r="BS25047" s="96" t="n">
        <f aca="false">BR25047-2.5</f>
        <v>-2.5</v>
      </c>
    </row>
    <row r="25048" customFormat="false" ht="12" hidden="false" customHeight="false" outlineLevel="0" collapsed="false">
      <c r="BS25048" s="96" t="n">
        <f aca="false">BR25048-2.5</f>
        <v>-2.5</v>
      </c>
    </row>
    <row r="25049" customFormat="false" ht="12" hidden="false" customHeight="false" outlineLevel="0" collapsed="false">
      <c r="BS25049" s="96" t="n">
        <f aca="false">BR25049-2.5</f>
        <v>-2.5</v>
      </c>
    </row>
    <row r="25050" customFormat="false" ht="12" hidden="false" customHeight="false" outlineLevel="0" collapsed="false">
      <c r="BS25050" s="96" t="n">
        <f aca="false">BR25050-2.5</f>
        <v>-2.5</v>
      </c>
    </row>
    <row r="25051" customFormat="false" ht="12" hidden="false" customHeight="false" outlineLevel="0" collapsed="false">
      <c r="BS25051" s="96" t="n">
        <f aca="false">BR25051-2.5</f>
        <v>-2.5</v>
      </c>
    </row>
    <row r="25052" customFormat="false" ht="12" hidden="false" customHeight="false" outlineLevel="0" collapsed="false">
      <c r="BS25052" s="96" t="n">
        <f aca="false">BR25052-2.5</f>
        <v>-2.5</v>
      </c>
    </row>
    <row r="25053" customFormat="false" ht="12" hidden="false" customHeight="false" outlineLevel="0" collapsed="false">
      <c r="BS25053" s="96" t="n">
        <f aca="false">BR25053-2.5</f>
        <v>-2.5</v>
      </c>
    </row>
    <row r="25054" customFormat="false" ht="12" hidden="false" customHeight="false" outlineLevel="0" collapsed="false">
      <c r="BS25054" s="96" t="n">
        <f aca="false">BR25054-2.5</f>
        <v>-2.5</v>
      </c>
    </row>
    <row r="25055" customFormat="false" ht="12" hidden="false" customHeight="false" outlineLevel="0" collapsed="false">
      <c r="BS25055" s="96" t="n">
        <f aca="false">BR25055-2.5</f>
        <v>-2.5</v>
      </c>
    </row>
    <row r="25056" customFormat="false" ht="12" hidden="false" customHeight="false" outlineLevel="0" collapsed="false">
      <c r="BS25056" s="96" t="n">
        <f aca="false">BR25056-2.5</f>
        <v>-2.5</v>
      </c>
    </row>
    <row r="25057" customFormat="false" ht="12" hidden="false" customHeight="false" outlineLevel="0" collapsed="false">
      <c r="BS25057" s="96" t="n">
        <f aca="false">BR25057-2.5</f>
        <v>-2.5</v>
      </c>
    </row>
    <row r="25058" customFormat="false" ht="12" hidden="false" customHeight="false" outlineLevel="0" collapsed="false">
      <c r="BS25058" s="96" t="n">
        <f aca="false">BR25058-2.5</f>
        <v>-2.5</v>
      </c>
    </row>
    <row r="25059" customFormat="false" ht="12" hidden="false" customHeight="false" outlineLevel="0" collapsed="false">
      <c r="BS25059" s="96" t="n">
        <f aca="false">BR25059-2.5</f>
        <v>-2.5</v>
      </c>
    </row>
    <row r="25060" customFormat="false" ht="12" hidden="false" customHeight="false" outlineLevel="0" collapsed="false">
      <c r="BS25060" s="96" t="n">
        <f aca="false">BR25060-2.5</f>
        <v>-2.5</v>
      </c>
    </row>
    <row r="25061" customFormat="false" ht="12" hidden="false" customHeight="false" outlineLevel="0" collapsed="false">
      <c r="BS25061" s="96" t="n">
        <f aca="false">BR25061-2.5</f>
        <v>-2.5</v>
      </c>
    </row>
    <row r="25062" customFormat="false" ht="12" hidden="false" customHeight="false" outlineLevel="0" collapsed="false">
      <c r="BS25062" s="96" t="n">
        <f aca="false">BR25062-2.5</f>
        <v>-2.5</v>
      </c>
    </row>
    <row r="25063" customFormat="false" ht="12" hidden="false" customHeight="false" outlineLevel="0" collapsed="false">
      <c r="BS25063" s="96" t="n">
        <f aca="false">BR25063-2.5</f>
        <v>-2.5</v>
      </c>
    </row>
    <row r="25064" customFormat="false" ht="12" hidden="false" customHeight="false" outlineLevel="0" collapsed="false">
      <c r="BS25064" s="96" t="n">
        <f aca="false">BR25064-2.5</f>
        <v>-2.5</v>
      </c>
    </row>
    <row r="25065" customFormat="false" ht="12" hidden="false" customHeight="false" outlineLevel="0" collapsed="false">
      <c r="BS25065" s="96" t="n">
        <f aca="false">BR25065-2.5</f>
        <v>-2.5</v>
      </c>
    </row>
    <row r="25066" customFormat="false" ht="12" hidden="false" customHeight="false" outlineLevel="0" collapsed="false">
      <c r="BS25066" s="96" t="n">
        <f aca="false">BR25066-2.5</f>
        <v>-2.5</v>
      </c>
    </row>
    <row r="25067" customFormat="false" ht="12" hidden="false" customHeight="false" outlineLevel="0" collapsed="false">
      <c r="BS25067" s="96" t="n">
        <f aca="false">BR25067-2.5</f>
        <v>-2.5</v>
      </c>
    </row>
    <row r="25068" customFormat="false" ht="12" hidden="false" customHeight="false" outlineLevel="0" collapsed="false">
      <c r="BS25068" s="96" t="n">
        <f aca="false">BR25068-2.5</f>
        <v>-2.5</v>
      </c>
    </row>
    <row r="25069" customFormat="false" ht="12" hidden="false" customHeight="false" outlineLevel="0" collapsed="false">
      <c r="BS25069" s="96" t="n">
        <f aca="false">BR25069-2.5</f>
        <v>-2.5</v>
      </c>
    </row>
    <row r="25070" customFormat="false" ht="12" hidden="false" customHeight="false" outlineLevel="0" collapsed="false">
      <c r="BS25070" s="96" t="n">
        <f aca="false">BR25070-2.5</f>
        <v>-2.5</v>
      </c>
    </row>
    <row r="25071" customFormat="false" ht="12" hidden="false" customHeight="false" outlineLevel="0" collapsed="false">
      <c r="BS25071" s="96" t="n">
        <f aca="false">BR25071-2.5</f>
        <v>-2.5</v>
      </c>
    </row>
    <row r="25072" customFormat="false" ht="12" hidden="false" customHeight="false" outlineLevel="0" collapsed="false">
      <c r="BS25072" s="96" t="n">
        <f aca="false">BR25072-2.5</f>
        <v>-2.5</v>
      </c>
    </row>
    <row r="25073" customFormat="false" ht="12" hidden="false" customHeight="false" outlineLevel="0" collapsed="false">
      <c r="BS25073" s="96" t="n">
        <f aca="false">BR25073-2.5</f>
        <v>-2.5</v>
      </c>
    </row>
    <row r="25074" customFormat="false" ht="12" hidden="false" customHeight="false" outlineLevel="0" collapsed="false">
      <c r="BS25074" s="96" t="n">
        <f aca="false">BR25074-2.5</f>
        <v>-2.5</v>
      </c>
    </row>
    <row r="25075" customFormat="false" ht="12" hidden="false" customHeight="false" outlineLevel="0" collapsed="false">
      <c r="BS25075" s="96" t="n">
        <f aca="false">BR25075-2.5</f>
        <v>-2.5</v>
      </c>
    </row>
    <row r="25076" customFormat="false" ht="12" hidden="false" customHeight="false" outlineLevel="0" collapsed="false">
      <c r="BS25076" s="96" t="n">
        <f aca="false">BR25076-2.5</f>
        <v>-2.5</v>
      </c>
    </row>
    <row r="25077" customFormat="false" ht="12" hidden="false" customHeight="false" outlineLevel="0" collapsed="false">
      <c r="BS25077" s="96" t="n">
        <f aca="false">BR25077-2.5</f>
        <v>-2.5</v>
      </c>
    </row>
    <row r="25078" customFormat="false" ht="12" hidden="false" customHeight="false" outlineLevel="0" collapsed="false">
      <c r="BS25078" s="96" t="n">
        <f aca="false">BR25078-2.5</f>
        <v>-2.5</v>
      </c>
    </row>
    <row r="25079" customFormat="false" ht="12" hidden="false" customHeight="false" outlineLevel="0" collapsed="false">
      <c r="BS25079" s="96" t="n">
        <f aca="false">BR25079-2.5</f>
        <v>-2.5</v>
      </c>
    </row>
    <row r="25080" customFormat="false" ht="12" hidden="false" customHeight="false" outlineLevel="0" collapsed="false">
      <c r="BS25080" s="96" t="n">
        <f aca="false">BR25080-2.5</f>
        <v>-2.5</v>
      </c>
    </row>
    <row r="25081" customFormat="false" ht="12" hidden="false" customHeight="false" outlineLevel="0" collapsed="false">
      <c r="BS25081" s="96" t="n">
        <f aca="false">BR25081-2.5</f>
        <v>-2.5</v>
      </c>
    </row>
    <row r="25082" customFormat="false" ht="12" hidden="false" customHeight="false" outlineLevel="0" collapsed="false">
      <c r="BS25082" s="96" t="n">
        <f aca="false">BR25082-2.5</f>
        <v>-2.5</v>
      </c>
    </row>
    <row r="25083" customFormat="false" ht="12" hidden="false" customHeight="false" outlineLevel="0" collapsed="false">
      <c r="BS25083" s="96" t="n">
        <f aca="false">BR25083-2.5</f>
        <v>-2.5</v>
      </c>
    </row>
    <row r="25084" customFormat="false" ht="12" hidden="false" customHeight="false" outlineLevel="0" collapsed="false">
      <c r="BS25084" s="96" t="n">
        <f aca="false">BR25084-2.5</f>
        <v>-2.5</v>
      </c>
    </row>
    <row r="25085" customFormat="false" ht="12" hidden="false" customHeight="false" outlineLevel="0" collapsed="false">
      <c r="BS25085" s="96" t="n">
        <f aca="false">BR25085-2.5</f>
        <v>-2.5</v>
      </c>
    </row>
    <row r="25086" customFormat="false" ht="12" hidden="false" customHeight="false" outlineLevel="0" collapsed="false">
      <c r="BS25086" s="96" t="n">
        <f aca="false">BR25086-2.5</f>
        <v>-2.5</v>
      </c>
    </row>
    <row r="25087" customFormat="false" ht="12" hidden="false" customHeight="false" outlineLevel="0" collapsed="false">
      <c r="BS25087" s="96" t="n">
        <f aca="false">BR25087-2.5</f>
        <v>-2.5</v>
      </c>
    </row>
    <row r="25088" customFormat="false" ht="12" hidden="false" customHeight="false" outlineLevel="0" collapsed="false">
      <c r="BS25088" s="96" t="n">
        <f aca="false">BR25088-2.5</f>
        <v>-2.5</v>
      </c>
    </row>
    <row r="25089" customFormat="false" ht="12" hidden="false" customHeight="false" outlineLevel="0" collapsed="false">
      <c r="BS25089" s="96" t="n">
        <f aca="false">BR25089-2.5</f>
        <v>-2.5</v>
      </c>
    </row>
    <row r="25090" customFormat="false" ht="12" hidden="false" customHeight="false" outlineLevel="0" collapsed="false">
      <c r="BS25090" s="96" t="n">
        <f aca="false">BR25090-2.5</f>
        <v>-2.5</v>
      </c>
    </row>
    <row r="25091" customFormat="false" ht="12" hidden="false" customHeight="false" outlineLevel="0" collapsed="false">
      <c r="BS25091" s="96" t="n">
        <f aca="false">BR25091-2.5</f>
        <v>-2.5</v>
      </c>
    </row>
    <row r="25092" customFormat="false" ht="12" hidden="false" customHeight="false" outlineLevel="0" collapsed="false">
      <c r="BS25092" s="96" t="n">
        <f aca="false">BR25092-2.5</f>
        <v>-2.5</v>
      </c>
    </row>
    <row r="25093" customFormat="false" ht="12" hidden="false" customHeight="false" outlineLevel="0" collapsed="false">
      <c r="BS25093" s="96" t="n">
        <f aca="false">BR25093-2.5</f>
        <v>-2.5</v>
      </c>
    </row>
    <row r="25094" customFormat="false" ht="12" hidden="false" customHeight="false" outlineLevel="0" collapsed="false">
      <c r="BS25094" s="96" t="n">
        <f aca="false">BR25094-2.5</f>
        <v>-2.5</v>
      </c>
    </row>
    <row r="25095" customFormat="false" ht="12" hidden="false" customHeight="false" outlineLevel="0" collapsed="false">
      <c r="BS25095" s="96" t="n">
        <f aca="false">BR25095-2.5</f>
        <v>-2.5</v>
      </c>
    </row>
    <row r="25096" customFormat="false" ht="12" hidden="false" customHeight="false" outlineLevel="0" collapsed="false">
      <c r="BS25096" s="96" t="n">
        <f aca="false">BR25096-2.5</f>
        <v>-2.5</v>
      </c>
    </row>
    <row r="25097" customFormat="false" ht="12" hidden="false" customHeight="false" outlineLevel="0" collapsed="false">
      <c r="BS25097" s="96" t="n">
        <f aca="false">BR25097-2.5</f>
        <v>-2.5</v>
      </c>
    </row>
    <row r="25098" customFormat="false" ht="12" hidden="false" customHeight="false" outlineLevel="0" collapsed="false">
      <c r="BS25098" s="96" t="n">
        <f aca="false">BR25098-2.5</f>
        <v>-2.5</v>
      </c>
    </row>
    <row r="25099" customFormat="false" ht="12" hidden="false" customHeight="false" outlineLevel="0" collapsed="false">
      <c r="BS25099" s="96" t="n">
        <f aca="false">BR25099-2.5</f>
        <v>-2.5</v>
      </c>
    </row>
    <row r="25100" customFormat="false" ht="12" hidden="false" customHeight="false" outlineLevel="0" collapsed="false">
      <c r="BS25100" s="96" t="n">
        <f aca="false">BR25100-2.5</f>
        <v>-2.5</v>
      </c>
    </row>
    <row r="25101" customFormat="false" ht="12" hidden="false" customHeight="false" outlineLevel="0" collapsed="false">
      <c r="BS25101" s="96" t="n">
        <f aca="false">BR25101-2.5</f>
        <v>-2.5</v>
      </c>
    </row>
    <row r="25102" customFormat="false" ht="12" hidden="false" customHeight="false" outlineLevel="0" collapsed="false">
      <c r="BS25102" s="96" t="n">
        <f aca="false">BR25102-2.5</f>
        <v>-2.5</v>
      </c>
    </row>
    <row r="25103" customFormat="false" ht="12" hidden="false" customHeight="false" outlineLevel="0" collapsed="false">
      <c r="BS25103" s="96" t="n">
        <f aca="false">BR25103-2.5</f>
        <v>-2.5</v>
      </c>
    </row>
    <row r="25104" customFormat="false" ht="12" hidden="false" customHeight="false" outlineLevel="0" collapsed="false">
      <c r="BS25104" s="96" t="n">
        <f aca="false">BR25104-2.5</f>
        <v>-2.5</v>
      </c>
    </row>
    <row r="25105" customFormat="false" ht="12" hidden="false" customHeight="false" outlineLevel="0" collapsed="false">
      <c r="BS25105" s="96" t="n">
        <f aca="false">BR25105-2.5</f>
        <v>-2.5</v>
      </c>
    </row>
    <row r="25106" customFormat="false" ht="12" hidden="false" customHeight="false" outlineLevel="0" collapsed="false">
      <c r="BS25106" s="96" t="n">
        <f aca="false">BR25106-2.5</f>
        <v>-2.5</v>
      </c>
    </row>
    <row r="25107" customFormat="false" ht="12" hidden="false" customHeight="false" outlineLevel="0" collapsed="false">
      <c r="BS25107" s="96" t="n">
        <f aca="false">BR25107-2.5</f>
        <v>-2.5</v>
      </c>
    </row>
    <row r="25108" customFormat="false" ht="12" hidden="false" customHeight="false" outlineLevel="0" collapsed="false">
      <c r="BS25108" s="96" t="n">
        <f aca="false">BR25108-2.5</f>
        <v>-2.5</v>
      </c>
    </row>
    <row r="25109" customFormat="false" ht="12" hidden="false" customHeight="false" outlineLevel="0" collapsed="false">
      <c r="BS25109" s="96" t="n">
        <f aca="false">BR25109-2.5</f>
        <v>-2.5</v>
      </c>
    </row>
    <row r="25110" customFormat="false" ht="12" hidden="false" customHeight="false" outlineLevel="0" collapsed="false">
      <c r="BS25110" s="96" t="n">
        <f aca="false">BR25110-2.5</f>
        <v>-2.5</v>
      </c>
    </row>
    <row r="25111" customFormat="false" ht="12" hidden="false" customHeight="false" outlineLevel="0" collapsed="false">
      <c r="BS25111" s="96" t="n">
        <f aca="false">BR25111-2.5</f>
        <v>-2.5</v>
      </c>
    </row>
    <row r="25112" customFormat="false" ht="12" hidden="false" customHeight="false" outlineLevel="0" collapsed="false">
      <c r="BS25112" s="96" t="n">
        <f aca="false">BR25112-2.5</f>
        <v>-2.5</v>
      </c>
    </row>
    <row r="25113" customFormat="false" ht="12" hidden="false" customHeight="false" outlineLevel="0" collapsed="false">
      <c r="BS25113" s="96" t="n">
        <f aca="false">BR25113-2.5</f>
        <v>-2.5</v>
      </c>
    </row>
    <row r="25114" customFormat="false" ht="12" hidden="false" customHeight="false" outlineLevel="0" collapsed="false">
      <c r="BS25114" s="96" t="n">
        <f aca="false">BR25114-2.5</f>
        <v>-2.5</v>
      </c>
    </row>
    <row r="25115" customFormat="false" ht="12" hidden="false" customHeight="false" outlineLevel="0" collapsed="false">
      <c r="BS25115" s="96" t="n">
        <f aca="false">BR25115-2.5</f>
        <v>-2.5</v>
      </c>
    </row>
    <row r="25116" customFormat="false" ht="12" hidden="false" customHeight="false" outlineLevel="0" collapsed="false">
      <c r="BS25116" s="96" t="n">
        <f aca="false">BR25116-2.5</f>
        <v>-2.5</v>
      </c>
    </row>
    <row r="25117" customFormat="false" ht="12" hidden="false" customHeight="false" outlineLevel="0" collapsed="false">
      <c r="BS25117" s="96" t="n">
        <f aca="false">BR25117-2.5</f>
        <v>-2.5</v>
      </c>
    </row>
    <row r="25118" customFormat="false" ht="12" hidden="false" customHeight="false" outlineLevel="0" collapsed="false">
      <c r="BS25118" s="96" t="n">
        <f aca="false">BR25118-2.5</f>
        <v>-2.5</v>
      </c>
    </row>
    <row r="25119" customFormat="false" ht="12" hidden="false" customHeight="false" outlineLevel="0" collapsed="false">
      <c r="BS25119" s="96" t="n">
        <f aca="false">BR25119-2.5</f>
        <v>-2.5</v>
      </c>
    </row>
    <row r="25120" customFormat="false" ht="12" hidden="false" customHeight="false" outlineLevel="0" collapsed="false">
      <c r="BS25120" s="96" t="n">
        <f aca="false">BR25120-2.5</f>
        <v>-2.5</v>
      </c>
    </row>
    <row r="25121" customFormat="false" ht="12" hidden="false" customHeight="false" outlineLevel="0" collapsed="false">
      <c r="BS25121" s="96" t="n">
        <f aca="false">BR25121-2.5</f>
        <v>-2.5</v>
      </c>
    </row>
    <row r="25122" customFormat="false" ht="12" hidden="false" customHeight="false" outlineLevel="0" collapsed="false">
      <c r="BS25122" s="96" t="n">
        <f aca="false">BR25122-2.5</f>
        <v>-2.5</v>
      </c>
    </row>
    <row r="25123" customFormat="false" ht="12" hidden="false" customHeight="false" outlineLevel="0" collapsed="false">
      <c r="BS25123" s="96" t="n">
        <f aca="false">BR25123-2.5</f>
        <v>-2.5</v>
      </c>
    </row>
    <row r="25124" customFormat="false" ht="12" hidden="false" customHeight="false" outlineLevel="0" collapsed="false">
      <c r="BS25124" s="96" t="n">
        <f aca="false">BR25124-2.5</f>
        <v>-2.5</v>
      </c>
    </row>
    <row r="25125" customFormat="false" ht="12" hidden="false" customHeight="false" outlineLevel="0" collapsed="false">
      <c r="BS25125" s="96" t="n">
        <f aca="false">BR25125-2.5</f>
        <v>-2.5</v>
      </c>
    </row>
    <row r="25126" customFormat="false" ht="12" hidden="false" customHeight="false" outlineLevel="0" collapsed="false">
      <c r="BS25126" s="96" t="n">
        <f aca="false">BR25126-2.5</f>
        <v>-2.5</v>
      </c>
    </row>
    <row r="25127" customFormat="false" ht="12" hidden="false" customHeight="false" outlineLevel="0" collapsed="false">
      <c r="BS25127" s="96" t="n">
        <f aca="false">BR25127-2.5</f>
        <v>-2.5</v>
      </c>
    </row>
    <row r="25128" customFormat="false" ht="12" hidden="false" customHeight="false" outlineLevel="0" collapsed="false">
      <c r="BS25128" s="96" t="n">
        <f aca="false">BR25128-2.5</f>
        <v>-2.5</v>
      </c>
    </row>
    <row r="25129" customFormat="false" ht="12" hidden="false" customHeight="false" outlineLevel="0" collapsed="false">
      <c r="BS25129" s="96" t="n">
        <f aca="false">BR25129-2.5</f>
        <v>-2.5</v>
      </c>
    </row>
    <row r="25130" customFormat="false" ht="12" hidden="false" customHeight="false" outlineLevel="0" collapsed="false">
      <c r="BS25130" s="96" t="n">
        <f aca="false">BR25130-2.5</f>
        <v>-2.5</v>
      </c>
    </row>
    <row r="25131" customFormat="false" ht="12" hidden="false" customHeight="false" outlineLevel="0" collapsed="false">
      <c r="BS25131" s="96" t="n">
        <f aca="false">BR25131-2.5</f>
        <v>-2.5</v>
      </c>
    </row>
    <row r="25132" customFormat="false" ht="12" hidden="false" customHeight="false" outlineLevel="0" collapsed="false">
      <c r="BS25132" s="96" t="n">
        <f aca="false">BR25132-2.5</f>
        <v>-2.5</v>
      </c>
    </row>
    <row r="25133" customFormat="false" ht="12" hidden="false" customHeight="false" outlineLevel="0" collapsed="false">
      <c r="BS25133" s="96" t="n">
        <f aca="false">BR25133-2.5</f>
        <v>-2.5</v>
      </c>
    </row>
    <row r="25134" customFormat="false" ht="12" hidden="false" customHeight="false" outlineLevel="0" collapsed="false">
      <c r="BS25134" s="96" t="n">
        <f aca="false">BR25134-2.5</f>
        <v>-2.5</v>
      </c>
    </row>
    <row r="25135" customFormat="false" ht="12" hidden="false" customHeight="false" outlineLevel="0" collapsed="false">
      <c r="BS25135" s="96" t="n">
        <f aca="false">BR25135-2.5</f>
        <v>-2.5</v>
      </c>
    </row>
    <row r="25136" customFormat="false" ht="12" hidden="false" customHeight="false" outlineLevel="0" collapsed="false">
      <c r="BS25136" s="96" t="n">
        <f aca="false">BR25136-2.5</f>
        <v>-2.5</v>
      </c>
    </row>
    <row r="25137" customFormat="false" ht="12" hidden="false" customHeight="false" outlineLevel="0" collapsed="false">
      <c r="BS25137" s="96" t="n">
        <f aca="false">BR25137-2.5</f>
        <v>-2.5</v>
      </c>
    </row>
    <row r="25138" customFormat="false" ht="12" hidden="false" customHeight="false" outlineLevel="0" collapsed="false">
      <c r="BS25138" s="96" t="n">
        <f aca="false">BR25138-2.5</f>
        <v>-2.5</v>
      </c>
    </row>
    <row r="25139" customFormat="false" ht="12" hidden="false" customHeight="false" outlineLevel="0" collapsed="false">
      <c r="BS25139" s="96" t="n">
        <f aca="false">BR25139-2.5</f>
        <v>-2.5</v>
      </c>
    </row>
    <row r="25140" customFormat="false" ht="12" hidden="false" customHeight="false" outlineLevel="0" collapsed="false">
      <c r="BS25140" s="96" t="n">
        <f aca="false">BR25140-2.5</f>
        <v>-2.5</v>
      </c>
    </row>
    <row r="25141" customFormat="false" ht="12" hidden="false" customHeight="false" outlineLevel="0" collapsed="false">
      <c r="BS25141" s="96" t="n">
        <f aca="false">BR25141-2.5</f>
        <v>-2.5</v>
      </c>
    </row>
    <row r="25142" customFormat="false" ht="12" hidden="false" customHeight="false" outlineLevel="0" collapsed="false">
      <c r="BS25142" s="96" t="n">
        <f aca="false">BR25142-2.5</f>
        <v>-2.5</v>
      </c>
    </row>
    <row r="25143" customFormat="false" ht="12" hidden="false" customHeight="false" outlineLevel="0" collapsed="false">
      <c r="BS25143" s="96" t="n">
        <f aca="false">BR25143-2.5</f>
        <v>-2.5</v>
      </c>
    </row>
    <row r="25144" customFormat="false" ht="12" hidden="false" customHeight="false" outlineLevel="0" collapsed="false">
      <c r="BS25144" s="96" t="n">
        <f aca="false">BR25144-2.5</f>
        <v>-2.5</v>
      </c>
    </row>
    <row r="25145" customFormat="false" ht="12" hidden="false" customHeight="false" outlineLevel="0" collapsed="false">
      <c r="BS25145" s="96" t="n">
        <f aca="false">BR25145-2.5</f>
        <v>-2.5</v>
      </c>
    </row>
    <row r="25146" customFormat="false" ht="12" hidden="false" customHeight="false" outlineLevel="0" collapsed="false">
      <c r="BS25146" s="96" t="n">
        <f aca="false">BR25146-2.5</f>
        <v>-2.5</v>
      </c>
    </row>
    <row r="25147" customFormat="false" ht="12" hidden="false" customHeight="false" outlineLevel="0" collapsed="false">
      <c r="BS25147" s="96" t="n">
        <f aca="false">BR25147-2.5</f>
        <v>-2.5</v>
      </c>
    </row>
    <row r="25148" customFormat="false" ht="12" hidden="false" customHeight="false" outlineLevel="0" collapsed="false">
      <c r="BS25148" s="96" t="n">
        <f aca="false">BR25148-2.5</f>
        <v>-2.5</v>
      </c>
    </row>
    <row r="25149" customFormat="false" ht="12" hidden="false" customHeight="false" outlineLevel="0" collapsed="false">
      <c r="BS25149" s="96" t="n">
        <f aca="false">BR25149-2.5</f>
        <v>-2.5</v>
      </c>
    </row>
    <row r="25150" customFormat="false" ht="12" hidden="false" customHeight="false" outlineLevel="0" collapsed="false">
      <c r="BS25150" s="96" t="n">
        <f aca="false">BR25150-2.5</f>
        <v>-2.5</v>
      </c>
    </row>
    <row r="25151" customFormat="false" ht="12" hidden="false" customHeight="false" outlineLevel="0" collapsed="false">
      <c r="BS25151" s="96" t="n">
        <f aca="false">BR25151-2.5</f>
        <v>-2.5</v>
      </c>
    </row>
    <row r="25152" customFormat="false" ht="12" hidden="false" customHeight="false" outlineLevel="0" collapsed="false">
      <c r="BS25152" s="96" t="n">
        <f aca="false">BR25152-2.5</f>
        <v>-2.5</v>
      </c>
    </row>
    <row r="25153" customFormat="false" ht="12" hidden="false" customHeight="false" outlineLevel="0" collapsed="false">
      <c r="BS25153" s="96" t="n">
        <f aca="false">BR25153-2.5</f>
        <v>-2.5</v>
      </c>
    </row>
    <row r="25154" customFormat="false" ht="12" hidden="false" customHeight="false" outlineLevel="0" collapsed="false">
      <c r="BS25154" s="96" t="n">
        <f aca="false">BR25154-2.5</f>
        <v>-2.5</v>
      </c>
    </row>
    <row r="25155" customFormat="false" ht="12" hidden="false" customHeight="false" outlineLevel="0" collapsed="false">
      <c r="BS25155" s="96" t="n">
        <f aca="false">BR25155-2.5</f>
        <v>-2.5</v>
      </c>
    </row>
    <row r="25156" customFormat="false" ht="12" hidden="false" customHeight="false" outlineLevel="0" collapsed="false">
      <c r="BS25156" s="96" t="n">
        <f aca="false">BR25156-2.5</f>
        <v>-2.5</v>
      </c>
    </row>
    <row r="25157" customFormat="false" ht="12" hidden="false" customHeight="false" outlineLevel="0" collapsed="false">
      <c r="BS25157" s="96" t="n">
        <f aca="false">BR25157-2.5</f>
        <v>-2.5</v>
      </c>
    </row>
    <row r="25158" customFormat="false" ht="12" hidden="false" customHeight="false" outlineLevel="0" collapsed="false">
      <c r="BS25158" s="96" t="n">
        <f aca="false">BR25158-2.5</f>
        <v>-2.5</v>
      </c>
    </row>
    <row r="25159" customFormat="false" ht="12" hidden="false" customHeight="false" outlineLevel="0" collapsed="false">
      <c r="BS25159" s="96" t="n">
        <f aca="false">BR25159-2.5</f>
        <v>-2.5</v>
      </c>
    </row>
    <row r="25160" customFormat="false" ht="12" hidden="false" customHeight="false" outlineLevel="0" collapsed="false">
      <c r="BS25160" s="96" t="n">
        <f aca="false">BR25160-2.5</f>
        <v>-2.5</v>
      </c>
    </row>
    <row r="25161" customFormat="false" ht="12" hidden="false" customHeight="false" outlineLevel="0" collapsed="false">
      <c r="BS25161" s="96" t="n">
        <f aca="false">BR25161-2.5</f>
        <v>-2.5</v>
      </c>
    </row>
    <row r="25162" customFormat="false" ht="12" hidden="false" customHeight="false" outlineLevel="0" collapsed="false">
      <c r="BS25162" s="96" t="n">
        <f aca="false">BR25162-2.5</f>
        <v>-2.5</v>
      </c>
    </row>
    <row r="25163" customFormat="false" ht="12" hidden="false" customHeight="false" outlineLevel="0" collapsed="false">
      <c r="BS25163" s="96" t="n">
        <f aca="false">BR25163-2.5</f>
        <v>-2.5</v>
      </c>
    </row>
    <row r="25164" customFormat="false" ht="12" hidden="false" customHeight="false" outlineLevel="0" collapsed="false">
      <c r="BS25164" s="96" t="n">
        <f aca="false">BR25164-2.5</f>
        <v>-2.5</v>
      </c>
    </row>
    <row r="25165" customFormat="false" ht="12" hidden="false" customHeight="false" outlineLevel="0" collapsed="false">
      <c r="BS25165" s="96" t="n">
        <f aca="false">BR25165-2.5</f>
        <v>-2.5</v>
      </c>
    </row>
    <row r="25166" customFormat="false" ht="12" hidden="false" customHeight="false" outlineLevel="0" collapsed="false">
      <c r="BS25166" s="96" t="n">
        <f aca="false">BR25166-2.5</f>
        <v>-2.5</v>
      </c>
    </row>
    <row r="25167" customFormat="false" ht="12" hidden="false" customHeight="false" outlineLevel="0" collapsed="false">
      <c r="BS25167" s="96" t="n">
        <f aca="false">BR25167-2.5</f>
        <v>-2.5</v>
      </c>
    </row>
    <row r="25168" customFormat="false" ht="12" hidden="false" customHeight="false" outlineLevel="0" collapsed="false">
      <c r="BS25168" s="96" t="n">
        <f aca="false">BR25168-2.5</f>
        <v>-2.5</v>
      </c>
    </row>
    <row r="25169" customFormat="false" ht="12" hidden="false" customHeight="false" outlineLevel="0" collapsed="false">
      <c r="BS25169" s="96" t="n">
        <f aca="false">BR25169-2.5</f>
        <v>-2.5</v>
      </c>
    </row>
    <row r="25170" customFormat="false" ht="12" hidden="false" customHeight="false" outlineLevel="0" collapsed="false">
      <c r="BS25170" s="96" t="n">
        <f aca="false">BR25170-2.5</f>
        <v>-2.5</v>
      </c>
    </row>
    <row r="25171" customFormat="false" ht="12" hidden="false" customHeight="false" outlineLevel="0" collapsed="false">
      <c r="BS25171" s="96" t="n">
        <f aca="false">BR25171-2.5</f>
        <v>-2.5</v>
      </c>
    </row>
    <row r="25172" customFormat="false" ht="12" hidden="false" customHeight="false" outlineLevel="0" collapsed="false">
      <c r="BS25172" s="96" t="n">
        <f aca="false">BR25172-2.5</f>
        <v>-2.5</v>
      </c>
    </row>
    <row r="25173" customFormat="false" ht="12" hidden="false" customHeight="false" outlineLevel="0" collapsed="false">
      <c r="BS25173" s="96" t="n">
        <f aca="false">BR25173-2.5</f>
        <v>-2.5</v>
      </c>
    </row>
    <row r="25174" customFormat="false" ht="12" hidden="false" customHeight="false" outlineLevel="0" collapsed="false">
      <c r="BS25174" s="96" t="n">
        <f aca="false">BR25174-2.5</f>
        <v>-2.5</v>
      </c>
    </row>
    <row r="25175" customFormat="false" ht="12" hidden="false" customHeight="false" outlineLevel="0" collapsed="false">
      <c r="BS25175" s="96" t="n">
        <f aca="false">BR25175-2.5</f>
        <v>-2.5</v>
      </c>
    </row>
    <row r="25176" customFormat="false" ht="12" hidden="false" customHeight="false" outlineLevel="0" collapsed="false">
      <c r="BS25176" s="96" t="n">
        <f aca="false">BR25176-2.5</f>
        <v>-2.5</v>
      </c>
    </row>
    <row r="25177" customFormat="false" ht="12" hidden="false" customHeight="false" outlineLevel="0" collapsed="false">
      <c r="BS25177" s="96" t="n">
        <f aca="false">BR25177-2.5</f>
        <v>-2.5</v>
      </c>
    </row>
    <row r="25178" customFormat="false" ht="12" hidden="false" customHeight="false" outlineLevel="0" collapsed="false">
      <c r="BS25178" s="96" t="n">
        <f aca="false">BR25178-2.5</f>
        <v>-2.5</v>
      </c>
    </row>
    <row r="25179" customFormat="false" ht="12" hidden="false" customHeight="false" outlineLevel="0" collapsed="false">
      <c r="BS25179" s="96" t="n">
        <f aca="false">BR25179-2.5</f>
        <v>-2.5</v>
      </c>
    </row>
    <row r="25180" customFormat="false" ht="12" hidden="false" customHeight="false" outlineLevel="0" collapsed="false">
      <c r="BS25180" s="96" t="n">
        <f aca="false">BR25180-2.5</f>
        <v>-2.5</v>
      </c>
    </row>
    <row r="25181" customFormat="false" ht="12" hidden="false" customHeight="false" outlineLevel="0" collapsed="false">
      <c r="BS25181" s="96" t="n">
        <f aca="false">BR25181-2.5</f>
        <v>-2.5</v>
      </c>
    </row>
    <row r="25182" customFormat="false" ht="12" hidden="false" customHeight="false" outlineLevel="0" collapsed="false">
      <c r="BS25182" s="96" t="n">
        <f aca="false">BR25182-2.5</f>
        <v>-2.5</v>
      </c>
    </row>
    <row r="25183" customFormat="false" ht="12" hidden="false" customHeight="false" outlineLevel="0" collapsed="false">
      <c r="BS25183" s="96" t="n">
        <f aca="false">BR25183-2.5</f>
        <v>-2.5</v>
      </c>
    </row>
    <row r="25184" customFormat="false" ht="12" hidden="false" customHeight="false" outlineLevel="0" collapsed="false">
      <c r="BS25184" s="96" t="n">
        <f aca="false">BR25184-2.5</f>
        <v>-2.5</v>
      </c>
    </row>
    <row r="25185" customFormat="false" ht="12" hidden="false" customHeight="false" outlineLevel="0" collapsed="false">
      <c r="BS25185" s="96" t="n">
        <f aca="false">BR25185-2.5</f>
        <v>-2.5</v>
      </c>
    </row>
    <row r="25186" customFormat="false" ht="12" hidden="false" customHeight="false" outlineLevel="0" collapsed="false">
      <c r="BS25186" s="96" t="n">
        <f aca="false">BR25186-2.5</f>
        <v>-2.5</v>
      </c>
    </row>
    <row r="25187" customFormat="false" ht="12" hidden="false" customHeight="false" outlineLevel="0" collapsed="false">
      <c r="BS25187" s="96" t="n">
        <f aca="false">BR25187-2.5</f>
        <v>-2.5</v>
      </c>
    </row>
    <row r="25188" customFormat="false" ht="12" hidden="false" customHeight="false" outlineLevel="0" collapsed="false">
      <c r="BS25188" s="96" t="n">
        <f aca="false">BR25188-2.5</f>
        <v>-2.5</v>
      </c>
    </row>
    <row r="25189" customFormat="false" ht="12" hidden="false" customHeight="false" outlineLevel="0" collapsed="false">
      <c r="BS25189" s="96" t="n">
        <f aca="false">BR25189-2.5</f>
        <v>-2.5</v>
      </c>
    </row>
    <row r="25190" customFormat="false" ht="12" hidden="false" customHeight="false" outlineLevel="0" collapsed="false">
      <c r="BS25190" s="96" t="n">
        <f aca="false">BR25190-2.5</f>
        <v>-2.5</v>
      </c>
    </row>
    <row r="25191" customFormat="false" ht="12" hidden="false" customHeight="false" outlineLevel="0" collapsed="false">
      <c r="BS25191" s="96" t="n">
        <f aca="false">BR25191-2.5</f>
        <v>-2.5</v>
      </c>
    </row>
    <row r="25192" customFormat="false" ht="12" hidden="false" customHeight="false" outlineLevel="0" collapsed="false">
      <c r="BS25192" s="96" t="n">
        <f aca="false">BR25192-2.5</f>
        <v>-2.5</v>
      </c>
    </row>
    <row r="25193" customFormat="false" ht="12" hidden="false" customHeight="false" outlineLevel="0" collapsed="false">
      <c r="BS25193" s="96" t="n">
        <f aca="false">BR25193-2.5</f>
        <v>-2.5</v>
      </c>
    </row>
    <row r="25194" customFormat="false" ht="12" hidden="false" customHeight="false" outlineLevel="0" collapsed="false">
      <c r="BS25194" s="96" t="n">
        <f aca="false">BR25194-2.5</f>
        <v>-2.5</v>
      </c>
    </row>
    <row r="25195" customFormat="false" ht="12" hidden="false" customHeight="false" outlineLevel="0" collapsed="false">
      <c r="BS25195" s="96" t="n">
        <f aca="false">BR25195-2.5</f>
        <v>-2.5</v>
      </c>
    </row>
    <row r="25196" customFormat="false" ht="12" hidden="false" customHeight="false" outlineLevel="0" collapsed="false">
      <c r="BS25196" s="96" t="n">
        <f aca="false">BR25196-2.5</f>
        <v>-2.5</v>
      </c>
    </row>
    <row r="25197" customFormat="false" ht="12" hidden="false" customHeight="false" outlineLevel="0" collapsed="false">
      <c r="BS25197" s="96" t="n">
        <f aca="false">BR25197-2.5</f>
        <v>-2.5</v>
      </c>
    </row>
    <row r="25198" customFormat="false" ht="12" hidden="false" customHeight="false" outlineLevel="0" collapsed="false">
      <c r="BS25198" s="96" t="n">
        <f aca="false">BR25198-2.5</f>
        <v>-2.5</v>
      </c>
    </row>
    <row r="25199" customFormat="false" ht="12" hidden="false" customHeight="false" outlineLevel="0" collapsed="false">
      <c r="BS25199" s="96" t="n">
        <f aca="false">BR25199-2.5</f>
        <v>-2.5</v>
      </c>
    </row>
    <row r="25200" customFormat="false" ht="12" hidden="false" customHeight="false" outlineLevel="0" collapsed="false">
      <c r="BS25200" s="96" t="n">
        <f aca="false">BR25200-2.5</f>
        <v>-2.5</v>
      </c>
    </row>
    <row r="25201" customFormat="false" ht="12" hidden="false" customHeight="false" outlineLevel="0" collapsed="false">
      <c r="BS25201" s="96" t="n">
        <f aca="false">BR25201-2.5</f>
        <v>-2.5</v>
      </c>
    </row>
    <row r="25202" customFormat="false" ht="12" hidden="false" customHeight="false" outlineLevel="0" collapsed="false">
      <c r="BS25202" s="96" t="n">
        <f aca="false">BR25202-2.5</f>
        <v>-2.5</v>
      </c>
    </row>
    <row r="25203" customFormat="false" ht="12" hidden="false" customHeight="false" outlineLevel="0" collapsed="false">
      <c r="BS25203" s="96" t="n">
        <f aca="false">BR25203-2.5</f>
        <v>-2.5</v>
      </c>
    </row>
    <row r="25204" customFormat="false" ht="12" hidden="false" customHeight="false" outlineLevel="0" collapsed="false">
      <c r="BS25204" s="96" t="n">
        <f aca="false">BR25204-2.5</f>
        <v>-2.5</v>
      </c>
    </row>
    <row r="25205" customFormat="false" ht="12" hidden="false" customHeight="false" outlineLevel="0" collapsed="false">
      <c r="BS25205" s="96" t="n">
        <f aca="false">BR25205-2.5</f>
        <v>-2.5</v>
      </c>
    </row>
    <row r="25206" customFormat="false" ht="12" hidden="false" customHeight="false" outlineLevel="0" collapsed="false">
      <c r="BS25206" s="96" t="n">
        <f aca="false">BR25206-2.5</f>
        <v>-2.5</v>
      </c>
    </row>
    <row r="25207" customFormat="false" ht="12" hidden="false" customHeight="false" outlineLevel="0" collapsed="false">
      <c r="BS25207" s="96" t="n">
        <f aca="false">BR25207-2.5</f>
        <v>-2.5</v>
      </c>
    </row>
    <row r="25208" customFormat="false" ht="12" hidden="false" customHeight="false" outlineLevel="0" collapsed="false">
      <c r="BS25208" s="96" t="n">
        <f aca="false">BR25208-2.5</f>
        <v>-2.5</v>
      </c>
    </row>
    <row r="25209" customFormat="false" ht="12" hidden="false" customHeight="false" outlineLevel="0" collapsed="false">
      <c r="BS25209" s="96" t="n">
        <f aca="false">BR25209-2.5</f>
        <v>-2.5</v>
      </c>
    </row>
    <row r="25210" customFormat="false" ht="12" hidden="false" customHeight="false" outlineLevel="0" collapsed="false">
      <c r="BS25210" s="96" t="n">
        <f aca="false">BR25210-2.5</f>
        <v>-2.5</v>
      </c>
    </row>
    <row r="25211" customFormat="false" ht="12" hidden="false" customHeight="false" outlineLevel="0" collapsed="false">
      <c r="BS25211" s="96" t="n">
        <f aca="false">BR25211-2.5</f>
        <v>-2.5</v>
      </c>
    </row>
    <row r="25212" customFormat="false" ht="12" hidden="false" customHeight="false" outlineLevel="0" collapsed="false">
      <c r="BS25212" s="96" t="n">
        <f aca="false">BR25212-2.5</f>
        <v>-2.5</v>
      </c>
    </row>
    <row r="25213" customFormat="false" ht="12" hidden="false" customHeight="false" outlineLevel="0" collapsed="false">
      <c r="BS25213" s="96" t="n">
        <f aca="false">BR25213-2.5</f>
        <v>-2.5</v>
      </c>
    </row>
    <row r="25214" customFormat="false" ht="12" hidden="false" customHeight="false" outlineLevel="0" collapsed="false">
      <c r="BS25214" s="96" t="n">
        <f aca="false">BR25214-2.5</f>
        <v>-2.5</v>
      </c>
    </row>
    <row r="25215" customFormat="false" ht="12" hidden="false" customHeight="false" outlineLevel="0" collapsed="false">
      <c r="BS25215" s="96" t="n">
        <f aca="false">BR25215-2.5</f>
        <v>-2.5</v>
      </c>
    </row>
    <row r="25216" customFormat="false" ht="12" hidden="false" customHeight="false" outlineLevel="0" collapsed="false">
      <c r="BS25216" s="96" t="n">
        <f aca="false">BR25216-2.5</f>
        <v>-2.5</v>
      </c>
    </row>
    <row r="25217" customFormat="false" ht="12" hidden="false" customHeight="false" outlineLevel="0" collapsed="false">
      <c r="BS25217" s="96" t="n">
        <f aca="false">BR25217-2.5</f>
        <v>-2.5</v>
      </c>
    </row>
    <row r="25218" customFormat="false" ht="12" hidden="false" customHeight="false" outlineLevel="0" collapsed="false">
      <c r="BS25218" s="96" t="n">
        <f aca="false">BR25218-2.5</f>
        <v>-2.5</v>
      </c>
    </row>
    <row r="25219" customFormat="false" ht="12" hidden="false" customHeight="false" outlineLevel="0" collapsed="false">
      <c r="BS25219" s="96" t="n">
        <f aca="false">BR25219-2.5</f>
        <v>-2.5</v>
      </c>
    </row>
    <row r="25220" customFormat="false" ht="12" hidden="false" customHeight="false" outlineLevel="0" collapsed="false">
      <c r="BS25220" s="96" t="n">
        <f aca="false">BR25220-2.5</f>
        <v>-2.5</v>
      </c>
    </row>
    <row r="25221" customFormat="false" ht="12" hidden="false" customHeight="false" outlineLevel="0" collapsed="false">
      <c r="BS25221" s="96" t="n">
        <f aca="false">BR25221-2.5</f>
        <v>-2.5</v>
      </c>
    </row>
    <row r="25222" customFormat="false" ht="12" hidden="false" customHeight="false" outlineLevel="0" collapsed="false">
      <c r="BS25222" s="96" t="n">
        <f aca="false">BR25222-2.5</f>
        <v>-2.5</v>
      </c>
    </row>
    <row r="25223" customFormat="false" ht="12" hidden="false" customHeight="false" outlineLevel="0" collapsed="false">
      <c r="BS25223" s="96" t="n">
        <f aca="false">BR25223-2.5</f>
        <v>-2.5</v>
      </c>
    </row>
    <row r="25224" customFormat="false" ht="12" hidden="false" customHeight="false" outlineLevel="0" collapsed="false">
      <c r="BS25224" s="96" t="n">
        <f aca="false">BR25224-2.5</f>
        <v>-2.5</v>
      </c>
    </row>
    <row r="25225" customFormat="false" ht="12" hidden="false" customHeight="false" outlineLevel="0" collapsed="false">
      <c r="BS25225" s="96" t="n">
        <f aca="false">BR25225-2.5</f>
        <v>-2.5</v>
      </c>
    </row>
    <row r="25226" customFormat="false" ht="12" hidden="false" customHeight="false" outlineLevel="0" collapsed="false">
      <c r="BS25226" s="96" t="n">
        <f aca="false">BR25226-2.5</f>
        <v>-2.5</v>
      </c>
    </row>
    <row r="25227" customFormat="false" ht="12" hidden="false" customHeight="false" outlineLevel="0" collapsed="false">
      <c r="BS25227" s="96" t="n">
        <f aca="false">BR25227-2.5</f>
        <v>-2.5</v>
      </c>
    </row>
    <row r="25228" customFormat="false" ht="12" hidden="false" customHeight="false" outlineLevel="0" collapsed="false">
      <c r="BS25228" s="96" t="n">
        <f aca="false">BR25228-2.5</f>
        <v>-2.5</v>
      </c>
    </row>
    <row r="25229" customFormat="false" ht="12" hidden="false" customHeight="false" outlineLevel="0" collapsed="false">
      <c r="BS25229" s="96" t="n">
        <f aca="false">BR25229-2.5</f>
        <v>-2.5</v>
      </c>
    </row>
    <row r="25230" customFormat="false" ht="12" hidden="false" customHeight="false" outlineLevel="0" collapsed="false">
      <c r="BS25230" s="96" t="n">
        <f aca="false">BR25230-2.5</f>
        <v>-2.5</v>
      </c>
    </row>
    <row r="25231" customFormat="false" ht="12" hidden="false" customHeight="false" outlineLevel="0" collapsed="false">
      <c r="BS25231" s="96" t="n">
        <f aca="false">BR25231-2.5</f>
        <v>-2.5</v>
      </c>
    </row>
    <row r="25232" customFormat="false" ht="12" hidden="false" customHeight="false" outlineLevel="0" collapsed="false">
      <c r="BS25232" s="96" t="n">
        <f aca="false">BR25232-2.5</f>
        <v>-2.5</v>
      </c>
    </row>
    <row r="25233" customFormat="false" ht="12" hidden="false" customHeight="false" outlineLevel="0" collapsed="false">
      <c r="BS25233" s="96" t="n">
        <f aca="false">BR25233-2.5</f>
        <v>-2.5</v>
      </c>
    </row>
    <row r="25234" customFormat="false" ht="12" hidden="false" customHeight="false" outlineLevel="0" collapsed="false">
      <c r="BS25234" s="96" t="n">
        <f aca="false">BR25234-2.5</f>
        <v>-2.5</v>
      </c>
    </row>
    <row r="25235" customFormat="false" ht="12" hidden="false" customHeight="false" outlineLevel="0" collapsed="false">
      <c r="BS25235" s="96" t="n">
        <f aca="false">BR25235-2.5</f>
        <v>-2.5</v>
      </c>
    </row>
    <row r="25236" customFormat="false" ht="12" hidden="false" customHeight="false" outlineLevel="0" collapsed="false">
      <c r="BS25236" s="96" t="n">
        <f aca="false">BR25236-2.5</f>
        <v>-2.5</v>
      </c>
    </row>
    <row r="25237" customFormat="false" ht="12" hidden="false" customHeight="false" outlineLevel="0" collapsed="false">
      <c r="BS25237" s="96" t="n">
        <f aca="false">BR25237-2.5</f>
        <v>-2.5</v>
      </c>
    </row>
    <row r="25238" customFormat="false" ht="12" hidden="false" customHeight="false" outlineLevel="0" collapsed="false">
      <c r="BS25238" s="96" t="n">
        <f aca="false">BR25238-2.5</f>
        <v>-2.5</v>
      </c>
    </row>
    <row r="25239" customFormat="false" ht="12" hidden="false" customHeight="false" outlineLevel="0" collapsed="false">
      <c r="BS25239" s="96" t="n">
        <f aca="false">BR25239-2.5</f>
        <v>-2.5</v>
      </c>
    </row>
    <row r="25240" customFormat="false" ht="12" hidden="false" customHeight="false" outlineLevel="0" collapsed="false">
      <c r="BS25240" s="96" t="n">
        <f aca="false">BR25240-2.5</f>
        <v>-2.5</v>
      </c>
    </row>
    <row r="25241" customFormat="false" ht="12" hidden="false" customHeight="false" outlineLevel="0" collapsed="false">
      <c r="BS25241" s="96" t="n">
        <f aca="false">BR25241-2.5</f>
        <v>-2.5</v>
      </c>
    </row>
    <row r="25242" customFormat="false" ht="12" hidden="false" customHeight="false" outlineLevel="0" collapsed="false">
      <c r="BS25242" s="96" t="n">
        <f aca="false">BR25242-2.5</f>
        <v>-2.5</v>
      </c>
    </row>
    <row r="25243" customFormat="false" ht="12" hidden="false" customHeight="false" outlineLevel="0" collapsed="false">
      <c r="BS25243" s="96" t="n">
        <f aca="false">BR25243-2.5</f>
        <v>-2.5</v>
      </c>
    </row>
    <row r="25244" customFormat="false" ht="12" hidden="false" customHeight="false" outlineLevel="0" collapsed="false">
      <c r="BS25244" s="96" t="n">
        <f aca="false">BR25244-2.5</f>
        <v>-2.5</v>
      </c>
    </row>
    <row r="25245" customFormat="false" ht="12" hidden="false" customHeight="false" outlineLevel="0" collapsed="false">
      <c r="BS25245" s="96" t="n">
        <f aca="false">BR25245-2.5</f>
        <v>-2.5</v>
      </c>
    </row>
    <row r="25246" customFormat="false" ht="12" hidden="false" customHeight="false" outlineLevel="0" collapsed="false">
      <c r="BS25246" s="96" t="n">
        <f aca="false">BR25246-2.5</f>
        <v>-2.5</v>
      </c>
    </row>
    <row r="25247" customFormat="false" ht="12" hidden="false" customHeight="false" outlineLevel="0" collapsed="false">
      <c r="BS25247" s="96" t="n">
        <f aca="false">BR25247-2.5</f>
        <v>-2.5</v>
      </c>
    </row>
    <row r="25248" customFormat="false" ht="12" hidden="false" customHeight="false" outlineLevel="0" collapsed="false">
      <c r="BS25248" s="96" t="n">
        <f aca="false">BR25248-2.5</f>
        <v>-2.5</v>
      </c>
    </row>
    <row r="25249" customFormat="false" ht="12" hidden="false" customHeight="false" outlineLevel="0" collapsed="false">
      <c r="BS25249" s="96" t="n">
        <f aca="false">BR25249-2.5</f>
        <v>-2.5</v>
      </c>
    </row>
    <row r="25250" customFormat="false" ht="12" hidden="false" customHeight="false" outlineLevel="0" collapsed="false">
      <c r="BS25250" s="96" t="n">
        <f aca="false">BR25250-2.5</f>
        <v>-2.5</v>
      </c>
    </row>
    <row r="25251" customFormat="false" ht="12" hidden="false" customHeight="false" outlineLevel="0" collapsed="false">
      <c r="BS25251" s="96" t="n">
        <f aca="false">BR25251-2.5</f>
        <v>-2.5</v>
      </c>
    </row>
    <row r="25252" customFormat="false" ht="12" hidden="false" customHeight="false" outlineLevel="0" collapsed="false">
      <c r="BS25252" s="96" t="n">
        <f aca="false">BR25252-2.5</f>
        <v>-2.5</v>
      </c>
    </row>
    <row r="25253" customFormat="false" ht="12" hidden="false" customHeight="false" outlineLevel="0" collapsed="false">
      <c r="BS25253" s="96" t="n">
        <f aca="false">BR25253-2.5</f>
        <v>-2.5</v>
      </c>
    </row>
    <row r="25254" customFormat="false" ht="12" hidden="false" customHeight="false" outlineLevel="0" collapsed="false">
      <c r="BS25254" s="96" t="n">
        <f aca="false">BR25254-2.5</f>
        <v>-2.5</v>
      </c>
    </row>
    <row r="25255" customFormat="false" ht="12" hidden="false" customHeight="false" outlineLevel="0" collapsed="false">
      <c r="BS25255" s="96" t="n">
        <f aca="false">BR25255-2.5</f>
        <v>-2.5</v>
      </c>
    </row>
    <row r="25256" customFormat="false" ht="12" hidden="false" customHeight="false" outlineLevel="0" collapsed="false">
      <c r="BS25256" s="96" t="n">
        <f aca="false">BR25256-2.5</f>
        <v>-2.5</v>
      </c>
    </row>
    <row r="25257" customFormat="false" ht="12" hidden="false" customHeight="false" outlineLevel="0" collapsed="false">
      <c r="BS25257" s="96" t="n">
        <f aca="false">BR25257-2.5</f>
        <v>-2.5</v>
      </c>
    </row>
    <row r="25258" customFormat="false" ht="12" hidden="false" customHeight="false" outlineLevel="0" collapsed="false">
      <c r="BS25258" s="96" t="n">
        <f aca="false">BR25258-2.5</f>
        <v>-2.5</v>
      </c>
    </row>
    <row r="25259" customFormat="false" ht="12" hidden="false" customHeight="false" outlineLevel="0" collapsed="false">
      <c r="BS25259" s="96" t="n">
        <f aca="false">BR25259-2.5</f>
        <v>-2.5</v>
      </c>
    </row>
    <row r="25260" customFormat="false" ht="12" hidden="false" customHeight="false" outlineLevel="0" collapsed="false">
      <c r="BS25260" s="96" t="n">
        <f aca="false">BR25260-2.5</f>
        <v>-2.5</v>
      </c>
    </row>
    <row r="25261" customFormat="false" ht="12" hidden="false" customHeight="false" outlineLevel="0" collapsed="false">
      <c r="BS25261" s="96" t="n">
        <f aca="false">BR25261-2.5</f>
        <v>-2.5</v>
      </c>
    </row>
    <row r="25262" customFormat="false" ht="12" hidden="false" customHeight="false" outlineLevel="0" collapsed="false">
      <c r="BS25262" s="96" t="n">
        <f aca="false">BR25262-2.5</f>
        <v>-2.5</v>
      </c>
    </row>
    <row r="25263" customFormat="false" ht="12" hidden="false" customHeight="false" outlineLevel="0" collapsed="false">
      <c r="BS25263" s="96" t="n">
        <f aca="false">BR25263-2.5</f>
        <v>-2.5</v>
      </c>
    </row>
    <row r="25264" customFormat="false" ht="12" hidden="false" customHeight="false" outlineLevel="0" collapsed="false">
      <c r="BS25264" s="96" t="n">
        <f aca="false">BR25264-2.5</f>
        <v>-2.5</v>
      </c>
    </row>
    <row r="25265" customFormat="false" ht="12" hidden="false" customHeight="false" outlineLevel="0" collapsed="false">
      <c r="BS25265" s="96" t="n">
        <f aca="false">BR25265-2.5</f>
        <v>-2.5</v>
      </c>
    </row>
    <row r="25266" customFormat="false" ht="12" hidden="false" customHeight="false" outlineLevel="0" collapsed="false">
      <c r="BS25266" s="96" t="n">
        <f aca="false">BR25266-2.5</f>
        <v>-2.5</v>
      </c>
    </row>
    <row r="25267" customFormat="false" ht="12" hidden="false" customHeight="false" outlineLevel="0" collapsed="false">
      <c r="BS25267" s="96" t="n">
        <f aca="false">BR25267-2.5</f>
        <v>-2.5</v>
      </c>
    </row>
    <row r="25268" customFormat="false" ht="12" hidden="false" customHeight="false" outlineLevel="0" collapsed="false">
      <c r="BS25268" s="96" t="n">
        <f aca="false">BR25268-2.5</f>
        <v>-2.5</v>
      </c>
    </row>
    <row r="25269" customFormat="false" ht="12" hidden="false" customHeight="false" outlineLevel="0" collapsed="false">
      <c r="BS25269" s="96" t="n">
        <f aca="false">BR25269-2.5</f>
        <v>-2.5</v>
      </c>
    </row>
    <row r="25270" customFormat="false" ht="12" hidden="false" customHeight="false" outlineLevel="0" collapsed="false">
      <c r="BS25270" s="96" t="n">
        <f aca="false">BR25270-2.5</f>
        <v>-2.5</v>
      </c>
    </row>
    <row r="25271" customFormat="false" ht="12" hidden="false" customHeight="false" outlineLevel="0" collapsed="false">
      <c r="BS25271" s="96" t="n">
        <f aca="false">BR25271-2.5</f>
        <v>-2.5</v>
      </c>
    </row>
    <row r="25272" customFormat="false" ht="12" hidden="false" customHeight="false" outlineLevel="0" collapsed="false">
      <c r="BS25272" s="96" t="n">
        <f aca="false">BR25272-2.5</f>
        <v>-2.5</v>
      </c>
    </row>
    <row r="25273" customFormat="false" ht="12" hidden="false" customHeight="false" outlineLevel="0" collapsed="false">
      <c r="BS25273" s="96" t="n">
        <f aca="false">BR25273-2.5</f>
        <v>-2.5</v>
      </c>
    </row>
    <row r="25274" customFormat="false" ht="12" hidden="false" customHeight="false" outlineLevel="0" collapsed="false">
      <c r="BS25274" s="96" t="n">
        <f aca="false">BR25274-2.5</f>
        <v>-2.5</v>
      </c>
    </row>
    <row r="25275" customFormat="false" ht="12" hidden="false" customHeight="false" outlineLevel="0" collapsed="false">
      <c r="BS25275" s="96" t="n">
        <f aca="false">BR25275-2.5</f>
        <v>-2.5</v>
      </c>
    </row>
    <row r="25276" customFormat="false" ht="12" hidden="false" customHeight="false" outlineLevel="0" collapsed="false">
      <c r="BS25276" s="96" t="n">
        <f aca="false">BR25276-2.5</f>
        <v>-2.5</v>
      </c>
    </row>
    <row r="25277" customFormat="false" ht="12" hidden="false" customHeight="false" outlineLevel="0" collapsed="false">
      <c r="BS25277" s="96" t="n">
        <f aca="false">BR25277-2.5</f>
        <v>-2.5</v>
      </c>
    </row>
    <row r="25278" customFormat="false" ht="12" hidden="false" customHeight="false" outlineLevel="0" collapsed="false">
      <c r="BS25278" s="96" t="n">
        <f aca="false">BR25278-2.5</f>
        <v>-2.5</v>
      </c>
    </row>
    <row r="25279" customFormat="false" ht="12" hidden="false" customHeight="false" outlineLevel="0" collapsed="false">
      <c r="BS25279" s="96" t="n">
        <f aca="false">BR25279-2.5</f>
        <v>-2.5</v>
      </c>
    </row>
    <row r="25280" customFormat="false" ht="12" hidden="false" customHeight="false" outlineLevel="0" collapsed="false">
      <c r="BS25280" s="96" t="n">
        <f aca="false">BR25280-2.5</f>
        <v>-2.5</v>
      </c>
    </row>
    <row r="25281" customFormat="false" ht="12" hidden="false" customHeight="false" outlineLevel="0" collapsed="false">
      <c r="BS25281" s="96" t="n">
        <f aca="false">BR25281-2.5</f>
        <v>-2.5</v>
      </c>
    </row>
    <row r="25282" customFormat="false" ht="12" hidden="false" customHeight="false" outlineLevel="0" collapsed="false">
      <c r="BS25282" s="96" t="n">
        <f aca="false">BR25282-2.5</f>
        <v>-2.5</v>
      </c>
    </row>
    <row r="25283" customFormat="false" ht="12" hidden="false" customHeight="false" outlineLevel="0" collapsed="false">
      <c r="BS25283" s="96" t="n">
        <f aca="false">BR25283-2.5</f>
        <v>-2.5</v>
      </c>
    </row>
    <row r="25284" customFormat="false" ht="12" hidden="false" customHeight="false" outlineLevel="0" collapsed="false">
      <c r="BS25284" s="96" t="n">
        <f aca="false">BR25284-2.5</f>
        <v>-2.5</v>
      </c>
    </row>
    <row r="25285" customFormat="false" ht="12" hidden="false" customHeight="false" outlineLevel="0" collapsed="false">
      <c r="BS25285" s="96" t="n">
        <f aca="false">BR25285-2.5</f>
        <v>-2.5</v>
      </c>
    </row>
    <row r="25286" customFormat="false" ht="12" hidden="false" customHeight="false" outlineLevel="0" collapsed="false">
      <c r="BS25286" s="96" t="n">
        <f aca="false">BR25286-2.5</f>
        <v>-2.5</v>
      </c>
    </row>
    <row r="25287" customFormat="false" ht="12" hidden="false" customHeight="false" outlineLevel="0" collapsed="false">
      <c r="BS25287" s="96" t="n">
        <f aca="false">BR25287-2.5</f>
        <v>-2.5</v>
      </c>
    </row>
    <row r="25288" customFormat="false" ht="12" hidden="false" customHeight="false" outlineLevel="0" collapsed="false">
      <c r="BS25288" s="96" t="n">
        <f aca="false">BR25288-2.5</f>
        <v>-2.5</v>
      </c>
    </row>
    <row r="25289" customFormat="false" ht="12" hidden="false" customHeight="false" outlineLevel="0" collapsed="false">
      <c r="BS25289" s="96" t="n">
        <f aca="false">BR25289-2.5</f>
        <v>-2.5</v>
      </c>
    </row>
    <row r="25290" customFormat="false" ht="12" hidden="false" customHeight="false" outlineLevel="0" collapsed="false">
      <c r="BS25290" s="96" t="n">
        <f aca="false">BR25290-2.5</f>
        <v>-2.5</v>
      </c>
    </row>
    <row r="25291" customFormat="false" ht="12" hidden="false" customHeight="false" outlineLevel="0" collapsed="false">
      <c r="BS25291" s="96" t="n">
        <f aca="false">BR25291-2.5</f>
        <v>-2.5</v>
      </c>
    </row>
    <row r="25292" customFormat="false" ht="12" hidden="false" customHeight="false" outlineLevel="0" collapsed="false">
      <c r="BS25292" s="96" t="n">
        <f aca="false">BR25292-2.5</f>
        <v>-2.5</v>
      </c>
    </row>
    <row r="25293" customFormat="false" ht="12" hidden="false" customHeight="false" outlineLevel="0" collapsed="false">
      <c r="BS25293" s="96" t="n">
        <f aca="false">BR25293-2.5</f>
        <v>-2.5</v>
      </c>
    </row>
    <row r="25294" customFormat="false" ht="12" hidden="false" customHeight="false" outlineLevel="0" collapsed="false">
      <c r="BS25294" s="96" t="n">
        <f aca="false">BR25294-2.5</f>
        <v>-2.5</v>
      </c>
    </row>
    <row r="25295" customFormat="false" ht="12" hidden="false" customHeight="false" outlineLevel="0" collapsed="false">
      <c r="BS25295" s="96" t="n">
        <f aca="false">BR25295-2.5</f>
        <v>-2.5</v>
      </c>
    </row>
    <row r="25296" customFormat="false" ht="12" hidden="false" customHeight="false" outlineLevel="0" collapsed="false">
      <c r="BS25296" s="96" t="n">
        <f aca="false">BR25296-2.5</f>
        <v>-2.5</v>
      </c>
    </row>
    <row r="25297" customFormat="false" ht="12" hidden="false" customHeight="false" outlineLevel="0" collapsed="false">
      <c r="BS25297" s="96" t="n">
        <f aca="false">BR25297-2.5</f>
        <v>-2.5</v>
      </c>
    </row>
    <row r="25298" customFormat="false" ht="12" hidden="false" customHeight="false" outlineLevel="0" collapsed="false">
      <c r="BS25298" s="96" t="n">
        <f aca="false">BR25298-2.5</f>
        <v>-2.5</v>
      </c>
    </row>
    <row r="25299" customFormat="false" ht="12" hidden="false" customHeight="false" outlineLevel="0" collapsed="false">
      <c r="BS25299" s="96" t="n">
        <f aca="false">BR25299-2.5</f>
        <v>-2.5</v>
      </c>
    </row>
    <row r="25300" customFormat="false" ht="12" hidden="false" customHeight="false" outlineLevel="0" collapsed="false">
      <c r="BS25300" s="96" t="n">
        <f aca="false">BR25300-2.5</f>
        <v>-2.5</v>
      </c>
    </row>
    <row r="25301" customFormat="false" ht="12" hidden="false" customHeight="false" outlineLevel="0" collapsed="false">
      <c r="BS25301" s="96" t="n">
        <f aca="false">BR25301-2.5</f>
        <v>-2.5</v>
      </c>
    </row>
    <row r="25302" customFormat="false" ht="12" hidden="false" customHeight="false" outlineLevel="0" collapsed="false">
      <c r="BS25302" s="96" t="n">
        <f aca="false">BR25302-2.5</f>
        <v>-2.5</v>
      </c>
    </row>
    <row r="25303" customFormat="false" ht="12" hidden="false" customHeight="false" outlineLevel="0" collapsed="false">
      <c r="BS25303" s="96" t="n">
        <f aca="false">BR25303-2.5</f>
        <v>-2.5</v>
      </c>
    </row>
    <row r="25304" customFormat="false" ht="12" hidden="false" customHeight="false" outlineLevel="0" collapsed="false">
      <c r="BS25304" s="96" t="n">
        <f aca="false">BR25304-2.5</f>
        <v>-2.5</v>
      </c>
    </row>
    <row r="25305" customFormat="false" ht="12" hidden="false" customHeight="false" outlineLevel="0" collapsed="false">
      <c r="BS25305" s="96" t="n">
        <f aca="false">BR25305-2.5</f>
        <v>-2.5</v>
      </c>
    </row>
    <row r="25306" customFormat="false" ht="12" hidden="false" customHeight="false" outlineLevel="0" collapsed="false">
      <c r="BS25306" s="96" t="n">
        <f aca="false">BR25306-2.5</f>
        <v>-2.5</v>
      </c>
    </row>
    <row r="25307" customFormat="false" ht="12" hidden="false" customHeight="false" outlineLevel="0" collapsed="false">
      <c r="BS25307" s="96" t="n">
        <f aca="false">BR25307-2.5</f>
        <v>-2.5</v>
      </c>
    </row>
    <row r="25308" customFormat="false" ht="12" hidden="false" customHeight="false" outlineLevel="0" collapsed="false">
      <c r="BS25308" s="96" t="n">
        <f aca="false">BR25308-2.5</f>
        <v>-2.5</v>
      </c>
    </row>
    <row r="25309" customFormat="false" ht="12" hidden="false" customHeight="false" outlineLevel="0" collapsed="false">
      <c r="BS25309" s="96" t="n">
        <f aca="false">BR25309-2.5</f>
        <v>-2.5</v>
      </c>
    </row>
    <row r="25310" customFormat="false" ht="12" hidden="false" customHeight="false" outlineLevel="0" collapsed="false">
      <c r="BS25310" s="96" t="n">
        <f aca="false">BR25310-2.5</f>
        <v>-2.5</v>
      </c>
    </row>
    <row r="25311" customFormat="false" ht="12" hidden="false" customHeight="false" outlineLevel="0" collapsed="false">
      <c r="BS25311" s="96" t="n">
        <f aca="false">BR25311-2.5</f>
        <v>-2.5</v>
      </c>
    </row>
    <row r="25312" customFormat="false" ht="12" hidden="false" customHeight="false" outlineLevel="0" collapsed="false">
      <c r="BS25312" s="96" t="n">
        <f aca="false">BR25312-2.5</f>
        <v>-2.5</v>
      </c>
    </row>
    <row r="25313" customFormat="false" ht="12" hidden="false" customHeight="false" outlineLevel="0" collapsed="false">
      <c r="BS25313" s="96" t="n">
        <f aca="false">BR25313-2.5</f>
        <v>-2.5</v>
      </c>
    </row>
    <row r="25314" customFormat="false" ht="12" hidden="false" customHeight="false" outlineLevel="0" collapsed="false">
      <c r="BS25314" s="96" t="n">
        <f aca="false">BR25314-2.5</f>
        <v>-2.5</v>
      </c>
    </row>
    <row r="25315" customFormat="false" ht="12" hidden="false" customHeight="false" outlineLevel="0" collapsed="false">
      <c r="BS25315" s="96" t="n">
        <f aca="false">BR25315-2.5</f>
        <v>-2.5</v>
      </c>
    </row>
    <row r="25316" customFormat="false" ht="12" hidden="false" customHeight="false" outlineLevel="0" collapsed="false">
      <c r="BS25316" s="96" t="n">
        <f aca="false">BR25316-2.5</f>
        <v>-2.5</v>
      </c>
    </row>
    <row r="25317" customFormat="false" ht="12" hidden="false" customHeight="false" outlineLevel="0" collapsed="false">
      <c r="BS25317" s="96" t="n">
        <f aca="false">BR25317-2.5</f>
        <v>-2.5</v>
      </c>
    </row>
    <row r="25318" customFormat="false" ht="12" hidden="false" customHeight="false" outlineLevel="0" collapsed="false">
      <c r="BS25318" s="96" t="n">
        <f aca="false">BR25318-2.5</f>
        <v>-2.5</v>
      </c>
    </row>
    <row r="25319" customFormat="false" ht="12" hidden="false" customHeight="false" outlineLevel="0" collapsed="false">
      <c r="BS25319" s="96" t="n">
        <f aca="false">BR25319-2.5</f>
        <v>-2.5</v>
      </c>
    </row>
    <row r="25320" customFormat="false" ht="12" hidden="false" customHeight="false" outlineLevel="0" collapsed="false">
      <c r="BS25320" s="96" t="n">
        <f aca="false">BR25320-2.5</f>
        <v>-2.5</v>
      </c>
    </row>
    <row r="25321" customFormat="false" ht="12" hidden="false" customHeight="false" outlineLevel="0" collapsed="false">
      <c r="BS25321" s="96" t="n">
        <f aca="false">BR25321-2.5</f>
        <v>-2.5</v>
      </c>
    </row>
    <row r="25322" customFormat="false" ht="12" hidden="false" customHeight="false" outlineLevel="0" collapsed="false">
      <c r="BS25322" s="96" t="n">
        <f aca="false">BR25322-2.5</f>
        <v>-2.5</v>
      </c>
    </row>
    <row r="25323" customFormat="false" ht="12" hidden="false" customHeight="false" outlineLevel="0" collapsed="false">
      <c r="BS25323" s="96" t="n">
        <f aca="false">BR25323-2.5</f>
        <v>-2.5</v>
      </c>
    </row>
    <row r="25324" customFormat="false" ht="12" hidden="false" customHeight="false" outlineLevel="0" collapsed="false">
      <c r="BS25324" s="96" t="n">
        <f aca="false">BR25324-2.5</f>
        <v>-2.5</v>
      </c>
    </row>
    <row r="25325" customFormat="false" ht="12" hidden="false" customHeight="false" outlineLevel="0" collapsed="false">
      <c r="BS25325" s="96" t="n">
        <f aca="false">BR25325-2.5</f>
        <v>-2.5</v>
      </c>
    </row>
    <row r="25326" customFormat="false" ht="12" hidden="false" customHeight="false" outlineLevel="0" collapsed="false">
      <c r="BS25326" s="96" t="n">
        <f aca="false">BR25326-2.5</f>
        <v>-2.5</v>
      </c>
    </row>
    <row r="25327" customFormat="false" ht="12" hidden="false" customHeight="false" outlineLevel="0" collapsed="false">
      <c r="BS25327" s="96" t="n">
        <f aca="false">BR25327-2.5</f>
        <v>-2.5</v>
      </c>
    </row>
    <row r="25328" customFormat="false" ht="12" hidden="false" customHeight="false" outlineLevel="0" collapsed="false">
      <c r="BS25328" s="96" t="n">
        <f aca="false">BR25328-2.5</f>
        <v>-2.5</v>
      </c>
    </row>
    <row r="25329" customFormat="false" ht="12" hidden="false" customHeight="false" outlineLevel="0" collapsed="false">
      <c r="BS25329" s="96" t="n">
        <f aca="false">BR25329-2.5</f>
        <v>-2.5</v>
      </c>
    </row>
    <row r="25330" customFormat="false" ht="12" hidden="false" customHeight="false" outlineLevel="0" collapsed="false">
      <c r="BS25330" s="96" t="n">
        <f aca="false">BR25330-2.5</f>
        <v>-2.5</v>
      </c>
    </row>
    <row r="25331" customFormat="false" ht="12" hidden="false" customHeight="false" outlineLevel="0" collapsed="false">
      <c r="BS25331" s="96" t="n">
        <f aca="false">BR25331-2.5</f>
        <v>-2.5</v>
      </c>
    </row>
    <row r="25332" customFormat="false" ht="12" hidden="false" customHeight="false" outlineLevel="0" collapsed="false">
      <c r="BS25332" s="96" t="n">
        <f aca="false">BR25332-2.5</f>
        <v>-2.5</v>
      </c>
    </row>
    <row r="25333" customFormat="false" ht="12" hidden="false" customHeight="false" outlineLevel="0" collapsed="false">
      <c r="BS25333" s="96" t="n">
        <f aca="false">BR25333-2.5</f>
        <v>-2.5</v>
      </c>
    </row>
    <row r="25334" customFormat="false" ht="12" hidden="false" customHeight="false" outlineLevel="0" collapsed="false">
      <c r="BS25334" s="96" t="n">
        <f aca="false">BR25334-2.5</f>
        <v>-2.5</v>
      </c>
    </row>
    <row r="25335" customFormat="false" ht="12" hidden="false" customHeight="false" outlineLevel="0" collapsed="false">
      <c r="BS25335" s="96" t="n">
        <f aca="false">BR25335-2.5</f>
        <v>-2.5</v>
      </c>
    </row>
    <row r="25336" customFormat="false" ht="12" hidden="false" customHeight="false" outlineLevel="0" collapsed="false">
      <c r="BS25336" s="96" t="n">
        <f aca="false">BR25336-2.5</f>
        <v>-2.5</v>
      </c>
    </row>
    <row r="25337" customFormat="false" ht="12" hidden="false" customHeight="false" outlineLevel="0" collapsed="false">
      <c r="BS25337" s="96" t="n">
        <f aca="false">BR25337-2.5</f>
        <v>-2.5</v>
      </c>
    </row>
    <row r="25338" customFormat="false" ht="12" hidden="false" customHeight="false" outlineLevel="0" collapsed="false">
      <c r="BS25338" s="96" t="n">
        <f aca="false">BR25338-2.5</f>
        <v>-2.5</v>
      </c>
    </row>
    <row r="25339" customFormat="false" ht="12" hidden="false" customHeight="false" outlineLevel="0" collapsed="false">
      <c r="BS25339" s="96" t="n">
        <f aca="false">BR25339-2.5</f>
        <v>-2.5</v>
      </c>
    </row>
    <row r="25340" customFormat="false" ht="12" hidden="false" customHeight="false" outlineLevel="0" collapsed="false">
      <c r="BS25340" s="96" t="n">
        <f aca="false">BR25340-2.5</f>
        <v>-2.5</v>
      </c>
    </row>
    <row r="25341" customFormat="false" ht="12" hidden="false" customHeight="false" outlineLevel="0" collapsed="false">
      <c r="BS25341" s="96" t="n">
        <f aca="false">BR25341-2.5</f>
        <v>-2.5</v>
      </c>
    </row>
    <row r="25342" customFormat="false" ht="12" hidden="false" customHeight="false" outlineLevel="0" collapsed="false">
      <c r="BS25342" s="96" t="n">
        <f aca="false">BR25342-2.5</f>
        <v>-2.5</v>
      </c>
    </row>
    <row r="25343" customFormat="false" ht="12" hidden="false" customHeight="false" outlineLevel="0" collapsed="false">
      <c r="BS25343" s="96" t="n">
        <f aca="false">BR25343-2.5</f>
        <v>-2.5</v>
      </c>
    </row>
    <row r="25344" customFormat="false" ht="12" hidden="false" customHeight="false" outlineLevel="0" collapsed="false">
      <c r="BS25344" s="96" t="n">
        <f aca="false">BR25344-2.5</f>
        <v>-2.5</v>
      </c>
    </row>
    <row r="25345" customFormat="false" ht="12" hidden="false" customHeight="false" outlineLevel="0" collapsed="false">
      <c r="BS25345" s="96" t="n">
        <f aca="false">BR25345-2.5</f>
        <v>-2.5</v>
      </c>
    </row>
    <row r="25346" customFormat="false" ht="12" hidden="false" customHeight="false" outlineLevel="0" collapsed="false">
      <c r="BS25346" s="96" t="n">
        <f aca="false">BR25346-2.5</f>
        <v>-2.5</v>
      </c>
    </row>
    <row r="25347" customFormat="false" ht="12" hidden="false" customHeight="false" outlineLevel="0" collapsed="false">
      <c r="BS25347" s="96" t="n">
        <f aca="false">BR25347-2.5</f>
        <v>-2.5</v>
      </c>
    </row>
    <row r="25348" customFormat="false" ht="12" hidden="false" customHeight="false" outlineLevel="0" collapsed="false">
      <c r="BS25348" s="96" t="n">
        <f aca="false">BR25348-2.5</f>
        <v>-2.5</v>
      </c>
    </row>
    <row r="25349" customFormat="false" ht="12" hidden="false" customHeight="false" outlineLevel="0" collapsed="false">
      <c r="BS25349" s="96" t="n">
        <f aca="false">BR25349-2.5</f>
        <v>-2.5</v>
      </c>
    </row>
    <row r="25350" customFormat="false" ht="12" hidden="false" customHeight="false" outlineLevel="0" collapsed="false">
      <c r="BS25350" s="96" t="n">
        <f aca="false">BR25350-2.5</f>
        <v>-2.5</v>
      </c>
    </row>
    <row r="25351" customFormat="false" ht="12" hidden="false" customHeight="false" outlineLevel="0" collapsed="false">
      <c r="BS25351" s="96" t="n">
        <f aca="false">BR25351-2.5</f>
        <v>-2.5</v>
      </c>
    </row>
    <row r="25352" customFormat="false" ht="12" hidden="false" customHeight="false" outlineLevel="0" collapsed="false">
      <c r="BS25352" s="96" t="n">
        <f aca="false">BR25352-2.5</f>
        <v>-2.5</v>
      </c>
    </row>
    <row r="25353" customFormat="false" ht="12" hidden="false" customHeight="false" outlineLevel="0" collapsed="false">
      <c r="BS25353" s="96" t="n">
        <f aca="false">BR25353-2.5</f>
        <v>-2.5</v>
      </c>
    </row>
    <row r="25354" customFormat="false" ht="12" hidden="false" customHeight="false" outlineLevel="0" collapsed="false">
      <c r="BS25354" s="96" t="n">
        <f aca="false">BR25354-2.5</f>
        <v>-2.5</v>
      </c>
    </row>
    <row r="25355" customFormat="false" ht="12" hidden="false" customHeight="false" outlineLevel="0" collapsed="false">
      <c r="BS25355" s="96" t="n">
        <f aca="false">BR25355-2.5</f>
        <v>-2.5</v>
      </c>
    </row>
    <row r="25356" customFormat="false" ht="12" hidden="false" customHeight="false" outlineLevel="0" collapsed="false">
      <c r="BS25356" s="96" t="n">
        <f aca="false">BR25356-2.5</f>
        <v>-2.5</v>
      </c>
    </row>
    <row r="25357" customFormat="false" ht="12" hidden="false" customHeight="false" outlineLevel="0" collapsed="false">
      <c r="BS25357" s="96" t="n">
        <f aca="false">BR25357-2.5</f>
        <v>-2.5</v>
      </c>
    </row>
    <row r="25358" customFormat="false" ht="12" hidden="false" customHeight="false" outlineLevel="0" collapsed="false">
      <c r="BS25358" s="96" t="n">
        <f aca="false">BR25358-2.5</f>
        <v>-2.5</v>
      </c>
    </row>
    <row r="25359" customFormat="false" ht="12" hidden="false" customHeight="false" outlineLevel="0" collapsed="false">
      <c r="BS25359" s="96" t="n">
        <f aca="false">BR25359-2.5</f>
        <v>-2.5</v>
      </c>
    </row>
    <row r="25360" customFormat="false" ht="12" hidden="false" customHeight="false" outlineLevel="0" collapsed="false">
      <c r="BS25360" s="96" t="n">
        <f aca="false">BR25360-2.5</f>
        <v>-2.5</v>
      </c>
    </row>
    <row r="25361" customFormat="false" ht="12" hidden="false" customHeight="false" outlineLevel="0" collapsed="false">
      <c r="BS25361" s="96" t="n">
        <f aca="false">BR25361-2.5</f>
        <v>-2.5</v>
      </c>
    </row>
    <row r="25362" customFormat="false" ht="12" hidden="false" customHeight="false" outlineLevel="0" collapsed="false">
      <c r="BS25362" s="96" t="n">
        <f aca="false">BR25362-2.5</f>
        <v>-2.5</v>
      </c>
    </row>
    <row r="25363" customFormat="false" ht="12" hidden="false" customHeight="false" outlineLevel="0" collapsed="false">
      <c r="BS25363" s="96" t="n">
        <f aca="false">BR25363-2.5</f>
        <v>-2.5</v>
      </c>
    </row>
    <row r="25364" customFormat="false" ht="12" hidden="false" customHeight="false" outlineLevel="0" collapsed="false">
      <c r="BS25364" s="96" t="n">
        <f aca="false">BR25364-2.5</f>
        <v>-2.5</v>
      </c>
    </row>
    <row r="25365" customFormat="false" ht="12" hidden="false" customHeight="false" outlineLevel="0" collapsed="false">
      <c r="BS25365" s="96" t="n">
        <f aca="false">BR25365-2.5</f>
        <v>-2.5</v>
      </c>
    </row>
    <row r="25366" customFormat="false" ht="12" hidden="false" customHeight="false" outlineLevel="0" collapsed="false">
      <c r="BS25366" s="96" t="n">
        <f aca="false">BR25366-2.5</f>
        <v>-2.5</v>
      </c>
    </row>
    <row r="25367" customFormat="false" ht="12" hidden="false" customHeight="false" outlineLevel="0" collapsed="false">
      <c r="BS25367" s="96" t="n">
        <f aca="false">BR25367-2.5</f>
        <v>-2.5</v>
      </c>
    </row>
    <row r="25368" customFormat="false" ht="12" hidden="false" customHeight="false" outlineLevel="0" collapsed="false">
      <c r="BS25368" s="96" t="n">
        <f aca="false">BR25368-2.5</f>
        <v>-2.5</v>
      </c>
    </row>
    <row r="25369" customFormat="false" ht="12" hidden="false" customHeight="false" outlineLevel="0" collapsed="false">
      <c r="BS25369" s="96" t="n">
        <f aca="false">BR25369-2.5</f>
        <v>-2.5</v>
      </c>
    </row>
    <row r="25370" customFormat="false" ht="12" hidden="false" customHeight="false" outlineLevel="0" collapsed="false">
      <c r="BS25370" s="96" t="n">
        <f aca="false">BR25370-2.5</f>
        <v>-2.5</v>
      </c>
    </row>
    <row r="25371" customFormat="false" ht="12" hidden="false" customHeight="false" outlineLevel="0" collapsed="false">
      <c r="BS25371" s="96" t="n">
        <f aca="false">BR25371-2.5</f>
        <v>-2.5</v>
      </c>
    </row>
    <row r="25372" customFormat="false" ht="12" hidden="false" customHeight="false" outlineLevel="0" collapsed="false">
      <c r="BS25372" s="96" t="n">
        <f aca="false">BR25372-2.5</f>
        <v>-2.5</v>
      </c>
    </row>
    <row r="25373" customFormat="false" ht="12" hidden="false" customHeight="false" outlineLevel="0" collapsed="false">
      <c r="BS25373" s="96" t="n">
        <f aca="false">BR25373-2.5</f>
        <v>-2.5</v>
      </c>
    </row>
    <row r="25374" customFormat="false" ht="12" hidden="false" customHeight="false" outlineLevel="0" collapsed="false">
      <c r="BS25374" s="96" t="n">
        <f aca="false">BR25374-2.5</f>
        <v>-2.5</v>
      </c>
    </row>
    <row r="25375" customFormat="false" ht="12" hidden="false" customHeight="false" outlineLevel="0" collapsed="false">
      <c r="BS25375" s="96" t="n">
        <f aca="false">BR25375-2.5</f>
        <v>-2.5</v>
      </c>
    </row>
    <row r="25376" customFormat="false" ht="12" hidden="false" customHeight="false" outlineLevel="0" collapsed="false">
      <c r="BS25376" s="96" t="n">
        <f aca="false">BR25376-2.5</f>
        <v>-2.5</v>
      </c>
    </row>
    <row r="25377" customFormat="false" ht="12" hidden="false" customHeight="false" outlineLevel="0" collapsed="false">
      <c r="BS25377" s="96" t="n">
        <f aca="false">BR25377-2.5</f>
        <v>-2.5</v>
      </c>
    </row>
    <row r="25378" customFormat="false" ht="12" hidden="false" customHeight="false" outlineLevel="0" collapsed="false">
      <c r="BS25378" s="96" t="n">
        <f aca="false">BR25378-2.5</f>
        <v>-2.5</v>
      </c>
    </row>
    <row r="25379" customFormat="false" ht="12" hidden="false" customHeight="false" outlineLevel="0" collapsed="false">
      <c r="BS25379" s="96" t="n">
        <f aca="false">BR25379-2.5</f>
        <v>-2.5</v>
      </c>
    </row>
    <row r="25380" customFormat="false" ht="12" hidden="false" customHeight="false" outlineLevel="0" collapsed="false">
      <c r="BS25380" s="96" t="n">
        <f aca="false">BR25380-2.5</f>
        <v>-2.5</v>
      </c>
    </row>
    <row r="25381" customFormat="false" ht="12" hidden="false" customHeight="false" outlineLevel="0" collapsed="false">
      <c r="BS25381" s="96" t="n">
        <f aca="false">BR25381-2.5</f>
        <v>-2.5</v>
      </c>
    </row>
    <row r="25382" customFormat="false" ht="12" hidden="false" customHeight="false" outlineLevel="0" collapsed="false">
      <c r="BS25382" s="96" t="n">
        <f aca="false">BR25382-2.5</f>
        <v>-2.5</v>
      </c>
    </row>
    <row r="25383" customFormat="false" ht="12" hidden="false" customHeight="false" outlineLevel="0" collapsed="false">
      <c r="BS25383" s="96" t="n">
        <f aca="false">BR25383-2.5</f>
        <v>-2.5</v>
      </c>
    </row>
    <row r="25384" customFormat="false" ht="12" hidden="false" customHeight="false" outlineLevel="0" collapsed="false">
      <c r="BS25384" s="96" t="n">
        <f aca="false">BR25384-2.5</f>
        <v>-2.5</v>
      </c>
    </row>
    <row r="25385" customFormat="false" ht="12" hidden="false" customHeight="false" outlineLevel="0" collapsed="false">
      <c r="BS25385" s="96" t="n">
        <f aca="false">BR25385-2.5</f>
        <v>-2.5</v>
      </c>
    </row>
    <row r="25386" customFormat="false" ht="12" hidden="false" customHeight="false" outlineLevel="0" collapsed="false">
      <c r="BS25386" s="96" t="n">
        <f aca="false">BR25386-2.5</f>
        <v>-2.5</v>
      </c>
    </row>
    <row r="25387" customFormat="false" ht="12" hidden="false" customHeight="false" outlineLevel="0" collapsed="false">
      <c r="BS25387" s="96" t="n">
        <f aca="false">BR25387-2.5</f>
        <v>-2.5</v>
      </c>
    </row>
    <row r="25388" customFormat="false" ht="12" hidden="false" customHeight="false" outlineLevel="0" collapsed="false">
      <c r="BS25388" s="96" t="n">
        <f aca="false">BR25388-2.5</f>
        <v>-2.5</v>
      </c>
    </row>
    <row r="25389" customFormat="false" ht="12" hidden="false" customHeight="false" outlineLevel="0" collapsed="false">
      <c r="BS25389" s="96" t="n">
        <f aca="false">BR25389-2.5</f>
        <v>-2.5</v>
      </c>
    </row>
    <row r="25390" customFormat="false" ht="12" hidden="false" customHeight="false" outlineLevel="0" collapsed="false">
      <c r="BS25390" s="96" t="n">
        <f aca="false">BR25390-2.5</f>
        <v>-2.5</v>
      </c>
    </row>
    <row r="25391" customFormat="false" ht="12" hidden="false" customHeight="false" outlineLevel="0" collapsed="false">
      <c r="BS25391" s="96" t="n">
        <f aca="false">BR25391-2.5</f>
        <v>-2.5</v>
      </c>
    </row>
    <row r="25392" customFormat="false" ht="12" hidden="false" customHeight="false" outlineLevel="0" collapsed="false">
      <c r="BS25392" s="96" t="n">
        <f aca="false">BR25392-2.5</f>
        <v>-2.5</v>
      </c>
    </row>
    <row r="25393" customFormat="false" ht="12" hidden="false" customHeight="false" outlineLevel="0" collapsed="false">
      <c r="BS25393" s="96" t="n">
        <f aca="false">BR25393-2.5</f>
        <v>-2.5</v>
      </c>
    </row>
    <row r="25394" customFormat="false" ht="12" hidden="false" customHeight="false" outlineLevel="0" collapsed="false">
      <c r="BS25394" s="96" t="n">
        <f aca="false">BR25394-2.5</f>
        <v>-2.5</v>
      </c>
    </row>
    <row r="25395" customFormat="false" ht="12" hidden="false" customHeight="false" outlineLevel="0" collapsed="false">
      <c r="BS25395" s="96" t="n">
        <f aca="false">BR25395-2.5</f>
        <v>-2.5</v>
      </c>
    </row>
    <row r="25396" customFormat="false" ht="12" hidden="false" customHeight="false" outlineLevel="0" collapsed="false">
      <c r="BS25396" s="96" t="n">
        <f aca="false">BR25396-2.5</f>
        <v>-2.5</v>
      </c>
    </row>
    <row r="25397" customFormat="false" ht="12" hidden="false" customHeight="false" outlineLevel="0" collapsed="false">
      <c r="BS25397" s="96" t="n">
        <f aca="false">BR25397-2.5</f>
        <v>-2.5</v>
      </c>
    </row>
    <row r="25398" customFormat="false" ht="12" hidden="false" customHeight="false" outlineLevel="0" collapsed="false">
      <c r="BS25398" s="96" t="n">
        <f aca="false">BR25398-2.5</f>
        <v>-2.5</v>
      </c>
    </row>
    <row r="25399" customFormat="false" ht="12" hidden="false" customHeight="false" outlineLevel="0" collapsed="false">
      <c r="BS25399" s="96" t="n">
        <f aca="false">BR25399-2.5</f>
        <v>-2.5</v>
      </c>
    </row>
    <row r="25400" customFormat="false" ht="12" hidden="false" customHeight="false" outlineLevel="0" collapsed="false">
      <c r="BS25400" s="96" t="n">
        <f aca="false">BR25400-2.5</f>
        <v>-2.5</v>
      </c>
    </row>
    <row r="25401" customFormat="false" ht="12" hidden="false" customHeight="false" outlineLevel="0" collapsed="false">
      <c r="BS25401" s="96" t="n">
        <f aca="false">BR25401-2.5</f>
        <v>-2.5</v>
      </c>
    </row>
    <row r="25402" customFormat="false" ht="12" hidden="false" customHeight="false" outlineLevel="0" collapsed="false">
      <c r="BS25402" s="96" t="n">
        <f aca="false">BR25402-2.5</f>
        <v>-2.5</v>
      </c>
    </row>
    <row r="25403" customFormat="false" ht="12" hidden="false" customHeight="false" outlineLevel="0" collapsed="false">
      <c r="BS25403" s="96" t="n">
        <f aca="false">BR25403-2.5</f>
        <v>-2.5</v>
      </c>
    </row>
    <row r="25404" customFormat="false" ht="12" hidden="false" customHeight="false" outlineLevel="0" collapsed="false">
      <c r="BS25404" s="96" t="n">
        <f aca="false">BR25404-2.5</f>
        <v>-2.5</v>
      </c>
    </row>
    <row r="25405" customFormat="false" ht="12" hidden="false" customHeight="false" outlineLevel="0" collapsed="false">
      <c r="BS25405" s="96" t="n">
        <f aca="false">BR25405-2.5</f>
        <v>-2.5</v>
      </c>
    </row>
    <row r="25406" customFormat="false" ht="12" hidden="false" customHeight="false" outlineLevel="0" collapsed="false">
      <c r="BS25406" s="96" t="n">
        <f aca="false">BR25406-2.5</f>
        <v>-2.5</v>
      </c>
    </row>
    <row r="25407" customFormat="false" ht="12" hidden="false" customHeight="false" outlineLevel="0" collapsed="false">
      <c r="BS25407" s="96" t="n">
        <f aca="false">BR25407-2.5</f>
        <v>-2.5</v>
      </c>
    </row>
    <row r="25408" customFormat="false" ht="12" hidden="false" customHeight="false" outlineLevel="0" collapsed="false">
      <c r="BS25408" s="96" t="n">
        <f aca="false">BR25408-2.5</f>
        <v>-2.5</v>
      </c>
    </row>
    <row r="25409" customFormat="false" ht="12" hidden="false" customHeight="false" outlineLevel="0" collapsed="false">
      <c r="BS25409" s="96" t="n">
        <f aca="false">BR25409-2.5</f>
        <v>-2.5</v>
      </c>
    </row>
    <row r="25410" customFormat="false" ht="12" hidden="false" customHeight="false" outlineLevel="0" collapsed="false">
      <c r="BS25410" s="96" t="n">
        <f aca="false">BR25410-2.5</f>
        <v>-2.5</v>
      </c>
    </row>
    <row r="25411" customFormat="false" ht="12" hidden="false" customHeight="false" outlineLevel="0" collapsed="false">
      <c r="BS25411" s="96" t="n">
        <f aca="false">BR25411-2.5</f>
        <v>-2.5</v>
      </c>
    </row>
    <row r="25412" customFormat="false" ht="12" hidden="false" customHeight="false" outlineLevel="0" collapsed="false">
      <c r="BS25412" s="96" t="n">
        <f aca="false">BR25412-2.5</f>
        <v>-2.5</v>
      </c>
    </row>
    <row r="25413" customFormat="false" ht="12" hidden="false" customHeight="false" outlineLevel="0" collapsed="false">
      <c r="BS25413" s="96" t="n">
        <f aca="false">BR25413-2.5</f>
        <v>-2.5</v>
      </c>
    </row>
    <row r="25414" customFormat="false" ht="12" hidden="false" customHeight="false" outlineLevel="0" collapsed="false">
      <c r="BS25414" s="96" t="n">
        <f aca="false">BR25414-2.5</f>
        <v>-2.5</v>
      </c>
    </row>
    <row r="25415" customFormat="false" ht="12" hidden="false" customHeight="false" outlineLevel="0" collapsed="false">
      <c r="BS25415" s="96" t="n">
        <f aca="false">BR25415-2.5</f>
        <v>-2.5</v>
      </c>
    </row>
    <row r="25416" customFormat="false" ht="12" hidden="false" customHeight="false" outlineLevel="0" collapsed="false">
      <c r="BS25416" s="96" t="n">
        <f aca="false">BR25416-2.5</f>
        <v>-2.5</v>
      </c>
    </row>
    <row r="25417" customFormat="false" ht="12" hidden="false" customHeight="false" outlineLevel="0" collapsed="false">
      <c r="BS25417" s="96" t="n">
        <f aca="false">BR25417-2.5</f>
        <v>-2.5</v>
      </c>
    </row>
    <row r="25418" customFormat="false" ht="12" hidden="false" customHeight="false" outlineLevel="0" collapsed="false">
      <c r="BS25418" s="96" t="n">
        <f aca="false">BR25418-2.5</f>
        <v>-2.5</v>
      </c>
    </row>
    <row r="25419" customFormat="false" ht="12" hidden="false" customHeight="false" outlineLevel="0" collapsed="false">
      <c r="BS25419" s="96" t="n">
        <f aca="false">BR25419-2.5</f>
        <v>-2.5</v>
      </c>
    </row>
    <row r="25420" customFormat="false" ht="12" hidden="false" customHeight="false" outlineLevel="0" collapsed="false">
      <c r="BS25420" s="96" t="n">
        <f aca="false">BR25420-2.5</f>
        <v>-2.5</v>
      </c>
    </row>
    <row r="25421" customFormat="false" ht="12" hidden="false" customHeight="false" outlineLevel="0" collapsed="false">
      <c r="BS25421" s="96" t="n">
        <f aca="false">BR25421-2.5</f>
        <v>-2.5</v>
      </c>
    </row>
    <row r="25422" customFormat="false" ht="12" hidden="false" customHeight="false" outlineLevel="0" collapsed="false">
      <c r="BS25422" s="96" t="n">
        <f aca="false">BR25422-2.5</f>
        <v>-2.5</v>
      </c>
    </row>
    <row r="25423" customFormat="false" ht="12" hidden="false" customHeight="false" outlineLevel="0" collapsed="false">
      <c r="BS25423" s="96" t="n">
        <f aca="false">BR25423-2.5</f>
        <v>-2.5</v>
      </c>
    </row>
    <row r="25424" customFormat="false" ht="12" hidden="false" customHeight="false" outlineLevel="0" collapsed="false">
      <c r="BS25424" s="96" t="n">
        <f aca="false">BR25424-2.5</f>
        <v>-2.5</v>
      </c>
    </row>
    <row r="25425" customFormat="false" ht="12" hidden="false" customHeight="false" outlineLevel="0" collapsed="false">
      <c r="BS25425" s="96" t="n">
        <f aca="false">BR25425-2.5</f>
        <v>-2.5</v>
      </c>
    </row>
    <row r="25426" customFormat="false" ht="12" hidden="false" customHeight="false" outlineLevel="0" collapsed="false">
      <c r="BS25426" s="96" t="n">
        <f aca="false">BR25426-2.5</f>
        <v>-2.5</v>
      </c>
    </row>
    <row r="25427" customFormat="false" ht="12" hidden="false" customHeight="false" outlineLevel="0" collapsed="false">
      <c r="BS25427" s="96" t="n">
        <f aca="false">BR25427-2.5</f>
        <v>-2.5</v>
      </c>
    </row>
    <row r="25428" customFormat="false" ht="12" hidden="false" customHeight="false" outlineLevel="0" collapsed="false">
      <c r="BS25428" s="96" t="n">
        <f aca="false">BR25428-2.5</f>
        <v>-2.5</v>
      </c>
    </row>
    <row r="25429" customFormat="false" ht="12" hidden="false" customHeight="false" outlineLevel="0" collapsed="false">
      <c r="BS25429" s="96" t="n">
        <f aca="false">BR25429-2.5</f>
        <v>-2.5</v>
      </c>
    </row>
    <row r="25430" customFormat="false" ht="12" hidden="false" customHeight="false" outlineLevel="0" collapsed="false">
      <c r="BS25430" s="96" t="n">
        <f aca="false">BR25430-2.5</f>
        <v>-2.5</v>
      </c>
    </row>
    <row r="25431" customFormat="false" ht="12" hidden="false" customHeight="false" outlineLevel="0" collapsed="false">
      <c r="BS25431" s="96" t="n">
        <f aca="false">BR25431-2.5</f>
        <v>-2.5</v>
      </c>
    </row>
    <row r="25432" customFormat="false" ht="12" hidden="false" customHeight="false" outlineLevel="0" collapsed="false">
      <c r="BS25432" s="96" t="n">
        <f aca="false">BR25432-2.5</f>
        <v>-2.5</v>
      </c>
    </row>
    <row r="25433" customFormat="false" ht="12" hidden="false" customHeight="false" outlineLevel="0" collapsed="false">
      <c r="BS25433" s="96" t="n">
        <f aca="false">BR25433-2.5</f>
        <v>-2.5</v>
      </c>
    </row>
    <row r="25434" customFormat="false" ht="12" hidden="false" customHeight="false" outlineLevel="0" collapsed="false">
      <c r="BS25434" s="96" t="n">
        <f aca="false">BR25434-2.5</f>
        <v>-2.5</v>
      </c>
    </row>
    <row r="25435" customFormat="false" ht="12" hidden="false" customHeight="false" outlineLevel="0" collapsed="false">
      <c r="BS25435" s="96" t="n">
        <f aca="false">BR25435-2.5</f>
        <v>-2.5</v>
      </c>
    </row>
    <row r="25436" customFormat="false" ht="12" hidden="false" customHeight="false" outlineLevel="0" collapsed="false">
      <c r="BS25436" s="96" t="n">
        <f aca="false">BR25436-2.5</f>
        <v>-2.5</v>
      </c>
    </row>
    <row r="25437" customFormat="false" ht="12" hidden="false" customHeight="false" outlineLevel="0" collapsed="false">
      <c r="BS25437" s="96" t="n">
        <f aca="false">BR25437-2.5</f>
        <v>-2.5</v>
      </c>
    </row>
    <row r="25438" customFormat="false" ht="12" hidden="false" customHeight="false" outlineLevel="0" collapsed="false">
      <c r="BS25438" s="96" t="n">
        <f aca="false">BR25438-2.5</f>
        <v>-2.5</v>
      </c>
    </row>
    <row r="25439" customFormat="false" ht="12" hidden="false" customHeight="false" outlineLevel="0" collapsed="false">
      <c r="BS25439" s="96" t="n">
        <f aca="false">BR25439-2.5</f>
        <v>-2.5</v>
      </c>
    </row>
    <row r="25440" customFormat="false" ht="12" hidden="false" customHeight="false" outlineLevel="0" collapsed="false">
      <c r="BS25440" s="96" t="n">
        <f aca="false">BR25440-2.5</f>
        <v>-2.5</v>
      </c>
    </row>
    <row r="25441" customFormat="false" ht="12" hidden="false" customHeight="false" outlineLevel="0" collapsed="false">
      <c r="BS25441" s="96" t="n">
        <f aca="false">BR25441-2.5</f>
        <v>-2.5</v>
      </c>
    </row>
    <row r="25442" customFormat="false" ht="12" hidden="false" customHeight="false" outlineLevel="0" collapsed="false">
      <c r="BS25442" s="96" t="n">
        <f aca="false">BR25442-2.5</f>
        <v>-2.5</v>
      </c>
    </row>
    <row r="25443" customFormat="false" ht="12" hidden="false" customHeight="false" outlineLevel="0" collapsed="false">
      <c r="BS25443" s="96" t="n">
        <f aca="false">BR25443-2.5</f>
        <v>-2.5</v>
      </c>
    </row>
    <row r="25444" customFormat="false" ht="12" hidden="false" customHeight="false" outlineLevel="0" collapsed="false">
      <c r="BS25444" s="96" t="n">
        <f aca="false">BR25444-2.5</f>
        <v>-2.5</v>
      </c>
    </row>
    <row r="25445" customFormat="false" ht="12" hidden="false" customHeight="false" outlineLevel="0" collapsed="false">
      <c r="BS25445" s="96" t="n">
        <f aca="false">BR25445-2.5</f>
        <v>-2.5</v>
      </c>
    </row>
    <row r="25446" customFormat="false" ht="12" hidden="false" customHeight="false" outlineLevel="0" collapsed="false">
      <c r="BS25446" s="96" t="n">
        <f aca="false">BR25446-2.5</f>
        <v>-2.5</v>
      </c>
    </row>
    <row r="25447" customFormat="false" ht="12" hidden="false" customHeight="false" outlineLevel="0" collapsed="false">
      <c r="BS25447" s="96" t="n">
        <f aca="false">BR25447-2.5</f>
        <v>-2.5</v>
      </c>
    </row>
    <row r="25448" customFormat="false" ht="12" hidden="false" customHeight="false" outlineLevel="0" collapsed="false">
      <c r="BS25448" s="96" t="n">
        <f aca="false">BR25448-2.5</f>
        <v>-2.5</v>
      </c>
    </row>
    <row r="25449" customFormat="false" ht="12" hidden="false" customHeight="false" outlineLevel="0" collapsed="false">
      <c r="BS25449" s="96" t="n">
        <f aca="false">BR25449-2.5</f>
        <v>-2.5</v>
      </c>
    </row>
    <row r="25450" customFormat="false" ht="12" hidden="false" customHeight="false" outlineLevel="0" collapsed="false">
      <c r="BS25450" s="96" t="n">
        <f aca="false">BR25450-2.5</f>
        <v>-2.5</v>
      </c>
    </row>
    <row r="25451" customFormat="false" ht="12" hidden="false" customHeight="false" outlineLevel="0" collapsed="false">
      <c r="BS25451" s="96" t="n">
        <f aca="false">BR25451-2.5</f>
        <v>-2.5</v>
      </c>
    </row>
    <row r="25452" customFormat="false" ht="12" hidden="false" customHeight="false" outlineLevel="0" collapsed="false">
      <c r="BS25452" s="96" t="n">
        <f aca="false">BR25452-2.5</f>
        <v>-2.5</v>
      </c>
    </row>
    <row r="25453" customFormat="false" ht="12" hidden="false" customHeight="false" outlineLevel="0" collapsed="false">
      <c r="BS25453" s="96" t="n">
        <f aca="false">BR25453-2.5</f>
        <v>-2.5</v>
      </c>
    </row>
    <row r="25454" customFormat="false" ht="12" hidden="false" customHeight="false" outlineLevel="0" collapsed="false">
      <c r="BS25454" s="96" t="n">
        <f aca="false">BR25454-2.5</f>
        <v>-2.5</v>
      </c>
    </row>
    <row r="25455" customFormat="false" ht="12" hidden="false" customHeight="false" outlineLevel="0" collapsed="false">
      <c r="BS25455" s="96" t="n">
        <f aca="false">BR25455-2.5</f>
        <v>-2.5</v>
      </c>
    </row>
    <row r="25456" customFormat="false" ht="12" hidden="false" customHeight="false" outlineLevel="0" collapsed="false">
      <c r="BS25456" s="96" t="n">
        <f aca="false">BR25456-2.5</f>
        <v>-2.5</v>
      </c>
    </row>
    <row r="25457" customFormat="false" ht="12" hidden="false" customHeight="false" outlineLevel="0" collapsed="false">
      <c r="BS25457" s="96" t="n">
        <f aca="false">BR25457-2.5</f>
        <v>-2.5</v>
      </c>
    </row>
    <row r="25458" customFormat="false" ht="12" hidden="false" customHeight="false" outlineLevel="0" collapsed="false">
      <c r="BS25458" s="96" t="n">
        <f aca="false">BR25458-2.5</f>
        <v>-2.5</v>
      </c>
    </row>
    <row r="25459" customFormat="false" ht="12" hidden="false" customHeight="false" outlineLevel="0" collapsed="false">
      <c r="BS25459" s="96" t="n">
        <f aca="false">BR25459-2.5</f>
        <v>-2.5</v>
      </c>
    </row>
    <row r="25460" customFormat="false" ht="12" hidden="false" customHeight="false" outlineLevel="0" collapsed="false">
      <c r="BS25460" s="96" t="n">
        <f aca="false">BR25460-2.5</f>
        <v>-2.5</v>
      </c>
    </row>
    <row r="25461" customFormat="false" ht="12" hidden="false" customHeight="false" outlineLevel="0" collapsed="false">
      <c r="BS25461" s="96" t="n">
        <f aca="false">BR25461-2.5</f>
        <v>-2.5</v>
      </c>
    </row>
    <row r="25462" customFormat="false" ht="12" hidden="false" customHeight="false" outlineLevel="0" collapsed="false">
      <c r="BS25462" s="96" t="n">
        <f aca="false">BR25462-2.5</f>
        <v>-2.5</v>
      </c>
    </row>
    <row r="25463" customFormat="false" ht="12" hidden="false" customHeight="false" outlineLevel="0" collapsed="false">
      <c r="BS25463" s="96" t="n">
        <f aca="false">BR25463-2.5</f>
        <v>-2.5</v>
      </c>
    </row>
    <row r="25464" customFormat="false" ht="12" hidden="false" customHeight="false" outlineLevel="0" collapsed="false">
      <c r="BS25464" s="96" t="n">
        <f aca="false">BR25464-2.5</f>
        <v>-2.5</v>
      </c>
    </row>
    <row r="25465" customFormat="false" ht="12" hidden="false" customHeight="false" outlineLevel="0" collapsed="false">
      <c r="BS25465" s="96" t="n">
        <f aca="false">BR25465-2.5</f>
        <v>-2.5</v>
      </c>
    </row>
    <row r="25466" customFormat="false" ht="12" hidden="false" customHeight="false" outlineLevel="0" collapsed="false">
      <c r="BS25466" s="96" t="n">
        <f aca="false">BR25466-2.5</f>
        <v>-2.5</v>
      </c>
    </row>
    <row r="25467" customFormat="false" ht="12" hidden="false" customHeight="false" outlineLevel="0" collapsed="false">
      <c r="BS25467" s="96" t="n">
        <f aca="false">BR25467-2.5</f>
        <v>-2.5</v>
      </c>
    </row>
    <row r="25468" customFormat="false" ht="12" hidden="false" customHeight="false" outlineLevel="0" collapsed="false">
      <c r="BS25468" s="96" t="n">
        <f aca="false">BR25468-2.5</f>
        <v>-2.5</v>
      </c>
    </row>
    <row r="25469" customFormat="false" ht="12" hidden="false" customHeight="false" outlineLevel="0" collapsed="false">
      <c r="BS25469" s="96" t="n">
        <f aca="false">BR25469-2.5</f>
        <v>-2.5</v>
      </c>
    </row>
    <row r="25470" customFormat="false" ht="12" hidden="false" customHeight="false" outlineLevel="0" collapsed="false">
      <c r="BS25470" s="96" t="n">
        <f aca="false">BR25470-2.5</f>
        <v>-2.5</v>
      </c>
    </row>
    <row r="25471" customFormat="false" ht="12" hidden="false" customHeight="false" outlineLevel="0" collapsed="false">
      <c r="BS25471" s="96" t="n">
        <f aca="false">BR25471-2.5</f>
        <v>-2.5</v>
      </c>
    </row>
    <row r="25472" customFormat="false" ht="12" hidden="false" customHeight="false" outlineLevel="0" collapsed="false">
      <c r="BS25472" s="96" t="n">
        <f aca="false">BR25472-2.5</f>
        <v>-2.5</v>
      </c>
    </row>
    <row r="25473" customFormat="false" ht="12" hidden="false" customHeight="false" outlineLevel="0" collapsed="false">
      <c r="BS25473" s="96" t="n">
        <f aca="false">BR25473-2.5</f>
        <v>-2.5</v>
      </c>
    </row>
    <row r="25474" customFormat="false" ht="12" hidden="false" customHeight="false" outlineLevel="0" collapsed="false">
      <c r="BS25474" s="96" t="n">
        <f aca="false">BR25474-2.5</f>
        <v>-2.5</v>
      </c>
    </row>
    <row r="25475" customFormat="false" ht="12" hidden="false" customHeight="false" outlineLevel="0" collapsed="false">
      <c r="BS25475" s="96" t="n">
        <f aca="false">BR25475-2.5</f>
        <v>-2.5</v>
      </c>
    </row>
    <row r="25476" customFormat="false" ht="12" hidden="false" customHeight="false" outlineLevel="0" collapsed="false">
      <c r="BS25476" s="96" t="n">
        <f aca="false">BR25476-2.5</f>
        <v>-2.5</v>
      </c>
    </row>
    <row r="25477" customFormat="false" ht="12" hidden="false" customHeight="false" outlineLevel="0" collapsed="false">
      <c r="BS25477" s="96" t="n">
        <f aca="false">BR25477-2.5</f>
        <v>-2.5</v>
      </c>
    </row>
    <row r="25478" customFormat="false" ht="12" hidden="false" customHeight="false" outlineLevel="0" collapsed="false">
      <c r="BS25478" s="96" t="n">
        <f aca="false">BR25478-2.5</f>
        <v>-2.5</v>
      </c>
    </row>
    <row r="25479" customFormat="false" ht="12" hidden="false" customHeight="false" outlineLevel="0" collapsed="false">
      <c r="BS25479" s="96" t="n">
        <f aca="false">BR25479-2.5</f>
        <v>-2.5</v>
      </c>
    </row>
    <row r="25480" customFormat="false" ht="12" hidden="false" customHeight="false" outlineLevel="0" collapsed="false">
      <c r="BS25480" s="96" t="n">
        <f aca="false">BR25480-2.5</f>
        <v>-2.5</v>
      </c>
    </row>
    <row r="25481" customFormat="false" ht="12" hidden="false" customHeight="false" outlineLevel="0" collapsed="false">
      <c r="BS25481" s="96" t="n">
        <f aca="false">BR25481-2.5</f>
        <v>-2.5</v>
      </c>
    </row>
    <row r="25482" customFormat="false" ht="12" hidden="false" customHeight="false" outlineLevel="0" collapsed="false">
      <c r="BS25482" s="96" t="n">
        <f aca="false">BR25482-2.5</f>
        <v>-2.5</v>
      </c>
    </row>
    <row r="25483" customFormat="false" ht="12" hidden="false" customHeight="false" outlineLevel="0" collapsed="false">
      <c r="BS25483" s="96" t="n">
        <f aca="false">BR25483-2.5</f>
        <v>-2.5</v>
      </c>
    </row>
    <row r="25484" customFormat="false" ht="12" hidden="false" customHeight="false" outlineLevel="0" collapsed="false">
      <c r="BS25484" s="96" t="n">
        <f aca="false">BR25484-2.5</f>
        <v>-2.5</v>
      </c>
    </row>
    <row r="25485" customFormat="false" ht="12" hidden="false" customHeight="false" outlineLevel="0" collapsed="false">
      <c r="BS25485" s="96" t="n">
        <f aca="false">BR25485-2.5</f>
        <v>-2.5</v>
      </c>
    </row>
    <row r="25486" customFormat="false" ht="12" hidden="false" customHeight="false" outlineLevel="0" collapsed="false">
      <c r="BS25486" s="96" t="n">
        <f aca="false">BR25486-2.5</f>
        <v>-2.5</v>
      </c>
    </row>
    <row r="25487" customFormat="false" ht="12" hidden="false" customHeight="false" outlineLevel="0" collapsed="false">
      <c r="BS25487" s="96" t="n">
        <f aca="false">BR25487-2.5</f>
        <v>-2.5</v>
      </c>
    </row>
    <row r="25488" customFormat="false" ht="12" hidden="false" customHeight="false" outlineLevel="0" collapsed="false">
      <c r="BS25488" s="96" t="n">
        <f aca="false">BR25488-2.5</f>
        <v>-2.5</v>
      </c>
    </row>
    <row r="25489" customFormat="false" ht="12" hidden="false" customHeight="false" outlineLevel="0" collapsed="false">
      <c r="BS25489" s="96" t="n">
        <f aca="false">BR25489-2.5</f>
        <v>-2.5</v>
      </c>
    </row>
    <row r="25490" customFormat="false" ht="12" hidden="false" customHeight="false" outlineLevel="0" collapsed="false">
      <c r="BS25490" s="96" t="n">
        <f aca="false">BR25490-2.5</f>
        <v>-2.5</v>
      </c>
    </row>
    <row r="25491" customFormat="false" ht="12" hidden="false" customHeight="false" outlineLevel="0" collapsed="false">
      <c r="BS25491" s="96" t="n">
        <f aca="false">BR25491-2.5</f>
        <v>-2.5</v>
      </c>
    </row>
    <row r="25492" customFormat="false" ht="12" hidden="false" customHeight="false" outlineLevel="0" collapsed="false">
      <c r="BS25492" s="96" t="n">
        <f aca="false">BR25492-2.5</f>
        <v>-2.5</v>
      </c>
    </row>
    <row r="25493" customFormat="false" ht="12" hidden="false" customHeight="false" outlineLevel="0" collapsed="false">
      <c r="BS25493" s="96" t="n">
        <f aca="false">BR25493-2.5</f>
        <v>-2.5</v>
      </c>
    </row>
    <row r="25494" customFormat="false" ht="12" hidden="false" customHeight="false" outlineLevel="0" collapsed="false">
      <c r="BS25494" s="96" t="n">
        <f aca="false">BR25494-2.5</f>
        <v>-2.5</v>
      </c>
    </row>
    <row r="25495" customFormat="false" ht="12" hidden="false" customHeight="false" outlineLevel="0" collapsed="false">
      <c r="BS25495" s="96" t="n">
        <f aca="false">BR25495-2.5</f>
        <v>-2.5</v>
      </c>
    </row>
    <row r="25496" customFormat="false" ht="12" hidden="false" customHeight="false" outlineLevel="0" collapsed="false">
      <c r="BS25496" s="96" t="n">
        <f aca="false">BR25496-2.5</f>
        <v>-2.5</v>
      </c>
    </row>
    <row r="25497" customFormat="false" ht="12" hidden="false" customHeight="false" outlineLevel="0" collapsed="false">
      <c r="BS25497" s="96" t="n">
        <f aca="false">BR25497-2.5</f>
        <v>-2.5</v>
      </c>
    </row>
    <row r="25498" customFormat="false" ht="12" hidden="false" customHeight="false" outlineLevel="0" collapsed="false">
      <c r="BS25498" s="96" t="n">
        <f aca="false">BR25498-2.5</f>
        <v>-2.5</v>
      </c>
    </row>
    <row r="25499" customFormat="false" ht="12" hidden="false" customHeight="false" outlineLevel="0" collapsed="false">
      <c r="BS25499" s="96" t="n">
        <f aca="false">BR25499-2.5</f>
        <v>-2.5</v>
      </c>
    </row>
    <row r="25500" customFormat="false" ht="12" hidden="false" customHeight="false" outlineLevel="0" collapsed="false">
      <c r="BS25500" s="96" t="n">
        <f aca="false">BR25500-2.5</f>
        <v>-2.5</v>
      </c>
    </row>
    <row r="25501" customFormat="false" ht="12" hidden="false" customHeight="false" outlineLevel="0" collapsed="false">
      <c r="BS25501" s="96" t="n">
        <f aca="false">BR25501-2.5</f>
        <v>-2.5</v>
      </c>
    </row>
    <row r="25502" customFormat="false" ht="12" hidden="false" customHeight="false" outlineLevel="0" collapsed="false">
      <c r="BS25502" s="96" t="n">
        <f aca="false">BR25502-2.5</f>
        <v>-2.5</v>
      </c>
    </row>
    <row r="25503" customFormat="false" ht="12" hidden="false" customHeight="false" outlineLevel="0" collapsed="false">
      <c r="BS25503" s="96" t="n">
        <f aca="false">BR25503-2.5</f>
        <v>-2.5</v>
      </c>
    </row>
    <row r="25504" customFormat="false" ht="12" hidden="false" customHeight="false" outlineLevel="0" collapsed="false">
      <c r="BS25504" s="96" t="n">
        <f aca="false">BR25504-2.5</f>
        <v>-2.5</v>
      </c>
    </row>
    <row r="25505" customFormat="false" ht="12" hidden="false" customHeight="false" outlineLevel="0" collapsed="false">
      <c r="BS25505" s="96" t="n">
        <f aca="false">BR25505-2.5</f>
        <v>-2.5</v>
      </c>
    </row>
    <row r="25506" customFormat="false" ht="12" hidden="false" customHeight="false" outlineLevel="0" collapsed="false">
      <c r="BS25506" s="96" t="n">
        <f aca="false">BR25506-2.5</f>
        <v>-2.5</v>
      </c>
    </row>
    <row r="25507" customFormat="false" ht="12" hidden="false" customHeight="false" outlineLevel="0" collapsed="false">
      <c r="BS25507" s="96" t="n">
        <f aca="false">BR25507-2.5</f>
        <v>-2.5</v>
      </c>
    </row>
    <row r="25508" customFormat="false" ht="12" hidden="false" customHeight="false" outlineLevel="0" collapsed="false">
      <c r="BS25508" s="96" t="n">
        <f aca="false">BR25508-2.5</f>
        <v>-2.5</v>
      </c>
    </row>
    <row r="25509" customFormat="false" ht="12" hidden="false" customHeight="false" outlineLevel="0" collapsed="false">
      <c r="BS25509" s="96" t="n">
        <f aca="false">BR25509-2.5</f>
        <v>-2.5</v>
      </c>
    </row>
    <row r="25510" customFormat="false" ht="12" hidden="false" customHeight="false" outlineLevel="0" collapsed="false">
      <c r="BS25510" s="96" t="n">
        <f aca="false">BR25510-2.5</f>
        <v>-2.5</v>
      </c>
    </row>
    <row r="25511" customFormat="false" ht="12" hidden="false" customHeight="false" outlineLevel="0" collapsed="false">
      <c r="BS25511" s="96" t="n">
        <f aca="false">BR25511-2.5</f>
        <v>-2.5</v>
      </c>
    </row>
    <row r="25512" customFormat="false" ht="12" hidden="false" customHeight="false" outlineLevel="0" collapsed="false">
      <c r="BS25512" s="96" t="n">
        <f aca="false">BR25512-2.5</f>
        <v>-2.5</v>
      </c>
    </row>
    <row r="25513" customFormat="false" ht="12" hidden="false" customHeight="false" outlineLevel="0" collapsed="false">
      <c r="BS25513" s="96" t="n">
        <f aca="false">BR25513-2.5</f>
        <v>-2.5</v>
      </c>
    </row>
    <row r="25514" customFormat="false" ht="12" hidden="false" customHeight="false" outlineLevel="0" collapsed="false">
      <c r="BS25514" s="96" t="n">
        <f aca="false">BR25514-2.5</f>
        <v>-2.5</v>
      </c>
    </row>
    <row r="25515" customFormat="false" ht="12" hidden="false" customHeight="false" outlineLevel="0" collapsed="false">
      <c r="BS25515" s="96" t="n">
        <f aca="false">BR25515-2.5</f>
        <v>-2.5</v>
      </c>
    </row>
    <row r="25516" customFormat="false" ht="12" hidden="false" customHeight="false" outlineLevel="0" collapsed="false">
      <c r="BS25516" s="96" t="n">
        <f aca="false">BR25516-2.5</f>
        <v>-2.5</v>
      </c>
    </row>
    <row r="25517" customFormat="false" ht="12" hidden="false" customHeight="false" outlineLevel="0" collapsed="false">
      <c r="BS25517" s="96" t="n">
        <f aca="false">BR25517-2.5</f>
        <v>-2.5</v>
      </c>
    </row>
    <row r="25518" customFormat="false" ht="12" hidden="false" customHeight="false" outlineLevel="0" collapsed="false">
      <c r="BS25518" s="96" t="n">
        <f aca="false">BR25518-2.5</f>
        <v>-2.5</v>
      </c>
    </row>
    <row r="25519" customFormat="false" ht="12" hidden="false" customHeight="false" outlineLevel="0" collapsed="false">
      <c r="BS25519" s="96" t="n">
        <f aca="false">BR25519-2.5</f>
        <v>-2.5</v>
      </c>
    </row>
    <row r="25520" customFormat="false" ht="12" hidden="false" customHeight="false" outlineLevel="0" collapsed="false">
      <c r="BS25520" s="96" t="n">
        <f aca="false">BR25520-2.5</f>
        <v>-2.5</v>
      </c>
    </row>
    <row r="25521" customFormat="false" ht="12" hidden="false" customHeight="false" outlineLevel="0" collapsed="false">
      <c r="BS25521" s="96" t="n">
        <f aca="false">BR25521-2.5</f>
        <v>-2.5</v>
      </c>
    </row>
    <row r="25522" customFormat="false" ht="12" hidden="false" customHeight="false" outlineLevel="0" collapsed="false">
      <c r="BS25522" s="96" t="n">
        <f aca="false">BR25522-2.5</f>
        <v>-2.5</v>
      </c>
    </row>
    <row r="25523" customFormat="false" ht="12" hidden="false" customHeight="false" outlineLevel="0" collapsed="false">
      <c r="BS25523" s="96" t="n">
        <f aca="false">BR25523-2.5</f>
        <v>-2.5</v>
      </c>
    </row>
    <row r="25524" customFormat="false" ht="12" hidden="false" customHeight="false" outlineLevel="0" collapsed="false">
      <c r="BS25524" s="96" t="n">
        <f aca="false">BR25524-2.5</f>
        <v>-2.5</v>
      </c>
    </row>
    <row r="25525" customFormat="false" ht="12" hidden="false" customHeight="false" outlineLevel="0" collapsed="false">
      <c r="BS25525" s="96" t="n">
        <f aca="false">BR25525-2.5</f>
        <v>-2.5</v>
      </c>
    </row>
    <row r="25526" customFormat="false" ht="12" hidden="false" customHeight="false" outlineLevel="0" collapsed="false">
      <c r="BS25526" s="96" t="n">
        <f aca="false">BR25526-2.5</f>
        <v>-2.5</v>
      </c>
    </row>
    <row r="25527" customFormat="false" ht="12" hidden="false" customHeight="false" outlineLevel="0" collapsed="false">
      <c r="BS25527" s="96" t="n">
        <f aca="false">BR25527-2.5</f>
        <v>-2.5</v>
      </c>
    </row>
    <row r="25528" customFormat="false" ht="12" hidden="false" customHeight="false" outlineLevel="0" collapsed="false">
      <c r="BS25528" s="96" t="n">
        <f aca="false">BR25528-2.5</f>
        <v>-2.5</v>
      </c>
    </row>
    <row r="25529" customFormat="false" ht="12" hidden="false" customHeight="false" outlineLevel="0" collapsed="false">
      <c r="BS25529" s="96" t="n">
        <f aca="false">BR25529-2.5</f>
        <v>-2.5</v>
      </c>
    </row>
    <row r="25530" customFormat="false" ht="12" hidden="false" customHeight="false" outlineLevel="0" collapsed="false">
      <c r="BS25530" s="96" t="n">
        <f aca="false">BR25530-2.5</f>
        <v>-2.5</v>
      </c>
    </row>
    <row r="25531" customFormat="false" ht="12" hidden="false" customHeight="false" outlineLevel="0" collapsed="false">
      <c r="BS25531" s="96" t="n">
        <f aca="false">BR25531-2.5</f>
        <v>-2.5</v>
      </c>
    </row>
    <row r="25532" customFormat="false" ht="12" hidden="false" customHeight="false" outlineLevel="0" collapsed="false">
      <c r="BS25532" s="96" t="n">
        <f aca="false">BR25532-2.5</f>
        <v>-2.5</v>
      </c>
    </row>
    <row r="25533" customFormat="false" ht="12" hidden="false" customHeight="false" outlineLevel="0" collapsed="false">
      <c r="BS25533" s="96" t="n">
        <f aca="false">BR25533-2.5</f>
        <v>-2.5</v>
      </c>
    </row>
    <row r="25534" customFormat="false" ht="12" hidden="false" customHeight="false" outlineLevel="0" collapsed="false">
      <c r="BS25534" s="96" t="n">
        <f aca="false">BR25534-2.5</f>
        <v>-2.5</v>
      </c>
    </row>
    <row r="25535" customFormat="false" ht="12" hidden="false" customHeight="false" outlineLevel="0" collapsed="false">
      <c r="BS25535" s="96" t="n">
        <f aca="false">BR25535-2.5</f>
        <v>-2.5</v>
      </c>
    </row>
    <row r="25536" customFormat="false" ht="12" hidden="false" customHeight="false" outlineLevel="0" collapsed="false">
      <c r="BS25536" s="96" t="n">
        <f aca="false">BR25536-2.5</f>
        <v>-2.5</v>
      </c>
    </row>
    <row r="25537" customFormat="false" ht="12" hidden="false" customHeight="false" outlineLevel="0" collapsed="false">
      <c r="BS25537" s="96" t="n">
        <f aca="false">BR25537-2.5</f>
        <v>-2.5</v>
      </c>
    </row>
    <row r="25538" customFormat="false" ht="12" hidden="false" customHeight="false" outlineLevel="0" collapsed="false">
      <c r="BS25538" s="96" t="n">
        <f aca="false">BR25538-2.5</f>
        <v>-2.5</v>
      </c>
    </row>
    <row r="25539" customFormat="false" ht="12" hidden="false" customHeight="false" outlineLevel="0" collapsed="false">
      <c r="BS25539" s="96" t="n">
        <f aca="false">BR25539-2.5</f>
        <v>-2.5</v>
      </c>
    </row>
    <row r="25540" customFormat="false" ht="12" hidden="false" customHeight="false" outlineLevel="0" collapsed="false">
      <c r="BS25540" s="96" t="n">
        <f aca="false">BR25540-2.5</f>
        <v>-2.5</v>
      </c>
    </row>
    <row r="25541" customFormat="false" ht="12" hidden="false" customHeight="false" outlineLevel="0" collapsed="false">
      <c r="BS25541" s="96" t="n">
        <f aca="false">BR25541-2.5</f>
        <v>-2.5</v>
      </c>
    </row>
    <row r="25542" customFormat="false" ht="12" hidden="false" customHeight="false" outlineLevel="0" collapsed="false">
      <c r="BS25542" s="96" t="n">
        <f aca="false">BR25542-2.5</f>
        <v>-2.5</v>
      </c>
    </row>
    <row r="25543" customFormat="false" ht="12" hidden="false" customHeight="false" outlineLevel="0" collapsed="false">
      <c r="BS25543" s="96" t="n">
        <f aca="false">BR25543-2.5</f>
        <v>-2.5</v>
      </c>
    </row>
    <row r="25544" customFormat="false" ht="12" hidden="false" customHeight="false" outlineLevel="0" collapsed="false">
      <c r="BS25544" s="96" t="n">
        <f aca="false">BR25544-2.5</f>
        <v>-2.5</v>
      </c>
    </row>
    <row r="25545" customFormat="false" ht="12" hidden="false" customHeight="false" outlineLevel="0" collapsed="false">
      <c r="BS25545" s="96" t="n">
        <f aca="false">BR25545-2.5</f>
        <v>-2.5</v>
      </c>
    </row>
    <row r="25546" customFormat="false" ht="12" hidden="false" customHeight="false" outlineLevel="0" collapsed="false">
      <c r="BS25546" s="96" t="n">
        <f aca="false">BR25546-2.5</f>
        <v>-2.5</v>
      </c>
    </row>
    <row r="25547" customFormat="false" ht="12" hidden="false" customHeight="false" outlineLevel="0" collapsed="false">
      <c r="BS25547" s="96" t="n">
        <f aca="false">BR25547-2.5</f>
        <v>-2.5</v>
      </c>
    </row>
    <row r="25548" customFormat="false" ht="12" hidden="false" customHeight="false" outlineLevel="0" collapsed="false">
      <c r="BS25548" s="96" t="n">
        <f aca="false">BR25548-2.5</f>
        <v>-2.5</v>
      </c>
    </row>
    <row r="25549" customFormat="false" ht="12" hidden="false" customHeight="false" outlineLevel="0" collapsed="false">
      <c r="BS25549" s="96" t="n">
        <f aca="false">BR25549-2.5</f>
        <v>-2.5</v>
      </c>
    </row>
    <row r="25550" customFormat="false" ht="12" hidden="false" customHeight="false" outlineLevel="0" collapsed="false">
      <c r="BS25550" s="96" t="n">
        <f aca="false">BR25550-2.5</f>
        <v>-2.5</v>
      </c>
    </row>
    <row r="25551" customFormat="false" ht="12" hidden="false" customHeight="false" outlineLevel="0" collapsed="false">
      <c r="BS25551" s="96" t="n">
        <f aca="false">BR25551-2.5</f>
        <v>-2.5</v>
      </c>
    </row>
    <row r="25552" customFormat="false" ht="12" hidden="false" customHeight="false" outlineLevel="0" collapsed="false">
      <c r="BS25552" s="96" t="n">
        <f aca="false">BR25552-2.5</f>
        <v>-2.5</v>
      </c>
    </row>
    <row r="25553" customFormat="false" ht="12" hidden="false" customHeight="false" outlineLevel="0" collapsed="false">
      <c r="BS25553" s="96" t="n">
        <f aca="false">BR25553-2.5</f>
        <v>-2.5</v>
      </c>
    </row>
    <row r="25554" customFormat="false" ht="12" hidden="false" customHeight="false" outlineLevel="0" collapsed="false">
      <c r="BS25554" s="96" t="n">
        <f aca="false">BR25554-2.5</f>
        <v>-2.5</v>
      </c>
    </row>
    <row r="25555" customFormat="false" ht="12" hidden="false" customHeight="false" outlineLevel="0" collapsed="false">
      <c r="BS25555" s="96" t="n">
        <f aca="false">BR25555-2.5</f>
        <v>-2.5</v>
      </c>
    </row>
    <row r="25556" customFormat="false" ht="12" hidden="false" customHeight="false" outlineLevel="0" collapsed="false">
      <c r="BS25556" s="96" t="n">
        <f aca="false">BR25556-2.5</f>
        <v>-2.5</v>
      </c>
    </row>
    <row r="25557" customFormat="false" ht="12" hidden="false" customHeight="false" outlineLevel="0" collapsed="false">
      <c r="BS25557" s="96" t="n">
        <f aca="false">BR25557-2.5</f>
        <v>-2.5</v>
      </c>
    </row>
    <row r="25558" customFormat="false" ht="12" hidden="false" customHeight="false" outlineLevel="0" collapsed="false">
      <c r="BS25558" s="96" t="n">
        <f aca="false">BR25558-2.5</f>
        <v>-2.5</v>
      </c>
    </row>
    <row r="25559" customFormat="false" ht="12" hidden="false" customHeight="false" outlineLevel="0" collapsed="false">
      <c r="BS25559" s="96" t="n">
        <f aca="false">BR25559-2.5</f>
        <v>-2.5</v>
      </c>
    </row>
    <row r="25560" customFormat="false" ht="12" hidden="false" customHeight="false" outlineLevel="0" collapsed="false">
      <c r="BS25560" s="96" t="n">
        <f aca="false">BR25560-2.5</f>
        <v>-2.5</v>
      </c>
    </row>
    <row r="25561" customFormat="false" ht="12" hidden="false" customHeight="false" outlineLevel="0" collapsed="false">
      <c r="BS25561" s="96" t="n">
        <f aca="false">BR25561-2.5</f>
        <v>-2.5</v>
      </c>
    </row>
    <row r="25562" customFormat="false" ht="12" hidden="false" customHeight="false" outlineLevel="0" collapsed="false">
      <c r="BS25562" s="96" t="n">
        <f aca="false">BR25562-2.5</f>
        <v>-2.5</v>
      </c>
    </row>
    <row r="25563" customFormat="false" ht="12" hidden="false" customHeight="false" outlineLevel="0" collapsed="false">
      <c r="BS25563" s="96" t="n">
        <f aca="false">BR25563-2.5</f>
        <v>-2.5</v>
      </c>
    </row>
    <row r="25564" customFormat="false" ht="12" hidden="false" customHeight="false" outlineLevel="0" collapsed="false">
      <c r="BS25564" s="96" t="n">
        <f aca="false">BR25564-2.5</f>
        <v>-2.5</v>
      </c>
    </row>
    <row r="25565" customFormat="false" ht="12" hidden="false" customHeight="false" outlineLevel="0" collapsed="false">
      <c r="BS25565" s="96" t="n">
        <f aca="false">BR25565-2.5</f>
        <v>-2.5</v>
      </c>
    </row>
    <row r="25566" customFormat="false" ht="12" hidden="false" customHeight="false" outlineLevel="0" collapsed="false">
      <c r="BS25566" s="96" t="n">
        <f aca="false">BR25566-2.5</f>
        <v>-2.5</v>
      </c>
    </row>
    <row r="25567" customFormat="false" ht="12" hidden="false" customHeight="false" outlineLevel="0" collapsed="false">
      <c r="BS25567" s="96" t="n">
        <f aca="false">BR25567-2.5</f>
        <v>-2.5</v>
      </c>
    </row>
    <row r="25568" customFormat="false" ht="12" hidden="false" customHeight="false" outlineLevel="0" collapsed="false">
      <c r="BS25568" s="96" t="n">
        <f aca="false">BR25568-2.5</f>
        <v>-2.5</v>
      </c>
    </row>
    <row r="25569" customFormat="false" ht="12" hidden="false" customHeight="false" outlineLevel="0" collapsed="false">
      <c r="BS25569" s="96" t="n">
        <f aca="false">BR25569-2.5</f>
        <v>-2.5</v>
      </c>
    </row>
    <row r="25570" customFormat="false" ht="12" hidden="false" customHeight="false" outlineLevel="0" collapsed="false">
      <c r="BS25570" s="96" t="n">
        <f aca="false">BR25570-2.5</f>
        <v>-2.5</v>
      </c>
    </row>
    <row r="25571" customFormat="false" ht="12" hidden="false" customHeight="false" outlineLevel="0" collapsed="false">
      <c r="BS25571" s="96" t="n">
        <f aca="false">BR25571-2.5</f>
        <v>-2.5</v>
      </c>
    </row>
    <row r="25572" customFormat="false" ht="12" hidden="false" customHeight="false" outlineLevel="0" collapsed="false">
      <c r="BS25572" s="96" t="n">
        <f aca="false">BR25572-2.5</f>
        <v>-2.5</v>
      </c>
    </row>
    <row r="25573" customFormat="false" ht="12" hidden="false" customHeight="false" outlineLevel="0" collapsed="false">
      <c r="BS25573" s="96" t="n">
        <f aca="false">BR25573-2.5</f>
        <v>-2.5</v>
      </c>
    </row>
    <row r="25574" customFormat="false" ht="12" hidden="false" customHeight="false" outlineLevel="0" collapsed="false">
      <c r="BS25574" s="96" t="n">
        <f aca="false">BR25574-2.5</f>
        <v>-2.5</v>
      </c>
    </row>
    <row r="25575" customFormat="false" ht="12" hidden="false" customHeight="false" outlineLevel="0" collapsed="false">
      <c r="BS25575" s="96" t="n">
        <f aca="false">BR25575-2.5</f>
        <v>-2.5</v>
      </c>
    </row>
    <row r="25576" customFormat="false" ht="12" hidden="false" customHeight="false" outlineLevel="0" collapsed="false">
      <c r="BS25576" s="96" t="n">
        <f aca="false">BR25576-2.5</f>
        <v>-2.5</v>
      </c>
    </row>
    <row r="25577" customFormat="false" ht="12" hidden="false" customHeight="false" outlineLevel="0" collapsed="false">
      <c r="BS25577" s="96" t="n">
        <f aca="false">BR25577-2.5</f>
        <v>-2.5</v>
      </c>
    </row>
    <row r="25578" customFormat="false" ht="12" hidden="false" customHeight="false" outlineLevel="0" collapsed="false">
      <c r="BS25578" s="96" t="n">
        <f aca="false">BR25578-2.5</f>
        <v>-2.5</v>
      </c>
    </row>
    <row r="25579" customFormat="false" ht="12" hidden="false" customHeight="false" outlineLevel="0" collapsed="false">
      <c r="BS25579" s="96" t="n">
        <f aca="false">BR25579-2.5</f>
        <v>-2.5</v>
      </c>
    </row>
    <row r="25580" customFormat="false" ht="12" hidden="false" customHeight="false" outlineLevel="0" collapsed="false">
      <c r="BS25580" s="96" t="n">
        <f aca="false">BR25580-2.5</f>
        <v>-2.5</v>
      </c>
    </row>
    <row r="25581" customFormat="false" ht="12" hidden="false" customHeight="false" outlineLevel="0" collapsed="false">
      <c r="BS25581" s="96" t="n">
        <f aca="false">BR25581-2.5</f>
        <v>-2.5</v>
      </c>
    </row>
    <row r="25582" customFormat="false" ht="12" hidden="false" customHeight="false" outlineLevel="0" collapsed="false">
      <c r="BS25582" s="96" t="n">
        <f aca="false">BR25582-2.5</f>
        <v>-2.5</v>
      </c>
    </row>
    <row r="25583" customFormat="false" ht="12" hidden="false" customHeight="false" outlineLevel="0" collapsed="false">
      <c r="BS25583" s="96" t="n">
        <f aca="false">BR25583-2.5</f>
        <v>-2.5</v>
      </c>
    </row>
    <row r="25584" customFormat="false" ht="12" hidden="false" customHeight="false" outlineLevel="0" collapsed="false">
      <c r="BS25584" s="96" t="n">
        <f aca="false">BR25584-2.5</f>
        <v>-2.5</v>
      </c>
    </row>
    <row r="25585" customFormat="false" ht="12" hidden="false" customHeight="false" outlineLevel="0" collapsed="false">
      <c r="BS25585" s="96" t="n">
        <f aca="false">BR25585-2.5</f>
        <v>-2.5</v>
      </c>
    </row>
    <row r="25586" customFormat="false" ht="12" hidden="false" customHeight="false" outlineLevel="0" collapsed="false">
      <c r="BS25586" s="96" t="n">
        <f aca="false">BR25586-2.5</f>
        <v>-2.5</v>
      </c>
    </row>
    <row r="25587" customFormat="false" ht="12" hidden="false" customHeight="false" outlineLevel="0" collapsed="false">
      <c r="BS25587" s="96" t="n">
        <f aca="false">BR25587-2.5</f>
        <v>-2.5</v>
      </c>
    </row>
    <row r="25588" customFormat="false" ht="12" hidden="false" customHeight="false" outlineLevel="0" collapsed="false">
      <c r="BS25588" s="96" t="n">
        <f aca="false">BR25588-2.5</f>
        <v>-2.5</v>
      </c>
    </row>
    <row r="25589" customFormat="false" ht="12" hidden="false" customHeight="false" outlineLevel="0" collapsed="false">
      <c r="BS25589" s="96" t="n">
        <f aca="false">BR25589-2.5</f>
        <v>-2.5</v>
      </c>
    </row>
    <row r="25590" customFormat="false" ht="12" hidden="false" customHeight="false" outlineLevel="0" collapsed="false">
      <c r="BS25590" s="96" t="n">
        <f aca="false">BR25590-2.5</f>
        <v>-2.5</v>
      </c>
    </row>
    <row r="25591" customFormat="false" ht="12" hidden="false" customHeight="false" outlineLevel="0" collapsed="false">
      <c r="BS25591" s="96" t="n">
        <f aca="false">BR25591-2.5</f>
        <v>-2.5</v>
      </c>
    </row>
    <row r="25592" customFormat="false" ht="12" hidden="false" customHeight="false" outlineLevel="0" collapsed="false">
      <c r="BS25592" s="96" t="n">
        <f aca="false">BR25592-2.5</f>
        <v>-2.5</v>
      </c>
    </row>
    <row r="25593" customFormat="false" ht="12" hidden="false" customHeight="false" outlineLevel="0" collapsed="false">
      <c r="BS25593" s="96" t="n">
        <f aca="false">BR25593-2.5</f>
        <v>-2.5</v>
      </c>
    </row>
    <row r="25594" customFormat="false" ht="12" hidden="false" customHeight="false" outlineLevel="0" collapsed="false">
      <c r="BS25594" s="96" t="n">
        <f aca="false">BR25594-2.5</f>
        <v>-2.5</v>
      </c>
    </row>
    <row r="25595" customFormat="false" ht="12" hidden="false" customHeight="false" outlineLevel="0" collapsed="false">
      <c r="BS25595" s="96" t="n">
        <f aca="false">BR25595-2.5</f>
        <v>-2.5</v>
      </c>
    </row>
    <row r="25596" customFormat="false" ht="12" hidden="false" customHeight="false" outlineLevel="0" collapsed="false">
      <c r="BS25596" s="96" t="n">
        <f aca="false">BR25596-2.5</f>
        <v>-2.5</v>
      </c>
    </row>
    <row r="25597" customFormat="false" ht="12" hidden="false" customHeight="false" outlineLevel="0" collapsed="false">
      <c r="BS25597" s="96" t="n">
        <f aca="false">BR25597-2.5</f>
        <v>-2.5</v>
      </c>
    </row>
    <row r="25598" customFormat="false" ht="12" hidden="false" customHeight="false" outlineLevel="0" collapsed="false">
      <c r="BS25598" s="96" t="n">
        <f aca="false">BR25598-2.5</f>
        <v>-2.5</v>
      </c>
    </row>
    <row r="25599" customFormat="false" ht="12" hidden="false" customHeight="false" outlineLevel="0" collapsed="false">
      <c r="BS25599" s="96" t="n">
        <f aca="false">BR25599-2.5</f>
        <v>-2.5</v>
      </c>
    </row>
    <row r="25600" customFormat="false" ht="12" hidden="false" customHeight="false" outlineLevel="0" collapsed="false">
      <c r="BS25600" s="96" t="n">
        <f aca="false">BR25600-2.5</f>
        <v>-2.5</v>
      </c>
    </row>
    <row r="25601" customFormat="false" ht="12" hidden="false" customHeight="false" outlineLevel="0" collapsed="false">
      <c r="BS25601" s="96" t="n">
        <f aca="false">BR25601-2.5</f>
        <v>-2.5</v>
      </c>
    </row>
    <row r="25602" customFormat="false" ht="12" hidden="false" customHeight="false" outlineLevel="0" collapsed="false">
      <c r="BS25602" s="96" t="n">
        <f aca="false">BR25602-2.5</f>
        <v>-2.5</v>
      </c>
    </row>
    <row r="25603" customFormat="false" ht="12" hidden="false" customHeight="false" outlineLevel="0" collapsed="false">
      <c r="BS25603" s="96" t="n">
        <f aca="false">BR25603-2.5</f>
        <v>-2.5</v>
      </c>
    </row>
    <row r="25604" customFormat="false" ht="12" hidden="false" customHeight="false" outlineLevel="0" collapsed="false">
      <c r="BS25604" s="96" t="n">
        <f aca="false">BR25604-2.5</f>
        <v>-2.5</v>
      </c>
    </row>
    <row r="25605" customFormat="false" ht="12" hidden="false" customHeight="false" outlineLevel="0" collapsed="false">
      <c r="BS25605" s="96" t="n">
        <f aca="false">BR25605-2.5</f>
        <v>-2.5</v>
      </c>
    </row>
    <row r="25606" customFormat="false" ht="12" hidden="false" customHeight="false" outlineLevel="0" collapsed="false">
      <c r="BS25606" s="96" t="n">
        <f aca="false">BR25606-2.5</f>
        <v>-2.5</v>
      </c>
    </row>
    <row r="25607" customFormat="false" ht="12" hidden="false" customHeight="false" outlineLevel="0" collapsed="false">
      <c r="BS25607" s="96" t="n">
        <f aca="false">BR25607-2.5</f>
        <v>-2.5</v>
      </c>
    </row>
    <row r="25608" customFormat="false" ht="12" hidden="false" customHeight="false" outlineLevel="0" collapsed="false">
      <c r="BS25608" s="96" t="n">
        <f aca="false">BR25608-2.5</f>
        <v>-2.5</v>
      </c>
    </row>
    <row r="25609" customFormat="false" ht="12" hidden="false" customHeight="false" outlineLevel="0" collapsed="false">
      <c r="BS25609" s="96" t="n">
        <f aca="false">BR25609-2.5</f>
        <v>-2.5</v>
      </c>
    </row>
    <row r="25610" customFormat="false" ht="12" hidden="false" customHeight="false" outlineLevel="0" collapsed="false">
      <c r="BS25610" s="96" t="n">
        <f aca="false">BR25610-2.5</f>
        <v>-2.5</v>
      </c>
    </row>
    <row r="25611" customFormat="false" ht="12" hidden="false" customHeight="false" outlineLevel="0" collapsed="false">
      <c r="BS25611" s="96" t="n">
        <f aca="false">BR25611-2.5</f>
        <v>-2.5</v>
      </c>
    </row>
    <row r="25612" customFormat="false" ht="12" hidden="false" customHeight="false" outlineLevel="0" collapsed="false">
      <c r="BS25612" s="96" t="n">
        <f aca="false">BR25612-2.5</f>
        <v>-2.5</v>
      </c>
    </row>
    <row r="25613" customFormat="false" ht="12" hidden="false" customHeight="false" outlineLevel="0" collapsed="false">
      <c r="BS25613" s="96" t="n">
        <f aca="false">BR25613-2.5</f>
        <v>-2.5</v>
      </c>
    </row>
    <row r="25614" customFormat="false" ht="12" hidden="false" customHeight="false" outlineLevel="0" collapsed="false">
      <c r="BS25614" s="96" t="n">
        <f aca="false">BR25614-2.5</f>
        <v>-2.5</v>
      </c>
    </row>
    <row r="25615" customFormat="false" ht="12" hidden="false" customHeight="false" outlineLevel="0" collapsed="false">
      <c r="BS25615" s="96" t="n">
        <f aca="false">BR25615-2.5</f>
        <v>-2.5</v>
      </c>
    </row>
    <row r="25616" customFormat="false" ht="12" hidden="false" customHeight="false" outlineLevel="0" collapsed="false">
      <c r="BS25616" s="96" t="n">
        <f aca="false">BR25616-2.5</f>
        <v>-2.5</v>
      </c>
    </row>
    <row r="25617" customFormat="false" ht="12" hidden="false" customHeight="false" outlineLevel="0" collapsed="false">
      <c r="BS25617" s="96" t="n">
        <f aca="false">BR25617-2.5</f>
        <v>-2.5</v>
      </c>
    </row>
    <row r="25618" customFormat="false" ht="12" hidden="false" customHeight="false" outlineLevel="0" collapsed="false">
      <c r="BS25618" s="96" t="n">
        <f aca="false">BR25618-2.5</f>
        <v>-2.5</v>
      </c>
    </row>
    <row r="25619" customFormat="false" ht="12" hidden="false" customHeight="false" outlineLevel="0" collapsed="false">
      <c r="BS25619" s="96" t="n">
        <f aca="false">BR25619-2.5</f>
        <v>-2.5</v>
      </c>
    </row>
    <row r="25620" customFormat="false" ht="12" hidden="false" customHeight="false" outlineLevel="0" collapsed="false">
      <c r="BS25620" s="96" t="n">
        <f aca="false">BR25620-2.5</f>
        <v>-2.5</v>
      </c>
    </row>
    <row r="25621" customFormat="false" ht="12" hidden="false" customHeight="false" outlineLevel="0" collapsed="false">
      <c r="BS25621" s="96" t="n">
        <f aca="false">BR25621-2.5</f>
        <v>-2.5</v>
      </c>
    </row>
    <row r="25622" customFormat="false" ht="12" hidden="false" customHeight="false" outlineLevel="0" collapsed="false">
      <c r="BS25622" s="96" t="n">
        <f aca="false">BR25622-2.5</f>
        <v>-2.5</v>
      </c>
    </row>
    <row r="25623" customFormat="false" ht="12" hidden="false" customHeight="false" outlineLevel="0" collapsed="false">
      <c r="BS25623" s="96" t="n">
        <f aca="false">BR25623-2.5</f>
        <v>-2.5</v>
      </c>
    </row>
    <row r="25624" customFormat="false" ht="12" hidden="false" customHeight="false" outlineLevel="0" collapsed="false">
      <c r="BS25624" s="96" t="n">
        <f aca="false">BR25624-2.5</f>
        <v>-2.5</v>
      </c>
    </row>
    <row r="25625" customFormat="false" ht="12" hidden="false" customHeight="false" outlineLevel="0" collapsed="false">
      <c r="BS25625" s="96" t="n">
        <f aca="false">BR25625-2.5</f>
        <v>-2.5</v>
      </c>
    </row>
    <row r="25626" customFormat="false" ht="12" hidden="false" customHeight="false" outlineLevel="0" collapsed="false">
      <c r="BS25626" s="96" t="n">
        <f aca="false">BR25626-2.5</f>
        <v>-2.5</v>
      </c>
    </row>
    <row r="25627" customFormat="false" ht="12" hidden="false" customHeight="false" outlineLevel="0" collapsed="false">
      <c r="BS25627" s="96" t="n">
        <f aca="false">BR25627-2.5</f>
        <v>-2.5</v>
      </c>
    </row>
    <row r="25628" customFormat="false" ht="12" hidden="false" customHeight="false" outlineLevel="0" collapsed="false">
      <c r="BS25628" s="96" t="n">
        <f aca="false">BR25628-2.5</f>
        <v>-2.5</v>
      </c>
    </row>
    <row r="25629" customFormat="false" ht="12" hidden="false" customHeight="false" outlineLevel="0" collapsed="false">
      <c r="BS25629" s="96" t="n">
        <f aca="false">BR25629-2.5</f>
        <v>-2.5</v>
      </c>
    </row>
    <row r="25630" customFormat="false" ht="12" hidden="false" customHeight="false" outlineLevel="0" collapsed="false">
      <c r="BS25630" s="96" t="n">
        <f aca="false">BR25630-2.5</f>
        <v>-2.5</v>
      </c>
    </row>
    <row r="25631" customFormat="false" ht="12" hidden="false" customHeight="false" outlineLevel="0" collapsed="false">
      <c r="BS25631" s="96" t="n">
        <f aca="false">BR25631-2.5</f>
        <v>-2.5</v>
      </c>
    </row>
    <row r="25632" customFormat="false" ht="12" hidden="false" customHeight="false" outlineLevel="0" collapsed="false">
      <c r="BS25632" s="96" t="n">
        <f aca="false">BR25632-2.5</f>
        <v>-2.5</v>
      </c>
    </row>
    <row r="25633" customFormat="false" ht="12" hidden="false" customHeight="false" outlineLevel="0" collapsed="false">
      <c r="BS25633" s="96" t="n">
        <f aca="false">BR25633-2.5</f>
        <v>-2.5</v>
      </c>
    </row>
    <row r="25634" customFormat="false" ht="12" hidden="false" customHeight="false" outlineLevel="0" collapsed="false">
      <c r="BS25634" s="96" t="n">
        <f aca="false">BR25634-2.5</f>
        <v>-2.5</v>
      </c>
    </row>
    <row r="25635" customFormat="false" ht="12" hidden="false" customHeight="false" outlineLevel="0" collapsed="false">
      <c r="BS25635" s="96" t="n">
        <f aca="false">BR25635-2.5</f>
        <v>-2.5</v>
      </c>
    </row>
    <row r="25636" customFormat="false" ht="12" hidden="false" customHeight="false" outlineLevel="0" collapsed="false">
      <c r="BS25636" s="96" t="n">
        <f aca="false">BR25636-2.5</f>
        <v>-2.5</v>
      </c>
    </row>
    <row r="25637" customFormat="false" ht="12" hidden="false" customHeight="false" outlineLevel="0" collapsed="false">
      <c r="BS25637" s="96" t="n">
        <f aca="false">BR25637-2.5</f>
        <v>-2.5</v>
      </c>
    </row>
    <row r="25638" customFormat="false" ht="12" hidden="false" customHeight="false" outlineLevel="0" collapsed="false">
      <c r="BS25638" s="96" t="n">
        <f aca="false">BR25638-2.5</f>
        <v>-2.5</v>
      </c>
    </row>
    <row r="25639" customFormat="false" ht="12" hidden="false" customHeight="false" outlineLevel="0" collapsed="false">
      <c r="BS25639" s="96" t="n">
        <f aca="false">BR25639-2.5</f>
        <v>-2.5</v>
      </c>
    </row>
    <row r="25640" customFormat="false" ht="12" hidden="false" customHeight="false" outlineLevel="0" collapsed="false">
      <c r="BS25640" s="96" t="n">
        <f aca="false">BR25640-2.5</f>
        <v>-2.5</v>
      </c>
    </row>
    <row r="25641" customFormat="false" ht="12" hidden="false" customHeight="false" outlineLevel="0" collapsed="false">
      <c r="BS25641" s="96" t="n">
        <f aca="false">BR25641-2.5</f>
        <v>-2.5</v>
      </c>
    </row>
    <row r="25642" customFormat="false" ht="12" hidden="false" customHeight="false" outlineLevel="0" collapsed="false">
      <c r="BS25642" s="96" t="n">
        <f aca="false">BR25642-2.5</f>
        <v>-2.5</v>
      </c>
    </row>
    <row r="25643" customFormat="false" ht="12" hidden="false" customHeight="false" outlineLevel="0" collapsed="false">
      <c r="BS25643" s="96" t="n">
        <f aca="false">BR25643-2.5</f>
        <v>-2.5</v>
      </c>
    </row>
    <row r="25644" customFormat="false" ht="12" hidden="false" customHeight="false" outlineLevel="0" collapsed="false">
      <c r="BS25644" s="96" t="n">
        <f aca="false">BR25644-2.5</f>
        <v>-2.5</v>
      </c>
    </row>
    <row r="25645" customFormat="false" ht="12" hidden="false" customHeight="false" outlineLevel="0" collapsed="false">
      <c r="BS25645" s="96" t="n">
        <f aca="false">BR25645-2.5</f>
        <v>-2.5</v>
      </c>
    </row>
    <row r="25646" customFormat="false" ht="12" hidden="false" customHeight="false" outlineLevel="0" collapsed="false">
      <c r="BS25646" s="96" t="n">
        <f aca="false">BR25646-2.5</f>
        <v>-2.5</v>
      </c>
    </row>
    <row r="25647" customFormat="false" ht="12" hidden="false" customHeight="false" outlineLevel="0" collapsed="false">
      <c r="BS25647" s="96" t="n">
        <f aca="false">BR25647-2.5</f>
        <v>-2.5</v>
      </c>
    </row>
    <row r="25648" customFormat="false" ht="12" hidden="false" customHeight="false" outlineLevel="0" collapsed="false">
      <c r="BS25648" s="96" t="n">
        <f aca="false">BR25648-2.5</f>
        <v>-2.5</v>
      </c>
    </row>
    <row r="25649" customFormat="false" ht="12" hidden="false" customHeight="false" outlineLevel="0" collapsed="false">
      <c r="BS25649" s="96" t="n">
        <f aca="false">BR25649-2.5</f>
        <v>-2.5</v>
      </c>
    </row>
    <row r="25650" customFormat="false" ht="12" hidden="false" customHeight="false" outlineLevel="0" collapsed="false">
      <c r="BS25650" s="96" t="n">
        <f aca="false">BR25650-2.5</f>
        <v>-2.5</v>
      </c>
    </row>
    <row r="25651" customFormat="false" ht="12" hidden="false" customHeight="false" outlineLevel="0" collapsed="false">
      <c r="BS25651" s="96" t="n">
        <f aca="false">BR25651-2.5</f>
        <v>-2.5</v>
      </c>
    </row>
    <row r="25652" customFormat="false" ht="12" hidden="false" customHeight="false" outlineLevel="0" collapsed="false">
      <c r="BS25652" s="96" t="n">
        <f aca="false">BR25652-2.5</f>
        <v>-2.5</v>
      </c>
    </row>
    <row r="25653" customFormat="false" ht="12" hidden="false" customHeight="false" outlineLevel="0" collapsed="false">
      <c r="BS25653" s="96" t="n">
        <f aca="false">BR25653-2.5</f>
        <v>-2.5</v>
      </c>
    </row>
    <row r="25654" customFormat="false" ht="12" hidden="false" customHeight="false" outlineLevel="0" collapsed="false">
      <c r="BS25654" s="96" t="n">
        <f aca="false">BR25654-2.5</f>
        <v>-2.5</v>
      </c>
    </row>
    <row r="25655" customFormat="false" ht="12" hidden="false" customHeight="false" outlineLevel="0" collapsed="false">
      <c r="BS25655" s="96" t="n">
        <f aca="false">BR25655-2.5</f>
        <v>-2.5</v>
      </c>
    </row>
    <row r="25656" customFormat="false" ht="12" hidden="false" customHeight="false" outlineLevel="0" collapsed="false">
      <c r="BS25656" s="96" t="n">
        <f aca="false">BR25656-2.5</f>
        <v>-2.5</v>
      </c>
    </row>
    <row r="25657" customFormat="false" ht="12" hidden="false" customHeight="false" outlineLevel="0" collapsed="false">
      <c r="BS25657" s="96" t="n">
        <f aca="false">BR25657-2.5</f>
        <v>-2.5</v>
      </c>
    </row>
    <row r="25658" customFormat="false" ht="12" hidden="false" customHeight="false" outlineLevel="0" collapsed="false">
      <c r="BS25658" s="96" t="n">
        <f aca="false">BR25658-2.5</f>
        <v>-2.5</v>
      </c>
    </row>
    <row r="25659" customFormat="false" ht="12" hidden="false" customHeight="false" outlineLevel="0" collapsed="false">
      <c r="BS25659" s="96" t="n">
        <f aca="false">BR25659-2.5</f>
        <v>-2.5</v>
      </c>
    </row>
    <row r="25660" customFormat="false" ht="12" hidden="false" customHeight="false" outlineLevel="0" collapsed="false">
      <c r="BS25660" s="96" t="n">
        <f aca="false">BR25660-2.5</f>
        <v>-2.5</v>
      </c>
    </row>
    <row r="25661" customFormat="false" ht="12" hidden="false" customHeight="false" outlineLevel="0" collapsed="false">
      <c r="BS25661" s="96" t="n">
        <f aca="false">BR25661-2.5</f>
        <v>-2.5</v>
      </c>
    </row>
    <row r="25662" customFormat="false" ht="12" hidden="false" customHeight="false" outlineLevel="0" collapsed="false">
      <c r="BS25662" s="96" t="n">
        <f aca="false">BR25662-2.5</f>
        <v>-2.5</v>
      </c>
    </row>
    <row r="25663" customFormat="false" ht="12" hidden="false" customHeight="false" outlineLevel="0" collapsed="false">
      <c r="BS25663" s="96" t="n">
        <f aca="false">BR25663-2.5</f>
        <v>-2.5</v>
      </c>
    </row>
    <row r="25664" customFormat="false" ht="12" hidden="false" customHeight="false" outlineLevel="0" collapsed="false">
      <c r="BS25664" s="96" t="n">
        <f aca="false">BR25664-2.5</f>
        <v>-2.5</v>
      </c>
    </row>
    <row r="25665" customFormat="false" ht="12" hidden="false" customHeight="false" outlineLevel="0" collapsed="false">
      <c r="BS25665" s="96" t="n">
        <f aca="false">BR25665-2.5</f>
        <v>-2.5</v>
      </c>
    </row>
    <row r="25666" customFormat="false" ht="12" hidden="false" customHeight="false" outlineLevel="0" collapsed="false">
      <c r="BS25666" s="96" t="n">
        <f aca="false">BR25666-2.5</f>
        <v>-2.5</v>
      </c>
    </row>
    <row r="25667" customFormat="false" ht="12" hidden="false" customHeight="false" outlineLevel="0" collapsed="false">
      <c r="BS25667" s="96" t="n">
        <f aca="false">BR25667-2.5</f>
        <v>-2.5</v>
      </c>
    </row>
    <row r="25668" customFormat="false" ht="12" hidden="false" customHeight="false" outlineLevel="0" collapsed="false">
      <c r="BS25668" s="96" t="n">
        <f aca="false">BR25668-2.5</f>
        <v>-2.5</v>
      </c>
    </row>
    <row r="25669" customFormat="false" ht="12" hidden="false" customHeight="false" outlineLevel="0" collapsed="false">
      <c r="BS25669" s="96" t="n">
        <f aca="false">BR25669-2.5</f>
        <v>-2.5</v>
      </c>
    </row>
    <row r="25670" customFormat="false" ht="12" hidden="false" customHeight="false" outlineLevel="0" collapsed="false">
      <c r="BS25670" s="96" t="n">
        <f aca="false">BR25670-2.5</f>
        <v>-2.5</v>
      </c>
    </row>
    <row r="25671" customFormat="false" ht="12" hidden="false" customHeight="false" outlineLevel="0" collapsed="false">
      <c r="BS25671" s="96" t="n">
        <f aca="false">BR25671-2.5</f>
        <v>-2.5</v>
      </c>
    </row>
    <row r="25672" customFormat="false" ht="12" hidden="false" customHeight="false" outlineLevel="0" collapsed="false">
      <c r="BS25672" s="96" t="n">
        <f aca="false">BR25672-2.5</f>
        <v>-2.5</v>
      </c>
    </row>
    <row r="25673" customFormat="false" ht="12" hidden="false" customHeight="false" outlineLevel="0" collapsed="false">
      <c r="BS25673" s="96" t="n">
        <f aca="false">BR25673-2.5</f>
        <v>-2.5</v>
      </c>
    </row>
    <row r="25674" customFormat="false" ht="12" hidden="false" customHeight="false" outlineLevel="0" collapsed="false">
      <c r="BS25674" s="96" t="n">
        <f aca="false">BR25674-2.5</f>
        <v>-2.5</v>
      </c>
    </row>
    <row r="25675" customFormat="false" ht="12" hidden="false" customHeight="false" outlineLevel="0" collapsed="false">
      <c r="BS25675" s="96" t="n">
        <f aca="false">BR25675-2.5</f>
        <v>-2.5</v>
      </c>
    </row>
    <row r="25676" customFormat="false" ht="12" hidden="false" customHeight="false" outlineLevel="0" collapsed="false">
      <c r="BS25676" s="96" t="n">
        <f aca="false">BR25676-2.5</f>
        <v>-2.5</v>
      </c>
    </row>
    <row r="25677" customFormat="false" ht="12" hidden="false" customHeight="false" outlineLevel="0" collapsed="false">
      <c r="BS25677" s="96" t="n">
        <f aca="false">BR25677-2.5</f>
        <v>-2.5</v>
      </c>
    </row>
    <row r="25678" customFormat="false" ht="12" hidden="false" customHeight="false" outlineLevel="0" collapsed="false">
      <c r="BS25678" s="96" t="n">
        <f aca="false">BR25678-2.5</f>
        <v>-2.5</v>
      </c>
    </row>
    <row r="25679" customFormat="false" ht="12" hidden="false" customHeight="false" outlineLevel="0" collapsed="false">
      <c r="BS25679" s="96" t="n">
        <f aca="false">BR25679-2.5</f>
        <v>-2.5</v>
      </c>
    </row>
    <row r="25680" customFormat="false" ht="12" hidden="false" customHeight="false" outlineLevel="0" collapsed="false">
      <c r="BS25680" s="96" t="n">
        <f aca="false">BR25680-2.5</f>
        <v>-2.5</v>
      </c>
    </row>
    <row r="25681" customFormat="false" ht="12" hidden="false" customHeight="false" outlineLevel="0" collapsed="false">
      <c r="BS25681" s="96" t="n">
        <f aca="false">BR25681-2.5</f>
        <v>-2.5</v>
      </c>
    </row>
    <row r="25682" customFormat="false" ht="12" hidden="false" customHeight="false" outlineLevel="0" collapsed="false">
      <c r="BS25682" s="96" t="n">
        <f aca="false">BR25682-2.5</f>
        <v>-2.5</v>
      </c>
    </row>
    <row r="25683" customFormat="false" ht="12" hidden="false" customHeight="false" outlineLevel="0" collapsed="false">
      <c r="BS25683" s="96" t="n">
        <f aca="false">BR25683-2.5</f>
        <v>-2.5</v>
      </c>
    </row>
    <row r="25684" customFormat="false" ht="12" hidden="false" customHeight="false" outlineLevel="0" collapsed="false">
      <c r="BS25684" s="96" t="n">
        <f aca="false">BR25684-2.5</f>
        <v>-2.5</v>
      </c>
    </row>
    <row r="25685" customFormat="false" ht="12" hidden="false" customHeight="false" outlineLevel="0" collapsed="false">
      <c r="BS25685" s="96" t="n">
        <f aca="false">BR25685-2.5</f>
        <v>-2.5</v>
      </c>
    </row>
    <row r="25686" customFormat="false" ht="12" hidden="false" customHeight="false" outlineLevel="0" collapsed="false">
      <c r="BS25686" s="96" t="n">
        <f aca="false">BR25686-2.5</f>
        <v>-2.5</v>
      </c>
    </row>
    <row r="25687" customFormat="false" ht="12" hidden="false" customHeight="false" outlineLevel="0" collapsed="false">
      <c r="BS25687" s="96" t="n">
        <f aca="false">BR25687-2.5</f>
        <v>-2.5</v>
      </c>
    </row>
    <row r="25688" customFormat="false" ht="12" hidden="false" customHeight="false" outlineLevel="0" collapsed="false">
      <c r="BS25688" s="96" t="n">
        <f aca="false">BR25688-2.5</f>
        <v>-2.5</v>
      </c>
    </row>
    <row r="25689" customFormat="false" ht="12" hidden="false" customHeight="false" outlineLevel="0" collapsed="false">
      <c r="BS25689" s="96" t="n">
        <f aca="false">BR25689-2.5</f>
        <v>-2.5</v>
      </c>
    </row>
    <row r="25690" customFormat="false" ht="12" hidden="false" customHeight="false" outlineLevel="0" collapsed="false">
      <c r="BS25690" s="96" t="n">
        <f aca="false">BR25690-2.5</f>
        <v>-2.5</v>
      </c>
    </row>
    <row r="25691" customFormat="false" ht="12" hidden="false" customHeight="false" outlineLevel="0" collapsed="false">
      <c r="BS25691" s="96" t="n">
        <f aca="false">BR25691-2.5</f>
        <v>-2.5</v>
      </c>
    </row>
    <row r="25692" customFormat="false" ht="12" hidden="false" customHeight="false" outlineLevel="0" collapsed="false">
      <c r="BS25692" s="96" t="n">
        <f aca="false">BR25692-2.5</f>
        <v>-2.5</v>
      </c>
    </row>
    <row r="25693" customFormat="false" ht="12" hidden="false" customHeight="false" outlineLevel="0" collapsed="false">
      <c r="BS25693" s="96" t="n">
        <f aca="false">BR25693-2.5</f>
        <v>-2.5</v>
      </c>
    </row>
    <row r="25694" customFormat="false" ht="12" hidden="false" customHeight="false" outlineLevel="0" collapsed="false">
      <c r="BS25694" s="96" t="n">
        <f aca="false">BR25694-2.5</f>
        <v>-2.5</v>
      </c>
    </row>
    <row r="25695" customFormat="false" ht="12" hidden="false" customHeight="false" outlineLevel="0" collapsed="false">
      <c r="BS25695" s="96" t="n">
        <f aca="false">BR25695-2.5</f>
        <v>-2.5</v>
      </c>
    </row>
    <row r="25696" customFormat="false" ht="12" hidden="false" customHeight="false" outlineLevel="0" collapsed="false">
      <c r="BS25696" s="96" t="n">
        <f aca="false">BR25696-2.5</f>
        <v>-2.5</v>
      </c>
    </row>
    <row r="25697" customFormat="false" ht="12" hidden="false" customHeight="false" outlineLevel="0" collapsed="false">
      <c r="BS25697" s="96" t="n">
        <f aca="false">BR25697-2.5</f>
        <v>-2.5</v>
      </c>
    </row>
    <row r="25698" customFormat="false" ht="12" hidden="false" customHeight="false" outlineLevel="0" collapsed="false">
      <c r="BS25698" s="96" t="n">
        <f aca="false">BR25698-2.5</f>
        <v>-2.5</v>
      </c>
    </row>
    <row r="25699" customFormat="false" ht="12" hidden="false" customHeight="false" outlineLevel="0" collapsed="false">
      <c r="BS25699" s="96" t="n">
        <f aca="false">BR25699-2.5</f>
        <v>-2.5</v>
      </c>
    </row>
    <row r="25700" customFormat="false" ht="12" hidden="false" customHeight="false" outlineLevel="0" collapsed="false">
      <c r="BS25700" s="96" t="n">
        <f aca="false">BR25700-2.5</f>
        <v>-2.5</v>
      </c>
    </row>
    <row r="25701" customFormat="false" ht="12" hidden="false" customHeight="false" outlineLevel="0" collapsed="false">
      <c r="BS25701" s="96" t="n">
        <f aca="false">BR25701-2.5</f>
        <v>-2.5</v>
      </c>
    </row>
    <row r="25702" customFormat="false" ht="12" hidden="false" customHeight="false" outlineLevel="0" collapsed="false">
      <c r="BS25702" s="96" t="n">
        <f aca="false">BR25702-2.5</f>
        <v>-2.5</v>
      </c>
    </row>
    <row r="25703" customFormat="false" ht="12" hidden="false" customHeight="false" outlineLevel="0" collapsed="false">
      <c r="BS25703" s="96" t="n">
        <f aca="false">BR25703-2.5</f>
        <v>-2.5</v>
      </c>
    </row>
    <row r="25704" customFormat="false" ht="12" hidden="false" customHeight="false" outlineLevel="0" collapsed="false">
      <c r="BS25704" s="96" t="n">
        <f aca="false">BR25704-2.5</f>
        <v>-2.5</v>
      </c>
    </row>
    <row r="25705" customFormat="false" ht="12" hidden="false" customHeight="false" outlineLevel="0" collapsed="false">
      <c r="BS25705" s="96" t="n">
        <f aca="false">BR25705-2.5</f>
        <v>-2.5</v>
      </c>
    </row>
    <row r="25706" customFormat="false" ht="12" hidden="false" customHeight="false" outlineLevel="0" collapsed="false">
      <c r="BS25706" s="96" t="n">
        <f aca="false">BR25706-2.5</f>
        <v>-2.5</v>
      </c>
    </row>
    <row r="25707" customFormat="false" ht="12" hidden="false" customHeight="false" outlineLevel="0" collapsed="false">
      <c r="BS25707" s="96" t="n">
        <f aca="false">BR25707-2.5</f>
        <v>-2.5</v>
      </c>
    </row>
    <row r="25708" customFormat="false" ht="12" hidden="false" customHeight="false" outlineLevel="0" collapsed="false">
      <c r="BS25708" s="96" t="n">
        <f aca="false">BR25708-2.5</f>
        <v>-2.5</v>
      </c>
    </row>
    <row r="25709" customFormat="false" ht="12" hidden="false" customHeight="false" outlineLevel="0" collapsed="false">
      <c r="BS25709" s="96" t="n">
        <f aca="false">BR25709-2.5</f>
        <v>-2.5</v>
      </c>
    </row>
    <row r="25710" customFormat="false" ht="12" hidden="false" customHeight="false" outlineLevel="0" collapsed="false">
      <c r="BS25710" s="96" t="n">
        <f aca="false">BR25710-2.5</f>
        <v>-2.5</v>
      </c>
    </row>
    <row r="25711" customFormat="false" ht="12" hidden="false" customHeight="false" outlineLevel="0" collapsed="false">
      <c r="BS25711" s="96" t="n">
        <f aca="false">BR25711-2.5</f>
        <v>-2.5</v>
      </c>
    </row>
    <row r="25712" customFormat="false" ht="12" hidden="false" customHeight="false" outlineLevel="0" collapsed="false">
      <c r="BS25712" s="96" t="n">
        <f aca="false">BR25712-2.5</f>
        <v>-2.5</v>
      </c>
    </row>
    <row r="25713" customFormat="false" ht="12" hidden="false" customHeight="false" outlineLevel="0" collapsed="false">
      <c r="BS25713" s="96" t="n">
        <f aca="false">BR25713-2.5</f>
        <v>-2.5</v>
      </c>
    </row>
    <row r="25714" customFormat="false" ht="12" hidden="false" customHeight="false" outlineLevel="0" collapsed="false">
      <c r="BS25714" s="96" t="n">
        <f aca="false">BR25714-2.5</f>
        <v>-2.5</v>
      </c>
    </row>
    <row r="25715" customFormat="false" ht="12" hidden="false" customHeight="false" outlineLevel="0" collapsed="false">
      <c r="BS25715" s="96" t="n">
        <f aca="false">BR25715-2.5</f>
        <v>-2.5</v>
      </c>
    </row>
    <row r="25716" customFormat="false" ht="12" hidden="false" customHeight="false" outlineLevel="0" collapsed="false">
      <c r="BS25716" s="96" t="n">
        <f aca="false">BR25716-2.5</f>
        <v>-2.5</v>
      </c>
    </row>
    <row r="25717" customFormat="false" ht="12" hidden="false" customHeight="false" outlineLevel="0" collapsed="false">
      <c r="BS25717" s="96" t="n">
        <f aca="false">BR25717-2.5</f>
        <v>-2.5</v>
      </c>
    </row>
    <row r="25718" customFormat="false" ht="12" hidden="false" customHeight="false" outlineLevel="0" collapsed="false">
      <c r="BS25718" s="96" t="n">
        <f aca="false">BR25718-2.5</f>
        <v>-2.5</v>
      </c>
    </row>
    <row r="25719" customFormat="false" ht="12" hidden="false" customHeight="false" outlineLevel="0" collapsed="false">
      <c r="BS25719" s="96" t="n">
        <f aca="false">BR25719-2.5</f>
        <v>-2.5</v>
      </c>
    </row>
    <row r="25720" customFormat="false" ht="12" hidden="false" customHeight="false" outlineLevel="0" collapsed="false">
      <c r="BS25720" s="96" t="n">
        <f aca="false">BR25720-2.5</f>
        <v>-2.5</v>
      </c>
    </row>
    <row r="25721" customFormat="false" ht="12" hidden="false" customHeight="false" outlineLevel="0" collapsed="false">
      <c r="BS25721" s="96" t="n">
        <f aca="false">BR25721-2.5</f>
        <v>-2.5</v>
      </c>
    </row>
    <row r="25722" customFormat="false" ht="12" hidden="false" customHeight="false" outlineLevel="0" collapsed="false">
      <c r="BS25722" s="96" t="n">
        <f aca="false">BR25722-2.5</f>
        <v>-2.5</v>
      </c>
    </row>
    <row r="25723" customFormat="false" ht="12" hidden="false" customHeight="false" outlineLevel="0" collapsed="false">
      <c r="BS25723" s="96" t="n">
        <f aca="false">BR25723-2.5</f>
        <v>-2.5</v>
      </c>
    </row>
    <row r="25724" customFormat="false" ht="12" hidden="false" customHeight="false" outlineLevel="0" collapsed="false">
      <c r="BS25724" s="96" t="n">
        <f aca="false">BR25724-2.5</f>
        <v>-2.5</v>
      </c>
    </row>
    <row r="25725" customFormat="false" ht="12" hidden="false" customHeight="false" outlineLevel="0" collapsed="false">
      <c r="BS25725" s="96" t="n">
        <f aca="false">BR25725-2.5</f>
        <v>-2.5</v>
      </c>
    </row>
    <row r="25726" customFormat="false" ht="12" hidden="false" customHeight="false" outlineLevel="0" collapsed="false">
      <c r="BS25726" s="96" t="n">
        <f aca="false">BR25726-2.5</f>
        <v>-2.5</v>
      </c>
    </row>
    <row r="25727" customFormat="false" ht="12" hidden="false" customHeight="false" outlineLevel="0" collapsed="false">
      <c r="BS25727" s="96" t="n">
        <f aca="false">BR25727-2.5</f>
        <v>-2.5</v>
      </c>
    </row>
    <row r="25728" customFormat="false" ht="12" hidden="false" customHeight="false" outlineLevel="0" collapsed="false">
      <c r="BS25728" s="96" t="n">
        <f aca="false">BR25728-2.5</f>
        <v>-2.5</v>
      </c>
    </row>
    <row r="25729" customFormat="false" ht="12" hidden="false" customHeight="false" outlineLevel="0" collapsed="false">
      <c r="BS25729" s="96" t="n">
        <f aca="false">BR25729-2.5</f>
        <v>-2.5</v>
      </c>
    </row>
    <row r="25730" customFormat="false" ht="12" hidden="false" customHeight="false" outlineLevel="0" collapsed="false">
      <c r="BS25730" s="96" t="n">
        <f aca="false">BR25730-2.5</f>
        <v>-2.5</v>
      </c>
    </row>
    <row r="25731" customFormat="false" ht="12" hidden="false" customHeight="false" outlineLevel="0" collapsed="false">
      <c r="BS25731" s="96" t="n">
        <f aca="false">BR25731-2.5</f>
        <v>-2.5</v>
      </c>
    </row>
    <row r="25732" customFormat="false" ht="12" hidden="false" customHeight="false" outlineLevel="0" collapsed="false">
      <c r="BS25732" s="96" t="n">
        <f aca="false">BR25732-2.5</f>
        <v>-2.5</v>
      </c>
    </row>
    <row r="25733" customFormat="false" ht="12" hidden="false" customHeight="false" outlineLevel="0" collapsed="false">
      <c r="BS25733" s="96" t="n">
        <f aca="false">BR25733-2.5</f>
        <v>-2.5</v>
      </c>
    </row>
    <row r="25734" customFormat="false" ht="12" hidden="false" customHeight="false" outlineLevel="0" collapsed="false">
      <c r="BS25734" s="96" t="n">
        <f aca="false">BR25734-2.5</f>
        <v>-2.5</v>
      </c>
    </row>
    <row r="25735" customFormat="false" ht="12" hidden="false" customHeight="false" outlineLevel="0" collapsed="false">
      <c r="BS25735" s="96" t="n">
        <f aca="false">BR25735-2.5</f>
        <v>-2.5</v>
      </c>
    </row>
    <row r="25736" customFormat="false" ht="12" hidden="false" customHeight="false" outlineLevel="0" collapsed="false">
      <c r="BS25736" s="96" t="n">
        <f aca="false">BR25736-2.5</f>
        <v>-2.5</v>
      </c>
    </row>
    <row r="25737" customFormat="false" ht="12" hidden="false" customHeight="false" outlineLevel="0" collapsed="false">
      <c r="BS25737" s="96" t="n">
        <f aca="false">BR25737-2.5</f>
        <v>-2.5</v>
      </c>
    </row>
    <row r="25738" customFormat="false" ht="12" hidden="false" customHeight="false" outlineLevel="0" collapsed="false">
      <c r="BS25738" s="96" t="n">
        <f aca="false">BR25738-2.5</f>
        <v>-2.5</v>
      </c>
    </row>
    <row r="25739" customFormat="false" ht="12" hidden="false" customHeight="false" outlineLevel="0" collapsed="false">
      <c r="BS25739" s="96" t="n">
        <f aca="false">BR25739-2.5</f>
        <v>-2.5</v>
      </c>
    </row>
    <row r="25740" customFormat="false" ht="12" hidden="false" customHeight="false" outlineLevel="0" collapsed="false">
      <c r="BS25740" s="96" t="n">
        <f aca="false">BR25740-2.5</f>
        <v>-2.5</v>
      </c>
    </row>
    <row r="25741" customFormat="false" ht="12" hidden="false" customHeight="false" outlineLevel="0" collapsed="false">
      <c r="BS25741" s="96" t="n">
        <f aca="false">BR25741-2.5</f>
        <v>-2.5</v>
      </c>
    </row>
    <row r="25742" customFormat="false" ht="12" hidden="false" customHeight="false" outlineLevel="0" collapsed="false">
      <c r="BS25742" s="96" t="n">
        <f aca="false">BR25742-2.5</f>
        <v>-2.5</v>
      </c>
    </row>
    <row r="25743" customFormat="false" ht="12" hidden="false" customHeight="false" outlineLevel="0" collapsed="false">
      <c r="BS25743" s="96" t="n">
        <f aca="false">BR25743-2.5</f>
        <v>-2.5</v>
      </c>
    </row>
    <row r="25744" customFormat="false" ht="12" hidden="false" customHeight="false" outlineLevel="0" collapsed="false">
      <c r="BS25744" s="96" t="n">
        <f aca="false">BR25744-2.5</f>
        <v>-2.5</v>
      </c>
    </row>
    <row r="25745" customFormat="false" ht="12" hidden="false" customHeight="false" outlineLevel="0" collapsed="false">
      <c r="BS25745" s="96" t="n">
        <f aca="false">BR25745-2.5</f>
        <v>-2.5</v>
      </c>
    </row>
    <row r="25746" customFormat="false" ht="12" hidden="false" customHeight="false" outlineLevel="0" collapsed="false">
      <c r="BS25746" s="96" t="n">
        <f aca="false">BR25746-2.5</f>
        <v>-2.5</v>
      </c>
    </row>
    <row r="25747" customFormat="false" ht="12" hidden="false" customHeight="false" outlineLevel="0" collapsed="false">
      <c r="BS25747" s="96" t="n">
        <f aca="false">BR25747-2.5</f>
        <v>-2.5</v>
      </c>
    </row>
    <row r="25748" customFormat="false" ht="12" hidden="false" customHeight="false" outlineLevel="0" collapsed="false">
      <c r="BS25748" s="96" t="n">
        <f aca="false">BR25748-2.5</f>
        <v>-2.5</v>
      </c>
    </row>
    <row r="25749" customFormat="false" ht="12" hidden="false" customHeight="false" outlineLevel="0" collapsed="false">
      <c r="BS25749" s="96" t="n">
        <f aca="false">BR25749-2.5</f>
        <v>-2.5</v>
      </c>
    </row>
    <row r="25750" customFormat="false" ht="12" hidden="false" customHeight="false" outlineLevel="0" collapsed="false">
      <c r="BS25750" s="96" t="n">
        <f aca="false">BR25750-2.5</f>
        <v>-2.5</v>
      </c>
    </row>
    <row r="25751" customFormat="false" ht="12" hidden="false" customHeight="false" outlineLevel="0" collapsed="false">
      <c r="BS25751" s="96" t="n">
        <f aca="false">BR25751-2.5</f>
        <v>-2.5</v>
      </c>
    </row>
    <row r="25752" customFormat="false" ht="12" hidden="false" customHeight="false" outlineLevel="0" collapsed="false">
      <c r="BS25752" s="96" t="n">
        <f aca="false">BR25752-2.5</f>
        <v>-2.5</v>
      </c>
    </row>
    <row r="25753" customFormat="false" ht="12" hidden="false" customHeight="false" outlineLevel="0" collapsed="false">
      <c r="BS25753" s="96" t="n">
        <f aca="false">BR25753-2.5</f>
        <v>-2.5</v>
      </c>
    </row>
    <row r="25754" customFormat="false" ht="12" hidden="false" customHeight="false" outlineLevel="0" collapsed="false">
      <c r="BS25754" s="96" t="n">
        <f aca="false">BR25754-2.5</f>
        <v>-2.5</v>
      </c>
    </row>
    <row r="25755" customFormat="false" ht="12" hidden="false" customHeight="false" outlineLevel="0" collapsed="false">
      <c r="BS25755" s="96" t="n">
        <f aca="false">BR25755-2.5</f>
        <v>-2.5</v>
      </c>
    </row>
    <row r="25756" customFormat="false" ht="12" hidden="false" customHeight="false" outlineLevel="0" collapsed="false">
      <c r="BS25756" s="96" t="n">
        <f aca="false">BR25756-2.5</f>
        <v>-2.5</v>
      </c>
    </row>
    <row r="25757" customFormat="false" ht="12" hidden="false" customHeight="false" outlineLevel="0" collapsed="false">
      <c r="BS25757" s="96" t="n">
        <f aca="false">BR25757-2.5</f>
        <v>-2.5</v>
      </c>
    </row>
    <row r="25758" customFormat="false" ht="12" hidden="false" customHeight="false" outlineLevel="0" collapsed="false">
      <c r="BS25758" s="96" t="n">
        <f aca="false">BR25758-2.5</f>
        <v>-2.5</v>
      </c>
    </row>
    <row r="25759" customFormat="false" ht="12" hidden="false" customHeight="false" outlineLevel="0" collapsed="false">
      <c r="BS25759" s="96" t="n">
        <f aca="false">BR25759-2.5</f>
        <v>-2.5</v>
      </c>
    </row>
    <row r="25760" customFormat="false" ht="12" hidden="false" customHeight="false" outlineLevel="0" collapsed="false">
      <c r="BS25760" s="96" t="n">
        <f aca="false">BR25760-2.5</f>
        <v>-2.5</v>
      </c>
    </row>
    <row r="25761" customFormat="false" ht="12" hidden="false" customHeight="false" outlineLevel="0" collapsed="false">
      <c r="BS25761" s="96" t="n">
        <f aca="false">BR25761-2.5</f>
        <v>-2.5</v>
      </c>
    </row>
    <row r="25762" customFormat="false" ht="12" hidden="false" customHeight="false" outlineLevel="0" collapsed="false">
      <c r="BS25762" s="96" t="n">
        <f aca="false">BR25762-2.5</f>
        <v>-2.5</v>
      </c>
    </row>
    <row r="25763" customFormat="false" ht="12" hidden="false" customHeight="false" outlineLevel="0" collapsed="false">
      <c r="BS25763" s="96" t="n">
        <f aca="false">BR25763-2.5</f>
        <v>-2.5</v>
      </c>
    </row>
    <row r="25764" customFormat="false" ht="12" hidden="false" customHeight="false" outlineLevel="0" collapsed="false">
      <c r="BS25764" s="96" t="n">
        <f aca="false">BR25764-2.5</f>
        <v>-2.5</v>
      </c>
    </row>
    <row r="25765" customFormat="false" ht="12" hidden="false" customHeight="false" outlineLevel="0" collapsed="false">
      <c r="BS25765" s="96" t="n">
        <f aca="false">BR25765-2.5</f>
        <v>-2.5</v>
      </c>
    </row>
    <row r="25766" customFormat="false" ht="12" hidden="false" customHeight="false" outlineLevel="0" collapsed="false">
      <c r="BS25766" s="96" t="n">
        <f aca="false">BR25766-2.5</f>
        <v>-2.5</v>
      </c>
    </row>
    <row r="25767" customFormat="false" ht="12" hidden="false" customHeight="false" outlineLevel="0" collapsed="false">
      <c r="BS25767" s="96" t="n">
        <f aca="false">BR25767-2.5</f>
        <v>-2.5</v>
      </c>
    </row>
    <row r="25768" customFormat="false" ht="12" hidden="false" customHeight="false" outlineLevel="0" collapsed="false">
      <c r="BS25768" s="96" t="n">
        <f aca="false">BR25768-2.5</f>
        <v>-2.5</v>
      </c>
    </row>
    <row r="25769" customFormat="false" ht="12" hidden="false" customHeight="false" outlineLevel="0" collapsed="false">
      <c r="BS25769" s="96" t="n">
        <f aca="false">BR25769-2.5</f>
        <v>-2.5</v>
      </c>
    </row>
    <row r="25770" customFormat="false" ht="12" hidden="false" customHeight="false" outlineLevel="0" collapsed="false">
      <c r="BS25770" s="96" t="n">
        <f aca="false">BR25770-2.5</f>
        <v>-2.5</v>
      </c>
    </row>
    <row r="25771" customFormat="false" ht="12" hidden="false" customHeight="false" outlineLevel="0" collapsed="false">
      <c r="BS25771" s="96" t="n">
        <f aca="false">BR25771-2.5</f>
        <v>-2.5</v>
      </c>
    </row>
    <row r="25772" customFormat="false" ht="12" hidden="false" customHeight="false" outlineLevel="0" collapsed="false">
      <c r="BS25772" s="96" t="n">
        <f aca="false">BR25772-2.5</f>
        <v>-2.5</v>
      </c>
    </row>
    <row r="25773" customFormat="false" ht="12" hidden="false" customHeight="false" outlineLevel="0" collapsed="false">
      <c r="BS25773" s="96" t="n">
        <f aca="false">BR25773-2.5</f>
        <v>-2.5</v>
      </c>
    </row>
    <row r="25774" customFormat="false" ht="12" hidden="false" customHeight="false" outlineLevel="0" collapsed="false">
      <c r="BS25774" s="96" t="n">
        <f aca="false">BR25774-2.5</f>
        <v>-2.5</v>
      </c>
    </row>
    <row r="25775" customFormat="false" ht="12" hidden="false" customHeight="false" outlineLevel="0" collapsed="false">
      <c r="BS25775" s="96" t="n">
        <f aca="false">BR25775-2.5</f>
        <v>-2.5</v>
      </c>
    </row>
    <row r="25776" customFormat="false" ht="12" hidden="false" customHeight="false" outlineLevel="0" collapsed="false">
      <c r="BS25776" s="96" t="n">
        <f aca="false">BR25776-2.5</f>
        <v>-2.5</v>
      </c>
    </row>
    <row r="25777" customFormat="false" ht="12" hidden="false" customHeight="false" outlineLevel="0" collapsed="false">
      <c r="BS25777" s="96" t="n">
        <f aca="false">BR25777-2.5</f>
        <v>-2.5</v>
      </c>
    </row>
    <row r="25778" customFormat="false" ht="12" hidden="false" customHeight="false" outlineLevel="0" collapsed="false">
      <c r="BS25778" s="96" t="n">
        <f aca="false">BR25778-2.5</f>
        <v>-2.5</v>
      </c>
    </row>
    <row r="25779" customFormat="false" ht="12" hidden="false" customHeight="false" outlineLevel="0" collapsed="false">
      <c r="BS25779" s="96" t="n">
        <f aca="false">BR25779-2.5</f>
        <v>-2.5</v>
      </c>
    </row>
    <row r="25780" customFormat="false" ht="12" hidden="false" customHeight="false" outlineLevel="0" collapsed="false">
      <c r="BS25780" s="96" t="n">
        <f aca="false">BR25780-2.5</f>
        <v>-2.5</v>
      </c>
    </row>
    <row r="25781" customFormat="false" ht="12" hidden="false" customHeight="false" outlineLevel="0" collapsed="false">
      <c r="BS25781" s="96" t="n">
        <f aca="false">BR25781-2.5</f>
        <v>-2.5</v>
      </c>
    </row>
    <row r="25782" customFormat="false" ht="12" hidden="false" customHeight="false" outlineLevel="0" collapsed="false">
      <c r="BS25782" s="96" t="n">
        <f aca="false">BR25782-2.5</f>
        <v>-2.5</v>
      </c>
    </row>
    <row r="25783" customFormat="false" ht="12" hidden="false" customHeight="false" outlineLevel="0" collapsed="false">
      <c r="BS25783" s="96" t="n">
        <f aca="false">BR25783-2.5</f>
        <v>-2.5</v>
      </c>
    </row>
    <row r="25784" customFormat="false" ht="12" hidden="false" customHeight="false" outlineLevel="0" collapsed="false">
      <c r="BS25784" s="96" t="n">
        <f aca="false">BR25784-2.5</f>
        <v>-2.5</v>
      </c>
    </row>
    <row r="25785" customFormat="false" ht="12" hidden="false" customHeight="false" outlineLevel="0" collapsed="false">
      <c r="BS25785" s="96" t="n">
        <f aca="false">BR25785-2.5</f>
        <v>-2.5</v>
      </c>
    </row>
    <row r="25786" customFormat="false" ht="12" hidden="false" customHeight="false" outlineLevel="0" collapsed="false">
      <c r="BS25786" s="96" t="n">
        <f aca="false">BR25786-2.5</f>
        <v>-2.5</v>
      </c>
    </row>
    <row r="25787" customFormat="false" ht="12" hidden="false" customHeight="false" outlineLevel="0" collapsed="false">
      <c r="BS25787" s="96" t="n">
        <f aca="false">BR25787-2.5</f>
        <v>-2.5</v>
      </c>
    </row>
    <row r="25788" customFormat="false" ht="12" hidden="false" customHeight="false" outlineLevel="0" collapsed="false">
      <c r="BS25788" s="96" t="n">
        <f aca="false">BR25788-2.5</f>
        <v>-2.5</v>
      </c>
    </row>
    <row r="25789" customFormat="false" ht="12" hidden="false" customHeight="false" outlineLevel="0" collapsed="false">
      <c r="BS25789" s="96" t="n">
        <f aca="false">BR25789-2.5</f>
        <v>-2.5</v>
      </c>
    </row>
    <row r="25790" customFormat="false" ht="12" hidden="false" customHeight="false" outlineLevel="0" collapsed="false">
      <c r="BS25790" s="96" t="n">
        <f aca="false">BR25790-2.5</f>
        <v>-2.5</v>
      </c>
    </row>
    <row r="25791" customFormat="false" ht="12" hidden="false" customHeight="false" outlineLevel="0" collapsed="false">
      <c r="BS25791" s="96" t="n">
        <f aca="false">BR25791-2.5</f>
        <v>-2.5</v>
      </c>
    </row>
    <row r="25792" customFormat="false" ht="12" hidden="false" customHeight="false" outlineLevel="0" collapsed="false">
      <c r="BS25792" s="96" t="n">
        <f aca="false">BR25792-2.5</f>
        <v>-2.5</v>
      </c>
    </row>
    <row r="25793" customFormat="false" ht="12" hidden="false" customHeight="false" outlineLevel="0" collapsed="false">
      <c r="BS25793" s="96" t="n">
        <f aca="false">BR25793-2.5</f>
        <v>-2.5</v>
      </c>
    </row>
    <row r="25794" customFormat="false" ht="12" hidden="false" customHeight="false" outlineLevel="0" collapsed="false">
      <c r="BS25794" s="96" t="n">
        <f aca="false">BR25794-2.5</f>
        <v>-2.5</v>
      </c>
    </row>
    <row r="25795" customFormat="false" ht="12" hidden="false" customHeight="false" outlineLevel="0" collapsed="false">
      <c r="BS25795" s="96" t="n">
        <f aca="false">BR25795-2.5</f>
        <v>-2.5</v>
      </c>
    </row>
    <row r="25796" customFormat="false" ht="12" hidden="false" customHeight="false" outlineLevel="0" collapsed="false">
      <c r="BS25796" s="96" t="n">
        <f aca="false">BR25796-2.5</f>
        <v>-2.5</v>
      </c>
    </row>
    <row r="25797" customFormat="false" ht="12" hidden="false" customHeight="false" outlineLevel="0" collapsed="false">
      <c r="BS25797" s="96" t="n">
        <f aca="false">BR25797-2.5</f>
        <v>-2.5</v>
      </c>
    </row>
    <row r="25798" customFormat="false" ht="12" hidden="false" customHeight="false" outlineLevel="0" collapsed="false">
      <c r="BS25798" s="96" t="n">
        <f aca="false">BR25798-2.5</f>
        <v>-2.5</v>
      </c>
    </row>
    <row r="25799" customFormat="false" ht="12" hidden="false" customHeight="false" outlineLevel="0" collapsed="false">
      <c r="BS25799" s="96" t="n">
        <f aca="false">BR25799-2.5</f>
        <v>-2.5</v>
      </c>
    </row>
    <row r="25800" customFormat="false" ht="12" hidden="false" customHeight="false" outlineLevel="0" collapsed="false">
      <c r="BS25800" s="96" t="n">
        <f aca="false">BR25800-2.5</f>
        <v>-2.5</v>
      </c>
    </row>
    <row r="25801" customFormat="false" ht="12" hidden="false" customHeight="false" outlineLevel="0" collapsed="false">
      <c r="BS25801" s="96" t="n">
        <f aca="false">BR25801-2.5</f>
        <v>-2.5</v>
      </c>
    </row>
    <row r="25802" customFormat="false" ht="12" hidden="false" customHeight="false" outlineLevel="0" collapsed="false">
      <c r="BS25802" s="96" t="n">
        <f aca="false">BR25802-2.5</f>
        <v>-2.5</v>
      </c>
    </row>
    <row r="25803" customFormat="false" ht="12" hidden="false" customHeight="false" outlineLevel="0" collapsed="false">
      <c r="BS25803" s="96" t="n">
        <f aca="false">BR25803-2.5</f>
        <v>-2.5</v>
      </c>
    </row>
    <row r="25804" customFormat="false" ht="12" hidden="false" customHeight="false" outlineLevel="0" collapsed="false">
      <c r="BS25804" s="96" t="n">
        <f aca="false">BR25804-2.5</f>
        <v>-2.5</v>
      </c>
    </row>
    <row r="25805" customFormat="false" ht="12" hidden="false" customHeight="false" outlineLevel="0" collapsed="false">
      <c r="BS25805" s="96" t="n">
        <f aca="false">BR25805-2.5</f>
        <v>-2.5</v>
      </c>
    </row>
    <row r="25806" customFormat="false" ht="12" hidden="false" customHeight="false" outlineLevel="0" collapsed="false">
      <c r="BS25806" s="96" t="n">
        <f aca="false">BR25806-2.5</f>
        <v>-2.5</v>
      </c>
    </row>
    <row r="25807" customFormat="false" ht="12" hidden="false" customHeight="false" outlineLevel="0" collapsed="false">
      <c r="BS25807" s="96" t="n">
        <f aca="false">BR25807-2.5</f>
        <v>-2.5</v>
      </c>
    </row>
    <row r="25808" customFormat="false" ht="12" hidden="false" customHeight="false" outlineLevel="0" collapsed="false">
      <c r="BS25808" s="96" t="n">
        <f aca="false">BR25808-2.5</f>
        <v>-2.5</v>
      </c>
    </row>
    <row r="25809" customFormat="false" ht="12" hidden="false" customHeight="false" outlineLevel="0" collapsed="false">
      <c r="BS25809" s="96" t="n">
        <f aca="false">BR25809-2.5</f>
        <v>-2.5</v>
      </c>
    </row>
    <row r="25810" customFormat="false" ht="12" hidden="false" customHeight="false" outlineLevel="0" collapsed="false">
      <c r="BS25810" s="96" t="n">
        <f aca="false">BR25810-2.5</f>
        <v>-2.5</v>
      </c>
    </row>
    <row r="25811" customFormat="false" ht="12" hidden="false" customHeight="false" outlineLevel="0" collapsed="false">
      <c r="BS25811" s="96" t="n">
        <f aca="false">BR25811-2.5</f>
        <v>-2.5</v>
      </c>
    </row>
    <row r="25812" customFormat="false" ht="12" hidden="false" customHeight="false" outlineLevel="0" collapsed="false">
      <c r="BS25812" s="96" t="n">
        <f aca="false">BR25812-2.5</f>
        <v>-2.5</v>
      </c>
    </row>
    <row r="25813" customFormat="false" ht="12" hidden="false" customHeight="false" outlineLevel="0" collapsed="false">
      <c r="BS25813" s="96" t="n">
        <f aca="false">BR25813-2.5</f>
        <v>-2.5</v>
      </c>
    </row>
    <row r="25814" customFormat="false" ht="12" hidden="false" customHeight="false" outlineLevel="0" collapsed="false">
      <c r="BS25814" s="96" t="n">
        <f aca="false">BR25814-2.5</f>
        <v>-2.5</v>
      </c>
    </row>
    <row r="25815" customFormat="false" ht="12" hidden="false" customHeight="false" outlineLevel="0" collapsed="false">
      <c r="BS25815" s="96" t="n">
        <f aca="false">BR25815-2.5</f>
        <v>-2.5</v>
      </c>
    </row>
    <row r="25816" customFormat="false" ht="12" hidden="false" customHeight="false" outlineLevel="0" collapsed="false">
      <c r="BS25816" s="96" t="n">
        <f aca="false">BR25816-2.5</f>
        <v>-2.5</v>
      </c>
    </row>
    <row r="25817" customFormat="false" ht="12" hidden="false" customHeight="false" outlineLevel="0" collapsed="false">
      <c r="BS25817" s="96" t="n">
        <f aca="false">BR25817-2.5</f>
        <v>-2.5</v>
      </c>
    </row>
    <row r="25818" customFormat="false" ht="12" hidden="false" customHeight="false" outlineLevel="0" collapsed="false">
      <c r="BS25818" s="96" t="n">
        <f aca="false">BR25818-2.5</f>
        <v>-2.5</v>
      </c>
    </row>
    <row r="25819" customFormat="false" ht="12" hidden="false" customHeight="false" outlineLevel="0" collapsed="false">
      <c r="BS25819" s="96" t="n">
        <f aca="false">BR25819-2.5</f>
        <v>-2.5</v>
      </c>
    </row>
    <row r="25820" customFormat="false" ht="12" hidden="false" customHeight="false" outlineLevel="0" collapsed="false">
      <c r="BS25820" s="96" t="n">
        <f aca="false">BR25820-2.5</f>
        <v>-2.5</v>
      </c>
    </row>
    <row r="25821" customFormat="false" ht="12" hidden="false" customHeight="false" outlineLevel="0" collapsed="false">
      <c r="BS25821" s="96" t="n">
        <f aca="false">BR25821-2.5</f>
        <v>-2.5</v>
      </c>
    </row>
    <row r="25822" customFormat="false" ht="12" hidden="false" customHeight="false" outlineLevel="0" collapsed="false">
      <c r="BS25822" s="96" t="n">
        <f aca="false">BR25822-2.5</f>
        <v>-2.5</v>
      </c>
    </row>
    <row r="25823" customFormat="false" ht="12" hidden="false" customHeight="false" outlineLevel="0" collapsed="false">
      <c r="BS25823" s="96" t="n">
        <f aca="false">BR25823-2.5</f>
        <v>-2.5</v>
      </c>
    </row>
    <row r="25824" customFormat="false" ht="12" hidden="false" customHeight="false" outlineLevel="0" collapsed="false">
      <c r="BS25824" s="96" t="n">
        <f aca="false">BR25824-2.5</f>
        <v>-2.5</v>
      </c>
    </row>
    <row r="25825" customFormat="false" ht="12" hidden="false" customHeight="false" outlineLevel="0" collapsed="false">
      <c r="BS25825" s="96" t="n">
        <f aca="false">BR25825-2.5</f>
        <v>-2.5</v>
      </c>
    </row>
    <row r="25826" customFormat="false" ht="12" hidden="false" customHeight="false" outlineLevel="0" collapsed="false">
      <c r="BS25826" s="96" t="n">
        <f aca="false">BR25826-2.5</f>
        <v>-2.5</v>
      </c>
    </row>
    <row r="25827" customFormat="false" ht="12" hidden="false" customHeight="false" outlineLevel="0" collapsed="false">
      <c r="BS25827" s="96" t="n">
        <f aca="false">BR25827-2.5</f>
        <v>-2.5</v>
      </c>
    </row>
    <row r="25828" customFormat="false" ht="12" hidden="false" customHeight="false" outlineLevel="0" collapsed="false">
      <c r="BS25828" s="96" t="n">
        <f aca="false">BR25828-2.5</f>
        <v>-2.5</v>
      </c>
    </row>
    <row r="25829" customFormat="false" ht="12" hidden="false" customHeight="false" outlineLevel="0" collapsed="false">
      <c r="BS25829" s="96" t="n">
        <f aca="false">BR25829-2.5</f>
        <v>-2.5</v>
      </c>
    </row>
    <row r="25830" customFormat="false" ht="12" hidden="false" customHeight="false" outlineLevel="0" collapsed="false">
      <c r="BS25830" s="96" t="n">
        <f aca="false">BR25830-2.5</f>
        <v>-2.5</v>
      </c>
    </row>
    <row r="25831" customFormat="false" ht="12" hidden="false" customHeight="false" outlineLevel="0" collapsed="false">
      <c r="BS25831" s="96" t="n">
        <f aca="false">BR25831-2.5</f>
        <v>-2.5</v>
      </c>
    </row>
    <row r="25832" customFormat="false" ht="12" hidden="false" customHeight="false" outlineLevel="0" collapsed="false">
      <c r="BS25832" s="96" t="n">
        <f aca="false">BR25832-2.5</f>
        <v>-2.5</v>
      </c>
    </row>
    <row r="25833" customFormat="false" ht="12" hidden="false" customHeight="false" outlineLevel="0" collapsed="false">
      <c r="BS25833" s="96" t="n">
        <f aca="false">BR25833-2.5</f>
        <v>-2.5</v>
      </c>
    </row>
    <row r="25834" customFormat="false" ht="12" hidden="false" customHeight="false" outlineLevel="0" collapsed="false">
      <c r="BS25834" s="96" t="n">
        <f aca="false">BR25834-2.5</f>
        <v>-2.5</v>
      </c>
    </row>
    <row r="25835" customFormat="false" ht="12" hidden="false" customHeight="false" outlineLevel="0" collapsed="false">
      <c r="BS25835" s="96" t="n">
        <f aca="false">BR25835-2.5</f>
        <v>-2.5</v>
      </c>
    </row>
    <row r="25836" customFormat="false" ht="12" hidden="false" customHeight="false" outlineLevel="0" collapsed="false">
      <c r="BS25836" s="96" t="n">
        <f aca="false">BR25836-2.5</f>
        <v>-2.5</v>
      </c>
    </row>
    <row r="25837" customFormat="false" ht="12" hidden="false" customHeight="false" outlineLevel="0" collapsed="false">
      <c r="BS25837" s="96" t="n">
        <f aca="false">BR25837-2.5</f>
        <v>-2.5</v>
      </c>
    </row>
    <row r="25838" customFormat="false" ht="12" hidden="false" customHeight="false" outlineLevel="0" collapsed="false">
      <c r="BS25838" s="96" t="n">
        <f aca="false">BR25838-2.5</f>
        <v>-2.5</v>
      </c>
    </row>
    <row r="25839" customFormat="false" ht="12" hidden="false" customHeight="false" outlineLevel="0" collapsed="false">
      <c r="BS25839" s="96" t="n">
        <f aca="false">BR25839-2.5</f>
        <v>-2.5</v>
      </c>
    </row>
    <row r="25840" customFormat="false" ht="12" hidden="false" customHeight="false" outlineLevel="0" collapsed="false">
      <c r="BS25840" s="96" t="n">
        <f aca="false">BR25840-2.5</f>
        <v>-2.5</v>
      </c>
    </row>
    <row r="25841" customFormat="false" ht="12" hidden="false" customHeight="false" outlineLevel="0" collapsed="false">
      <c r="BS25841" s="96" t="n">
        <f aca="false">BR25841-2.5</f>
        <v>-2.5</v>
      </c>
    </row>
    <row r="25842" customFormat="false" ht="12" hidden="false" customHeight="false" outlineLevel="0" collapsed="false">
      <c r="BS25842" s="96" t="n">
        <f aca="false">BR25842-2.5</f>
        <v>-2.5</v>
      </c>
    </row>
    <row r="25843" customFormat="false" ht="12" hidden="false" customHeight="false" outlineLevel="0" collapsed="false">
      <c r="BS25843" s="96" t="n">
        <f aca="false">BR25843-2.5</f>
        <v>-2.5</v>
      </c>
    </row>
    <row r="25844" customFormat="false" ht="12" hidden="false" customHeight="false" outlineLevel="0" collapsed="false">
      <c r="BS25844" s="96" t="n">
        <f aca="false">BR25844-2.5</f>
        <v>-2.5</v>
      </c>
    </row>
    <row r="25845" customFormat="false" ht="12" hidden="false" customHeight="false" outlineLevel="0" collapsed="false">
      <c r="BS25845" s="96" t="n">
        <f aca="false">BR25845-2.5</f>
        <v>-2.5</v>
      </c>
    </row>
    <row r="25846" customFormat="false" ht="12" hidden="false" customHeight="false" outlineLevel="0" collapsed="false">
      <c r="BS25846" s="96" t="n">
        <f aca="false">BR25846-2.5</f>
        <v>-2.5</v>
      </c>
    </row>
    <row r="25847" customFormat="false" ht="12" hidden="false" customHeight="false" outlineLevel="0" collapsed="false">
      <c r="BS25847" s="96" t="n">
        <f aca="false">BR25847-2.5</f>
        <v>-2.5</v>
      </c>
    </row>
    <row r="25848" customFormat="false" ht="12" hidden="false" customHeight="false" outlineLevel="0" collapsed="false">
      <c r="BS25848" s="96" t="n">
        <f aca="false">BR25848-2.5</f>
        <v>-2.5</v>
      </c>
    </row>
    <row r="25849" customFormat="false" ht="12" hidden="false" customHeight="false" outlineLevel="0" collapsed="false">
      <c r="BS25849" s="96" t="n">
        <f aca="false">BR25849-2.5</f>
        <v>-2.5</v>
      </c>
    </row>
    <row r="25850" customFormat="false" ht="12" hidden="false" customHeight="false" outlineLevel="0" collapsed="false">
      <c r="BS25850" s="96" t="n">
        <f aca="false">BR25850-2.5</f>
        <v>-2.5</v>
      </c>
    </row>
    <row r="25851" customFormat="false" ht="12" hidden="false" customHeight="false" outlineLevel="0" collapsed="false">
      <c r="BS25851" s="96" t="n">
        <f aca="false">BR25851-2.5</f>
        <v>-2.5</v>
      </c>
    </row>
    <row r="25852" customFormat="false" ht="12" hidden="false" customHeight="false" outlineLevel="0" collapsed="false">
      <c r="BS25852" s="96" t="n">
        <f aca="false">BR25852-2.5</f>
        <v>-2.5</v>
      </c>
    </row>
    <row r="25853" customFormat="false" ht="12" hidden="false" customHeight="false" outlineLevel="0" collapsed="false">
      <c r="BS25853" s="96" t="n">
        <f aca="false">BR25853-2.5</f>
        <v>-2.5</v>
      </c>
    </row>
    <row r="25854" customFormat="false" ht="12" hidden="false" customHeight="false" outlineLevel="0" collapsed="false">
      <c r="BS25854" s="96" t="n">
        <f aca="false">BR25854-2.5</f>
        <v>-2.5</v>
      </c>
    </row>
    <row r="25855" customFormat="false" ht="12" hidden="false" customHeight="false" outlineLevel="0" collapsed="false">
      <c r="BS25855" s="96" t="n">
        <f aca="false">BR25855-2.5</f>
        <v>-2.5</v>
      </c>
    </row>
    <row r="25856" customFormat="false" ht="12" hidden="false" customHeight="false" outlineLevel="0" collapsed="false">
      <c r="BS25856" s="96" t="n">
        <f aca="false">BR25856-2.5</f>
        <v>-2.5</v>
      </c>
    </row>
    <row r="25857" customFormat="false" ht="12" hidden="false" customHeight="false" outlineLevel="0" collapsed="false">
      <c r="BS25857" s="96" t="n">
        <f aca="false">BR25857-2.5</f>
        <v>-2.5</v>
      </c>
    </row>
    <row r="25858" customFormat="false" ht="12" hidden="false" customHeight="false" outlineLevel="0" collapsed="false">
      <c r="BS25858" s="96" t="n">
        <f aca="false">BR25858-2.5</f>
        <v>-2.5</v>
      </c>
    </row>
    <row r="25859" customFormat="false" ht="12" hidden="false" customHeight="false" outlineLevel="0" collapsed="false">
      <c r="BS25859" s="96" t="n">
        <f aca="false">BR25859-2.5</f>
        <v>-2.5</v>
      </c>
    </row>
    <row r="25860" customFormat="false" ht="12" hidden="false" customHeight="false" outlineLevel="0" collapsed="false">
      <c r="BS25860" s="96" t="n">
        <f aca="false">BR25860-2.5</f>
        <v>-2.5</v>
      </c>
    </row>
    <row r="25861" customFormat="false" ht="12" hidden="false" customHeight="false" outlineLevel="0" collapsed="false">
      <c r="BS25861" s="96" t="n">
        <f aca="false">BR25861-2.5</f>
        <v>-2.5</v>
      </c>
    </row>
    <row r="25862" customFormat="false" ht="12" hidden="false" customHeight="false" outlineLevel="0" collapsed="false">
      <c r="BS25862" s="96" t="n">
        <f aca="false">BR25862-2.5</f>
        <v>-2.5</v>
      </c>
    </row>
    <row r="25863" customFormat="false" ht="12" hidden="false" customHeight="false" outlineLevel="0" collapsed="false">
      <c r="BS25863" s="96" t="n">
        <f aca="false">BR25863-2.5</f>
        <v>-2.5</v>
      </c>
    </row>
    <row r="25864" customFormat="false" ht="12" hidden="false" customHeight="false" outlineLevel="0" collapsed="false">
      <c r="BS25864" s="96" t="n">
        <f aca="false">BR25864-2.5</f>
        <v>-2.5</v>
      </c>
    </row>
    <row r="25865" customFormat="false" ht="12" hidden="false" customHeight="false" outlineLevel="0" collapsed="false">
      <c r="BS25865" s="96" t="n">
        <f aca="false">BR25865-2.5</f>
        <v>-2.5</v>
      </c>
    </row>
    <row r="25866" customFormat="false" ht="12" hidden="false" customHeight="false" outlineLevel="0" collapsed="false">
      <c r="BS25866" s="96" t="n">
        <f aca="false">BR25866-2.5</f>
        <v>-2.5</v>
      </c>
    </row>
    <row r="25867" customFormat="false" ht="12" hidden="false" customHeight="false" outlineLevel="0" collapsed="false">
      <c r="BS25867" s="96" t="n">
        <f aca="false">BR25867-2.5</f>
        <v>-2.5</v>
      </c>
    </row>
    <row r="25868" customFormat="false" ht="12" hidden="false" customHeight="false" outlineLevel="0" collapsed="false">
      <c r="BS25868" s="96" t="n">
        <f aca="false">BR25868-2.5</f>
        <v>-2.5</v>
      </c>
    </row>
    <row r="25869" customFormat="false" ht="12" hidden="false" customHeight="false" outlineLevel="0" collapsed="false">
      <c r="BS25869" s="96" t="n">
        <f aca="false">BR25869-2.5</f>
        <v>-2.5</v>
      </c>
    </row>
    <row r="25870" customFormat="false" ht="12" hidden="false" customHeight="false" outlineLevel="0" collapsed="false">
      <c r="BS25870" s="96" t="n">
        <f aca="false">BR25870-2.5</f>
        <v>-2.5</v>
      </c>
    </row>
    <row r="25871" customFormat="false" ht="12" hidden="false" customHeight="false" outlineLevel="0" collapsed="false">
      <c r="BS25871" s="96" t="n">
        <f aca="false">BR25871-2.5</f>
        <v>-2.5</v>
      </c>
    </row>
    <row r="25872" customFormat="false" ht="12" hidden="false" customHeight="false" outlineLevel="0" collapsed="false">
      <c r="BS25872" s="96" t="n">
        <f aca="false">BR25872-2.5</f>
        <v>-2.5</v>
      </c>
    </row>
    <row r="25873" customFormat="false" ht="12" hidden="false" customHeight="false" outlineLevel="0" collapsed="false">
      <c r="BS25873" s="96" t="n">
        <f aca="false">BR25873-2.5</f>
        <v>-2.5</v>
      </c>
    </row>
    <row r="25874" customFormat="false" ht="12" hidden="false" customHeight="false" outlineLevel="0" collapsed="false">
      <c r="BS25874" s="96" t="n">
        <f aca="false">BR25874-2.5</f>
        <v>-2.5</v>
      </c>
    </row>
    <row r="25875" customFormat="false" ht="12" hidden="false" customHeight="false" outlineLevel="0" collapsed="false">
      <c r="BS25875" s="96" t="n">
        <f aca="false">BR25875-2.5</f>
        <v>-2.5</v>
      </c>
    </row>
    <row r="25876" customFormat="false" ht="12" hidden="false" customHeight="false" outlineLevel="0" collapsed="false">
      <c r="BS25876" s="96" t="n">
        <f aca="false">BR25876-2.5</f>
        <v>-2.5</v>
      </c>
    </row>
    <row r="25877" customFormat="false" ht="12" hidden="false" customHeight="false" outlineLevel="0" collapsed="false">
      <c r="BS25877" s="96" t="n">
        <f aca="false">BR25877-2.5</f>
        <v>-2.5</v>
      </c>
    </row>
    <row r="25878" customFormat="false" ht="12" hidden="false" customHeight="false" outlineLevel="0" collapsed="false">
      <c r="BS25878" s="96" t="n">
        <f aca="false">BR25878-2.5</f>
        <v>-2.5</v>
      </c>
    </row>
    <row r="25879" customFormat="false" ht="12" hidden="false" customHeight="false" outlineLevel="0" collapsed="false">
      <c r="BS25879" s="96" t="n">
        <f aca="false">BR25879-2.5</f>
        <v>-2.5</v>
      </c>
    </row>
    <row r="25880" customFormat="false" ht="12" hidden="false" customHeight="false" outlineLevel="0" collapsed="false">
      <c r="BS25880" s="96" t="n">
        <f aca="false">BR25880-2.5</f>
        <v>-2.5</v>
      </c>
    </row>
    <row r="25881" customFormat="false" ht="12" hidden="false" customHeight="false" outlineLevel="0" collapsed="false">
      <c r="BS25881" s="96" t="n">
        <f aca="false">BR25881-2.5</f>
        <v>-2.5</v>
      </c>
    </row>
    <row r="25882" customFormat="false" ht="12" hidden="false" customHeight="false" outlineLevel="0" collapsed="false">
      <c r="BS25882" s="96" t="n">
        <f aca="false">BR25882-2.5</f>
        <v>-2.5</v>
      </c>
    </row>
    <row r="25883" customFormat="false" ht="12" hidden="false" customHeight="false" outlineLevel="0" collapsed="false">
      <c r="BS25883" s="96" t="n">
        <f aca="false">BR25883-2.5</f>
        <v>-2.5</v>
      </c>
    </row>
    <row r="25884" customFormat="false" ht="12" hidden="false" customHeight="false" outlineLevel="0" collapsed="false">
      <c r="BS25884" s="96" t="n">
        <f aca="false">BR25884-2.5</f>
        <v>-2.5</v>
      </c>
    </row>
    <row r="25885" customFormat="false" ht="12" hidden="false" customHeight="false" outlineLevel="0" collapsed="false">
      <c r="BS25885" s="96" t="n">
        <f aca="false">BR25885-2.5</f>
        <v>-2.5</v>
      </c>
    </row>
    <row r="25886" customFormat="false" ht="12" hidden="false" customHeight="false" outlineLevel="0" collapsed="false">
      <c r="BS25886" s="96" t="n">
        <f aca="false">BR25886-2.5</f>
        <v>-2.5</v>
      </c>
    </row>
    <row r="25887" customFormat="false" ht="12" hidden="false" customHeight="false" outlineLevel="0" collapsed="false">
      <c r="BS25887" s="96" t="n">
        <f aca="false">BR25887-2.5</f>
        <v>-2.5</v>
      </c>
    </row>
    <row r="25888" customFormat="false" ht="12" hidden="false" customHeight="false" outlineLevel="0" collapsed="false">
      <c r="BS25888" s="96" t="n">
        <f aca="false">BR25888-2.5</f>
        <v>-2.5</v>
      </c>
    </row>
    <row r="25889" customFormat="false" ht="12" hidden="false" customHeight="false" outlineLevel="0" collapsed="false">
      <c r="BS25889" s="96" t="n">
        <f aca="false">BR25889-2.5</f>
        <v>-2.5</v>
      </c>
    </row>
    <row r="25890" customFormat="false" ht="12" hidden="false" customHeight="false" outlineLevel="0" collapsed="false">
      <c r="BS25890" s="96" t="n">
        <f aca="false">BR25890-2.5</f>
        <v>-2.5</v>
      </c>
    </row>
    <row r="25891" customFormat="false" ht="12" hidden="false" customHeight="false" outlineLevel="0" collapsed="false">
      <c r="BS25891" s="96" t="n">
        <f aca="false">BR25891-2.5</f>
        <v>-2.5</v>
      </c>
    </row>
    <row r="25892" customFormat="false" ht="12" hidden="false" customHeight="false" outlineLevel="0" collapsed="false">
      <c r="BS25892" s="96" t="n">
        <f aca="false">BR25892-2.5</f>
        <v>-2.5</v>
      </c>
    </row>
    <row r="25893" customFormat="false" ht="12" hidden="false" customHeight="false" outlineLevel="0" collapsed="false">
      <c r="BS25893" s="96" t="n">
        <f aca="false">BR25893-2.5</f>
        <v>-2.5</v>
      </c>
    </row>
    <row r="25894" customFormat="false" ht="12" hidden="false" customHeight="false" outlineLevel="0" collapsed="false">
      <c r="BS25894" s="96" t="n">
        <f aca="false">BR25894-2.5</f>
        <v>-2.5</v>
      </c>
    </row>
    <row r="25895" customFormat="false" ht="12" hidden="false" customHeight="false" outlineLevel="0" collapsed="false">
      <c r="BS25895" s="96" t="n">
        <f aca="false">BR25895-2.5</f>
        <v>-2.5</v>
      </c>
    </row>
    <row r="25896" customFormat="false" ht="12" hidden="false" customHeight="false" outlineLevel="0" collapsed="false">
      <c r="BS25896" s="96" t="n">
        <f aca="false">BR25896-2.5</f>
        <v>-2.5</v>
      </c>
    </row>
    <row r="25897" customFormat="false" ht="12" hidden="false" customHeight="false" outlineLevel="0" collapsed="false">
      <c r="BS25897" s="96" t="n">
        <f aca="false">BR25897-2.5</f>
        <v>-2.5</v>
      </c>
    </row>
    <row r="25898" customFormat="false" ht="12" hidden="false" customHeight="false" outlineLevel="0" collapsed="false">
      <c r="BS25898" s="96" t="n">
        <f aca="false">BR25898-2.5</f>
        <v>-2.5</v>
      </c>
    </row>
    <row r="25899" customFormat="false" ht="12" hidden="false" customHeight="false" outlineLevel="0" collapsed="false">
      <c r="BS25899" s="96" t="n">
        <f aca="false">BR25899-2.5</f>
        <v>-2.5</v>
      </c>
    </row>
    <row r="25900" customFormat="false" ht="12" hidden="false" customHeight="false" outlineLevel="0" collapsed="false">
      <c r="BS25900" s="96" t="n">
        <f aca="false">BR25900-2.5</f>
        <v>-2.5</v>
      </c>
    </row>
    <row r="25901" customFormat="false" ht="12" hidden="false" customHeight="false" outlineLevel="0" collapsed="false">
      <c r="BS25901" s="96" t="n">
        <f aca="false">BR25901-2.5</f>
        <v>-2.5</v>
      </c>
    </row>
    <row r="25902" customFormat="false" ht="12" hidden="false" customHeight="false" outlineLevel="0" collapsed="false">
      <c r="BS25902" s="96" t="n">
        <f aca="false">BR25902-2.5</f>
        <v>-2.5</v>
      </c>
    </row>
    <row r="25903" customFormat="false" ht="12" hidden="false" customHeight="false" outlineLevel="0" collapsed="false">
      <c r="BS25903" s="96" t="n">
        <f aca="false">BR25903-2.5</f>
        <v>-2.5</v>
      </c>
    </row>
    <row r="25904" customFormat="false" ht="12" hidden="false" customHeight="false" outlineLevel="0" collapsed="false">
      <c r="BS25904" s="96" t="n">
        <f aca="false">BR25904-2.5</f>
        <v>-2.5</v>
      </c>
    </row>
    <row r="25905" customFormat="false" ht="12" hidden="false" customHeight="false" outlineLevel="0" collapsed="false">
      <c r="BS25905" s="96" t="n">
        <f aca="false">BR25905-2.5</f>
        <v>-2.5</v>
      </c>
    </row>
    <row r="25906" customFormat="false" ht="12" hidden="false" customHeight="false" outlineLevel="0" collapsed="false">
      <c r="BS25906" s="96" t="n">
        <f aca="false">BR25906-2.5</f>
        <v>-2.5</v>
      </c>
    </row>
    <row r="25907" customFormat="false" ht="12" hidden="false" customHeight="false" outlineLevel="0" collapsed="false">
      <c r="BS25907" s="96" t="n">
        <f aca="false">BR25907-2.5</f>
        <v>-2.5</v>
      </c>
    </row>
    <row r="25908" customFormat="false" ht="12" hidden="false" customHeight="false" outlineLevel="0" collapsed="false">
      <c r="BS25908" s="96" t="n">
        <f aca="false">BR25908-2.5</f>
        <v>-2.5</v>
      </c>
    </row>
    <row r="25909" customFormat="false" ht="12" hidden="false" customHeight="false" outlineLevel="0" collapsed="false">
      <c r="BS25909" s="96" t="n">
        <f aca="false">BR25909-2.5</f>
        <v>-2.5</v>
      </c>
    </row>
    <row r="25910" customFormat="false" ht="12" hidden="false" customHeight="false" outlineLevel="0" collapsed="false">
      <c r="BS25910" s="96" t="n">
        <f aca="false">BR25910-2.5</f>
        <v>-2.5</v>
      </c>
    </row>
    <row r="25911" customFormat="false" ht="12" hidden="false" customHeight="false" outlineLevel="0" collapsed="false">
      <c r="BS25911" s="96" t="n">
        <f aca="false">BR25911-2.5</f>
        <v>-2.5</v>
      </c>
    </row>
    <row r="25912" customFormat="false" ht="12" hidden="false" customHeight="false" outlineLevel="0" collapsed="false">
      <c r="BS25912" s="96" t="n">
        <f aca="false">BR25912-2.5</f>
        <v>-2.5</v>
      </c>
    </row>
    <row r="25913" customFormat="false" ht="12" hidden="false" customHeight="false" outlineLevel="0" collapsed="false">
      <c r="BS25913" s="96" t="n">
        <f aca="false">BR25913-2.5</f>
        <v>-2.5</v>
      </c>
    </row>
    <row r="25914" customFormat="false" ht="12" hidden="false" customHeight="false" outlineLevel="0" collapsed="false">
      <c r="BS25914" s="96" t="n">
        <f aca="false">BR25914-2.5</f>
        <v>-2.5</v>
      </c>
    </row>
    <row r="25915" customFormat="false" ht="12" hidden="false" customHeight="false" outlineLevel="0" collapsed="false">
      <c r="BS25915" s="96" t="n">
        <f aca="false">BR25915-2.5</f>
        <v>-2.5</v>
      </c>
    </row>
    <row r="25916" customFormat="false" ht="12" hidden="false" customHeight="false" outlineLevel="0" collapsed="false">
      <c r="BS25916" s="96" t="n">
        <f aca="false">BR25916-2.5</f>
        <v>-2.5</v>
      </c>
    </row>
    <row r="25917" customFormat="false" ht="12" hidden="false" customHeight="false" outlineLevel="0" collapsed="false">
      <c r="BS25917" s="96" t="n">
        <f aca="false">BR25917-2.5</f>
        <v>-2.5</v>
      </c>
    </row>
    <row r="25918" customFormat="false" ht="12" hidden="false" customHeight="false" outlineLevel="0" collapsed="false">
      <c r="BS25918" s="96" t="n">
        <f aca="false">BR25918-2.5</f>
        <v>-2.5</v>
      </c>
    </row>
    <row r="25919" customFormat="false" ht="12" hidden="false" customHeight="false" outlineLevel="0" collapsed="false">
      <c r="BS25919" s="96" t="n">
        <f aca="false">BR25919-2.5</f>
        <v>-2.5</v>
      </c>
    </row>
    <row r="25920" customFormat="false" ht="12" hidden="false" customHeight="false" outlineLevel="0" collapsed="false">
      <c r="BS25920" s="96" t="n">
        <f aca="false">BR25920-2.5</f>
        <v>-2.5</v>
      </c>
    </row>
    <row r="25921" customFormat="false" ht="12" hidden="false" customHeight="false" outlineLevel="0" collapsed="false">
      <c r="BS25921" s="96" t="n">
        <f aca="false">BR25921-2.5</f>
        <v>-2.5</v>
      </c>
    </row>
    <row r="25922" customFormat="false" ht="12" hidden="false" customHeight="false" outlineLevel="0" collapsed="false">
      <c r="BS25922" s="96" t="n">
        <f aca="false">BR25922-2.5</f>
        <v>-2.5</v>
      </c>
    </row>
    <row r="25923" customFormat="false" ht="12" hidden="false" customHeight="false" outlineLevel="0" collapsed="false">
      <c r="BS25923" s="96" t="n">
        <f aca="false">BR25923-2.5</f>
        <v>-2.5</v>
      </c>
    </row>
    <row r="25924" customFormat="false" ht="12" hidden="false" customHeight="false" outlineLevel="0" collapsed="false">
      <c r="BS25924" s="96" t="n">
        <f aca="false">BR25924-2.5</f>
        <v>-2.5</v>
      </c>
    </row>
    <row r="25925" customFormat="false" ht="12" hidden="false" customHeight="false" outlineLevel="0" collapsed="false">
      <c r="BS25925" s="96" t="n">
        <f aca="false">BR25925-2.5</f>
        <v>-2.5</v>
      </c>
    </row>
    <row r="25926" customFormat="false" ht="12" hidden="false" customHeight="false" outlineLevel="0" collapsed="false">
      <c r="BS25926" s="96" t="n">
        <f aca="false">BR25926-2.5</f>
        <v>-2.5</v>
      </c>
    </row>
    <row r="25927" customFormat="false" ht="12" hidden="false" customHeight="false" outlineLevel="0" collapsed="false">
      <c r="BS25927" s="96" t="n">
        <f aca="false">BR25927-2.5</f>
        <v>-2.5</v>
      </c>
    </row>
    <row r="25928" customFormat="false" ht="12" hidden="false" customHeight="false" outlineLevel="0" collapsed="false">
      <c r="BS25928" s="96" t="n">
        <f aca="false">BR25928-2.5</f>
        <v>-2.5</v>
      </c>
    </row>
    <row r="25929" customFormat="false" ht="12" hidden="false" customHeight="false" outlineLevel="0" collapsed="false">
      <c r="BS25929" s="96" t="n">
        <f aca="false">BR25929-2.5</f>
        <v>-2.5</v>
      </c>
    </row>
    <row r="25930" customFormat="false" ht="12" hidden="false" customHeight="false" outlineLevel="0" collapsed="false">
      <c r="BS25930" s="96" t="n">
        <f aca="false">BR25930-2.5</f>
        <v>-2.5</v>
      </c>
    </row>
    <row r="25931" customFormat="false" ht="12" hidden="false" customHeight="false" outlineLevel="0" collapsed="false">
      <c r="BS25931" s="96" t="n">
        <f aca="false">BR25931-2.5</f>
        <v>-2.5</v>
      </c>
    </row>
    <row r="25932" customFormat="false" ht="12" hidden="false" customHeight="false" outlineLevel="0" collapsed="false">
      <c r="BS25932" s="96" t="n">
        <f aca="false">BR25932-2.5</f>
        <v>-2.5</v>
      </c>
    </row>
    <row r="25933" customFormat="false" ht="12" hidden="false" customHeight="false" outlineLevel="0" collapsed="false">
      <c r="BS25933" s="96" t="n">
        <f aca="false">BR25933-2.5</f>
        <v>-2.5</v>
      </c>
    </row>
    <row r="25934" customFormat="false" ht="12" hidden="false" customHeight="false" outlineLevel="0" collapsed="false">
      <c r="BS25934" s="96" t="n">
        <f aca="false">BR25934-2.5</f>
        <v>-2.5</v>
      </c>
    </row>
    <row r="25935" customFormat="false" ht="12" hidden="false" customHeight="false" outlineLevel="0" collapsed="false">
      <c r="BS25935" s="96" t="n">
        <f aca="false">BR25935-2.5</f>
        <v>-2.5</v>
      </c>
    </row>
    <row r="25936" customFormat="false" ht="12" hidden="false" customHeight="false" outlineLevel="0" collapsed="false">
      <c r="BS25936" s="96" t="n">
        <f aca="false">BR25936-2.5</f>
        <v>-2.5</v>
      </c>
    </row>
    <row r="25937" customFormat="false" ht="12" hidden="false" customHeight="false" outlineLevel="0" collapsed="false">
      <c r="BS25937" s="96" t="n">
        <f aca="false">BR25937-2.5</f>
        <v>-2.5</v>
      </c>
    </row>
    <row r="25938" customFormat="false" ht="12" hidden="false" customHeight="false" outlineLevel="0" collapsed="false">
      <c r="BS25938" s="96" t="n">
        <f aca="false">BR25938-2.5</f>
        <v>-2.5</v>
      </c>
    </row>
    <row r="25939" customFormat="false" ht="12" hidden="false" customHeight="false" outlineLevel="0" collapsed="false">
      <c r="BS25939" s="96" t="n">
        <f aca="false">BR25939-2.5</f>
        <v>-2.5</v>
      </c>
    </row>
    <row r="25940" customFormat="false" ht="12" hidden="false" customHeight="false" outlineLevel="0" collapsed="false">
      <c r="BS25940" s="96" t="n">
        <f aca="false">BR25940-2.5</f>
        <v>-2.5</v>
      </c>
    </row>
    <row r="25941" customFormat="false" ht="12" hidden="false" customHeight="false" outlineLevel="0" collapsed="false">
      <c r="BS25941" s="96" t="n">
        <f aca="false">BR25941-2.5</f>
        <v>-2.5</v>
      </c>
    </row>
    <row r="25942" customFormat="false" ht="12" hidden="false" customHeight="false" outlineLevel="0" collapsed="false">
      <c r="BS25942" s="96" t="n">
        <f aca="false">BR25942-2.5</f>
        <v>-2.5</v>
      </c>
    </row>
    <row r="25943" customFormat="false" ht="12" hidden="false" customHeight="false" outlineLevel="0" collapsed="false">
      <c r="BS25943" s="96" t="n">
        <f aca="false">BR25943-2.5</f>
        <v>-2.5</v>
      </c>
    </row>
    <row r="25944" customFormat="false" ht="12" hidden="false" customHeight="false" outlineLevel="0" collapsed="false">
      <c r="BS25944" s="96" t="n">
        <f aca="false">BR25944-2.5</f>
        <v>-2.5</v>
      </c>
    </row>
    <row r="25945" customFormat="false" ht="12" hidden="false" customHeight="false" outlineLevel="0" collapsed="false">
      <c r="BS25945" s="96" t="n">
        <f aca="false">BR25945-2.5</f>
        <v>-2.5</v>
      </c>
    </row>
    <row r="25946" customFormat="false" ht="12" hidden="false" customHeight="false" outlineLevel="0" collapsed="false">
      <c r="BS25946" s="96" t="n">
        <f aca="false">BR25946-2.5</f>
        <v>-2.5</v>
      </c>
    </row>
    <row r="25947" customFormat="false" ht="12" hidden="false" customHeight="false" outlineLevel="0" collapsed="false">
      <c r="BS25947" s="96" t="n">
        <f aca="false">BR25947-2.5</f>
        <v>-2.5</v>
      </c>
    </row>
    <row r="25948" customFormat="false" ht="12" hidden="false" customHeight="false" outlineLevel="0" collapsed="false">
      <c r="BS25948" s="96" t="n">
        <f aca="false">BR25948-2.5</f>
        <v>-2.5</v>
      </c>
    </row>
    <row r="25949" customFormat="false" ht="12" hidden="false" customHeight="false" outlineLevel="0" collapsed="false">
      <c r="BS25949" s="96" t="n">
        <f aca="false">BR25949-2.5</f>
        <v>-2.5</v>
      </c>
    </row>
    <row r="25950" customFormat="false" ht="12" hidden="false" customHeight="false" outlineLevel="0" collapsed="false">
      <c r="BS25950" s="96" t="n">
        <f aca="false">BR25950-2.5</f>
        <v>-2.5</v>
      </c>
    </row>
    <row r="25951" customFormat="false" ht="12" hidden="false" customHeight="false" outlineLevel="0" collapsed="false">
      <c r="BS25951" s="96" t="n">
        <f aca="false">BR25951-2.5</f>
        <v>-2.5</v>
      </c>
    </row>
    <row r="25952" customFormat="false" ht="12" hidden="false" customHeight="false" outlineLevel="0" collapsed="false">
      <c r="BS25952" s="96" t="n">
        <f aca="false">BR25952-2.5</f>
        <v>-2.5</v>
      </c>
    </row>
    <row r="25953" customFormat="false" ht="12" hidden="false" customHeight="false" outlineLevel="0" collapsed="false">
      <c r="BS25953" s="96" t="n">
        <f aca="false">BR25953-2.5</f>
        <v>-2.5</v>
      </c>
    </row>
    <row r="25954" customFormat="false" ht="12" hidden="false" customHeight="false" outlineLevel="0" collapsed="false">
      <c r="BS25954" s="96" t="n">
        <f aca="false">BR25954-2.5</f>
        <v>-2.5</v>
      </c>
    </row>
    <row r="25955" customFormat="false" ht="12" hidden="false" customHeight="false" outlineLevel="0" collapsed="false">
      <c r="BS25955" s="96" t="n">
        <f aca="false">BR25955-2.5</f>
        <v>-2.5</v>
      </c>
    </row>
    <row r="25956" customFormat="false" ht="12" hidden="false" customHeight="false" outlineLevel="0" collapsed="false">
      <c r="BS25956" s="96" t="n">
        <f aca="false">BR25956-2.5</f>
        <v>-2.5</v>
      </c>
    </row>
    <row r="25957" customFormat="false" ht="12" hidden="false" customHeight="false" outlineLevel="0" collapsed="false">
      <c r="BS25957" s="96" t="n">
        <f aca="false">BR25957-2.5</f>
        <v>-2.5</v>
      </c>
    </row>
    <row r="25958" customFormat="false" ht="12" hidden="false" customHeight="false" outlineLevel="0" collapsed="false">
      <c r="BS25958" s="96" t="n">
        <f aca="false">BR25958-2.5</f>
        <v>-2.5</v>
      </c>
    </row>
    <row r="25959" customFormat="false" ht="12" hidden="false" customHeight="false" outlineLevel="0" collapsed="false">
      <c r="BS25959" s="96" t="n">
        <f aca="false">BR25959-2.5</f>
        <v>-2.5</v>
      </c>
    </row>
    <row r="25960" customFormat="false" ht="12" hidden="false" customHeight="false" outlineLevel="0" collapsed="false">
      <c r="BS25960" s="96" t="n">
        <f aca="false">BR25960-2.5</f>
        <v>-2.5</v>
      </c>
    </row>
    <row r="25961" customFormat="false" ht="12" hidden="false" customHeight="false" outlineLevel="0" collapsed="false">
      <c r="BS25961" s="96" t="n">
        <f aca="false">BR25961-2.5</f>
        <v>-2.5</v>
      </c>
    </row>
    <row r="25962" customFormat="false" ht="12" hidden="false" customHeight="false" outlineLevel="0" collapsed="false">
      <c r="BS25962" s="96" t="n">
        <f aca="false">BR25962-2.5</f>
        <v>-2.5</v>
      </c>
    </row>
    <row r="25963" customFormat="false" ht="12" hidden="false" customHeight="false" outlineLevel="0" collapsed="false">
      <c r="BS25963" s="96" t="n">
        <f aca="false">BR25963-2.5</f>
        <v>-2.5</v>
      </c>
    </row>
    <row r="25964" customFormat="false" ht="12" hidden="false" customHeight="false" outlineLevel="0" collapsed="false">
      <c r="BS25964" s="96" t="n">
        <f aca="false">BR25964-2.5</f>
        <v>-2.5</v>
      </c>
    </row>
    <row r="25965" customFormat="false" ht="12" hidden="false" customHeight="false" outlineLevel="0" collapsed="false">
      <c r="BS25965" s="96" t="n">
        <f aca="false">BR25965-2.5</f>
        <v>-2.5</v>
      </c>
    </row>
    <row r="25966" customFormat="false" ht="12" hidden="false" customHeight="false" outlineLevel="0" collapsed="false">
      <c r="BS25966" s="96" t="n">
        <f aca="false">BR25966-2.5</f>
        <v>-2.5</v>
      </c>
    </row>
    <row r="25967" customFormat="false" ht="12" hidden="false" customHeight="false" outlineLevel="0" collapsed="false">
      <c r="BS25967" s="96" t="n">
        <f aca="false">BR25967-2.5</f>
        <v>-2.5</v>
      </c>
    </row>
    <row r="25968" customFormat="false" ht="12" hidden="false" customHeight="false" outlineLevel="0" collapsed="false">
      <c r="BS25968" s="96" t="n">
        <f aca="false">BR25968-2.5</f>
        <v>-2.5</v>
      </c>
    </row>
    <row r="25969" customFormat="false" ht="12" hidden="false" customHeight="false" outlineLevel="0" collapsed="false">
      <c r="BS25969" s="96" t="n">
        <f aca="false">BR25969-2.5</f>
        <v>-2.5</v>
      </c>
    </row>
    <row r="25970" customFormat="false" ht="12" hidden="false" customHeight="false" outlineLevel="0" collapsed="false">
      <c r="BS25970" s="96" t="n">
        <f aca="false">BR25970-2.5</f>
        <v>-2.5</v>
      </c>
    </row>
    <row r="25971" customFormat="false" ht="12" hidden="false" customHeight="false" outlineLevel="0" collapsed="false">
      <c r="BS25971" s="96" t="n">
        <f aca="false">BR25971-2.5</f>
        <v>-2.5</v>
      </c>
    </row>
    <row r="25972" customFormat="false" ht="12" hidden="false" customHeight="false" outlineLevel="0" collapsed="false">
      <c r="BS25972" s="96" t="n">
        <f aca="false">BR25972-2.5</f>
        <v>-2.5</v>
      </c>
    </row>
    <row r="25973" customFormat="false" ht="12" hidden="false" customHeight="false" outlineLevel="0" collapsed="false">
      <c r="BS25973" s="96" t="n">
        <f aca="false">BR25973-2.5</f>
        <v>-2.5</v>
      </c>
    </row>
    <row r="25974" customFormat="false" ht="12" hidden="false" customHeight="false" outlineLevel="0" collapsed="false">
      <c r="BS25974" s="96" t="n">
        <f aca="false">BR25974-2.5</f>
        <v>-2.5</v>
      </c>
    </row>
    <row r="25975" customFormat="false" ht="12" hidden="false" customHeight="false" outlineLevel="0" collapsed="false">
      <c r="BS25975" s="96" t="n">
        <f aca="false">BR25975-2.5</f>
        <v>-2.5</v>
      </c>
    </row>
    <row r="25976" customFormat="false" ht="12" hidden="false" customHeight="false" outlineLevel="0" collapsed="false">
      <c r="BS25976" s="96" t="n">
        <f aca="false">BR25976-2.5</f>
        <v>-2.5</v>
      </c>
    </row>
    <row r="25977" customFormat="false" ht="12" hidden="false" customHeight="false" outlineLevel="0" collapsed="false">
      <c r="BS25977" s="96" t="n">
        <f aca="false">BR25977-2.5</f>
        <v>-2.5</v>
      </c>
    </row>
    <row r="25978" customFormat="false" ht="12" hidden="false" customHeight="false" outlineLevel="0" collapsed="false">
      <c r="BS25978" s="96" t="n">
        <f aca="false">BR25978-2.5</f>
        <v>-2.5</v>
      </c>
    </row>
    <row r="25979" customFormat="false" ht="12" hidden="false" customHeight="false" outlineLevel="0" collapsed="false">
      <c r="BS25979" s="96" t="n">
        <f aca="false">BR25979-2.5</f>
        <v>-2.5</v>
      </c>
    </row>
    <row r="25980" customFormat="false" ht="12" hidden="false" customHeight="false" outlineLevel="0" collapsed="false">
      <c r="BS25980" s="96" t="n">
        <f aca="false">BR25980-2.5</f>
        <v>-2.5</v>
      </c>
    </row>
    <row r="25981" customFormat="false" ht="12" hidden="false" customHeight="false" outlineLevel="0" collapsed="false">
      <c r="BS25981" s="96" t="n">
        <f aca="false">BR25981-2.5</f>
        <v>-2.5</v>
      </c>
    </row>
    <row r="25982" customFormat="false" ht="12" hidden="false" customHeight="false" outlineLevel="0" collapsed="false">
      <c r="BS25982" s="96" t="n">
        <f aca="false">BR25982-2.5</f>
        <v>-2.5</v>
      </c>
    </row>
    <row r="25983" customFormat="false" ht="12" hidden="false" customHeight="false" outlineLevel="0" collapsed="false">
      <c r="BS25983" s="96" t="n">
        <f aca="false">BR25983-2.5</f>
        <v>-2.5</v>
      </c>
    </row>
    <row r="25984" customFormat="false" ht="12" hidden="false" customHeight="false" outlineLevel="0" collapsed="false">
      <c r="BS25984" s="96" t="n">
        <f aca="false">BR25984-2.5</f>
        <v>-2.5</v>
      </c>
    </row>
    <row r="25985" customFormat="false" ht="12" hidden="false" customHeight="false" outlineLevel="0" collapsed="false">
      <c r="BS25985" s="96" t="n">
        <f aca="false">BR25985-2.5</f>
        <v>-2.5</v>
      </c>
    </row>
    <row r="25986" customFormat="false" ht="12" hidden="false" customHeight="false" outlineLevel="0" collapsed="false">
      <c r="BS25986" s="96" t="n">
        <f aca="false">BR25986-2.5</f>
        <v>-2.5</v>
      </c>
    </row>
    <row r="25987" customFormat="false" ht="12" hidden="false" customHeight="false" outlineLevel="0" collapsed="false">
      <c r="BS25987" s="96" t="n">
        <f aca="false">BR25987-2.5</f>
        <v>-2.5</v>
      </c>
    </row>
    <row r="25988" customFormat="false" ht="12" hidden="false" customHeight="false" outlineLevel="0" collapsed="false">
      <c r="BS25988" s="96" t="n">
        <f aca="false">BR25988-2.5</f>
        <v>-2.5</v>
      </c>
    </row>
    <row r="25989" customFormat="false" ht="12" hidden="false" customHeight="false" outlineLevel="0" collapsed="false">
      <c r="BS25989" s="96" t="n">
        <f aca="false">BR25989-2.5</f>
        <v>-2.5</v>
      </c>
    </row>
    <row r="25990" customFormat="false" ht="12" hidden="false" customHeight="false" outlineLevel="0" collapsed="false">
      <c r="BS25990" s="96" t="n">
        <f aca="false">BR25990-2.5</f>
        <v>-2.5</v>
      </c>
    </row>
    <row r="25991" customFormat="false" ht="12" hidden="false" customHeight="false" outlineLevel="0" collapsed="false">
      <c r="BS25991" s="96" t="n">
        <f aca="false">BR25991-2.5</f>
        <v>-2.5</v>
      </c>
    </row>
    <row r="25992" customFormat="false" ht="12" hidden="false" customHeight="false" outlineLevel="0" collapsed="false">
      <c r="BS25992" s="96" t="n">
        <f aca="false">BR25992-2.5</f>
        <v>-2.5</v>
      </c>
    </row>
    <row r="25993" customFormat="false" ht="12" hidden="false" customHeight="false" outlineLevel="0" collapsed="false">
      <c r="BS25993" s="96" t="n">
        <f aca="false">BR25993-2.5</f>
        <v>-2.5</v>
      </c>
    </row>
    <row r="25994" customFormat="false" ht="12" hidden="false" customHeight="false" outlineLevel="0" collapsed="false">
      <c r="BS25994" s="96" t="n">
        <f aca="false">BR25994-2.5</f>
        <v>-2.5</v>
      </c>
    </row>
    <row r="25995" customFormat="false" ht="12" hidden="false" customHeight="false" outlineLevel="0" collapsed="false">
      <c r="BS25995" s="96" t="n">
        <f aca="false">BR25995-2.5</f>
        <v>-2.5</v>
      </c>
    </row>
    <row r="25996" customFormat="false" ht="12" hidden="false" customHeight="false" outlineLevel="0" collapsed="false">
      <c r="BS25996" s="96" t="n">
        <f aca="false">BR25996-2.5</f>
        <v>-2.5</v>
      </c>
    </row>
    <row r="25997" customFormat="false" ht="12" hidden="false" customHeight="false" outlineLevel="0" collapsed="false">
      <c r="BS25997" s="96" t="n">
        <f aca="false">BR25997-2.5</f>
        <v>-2.5</v>
      </c>
    </row>
    <row r="25998" customFormat="false" ht="12" hidden="false" customHeight="false" outlineLevel="0" collapsed="false">
      <c r="BS25998" s="96" t="n">
        <f aca="false">BR25998-2.5</f>
        <v>-2.5</v>
      </c>
    </row>
    <row r="25999" customFormat="false" ht="12" hidden="false" customHeight="false" outlineLevel="0" collapsed="false">
      <c r="BS25999" s="96" t="n">
        <f aca="false">BR25999-2.5</f>
        <v>-2.5</v>
      </c>
    </row>
    <row r="26000" customFormat="false" ht="12" hidden="false" customHeight="false" outlineLevel="0" collapsed="false">
      <c r="BS26000" s="96" t="n">
        <f aca="false">BR26000-2.5</f>
        <v>-2.5</v>
      </c>
    </row>
    <row r="26001" customFormat="false" ht="12" hidden="false" customHeight="false" outlineLevel="0" collapsed="false">
      <c r="BS26001" s="96" t="n">
        <f aca="false">BR26001-2.5</f>
        <v>-2.5</v>
      </c>
    </row>
    <row r="26002" customFormat="false" ht="12" hidden="false" customHeight="false" outlineLevel="0" collapsed="false">
      <c r="BS26002" s="96" t="n">
        <f aca="false">BR26002-2.5</f>
        <v>-2.5</v>
      </c>
    </row>
    <row r="26003" customFormat="false" ht="12" hidden="false" customHeight="false" outlineLevel="0" collapsed="false">
      <c r="BS26003" s="96" t="n">
        <f aca="false">BR26003-2.5</f>
        <v>-2.5</v>
      </c>
    </row>
    <row r="26004" customFormat="false" ht="12" hidden="false" customHeight="false" outlineLevel="0" collapsed="false">
      <c r="BS26004" s="96" t="n">
        <f aca="false">BR26004-2.5</f>
        <v>-2.5</v>
      </c>
    </row>
    <row r="26005" customFormat="false" ht="12" hidden="false" customHeight="false" outlineLevel="0" collapsed="false">
      <c r="BS26005" s="96" t="n">
        <f aca="false">BR26005-2.5</f>
        <v>-2.5</v>
      </c>
    </row>
    <row r="26006" customFormat="false" ht="12" hidden="false" customHeight="false" outlineLevel="0" collapsed="false">
      <c r="BS26006" s="96" t="n">
        <f aca="false">BR26006-2.5</f>
        <v>-2.5</v>
      </c>
    </row>
    <row r="26007" customFormat="false" ht="12" hidden="false" customHeight="false" outlineLevel="0" collapsed="false">
      <c r="BS26007" s="96" t="n">
        <f aca="false">BR26007-2.5</f>
        <v>-2.5</v>
      </c>
    </row>
    <row r="26008" customFormat="false" ht="12" hidden="false" customHeight="false" outlineLevel="0" collapsed="false">
      <c r="BS26008" s="96" t="n">
        <f aca="false">BR26008-2.5</f>
        <v>-2.5</v>
      </c>
    </row>
    <row r="26009" customFormat="false" ht="12" hidden="false" customHeight="false" outlineLevel="0" collapsed="false">
      <c r="BS26009" s="96" t="n">
        <f aca="false">BR26009-2.5</f>
        <v>-2.5</v>
      </c>
    </row>
    <row r="26010" customFormat="false" ht="12" hidden="false" customHeight="false" outlineLevel="0" collapsed="false">
      <c r="BS26010" s="96" t="n">
        <f aca="false">BR26010-2.5</f>
        <v>-2.5</v>
      </c>
    </row>
    <row r="26011" customFormat="false" ht="12" hidden="false" customHeight="false" outlineLevel="0" collapsed="false">
      <c r="BS26011" s="96" t="n">
        <f aca="false">BR26011-2.5</f>
        <v>-2.5</v>
      </c>
    </row>
    <row r="26012" customFormat="false" ht="12" hidden="false" customHeight="false" outlineLevel="0" collapsed="false">
      <c r="BS26012" s="96" t="n">
        <f aca="false">BR26012-2.5</f>
        <v>-2.5</v>
      </c>
    </row>
    <row r="26013" customFormat="false" ht="12" hidden="false" customHeight="false" outlineLevel="0" collapsed="false">
      <c r="BS26013" s="96" t="n">
        <f aca="false">BR26013-2.5</f>
        <v>-2.5</v>
      </c>
    </row>
    <row r="26014" customFormat="false" ht="12" hidden="false" customHeight="false" outlineLevel="0" collapsed="false">
      <c r="BS26014" s="96" t="n">
        <f aca="false">BR26014-2.5</f>
        <v>-2.5</v>
      </c>
    </row>
    <row r="26015" customFormat="false" ht="12" hidden="false" customHeight="false" outlineLevel="0" collapsed="false">
      <c r="BS26015" s="96" t="n">
        <f aca="false">BR26015-2.5</f>
        <v>-2.5</v>
      </c>
    </row>
    <row r="26016" customFormat="false" ht="12" hidden="false" customHeight="false" outlineLevel="0" collapsed="false">
      <c r="BS26016" s="96" t="n">
        <f aca="false">BR26016-2.5</f>
        <v>-2.5</v>
      </c>
    </row>
    <row r="26017" customFormat="false" ht="12" hidden="false" customHeight="false" outlineLevel="0" collapsed="false">
      <c r="BS26017" s="96" t="n">
        <f aca="false">BR26017-2.5</f>
        <v>-2.5</v>
      </c>
    </row>
    <row r="26018" customFormat="false" ht="12" hidden="false" customHeight="false" outlineLevel="0" collapsed="false">
      <c r="BS26018" s="96" t="n">
        <f aca="false">BR26018-2.5</f>
        <v>-2.5</v>
      </c>
    </row>
    <row r="26019" customFormat="false" ht="12" hidden="false" customHeight="false" outlineLevel="0" collapsed="false">
      <c r="BS26019" s="96" t="n">
        <f aca="false">BR26019-2.5</f>
        <v>-2.5</v>
      </c>
    </row>
    <row r="26020" customFormat="false" ht="12" hidden="false" customHeight="false" outlineLevel="0" collapsed="false">
      <c r="BS26020" s="96" t="n">
        <f aca="false">BR26020-2.5</f>
        <v>-2.5</v>
      </c>
    </row>
    <row r="26021" customFormat="false" ht="12" hidden="false" customHeight="false" outlineLevel="0" collapsed="false">
      <c r="BS26021" s="96" t="n">
        <f aca="false">BR26021-2.5</f>
        <v>-2.5</v>
      </c>
    </row>
    <row r="26022" customFormat="false" ht="12" hidden="false" customHeight="false" outlineLevel="0" collapsed="false">
      <c r="BS26022" s="96" t="n">
        <f aca="false">BR26022-2.5</f>
        <v>-2.5</v>
      </c>
    </row>
    <row r="26023" customFormat="false" ht="12" hidden="false" customHeight="false" outlineLevel="0" collapsed="false">
      <c r="BS26023" s="96" t="n">
        <f aca="false">BR26023-2.5</f>
        <v>-2.5</v>
      </c>
    </row>
    <row r="26024" customFormat="false" ht="12" hidden="false" customHeight="false" outlineLevel="0" collapsed="false">
      <c r="BS26024" s="96" t="n">
        <f aca="false">BR26024-2.5</f>
        <v>-2.5</v>
      </c>
    </row>
    <row r="26025" customFormat="false" ht="12" hidden="false" customHeight="false" outlineLevel="0" collapsed="false">
      <c r="BS26025" s="96" t="n">
        <f aca="false">BR26025-2.5</f>
        <v>-2.5</v>
      </c>
    </row>
    <row r="26026" customFormat="false" ht="12" hidden="false" customHeight="false" outlineLevel="0" collapsed="false">
      <c r="BS26026" s="96" t="n">
        <f aca="false">BR26026-2.5</f>
        <v>-2.5</v>
      </c>
    </row>
    <row r="26027" customFormat="false" ht="12" hidden="false" customHeight="false" outlineLevel="0" collapsed="false">
      <c r="BS26027" s="96" t="n">
        <f aca="false">BR26027-2.5</f>
        <v>-2.5</v>
      </c>
    </row>
    <row r="26028" customFormat="false" ht="12" hidden="false" customHeight="false" outlineLevel="0" collapsed="false">
      <c r="BS26028" s="96" t="n">
        <f aca="false">BR26028-2.5</f>
        <v>-2.5</v>
      </c>
    </row>
    <row r="26029" customFormat="false" ht="12" hidden="false" customHeight="false" outlineLevel="0" collapsed="false">
      <c r="BS26029" s="96" t="n">
        <f aca="false">BR26029-2.5</f>
        <v>-2.5</v>
      </c>
    </row>
    <row r="26030" customFormat="false" ht="12" hidden="false" customHeight="false" outlineLevel="0" collapsed="false">
      <c r="BS26030" s="96" t="n">
        <f aca="false">BR26030-2.5</f>
        <v>-2.5</v>
      </c>
    </row>
    <row r="26031" customFormat="false" ht="12" hidden="false" customHeight="false" outlineLevel="0" collapsed="false">
      <c r="BS26031" s="96" t="n">
        <f aca="false">BR26031-2.5</f>
        <v>-2.5</v>
      </c>
    </row>
    <row r="26032" customFormat="false" ht="12" hidden="false" customHeight="false" outlineLevel="0" collapsed="false">
      <c r="BS26032" s="96" t="n">
        <f aca="false">BR26032-2.5</f>
        <v>-2.5</v>
      </c>
    </row>
    <row r="26033" customFormat="false" ht="12" hidden="false" customHeight="false" outlineLevel="0" collapsed="false">
      <c r="BS26033" s="96" t="n">
        <f aca="false">BR26033-2.5</f>
        <v>-2.5</v>
      </c>
    </row>
    <row r="26034" customFormat="false" ht="12" hidden="false" customHeight="false" outlineLevel="0" collapsed="false">
      <c r="BS26034" s="96" t="n">
        <f aca="false">BR26034-2.5</f>
        <v>-2.5</v>
      </c>
    </row>
    <row r="26035" customFormat="false" ht="12" hidden="false" customHeight="false" outlineLevel="0" collapsed="false">
      <c r="BS26035" s="96" t="n">
        <f aca="false">BR26035-2.5</f>
        <v>-2.5</v>
      </c>
    </row>
    <row r="26036" customFormat="false" ht="12" hidden="false" customHeight="false" outlineLevel="0" collapsed="false">
      <c r="BS26036" s="96" t="n">
        <f aca="false">BR26036-2.5</f>
        <v>-2.5</v>
      </c>
    </row>
    <row r="26037" customFormat="false" ht="12" hidden="false" customHeight="false" outlineLevel="0" collapsed="false">
      <c r="BS26037" s="96" t="n">
        <f aca="false">BR26037-2.5</f>
        <v>-2.5</v>
      </c>
    </row>
    <row r="26038" customFormat="false" ht="12" hidden="false" customHeight="false" outlineLevel="0" collapsed="false">
      <c r="BS26038" s="96" t="n">
        <f aca="false">BR26038-2.5</f>
        <v>-2.5</v>
      </c>
    </row>
    <row r="26039" customFormat="false" ht="12" hidden="false" customHeight="false" outlineLevel="0" collapsed="false">
      <c r="BS26039" s="96" t="n">
        <f aca="false">BR26039-2.5</f>
        <v>-2.5</v>
      </c>
    </row>
    <row r="26040" customFormat="false" ht="12" hidden="false" customHeight="false" outlineLevel="0" collapsed="false">
      <c r="BS26040" s="96" t="n">
        <f aca="false">BR26040-2.5</f>
        <v>-2.5</v>
      </c>
    </row>
    <row r="26041" customFormat="false" ht="12" hidden="false" customHeight="false" outlineLevel="0" collapsed="false">
      <c r="BS26041" s="96" t="n">
        <f aca="false">BR26041-2.5</f>
        <v>-2.5</v>
      </c>
    </row>
    <row r="26042" customFormat="false" ht="12" hidden="false" customHeight="false" outlineLevel="0" collapsed="false">
      <c r="BS26042" s="96" t="n">
        <f aca="false">BR26042-2.5</f>
        <v>-2.5</v>
      </c>
    </row>
    <row r="26043" customFormat="false" ht="12" hidden="false" customHeight="false" outlineLevel="0" collapsed="false">
      <c r="BS26043" s="96" t="n">
        <f aca="false">BR26043-2.5</f>
        <v>-2.5</v>
      </c>
    </row>
    <row r="26044" customFormat="false" ht="12" hidden="false" customHeight="false" outlineLevel="0" collapsed="false">
      <c r="BS26044" s="96" t="n">
        <f aca="false">BR26044-2.5</f>
        <v>-2.5</v>
      </c>
    </row>
    <row r="26045" customFormat="false" ht="12" hidden="false" customHeight="false" outlineLevel="0" collapsed="false">
      <c r="BS26045" s="96" t="n">
        <f aca="false">BR26045-2.5</f>
        <v>-2.5</v>
      </c>
    </row>
    <row r="26046" customFormat="false" ht="12" hidden="false" customHeight="false" outlineLevel="0" collapsed="false">
      <c r="BS26046" s="96" t="n">
        <f aca="false">BR26046-2.5</f>
        <v>-2.5</v>
      </c>
    </row>
    <row r="26047" customFormat="false" ht="12" hidden="false" customHeight="false" outlineLevel="0" collapsed="false">
      <c r="BS26047" s="96" t="n">
        <f aca="false">BR26047-2.5</f>
        <v>-2.5</v>
      </c>
    </row>
    <row r="26048" customFormat="false" ht="12" hidden="false" customHeight="false" outlineLevel="0" collapsed="false">
      <c r="BS26048" s="96" t="n">
        <f aca="false">BR26048-2.5</f>
        <v>-2.5</v>
      </c>
    </row>
    <row r="26049" customFormat="false" ht="12" hidden="false" customHeight="false" outlineLevel="0" collapsed="false">
      <c r="BS26049" s="96" t="n">
        <f aca="false">BR26049-2.5</f>
        <v>-2.5</v>
      </c>
    </row>
    <row r="26050" customFormat="false" ht="12" hidden="false" customHeight="false" outlineLevel="0" collapsed="false">
      <c r="BS26050" s="96" t="n">
        <f aca="false">BR26050-2.5</f>
        <v>-2.5</v>
      </c>
    </row>
    <row r="26051" customFormat="false" ht="12" hidden="false" customHeight="false" outlineLevel="0" collapsed="false">
      <c r="BS26051" s="96" t="n">
        <f aca="false">BR26051-2.5</f>
        <v>-2.5</v>
      </c>
    </row>
    <row r="26052" customFormat="false" ht="12" hidden="false" customHeight="false" outlineLevel="0" collapsed="false">
      <c r="BS26052" s="96" t="n">
        <f aca="false">BR26052-2.5</f>
        <v>-2.5</v>
      </c>
    </row>
    <row r="26053" customFormat="false" ht="12" hidden="false" customHeight="false" outlineLevel="0" collapsed="false">
      <c r="BS26053" s="96" t="n">
        <f aca="false">BR26053-2.5</f>
        <v>-2.5</v>
      </c>
    </row>
    <row r="26054" customFormat="false" ht="12" hidden="false" customHeight="false" outlineLevel="0" collapsed="false">
      <c r="BS26054" s="96" t="n">
        <f aca="false">BR26054-2.5</f>
        <v>-2.5</v>
      </c>
    </row>
    <row r="26055" customFormat="false" ht="12" hidden="false" customHeight="false" outlineLevel="0" collapsed="false">
      <c r="BS26055" s="96" t="n">
        <f aca="false">BR26055-2.5</f>
        <v>-2.5</v>
      </c>
    </row>
    <row r="26056" customFormat="false" ht="12" hidden="false" customHeight="false" outlineLevel="0" collapsed="false">
      <c r="BS26056" s="96" t="n">
        <f aca="false">BR26056-2.5</f>
        <v>-2.5</v>
      </c>
    </row>
    <row r="26057" customFormat="false" ht="12" hidden="false" customHeight="false" outlineLevel="0" collapsed="false">
      <c r="BS26057" s="96" t="n">
        <f aca="false">BR26057-2.5</f>
        <v>-2.5</v>
      </c>
    </row>
    <row r="26058" customFormat="false" ht="12" hidden="false" customHeight="false" outlineLevel="0" collapsed="false">
      <c r="BS26058" s="96" t="n">
        <f aca="false">BR26058-2.5</f>
        <v>-2.5</v>
      </c>
    </row>
    <row r="26059" customFormat="false" ht="12" hidden="false" customHeight="false" outlineLevel="0" collapsed="false">
      <c r="BS26059" s="96" t="n">
        <f aca="false">BR26059-2.5</f>
        <v>-2.5</v>
      </c>
    </row>
    <row r="26060" customFormat="false" ht="12" hidden="false" customHeight="false" outlineLevel="0" collapsed="false">
      <c r="BS26060" s="96" t="n">
        <f aca="false">BR26060-2.5</f>
        <v>-2.5</v>
      </c>
    </row>
    <row r="26061" customFormat="false" ht="12" hidden="false" customHeight="false" outlineLevel="0" collapsed="false">
      <c r="BS26061" s="96" t="n">
        <f aca="false">BR26061-2.5</f>
        <v>-2.5</v>
      </c>
    </row>
    <row r="26062" customFormat="false" ht="12" hidden="false" customHeight="false" outlineLevel="0" collapsed="false">
      <c r="BS26062" s="96" t="n">
        <f aca="false">BR26062-2.5</f>
        <v>-2.5</v>
      </c>
    </row>
    <row r="26063" customFormat="false" ht="12" hidden="false" customHeight="false" outlineLevel="0" collapsed="false">
      <c r="BS26063" s="96" t="n">
        <f aca="false">BR26063-2.5</f>
        <v>-2.5</v>
      </c>
    </row>
    <row r="26064" customFormat="false" ht="12" hidden="false" customHeight="false" outlineLevel="0" collapsed="false">
      <c r="BS26064" s="96" t="n">
        <f aca="false">BR26064-2.5</f>
        <v>-2.5</v>
      </c>
    </row>
    <row r="26065" customFormat="false" ht="12" hidden="false" customHeight="false" outlineLevel="0" collapsed="false">
      <c r="BS26065" s="96" t="n">
        <f aca="false">BR26065-2.5</f>
        <v>-2.5</v>
      </c>
    </row>
    <row r="26066" customFormat="false" ht="12" hidden="false" customHeight="false" outlineLevel="0" collapsed="false">
      <c r="BS26066" s="96" t="n">
        <f aca="false">BR26066-2.5</f>
        <v>-2.5</v>
      </c>
    </row>
    <row r="26067" customFormat="false" ht="12" hidden="false" customHeight="false" outlineLevel="0" collapsed="false">
      <c r="BS26067" s="96" t="n">
        <f aca="false">BR26067-2.5</f>
        <v>-2.5</v>
      </c>
    </row>
    <row r="26068" customFormat="false" ht="12" hidden="false" customHeight="false" outlineLevel="0" collapsed="false">
      <c r="BS26068" s="96" t="n">
        <f aca="false">BR26068-2.5</f>
        <v>-2.5</v>
      </c>
    </row>
    <row r="26069" customFormat="false" ht="12" hidden="false" customHeight="false" outlineLevel="0" collapsed="false">
      <c r="BS26069" s="96" t="n">
        <f aca="false">BR26069-2.5</f>
        <v>-2.5</v>
      </c>
    </row>
    <row r="26070" customFormat="false" ht="12" hidden="false" customHeight="false" outlineLevel="0" collapsed="false">
      <c r="BS26070" s="96" t="n">
        <f aca="false">BR26070-2.5</f>
        <v>-2.5</v>
      </c>
    </row>
    <row r="26071" customFormat="false" ht="12" hidden="false" customHeight="false" outlineLevel="0" collapsed="false">
      <c r="BS26071" s="96" t="n">
        <f aca="false">BR26071-2.5</f>
        <v>-2.5</v>
      </c>
    </row>
    <row r="26072" customFormat="false" ht="12" hidden="false" customHeight="false" outlineLevel="0" collapsed="false">
      <c r="BS26072" s="96" t="n">
        <f aca="false">BR26072-2.5</f>
        <v>-2.5</v>
      </c>
    </row>
    <row r="26073" customFormat="false" ht="12" hidden="false" customHeight="false" outlineLevel="0" collapsed="false">
      <c r="BS26073" s="96" t="n">
        <f aca="false">BR26073-2.5</f>
        <v>-2.5</v>
      </c>
    </row>
    <row r="26074" customFormat="false" ht="12" hidden="false" customHeight="false" outlineLevel="0" collapsed="false">
      <c r="BS26074" s="96" t="n">
        <f aca="false">BR26074-2.5</f>
        <v>-2.5</v>
      </c>
    </row>
    <row r="26075" customFormat="false" ht="12" hidden="false" customHeight="false" outlineLevel="0" collapsed="false">
      <c r="BS26075" s="96" t="n">
        <f aca="false">BR26075-2.5</f>
        <v>-2.5</v>
      </c>
    </row>
    <row r="26076" customFormat="false" ht="12" hidden="false" customHeight="false" outlineLevel="0" collapsed="false">
      <c r="BS26076" s="96" t="n">
        <f aca="false">BR26076-2.5</f>
        <v>-2.5</v>
      </c>
    </row>
    <row r="26077" customFormat="false" ht="12" hidden="false" customHeight="false" outlineLevel="0" collapsed="false">
      <c r="BS26077" s="96" t="n">
        <f aca="false">BR26077-2.5</f>
        <v>-2.5</v>
      </c>
    </row>
    <row r="26078" customFormat="false" ht="12" hidden="false" customHeight="false" outlineLevel="0" collapsed="false">
      <c r="BS26078" s="96" t="n">
        <f aca="false">BR26078-2.5</f>
        <v>-2.5</v>
      </c>
    </row>
    <row r="26079" customFormat="false" ht="12" hidden="false" customHeight="false" outlineLevel="0" collapsed="false">
      <c r="BS26079" s="96" t="n">
        <f aca="false">BR26079-2.5</f>
        <v>-2.5</v>
      </c>
    </row>
    <row r="26080" customFormat="false" ht="12" hidden="false" customHeight="false" outlineLevel="0" collapsed="false">
      <c r="BS26080" s="96" t="n">
        <f aca="false">BR26080-2.5</f>
        <v>-2.5</v>
      </c>
    </row>
    <row r="26081" customFormat="false" ht="12" hidden="false" customHeight="false" outlineLevel="0" collapsed="false">
      <c r="BS26081" s="96" t="n">
        <f aca="false">BR26081-2.5</f>
        <v>-2.5</v>
      </c>
    </row>
    <row r="26082" customFormat="false" ht="12" hidden="false" customHeight="false" outlineLevel="0" collapsed="false">
      <c r="BS26082" s="96" t="n">
        <f aca="false">BR26082-2.5</f>
        <v>-2.5</v>
      </c>
    </row>
    <row r="26083" customFormat="false" ht="12" hidden="false" customHeight="false" outlineLevel="0" collapsed="false">
      <c r="BS26083" s="96" t="n">
        <f aca="false">BR26083-2.5</f>
        <v>-2.5</v>
      </c>
    </row>
    <row r="26084" customFormat="false" ht="12" hidden="false" customHeight="false" outlineLevel="0" collapsed="false">
      <c r="BS26084" s="96" t="n">
        <f aca="false">BR26084-2.5</f>
        <v>-2.5</v>
      </c>
    </row>
    <row r="26085" customFormat="false" ht="12" hidden="false" customHeight="false" outlineLevel="0" collapsed="false">
      <c r="BS26085" s="96" t="n">
        <f aca="false">BR26085-2.5</f>
        <v>-2.5</v>
      </c>
    </row>
    <row r="26086" customFormat="false" ht="12" hidden="false" customHeight="false" outlineLevel="0" collapsed="false">
      <c r="BS26086" s="96" t="n">
        <f aca="false">BR26086-2.5</f>
        <v>-2.5</v>
      </c>
    </row>
    <row r="26087" customFormat="false" ht="12" hidden="false" customHeight="false" outlineLevel="0" collapsed="false">
      <c r="BS26087" s="96" t="n">
        <f aca="false">BR26087-2.5</f>
        <v>-2.5</v>
      </c>
    </row>
    <row r="26088" customFormat="false" ht="12" hidden="false" customHeight="false" outlineLevel="0" collapsed="false">
      <c r="BS26088" s="96" t="n">
        <f aca="false">BR26088-2.5</f>
        <v>-2.5</v>
      </c>
    </row>
    <row r="26089" customFormat="false" ht="12" hidden="false" customHeight="false" outlineLevel="0" collapsed="false">
      <c r="BS26089" s="96" t="n">
        <f aca="false">BR26089-2.5</f>
        <v>-2.5</v>
      </c>
    </row>
    <row r="26090" customFormat="false" ht="12" hidden="false" customHeight="false" outlineLevel="0" collapsed="false">
      <c r="BS26090" s="96" t="n">
        <f aca="false">BR26090-2.5</f>
        <v>-2.5</v>
      </c>
    </row>
    <row r="26091" customFormat="false" ht="12" hidden="false" customHeight="false" outlineLevel="0" collapsed="false">
      <c r="BS26091" s="96" t="n">
        <f aca="false">BR26091-2.5</f>
        <v>-2.5</v>
      </c>
    </row>
    <row r="26092" customFormat="false" ht="12" hidden="false" customHeight="false" outlineLevel="0" collapsed="false">
      <c r="BS26092" s="96" t="n">
        <f aca="false">BR26092-2.5</f>
        <v>-2.5</v>
      </c>
    </row>
    <row r="26093" customFormat="false" ht="12" hidden="false" customHeight="false" outlineLevel="0" collapsed="false">
      <c r="BS26093" s="96" t="n">
        <f aca="false">BR26093-2.5</f>
        <v>-2.5</v>
      </c>
    </row>
    <row r="26094" customFormat="false" ht="12" hidden="false" customHeight="false" outlineLevel="0" collapsed="false">
      <c r="BS26094" s="96" t="n">
        <f aca="false">BR26094-2.5</f>
        <v>-2.5</v>
      </c>
    </row>
    <row r="26095" customFormat="false" ht="12" hidden="false" customHeight="false" outlineLevel="0" collapsed="false">
      <c r="BS26095" s="96" t="n">
        <f aca="false">BR26095-2.5</f>
        <v>-2.5</v>
      </c>
    </row>
    <row r="26096" customFormat="false" ht="12" hidden="false" customHeight="false" outlineLevel="0" collapsed="false">
      <c r="BS26096" s="96" t="n">
        <f aca="false">BR26096-2.5</f>
        <v>-2.5</v>
      </c>
    </row>
    <row r="26097" customFormat="false" ht="12" hidden="false" customHeight="false" outlineLevel="0" collapsed="false">
      <c r="BS26097" s="96" t="n">
        <f aca="false">BR26097-2.5</f>
        <v>-2.5</v>
      </c>
    </row>
    <row r="26098" customFormat="false" ht="12" hidden="false" customHeight="false" outlineLevel="0" collapsed="false">
      <c r="BS26098" s="96" t="n">
        <f aca="false">BR26098-2.5</f>
        <v>-2.5</v>
      </c>
    </row>
    <row r="26099" customFormat="false" ht="12" hidden="false" customHeight="false" outlineLevel="0" collapsed="false">
      <c r="BS26099" s="96" t="n">
        <f aca="false">BR26099-2.5</f>
        <v>-2.5</v>
      </c>
    </row>
    <row r="26100" customFormat="false" ht="12" hidden="false" customHeight="false" outlineLevel="0" collapsed="false">
      <c r="BS26100" s="96" t="n">
        <f aca="false">BR26100-2.5</f>
        <v>-2.5</v>
      </c>
    </row>
    <row r="26101" customFormat="false" ht="12" hidden="false" customHeight="false" outlineLevel="0" collapsed="false">
      <c r="BS26101" s="96" t="n">
        <f aca="false">BR26101-2.5</f>
        <v>-2.5</v>
      </c>
    </row>
    <row r="26102" customFormat="false" ht="12" hidden="false" customHeight="false" outlineLevel="0" collapsed="false">
      <c r="BS26102" s="96" t="n">
        <f aca="false">BR26102-2.5</f>
        <v>-2.5</v>
      </c>
    </row>
    <row r="26103" customFormat="false" ht="12" hidden="false" customHeight="false" outlineLevel="0" collapsed="false">
      <c r="BS26103" s="96" t="n">
        <f aca="false">BR26103-2.5</f>
        <v>-2.5</v>
      </c>
    </row>
    <row r="26104" customFormat="false" ht="12" hidden="false" customHeight="false" outlineLevel="0" collapsed="false">
      <c r="BS26104" s="96" t="n">
        <f aca="false">BR26104-2.5</f>
        <v>-2.5</v>
      </c>
    </row>
    <row r="26105" customFormat="false" ht="12" hidden="false" customHeight="false" outlineLevel="0" collapsed="false">
      <c r="BS26105" s="96" t="n">
        <f aca="false">BR26105-2.5</f>
        <v>-2.5</v>
      </c>
    </row>
    <row r="26106" customFormat="false" ht="12" hidden="false" customHeight="false" outlineLevel="0" collapsed="false">
      <c r="BS26106" s="96" t="n">
        <f aca="false">BR26106-2.5</f>
        <v>-2.5</v>
      </c>
    </row>
    <row r="26107" customFormat="false" ht="12" hidden="false" customHeight="false" outlineLevel="0" collapsed="false">
      <c r="BS26107" s="96" t="n">
        <f aca="false">BR26107-2.5</f>
        <v>-2.5</v>
      </c>
    </row>
    <row r="26108" customFormat="false" ht="12" hidden="false" customHeight="false" outlineLevel="0" collapsed="false">
      <c r="BS26108" s="96" t="n">
        <f aca="false">BR26108-2.5</f>
        <v>-2.5</v>
      </c>
    </row>
    <row r="26109" customFormat="false" ht="12" hidden="false" customHeight="false" outlineLevel="0" collapsed="false">
      <c r="BS26109" s="96" t="n">
        <f aca="false">BR26109-2.5</f>
        <v>-2.5</v>
      </c>
    </row>
    <row r="26110" customFormat="false" ht="12" hidden="false" customHeight="false" outlineLevel="0" collapsed="false">
      <c r="BS26110" s="96" t="n">
        <f aca="false">BR26110-2.5</f>
        <v>-2.5</v>
      </c>
    </row>
    <row r="26111" customFormat="false" ht="12" hidden="false" customHeight="false" outlineLevel="0" collapsed="false">
      <c r="BS26111" s="96" t="n">
        <f aca="false">BR26111-2.5</f>
        <v>-2.5</v>
      </c>
    </row>
    <row r="26112" customFormat="false" ht="12" hidden="false" customHeight="false" outlineLevel="0" collapsed="false">
      <c r="BS26112" s="96" t="n">
        <f aca="false">BR26112-2.5</f>
        <v>-2.5</v>
      </c>
    </row>
    <row r="26113" customFormat="false" ht="12" hidden="false" customHeight="false" outlineLevel="0" collapsed="false">
      <c r="BS26113" s="96" t="n">
        <f aca="false">BR26113-2.5</f>
        <v>-2.5</v>
      </c>
    </row>
    <row r="26114" customFormat="false" ht="12" hidden="false" customHeight="false" outlineLevel="0" collapsed="false">
      <c r="BS26114" s="96" t="n">
        <f aca="false">BR26114-2.5</f>
        <v>-2.5</v>
      </c>
    </row>
    <row r="26115" customFormat="false" ht="12" hidden="false" customHeight="false" outlineLevel="0" collapsed="false">
      <c r="BS26115" s="96" t="n">
        <f aca="false">BR26115-2.5</f>
        <v>-2.5</v>
      </c>
    </row>
    <row r="26116" customFormat="false" ht="12" hidden="false" customHeight="false" outlineLevel="0" collapsed="false">
      <c r="BS26116" s="96" t="n">
        <f aca="false">BR26116-2.5</f>
        <v>-2.5</v>
      </c>
    </row>
    <row r="26117" customFormat="false" ht="12" hidden="false" customHeight="false" outlineLevel="0" collapsed="false">
      <c r="BS26117" s="96" t="n">
        <f aca="false">BR26117-2.5</f>
        <v>-2.5</v>
      </c>
    </row>
    <row r="26118" customFormat="false" ht="12" hidden="false" customHeight="false" outlineLevel="0" collapsed="false">
      <c r="BS26118" s="96" t="n">
        <f aca="false">BR26118-2.5</f>
        <v>-2.5</v>
      </c>
    </row>
    <row r="26119" customFormat="false" ht="12" hidden="false" customHeight="false" outlineLevel="0" collapsed="false">
      <c r="BS26119" s="96" t="n">
        <f aca="false">BR26119-2.5</f>
        <v>-2.5</v>
      </c>
    </row>
    <row r="26120" customFormat="false" ht="12" hidden="false" customHeight="false" outlineLevel="0" collapsed="false">
      <c r="BS26120" s="96" t="n">
        <f aca="false">BR26120-2.5</f>
        <v>-2.5</v>
      </c>
    </row>
    <row r="26121" customFormat="false" ht="12" hidden="false" customHeight="false" outlineLevel="0" collapsed="false">
      <c r="BS26121" s="96" t="n">
        <f aca="false">BR26121-2.5</f>
        <v>-2.5</v>
      </c>
    </row>
    <row r="26122" customFormat="false" ht="12" hidden="false" customHeight="false" outlineLevel="0" collapsed="false">
      <c r="BS26122" s="96" t="n">
        <f aca="false">BR26122-2.5</f>
        <v>-2.5</v>
      </c>
    </row>
    <row r="26123" customFormat="false" ht="12" hidden="false" customHeight="false" outlineLevel="0" collapsed="false">
      <c r="BS26123" s="96" t="n">
        <f aca="false">BR26123-2.5</f>
        <v>-2.5</v>
      </c>
    </row>
    <row r="26124" customFormat="false" ht="12" hidden="false" customHeight="false" outlineLevel="0" collapsed="false">
      <c r="BS26124" s="96" t="n">
        <f aca="false">BR26124-2.5</f>
        <v>-2.5</v>
      </c>
    </row>
    <row r="26125" customFormat="false" ht="12" hidden="false" customHeight="false" outlineLevel="0" collapsed="false">
      <c r="BS26125" s="96" t="n">
        <f aca="false">BR26125-2.5</f>
        <v>-2.5</v>
      </c>
    </row>
    <row r="26126" customFormat="false" ht="12" hidden="false" customHeight="false" outlineLevel="0" collapsed="false">
      <c r="BS26126" s="96" t="n">
        <f aca="false">BR26126-2.5</f>
        <v>-2.5</v>
      </c>
    </row>
    <row r="26127" customFormat="false" ht="12" hidden="false" customHeight="false" outlineLevel="0" collapsed="false">
      <c r="BS26127" s="96" t="n">
        <f aca="false">BR26127-2.5</f>
        <v>-2.5</v>
      </c>
    </row>
    <row r="26128" customFormat="false" ht="12" hidden="false" customHeight="false" outlineLevel="0" collapsed="false">
      <c r="BS26128" s="96" t="n">
        <f aca="false">BR26128-2.5</f>
        <v>-2.5</v>
      </c>
    </row>
    <row r="26129" customFormat="false" ht="12" hidden="false" customHeight="false" outlineLevel="0" collapsed="false">
      <c r="BS26129" s="96" t="n">
        <f aca="false">BR26129-2.5</f>
        <v>-2.5</v>
      </c>
    </row>
    <row r="26130" customFormat="false" ht="12" hidden="false" customHeight="false" outlineLevel="0" collapsed="false">
      <c r="BS26130" s="96" t="n">
        <f aca="false">BR26130-2.5</f>
        <v>-2.5</v>
      </c>
    </row>
    <row r="26131" customFormat="false" ht="12" hidden="false" customHeight="false" outlineLevel="0" collapsed="false">
      <c r="BS26131" s="96" t="n">
        <f aca="false">BR26131-2.5</f>
        <v>-2.5</v>
      </c>
    </row>
    <row r="26132" customFormat="false" ht="12" hidden="false" customHeight="false" outlineLevel="0" collapsed="false">
      <c r="BS26132" s="96" t="n">
        <f aca="false">BR26132-2.5</f>
        <v>-2.5</v>
      </c>
    </row>
    <row r="26133" customFormat="false" ht="12" hidden="false" customHeight="false" outlineLevel="0" collapsed="false">
      <c r="BS26133" s="96" t="n">
        <f aca="false">BR26133-2.5</f>
        <v>-2.5</v>
      </c>
    </row>
    <row r="26134" customFormat="false" ht="12" hidden="false" customHeight="false" outlineLevel="0" collapsed="false">
      <c r="BS26134" s="96" t="n">
        <f aca="false">BR26134-2.5</f>
        <v>-2.5</v>
      </c>
    </row>
    <row r="26135" customFormat="false" ht="12" hidden="false" customHeight="false" outlineLevel="0" collapsed="false">
      <c r="BS26135" s="96" t="n">
        <f aca="false">BR26135-2.5</f>
        <v>-2.5</v>
      </c>
    </row>
    <row r="26136" customFormat="false" ht="12" hidden="false" customHeight="false" outlineLevel="0" collapsed="false">
      <c r="BS26136" s="96" t="n">
        <f aca="false">BR26136-2.5</f>
        <v>-2.5</v>
      </c>
    </row>
    <row r="26137" customFormat="false" ht="12" hidden="false" customHeight="false" outlineLevel="0" collapsed="false">
      <c r="BS26137" s="96" t="n">
        <f aca="false">BR26137-2.5</f>
        <v>-2.5</v>
      </c>
    </row>
    <row r="26138" customFormat="false" ht="12" hidden="false" customHeight="false" outlineLevel="0" collapsed="false">
      <c r="BS26138" s="96" t="n">
        <f aca="false">BR26138-2.5</f>
        <v>-2.5</v>
      </c>
    </row>
    <row r="26139" customFormat="false" ht="12" hidden="false" customHeight="false" outlineLevel="0" collapsed="false">
      <c r="BS26139" s="96" t="n">
        <f aca="false">BR26139-2.5</f>
        <v>-2.5</v>
      </c>
    </row>
    <row r="26140" customFormat="false" ht="12" hidden="false" customHeight="false" outlineLevel="0" collapsed="false">
      <c r="BS26140" s="96" t="n">
        <f aca="false">BR26140-2.5</f>
        <v>-2.5</v>
      </c>
    </row>
    <row r="26141" customFormat="false" ht="12" hidden="false" customHeight="false" outlineLevel="0" collapsed="false">
      <c r="BS26141" s="96" t="n">
        <f aca="false">BR26141-2.5</f>
        <v>-2.5</v>
      </c>
    </row>
    <row r="26142" customFormat="false" ht="12" hidden="false" customHeight="false" outlineLevel="0" collapsed="false">
      <c r="BS26142" s="96" t="n">
        <f aca="false">BR26142-2.5</f>
        <v>-2.5</v>
      </c>
    </row>
    <row r="26143" customFormat="false" ht="12" hidden="false" customHeight="false" outlineLevel="0" collapsed="false">
      <c r="BS26143" s="96" t="n">
        <f aca="false">BR26143-2.5</f>
        <v>-2.5</v>
      </c>
    </row>
    <row r="26144" customFormat="false" ht="12" hidden="false" customHeight="false" outlineLevel="0" collapsed="false">
      <c r="BS26144" s="96" t="n">
        <f aca="false">BR26144-2.5</f>
        <v>-2.5</v>
      </c>
    </row>
    <row r="26145" customFormat="false" ht="12" hidden="false" customHeight="false" outlineLevel="0" collapsed="false">
      <c r="BS26145" s="96" t="n">
        <f aca="false">BR26145-2.5</f>
        <v>-2.5</v>
      </c>
    </row>
    <row r="26146" customFormat="false" ht="12" hidden="false" customHeight="false" outlineLevel="0" collapsed="false">
      <c r="BS26146" s="96" t="n">
        <f aca="false">BR26146-2.5</f>
        <v>-2.5</v>
      </c>
    </row>
    <row r="26147" customFormat="false" ht="12" hidden="false" customHeight="false" outlineLevel="0" collapsed="false">
      <c r="BS26147" s="96" t="n">
        <f aca="false">BR26147-2.5</f>
        <v>-2.5</v>
      </c>
    </row>
    <row r="26148" customFormat="false" ht="12" hidden="false" customHeight="false" outlineLevel="0" collapsed="false">
      <c r="BS26148" s="96" t="n">
        <f aca="false">BR26148-2.5</f>
        <v>-2.5</v>
      </c>
    </row>
    <row r="26149" customFormat="false" ht="12" hidden="false" customHeight="false" outlineLevel="0" collapsed="false">
      <c r="BS26149" s="96" t="n">
        <f aca="false">BR26149-2.5</f>
        <v>-2.5</v>
      </c>
    </row>
    <row r="26150" customFormat="false" ht="12" hidden="false" customHeight="false" outlineLevel="0" collapsed="false">
      <c r="BS26150" s="96" t="n">
        <f aca="false">BR26150-2.5</f>
        <v>-2.5</v>
      </c>
    </row>
    <row r="26151" customFormat="false" ht="12" hidden="false" customHeight="false" outlineLevel="0" collapsed="false">
      <c r="BS26151" s="96" t="n">
        <f aca="false">BR26151-2.5</f>
        <v>-2.5</v>
      </c>
    </row>
    <row r="26152" customFormat="false" ht="12" hidden="false" customHeight="false" outlineLevel="0" collapsed="false">
      <c r="BS26152" s="96" t="n">
        <f aca="false">BR26152-2.5</f>
        <v>-2.5</v>
      </c>
    </row>
    <row r="26153" customFormat="false" ht="12" hidden="false" customHeight="false" outlineLevel="0" collapsed="false">
      <c r="BS26153" s="96" t="n">
        <f aca="false">BR26153-2.5</f>
        <v>-2.5</v>
      </c>
    </row>
    <row r="26154" customFormat="false" ht="12" hidden="false" customHeight="false" outlineLevel="0" collapsed="false">
      <c r="BS26154" s="96" t="n">
        <f aca="false">BR26154-2.5</f>
        <v>-2.5</v>
      </c>
    </row>
    <row r="26155" customFormat="false" ht="12" hidden="false" customHeight="false" outlineLevel="0" collapsed="false">
      <c r="BS26155" s="96" t="n">
        <f aca="false">BR26155-2.5</f>
        <v>-2.5</v>
      </c>
    </row>
    <row r="26156" customFormat="false" ht="12" hidden="false" customHeight="false" outlineLevel="0" collapsed="false">
      <c r="BS26156" s="96" t="n">
        <f aca="false">BR26156-2.5</f>
        <v>-2.5</v>
      </c>
    </row>
    <row r="26157" customFormat="false" ht="12" hidden="false" customHeight="false" outlineLevel="0" collapsed="false">
      <c r="BS26157" s="96" t="n">
        <f aca="false">BR26157-2.5</f>
        <v>-2.5</v>
      </c>
    </row>
    <row r="26158" customFormat="false" ht="12" hidden="false" customHeight="false" outlineLevel="0" collapsed="false">
      <c r="BS26158" s="96" t="n">
        <f aca="false">BR26158-2.5</f>
        <v>-2.5</v>
      </c>
    </row>
    <row r="26159" customFormat="false" ht="12" hidden="false" customHeight="false" outlineLevel="0" collapsed="false">
      <c r="BS26159" s="96" t="n">
        <f aca="false">BR26159-2.5</f>
        <v>-2.5</v>
      </c>
    </row>
    <row r="26160" customFormat="false" ht="12" hidden="false" customHeight="false" outlineLevel="0" collapsed="false">
      <c r="BS26160" s="96" t="n">
        <f aca="false">BR26160-2.5</f>
        <v>-2.5</v>
      </c>
    </row>
    <row r="26161" customFormat="false" ht="12" hidden="false" customHeight="false" outlineLevel="0" collapsed="false">
      <c r="BS26161" s="96" t="n">
        <f aca="false">BR26161-2.5</f>
        <v>-2.5</v>
      </c>
    </row>
    <row r="26162" customFormat="false" ht="12" hidden="false" customHeight="false" outlineLevel="0" collapsed="false">
      <c r="BS26162" s="96" t="n">
        <f aca="false">BR26162-2.5</f>
        <v>-2.5</v>
      </c>
    </row>
    <row r="26163" customFormat="false" ht="12" hidden="false" customHeight="false" outlineLevel="0" collapsed="false">
      <c r="BS26163" s="96" t="n">
        <f aca="false">BR26163-2.5</f>
        <v>-2.5</v>
      </c>
    </row>
    <row r="26164" customFormat="false" ht="12" hidden="false" customHeight="false" outlineLevel="0" collapsed="false">
      <c r="BS26164" s="96" t="n">
        <f aca="false">BR26164-2.5</f>
        <v>-2.5</v>
      </c>
    </row>
    <row r="26165" customFormat="false" ht="12" hidden="false" customHeight="false" outlineLevel="0" collapsed="false">
      <c r="BS26165" s="96" t="n">
        <f aca="false">BR26165-2.5</f>
        <v>-2.5</v>
      </c>
    </row>
    <row r="26166" customFormat="false" ht="12" hidden="false" customHeight="false" outlineLevel="0" collapsed="false">
      <c r="BS26166" s="96" t="n">
        <f aca="false">BR26166-2.5</f>
        <v>-2.5</v>
      </c>
    </row>
    <row r="26167" customFormat="false" ht="12" hidden="false" customHeight="false" outlineLevel="0" collapsed="false">
      <c r="BS26167" s="96" t="n">
        <f aca="false">BR26167-2.5</f>
        <v>-2.5</v>
      </c>
    </row>
    <row r="26168" customFormat="false" ht="12" hidden="false" customHeight="false" outlineLevel="0" collapsed="false">
      <c r="BS26168" s="96" t="n">
        <f aca="false">BR26168-2.5</f>
        <v>-2.5</v>
      </c>
    </row>
    <row r="26169" customFormat="false" ht="12" hidden="false" customHeight="false" outlineLevel="0" collapsed="false">
      <c r="BS26169" s="96" t="n">
        <f aca="false">BR26169-2.5</f>
        <v>-2.5</v>
      </c>
    </row>
    <row r="26170" customFormat="false" ht="12" hidden="false" customHeight="false" outlineLevel="0" collapsed="false">
      <c r="BS26170" s="96" t="n">
        <f aca="false">BR26170-2.5</f>
        <v>-2.5</v>
      </c>
    </row>
    <row r="26171" customFormat="false" ht="12" hidden="false" customHeight="false" outlineLevel="0" collapsed="false">
      <c r="BS26171" s="96" t="n">
        <f aca="false">BR26171-2.5</f>
        <v>-2.5</v>
      </c>
    </row>
    <row r="26172" customFormat="false" ht="12" hidden="false" customHeight="false" outlineLevel="0" collapsed="false">
      <c r="BS26172" s="96" t="n">
        <f aca="false">BR26172-2.5</f>
        <v>-2.5</v>
      </c>
    </row>
    <row r="26173" customFormat="false" ht="12" hidden="false" customHeight="false" outlineLevel="0" collapsed="false">
      <c r="BS26173" s="96" t="n">
        <f aca="false">BR26173-2.5</f>
        <v>-2.5</v>
      </c>
    </row>
    <row r="26174" customFormat="false" ht="12" hidden="false" customHeight="false" outlineLevel="0" collapsed="false">
      <c r="BS26174" s="96" t="n">
        <f aca="false">BR26174-2.5</f>
        <v>-2.5</v>
      </c>
    </row>
    <row r="26175" customFormat="false" ht="12" hidden="false" customHeight="false" outlineLevel="0" collapsed="false">
      <c r="BS26175" s="96" t="n">
        <f aca="false">BR26175-2.5</f>
        <v>-2.5</v>
      </c>
    </row>
    <row r="26176" customFormat="false" ht="12" hidden="false" customHeight="false" outlineLevel="0" collapsed="false">
      <c r="BS26176" s="96" t="n">
        <f aca="false">BR26176-2.5</f>
        <v>-2.5</v>
      </c>
    </row>
    <row r="26177" customFormat="false" ht="12" hidden="false" customHeight="false" outlineLevel="0" collapsed="false">
      <c r="BS26177" s="96" t="n">
        <f aca="false">BR26177-2.5</f>
        <v>-2.5</v>
      </c>
    </row>
    <row r="26178" customFormat="false" ht="12" hidden="false" customHeight="false" outlineLevel="0" collapsed="false">
      <c r="BS26178" s="96" t="n">
        <f aca="false">BR26178-2.5</f>
        <v>-2.5</v>
      </c>
    </row>
    <row r="26179" customFormat="false" ht="12" hidden="false" customHeight="false" outlineLevel="0" collapsed="false">
      <c r="BS26179" s="96" t="n">
        <f aca="false">BR26179-2.5</f>
        <v>-2.5</v>
      </c>
    </row>
    <row r="26180" customFormat="false" ht="12" hidden="false" customHeight="false" outlineLevel="0" collapsed="false">
      <c r="BS26180" s="96" t="n">
        <f aca="false">BR26180-2.5</f>
        <v>-2.5</v>
      </c>
    </row>
    <row r="26181" customFormat="false" ht="12" hidden="false" customHeight="false" outlineLevel="0" collapsed="false">
      <c r="BS26181" s="96" t="n">
        <f aca="false">BR26181-2.5</f>
        <v>-2.5</v>
      </c>
    </row>
    <row r="26182" customFormat="false" ht="12" hidden="false" customHeight="false" outlineLevel="0" collapsed="false">
      <c r="BS26182" s="96" t="n">
        <f aca="false">BR26182-2.5</f>
        <v>-2.5</v>
      </c>
    </row>
    <row r="26183" customFormat="false" ht="12" hidden="false" customHeight="false" outlineLevel="0" collapsed="false">
      <c r="BS26183" s="96" t="n">
        <f aca="false">BR26183-2.5</f>
        <v>-2.5</v>
      </c>
    </row>
    <row r="26184" customFormat="false" ht="12" hidden="false" customHeight="false" outlineLevel="0" collapsed="false">
      <c r="BS26184" s="96" t="n">
        <f aca="false">BR26184-2.5</f>
        <v>-2.5</v>
      </c>
    </row>
    <row r="26185" customFormat="false" ht="12" hidden="false" customHeight="false" outlineLevel="0" collapsed="false">
      <c r="BS26185" s="96" t="n">
        <f aca="false">BR26185-2.5</f>
        <v>-2.5</v>
      </c>
    </row>
    <row r="26186" customFormat="false" ht="12" hidden="false" customHeight="false" outlineLevel="0" collapsed="false">
      <c r="BS26186" s="96" t="n">
        <f aca="false">BR26186-2.5</f>
        <v>-2.5</v>
      </c>
    </row>
    <row r="26187" customFormat="false" ht="12" hidden="false" customHeight="false" outlineLevel="0" collapsed="false">
      <c r="BS26187" s="96" t="n">
        <f aca="false">BR26187-2.5</f>
        <v>-2.5</v>
      </c>
    </row>
    <row r="26188" customFormat="false" ht="12" hidden="false" customHeight="false" outlineLevel="0" collapsed="false">
      <c r="BS26188" s="96" t="n">
        <f aca="false">BR26188-2.5</f>
        <v>-2.5</v>
      </c>
    </row>
    <row r="26189" customFormat="false" ht="12" hidden="false" customHeight="false" outlineLevel="0" collapsed="false">
      <c r="BS26189" s="96" t="n">
        <f aca="false">BR26189-2.5</f>
        <v>-2.5</v>
      </c>
    </row>
    <row r="26190" customFormat="false" ht="12" hidden="false" customHeight="false" outlineLevel="0" collapsed="false">
      <c r="BS26190" s="96" t="n">
        <f aca="false">BR26190-2.5</f>
        <v>-2.5</v>
      </c>
    </row>
    <row r="26191" customFormat="false" ht="12" hidden="false" customHeight="false" outlineLevel="0" collapsed="false">
      <c r="BS26191" s="96" t="n">
        <f aca="false">BR26191-2.5</f>
        <v>-2.5</v>
      </c>
    </row>
    <row r="26192" customFormat="false" ht="12" hidden="false" customHeight="false" outlineLevel="0" collapsed="false">
      <c r="BS26192" s="96" t="n">
        <f aca="false">BR26192-2.5</f>
        <v>-2.5</v>
      </c>
    </row>
    <row r="26193" customFormat="false" ht="12" hidden="false" customHeight="false" outlineLevel="0" collapsed="false">
      <c r="BS26193" s="96" t="n">
        <f aca="false">BR26193-2.5</f>
        <v>-2.5</v>
      </c>
    </row>
    <row r="26194" customFormat="false" ht="12" hidden="false" customHeight="false" outlineLevel="0" collapsed="false">
      <c r="BS26194" s="96" t="n">
        <f aca="false">BR26194-2.5</f>
        <v>-2.5</v>
      </c>
    </row>
    <row r="26195" customFormat="false" ht="12" hidden="false" customHeight="false" outlineLevel="0" collapsed="false">
      <c r="BS26195" s="96" t="n">
        <f aca="false">BR26195-2.5</f>
        <v>-2.5</v>
      </c>
    </row>
    <row r="26196" customFormat="false" ht="12" hidden="false" customHeight="false" outlineLevel="0" collapsed="false">
      <c r="BS26196" s="96" t="n">
        <f aca="false">BR26196-2.5</f>
        <v>-2.5</v>
      </c>
    </row>
    <row r="26197" customFormat="false" ht="12" hidden="false" customHeight="false" outlineLevel="0" collapsed="false">
      <c r="BS26197" s="96" t="n">
        <f aca="false">BR26197-2.5</f>
        <v>-2.5</v>
      </c>
    </row>
    <row r="26198" customFormat="false" ht="12" hidden="false" customHeight="false" outlineLevel="0" collapsed="false">
      <c r="BS26198" s="96" t="n">
        <f aca="false">BR26198-2.5</f>
        <v>-2.5</v>
      </c>
    </row>
    <row r="26199" customFormat="false" ht="12" hidden="false" customHeight="false" outlineLevel="0" collapsed="false">
      <c r="BS26199" s="96" t="n">
        <f aca="false">BR26199-2.5</f>
        <v>-2.5</v>
      </c>
    </row>
    <row r="26200" customFormat="false" ht="12" hidden="false" customHeight="false" outlineLevel="0" collapsed="false">
      <c r="BS26200" s="96" t="n">
        <f aca="false">BR26200-2.5</f>
        <v>-2.5</v>
      </c>
    </row>
    <row r="26201" customFormat="false" ht="12" hidden="false" customHeight="false" outlineLevel="0" collapsed="false">
      <c r="BS26201" s="96" t="n">
        <f aca="false">BR26201-2.5</f>
        <v>-2.5</v>
      </c>
    </row>
    <row r="26202" customFormat="false" ht="12" hidden="false" customHeight="false" outlineLevel="0" collapsed="false">
      <c r="BS26202" s="96" t="n">
        <f aca="false">BR26202-2.5</f>
        <v>-2.5</v>
      </c>
    </row>
    <row r="26203" customFormat="false" ht="12" hidden="false" customHeight="false" outlineLevel="0" collapsed="false">
      <c r="BS26203" s="96" t="n">
        <f aca="false">BR26203-2.5</f>
        <v>-2.5</v>
      </c>
    </row>
    <row r="26204" customFormat="false" ht="12" hidden="false" customHeight="false" outlineLevel="0" collapsed="false">
      <c r="BS26204" s="96" t="n">
        <f aca="false">BR26204-2.5</f>
        <v>-2.5</v>
      </c>
    </row>
    <row r="26205" customFormat="false" ht="12" hidden="false" customHeight="false" outlineLevel="0" collapsed="false">
      <c r="BS26205" s="96" t="n">
        <f aca="false">BR26205-2.5</f>
        <v>-2.5</v>
      </c>
    </row>
    <row r="26206" customFormat="false" ht="12" hidden="false" customHeight="false" outlineLevel="0" collapsed="false">
      <c r="BS26206" s="96" t="n">
        <f aca="false">BR26206-2.5</f>
        <v>-2.5</v>
      </c>
    </row>
    <row r="26207" customFormat="false" ht="12" hidden="false" customHeight="false" outlineLevel="0" collapsed="false">
      <c r="BS26207" s="96" t="n">
        <f aca="false">BR26207-2.5</f>
        <v>-2.5</v>
      </c>
    </row>
    <row r="26208" customFormat="false" ht="12" hidden="false" customHeight="false" outlineLevel="0" collapsed="false">
      <c r="BS26208" s="96" t="n">
        <f aca="false">BR26208-2.5</f>
        <v>-2.5</v>
      </c>
    </row>
    <row r="26209" customFormat="false" ht="12" hidden="false" customHeight="false" outlineLevel="0" collapsed="false">
      <c r="BS26209" s="96" t="n">
        <f aca="false">BR26209-2.5</f>
        <v>-2.5</v>
      </c>
    </row>
    <row r="26210" customFormat="false" ht="12" hidden="false" customHeight="false" outlineLevel="0" collapsed="false">
      <c r="BS26210" s="96" t="n">
        <f aca="false">BR26210-2.5</f>
        <v>-2.5</v>
      </c>
    </row>
    <row r="26211" customFormat="false" ht="12" hidden="false" customHeight="false" outlineLevel="0" collapsed="false">
      <c r="BS26211" s="96" t="n">
        <f aca="false">BR26211-2.5</f>
        <v>-2.5</v>
      </c>
    </row>
    <row r="26212" customFormat="false" ht="12" hidden="false" customHeight="false" outlineLevel="0" collapsed="false">
      <c r="BS26212" s="96" t="n">
        <f aca="false">BR26212-2.5</f>
        <v>-2.5</v>
      </c>
    </row>
    <row r="26213" customFormat="false" ht="12" hidden="false" customHeight="false" outlineLevel="0" collapsed="false">
      <c r="BS26213" s="96" t="n">
        <f aca="false">BR26213-2.5</f>
        <v>-2.5</v>
      </c>
    </row>
    <row r="26214" customFormat="false" ht="12" hidden="false" customHeight="false" outlineLevel="0" collapsed="false">
      <c r="BS26214" s="96" t="n">
        <f aca="false">BR26214-2.5</f>
        <v>-2.5</v>
      </c>
    </row>
    <row r="26215" customFormat="false" ht="12" hidden="false" customHeight="false" outlineLevel="0" collapsed="false">
      <c r="BS26215" s="96" t="n">
        <f aca="false">BR26215-2.5</f>
        <v>-2.5</v>
      </c>
    </row>
    <row r="26216" customFormat="false" ht="12" hidden="false" customHeight="false" outlineLevel="0" collapsed="false">
      <c r="BS26216" s="96" t="n">
        <f aca="false">BR26216-2.5</f>
        <v>-2.5</v>
      </c>
    </row>
    <row r="26217" customFormat="false" ht="12" hidden="false" customHeight="false" outlineLevel="0" collapsed="false">
      <c r="BS26217" s="96" t="n">
        <f aca="false">BR26217-2.5</f>
        <v>-2.5</v>
      </c>
    </row>
    <row r="26218" customFormat="false" ht="12" hidden="false" customHeight="false" outlineLevel="0" collapsed="false">
      <c r="BS26218" s="96" t="n">
        <f aca="false">BR26218-2.5</f>
        <v>-2.5</v>
      </c>
    </row>
    <row r="26219" customFormat="false" ht="12" hidden="false" customHeight="false" outlineLevel="0" collapsed="false">
      <c r="BS26219" s="96" t="n">
        <f aca="false">BR26219-2.5</f>
        <v>-2.5</v>
      </c>
    </row>
    <row r="26220" customFormat="false" ht="12" hidden="false" customHeight="false" outlineLevel="0" collapsed="false">
      <c r="BS26220" s="96" t="n">
        <f aca="false">BR26220-2.5</f>
        <v>-2.5</v>
      </c>
    </row>
    <row r="26221" customFormat="false" ht="12" hidden="false" customHeight="false" outlineLevel="0" collapsed="false">
      <c r="BS26221" s="96" t="n">
        <f aca="false">BR26221-2.5</f>
        <v>-2.5</v>
      </c>
    </row>
    <row r="26222" customFormat="false" ht="12" hidden="false" customHeight="false" outlineLevel="0" collapsed="false">
      <c r="BS26222" s="96" t="n">
        <f aca="false">BR26222-2.5</f>
        <v>-2.5</v>
      </c>
    </row>
    <row r="26223" customFormat="false" ht="12" hidden="false" customHeight="false" outlineLevel="0" collapsed="false">
      <c r="BS26223" s="96" t="n">
        <f aca="false">BR26223-2.5</f>
        <v>-2.5</v>
      </c>
    </row>
    <row r="26224" customFormat="false" ht="12" hidden="false" customHeight="false" outlineLevel="0" collapsed="false">
      <c r="BS26224" s="96" t="n">
        <f aca="false">BR26224-2.5</f>
        <v>-2.5</v>
      </c>
    </row>
    <row r="26225" customFormat="false" ht="12" hidden="false" customHeight="false" outlineLevel="0" collapsed="false">
      <c r="BS26225" s="96" t="n">
        <f aca="false">BR26225-2.5</f>
        <v>-2.5</v>
      </c>
    </row>
    <row r="26226" customFormat="false" ht="12" hidden="false" customHeight="false" outlineLevel="0" collapsed="false">
      <c r="BS26226" s="96" t="n">
        <f aca="false">BR26226-2.5</f>
        <v>-2.5</v>
      </c>
    </row>
    <row r="26227" customFormat="false" ht="12" hidden="false" customHeight="false" outlineLevel="0" collapsed="false">
      <c r="BS26227" s="96" t="n">
        <f aca="false">BR26227-2.5</f>
        <v>-2.5</v>
      </c>
    </row>
    <row r="26228" customFormat="false" ht="12" hidden="false" customHeight="false" outlineLevel="0" collapsed="false">
      <c r="BS26228" s="96" t="n">
        <f aca="false">BR26228-2.5</f>
        <v>-2.5</v>
      </c>
    </row>
    <row r="26229" customFormat="false" ht="12" hidden="false" customHeight="false" outlineLevel="0" collapsed="false">
      <c r="BS26229" s="96" t="n">
        <f aca="false">BR26229-2.5</f>
        <v>-2.5</v>
      </c>
    </row>
    <row r="26230" customFormat="false" ht="12" hidden="false" customHeight="false" outlineLevel="0" collapsed="false">
      <c r="BS26230" s="96" t="n">
        <f aca="false">BR26230-2.5</f>
        <v>-2.5</v>
      </c>
    </row>
    <row r="26231" customFormat="false" ht="12" hidden="false" customHeight="false" outlineLevel="0" collapsed="false">
      <c r="BS26231" s="96" t="n">
        <f aca="false">BR26231-2.5</f>
        <v>-2.5</v>
      </c>
    </row>
    <row r="26232" customFormat="false" ht="12" hidden="false" customHeight="false" outlineLevel="0" collapsed="false">
      <c r="BS26232" s="96" t="n">
        <f aca="false">BR26232-2.5</f>
        <v>-2.5</v>
      </c>
    </row>
    <row r="26233" customFormat="false" ht="12" hidden="false" customHeight="false" outlineLevel="0" collapsed="false">
      <c r="BS26233" s="96" t="n">
        <f aca="false">BR26233-2.5</f>
        <v>-2.5</v>
      </c>
    </row>
    <row r="26234" customFormat="false" ht="12" hidden="false" customHeight="false" outlineLevel="0" collapsed="false">
      <c r="BS26234" s="96" t="n">
        <f aca="false">BR26234-2.5</f>
        <v>-2.5</v>
      </c>
    </row>
    <row r="26235" customFormat="false" ht="12" hidden="false" customHeight="false" outlineLevel="0" collapsed="false">
      <c r="BS26235" s="96" t="n">
        <f aca="false">BR26235-2.5</f>
        <v>-2.5</v>
      </c>
    </row>
    <row r="26236" customFormat="false" ht="12" hidden="false" customHeight="false" outlineLevel="0" collapsed="false">
      <c r="BS26236" s="96" t="n">
        <f aca="false">BR26236-2.5</f>
        <v>-2.5</v>
      </c>
    </row>
    <row r="26237" customFormat="false" ht="12" hidden="false" customHeight="false" outlineLevel="0" collapsed="false">
      <c r="BS26237" s="96" t="n">
        <f aca="false">BR26237-2.5</f>
        <v>-2.5</v>
      </c>
    </row>
    <row r="26238" customFormat="false" ht="12" hidden="false" customHeight="false" outlineLevel="0" collapsed="false">
      <c r="BS26238" s="96" t="n">
        <f aca="false">BR26238-2.5</f>
        <v>-2.5</v>
      </c>
    </row>
    <row r="26239" customFormat="false" ht="12" hidden="false" customHeight="false" outlineLevel="0" collapsed="false">
      <c r="BS26239" s="96" t="n">
        <f aca="false">BR26239-2.5</f>
        <v>-2.5</v>
      </c>
    </row>
    <row r="26240" customFormat="false" ht="12" hidden="false" customHeight="false" outlineLevel="0" collapsed="false">
      <c r="BS26240" s="96" t="n">
        <f aca="false">BR26240-2.5</f>
        <v>-2.5</v>
      </c>
    </row>
    <row r="26241" customFormat="false" ht="12" hidden="false" customHeight="false" outlineLevel="0" collapsed="false">
      <c r="BS26241" s="96" t="n">
        <f aca="false">BR26241-2.5</f>
        <v>-2.5</v>
      </c>
    </row>
    <row r="26242" customFormat="false" ht="12" hidden="false" customHeight="false" outlineLevel="0" collapsed="false">
      <c r="BS26242" s="96" t="n">
        <f aca="false">BR26242-2.5</f>
        <v>-2.5</v>
      </c>
    </row>
    <row r="26243" customFormat="false" ht="12" hidden="false" customHeight="false" outlineLevel="0" collapsed="false">
      <c r="BS26243" s="96" t="n">
        <f aca="false">BR26243-2.5</f>
        <v>-2.5</v>
      </c>
    </row>
    <row r="26244" customFormat="false" ht="12" hidden="false" customHeight="false" outlineLevel="0" collapsed="false">
      <c r="BS26244" s="96" t="n">
        <f aca="false">BR26244-2.5</f>
        <v>-2.5</v>
      </c>
    </row>
    <row r="26245" customFormat="false" ht="12" hidden="false" customHeight="false" outlineLevel="0" collapsed="false">
      <c r="BS26245" s="96" t="n">
        <f aca="false">BR26245-2.5</f>
        <v>-2.5</v>
      </c>
    </row>
    <row r="26246" customFormat="false" ht="12" hidden="false" customHeight="false" outlineLevel="0" collapsed="false">
      <c r="BS26246" s="96" t="n">
        <f aca="false">BR26246-2.5</f>
        <v>-2.5</v>
      </c>
    </row>
    <row r="26247" customFormat="false" ht="12" hidden="false" customHeight="false" outlineLevel="0" collapsed="false">
      <c r="BS26247" s="96" t="n">
        <f aca="false">BR26247-2.5</f>
        <v>-2.5</v>
      </c>
    </row>
    <row r="26248" customFormat="false" ht="12" hidden="false" customHeight="false" outlineLevel="0" collapsed="false">
      <c r="BS26248" s="96" t="n">
        <f aca="false">BR26248-2.5</f>
        <v>-2.5</v>
      </c>
    </row>
    <row r="26249" customFormat="false" ht="12" hidden="false" customHeight="false" outlineLevel="0" collapsed="false">
      <c r="BS26249" s="96" t="n">
        <f aca="false">BR26249-2.5</f>
        <v>-2.5</v>
      </c>
    </row>
    <row r="26250" customFormat="false" ht="12" hidden="false" customHeight="false" outlineLevel="0" collapsed="false">
      <c r="BS26250" s="96" t="n">
        <f aca="false">BR26250-2.5</f>
        <v>-2.5</v>
      </c>
    </row>
    <row r="26251" customFormat="false" ht="12" hidden="false" customHeight="false" outlineLevel="0" collapsed="false">
      <c r="BS26251" s="96" t="n">
        <f aca="false">BR26251-2.5</f>
        <v>-2.5</v>
      </c>
    </row>
    <row r="26252" customFormat="false" ht="12" hidden="false" customHeight="false" outlineLevel="0" collapsed="false">
      <c r="BS26252" s="96" t="n">
        <f aca="false">BR26252-2.5</f>
        <v>-2.5</v>
      </c>
    </row>
    <row r="26253" customFormat="false" ht="12" hidden="false" customHeight="false" outlineLevel="0" collapsed="false">
      <c r="BS26253" s="96" t="n">
        <f aca="false">BR26253-2.5</f>
        <v>-2.5</v>
      </c>
    </row>
    <row r="26254" customFormat="false" ht="12" hidden="false" customHeight="false" outlineLevel="0" collapsed="false">
      <c r="BS26254" s="96" t="n">
        <f aca="false">BR26254-2.5</f>
        <v>-2.5</v>
      </c>
    </row>
    <row r="26255" customFormat="false" ht="12" hidden="false" customHeight="false" outlineLevel="0" collapsed="false">
      <c r="BS26255" s="96" t="n">
        <f aca="false">BR26255-2.5</f>
        <v>-2.5</v>
      </c>
    </row>
    <row r="26256" customFormat="false" ht="12" hidden="false" customHeight="false" outlineLevel="0" collapsed="false">
      <c r="BS26256" s="96" t="n">
        <f aca="false">BR26256-2.5</f>
        <v>-2.5</v>
      </c>
    </row>
    <row r="26257" customFormat="false" ht="12" hidden="false" customHeight="false" outlineLevel="0" collapsed="false">
      <c r="BS26257" s="96" t="n">
        <f aca="false">BR26257-2.5</f>
        <v>-2.5</v>
      </c>
    </row>
    <row r="26258" customFormat="false" ht="12" hidden="false" customHeight="false" outlineLevel="0" collapsed="false">
      <c r="BS26258" s="96" t="n">
        <f aca="false">BR26258-2.5</f>
        <v>-2.5</v>
      </c>
    </row>
    <row r="26259" customFormat="false" ht="12" hidden="false" customHeight="false" outlineLevel="0" collapsed="false">
      <c r="BS26259" s="96" t="n">
        <f aca="false">BR26259-2.5</f>
        <v>-2.5</v>
      </c>
    </row>
    <row r="26260" customFormat="false" ht="12" hidden="false" customHeight="false" outlineLevel="0" collapsed="false">
      <c r="BS26260" s="96" t="n">
        <f aca="false">BR26260-2.5</f>
        <v>-2.5</v>
      </c>
    </row>
    <row r="26261" customFormat="false" ht="12" hidden="false" customHeight="false" outlineLevel="0" collapsed="false">
      <c r="BS26261" s="96" t="n">
        <f aca="false">BR26261-2.5</f>
        <v>-2.5</v>
      </c>
    </row>
    <row r="26262" customFormat="false" ht="12" hidden="false" customHeight="false" outlineLevel="0" collapsed="false">
      <c r="BS26262" s="96" t="n">
        <f aca="false">BR26262-2.5</f>
        <v>-2.5</v>
      </c>
    </row>
    <row r="26263" customFormat="false" ht="12" hidden="false" customHeight="false" outlineLevel="0" collapsed="false">
      <c r="BS26263" s="96" t="n">
        <f aca="false">BR26263-2.5</f>
        <v>-2.5</v>
      </c>
    </row>
    <row r="26264" customFormat="false" ht="12" hidden="false" customHeight="false" outlineLevel="0" collapsed="false">
      <c r="BS26264" s="96" t="n">
        <f aca="false">BR26264-2.5</f>
        <v>-2.5</v>
      </c>
    </row>
    <row r="26265" customFormat="false" ht="12" hidden="false" customHeight="false" outlineLevel="0" collapsed="false">
      <c r="BS26265" s="96" t="n">
        <f aca="false">BR26265-2.5</f>
        <v>-2.5</v>
      </c>
    </row>
    <row r="26266" customFormat="false" ht="12" hidden="false" customHeight="false" outlineLevel="0" collapsed="false">
      <c r="BS26266" s="96" t="n">
        <f aca="false">BR26266-2.5</f>
        <v>-2.5</v>
      </c>
    </row>
    <row r="26267" customFormat="false" ht="12" hidden="false" customHeight="false" outlineLevel="0" collapsed="false">
      <c r="BS26267" s="96" t="n">
        <f aca="false">BR26267-2.5</f>
        <v>-2.5</v>
      </c>
    </row>
    <row r="26268" customFormat="false" ht="12" hidden="false" customHeight="false" outlineLevel="0" collapsed="false">
      <c r="BS26268" s="96" t="n">
        <f aca="false">BR26268-2.5</f>
        <v>-2.5</v>
      </c>
    </row>
    <row r="26269" customFormat="false" ht="12" hidden="false" customHeight="false" outlineLevel="0" collapsed="false">
      <c r="BS26269" s="96" t="n">
        <f aca="false">BR26269-2.5</f>
        <v>-2.5</v>
      </c>
    </row>
    <row r="26270" customFormat="false" ht="12" hidden="false" customHeight="false" outlineLevel="0" collapsed="false">
      <c r="BS26270" s="96" t="n">
        <f aca="false">BR26270-2.5</f>
        <v>-2.5</v>
      </c>
    </row>
    <row r="26271" customFormat="false" ht="12" hidden="false" customHeight="false" outlineLevel="0" collapsed="false">
      <c r="BS26271" s="96" t="n">
        <f aca="false">BR26271-2.5</f>
        <v>-2.5</v>
      </c>
    </row>
    <row r="26272" customFormat="false" ht="12" hidden="false" customHeight="false" outlineLevel="0" collapsed="false">
      <c r="BS26272" s="96" t="n">
        <f aca="false">BR26272-2.5</f>
        <v>-2.5</v>
      </c>
    </row>
    <row r="26273" customFormat="false" ht="12" hidden="false" customHeight="false" outlineLevel="0" collapsed="false">
      <c r="BS26273" s="96" t="n">
        <f aca="false">BR26273-2.5</f>
        <v>-2.5</v>
      </c>
    </row>
    <row r="26274" customFormat="false" ht="12" hidden="false" customHeight="false" outlineLevel="0" collapsed="false">
      <c r="BS26274" s="96" t="n">
        <f aca="false">BR26274-2.5</f>
        <v>-2.5</v>
      </c>
    </row>
    <row r="26275" customFormat="false" ht="12" hidden="false" customHeight="false" outlineLevel="0" collapsed="false">
      <c r="BS26275" s="96" t="n">
        <f aca="false">BR26275-2.5</f>
        <v>-2.5</v>
      </c>
    </row>
    <row r="26276" customFormat="false" ht="12" hidden="false" customHeight="false" outlineLevel="0" collapsed="false">
      <c r="BS26276" s="96" t="n">
        <f aca="false">BR26276-2.5</f>
        <v>-2.5</v>
      </c>
    </row>
    <row r="26277" customFormat="false" ht="12" hidden="false" customHeight="false" outlineLevel="0" collapsed="false">
      <c r="BS26277" s="96" t="n">
        <f aca="false">BR26277-2.5</f>
        <v>-2.5</v>
      </c>
    </row>
    <row r="26278" customFormat="false" ht="12" hidden="false" customHeight="false" outlineLevel="0" collapsed="false">
      <c r="BS26278" s="96" t="n">
        <f aca="false">BR26278-2.5</f>
        <v>-2.5</v>
      </c>
    </row>
    <row r="26279" customFormat="false" ht="12" hidden="false" customHeight="false" outlineLevel="0" collapsed="false">
      <c r="BS26279" s="96" t="n">
        <f aca="false">BR26279-2.5</f>
        <v>-2.5</v>
      </c>
    </row>
    <row r="26280" customFormat="false" ht="12" hidden="false" customHeight="false" outlineLevel="0" collapsed="false">
      <c r="BS26280" s="96" t="n">
        <f aca="false">BR26280-2.5</f>
        <v>-2.5</v>
      </c>
    </row>
    <row r="26281" customFormat="false" ht="12" hidden="false" customHeight="false" outlineLevel="0" collapsed="false">
      <c r="BS26281" s="96" t="n">
        <f aca="false">BR26281-2.5</f>
        <v>-2.5</v>
      </c>
    </row>
    <row r="26282" customFormat="false" ht="12" hidden="false" customHeight="false" outlineLevel="0" collapsed="false">
      <c r="BS26282" s="96" t="n">
        <f aca="false">BR26282-2.5</f>
        <v>-2.5</v>
      </c>
    </row>
    <row r="26283" customFormat="false" ht="12" hidden="false" customHeight="false" outlineLevel="0" collapsed="false">
      <c r="BS26283" s="96" t="n">
        <f aca="false">BR26283-2.5</f>
        <v>-2.5</v>
      </c>
    </row>
    <row r="26284" customFormat="false" ht="12" hidden="false" customHeight="false" outlineLevel="0" collapsed="false">
      <c r="BS26284" s="96" t="n">
        <f aca="false">BR26284-2.5</f>
        <v>-2.5</v>
      </c>
    </row>
    <row r="26285" customFormat="false" ht="12" hidden="false" customHeight="false" outlineLevel="0" collapsed="false">
      <c r="BS26285" s="96" t="n">
        <f aca="false">BR26285-2.5</f>
        <v>-2.5</v>
      </c>
    </row>
    <row r="26286" customFormat="false" ht="12" hidden="false" customHeight="false" outlineLevel="0" collapsed="false">
      <c r="BS26286" s="96" t="n">
        <f aca="false">BR26286-2.5</f>
        <v>-2.5</v>
      </c>
    </row>
    <row r="26287" customFormat="false" ht="12" hidden="false" customHeight="false" outlineLevel="0" collapsed="false">
      <c r="BS26287" s="96" t="n">
        <f aca="false">BR26287-2.5</f>
        <v>-2.5</v>
      </c>
    </row>
    <row r="26288" customFormat="false" ht="12" hidden="false" customHeight="false" outlineLevel="0" collapsed="false">
      <c r="BS26288" s="96" t="n">
        <f aca="false">BR26288-2.5</f>
        <v>-2.5</v>
      </c>
    </row>
    <row r="26289" customFormat="false" ht="12" hidden="false" customHeight="false" outlineLevel="0" collapsed="false">
      <c r="BS26289" s="96" t="n">
        <f aca="false">BR26289-2.5</f>
        <v>-2.5</v>
      </c>
    </row>
    <row r="26290" customFormat="false" ht="12" hidden="false" customHeight="false" outlineLevel="0" collapsed="false">
      <c r="BS26290" s="96" t="n">
        <f aca="false">BR26290-2.5</f>
        <v>-2.5</v>
      </c>
    </row>
    <row r="26291" customFormat="false" ht="12" hidden="false" customHeight="false" outlineLevel="0" collapsed="false">
      <c r="BS26291" s="96" t="n">
        <f aca="false">BR26291-2.5</f>
        <v>-2.5</v>
      </c>
    </row>
    <row r="26292" customFormat="false" ht="12" hidden="false" customHeight="false" outlineLevel="0" collapsed="false">
      <c r="BS26292" s="96" t="n">
        <f aca="false">BR26292-2.5</f>
        <v>-2.5</v>
      </c>
    </row>
    <row r="26293" customFormat="false" ht="12" hidden="false" customHeight="false" outlineLevel="0" collapsed="false">
      <c r="BS26293" s="96" t="n">
        <f aca="false">BR26293-2.5</f>
        <v>-2.5</v>
      </c>
    </row>
    <row r="26294" customFormat="false" ht="12" hidden="false" customHeight="false" outlineLevel="0" collapsed="false">
      <c r="BS26294" s="96" t="n">
        <f aca="false">BR26294-2.5</f>
        <v>-2.5</v>
      </c>
    </row>
    <row r="26295" customFormat="false" ht="12" hidden="false" customHeight="false" outlineLevel="0" collapsed="false">
      <c r="BS26295" s="96" t="n">
        <f aca="false">BR26295-2.5</f>
        <v>-2.5</v>
      </c>
    </row>
    <row r="26296" customFormat="false" ht="12" hidden="false" customHeight="false" outlineLevel="0" collapsed="false">
      <c r="BS26296" s="96" t="n">
        <f aca="false">BR26296-2.5</f>
        <v>-2.5</v>
      </c>
    </row>
    <row r="26297" customFormat="false" ht="12" hidden="false" customHeight="false" outlineLevel="0" collapsed="false">
      <c r="BS26297" s="96" t="n">
        <f aca="false">BR26297-2.5</f>
        <v>-2.5</v>
      </c>
    </row>
    <row r="26298" customFormat="false" ht="12" hidden="false" customHeight="false" outlineLevel="0" collapsed="false">
      <c r="BS26298" s="96" t="n">
        <f aca="false">BR26298-2.5</f>
        <v>-2.5</v>
      </c>
    </row>
    <row r="26299" customFormat="false" ht="12" hidden="false" customHeight="false" outlineLevel="0" collapsed="false">
      <c r="BS26299" s="96" t="n">
        <f aca="false">BR26299-2.5</f>
        <v>-2.5</v>
      </c>
    </row>
    <row r="26300" customFormat="false" ht="12" hidden="false" customHeight="false" outlineLevel="0" collapsed="false">
      <c r="BS26300" s="96" t="n">
        <f aca="false">BR26300-2.5</f>
        <v>-2.5</v>
      </c>
    </row>
    <row r="26301" customFormat="false" ht="12" hidden="false" customHeight="false" outlineLevel="0" collapsed="false">
      <c r="BS26301" s="96" t="n">
        <f aca="false">BR26301-2.5</f>
        <v>-2.5</v>
      </c>
    </row>
    <row r="26302" customFormat="false" ht="12" hidden="false" customHeight="false" outlineLevel="0" collapsed="false">
      <c r="BS26302" s="96" t="n">
        <f aca="false">BR26302-2.5</f>
        <v>-2.5</v>
      </c>
    </row>
    <row r="26303" customFormat="false" ht="12" hidden="false" customHeight="false" outlineLevel="0" collapsed="false">
      <c r="BS26303" s="96" t="n">
        <f aca="false">BR26303-2.5</f>
        <v>-2.5</v>
      </c>
    </row>
    <row r="26304" customFormat="false" ht="12" hidden="false" customHeight="false" outlineLevel="0" collapsed="false">
      <c r="BS26304" s="96" t="n">
        <f aca="false">BR26304-2.5</f>
        <v>-2.5</v>
      </c>
    </row>
    <row r="26305" customFormat="false" ht="12" hidden="false" customHeight="false" outlineLevel="0" collapsed="false">
      <c r="BS26305" s="96" t="n">
        <f aca="false">BR26305-2.5</f>
        <v>-2.5</v>
      </c>
    </row>
    <row r="26306" customFormat="false" ht="12" hidden="false" customHeight="false" outlineLevel="0" collapsed="false">
      <c r="BS26306" s="96" t="n">
        <f aca="false">BR26306-2.5</f>
        <v>-2.5</v>
      </c>
    </row>
    <row r="26307" customFormat="false" ht="12" hidden="false" customHeight="false" outlineLevel="0" collapsed="false">
      <c r="BS26307" s="96" t="n">
        <f aca="false">BR26307-2.5</f>
        <v>-2.5</v>
      </c>
    </row>
    <row r="26308" customFormat="false" ht="12" hidden="false" customHeight="false" outlineLevel="0" collapsed="false">
      <c r="BS26308" s="96" t="n">
        <f aca="false">BR26308-2.5</f>
        <v>-2.5</v>
      </c>
    </row>
    <row r="26309" customFormat="false" ht="12" hidden="false" customHeight="false" outlineLevel="0" collapsed="false">
      <c r="BS26309" s="96" t="n">
        <f aca="false">BR26309-2.5</f>
        <v>-2.5</v>
      </c>
    </row>
    <row r="26310" customFormat="false" ht="12" hidden="false" customHeight="false" outlineLevel="0" collapsed="false">
      <c r="BS26310" s="96" t="n">
        <f aca="false">BR26310-2.5</f>
        <v>-2.5</v>
      </c>
    </row>
    <row r="26311" customFormat="false" ht="12" hidden="false" customHeight="false" outlineLevel="0" collapsed="false">
      <c r="BS26311" s="96" t="n">
        <f aca="false">BR26311-2.5</f>
        <v>-2.5</v>
      </c>
    </row>
    <row r="26312" customFormat="false" ht="12" hidden="false" customHeight="false" outlineLevel="0" collapsed="false">
      <c r="BS26312" s="96" t="n">
        <f aca="false">BR26312-2.5</f>
        <v>-2.5</v>
      </c>
    </row>
    <row r="26313" customFormat="false" ht="12" hidden="false" customHeight="false" outlineLevel="0" collapsed="false">
      <c r="BS26313" s="96" t="n">
        <f aca="false">BR26313-2.5</f>
        <v>-2.5</v>
      </c>
    </row>
    <row r="26314" customFormat="false" ht="12" hidden="false" customHeight="false" outlineLevel="0" collapsed="false">
      <c r="BS26314" s="96" t="n">
        <f aca="false">BR26314-2.5</f>
        <v>-2.5</v>
      </c>
    </row>
    <row r="26315" customFormat="false" ht="12" hidden="false" customHeight="false" outlineLevel="0" collapsed="false">
      <c r="BS26315" s="96" t="n">
        <f aca="false">BR26315-2.5</f>
        <v>-2.5</v>
      </c>
    </row>
    <row r="26316" customFormat="false" ht="12" hidden="false" customHeight="false" outlineLevel="0" collapsed="false">
      <c r="BS26316" s="96" t="n">
        <f aca="false">BR26316-2.5</f>
        <v>-2.5</v>
      </c>
    </row>
    <row r="26317" customFormat="false" ht="12" hidden="false" customHeight="false" outlineLevel="0" collapsed="false">
      <c r="BS26317" s="96" t="n">
        <f aca="false">BR26317-2.5</f>
        <v>-2.5</v>
      </c>
    </row>
    <row r="26318" customFormat="false" ht="12" hidden="false" customHeight="false" outlineLevel="0" collapsed="false">
      <c r="BS26318" s="96" t="n">
        <f aca="false">BR26318-2.5</f>
        <v>-2.5</v>
      </c>
    </row>
    <row r="26319" customFormat="false" ht="12" hidden="false" customHeight="false" outlineLevel="0" collapsed="false">
      <c r="BS26319" s="96" t="n">
        <f aca="false">BR26319-2.5</f>
        <v>-2.5</v>
      </c>
    </row>
    <row r="26320" customFormat="false" ht="12" hidden="false" customHeight="false" outlineLevel="0" collapsed="false">
      <c r="BS26320" s="96" t="n">
        <f aca="false">BR26320-2.5</f>
        <v>-2.5</v>
      </c>
    </row>
    <row r="26321" customFormat="false" ht="12" hidden="false" customHeight="false" outlineLevel="0" collapsed="false">
      <c r="BS26321" s="96" t="n">
        <f aca="false">BR26321-2.5</f>
        <v>-2.5</v>
      </c>
    </row>
    <row r="26322" customFormat="false" ht="12" hidden="false" customHeight="false" outlineLevel="0" collapsed="false">
      <c r="BS26322" s="96" t="n">
        <f aca="false">BR26322-2.5</f>
        <v>-2.5</v>
      </c>
    </row>
    <row r="26323" customFormat="false" ht="12" hidden="false" customHeight="false" outlineLevel="0" collapsed="false">
      <c r="BS26323" s="96" t="n">
        <f aca="false">BR26323-2.5</f>
        <v>-2.5</v>
      </c>
    </row>
    <row r="26324" customFormat="false" ht="12" hidden="false" customHeight="false" outlineLevel="0" collapsed="false">
      <c r="BS26324" s="96" t="n">
        <f aca="false">BR26324-2.5</f>
        <v>-2.5</v>
      </c>
    </row>
    <row r="26325" customFormat="false" ht="12" hidden="false" customHeight="false" outlineLevel="0" collapsed="false">
      <c r="BS26325" s="96" t="n">
        <f aca="false">BR26325-2.5</f>
        <v>-2.5</v>
      </c>
    </row>
    <row r="26326" customFormat="false" ht="12" hidden="false" customHeight="false" outlineLevel="0" collapsed="false">
      <c r="BS26326" s="96" t="n">
        <f aca="false">BR26326-2.5</f>
        <v>-2.5</v>
      </c>
    </row>
    <row r="26327" customFormat="false" ht="12" hidden="false" customHeight="false" outlineLevel="0" collapsed="false">
      <c r="BS26327" s="96" t="n">
        <f aca="false">BR26327-2.5</f>
        <v>-2.5</v>
      </c>
    </row>
    <row r="26328" customFormat="false" ht="12" hidden="false" customHeight="false" outlineLevel="0" collapsed="false">
      <c r="BS26328" s="96" t="n">
        <f aca="false">BR26328-2.5</f>
        <v>-2.5</v>
      </c>
    </row>
    <row r="26329" customFormat="false" ht="12" hidden="false" customHeight="false" outlineLevel="0" collapsed="false">
      <c r="BS26329" s="96" t="n">
        <f aca="false">BR26329-2.5</f>
        <v>-2.5</v>
      </c>
    </row>
    <row r="26330" customFormat="false" ht="12" hidden="false" customHeight="false" outlineLevel="0" collapsed="false">
      <c r="BS26330" s="96" t="n">
        <f aca="false">BR26330-2.5</f>
        <v>-2.5</v>
      </c>
    </row>
    <row r="26331" customFormat="false" ht="12" hidden="false" customHeight="false" outlineLevel="0" collapsed="false">
      <c r="BS26331" s="96" t="n">
        <f aca="false">BR26331-2.5</f>
        <v>-2.5</v>
      </c>
    </row>
    <row r="26332" customFormat="false" ht="12" hidden="false" customHeight="false" outlineLevel="0" collapsed="false">
      <c r="BS26332" s="96" t="n">
        <f aca="false">BR26332-2.5</f>
        <v>-2.5</v>
      </c>
    </row>
    <row r="26333" customFormat="false" ht="12" hidden="false" customHeight="false" outlineLevel="0" collapsed="false">
      <c r="BS26333" s="96" t="n">
        <f aca="false">BR26333-2.5</f>
        <v>-2.5</v>
      </c>
    </row>
    <row r="26334" customFormat="false" ht="12" hidden="false" customHeight="false" outlineLevel="0" collapsed="false">
      <c r="BS26334" s="96" t="n">
        <f aca="false">BR26334-2.5</f>
        <v>-2.5</v>
      </c>
    </row>
    <row r="26335" customFormat="false" ht="12" hidden="false" customHeight="false" outlineLevel="0" collapsed="false">
      <c r="BS26335" s="96" t="n">
        <f aca="false">BR26335-2.5</f>
        <v>-2.5</v>
      </c>
    </row>
    <row r="26336" customFormat="false" ht="12" hidden="false" customHeight="false" outlineLevel="0" collapsed="false">
      <c r="BS26336" s="96" t="n">
        <f aca="false">BR26336-2.5</f>
        <v>-2.5</v>
      </c>
    </row>
    <row r="26337" customFormat="false" ht="12" hidden="false" customHeight="false" outlineLevel="0" collapsed="false">
      <c r="BS26337" s="96" t="n">
        <f aca="false">BR26337-2.5</f>
        <v>-2.5</v>
      </c>
    </row>
    <row r="26338" customFormat="false" ht="12" hidden="false" customHeight="false" outlineLevel="0" collapsed="false">
      <c r="BS26338" s="96" t="n">
        <f aca="false">BR26338-2.5</f>
        <v>-2.5</v>
      </c>
    </row>
    <row r="26339" customFormat="false" ht="12" hidden="false" customHeight="false" outlineLevel="0" collapsed="false">
      <c r="BS26339" s="96" t="n">
        <f aca="false">BR26339-2.5</f>
        <v>-2.5</v>
      </c>
    </row>
    <row r="26340" customFormat="false" ht="12" hidden="false" customHeight="false" outlineLevel="0" collapsed="false">
      <c r="BS26340" s="96" t="n">
        <f aca="false">BR26340-2.5</f>
        <v>-2.5</v>
      </c>
    </row>
    <row r="26341" customFormat="false" ht="12" hidden="false" customHeight="false" outlineLevel="0" collapsed="false">
      <c r="BS26341" s="96" t="n">
        <f aca="false">BR26341-2.5</f>
        <v>-2.5</v>
      </c>
    </row>
    <row r="26342" customFormat="false" ht="12" hidden="false" customHeight="false" outlineLevel="0" collapsed="false">
      <c r="BS26342" s="96" t="n">
        <f aca="false">BR26342-2.5</f>
        <v>-2.5</v>
      </c>
    </row>
    <row r="26343" customFormat="false" ht="12" hidden="false" customHeight="false" outlineLevel="0" collapsed="false">
      <c r="BS26343" s="96" t="n">
        <f aca="false">BR26343-2.5</f>
        <v>-2.5</v>
      </c>
    </row>
    <row r="26344" customFormat="false" ht="12" hidden="false" customHeight="false" outlineLevel="0" collapsed="false">
      <c r="BS26344" s="96" t="n">
        <f aca="false">BR26344-2.5</f>
        <v>-2.5</v>
      </c>
    </row>
    <row r="26345" customFormat="false" ht="12" hidden="false" customHeight="false" outlineLevel="0" collapsed="false">
      <c r="BS26345" s="96" t="n">
        <f aca="false">BR26345-2.5</f>
        <v>-2.5</v>
      </c>
    </row>
    <row r="26346" customFormat="false" ht="12" hidden="false" customHeight="false" outlineLevel="0" collapsed="false">
      <c r="BS26346" s="96" t="n">
        <f aca="false">BR26346-2.5</f>
        <v>-2.5</v>
      </c>
    </row>
    <row r="26347" customFormat="false" ht="12" hidden="false" customHeight="false" outlineLevel="0" collapsed="false">
      <c r="BS26347" s="96" t="n">
        <f aca="false">BR26347-2.5</f>
        <v>-2.5</v>
      </c>
    </row>
    <row r="26348" customFormat="false" ht="12" hidden="false" customHeight="false" outlineLevel="0" collapsed="false">
      <c r="BS26348" s="96" t="n">
        <f aca="false">BR26348-2.5</f>
        <v>-2.5</v>
      </c>
    </row>
    <row r="26349" customFormat="false" ht="12" hidden="false" customHeight="false" outlineLevel="0" collapsed="false">
      <c r="BS26349" s="96" t="n">
        <f aca="false">BR26349-2.5</f>
        <v>-2.5</v>
      </c>
    </row>
    <row r="26350" customFormat="false" ht="12" hidden="false" customHeight="false" outlineLevel="0" collapsed="false">
      <c r="BS26350" s="96" t="n">
        <f aca="false">BR26350-2.5</f>
        <v>-2.5</v>
      </c>
    </row>
    <row r="26351" customFormat="false" ht="12" hidden="false" customHeight="false" outlineLevel="0" collapsed="false">
      <c r="BS26351" s="96" t="n">
        <f aca="false">BR26351-2.5</f>
        <v>-2.5</v>
      </c>
    </row>
    <row r="26352" customFormat="false" ht="12" hidden="false" customHeight="false" outlineLevel="0" collapsed="false">
      <c r="BS26352" s="96" t="n">
        <f aca="false">BR26352-2.5</f>
        <v>-2.5</v>
      </c>
    </row>
    <row r="26353" customFormat="false" ht="12" hidden="false" customHeight="false" outlineLevel="0" collapsed="false">
      <c r="BS26353" s="96" t="n">
        <f aca="false">BR26353-2.5</f>
        <v>-2.5</v>
      </c>
    </row>
    <row r="26354" customFormat="false" ht="12" hidden="false" customHeight="false" outlineLevel="0" collapsed="false">
      <c r="BS26354" s="96" t="n">
        <f aca="false">BR26354-2.5</f>
        <v>-2.5</v>
      </c>
    </row>
    <row r="26355" customFormat="false" ht="12" hidden="false" customHeight="false" outlineLevel="0" collapsed="false">
      <c r="BS26355" s="96" t="n">
        <f aca="false">BR26355-2.5</f>
        <v>-2.5</v>
      </c>
    </row>
    <row r="26356" customFormat="false" ht="12" hidden="false" customHeight="false" outlineLevel="0" collapsed="false">
      <c r="BS26356" s="96" t="n">
        <f aca="false">BR26356-2.5</f>
        <v>-2.5</v>
      </c>
    </row>
    <row r="26357" customFormat="false" ht="12" hidden="false" customHeight="false" outlineLevel="0" collapsed="false">
      <c r="BS26357" s="96" t="n">
        <f aca="false">BR26357-2.5</f>
        <v>-2.5</v>
      </c>
    </row>
    <row r="26358" customFormat="false" ht="12" hidden="false" customHeight="false" outlineLevel="0" collapsed="false">
      <c r="BS26358" s="96" t="n">
        <f aca="false">BR26358-2.5</f>
        <v>-2.5</v>
      </c>
    </row>
    <row r="26359" customFormat="false" ht="12" hidden="false" customHeight="false" outlineLevel="0" collapsed="false">
      <c r="BS26359" s="96" t="n">
        <f aca="false">BR26359-2.5</f>
        <v>-2.5</v>
      </c>
    </row>
    <row r="26360" customFormat="false" ht="12" hidden="false" customHeight="false" outlineLevel="0" collapsed="false">
      <c r="BS26360" s="96" t="n">
        <f aca="false">BR26360-2.5</f>
        <v>-2.5</v>
      </c>
    </row>
    <row r="26361" customFormat="false" ht="12" hidden="false" customHeight="false" outlineLevel="0" collapsed="false">
      <c r="BS26361" s="96" t="n">
        <f aca="false">BR26361-2.5</f>
        <v>-2.5</v>
      </c>
    </row>
    <row r="26362" customFormat="false" ht="12" hidden="false" customHeight="false" outlineLevel="0" collapsed="false">
      <c r="BS26362" s="96" t="n">
        <f aca="false">BR26362-2.5</f>
        <v>-2.5</v>
      </c>
    </row>
    <row r="26363" customFormat="false" ht="12" hidden="false" customHeight="false" outlineLevel="0" collapsed="false">
      <c r="BS26363" s="96" t="n">
        <f aca="false">BR26363-2.5</f>
        <v>-2.5</v>
      </c>
    </row>
    <row r="26364" customFormat="false" ht="12" hidden="false" customHeight="false" outlineLevel="0" collapsed="false">
      <c r="BS26364" s="96" t="n">
        <f aca="false">BR26364-2.5</f>
        <v>-2.5</v>
      </c>
    </row>
    <row r="26365" customFormat="false" ht="12" hidden="false" customHeight="false" outlineLevel="0" collapsed="false">
      <c r="BS26365" s="96" t="n">
        <f aca="false">BR26365-2.5</f>
        <v>-2.5</v>
      </c>
    </row>
    <row r="26366" customFormat="false" ht="12" hidden="false" customHeight="false" outlineLevel="0" collapsed="false">
      <c r="BS26366" s="96" t="n">
        <f aca="false">BR26366-2.5</f>
        <v>-2.5</v>
      </c>
    </row>
    <row r="26367" customFormat="false" ht="12" hidden="false" customHeight="false" outlineLevel="0" collapsed="false">
      <c r="BS26367" s="96" t="n">
        <f aca="false">BR26367-2.5</f>
        <v>-2.5</v>
      </c>
    </row>
    <row r="26368" customFormat="false" ht="12" hidden="false" customHeight="false" outlineLevel="0" collapsed="false">
      <c r="BS26368" s="96" t="n">
        <f aca="false">BR26368-2.5</f>
        <v>-2.5</v>
      </c>
    </row>
    <row r="26369" customFormat="false" ht="12" hidden="false" customHeight="false" outlineLevel="0" collapsed="false">
      <c r="BS26369" s="96" t="n">
        <f aca="false">BR26369-2.5</f>
        <v>-2.5</v>
      </c>
    </row>
    <row r="26370" customFormat="false" ht="12" hidden="false" customHeight="false" outlineLevel="0" collapsed="false">
      <c r="BS26370" s="96" t="n">
        <f aca="false">BR26370-2.5</f>
        <v>-2.5</v>
      </c>
    </row>
    <row r="26371" customFormat="false" ht="12" hidden="false" customHeight="false" outlineLevel="0" collapsed="false">
      <c r="BS26371" s="96" t="n">
        <f aca="false">BR26371-2.5</f>
        <v>-2.5</v>
      </c>
    </row>
    <row r="26372" customFormat="false" ht="12" hidden="false" customHeight="false" outlineLevel="0" collapsed="false">
      <c r="BS26372" s="96" t="n">
        <f aca="false">BR26372-2.5</f>
        <v>-2.5</v>
      </c>
    </row>
    <row r="26373" customFormat="false" ht="12" hidden="false" customHeight="false" outlineLevel="0" collapsed="false">
      <c r="BS26373" s="96" t="n">
        <f aca="false">BR26373-2.5</f>
        <v>-2.5</v>
      </c>
    </row>
    <row r="26374" customFormat="false" ht="12" hidden="false" customHeight="false" outlineLevel="0" collapsed="false">
      <c r="BS26374" s="96" t="n">
        <f aca="false">BR26374-2.5</f>
        <v>-2.5</v>
      </c>
    </row>
    <row r="26375" customFormat="false" ht="12" hidden="false" customHeight="false" outlineLevel="0" collapsed="false">
      <c r="BS26375" s="96" t="n">
        <f aca="false">BR26375-2.5</f>
        <v>-2.5</v>
      </c>
    </row>
    <row r="26376" customFormat="false" ht="12" hidden="false" customHeight="false" outlineLevel="0" collapsed="false">
      <c r="BS26376" s="96" t="n">
        <f aca="false">BR26376-2.5</f>
        <v>-2.5</v>
      </c>
    </row>
    <row r="26377" customFormat="false" ht="12" hidden="false" customHeight="false" outlineLevel="0" collapsed="false">
      <c r="BS26377" s="96" t="n">
        <f aca="false">BR26377-2.5</f>
        <v>-2.5</v>
      </c>
    </row>
    <row r="26378" customFormat="false" ht="12" hidden="false" customHeight="false" outlineLevel="0" collapsed="false">
      <c r="BS26378" s="96" t="n">
        <f aca="false">BR26378-2.5</f>
        <v>-2.5</v>
      </c>
    </row>
    <row r="26379" customFormat="false" ht="12" hidden="false" customHeight="false" outlineLevel="0" collapsed="false">
      <c r="BS26379" s="96" t="n">
        <f aca="false">BR26379-2.5</f>
        <v>-2.5</v>
      </c>
    </row>
    <row r="26380" customFormat="false" ht="12" hidden="false" customHeight="false" outlineLevel="0" collapsed="false">
      <c r="BS26380" s="96" t="n">
        <f aca="false">BR26380-2.5</f>
        <v>-2.5</v>
      </c>
    </row>
    <row r="26381" customFormat="false" ht="12" hidden="false" customHeight="false" outlineLevel="0" collapsed="false">
      <c r="BS26381" s="96" t="n">
        <f aca="false">BR26381-2.5</f>
        <v>-2.5</v>
      </c>
    </row>
    <row r="26382" customFormat="false" ht="12" hidden="false" customHeight="false" outlineLevel="0" collapsed="false">
      <c r="BS26382" s="96" t="n">
        <f aca="false">BR26382-2.5</f>
        <v>-2.5</v>
      </c>
    </row>
    <row r="26383" customFormat="false" ht="12" hidden="false" customHeight="false" outlineLevel="0" collapsed="false">
      <c r="BS26383" s="96" t="n">
        <f aca="false">BR26383-2.5</f>
        <v>-2.5</v>
      </c>
    </row>
    <row r="26384" customFormat="false" ht="12" hidden="false" customHeight="false" outlineLevel="0" collapsed="false">
      <c r="BS26384" s="96" t="n">
        <f aca="false">BR26384-2.5</f>
        <v>-2.5</v>
      </c>
    </row>
    <row r="26385" customFormat="false" ht="12" hidden="false" customHeight="false" outlineLevel="0" collapsed="false">
      <c r="BS26385" s="96" t="n">
        <f aca="false">BR26385-2.5</f>
        <v>-2.5</v>
      </c>
    </row>
    <row r="26386" customFormat="false" ht="12" hidden="false" customHeight="false" outlineLevel="0" collapsed="false">
      <c r="BS26386" s="96" t="n">
        <f aca="false">BR26386-2.5</f>
        <v>-2.5</v>
      </c>
    </row>
    <row r="26387" customFormat="false" ht="12" hidden="false" customHeight="false" outlineLevel="0" collapsed="false">
      <c r="BS26387" s="96" t="n">
        <f aca="false">BR26387-2.5</f>
        <v>-2.5</v>
      </c>
    </row>
    <row r="26388" customFormat="false" ht="12" hidden="false" customHeight="false" outlineLevel="0" collapsed="false">
      <c r="BS26388" s="96" t="n">
        <f aca="false">BR26388-2.5</f>
        <v>-2.5</v>
      </c>
    </row>
    <row r="26389" customFormat="false" ht="12" hidden="false" customHeight="false" outlineLevel="0" collapsed="false">
      <c r="BS26389" s="96" t="n">
        <f aca="false">BR26389-2.5</f>
        <v>-2.5</v>
      </c>
    </row>
    <row r="26390" customFormat="false" ht="12" hidden="false" customHeight="false" outlineLevel="0" collapsed="false">
      <c r="BS26390" s="96" t="n">
        <f aca="false">BR26390-2.5</f>
        <v>-2.5</v>
      </c>
    </row>
    <row r="26391" customFormat="false" ht="12" hidden="false" customHeight="false" outlineLevel="0" collapsed="false">
      <c r="BS26391" s="96" t="n">
        <f aca="false">BR26391-2.5</f>
        <v>-2.5</v>
      </c>
    </row>
    <row r="26392" customFormat="false" ht="12" hidden="false" customHeight="false" outlineLevel="0" collapsed="false">
      <c r="BS26392" s="96" t="n">
        <f aca="false">BR26392-2.5</f>
        <v>-2.5</v>
      </c>
    </row>
    <row r="26393" customFormat="false" ht="12" hidden="false" customHeight="false" outlineLevel="0" collapsed="false">
      <c r="BS26393" s="96" t="n">
        <f aca="false">BR26393-2.5</f>
        <v>-2.5</v>
      </c>
    </row>
    <row r="26394" customFormat="false" ht="12" hidden="false" customHeight="false" outlineLevel="0" collapsed="false">
      <c r="BS26394" s="96" t="n">
        <f aca="false">BR26394-2.5</f>
        <v>-2.5</v>
      </c>
    </row>
    <row r="26395" customFormat="false" ht="12" hidden="false" customHeight="false" outlineLevel="0" collapsed="false">
      <c r="BS26395" s="96" t="n">
        <f aca="false">BR26395-2.5</f>
        <v>-2.5</v>
      </c>
    </row>
    <row r="26396" customFormat="false" ht="12" hidden="false" customHeight="false" outlineLevel="0" collapsed="false">
      <c r="BS26396" s="96" t="n">
        <f aca="false">BR26396-2.5</f>
        <v>-2.5</v>
      </c>
    </row>
    <row r="26397" customFormat="false" ht="12" hidden="false" customHeight="false" outlineLevel="0" collapsed="false">
      <c r="BS26397" s="96" t="n">
        <f aca="false">BR26397-2.5</f>
        <v>-2.5</v>
      </c>
    </row>
    <row r="26398" customFormat="false" ht="12" hidden="false" customHeight="false" outlineLevel="0" collapsed="false">
      <c r="BS26398" s="96" t="n">
        <f aca="false">BR26398-2.5</f>
        <v>-2.5</v>
      </c>
    </row>
    <row r="26399" customFormat="false" ht="12" hidden="false" customHeight="false" outlineLevel="0" collapsed="false">
      <c r="BS26399" s="96" t="n">
        <f aca="false">BR26399-2.5</f>
        <v>-2.5</v>
      </c>
    </row>
    <row r="26400" customFormat="false" ht="12" hidden="false" customHeight="false" outlineLevel="0" collapsed="false">
      <c r="BS26400" s="96" t="n">
        <f aca="false">BR26400-2.5</f>
        <v>-2.5</v>
      </c>
    </row>
    <row r="26401" customFormat="false" ht="12" hidden="false" customHeight="false" outlineLevel="0" collapsed="false">
      <c r="BS26401" s="96" t="n">
        <f aca="false">BR26401-2.5</f>
        <v>-2.5</v>
      </c>
    </row>
    <row r="26402" customFormat="false" ht="12" hidden="false" customHeight="false" outlineLevel="0" collapsed="false">
      <c r="BS26402" s="96" t="n">
        <f aca="false">BR26402-2.5</f>
        <v>-2.5</v>
      </c>
    </row>
    <row r="26403" customFormat="false" ht="12" hidden="false" customHeight="false" outlineLevel="0" collapsed="false">
      <c r="BS26403" s="96" t="n">
        <f aca="false">BR26403-2.5</f>
        <v>-2.5</v>
      </c>
    </row>
    <row r="26404" customFormat="false" ht="12" hidden="false" customHeight="false" outlineLevel="0" collapsed="false">
      <c r="BS26404" s="96" t="n">
        <f aca="false">BR26404-2.5</f>
        <v>-2.5</v>
      </c>
    </row>
    <row r="26405" customFormat="false" ht="12" hidden="false" customHeight="false" outlineLevel="0" collapsed="false">
      <c r="BS26405" s="96" t="n">
        <f aca="false">BR26405-2.5</f>
        <v>-2.5</v>
      </c>
    </row>
    <row r="26406" customFormat="false" ht="12" hidden="false" customHeight="false" outlineLevel="0" collapsed="false">
      <c r="BS26406" s="96" t="n">
        <f aca="false">BR26406-2.5</f>
        <v>-2.5</v>
      </c>
    </row>
    <row r="26407" customFormat="false" ht="12" hidden="false" customHeight="false" outlineLevel="0" collapsed="false">
      <c r="BS26407" s="96" t="n">
        <f aca="false">BR26407-2.5</f>
        <v>-2.5</v>
      </c>
    </row>
    <row r="26408" customFormat="false" ht="12" hidden="false" customHeight="false" outlineLevel="0" collapsed="false">
      <c r="BS26408" s="96" t="n">
        <f aca="false">BR26408-2.5</f>
        <v>-2.5</v>
      </c>
    </row>
    <row r="26409" customFormat="false" ht="12" hidden="false" customHeight="false" outlineLevel="0" collapsed="false">
      <c r="BS26409" s="96" t="n">
        <f aca="false">BR26409-2.5</f>
        <v>-2.5</v>
      </c>
    </row>
    <row r="26410" customFormat="false" ht="12" hidden="false" customHeight="false" outlineLevel="0" collapsed="false">
      <c r="BS26410" s="96" t="n">
        <f aca="false">BR26410-2.5</f>
        <v>-2.5</v>
      </c>
    </row>
    <row r="26411" customFormat="false" ht="12" hidden="false" customHeight="false" outlineLevel="0" collapsed="false">
      <c r="BS26411" s="96" t="n">
        <f aca="false">BR26411-2.5</f>
        <v>-2.5</v>
      </c>
    </row>
    <row r="26412" customFormat="false" ht="12" hidden="false" customHeight="false" outlineLevel="0" collapsed="false">
      <c r="BS26412" s="96" t="n">
        <f aca="false">BR26412-2.5</f>
        <v>-2.5</v>
      </c>
    </row>
    <row r="26413" customFormat="false" ht="12" hidden="false" customHeight="false" outlineLevel="0" collapsed="false">
      <c r="BS26413" s="96" t="n">
        <f aca="false">BR26413-2.5</f>
        <v>-2.5</v>
      </c>
    </row>
    <row r="26414" customFormat="false" ht="12" hidden="false" customHeight="false" outlineLevel="0" collapsed="false">
      <c r="BS26414" s="96" t="n">
        <f aca="false">BR26414-2.5</f>
        <v>-2.5</v>
      </c>
    </row>
    <row r="26415" customFormat="false" ht="12" hidden="false" customHeight="false" outlineLevel="0" collapsed="false">
      <c r="BS26415" s="96" t="n">
        <f aca="false">BR26415-2.5</f>
        <v>-2.5</v>
      </c>
    </row>
    <row r="26416" customFormat="false" ht="12" hidden="false" customHeight="false" outlineLevel="0" collapsed="false">
      <c r="BS26416" s="96" t="n">
        <f aca="false">BR26416-2.5</f>
        <v>-2.5</v>
      </c>
    </row>
    <row r="26417" customFormat="false" ht="12" hidden="false" customHeight="false" outlineLevel="0" collapsed="false">
      <c r="BS26417" s="96" t="n">
        <f aca="false">BR26417-2.5</f>
        <v>-2.5</v>
      </c>
    </row>
    <row r="26418" customFormat="false" ht="12" hidden="false" customHeight="false" outlineLevel="0" collapsed="false">
      <c r="BS26418" s="96" t="n">
        <f aca="false">BR26418-2.5</f>
        <v>-2.5</v>
      </c>
    </row>
    <row r="26419" customFormat="false" ht="12" hidden="false" customHeight="false" outlineLevel="0" collapsed="false">
      <c r="BS26419" s="96" t="n">
        <f aca="false">BR26419-2.5</f>
        <v>-2.5</v>
      </c>
    </row>
    <row r="26420" customFormat="false" ht="12" hidden="false" customHeight="false" outlineLevel="0" collapsed="false">
      <c r="BS26420" s="96" t="n">
        <f aca="false">BR26420-2.5</f>
        <v>-2.5</v>
      </c>
    </row>
    <row r="26421" customFormat="false" ht="12" hidden="false" customHeight="false" outlineLevel="0" collapsed="false">
      <c r="BS26421" s="96" t="n">
        <f aca="false">BR26421-2.5</f>
        <v>-2.5</v>
      </c>
    </row>
    <row r="26422" customFormat="false" ht="12" hidden="false" customHeight="false" outlineLevel="0" collapsed="false">
      <c r="BS26422" s="96" t="n">
        <f aca="false">BR26422-2.5</f>
        <v>-2.5</v>
      </c>
    </row>
    <row r="26423" customFormat="false" ht="12" hidden="false" customHeight="false" outlineLevel="0" collapsed="false">
      <c r="BS26423" s="96" t="n">
        <f aca="false">BR26423-2.5</f>
        <v>-2.5</v>
      </c>
    </row>
    <row r="26424" customFormat="false" ht="12" hidden="false" customHeight="false" outlineLevel="0" collapsed="false">
      <c r="BS26424" s="96" t="n">
        <f aca="false">BR26424-2.5</f>
        <v>-2.5</v>
      </c>
    </row>
    <row r="26425" customFormat="false" ht="12" hidden="false" customHeight="false" outlineLevel="0" collapsed="false">
      <c r="BS26425" s="96" t="n">
        <f aca="false">BR26425-2.5</f>
        <v>-2.5</v>
      </c>
    </row>
    <row r="26426" customFormat="false" ht="12" hidden="false" customHeight="false" outlineLevel="0" collapsed="false">
      <c r="BS26426" s="96" t="n">
        <f aca="false">BR26426-2.5</f>
        <v>-2.5</v>
      </c>
    </row>
    <row r="26427" customFormat="false" ht="12" hidden="false" customHeight="false" outlineLevel="0" collapsed="false">
      <c r="BS26427" s="96" t="n">
        <f aca="false">BR26427-2.5</f>
        <v>-2.5</v>
      </c>
    </row>
    <row r="26428" customFormat="false" ht="12" hidden="false" customHeight="false" outlineLevel="0" collapsed="false">
      <c r="BS26428" s="96" t="n">
        <f aca="false">BR26428-2.5</f>
        <v>-2.5</v>
      </c>
    </row>
    <row r="26429" customFormat="false" ht="12" hidden="false" customHeight="false" outlineLevel="0" collapsed="false">
      <c r="BS26429" s="96" t="n">
        <f aca="false">BR26429-2.5</f>
        <v>-2.5</v>
      </c>
    </row>
    <row r="26430" customFormat="false" ht="12" hidden="false" customHeight="false" outlineLevel="0" collapsed="false">
      <c r="BS26430" s="96" t="n">
        <f aca="false">BR26430-2.5</f>
        <v>-2.5</v>
      </c>
    </row>
    <row r="26431" customFormat="false" ht="12" hidden="false" customHeight="false" outlineLevel="0" collapsed="false">
      <c r="BS26431" s="96" t="n">
        <f aca="false">BR26431-2.5</f>
        <v>-2.5</v>
      </c>
    </row>
    <row r="26432" customFormat="false" ht="12" hidden="false" customHeight="false" outlineLevel="0" collapsed="false">
      <c r="BS26432" s="96" t="n">
        <f aca="false">BR26432-2.5</f>
        <v>-2.5</v>
      </c>
    </row>
    <row r="26433" customFormat="false" ht="12" hidden="false" customHeight="false" outlineLevel="0" collapsed="false">
      <c r="BS26433" s="96" t="n">
        <f aca="false">BR26433-2.5</f>
        <v>-2.5</v>
      </c>
    </row>
    <row r="26434" customFormat="false" ht="12" hidden="false" customHeight="false" outlineLevel="0" collapsed="false">
      <c r="BS26434" s="96" t="n">
        <f aca="false">BR26434-2.5</f>
        <v>-2.5</v>
      </c>
    </row>
    <row r="26435" customFormat="false" ht="12" hidden="false" customHeight="false" outlineLevel="0" collapsed="false">
      <c r="BS26435" s="96" t="n">
        <f aca="false">BR26435-2.5</f>
        <v>-2.5</v>
      </c>
    </row>
    <row r="26436" customFormat="false" ht="12" hidden="false" customHeight="false" outlineLevel="0" collapsed="false">
      <c r="BS26436" s="96" t="n">
        <f aca="false">BR26436-2.5</f>
        <v>-2.5</v>
      </c>
    </row>
    <row r="26437" customFormat="false" ht="12" hidden="false" customHeight="false" outlineLevel="0" collapsed="false">
      <c r="BS26437" s="96" t="n">
        <f aca="false">BR26437-2.5</f>
        <v>-2.5</v>
      </c>
    </row>
    <row r="26438" customFormat="false" ht="12" hidden="false" customHeight="false" outlineLevel="0" collapsed="false">
      <c r="BS26438" s="96" t="n">
        <f aca="false">BR26438-2.5</f>
        <v>-2.5</v>
      </c>
    </row>
    <row r="26439" customFormat="false" ht="12" hidden="false" customHeight="false" outlineLevel="0" collapsed="false">
      <c r="BS26439" s="96" t="n">
        <f aca="false">BR26439-2.5</f>
        <v>-2.5</v>
      </c>
    </row>
    <row r="26440" customFormat="false" ht="12" hidden="false" customHeight="false" outlineLevel="0" collapsed="false">
      <c r="BS26440" s="96" t="n">
        <f aca="false">BR26440-2.5</f>
        <v>-2.5</v>
      </c>
    </row>
    <row r="26441" customFormat="false" ht="12" hidden="false" customHeight="false" outlineLevel="0" collapsed="false">
      <c r="BS26441" s="96" t="n">
        <f aca="false">BR26441-2.5</f>
        <v>-2.5</v>
      </c>
    </row>
    <row r="26442" customFormat="false" ht="12" hidden="false" customHeight="false" outlineLevel="0" collapsed="false">
      <c r="BS26442" s="96" t="n">
        <f aca="false">BR26442-2.5</f>
        <v>-2.5</v>
      </c>
    </row>
    <row r="26443" customFormat="false" ht="12" hidden="false" customHeight="false" outlineLevel="0" collapsed="false">
      <c r="BS26443" s="96" t="n">
        <f aca="false">BR26443-2.5</f>
        <v>-2.5</v>
      </c>
    </row>
    <row r="26444" customFormat="false" ht="12" hidden="false" customHeight="false" outlineLevel="0" collapsed="false">
      <c r="BS26444" s="96" t="n">
        <f aca="false">BR26444-2.5</f>
        <v>-2.5</v>
      </c>
    </row>
    <row r="26445" customFormat="false" ht="12" hidden="false" customHeight="false" outlineLevel="0" collapsed="false">
      <c r="BS26445" s="96" t="n">
        <f aca="false">BR26445-2.5</f>
        <v>-2.5</v>
      </c>
    </row>
    <row r="26446" customFormat="false" ht="12" hidden="false" customHeight="false" outlineLevel="0" collapsed="false">
      <c r="BS26446" s="96" t="n">
        <f aca="false">BR26446-2.5</f>
        <v>-2.5</v>
      </c>
    </row>
    <row r="26447" customFormat="false" ht="12" hidden="false" customHeight="false" outlineLevel="0" collapsed="false">
      <c r="BS26447" s="96" t="n">
        <f aca="false">BR26447-2.5</f>
        <v>-2.5</v>
      </c>
    </row>
    <row r="26448" customFormat="false" ht="12" hidden="false" customHeight="false" outlineLevel="0" collapsed="false">
      <c r="BS26448" s="96" t="n">
        <f aca="false">BR26448-2.5</f>
        <v>-2.5</v>
      </c>
    </row>
    <row r="26449" customFormat="false" ht="12" hidden="false" customHeight="false" outlineLevel="0" collapsed="false">
      <c r="BS26449" s="96" t="n">
        <f aca="false">BR26449-2.5</f>
        <v>-2.5</v>
      </c>
    </row>
    <row r="26450" customFormat="false" ht="12" hidden="false" customHeight="false" outlineLevel="0" collapsed="false">
      <c r="BS26450" s="96" t="n">
        <f aca="false">BR26450-2.5</f>
        <v>-2.5</v>
      </c>
    </row>
    <row r="26451" customFormat="false" ht="12" hidden="false" customHeight="false" outlineLevel="0" collapsed="false">
      <c r="BS26451" s="96" t="n">
        <f aca="false">BR26451-2.5</f>
        <v>-2.5</v>
      </c>
    </row>
    <row r="26452" customFormat="false" ht="12" hidden="false" customHeight="false" outlineLevel="0" collapsed="false">
      <c r="BS26452" s="96" t="n">
        <f aca="false">BR26452-2.5</f>
        <v>-2.5</v>
      </c>
    </row>
    <row r="26453" customFormat="false" ht="12" hidden="false" customHeight="false" outlineLevel="0" collapsed="false">
      <c r="BS26453" s="96" t="n">
        <f aca="false">BR26453-2.5</f>
        <v>-2.5</v>
      </c>
    </row>
    <row r="26454" customFormat="false" ht="12" hidden="false" customHeight="false" outlineLevel="0" collapsed="false">
      <c r="BS26454" s="96" t="n">
        <f aca="false">BR26454-2.5</f>
        <v>-2.5</v>
      </c>
    </row>
    <row r="26455" customFormat="false" ht="12" hidden="false" customHeight="false" outlineLevel="0" collapsed="false">
      <c r="BS26455" s="96" t="n">
        <f aca="false">BR26455-2.5</f>
        <v>-2.5</v>
      </c>
    </row>
    <row r="26456" customFormat="false" ht="12" hidden="false" customHeight="false" outlineLevel="0" collapsed="false">
      <c r="BS26456" s="96" t="n">
        <f aca="false">BR26456-2.5</f>
        <v>-2.5</v>
      </c>
    </row>
    <row r="26457" customFormat="false" ht="12" hidden="false" customHeight="false" outlineLevel="0" collapsed="false">
      <c r="BS26457" s="96" t="n">
        <f aca="false">BR26457-2.5</f>
        <v>-2.5</v>
      </c>
    </row>
    <row r="26458" customFormat="false" ht="12" hidden="false" customHeight="false" outlineLevel="0" collapsed="false">
      <c r="BS26458" s="96" t="n">
        <f aca="false">BR26458-2.5</f>
        <v>-2.5</v>
      </c>
    </row>
    <row r="26459" customFormat="false" ht="12" hidden="false" customHeight="false" outlineLevel="0" collapsed="false">
      <c r="BS26459" s="96" t="n">
        <f aca="false">BR26459-2.5</f>
        <v>-2.5</v>
      </c>
    </row>
    <row r="26460" customFormat="false" ht="12" hidden="false" customHeight="false" outlineLevel="0" collapsed="false">
      <c r="BS26460" s="96" t="n">
        <f aca="false">BR26460-2.5</f>
        <v>-2.5</v>
      </c>
    </row>
    <row r="26461" customFormat="false" ht="12" hidden="false" customHeight="false" outlineLevel="0" collapsed="false">
      <c r="BS26461" s="96" t="n">
        <f aca="false">BR26461-2.5</f>
        <v>-2.5</v>
      </c>
    </row>
    <row r="26462" customFormat="false" ht="12" hidden="false" customHeight="false" outlineLevel="0" collapsed="false">
      <c r="BS26462" s="96" t="n">
        <f aca="false">BR26462-2.5</f>
        <v>-2.5</v>
      </c>
    </row>
    <row r="26463" customFormat="false" ht="12" hidden="false" customHeight="false" outlineLevel="0" collapsed="false">
      <c r="BS26463" s="96" t="n">
        <f aca="false">BR26463-2.5</f>
        <v>-2.5</v>
      </c>
    </row>
    <row r="26464" customFormat="false" ht="12" hidden="false" customHeight="false" outlineLevel="0" collapsed="false">
      <c r="BS26464" s="96" t="n">
        <f aca="false">BR26464-2.5</f>
        <v>-2.5</v>
      </c>
    </row>
    <row r="26465" customFormat="false" ht="12" hidden="false" customHeight="false" outlineLevel="0" collapsed="false">
      <c r="BS26465" s="96" t="n">
        <f aca="false">BR26465-2.5</f>
        <v>-2.5</v>
      </c>
    </row>
    <row r="26466" customFormat="false" ht="12" hidden="false" customHeight="false" outlineLevel="0" collapsed="false">
      <c r="BS26466" s="96" t="n">
        <f aca="false">BR26466-2.5</f>
        <v>-2.5</v>
      </c>
    </row>
    <row r="26467" customFormat="false" ht="12" hidden="false" customHeight="false" outlineLevel="0" collapsed="false">
      <c r="BS26467" s="96" t="n">
        <f aca="false">BR26467-2.5</f>
        <v>-2.5</v>
      </c>
    </row>
    <row r="26468" customFormat="false" ht="12" hidden="false" customHeight="false" outlineLevel="0" collapsed="false">
      <c r="BS26468" s="96" t="n">
        <f aca="false">BR26468-2.5</f>
        <v>-2.5</v>
      </c>
    </row>
    <row r="26469" customFormat="false" ht="12" hidden="false" customHeight="false" outlineLevel="0" collapsed="false">
      <c r="BS26469" s="96" t="n">
        <f aca="false">BR26469-2.5</f>
        <v>-2.5</v>
      </c>
    </row>
    <row r="26470" customFormat="false" ht="12" hidden="false" customHeight="false" outlineLevel="0" collapsed="false">
      <c r="BS26470" s="96" t="n">
        <f aca="false">BR26470-2.5</f>
        <v>-2.5</v>
      </c>
    </row>
    <row r="26471" customFormat="false" ht="12" hidden="false" customHeight="false" outlineLevel="0" collapsed="false">
      <c r="BS26471" s="96" t="n">
        <f aca="false">BR26471-2.5</f>
        <v>-2.5</v>
      </c>
    </row>
    <row r="26472" customFormat="false" ht="12" hidden="false" customHeight="false" outlineLevel="0" collapsed="false">
      <c r="BS26472" s="96" t="n">
        <f aca="false">BR26472-2.5</f>
        <v>-2.5</v>
      </c>
    </row>
    <row r="26473" customFormat="false" ht="12" hidden="false" customHeight="false" outlineLevel="0" collapsed="false">
      <c r="BS26473" s="96" t="n">
        <f aca="false">BR26473-2.5</f>
        <v>-2.5</v>
      </c>
    </row>
    <row r="26474" customFormat="false" ht="12" hidden="false" customHeight="false" outlineLevel="0" collapsed="false">
      <c r="BS26474" s="96" t="n">
        <f aca="false">BR26474-2.5</f>
        <v>-2.5</v>
      </c>
    </row>
    <row r="26475" customFormat="false" ht="12" hidden="false" customHeight="false" outlineLevel="0" collapsed="false">
      <c r="BS26475" s="96" t="n">
        <f aca="false">BR26475-2.5</f>
        <v>-2.5</v>
      </c>
    </row>
    <row r="26476" customFormat="false" ht="12" hidden="false" customHeight="false" outlineLevel="0" collapsed="false">
      <c r="BS26476" s="96" t="n">
        <f aca="false">BR26476-2.5</f>
        <v>-2.5</v>
      </c>
    </row>
    <row r="26477" customFormat="false" ht="12" hidden="false" customHeight="false" outlineLevel="0" collapsed="false">
      <c r="BS26477" s="96" t="n">
        <f aca="false">BR26477-2.5</f>
        <v>-2.5</v>
      </c>
    </row>
    <row r="26478" customFormat="false" ht="12" hidden="false" customHeight="false" outlineLevel="0" collapsed="false">
      <c r="BS26478" s="96" t="n">
        <f aca="false">BR26478-2.5</f>
        <v>-2.5</v>
      </c>
    </row>
    <row r="26479" customFormat="false" ht="12" hidden="false" customHeight="false" outlineLevel="0" collapsed="false">
      <c r="BS26479" s="96" t="n">
        <f aca="false">BR26479-2.5</f>
        <v>-2.5</v>
      </c>
    </row>
    <row r="26480" customFormat="false" ht="12" hidden="false" customHeight="false" outlineLevel="0" collapsed="false">
      <c r="BS26480" s="96" t="n">
        <f aca="false">BR26480-2.5</f>
        <v>-2.5</v>
      </c>
    </row>
    <row r="26481" customFormat="false" ht="12" hidden="false" customHeight="false" outlineLevel="0" collapsed="false">
      <c r="BS26481" s="96" t="n">
        <f aca="false">BR26481-2.5</f>
        <v>-2.5</v>
      </c>
    </row>
    <row r="26482" customFormat="false" ht="12" hidden="false" customHeight="false" outlineLevel="0" collapsed="false">
      <c r="BS26482" s="96" t="n">
        <f aca="false">BR26482-2.5</f>
        <v>-2.5</v>
      </c>
    </row>
    <row r="26483" customFormat="false" ht="12" hidden="false" customHeight="false" outlineLevel="0" collapsed="false">
      <c r="BS26483" s="96" t="n">
        <f aca="false">BR26483-2.5</f>
        <v>-2.5</v>
      </c>
    </row>
    <row r="26484" customFormat="false" ht="12" hidden="false" customHeight="false" outlineLevel="0" collapsed="false">
      <c r="BS26484" s="96" t="n">
        <f aca="false">BR26484-2.5</f>
        <v>-2.5</v>
      </c>
    </row>
    <row r="26485" customFormat="false" ht="12" hidden="false" customHeight="false" outlineLevel="0" collapsed="false">
      <c r="BS26485" s="96" t="n">
        <f aca="false">BR26485-2.5</f>
        <v>-2.5</v>
      </c>
    </row>
    <row r="26486" customFormat="false" ht="12" hidden="false" customHeight="false" outlineLevel="0" collapsed="false">
      <c r="BS26486" s="96" t="n">
        <f aca="false">BR26486-2.5</f>
        <v>-2.5</v>
      </c>
    </row>
    <row r="26487" customFormat="false" ht="12" hidden="false" customHeight="false" outlineLevel="0" collapsed="false">
      <c r="BS26487" s="96" t="n">
        <f aca="false">BR26487-2.5</f>
        <v>-2.5</v>
      </c>
    </row>
    <row r="26488" customFormat="false" ht="12" hidden="false" customHeight="false" outlineLevel="0" collapsed="false">
      <c r="BS26488" s="96" t="n">
        <f aca="false">BR26488-2.5</f>
        <v>-2.5</v>
      </c>
    </row>
    <row r="26489" customFormat="false" ht="12" hidden="false" customHeight="false" outlineLevel="0" collapsed="false">
      <c r="BS26489" s="96" t="n">
        <f aca="false">BR26489-2.5</f>
        <v>-2.5</v>
      </c>
    </row>
    <row r="26490" customFormat="false" ht="12" hidden="false" customHeight="false" outlineLevel="0" collapsed="false">
      <c r="BS26490" s="96" t="n">
        <f aca="false">BR26490-2.5</f>
        <v>-2.5</v>
      </c>
    </row>
    <row r="26491" customFormat="false" ht="12" hidden="false" customHeight="false" outlineLevel="0" collapsed="false">
      <c r="BS26491" s="96" t="n">
        <f aca="false">BR26491-2.5</f>
        <v>-2.5</v>
      </c>
    </row>
    <row r="26492" customFormat="false" ht="12" hidden="false" customHeight="false" outlineLevel="0" collapsed="false">
      <c r="BS26492" s="96" t="n">
        <f aca="false">BR26492-2.5</f>
        <v>-2.5</v>
      </c>
    </row>
    <row r="26493" customFormat="false" ht="12" hidden="false" customHeight="false" outlineLevel="0" collapsed="false">
      <c r="BS26493" s="96" t="n">
        <f aca="false">BR26493-2.5</f>
        <v>-2.5</v>
      </c>
    </row>
    <row r="26494" customFormat="false" ht="12" hidden="false" customHeight="false" outlineLevel="0" collapsed="false">
      <c r="BS26494" s="96" t="n">
        <f aca="false">BR26494-2.5</f>
        <v>-2.5</v>
      </c>
    </row>
    <row r="26495" customFormat="false" ht="12" hidden="false" customHeight="false" outlineLevel="0" collapsed="false">
      <c r="BS26495" s="96" t="n">
        <f aca="false">BR26495-2.5</f>
        <v>-2.5</v>
      </c>
    </row>
    <row r="26496" customFormat="false" ht="12" hidden="false" customHeight="false" outlineLevel="0" collapsed="false">
      <c r="BS26496" s="96" t="n">
        <f aca="false">BR26496-2.5</f>
        <v>-2.5</v>
      </c>
    </row>
    <row r="26497" customFormat="false" ht="12" hidden="false" customHeight="false" outlineLevel="0" collapsed="false">
      <c r="BS26497" s="96" t="n">
        <f aca="false">BR26497-2.5</f>
        <v>-2.5</v>
      </c>
    </row>
    <row r="26498" customFormat="false" ht="12" hidden="false" customHeight="false" outlineLevel="0" collapsed="false">
      <c r="BS26498" s="96" t="n">
        <f aca="false">BR26498-2.5</f>
        <v>-2.5</v>
      </c>
    </row>
    <row r="26499" customFormat="false" ht="12" hidden="false" customHeight="false" outlineLevel="0" collapsed="false">
      <c r="BS26499" s="96" t="n">
        <f aca="false">BR26499-2.5</f>
        <v>-2.5</v>
      </c>
    </row>
    <row r="26500" customFormat="false" ht="12" hidden="false" customHeight="false" outlineLevel="0" collapsed="false">
      <c r="BS26500" s="96" t="n">
        <f aca="false">BR26500-2.5</f>
        <v>-2.5</v>
      </c>
    </row>
    <row r="26501" customFormat="false" ht="12" hidden="false" customHeight="false" outlineLevel="0" collapsed="false">
      <c r="BS26501" s="96" t="n">
        <f aca="false">BR26501-2.5</f>
        <v>-2.5</v>
      </c>
    </row>
    <row r="26502" customFormat="false" ht="12" hidden="false" customHeight="false" outlineLevel="0" collapsed="false">
      <c r="BS26502" s="96" t="n">
        <f aca="false">BR26502-2.5</f>
        <v>-2.5</v>
      </c>
    </row>
    <row r="26503" customFormat="false" ht="12" hidden="false" customHeight="false" outlineLevel="0" collapsed="false">
      <c r="BS26503" s="96" t="n">
        <f aca="false">BR26503-2.5</f>
        <v>-2.5</v>
      </c>
    </row>
    <row r="26504" customFormat="false" ht="12" hidden="false" customHeight="false" outlineLevel="0" collapsed="false">
      <c r="BS26504" s="96" t="n">
        <f aca="false">BR26504-2.5</f>
        <v>-2.5</v>
      </c>
    </row>
    <row r="26505" customFormat="false" ht="12" hidden="false" customHeight="false" outlineLevel="0" collapsed="false">
      <c r="BS26505" s="96" t="n">
        <f aca="false">BR26505-2.5</f>
        <v>-2.5</v>
      </c>
    </row>
    <row r="26506" customFormat="false" ht="12" hidden="false" customHeight="false" outlineLevel="0" collapsed="false">
      <c r="BS26506" s="96" t="n">
        <f aca="false">BR26506-2.5</f>
        <v>-2.5</v>
      </c>
    </row>
    <row r="26507" customFormat="false" ht="12" hidden="false" customHeight="false" outlineLevel="0" collapsed="false">
      <c r="BS26507" s="96" t="n">
        <f aca="false">BR26507-2.5</f>
        <v>-2.5</v>
      </c>
    </row>
    <row r="26508" customFormat="false" ht="12" hidden="false" customHeight="false" outlineLevel="0" collapsed="false">
      <c r="BS26508" s="96" t="n">
        <f aca="false">BR26508-2.5</f>
        <v>-2.5</v>
      </c>
    </row>
    <row r="26509" customFormat="false" ht="12" hidden="false" customHeight="false" outlineLevel="0" collapsed="false">
      <c r="BS26509" s="96" t="n">
        <f aca="false">BR26509-2.5</f>
        <v>-2.5</v>
      </c>
    </row>
    <row r="26510" customFormat="false" ht="12" hidden="false" customHeight="false" outlineLevel="0" collapsed="false">
      <c r="BS26510" s="96" t="n">
        <f aca="false">BR26510-2.5</f>
        <v>-2.5</v>
      </c>
    </row>
    <row r="26511" customFormat="false" ht="12" hidden="false" customHeight="false" outlineLevel="0" collapsed="false">
      <c r="BS26511" s="96" t="n">
        <f aca="false">BR26511-2.5</f>
        <v>-2.5</v>
      </c>
    </row>
    <row r="26512" customFormat="false" ht="12" hidden="false" customHeight="false" outlineLevel="0" collapsed="false">
      <c r="BS26512" s="96" t="n">
        <f aca="false">BR26512-2.5</f>
        <v>-2.5</v>
      </c>
    </row>
    <row r="26513" customFormat="false" ht="12" hidden="false" customHeight="false" outlineLevel="0" collapsed="false">
      <c r="BS26513" s="96" t="n">
        <f aca="false">BR26513-2.5</f>
        <v>-2.5</v>
      </c>
    </row>
    <row r="26514" customFormat="false" ht="12" hidden="false" customHeight="false" outlineLevel="0" collapsed="false">
      <c r="BS26514" s="96" t="n">
        <f aca="false">BR26514-2.5</f>
        <v>-2.5</v>
      </c>
    </row>
    <row r="26515" customFormat="false" ht="12" hidden="false" customHeight="false" outlineLevel="0" collapsed="false">
      <c r="BS26515" s="96" t="n">
        <f aca="false">BR26515-2.5</f>
        <v>-2.5</v>
      </c>
    </row>
    <row r="26516" customFormat="false" ht="12" hidden="false" customHeight="false" outlineLevel="0" collapsed="false">
      <c r="BS26516" s="96" t="n">
        <f aca="false">BR26516-2.5</f>
        <v>-2.5</v>
      </c>
    </row>
    <row r="26517" customFormat="false" ht="12" hidden="false" customHeight="false" outlineLevel="0" collapsed="false">
      <c r="BS26517" s="96" t="n">
        <f aca="false">BR26517-2.5</f>
        <v>-2.5</v>
      </c>
    </row>
    <row r="26518" customFormat="false" ht="12" hidden="false" customHeight="false" outlineLevel="0" collapsed="false">
      <c r="BS26518" s="96" t="n">
        <f aca="false">BR26518-2.5</f>
        <v>-2.5</v>
      </c>
    </row>
    <row r="26519" customFormat="false" ht="12" hidden="false" customHeight="false" outlineLevel="0" collapsed="false">
      <c r="BS26519" s="96" t="n">
        <f aca="false">BR26519-2.5</f>
        <v>-2.5</v>
      </c>
    </row>
    <row r="26520" customFormat="false" ht="12" hidden="false" customHeight="false" outlineLevel="0" collapsed="false">
      <c r="BS26520" s="96" t="n">
        <f aca="false">BR26520-2.5</f>
        <v>-2.5</v>
      </c>
    </row>
    <row r="26521" customFormat="false" ht="12" hidden="false" customHeight="false" outlineLevel="0" collapsed="false">
      <c r="BS26521" s="96" t="n">
        <f aca="false">BR26521-2.5</f>
        <v>-2.5</v>
      </c>
    </row>
    <row r="26522" customFormat="false" ht="12" hidden="false" customHeight="false" outlineLevel="0" collapsed="false">
      <c r="BS26522" s="96" t="n">
        <f aca="false">BR26522-2.5</f>
        <v>-2.5</v>
      </c>
    </row>
    <row r="26523" customFormat="false" ht="12" hidden="false" customHeight="false" outlineLevel="0" collapsed="false">
      <c r="BS26523" s="96" t="n">
        <f aca="false">BR26523-2.5</f>
        <v>-2.5</v>
      </c>
    </row>
    <row r="26524" customFormat="false" ht="12" hidden="false" customHeight="false" outlineLevel="0" collapsed="false">
      <c r="BS26524" s="96" t="n">
        <f aca="false">BR26524-2.5</f>
        <v>-2.5</v>
      </c>
    </row>
    <row r="26525" customFormat="false" ht="12" hidden="false" customHeight="false" outlineLevel="0" collapsed="false">
      <c r="BS26525" s="96" t="n">
        <f aca="false">BR26525-2.5</f>
        <v>-2.5</v>
      </c>
    </row>
    <row r="26526" customFormat="false" ht="12" hidden="false" customHeight="false" outlineLevel="0" collapsed="false">
      <c r="BS26526" s="96" t="n">
        <f aca="false">BR26526-2.5</f>
        <v>-2.5</v>
      </c>
    </row>
    <row r="26527" customFormat="false" ht="12" hidden="false" customHeight="false" outlineLevel="0" collapsed="false">
      <c r="BS26527" s="96" t="n">
        <f aca="false">BR26527-2.5</f>
        <v>-2.5</v>
      </c>
    </row>
    <row r="26528" customFormat="false" ht="12" hidden="false" customHeight="false" outlineLevel="0" collapsed="false">
      <c r="BS26528" s="96" t="n">
        <f aca="false">BR26528-2.5</f>
        <v>-2.5</v>
      </c>
    </row>
    <row r="26529" customFormat="false" ht="12" hidden="false" customHeight="false" outlineLevel="0" collapsed="false">
      <c r="BS26529" s="96" t="n">
        <f aca="false">BR26529-2.5</f>
        <v>-2.5</v>
      </c>
    </row>
    <row r="26530" customFormat="false" ht="12" hidden="false" customHeight="false" outlineLevel="0" collapsed="false">
      <c r="BS26530" s="96" t="n">
        <f aca="false">BR26530-2.5</f>
        <v>-2.5</v>
      </c>
    </row>
    <row r="26531" customFormat="false" ht="12" hidden="false" customHeight="false" outlineLevel="0" collapsed="false">
      <c r="BS26531" s="96" t="n">
        <f aca="false">BR26531-2.5</f>
        <v>-2.5</v>
      </c>
    </row>
    <row r="26532" customFormat="false" ht="12" hidden="false" customHeight="false" outlineLevel="0" collapsed="false">
      <c r="BS26532" s="96" t="n">
        <f aca="false">BR26532-2.5</f>
        <v>-2.5</v>
      </c>
    </row>
    <row r="26533" customFormat="false" ht="12" hidden="false" customHeight="false" outlineLevel="0" collapsed="false">
      <c r="BS26533" s="96" t="n">
        <f aca="false">BR26533-2.5</f>
        <v>-2.5</v>
      </c>
    </row>
    <row r="26534" customFormat="false" ht="12" hidden="false" customHeight="false" outlineLevel="0" collapsed="false">
      <c r="BS26534" s="96" t="n">
        <f aca="false">BR26534-2.5</f>
        <v>-2.5</v>
      </c>
    </row>
    <row r="26535" customFormat="false" ht="12" hidden="false" customHeight="false" outlineLevel="0" collapsed="false">
      <c r="BS26535" s="96" t="n">
        <f aca="false">BR26535-2.5</f>
        <v>-2.5</v>
      </c>
    </row>
    <row r="26536" customFormat="false" ht="12" hidden="false" customHeight="false" outlineLevel="0" collapsed="false">
      <c r="BS26536" s="96" t="n">
        <f aca="false">BR26536-2.5</f>
        <v>-2.5</v>
      </c>
    </row>
    <row r="26537" customFormat="false" ht="12" hidden="false" customHeight="false" outlineLevel="0" collapsed="false">
      <c r="BS26537" s="96" t="n">
        <f aca="false">BR26537-2.5</f>
        <v>-2.5</v>
      </c>
    </row>
    <row r="26538" customFormat="false" ht="12" hidden="false" customHeight="false" outlineLevel="0" collapsed="false">
      <c r="BS26538" s="96" t="n">
        <f aca="false">BR26538-2.5</f>
        <v>-2.5</v>
      </c>
    </row>
    <row r="26539" customFormat="false" ht="12" hidden="false" customHeight="false" outlineLevel="0" collapsed="false">
      <c r="BS26539" s="96" t="n">
        <f aca="false">BR26539-2.5</f>
        <v>-2.5</v>
      </c>
    </row>
    <row r="26540" customFormat="false" ht="12" hidden="false" customHeight="false" outlineLevel="0" collapsed="false">
      <c r="BS26540" s="96" t="n">
        <f aca="false">BR26540-2.5</f>
        <v>-2.5</v>
      </c>
    </row>
    <row r="26541" customFormat="false" ht="12" hidden="false" customHeight="false" outlineLevel="0" collapsed="false">
      <c r="BS26541" s="96" t="n">
        <f aca="false">BR26541-2.5</f>
        <v>-2.5</v>
      </c>
    </row>
    <row r="26542" customFormat="false" ht="12" hidden="false" customHeight="false" outlineLevel="0" collapsed="false">
      <c r="BS26542" s="96" t="n">
        <f aca="false">BR26542-2.5</f>
        <v>-2.5</v>
      </c>
    </row>
    <row r="26543" customFormat="false" ht="12" hidden="false" customHeight="false" outlineLevel="0" collapsed="false">
      <c r="BS26543" s="96" t="n">
        <f aca="false">BR26543-2.5</f>
        <v>-2.5</v>
      </c>
    </row>
    <row r="26544" customFormat="false" ht="12" hidden="false" customHeight="false" outlineLevel="0" collapsed="false">
      <c r="BS26544" s="96" t="n">
        <f aca="false">BR26544-2.5</f>
        <v>-2.5</v>
      </c>
    </row>
    <row r="26545" customFormat="false" ht="12" hidden="false" customHeight="false" outlineLevel="0" collapsed="false">
      <c r="BS26545" s="96" t="n">
        <f aca="false">BR26545-2.5</f>
        <v>-2.5</v>
      </c>
    </row>
    <row r="26546" customFormat="false" ht="12" hidden="false" customHeight="false" outlineLevel="0" collapsed="false">
      <c r="BS26546" s="96" t="n">
        <f aca="false">BR26546-2.5</f>
        <v>-2.5</v>
      </c>
    </row>
    <row r="26547" customFormat="false" ht="12" hidden="false" customHeight="false" outlineLevel="0" collapsed="false">
      <c r="BS26547" s="96" t="n">
        <f aca="false">BR26547-2.5</f>
        <v>-2.5</v>
      </c>
    </row>
    <row r="26548" customFormat="false" ht="12" hidden="false" customHeight="false" outlineLevel="0" collapsed="false">
      <c r="BS26548" s="96" t="n">
        <f aca="false">BR26548-2.5</f>
        <v>-2.5</v>
      </c>
    </row>
    <row r="26549" customFormat="false" ht="12" hidden="false" customHeight="false" outlineLevel="0" collapsed="false">
      <c r="BS26549" s="96" t="n">
        <f aca="false">BR26549-2.5</f>
        <v>-2.5</v>
      </c>
    </row>
    <row r="26550" customFormat="false" ht="12" hidden="false" customHeight="false" outlineLevel="0" collapsed="false">
      <c r="BS26550" s="96" t="n">
        <f aca="false">BR26550-2.5</f>
        <v>-2.5</v>
      </c>
    </row>
    <row r="26551" customFormat="false" ht="12" hidden="false" customHeight="false" outlineLevel="0" collapsed="false">
      <c r="BS26551" s="96" t="n">
        <f aca="false">BR26551-2.5</f>
        <v>-2.5</v>
      </c>
    </row>
    <row r="26552" customFormat="false" ht="12" hidden="false" customHeight="false" outlineLevel="0" collapsed="false">
      <c r="BS26552" s="96" t="n">
        <f aca="false">BR26552-2.5</f>
        <v>-2.5</v>
      </c>
    </row>
    <row r="26553" customFormat="false" ht="12" hidden="false" customHeight="false" outlineLevel="0" collapsed="false">
      <c r="BS26553" s="96" t="n">
        <f aca="false">BR26553-2.5</f>
        <v>-2.5</v>
      </c>
    </row>
    <row r="26554" customFormat="false" ht="12" hidden="false" customHeight="false" outlineLevel="0" collapsed="false">
      <c r="BS26554" s="96" t="n">
        <f aca="false">BR26554-2.5</f>
        <v>-2.5</v>
      </c>
    </row>
    <row r="26555" customFormat="false" ht="12" hidden="false" customHeight="false" outlineLevel="0" collapsed="false">
      <c r="BS26555" s="96" t="n">
        <f aca="false">BR26555-2.5</f>
        <v>-2.5</v>
      </c>
    </row>
    <row r="26556" customFormat="false" ht="12" hidden="false" customHeight="false" outlineLevel="0" collapsed="false">
      <c r="BS26556" s="96" t="n">
        <f aca="false">BR26556-2.5</f>
        <v>-2.5</v>
      </c>
    </row>
    <row r="26557" customFormat="false" ht="12" hidden="false" customHeight="false" outlineLevel="0" collapsed="false">
      <c r="BS26557" s="96" t="n">
        <f aca="false">BR26557-2.5</f>
        <v>-2.5</v>
      </c>
    </row>
    <row r="26558" customFormat="false" ht="12" hidden="false" customHeight="false" outlineLevel="0" collapsed="false">
      <c r="BS26558" s="96" t="n">
        <f aca="false">BR26558-2.5</f>
        <v>-2.5</v>
      </c>
    </row>
    <row r="26559" customFormat="false" ht="12" hidden="false" customHeight="false" outlineLevel="0" collapsed="false">
      <c r="BS26559" s="96" t="n">
        <f aca="false">BR26559-2.5</f>
        <v>-2.5</v>
      </c>
    </row>
    <row r="26560" customFormat="false" ht="12" hidden="false" customHeight="false" outlineLevel="0" collapsed="false">
      <c r="BS26560" s="96" t="n">
        <f aca="false">BR26560-2.5</f>
        <v>-2.5</v>
      </c>
    </row>
    <row r="26561" customFormat="false" ht="12" hidden="false" customHeight="false" outlineLevel="0" collapsed="false">
      <c r="BS26561" s="96" t="n">
        <f aca="false">BR26561-2.5</f>
        <v>-2.5</v>
      </c>
    </row>
    <row r="26562" customFormat="false" ht="12" hidden="false" customHeight="false" outlineLevel="0" collapsed="false">
      <c r="BS26562" s="96" t="n">
        <f aca="false">BR26562-2.5</f>
        <v>-2.5</v>
      </c>
    </row>
    <row r="26563" customFormat="false" ht="12" hidden="false" customHeight="false" outlineLevel="0" collapsed="false">
      <c r="BS26563" s="96" t="n">
        <f aca="false">BR26563-2.5</f>
        <v>-2.5</v>
      </c>
    </row>
    <row r="26564" customFormat="false" ht="12" hidden="false" customHeight="false" outlineLevel="0" collapsed="false">
      <c r="BS26564" s="96" t="n">
        <f aca="false">BR26564-2.5</f>
        <v>-2.5</v>
      </c>
    </row>
    <row r="26565" customFormat="false" ht="12" hidden="false" customHeight="false" outlineLevel="0" collapsed="false">
      <c r="BS26565" s="96" t="n">
        <f aca="false">BR26565-2.5</f>
        <v>-2.5</v>
      </c>
    </row>
    <row r="26566" customFormat="false" ht="12" hidden="false" customHeight="false" outlineLevel="0" collapsed="false">
      <c r="BS26566" s="96" t="n">
        <f aca="false">BR26566-2.5</f>
        <v>-2.5</v>
      </c>
    </row>
    <row r="26567" customFormat="false" ht="12" hidden="false" customHeight="false" outlineLevel="0" collapsed="false">
      <c r="BS26567" s="96" t="n">
        <f aca="false">BR26567-2.5</f>
        <v>-2.5</v>
      </c>
    </row>
    <row r="26568" customFormat="false" ht="12" hidden="false" customHeight="false" outlineLevel="0" collapsed="false">
      <c r="BS26568" s="96" t="n">
        <f aca="false">BR26568-2.5</f>
        <v>-2.5</v>
      </c>
    </row>
    <row r="26569" customFormat="false" ht="12" hidden="false" customHeight="false" outlineLevel="0" collapsed="false">
      <c r="BS26569" s="96" t="n">
        <f aca="false">BR26569-2.5</f>
        <v>-2.5</v>
      </c>
    </row>
    <row r="26570" customFormat="false" ht="12" hidden="false" customHeight="false" outlineLevel="0" collapsed="false">
      <c r="BS26570" s="96" t="n">
        <f aca="false">BR26570-2.5</f>
        <v>-2.5</v>
      </c>
    </row>
    <row r="26571" customFormat="false" ht="12" hidden="false" customHeight="false" outlineLevel="0" collapsed="false">
      <c r="BS26571" s="96" t="n">
        <f aca="false">BR26571-2.5</f>
        <v>-2.5</v>
      </c>
    </row>
    <row r="26572" customFormat="false" ht="12" hidden="false" customHeight="false" outlineLevel="0" collapsed="false">
      <c r="BS26572" s="96" t="n">
        <f aca="false">BR26572-2.5</f>
        <v>-2.5</v>
      </c>
    </row>
    <row r="26573" customFormat="false" ht="12" hidden="false" customHeight="false" outlineLevel="0" collapsed="false">
      <c r="BS26573" s="96" t="n">
        <f aca="false">BR26573-2.5</f>
        <v>-2.5</v>
      </c>
    </row>
    <row r="26574" customFormat="false" ht="12" hidden="false" customHeight="false" outlineLevel="0" collapsed="false">
      <c r="BS26574" s="96" t="n">
        <f aca="false">BR26574-2.5</f>
        <v>-2.5</v>
      </c>
    </row>
    <row r="26575" customFormat="false" ht="12" hidden="false" customHeight="false" outlineLevel="0" collapsed="false">
      <c r="BS26575" s="96" t="n">
        <f aca="false">BR26575-2.5</f>
        <v>-2.5</v>
      </c>
    </row>
    <row r="26576" customFormat="false" ht="12" hidden="false" customHeight="false" outlineLevel="0" collapsed="false">
      <c r="BS26576" s="96" t="n">
        <f aca="false">BR26576-2.5</f>
        <v>-2.5</v>
      </c>
    </row>
    <row r="26577" customFormat="false" ht="12" hidden="false" customHeight="false" outlineLevel="0" collapsed="false">
      <c r="BS26577" s="96" t="n">
        <f aca="false">BR26577-2.5</f>
        <v>-2.5</v>
      </c>
    </row>
    <row r="26578" customFormat="false" ht="12" hidden="false" customHeight="false" outlineLevel="0" collapsed="false">
      <c r="BS26578" s="96" t="n">
        <f aca="false">BR26578-2.5</f>
        <v>-2.5</v>
      </c>
    </row>
    <row r="26579" customFormat="false" ht="12" hidden="false" customHeight="false" outlineLevel="0" collapsed="false">
      <c r="BS26579" s="96" t="n">
        <f aca="false">BR26579-2.5</f>
        <v>-2.5</v>
      </c>
    </row>
    <row r="26580" customFormat="false" ht="12" hidden="false" customHeight="false" outlineLevel="0" collapsed="false">
      <c r="BS26580" s="96" t="n">
        <f aca="false">BR26580-2.5</f>
        <v>-2.5</v>
      </c>
    </row>
    <row r="26581" customFormat="false" ht="12" hidden="false" customHeight="false" outlineLevel="0" collapsed="false">
      <c r="BS26581" s="96" t="n">
        <f aca="false">BR26581-2.5</f>
        <v>-2.5</v>
      </c>
    </row>
    <row r="26582" customFormat="false" ht="12" hidden="false" customHeight="false" outlineLevel="0" collapsed="false">
      <c r="BS26582" s="96" t="n">
        <f aca="false">BR26582-2.5</f>
        <v>-2.5</v>
      </c>
    </row>
    <row r="26583" customFormat="false" ht="12" hidden="false" customHeight="false" outlineLevel="0" collapsed="false">
      <c r="BS26583" s="96" t="n">
        <f aca="false">BR26583-2.5</f>
        <v>-2.5</v>
      </c>
    </row>
    <row r="26584" customFormat="false" ht="12" hidden="false" customHeight="false" outlineLevel="0" collapsed="false">
      <c r="BS26584" s="96" t="n">
        <f aca="false">BR26584-2.5</f>
        <v>-2.5</v>
      </c>
    </row>
    <row r="26585" customFormat="false" ht="12" hidden="false" customHeight="false" outlineLevel="0" collapsed="false">
      <c r="BS26585" s="96" t="n">
        <f aca="false">BR26585-2.5</f>
        <v>-2.5</v>
      </c>
    </row>
    <row r="26586" customFormat="false" ht="12" hidden="false" customHeight="false" outlineLevel="0" collapsed="false">
      <c r="BS26586" s="96" t="n">
        <f aca="false">BR26586-2.5</f>
        <v>-2.5</v>
      </c>
    </row>
    <row r="26587" customFormat="false" ht="12" hidden="false" customHeight="false" outlineLevel="0" collapsed="false">
      <c r="BS26587" s="96" t="n">
        <f aca="false">BR26587-2.5</f>
        <v>-2.5</v>
      </c>
    </row>
    <row r="26588" customFormat="false" ht="12" hidden="false" customHeight="false" outlineLevel="0" collapsed="false">
      <c r="BS26588" s="96" t="n">
        <f aca="false">BR26588-2.5</f>
        <v>-2.5</v>
      </c>
    </row>
    <row r="26589" customFormat="false" ht="12" hidden="false" customHeight="false" outlineLevel="0" collapsed="false">
      <c r="BS26589" s="96" t="n">
        <f aca="false">BR26589-2.5</f>
        <v>-2.5</v>
      </c>
    </row>
    <row r="26590" customFormat="false" ht="12" hidden="false" customHeight="false" outlineLevel="0" collapsed="false">
      <c r="BS26590" s="96" t="n">
        <f aca="false">BR26590-2.5</f>
        <v>-2.5</v>
      </c>
    </row>
    <row r="26591" customFormat="false" ht="12" hidden="false" customHeight="false" outlineLevel="0" collapsed="false">
      <c r="BS26591" s="96" t="n">
        <f aca="false">BR26591-2.5</f>
        <v>-2.5</v>
      </c>
    </row>
    <row r="26592" customFormat="false" ht="12" hidden="false" customHeight="false" outlineLevel="0" collapsed="false">
      <c r="BS26592" s="96" t="n">
        <f aca="false">BR26592-2.5</f>
        <v>-2.5</v>
      </c>
    </row>
    <row r="26593" customFormat="false" ht="12" hidden="false" customHeight="false" outlineLevel="0" collapsed="false">
      <c r="BS26593" s="96" t="n">
        <f aca="false">BR26593-2.5</f>
        <v>-2.5</v>
      </c>
    </row>
    <row r="26594" customFormat="false" ht="12" hidden="false" customHeight="false" outlineLevel="0" collapsed="false">
      <c r="BS26594" s="96" t="n">
        <f aca="false">BR26594-2.5</f>
        <v>-2.5</v>
      </c>
    </row>
    <row r="26595" customFormat="false" ht="12" hidden="false" customHeight="false" outlineLevel="0" collapsed="false">
      <c r="BS26595" s="96" t="n">
        <f aca="false">BR26595-2.5</f>
        <v>-2.5</v>
      </c>
    </row>
    <row r="26596" customFormat="false" ht="12" hidden="false" customHeight="false" outlineLevel="0" collapsed="false">
      <c r="BS26596" s="96" t="n">
        <f aca="false">BR26596-2.5</f>
        <v>-2.5</v>
      </c>
    </row>
    <row r="26597" customFormat="false" ht="12" hidden="false" customHeight="false" outlineLevel="0" collapsed="false">
      <c r="BS26597" s="96" t="n">
        <f aca="false">BR26597-2.5</f>
        <v>-2.5</v>
      </c>
    </row>
    <row r="26598" customFormat="false" ht="12" hidden="false" customHeight="false" outlineLevel="0" collapsed="false">
      <c r="BS26598" s="96" t="n">
        <f aca="false">BR26598-2.5</f>
        <v>-2.5</v>
      </c>
    </row>
    <row r="26599" customFormat="false" ht="12" hidden="false" customHeight="false" outlineLevel="0" collapsed="false">
      <c r="BS26599" s="96" t="n">
        <f aca="false">BR26599-2.5</f>
        <v>-2.5</v>
      </c>
    </row>
    <row r="26600" customFormat="false" ht="12" hidden="false" customHeight="false" outlineLevel="0" collapsed="false">
      <c r="BS26600" s="96" t="n">
        <f aca="false">BR26600-2.5</f>
        <v>-2.5</v>
      </c>
    </row>
    <row r="26601" customFormat="false" ht="12" hidden="false" customHeight="false" outlineLevel="0" collapsed="false">
      <c r="BS26601" s="96" t="n">
        <f aca="false">BR26601-2.5</f>
        <v>-2.5</v>
      </c>
    </row>
    <row r="26602" customFormat="false" ht="12" hidden="false" customHeight="false" outlineLevel="0" collapsed="false">
      <c r="BS26602" s="96" t="n">
        <f aca="false">BR26602-2.5</f>
        <v>-2.5</v>
      </c>
    </row>
    <row r="26603" customFormat="false" ht="12" hidden="false" customHeight="false" outlineLevel="0" collapsed="false">
      <c r="BS26603" s="96" t="n">
        <f aca="false">BR26603-2.5</f>
        <v>-2.5</v>
      </c>
    </row>
    <row r="26604" customFormat="false" ht="12" hidden="false" customHeight="false" outlineLevel="0" collapsed="false">
      <c r="BS26604" s="96" t="n">
        <f aca="false">BR26604-2.5</f>
        <v>-2.5</v>
      </c>
    </row>
    <row r="26605" customFormat="false" ht="12" hidden="false" customHeight="false" outlineLevel="0" collapsed="false">
      <c r="BS26605" s="96" t="n">
        <f aca="false">BR26605-2.5</f>
        <v>-2.5</v>
      </c>
    </row>
    <row r="26606" customFormat="false" ht="12" hidden="false" customHeight="false" outlineLevel="0" collapsed="false">
      <c r="BS26606" s="96" t="n">
        <f aca="false">BR26606-2.5</f>
        <v>-2.5</v>
      </c>
    </row>
    <row r="26607" customFormat="false" ht="12" hidden="false" customHeight="false" outlineLevel="0" collapsed="false">
      <c r="BS26607" s="96" t="n">
        <f aca="false">BR26607-2.5</f>
        <v>-2.5</v>
      </c>
    </row>
    <row r="26608" customFormat="false" ht="12" hidden="false" customHeight="false" outlineLevel="0" collapsed="false">
      <c r="BS26608" s="96" t="n">
        <f aca="false">BR26608-2.5</f>
        <v>-2.5</v>
      </c>
    </row>
    <row r="26609" customFormat="false" ht="12" hidden="false" customHeight="false" outlineLevel="0" collapsed="false">
      <c r="BS26609" s="96" t="n">
        <f aca="false">BR26609-2.5</f>
        <v>-2.5</v>
      </c>
    </row>
    <row r="26610" customFormat="false" ht="12" hidden="false" customHeight="false" outlineLevel="0" collapsed="false">
      <c r="BS26610" s="96" t="n">
        <f aca="false">BR26610-2.5</f>
        <v>-2.5</v>
      </c>
    </row>
    <row r="26611" customFormat="false" ht="12" hidden="false" customHeight="false" outlineLevel="0" collapsed="false">
      <c r="BS26611" s="96" t="n">
        <f aca="false">BR26611-2.5</f>
        <v>-2.5</v>
      </c>
    </row>
    <row r="26612" customFormat="false" ht="12" hidden="false" customHeight="false" outlineLevel="0" collapsed="false">
      <c r="BS26612" s="96" t="n">
        <f aca="false">BR26612-2.5</f>
        <v>-2.5</v>
      </c>
    </row>
    <row r="26613" customFormat="false" ht="12" hidden="false" customHeight="false" outlineLevel="0" collapsed="false">
      <c r="BS26613" s="96" t="n">
        <f aca="false">BR26613-2.5</f>
        <v>-2.5</v>
      </c>
    </row>
    <row r="26614" customFormat="false" ht="12" hidden="false" customHeight="false" outlineLevel="0" collapsed="false">
      <c r="BS26614" s="96" t="n">
        <f aca="false">BR26614-2.5</f>
        <v>-2.5</v>
      </c>
    </row>
    <row r="26615" customFormat="false" ht="12" hidden="false" customHeight="false" outlineLevel="0" collapsed="false">
      <c r="BS26615" s="96" t="n">
        <f aca="false">BR26615-2.5</f>
        <v>-2.5</v>
      </c>
    </row>
    <row r="26616" customFormat="false" ht="12" hidden="false" customHeight="false" outlineLevel="0" collapsed="false">
      <c r="BS26616" s="96" t="n">
        <f aca="false">BR26616-2.5</f>
        <v>-2.5</v>
      </c>
    </row>
    <row r="26617" customFormat="false" ht="12" hidden="false" customHeight="false" outlineLevel="0" collapsed="false">
      <c r="BS26617" s="96" t="n">
        <f aca="false">BR26617-2.5</f>
        <v>-2.5</v>
      </c>
    </row>
    <row r="26618" customFormat="false" ht="12" hidden="false" customHeight="false" outlineLevel="0" collapsed="false">
      <c r="BS26618" s="96" t="n">
        <f aca="false">BR26618-2.5</f>
        <v>-2.5</v>
      </c>
    </row>
    <row r="26619" customFormat="false" ht="12" hidden="false" customHeight="false" outlineLevel="0" collapsed="false">
      <c r="BS26619" s="96" t="n">
        <f aca="false">BR26619-2.5</f>
        <v>-2.5</v>
      </c>
    </row>
    <row r="26620" customFormat="false" ht="12" hidden="false" customHeight="false" outlineLevel="0" collapsed="false">
      <c r="BS26620" s="96" t="n">
        <f aca="false">BR26620-2.5</f>
        <v>-2.5</v>
      </c>
    </row>
    <row r="26621" customFormat="false" ht="12" hidden="false" customHeight="false" outlineLevel="0" collapsed="false">
      <c r="BS26621" s="96" t="n">
        <f aca="false">BR26621-2.5</f>
        <v>-2.5</v>
      </c>
    </row>
    <row r="26622" customFormat="false" ht="12" hidden="false" customHeight="false" outlineLevel="0" collapsed="false">
      <c r="BS26622" s="96" t="n">
        <f aca="false">BR26622-2.5</f>
        <v>-2.5</v>
      </c>
    </row>
    <row r="26623" customFormat="false" ht="12" hidden="false" customHeight="false" outlineLevel="0" collapsed="false">
      <c r="BS26623" s="96" t="n">
        <f aca="false">BR26623-2.5</f>
        <v>-2.5</v>
      </c>
    </row>
    <row r="26624" customFormat="false" ht="12" hidden="false" customHeight="false" outlineLevel="0" collapsed="false">
      <c r="BS26624" s="96" t="n">
        <f aca="false">BR26624-2.5</f>
        <v>-2.5</v>
      </c>
    </row>
    <row r="26625" customFormat="false" ht="12" hidden="false" customHeight="false" outlineLevel="0" collapsed="false">
      <c r="BS26625" s="96" t="n">
        <f aca="false">BR26625-2.5</f>
        <v>-2.5</v>
      </c>
    </row>
    <row r="26626" customFormat="false" ht="12" hidden="false" customHeight="false" outlineLevel="0" collapsed="false">
      <c r="BS26626" s="96" t="n">
        <f aca="false">BR26626-2.5</f>
        <v>-2.5</v>
      </c>
    </row>
    <row r="26627" customFormat="false" ht="12" hidden="false" customHeight="false" outlineLevel="0" collapsed="false">
      <c r="BS26627" s="96" t="n">
        <f aca="false">BR26627-2.5</f>
        <v>-2.5</v>
      </c>
    </row>
    <row r="26628" customFormat="false" ht="12" hidden="false" customHeight="false" outlineLevel="0" collapsed="false">
      <c r="BS26628" s="96" t="n">
        <f aca="false">BR26628-2.5</f>
        <v>-2.5</v>
      </c>
    </row>
    <row r="26629" customFormat="false" ht="12" hidden="false" customHeight="false" outlineLevel="0" collapsed="false">
      <c r="BS26629" s="96" t="n">
        <f aca="false">BR26629-2.5</f>
        <v>-2.5</v>
      </c>
    </row>
    <row r="26630" customFormat="false" ht="12" hidden="false" customHeight="false" outlineLevel="0" collapsed="false">
      <c r="BS26630" s="96" t="n">
        <f aca="false">BR26630-2.5</f>
        <v>-2.5</v>
      </c>
    </row>
    <row r="26631" customFormat="false" ht="12" hidden="false" customHeight="false" outlineLevel="0" collapsed="false">
      <c r="BS26631" s="96" t="n">
        <f aca="false">BR26631-2.5</f>
        <v>-2.5</v>
      </c>
    </row>
    <row r="26632" customFormat="false" ht="12" hidden="false" customHeight="false" outlineLevel="0" collapsed="false">
      <c r="BS26632" s="96" t="n">
        <f aca="false">BR26632-2.5</f>
        <v>-2.5</v>
      </c>
    </row>
    <row r="26633" customFormat="false" ht="12" hidden="false" customHeight="false" outlineLevel="0" collapsed="false">
      <c r="BS26633" s="96" t="n">
        <f aca="false">BR26633-2.5</f>
        <v>-2.5</v>
      </c>
    </row>
    <row r="26634" customFormat="false" ht="12" hidden="false" customHeight="false" outlineLevel="0" collapsed="false">
      <c r="BS26634" s="96" t="n">
        <f aca="false">BR26634-2.5</f>
        <v>-2.5</v>
      </c>
    </row>
    <row r="26635" customFormat="false" ht="12" hidden="false" customHeight="false" outlineLevel="0" collapsed="false">
      <c r="BS26635" s="96" t="n">
        <f aca="false">BR26635-2.5</f>
        <v>-2.5</v>
      </c>
    </row>
    <row r="26636" customFormat="false" ht="12" hidden="false" customHeight="false" outlineLevel="0" collapsed="false">
      <c r="BS26636" s="96" t="n">
        <f aca="false">BR26636-2.5</f>
        <v>-2.5</v>
      </c>
    </row>
    <row r="26637" customFormat="false" ht="12" hidden="false" customHeight="false" outlineLevel="0" collapsed="false">
      <c r="BS26637" s="96" t="n">
        <f aca="false">BR26637-2.5</f>
        <v>-2.5</v>
      </c>
    </row>
    <row r="26638" customFormat="false" ht="12" hidden="false" customHeight="false" outlineLevel="0" collapsed="false">
      <c r="BS26638" s="96" t="n">
        <f aca="false">BR26638-2.5</f>
        <v>-2.5</v>
      </c>
    </row>
    <row r="26639" customFormat="false" ht="12" hidden="false" customHeight="false" outlineLevel="0" collapsed="false">
      <c r="BS26639" s="96" t="n">
        <f aca="false">BR26639-2.5</f>
        <v>-2.5</v>
      </c>
    </row>
    <row r="26640" customFormat="false" ht="12" hidden="false" customHeight="false" outlineLevel="0" collapsed="false">
      <c r="BS26640" s="96" t="n">
        <f aca="false">BR26640-2.5</f>
        <v>-2.5</v>
      </c>
    </row>
    <row r="26641" customFormat="false" ht="12" hidden="false" customHeight="false" outlineLevel="0" collapsed="false">
      <c r="BS26641" s="96" t="n">
        <f aca="false">BR26641-2.5</f>
        <v>-2.5</v>
      </c>
    </row>
    <row r="26642" customFormat="false" ht="12" hidden="false" customHeight="false" outlineLevel="0" collapsed="false">
      <c r="BS26642" s="96" t="n">
        <f aca="false">BR26642-2.5</f>
        <v>-2.5</v>
      </c>
    </row>
    <row r="26643" customFormat="false" ht="12" hidden="false" customHeight="false" outlineLevel="0" collapsed="false">
      <c r="BS26643" s="96" t="n">
        <f aca="false">BR26643-2.5</f>
        <v>-2.5</v>
      </c>
    </row>
    <row r="26644" customFormat="false" ht="12" hidden="false" customHeight="false" outlineLevel="0" collapsed="false">
      <c r="BS26644" s="96" t="n">
        <f aca="false">BR26644-2.5</f>
        <v>-2.5</v>
      </c>
    </row>
    <row r="26645" customFormat="false" ht="12" hidden="false" customHeight="false" outlineLevel="0" collapsed="false">
      <c r="BS26645" s="96" t="n">
        <f aca="false">BR26645-2.5</f>
        <v>-2.5</v>
      </c>
    </row>
    <row r="26646" customFormat="false" ht="12" hidden="false" customHeight="false" outlineLevel="0" collapsed="false">
      <c r="BS26646" s="96" t="n">
        <f aca="false">BR26646-2.5</f>
        <v>-2.5</v>
      </c>
    </row>
    <row r="26647" customFormat="false" ht="12" hidden="false" customHeight="false" outlineLevel="0" collapsed="false">
      <c r="BS26647" s="96" t="n">
        <f aca="false">BR26647-2.5</f>
        <v>-2.5</v>
      </c>
    </row>
    <row r="26648" customFormat="false" ht="12" hidden="false" customHeight="false" outlineLevel="0" collapsed="false">
      <c r="BS26648" s="96" t="n">
        <f aca="false">BR26648-2.5</f>
        <v>-2.5</v>
      </c>
    </row>
    <row r="26649" customFormat="false" ht="12" hidden="false" customHeight="false" outlineLevel="0" collapsed="false">
      <c r="BS26649" s="96" t="n">
        <f aca="false">BR26649-2.5</f>
        <v>-2.5</v>
      </c>
    </row>
    <row r="26650" customFormat="false" ht="12" hidden="false" customHeight="false" outlineLevel="0" collapsed="false">
      <c r="BS26650" s="96" t="n">
        <f aca="false">BR26650-2.5</f>
        <v>-2.5</v>
      </c>
    </row>
    <row r="26651" customFormat="false" ht="12" hidden="false" customHeight="false" outlineLevel="0" collapsed="false">
      <c r="BS26651" s="96" t="n">
        <f aca="false">BR26651-2.5</f>
        <v>-2.5</v>
      </c>
    </row>
    <row r="26652" customFormat="false" ht="12" hidden="false" customHeight="false" outlineLevel="0" collapsed="false">
      <c r="BS26652" s="96" t="n">
        <f aca="false">BR26652-2.5</f>
        <v>-2.5</v>
      </c>
    </row>
    <row r="26653" customFormat="false" ht="12" hidden="false" customHeight="false" outlineLevel="0" collapsed="false">
      <c r="BS26653" s="96" t="n">
        <f aca="false">BR26653-2.5</f>
        <v>-2.5</v>
      </c>
    </row>
    <row r="26654" customFormat="false" ht="12" hidden="false" customHeight="false" outlineLevel="0" collapsed="false">
      <c r="BS26654" s="96" t="n">
        <f aca="false">BR26654-2.5</f>
        <v>-2.5</v>
      </c>
    </row>
    <row r="26655" customFormat="false" ht="12" hidden="false" customHeight="false" outlineLevel="0" collapsed="false">
      <c r="BS26655" s="96" t="n">
        <f aca="false">BR26655-2.5</f>
        <v>-2.5</v>
      </c>
    </row>
    <row r="26656" customFormat="false" ht="12" hidden="false" customHeight="false" outlineLevel="0" collapsed="false">
      <c r="BS26656" s="96" t="n">
        <f aca="false">BR26656-2.5</f>
        <v>-2.5</v>
      </c>
    </row>
    <row r="26657" customFormat="false" ht="12" hidden="false" customHeight="false" outlineLevel="0" collapsed="false">
      <c r="BS26657" s="96" t="n">
        <f aca="false">BR26657-2.5</f>
        <v>-2.5</v>
      </c>
    </row>
    <row r="26658" customFormat="false" ht="12" hidden="false" customHeight="false" outlineLevel="0" collapsed="false">
      <c r="BS26658" s="96" t="n">
        <f aca="false">BR26658-2.5</f>
        <v>-2.5</v>
      </c>
    </row>
    <row r="26659" customFormat="false" ht="12" hidden="false" customHeight="false" outlineLevel="0" collapsed="false">
      <c r="BS26659" s="96" t="n">
        <f aca="false">BR26659-2.5</f>
        <v>-2.5</v>
      </c>
    </row>
    <row r="26660" customFormat="false" ht="12" hidden="false" customHeight="false" outlineLevel="0" collapsed="false">
      <c r="BS26660" s="96" t="n">
        <f aca="false">BR26660-2.5</f>
        <v>-2.5</v>
      </c>
    </row>
    <row r="26661" customFormat="false" ht="12" hidden="false" customHeight="false" outlineLevel="0" collapsed="false">
      <c r="BS26661" s="96" t="n">
        <f aca="false">BR26661-2.5</f>
        <v>-2.5</v>
      </c>
    </row>
    <row r="26662" customFormat="false" ht="12" hidden="false" customHeight="false" outlineLevel="0" collapsed="false">
      <c r="BS26662" s="96" t="n">
        <f aca="false">BR26662-2.5</f>
        <v>-2.5</v>
      </c>
    </row>
    <row r="26663" customFormat="false" ht="12" hidden="false" customHeight="false" outlineLevel="0" collapsed="false">
      <c r="BS26663" s="96" t="n">
        <f aca="false">BR26663-2.5</f>
        <v>-2.5</v>
      </c>
    </row>
    <row r="26664" customFormat="false" ht="12" hidden="false" customHeight="false" outlineLevel="0" collapsed="false">
      <c r="BS26664" s="96" t="n">
        <f aca="false">BR26664-2.5</f>
        <v>-2.5</v>
      </c>
    </row>
    <row r="26665" customFormat="false" ht="12" hidden="false" customHeight="false" outlineLevel="0" collapsed="false">
      <c r="BS26665" s="96" t="n">
        <f aca="false">BR26665-2.5</f>
        <v>-2.5</v>
      </c>
    </row>
    <row r="26666" customFormat="false" ht="12" hidden="false" customHeight="false" outlineLevel="0" collapsed="false">
      <c r="BS26666" s="96" t="n">
        <f aca="false">BR26666-2.5</f>
        <v>-2.5</v>
      </c>
    </row>
    <row r="26667" customFormat="false" ht="12" hidden="false" customHeight="false" outlineLevel="0" collapsed="false">
      <c r="BS26667" s="96" t="n">
        <f aca="false">BR26667-2.5</f>
        <v>-2.5</v>
      </c>
    </row>
    <row r="26668" customFormat="false" ht="12" hidden="false" customHeight="false" outlineLevel="0" collapsed="false">
      <c r="BS26668" s="96" t="n">
        <f aca="false">BR26668-2.5</f>
        <v>-2.5</v>
      </c>
    </row>
    <row r="26669" customFormat="false" ht="12" hidden="false" customHeight="false" outlineLevel="0" collapsed="false">
      <c r="BS26669" s="96" t="n">
        <f aca="false">BR26669-2.5</f>
        <v>-2.5</v>
      </c>
    </row>
    <row r="26670" customFormat="false" ht="12" hidden="false" customHeight="false" outlineLevel="0" collapsed="false">
      <c r="BS26670" s="96" t="n">
        <f aca="false">BR26670-2.5</f>
        <v>-2.5</v>
      </c>
    </row>
    <row r="26671" customFormat="false" ht="12" hidden="false" customHeight="false" outlineLevel="0" collapsed="false">
      <c r="BS26671" s="96" t="n">
        <f aca="false">BR26671-2.5</f>
        <v>-2.5</v>
      </c>
    </row>
    <row r="26672" customFormat="false" ht="12" hidden="false" customHeight="false" outlineLevel="0" collapsed="false">
      <c r="BS26672" s="96" t="n">
        <f aca="false">BR26672-2.5</f>
        <v>-2.5</v>
      </c>
    </row>
    <row r="26673" customFormat="false" ht="12" hidden="false" customHeight="false" outlineLevel="0" collapsed="false">
      <c r="BS26673" s="96" t="n">
        <f aca="false">BR26673-2.5</f>
        <v>-2.5</v>
      </c>
    </row>
    <row r="26674" customFormat="false" ht="12" hidden="false" customHeight="false" outlineLevel="0" collapsed="false">
      <c r="BS26674" s="96" t="n">
        <f aca="false">BR26674-2.5</f>
        <v>-2.5</v>
      </c>
    </row>
    <row r="26675" customFormat="false" ht="12" hidden="false" customHeight="false" outlineLevel="0" collapsed="false">
      <c r="BS26675" s="96" t="n">
        <f aca="false">BR26675-2.5</f>
        <v>-2.5</v>
      </c>
    </row>
    <row r="26676" customFormat="false" ht="12" hidden="false" customHeight="false" outlineLevel="0" collapsed="false">
      <c r="BS26676" s="96" t="n">
        <f aca="false">BR26676-2.5</f>
        <v>-2.5</v>
      </c>
    </row>
    <row r="26677" customFormat="false" ht="12" hidden="false" customHeight="false" outlineLevel="0" collapsed="false">
      <c r="BS26677" s="96" t="n">
        <f aca="false">BR26677-2.5</f>
        <v>-2.5</v>
      </c>
    </row>
    <row r="26678" customFormat="false" ht="12" hidden="false" customHeight="false" outlineLevel="0" collapsed="false">
      <c r="BS26678" s="96" t="n">
        <f aca="false">BR26678-2.5</f>
        <v>-2.5</v>
      </c>
    </row>
    <row r="26679" customFormat="false" ht="12" hidden="false" customHeight="false" outlineLevel="0" collapsed="false">
      <c r="BS26679" s="96" t="n">
        <f aca="false">BR26679-2.5</f>
        <v>-2.5</v>
      </c>
    </row>
    <row r="26680" customFormat="false" ht="12" hidden="false" customHeight="false" outlineLevel="0" collapsed="false">
      <c r="BS26680" s="96" t="n">
        <f aca="false">BR26680-2.5</f>
        <v>-2.5</v>
      </c>
    </row>
    <row r="26681" customFormat="false" ht="12" hidden="false" customHeight="false" outlineLevel="0" collapsed="false">
      <c r="BS26681" s="96" t="n">
        <f aca="false">BR26681-2.5</f>
        <v>-2.5</v>
      </c>
    </row>
    <row r="26682" customFormat="false" ht="12" hidden="false" customHeight="false" outlineLevel="0" collapsed="false">
      <c r="BS26682" s="96" t="n">
        <f aca="false">BR26682-2.5</f>
        <v>-2.5</v>
      </c>
    </row>
    <row r="26683" customFormat="false" ht="12" hidden="false" customHeight="false" outlineLevel="0" collapsed="false">
      <c r="BS26683" s="96" t="n">
        <f aca="false">BR26683-2.5</f>
        <v>-2.5</v>
      </c>
    </row>
    <row r="26684" customFormat="false" ht="12" hidden="false" customHeight="false" outlineLevel="0" collapsed="false">
      <c r="BS26684" s="96" t="n">
        <f aca="false">BR26684-2.5</f>
        <v>-2.5</v>
      </c>
    </row>
    <row r="26685" customFormat="false" ht="12" hidden="false" customHeight="false" outlineLevel="0" collapsed="false">
      <c r="BS26685" s="96" t="n">
        <f aca="false">BR26685-2.5</f>
        <v>-2.5</v>
      </c>
    </row>
    <row r="26686" customFormat="false" ht="12" hidden="false" customHeight="false" outlineLevel="0" collapsed="false">
      <c r="BS26686" s="96" t="n">
        <f aca="false">BR26686-2.5</f>
        <v>-2.5</v>
      </c>
    </row>
    <row r="26687" customFormat="false" ht="12" hidden="false" customHeight="false" outlineLevel="0" collapsed="false">
      <c r="BS26687" s="96" t="n">
        <f aca="false">BR26687-2.5</f>
        <v>-2.5</v>
      </c>
    </row>
    <row r="26688" customFormat="false" ht="12" hidden="false" customHeight="false" outlineLevel="0" collapsed="false">
      <c r="BS26688" s="96" t="n">
        <f aca="false">BR26688-2.5</f>
        <v>-2.5</v>
      </c>
    </row>
    <row r="26689" customFormat="false" ht="12" hidden="false" customHeight="false" outlineLevel="0" collapsed="false">
      <c r="BS26689" s="96" t="n">
        <f aca="false">BR26689-2.5</f>
        <v>-2.5</v>
      </c>
    </row>
    <row r="26690" customFormat="false" ht="12" hidden="false" customHeight="false" outlineLevel="0" collapsed="false">
      <c r="BS26690" s="96" t="n">
        <f aca="false">BR26690-2.5</f>
        <v>-2.5</v>
      </c>
    </row>
    <row r="26691" customFormat="false" ht="12" hidden="false" customHeight="false" outlineLevel="0" collapsed="false">
      <c r="BS26691" s="96" t="n">
        <f aca="false">BR26691-2.5</f>
        <v>-2.5</v>
      </c>
    </row>
    <row r="26692" customFormat="false" ht="12" hidden="false" customHeight="false" outlineLevel="0" collapsed="false">
      <c r="BS26692" s="96" t="n">
        <f aca="false">BR26692-2.5</f>
        <v>-2.5</v>
      </c>
    </row>
    <row r="26693" customFormat="false" ht="12" hidden="false" customHeight="false" outlineLevel="0" collapsed="false">
      <c r="BS26693" s="96" t="n">
        <f aca="false">BR26693-2.5</f>
        <v>-2.5</v>
      </c>
    </row>
    <row r="26694" customFormat="false" ht="12" hidden="false" customHeight="false" outlineLevel="0" collapsed="false">
      <c r="BS26694" s="96" t="n">
        <f aca="false">BR26694-2.5</f>
        <v>-2.5</v>
      </c>
    </row>
    <row r="26695" customFormat="false" ht="12" hidden="false" customHeight="false" outlineLevel="0" collapsed="false">
      <c r="BS26695" s="96" t="n">
        <f aca="false">BR26695-2.5</f>
        <v>-2.5</v>
      </c>
    </row>
    <row r="26696" customFormat="false" ht="12" hidden="false" customHeight="false" outlineLevel="0" collapsed="false">
      <c r="BS26696" s="96" t="n">
        <f aca="false">BR26696-2.5</f>
        <v>-2.5</v>
      </c>
    </row>
    <row r="26697" customFormat="false" ht="12" hidden="false" customHeight="false" outlineLevel="0" collapsed="false">
      <c r="BS26697" s="96" t="n">
        <f aca="false">BR26697-2.5</f>
        <v>-2.5</v>
      </c>
    </row>
    <row r="26698" customFormat="false" ht="12" hidden="false" customHeight="false" outlineLevel="0" collapsed="false">
      <c r="BS26698" s="96" t="n">
        <f aca="false">BR26698-2.5</f>
        <v>-2.5</v>
      </c>
    </row>
    <row r="26699" customFormat="false" ht="12" hidden="false" customHeight="false" outlineLevel="0" collapsed="false">
      <c r="BS26699" s="96" t="n">
        <f aca="false">BR26699-2.5</f>
        <v>-2.5</v>
      </c>
    </row>
    <row r="26700" customFormat="false" ht="12" hidden="false" customHeight="false" outlineLevel="0" collapsed="false">
      <c r="BS26700" s="96" t="n">
        <f aca="false">BR26700-2.5</f>
        <v>-2.5</v>
      </c>
    </row>
    <row r="26701" customFormat="false" ht="12" hidden="false" customHeight="false" outlineLevel="0" collapsed="false">
      <c r="BS26701" s="96" t="n">
        <f aca="false">BR26701-2.5</f>
        <v>-2.5</v>
      </c>
    </row>
    <row r="26702" customFormat="false" ht="12" hidden="false" customHeight="false" outlineLevel="0" collapsed="false">
      <c r="BS26702" s="96" t="n">
        <f aca="false">BR26702-2.5</f>
        <v>-2.5</v>
      </c>
    </row>
    <row r="26703" customFormat="false" ht="12" hidden="false" customHeight="false" outlineLevel="0" collapsed="false">
      <c r="BS26703" s="96" t="n">
        <f aca="false">BR26703-2.5</f>
        <v>-2.5</v>
      </c>
    </row>
    <row r="26704" customFormat="false" ht="12" hidden="false" customHeight="false" outlineLevel="0" collapsed="false">
      <c r="BS26704" s="96" t="n">
        <f aca="false">BR26704-2.5</f>
        <v>-2.5</v>
      </c>
    </row>
    <row r="26705" customFormat="false" ht="12" hidden="false" customHeight="false" outlineLevel="0" collapsed="false">
      <c r="BS26705" s="96" t="n">
        <f aca="false">BR26705-2.5</f>
        <v>-2.5</v>
      </c>
    </row>
    <row r="26706" customFormat="false" ht="12" hidden="false" customHeight="false" outlineLevel="0" collapsed="false">
      <c r="BS26706" s="96" t="n">
        <f aca="false">BR26706-2.5</f>
        <v>-2.5</v>
      </c>
    </row>
    <row r="26707" customFormat="false" ht="12" hidden="false" customHeight="false" outlineLevel="0" collapsed="false">
      <c r="BS26707" s="96" t="n">
        <f aca="false">BR26707-2.5</f>
        <v>-2.5</v>
      </c>
    </row>
    <row r="26708" customFormat="false" ht="12" hidden="false" customHeight="false" outlineLevel="0" collapsed="false">
      <c r="BS26708" s="96" t="n">
        <f aca="false">BR26708-2.5</f>
        <v>-2.5</v>
      </c>
    </row>
    <row r="26709" customFormat="false" ht="12" hidden="false" customHeight="false" outlineLevel="0" collapsed="false">
      <c r="BS26709" s="96" t="n">
        <f aca="false">BR26709-2.5</f>
        <v>-2.5</v>
      </c>
    </row>
    <row r="26710" customFormat="false" ht="12" hidden="false" customHeight="false" outlineLevel="0" collapsed="false">
      <c r="BS26710" s="96" t="n">
        <f aca="false">BR26710-2.5</f>
        <v>-2.5</v>
      </c>
    </row>
    <row r="26711" customFormat="false" ht="12" hidden="false" customHeight="false" outlineLevel="0" collapsed="false">
      <c r="BS26711" s="96" t="n">
        <f aca="false">BR26711-2.5</f>
        <v>-2.5</v>
      </c>
    </row>
    <row r="26712" customFormat="false" ht="12" hidden="false" customHeight="false" outlineLevel="0" collapsed="false">
      <c r="BS26712" s="96" t="n">
        <f aca="false">BR26712-2.5</f>
        <v>-2.5</v>
      </c>
    </row>
    <row r="26713" customFormat="false" ht="12" hidden="false" customHeight="false" outlineLevel="0" collapsed="false">
      <c r="BS26713" s="96" t="n">
        <f aca="false">BR26713-2.5</f>
        <v>-2.5</v>
      </c>
    </row>
    <row r="26714" customFormat="false" ht="12" hidden="false" customHeight="false" outlineLevel="0" collapsed="false">
      <c r="BS26714" s="96" t="n">
        <f aca="false">BR26714-2.5</f>
        <v>-2.5</v>
      </c>
    </row>
    <row r="26715" customFormat="false" ht="12" hidden="false" customHeight="false" outlineLevel="0" collapsed="false">
      <c r="BS26715" s="96" t="n">
        <f aca="false">BR26715-2.5</f>
        <v>-2.5</v>
      </c>
    </row>
    <row r="26716" customFormat="false" ht="12" hidden="false" customHeight="false" outlineLevel="0" collapsed="false">
      <c r="BS26716" s="96" t="n">
        <f aca="false">BR26716-2.5</f>
        <v>-2.5</v>
      </c>
    </row>
    <row r="26717" customFormat="false" ht="12" hidden="false" customHeight="false" outlineLevel="0" collapsed="false">
      <c r="BS26717" s="96" t="n">
        <f aca="false">BR26717-2.5</f>
        <v>-2.5</v>
      </c>
    </row>
    <row r="26718" customFormat="false" ht="12" hidden="false" customHeight="false" outlineLevel="0" collapsed="false">
      <c r="BS26718" s="96" t="n">
        <f aca="false">BR26718-2.5</f>
        <v>-2.5</v>
      </c>
    </row>
    <row r="26719" customFormat="false" ht="12" hidden="false" customHeight="false" outlineLevel="0" collapsed="false">
      <c r="BS26719" s="96" t="n">
        <f aca="false">BR26719-2.5</f>
        <v>-2.5</v>
      </c>
    </row>
    <row r="26720" customFormat="false" ht="12" hidden="false" customHeight="false" outlineLevel="0" collapsed="false">
      <c r="BS26720" s="96" t="n">
        <f aca="false">BR26720-2.5</f>
        <v>-2.5</v>
      </c>
    </row>
    <row r="26721" customFormat="false" ht="12" hidden="false" customHeight="false" outlineLevel="0" collapsed="false">
      <c r="BS26721" s="96" t="n">
        <f aca="false">BR26721-2.5</f>
        <v>-2.5</v>
      </c>
    </row>
    <row r="26722" customFormat="false" ht="12" hidden="false" customHeight="false" outlineLevel="0" collapsed="false">
      <c r="BS26722" s="96" t="n">
        <f aca="false">BR26722-2.5</f>
        <v>-2.5</v>
      </c>
    </row>
    <row r="26723" customFormat="false" ht="12" hidden="false" customHeight="false" outlineLevel="0" collapsed="false">
      <c r="BS26723" s="96" t="n">
        <f aca="false">BR26723-2.5</f>
        <v>-2.5</v>
      </c>
    </row>
    <row r="26724" customFormat="false" ht="12" hidden="false" customHeight="false" outlineLevel="0" collapsed="false">
      <c r="BS26724" s="96" t="n">
        <f aca="false">BR26724-2.5</f>
        <v>-2.5</v>
      </c>
    </row>
    <row r="26725" customFormat="false" ht="12" hidden="false" customHeight="false" outlineLevel="0" collapsed="false">
      <c r="BS26725" s="96" t="n">
        <f aca="false">BR26725-2.5</f>
        <v>-2.5</v>
      </c>
    </row>
    <row r="26726" customFormat="false" ht="12" hidden="false" customHeight="false" outlineLevel="0" collapsed="false">
      <c r="BS26726" s="96" t="n">
        <f aca="false">BR26726-2.5</f>
        <v>-2.5</v>
      </c>
    </row>
    <row r="26727" customFormat="false" ht="12" hidden="false" customHeight="false" outlineLevel="0" collapsed="false">
      <c r="BS26727" s="96" t="n">
        <f aca="false">BR26727-2.5</f>
        <v>-2.5</v>
      </c>
    </row>
    <row r="26728" customFormat="false" ht="12" hidden="false" customHeight="false" outlineLevel="0" collapsed="false">
      <c r="BS26728" s="96" t="n">
        <f aca="false">BR26728-2.5</f>
        <v>-2.5</v>
      </c>
    </row>
    <row r="26729" customFormat="false" ht="12" hidden="false" customHeight="false" outlineLevel="0" collapsed="false">
      <c r="BS26729" s="96" t="n">
        <f aca="false">BR26729-2.5</f>
        <v>-2.5</v>
      </c>
    </row>
    <row r="26730" customFormat="false" ht="12" hidden="false" customHeight="false" outlineLevel="0" collapsed="false">
      <c r="BS26730" s="96" t="n">
        <f aca="false">BR26730-2.5</f>
        <v>-2.5</v>
      </c>
    </row>
    <row r="26731" customFormat="false" ht="12" hidden="false" customHeight="false" outlineLevel="0" collapsed="false">
      <c r="BS26731" s="96" t="n">
        <f aca="false">BR26731-2.5</f>
        <v>-2.5</v>
      </c>
    </row>
    <row r="26732" customFormat="false" ht="12" hidden="false" customHeight="false" outlineLevel="0" collapsed="false">
      <c r="BS26732" s="96" t="n">
        <f aca="false">BR26732-2.5</f>
        <v>-2.5</v>
      </c>
    </row>
    <row r="26733" customFormat="false" ht="12" hidden="false" customHeight="false" outlineLevel="0" collapsed="false">
      <c r="BS26733" s="96" t="n">
        <f aca="false">BR26733-2.5</f>
        <v>-2.5</v>
      </c>
    </row>
    <row r="26734" customFormat="false" ht="12" hidden="false" customHeight="false" outlineLevel="0" collapsed="false">
      <c r="BS26734" s="96" t="n">
        <f aca="false">BR26734-2.5</f>
        <v>-2.5</v>
      </c>
    </row>
    <row r="26735" customFormat="false" ht="12" hidden="false" customHeight="false" outlineLevel="0" collapsed="false">
      <c r="BS26735" s="96" t="n">
        <f aca="false">BR26735-2.5</f>
        <v>-2.5</v>
      </c>
    </row>
    <row r="26736" customFormat="false" ht="12" hidden="false" customHeight="false" outlineLevel="0" collapsed="false">
      <c r="BS26736" s="96" t="n">
        <f aca="false">BR26736-2.5</f>
        <v>-2.5</v>
      </c>
    </row>
    <row r="26737" customFormat="false" ht="12" hidden="false" customHeight="false" outlineLevel="0" collapsed="false">
      <c r="BS26737" s="96" t="n">
        <f aca="false">BR26737-2.5</f>
        <v>-2.5</v>
      </c>
    </row>
    <row r="26738" customFormat="false" ht="12" hidden="false" customHeight="false" outlineLevel="0" collapsed="false">
      <c r="BS26738" s="96" t="n">
        <f aca="false">BR26738-2.5</f>
        <v>-2.5</v>
      </c>
    </row>
    <row r="26739" customFormat="false" ht="12" hidden="false" customHeight="false" outlineLevel="0" collapsed="false">
      <c r="BS26739" s="96" t="n">
        <f aca="false">BR26739-2.5</f>
        <v>-2.5</v>
      </c>
    </row>
    <row r="26740" customFormat="false" ht="12" hidden="false" customHeight="false" outlineLevel="0" collapsed="false">
      <c r="BS26740" s="96" t="n">
        <f aca="false">BR26740-2.5</f>
        <v>-2.5</v>
      </c>
    </row>
    <row r="26741" customFormat="false" ht="12" hidden="false" customHeight="false" outlineLevel="0" collapsed="false">
      <c r="BS26741" s="96" t="n">
        <f aca="false">BR26741-2.5</f>
        <v>-2.5</v>
      </c>
    </row>
    <row r="26742" customFormat="false" ht="12" hidden="false" customHeight="false" outlineLevel="0" collapsed="false">
      <c r="BS26742" s="96" t="n">
        <f aca="false">BR26742-2.5</f>
        <v>-2.5</v>
      </c>
    </row>
    <row r="26743" customFormat="false" ht="12" hidden="false" customHeight="false" outlineLevel="0" collapsed="false">
      <c r="BS26743" s="96" t="n">
        <f aca="false">BR26743-2.5</f>
        <v>-2.5</v>
      </c>
    </row>
    <row r="26744" customFormat="false" ht="12" hidden="false" customHeight="false" outlineLevel="0" collapsed="false">
      <c r="BS26744" s="96" t="n">
        <f aca="false">BR26744-2.5</f>
        <v>-2.5</v>
      </c>
    </row>
    <row r="26745" customFormat="false" ht="12" hidden="false" customHeight="false" outlineLevel="0" collapsed="false">
      <c r="BS26745" s="96" t="n">
        <f aca="false">BR26745-2.5</f>
        <v>-2.5</v>
      </c>
    </row>
    <row r="26746" customFormat="false" ht="12" hidden="false" customHeight="false" outlineLevel="0" collapsed="false">
      <c r="BS26746" s="96" t="n">
        <f aca="false">BR26746-2.5</f>
        <v>-2.5</v>
      </c>
    </row>
    <row r="26747" customFormat="false" ht="12" hidden="false" customHeight="false" outlineLevel="0" collapsed="false">
      <c r="BS26747" s="96" t="n">
        <f aca="false">BR26747-2.5</f>
        <v>-2.5</v>
      </c>
    </row>
    <row r="26748" customFormat="false" ht="12" hidden="false" customHeight="false" outlineLevel="0" collapsed="false">
      <c r="BS26748" s="96" t="n">
        <f aca="false">BR26748-2.5</f>
        <v>-2.5</v>
      </c>
    </row>
    <row r="26749" customFormat="false" ht="12" hidden="false" customHeight="false" outlineLevel="0" collapsed="false">
      <c r="BS26749" s="96" t="n">
        <f aca="false">BR26749-2.5</f>
        <v>-2.5</v>
      </c>
    </row>
    <row r="26750" customFormat="false" ht="12" hidden="false" customHeight="false" outlineLevel="0" collapsed="false">
      <c r="BS26750" s="96" t="n">
        <f aca="false">BR26750-2.5</f>
        <v>-2.5</v>
      </c>
    </row>
    <row r="26751" customFormat="false" ht="12" hidden="false" customHeight="false" outlineLevel="0" collapsed="false">
      <c r="BS26751" s="96" t="n">
        <f aca="false">BR26751-2.5</f>
        <v>-2.5</v>
      </c>
    </row>
    <row r="26752" customFormat="false" ht="12" hidden="false" customHeight="false" outlineLevel="0" collapsed="false">
      <c r="BS26752" s="96" t="n">
        <f aca="false">BR26752-2.5</f>
        <v>-2.5</v>
      </c>
    </row>
    <row r="26753" customFormat="false" ht="12" hidden="false" customHeight="false" outlineLevel="0" collapsed="false">
      <c r="BS26753" s="96" t="n">
        <f aca="false">BR26753-2.5</f>
        <v>-2.5</v>
      </c>
    </row>
    <row r="26754" customFormat="false" ht="12" hidden="false" customHeight="false" outlineLevel="0" collapsed="false">
      <c r="BS26754" s="96" t="n">
        <f aca="false">BR26754-2.5</f>
        <v>-2.5</v>
      </c>
    </row>
    <row r="26755" customFormat="false" ht="12" hidden="false" customHeight="false" outlineLevel="0" collapsed="false">
      <c r="BS26755" s="96" t="n">
        <f aca="false">BR26755-2.5</f>
        <v>-2.5</v>
      </c>
    </row>
    <row r="26756" customFormat="false" ht="12" hidden="false" customHeight="false" outlineLevel="0" collapsed="false">
      <c r="BS26756" s="96" t="n">
        <f aca="false">BR26756-2.5</f>
        <v>-2.5</v>
      </c>
    </row>
    <row r="26757" customFormat="false" ht="12" hidden="false" customHeight="false" outlineLevel="0" collapsed="false">
      <c r="BS26757" s="96" t="n">
        <f aca="false">BR26757-2.5</f>
        <v>-2.5</v>
      </c>
    </row>
    <row r="26758" customFormat="false" ht="12" hidden="false" customHeight="false" outlineLevel="0" collapsed="false">
      <c r="BS26758" s="96" t="n">
        <f aca="false">BR26758-2.5</f>
        <v>-2.5</v>
      </c>
    </row>
    <row r="26759" customFormat="false" ht="12" hidden="false" customHeight="false" outlineLevel="0" collapsed="false">
      <c r="BS26759" s="96" t="n">
        <f aca="false">BR26759-2.5</f>
        <v>-2.5</v>
      </c>
    </row>
    <row r="26760" customFormat="false" ht="12" hidden="false" customHeight="false" outlineLevel="0" collapsed="false">
      <c r="BS26760" s="96" t="n">
        <f aca="false">BR26760-2.5</f>
        <v>-2.5</v>
      </c>
    </row>
    <row r="26761" customFormat="false" ht="12" hidden="false" customHeight="false" outlineLevel="0" collapsed="false">
      <c r="BS26761" s="96" t="n">
        <f aca="false">BR26761-2.5</f>
        <v>-2.5</v>
      </c>
    </row>
    <row r="26762" customFormat="false" ht="12" hidden="false" customHeight="false" outlineLevel="0" collapsed="false">
      <c r="BS26762" s="96" t="n">
        <f aca="false">BR26762-2.5</f>
        <v>-2.5</v>
      </c>
    </row>
    <row r="26763" customFormat="false" ht="12" hidden="false" customHeight="false" outlineLevel="0" collapsed="false">
      <c r="BS26763" s="96" t="n">
        <f aca="false">BR26763-2.5</f>
        <v>-2.5</v>
      </c>
    </row>
    <row r="26764" customFormat="false" ht="12" hidden="false" customHeight="false" outlineLevel="0" collapsed="false">
      <c r="BS26764" s="96" t="n">
        <f aca="false">BR26764-2.5</f>
        <v>-2.5</v>
      </c>
    </row>
    <row r="26765" customFormat="false" ht="12" hidden="false" customHeight="false" outlineLevel="0" collapsed="false">
      <c r="BS26765" s="96" t="n">
        <f aca="false">BR26765-2.5</f>
        <v>-2.5</v>
      </c>
    </row>
    <row r="26766" customFormat="false" ht="12" hidden="false" customHeight="false" outlineLevel="0" collapsed="false">
      <c r="BS26766" s="96" t="n">
        <f aca="false">BR26766-2.5</f>
        <v>-2.5</v>
      </c>
    </row>
    <row r="26767" customFormat="false" ht="12" hidden="false" customHeight="false" outlineLevel="0" collapsed="false">
      <c r="BS26767" s="96" t="n">
        <f aca="false">BR26767-2.5</f>
        <v>-2.5</v>
      </c>
    </row>
    <row r="26768" customFormat="false" ht="12" hidden="false" customHeight="false" outlineLevel="0" collapsed="false">
      <c r="BS26768" s="96" t="n">
        <f aca="false">BR26768-2.5</f>
        <v>-2.5</v>
      </c>
    </row>
    <row r="26769" customFormat="false" ht="12" hidden="false" customHeight="false" outlineLevel="0" collapsed="false">
      <c r="BS26769" s="96" t="n">
        <f aca="false">BR26769-2.5</f>
        <v>-2.5</v>
      </c>
    </row>
    <row r="26770" customFormat="false" ht="12" hidden="false" customHeight="false" outlineLevel="0" collapsed="false">
      <c r="BS26770" s="96" t="n">
        <f aca="false">BR26770-2.5</f>
        <v>-2.5</v>
      </c>
    </row>
    <row r="26771" customFormat="false" ht="12" hidden="false" customHeight="false" outlineLevel="0" collapsed="false">
      <c r="BS26771" s="96" t="n">
        <f aca="false">BR26771-2.5</f>
        <v>-2.5</v>
      </c>
    </row>
    <row r="26772" customFormat="false" ht="12" hidden="false" customHeight="false" outlineLevel="0" collapsed="false">
      <c r="BS26772" s="96" t="n">
        <f aca="false">BR26772-2.5</f>
        <v>-2.5</v>
      </c>
    </row>
    <row r="26773" customFormat="false" ht="12" hidden="false" customHeight="false" outlineLevel="0" collapsed="false">
      <c r="BS26773" s="96" t="n">
        <f aca="false">BR26773-2.5</f>
        <v>-2.5</v>
      </c>
    </row>
    <row r="26774" customFormat="false" ht="12" hidden="false" customHeight="false" outlineLevel="0" collapsed="false">
      <c r="BS26774" s="96" t="n">
        <f aca="false">BR26774-2.5</f>
        <v>-2.5</v>
      </c>
    </row>
    <row r="26775" customFormat="false" ht="12" hidden="false" customHeight="false" outlineLevel="0" collapsed="false">
      <c r="BS26775" s="96" t="n">
        <f aca="false">BR26775-2.5</f>
        <v>-2.5</v>
      </c>
    </row>
    <row r="26776" customFormat="false" ht="12" hidden="false" customHeight="false" outlineLevel="0" collapsed="false">
      <c r="BS26776" s="96" t="n">
        <f aca="false">BR26776-2.5</f>
        <v>-2.5</v>
      </c>
    </row>
    <row r="26777" customFormat="false" ht="12" hidden="false" customHeight="false" outlineLevel="0" collapsed="false">
      <c r="BS26777" s="96" t="n">
        <f aca="false">BR26777-2.5</f>
        <v>-2.5</v>
      </c>
    </row>
    <row r="26778" customFormat="false" ht="12" hidden="false" customHeight="false" outlineLevel="0" collapsed="false">
      <c r="BS26778" s="96" t="n">
        <f aca="false">BR26778-2.5</f>
        <v>-2.5</v>
      </c>
    </row>
    <row r="26779" customFormat="false" ht="12" hidden="false" customHeight="false" outlineLevel="0" collapsed="false">
      <c r="BS26779" s="96" t="n">
        <f aca="false">BR26779-2.5</f>
        <v>-2.5</v>
      </c>
    </row>
    <row r="26780" customFormat="false" ht="12" hidden="false" customHeight="false" outlineLevel="0" collapsed="false">
      <c r="BS26780" s="96" t="n">
        <f aca="false">BR26780-2.5</f>
        <v>-2.5</v>
      </c>
    </row>
    <row r="26781" customFormat="false" ht="12" hidden="false" customHeight="false" outlineLevel="0" collapsed="false">
      <c r="BS26781" s="96" t="n">
        <f aca="false">BR26781-2.5</f>
        <v>-2.5</v>
      </c>
    </row>
    <row r="26782" customFormat="false" ht="12" hidden="false" customHeight="false" outlineLevel="0" collapsed="false">
      <c r="BS26782" s="96" t="n">
        <f aca="false">BR26782-2.5</f>
        <v>-2.5</v>
      </c>
    </row>
    <row r="26783" customFormat="false" ht="12" hidden="false" customHeight="false" outlineLevel="0" collapsed="false">
      <c r="BS26783" s="96" t="n">
        <f aca="false">BR26783-2.5</f>
        <v>-2.5</v>
      </c>
    </row>
    <row r="26784" customFormat="false" ht="12" hidden="false" customHeight="false" outlineLevel="0" collapsed="false">
      <c r="BS26784" s="96" t="n">
        <f aca="false">BR26784-2.5</f>
        <v>-2.5</v>
      </c>
    </row>
    <row r="26785" customFormat="false" ht="12" hidden="false" customHeight="false" outlineLevel="0" collapsed="false">
      <c r="BS26785" s="96" t="n">
        <f aca="false">BR26785-2.5</f>
        <v>-2.5</v>
      </c>
    </row>
    <row r="26786" customFormat="false" ht="12" hidden="false" customHeight="false" outlineLevel="0" collapsed="false">
      <c r="BS26786" s="96" t="n">
        <f aca="false">BR26786-2.5</f>
        <v>-2.5</v>
      </c>
    </row>
    <row r="26787" customFormat="false" ht="12" hidden="false" customHeight="false" outlineLevel="0" collapsed="false">
      <c r="BS26787" s="96" t="n">
        <f aca="false">BR26787-2.5</f>
        <v>-2.5</v>
      </c>
    </row>
    <row r="26788" customFormat="false" ht="12" hidden="false" customHeight="false" outlineLevel="0" collapsed="false">
      <c r="BS26788" s="96" t="n">
        <f aca="false">BR26788-2.5</f>
        <v>-2.5</v>
      </c>
    </row>
    <row r="26789" customFormat="false" ht="12" hidden="false" customHeight="false" outlineLevel="0" collapsed="false">
      <c r="BS26789" s="96" t="n">
        <f aca="false">BR26789-2.5</f>
        <v>-2.5</v>
      </c>
    </row>
    <row r="26790" customFormat="false" ht="12" hidden="false" customHeight="false" outlineLevel="0" collapsed="false">
      <c r="BS26790" s="96" t="n">
        <f aca="false">BR26790-2.5</f>
        <v>-2.5</v>
      </c>
    </row>
    <row r="26791" customFormat="false" ht="12" hidden="false" customHeight="false" outlineLevel="0" collapsed="false">
      <c r="BS26791" s="96" t="n">
        <f aca="false">BR26791-2.5</f>
        <v>-2.5</v>
      </c>
    </row>
    <row r="26792" customFormat="false" ht="12" hidden="false" customHeight="false" outlineLevel="0" collapsed="false">
      <c r="BS26792" s="96" t="n">
        <f aca="false">BR26792-2.5</f>
        <v>-2.5</v>
      </c>
    </row>
    <row r="26793" customFormat="false" ht="12" hidden="false" customHeight="false" outlineLevel="0" collapsed="false">
      <c r="BS26793" s="96" t="n">
        <f aca="false">BR26793-2.5</f>
        <v>-2.5</v>
      </c>
    </row>
    <row r="26794" customFormat="false" ht="12" hidden="false" customHeight="false" outlineLevel="0" collapsed="false">
      <c r="BS26794" s="96" t="n">
        <f aca="false">BR26794-2.5</f>
        <v>-2.5</v>
      </c>
    </row>
    <row r="26795" customFormat="false" ht="12" hidden="false" customHeight="false" outlineLevel="0" collapsed="false">
      <c r="BS26795" s="96" t="n">
        <f aca="false">BR26795-2.5</f>
        <v>-2.5</v>
      </c>
    </row>
    <row r="26796" customFormat="false" ht="12" hidden="false" customHeight="false" outlineLevel="0" collapsed="false">
      <c r="BS26796" s="96" t="n">
        <f aca="false">BR26796-2.5</f>
        <v>-2.5</v>
      </c>
    </row>
    <row r="26797" customFormat="false" ht="12" hidden="false" customHeight="false" outlineLevel="0" collapsed="false">
      <c r="BS26797" s="96" t="n">
        <f aca="false">BR26797-2.5</f>
        <v>-2.5</v>
      </c>
    </row>
    <row r="26798" customFormat="false" ht="12" hidden="false" customHeight="false" outlineLevel="0" collapsed="false">
      <c r="BS26798" s="96" t="n">
        <f aca="false">BR26798-2.5</f>
        <v>-2.5</v>
      </c>
    </row>
    <row r="26799" customFormat="false" ht="12" hidden="false" customHeight="false" outlineLevel="0" collapsed="false">
      <c r="BS26799" s="96" t="n">
        <f aca="false">BR26799-2.5</f>
        <v>-2.5</v>
      </c>
    </row>
    <row r="26800" customFormat="false" ht="12" hidden="false" customHeight="false" outlineLevel="0" collapsed="false">
      <c r="BS26800" s="96" t="n">
        <f aca="false">BR26800-2.5</f>
        <v>-2.5</v>
      </c>
    </row>
    <row r="26801" customFormat="false" ht="12" hidden="false" customHeight="false" outlineLevel="0" collapsed="false">
      <c r="BS26801" s="96" t="n">
        <f aca="false">BR26801-2.5</f>
        <v>-2.5</v>
      </c>
    </row>
    <row r="26802" customFormat="false" ht="12" hidden="false" customHeight="false" outlineLevel="0" collapsed="false">
      <c r="BS26802" s="96" t="n">
        <f aca="false">BR26802-2.5</f>
        <v>-2.5</v>
      </c>
    </row>
    <row r="26803" customFormat="false" ht="12" hidden="false" customHeight="false" outlineLevel="0" collapsed="false">
      <c r="BS26803" s="96" t="n">
        <f aca="false">BR26803-2.5</f>
        <v>-2.5</v>
      </c>
    </row>
    <row r="26804" customFormat="false" ht="12" hidden="false" customHeight="false" outlineLevel="0" collapsed="false">
      <c r="BS26804" s="96" t="n">
        <f aca="false">BR26804-2.5</f>
        <v>-2.5</v>
      </c>
    </row>
    <row r="26805" customFormat="false" ht="12" hidden="false" customHeight="false" outlineLevel="0" collapsed="false">
      <c r="BS26805" s="96" t="n">
        <f aca="false">BR26805-2.5</f>
        <v>-2.5</v>
      </c>
    </row>
    <row r="26806" customFormat="false" ht="12" hidden="false" customHeight="false" outlineLevel="0" collapsed="false">
      <c r="BS26806" s="96" t="n">
        <f aca="false">BR26806-2.5</f>
        <v>-2.5</v>
      </c>
    </row>
    <row r="26807" customFormat="false" ht="12" hidden="false" customHeight="false" outlineLevel="0" collapsed="false">
      <c r="BS26807" s="96" t="n">
        <f aca="false">BR26807-2.5</f>
        <v>-2.5</v>
      </c>
    </row>
    <row r="26808" customFormat="false" ht="12" hidden="false" customHeight="false" outlineLevel="0" collapsed="false">
      <c r="BS26808" s="96" t="n">
        <f aca="false">BR26808-2.5</f>
        <v>-2.5</v>
      </c>
    </row>
    <row r="26809" customFormat="false" ht="12" hidden="false" customHeight="false" outlineLevel="0" collapsed="false">
      <c r="BS26809" s="96" t="n">
        <f aca="false">BR26809-2.5</f>
        <v>-2.5</v>
      </c>
    </row>
    <row r="26810" customFormat="false" ht="12" hidden="false" customHeight="false" outlineLevel="0" collapsed="false">
      <c r="BS26810" s="96" t="n">
        <f aca="false">BR26810-2.5</f>
        <v>-2.5</v>
      </c>
    </row>
    <row r="26811" customFormat="false" ht="12" hidden="false" customHeight="false" outlineLevel="0" collapsed="false">
      <c r="BS26811" s="96" t="n">
        <f aca="false">BR26811-2.5</f>
        <v>-2.5</v>
      </c>
    </row>
    <row r="26812" customFormat="false" ht="12" hidden="false" customHeight="false" outlineLevel="0" collapsed="false">
      <c r="BS26812" s="96" t="n">
        <f aca="false">BR26812-2.5</f>
        <v>-2.5</v>
      </c>
    </row>
    <row r="26813" customFormat="false" ht="12" hidden="false" customHeight="false" outlineLevel="0" collapsed="false">
      <c r="BS26813" s="96" t="n">
        <f aca="false">BR26813-2.5</f>
        <v>-2.5</v>
      </c>
    </row>
    <row r="26814" customFormat="false" ht="12" hidden="false" customHeight="false" outlineLevel="0" collapsed="false">
      <c r="BS26814" s="96" t="n">
        <f aca="false">BR26814-2.5</f>
        <v>-2.5</v>
      </c>
    </row>
    <row r="26815" customFormat="false" ht="12" hidden="false" customHeight="false" outlineLevel="0" collapsed="false">
      <c r="BS26815" s="96" t="n">
        <f aca="false">BR26815-2.5</f>
        <v>-2.5</v>
      </c>
    </row>
    <row r="26816" customFormat="false" ht="12" hidden="false" customHeight="false" outlineLevel="0" collapsed="false">
      <c r="BS26816" s="96" t="n">
        <f aca="false">BR26816-2.5</f>
        <v>-2.5</v>
      </c>
    </row>
    <row r="26817" customFormat="false" ht="12" hidden="false" customHeight="false" outlineLevel="0" collapsed="false">
      <c r="BS26817" s="96" t="n">
        <f aca="false">BR26817-2.5</f>
        <v>-2.5</v>
      </c>
    </row>
    <row r="26818" customFormat="false" ht="12" hidden="false" customHeight="false" outlineLevel="0" collapsed="false">
      <c r="BS26818" s="96" t="n">
        <f aca="false">BR26818-2.5</f>
        <v>-2.5</v>
      </c>
    </row>
    <row r="26819" customFormat="false" ht="12" hidden="false" customHeight="false" outlineLevel="0" collapsed="false">
      <c r="BS26819" s="96" t="n">
        <f aca="false">BR26819-2.5</f>
        <v>-2.5</v>
      </c>
    </row>
    <row r="26820" customFormat="false" ht="12" hidden="false" customHeight="false" outlineLevel="0" collapsed="false">
      <c r="BS26820" s="96" t="n">
        <f aca="false">BR26820-2.5</f>
        <v>-2.5</v>
      </c>
    </row>
    <row r="26821" customFormat="false" ht="12" hidden="false" customHeight="false" outlineLevel="0" collapsed="false">
      <c r="BS26821" s="96" t="n">
        <f aca="false">BR26821-2.5</f>
        <v>-2.5</v>
      </c>
    </row>
    <row r="26822" customFormat="false" ht="12" hidden="false" customHeight="false" outlineLevel="0" collapsed="false">
      <c r="BS26822" s="96" t="n">
        <f aca="false">BR26822-2.5</f>
        <v>-2.5</v>
      </c>
    </row>
    <row r="26823" customFormat="false" ht="12" hidden="false" customHeight="false" outlineLevel="0" collapsed="false">
      <c r="BS26823" s="96" t="n">
        <f aca="false">BR26823-2.5</f>
        <v>-2.5</v>
      </c>
    </row>
    <row r="26824" customFormat="false" ht="12" hidden="false" customHeight="false" outlineLevel="0" collapsed="false">
      <c r="BS26824" s="96" t="n">
        <f aca="false">BR26824-2.5</f>
        <v>-2.5</v>
      </c>
    </row>
    <row r="26825" customFormat="false" ht="12" hidden="false" customHeight="false" outlineLevel="0" collapsed="false">
      <c r="BS26825" s="96" t="n">
        <f aca="false">BR26825-2.5</f>
        <v>-2.5</v>
      </c>
    </row>
    <row r="26826" customFormat="false" ht="12" hidden="false" customHeight="false" outlineLevel="0" collapsed="false">
      <c r="BS26826" s="96" t="n">
        <f aca="false">BR26826-2.5</f>
        <v>-2.5</v>
      </c>
    </row>
    <row r="26827" customFormat="false" ht="12" hidden="false" customHeight="false" outlineLevel="0" collapsed="false">
      <c r="BS26827" s="96" t="n">
        <f aca="false">BR26827-2.5</f>
        <v>-2.5</v>
      </c>
    </row>
    <row r="26828" customFormat="false" ht="12" hidden="false" customHeight="false" outlineLevel="0" collapsed="false">
      <c r="BS26828" s="96" t="n">
        <f aca="false">BR26828-2.5</f>
        <v>-2.5</v>
      </c>
    </row>
    <row r="26829" customFormat="false" ht="12" hidden="false" customHeight="false" outlineLevel="0" collapsed="false">
      <c r="BS26829" s="96" t="n">
        <f aca="false">BR26829-2.5</f>
        <v>-2.5</v>
      </c>
    </row>
    <row r="26830" customFormat="false" ht="12" hidden="false" customHeight="false" outlineLevel="0" collapsed="false">
      <c r="BS26830" s="96" t="n">
        <f aca="false">BR26830-2.5</f>
        <v>-2.5</v>
      </c>
    </row>
    <row r="26831" customFormat="false" ht="12" hidden="false" customHeight="false" outlineLevel="0" collapsed="false">
      <c r="BS26831" s="96" t="n">
        <f aca="false">BR26831-2.5</f>
        <v>-2.5</v>
      </c>
    </row>
    <row r="26832" customFormat="false" ht="12" hidden="false" customHeight="false" outlineLevel="0" collapsed="false">
      <c r="BS26832" s="96" t="n">
        <f aca="false">BR26832-2.5</f>
        <v>-2.5</v>
      </c>
    </row>
    <row r="26833" customFormat="false" ht="12" hidden="false" customHeight="false" outlineLevel="0" collapsed="false">
      <c r="BS26833" s="96" t="n">
        <f aca="false">BR26833-2.5</f>
        <v>-2.5</v>
      </c>
    </row>
    <row r="26834" customFormat="false" ht="12" hidden="false" customHeight="false" outlineLevel="0" collapsed="false">
      <c r="BS26834" s="96" t="n">
        <f aca="false">BR26834-2.5</f>
        <v>-2.5</v>
      </c>
    </row>
    <row r="26835" customFormat="false" ht="12" hidden="false" customHeight="false" outlineLevel="0" collapsed="false">
      <c r="BS26835" s="96" t="n">
        <f aca="false">BR26835-2.5</f>
        <v>-2.5</v>
      </c>
    </row>
    <row r="26836" customFormat="false" ht="12" hidden="false" customHeight="false" outlineLevel="0" collapsed="false">
      <c r="BS26836" s="96" t="n">
        <f aca="false">BR26836-2.5</f>
        <v>-2.5</v>
      </c>
    </row>
    <row r="26837" customFormat="false" ht="12" hidden="false" customHeight="false" outlineLevel="0" collapsed="false">
      <c r="BS26837" s="96" t="n">
        <f aca="false">BR26837-2.5</f>
        <v>-2.5</v>
      </c>
    </row>
    <row r="26838" customFormat="false" ht="12" hidden="false" customHeight="false" outlineLevel="0" collapsed="false">
      <c r="BS26838" s="96" t="n">
        <f aca="false">BR26838-2.5</f>
        <v>-2.5</v>
      </c>
    </row>
    <row r="26839" customFormat="false" ht="12" hidden="false" customHeight="false" outlineLevel="0" collapsed="false">
      <c r="BS26839" s="96" t="n">
        <f aca="false">BR26839-2.5</f>
        <v>-2.5</v>
      </c>
    </row>
    <row r="26840" customFormat="false" ht="12" hidden="false" customHeight="false" outlineLevel="0" collapsed="false">
      <c r="BS26840" s="96" t="n">
        <f aca="false">BR26840-2.5</f>
        <v>-2.5</v>
      </c>
    </row>
    <row r="26841" customFormat="false" ht="12" hidden="false" customHeight="false" outlineLevel="0" collapsed="false">
      <c r="BS26841" s="96" t="n">
        <f aca="false">BR26841-2.5</f>
        <v>-2.5</v>
      </c>
    </row>
    <row r="26842" customFormat="false" ht="12" hidden="false" customHeight="false" outlineLevel="0" collapsed="false">
      <c r="BS26842" s="96" t="n">
        <f aca="false">BR26842-2.5</f>
        <v>-2.5</v>
      </c>
    </row>
    <row r="26843" customFormat="false" ht="12" hidden="false" customHeight="false" outlineLevel="0" collapsed="false">
      <c r="BS26843" s="96" t="n">
        <f aca="false">BR26843-2.5</f>
        <v>-2.5</v>
      </c>
    </row>
    <row r="26844" customFormat="false" ht="12" hidden="false" customHeight="false" outlineLevel="0" collapsed="false">
      <c r="BS26844" s="96" t="n">
        <f aca="false">BR26844-2.5</f>
        <v>-2.5</v>
      </c>
    </row>
    <row r="26845" customFormat="false" ht="12" hidden="false" customHeight="false" outlineLevel="0" collapsed="false">
      <c r="BS26845" s="96" t="n">
        <f aca="false">BR26845-2.5</f>
        <v>-2.5</v>
      </c>
    </row>
    <row r="26846" customFormat="false" ht="12" hidden="false" customHeight="false" outlineLevel="0" collapsed="false">
      <c r="BS26846" s="96" t="n">
        <f aca="false">BR26846-2.5</f>
        <v>-2.5</v>
      </c>
    </row>
    <row r="26847" customFormat="false" ht="12" hidden="false" customHeight="false" outlineLevel="0" collapsed="false">
      <c r="BS26847" s="96" t="n">
        <f aca="false">BR26847-2.5</f>
        <v>-2.5</v>
      </c>
    </row>
    <row r="26848" customFormat="false" ht="12" hidden="false" customHeight="false" outlineLevel="0" collapsed="false">
      <c r="BS26848" s="96" t="n">
        <f aca="false">BR26848-2.5</f>
        <v>-2.5</v>
      </c>
    </row>
    <row r="26849" customFormat="false" ht="12" hidden="false" customHeight="false" outlineLevel="0" collapsed="false">
      <c r="BS26849" s="96" t="n">
        <f aca="false">BR26849-2.5</f>
        <v>-2.5</v>
      </c>
    </row>
    <row r="26850" customFormat="false" ht="12" hidden="false" customHeight="false" outlineLevel="0" collapsed="false">
      <c r="BS26850" s="96" t="n">
        <f aca="false">BR26850-2.5</f>
        <v>-2.5</v>
      </c>
    </row>
    <row r="26851" customFormat="false" ht="12" hidden="false" customHeight="false" outlineLevel="0" collapsed="false">
      <c r="BS26851" s="96" t="n">
        <f aca="false">BR26851-2.5</f>
        <v>-2.5</v>
      </c>
    </row>
    <row r="26852" customFormat="false" ht="12" hidden="false" customHeight="false" outlineLevel="0" collapsed="false">
      <c r="BS26852" s="96" t="n">
        <f aca="false">BR26852-2.5</f>
        <v>-2.5</v>
      </c>
    </row>
    <row r="26853" customFormat="false" ht="12" hidden="false" customHeight="false" outlineLevel="0" collapsed="false">
      <c r="BS26853" s="96" t="n">
        <f aca="false">BR26853-2.5</f>
        <v>-2.5</v>
      </c>
    </row>
    <row r="26854" customFormat="false" ht="12" hidden="false" customHeight="false" outlineLevel="0" collapsed="false">
      <c r="BS26854" s="96" t="n">
        <f aca="false">BR26854-2.5</f>
        <v>-2.5</v>
      </c>
    </row>
    <row r="26855" customFormat="false" ht="12" hidden="false" customHeight="false" outlineLevel="0" collapsed="false">
      <c r="BS26855" s="96" t="n">
        <f aca="false">BR26855-2.5</f>
        <v>-2.5</v>
      </c>
    </row>
    <row r="26856" customFormat="false" ht="12" hidden="false" customHeight="false" outlineLevel="0" collapsed="false">
      <c r="BS26856" s="96" t="n">
        <f aca="false">BR26856-2.5</f>
        <v>-2.5</v>
      </c>
    </row>
    <row r="26857" customFormat="false" ht="12" hidden="false" customHeight="false" outlineLevel="0" collapsed="false">
      <c r="BS26857" s="96" t="n">
        <f aca="false">BR26857-2.5</f>
        <v>-2.5</v>
      </c>
    </row>
    <row r="26858" customFormat="false" ht="12" hidden="false" customHeight="false" outlineLevel="0" collapsed="false">
      <c r="BS26858" s="96" t="n">
        <f aca="false">BR26858-2.5</f>
        <v>-2.5</v>
      </c>
    </row>
    <row r="26859" customFormat="false" ht="12" hidden="false" customHeight="false" outlineLevel="0" collapsed="false">
      <c r="BS26859" s="96" t="n">
        <f aca="false">BR26859-2.5</f>
        <v>-2.5</v>
      </c>
    </row>
    <row r="26860" customFormat="false" ht="12" hidden="false" customHeight="false" outlineLevel="0" collapsed="false">
      <c r="BS26860" s="96" t="n">
        <f aca="false">BR26860-2.5</f>
        <v>-2.5</v>
      </c>
    </row>
    <row r="26861" customFormat="false" ht="12" hidden="false" customHeight="false" outlineLevel="0" collapsed="false">
      <c r="BS26861" s="96" t="n">
        <f aca="false">BR26861-2.5</f>
        <v>-2.5</v>
      </c>
    </row>
    <row r="26862" customFormat="false" ht="12" hidden="false" customHeight="false" outlineLevel="0" collapsed="false">
      <c r="BS26862" s="96" t="n">
        <f aca="false">BR26862-2.5</f>
        <v>-2.5</v>
      </c>
    </row>
    <row r="26863" customFormat="false" ht="12" hidden="false" customHeight="false" outlineLevel="0" collapsed="false">
      <c r="BS26863" s="96" t="n">
        <f aca="false">BR26863-2.5</f>
        <v>-2.5</v>
      </c>
    </row>
    <row r="26864" customFormat="false" ht="12" hidden="false" customHeight="false" outlineLevel="0" collapsed="false">
      <c r="BS26864" s="96" t="n">
        <f aca="false">BR26864-2.5</f>
        <v>-2.5</v>
      </c>
    </row>
    <row r="26865" customFormat="false" ht="12" hidden="false" customHeight="false" outlineLevel="0" collapsed="false">
      <c r="BS26865" s="96" t="n">
        <f aca="false">BR26865-2.5</f>
        <v>-2.5</v>
      </c>
    </row>
    <row r="26866" customFormat="false" ht="12" hidden="false" customHeight="false" outlineLevel="0" collapsed="false">
      <c r="BS26866" s="96" t="n">
        <f aca="false">BR26866-2.5</f>
        <v>-2.5</v>
      </c>
    </row>
    <row r="26867" customFormat="false" ht="12" hidden="false" customHeight="false" outlineLevel="0" collapsed="false">
      <c r="BS26867" s="96" t="n">
        <f aca="false">BR26867-2.5</f>
        <v>-2.5</v>
      </c>
    </row>
    <row r="26868" customFormat="false" ht="12" hidden="false" customHeight="false" outlineLevel="0" collapsed="false">
      <c r="BS26868" s="96" t="n">
        <f aca="false">BR26868-2.5</f>
        <v>-2.5</v>
      </c>
    </row>
    <row r="26869" customFormat="false" ht="12" hidden="false" customHeight="false" outlineLevel="0" collapsed="false">
      <c r="BS26869" s="96" t="n">
        <f aca="false">BR26869-2.5</f>
        <v>-2.5</v>
      </c>
    </row>
    <row r="26870" customFormat="false" ht="12" hidden="false" customHeight="false" outlineLevel="0" collapsed="false">
      <c r="BS26870" s="96" t="n">
        <f aca="false">BR26870-2.5</f>
        <v>-2.5</v>
      </c>
    </row>
    <row r="26871" customFormat="false" ht="12" hidden="false" customHeight="false" outlineLevel="0" collapsed="false">
      <c r="BS26871" s="96" t="n">
        <f aca="false">BR26871-2.5</f>
        <v>-2.5</v>
      </c>
    </row>
    <row r="26872" customFormat="false" ht="12" hidden="false" customHeight="false" outlineLevel="0" collapsed="false">
      <c r="BS26872" s="96" t="n">
        <f aca="false">BR26872-2.5</f>
        <v>-2.5</v>
      </c>
    </row>
    <row r="26873" customFormat="false" ht="12" hidden="false" customHeight="false" outlineLevel="0" collapsed="false">
      <c r="BS26873" s="96" t="n">
        <f aca="false">BR26873-2.5</f>
        <v>-2.5</v>
      </c>
    </row>
    <row r="26874" customFormat="false" ht="12" hidden="false" customHeight="false" outlineLevel="0" collapsed="false">
      <c r="BS26874" s="96" t="n">
        <f aca="false">BR26874-2.5</f>
        <v>-2.5</v>
      </c>
    </row>
    <row r="26875" customFormat="false" ht="12" hidden="false" customHeight="false" outlineLevel="0" collapsed="false">
      <c r="BS26875" s="96" t="n">
        <f aca="false">BR26875-2.5</f>
        <v>-2.5</v>
      </c>
    </row>
    <row r="26876" customFormat="false" ht="12" hidden="false" customHeight="false" outlineLevel="0" collapsed="false">
      <c r="BS26876" s="96" t="n">
        <f aca="false">BR26876-2.5</f>
        <v>-2.5</v>
      </c>
    </row>
    <row r="26877" customFormat="false" ht="12" hidden="false" customHeight="false" outlineLevel="0" collapsed="false">
      <c r="BS26877" s="96" t="n">
        <f aca="false">BR26877-2.5</f>
        <v>-2.5</v>
      </c>
    </row>
    <row r="26878" customFormat="false" ht="12" hidden="false" customHeight="false" outlineLevel="0" collapsed="false">
      <c r="BS26878" s="96" t="n">
        <f aca="false">BR26878-2.5</f>
        <v>-2.5</v>
      </c>
    </row>
    <row r="26879" customFormat="false" ht="12" hidden="false" customHeight="false" outlineLevel="0" collapsed="false">
      <c r="BS26879" s="96" t="n">
        <f aca="false">BR26879-2.5</f>
        <v>-2.5</v>
      </c>
    </row>
    <row r="26880" customFormat="false" ht="12" hidden="false" customHeight="false" outlineLevel="0" collapsed="false">
      <c r="BS26880" s="96" t="n">
        <f aca="false">BR26880-2.5</f>
        <v>-2.5</v>
      </c>
    </row>
    <row r="26881" customFormat="false" ht="12" hidden="false" customHeight="false" outlineLevel="0" collapsed="false">
      <c r="BS26881" s="96" t="n">
        <f aca="false">BR26881-2.5</f>
        <v>-2.5</v>
      </c>
    </row>
    <row r="26882" customFormat="false" ht="12" hidden="false" customHeight="false" outlineLevel="0" collapsed="false">
      <c r="BS26882" s="96" t="n">
        <f aca="false">BR26882-2.5</f>
        <v>-2.5</v>
      </c>
    </row>
    <row r="26883" customFormat="false" ht="12" hidden="false" customHeight="false" outlineLevel="0" collapsed="false">
      <c r="BS26883" s="96" t="n">
        <f aca="false">BR26883-2.5</f>
        <v>-2.5</v>
      </c>
    </row>
    <row r="26884" customFormat="false" ht="12" hidden="false" customHeight="false" outlineLevel="0" collapsed="false">
      <c r="BS26884" s="96" t="n">
        <f aca="false">BR26884-2.5</f>
        <v>-2.5</v>
      </c>
    </row>
    <row r="26885" customFormat="false" ht="12" hidden="false" customHeight="false" outlineLevel="0" collapsed="false">
      <c r="BS26885" s="96" t="n">
        <f aca="false">BR26885-2.5</f>
        <v>-2.5</v>
      </c>
    </row>
    <row r="26886" customFormat="false" ht="12" hidden="false" customHeight="false" outlineLevel="0" collapsed="false">
      <c r="BS26886" s="96" t="n">
        <f aca="false">BR26886-2.5</f>
        <v>-2.5</v>
      </c>
    </row>
    <row r="26887" customFormat="false" ht="12" hidden="false" customHeight="false" outlineLevel="0" collapsed="false">
      <c r="BS26887" s="96" t="n">
        <f aca="false">BR26887-2.5</f>
        <v>-2.5</v>
      </c>
    </row>
    <row r="26888" customFormat="false" ht="12" hidden="false" customHeight="false" outlineLevel="0" collapsed="false">
      <c r="BS26888" s="96" t="n">
        <f aca="false">BR26888-2.5</f>
        <v>-2.5</v>
      </c>
    </row>
    <row r="26889" customFormat="false" ht="12" hidden="false" customHeight="false" outlineLevel="0" collapsed="false">
      <c r="BS26889" s="96" t="n">
        <f aca="false">BR26889-2.5</f>
        <v>-2.5</v>
      </c>
    </row>
    <row r="26890" customFormat="false" ht="12" hidden="false" customHeight="false" outlineLevel="0" collapsed="false">
      <c r="BS26890" s="96" t="n">
        <f aca="false">BR26890-2.5</f>
        <v>-2.5</v>
      </c>
    </row>
    <row r="26891" customFormat="false" ht="12" hidden="false" customHeight="false" outlineLevel="0" collapsed="false">
      <c r="BS26891" s="96" t="n">
        <f aca="false">BR26891-2.5</f>
        <v>-2.5</v>
      </c>
    </row>
    <row r="26892" customFormat="false" ht="12" hidden="false" customHeight="false" outlineLevel="0" collapsed="false">
      <c r="BS26892" s="96" t="n">
        <f aca="false">BR26892-2.5</f>
        <v>-2.5</v>
      </c>
    </row>
    <row r="26893" customFormat="false" ht="12" hidden="false" customHeight="false" outlineLevel="0" collapsed="false">
      <c r="BS26893" s="96" t="n">
        <f aca="false">BR26893-2.5</f>
        <v>-2.5</v>
      </c>
    </row>
    <row r="26894" customFormat="false" ht="12" hidden="false" customHeight="false" outlineLevel="0" collapsed="false">
      <c r="BS26894" s="96" t="n">
        <f aca="false">BR26894-2.5</f>
        <v>-2.5</v>
      </c>
    </row>
    <row r="26895" customFormat="false" ht="12" hidden="false" customHeight="false" outlineLevel="0" collapsed="false">
      <c r="BS26895" s="96" t="n">
        <f aca="false">BR26895-2.5</f>
        <v>-2.5</v>
      </c>
    </row>
    <row r="26896" customFormat="false" ht="12" hidden="false" customHeight="false" outlineLevel="0" collapsed="false">
      <c r="BS26896" s="96" t="n">
        <f aca="false">BR26896-2.5</f>
        <v>-2.5</v>
      </c>
    </row>
    <row r="26897" customFormat="false" ht="12" hidden="false" customHeight="false" outlineLevel="0" collapsed="false">
      <c r="BS26897" s="96" t="n">
        <f aca="false">BR26897-2.5</f>
        <v>-2.5</v>
      </c>
    </row>
    <row r="26898" customFormat="false" ht="12" hidden="false" customHeight="false" outlineLevel="0" collapsed="false">
      <c r="BS26898" s="96" t="n">
        <f aca="false">BR26898-2.5</f>
        <v>-2.5</v>
      </c>
    </row>
    <row r="26899" customFormat="false" ht="12" hidden="false" customHeight="false" outlineLevel="0" collapsed="false">
      <c r="BS26899" s="96" t="n">
        <f aca="false">BR26899-2.5</f>
        <v>-2.5</v>
      </c>
    </row>
    <row r="26900" customFormat="false" ht="12" hidden="false" customHeight="false" outlineLevel="0" collapsed="false">
      <c r="BS26900" s="96" t="n">
        <f aca="false">BR26900-2.5</f>
        <v>-2.5</v>
      </c>
    </row>
    <row r="26901" customFormat="false" ht="12" hidden="false" customHeight="false" outlineLevel="0" collapsed="false">
      <c r="BS26901" s="96" t="n">
        <f aca="false">BR26901-2.5</f>
        <v>-2.5</v>
      </c>
    </row>
    <row r="26902" customFormat="false" ht="12" hidden="false" customHeight="false" outlineLevel="0" collapsed="false">
      <c r="BS26902" s="96" t="n">
        <f aca="false">BR26902-2.5</f>
        <v>-2.5</v>
      </c>
    </row>
    <row r="26903" customFormat="false" ht="12" hidden="false" customHeight="false" outlineLevel="0" collapsed="false">
      <c r="BS26903" s="96" t="n">
        <f aca="false">BR26903-2.5</f>
        <v>-2.5</v>
      </c>
    </row>
    <row r="26904" customFormat="false" ht="12" hidden="false" customHeight="false" outlineLevel="0" collapsed="false">
      <c r="BS26904" s="96" t="n">
        <f aca="false">BR26904-2.5</f>
        <v>-2.5</v>
      </c>
    </row>
    <row r="26905" customFormat="false" ht="12" hidden="false" customHeight="false" outlineLevel="0" collapsed="false">
      <c r="BS26905" s="96" t="n">
        <f aca="false">BR26905-2.5</f>
        <v>-2.5</v>
      </c>
    </row>
    <row r="26906" customFormat="false" ht="12" hidden="false" customHeight="false" outlineLevel="0" collapsed="false">
      <c r="BS26906" s="96" t="n">
        <f aca="false">BR26906-2.5</f>
        <v>-2.5</v>
      </c>
    </row>
    <row r="26907" customFormat="false" ht="12" hidden="false" customHeight="false" outlineLevel="0" collapsed="false">
      <c r="BS26907" s="96" t="n">
        <f aca="false">BR26907-2.5</f>
        <v>-2.5</v>
      </c>
    </row>
    <row r="26908" customFormat="false" ht="12" hidden="false" customHeight="false" outlineLevel="0" collapsed="false">
      <c r="BS26908" s="96" t="n">
        <f aca="false">BR26908-2.5</f>
        <v>-2.5</v>
      </c>
    </row>
    <row r="26909" customFormat="false" ht="12" hidden="false" customHeight="false" outlineLevel="0" collapsed="false">
      <c r="BS26909" s="96" t="n">
        <f aca="false">BR26909-2.5</f>
        <v>-2.5</v>
      </c>
    </row>
    <row r="26910" customFormat="false" ht="12" hidden="false" customHeight="false" outlineLevel="0" collapsed="false">
      <c r="BS26910" s="96" t="n">
        <f aca="false">BR26910-2.5</f>
        <v>-2.5</v>
      </c>
    </row>
    <row r="26911" customFormat="false" ht="12" hidden="false" customHeight="false" outlineLevel="0" collapsed="false">
      <c r="BS26911" s="96" t="n">
        <f aca="false">BR26911-2.5</f>
        <v>-2.5</v>
      </c>
    </row>
    <row r="26912" customFormat="false" ht="12" hidden="false" customHeight="false" outlineLevel="0" collapsed="false">
      <c r="BS26912" s="96" t="n">
        <f aca="false">BR26912-2.5</f>
        <v>-2.5</v>
      </c>
    </row>
    <row r="26913" customFormat="false" ht="12" hidden="false" customHeight="false" outlineLevel="0" collapsed="false">
      <c r="BS26913" s="96" t="n">
        <f aca="false">BR26913-2.5</f>
        <v>-2.5</v>
      </c>
    </row>
    <row r="26914" customFormat="false" ht="12" hidden="false" customHeight="false" outlineLevel="0" collapsed="false">
      <c r="BS26914" s="96" t="n">
        <f aca="false">BR26914-2.5</f>
        <v>-2.5</v>
      </c>
    </row>
    <row r="26915" customFormat="false" ht="12" hidden="false" customHeight="false" outlineLevel="0" collapsed="false">
      <c r="BS26915" s="96" t="n">
        <f aca="false">BR26915-2.5</f>
        <v>-2.5</v>
      </c>
    </row>
    <row r="26916" customFormat="false" ht="12" hidden="false" customHeight="false" outlineLevel="0" collapsed="false">
      <c r="BS26916" s="96" t="n">
        <f aca="false">BR26916-2.5</f>
        <v>-2.5</v>
      </c>
    </row>
    <row r="26917" customFormat="false" ht="12" hidden="false" customHeight="false" outlineLevel="0" collapsed="false">
      <c r="BS26917" s="96" t="n">
        <f aca="false">BR26917-2.5</f>
        <v>-2.5</v>
      </c>
    </row>
    <row r="26918" customFormat="false" ht="12" hidden="false" customHeight="false" outlineLevel="0" collapsed="false">
      <c r="BS26918" s="96" t="n">
        <f aca="false">BR26918-2.5</f>
        <v>-2.5</v>
      </c>
    </row>
    <row r="26919" customFormat="false" ht="12" hidden="false" customHeight="false" outlineLevel="0" collapsed="false">
      <c r="BS26919" s="96" t="n">
        <f aca="false">BR26919-2.5</f>
        <v>-2.5</v>
      </c>
    </row>
    <row r="26920" customFormat="false" ht="12" hidden="false" customHeight="false" outlineLevel="0" collapsed="false">
      <c r="BS26920" s="96" t="n">
        <f aca="false">BR26920-2.5</f>
        <v>-2.5</v>
      </c>
    </row>
    <row r="26921" customFormat="false" ht="12" hidden="false" customHeight="false" outlineLevel="0" collapsed="false">
      <c r="BS26921" s="96" t="n">
        <f aca="false">BR26921-2.5</f>
        <v>-2.5</v>
      </c>
    </row>
    <row r="26922" customFormat="false" ht="12" hidden="false" customHeight="false" outlineLevel="0" collapsed="false">
      <c r="BS26922" s="96" t="n">
        <f aca="false">BR26922-2.5</f>
        <v>-2.5</v>
      </c>
    </row>
    <row r="26923" customFormat="false" ht="12" hidden="false" customHeight="false" outlineLevel="0" collapsed="false">
      <c r="BS26923" s="96" t="n">
        <f aca="false">BR26923-2.5</f>
        <v>-2.5</v>
      </c>
    </row>
    <row r="26924" customFormat="false" ht="12" hidden="false" customHeight="false" outlineLevel="0" collapsed="false">
      <c r="BS26924" s="96" t="n">
        <f aca="false">BR26924-2.5</f>
        <v>-2.5</v>
      </c>
    </row>
    <row r="26925" customFormat="false" ht="12" hidden="false" customHeight="false" outlineLevel="0" collapsed="false">
      <c r="BS26925" s="96" t="n">
        <f aca="false">BR26925-2.5</f>
        <v>-2.5</v>
      </c>
    </row>
    <row r="26926" customFormat="false" ht="12" hidden="false" customHeight="false" outlineLevel="0" collapsed="false">
      <c r="BS26926" s="96" t="n">
        <f aca="false">BR26926-2.5</f>
        <v>-2.5</v>
      </c>
    </row>
    <row r="26927" customFormat="false" ht="12" hidden="false" customHeight="false" outlineLevel="0" collapsed="false">
      <c r="BS26927" s="96" t="n">
        <f aca="false">BR26927-2.5</f>
        <v>-2.5</v>
      </c>
    </row>
    <row r="26928" customFormat="false" ht="12" hidden="false" customHeight="false" outlineLevel="0" collapsed="false">
      <c r="BS26928" s="96" t="n">
        <f aca="false">BR26928-2.5</f>
        <v>-2.5</v>
      </c>
    </row>
    <row r="26929" customFormat="false" ht="12" hidden="false" customHeight="false" outlineLevel="0" collapsed="false">
      <c r="BS26929" s="96" t="n">
        <f aca="false">BR26929-2.5</f>
        <v>-2.5</v>
      </c>
    </row>
    <row r="26930" customFormat="false" ht="12" hidden="false" customHeight="false" outlineLevel="0" collapsed="false">
      <c r="BS26930" s="96" t="n">
        <f aca="false">BR26930-2.5</f>
        <v>-2.5</v>
      </c>
    </row>
    <row r="26931" customFormat="false" ht="12" hidden="false" customHeight="false" outlineLevel="0" collapsed="false">
      <c r="BS26931" s="96" t="n">
        <f aca="false">BR26931-2.5</f>
        <v>-2.5</v>
      </c>
    </row>
    <row r="26932" customFormat="false" ht="12" hidden="false" customHeight="false" outlineLevel="0" collapsed="false">
      <c r="BS26932" s="96" t="n">
        <f aca="false">BR26932-2.5</f>
        <v>-2.5</v>
      </c>
    </row>
    <row r="26933" customFormat="false" ht="12" hidden="false" customHeight="false" outlineLevel="0" collapsed="false">
      <c r="BS26933" s="96" t="n">
        <f aca="false">BR26933-2.5</f>
        <v>-2.5</v>
      </c>
    </row>
    <row r="26934" customFormat="false" ht="12" hidden="false" customHeight="false" outlineLevel="0" collapsed="false">
      <c r="BS26934" s="96" t="n">
        <f aca="false">BR26934-2.5</f>
        <v>-2.5</v>
      </c>
    </row>
    <row r="26935" customFormat="false" ht="12" hidden="false" customHeight="false" outlineLevel="0" collapsed="false">
      <c r="BS26935" s="96" t="n">
        <f aca="false">BR26935-2.5</f>
        <v>-2.5</v>
      </c>
    </row>
    <row r="26936" customFormat="false" ht="12" hidden="false" customHeight="false" outlineLevel="0" collapsed="false">
      <c r="BS26936" s="96" t="n">
        <f aca="false">BR26936-2.5</f>
        <v>-2.5</v>
      </c>
    </row>
    <row r="26937" customFormat="false" ht="12" hidden="false" customHeight="false" outlineLevel="0" collapsed="false">
      <c r="BS26937" s="96" t="n">
        <f aca="false">BR26937-2.5</f>
        <v>-2.5</v>
      </c>
    </row>
    <row r="26938" customFormat="false" ht="12" hidden="false" customHeight="false" outlineLevel="0" collapsed="false">
      <c r="BS26938" s="96" t="n">
        <f aca="false">BR26938-2.5</f>
        <v>-2.5</v>
      </c>
    </row>
    <row r="26939" customFormat="false" ht="12" hidden="false" customHeight="false" outlineLevel="0" collapsed="false">
      <c r="BS26939" s="96" t="n">
        <f aca="false">BR26939-2.5</f>
        <v>-2.5</v>
      </c>
    </row>
    <row r="26940" customFormat="false" ht="12" hidden="false" customHeight="false" outlineLevel="0" collapsed="false">
      <c r="BS26940" s="96" t="n">
        <f aca="false">BR26940-2.5</f>
        <v>-2.5</v>
      </c>
    </row>
    <row r="26941" customFormat="false" ht="12" hidden="false" customHeight="false" outlineLevel="0" collapsed="false">
      <c r="BS26941" s="96" t="n">
        <f aca="false">BR26941-2.5</f>
        <v>-2.5</v>
      </c>
    </row>
    <row r="26942" customFormat="false" ht="12" hidden="false" customHeight="false" outlineLevel="0" collapsed="false">
      <c r="BS26942" s="96" t="n">
        <f aca="false">BR26942-2.5</f>
        <v>-2.5</v>
      </c>
    </row>
    <row r="26943" customFormat="false" ht="12" hidden="false" customHeight="false" outlineLevel="0" collapsed="false">
      <c r="BS26943" s="96" t="n">
        <f aca="false">BR26943-2.5</f>
        <v>-2.5</v>
      </c>
    </row>
    <row r="26944" customFormat="false" ht="12" hidden="false" customHeight="false" outlineLevel="0" collapsed="false">
      <c r="BS26944" s="96" t="n">
        <f aca="false">BR26944-2.5</f>
        <v>-2.5</v>
      </c>
    </row>
    <row r="26945" customFormat="false" ht="12" hidden="false" customHeight="false" outlineLevel="0" collapsed="false">
      <c r="BS26945" s="96" t="n">
        <f aca="false">BR26945-2.5</f>
        <v>-2.5</v>
      </c>
    </row>
    <row r="26946" customFormat="false" ht="12" hidden="false" customHeight="false" outlineLevel="0" collapsed="false">
      <c r="BS26946" s="96" t="n">
        <f aca="false">BR26946-2.5</f>
        <v>-2.5</v>
      </c>
    </row>
    <row r="26947" customFormat="false" ht="12" hidden="false" customHeight="false" outlineLevel="0" collapsed="false">
      <c r="BS26947" s="96" t="n">
        <f aca="false">BR26947-2.5</f>
        <v>-2.5</v>
      </c>
    </row>
    <row r="26948" customFormat="false" ht="12" hidden="false" customHeight="false" outlineLevel="0" collapsed="false">
      <c r="BS26948" s="96" t="n">
        <f aca="false">BR26948-2.5</f>
        <v>-2.5</v>
      </c>
    </row>
    <row r="26949" customFormat="false" ht="12" hidden="false" customHeight="false" outlineLevel="0" collapsed="false">
      <c r="BS26949" s="96" t="n">
        <f aca="false">BR26949-2.5</f>
        <v>-2.5</v>
      </c>
    </row>
    <row r="26950" customFormat="false" ht="12" hidden="false" customHeight="false" outlineLevel="0" collapsed="false">
      <c r="BS26950" s="96" t="n">
        <f aca="false">BR26950-2.5</f>
        <v>-2.5</v>
      </c>
    </row>
    <row r="26951" customFormat="false" ht="12" hidden="false" customHeight="false" outlineLevel="0" collapsed="false">
      <c r="BS26951" s="96" t="n">
        <f aca="false">BR26951-2.5</f>
        <v>-2.5</v>
      </c>
    </row>
    <row r="26952" customFormat="false" ht="12" hidden="false" customHeight="false" outlineLevel="0" collapsed="false">
      <c r="BS26952" s="96" t="n">
        <f aca="false">BR26952-2.5</f>
        <v>-2.5</v>
      </c>
    </row>
    <row r="26953" customFormat="false" ht="12" hidden="false" customHeight="false" outlineLevel="0" collapsed="false">
      <c r="BS26953" s="96" t="n">
        <f aca="false">BR26953-2.5</f>
        <v>-2.5</v>
      </c>
    </row>
    <row r="26954" customFormat="false" ht="12" hidden="false" customHeight="false" outlineLevel="0" collapsed="false">
      <c r="BS26954" s="96" t="n">
        <f aca="false">BR26954-2.5</f>
        <v>-2.5</v>
      </c>
    </row>
    <row r="26955" customFormat="false" ht="12" hidden="false" customHeight="false" outlineLevel="0" collapsed="false">
      <c r="BS26955" s="96" t="n">
        <f aca="false">BR26955-2.5</f>
        <v>-2.5</v>
      </c>
    </row>
    <row r="26956" customFormat="false" ht="12" hidden="false" customHeight="false" outlineLevel="0" collapsed="false">
      <c r="BS26956" s="96" t="n">
        <f aca="false">BR26956-2.5</f>
        <v>-2.5</v>
      </c>
    </row>
    <row r="26957" customFormat="false" ht="12" hidden="false" customHeight="false" outlineLevel="0" collapsed="false">
      <c r="BS26957" s="96" t="n">
        <f aca="false">BR26957-2.5</f>
        <v>-2.5</v>
      </c>
    </row>
    <row r="26958" customFormat="false" ht="12" hidden="false" customHeight="false" outlineLevel="0" collapsed="false">
      <c r="BS26958" s="96" t="n">
        <f aca="false">BR26958-2.5</f>
        <v>-2.5</v>
      </c>
    </row>
    <row r="26959" customFormat="false" ht="12" hidden="false" customHeight="false" outlineLevel="0" collapsed="false">
      <c r="BS26959" s="96" t="n">
        <f aca="false">BR26959-2.5</f>
        <v>-2.5</v>
      </c>
    </row>
    <row r="26960" customFormat="false" ht="12" hidden="false" customHeight="false" outlineLevel="0" collapsed="false">
      <c r="BS26960" s="96" t="n">
        <f aca="false">BR26960-2.5</f>
        <v>-2.5</v>
      </c>
    </row>
    <row r="26961" customFormat="false" ht="12" hidden="false" customHeight="false" outlineLevel="0" collapsed="false">
      <c r="BS26961" s="96" t="n">
        <f aca="false">BR26961-2.5</f>
        <v>-2.5</v>
      </c>
    </row>
    <row r="26962" customFormat="false" ht="12" hidden="false" customHeight="false" outlineLevel="0" collapsed="false">
      <c r="BS26962" s="96" t="n">
        <f aca="false">BR26962-2.5</f>
        <v>-2.5</v>
      </c>
    </row>
    <row r="26963" customFormat="false" ht="12" hidden="false" customHeight="false" outlineLevel="0" collapsed="false">
      <c r="BS26963" s="96" t="n">
        <f aca="false">BR26963-2.5</f>
        <v>-2.5</v>
      </c>
    </row>
    <row r="26964" customFormat="false" ht="12" hidden="false" customHeight="false" outlineLevel="0" collapsed="false">
      <c r="BS26964" s="96" t="n">
        <f aca="false">BR26964-2.5</f>
        <v>-2.5</v>
      </c>
    </row>
    <row r="26965" customFormat="false" ht="12" hidden="false" customHeight="false" outlineLevel="0" collapsed="false">
      <c r="BS26965" s="96" t="n">
        <f aca="false">BR26965-2.5</f>
        <v>-2.5</v>
      </c>
    </row>
    <row r="26966" customFormat="false" ht="12" hidden="false" customHeight="false" outlineLevel="0" collapsed="false">
      <c r="BS26966" s="96" t="n">
        <f aca="false">BR26966-2.5</f>
        <v>-2.5</v>
      </c>
    </row>
    <row r="26967" customFormat="false" ht="12" hidden="false" customHeight="false" outlineLevel="0" collapsed="false">
      <c r="BS26967" s="96" t="n">
        <f aca="false">BR26967-2.5</f>
        <v>-2.5</v>
      </c>
    </row>
    <row r="26968" customFormat="false" ht="12" hidden="false" customHeight="false" outlineLevel="0" collapsed="false">
      <c r="BS26968" s="96" t="n">
        <f aca="false">BR26968-2.5</f>
        <v>-2.5</v>
      </c>
    </row>
    <row r="26969" customFormat="false" ht="12" hidden="false" customHeight="false" outlineLevel="0" collapsed="false">
      <c r="BS26969" s="96" t="n">
        <f aca="false">BR26969-2.5</f>
        <v>-2.5</v>
      </c>
    </row>
    <row r="26970" customFormat="false" ht="12" hidden="false" customHeight="false" outlineLevel="0" collapsed="false">
      <c r="BS26970" s="96" t="n">
        <f aca="false">BR26970-2.5</f>
        <v>-2.5</v>
      </c>
    </row>
    <row r="26971" customFormat="false" ht="12" hidden="false" customHeight="false" outlineLevel="0" collapsed="false">
      <c r="BS26971" s="96" t="n">
        <f aca="false">BR26971-2.5</f>
        <v>-2.5</v>
      </c>
    </row>
    <row r="26972" customFormat="false" ht="12" hidden="false" customHeight="false" outlineLevel="0" collapsed="false">
      <c r="BS26972" s="96" t="n">
        <f aca="false">BR26972-2.5</f>
        <v>-2.5</v>
      </c>
    </row>
    <row r="26973" customFormat="false" ht="12" hidden="false" customHeight="false" outlineLevel="0" collapsed="false">
      <c r="BS26973" s="96" t="n">
        <f aca="false">BR26973-2.5</f>
        <v>-2.5</v>
      </c>
    </row>
    <row r="26974" customFormat="false" ht="12" hidden="false" customHeight="false" outlineLevel="0" collapsed="false">
      <c r="BS26974" s="96" t="n">
        <f aca="false">BR26974-2.5</f>
        <v>-2.5</v>
      </c>
    </row>
    <row r="26975" customFormat="false" ht="12" hidden="false" customHeight="false" outlineLevel="0" collapsed="false">
      <c r="BS26975" s="96" t="n">
        <f aca="false">BR26975-2.5</f>
        <v>-2.5</v>
      </c>
    </row>
    <row r="26976" customFormat="false" ht="12" hidden="false" customHeight="false" outlineLevel="0" collapsed="false">
      <c r="BS26976" s="96" t="n">
        <f aca="false">BR26976-2.5</f>
        <v>-2.5</v>
      </c>
    </row>
    <row r="26977" customFormat="false" ht="12" hidden="false" customHeight="false" outlineLevel="0" collapsed="false">
      <c r="BS26977" s="96" t="n">
        <f aca="false">BR26977-2.5</f>
        <v>-2.5</v>
      </c>
    </row>
    <row r="26978" customFormat="false" ht="12" hidden="false" customHeight="false" outlineLevel="0" collapsed="false">
      <c r="BS26978" s="96" t="n">
        <f aca="false">BR26978-2.5</f>
        <v>-2.5</v>
      </c>
    </row>
    <row r="26979" customFormat="false" ht="12" hidden="false" customHeight="false" outlineLevel="0" collapsed="false">
      <c r="BS26979" s="96" t="n">
        <f aca="false">BR26979-2.5</f>
        <v>-2.5</v>
      </c>
    </row>
    <row r="26980" customFormat="false" ht="12" hidden="false" customHeight="false" outlineLevel="0" collapsed="false">
      <c r="BS26980" s="96" t="n">
        <f aca="false">BR26980-2.5</f>
        <v>-2.5</v>
      </c>
    </row>
    <row r="26981" customFormat="false" ht="12" hidden="false" customHeight="false" outlineLevel="0" collapsed="false">
      <c r="BS26981" s="96" t="n">
        <f aca="false">BR26981-2.5</f>
        <v>-2.5</v>
      </c>
    </row>
    <row r="26982" customFormat="false" ht="12" hidden="false" customHeight="false" outlineLevel="0" collapsed="false">
      <c r="BS26982" s="96" t="n">
        <f aca="false">BR26982-2.5</f>
        <v>-2.5</v>
      </c>
    </row>
    <row r="26983" customFormat="false" ht="12" hidden="false" customHeight="false" outlineLevel="0" collapsed="false">
      <c r="BS26983" s="96" t="n">
        <f aca="false">BR26983-2.5</f>
        <v>-2.5</v>
      </c>
    </row>
    <row r="26984" customFormat="false" ht="12" hidden="false" customHeight="false" outlineLevel="0" collapsed="false">
      <c r="BS26984" s="96" t="n">
        <f aca="false">BR26984-2.5</f>
        <v>-2.5</v>
      </c>
    </row>
    <row r="26985" customFormat="false" ht="12" hidden="false" customHeight="false" outlineLevel="0" collapsed="false">
      <c r="BS26985" s="96" t="n">
        <f aca="false">BR26985-2.5</f>
        <v>-2.5</v>
      </c>
    </row>
    <row r="26986" customFormat="false" ht="12" hidden="false" customHeight="false" outlineLevel="0" collapsed="false">
      <c r="BS26986" s="96" t="n">
        <f aca="false">BR26986-2.5</f>
        <v>-2.5</v>
      </c>
    </row>
    <row r="26987" customFormat="false" ht="12" hidden="false" customHeight="false" outlineLevel="0" collapsed="false">
      <c r="BS26987" s="96" t="n">
        <f aca="false">BR26987-2.5</f>
        <v>-2.5</v>
      </c>
    </row>
    <row r="26988" customFormat="false" ht="12" hidden="false" customHeight="false" outlineLevel="0" collapsed="false">
      <c r="BS26988" s="96" t="n">
        <f aca="false">BR26988-2.5</f>
        <v>-2.5</v>
      </c>
    </row>
    <row r="26989" customFormat="false" ht="12" hidden="false" customHeight="false" outlineLevel="0" collapsed="false">
      <c r="BS26989" s="96" t="n">
        <f aca="false">BR26989-2.5</f>
        <v>-2.5</v>
      </c>
    </row>
    <row r="26990" customFormat="false" ht="12" hidden="false" customHeight="false" outlineLevel="0" collapsed="false">
      <c r="BS26990" s="96" t="n">
        <f aca="false">BR26990-2.5</f>
        <v>-2.5</v>
      </c>
    </row>
    <row r="26991" customFormat="false" ht="12" hidden="false" customHeight="false" outlineLevel="0" collapsed="false">
      <c r="BS26991" s="96" t="n">
        <f aca="false">BR26991-2.5</f>
        <v>-2.5</v>
      </c>
    </row>
    <row r="26992" customFormat="false" ht="12" hidden="false" customHeight="false" outlineLevel="0" collapsed="false">
      <c r="BS26992" s="96" t="n">
        <f aca="false">BR26992-2.5</f>
        <v>-2.5</v>
      </c>
    </row>
    <row r="26993" customFormat="false" ht="12" hidden="false" customHeight="false" outlineLevel="0" collapsed="false">
      <c r="BS26993" s="96" t="n">
        <f aca="false">BR26993-2.5</f>
        <v>-2.5</v>
      </c>
    </row>
    <row r="26994" customFormat="false" ht="12" hidden="false" customHeight="false" outlineLevel="0" collapsed="false">
      <c r="BS26994" s="96" t="n">
        <f aca="false">BR26994-2.5</f>
        <v>-2.5</v>
      </c>
    </row>
    <row r="26995" customFormat="false" ht="12" hidden="false" customHeight="false" outlineLevel="0" collapsed="false">
      <c r="BS26995" s="96" t="n">
        <f aca="false">BR26995-2.5</f>
        <v>-2.5</v>
      </c>
    </row>
    <row r="26996" customFormat="false" ht="12" hidden="false" customHeight="false" outlineLevel="0" collapsed="false">
      <c r="BS26996" s="96" t="n">
        <f aca="false">BR26996-2.5</f>
        <v>-2.5</v>
      </c>
    </row>
    <row r="26997" customFormat="false" ht="12" hidden="false" customHeight="false" outlineLevel="0" collapsed="false">
      <c r="BS26997" s="96" t="n">
        <f aca="false">BR26997-2.5</f>
        <v>-2.5</v>
      </c>
    </row>
    <row r="26998" customFormat="false" ht="12" hidden="false" customHeight="false" outlineLevel="0" collapsed="false">
      <c r="BS26998" s="96" t="n">
        <f aca="false">BR26998-2.5</f>
        <v>-2.5</v>
      </c>
    </row>
    <row r="26999" customFormat="false" ht="12" hidden="false" customHeight="false" outlineLevel="0" collapsed="false">
      <c r="BS26999" s="96" t="n">
        <f aca="false">BR26999-2.5</f>
        <v>-2.5</v>
      </c>
    </row>
    <row r="27000" customFormat="false" ht="12" hidden="false" customHeight="false" outlineLevel="0" collapsed="false">
      <c r="BS27000" s="96" t="n">
        <f aca="false">BR27000-2.5</f>
        <v>-2.5</v>
      </c>
    </row>
    <row r="27001" customFormat="false" ht="12" hidden="false" customHeight="false" outlineLevel="0" collapsed="false">
      <c r="BS27001" s="96" t="n">
        <f aca="false">BR27001-2.5</f>
        <v>-2.5</v>
      </c>
    </row>
    <row r="27002" customFormat="false" ht="12" hidden="false" customHeight="false" outlineLevel="0" collapsed="false">
      <c r="BS27002" s="96" t="n">
        <f aca="false">BR27002-2.5</f>
        <v>-2.5</v>
      </c>
    </row>
    <row r="27003" customFormat="false" ht="12" hidden="false" customHeight="false" outlineLevel="0" collapsed="false">
      <c r="BS27003" s="96" t="n">
        <f aca="false">BR27003-2.5</f>
        <v>-2.5</v>
      </c>
    </row>
    <row r="27004" customFormat="false" ht="12" hidden="false" customHeight="false" outlineLevel="0" collapsed="false">
      <c r="BS27004" s="96" t="n">
        <f aca="false">BR27004-2.5</f>
        <v>-2.5</v>
      </c>
    </row>
    <row r="27005" customFormat="false" ht="12" hidden="false" customHeight="false" outlineLevel="0" collapsed="false">
      <c r="BS27005" s="96" t="n">
        <f aca="false">BR27005-2.5</f>
        <v>-2.5</v>
      </c>
    </row>
    <row r="27006" customFormat="false" ht="12" hidden="false" customHeight="false" outlineLevel="0" collapsed="false">
      <c r="BS27006" s="96" t="n">
        <f aca="false">BR27006-2.5</f>
        <v>-2.5</v>
      </c>
    </row>
    <row r="27007" customFormat="false" ht="12" hidden="false" customHeight="false" outlineLevel="0" collapsed="false">
      <c r="BS27007" s="96" t="n">
        <f aca="false">BR27007-2.5</f>
        <v>-2.5</v>
      </c>
    </row>
    <row r="27008" customFormat="false" ht="12" hidden="false" customHeight="false" outlineLevel="0" collapsed="false">
      <c r="BS27008" s="96" t="n">
        <f aca="false">BR27008-2.5</f>
        <v>-2.5</v>
      </c>
    </row>
    <row r="27009" customFormat="false" ht="12" hidden="false" customHeight="false" outlineLevel="0" collapsed="false">
      <c r="BS27009" s="96" t="n">
        <f aca="false">BR27009-2.5</f>
        <v>-2.5</v>
      </c>
    </row>
    <row r="27010" customFormat="false" ht="12" hidden="false" customHeight="false" outlineLevel="0" collapsed="false">
      <c r="BS27010" s="96" t="n">
        <f aca="false">BR27010-2.5</f>
        <v>-2.5</v>
      </c>
    </row>
    <row r="27011" customFormat="false" ht="12" hidden="false" customHeight="false" outlineLevel="0" collapsed="false">
      <c r="BS27011" s="96" t="n">
        <f aca="false">BR27011-2.5</f>
        <v>-2.5</v>
      </c>
    </row>
    <row r="27012" customFormat="false" ht="12" hidden="false" customHeight="false" outlineLevel="0" collapsed="false">
      <c r="BS27012" s="96" t="n">
        <f aca="false">BR27012-2.5</f>
        <v>-2.5</v>
      </c>
    </row>
    <row r="27013" customFormat="false" ht="12" hidden="false" customHeight="false" outlineLevel="0" collapsed="false">
      <c r="BS27013" s="96" t="n">
        <f aca="false">BR27013-2.5</f>
        <v>-2.5</v>
      </c>
    </row>
    <row r="27014" customFormat="false" ht="12" hidden="false" customHeight="false" outlineLevel="0" collapsed="false">
      <c r="BS27014" s="96" t="n">
        <f aca="false">BR27014-2.5</f>
        <v>-2.5</v>
      </c>
    </row>
    <row r="27015" customFormat="false" ht="12" hidden="false" customHeight="false" outlineLevel="0" collapsed="false">
      <c r="BS27015" s="96" t="n">
        <f aca="false">BR27015-2.5</f>
        <v>-2.5</v>
      </c>
    </row>
    <row r="27016" customFormat="false" ht="12" hidden="false" customHeight="false" outlineLevel="0" collapsed="false">
      <c r="BS27016" s="96" t="n">
        <f aca="false">BR27016-2.5</f>
        <v>-2.5</v>
      </c>
    </row>
    <row r="27017" customFormat="false" ht="12" hidden="false" customHeight="false" outlineLevel="0" collapsed="false">
      <c r="BS27017" s="96" t="n">
        <f aca="false">BR27017-2.5</f>
        <v>-2.5</v>
      </c>
    </row>
    <row r="27018" customFormat="false" ht="12" hidden="false" customHeight="false" outlineLevel="0" collapsed="false">
      <c r="BS27018" s="96" t="n">
        <f aca="false">BR27018-2.5</f>
        <v>-2.5</v>
      </c>
    </row>
    <row r="27019" customFormat="false" ht="12" hidden="false" customHeight="false" outlineLevel="0" collapsed="false">
      <c r="BS27019" s="96" t="n">
        <f aca="false">BR27019-2.5</f>
        <v>-2.5</v>
      </c>
    </row>
    <row r="27020" customFormat="false" ht="12" hidden="false" customHeight="false" outlineLevel="0" collapsed="false">
      <c r="BS27020" s="96" t="n">
        <f aca="false">BR27020-2.5</f>
        <v>-2.5</v>
      </c>
    </row>
    <row r="27021" customFormat="false" ht="12" hidden="false" customHeight="false" outlineLevel="0" collapsed="false">
      <c r="BS27021" s="96" t="n">
        <f aca="false">BR27021-2.5</f>
        <v>-2.5</v>
      </c>
    </row>
    <row r="27022" customFormat="false" ht="12" hidden="false" customHeight="false" outlineLevel="0" collapsed="false">
      <c r="BS27022" s="96" t="n">
        <f aca="false">BR27022-2.5</f>
        <v>-2.5</v>
      </c>
    </row>
    <row r="27023" customFormat="false" ht="12" hidden="false" customHeight="false" outlineLevel="0" collapsed="false">
      <c r="BS27023" s="96" t="n">
        <f aca="false">BR27023-2.5</f>
        <v>-2.5</v>
      </c>
    </row>
    <row r="27024" customFormat="false" ht="12" hidden="false" customHeight="false" outlineLevel="0" collapsed="false">
      <c r="BS27024" s="96" t="n">
        <f aca="false">BR27024-2.5</f>
        <v>-2.5</v>
      </c>
    </row>
    <row r="27025" customFormat="false" ht="12" hidden="false" customHeight="false" outlineLevel="0" collapsed="false">
      <c r="BS27025" s="96" t="n">
        <f aca="false">BR27025-2.5</f>
        <v>-2.5</v>
      </c>
    </row>
    <row r="27026" customFormat="false" ht="12" hidden="false" customHeight="false" outlineLevel="0" collapsed="false">
      <c r="BS27026" s="96" t="n">
        <f aca="false">BR27026-2.5</f>
        <v>-2.5</v>
      </c>
    </row>
    <row r="27027" customFormat="false" ht="12" hidden="false" customHeight="false" outlineLevel="0" collapsed="false">
      <c r="BS27027" s="96" t="n">
        <f aca="false">BR27027-2.5</f>
        <v>-2.5</v>
      </c>
    </row>
    <row r="27028" customFormat="false" ht="12" hidden="false" customHeight="false" outlineLevel="0" collapsed="false">
      <c r="BS27028" s="96" t="n">
        <f aca="false">BR27028-2.5</f>
        <v>-2.5</v>
      </c>
    </row>
    <row r="27029" customFormat="false" ht="12" hidden="false" customHeight="false" outlineLevel="0" collapsed="false">
      <c r="BS27029" s="96" t="n">
        <f aca="false">BR27029-2.5</f>
        <v>-2.5</v>
      </c>
    </row>
    <row r="27030" customFormat="false" ht="12" hidden="false" customHeight="false" outlineLevel="0" collapsed="false">
      <c r="BS27030" s="96" t="n">
        <f aca="false">BR27030-2.5</f>
        <v>-2.5</v>
      </c>
    </row>
    <row r="27031" customFormat="false" ht="12" hidden="false" customHeight="false" outlineLevel="0" collapsed="false">
      <c r="BS27031" s="96" t="n">
        <f aca="false">BR27031-2.5</f>
        <v>-2.5</v>
      </c>
    </row>
    <row r="27032" customFormat="false" ht="12" hidden="false" customHeight="false" outlineLevel="0" collapsed="false">
      <c r="BS27032" s="96" t="n">
        <f aca="false">BR27032-2.5</f>
        <v>-2.5</v>
      </c>
    </row>
    <row r="27033" customFormat="false" ht="12" hidden="false" customHeight="false" outlineLevel="0" collapsed="false">
      <c r="BS27033" s="96" t="n">
        <f aca="false">BR27033-2.5</f>
        <v>-2.5</v>
      </c>
    </row>
    <row r="27034" customFormat="false" ht="12" hidden="false" customHeight="false" outlineLevel="0" collapsed="false">
      <c r="BS27034" s="96" t="n">
        <f aca="false">BR27034-2.5</f>
        <v>-2.5</v>
      </c>
    </row>
    <row r="27035" customFormat="false" ht="12" hidden="false" customHeight="false" outlineLevel="0" collapsed="false">
      <c r="BS27035" s="96" t="n">
        <f aca="false">BR27035-2.5</f>
        <v>-2.5</v>
      </c>
    </row>
    <row r="27036" customFormat="false" ht="12" hidden="false" customHeight="false" outlineLevel="0" collapsed="false">
      <c r="BS27036" s="96" t="n">
        <f aca="false">BR27036-2.5</f>
        <v>-2.5</v>
      </c>
    </row>
    <row r="27037" customFormat="false" ht="12" hidden="false" customHeight="false" outlineLevel="0" collapsed="false">
      <c r="BS27037" s="96" t="n">
        <f aca="false">BR27037-2.5</f>
        <v>-2.5</v>
      </c>
    </row>
    <row r="27038" customFormat="false" ht="12" hidden="false" customHeight="false" outlineLevel="0" collapsed="false">
      <c r="BS27038" s="96" t="n">
        <f aca="false">BR27038-2.5</f>
        <v>-2.5</v>
      </c>
    </row>
    <row r="27039" customFormat="false" ht="12" hidden="false" customHeight="false" outlineLevel="0" collapsed="false">
      <c r="BS27039" s="96" t="n">
        <f aca="false">BR27039-2.5</f>
        <v>-2.5</v>
      </c>
    </row>
    <row r="27040" customFormat="false" ht="12" hidden="false" customHeight="false" outlineLevel="0" collapsed="false">
      <c r="BS27040" s="96" t="n">
        <f aca="false">BR27040-2.5</f>
        <v>-2.5</v>
      </c>
    </row>
    <row r="27041" customFormat="false" ht="12" hidden="false" customHeight="false" outlineLevel="0" collapsed="false">
      <c r="BS27041" s="96" t="n">
        <f aca="false">BR27041-2.5</f>
        <v>-2.5</v>
      </c>
    </row>
    <row r="27042" customFormat="false" ht="12" hidden="false" customHeight="false" outlineLevel="0" collapsed="false">
      <c r="BS27042" s="96" t="n">
        <f aca="false">BR27042-2.5</f>
        <v>-2.5</v>
      </c>
    </row>
    <row r="27043" customFormat="false" ht="12" hidden="false" customHeight="false" outlineLevel="0" collapsed="false">
      <c r="BS27043" s="96" t="n">
        <f aca="false">BR27043-2.5</f>
        <v>-2.5</v>
      </c>
    </row>
    <row r="27044" customFormat="false" ht="12" hidden="false" customHeight="false" outlineLevel="0" collapsed="false">
      <c r="BS27044" s="96" t="n">
        <f aca="false">BR27044-2.5</f>
        <v>-2.5</v>
      </c>
    </row>
    <row r="27045" customFormat="false" ht="12" hidden="false" customHeight="false" outlineLevel="0" collapsed="false">
      <c r="BS27045" s="96" t="n">
        <f aca="false">BR27045-2.5</f>
        <v>-2.5</v>
      </c>
    </row>
    <row r="27046" customFormat="false" ht="12" hidden="false" customHeight="false" outlineLevel="0" collapsed="false">
      <c r="BS27046" s="96" t="n">
        <f aca="false">BR27046-2.5</f>
        <v>-2.5</v>
      </c>
    </row>
    <row r="27047" customFormat="false" ht="12" hidden="false" customHeight="false" outlineLevel="0" collapsed="false">
      <c r="BS27047" s="96" t="n">
        <f aca="false">BR27047-2.5</f>
        <v>-2.5</v>
      </c>
    </row>
    <row r="27048" customFormat="false" ht="12" hidden="false" customHeight="false" outlineLevel="0" collapsed="false">
      <c r="BS27048" s="96" t="n">
        <f aca="false">BR27048-2.5</f>
        <v>-2.5</v>
      </c>
    </row>
    <row r="27049" customFormat="false" ht="12" hidden="false" customHeight="false" outlineLevel="0" collapsed="false">
      <c r="BS27049" s="96" t="n">
        <f aca="false">BR27049-2.5</f>
        <v>-2.5</v>
      </c>
    </row>
    <row r="27050" customFormat="false" ht="12" hidden="false" customHeight="false" outlineLevel="0" collapsed="false">
      <c r="BS27050" s="96" t="n">
        <f aca="false">BR27050-2.5</f>
        <v>-2.5</v>
      </c>
    </row>
    <row r="27051" customFormat="false" ht="12" hidden="false" customHeight="false" outlineLevel="0" collapsed="false">
      <c r="BS27051" s="96" t="n">
        <f aca="false">BR27051-2.5</f>
        <v>-2.5</v>
      </c>
    </row>
    <row r="27052" customFormat="false" ht="12" hidden="false" customHeight="false" outlineLevel="0" collapsed="false">
      <c r="BS27052" s="96" t="n">
        <f aca="false">BR27052-2.5</f>
        <v>-2.5</v>
      </c>
    </row>
    <row r="27053" customFormat="false" ht="12" hidden="false" customHeight="false" outlineLevel="0" collapsed="false">
      <c r="BS27053" s="96" t="n">
        <f aca="false">BR27053-2.5</f>
        <v>-2.5</v>
      </c>
    </row>
    <row r="27054" customFormat="false" ht="12" hidden="false" customHeight="false" outlineLevel="0" collapsed="false">
      <c r="BS27054" s="96" t="n">
        <f aca="false">BR27054-2.5</f>
        <v>-2.5</v>
      </c>
    </row>
    <row r="27055" customFormat="false" ht="12" hidden="false" customHeight="false" outlineLevel="0" collapsed="false">
      <c r="BS27055" s="96" t="n">
        <f aca="false">BR27055-2.5</f>
        <v>-2.5</v>
      </c>
    </row>
    <row r="27056" customFormat="false" ht="12" hidden="false" customHeight="false" outlineLevel="0" collapsed="false">
      <c r="BS27056" s="96" t="n">
        <f aca="false">BR27056-2.5</f>
        <v>-2.5</v>
      </c>
    </row>
    <row r="27057" customFormat="false" ht="12" hidden="false" customHeight="false" outlineLevel="0" collapsed="false">
      <c r="BS27057" s="96" t="n">
        <f aca="false">BR27057-2.5</f>
        <v>-2.5</v>
      </c>
    </row>
    <row r="27058" customFormat="false" ht="12" hidden="false" customHeight="false" outlineLevel="0" collapsed="false">
      <c r="BS27058" s="96" t="n">
        <f aca="false">BR27058-2.5</f>
        <v>-2.5</v>
      </c>
    </row>
    <row r="27059" customFormat="false" ht="12" hidden="false" customHeight="false" outlineLevel="0" collapsed="false">
      <c r="BS27059" s="96" t="n">
        <f aca="false">BR27059-2.5</f>
        <v>-2.5</v>
      </c>
    </row>
    <row r="27060" customFormat="false" ht="12" hidden="false" customHeight="false" outlineLevel="0" collapsed="false">
      <c r="BS27060" s="96" t="n">
        <f aca="false">BR27060-2.5</f>
        <v>-2.5</v>
      </c>
    </row>
    <row r="27061" customFormat="false" ht="12" hidden="false" customHeight="false" outlineLevel="0" collapsed="false">
      <c r="BS27061" s="96" t="n">
        <f aca="false">BR27061-2.5</f>
        <v>-2.5</v>
      </c>
    </row>
    <row r="27062" customFormat="false" ht="12" hidden="false" customHeight="false" outlineLevel="0" collapsed="false">
      <c r="BS27062" s="96" t="n">
        <f aca="false">BR27062-2.5</f>
        <v>-2.5</v>
      </c>
    </row>
    <row r="27063" customFormat="false" ht="12" hidden="false" customHeight="false" outlineLevel="0" collapsed="false">
      <c r="BS27063" s="96" t="n">
        <f aca="false">BR27063-2.5</f>
        <v>-2.5</v>
      </c>
    </row>
    <row r="27064" customFormat="false" ht="12" hidden="false" customHeight="false" outlineLevel="0" collapsed="false">
      <c r="BS27064" s="96" t="n">
        <f aca="false">BR27064-2.5</f>
        <v>-2.5</v>
      </c>
    </row>
    <row r="27065" customFormat="false" ht="12" hidden="false" customHeight="false" outlineLevel="0" collapsed="false">
      <c r="BS27065" s="96" t="n">
        <f aca="false">BR27065-2.5</f>
        <v>-2.5</v>
      </c>
    </row>
    <row r="27066" customFormat="false" ht="12" hidden="false" customHeight="false" outlineLevel="0" collapsed="false">
      <c r="BS27066" s="96" t="n">
        <f aca="false">BR27066-2.5</f>
        <v>-2.5</v>
      </c>
    </row>
    <row r="27067" customFormat="false" ht="12" hidden="false" customHeight="false" outlineLevel="0" collapsed="false">
      <c r="BS27067" s="96" t="n">
        <f aca="false">BR27067-2.5</f>
        <v>-2.5</v>
      </c>
    </row>
    <row r="27068" customFormat="false" ht="12" hidden="false" customHeight="false" outlineLevel="0" collapsed="false">
      <c r="BS27068" s="96" t="n">
        <f aca="false">BR27068-2.5</f>
        <v>-2.5</v>
      </c>
    </row>
    <row r="27069" customFormat="false" ht="12" hidden="false" customHeight="false" outlineLevel="0" collapsed="false">
      <c r="BS27069" s="96" t="n">
        <f aca="false">BR27069-2.5</f>
        <v>-2.5</v>
      </c>
    </row>
    <row r="27070" customFormat="false" ht="12" hidden="false" customHeight="false" outlineLevel="0" collapsed="false">
      <c r="BS27070" s="96" t="n">
        <f aca="false">BR27070-2.5</f>
        <v>-2.5</v>
      </c>
    </row>
    <row r="27071" customFormat="false" ht="12" hidden="false" customHeight="false" outlineLevel="0" collapsed="false">
      <c r="BS27071" s="96" t="n">
        <f aca="false">BR27071-2.5</f>
        <v>-2.5</v>
      </c>
    </row>
    <row r="27072" customFormat="false" ht="12" hidden="false" customHeight="false" outlineLevel="0" collapsed="false">
      <c r="BS27072" s="96" t="n">
        <f aca="false">BR27072-2.5</f>
        <v>-2.5</v>
      </c>
    </row>
    <row r="27073" customFormat="false" ht="12" hidden="false" customHeight="false" outlineLevel="0" collapsed="false">
      <c r="BS27073" s="96" t="n">
        <f aca="false">BR27073-2.5</f>
        <v>-2.5</v>
      </c>
    </row>
    <row r="27074" customFormat="false" ht="12" hidden="false" customHeight="false" outlineLevel="0" collapsed="false">
      <c r="BS27074" s="96" t="n">
        <f aca="false">BR27074-2.5</f>
        <v>-2.5</v>
      </c>
    </row>
    <row r="27075" customFormat="false" ht="12" hidden="false" customHeight="false" outlineLevel="0" collapsed="false">
      <c r="BS27075" s="96" t="n">
        <f aca="false">BR27075-2.5</f>
        <v>-2.5</v>
      </c>
    </row>
    <row r="27076" customFormat="false" ht="12" hidden="false" customHeight="false" outlineLevel="0" collapsed="false">
      <c r="BS27076" s="96" t="n">
        <f aca="false">BR27076-2.5</f>
        <v>-2.5</v>
      </c>
    </row>
    <row r="27077" customFormat="false" ht="12" hidden="false" customHeight="false" outlineLevel="0" collapsed="false">
      <c r="BS27077" s="96" t="n">
        <f aca="false">BR27077-2.5</f>
        <v>-2.5</v>
      </c>
    </row>
    <row r="27078" customFormat="false" ht="12" hidden="false" customHeight="false" outlineLevel="0" collapsed="false">
      <c r="BS27078" s="96" t="n">
        <f aca="false">BR27078-2.5</f>
        <v>-2.5</v>
      </c>
    </row>
    <row r="27079" customFormat="false" ht="12" hidden="false" customHeight="false" outlineLevel="0" collapsed="false">
      <c r="BS27079" s="96" t="n">
        <f aca="false">BR27079-2.5</f>
        <v>-2.5</v>
      </c>
    </row>
    <row r="27080" customFormat="false" ht="12" hidden="false" customHeight="false" outlineLevel="0" collapsed="false">
      <c r="BS27080" s="96" t="n">
        <f aca="false">BR27080-2.5</f>
        <v>-2.5</v>
      </c>
    </row>
    <row r="27081" customFormat="false" ht="12" hidden="false" customHeight="false" outlineLevel="0" collapsed="false">
      <c r="BS27081" s="96" t="n">
        <f aca="false">BR27081-2.5</f>
        <v>-2.5</v>
      </c>
    </row>
    <row r="27082" customFormat="false" ht="12" hidden="false" customHeight="false" outlineLevel="0" collapsed="false">
      <c r="BS27082" s="96" t="n">
        <f aca="false">BR27082-2.5</f>
        <v>-2.5</v>
      </c>
    </row>
    <row r="27083" customFormat="false" ht="12" hidden="false" customHeight="false" outlineLevel="0" collapsed="false">
      <c r="BS27083" s="96" t="n">
        <f aca="false">BR27083-2.5</f>
        <v>-2.5</v>
      </c>
    </row>
    <row r="27084" customFormat="false" ht="12" hidden="false" customHeight="false" outlineLevel="0" collapsed="false">
      <c r="BS27084" s="96" t="n">
        <f aca="false">BR27084-2.5</f>
        <v>-2.5</v>
      </c>
    </row>
    <row r="27085" customFormat="false" ht="12" hidden="false" customHeight="false" outlineLevel="0" collapsed="false">
      <c r="BS27085" s="96" t="n">
        <f aca="false">BR27085-2.5</f>
        <v>-2.5</v>
      </c>
    </row>
    <row r="27086" customFormat="false" ht="12" hidden="false" customHeight="false" outlineLevel="0" collapsed="false">
      <c r="BS27086" s="96" t="n">
        <f aca="false">BR27086-2.5</f>
        <v>-2.5</v>
      </c>
    </row>
    <row r="27087" customFormat="false" ht="12" hidden="false" customHeight="false" outlineLevel="0" collapsed="false">
      <c r="BS27087" s="96" t="n">
        <f aca="false">BR27087-2.5</f>
        <v>-2.5</v>
      </c>
    </row>
    <row r="27088" customFormat="false" ht="12" hidden="false" customHeight="false" outlineLevel="0" collapsed="false">
      <c r="BS27088" s="96" t="n">
        <f aca="false">BR27088-2.5</f>
        <v>-2.5</v>
      </c>
    </row>
    <row r="27089" customFormat="false" ht="12" hidden="false" customHeight="false" outlineLevel="0" collapsed="false">
      <c r="BS27089" s="96" t="n">
        <f aca="false">BR27089-2.5</f>
        <v>-2.5</v>
      </c>
    </row>
    <row r="27090" customFormat="false" ht="12" hidden="false" customHeight="false" outlineLevel="0" collapsed="false">
      <c r="BS27090" s="96" t="n">
        <f aca="false">BR27090-2.5</f>
        <v>-2.5</v>
      </c>
    </row>
    <row r="27091" customFormat="false" ht="12" hidden="false" customHeight="false" outlineLevel="0" collapsed="false">
      <c r="BS27091" s="96" t="n">
        <f aca="false">BR27091-2.5</f>
        <v>-2.5</v>
      </c>
    </row>
    <row r="27092" customFormat="false" ht="12" hidden="false" customHeight="false" outlineLevel="0" collapsed="false">
      <c r="BS27092" s="96" t="n">
        <f aca="false">BR27092-2.5</f>
        <v>-2.5</v>
      </c>
    </row>
    <row r="27093" customFormat="false" ht="12" hidden="false" customHeight="false" outlineLevel="0" collapsed="false">
      <c r="BS27093" s="96" t="n">
        <f aca="false">BR27093-2.5</f>
        <v>-2.5</v>
      </c>
    </row>
    <row r="27094" customFormat="false" ht="12" hidden="false" customHeight="false" outlineLevel="0" collapsed="false">
      <c r="BS27094" s="96" t="n">
        <f aca="false">BR27094-2.5</f>
        <v>-2.5</v>
      </c>
    </row>
    <row r="27095" customFormat="false" ht="12" hidden="false" customHeight="false" outlineLevel="0" collapsed="false">
      <c r="BS27095" s="96" t="n">
        <f aca="false">BR27095-2.5</f>
        <v>-2.5</v>
      </c>
    </row>
    <row r="27096" customFormat="false" ht="12" hidden="false" customHeight="false" outlineLevel="0" collapsed="false">
      <c r="BS27096" s="96" t="n">
        <f aca="false">BR27096-2.5</f>
        <v>-2.5</v>
      </c>
    </row>
    <row r="27097" customFormat="false" ht="12" hidden="false" customHeight="false" outlineLevel="0" collapsed="false">
      <c r="BS27097" s="96" t="n">
        <f aca="false">BR27097-2.5</f>
        <v>-2.5</v>
      </c>
    </row>
    <row r="27098" customFormat="false" ht="12" hidden="false" customHeight="false" outlineLevel="0" collapsed="false">
      <c r="BS27098" s="96" t="n">
        <f aca="false">BR27098-2.5</f>
        <v>-2.5</v>
      </c>
    </row>
    <row r="27099" customFormat="false" ht="12" hidden="false" customHeight="false" outlineLevel="0" collapsed="false">
      <c r="BS27099" s="96" t="n">
        <f aca="false">BR27099-2.5</f>
        <v>-2.5</v>
      </c>
    </row>
    <row r="27100" customFormat="false" ht="12" hidden="false" customHeight="false" outlineLevel="0" collapsed="false">
      <c r="BS27100" s="96" t="n">
        <f aca="false">BR27100-2.5</f>
        <v>-2.5</v>
      </c>
    </row>
    <row r="27101" customFormat="false" ht="12" hidden="false" customHeight="false" outlineLevel="0" collapsed="false">
      <c r="BS27101" s="96" t="n">
        <f aca="false">BR27101-2.5</f>
        <v>-2.5</v>
      </c>
    </row>
    <row r="27102" customFormat="false" ht="12" hidden="false" customHeight="false" outlineLevel="0" collapsed="false">
      <c r="BS27102" s="96" t="n">
        <f aca="false">BR27102-2.5</f>
        <v>-2.5</v>
      </c>
    </row>
    <row r="27103" customFormat="false" ht="12" hidden="false" customHeight="false" outlineLevel="0" collapsed="false">
      <c r="BS27103" s="96" t="n">
        <f aca="false">BR27103-2.5</f>
        <v>-2.5</v>
      </c>
    </row>
    <row r="27104" customFormat="false" ht="12" hidden="false" customHeight="false" outlineLevel="0" collapsed="false">
      <c r="BS27104" s="96" t="n">
        <f aca="false">BR27104-2.5</f>
        <v>-2.5</v>
      </c>
    </row>
    <row r="27105" customFormat="false" ht="12" hidden="false" customHeight="false" outlineLevel="0" collapsed="false">
      <c r="BS27105" s="96" t="n">
        <f aca="false">BR27105-2.5</f>
        <v>-2.5</v>
      </c>
    </row>
    <row r="27106" customFormat="false" ht="12" hidden="false" customHeight="false" outlineLevel="0" collapsed="false">
      <c r="BS27106" s="96" t="n">
        <f aca="false">BR27106-2.5</f>
        <v>-2.5</v>
      </c>
    </row>
    <row r="27107" customFormat="false" ht="12" hidden="false" customHeight="false" outlineLevel="0" collapsed="false">
      <c r="BS27107" s="96" t="n">
        <f aca="false">BR27107-2.5</f>
        <v>-2.5</v>
      </c>
    </row>
    <row r="27108" customFormat="false" ht="12" hidden="false" customHeight="false" outlineLevel="0" collapsed="false">
      <c r="BS27108" s="96" t="n">
        <f aca="false">BR27108-2.5</f>
        <v>-2.5</v>
      </c>
    </row>
    <row r="27109" customFormat="false" ht="12" hidden="false" customHeight="false" outlineLevel="0" collapsed="false">
      <c r="BS27109" s="96" t="n">
        <f aca="false">BR27109-2.5</f>
        <v>-2.5</v>
      </c>
    </row>
    <row r="27110" customFormat="false" ht="12" hidden="false" customHeight="false" outlineLevel="0" collapsed="false">
      <c r="BS27110" s="96" t="n">
        <f aca="false">BR27110-2.5</f>
        <v>-2.5</v>
      </c>
    </row>
    <row r="27111" customFormat="false" ht="12" hidden="false" customHeight="false" outlineLevel="0" collapsed="false">
      <c r="BS27111" s="96" t="n">
        <f aca="false">BR27111-2.5</f>
        <v>-2.5</v>
      </c>
    </row>
    <row r="27112" customFormat="false" ht="12" hidden="false" customHeight="false" outlineLevel="0" collapsed="false">
      <c r="BS27112" s="96" t="n">
        <f aca="false">BR27112-2.5</f>
        <v>-2.5</v>
      </c>
    </row>
    <row r="27113" customFormat="false" ht="12" hidden="false" customHeight="false" outlineLevel="0" collapsed="false">
      <c r="BS27113" s="96" t="n">
        <f aca="false">BR27113-2.5</f>
        <v>-2.5</v>
      </c>
    </row>
    <row r="27114" customFormat="false" ht="12" hidden="false" customHeight="false" outlineLevel="0" collapsed="false">
      <c r="BS27114" s="96" t="n">
        <f aca="false">BR27114-2.5</f>
        <v>-2.5</v>
      </c>
    </row>
    <row r="27115" customFormat="false" ht="12" hidden="false" customHeight="false" outlineLevel="0" collapsed="false">
      <c r="BS27115" s="96" t="n">
        <f aca="false">BR27115-2.5</f>
        <v>-2.5</v>
      </c>
    </row>
    <row r="27116" customFormat="false" ht="12" hidden="false" customHeight="false" outlineLevel="0" collapsed="false">
      <c r="BS27116" s="96" t="n">
        <f aca="false">BR27116-2.5</f>
        <v>-2.5</v>
      </c>
    </row>
    <row r="27117" customFormat="false" ht="12" hidden="false" customHeight="false" outlineLevel="0" collapsed="false">
      <c r="BS27117" s="96" t="n">
        <f aca="false">BR27117-2.5</f>
        <v>-2.5</v>
      </c>
    </row>
    <row r="27118" customFormat="false" ht="12" hidden="false" customHeight="false" outlineLevel="0" collapsed="false">
      <c r="BS27118" s="96" t="n">
        <f aca="false">BR27118-2.5</f>
        <v>-2.5</v>
      </c>
    </row>
    <row r="27119" customFormat="false" ht="12" hidden="false" customHeight="false" outlineLevel="0" collapsed="false">
      <c r="BS27119" s="96" t="n">
        <f aca="false">BR27119-2.5</f>
        <v>-2.5</v>
      </c>
    </row>
    <row r="27120" customFormat="false" ht="12" hidden="false" customHeight="false" outlineLevel="0" collapsed="false">
      <c r="BS27120" s="96" t="n">
        <f aca="false">BR27120-2.5</f>
        <v>-2.5</v>
      </c>
    </row>
    <row r="27121" customFormat="false" ht="12" hidden="false" customHeight="false" outlineLevel="0" collapsed="false">
      <c r="BS27121" s="96" t="n">
        <f aca="false">BR27121-2.5</f>
        <v>-2.5</v>
      </c>
    </row>
    <row r="27122" customFormat="false" ht="12" hidden="false" customHeight="false" outlineLevel="0" collapsed="false">
      <c r="BS27122" s="96" t="n">
        <f aca="false">BR27122-2.5</f>
        <v>-2.5</v>
      </c>
    </row>
    <row r="27123" customFormat="false" ht="12" hidden="false" customHeight="false" outlineLevel="0" collapsed="false">
      <c r="BS27123" s="96" t="n">
        <f aca="false">BR27123-2.5</f>
        <v>-2.5</v>
      </c>
    </row>
    <row r="27124" customFormat="false" ht="12" hidden="false" customHeight="false" outlineLevel="0" collapsed="false">
      <c r="BS27124" s="96" t="n">
        <f aca="false">BR27124-2.5</f>
        <v>-2.5</v>
      </c>
    </row>
    <row r="27125" customFormat="false" ht="12" hidden="false" customHeight="false" outlineLevel="0" collapsed="false">
      <c r="BS27125" s="96" t="n">
        <f aca="false">BR27125-2.5</f>
        <v>-2.5</v>
      </c>
    </row>
    <row r="27126" customFormat="false" ht="12" hidden="false" customHeight="false" outlineLevel="0" collapsed="false">
      <c r="BS27126" s="96" t="n">
        <f aca="false">BR27126-2.5</f>
        <v>-2.5</v>
      </c>
    </row>
    <row r="27127" customFormat="false" ht="12" hidden="false" customHeight="false" outlineLevel="0" collapsed="false">
      <c r="BS27127" s="96" t="n">
        <f aca="false">BR27127-2.5</f>
        <v>-2.5</v>
      </c>
    </row>
    <row r="27128" customFormat="false" ht="12" hidden="false" customHeight="false" outlineLevel="0" collapsed="false">
      <c r="BS27128" s="96" t="n">
        <f aca="false">BR27128-2.5</f>
        <v>-2.5</v>
      </c>
    </row>
    <row r="27129" customFormat="false" ht="12" hidden="false" customHeight="false" outlineLevel="0" collapsed="false">
      <c r="BS27129" s="96" t="n">
        <f aca="false">BR27129-2.5</f>
        <v>-2.5</v>
      </c>
    </row>
    <row r="27130" customFormat="false" ht="12" hidden="false" customHeight="false" outlineLevel="0" collapsed="false">
      <c r="BS27130" s="96" t="n">
        <f aca="false">BR27130-2.5</f>
        <v>-2.5</v>
      </c>
    </row>
    <row r="27131" customFormat="false" ht="12" hidden="false" customHeight="false" outlineLevel="0" collapsed="false">
      <c r="BS27131" s="96" t="n">
        <f aca="false">BR27131-2.5</f>
        <v>-2.5</v>
      </c>
    </row>
    <row r="27132" customFormat="false" ht="12" hidden="false" customHeight="false" outlineLevel="0" collapsed="false">
      <c r="BS27132" s="96" t="n">
        <f aca="false">BR27132-2.5</f>
        <v>-2.5</v>
      </c>
    </row>
    <row r="27133" customFormat="false" ht="12" hidden="false" customHeight="false" outlineLevel="0" collapsed="false">
      <c r="BS27133" s="96" t="n">
        <f aca="false">BR27133-2.5</f>
        <v>-2.5</v>
      </c>
    </row>
    <row r="27134" customFormat="false" ht="12" hidden="false" customHeight="false" outlineLevel="0" collapsed="false">
      <c r="BS27134" s="96" t="n">
        <f aca="false">BR27134-2.5</f>
        <v>-2.5</v>
      </c>
    </row>
    <row r="27135" customFormat="false" ht="12" hidden="false" customHeight="false" outlineLevel="0" collapsed="false">
      <c r="BS27135" s="96" t="n">
        <f aca="false">BR27135-2.5</f>
        <v>-2.5</v>
      </c>
    </row>
    <row r="27136" customFormat="false" ht="12" hidden="false" customHeight="false" outlineLevel="0" collapsed="false">
      <c r="BS27136" s="96" t="n">
        <f aca="false">BR27136-2.5</f>
        <v>-2.5</v>
      </c>
    </row>
    <row r="27137" customFormat="false" ht="12" hidden="false" customHeight="false" outlineLevel="0" collapsed="false">
      <c r="BS27137" s="96" t="n">
        <f aca="false">BR27137-2.5</f>
        <v>-2.5</v>
      </c>
    </row>
    <row r="27138" customFormat="false" ht="12" hidden="false" customHeight="false" outlineLevel="0" collapsed="false">
      <c r="BS27138" s="96" t="n">
        <f aca="false">BR27138-2.5</f>
        <v>-2.5</v>
      </c>
    </row>
    <row r="27139" customFormat="false" ht="12" hidden="false" customHeight="false" outlineLevel="0" collapsed="false">
      <c r="BS27139" s="96" t="n">
        <f aca="false">BR27139-2.5</f>
        <v>-2.5</v>
      </c>
    </row>
    <row r="27140" customFormat="false" ht="12" hidden="false" customHeight="false" outlineLevel="0" collapsed="false">
      <c r="BS27140" s="96" t="n">
        <f aca="false">BR27140-2.5</f>
        <v>-2.5</v>
      </c>
    </row>
    <row r="27141" customFormat="false" ht="12" hidden="false" customHeight="false" outlineLevel="0" collapsed="false">
      <c r="BS27141" s="96" t="n">
        <f aca="false">BR27141-2.5</f>
        <v>-2.5</v>
      </c>
    </row>
    <row r="27142" customFormat="false" ht="12" hidden="false" customHeight="false" outlineLevel="0" collapsed="false">
      <c r="BS27142" s="96" t="n">
        <f aca="false">BR27142-2.5</f>
        <v>-2.5</v>
      </c>
    </row>
    <row r="27143" customFormat="false" ht="12" hidden="false" customHeight="false" outlineLevel="0" collapsed="false">
      <c r="BS27143" s="96" t="n">
        <f aca="false">BR27143-2.5</f>
        <v>-2.5</v>
      </c>
    </row>
    <row r="27144" customFormat="false" ht="12" hidden="false" customHeight="false" outlineLevel="0" collapsed="false">
      <c r="BS27144" s="96" t="n">
        <f aca="false">BR27144-2.5</f>
        <v>-2.5</v>
      </c>
    </row>
    <row r="27145" customFormat="false" ht="12" hidden="false" customHeight="false" outlineLevel="0" collapsed="false">
      <c r="BS27145" s="96" t="n">
        <f aca="false">BR27145-2.5</f>
        <v>-2.5</v>
      </c>
    </row>
    <row r="27146" customFormat="false" ht="12" hidden="false" customHeight="false" outlineLevel="0" collapsed="false">
      <c r="BS27146" s="96" t="n">
        <f aca="false">BR27146-2.5</f>
        <v>-2.5</v>
      </c>
    </row>
    <row r="27147" customFormat="false" ht="12" hidden="false" customHeight="false" outlineLevel="0" collapsed="false">
      <c r="BS27147" s="96" t="n">
        <f aca="false">BR27147-2.5</f>
        <v>-2.5</v>
      </c>
    </row>
    <row r="27148" customFormat="false" ht="12" hidden="false" customHeight="false" outlineLevel="0" collapsed="false">
      <c r="BS27148" s="96" t="n">
        <f aca="false">BR27148-2.5</f>
        <v>-2.5</v>
      </c>
    </row>
    <row r="27149" customFormat="false" ht="12" hidden="false" customHeight="false" outlineLevel="0" collapsed="false">
      <c r="BS27149" s="96" t="n">
        <f aca="false">BR27149-2.5</f>
        <v>-2.5</v>
      </c>
    </row>
    <row r="27150" customFormat="false" ht="12" hidden="false" customHeight="false" outlineLevel="0" collapsed="false">
      <c r="BS27150" s="96" t="n">
        <f aca="false">BR27150-2.5</f>
        <v>-2.5</v>
      </c>
    </row>
    <row r="27151" customFormat="false" ht="12" hidden="false" customHeight="false" outlineLevel="0" collapsed="false">
      <c r="BS27151" s="96" t="n">
        <f aca="false">BR27151-2.5</f>
        <v>-2.5</v>
      </c>
    </row>
    <row r="27152" customFormat="false" ht="12" hidden="false" customHeight="false" outlineLevel="0" collapsed="false">
      <c r="BS27152" s="96" t="n">
        <f aca="false">BR27152-2.5</f>
        <v>-2.5</v>
      </c>
    </row>
    <row r="27153" customFormat="false" ht="12" hidden="false" customHeight="false" outlineLevel="0" collapsed="false">
      <c r="BS27153" s="96" t="n">
        <f aca="false">BR27153-2.5</f>
        <v>-2.5</v>
      </c>
    </row>
    <row r="27154" customFormat="false" ht="12" hidden="false" customHeight="false" outlineLevel="0" collapsed="false">
      <c r="BS27154" s="96" t="n">
        <f aca="false">BR27154-2.5</f>
        <v>-2.5</v>
      </c>
    </row>
    <row r="27155" customFormat="false" ht="12" hidden="false" customHeight="false" outlineLevel="0" collapsed="false">
      <c r="BS27155" s="96" t="n">
        <f aca="false">BR27155-2.5</f>
        <v>-2.5</v>
      </c>
    </row>
    <row r="27156" customFormat="false" ht="12" hidden="false" customHeight="false" outlineLevel="0" collapsed="false">
      <c r="BS27156" s="96" t="n">
        <f aca="false">BR27156-2.5</f>
        <v>-2.5</v>
      </c>
    </row>
    <row r="27157" customFormat="false" ht="12" hidden="false" customHeight="false" outlineLevel="0" collapsed="false">
      <c r="BS27157" s="96" t="n">
        <f aca="false">BR27157-2.5</f>
        <v>-2.5</v>
      </c>
    </row>
    <row r="27158" customFormat="false" ht="12" hidden="false" customHeight="false" outlineLevel="0" collapsed="false">
      <c r="BS27158" s="96" t="n">
        <f aca="false">BR27158-2.5</f>
        <v>-2.5</v>
      </c>
    </row>
    <row r="27159" customFormat="false" ht="12" hidden="false" customHeight="false" outlineLevel="0" collapsed="false">
      <c r="BS27159" s="96" t="n">
        <f aca="false">BR27159-2.5</f>
        <v>-2.5</v>
      </c>
    </row>
    <row r="27160" customFormat="false" ht="12" hidden="false" customHeight="false" outlineLevel="0" collapsed="false">
      <c r="BS27160" s="96" t="n">
        <f aca="false">BR27160-2.5</f>
        <v>-2.5</v>
      </c>
    </row>
    <row r="27161" customFormat="false" ht="12" hidden="false" customHeight="false" outlineLevel="0" collapsed="false">
      <c r="BS27161" s="96" t="n">
        <f aca="false">BR27161-2.5</f>
        <v>-2.5</v>
      </c>
    </row>
    <row r="27162" customFormat="false" ht="12" hidden="false" customHeight="false" outlineLevel="0" collapsed="false">
      <c r="BS27162" s="96" t="n">
        <f aca="false">BR27162-2.5</f>
        <v>-2.5</v>
      </c>
    </row>
    <row r="27163" customFormat="false" ht="12" hidden="false" customHeight="false" outlineLevel="0" collapsed="false">
      <c r="BS27163" s="96" t="n">
        <f aca="false">BR27163-2.5</f>
        <v>-2.5</v>
      </c>
    </row>
    <row r="27164" customFormat="false" ht="12" hidden="false" customHeight="false" outlineLevel="0" collapsed="false">
      <c r="BS27164" s="96" t="n">
        <f aca="false">BR27164-2.5</f>
        <v>-2.5</v>
      </c>
    </row>
    <row r="27165" customFormat="false" ht="12" hidden="false" customHeight="false" outlineLevel="0" collapsed="false">
      <c r="BS27165" s="96" t="n">
        <f aca="false">BR27165-2.5</f>
        <v>-2.5</v>
      </c>
    </row>
    <row r="27166" customFormat="false" ht="12" hidden="false" customHeight="false" outlineLevel="0" collapsed="false">
      <c r="BS27166" s="96" t="n">
        <f aca="false">BR27166-2.5</f>
        <v>-2.5</v>
      </c>
    </row>
    <row r="27167" customFormat="false" ht="12" hidden="false" customHeight="false" outlineLevel="0" collapsed="false">
      <c r="BS27167" s="96" t="n">
        <f aca="false">BR27167-2.5</f>
        <v>-2.5</v>
      </c>
    </row>
    <row r="27168" customFormat="false" ht="12" hidden="false" customHeight="false" outlineLevel="0" collapsed="false">
      <c r="BS27168" s="96" t="n">
        <f aca="false">BR27168-2.5</f>
        <v>-2.5</v>
      </c>
    </row>
    <row r="27169" customFormat="false" ht="12" hidden="false" customHeight="false" outlineLevel="0" collapsed="false">
      <c r="BS27169" s="96" t="n">
        <f aca="false">BR27169-2.5</f>
        <v>-2.5</v>
      </c>
    </row>
    <row r="27170" customFormat="false" ht="12" hidden="false" customHeight="false" outlineLevel="0" collapsed="false">
      <c r="BS27170" s="96" t="n">
        <f aca="false">BR27170-2.5</f>
        <v>-2.5</v>
      </c>
    </row>
    <row r="27171" customFormat="false" ht="12" hidden="false" customHeight="false" outlineLevel="0" collapsed="false">
      <c r="BS27171" s="96" t="n">
        <f aca="false">BR27171-2.5</f>
        <v>-2.5</v>
      </c>
    </row>
    <row r="27172" customFormat="false" ht="12" hidden="false" customHeight="false" outlineLevel="0" collapsed="false">
      <c r="BS27172" s="96" t="n">
        <f aca="false">BR27172-2.5</f>
        <v>-2.5</v>
      </c>
    </row>
    <row r="27173" customFormat="false" ht="12" hidden="false" customHeight="false" outlineLevel="0" collapsed="false">
      <c r="BS27173" s="96" t="n">
        <f aca="false">BR27173-2.5</f>
        <v>-2.5</v>
      </c>
    </row>
    <row r="27174" customFormat="false" ht="12" hidden="false" customHeight="false" outlineLevel="0" collapsed="false">
      <c r="BS27174" s="96" t="n">
        <f aca="false">BR27174-2.5</f>
        <v>-2.5</v>
      </c>
    </row>
    <row r="27175" customFormat="false" ht="12" hidden="false" customHeight="false" outlineLevel="0" collapsed="false">
      <c r="BS27175" s="96" t="n">
        <f aca="false">BR27175-2.5</f>
        <v>-2.5</v>
      </c>
    </row>
    <row r="27176" customFormat="false" ht="12" hidden="false" customHeight="false" outlineLevel="0" collapsed="false">
      <c r="BS27176" s="96" t="n">
        <f aca="false">BR27176-2.5</f>
        <v>-2.5</v>
      </c>
    </row>
    <row r="27177" customFormat="false" ht="12" hidden="false" customHeight="false" outlineLevel="0" collapsed="false">
      <c r="BS27177" s="96" t="n">
        <f aca="false">BR27177-2.5</f>
        <v>-2.5</v>
      </c>
    </row>
    <row r="27178" customFormat="false" ht="12" hidden="false" customHeight="false" outlineLevel="0" collapsed="false">
      <c r="BS27178" s="96" t="n">
        <f aca="false">BR27178-2.5</f>
        <v>-2.5</v>
      </c>
    </row>
    <row r="27179" customFormat="false" ht="12" hidden="false" customHeight="false" outlineLevel="0" collapsed="false">
      <c r="BS27179" s="96" t="n">
        <f aca="false">BR27179-2.5</f>
        <v>-2.5</v>
      </c>
    </row>
    <row r="27180" customFormat="false" ht="12" hidden="false" customHeight="false" outlineLevel="0" collapsed="false">
      <c r="BS27180" s="96" t="n">
        <f aca="false">BR27180-2.5</f>
        <v>-2.5</v>
      </c>
    </row>
    <row r="27181" customFormat="false" ht="12" hidden="false" customHeight="false" outlineLevel="0" collapsed="false">
      <c r="BS27181" s="96" t="n">
        <f aca="false">BR27181-2.5</f>
        <v>-2.5</v>
      </c>
    </row>
    <row r="27182" customFormat="false" ht="12" hidden="false" customHeight="false" outlineLevel="0" collapsed="false">
      <c r="BS27182" s="96" t="n">
        <f aca="false">BR27182-2.5</f>
        <v>-2.5</v>
      </c>
    </row>
    <row r="27183" customFormat="false" ht="12" hidden="false" customHeight="false" outlineLevel="0" collapsed="false">
      <c r="BS27183" s="96" t="n">
        <f aca="false">BR27183-2.5</f>
        <v>-2.5</v>
      </c>
    </row>
    <row r="27184" customFormat="false" ht="12" hidden="false" customHeight="false" outlineLevel="0" collapsed="false">
      <c r="BS27184" s="96" t="n">
        <f aca="false">BR27184-2.5</f>
        <v>-2.5</v>
      </c>
    </row>
    <row r="27185" customFormat="false" ht="12" hidden="false" customHeight="false" outlineLevel="0" collapsed="false">
      <c r="BS27185" s="96" t="n">
        <f aca="false">BR27185-2.5</f>
        <v>-2.5</v>
      </c>
    </row>
    <row r="27186" customFormat="false" ht="12" hidden="false" customHeight="false" outlineLevel="0" collapsed="false">
      <c r="BS27186" s="96" t="n">
        <f aca="false">BR27186-2.5</f>
        <v>-2.5</v>
      </c>
    </row>
    <row r="27187" customFormat="false" ht="12" hidden="false" customHeight="false" outlineLevel="0" collapsed="false">
      <c r="BS27187" s="96" t="n">
        <f aca="false">BR27187-2.5</f>
        <v>-2.5</v>
      </c>
    </row>
    <row r="27188" customFormat="false" ht="12" hidden="false" customHeight="false" outlineLevel="0" collapsed="false">
      <c r="BS27188" s="96" t="n">
        <f aca="false">BR27188-2.5</f>
        <v>-2.5</v>
      </c>
    </row>
    <row r="27189" customFormat="false" ht="12" hidden="false" customHeight="false" outlineLevel="0" collapsed="false">
      <c r="BS27189" s="96" t="n">
        <f aca="false">BR27189-2.5</f>
        <v>-2.5</v>
      </c>
    </row>
    <row r="27190" customFormat="false" ht="12" hidden="false" customHeight="false" outlineLevel="0" collapsed="false">
      <c r="BS27190" s="96" t="n">
        <f aca="false">BR27190-2.5</f>
        <v>-2.5</v>
      </c>
    </row>
    <row r="27191" customFormat="false" ht="12" hidden="false" customHeight="false" outlineLevel="0" collapsed="false">
      <c r="BS27191" s="96" t="n">
        <f aca="false">BR27191-2.5</f>
        <v>-2.5</v>
      </c>
    </row>
    <row r="27192" customFormat="false" ht="12" hidden="false" customHeight="false" outlineLevel="0" collapsed="false">
      <c r="BS27192" s="96" t="n">
        <f aca="false">BR27192-2.5</f>
        <v>-2.5</v>
      </c>
    </row>
    <row r="27193" customFormat="false" ht="12" hidden="false" customHeight="false" outlineLevel="0" collapsed="false">
      <c r="BS27193" s="96" t="n">
        <f aca="false">BR27193-2.5</f>
        <v>-2.5</v>
      </c>
    </row>
    <row r="27194" customFormat="false" ht="12" hidden="false" customHeight="false" outlineLevel="0" collapsed="false">
      <c r="BS27194" s="96" t="n">
        <f aca="false">BR27194-2.5</f>
        <v>-2.5</v>
      </c>
    </row>
    <row r="27195" customFormat="false" ht="12" hidden="false" customHeight="false" outlineLevel="0" collapsed="false">
      <c r="BS27195" s="96" t="n">
        <f aca="false">BR27195-2.5</f>
        <v>-2.5</v>
      </c>
    </row>
    <row r="27196" customFormat="false" ht="12" hidden="false" customHeight="false" outlineLevel="0" collapsed="false">
      <c r="BS27196" s="96" t="n">
        <f aca="false">BR27196-2.5</f>
        <v>-2.5</v>
      </c>
    </row>
    <row r="27197" customFormat="false" ht="12" hidden="false" customHeight="false" outlineLevel="0" collapsed="false">
      <c r="BS27197" s="96" t="n">
        <f aca="false">BR27197-2.5</f>
        <v>-2.5</v>
      </c>
    </row>
    <row r="27198" customFormat="false" ht="12" hidden="false" customHeight="false" outlineLevel="0" collapsed="false">
      <c r="BS27198" s="96" t="n">
        <f aca="false">BR27198-2.5</f>
        <v>-2.5</v>
      </c>
    </row>
    <row r="27199" customFormat="false" ht="12" hidden="false" customHeight="false" outlineLevel="0" collapsed="false">
      <c r="BS27199" s="96" t="n">
        <f aca="false">BR27199-2.5</f>
        <v>-2.5</v>
      </c>
    </row>
    <row r="27200" customFormat="false" ht="12" hidden="false" customHeight="false" outlineLevel="0" collapsed="false">
      <c r="BS27200" s="96" t="n">
        <f aca="false">BR27200-2.5</f>
        <v>-2.5</v>
      </c>
    </row>
    <row r="27201" customFormat="false" ht="12" hidden="false" customHeight="false" outlineLevel="0" collapsed="false">
      <c r="BS27201" s="96" t="n">
        <f aca="false">BR27201-2.5</f>
        <v>-2.5</v>
      </c>
    </row>
    <row r="27202" customFormat="false" ht="12" hidden="false" customHeight="false" outlineLevel="0" collapsed="false">
      <c r="BS27202" s="96" t="n">
        <f aca="false">BR27202-2.5</f>
        <v>-2.5</v>
      </c>
    </row>
    <row r="27203" customFormat="false" ht="12" hidden="false" customHeight="false" outlineLevel="0" collapsed="false">
      <c r="BS27203" s="96" t="n">
        <f aca="false">BR27203-2.5</f>
        <v>-2.5</v>
      </c>
    </row>
    <row r="27204" customFormat="false" ht="12" hidden="false" customHeight="false" outlineLevel="0" collapsed="false">
      <c r="BS27204" s="96" t="n">
        <f aca="false">BR27204-2.5</f>
        <v>-2.5</v>
      </c>
    </row>
    <row r="27205" customFormat="false" ht="12" hidden="false" customHeight="false" outlineLevel="0" collapsed="false">
      <c r="BS27205" s="96" t="n">
        <f aca="false">BR27205-2.5</f>
        <v>-2.5</v>
      </c>
    </row>
    <row r="27206" customFormat="false" ht="12" hidden="false" customHeight="false" outlineLevel="0" collapsed="false">
      <c r="BS27206" s="96" t="n">
        <f aca="false">BR27206-2.5</f>
        <v>-2.5</v>
      </c>
    </row>
    <row r="27207" customFormat="false" ht="12" hidden="false" customHeight="false" outlineLevel="0" collapsed="false">
      <c r="BS27207" s="96" t="n">
        <f aca="false">BR27207-2.5</f>
        <v>-2.5</v>
      </c>
    </row>
    <row r="27208" customFormat="false" ht="12" hidden="false" customHeight="false" outlineLevel="0" collapsed="false">
      <c r="BS27208" s="96" t="n">
        <f aca="false">BR27208-2.5</f>
        <v>-2.5</v>
      </c>
    </row>
    <row r="27209" customFormat="false" ht="12" hidden="false" customHeight="false" outlineLevel="0" collapsed="false">
      <c r="BS27209" s="96" t="n">
        <f aca="false">BR27209-2.5</f>
        <v>-2.5</v>
      </c>
    </row>
    <row r="27210" customFormat="false" ht="12" hidden="false" customHeight="false" outlineLevel="0" collapsed="false">
      <c r="BS27210" s="96" t="n">
        <f aca="false">BR27210-2.5</f>
        <v>-2.5</v>
      </c>
    </row>
    <row r="27211" customFormat="false" ht="12" hidden="false" customHeight="false" outlineLevel="0" collapsed="false">
      <c r="BS27211" s="96" t="n">
        <f aca="false">BR27211-2.5</f>
        <v>-2.5</v>
      </c>
    </row>
    <row r="27212" customFormat="false" ht="12" hidden="false" customHeight="false" outlineLevel="0" collapsed="false">
      <c r="BS27212" s="96" t="n">
        <f aca="false">BR27212-2.5</f>
        <v>-2.5</v>
      </c>
    </row>
    <row r="27213" customFormat="false" ht="12" hidden="false" customHeight="false" outlineLevel="0" collapsed="false">
      <c r="BS27213" s="96" t="n">
        <f aca="false">BR27213-2.5</f>
        <v>-2.5</v>
      </c>
    </row>
    <row r="27214" customFormat="false" ht="12" hidden="false" customHeight="false" outlineLevel="0" collapsed="false">
      <c r="BS27214" s="96" t="n">
        <f aca="false">BR27214-2.5</f>
        <v>-2.5</v>
      </c>
    </row>
    <row r="27215" customFormat="false" ht="12" hidden="false" customHeight="false" outlineLevel="0" collapsed="false">
      <c r="BS27215" s="96" t="n">
        <f aca="false">BR27215-2.5</f>
        <v>-2.5</v>
      </c>
    </row>
    <row r="27216" customFormat="false" ht="12" hidden="false" customHeight="false" outlineLevel="0" collapsed="false">
      <c r="BS27216" s="96" t="n">
        <f aca="false">BR27216-2.5</f>
        <v>-2.5</v>
      </c>
    </row>
    <row r="27217" customFormat="false" ht="12" hidden="false" customHeight="false" outlineLevel="0" collapsed="false">
      <c r="BS27217" s="96" t="n">
        <f aca="false">BR27217-2.5</f>
        <v>-2.5</v>
      </c>
    </row>
    <row r="27218" customFormat="false" ht="12" hidden="false" customHeight="false" outlineLevel="0" collapsed="false">
      <c r="BS27218" s="96" t="n">
        <f aca="false">BR27218-2.5</f>
        <v>-2.5</v>
      </c>
    </row>
    <row r="27219" customFormat="false" ht="12" hidden="false" customHeight="false" outlineLevel="0" collapsed="false">
      <c r="BS27219" s="96" t="n">
        <f aca="false">BR27219-2.5</f>
        <v>-2.5</v>
      </c>
    </row>
    <row r="27220" customFormat="false" ht="12" hidden="false" customHeight="false" outlineLevel="0" collapsed="false">
      <c r="BS27220" s="96" t="n">
        <f aca="false">BR27220-2.5</f>
        <v>-2.5</v>
      </c>
    </row>
    <row r="27221" customFormat="false" ht="12" hidden="false" customHeight="false" outlineLevel="0" collapsed="false">
      <c r="BS27221" s="96" t="n">
        <f aca="false">BR27221-2.5</f>
        <v>-2.5</v>
      </c>
    </row>
    <row r="27222" customFormat="false" ht="12" hidden="false" customHeight="false" outlineLevel="0" collapsed="false">
      <c r="BS27222" s="96" t="n">
        <f aca="false">BR27222-2.5</f>
        <v>-2.5</v>
      </c>
    </row>
    <row r="27223" customFormat="false" ht="12" hidden="false" customHeight="false" outlineLevel="0" collapsed="false">
      <c r="BS27223" s="96" t="n">
        <f aca="false">BR27223-2.5</f>
        <v>-2.5</v>
      </c>
    </row>
    <row r="27224" customFormat="false" ht="12" hidden="false" customHeight="false" outlineLevel="0" collapsed="false">
      <c r="BS27224" s="96" t="n">
        <f aca="false">BR27224-2.5</f>
        <v>-2.5</v>
      </c>
    </row>
    <row r="27225" customFormat="false" ht="12" hidden="false" customHeight="false" outlineLevel="0" collapsed="false">
      <c r="BS27225" s="96" t="n">
        <f aca="false">BR27225-2.5</f>
        <v>-2.5</v>
      </c>
    </row>
    <row r="27226" customFormat="false" ht="12" hidden="false" customHeight="false" outlineLevel="0" collapsed="false">
      <c r="BS27226" s="96" t="n">
        <f aca="false">BR27226-2.5</f>
        <v>-2.5</v>
      </c>
    </row>
    <row r="27227" customFormat="false" ht="12" hidden="false" customHeight="false" outlineLevel="0" collapsed="false">
      <c r="BS27227" s="96" t="n">
        <f aca="false">BR27227-2.5</f>
        <v>-2.5</v>
      </c>
    </row>
    <row r="27228" customFormat="false" ht="12" hidden="false" customHeight="false" outlineLevel="0" collapsed="false">
      <c r="BS27228" s="96" t="n">
        <f aca="false">BR27228-2.5</f>
        <v>-2.5</v>
      </c>
    </row>
    <row r="27229" customFormat="false" ht="12" hidden="false" customHeight="false" outlineLevel="0" collapsed="false">
      <c r="BS27229" s="96" t="n">
        <f aca="false">BR27229-2.5</f>
        <v>-2.5</v>
      </c>
    </row>
    <row r="27230" customFormat="false" ht="12" hidden="false" customHeight="false" outlineLevel="0" collapsed="false">
      <c r="BS27230" s="96" t="n">
        <f aca="false">BR27230-2.5</f>
        <v>-2.5</v>
      </c>
    </row>
    <row r="27231" customFormat="false" ht="12" hidden="false" customHeight="false" outlineLevel="0" collapsed="false">
      <c r="BS27231" s="96" t="n">
        <f aca="false">BR27231-2.5</f>
        <v>-2.5</v>
      </c>
    </row>
    <row r="27232" customFormat="false" ht="12" hidden="false" customHeight="false" outlineLevel="0" collapsed="false">
      <c r="BS27232" s="96" t="n">
        <f aca="false">BR27232-2.5</f>
        <v>-2.5</v>
      </c>
    </row>
    <row r="27233" customFormat="false" ht="12" hidden="false" customHeight="false" outlineLevel="0" collapsed="false">
      <c r="BS27233" s="96" t="n">
        <f aca="false">BR27233-2.5</f>
        <v>-2.5</v>
      </c>
    </row>
    <row r="27234" customFormat="false" ht="12" hidden="false" customHeight="false" outlineLevel="0" collapsed="false">
      <c r="BS27234" s="96" t="n">
        <f aca="false">BR27234-2.5</f>
        <v>-2.5</v>
      </c>
    </row>
    <row r="27235" customFormat="false" ht="12" hidden="false" customHeight="false" outlineLevel="0" collapsed="false">
      <c r="BS27235" s="96" t="n">
        <f aca="false">BR27235-2.5</f>
        <v>-2.5</v>
      </c>
    </row>
    <row r="27236" customFormat="false" ht="12" hidden="false" customHeight="false" outlineLevel="0" collapsed="false">
      <c r="BS27236" s="96" t="n">
        <f aca="false">BR27236-2.5</f>
        <v>-2.5</v>
      </c>
    </row>
    <row r="27237" customFormat="false" ht="12" hidden="false" customHeight="false" outlineLevel="0" collapsed="false">
      <c r="BS27237" s="96" t="n">
        <f aca="false">BR27237-2.5</f>
        <v>-2.5</v>
      </c>
    </row>
    <row r="27238" customFormat="false" ht="12" hidden="false" customHeight="false" outlineLevel="0" collapsed="false">
      <c r="BS27238" s="96" t="n">
        <f aca="false">BR27238-2.5</f>
        <v>-2.5</v>
      </c>
    </row>
    <row r="27239" customFormat="false" ht="12" hidden="false" customHeight="false" outlineLevel="0" collapsed="false">
      <c r="BS27239" s="96" t="n">
        <f aca="false">BR27239-2.5</f>
        <v>-2.5</v>
      </c>
    </row>
    <row r="27240" customFormat="false" ht="12" hidden="false" customHeight="false" outlineLevel="0" collapsed="false">
      <c r="BS27240" s="96" t="n">
        <f aca="false">BR27240-2.5</f>
        <v>-2.5</v>
      </c>
    </row>
    <row r="27241" customFormat="false" ht="12" hidden="false" customHeight="false" outlineLevel="0" collapsed="false">
      <c r="BS27241" s="96" t="n">
        <f aca="false">BR27241-2.5</f>
        <v>-2.5</v>
      </c>
    </row>
    <row r="27242" customFormat="false" ht="12" hidden="false" customHeight="false" outlineLevel="0" collapsed="false">
      <c r="BS27242" s="96" t="n">
        <f aca="false">BR27242-2.5</f>
        <v>-2.5</v>
      </c>
    </row>
    <row r="27243" customFormat="false" ht="12" hidden="false" customHeight="false" outlineLevel="0" collapsed="false">
      <c r="BS27243" s="96" t="n">
        <f aca="false">BR27243-2.5</f>
        <v>-2.5</v>
      </c>
    </row>
    <row r="27244" customFormat="false" ht="12" hidden="false" customHeight="false" outlineLevel="0" collapsed="false">
      <c r="BS27244" s="96" t="n">
        <f aca="false">BR27244-2.5</f>
        <v>-2.5</v>
      </c>
    </row>
    <row r="27245" customFormat="false" ht="12" hidden="false" customHeight="false" outlineLevel="0" collapsed="false">
      <c r="BS27245" s="96" t="n">
        <f aca="false">BR27245-2.5</f>
        <v>-2.5</v>
      </c>
    </row>
    <row r="27246" customFormat="false" ht="12" hidden="false" customHeight="false" outlineLevel="0" collapsed="false">
      <c r="BS27246" s="96" t="n">
        <f aca="false">BR27246-2.5</f>
        <v>-2.5</v>
      </c>
    </row>
    <row r="27247" customFormat="false" ht="12" hidden="false" customHeight="false" outlineLevel="0" collapsed="false">
      <c r="BS27247" s="96" t="n">
        <f aca="false">BR27247-2.5</f>
        <v>-2.5</v>
      </c>
    </row>
    <row r="27248" customFormat="false" ht="12" hidden="false" customHeight="false" outlineLevel="0" collapsed="false">
      <c r="BS27248" s="96" t="n">
        <f aca="false">BR27248-2.5</f>
        <v>-2.5</v>
      </c>
    </row>
    <row r="27249" customFormat="false" ht="12" hidden="false" customHeight="false" outlineLevel="0" collapsed="false">
      <c r="BS27249" s="96" t="n">
        <f aca="false">BR27249-2.5</f>
        <v>-2.5</v>
      </c>
    </row>
    <row r="27250" customFormat="false" ht="12" hidden="false" customHeight="false" outlineLevel="0" collapsed="false">
      <c r="BS27250" s="96" t="n">
        <f aca="false">BR27250-2.5</f>
        <v>-2.5</v>
      </c>
    </row>
    <row r="27251" customFormat="false" ht="12" hidden="false" customHeight="false" outlineLevel="0" collapsed="false">
      <c r="BS27251" s="96" t="n">
        <f aca="false">BR27251-2.5</f>
        <v>-2.5</v>
      </c>
    </row>
    <row r="27252" customFormat="false" ht="12" hidden="false" customHeight="false" outlineLevel="0" collapsed="false">
      <c r="BS27252" s="96" t="n">
        <f aca="false">BR27252-2.5</f>
        <v>-2.5</v>
      </c>
    </row>
    <row r="27253" customFormat="false" ht="12" hidden="false" customHeight="false" outlineLevel="0" collapsed="false">
      <c r="BS27253" s="96" t="n">
        <f aca="false">BR27253-2.5</f>
        <v>-2.5</v>
      </c>
    </row>
    <row r="27254" customFormat="false" ht="12" hidden="false" customHeight="false" outlineLevel="0" collapsed="false">
      <c r="BS27254" s="96" t="n">
        <f aca="false">BR27254-2.5</f>
        <v>-2.5</v>
      </c>
    </row>
    <row r="27255" customFormat="false" ht="12" hidden="false" customHeight="false" outlineLevel="0" collapsed="false">
      <c r="BS27255" s="96" t="n">
        <f aca="false">BR27255-2.5</f>
        <v>-2.5</v>
      </c>
    </row>
    <row r="27256" customFormat="false" ht="12" hidden="false" customHeight="false" outlineLevel="0" collapsed="false">
      <c r="BS27256" s="96" t="n">
        <f aca="false">BR27256-2.5</f>
        <v>-2.5</v>
      </c>
    </row>
    <row r="27257" customFormat="false" ht="12" hidden="false" customHeight="false" outlineLevel="0" collapsed="false">
      <c r="BS27257" s="96" t="n">
        <f aca="false">BR27257-2.5</f>
        <v>-2.5</v>
      </c>
    </row>
    <row r="27258" customFormat="false" ht="12" hidden="false" customHeight="false" outlineLevel="0" collapsed="false">
      <c r="BS27258" s="96" t="n">
        <f aca="false">BR27258-2.5</f>
        <v>-2.5</v>
      </c>
    </row>
    <row r="27259" customFormat="false" ht="12" hidden="false" customHeight="false" outlineLevel="0" collapsed="false">
      <c r="BS27259" s="96" t="n">
        <f aca="false">BR27259-2.5</f>
        <v>-2.5</v>
      </c>
    </row>
    <row r="27260" customFormat="false" ht="12" hidden="false" customHeight="false" outlineLevel="0" collapsed="false">
      <c r="BS27260" s="96" t="n">
        <f aca="false">BR27260-2.5</f>
        <v>-2.5</v>
      </c>
    </row>
    <row r="27261" customFormat="false" ht="12" hidden="false" customHeight="false" outlineLevel="0" collapsed="false">
      <c r="BS27261" s="96" t="n">
        <f aca="false">BR27261-2.5</f>
        <v>-2.5</v>
      </c>
    </row>
    <row r="27262" customFormat="false" ht="12" hidden="false" customHeight="false" outlineLevel="0" collapsed="false">
      <c r="BS27262" s="96" t="n">
        <f aca="false">BR27262-2.5</f>
        <v>-2.5</v>
      </c>
    </row>
    <row r="27263" customFormat="false" ht="12" hidden="false" customHeight="false" outlineLevel="0" collapsed="false">
      <c r="BS27263" s="96" t="n">
        <f aca="false">BR27263-2.5</f>
        <v>-2.5</v>
      </c>
    </row>
    <row r="27264" customFormat="false" ht="12" hidden="false" customHeight="false" outlineLevel="0" collapsed="false">
      <c r="BS27264" s="96" t="n">
        <f aca="false">BR27264-2.5</f>
        <v>-2.5</v>
      </c>
    </row>
    <row r="27265" customFormat="false" ht="12" hidden="false" customHeight="false" outlineLevel="0" collapsed="false">
      <c r="BS27265" s="96" t="n">
        <f aca="false">BR27265-2.5</f>
        <v>-2.5</v>
      </c>
    </row>
    <row r="27266" customFormat="false" ht="12" hidden="false" customHeight="false" outlineLevel="0" collapsed="false">
      <c r="BS27266" s="96" t="n">
        <f aca="false">BR27266-2.5</f>
        <v>-2.5</v>
      </c>
    </row>
    <row r="27267" customFormat="false" ht="12" hidden="false" customHeight="false" outlineLevel="0" collapsed="false">
      <c r="BS27267" s="96" t="n">
        <f aca="false">BR27267-2.5</f>
        <v>-2.5</v>
      </c>
    </row>
    <row r="27268" customFormat="false" ht="12" hidden="false" customHeight="false" outlineLevel="0" collapsed="false">
      <c r="BS27268" s="96" t="n">
        <f aca="false">BR27268-2.5</f>
        <v>-2.5</v>
      </c>
    </row>
    <row r="27269" customFormat="false" ht="12" hidden="false" customHeight="false" outlineLevel="0" collapsed="false">
      <c r="BS27269" s="96" t="n">
        <f aca="false">BR27269-2.5</f>
        <v>-2.5</v>
      </c>
    </row>
    <row r="27270" customFormat="false" ht="12" hidden="false" customHeight="false" outlineLevel="0" collapsed="false">
      <c r="BS27270" s="96" t="n">
        <f aca="false">BR27270-2.5</f>
        <v>-2.5</v>
      </c>
    </row>
    <row r="27271" customFormat="false" ht="12" hidden="false" customHeight="false" outlineLevel="0" collapsed="false">
      <c r="BS27271" s="96" t="n">
        <f aca="false">BR27271-2.5</f>
        <v>-2.5</v>
      </c>
    </row>
    <row r="27272" customFormat="false" ht="12" hidden="false" customHeight="false" outlineLevel="0" collapsed="false">
      <c r="BS27272" s="96" t="n">
        <f aca="false">BR27272-2.5</f>
        <v>-2.5</v>
      </c>
    </row>
    <row r="27273" customFormat="false" ht="12" hidden="false" customHeight="false" outlineLevel="0" collapsed="false">
      <c r="BS27273" s="96" t="n">
        <f aca="false">BR27273-2.5</f>
        <v>-2.5</v>
      </c>
    </row>
    <row r="27274" customFormat="false" ht="12" hidden="false" customHeight="false" outlineLevel="0" collapsed="false">
      <c r="BS27274" s="96" t="n">
        <f aca="false">BR27274-2.5</f>
        <v>-2.5</v>
      </c>
    </row>
    <row r="27275" customFormat="false" ht="12" hidden="false" customHeight="false" outlineLevel="0" collapsed="false">
      <c r="BS27275" s="96" t="n">
        <f aca="false">BR27275-2.5</f>
        <v>-2.5</v>
      </c>
    </row>
    <row r="27276" customFormat="false" ht="12" hidden="false" customHeight="false" outlineLevel="0" collapsed="false">
      <c r="BS27276" s="96" t="n">
        <f aca="false">BR27276-2.5</f>
        <v>-2.5</v>
      </c>
    </row>
    <row r="27277" customFormat="false" ht="12" hidden="false" customHeight="false" outlineLevel="0" collapsed="false">
      <c r="BS27277" s="96" t="n">
        <f aca="false">BR27277-2.5</f>
        <v>-2.5</v>
      </c>
    </row>
    <row r="27278" customFormat="false" ht="12" hidden="false" customHeight="false" outlineLevel="0" collapsed="false">
      <c r="BS27278" s="96" t="n">
        <f aca="false">BR27278-2.5</f>
        <v>-2.5</v>
      </c>
    </row>
    <row r="27279" customFormat="false" ht="12" hidden="false" customHeight="false" outlineLevel="0" collapsed="false">
      <c r="BS27279" s="96" t="n">
        <f aca="false">BR27279-2.5</f>
        <v>-2.5</v>
      </c>
    </row>
    <row r="27280" customFormat="false" ht="12" hidden="false" customHeight="false" outlineLevel="0" collapsed="false">
      <c r="BS27280" s="96" t="n">
        <f aca="false">BR27280-2.5</f>
        <v>-2.5</v>
      </c>
    </row>
    <row r="27281" customFormat="false" ht="12" hidden="false" customHeight="false" outlineLevel="0" collapsed="false">
      <c r="BS27281" s="96" t="n">
        <f aca="false">BR27281-2.5</f>
        <v>-2.5</v>
      </c>
    </row>
    <row r="27282" customFormat="false" ht="12" hidden="false" customHeight="false" outlineLevel="0" collapsed="false">
      <c r="BS27282" s="96" t="n">
        <f aca="false">BR27282-2.5</f>
        <v>-2.5</v>
      </c>
    </row>
    <row r="27283" customFormat="false" ht="12" hidden="false" customHeight="false" outlineLevel="0" collapsed="false">
      <c r="BS27283" s="96" t="n">
        <f aca="false">BR27283-2.5</f>
        <v>-2.5</v>
      </c>
    </row>
    <row r="27284" customFormat="false" ht="12" hidden="false" customHeight="false" outlineLevel="0" collapsed="false">
      <c r="BS27284" s="96" t="n">
        <f aca="false">BR27284-2.5</f>
        <v>-2.5</v>
      </c>
    </row>
    <row r="27285" customFormat="false" ht="12" hidden="false" customHeight="false" outlineLevel="0" collapsed="false">
      <c r="BS27285" s="96" t="n">
        <f aca="false">BR27285-2.5</f>
        <v>-2.5</v>
      </c>
    </row>
    <row r="27286" customFormat="false" ht="12" hidden="false" customHeight="false" outlineLevel="0" collapsed="false">
      <c r="BS27286" s="96" t="n">
        <f aca="false">BR27286-2.5</f>
        <v>-2.5</v>
      </c>
    </row>
    <row r="27287" customFormat="false" ht="12" hidden="false" customHeight="false" outlineLevel="0" collapsed="false">
      <c r="BS27287" s="96" t="n">
        <f aca="false">BR27287-2.5</f>
        <v>-2.5</v>
      </c>
    </row>
    <row r="27288" customFormat="false" ht="12" hidden="false" customHeight="false" outlineLevel="0" collapsed="false">
      <c r="BS27288" s="96" t="n">
        <f aca="false">BR27288-2.5</f>
        <v>-2.5</v>
      </c>
    </row>
    <row r="27289" customFormat="false" ht="12" hidden="false" customHeight="false" outlineLevel="0" collapsed="false">
      <c r="BS27289" s="96" t="n">
        <f aca="false">BR27289-2.5</f>
        <v>-2.5</v>
      </c>
    </row>
    <row r="27290" customFormat="false" ht="12" hidden="false" customHeight="false" outlineLevel="0" collapsed="false">
      <c r="BS27290" s="96" t="n">
        <f aca="false">BR27290-2.5</f>
        <v>-2.5</v>
      </c>
    </row>
    <row r="27291" customFormat="false" ht="12" hidden="false" customHeight="false" outlineLevel="0" collapsed="false">
      <c r="BS27291" s="96" t="n">
        <f aca="false">BR27291-2.5</f>
        <v>-2.5</v>
      </c>
    </row>
    <row r="27292" customFormat="false" ht="12" hidden="false" customHeight="false" outlineLevel="0" collapsed="false">
      <c r="BS27292" s="96" t="n">
        <f aca="false">BR27292-2.5</f>
        <v>-2.5</v>
      </c>
    </row>
    <row r="27293" customFormat="false" ht="12" hidden="false" customHeight="false" outlineLevel="0" collapsed="false">
      <c r="BS27293" s="96" t="n">
        <f aca="false">BR27293-2.5</f>
        <v>-2.5</v>
      </c>
    </row>
    <row r="27294" customFormat="false" ht="12" hidden="false" customHeight="false" outlineLevel="0" collapsed="false">
      <c r="BS27294" s="96" t="n">
        <f aca="false">BR27294-2.5</f>
        <v>-2.5</v>
      </c>
    </row>
    <row r="27295" customFormat="false" ht="12" hidden="false" customHeight="false" outlineLevel="0" collapsed="false">
      <c r="BS27295" s="96" t="n">
        <f aca="false">BR27295-2.5</f>
        <v>-2.5</v>
      </c>
    </row>
    <row r="27296" customFormat="false" ht="12" hidden="false" customHeight="false" outlineLevel="0" collapsed="false">
      <c r="BS27296" s="96" t="n">
        <f aca="false">BR27296-2.5</f>
        <v>-2.5</v>
      </c>
    </row>
    <row r="27297" customFormat="false" ht="12" hidden="false" customHeight="false" outlineLevel="0" collapsed="false">
      <c r="BS27297" s="96" t="n">
        <f aca="false">BR27297-2.5</f>
        <v>-2.5</v>
      </c>
    </row>
    <row r="27298" customFormat="false" ht="12" hidden="false" customHeight="false" outlineLevel="0" collapsed="false">
      <c r="BS27298" s="96" t="n">
        <f aca="false">BR27298-2.5</f>
        <v>-2.5</v>
      </c>
    </row>
    <row r="27299" customFormat="false" ht="12" hidden="false" customHeight="false" outlineLevel="0" collapsed="false">
      <c r="BS27299" s="96" t="n">
        <f aca="false">BR27299-2.5</f>
        <v>-2.5</v>
      </c>
    </row>
    <row r="27300" customFormat="false" ht="12" hidden="false" customHeight="false" outlineLevel="0" collapsed="false">
      <c r="BS27300" s="96" t="n">
        <f aca="false">BR27300-2.5</f>
        <v>-2.5</v>
      </c>
    </row>
    <row r="27301" customFormat="false" ht="12" hidden="false" customHeight="false" outlineLevel="0" collapsed="false">
      <c r="BS27301" s="96" t="n">
        <f aca="false">BR27301-2.5</f>
        <v>-2.5</v>
      </c>
    </row>
    <row r="27302" customFormat="false" ht="12" hidden="false" customHeight="false" outlineLevel="0" collapsed="false">
      <c r="BS27302" s="96" t="n">
        <f aca="false">BR27302-2.5</f>
        <v>-2.5</v>
      </c>
    </row>
    <row r="27303" customFormat="false" ht="12" hidden="false" customHeight="false" outlineLevel="0" collapsed="false">
      <c r="BS27303" s="96" t="n">
        <f aca="false">BR27303-2.5</f>
        <v>-2.5</v>
      </c>
    </row>
    <row r="27304" customFormat="false" ht="12" hidden="false" customHeight="false" outlineLevel="0" collapsed="false">
      <c r="BS27304" s="96" t="n">
        <f aca="false">BR27304-2.5</f>
        <v>-2.5</v>
      </c>
    </row>
    <row r="27305" customFormat="false" ht="12" hidden="false" customHeight="false" outlineLevel="0" collapsed="false">
      <c r="BS27305" s="96" t="n">
        <f aca="false">BR27305-2.5</f>
        <v>-2.5</v>
      </c>
    </row>
    <row r="27306" customFormat="false" ht="12" hidden="false" customHeight="false" outlineLevel="0" collapsed="false">
      <c r="BS27306" s="96" t="n">
        <f aca="false">BR27306-2.5</f>
        <v>-2.5</v>
      </c>
    </row>
    <row r="27307" customFormat="false" ht="12" hidden="false" customHeight="false" outlineLevel="0" collapsed="false">
      <c r="BS27307" s="96" t="n">
        <f aca="false">BR27307-2.5</f>
        <v>-2.5</v>
      </c>
    </row>
    <row r="27308" customFormat="false" ht="12" hidden="false" customHeight="false" outlineLevel="0" collapsed="false">
      <c r="BS27308" s="96" t="n">
        <f aca="false">BR27308-2.5</f>
        <v>-2.5</v>
      </c>
    </row>
    <row r="27309" customFormat="false" ht="12" hidden="false" customHeight="false" outlineLevel="0" collapsed="false">
      <c r="BS27309" s="96" t="n">
        <f aca="false">BR27309-2.5</f>
        <v>-2.5</v>
      </c>
    </row>
    <row r="27310" customFormat="false" ht="12" hidden="false" customHeight="false" outlineLevel="0" collapsed="false">
      <c r="BS27310" s="96" t="n">
        <f aca="false">BR27310-2.5</f>
        <v>-2.5</v>
      </c>
    </row>
    <row r="27311" customFormat="false" ht="12" hidden="false" customHeight="false" outlineLevel="0" collapsed="false">
      <c r="BS27311" s="96" t="n">
        <f aca="false">BR27311-2.5</f>
        <v>-2.5</v>
      </c>
    </row>
    <row r="27312" customFormat="false" ht="12" hidden="false" customHeight="false" outlineLevel="0" collapsed="false">
      <c r="BS27312" s="96" t="n">
        <f aca="false">BR27312-2.5</f>
        <v>-2.5</v>
      </c>
    </row>
    <row r="27313" customFormat="false" ht="12" hidden="false" customHeight="false" outlineLevel="0" collapsed="false">
      <c r="BS27313" s="96" t="n">
        <f aca="false">BR27313-2.5</f>
        <v>-2.5</v>
      </c>
    </row>
    <row r="27314" customFormat="false" ht="12" hidden="false" customHeight="false" outlineLevel="0" collapsed="false">
      <c r="BS27314" s="96" t="n">
        <f aca="false">BR27314-2.5</f>
        <v>-2.5</v>
      </c>
    </row>
    <row r="27315" customFormat="false" ht="12" hidden="false" customHeight="false" outlineLevel="0" collapsed="false">
      <c r="BS27315" s="96" t="n">
        <f aca="false">BR27315-2.5</f>
        <v>-2.5</v>
      </c>
    </row>
    <row r="27316" customFormat="false" ht="12" hidden="false" customHeight="false" outlineLevel="0" collapsed="false">
      <c r="BS27316" s="96" t="n">
        <f aca="false">BR27316-2.5</f>
        <v>-2.5</v>
      </c>
    </row>
    <row r="27317" customFormat="false" ht="12" hidden="false" customHeight="false" outlineLevel="0" collapsed="false">
      <c r="BS27317" s="96" t="n">
        <f aca="false">BR27317-2.5</f>
        <v>-2.5</v>
      </c>
    </row>
    <row r="27318" customFormat="false" ht="12" hidden="false" customHeight="false" outlineLevel="0" collapsed="false">
      <c r="BS27318" s="96" t="n">
        <f aca="false">BR27318-2.5</f>
        <v>-2.5</v>
      </c>
    </row>
    <row r="27319" customFormat="false" ht="12" hidden="false" customHeight="false" outlineLevel="0" collapsed="false">
      <c r="BS27319" s="96" t="n">
        <f aca="false">BR27319-2.5</f>
        <v>-2.5</v>
      </c>
    </row>
    <row r="27320" customFormat="false" ht="12" hidden="false" customHeight="false" outlineLevel="0" collapsed="false">
      <c r="BS27320" s="96" t="n">
        <f aca="false">BR27320-2.5</f>
        <v>-2.5</v>
      </c>
    </row>
    <row r="27321" customFormat="false" ht="12" hidden="false" customHeight="false" outlineLevel="0" collapsed="false">
      <c r="BS27321" s="96" t="n">
        <f aca="false">BR27321-2.5</f>
        <v>-2.5</v>
      </c>
    </row>
    <row r="27322" customFormat="false" ht="12" hidden="false" customHeight="false" outlineLevel="0" collapsed="false">
      <c r="BS27322" s="96" t="n">
        <f aca="false">BR27322-2.5</f>
        <v>-2.5</v>
      </c>
    </row>
    <row r="27323" customFormat="false" ht="12" hidden="false" customHeight="false" outlineLevel="0" collapsed="false">
      <c r="BS27323" s="96" t="n">
        <f aca="false">BR27323-2.5</f>
        <v>-2.5</v>
      </c>
    </row>
    <row r="27324" customFormat="false" ht="12" hidden="false" customHeight="false" outlineLevel="0" collapsed="false">
      <c r="BS27324" s="96" t="n">
        <f aca="false">BR27324-2.5</f>
        <v>-2.5</v>
      </c>
    </row>
    <row r="27325" customFormat="false" ht="12" hidden="false" customHeight="false" outlineLevel="0" collapsed="false">
      <c r="BS27325" s="96" t="n">
        <f aca="false">BR27325-2.5</f>
        <v>-2.5</v>
      </c>
    </row>
    <row r="27326" customFormat="false" ht="12" hidden="false" customHeight="false" outlineLevel="0" collapsed="false">
      <c r="BS27326" s="96" t="n">
        <f aca="false">BR27326-2.5</f>
        <v>-2.5</v>
      </c>
    </row>
    <row r="27327" customFormat="false" ht="12" hidden="false" customHeight="false" outlineLevel="0" collapsed="false">
      <c r="BS27327" s="96" t="n">
        <f aca="false">BR27327-2.5</f>
        <v>-2.5</v>
      </c>
    </row>
    <row r="27328" customFormat="false" ht="12" hidden="false" customHeight="false" outlineLevel="0" collapsed="false">
      <c r="BS27328" s="96" t="n">
        <f aca="false">BR27328-2.5</f>
        <v>-2.5</v>
      </c>
    </row>
    <row r="27329" customFormat="false" ht="12" hidden="false" customHeight="false" outlineLevel="0" collapsed="false">
      <c r="BS27329" s="96" t="n">
        <f aca="false">BR27329-2.5</f>
        <v>-2.5</v>
      </c>
    </row>
    <row r="27330" customFormat="false" ht="12" hidden="false" customHeight="false" outlineLevel="0" collapsed="false">
      <c r="BS27330" s="96" t="n">
        <f aca="false">BR27330-2.5</f>
        <v>-2.5</v>
      </c>
    </row>
    <row r="27331" customFormat="false" ht="12" hidden="false" customHeight="false" outlineLevel="0" collapsed="false">
      <c r="BS27331" s="96" t="n">
        <f aca="false">BR27331-2.5</f>
        <v>-2.5</v>
      </c>
    </row>
    <row r="27332" customFormat="false" ht="12" hidden="false" customHeight="false" outlineLevel="0" collapsed="false">
      <c r="BS27332" s="96" t="n">
        <f aca="false">BR27332-2.5</f>
        <v>-2.5</v>
      </c>
    </row>
    <row r="27333" customFormat="false" ht="12" hidden="false" customHeight="false" outlineLevel="0" collapsed="false">
      <c r="BS27333" s="96" t="n">
        <f aca="false">BR27333-2.5</f>
        <v>-2.5</v>
      </c>
    </row>
    <row r="27334" customFormat="false" ht="12" hidden="false" customHeight="false" outlineLevel="0" collapsed="false">
      <c r="BS27334" s="96" t="n">
        <f aca="false">BR27334-2.5</f>
        <v>-2.5</v>
      </c>
    </row>
    <row r="27335" customFormat="false" ht="12" hidden="false" customHeight="false" outlineLevel="0" collapsed="false">
      <c r="BS27335" s="96" t="n">
        <f aca="false">BR27335-2.5</f>
        <v>-2.5</v>
      </c>
    </row>
    <row r="27336" customFormat="false" ht="12" hidden="false" customHeight="false" outlineLevel="0" collapsed="false">
      <c r="BS27336" s="96" t="n">
        <f aca="false">BR27336-2.5</f>
        <v>-2.5</v>
      </c>
    </row>
    <row r="27337" customFormat="false" ht="12" hidden="false" customHeight="false" outlineLevel="0" collapsed="false">
      <c r="BS27337" s="96" t="n">
        <f aca="false">BR27337-2.5</f>
        <v>-2.5</v>
      </c>
    </row>
    <row r="27338" customFormat="false" ht="12" hidden="false" customHeight="false" outlineLevel="0" collapsed="false">
      <c r="BS27338" s="96" t="n">
        <f aca="false">BR27338-2.5</f>
        <v>-2.5</v>
      </c>
    </row>
    <row r="27339" customFormat="false" ht="12" hidden="false" customHeight="false" outlineLevel="0" collapsed="false">
      <c r="BS27339" s="96" t="n">
        <f aca="false">BR27339-2.5</f>
        <v>-2.5</v>
      </c>
    </row>
    <row r="27340" customFormat="false" ht="12" hidden="false" customHeight="false" outlineLevel="0" collapsed="false">
      <c r="BS27340" s="96" t="n">
        <f aca="false">BR27340-2.5</f>
        <v>-2.5</v>
      </c>
    </row>
    <row r="27341" customFormat="false" ht="12" hidden="false" customHeight="false" outlineLevel="0" collapsed="false">
      <c r="BS27341" s="96" t="n">
        <f aca="false">BR27341-2.5</f>
        <v>-2.5</v>
      </c>
    </row>
    <row r="27342" customFormat="false" ht="12" hidden="false" customHeight="false" outlineLevel="0" collapsed="false">
      <c r="BS27342" s="96" t="n">
        <f aca="false">BR27342-2.5</f>
        <v>-2.5</v>
      </c>
    </row>
    <row r="27343" customFormat="false" ht="12" hidden="false" customHeight="false" outlineLevel="0" collapsed="false">
      <c r="BS27343" s="96" t="n">
        <f aca="false">BR27343-2.5</f>
        <v>-2.5</v>
      </c>
    </row>
    <row r="27344" customFormat="false" ht="12" hidden="false" customHeight="false" outlineLevel="0" collapsed="false">
      <c r="BS27344" s="96" t="n">
        <f aca="false">BR27344-2.5</f>
        <v>-2.5</v>
      </c>
    </row>
    <row r="27345" customFormat="false" ht="12" hidden="false" customHeight="false" outlineLevel="0" collapsed="false">
      <c r="BS27345" s="96" t="n">
        <f aca="false">BR27345-2.5</f>
        <v>-2.5</v>
      </c>
    </row>
    <row r="27346" customFormat="false" ht="12" hidden="false" customHeight="false" outlineLevel="0" collapsed="false">
      <c r="BS27346" s="96" t="n">
        <f aca="false">BR27346-2.5</f>
        <v>-2.5</v>
      </c>
    </row>
    <row r="27347" customFormat="false" ht="12" hidden="false" customHeight="false" outlineLevel="0" collapsed="false">
      <c r="BS27347" s="96" t="n">
        <f aca="false">BR27347-2.5</f>
        <v>-2.5</v>
      </c>
    </row>
    <row r="27348" customFormat="false" ht="12" hidden="false" customHeight="false" outlineLevel="0" collapsed="false">
      <c r="BS27348" s="96" t="n">
        <f aca="false">BR27348-2.5</f>
        <v>-2.5</v>
      </c>
    </row>
    <row r="27349" customFormat="false" ht="12" hidden="false" customHeight="false" outlineLevel="0" collapsed="false">
      <c r="BS27349" s="96" t="n">
        <f aca="false">BR27349-2.5</f>
        <v>-2.5</v>
      </c>
    </row>
    <row r="27350" customFormat="false" ht="12" hidden="false" customHeight="false" outlineLevel="0" collapsed="false">
      <c r="BS27350" s="96" t="n">
        <f aca="false">BR27350-2.5</f>
        <v>-2.5</v>
      </c>
    </row>
    <row r="27351" customFormat="false" ht="12" hidden="false" customHeight="false" outlineLevel="0" collapsed="false">
      <c r="BS27351" s="96" t="n">
        <f aca="false">BR27351-2.5</f>
        <v>-2.5</v>
      </c>
    </row>
    <row r="27352" customFormat="false" ht="12" hidden="false" customHeight="false" outlineLevel="0" collapsed="false">
      <c r="BS27352" s="96" t="n">
        <f aca="false">BR27352-2.5</f>
        <v>-2.5</v>
      </c>
    </row>
    <row r="27353" customFormat="false" ht="12" hidden="false" customHeight="false" outlineLevel="0" collapsed="false">
      <c r="BS27353" s="96" t="n">
        <f aca="false">BR27353-2.5</f>
        <v>-2.5</v>
      </c>
    </row>
    <row r="27354" customFormat="false" ht="12" hidden="false" customHeight="false" outlineLevel="0" collapsed="false">
      <c r="BS27354" s="96" t="n">
        <f aca="false">BR27354-2.5</f>
        <v>-2.5</v>
      </c>
    </row>
    <row r="27355" customFormat="false" ht="12" hidden="false" customHeight="false" outlineLevel="0" collapsed="false">
      <c r="BS27355" s="96" t="n">
        <f aca="false">BR27355-2.5</f>
        <v>-2.5</v>
      </c>
    </row>
    <row r="27356" customFormat="false" ht="12" hidden="false" customHeight="false" outlineLevel="0" collapsed="false">
      <c r="BS27356" s="96" t="n">
        <f aca="false">BR27356-2.5</f>
        <v>-2.5</v>
      </c>
    </row>
    <row r="27357" customFormat="false" ht="12" hidden="false" customHeight="false" outlineLevel="0" collapsed="false">
      <c r="BS27357" s="96" t="n">
        <f aca="false">BR27357-2.5</f>
        <v>-2.5</v>
      </c>
    </row>
    <row r="27358" customFormat="false" ht="12" hidden="false" customHeight="false" outlineLevel="0" collapsed="false">
      <c r="BS27358" s="96" t="n">
        <f aca="false">BR27358-2.5</f>
        <v>-2.5</v>
      </c>
    </row>
    <row r="27359" customFormat="false" ht="12" hidden="false" customHeight="false" outlineLevel="0" collapsed="false">
      <c r="BS27359" s="96" t="n">
        <f aca="false">BR27359-2.5</f>
        <v>-2.5</v>
      </c>
    </row>
    <row r="27360" customFormat="false" ht="12" hidden="false" customHeight="false" outlineLevel="0" collapsed="false">
      <c r="BS27360" s="96" t="n">
        <f aca="false">BR27360-2.5</f>
        <v>-2.5</v>
      </c>
    </row>
    <row r="27361" customFormat="false" ht="12" hidden="false" customHeight="false" outlineLevel="0" collapsed="false">
      <c r="BS27361" s="96" t="n">
        <f aca="false">BR27361-2.5</f>
        <v>-2.5</v>
      </c>
    </row>
    <row r="27362" customFormat="false" ht="12" hidden="false" customHeight="false" outlineLevel="0" collapsed="false">
      <c r="BS27362" s="96" t="n">
        <f aca="false">BR27362-2.5</f>
        <v>-2.5</v>
      </c>
    </row>
    <row r="27363" customFormat="false" ht="12" hidden="false" customHeight="false" outlineLevel="0" collapsed="false">
      <c r="BS27363" s="96" t="n">
        <f aca="false">BR27363-2.5</f>
        <v>-2.5</v>
      </c>
    </row>
    <row r="27364" customFormat="false" ht="12" hidden="false" customHeight="false" outlineLevel="0" collapsed="false">
      <c r="BS27364" s="96" t="n">
        <f aca="false">BR27364-2.5</f>
        <v>-2.5</v>
      </c>
    </row>
    <row r="27365" customFormat="false" ht="12" hidden="false" customHeight="false" outlineLevel="0" collapsed="false">
      <c r="BS27365" s="96" t="n">
        <f aca="false">BR27365-2.5</f>
        <v>-2.5</v>
      </c>
    </row>
    <row r="27366" customFormat="false" ht="12" hidden="false" customHeight="false" outlineLevel="0" collapsed="false">
      <c r="BS27366" s="96" t="n">
        <f aca="false">BR27366-2.5</f>
        <v>-2.5</v>
      </c>
    </row>
    <row r="27367" customFormat="false" ht="12" hidden="false" customHeight="false" outlineLevel="0" collapsed="false">
      <c r="BS27367" s="96" t="n">
        <f aca="false">BR27367-2.5</f>
        <v>-2.5</v>
      </c>
    </row>
    <row r="27368" customFormat="false" ht="12" hidden="false" customHeight="false" outlineLevel="0" collapsed="false">
      <c r="BS27368" s="96" t="n">
        <f aca="false">BR27368-2.5</f>
        <v>-2.5</v>
      </c>
    </row>
    <row r="27369" customFormat="false" ht="12" hidden="false" customHeight="false" outlineLevel="0" collapsed="false">
      <c r="BS27369" s="96" t="n">
        <f aca="false">BR27369-2.5</f>
        <v>-2.5</v>
      </c>
    </row>
    <row r="27370" customFormat="false" ht="12" hidden="false" customHeight="false" outlineLevel="0" collapsed="false">
      <c r="BS27370" s="96" t="n">
        <f aca="false">BR27370-2.5</f>
        <v>-2.5</v>
      </c>
    </row>
    <row r="27371" customFormat="false" ht="12" hidden="false" customHeight="false" outlineLevel="0" collapsed="false">
      <c r="BS27371" s="96" t="n">
        <f aca="false">BR27371-2.5</f>
        <v>-2.5</v>
      </c>
    </row>
    <row r="27372" customFormat="false" ht="12" hidden="false" customHeight="false" outlineLevel="0" collapsed="false">
      <c r="BS27372" s="96" t="n">
        <f aca="false">BR27372-2.5</f>
        <v>-2.5</v>
      </c>
    </row>
    <row r="27373" customFormat="false" ht="12" hidden="false" customHeight="false" outlineLevel="0" collapsed="false">
      <c r="BS27373" s="96" t="n">
        <f aca="false">BR27373-2.5</f>
        <v>-2.5</v>
      </c>
    </row>
    <row r="27374" customFormat="false" ht="12" hidden="false" customHeight="false" outlineLevel="0" collapsed="false">
      <c r="BS27374" s="96" t="n">
        <f aca="false">BR27374-2.5</f>
        <v>-2.5</v>
      </c>
    </row>
    <row r="27375" customFormat="false" ht="12" hidden="false" customHeight="false" outlineLevel="0" collapsed="false">
      <c r="BS27375" s="96" t="n">
        <f aca="false">BR27375-2.5</f>
        <v>-2.5</v>
      </c>
    </row>
    <row r="27376" customFormat="false" ht="12" hidden="false" customHeight="false" outlineLevel="0" collapsed="false">
      <c r="BS27376" s="96" t="n">
        <f aca="false">BR27376-2.5</f>
        <v>-2.5</v>
      </c>
    </row>
    <row r="27377" customFormat="false" ht="12" hidden="false" customHeight="false" outlineLevel="0" collapsed="false">
      <c r="BS27377" s="96" t="n">
        <f aca="false">BR27377-2.5</f>
        <v>-2.5</v>
      </c>
    </row>
    <row r="27378" customFormat="false" ht="12" hidden="false" customHeight="false" outlineLevel="0" collapsed="false">
      <c r="BS27378" s="96" t="n">
        <f aca="false">BR27378-2.5</f>
        <v>-2.5</v>
      </c>
    </row>
    <row r="27379" customFormat="false" ht="12" hidden="false" customHeight="false" outlineLevel="0" collapsed="false">
      <c r="BS27379" s="96" t="n">
        <f aca="false">BR27379-2.5</f>
        <v>-2.5</v>
      </c>
    </row>
    <row r="27380" customFormat="false" ht="12" hidden="false" customHeight="false" outlineLevel="0" collapsed="false">
      <c r="BS27380" s="96" t="n">
        <f aca="false">BR27380-2.5</f>
        <v>-2.5</v>
      </c>
    </row>
    <row r="27381" customFormat="false" ht="12" hidden="false" customHeight="false" outlineLevel="0" collapsed="false">
      <c r="BS27381" s="96" t="n">
        <f aca="false">BR27381-2.5</f>
        <v>-2.5</v>
      </c>
    </row>
    <row r="27382" customFormat="false" ht="12" hidden="false" customHeight="false" outlineLevel="0" collapsed="false">
      <c r="BS27382" s="96" t="n">
        <f aca="false">BR27382-2.5</f>
        <v>-2.5</v>
      </c>
    </row>
    <row r="27383" customFormat="false" ht="12" hidden="false" customHeight="false" outlineLevel="0" collapsed="false">
      <c r="BS27383" s="96" t="n">
        <f aca="false">BR27383-2.5</f>
        <v>-2.5</v>
      </c>
    </row>
    <row r="27384" customFormat="false" ht="12" hidden="false" customHeight="false" outlineLevel="0" collapsed="false">
      <c r="BS27384" s="96" t="n">
        <f aca="false">BR27384-2.5</f>
        <v>-2.5</v>
      </c>
    </row>
    <row r="27385" customFormat="false" ht="12" hidden="false" customHeight="false" outlineLevel="0" collapsed="false">
      <c r="BS27385" s="96" t="n">
        <f aca="false">BR27385-2.5</f>
        <v>-2.5</v>
      </c>
    </row>
    <row r="27386" customFormat="false" ht="12" hidden="false" customHeight="false" outlineLevel="0" collapsed="false">
      <c r="BS27386" s="96" t="n">
        <f aca="false">BR27386-2.5</f>
        <v>-2.5</v>
      </c>
    </row>
    <row r="27387" customFormat="false" ht="12" hidden="false" customHeight="false" outlineLevel="0" collapsed="false">
      <c r="BS27387" s="96" t="n">
        <f aca="false">BR27387-2.5</f>
        <v>-2.5</v>
      </c>
    </row>
    <row r="27388" customFormat="false" ht="12" hidden="false" customHeight="false" outlineLevel="0" collapsed="false">
      <c r="BS27388" s="96" t="n">
        <f aca="false">BR27388-2.5</f>
        <v>-2.5</v>
      </c>
    </row>
    <row r="27389" customFormat="false" ht="12" hidden="false" customHeight="false" outlineLevel="0" collapsed="false">
      <c r="BS27389" s="96" t="n">
        <f aca="false">BR27389-2.5</f>
        <v>-2.5</v>
      </c>
    </row>
    <row r="27390" customFormat="false" ht="12" hidden="false" customHeight="false" outlineLevel="0" collapsed="false">
      <c r="BS27390" s="96" t="n">
        <f aca="false">BR27390-2.5</f>
        <v>-2.5</v>
      </c>
    </row>
    <row r="27391" customFormat="false" ht="12" hidden="false" customHeight="false" outlineLevel="0" collapsed="false">
      <c r="BS27391" s="96" t="n">
        <f aca="false">BR27391-2.5</f>
        <v>-2.5</v>
      </c>
    </row>
    <row r="27392" customFormat="false" ht="12" hidden="false" customHeight="false" outlineLevel="0" collapsed="false">
      <c r="BS27392" s="96" t="n">
        <f aca="false">BR27392-2.5</f>
        <v>-2.5</v>
      </c>
    </row>
    <row r="27393" customFormat="false" ht="12" hidden="false" customHeight="false" outlineLevel="0" collapsed="false">
      <c r="BS27393" s="96" t="n">
        <f aca="false">BR27393-2.5</f>
        <v>-2.5</v>
      </c>
    </row>
    <row r="27394" customFormat="false" ht="12" hidden="false" customHeight="false" outlineLevel="0" collapsed="false">
      <c r="BS27394" s="96" t="n">
        <f aca="false">BR27394-2.5</f>
        <v>-2.5</v>
      </c>
    </row>
    <row r="27395" customFormat="false" ht="12" hidden="false" customHeight="false" outlineLevel="0" collapsed="false">
      <c r="BS27395" s="96" t="n">
        <f aca="false">BR27395-2.5</f>
        <v>-2.5</v>
      </c>
    </row>
    <row r="27396" customFormat="false" ht="12" hidden="false" customHeight="false" outlineLevel="0" collapsed="false">
      <c r="BS27396" s="96" t="n">
        <f aca="false">BR27396-2.5</f>
        <v>-2.5</v>
      </c>
    </row>
    <row r="27397" customFormat="false" ht="12" hidden="false" customHeight="false" outlineLevel="0" collapsed="false">
      <c r="BS27397" s="96" t="n">
        <f aca="false">BR27397-2.5</f>
        <v>-2.5</v>
      </c>
    </row>
    <row r="27398" customFormat="false" ht="12" hidden="false" customHeight="false" outlineLevel="0" collapsed="false">
      <c r="BS27398" s="96" t="n">
        <f aca="false">BR27398-2.5</f>
        <v>-2.5</v>
      </c>
    </row>
    <row r="27399" customFormat="false" ht="12" hidden="false" customHeight="false" outlineLevel="0" collapsed="false">
      <c r="BS27399" s="96" t="n">
        <f aca="false">BR27399-2.5</f>
        <v>-2.5</v>
      </c>
    </row>
    <row r="27400" customFormat="false" ht="12" hidden="false" customHeight="false" outlineLevel="0" collapsed="false">
      <c r="BS27400" s="96" t="n">
        <f aca="false">BR27400-2.5</f>
        <v>-2.5</v>
      </c>
    </row>
    <row r="27401" customFormat="false" ht="12" hidden="false" customHeight="false" outlineLevel="0" collapsed="false">
      <c r="BS27401" s="96" t="n">
        <f aca="false">BR27401-2.5</f>
        <v>-2.5</v>
      </c>
    </row>
    <row r="27402" customFormat="false" ht="12" hidden="false" customHeight="false" outlineLevel="0" collapsed="false">
      <c r="BS27402" s="96" t="n">
        <f aca="false">BR27402-2.5</f>
        <v>-2.5</v>
      </c>
    </row>
    <row r="27403" customFormat="false" ht="12" hidden="false" customHeight="false" outlineLevel="0" collapsed="false">
      <c r="BS27403" s="96" t="n">
        <f aca="false">BR27403-2.5</f>
        <v>-2.5</v>
      </c>
    </row>
    <row r="27404" customFormat="false" ht="12" hidden="false" customHeight="false" outlineLevel="0" collapsed="false">
      <c r="BS27404" s="96" t="n">
        <f aca="false">BR27404-2.5</f>
        <v>-2.5</v>
      </c>
    </row>
    <row r="27405" customFormat="false" ht="12" hidden="false" customHeight="false" outlineLevel="0" collapsed="false">
      <c r="BS27405" s="96" t="n">
        <f aca="false">BR27405-2.5</f>
        <v>-2.5</v>
      </c>
    </row>
    <row r="27406" customFormat="false" ht="12" hidden="false" customHeight="false" outlineLevel="0" collapsed="false">
      <c r="BS27406" s="96" t="n">
        <f aca="false">BR27406-2.5</f>
        <v>-2.5</v>
      </c>
    </row>
    <row r="27407" customFormat="false" ht="12" hidden="false" customHeight="false" outlineLevel="0" collapsed="false">
      <c r="BS27407" s="96" t="n">
        <f aca="false">BR27407-2.5</f>
        <v>-2.5</v>
      </c>
    </row>
    <row r="27408" customFormat="false" ht="12" hidden="false" customHeight="false" outlineLevel="0" collapsed="false">
      <c r="BS27408" s="96" t="n">
        <f aca="false">BR27408-2.5</f>
        <v>-2.5</v>
      </c>
    </row>
    <row r="27409" customFormat="false" ht="12" hidden="false" customHeight="false" outlineLevel="0" collapsed="false">
      <c r="BS27409" s="96" t="n">
        <f aca="false">BR27409-2.5</f>
        <v>-2.5</v>
      </c>
    </row>
    <row r="27410" customFormat="false" ht="12" hidden="false" customHeight="false" outlineLevel="0" collapsed="false">
      <c r="BS27410" s="96" t="n">
        <f aca="false">BR27410-2.5</f>
        <v>-2.5</v>
      </c>
    </row>
    <row r="27411" customFormat="false" ht="12" hidden="false" customHeight="false" outlineLevel="0" collapsed="false">
      <c r="BS27411" s="96" t="n">
        <f aca="false">BR27411-2.5</f>
        <v>-2.5</v>
      </c>
    </row>
    <row r="27412" customFormat="false" ht="12" hidden="false" customHeight="false" outlineLevel="0" collapsed="false">
      <c r="BS27412" s="96" t="n">
        <f aca="false">BR27412-2.5</f>
        <v>-2.5</v>
      </c>
    </row>
    <row r="27413" customFormat="false" ht="12" hidden="false" customHeight="false" outlineLevel="0" collapsed="false">
      <c r="BS27413" s="96" t="n">
        <f aca="false">BR27413-2.5</f>
        <v>-2.5</v>
      </c>
    </row>
    <row r="27414" customFormat="false" ht="12" hidden="false" customHeight="false" outlineLevel="0" collapsed="false">
      <c r="BS27414" s="96" t="n">
        <f aca="false">BR27414-2.5</f>
        <v>-2.5</v>
      </c>
    </row>
    <row r="27415" customFormat="false" ht="12" hidden="false" customHeight="false" outlineLevel="0" collapsed="false">
      <c r="BS27415" s="96" t="n">
        <f aca="false">BR27415-2.5</f>
        <v>-2.5</v>
      </c>
    </row>
    <row r="27416" customFormat="false" ht="12" hidden="false" customHeight="false" outlineLevel="0" collapsed="false">
      <c r="BS27416" s="96" t="n">
        <f aca="false">BR27416-2.5</f>
        <v>-2.5</v>
      </c>
    </row>
    <row r="27417" customFormat="false" ht="12" hidden="false" customHeight="false" outlineLevel="0" collapsed="false">
      <c r="BS27417" s="96" t="n">
        <f aca="false">BR27417-2.5</f>
        <v>-2.5</v>
      </c>
    </row>
    <row r="27418" customFormat="false" ht="12" hidden="false" customHeight="false" outlineLevel="0" collapsed="false">
      <c r="BS27418" s="96" t="n">
        <f aca="false">BR27418-2.5</f>
        <v>-2.5</v>
      </c>
    </row>
    <row r="27419" customFormat="false" ht="12" hidden="false" customHeight="false" outlineLevel="0" collapsed="false">
      <c r="BS27419" s="96" t="n">
        <f aca="false">BR27419-2.5</f>
        <v>-2.5</v>
      </c>
    </row>
    <row r="27420" customFormat="false" ht="12" hidden="false" customHeight="false" outlineLevel="0" collapsed="false">
      <c r="BS27420" s="96" t="n">
        <f aca="false">BR27420-2.5</f>
        <v>-2.5</v>
      </c>
    </row>
    <row r="27421" customFormat="false" ht="12" hidden="false" customHeight="false" outlineLevel="0" collapsed="false">
      <c r="BS27421" s="96" t="n">
        <f aca="false">BR27421-2.5</f>
        <v>-2.5</v>
      </c>
    </row>
    <row r="27422" customFormat="false" ht="12" hidden="false" customHeight="false" outlineLevel="0" collapsed="false">
      <c r="BS27422" s="96" t="n">
        <f aca="false">BR27422-2.5</f>
        <v>-2.5</v>
      </c>
    </row>
    <row r="27423" customFormat="false" ht="12" hidden="false" customHeight="false" outlineLevel="0" collapsed="false">
      <c r="BS27423" s="96" t="n">
        <f aca="false">BR27423-2.5</f>
        <v>-2.5</v>
      </c>
    </row>
    <row r="27424" customFormat="false" ht="12" hidden="false" customHeight="false" outlineLevel="0" collapsed="false">
      <c r="BS27424" s="96" t="n">
        <f aca="false">BR27424-2.5</f>
        <v>-2.5</v>
      </c>
    </row>
    <row r="27425" customFormat="false" ht="12" hidden="false" customHeight="false" outlineLevel="0" collapsed="false">
      <c r="BS27425" s="96" t="n">
        <f aca="false">BR27425-2.5</f>
        <v>-2.5</v>
      </c>
    </row>
    <row r="27426" customFormat="false" ht="12" hidden="false" customHeight="false" outlineLevel="0" collapsed="false">
      <c r="BS27426" s="96" t="n">
        <f aca="false">BR27426-2.5</f>
        <v>-2.5</v>
      </c>
    </row>
    <row r="27427" customFormat="false" ht="12" hidden="false" customHeight="false" outlineLevel="0" collapsed="false">
      <c r="BS27427" s="96" t="n">
        <f aca="false">BR27427-2.5</f>
        <v>-2.5</v>
      </c>
    </row>
    <row r="27428" customFormat="false" ht="12" hidden="false" customHeight="false" outlineLevel="0" collapsed="false">
      <c r="BS27428" s="96" t="n">
        <f aca="false">BR27428-2.5</f>
        <v>-2.5</v>
      </c>
    </row>
    <row r="27429" customFormat="false" ht="12" hidden="false" customHeight="false" outlineLevel="0" collapsed="false">
      <c r="BS27429" s="96" t="n">
        <f aca="false">BR27429-2.5</f>
        <v>-2.5</v>
      </c>
    </row>
    <row r="27430" customFormat="false" ht="12" hidden="false" customHeight="false" outlineLevel="0" collapsed="false">
      <c r="BS27430" s="96" t="n">
        <f aca="false">BR27430-2.5</f>
        <v>-2.5</v>
      </c>
    </row>
    <row r="27431" customFormat="false" ht="12" hidden="false" customHeight="false" outlineLevel="0" collapsed="false">
      <c r="BS27431" s="96" t="n">
        <f aca="false">BR27431-2.5</f>
        <v>-2.5</v>
      </c>
    </row>
    <row r="27432" customFormat="false" ht="12" hidden="false" customHeight="false" outlineLevel="0" collapsed="false">
      <c r="BS27432" s="96" t="n">
        <f aca="false">BR27432-2.5</f>
        <v>-2.5</v>
      </c>
    </row>
    <row r="27433" customFormat="false" ht="12" hidden="false" customHeight="false" outlineLevel="0" collapsed="false">
      <c r="BS27433" s="96" t="n">
        <f aca="false">BR27433-2.5</f>
        <v>-2.5</v>
      </c>
    </row>
    <row r="27434" customFormat="false" ht="12" hidden="false" customHeight="false" outlineLevel="0" collapsed="false">
      <c r="BS27434" s="96" t="n">
        <f aca="false">BR27434-2.5</f>
        <v>-2.5</v>
      </c>
    </row>
    <row r="27435" customFormat="false" ht="12" hidden="false" customHeight="false" outlineLevel="0" collapsed="false">
      <c r="BS27435" s="96" t="n">
        <f aca="false">BR27435-2.5</f>
        <v>-2.5</v>
      </c>
    </row>
    <row r="27436" customFormat="false" ht="12" hidden="false" customHeight="false" outlineLevel="0" collapsed="false">
      <c r="BS27436" s="96" t="n">
        <f aca="false">BR27436-2.5</f>
        <v>-2.5</v>
      </c>
    </row>
    <row r="27437" customFormat="false" ht="12" hidden="false" customHeight="false" outlineLevel="0" collapsed="false">
      <c r="BS27437" s="96" t="n">
        <f aca="false">BR27437-2.5</f>
        <v>-2.5</v>
      </c>
    </row>
    <row r="27438" customFormat="false" ht="12" hidden="false" customHeight="false" outlineLevel="0" collapsed="false">
      <c r="BS27438" s="96" t="n">
        <f aca="false">BR27438-2.5</f>
        <v>-2.5</v>
      </c>
    </row>
    <row r="27439" customFormat="false" ht="12" hidden="false" customHeight="false" outlineLevel="0" collapsed="false">
      <c r="BS27439" s="96" t="n">
        <f aca="false">BR27439-2.5</f>
        <v>-2.5</v>
      </c>
    </row>
    <row r="27440" customFormat="false" ht="12" hidden="false" customHeight="false" outlineLevel="0" collapsed="false">
      <c r="BS27440" s="96" t="n">
        <f aca="false">BR27440-2.5</f>
        <v>-2.5</v>
      </c>
    </row>
    <row r="27441" customFormat="false" ht="12" hidden="false" customHeight="false" outlineLevel="0" collapsed="false">
      <c r="BS27441" s="96" t="n">
        <f aca="false">BR27441-2.5</f>
        <v>-2.5</v>
      </c>
    </row>
    <row r="27442" customFormat="false" ht="12" hidden="false" customHeight="false" outlineLevel="0" collapsed="false">
      <c r="BS27442" s="96" t="n">
        <f aca="false">BR27442-2.5</f>
        <v>-2.5</v>
      </c>
    </row>
    <row r="27443" customFormat="false" ht="12" hidden="false" customHeight="false" outlineLevel="0" collapsed="false">
      <c r="BS27443" s="96" t="n">
        <f aca="false">BR27443-2.5</f>
        <v>-2.5</v>
      </c>
    </row>
    <row r="27444" customFormat="false" ht="12" hidden="false" customHeight="false" outlineLevel="0" collapsed="false">
      <c r="BS27444" s="96" t="n">
        <f aca="false">BR27444-2.5</f>
        <v>-2.5</v>
      </c>
    </row>
    <row r="27445" customFormat="false" ht="12" hidden="false" customHeight="false" outlineLevel="0" collapsed="false">
      <c r="BS27445" s="96" t="n">
        <f aca="false">BR27445-2.5</f>
        <v>-2.5</v>
      </c>
    </row>
    <row r="27446" customFormat="false" ht="12" hidden="false" customHeight="false" outlineLevel="0" collapsed="false">
      <c r="BS27446" s="96" t="n">
        <f aca="false">BR27446-2.5</f>
        <v>-2.5</v>
      </c>
    </row>
    <row r="27447" customFormat="false" ht="12" hidden="false" customHeight="false" outlineLevel="0" collapsed="false">
      <c r="BS27447" s="96" t="n">
        <f aca="false">BR27447-2.5</f>
        <v>-2.5</v>
      </c>
    </row>
    <row r="27448" customFormat="false" ht="12" hidden="false" customHeight="false" outlineLevel="0" collapsed="false">
      <c r="BS27448" s="96" t="n">
        <f aca="false">BR27448-2.5</f>
        <v>-2.5</v>
      </c>
    </row>
    <row r="27449" customFormat="false" ht="12" hidden="false" customHeight="false" outlineLevel="0" collapsed="false">
      <c r="BS27449" s="96" t="n">
        <f aca="false">BR27449-2.5</f>
        <v>-2.5</v>
      </c>
    </row>
    <row r="27450" customFormat="false" ht="12" hidden="false" customHeight="false" outlineLevel="0" collapsed="false">
      <c r="BS27450" s="96" t="n">
        <f aca="false">BR27450-2.5</f>
        <v>-2.5</v>
      </c>
    </row>
    <row r="27451" customFormat="false" ht="12" hidden="false" customHeight="false" outlineLevel="0" collapsed="false">
      <c r="BS27451" s="96" t="n">
        <f aca="false">BR27451-2.5</f>
        <v>-2.5</v>
      </c>
    </row>
    <row r="27452" customFormat="false" ht="12" hidden="false" customHeight="false" outlineLevel="0" collapsed="false">
      <c r="BS27452" s="96" t="n">
        <f aca="false">BR27452-2.5</f>
        <v>-2.5</v>
      </c>
    </row>
    <row r="27453" customFormat="false" ht="12" hidden="false" customHeight="false" outlineLevel="0" collapsed="false">
      <c r="BS27453" s="96" t="n">
        <f aca="false">BR27453-2.5</f>
        <v>-2.5</v>
      </c>
    </row>
    <row r="27454" customFormat="false" ht="12" hidden="false" customHeight="false" outlineLevel="0" collapsed="false">
      <c r="BS27454" s="96" t="n">
        <f aca="false">BR27454-2.5</f>
        <v>-2.5</v>
      </c>
    </row>
    <row r="27455" customFormat="false" ht="12" hidden="false" customHeight="false" outlineLevel="0" collapsed="false">
      <c r="BS27455" s="96" t="n">
        <f aca="false">BR27455-2.5</f>
        <v>-2.5</v>
      </c>
    </row>
    <row r="27456" customFormat="false" ht="12" hidden="false" customHeight="false" outlineLevel="0" collapsed="false">
      <c r="BS27456" s="96" t="n">
        <f aca="false">BR27456-2.5</f>
        <v>-2.5</v>
      </c>
    </row>
    <row r="27457" customFormat="false" ht="12" hidden="false" customHeight="false" outlineLevel="0" collapsed="false">
      <c r="BS27457" s="96" t="n">
        <f aca="false">BR27457-2.5</f>
        <v>-2.5</v>
      </c>
    </row>
    <row r="27458" customFormat="false" ht="12" hidden="false" customHeight="false" outlineLevel="0" collapsed="false">
      <c r="BS27458" s="96" t="n">
        <f aca="false">BR27458-2.5</f>
        <v>-2.5</v>
      </c>
    </row>
    <row r="27459" customFormat="false" ht="12" hidden="false" customHeight="false" outlineLevel="0" collapsed="false">
      <c r="BS27459" s="96" t="n">
        <f aca="false">BR27459-2.5</f>
        <v>-2.5</v>
      </c>
    </row>
    <row r="27460" customFormat="false" ht="12" hidden="false" customHeight="false" outlineLevel="0" collapsed="false">
      <c r="BS27460" s="96" t="n">
        <f aca="false">BR27460-2.5</f>
        <v>-2.5</v>
      </c>
    </row>
    <row r="27461" customFormat="false" ht="12" hidden="false" customHeight="false" outlineLevel="0" collapsed="false">
      <c r="BS27461" s="96" t="n">
        <f aca="false">BR27461-2.5</f>
        <v>-2.5</v>
      </c>
    </row>
    <row r="27462" customFormat="false" ht="12" hidden="false" customHeight="false" outlineLevel="0" collapsed="false">
      <c r="BS27462" s="96" t="n">
        <f aca="false">BR27462-2.5</f>
        <v>-2.5</v>
      </c>
    </row>
    <row r="27463" customFormat="false" ht="12" hidden="false" customHeight="false" outlineLevel="0" collapsed="false">
      <c r="BS27463" s="96" t="n">
        <f aca="false">BR27463-2.5</f>
        <v>-2.5</v>
      </c>
    </row>
    <row r="27464" customFormat="false" ht="12" hidden="false" customHeight="false" outlineLevel="0" collapsed="false">
      <c r="BS27464" s="96" t="n">
        <f aca="false">BR27464-2.5</f>
        <v>-2.5</v>
      </c>
    </row>
    <row r="27465" customFormat="false" ht="12" hidden="false" customHeight="false" outlineLevel="0" collapsed="false">
      <c r="BS27465" s="96" t="n">
        <f aca="false">BR27465-2.5</f>
        <v>-2.5</v>
      </c>
    </row>
    <row r="27466" customFormat="false" ht="12" hidden="false" customHeight="false" outlineLevel="0" collapsed="false">
      <c r="BS27466" s="96" t="n">
        <f aca="false">BR27466-2.5</f>
        <v>-2.5</v>
      </c>
    </row>
    <row r="27467" customFormat="false" ht="12" hidden="false" customHeight="false" outlineLevel="0" collapsed="false">
      <c r="BS27467" s="96" t="n">
        <f aca="false">BR27467-2.5</f>
        <v>-2.5</v>
      </c>
    </row>
    <row r="27468" customFormat="false" ht="12" hidden="false" customHeight="false" outlineLevel="0" collapsed="false">
      <c r="BS27468" s="96" t="n">
        <f aca="false">BR27468-2.5</f>
        <v>-2.5</v>
      </c>
    </row>
    <row r="27469" customFormat="false" ht="12" hidden="false" customHeight="false" outlineLevel="0" collapsed="false">
      <c r="BS27469" s="96" t="n">
        <f aca="false">BR27469-2.5</f>
        <v>-2.5</v>
      </c>
    </row>
    <row r="27470" customFormat="false" ht="12" hidden="false" customHeight="false" outlineLevel="0" collapsed="false">
      <c r="BS27470" s="96" t="n">
        <f aca="false">BR27470-2.5</f>
        <v>-2.5</v>
      </c>
    </row>
    <row r="27471" customFormat="false" ht="12" hidden="false" customHeight="false" outlineLevel="0" collapsed="false">
      <c r="BS27471" s="96" t="n">
        <f aca="false">BR27471-2.5</f>
        <v>-2.5</v>
      </c>
    </row>
    <row r="27472" customFormat="false" ht="12" hidden="false" customHeight="false" outlineLevel="0" collapsed="false">
      <c r="BS27472" s="96" t="n">
        <f aca="false">BR27472-2.5</f>
        <v>-2.5</v>
      </c>
    </row>
    <row r="27473" customFormat="false" ht="12" hidden="false" customHeight="false" outlineLevel="0" collapsed="false">
      <c r="BS27473" s="96" t="n">
        <f aca="false">BR27473-2.5</f>
        <v>-2.5</v>
      </c>
    </row>
    <row r="27474" customFormat="false" ht="12" hidden="false" customHeight="false" outlineLevel="0" collapsed="false">
      <c r="BS27474" s="96" t="n">
        <f aca="false">BR27474-2.5</f>
        <v>-2.5</v>
      </c>
    </row>
    <row r="27475" customFormat="false" ht="12" hidden="false" customHeight="false" outlineLevel="0" collapsed="false">
      <c r="BS27475" s="96" t="n">
        <f aca="false">BR27475-2.5</f>
        <v>-2.5</v>
      </c>
    </row>
    <row r="27476" customFormat="false" ht="12" hidden="false" customHeight="false" outlineLevel="0" collapsed="false">
      <c r="BS27476" s="96" t="n">
        <f aca="false">BR27476-2.5</f>
        <v>-2.5</v>
      </c>
    </row>
    <row r="27477" customFormat="false" ht="12" hidden="false" customHeight="false" outlineLevel="0" collapsed="false">
      <c r="BS27477" s="96" t="n">
        <f aca="false">BR27477-2.5</f>
        <v>-2.5</v>
      </c>
    </row>
    <row r="27478" customFormat="false" ht="12" hidden="false" customHeight="false" outlineLevel="0" collapsed="false">
      <c r="BS27478" s="96" t="n">
        <f aca="false">BR27478-2.5</f>
        <v>-2.5</v>
      </c>
    </row>
    <row r="27479" customFormat="false" ht="12" hidden="false" customHeight="false" outlineLevel="0" collapsed="false">
      <c r="BS27479" s="96" t="n">
        <f aca="false">BR27479-2.5</f>
        <v>-2.5</v>
      </c>
    </row>
    <row r="27480" customFormat="false" ht="12" hidden="false" customHeight="false" outlineLevel="0" collapsed="false">
      <c r="BS27480" s="96" t="n">
        <f aca="false">BR27480-2.5</f>
        <v>-2.5</v>
      </c>
    </row>
    <row r="27481" customFormat="false" ht="12" hidden="false" customHeight="false" outlineLevel="0" collapsed="false">
      <c r="BS27481" s="96" t="n">
        <f aca="false">BR27481-2.5</f>
        <v>-2.5</v>
      </c>
    </row>
    <row r="27482" customFormat="false" ht="12" hidden="false" customHeight="false" outlineLevel="0" collapsed="false">
      <c r="BS27482" s="96" t="n">
        <f aca="false">BR27482-2.5</f>
        <v>-2.5</v>
      </c>
    </row>
    <row r="27483" customFormat="false" ht="12" hidden="false" customHeight="false" outlineLevel="0" collapsed="false">
      <c r="BS27483" s="96" t="n">
        <f aca="false">BR27483-2.5</f>
        <v>-2.5</v>
      </c>
    </row>
    <row r="27484" customFormat="false" ht="12" hidden="false" customHeight="false" outlineLevel="0" collapsed="false">
      <c r="BS27484" s="96" t="n">
        <f aca="false">BR27484-2.5</f>
        <v>-2.5</v>
      </c>
    </row>
    <row r="27485" customFormat="false" ht="12" hidden="false" customHeight="false" outlineLevel="0" collapsed="false">
      <c r="BS27485" s="96" t="n">
        <f aca="false">BR27485-2.5</f>
        <v>-2.5</v>
      </c>
    </row>
    <row r="27486" customFormat="false" ht="12" hidden="false" customHeight="false" outlineLevel="0" collapsed="false">
      <c r="BS27486" s="96" t="n">
        <f aca="false">BR27486-2.5</f>
        <v>-2.5</v>
      </c>
    </row>
    <row r="27487" customFormat="false" ht="12" hidden="false" customHeight="false" outlineLevel="0" collapsed="false">
      <c r="BS27487" s="96" t="n">
        <f aca="false">BR27487-2.5</f>
        <v>-2.5</v>
      </c>
    </row>
    <row r="27488" customFormat="false" ht="12" hidden="false" customHeight="false" outlineLevel="0" collapsed="false">
      <c r="BS27488" s="96" t="n">
        <f aca="false">BR27488-2.5</f>
        <v>-2.5</v>
      </c>
    </row>
    <row r="27489" customFormat="false" ht="12" hidden="false" customHeight="false" outlineLevel="0" collapsed="false">
      <c r="BS27489" s="96" t="n">
        <f aca="false">BR27489-2.5</f>
        <v>-2.5</v>
      </c>
    </row>
    <row r="27490" customFormat="false" ht="12" hidden="false" customHeight="false" outlineLevel="0" collapsed="false">
      <c r="BS27490" s="96" t="n">
        <f aca="false">BR27490-2.5</f>
        <v>-2.5</v>
      </c>
    </row>
    <row r="27491" customFormat="false" ht="12" hidden="false" customHeight="false" outlineLevel="0" collapsed="false">
      <c r="BS27491" s="96" t="n">
        <f aca="false">BR27491-2.5</f>
        <v>-2.5</v>
      </c>
    </row>
    <row r="27492" customFormat="false" ht="12" hidden="false" customHeight="false" outlineLevel="0" collapsed="false">
      <c r="BS27492" s="96" t="n">
        <f aca="false">BR27492-2.5</f>
        <v>-2.5</v>
      </c>
    </row>
    <row r="27493" customFormat="false" ht="12" hidden="false" customHeight="false" outlineLevel="0" collapsed="false">
      <c r="BS27493" s="96" t="n">
        <f aca="false">BR27493-2.5</f>
        <v>-2.5</v>
      </c>
    </row>
    <row r="27494" customFormat="false" ht="12" hidden="false" customHeight="false" outlineLevel="0" collapsed="false">
      <c r="BS27494" s="96" t="n">
        <f aca="false">BR27494-2.5</f>
        <v>-2.5</v>
      </c>
    </row>
    <row r="27495" customFormat="false" ht="12" hidden="false" customHeight="false" outlineLevel="0" collapsed="false">
      <c r="BS27495" s="96" t="n">
        <f aca="false">BR27495-2.5</f>
        <v>-2.5</v>
      </c>
    </row>
    <row r="27496" customFormat="false" ht="12" hidden="false" customHeight="false" outlineLevel="0" collapsed="false">
      <c r="BS27496" s="96" t="n">
        <f aca="false">BR27496-2.5</f>
        <v>-2.5</v>
      </c>
    </row>
    <row r="27497" customFormat="false" ht="12" hidden="false" customHeight="false" outlineLevel="0" collapsed="false">
      <c r="BS27497" s="96" t="n">
        <f aca="false">BR27497-2.5</f>
        <v>-2.5</v>
      </c>
    </row>
    <row r="27498" customFormat="false" ht="12" hidden="false" customHeight="false" outlineLevel="0" collapsed="false">
      <c r="BS27498" s="96" t="n">
        <f aca="false">BR27498-2.5</f>
        <v>-2.5</v>
      </c>
    </row>
    <row r="27499" customFormat="false" ht="12" hidden="false" customHeight="false" outlineLevel="0" collapsed="false">
      <c r="BS27499" s="96" t="n">
        <f aca="false">BR27499-2.5</f>
        <v>-2.5</v>
      </c>
    </row>
    <row r="27500" customFormat="false" ht="12" hidden="false" customHeight="false" outlineLevel="0" collapsed="false">
      <c r="BS27500" s="96" t="n">
        <f aca="false">BR27500-2.5</f>
        <v>-2.5</v>
      </c>
    </row>
    <row r="27501" customFormat="false" ht="12" hidden="false" customHeight="false" outlineLevel="0" collapsed="false">
      <c r="BS27501" s="96" t="n">
        <f aca="false">BR27501-2.5</f>
        <v>-2.5</v>
      </c>
    </row>
    <row r="27502" customFormat="false" ht="12" hidden="false" customHeight="false" outlineLevel="0" collapsed="false">
      <c r="BS27502" s="96" t="n">
        <f aca="false">BR27502-2.5</f>
        <v>-2.5</v>
      </c>
    </row>
    <row r="27503" customFormat="false" ht="12" hidden="false" customHeight="false" outlineLevel="0" collapsed="false">
      <c r="BS27503" s="96" t="n">
        <f aca="false">BR27503-2.5</f>
        <v>-2.5</v>
      </c>
    </row>
    <row r="27504" customFormat="false" ht="12" hidden="false" customHeight="false" outlineLevel="0" collapsed="false">
      <c r="BS27504" s="96" t="n">
        <f aca="false">BR27504-2.5</f>
        <v>-2.5</v>
      </c>
    </row>
    <row r="27505" customFormat="false" ht="12" hidden="false" customHeight="false" outlineLevel="0" collapsed="false">
      <c r="BS27505" s="96" t="n">
        <f aca="false">BR27505-2.5</f>
        <v>-2.5</v>
      </c>
    </row>
    <row r="27506" customFormat="false" ht="12" hidden="false" customHeight="false" outlineLevel="0" collapsed="false">
      <c r="BS27506" s="96" t="n">
        <f aca="false">BR27506-2.5</f>
        <v>-2.5</v>
      </c>
    </row>
    <row r="27507" customFormat="false" ht="12" hidden="false" customHeight="false" outlineLevel="0" collapsed="false">
      <c r="BS27507" s="96" t="n">
        <f aca="false">BR27507-2.5</f>
        <v>-2.5</v>
      </c>
    </row>
    <row r="27508" customFormat="false" ht="12" hidden="false" customHeight="false" outlineLevel="0" collapsed="false">
      <c r="BS27508" s="96" t="n">
        <f aca="false">BR27508-2.5</f>
        <v>-2.5</v>
      </c>
    </row>
    <row r="27509" customFormat="false" ht="12" hidden="false" customHeight="false" outlineLevel="0" collapsed="false">
      <c r="BS27509" s="96" t="n">
        <f aca="false">BR27509-2.5</f>
        <v>-2.5</v>
      </c>
    </row>
    <row r="27510" customFormat="false" ht="12" hidden="false" customHeight="false" outlineLevel="0" collapsed="false">
      <c r="BS27510" s="96" t="n">
        <f aca="false">BR27510-2.5</f>
        <v>-2.5</v>
      </c>
    </row>
    <row r="27511" customFormat="false" ht="12" hidden="false" customHeight="false" outlineLevel="0" collapsed="false">
      <c r="BS27511" s="96" t="n">
        <f aca="false">BR27511-2.5</f>
        <v>-2.5</v>
      </c>
    </row>
    <row r="27512" customFormat="false" ht="12" hidden="false" customHeight="false" outlineLevel="0" collapsed="false">
      <c r="BS27512" s="96" t="n">
        <f aca="false">BR27512-2.5</f>
        <v>-2.5</v>
      </c>
    </row>
    <row r="27513" customFormat="false" ht="12" hidden="false" customHeight="false" outlineLevel="0" collapsed="false">
      <c r="BS27513" s="96" t="n">
        <f aca="false">BR27513-2.5</f>
        <v>-2.5</v>
      </c>
    </row>
    <row r="27514" customFormat="false" ht="12" hidden="false" customHeight="false" outlineLevel="0" collapsed="false">
      <c r="BS27514" s="96" t="n">
        <f aca="false">BR27514-2.5</f>
        <v>-2.5</v>
      </c>
    </row>
    <row r="27515" customFormat="false" ht="12" hidden="false" customHeight="false" outlineLevel="0" collapsed="false">
      <c r="BS27515" s="96" t="n">
        <f aca="false">BR27515-2.5</f>
        <v>-2.5</v>
      </c>
    </row>
    <row r="27516" customFormat="false" ht="12" hidden="false" customHeight="false" outlineLevel="0" collapsed="false">
      <c r="BS27516" s="96" t="n">
        <f aca="false">BR27516-2.5</f>
        <v>-2.5</v>
      </c>
    </row>
    <row r="27517" customFormat="false" ht="12" hidden="false" customHeight="false" outlineLevel="0" collapsed="false">
      <c r="BS27517" s="96" t="n">
        <f aca="false">BR27517-2.5</f>
        <v>-2.5</v>
      </c>
    </row>
    <row r="27518" customFormat="false" ht="12" hidden="false" customHeight="false" outlineLevel="0" collapsed="false">
      <c r="BS27518" s="96" t="n">
        <f aca="false">BR27518-2.5</f>
        <v>-2.5</v>
      </c>
    </row>
    <row r="27519" customFormat="false" ht="12" hidden="false" customHeight="false" outlineLevel="0" collapsed="false">
      <c r="BS27519" s="96" t="n">
        <f aca="false">BR27519-2.5</f>
        <v>-2.5</v>
      </c>
    </row>
    <row r="27520" customFormat="false" ht="12" hidden="false" customHeight="false" outlineLevel="0" collapsed="false">
      <c r="BS27520" s="96" t="n">
        <f aca="false">BR27520-2.5</f>
        <v>-2.5</v>
      </c>
    </row>
    <row r="27521" customFormat="false" ht="12" hidden="false" customHeight="false" outlineLevel="0" collapsed="false">
      <c r="BS27521" s="96" t="n">
        <f aca="false">BR27521-2.5</f>
        <v>-2.5</v>
      </c>
    </row>
    <row r="27522" customFormat="false" ht="12" hidden="false" customHeight="false" outlineLevel="0" collapsed="false">
      <c r="BS27522" s="96" t="n">
        <f aca="false">BR27522-2.5</f>
        <v>-2.5</v>
      </c>
    </row>
    <row r="27523" customFormat="false" ht="12" hidden="false" customHeight="false" outlineLevel="0" collapsed="false">
      <c r="BS27523" s="96" t="n">
        <f aca="false">BR27523-2.5</f>
        <v>-2.5</v>
      </c>
    </row>
    <row r="27524" customFormat="false" ht="12" hidden="false" customHeight="false" outlineLevel="0" collapsed="false">
      <c r="BS27524" s="96" t="n">
        <f aca="false">BR27524-2.5</f>
        <v>-2.5</v>
      </c>
    </row>
    <row r="27525" customFormat="false" ht="12" hidden="false" customHeight="false" outlineLevel="0" collapsed="false">
      <c r="BS27525" s="96" t="n">
        <f aca="false">BR27525-2.5</f>
        <v>-2.5</v>
      </c>
    </row>
    <row r="27526" customFormat="false" ht="12" hidden="false" customHeight="false" outlineLevel="0" collapsed="false">
      <c r="BS27526" s="96" t="n">
        <f aca="false">BR27526-2.5</f>
        <v>-2.5</v>
      </c>
    </row>
    <row r="27527" customFormat="false" ht="12" hidden="false" customHeight="false" outlineLevel="0" collapsed="false">
      <c r="BS27527" s="96" t="n">
        <f aca="false">BR27527-2.5</f>
        <v>-2.5</v>
      </c>
    </row>
    <row r="27528" customFormat="false" ht="12" hidden="false" customHeight="false" outlineLevel="0" collapsed="false">
      <c r="BS27528" s="96" t="n">
        <f aca="false">BR27528-2.5</f>
        <v>-2.5</v>
      </c>
    </row>
    <row r="27529" customFormat="false" ht="12" hidden="false" customHeight="false" outlineLevel="0" collapsed="false">
      <c r="BS27529" s="96" t="n">
        <f aca="false">BR27529-2.5</f>
        <v>-2.5</v>
      </c>
    </row>
    <row r="27530" customFormat="false" ht="12" hidden="false" customHeight="false" outlineLevel="0" collapsed="false">
      <c r="BS27530" s="96" t="n">
        <f aca="false">BR27530-2.5</f>
        <v>-2.5</v>
      </c>
    </row>
    <row r="27531" customFormat="false" ht="12" hidden="false" customHeight="false" outlineLevel="0" collapsed="false">
      <c r="BS27531" s="96" t="n">
        <f aca="false">BR27531-2.5</f>
        <v>-2.5</v>
      </c>
    </row>
    <row r="27532" customFormat="false" ht="12" hidden="false" customHeight="false" outlineLevel="0" collapsed="false">
      <c r="BS27532" s="96" t="n">
        <f aca="false">BR27532-2.5</f>
        <v>-2.5</v>
      </c>
    </row>
    <row r="27533" customFormat="false" ht="12" hidden="false" customHeight="false" outlineLevel="0" collapsed="false">
      <c r="BS27533" s="96" t="n">
        <f aca="false">BR27533-2.5</f>
        <v>-2.5</v>
      </c>
    </row>
    <row r="27534" customFormat="false" ht="12" hidden="false" customHeight="false" outlineLevel="0" collapsed="false">
      <c r="BS27534" s="96" t="n">
        <f aca="false">BR27534-2.5</f>
        <v>-2.5</v>
      </c>
    </row>
    <row r="27535" customFormat="false" ht="12" hidden="false" customHeight="false" outlineLevel="0" collapsed="false">
      <c r="BS27535" s="96" t="n">
        <f aca="false">BR27535-2.5</f>
        <v>-2.5</v>
      </c>
    </row>
    <row r="27536" customFormat="false" ht="12" hidden="false" customHeight="false" outlineLevel="0" collapsed="false">
      <c r="BS27536" s="96" t="n">
        <f aca="false">BR27536-2.5</f>
        <v>-2.5</v>
      </c>
    </row>
    <row r="27537" customFormat="false" ht="12" hidden="false" customHeight="false" outlineLevel="0" collapsed="false">
      <c r="BS27537" s="96" t="n">
        <f aca="false">BR27537-2.5</f>
        <v>-2.5</v>
      </c>
    </row>
    <row r="27538" customFormat="false" ht="12" hidden="false" customHeight="false" outlineLevel="0" collapsed="false">
      <c r="BS27538" s="96" t="n">
        <f aca="false">BR27538-2.5</f>
        <v>-2.5</v>
      </c>
    </row>
    <row r="27539" customFormat="false" ht="12" hidden="false" customHeight="false" outlineLevel="0" collapsed="false">
      <c r="BS27539" s="96" t="n">
        <f aca="false">BR27539-2.5</f>
        <v>-2.5</v>
      </c>
    </row>
    <row r="27540" customFormat="false" ht="12" hidden="false" customHeight="false" outlineLevel="0" collapsed="false">
      <c r="BS27540" s="96" t="n">
        <f aca="false">BR27540-2.5</f>
        <v>-2.5</v>
      </c>
    </row>
    <row r="27541" customFormat="false" ht="12" hidden="false" customHeight="false" outlineLevel="0" collapsed="false">
      <c r="BS27541" s="96" t="n">
        <f aca="false">BR27541-2.5</f>
        <v>-2.5</v>
      </c>
    </row>
    <row r="27542" customFormat="false" ht="12" hidden="false" customHeight="false" outlineLevel="0" collapsed="false">
      <c r="BS27542" s="96" t="n">
        <f aca="false">BR27542-2.5</f>
        <v>-2.5</v>
      </c>
    </row>
    <row r="27543" customFormat="false" ht="12" hidden="false" customHeight="false" outlineLevel="0" collapsed="false">
      <c r="BS27543" s="96" t="n">
        <f aca="false">BR27543-2.5</f>
        <v>-2.5</v>
      </c>
    </row>
    <row r="27544" customFormat="false" ht="12" hidden="false" customHeight="false" outlineLevel="0" collapsed="false">
      <c r="BS27544" s="96" t="n">
        <f aca="false">BR27544-2.5</f>
        <v>-2.5</v>
      </c>
    </row>
    <row r="27545" customFormat="false" ht="12" hidden="false" customHeight="false" outlineLevel="0" collapsed="false">
      <c r="BS27545" s="96" t="n">
        <f aca="false">BR27545-2.5</f>
        <v>-2.5</v>
      </c>
    </row>
    <row r="27546" customFormat="false" ht="12" hidden="false" customHeight="false" outlineLevel="0" collapsed="false">
      <c r="BS27546" s="96" t="n">
        <f aca="false">BR27546-2.5</f>
        <v>-2.5</v>
      </c>
    </row>
    <row r="27547" customFormat="false" ht="12" hidden="false" customHeight="false" outlineLevel="0" collapsed="false">
      <c r="BS27547" s="96" t="n">
        <f aca="false">BR27547-2.5</f>
        <v>-2.5</v>
      </c>
    </row>
    <row r="27548" customFormat="false" ht="12" hidden="false" customHeight="false" outlineLevel="0" collapsed="false">
      <c r="BS27548" s="96" t="n">
        <f aca="false">BR27548-2.5</f>
        <v>-2.5</v>
      </c>
    </row>
    <row r="27549" customFormat="false" ht="12" hidden="false" customHeight="false" outlineLevel="0" collapsed="false">
      <c r="BS27549" s="96" t="n">
        <f aca="false">BR27549-2.5</f>
        <v>-2.5</v>
      </c>
    </row>
    <row r="27550" customFormat="false" ht="12" hidden="false" customHeight="false" outlineLevel="0" collapsed="false">
      <c r="BS27550" s="96" t="n">
        <f aca="false">BR27550-2.5</f>
        <v>-2.5</v>
      </c>
    </row>
    <row r="27551" customFormat="false" ht="12" hidden="false" customHeight="false" outlineLevel="0" collapsed="false">
      <c r="BS27551" s="96" t="n">
        <f aca="false">BR27551-2.5</f>
        <v>-2.5</v>
      </c>
    </row>
    <row r="27552" customFormat="false" ht="12" hidden="false" customHeight="false" outlineLevel="0" collapsed="false">
      <c r="BS27552" s="96" t="n">
        <f aca="false">BR27552-2.5</f>
        <v>-2.5</v>
      </c>
    </row>
    <row r="27553" customFormat="false" ht="12" hidden="false" customHeight="false" outlineLevel="0" collapsed="false">
      <c r="BS27553" s="96" t="n">
        <f aca="false">BR27553-2.5</f>
        <v>-2.5</v>
      </c>
    </row>
    <row r="27554" customFormat="false" ht="12" hidden="false" customHeight="false" outlineLevel="0" collapsed="false">
      <c r="BS27554" s="96" t="n">
        <f aca="false">BR27554-2.5</f>
        <v>-2.5</v>
      </c>
    </row>
    <row r="27555" customFormat="false" ht="12" hidden="false" customHeight="false" outlineLevel="0" collapsed="false">
      <c r="BS27555" s="96" t="n">
        <f aca="false">BR27555-2.5</f>
        <v>-2.5</v>
      </c>
    </row>
    <row r="27556" customFormat="false" ht="12" hidden="false" customHeight="false" outlineLevel="0" collapsed="false">
      <c r="BS27556" s="96" t="n">
        <f aca="false">BR27556-2.5</f>
        <v>-2.5</v>
      </c>
    </row>
    <row r="27557" customFormat="false" ht="12" hidden="false" customHeight="false" outlineLevel="0" collapsed="false">
      <c r="BS27557" s="96" t="n">
        <f aca="false">BR27557-2.5</f>
        <v>-2.5</v>
      </c>
    </row>
    <row r="27558" customFormat="false" ht="12" hidden="false" customHeight="false" outlineLevel="0" collapsed="false">
      <c r="BS27558" s="96" t="n">
        <f aca="false">BR27558-2.5</f>
        <v>-2.5</v>
      </c>
    </row>
    <row r="27559" customFormat="false" ht="12" hidden="false" customHeight="false" outlineLevel="0" collapsed="false">
      <c r="BS27559" s="96" t="n">
        <f aca="false">BR27559-2.5</f>
        <v>-2.5</v>
      </c>
    </row>
    <row r="27560" customFormat="false" ht="12" hidden="false" customHeight="false" outlineLevel="0" collapsed="false">
      <c r="BS27560" s="96" t="n">
        <f aca="false">BR27560-2.5</f>
        <v>-2.5</v>
      </c>
    </row>
    <row r="27561" customFormat="false" ht="12" hidden="false" customHeight="false" outlineLevel="0" collapsed="false">
      <c r="BS27561" s="96" t="n">
        <f aca="false">BR27561-2.5</f>
        <v>-2.5</v>
      </c>
    </row>
    <row r="27562" customFormat="false" ht="12" hidden="false" customHeight="false" outlineLevel="0" collapsed="false">
      <c r="BS27562" s="96" t="n">
        <f aca="false">BR27562-2.5</f>
        <v>-2.5</v>
      </c>
    </row>
    <row r="27563" customFormat="false" ht="12" hidden="false" customHeight="false" outlineLevel="0" collapsed="false">
      <c r="BS27563" s="96" t="n">
        <f aca="false">BR27563-2.5</f>
        <v>-2.5</v>
      </c>
    </row>
    <row r="27564" customFormat="false" ht="12" hidden="false" customHeight="false" outlineLevel="0" collapsed="false">
      <c r="BS27564" s="96" t="n">
        <f aca="false">BR27564-2.5</f>
        <v>-2.5</v>
      </c>
    </row>
    <row r="27565" customFormat="false" ht="12" hidden="false" customHeight="false" outlineLevel="0" collapsed="false">
      <c r="BS27565" s="96" t="n">
        <f aca="false">BR27565-2.5</f>
        <v>-2.5</v>
      </c>
    </row>
    <row r="27566" customFormat="false" ht="12" hidden="false" customHeight="false" outlineLevel="0" collapsed="false">
      <c r="BS27566" s="96" t="n">
        <f aca="false">BR27566-2.5</f>
        <v>-2.5</v>
      </c>
    </row>
    <row r="27567" customFormat="false" ht="12" hidden="false" customHeight="false" outlineLevel="0" collapsed="false">
      <c r="BS27567" s="96" t="n">
        <f aca="false">BR27567-2.5</f>
        <v>-2.5</v>
      </c>
    </row>
    <row r="27568" customFormat="false" ht="12" hidden="false" customHeight="false" outlineLevel="0" collapsed="false">
      <c r="BS27568" s="96" t="n">
        <f aca="false">BR27568-2.5</f>
        <v>-2.5</v>
      </c>
    </row>
    <row r="27569" customFormat="false" ht="12" hidden="false" customHeight="false" outlineLevel="0" collapsed="false">
      <c r="BS27569" s="96" t="n">
        <f aca="false">BR27569-2.5</f>
        <v>-2.5</v>
      </c>
    </row>
    <row r="27570" customFormat="false" ht="12" hidden="false" customHeight="false" outlineLevel="0" collapsed="false">
      <c r="BS27570" s="96" t="n">
        <f aca="false">BR27570-2.5</f>
        <v>-2.5</v>
      </c>
    </row>
    <row r="27571" customFormat="false" ht="12" hidden="false" customHeight="false" outlineLevel="0" collapsed="false">
      <c r="BS27571" s="96" t="n">
        <f aca="false">BR27571-2.5</f>
        <v>-2.5</v>
      </c>
    </row>
    <row r="27572" customFormat="false" ht="12" hidden="false" customHeight="false" outlineLevel="0" collapsed="false">
      <c r="BS27572" s="96" t="n">
        <f aca="false">BR27572-2.5</f>
        <v>-2.5</v>
      </c>
    </row>
    <row r="27573" customFormat="false" ht="12" hidden="false" customHeight="false" outlineLevel="0" collapsed="false">
      <c r="BS27573" s="96" t="n">
        <f aca="false">BR27573-2.5</f>
        <v>-2.5</v>
      </c>
    </row>
    <row r="27574" customFormat="false" ht="12" hidden="false" customHeight="false" outlineLevel="0" collapsed="false">
      <c r="BS27574" s="96" t="n">
        <f aca="false">BR27574-2.5</f>
        <v>-2.5</v>
      </c>
    </row>
    <row r="27575" customFormat="false" ht="12" hidden="false" customHeight="false" outlineLevel="0" collapsed="false">
      <c r="BS27575" s="96" t="n">
        <f aca="false">BR27575-2.5</f>
        <v>-2.5</v>
      </c>
    </row>
    <row r="27576" customFormat="false" ht="12" hidden="false" customHeight="false" outlineLevel="0" collapsed="false">
      <c r="BS27576" s="96" t="n">
        <f aca="false">BR27576-2.5</f>
        <v>-2.5</v>
      </c>
    </row>
    <row r="27577" customFormat="false" ht="12" hidden="false" customHeight="false" outlineLevel="0" collapsed="false">
      <c r="BS27577" s="96" t="n">
        <f aca="false">BR27577-2.5</f>
        <v>-2.5</v>
      </c>
    </row>
    <row r="27578" customFormat="false" ht="12" hidden="false" customHeight="false" outlineLevel="0" collapsed="false">
      <c r="BS27578" s="96" t="n">
        <f aca="false">BR27578-2.5</f>
        <v>-2.5</v>
      </c>
    </row>
    <row r="27579" customFormat="false" ht="12" hidden="false" customHeight="false" outlineLevel="0" collapsed="false">
      <c r="BS27579" s="96" t="n">
        <f aca="false">BR27579-2.5</f>
        <v>-2.5</v>
      </c>
    </row>
    <row r="27580" customFormat="false" ht="12" hidden="false" customHeight="false" outlineLevel="0" collapsed="false">
      <c r="BS27580" s="96" t="n">
        <f aca="false">BR27580-2.5</f>
        <v>-2.5</v>
      </c>
    </row>
    <row r="27581" customFormat="false" ht="12" hidden="false" customHeight="false" outlineLevel="0" collapsed="false">
      <c r="BS27581" s="96" t="n">
        <f aca="false">BR27581-2.5</f>
        <v>-2.5</v>
      </c>
    </row>
    <row r="27582" customFormat="false" ht="12" hidden="false" customHeight="false" outlineLevel="0" collapsed="false">
      <c r="BS27582" s="96" t="n">
        <f aca="false">BR27582-2.5</f>
        <v>-2.5</v>
      </c>
    </row>
    <row r="27583" customFormat="false" ht="12" hidden="false" customHeight="false" outlineLevel="0" collapsed="false">
      <c r="BS27583" s="96" t="n">
        <f aca="false">BR27583-2.5</f>
        <v>-2.5</v>
      </c>
    </row>
    <row r="27584" customFormat="false" ht="12" hidden="false" customHeight="false" outlineLevel="0" collapsed="false">
      <c r="BS27584" s="96" t="n">
        <f aca="false">BR27584-2.5</f>
        <v>-2.5</v>
      </c>
    </row>
    <row r="27585" customFormat="false" ht="12" hidden="false" customHeight="false" outlineLevel="0" collapsed="false">
      <c r="BS27585" s="96" t="n">
        <f aca="false">BR27585-2.5</f>
        <v>-2.5</v>
      </c>
    </row>
    <row r="27586" customFormat="false" ht="12" hidden="false" customHeight="false" outlineLevel="0" collapsed="false">
      <c r="BS27586" s="96" t="n">
        <f aca="false">BR27586-2.5</f>
        <v>-2.5</v>
      </c>
    </row>
    <row r="27587" customFormat="false" ht="12" hidden="false" customHeight="false" outlineLevel="0" collapsed="false">
      <c r="BS27587" s="96" t="n">
        <f aca="false">BR27587-2.5</f>
        <v>-2.5</v>
      </c>
    </row>
    <row r="27588" customFormat="false" ht="12" hidden="false" customHeight="false" outlineLevel="0" collapsed="false">
      <c r="BS27588" s="96" t="n">
        <f aca="false">BR27588-2.5</f>
        <v>-2.5</v>
      </c>
    </row>
    <row r="27589" customFormat="false" ht="12" hidden="false" customHeight="false" outlineLevel="0" collapsed="false">
      <c r="BS27589" s="96" t="n">
        <f aca="false">BR27589-2.5</f>
        <v>-2.5</v>
      </c>
    </row>
    <row r="27590" customFormat="false" ht="12" hidden="false" customHeight="false" outlineLevel="0" collapsed="false">
      <c r="BS27590" s="96" t="n">
        <f aca="false">BR27590-2.5</f>
        <v>-2.5</v>
      </c>
    </row>
    <row r="27591" customFormat="false" ht="12" hidden="false" customHeight="false" outlineLevel="0" collapsed="false">
      <c r="BS27591" s="96" t="n">
        <f aca="false">BR27591-2.5</f>
        <v>-2.5</v>
      </c>
    </row>
    <row r="27592" customFormat="false" ht="12" hidden="false" customHeight="false" outlineLevel="0" collapsed="false">
      <c r="BS27592" s="96" t="n">
        <f aca="false">BR27592-2.5</f>
        <v>-2.5</v>
      </c>
    </row>
    <row r="27593" customFormat="false" ht="12" hidden="false" customHeight="false" outlineLevel="0" collapsed="false">
      <c r="BS27593" s="96" t="n">
        <f aca="false">BR27593-2.5</f>
        <v>-2.5</v>
      </c>
    </row>
    <row r="27594" customFormat="false" ht="12" hidden="false" customHeight="false" outlineLevel="0" collapsed="false">
      <c r="BS27594" s="96" t="n">
        <f aca="false">BR27594-2.5</f>
        <v>-2.5</v>
      </c>
    </row>
    <row r="27595" customFormat="false" ht="12" hidden="false" customHeight="false" outlineLevel="0" collapsed="false">
      <c r="BS27595" s="96" t="n">
        <f aca="false">BR27595-2.5</f>
        <v>-2.5</v>
      </c>
    </row>
    <row r="27596" customFormat="false" ht="12" hidden="false" customHeight="false" outlineLevel="0" collapsed="false">
      <c r="BS27596" s="96" t="n">
        <f aca="false">BR27596-2.5</f>
        <v>-2.5</v>
      </c>
    </row>
    <row r="27597" customFormat="false" ht="12" hidden="false" customHeight="false" outlineLevel="0" collapsed="false">
      <c r="BS27597" s="96" t="n">
        <f aca="false">BR27597-2.5</f>
        <v>-2.5</v>
      </c>
    </row>
    <row r="27598" customFormat="false" ht="12" hidden="false" customHeight="false" outlineLevel="0" collapsed="false">
      <c r="BS27598" s="96" t="n">
        <f aca="false">BR27598-2.5</f>
        <v>-2.5</v>
      </c>
    </row>
    <row r="27599" customFormat="false" ht="12" hidden="false" customHeight="false" outlineLevel="0" collapsed="false">
      <c r="BS27599" s="96" t="n">
        <f aca="false">BR27599-2.5</f>
        <v>-2.5</v>
      </c>
    </row>
    <row r="27600" customFormat="false" ht="12" hidden="false" customHeight="false" outlineLevel="0" collapsed="false">
      <c r="BS27600" s="96" t="n">
        <f aca="false">BR27600-2.5</f>
        <v>-2.5</v>
      </c>
    </row>
    <row r="27601" customFormat="false" ht="12" hidden="false" customHeight="false" outlineLevel="0" collapsed="false">
      <c r="BS27601" s="96" t="n">
        <f aca="false">BR27601-2.5</f>
        <v>-2.5</v>
      </c>
    </row>
    <row r="27602" customFormat="false" ht="12" hidden="false" customHeight="false" outlineLevel="0" collapsed="false">
      <c r="BS27602" s="96" t="n">
        <f aca="false">BR27602-2.5</f>
        <v>-2.5</v>
      </c>
    </row>
    <row r="27603" customFormat="false" ht="12" hidden="false" customHeight="false" outlineLevel="0" collapsed="false">
      <c r="BS27603" s="96" t="n">
        <f aca="false">BR27603-2.5</f>
        <v>-2.5</v>
      </c>
    </row>
    <row r="27604" customFormat="false" ht="12" hidden="false" customHeight="false" outlineLevel="0" collapsed="false">
      <c r="BS27604" s="96" t="n">
        <f aca="false">BR27604-2.5</f>
        <v>-2.5</v>
      </c>
    </row>
    <row r="27605" customFormat="false" ht="12" hidden="false" customHeight="false" outlineLevel="0" collapsed="false">
      <c r="BS27605" s="96" t="n">
        <f aca="false">BR27605-2.5</f>
        <v>-2.5</v>
      </c>
    </row>
    <row r="27606" customFormat="false" ht="12" hidden="false" customHeight="false" outlineLevel="0" collapsed="false">
      <c r="BS27606" s="96" t="n">
        <f aca="false">BR27606-2.5</f>
        <v>-2.5</v>
      </c>
    </row>
    <row r="27607" customFormat="false" ht="12" hidden="false" customHeight="false" outlineLevel="0" collapsed="false">
      <c r="BS27607" s="96" t="n">
        <f aca="false">BR27607-2.5</f>
        <v>-2.5</v>
      </c>
    </row>
    <row r="27608" customFormat="false" ht="12" hidden="false" customHeight="false" outlineLevel="0" collapsed="false">
      <c r="BS27608" s="96" t="n">
        <f aca="false">BR27608-2.5</f>
        <v>-2.5</v>
      </c>
    </row>
    <row r="27609" customFormat="false" ht="12" hidden="false" customHeight="false" outlineLevel="0" collapsed="false">
      <c r="BS27609" s="96" t="n">
        <f aca="false">BR27609-2.5</f>
        <v>-2.5</v>
      </c>
    </row>
    <row r="27610" customFormat="false" ht="12" hidden="false" customHeight="false" outlineLevel="0" collapsed="false">
      <c r="BS27610" s="96" t="n">
        <f aca="false">BR27610-2.5</f>
        <v>-2.5</v>
      </c>
    </row>
    <row r="27611" customFormat="false" ht="12" hidden="false" customHeight="false" outlineLevel="0" collapsed="false">
      <c r="BS27611" s="96" t="n">
        <f aca="false">BR27611-2.5</f>
        <v>-2.5</v>
      </c>
    </row>
    <row r="27612" customFormat="false" ht="12" hidden="false" customHeight="false" outlineLevel="0" collapsed="false">
      <c r="BS27612" s="96" t="n">
        <f aca="false">BR27612-2.5</f>
        <v>-2.5</v>
      </c>
    </row>
    <row r="27613" customFormat="false" ht="12" hidden="false" customHeight="false" outlineLevel="0" collapsed="false">
      <c r="BS27613" s="96" t="n">
        <f aca="false">BR27613-2.5</f>
        <v>-2.5</v>
      </c>
    </row>
    <row r="27614" customFormat="false" ht="12" hidden="false" customHeight="false" outlineLevel="0" collapsed="false">
      <c r="BS27614" s="96" t="n">
        <f aca="false">BR27614-2.5</f>
        <v>-2.5</v>
      </c>
    </row>
    <row r="27615" customFormat="false" ht="12" hidden="false" customHeight="false" outlineLevel="0" collapsed="false">
      <c r="BS27615" s="96" t="n">
        <f aca="false">BR27615-2.5</f>
        <v>-2.5</v>
      </c>
    </row>
    <row r="27616" customFormat="false" ht="12" hidden="false" customHeight="false" outlineLevel="0" collapsed="false">
      <c r="BS27616" s="96" t="n">
        <f aca="false">BR27616-2.5</f>
        <v>-2.5</v>
      </c>
    </row>
    <row r="27617" customFormat="false" ht="12" hidden="false" customHeight="false" outlineLevel="0" collapsed="false">
      <c r="BS27617" s="96" t="n">
        <f aca="false">BR27617-2.5</f>
        <v>-2.5</v>
      </c>
    </row>
    <row r="27618" customFormat="false" ht="12" hidden="false" customHeight="false" outlineLevel="0" collapsed="false">
      <c r="BS27618" s="96" t="n">
        <f aca="false">BR27618-2.5</f>
        <v>-2.5</v>
      </c>
    </row>
    <row r="27619" customFormat="false" ht="12" hidden="false" customHeight="false" outlineLevel="0" collapsed="false">
      <c r="BS27619" s="96" t="n">
        <f aca="false">BR27619-2.5</f>
        <v>-2.5</v>
      </c>
    </row>
    <row r="27620" customFormat="false" ht="12" hidden="false" customHeight="false" outlineLevel="0" collapsed="false">
      <c r="BS27620" s="96" t="n">
        <f aca="false">BR27620-2.5</f>
        <v>-2.5</v>
      </c>
    </row>
    <row r="27621" customFormat="false" ht="12" hidden="false" customHeight="false" outlineLevel="0" collapsed="false">
      <c r="BS27621" s="96" t="n">
        <f aca="false">BR27621-2.5</f>
        <v>-2.5</v>
      </c>
    </row>
    <row r="27622" customFormat="false" ht="12" hidden="false" customHeight="false" outlineLevel="0" collapsed="false">
      <c r="BS27622" s="96" t="n">
        <f aca="false">BR27622-2.5</f>
        <v>-2.5</v>
      </c>
    </row>
    <row r="27623" customFormat="false" ht="12" hidden="false" customHeight="false" outlineLevel="0" collapsed="false">
      <c r="BS27623" s="96" t="n">
        <f aca="false">BR27623-2.5</f>
        <v>-2.5</v>
      </c>
    </row>
    <row r="27624" customFormat="false" ht="12" hidden="false" customHeight="false" outlineLevel="0" collapsed="false">
      <c r="BS27624" s="96" t="n">
        <f aca="false">BR27624-2.5</f>
        <v>-2.5</v>
      </c>
    </row>
    <row r="27625" customFormat="false" ht="12" hidden="false" customHeight="false" outlineLevel="0" collapsed="false">
      <c r="BS27625" s="96" t="n">
        <f aca="false">BR27625-2.5</f>
        <v>-2.5</v>
      </c>
    </row>
    <row r="27626" customFormat="false" ht="12" hidden="false" customHeight="false" outlineLevel="0" collapsed="false">
      <c r="BS27626" s="96" t="n">
        <f aca="false">BR27626-2.5</f>
        <v>-2.5</v>
      </c>
    </row>
    <row r="27627" customFormat="false" ht="12" hidden="false" customHeight="false" outlineLevel="0" collapsed="false">
      <c r="BS27627" s="96" t="n">
        <f aca="false">BR27627-2.5</f>
        <v>-2.5</v>
      </c>
    </row>
    <row r="27628" customFormat="false" ht="12" hidden="false" customHeight="false" outlineLevel="0" collapsed="false">
      <c r="BS27628" s="96" t="n">
        <f aca="false">BR27628-2.5</f>
        <v>-2.5</v>
      </c>
    </row>
    <row r="27629" customFormat="false" ht="12" hidden="false" customHeight="false" outlineLevel="0" collapsed="false">
      <c r="BS27629" s="96" t="n">
        <f aca="false">BR27629-2.5</f>
        <v>-2.5</v>
      </c>
    </row>
    <row r="27630" customFormat="false" ht="12" hidden="false" customHeight="false" outlineLevel="0" collapsed="false">
      <c r="BS27630" s="96" t="n">
        <f aca="false">BR27630-2.5</f>
        <v>-2.5</v>
      </c>
    </row>
    <row r="27631" customFormat="false" ht="12" hidden="false" customHeight="false" outlineLevel="0" collapsed="false">
      <c r="BS27631" s="96" t="n">
        <f aca="false">BR27631-2.5</f>
        <v>-2.5</v>
      </c>
    </row>
    <row r="27632" customFormat="false" ht="12" hidden="false" customHeight="false" outlineLevel="0" collapsed="false">
      <c r="BS27632" s="96" t="n">
        <f aca="false">BR27632-2.5</f>
        <v>-2.5</v>
      </c>
    </row>
    <row r="27633" customFormat="false" ht="12" hidden="false" customHeight="false" outlineLevel="0" collapsed="false">
      <c r="BS27633" s="96" t="n">
        <f aca="false">BR27633-2.5</f>
        <v>-2.5</v>
      </c>
    </row>
    <row r="27634" customFormat="false" ht="12" hidden="false" customHeight="false" outlineLevel="0" collapsed="false">
      <c r="BS27634" s="96" t="n">
        <f aca="false">BR27634-2.5</f>
        <v>-2.5</v>
      </c>
    </row>
    <row r="27635" customFormat="false" ht="12" hidden="false" customHeight="false" outlineLevel="0" collapsed="false">
      <c r="BS27635" s="96" t="n">
        <f aca="false">BR27635-2.5</f>
        <v>-2.5</v>
      </c>
    </row>
    <row r="27636" customFormat="false" ht="12" hidden="false" customHeight="false" outlineLevel="0" collapsed="false">
      <c r="BS27636" s="96" t="n">
        <f aca="false">BR27636-2.5</f>
        <v>-2.5</v>
      </c>
    </row>
    <row r="27637" customFormat="false" ht="12" hidden="false" customHeight="false" outlineLevel="0" collapsed="false">
      <c r="BS27637" s="96" t="n">
        <f aca="false">BR27637-2.5</f>
        <v>-2.5</v>
      </c>
    </row>
    <row r="27638" customFormat="false" ht="12" hidden="false" customHeight="false" outlineLevel="0" collapsed="false">
      <c r="BS27638" s="96" t="n">
        <f aca="false">BR27638-2.5</f>
        <v>-2.5</v>
      </c>
    </row>
    <row r="27639" customFormat="false" ht="12" hidden="false" customHeight="false" outlineLevel="0" collapsed="false">
      <c r="BS27639" s="96" t="n">
        <f aca="false">BR27639-2.5</f>
        <v>-2.5</v>
      </c>
    </row>
    <row r="27640" customFormat="false" ht="12" hidden="false" customHeight="false" outlineLevel="0" collapsed="false">
      <c r="BS27640" s="96" t="n">
        <f aca="false">BR27640-2.5</f>
        <v>-2.5</v>
      </c>
    </row>
    <row r="27641" customFormat="false" ht="12" hidden="false" customHeight="false" outlineLevel="0" collapsed="false">
      <c r="BS27641" s="96" t="n">
        <f aca="false">BR27641-2.5</f>
        <v>-2.5</v>
      </c>
    </row>
    <row r="27642" customFormat="false" ht="12" hidden="false" customHeight="false" outlineLevel="0" collapsed="false">
      <c r="BS27642" s="96" t="n">
        <f aca="false">BR27642-2.5</f>
        <v>-2.5</v>
      </c>
    </row>
    <row r="27643" customFormat="false" ht="12" hidden="false" customHeight="false" outlineLevel="0" collapsed="false">
      <c r="BS27643" s="96" t="n">
        <f aca="false">BR27643-2.5</f>
        <v>-2.5</v>
      </c>
    </row>
    <row r="27644" customFormat="false" ht="12" hidden="false" customHeight="false" outlineLevel="0" collapsed="false">
      <c r="BS27644" s="96" t="n">
        <f aca="false">BR27644-2.5</f>
        <v>-2.5</v>
      </c>
    </row>
    <row r="27645" customFormat="false" ht="12" hidden="false" customHeight="false" outlineLevel="0" collapsed="false">
      <c r="BS27645" s="96" t="n">
        <f aca="false">BR27645-2.5</f>
        <v>-2.5</v>
      </c>
    </row>
    <row r="27646" customFormat="false" ht="12" hidden="false" customHeight="false" outlineLevel="0" collapsed="false">
      <c r="BS27646" s="96" t="n">
        <f aca="false">BR27646-2.5</f>
        <v>-2.5</v>
      </c>
    </row>
    <row r="27647" customFormat="false" ht="12" hidden="false" customHeight="false" outlineLevel="0" collapsed="false">
      <c r="BS27647" s="96" t="n">
        <f aca="false">BR27647-2.5</f>
        <v>-2.5</v>
      </c>
    </row>
    <row r="27648" customFormat="false" ht="12" hidden="false" customHeight="false" outlineLevel="0" collapsed="false">
      <c r="BS27648" s="96" t="n">
        <f aca="false">BR27648-2.5</f>
        <v>-2.5</v>
      </c>
    </row>
    <row r="27649" customFormat="false" ht="12" hidden="false" customHeight="false" outlineLevel="0" collapsed="false">
      <c r="BS27649" s="96" t="n">
        <f aca="false">BR27649-2.5</f>
        <v>-2.5</v>
      </c>
    </row>
    <row r="27650" customFormat="false" ht="12" hidden="false" customHeight="false" outlineLevel="0" collapsed="false">
      <c r="BS27650" s="96" t="n">
        <f aca="false">BR27650-2.5</f>
        <v>-2.5</v>
      </c>
    </row>
    <row r="27651" customFormat="false" ht="12" hidden="false" customHeight="false" outlineLevel="0" collapsed="false">
      <c r="BS27651" s="96" t="n">
        <f aca="false">BR27651-2.5</f>
        <v>-2.5</v>
      </c>
    </row>
    <row r="27652" customFormat="false" ht="12" hidden="false" customHeight="false" outlineLevel="0" collapsed="false">
      <c r="BS27652" s="96" t="n">
        <f aca="false">BR27652-2.5</f>
        <v>-2.5</v>
      </c>
    </row>
    <row r="27653" customFormat="false" ht="12" hidden="false" customHeight="false" outlineLevel="0" collapsed="false">
      <c r="BS27653" s="96" t="n">
        <f aca="false">BR27653-2.5</f>
        <v>-2.5</v>
      </c>
    </row>
    <row r="27654" customFormat="false" ht="12" hidden="false" customHeight="false" outlineLevel="0" collapsed="false">
      <c r="BS27654" s="96" t="n">
        <f aca="false">BR27654-2.5</f>
        <v>-2.5</v>
      </c>
    </row>
    <row r="27655" customFormat="false" ht="12" hidden="false" customHeight="false" outlineLevel="0" collapsed="false">
      <c r="BS27655" s="96" t="n">
        <f aca="false">BR27655-2.5</f>
        <v>-2.5</v>
      </c>
    </row>
    <row r="27656" customFormat="false" ht="12" hidden="false" customHeight="false" outlineLevel="0" collapsed="false">
      <c r="BS27656" s="96" t="n">
        <f aca="false">BR27656-2.5</f>
        <v>-2.5</v>
      </c>
    </row>
    <row r="27657" customFormat="false" ht="12" hidden="false" customHeight="false" outlineLevel="0" collapsed="false">
      <c r="BS27657" s="96" t="n">
        <f aca="false">BR27657-2.5</f>
        <v>-2.5</v>
      </c>
    </row>
    <row r="27658" customFormat="false" ht="12" hidden="false" customHeight="false" outlineLevel="0" collapsed="false">
      <c r="BS27658" s="96" t="n">
        <f aca="false">BR27658-2.5</f>
        <v>-2.5</v>
      </c>
    </row>
    <row r="27659" customFormat="false" ht="12" hidden="false" customHeight="false" outlineLevel="0" collapsed="false">
      <c r="BS27659" s="96" t="n">
        <f aca="false">BR27659-2.5</f>
        <v>-2.5</v>
      </c>
    </row>
    <row r="27660" customFormat="false" ht="12" hidden="false" customHeight="false" outlineLevel="0" collapsed="false">
      <c r="BS27660" s="96" t="n">
        <f aca="false">BR27660-2.5</f>
        <v>-2.5</v>
      </c>
    </row>
    <row r="27661" customFormat="false" ht="12" hidden="false" customHeight="false" outlineLevel="0" collapsed="false">
      <c r="BS27661" s="96" t="n">
        <f aca="false">BR27661-2.5</f>
        <v>-2.5</v>
      </c>
    </row>
    <row r="27662" customFormat="false" ht="12" hidden="false" customHeight="false" outlineLevel="0" collapsed="false">
      <c r="BS27662" s="96" t="n">
        <f aca="false">BR27662-2.5</f>
        <v>-2.5</v>
      </c>
    </row>
    <row r="27663" customFormat="false" ht="12" hidden="false" customHeight="false" outlineLevel="0" collapsed="false">
      <c r="BS27663" s="96" t="n">
        <f aca="false">BR27663-2.5</f>
        <v>-2.5</v>
      </c>
    </row>
    <row r="27664" customFormat="false" ht="12" hidden="false" customHeight="false" outlineLevel="0" collapsed="false">
      <c r="BS27664" s="96" t="n">
        <f aca="false">BR27664-2.5</f>
        <v>-2.5</v>
      </c>
    </row>
    <row r="27665" customFormat="false" ht="12" hidden="false" customHeight="false" outlineLevel="0" collapsed="false">
      <c r="BS27665" s="96" t="n">
        <f aca="false">BR27665-2.5</f>
        <v>-2.5</v>
      </c>
    </row>
    <row r="27666" customFormat="false" ht="12" hidden="false" customHeight="false" outlineLevel="0" collapsed="false">
      <c r="BS27666" s="96" t="n">
        <f aca="false">BR27666-2.5</f>
        <v>-2.5</v>
      </c>
    </row>
    <row r="27667" customFormat="false" ht="12" hidden="false" customHeight="false" outlineLevel="0" collapsed="false">
      <c r="BS27667" s="96" t="n">
        <f aca="false">BR27667-2.5</f>
        <v>-2.5</v>
      </c>
    </row>
    <row r="27668" customFormat="false" ht="12" hidden="false" customHeight="false" outlineLevel="0" collapsed="false">
      <c r="BS27668" s="96" t="n">
        <f aca="false">BR27668-2.5</f>
        <v>-2.5</v>
      </c>
    </row>
    <row r="27669" customFormat="false" ht="12" hidden="false" customHeight="false" outlineLevel="0" collapsed="false">
      <c r="BS27669" s="96" t="n">
        <f aca="false">BR27669-2.5</f>
        <v>-2.5</v>
      </c>
    </row>
    <row r="27670" customFormat="false" ht="12" hidden="false" customHeight="false" outlineLevel="0" collapsed="false">
      <c r="BS27670" s="96" t="n">
        <f aca="false">BR27670-2.5</f>
        <v>-2.5</v>
      </c>
    </row>
    <row r="27671" customFormat="false" ht="12" hidden="false" customHeight="false" outlineLevel="0" collapsed="false">
      <c r="BS27671" s="96" t="n">
        <f aca="false">BR27671-2.5</f>
        <v>-2.5</v>
      </c>
    </row>
    <row r="27672" customFormat="false" ht="12" hidden="false" customHeight="false" outlineLevel="0" collapsed="false">
      <c r="BS27672" s="96" t="n">
        <f aca="false">BR27672-2.5</f>
        <v>-2.5</v>
      </c>
    </row>
    <row r="27673" customFormat="false" ht="12" hidden="false" customHeight="false" outlineLevel="0" collapsed="false">
      <c r="BS27673" s="96" t="n">
        <f aca="false">BR27673-2.5</f>
        <v>-2.5</v>
      </c>
    </row>
    <row r="27674" customFormat="false" ht="12" hidden="false" customHeight="false" outlineLevel="0" collapsed="false">
      <c r="BS27674" s="96" t="n">
        <f aca="false">BR27674-2.5</f>
        <v>-2.5</v>
      </c>
    </row>
    <row r="27675" customFormat="false" ht="12" hidden="false" customHeight="false" outlineLevel="0" collapsed="false">
      <c r="BS27675" s="96" t="n">
        <f aca="false">BR27675-2.5</f>
        <v>-2.5</v>
      </c>
    </row>
    <row r="27676" customFormat="false" ht="12" hidden="false" customHeight="false" outlineLevel="0" collapsed="false">
      <c r="BS27676" s="96" t="n">
        <f aca="false">BR27676-2.5</f>
        <v>-2.5</v>
      </c>
    </row>
    <row r="27677" customFormat="false" ht="12" hidden="false" customHeight="false" outlineLevel="0" collapsed="false">
      <c r="BS27677" s="96" t="n">
        <f aca="false">BR27677-2.5</f>
        <v>-2.5</v>
      </c>
    </row>
    <row r="27678" customFormat="false" ht="12" hidden="false" customHeight="false" outlineLevel="0" collapsed="false">
      <c r="BS27678" s="96" t="n">
        <f aca="false">BR27678-2.5</f>
        <v>-2.5</v>
      </c>
    </row>
    <row r="27679" customFormat="false" ht="12" hidden="false" customHeight="false" outlineLevel="0" collapsed="false">
      <c r="BS27679" s="96" t="n">
        <f aca="false">BR27679-2.5</f>
        <v>-2.5</v>
      </c>
    </row>
    <row r="27680" customFormat="false" ht="12" hidden="false" customHeight="false" outlineLevel="0" collapsed="false">
      <c r="BS27680" s="96" t="n">
        <f aca="false">BR27680-2.5</f>
        <v>-2.5</v>
      </c>
    </row>
    <row r="27681" customFormat="false" ht="12" hidden="false" customHeight="false" outlineLevel="0" collapsed="false">
      <c r="BS27681" s="96" t="n">
        <f aca="false">BR27681-2.5</f>
        <v>-2.5</v>
      </c>
    </row>
    <row r="27682" customFormat="false" ht="12" hidden="false" customHeight="false" outlineLevel="0" collapsed="false">
      <c r="BS27682" s="96" t="n">
        <f aca="false">BR27682-2.5</f>
        <v>-2.5</v>
      </c>
    </row>
    <row r="27683" customFormat="false" ht="12" hidden="false" customHeight="false" outlineLevel="0" collapsed="false">
      <c r="BS27683" s="96" t="n">
        <f aca="false">BR27683-2.5</f>
        <v>-2.5</v>
      </c>
    </row>
    <row r="27684" customFormat="false" ht="12" hidden="false" customHeight="false" outlineLevel="0" collapsed="false">
      <c r="BS27684" s="96" t="n">
        <f aca="false">BR27684-2.5</f>
        <v>-2.5</v>
      </c>
    </row>
    <row r="27685" customFormat="false" ht="12" hidden="false" customHeight="false" outlineLevel="0" collapsed="false">
      <c r="BS27685" s="96" t="n">
        <f aca="false">BR27685-2.5</f>
        <v>-2.5</v>
      </c>
    </row>
    <row r="27686" customFormat="false" ht="12" hidden="false" customHeight="false" outlineLevel="0" collapsed="false">
      <c r="BS27686" s="96" t="n">
        <f aca="false">BR27686-2.5</f>
        <v>-2.5</v>
      </c>
    </row>
    <row r="27687" customFormat="false" ht="12" hidden="false" customHeight="false" outlineLevel="0" collapsed="false">
      <c r="BS27687" s="96" t="n">
        <f aca="false">BR27687-2.5</f>
        <v>-2.5</v>
      </c>
    </row>
    <row r="27688" customFormat="false" ht="12" hidden="false" customHeight="false" outlineLevel="0" collapsed="false">
      <c r="BS27688" s="96" t="n">
        <f aca="false">BR27688-2.5</f>
        <v>-2.5</v>
      </c>
    </row>
    <row r="27689" customFormat="false" ht="12" hidden="false" customHeight="false" outlineLevel="0" collapsed="false">
      <c r="BS27689" s="96" t="n">
        <f aca="false">BR27689-2.5</f>
        <v>-2.5</v>
      </c>
    </row>
    <row r="27690" customFormat="false" ht="12" hidden="false" customHeight="false" outlineLevel="0" collapsed="false">
      <c r="BS27690" s="96" t="n">
        <f aca="false">BR27690-2.5</f>
        <v>-2.5</v>
      </c>
    </row>
    <row r="27691" customFormat="false" ht="12" hidden="false" customHeight="false" outlineLevel="0" collapsed="false">
      <c r="BS27691" s="96" t="n">
        <f aca="false">BR27691-2.5</f>
        <v>-2.5</v>
      </c>
    </row>
    <row r="27692" customFormat="false" ht="12" hidden="false" customHeight="false" outlineLevel="0" collapsed="false">
      <c r="BS27692" s="96" t="n">
        <f aca="false">BR27692-2.5</f>
        <v>-2.5</v>
      </c>
    </row>
    <row r="27693" customFormat="false" ht="12" hidden="false" customHeight="false" outlineLevel="0" collapsed="false">
      <c r="BS27693" s="96" t="n">
        <f aca="false">BR27693-2.5</f>
        <v>-2.5</v>
      </c>
    </row>
    <row r="27694" customFormat="false" ht="12" hidden="false" customHeight="false" outlineLevel="0" collapsed="false">
      <c r="BS27694" s="96" t="n">
        <f aca="false">BR27694-2.5</f>
        <v>-2.5</v>
      </c>
    </row>
    <row r="27695" customFormat="false" ht="12" hidden="false" customHeight="false" outlineLevel="0" collapsed="false">
      <c r="BS27695" s="96" t="n">
        <f aca="false">BR27695-2.5</f>
        <v>-2.5</v>
      </c>
    </row>
    <row r="27696" customFormat="false" ht="12" hidden="false" customHeight="false" outlineLevel="0" collapsed="false">
      <c r="BS27696" s="96" t="n">
        <f aca="false">BR27696-2.5</f>
        <v>-2.5</v>
      </c>
    </row>
    <row r="27697" customFormat="false" ht="12" hidden="false" customHeight="false" outlineLevel="0" collapsed="false">
      <c r="BS27697" s="96" t="n">
        <f aca="false">BR27697-2.5</f>
        <v>-2.5</v>
      </c>
    </row>
    <row r="27698" customFormat="false" ht="12" hidden="false" customHeight="false" outlineLevel="0" collapsed="false">
      <c r="BS27698" s="96" t="n">
        <f aca="false">BR27698-2.5</f>
        <v>-2.5</v>
      </c>
    </row>
    <row r="27699" customFormat="false" ht="12" hidden="false" customHeight="false" outlineLevel="0" collapsed="false">
      <c r="BS27699" s="96" t="n">
        <f aca="false">BR27699-2.5</f>
        <v>-2.5</v>
      </c>
    </row>
    <row r="27700" customFormat="false" ht="12" hidden="false" customHeight="false" outlineLevel="0" collapsed="false">
      <c r="BS27700" s="96" t="n">
        <f aca="false">BR27700-2.5</f>
        <v>-2.5</v>
      </c>
    </row>
    <row r="27701" customFormat="false" ht="12" hidden="false" customHeight="false" outlineLevel="0" collapsed="false">
      <c r="BS27701" s="96" t="n">
        <f aca="false">BR27701-2.5</f>
        <v>-2.5</v>
      </c>
    </row>
    <row r="27702" customFormat="false" ht="12" hidden="false" customHeight="false" outlineLevel="0" collapsed="false">
      <c r="BS27702" s="96" t="n">
        <f aca="false">BR27702-2.5</f>
        <v>-2.5</v>
      </c>
    </row>
    <row r="27703" customFormat="false" ht="12" hidden="false" customHeight="false" outlineLevel="0" collapsed="false">
      <c r="BS27703" s="96" t="n">
        <f aca="false">BR27703-2.5</f>
        <v>-2.5</v>
      </c>
    </row>
    <row r="27704" customFormat="false" ht="12" hidden="false" customHeight="false" outlineLevel="0" collapsed="false">
      <c r="BS27704" s="96" t="n">
        <f aca="false">BR27704-2.5</f>
        <v>-2.5</v>
      </c>
    </row>
    <row r="27705" customFormat="false" ht="12" hidden="false" customHeight="false" outlineLevel="0" collapsed="false">
      <c r="BS27705" s="96" t="n">
        <f aca="false">BR27705-2.5</f>
        <v>-2.5</v>
      </c>
    </row>
    <row r="27706" customFormat="false" ht="12" hidden="false" customHeight="false" outlineLevel="0" collapsed="false">
      <c r="BS27706" s="96" t="n">
        <f aca="false">BR27706-2.5</f>
        <v>-2.5</v>
      </c>
    </row>
    <row r="27707" customFormat="false" ht="12" hidden="false" customHeight="false" outlineLevel="0" collapsed="false">
      <c r="BS27707" s="96" t="n">
        <f aca="false">BR27707-2.5</f>
        <v>-2.5</v>
      </c>
    </row>
    <row r="27708" customFormat="false" ht="12" hidden="false" customHeight="false" outlineLevel="0" collapsed="false">
      <c r="BS27708" s="96" t="n">
        <f aca="false">BR27708-2.5</f>
        <v>-2.5</v>
      </c>
    </row>
    <row r="27709" customFormat="false" ht="12" hidden="false" customHeight="false" outlineLevel="0" collapsed="false">
      <c r="BS27709" s="96" t="n">
        <f aca="false">BR27709-2.5</f>
        <v>-2.5</v>
      </c>
    </row>
    <row r="27710" customFormat="false" ht="12" hidden="false" customHeight="false" outlineLevel="0" collapsed="false">
      <c r="BS27710" s="96" t="n">
        <f aca="false">BR27710-2.5</f>
        <v>-2.5</v>
      </c>
    </row>
    <row r="27711" customFormat="false" ht="12" hidden="false" customHeight="false" outlineLevel="0" collapsed="false">
      <c r="BS27711" s="96" t="n">
        <f aca="false">BR27711-2.5</f>
        <v>-2.5</v>
      </c>
    </row>
    <row r="27712" customFormat="false" ht="12" hidden="false" customHeight="false" outlineLevel="0" collapsed="false">
      <c r="BS27712" s="96" t="n">
        <f aca="false">BR27712-2.5</f>
        <v>-2.5</v>
      </c>
    </row>
    <row r="27713" customFormat="false" ht="12" hidden="false" customHeight="false" outlineLevel="0" collapsed="false">
      <c r="BS27713" s="96" t="n">
        <f aca="false">BR27713-2.5</f>
        <v>-2.5</v>
      </c>
    </row>
    <row r="27714" customFormat="false" ht="12" hidden="false" customHeight="false" outlineLevel="0" collapsed="false">
      <c r="BS27714" s="96" t="n">
        <f aca="false">BR27714-2.5</f>
        <v>-2.5</v>
      </c>
    </row>
    <row r="27715" customFormat="false" ht="12" hidden="false" customHeight="false" outlineLevel="0" collapsed="false">
      <c r="BS27715" s="96" t="n">
        <f aca="false">BR27715-2.5</f>
        <v>-2.5</v>
      </c>
    </row>
    <row r="27716" customFormat="false" ht="12" hidden="false" customHeight="false" outlineLevel="0" collapsed="false">
      <c r="BS27716" s="96" t="n">
        <f aca="false">BR27716-2.5</f>
        <v>-2.5</v>
      </c>
    </row>
    <row r="27717" customFormat="false" ht="12" hidden="false" customHeight="false" outlineLevel="0" collapsed="false">
      <c r="BS27717" s="96" t="n">
        <f aca="false">BR27717-2.5</f>
        <v>-2.5</v>
      </c>
    </row>
    <row r="27718" customFormat="false" ht="12" hidden="false" customHeight="false" outlineLevel="0" collapsed="false">
      <c r="BS27718" s="96" t="n">
        <f aca="false">BR27718-2.5</f>
        <v>-2.5</v>
      </c>
    </row>
    <row r="27719" customFormat="false" ht="12" hidden="false" customHeight="false" outlineLevel="0" collapsed="false">
      <c r="BS27719" s="96" t="n">
        <f aca="false">BR27719-2.5</f>
        <v>-2.5</v>
      </c>
    </row>
    <row r="27720" customFormat="false" ht="12" hidden="false" customHeight="false" outlineLevel="0" collapsed="false">
      <c r="BS27720" s="96" t="n">
        <f aca="false">BR27720-2.5</f>
        <v>-2.5</v>
      </c>
    </row>
    <row r="27721" customFormat="false" ht="12" hidden="false" customHeight="false" outlineLevel="0" collapsed="false">
      <c r="BS27721" s="96" t="n">
        <f aca="false">BR27721-2.5</f>
        <v>-2.5</v>
      </c>
    </row>
    <row r="27722" customFormat="false" ht="12" hidden="false" customHeight="false" outlineLevel="0" collapsed="false">
      <c r="BS27722" s="96" t="n">
        <f aca="false">BR27722-2.5</f>
        <v>-2.5</v>
      </c>
    </row>
    <row r="27723" customFormat="false" ht="12" hidden="false" customHeight="false" outlineLevel="0" collapsed="false">
      <c r="BS27723" s="96" t="n">
        <f aca="false">BR27723-2.5</f>
        <v>-2.5</v>
      </c>
    </row>
    <row r="27724" customFormat="false" ht="12" hidden="false" customHeight="false" outlineLevel="0" collapsed="false">
      <c r="BS27724" s="96" t="n">
        <f aca="false">BR27724-2.5</f>
        <v>-2.5</v>
      </c>
    </row>
    <row r="27725" customFormat="false" ht="12" hidden="false" customHeight="false" outlineLevel="0" collapsed="false">
      <c r="BS27725" s="96" t="n">
        <f aca="false">BR27725-2.5</f>
        <v>-2.5</v>
      </c>
    </row>
    <row r="27726" customFormat="false" ht="12" hidden="false" customHeight="false" outlineLevel="0" collapsed="false">
      <c r="BS27726" s="96" t="n">
        <f aca="false">BR27726-2.5</f>
        <v>-2.5</v>
      </c>
    </row>
    <row r="27727" customFormat="false" ht="12" hidden="false" customHeight="false" outlineLevel="0" collapsed="false">
      <c r="BS27727" s="96" t="n">
        <f aca="false">BR27727-2.5</f>
        <v>-2.5</v>
      </c>
    </row>
    <row r="27728" customFormat="false" ht="12" hidden="false" customHeight="false" outlineLevel="0" collapsed="false">
      <c r="BS27728" s="96" t="n">
        <f aca="false">BR27728-2.5</f>
        <v>-2.5</v>
      </c>
    </row>
    <row r="27729" customFormat="false" ht="12" hidden="false" customHeight="false" outlineLevel="0" collapsed="false">
      <c r="BS27729" s="96" t="n">
        <f aca="false">BR27729-2.5</f>
        <v>-2.5</v>
      </c>
    </row>
    <row r="27730" customFormat="false" ht="12" hidden="false" customHeight="false" outlineLevel="0" collapsed="false">
      <c r="BS27730" s="96" t="n">
        <f aca="false">BR27730-2.5</f>
        <v>-2.5</v>
      </c>
    </row>
    <row r="27731" customFormat="false" ht="12" hidden="false" customHeight="false" outlineLevel="0" collapsed="false">
      <c r="BS27731" s="96" t="n">
        <f aca="false">BR27731-2.5</f>
        <v>-2.5</v>
      </c>
    </row>
    <row r="27732" customFormat="false" ht="12" hidden="false" customHeight="false" outlineLevel="0" collapsed="false">
      <c r="BS27732" s="96" t="n">
        <f aca="false">BR27732-2.5</f>
        <v>-2.5</v>
      </c>
    </row>
    <row r="27733" customFormat="false" ht="12" hidden="false" customHeight="false" outlineLevel="0" collapsed="false">
      <c r="BS27733" s="96" t="n">
        <f aca="false">BR27733-2.5</f>
        <v>-2.5</v>
      </c>
    </row>
    <row r="27734" customFormat="false" ht="12" hidden="false" customHeight="false" outlineLevel="0" collapsed="false">
      <c r="BS27734" s="96" t="n">
        <f aca="false">BR27734-2.5</f>
        <v>-2.5</v>
      </c>
    </row>
    <row r="27735" customFormat="false" ht="12" hidden="false" customHeight="false" outlineLevel="0" collapsed="false">
      <c r="BS27735" s="96" t="n">
        <f aca="false">BR27735-2.5</f>
        <v>-2.5</v>
      </c>
    </row>
    <row r="27736" customFormat="false" ht="12" hidden="false" customHeight="false" outlineLevel="0" collapsed="false">
      <c r="BS27736" s="96" t="n">
        <f aca="false">BR27736-2.5</f>
        <v>-2.5</v>
      </c>
    </row>
    <row r="27737" customFormat="false" ht="12" hidden="false" customHeight="false" outlineLevel="0" collapsed="false">
      <c r="BS27737" s="96" t="n">
        <f aca="false">BR27737-2.5</f>
        <v>-2.5</v>
      </c>
    </row>
    <row r="27738" customFormat="false" ht="12" hidden="false" customHeight="false" outlineLevel="0" collapsed="false">
      <c r="BS27738" s="96" t="n">
        <f aca="false">BR27738-2.5</f>
        <v>-2.5</v>
      </c>
    </row>
    <row r="27739" customFormat="false" ht="12" hidden="false" customHeight="false" outlineLevel="0" collapsed="false">
      <c r="BS27739" s="96" t="n">
        <f aca="false">BR27739-2.5</f>
        <v>-2.5</v>
      </c>
    </row>
    <row r="27740" customFormat="false" ht="12" hidden="false" customHeight="false" outlineLevel="0" collapsed="false">
      <c r="BS27740" s="96" t="n">
        <f aca="false">BR27740-2.5</f>
        <v>-2.5</v>
      </c>
    </row>
    <row r="27741" customFormat="false" ht="12" hidden="false" customHeight="false" outlineLevel="0" collapsed="false">
      <c r="BS27741" s="96" t="n">
        <f aca="false">BR27741-2.5</f>
        <v>-2.5</v>
      </c>
    </row>
    <row r="27742" customFormat="false" ht="12" hidden="false" customHeight="false" outlineLevel="0" collapsed="false">
      <c r="BS27742" s="96" t="n">
        <f aca="false">BR27742-2.5</f>
        <v>-2.5</v>
      </c>
    </row>
    <row r="27743" customFormat="false" ht="12" hidden="false" customHeight="false" outlineLevel="0" collapsed="false">
      <c r="BS27743" s="96" t="n">
        <f aca="false">BR27743-2.5</f>
        <v>-2.5</v>
      </c>
    </row>
    <row r="27744" customFormat="false" ht="12" hidden="false" customHeight="false" outlineLevel="0" collapsed="false">
      <c r="BS27744" s="96" t="n">
        <f aca="false">BR27744-2.5</f>
        <v>-2.5</v>
      </c>
    </row>
    <row r="27745" customFormat="false" ht="12" hidden="false" customHeight="false" outlineLevel="0" collapsed="false">
      <c r="BS27745" s="96" t="n">
        <f aca="false">BR27745-2.5</f>
        <v>-2.5</v>
      </c>
    </row>
    <row r="27746" customFormat="false" ht="12" hidden="false" customHeight="false" outlineLevel="0" collapsed="false">
      <c r="BS27746" s="96" t="n">
        <f aca="false">BR27746-2.5</f>
        <v>-2.5</v>
      </c>
    </row>
    <row r="27747" customFormat="false" ht="12" hidden="false" customHeight="false" outlineLevel="0" collapsed="false">
      <c r="BS27747" s="96" t="n">
        <f aca="false">BR27747-2.5</f>
        <v>-2.5</v>
      </c>
    </row>
    <row r="27748" customFormat="false" ht="12" hidden="false" customHeight="false" outlineLevel="0" collapsed="false">
      <c r="BS27748" s="96" t="n">
        <f aca="false">BR27748-2.5</f>
        <v>-2.5</v>
      </c>
    </row>
    <row r="27749" customFormat="false" ht="12" hidden="false" customHeight="false" outlineLevel="0" collapsed="false">
      <c r="BS27749" s="96" t="n">
        <f aca="false">BR27749-2.5</f>
        <v>-2.5</v>
      </c>
    </row>
    <row r="27750" customFormat="false" ht="12" hidden="false" customHeight="false" outlineLevel="0" collapsed="false">
      <c r="BS27750" s="96" t="n">
        <f aca="false">BR27750-2.5</f>
        <v>-2.5</v>
      </c>
    </row>
    <row r="27751" customFormat="false" ht="12" hidden="false" customHeight="false" outlineLevel="0" collapsed="false">
      <c r="BS27751" s="96" t="n">
        <f aca="false">BR27751-2.5</f>
        <v>-2.5</v>
      </c>
    </row>
    <row r="27752" customFormat="false" ht="12" hidden="false" customHeight="false" outlineLevel="0" collapsed="false">
      <c r="BS27752" s="96" t="n">
        <f aca="false">BR27752-2.5</f>
        <v>-2.5</v>
      </c>
    </row>
    <row r="27753" customFormat="false" ht="12" hidden="false" customHeight="false" outlineLevel="0" collapsed="false">
      <c r="BS27753" s="96" t="n">
        <f aca="false">BR27753-2.5</f>
        <v>-2.5</v>
      </c>
    </row>
    <row r="27754" customFormat="false" ht="12" hidden="false" customHeight="false" outlineLevel="0" collapsed="false">
      <c r="BS27754" s="96" t="n">
        <f aca="false">BR27754-2.5</f>
        <v>-2.5</v>
      </c>
    </row>
    <row r="27755" customFormat="false" ht="12" hidden="false" customHeight="false" outlineLevel="0" collapsed="false">
      <c r="BS27755" s="96" t="n">
        <f aca="false">BR27755-2.5</f>
        <v>-2.5</v>
      </c>
    </row>
    <row r="27756" customFormat="false" ht="12" hidden="false" customHeight="false" outlineLevel="0" collapsed="false">
      <c r="BS27756" s="96" t="n">
        <f aca="false">BR27756-2.5</f>
        <v>-2.5</v>
      </c>
    </row>
    <row r="27757" customFormat="false" ht="12" hidden="false" customHeight="false" outlineLevel="0" collapsed="false">
      <c r="BS27757" s="96" t="n">
        <f aca="false">BR27757-2.5</f>
        <v>-2.5</v>
      </c>
    </row>
    <row r="27758" customFormat="false" ht="12" hidden="false" customHeight="false" outlineLevel="0" collapsed="false">
      <c r="BS27758" s="96" t="n">
        <f aca="false">BR27758-2.5</f>
        <v>-2.5</v>
      </c>
    </row>
    <row r="27759" customFormat="false" ht="12" hidden="false" customHeight="false" outlineLevel="0" collapsed="false">
      <c r="BS27759" s="96" t="n">
        <f aca="false">BR27759-2.5</f>
        <v>-2.5</v>
      </c>
    </row>
    <row r="27760" customFormat="false" ht="12" hidden="false" customHeight="false" outlineLevel="0" collapsed="false">
      <c r="BS27760" s="96" t="n">
        <f aca="false">BR27760-2.5</f>
        <v>-2.5</v>
      </c>
    </row>
    <row r="27761" customFormat="false" ht="12" hidden="false" customHeight="false" outlineLevel="0" collapsed="false">
      <c r="BS27761" s="96" t="n">
        <f aca="false">BR27761-2.5</f>
        <v>-2.5</v>
      </c>
    </row>
    <row r="27762" customFormat="false" ht="12" hidden="false" customHeight="false" outlineLevel="0" collapsed="false">
      <c r="BS27762" s="96" t="n">
        <f aca="false">BR27762-2.5</f>
        <v>-2.5</v>
      </c>
    </row>
    <row r="27763" customFormat="false" ht="12" hidden="false" customHeight="false" outlineLevel="0" collapsed="false">
      <c r="BS27763" s="96" t="n">
        <f aca="false">BR27763-2.5</f>
        <v>-2.5</v>
      </c>
    </row>
    <row r="27764" customFormat="false" ht="12" hidden="false" customHeight="false" outlineLevel="0" collapsed="false">
      <c r="BS27764" s="96" t="n">
        <f aca="false">BR27764-2.5</f>
        <v>-2.5</v>
      </c>
    </row>
    <row r="27765" customFormat="false" ht="12" hidden="false" customHeight="false" outlineLevel="0" collapsed="false">
      <c r="BS27765" s="96" t="n">
        <f aca="false">BR27765-2.5</f>
        <v>-2.5</v>
      </c>
    </row>
    <row r="27766" customFormat="false" ht="12" hidden="false" customHeight="false" outlineLevel="0" collapsed="false">
      <c r="BS27766" s="96" t="n">
        <f aca="false">BR27766-2.5</f>
        <v>-2.5</v>
      </c>
    </row>
    <row r="27767" customFormat="false" ht="12" hidden="false" customHeight="false" outlineLevel="0" collapsed="false">
      <c r="BS27767" s="96" t="n">
        <f aca="false">BR27767-2.5</f>
        <v>-2.5</v>
      </c>
    </row>
    <row r="27768" customFormat="false" ht="12" hidden="false" customHeight="false" outlineLevel="0" collapsed="false">
      <c r="BS27768" s="96" t="n">
        <f aca="false">BR27768-2.5</f>
        <v>-2.5</v>
      </c>
    </row>
    <row r="27769" customFormat="false" ht="12" hidden="false" customHeight="false" outlineLevel="0" collapsed="false">
      <c r="BS27769" s="96" t="n">
        <f aca="false">BR27769-2.5</f>
        <v>-2.5</v>
      </c>
    </row>
    <row r="27770" customFormat="false" ht="12" hidden="false" customHeight="false" outlineLevel="0" collapsed="false">
      <c r="BS27770" s="96" t="n">
        <f aca="false">BR27770-2.5</f>
        <v>-2.5</v>
      </c>
    </row>
    <row r="27771" customFormat="false" ht="12" hidden="false" customHeight="false" outlineLevel="0" collapsed="false">
      <c r="BS27771" s="96" t="n">
        <f aca="false">BR27771-2.5</f>
        <v>-2.5</v>
      </c>
    </row>
    <row r="27772" customFormat="false" ht="12" hidden="false" customHeight="false" outlineLevel="0" collapsed="false">
      <c r="BS27772" s="96" t="n">
        <f aca="false">BR27772-2.5</f>
        <v>-2.5</v>
      </c>
    </row>
    <row r="27773" customFormat="false" ht="12" hidden="false" customHeight="false" outlineLevel="0" collapsed="false">
      <c r="BS27773" s="96" t="n">
        <f aca="false">BR27773-2.5</f>
        <v>-2.5</v>
      </c>
    </row>
    <row r="27774" customFormat="false" ht="12" hidden="false" customHeight="false" outlineLevel="0" collapsed="false">
      <c r="BS27774" s="96" t="n">
        <f aca="false">BR27774-2.5</f>
        <v>-2.5</v>
      </c>
    </row>
    <row r="27775" customFormat="false" ht="12" hidden="false" customHeight="false" outlineLevel="0" collapsed="false">
      <c r="BS27775" s="96" t="n">
        <f aca="false">BR27775-2.5</f>
        <v>-2.5</v>
      </c>
    </row>
    <row r="27776" customFormat="false" ht="12" hidden="false" customHeight="false" outlineLevel="0" collapsed="false">
      <c r="BS27776" s="96" t="n">
        <f aca="false">BR27776-2.5</f>
        <v>-2.5</v>
      </c>
    </row>
    <row r="27777" customFormat="false" ht="12" hidden="false" customHeight="false" outlineLevel="0" collapsed="false">
      <c r="BS27777" s="96" t="n">
        <f aca="false">BR27777-2.5</f>
        <v>-2.5</v>
      </c>
    </row>
    <row r="27778" customFormat="false" ht="12" hidden="false" customHeight="false" outlineLevel="0" collapsed="false">
      <c r="BS27778" s="96" t="n">
        <f aca="false">BR27778-2.5</f>
        <v>-2.5</v>
      </c>
    </row>
    <row r="27779" customFormat="false" ht="12" hidden="false" customHeight="false" outlineLevel="0" collapsed="false">
      <c r="BS27779" s="96" t="n">
        <f aca="false">BR27779-2.5</f>
        <v>-2.5</v>
      </c>
    </row>
    <row r="27780" customFormat="false" ht="12" hidden="false" customHeight="false" outlineLevel="0" collapsed="false">
      <c r="BS27780" s="96" t="n">
        <f aca="false">BR27780-2.5</f>
        <v>-2.5</v>
      </c>
    </row>
    <row r="27781" customFormat="false" ht="12" hidden="false" customHeight="false" outlineLevel="0" collapsed="false">
      <c r="BS27781" s="96" t="n">
        <f aca="false">BR27781-2.5</f>
        <v>-2.5</v>
      </c>
    </row>
    <row r="27782" customFormat="false" ht="12" hidden="false" customHeight="false" outlineLevel="0" collapsed="false">
      <c r="BS27782" s="96" t="n">
        <f aca="false">BR27782-2.5</f>
        <v>-2.5</v>
      </c>
    </row>
    <row r="27783" customFormat="false" ht="12" hidden="false" customHeight="false" outlineLevel="0" collapsed="false">
      <c r="BS27783" s="96" t="n">
        <f aca="false">BR27783-2.5</f>
        <v>-2.5</v>
      </c>
    </row>
    <row r="27784" customFormat="false" ht="12" hidden="false" customHeight="false" outlineLevel="0" collapsed="false">
      <c r="BS27784" s="96" t="n">
        <f aca="false">BR27784-2.5</f>
        <v>-2.5</v>
      </c>
    </row>
    <row r="27785" customFormat="false" ht="12" hidden="false" customHeight="false" outlineLevel="0" collapsed="false">
      <c r="BS27785" s="96" t="n">
        <f aca="false">BR27785-2.5</f>
        <v>-2.5</v>
      </c>
    </row>
    <row r="27786" customFormat="false" ht="12" hidden="false" customHeight="false" outlineLevel="0" collapsed="false">
      <c r="BS27786" s="96" t="n">
        <f aca="false">BR27786-2.5</f>
        <v>-2.5</v>
      </c>
    </row>
    <row r="27787" customFormat="false" ht="12" hidden="false" customHeight="false" outlineLevel="0" collapsed="false">
      <c r="BS27787" s="96" t="n">
        <f aca="false">BR27787-2.5</f>
        <v>-2.5</v>
      </c>
    </row>
    <row r="27788" customFormat="false" ht="12" hidden="false" customHeight="false" outlineLevel="0" collapsed="false">
      <c r="BS27788" s="96" t="n">
        <f aca="false">BR27788-2.5</f>
        <v>-2.5</v>
      </c>
    </row>
    <row r="27789" customFormat="false" ht="12" hidden="false" customHeight="false" outlineLevel="0" collapsed="false">
      <c r="BS27789" s="96" t="n">
        <f aca="false">BR27789-2.5</f>
        <v>-2.5</v>
      </c>
    </row>
    <row r="27790" customFormat="false" ht="12" hidden="false" customHeight="false" outlineLevel="0" collapsed="false">
      <c r="BS27790" s="96" t="n">
        <f aca="false">BR27790-2.5</f>
        <v>-2.5</v>
      </c>
    </row>
    <row r="27791" customFormat="false" ht="12" hidden="false" customHeight="false" outlineLevel="0" collapsed="false">
      <c r="BS27791" s="96" t="n">
        <f aca="false">BR27791-2.5</f>
        <v>-2.5</v>
      </c>
    </row>
    <row r="27792" customFormat="false" ht="12" hidden="false" customHeight="false" outlineLevel="0" collapsed="false">
      <c r="BS27792" s="96" t="n">
        <f aca="false">BR27792-2.5</f>
        <v>-2.5</v>
      </c>
    </row>
    <row r="27793" customFormat="false" ht="12" hidden="false" customHeight="false" outlineLevel="0" collapsed="false">
      <c r="BS27793" s="96" t="n">
        <f aca="false">BR27793-2.5</f>
        <v>-2.5</v>
      </c>
    </row>
    <row r="27794" customFormat="false" ht="12" hidden="false" customHeight="false" outlineLevel="0" collapsed="false">
      <c r="BS27794" s="96" t="n">
        <f aca="false">BR27794-2.5</f>
        <v>-2.5</v>
      </c>
    </row>
    <row r="27795" customFormat="false" ht="12" hidden="false" customHeight="false" outlineLevel="0" collapsed="false">
      <c r="BS27795" s="96" t="n">
        <f aca="false">BR27795-2.5</f>
        <v>-2.5</v>
      </c>
    </row>
    <row r="27796" customFormat="false" ht="12" hidden="false" customHeight="false" outlineLevel="0" collapsed="false">
      <c r="BS27796" s="96" t="n">
        <f aca="false">BR27796-2.5</f>
        <v>-2.5</v>
      </c>
    </row>
    <row r="27797" customFormat="false" ht="12" hidden="false" customHeight="false" outlineLevel="0" collapsed="false">
      <c r="BS27797" s="96" t="n">
        <f aca="false">BR27797-2.5</f>
        <v>-2.5</v>
      </c>
    </row>
    <row r="27798" customFormat="false" ht="12" hidden="false" customHeight="false" outlineLevel="0" collapsed="false">
      <c r="BS27798" s="96" t="n">
        <f aca="false">BR27798-2.5</f>
        <v>-2.5</v>
      </c>
    </row>
    <row r="27799" customFormat="false" ht="12" hidden="false" customHeight="false" outlineLevel="0" collapsed="false">
      <c r="BS27799" s="96" t="n">
        <f aca="false">BR27799-2.5</f>
        <v>-2.5</v>
      </c>
    </row>
    <row r="27800" customFormat="false" ht="12" hidden="false" customHeight="false" outlineLevel="0" collapsed="false">
      <c r="BS27800" s="96" t="n">
        <f aca="false">BR27800-2.5</f>
        <v>-2.5</v>
      </c>
    </row>
    <row r="27801" customFormat="false" ht="12" hidden="false" customHeight="false" outlineLevel="0" collapsed="false">
      <c r="BS27801" s="96" t="n">
        <f aca="false">BR27801-2.5</f>
        <v>-2.5</v>
      </c>
    </row>
    <row r="27802" customFormat="false" ht="12" hidden="false" customHeight="false" outlineLevel="0" collapsed="false">
      <c r="BS27802" s="96" t="n">
        <f aca="false">BR27802-2.5</f>
        <v>-2.5</v>
      </c>
    </row>
    <row r="27803" customFormat="false" ht="12" hidden="false" customHeight="false" outlineLevel="0" collapsed="false">
      <c r="BS27803" s="96" t="n">
        <f aca="false">BR27803-2.5</f>
        <v>-2.5</v>
      </c>
    </row>
    <row r="27804" customFormat="false" ht="12" hidden="false" customHeight="false" outlineLevel="0" collapsed="false">
      <c r="BS27804" s="96" t="n">
        <f aca="false">BR27804-2.5</f>
        <v>-2.5</v>
      </c>
    </row>
    <row r="27805" customFormat="false" ht="12" hidden="false" customHeight="false" outlineLevel="0" collapsed="false">
      <c r="BS27805" s="96" t="n">
        <f aca="false">BR27805-2.5</f>
        <v>-2.5</v>
      </c>
    </row>
    <row r="27806" customFormat="false" ht="12" hidden="false" customHeight="false" outlineLevel="0" collapsed="false">
      <c r="BS27806" s="96" t="n">
        <f aca="false">BR27806-2.5</f>
        <v>-2.5</v>
      </c>
    </row>
    <row r="27807" customFormat="false" ht="12" hidden="false" customHeight="false" outlineLevel="0" collapsed="false">
      <c r="BS27807" s="96" t="n">
        <f aca="false">BR27807-2.5</f>
        <v>-2.5</v>
      </c>
    </row>
    <row r="27808" customFormat="false" ht="12" hidden="false" customHeight="false" outlineLevel="0" collapsed="false">
      <c r="BS27808" s="96" t="n">
        <f aca="false">BR27808-2.5</f>
        <v>-2.5</v>
      </c>
    </row>
    <row r="27809" customFormat="false" ht="12" hidden="false" customHeight="false" outlineLevel="0" collapsed="false">
      <c r="BS27809" s="96" t="n">
        <f aca="false">BR27809-2.5</f>
        <v>-2.5</v>
      </c>
    </row>
    <row r="27810" customFormat="false" ht="12" hidden="false" customHeight="false" outlineLevel="0" collapsed="false">
      <c r="BS27810" s="96" t="n">
        <f aca="false">BR27810-2.5</f>
        <v>-2.5</v>
      </c>
    </row>
    <row r="27811" customFormat="false" ht="12" hidden="false" customHeight="false" outlineLevel="0" collapsed="false">
      <c r="BS27811" s="96" t="n">
        <f aca="false">BR27811-2.5</f>
        <v>-2.5</v>
      </c>
    </row>
    <row r="27812" customFormat="false" ht="12" hidden="false" customHeight="false" outlineLevel="0" collapsed="false">
      <c r="BS27812" s="96" t="n">
        <f aca="false">BR27812-2.5</f>
        <v>-2.5</v>
      </c>
    </row>
    <row r="27813" customFormat="false" ht="12" hidden="false" customHeight="false" outlineLevel="0" collapsed="false">
      <c r="BS27813" s="96" t="n">
        <f aca="false">BR27813-2.5</f>
        <v>-2.5</v>
      </c>
    </row>
    <row r="27814" customFormat="false" ht="12" hidden="false" customHeight="false" outlineLevel="0" collapsed="false">
      <c r="BS27814" s="96" t="n">
        <f aca="false">BR27814-2.5</f>
        <v>-2.5</v>
      </c>
    </row>
    <row r="27815" customFormat="false" ht="12" hidden="false" customHeight="false" outlineLevel="0" collapsed="false">
      <c r="BS27815" s="96" t="n">
        <f aca="false">BR27815-2.5</f>
        <v>-2.5</v>
      </c>
    </row>
    <row r="27816" customFormat="false" ht="12" hidden="false" customHeight="false" outlineLevel="0" collapsed="false">
      <c r="BS27816" s="96" t="n">
        <f aca="false">BR27816-2.5</f>
        <v>-2.5</v>
      </c>
    </row>
    <row r="27817" customFormat="false" ht="12" hidden="false" customHeight="false" outlineLevel="0" collapsed="false">
      <c r="BS27817" s="96" t="n">
        <f aca="false">BR27817-2.5</f>
        <v>-2.5</v>
      </c>
    </row>
    <row r="27818" customFormat="false" ht="12" hidden="false" customHeight="false" outlineLevel="0" collapsed="false">
      <c r="BS27818" s="96" t="n">
        <f aca="false">BR27818-2.5</f>
        <v>-2.5</v>
      </c>
    </row>
    <row r="27819" customFormat="false" ht="12" hidden="false" customHeight="false" outlineLevel="0" collapsed="false">
      <c r="BS27819" s="96" t="n">
        <f aca="false">BR27819-2.5</f>
        <v>-2.5</v>
      </c>
    </row>
    <row r="27820" customFormat="false" ht="12" hidden="false" customHeight="false" outlineLevel="0" collapsed="false">
      <c r="BS27820" s="96" t="n">
        <f aca="false">BR27820-2.5</f>
        <v>-2.5</v>
      </c>
    </row>
    <row r="27821" customFormat="false" ht="12" hidden="false" customHeight="false" outlineLevel="0" collapsed="false">
      <c r="BS27821" s="96" t="n">
        <f aca="false">BR27821-2.5</f>
        <v>-2.5</v>
      </c>
    </row>
    <row r="27822" customFormat="false" ht="12" hidden="false" customHeight="false" outlineLevel="0" collapsed="false">
      <c r="BS27822" s="96" t="n">
        <f aca="false">BR27822-2.5</f>
        <v>-2.5</v>
      </c>
    </row>
    <row r="27823" customFormat="false" ht="12" hidden="false" customHeight="false" outlineLevel="0" collapsed="false">
      <c r="BS27823" s="96" t="n">
        <f aca="false">BR27823-2.5</f>
        <v>-2.5</v>
      </c>
    </row>
    <row r="27824" customFormat="false" ht="12" hidden="false" customHeight="false" outlineLevel="0" collapsed="false">
      <c r="BS27824" s="96" t="n">
        <f aca="false">BR27824-2.5</f>
        <v>-2.5</v>
      </c>
    </row>
    <row r="27825" customFormat="false" ht="12" hidden="false" customHeight="false" outlineLevel="0" collapsed="false">
      <c r="BS27825" s="96" t="n">
        <f aca="false">BR27825-2.5</f>
        <v>-2.5</v>
      </c>
    </row>
    <row r="27826" customFormat="false" ht="12" hidden="false" customHeight="false" outlineLevel="0" collapsed="false">
      <c r="BS27826" s="96" t="n">
        <f aca="false">BR27826-2.5</f>
        <v>-2.5</v>
      </c>
    </row>
    <row r="27827" customFormat="false" ht="12" hidden="false" customHeight="false" outlineLevel="0" collapsed="false">
      <c r="BS27827" s="96" t="n">
        <f aca="false">BR27827-2.5</f>
        <v>-2.5</v>
      </c>
    </row>
    <row r="27828" customFormat="false" ht="12" hidden="false" customHeight="false" outlineLevel="0" collapsed="false">
      <c r="BS27828" s="96" t="n">
        <f aca="false">BR27828-2.5</f>
        <v>-2.5</v>
      </c>
    </row>
    <row r="27829" customFormat="false" ht="12" hidden="false" customHeight="false" outlineLevel="0" collapsed="false">
      <c r="BS27829" s="96" t="n">
        <f aca="false">BR27829-2.5</f>
        <v>-2.5</v>
      </c>
    </row>
    <row r="27830" customFormat="false" ht="12" hidden="false" customHeight="false" outlineLevel="0" collapsed="false">
      <c r="BS27830" s="96" t="n">
        <f aca="false">BR27830-2.5</f>
        <v>-2.5</v>
      </c>
    </row>
    <row r="27831" customFormat="false" ht="12" hidden="false" customHeight="false" outlineLevel="0" collapsed="false">
      <c r="BS27831" s="96" t="n">
        <f aca="false">BR27831-2.5</f>
        <v>-2.5</v>
      </c>
    </row>
    <row r="27832" customFormat="false" ht="12" hidden="false" customHeight="false" outlineLevel="0" collapsed="false">
      <c r="BS27832" s="96" t="n">
        <f aca="false">BR27832-2.5</f>
        <v>-2.5</v>
      </c>
    </row>
    <row r="27833" customFormat="false" ht="12" hidden="false" customHeight="false" outlineLevel="0" collapsed="false">
      <c r="BS27833" s="96" t="n">
        <f aca="false">BR27833-2.5</f>
        <v>-2.5</v>
      </c>
    </row>
    <row r="27834" customFormat="false" ht="12" hidden="false" customHeight="false" outlineLevel="0" collapsed="false">
      <c r="BS27834" s="96" t="n">
        <f aca="false">BR27834-2.5</f>
        <v>-2.5</v>
      </c>
    </row>
    <row r="27835" customFormat="false" ht="12" hidden="false" customHeight="false" outlineLevel="0" collapsed="false">
      <c r="BS27835" s="96" t="n">
        <f aca="false">BR27835-2.5</f>
        <v>-2.5</v>
      </c>
    </row>
    <row r="27836" customFormat="false" ht="12" hidden="false" customHeight="false" outlineLevel="0" collapsed="false">
      <c r="BS27836" s="96" t="n">
        <f aca="false">BR27836-2.5</f>
        <v>-2.5</v>
      </c>
    </row>
    <row r="27837" customFormat="false" ht="12" hidden="false" customHeight="false" outlineLevel="0" collapsed="false">
      <c r="BS27837" s="96" t="n">
        <f aca="false">BR27837-2.5</f>
        <v>-2.5</v>
      </c>
    </row>
    <row r="27838" customFormat="false" ht="12" hidden="false" customHeight="false" outlineLevel="0" collapsed="false">
      <c r="BS27838" s="96" t="n">
        <f aca="false">BR27838-2.5</f>
        <v>-2.5</v>
      </c>
    </row>
    <row r="27839" customFormat="false" ht="12" hidden="false" customHeight="false" outlineLevel="0" collapsed="false">
      <c r="BS27839" s="96" t="n">
        <f aca="false">BR27839-2.5</f>
        <v>-2.5</v>
      </c>
    </row>
    <row r="27840" customFormat="false" ht="12" hidden="false" customHeight="false" outlineLevel="0" collapsed="false">
      <c r="BS27840" s="96" t="n">
        <f aca="false">BR27840-2.5</f>
        <v>-2.5</v>
      </c>
    </row>
    <row r="27841" customFormat="false" ht="12" hidden="false" customHeight="false" outlineLevel="0" collapsed="false">
      <c r="BS27841" s="96" t="n">
        <f aca="false">BR27841-2.5</f>
        <v>-2.5</v>
      </c>
    </row>
    <row r="27842" customFormat="false" ht="12" hidden="false" customHeight="false" outlineLevel="0" collapsed="false">
      <c r="BS27842" s="96" t="n">
        <f aca="false">BR27842-2.5</f>
        <v>-2.5</v>
      </c>
    </row>
    <row r="27843" customFormat="false" ht="12" hidden="false" customHeight="false" outlineLevel="0" collapsed="false">
      <c r="BS27843" s="96" t="n">
        <f aca="false">BR27843-2.5</f>
        <v>-2.5</v>
      </c>
    </row>
    <row r="27844" customFormat="false" ht="12" hidden="false" customHeight="false" outlineLevel="0" collapsed="false">
      <c r="BS27844" s="96" t="n">
        <f aca="false">BR27844-2.5</f>
        <v>-2.5</v>
      </c>
    </row>
    <row r="27845" customFormat="false" ht="12" hidden="false" customHeight="false" outlineLevel="0" collapsed="false">
      <c r="BS27845" s="96" t="n">
        <f aca="false">BR27845-2.5</f>
        <v>-2.5</v>
      </c>
    </row>
    <row r="27846" customFormat="false" ht="12" hidden="false" customHeight="false" outlineLevel="0" collapsed="false">
      <c r="BS27846" s="96" t="n">
        <f aca="false">BR27846-2.5</f>
        <v>-2.5</v>
      </c>
    </row>
    <row r="27847" customFormat="false" ht="12" hidden="false" customHeight="false" outlineLevel="0" collapsed="false">
      <c r="BS27847" s="96" t="n">
        <f aca="false">BR27847-2.5</f>
        <v>-2.5</v>
      </c>
    </row>
    <row r="27848" customFormat="false" ht="12" hidden="false" customHeight="false" outlineLevel="0" collapsed="false">
      <c r="BS27848" s="96" t="n">
        <f aca="false">BR27848-2.5</f>
        <v>-2.5</v>
      </c>
    </row>
    <row r="27849" customFormat="false" ht="12" hidden="false" customHeight="false" outlineLevel="0" collapsed="false">
      <c r="BS27849" s="96" t="n">
        <f aca="false">BR27849-2.5</f>
        <v>-2.5</v>
      </c>
    </row>
    <row r="27850" customFormat="false" ht="12" hidden="false" customHeight="false" outlineLevel="0" collapsed="false">
      <c r="BS27850" s="96" t="n">
        <f aca="false">BR27850-2.5</f>
        <v>-2.5</v>
      </c>
    </row>
    <row r="27851" customFormat="false" ht="12" hidden="false" customHeight="false" outlineLevel="0" collapsed="false">
      <c r="BS27851" s="96" t="n">
        <f aca="false">BR27851-2.5</f>
        <v>-2.5</v>
      </c>
    </row>
    <row r="27852" customFormat="false" ht="12" hidden="false" customHeight="false" outlineLevel="0" collapsed="false">
      <c r="BS27852" s="96" t="n">
        <f aca="false">BR27852-2.5</f>
        <v>-2.5</v>
      </c>
    </row>
    <row r="27853" customFormat="false" ht="12" hidden="false" customHeight="false" outlineLevel="0" collapsed="false">
      <c r="BS27853" s="96" t="n">
        <f aca="false">BR27853-2.5</f>
        <v>-2.5</v>
      </c>
    </row>
    <row r="27854" customFormat="false" ht="12" hidden="false" customHeight="false" outlineLevel="0" collapsed="false">
      <c r="BS27854" s="96" t="n">
        <f aca="false">BR27854-2.5</f>
        <v>-2.5</v>
      </c>
    </row>
    <row r="27855" customFormat="false" ht="12" hidden="false" customHeight="false" outlineLevel="0" collapsed="false">
      <c r="BS27855" s="96" t="n">
        <f aca="false">BR27855-2.5</f>
        <v>-2.5</v>
      </c>
    </row>
    <row r="27856" customFormat="false" ht="12" hidden="false" customHeight="false" outlineLevel="0" collapsed="false">
      <c r="BS27856" s="96" t="n">
        <f aca="false">BR27856-2.5</f>
        <v>-2.5</v>
      </c>
    </row>
    <row r="27857" customFormat="false" ht="12" hidden="false" customHeight="false" outlineLevel="0" collapsed="false">
      <c r="BS27857" s="96" t="n">
        <f aca="false">BR27857-2.5</f>
        <v>-2.5</v>
      </c>
    </row>
    <row r="27858" customFormat="false" ht="12" hidden="false" customHeight="false" outlineLevel="0" collapsed="false">
      <c r="BS27858" s="96" t="n">
        <f aca="false">BR27858-2.5</f>
        <v>-2.5</v>
      </c>
    </row>
    <row r="27859" customFormat="false" ht="12" hidden="false" customHeight="false" outlineLevel="0" collapsed="false">
      <c r="BS27859" s="96" t="n">
        <f aca="false">BR27859-2.5</f>
        <v>-2.5</v>
      </c>
    </row>
    <row r="27860" customFormat="false" ht="12" hidden="false" customHeight="false" outlineLevel="0" collapsed="false">
      <c r="BS27860" s="96" t="n">
        <f aca="false">BR27860-2.5</f>
        <v>-2.5</v>
      </c>
    </row>
    <row r="27861" customFormat="false" ht="12" hidden="false" customHeight="false" outlineLevel="0" collapsed="false">
      <c r="BS27861" s="96" t="n">
        <f aca="false">BR27861-2.5</f>
        <v>-2.5</v>
      </c>
    </row>
    <row r="27862" customFormat="false" ht="12" hidden="false" customHeight="false" outlineLevel="0" collapsed="false">
      <c r="BS27862" s="96" t="n">
        <f aca="false">BR27862-2.5</f>
        <v>-2.5</v>
      </c>
    </row>
    <row r="27863" customFormat="false" ht="12" hidden="false" customHeight="false" outlineLevel="0" collapsed="false">
      <c r="BS27863" s="96" t="n">
        <f aca="false">BR27863-2.5</f>
        <v>-2.5</v>
      </c>
    </row>
    <row r="27864" customFormat="false" ht="12" hidden="false" customHeight="false" outlineLevel="0" collapsed="false">
      <c r="BS27864" s="96" t="n">
        <f aca="false">BR27864-2.5</f>
        <v>-2.5</v>
      </c>
    </row>
    <row r="27865" customFormat="false" ht="12" hidden="false" customHeight="false" outlineLevel="0" collapsed="false">
      <c r="BS27865" s="96" t="n">
        <f aca="false">BR27865-2.5</f>
        <v>-2.5</v>
      </c>
    </row>
    <row r="27866" customFormat="false" ht="12" hidden="false" customHeight="false" outlineLevel="0" collapsed="false">
      <c r="BS27866" s="96" t="n">
        <f aca="false">BR27866-2.5</f>
        <v>-2.5</v>
      </c>
    </row>
    <row r="27867" customFormat="false" ht="12" hidden="false" customHeight="false" outlineLevel="0" collapsed="false">
      <c r="BS27867" s="96" t="n">
        <f aca="false">BR27867-2.5</f>
        <v>-2.5</v>
      </c>
    </row>
    <row r="27868" customFormat="false" ht="12" hidden="false" customHeight="false" outlineLevel="0" collapsed="false">
      <c r="BS27868" s="96" t="n">
        <f aca="false">BR27868-2.5</f>
        <v>-2.5</v>
      </c>
    </row>
    <row r="27869" customFormat="false" ht="12" hidden="false" customHeight="false" outlineLevel="0" collapsed="false">
      <c r="BS27869" s="96" t="n">
        <f aca="false">BR27869-2.5</f>
        <v>-2.5</v>
      </c>
    </row>
    <row r="27870" customFormat="false" ht="12" hidden="false" customHeight="false" outlineLevel="0" collapsed="false">
      <c r="BS27870" s="96" t="n">
        <f aca="false">BR27870-2.5</f>
        <v>-2.5</v>
      </c>
    </row>
    <row r="27871" customFormat="false" ht="12" hidden="false" customHeight="false" outlineLevel="0" collapsed="false">
      <c r="BS27871" s="96" t="n">
        <f aca="false">BR27871-2.5</f>
        <v>-2.5</v>
      </c>
    </row>
    <row r="27872" customFormat="false" ht="12" hidden="false" customHeight="false" outlineLevel="0" collapsed="false">
      <c r="BS27872" s="96" t="n">
        <f aca="false">BR27872-2.5</f>
        <v>-2.5</v>
      </c>
    </row>
    <row r="27873" customFormat="false" ht="12" hidden="false" customHeight="false" outlineLevel="0" collapsed="false">
      <c r="BS27873" s="96" t="n">
        <f aca="false">BR27873-2.5</f>
        <v>-2.5</v>
      </c>
    </row>
    <row r="27874" customFormat="false" ht="12" hidden="false" customHeight="false" outlineLevel="0" collapsed="false">
      <c r="BS27874" s="96" t="n">
        <f aca="false">BR27874-2.5</f>
        <v>-2.5</v>
      </c>
    </row>
    <row r="27875" customFormat="false" ht="12" hidden="false" customHeight="false" outlineLevel="0" collapsed="false">
      <c r="BS27875" s="96" t="n">
        <f aca="false">BR27875-2.5</f>
        <v>-2.5</v>
      </c>
    </row>
    <row r="27876" customFormat="false" ht="12" hidden="false" customHeight="false" outlineLevel="0" collapsed="false">
      <c r="BS27876" s="96" t="n">
        <f aca="false">BR27876-2.5</f>
        <v>-2.5</v>
      </c>
    </row>
    <row r="27877" customFormat="false" ht="12" hidden="false" customHeight="false" outlineLevel="0" collapsed="false">
      <c r="BS27877" s="96" t="n">
        <f aca="false">BR27877-2.5</f>
        <v>-2.5</v>
      </c>
    </row>
    <row r="27878" customFormat="false" ht="12" hidden="false" customHeight="false" outlineLevel="0" collapsed="false">
      <c r="BS27878" s="96" t="n">
        <f aca="false">BR27878-2.5</f>
        <v>-2.5</v>
      </c>
    </row>
    <row r="27879" customFormat="false" ht="12" hidden="false" customHeight="false" outlineLevel="0" collapsed="false">
      <c r="BS27879" s="96" t="n">
        <f aca="false">BR27879-2.5</f>
        <v>-2.5</v>
      </c>
    </row>
    <row r="27880" customFormat="false" ht="12" hidden="false" customHeight="false" outlineLevel="0" collapsed="false">
      <c r="BS27880" s="96" t="n">
        <f aca="false">BR27880-2.5</f>
        <v>-2.5</v>
      </c>
    </row>
    <row r="27881" customFormat="false" ht="12" hidden="false" customHeight="false" outlineLevel="0" collapsed="false">
      <c r="BS27881" s="96" t="n">
        <f aca="false">BR27881-2.5</f>
        <v>-2.5</v>
      </c>
    </row>
    <row r="27882" customFormat="false" ht="12" hidden="false" customHeight="false" outlineLevel="0" collapsed="false">
      <c r="BS27882" s="96" t="n">
        <f aca="false">BR27882-2.5</f>
        <v>-2.5</v>
      </c>
    </row>
    <row r="27883" customFormat="false" ht="12" hidden="false" customHeight="false" outlineLevel="0" collapsed="false">
      <c r="BS27883" s="96" t="n">
        <f aca="false">BR27883-2.5</f>
        <v>-2.5</v>
      </c>
    </row>
    <row r="27884" customFormat="false" ht="12" hidden="false" customHeight="false" outlineLevel="0" collapsed="false">
      <c r="BS27884" s="96" t="n">
        <f aca="false">BR27884-2.5</f>
        <v>-2.5</v>
      </c>
    </row>
    <row r="27885" customFormat="false" ht="12" hidden="false" customHeight="false" outlineLevel="0" collapsed="false">
      <c r="BS27885" s="96" t="n">
        <f aca="false">BR27885-2.5</f>
        <v>-2.5</v>
      </c>
    </row>
    <row r="27886" customFormat="false" ht="12" hidden="false" customHeight="false" outlineLevel="0" collapsed="false">
      <c r="BS27886" s="96" t="n">
        <f aca="false">BR27886-2.5</f>
        <v>-2.5</v>
      </c>
    </row>
    <row r="27887" customFormat="false" ht="12" hidden="false" customHeight="false" outlineLevel="0" collapsed="false">
      <c r="BS27887" s="96" t="n">
        <f aca="false">BR27887-2.5</f>
        <v>-2.5</v>
      </c>
    </row>
    <row r="27888" customFormat="false" ht="12" hidden="false" customHeight="false" outlineLevel="0" collapsed="false">
      <c r="BS27888" s="96" t="n">
        <f aca="false">BR27888-2.5</f>
        <v>-2.5</v>
      </c>
    </row>
    <row r="27889" customFormat="false" ht="12" hidden="false" customHeight="false" outlineLevel="0" collapsed="false">
      <c r="BS27889" s="96" t="n">
        <f aca="false">BR27889-2.5</f>
        <v>-2.5</v>
      </c>
    </row>
    <row r="27890" customFormat="false" ht="12" hidden="false" customHeight="false" outlineLevel="0" collapsed="false">
      <c r="BS27890" s="96" t="n">
        <f aca="false">BR27890-2.5</f>
        <v>-2.5</v>
      </c>
    </row>
    <row r="27891" customFormat="false" ht="12" hidden="false" customHeight="false" outlineLevel="0" collapsed="false">
      <c r="BS27891" s="96" t="n">
        <f aca="false">BR27891-2.5</f>
        <v>-2.5</v>
      </c>
    </row>
    <row r="27892" customFormat="false" ht="12" hidden="false" customHeight="false" outlineLevel="0" collapsed="false">
      <c r="BS27892" s="96" t="n">
        <f aca="false">BR27892-2.5</f>
        <v>-2.5</v>
      </c>
    </row>
    <row r="27893" customFormat="false" ht="12" hidden="false" customHeight="false" outlineLevel="0" collapsed="false">
      <c r="BS27893" s="96" t="n">
        <f aca="false">BR27893-2.5</f>
        <v>-2.5</v>
      </c>
    </row>
    <row r="27894" customFormat="false" ht="12" hidden="false" customHeight="false" outlineLevel="0" collapsed="false">
      <c r="BS27894" s="96" t="n">
        <f aca="false">BR27894-2.5</f>
        <v>-2.5</v>
      </c>
    </row>
    <row r="27895" customFormat="false" ht="12" hidden="false" customHeight="false" outlineLevel="0" collapsed="false">
      <c r="BS27895" s="96" t="n">
        <f aca="false">BR27895-2.5</f>
        <v>-2.5</v>
      </c>
    </row>
    <row r="27896" customFormat="false" ht="12" hidden="false" customHeight="false" outlineLevel="0" collapsed="false">
      <c r="BS27896" s="96" t="n">
        <f aca="false">BR27896-2.5</f>
        <v>-2.5</v>
      </c>
    </row>
    <row r="27897" customFormat="false" ht="12" hidden="false" customHeight="false" outlineLevel="0" collapsed="false">
      <c r="BS27897" s="96" t="n">
        <f aca="false">BR27897-2.5</f>
        <v>-2.5</v>
      </c>
    </row>
    <row r="27898" customFormat="false" ht="12" hidden="false" customHeight="false" outlineLevel="0" collapsed="false">
      <c r="BS27898" s="96" t="n">
        <f aca="false">BR27898-2.5</f>
        <v>-2.5</v>
      </c>
    </row>
    <row r="27899" customFormat="false" ht="12" hidden="false" customHeight="false" outlineLevel="0" collapsed="false">
      <c r="BS27899" s="96" t="n">
        <f aca="false">BR27899-2.5</f>
        <v>-2.5</v>
      </c>
    </row>
    <row r="27900" customFormat="false" ht="12" hidden="false" customHeight="false" outlineLevel="0" collapsed="false">
      <c r="BS27900" s="96" t="n">
        <f aca="false">BR27900-2.5</f>
        <v>-2.5</v>
      </c>
    </row>
    <row r="27901" customFormat="false" ht="12" hidden="false" customHeight="false" outlineLevel="0" collapsed="false">
      <c r="BS27901" s="96" t="n">
        <f aca="false">BR27901-2.5</f>
        <v>-2.5</v>
      </c>
    </row>
    <row r="27902" customFormat="false" ht="12" hidden="false" customHeight="false" outlineLevel="0" collapsed="false">
      <c r="BS27902" s="96" t="n">
        <f aca="false">BR27902-2.5</f>
        <v>-2.5</v>
      </c>
    </row>
    <row r="27903" customFormat="false" ht="12" hidden="false" customHeight="false" outlineLevel="0" collapsed="false">
      <c r="BS27903" s="96" t="n">
        <f aca="false">BR27903-2.5</f>
        <v>-2.5</v>
      </c>
    </row>
    <row r="27904" customFormat="false" ht="12" hidden="false" customHeight="false" outlineLevel="0" collapsed="false">
      <c r="BS27904" s="96" t="n">
        <f aca="false">BR27904-2.5</f>
        <v>-2.5</v>
      </c>
    </row>
    <row r="27905" customFormat="false" ht="12" hidden="false" customHeight="false" outlineLevel="0" collapsed="false">
      <c r="BS27905" s="96" t="n">
        <f aca="false">BR27905-2.5</f>
        <v>-2.5</v>
      </c>
    </row>
    <row r="27906" customFormat="false" ht="12" hidden="false" customHeight="false" outlineLevel="0" collapsed="false">
      <c r="BS27906" s="96" t="n">
        <f aca="false">BR27906-2.5</f>
        <v>-2.5</v>
      </c>
    </row>
    <row r="27907" customFormat="false" ht="12" hidden="false" customHeight="false" outlineLevel="0" collapsed="false">
      <c r="BS27907" s="96" t="n">
        <f aca="false">BR27907-2.5</f>
        <v>-2.5</v>
      </c>
    </row>
    <row r="27908" customFormat="false" ht="12" hidden="false" customHeight="false" outlineLevel="0" collapsed="false">
      <c r="BS27908" s="96" t="n">
        <f aca="false">BR27908-2.5</f>
        <v>-2.5</v>
      </c>
    </row>
    <row r="27909" customFormat="false" ht="12" hidden="false" customHeight="false" outlineLevel="0" collapsed="false">
      <c r="BS27909" s="96" t="n">
        <f aca="false">BR27909-2.5</f>
        <v>-2.5</v>
      </c>
    </row>
    <row r="27910" customFormat="false" ht="12" hidden="false" customHeight="false" outlineLevel="0" collapsed="false">
      <c r="BS27910" s="96" t="n">
        <f aca="false">BR27910-2.5</f>
        <v>-2.5</v>
      </c>
    </row>
    <row r="27911" customFormat="false" ht="12" hidden="false" customHeight="false" outlineLevel="0" collapsed="false">
      <c r="BS27911" s="96" t="n">
        <f aca="false">BR27911-2.5</f>
        <v>-2.5</v>
      </c>
    </row>
    <row r="27912" customFormat="false" ht="12" hidden="false" customHeight="false" outlineLevel="0" collapsed="false">
      <c r="BS27912" s="96" t="n">
        <f aca="false">BR27912-2.5</f>
        <v>-2.5</v>
      </c>
    </row>
    <row r="27913" customFormat="false" ht="12" hidden="false" customHeight="false" outlineLevel="0" collapsed="false">
      <c r="BS27913" s="96" t="n">
        <f aca="false">BR27913-2.5</f>
        <v>-2.5</v>
      </c>
    </row>
    <row r="27914" customFormat="false" ht="12" hidden="false" customHeight="false" outlineLevel="0" collapsed="false">
      <c r="BS27914" s="96" t="n">
        <f aca="false">BR27914-2.5</f>
        <v>-2.5</v>
      </c>
    </row>
    <row r="27915" customFormat="false" ht="12" hidden="false" customHeight="false" outlineLevel="0" collapsed="false">
      <c r="BS27915" s="96" t="n">
        <f aca="false">BR27915-2.5</f>
        <v>-2.5</v>
      </c>
    </row>
    <row r="27916" customFormat="false" ht="12" hidden="false" customHeight="false" outlineLevel="0" collapsed="false">
      <c r="BS27916" s="96" t="n">
        <f aca="false">BR27916-2.5</f>
        <v>-2.5</v>
      </c>
    </row>
    <row r="27917" customFormat="false" ht="12" hidden="false" customHeight="false" outlineLevel="0" collapsed="false">
      <c r="BS27917" s="96" t="n">
        <f aca="false">BR27917-2.5</f>
        <v>-2.5</v>
      </c>
    </row>
    <row r="27918" customFormat="false" ht="12" hidden="false" customHeight="false" outlineLevel="0" collapsed="false">
      <c r="BS27918" s="96" t="n">
        <f aca="false">BR27918-2.5</f>
        <v>-2.5</v>
      </c>
    </row>
    <row r="27919" customFormat="false" ht="12" hidden="false" customHeight="false" outlineLevel="0" collapsed="false">
      <c r="BS27919" s="96" t="n">
        <f aca="false">BR27919-2.5</f>
        <v>-2.5</v>
      </c>
    </row>
    <row r="27920" customFormat="false" ht="12" hidden="false" customHeight="false" outlineLevel="0" collapsed="false">
      <c r="BS27920" s="96" t="n">
        <f aca="false">BR27920-2.5</f>
        <v>-2.5</v>
      </c>
    </row>
    <row r="27921" customFormat="false" ht="12" hidden="false" customHeight="false" outlineLevel="0" collapsed="false">
      <c r="BS27921" s="96" t="n">
        <f aca="false">BR27921-2.5</f>
        <v>-2.5</v>
      </c>
    </row>
    <row r="27922" customFormat="false" ht="12" hidden="false" customHeight="false" outlineLevel="0" collapsed="false">
      <c r="BS27922" s="96" t="n">
        <f aca="false">BR27922-2.5</f>
        <v>-2.5</v>
      </c>
    </row>
    <row r="27923" customFormat="false" ht="12" hidden="false" customHeight="false" outlineLevel="0" collapsed="false">
      <c r="BS27923" s="96" t="n">
        <f aca="false">BR27923-2.5</f>
        <v>-2.5</v>
      </c>
    </row>
    <row r="27924" customFormat="false" ht="12" hidden="false" customHeight="false" outlineLevel="0" collapsed="false">
      <c r="BS27924" s="96" t="n">
        <f aca="false">BR27924-2.5</f>
        <v>-2.5</v>
      </c>
    </row>
    <row r="27925" customFormat="false" ht="12" hidden="false" customHeight="false" outlineLevel="0" collapsed="false">
      <c r="BS27925" s="96" t="n">
        <f aca="false">BR27925-2.5</f>
        <v>-2.5</v>
      </c>
    </row>
    <row r="27926" customFormat="false" ht="12" hidden="false" customHeight="false" outlineLevel="0" collapsed="false">
      <c r="BS27926" s="96" t="n">
        <f aca="false">BR27926-2.5</f>
        <v>-2.5</v>
      </c>
    </row>
    <row r="27927" customFormat="false" ht="12" hidden="false" customHeight="false" outlineLevel="0" collapsed="false">
      <c r="BS27927" s="96" t="n">
        <f aca="false">BR27927-2.5</f>
        <v>-2.5</v>
      </c>
    </row>
    <row r="27928" customFormat="false" ht="12" hidden="false" customHeight="false" outlineLevel="0" collapsed="false">
      <c r="BS27928" s="96" t="n">
        <f aca="false">BR27928-2.5</f>
        <v>-2.5</v>
      </c>
    </row>
    <row r="27929" customFormat="false" ht="12" hidden="false" customHeight="false" outlineLevel="0" collapsed="false">
      <c r="BS27929" s="96" t="n">
        <f aca="false">BR27929-2.5</f>
        <v>-2.5</v>
      </c>
    </row>
    <row r="27930" customFormat="false" ht="12" hidden="false" customHeight="false" outlineLevel="0" collapsed="false">
      <c r="BS27930" s="96" t="n">
        <f aca="false">BR27930-2.5</f>
        <v>-2.5</v>
      </c>
    </row>
    <row r="27931" customFormat="false" ht="12" hidden="false" customHeight="false" outlineLevel="0" collapsed="false">
      <c r="BS27931" s="96" t="n">
        <f aca="false">BR27931-2.5</f>
        <v>-2.5</v>
      </c>
    </row>
    <row r="27932" customFormat="false" ht="12" hidden="false" customHeight="false" outlineLevel="0" collapsed="false">
      <c r="BS27932" s="96" t="n">
        <f aca="false">BR27932-2.5</f>
        <v>-2.5</v>
      </c>
    </row>
    <row r="27933" customFormat="false" ht="12" hidden="false" customHeight="false" outlineLevel="0" collapsed="false">
      <c r="BS27933" s="96" t="n">
        <f aca="false">BR27933-2.5</f>
        <v>-2.5</v>
      </c>
    </row>
    <row r="27934" customFormat="false" ht="12" hidden="false" customHeight="false" outlineLevel="0" collapsed="false">
      <c r="BS27934" s="96" t="n">
        <f aca="false">BR27934-2.5</f>
        <v>-2.5</v>
      </c>
    </row>
    <row r="27935" customFormat="false" ht="12" hidden="false" customHeight="false" outlineLevel="0" collapsed="false">
      <c r="BS27935" s="96" t="n">
        <f aca="false">BR27935-2.5</f>
        <v>-2.5</v>
      </c>
    </row>
    <row r="27936" customFormat="false" ht="12" hidden="false" customHeight="false" outlineLevel="0" collapsed="false">
      <c r="BS27936" s="96" t="n">
        <f aca="false">BR27936-2.5</f>
        <v>-2.5</v>
      </c>
    </row>
    <row r="27937" customFormat="false" ht="12" hidden="false" customHeight="false" outlineLevel="0" collapsed="false">
      <c r="BS27937" s="96" t="n">
        <f aca="false">BR27937-2.5</f>
        <v>-2.5</v>
      </c>
    </row>
    <row r="27938" customFormat="false" ht="12" hidden="false" customHeight="false" outlineLevel="0" collapsed="false">
      <c r="BS27938" s="96" t="n">
        <f aca="false">BR27938-2.5</f>
        <v>-2.5</v>
      </c>
    </row>
    <row r="27939" customFormat="false" ht="12" hidden="false" customHeight="false" outlineLevel="0" collapsed="false">
      <c r="BS27939" s="96" t="n">
        <f aca="false">BR27939-2.5</f>
        <v>-2.5</v>
      </c>
    </row>
    <row r="27940" customFormat="false" ht="12" hidden="false" customHeight="false" outlineLevel="0" collapsed="false">
      <c r="BS27940" s="96" t="n">
        <f aca="false">BR27940-2.5</f>
        <v>-2.5</v>
      </c>
    </row>
    <row r="27941" customFormat="false" ht="12" hidden="false" customHeight="false" outlineLevel="0" collapsed="false">
      <c r="BS27941" s="96" t="n">
        <f aca="false">BR27941-2.5</f>
        <v>-2.5</v>
      </c>
    </row>
    <row r="27942" customFormat="false" ht="12" hidden="false" customHeight="false" outlineLevel="0" collapsed="false">
      <c r="BS27942" s="96" t="n">
        <f aca="false">BR27942-2.5</f>
        <v>-2.5</v>
      </c>
    </row>
    <row r="27943" customFormat="false" ht="12" hidden="false" customHeight="false" outlineLevel="0" collapsed="false">
      <c r="BS27943" s="96" t="n">
        <f aca="false">BR27943-2.5</f>
        <v>-2.5</v>
      </c>
    </row>
    <row r="27944" customFormat="false" ht="12" hidden="false" customHeight="false" outlineLevel="0" collapsed="false">
      <c r="BS27944" s="96" t="n">
        <f aca="false">BR27944-2.5</f>
        <v>-2.5</v>
      </c>
    </row>
    <row r="27945" customFormat="false" ht="12" hidden="false" customHeight="false" outlineLevel="0" collapsed="false">
      <c r="BS27945" s="96" t="n">
        <f aca="false">BR27945-2.5</f>
        <v>-2.5</v>
      </c>
    </row>
    <row r="27946" customFormat="false" ht="12" hidden="false" customHeight="false" outlineLevel="0" collapsed="false">
      <c r="BS27946" s="96" t="n">
        <f aca="false">BR27946-2.5</f>
        <v>-2.5</v>
      </c>
    </row>
    <row r="27947" customFormat="false" ht="12" hidden="false" customHeight="false" outlineLevel="0" collapsed="false">
      <c r="BS27947" s="96" t="n">
        <f aca="false">BR27947-2.5</f>
        <v>-2.5</v>
      </c>
    </row>
    <row r="27948" customFormat="false" ht="12" hidden="false" customHeight="false" outlineLevel="0" collapsed="false">
      <c r="BS27948" s="96" t="n">
        <f aca="false">BR27948-2.5</f>
        <v>-2.5</v>
      </c>
    </row>
    <row r="27949" customFormat="false" ht="12" hidden="false" customHeight="false" outlineLevel="0" collapsed="false">
      <c r="BS27949" s="96" t="n">
        <f aca="false">BR27949-2.5</f>
        <v>-2.5</v>
      </c>
    </row>
    <row r="27950" customFormat="false" ht="12" hidden="false" customHeight="false" outlineLevel="0" collapsed="false">
      <c r="BS27950" s="96" t="n">
        <f aca="false">BR27950-2.5</f>
        <v>-2.5</v>
      </c>
    </row>
    <row r="27951" customFormat="false" ht="12" hidden="false" customHeight="false" outlineLevel="0" collapsed="false">
      <c r="BS27951" s="96" t="n">
        <f aca="false">BR27951-2.5</f>
        <v>-2.5</v>
      </c>
    </row>
    <row r="27952" customFormat="false" ht="12" hidden="false" customHeight="false" outlineLevel="0" collapsed="false">
      <c r="BS27952" s="96" t="n">
        <f aca="false">BR27952-2.5</f>
        <v>-2.5</v>
      </c>
    </row>
    <row r="27953" customFormat="false" ht="12" hidden="false" customHeight="false" outlineLevel="0" collapsed="false">
      <c r="BS27953" s="96" t="n">
        <f aca="false">BR27953-2.5</f>
        <v>-2.5</v>
      </c>
    </row>
    <row r="27954" customFormat="false" ht="12" hidden="false" customHeight="false" outlineLevel="0" collapsed="false">
      <c r="BS27954" s="96" t="n">
        <f aca="false">BR27954-2.5</f>
        <v>-2.5</v>
      </c>
    </row>
    <row r="27955" customFormat="false" ht="12" hidden="false" customHeight="false" outlineLevel="0" collapsed="false">
      <c r="BS27955" s="96" t="n">
        <f aca="false">BR27955-2.5</f>
        <v>-2.5</v>
      </c>
    </row>
    <row r="27956" customFormat="false" ht="12" hidden="false" customHeight="false" outlineLevel="0" collapsed="false">
      <c r="BS27956" s="96" t="n">
        <f aca="false">BR27956-2.5</f>
        <v>-2.5</v>
      </c>
    </row>
    <row r="27957" customFormat="false" ht="12" hidden="false" customHeight="false" outlineLevel="0" collapsed="false">
      <c r="BS27957" s="96" t="n">
        <f aca="false">BR27957-2.5</f>
        <v>-2.5</v>
      </c>
    </row>
    <row r="27958" customFormat="false" ht="12" hidden="false" customHeight="false" outlineLevel="0" collapsed="false">
      <c r="BS27958" s="96" t="n">
        <f aca="false">BR27958-2.5</f>
        <v>-2.5</v>
      </c>
    </row>
    <row r="27959" customFormat="false" ht="12" hidden="false" customHeight="false" outlineLevel="0" collapsed="false">
      <c r="BS27959" s="96" t="n">
        <f aca="false">BR27959-2.5</f>
        <v>-2.5</v>
      </c>
    </row>
    <row r="27960" customFormat="false" ht="12" hidden="false" customHeight="false" outlineLevel="0" collapsed="false">
      <c r="BS27960" s="96" t="n">
        <f aca="false">BR27960-2.5</f>
        <v>-2.5</v>
      </c>
    </row>
    <row r="27961" customFormat="false" ht="12" hidden="false" customHeight="false" outlineLevel="0" collapsed="false">
      <c r="BS27961" s="96" t="n">
        <f aca="false">BR27961-2.5</f>
        <v>-2.5</v>
      </c>
    </row>
    <row r="27962" customFormat="false" ht="12" hidden="false" customHeight="false" outlineLevel="0" collapsed="false">
      <c r="BS27962" s="96" t="n">
        <f aca="false">BR27962-2.5</f>
        <v>-2.5</v>
      </c>
    </row>
    <row r="27963" customFormat="false" ht="12" hidden="false" customHeight="false" outlineLevel="0" collapsed="false">
      <c r="BS27963" s="96" t="n">
        <f aca="false">BR27963-2.5</f>
        <v>-2.5</v>
      </c>
    </row>
    <row r="27964" customFormat="false" ht="12" hidden="false" customHeight="false" outlineLevel="0" collapsed="false">
      <c r="BS27964" s="96" t="n">
        <f aca="false">BR27964-2.5</f>
        <v>-2.5</v>
      </c>
    </row>
    <row r="27965" customFormat="false" ht="12" hidden="false" customHeight="false" outlineLevel="0" collapsed="false">
      <c r="BS27965" s="96" t="n">
        <f aca="false">BR27965-2.5</f>
        <v>-2.5</v>
      </c>
    </row>
    <row r="27966" customFormat="false" ht="12" hidden="false" customHeight="false" outlineLevel="0" collapsed="false">
      <c r="BS27966" s="96" t="n">
        <f aca="false">BR27966-2.5</f>
        <v>-2.5</v>
      </c>
    </row>
    <row r="27967" customFormat="false" ht="12" hidden="false" customHeight="false" outlineLevel="0" collapsed="false">
      <c r="BS27967" s="96" t="n">
        <f aca="false">BR27967-2.5</f>
        <v>-2.5</v>
      </c>
    </row>
    <row r="27968" customFormat="false" ht="12" hidden="false" customHeight="false" outlineLevel="0" collapsed="false">
      <c r="BS27968" s="96" t="n">
        <f aca="false">BR27968-2.5</f>
        <v>-2.5</v>
      </c>
    </row>
    <row r="27969" customFormat="false" ht="12" hidden="false" customHeight="false" outlineLevel="0" collapsed="false">
      <c r="BS27969" s="96" t="n">
        <f aca="false">BR27969-2.5</f>
        <v>-2.5</v>
      </c>
    </row>
    <row r="27970" customFormat="false" ht="12" hidden="false" customHeight="false" outlineLevel="0" collapsed="false">
      <c r="BS27970" s="96" t="n">
        <f aca="false">BR27970-2.5</f>
        <v>-2.5</v>
      </c>
    </row>
    <row r="27971" customFormat="false" ht="12" hidden="false" customHeight="false" outlineLevel="0" collapsed="false">
      <c r="BS27971" s="96" t="n">
        <f aca="false">BR27971-2.5</f>
        <v>-2.5</v>
      </c>
    </row>
    <row r="27972" customFormat="false" ht="12" hidden="false" customHeight="false" outlineLevel="0" collapsed="false">
      <c r="BS27972" s="96" t="n">
        <f aca="false">BR27972-2.5</f>
        <v>-2.5</v>
      </c>
    </row>
    <row r="27973" customFormat="false" ht="12" hidden="false" customHeight="false" outlineLevel="0" collapsed="false">
      <c r="BS27973" s="96" t="n">
        <f aca="false">BR27973-2.5</f>
        <v>-2.5</v>
      </c>
    </row>
    <row r="27974" customFormat="false" ht="12" hidden="false" customHeight="false" outlineLevel="0" collapsed="false">
      <c r="BS27974" s="96" t="n">
        <f aca="false">BR27974-2.5</f>
        <v>-2.5</v>
      </c>
    </row>
    <row r="27975" customFormat="false" ht="12" hidden="false" customHeight="false" outlineLevel="0" collapsed="false">
      <c r="BS27975" s="96" t="n">
        <f aca="false">BR27975-2.5</f>
        <v>-2.5</v>
      </c>
    </row>
    <row r="27976" customFormat="false" ht="12" hidden="false" customHeight="false" outlineLevel="0" collapsed="false">
      <c r="BS27976" s="96" t="n">
        <f aca="false">BR27976-2.5</f>
        <v>-2.5</v>
      </c>
    </row>
    <row r="27977" customFormat="false" ht="12" hidden="false" customHeight="false" outlineLevel="0" collapsed="false">
      <c r="BS27977" s="96" t="n">
        <f aca="false">BR27977-2.5</f>
        <v>-2.5</v>
      </c>
    </row>
    <row r="27978" customFormat="false" ht="12" hidden="false" customHeight="false" outlineLevel="0" collapsed="false">
      <c r="BS27978" s="96" t="n">
        <f aca="false">BR27978-2.5</f>
        <v>-2.5</v>
      </c>
    </row>
    <row r="27979" customFormat="false" ht="12" hidden="false" customHeight="false" outlineLevel="0" collapsed="false">
      <c r="BS27979" s="96" t="n">
        <f aca="false">BR27979-2.5</f>
        <v>-2.5</v>
      </c>
    </row>
    <row r="27980" customFormat="false" ht="12" hidden="false" customHeight="false" outlineLevel="0" collapsed="false">
      <c r="BS27980" s="96" t="n">
        <f aca="false">BR27980-2.5</f>
        <v>-2.5</v>
      </c>
    </row>
    <row r="27981" customFormat="false" ht="12" hidden="false" customHeight="false" outlineLevel="0" collapsed="false">
      <c r="BS27981" s="96" t="n">
        <f aca="false">BR27981-2.5</f>
        <v>-2.5</v>
      </c>
    </row>
    <row r="27982" customFormat="false" ht="12" hidden="false" customHeight="false" outlineLevel="0" collapsed="false">
      <c r="BS27982" s="96" t="n">
        <f aca="false">BR27982-2.5</f>
        <v>-2.5</v>
      </c>
    </row>
    <row r="27983" customFormat="false" ht="12" hidden="false" customHeight="false" outlineLevel="0" collapsed="false">
      <c r="BS27983" s="96" t="n">
        <f aca="false">BR27983-2.5</f>
        <v>-2.5</v>
      </c>
    </row>
    <row r="27984" customFormat="false" ht="12" hidden="false" customHeight="false" outlineLevel="0" collapsed="false">
      <c r="BS27984" s="96" t="n">
        <f aca="false">BR27984-2.5</f>
        <v>-2.5</v>
      </c>
    </row>
    <row r="27985" customFormat="false" ht="12" hidden="false" customHeight="false" outlineLevel="0" collapsed="false">
      <c r="BS27985" s="96" t="n">
        <f aca="false">BR27985-2.5</f>
        <v>-2.5</v>
      </c>
    </row>
    <row r="27986" customFormat="false" ht="12" hidden="false" customHeight="false" outlineLevel="0" collapsed="false">
      <c r="BS27986" s="96" t="n">
        <f aca="false">BR27986-2.5</f>
        <v>-2.5</v>
      </c>
    </row>
    <row r="27987" customFormat="false" ht="12" hidden="false" customHeight="false" outlineLevel="0" collapsed="false">
      <c r="BS27987" s="96" t="n">
        <f aca="false">BR27987-2.5</f>
        <v>-2.5</v>
      </c>
    </row>
    <row r="27988" customFormat="false" ht="12" hidden="false" customHeight="false" outlineLevel="0" collapsed="false">
      <c r="BS27988" s="96" t="n">
        <f aca="false">BR27988-2.5</f>
        <v>-2.5</v>
      </c>
    </row>
    <row r="27989" customFormat="false" ht="12" hidden="false" customHeight="false" outlineLevel="0" collapsed="false">
      <c r="BS27989" s="96" t="n">
        <f aca="false">BR27989-2.5</f>
        <v>-2.5</v>
      </c>
    </row>
    <row r="27990" customFormat="false" ht="12" hidden="false" customHeight="false" outlineLevel="0" collapsed="false">
      <c r="BS27990" s="96" t="n">
        <f aca="false">BR27990-2.5</f>
        <v>-2.5</v>
      </c>
    </row>
    <row r="27991" customFormat="false" ht="12" hidden="false" customHeight="false" outlineLevel="0" collapsed="false">
      <c r="BS27991" s="96" t="n">
        <f aca="false">BR27991-2.5</f>
        <v>-2.5</v>
      </c>
    </row>
    <row r="27992" customFormat="false" ht="12" hidden="false" customHeight="false" outlineLevel="0" collapsed="false">
      <c r="BS27992" s="96" t="n">
        <f aca="false">BR27992-2.5</f>
        <v>-2.5</v>
      </c>
    </row>
    <row r="27993" customFormat="false" ht="12" hidden="false" customHeight="false" outlineLevel="0" collapsed="false">
      <c r="BS27993" s="96" t="n">
        <f aca="false">BR27993-2.5</f>
        <v>-2.5</v>
      </c>
    </row>
    <row r="27994" customFormat="false" ht="12" hidden="false" customHeight="false" outlineLevel="0" collapsed="false">
      <c r="BS27994" s="96" t="n">
        <f aca="false">BR27994-2.5</f>
        <v>-2.5</v>
      </c>
    </row>
    <row r="27995" customFormat="false" ht="12" hidden="false" customHeight="false" outlineLevel="0" collapsed="false">
      <c r="BS27995" s="96" t="n">
        <f aca="false">BR27995-2.5</f>
        <v>-2.5</v>
      </c>
    </row>
    <row r="27996" customFormat="false" ht="12" hidden="false" customHeight="false" outlineLevel="0" collapsed="false">
      <c r="BS27996" s="96" t="n">
        <f aca="false">BR27996-2.5</f>
        <v>-2.5</v>
      </c>
    </row>
    <row r="27997" customFormat="false" ht="12" hidden="false" customHeight="false" outlineLevel="0" collapsed="false">
      <c r="BS27997" s="96" t="n">
        <f aca="false">BR27997-2.5</f>
        <v>-2.5</v>
      </c>
    </row>
    <row r="27998" customFormat="false" ht="12" hidden="false" customHeight="false" outlineLevel="0" collapsed="false">
      <c r="BS27998" s="96" t="n">
        <f aca="false">BR27998-2.5</f>
        <v>-2.5</v>
      </c>
    </row>
    <row r="27999" customFormat="false" ht="12" hidden="false" customHeight="false" outlineLevel="0" collapsed="false">
      <c r="BS27999" s="96" t="n">
        <f aca="false">BR27999-2.5</f>
        <v>-2.5</v>
      </c>
    </row>
    <row r="28000" customFormat="false" ht="12" hidden="false" customHeight="false" outlineLevel="0" collapsed="false">
      <c r="BS28000" s="96" t="n">
        <f aca="false">BR28000-2.5</f>
        <v>-2.5</v>
      </c>
    </row>
    <row r="28001" customFormat="false" ht="12" hidden="false" customHeight="false" outlineLevel="0" collapsed="false">
      <c r="BS28001" s="96" t="n">
        <f aca="false">BR28001-2.5</f>
        <v>-2.5</v>
      </c>
    </row>
    <row r="28002" customFormat="false" ht="12" hidden="false" customHeight="false" outlineLevel="0" collapsed="false">
      <c r="BS28002" s="96" t="n">
        <f aca="false">BR28002-2.5</f>
        <v>-2.5</v>
      </c>
    </row>
    <row r="28003" customFormat="false" ht="12" hidden="false" customHeight="false" outlineLevel="0" collapsed="false">
      <c r="BS28003" s="96" t="n">
        <f aca="false">BR28003-2.5</f>
        <v>-2.5</v>
      </c>
    </row>
    <row r="28004" customFormat="false" ht="12" hidden="false" customHeight="false" outlineLevel="0" collapsed="false">
      <c r="BS28004" s="96" t="n">
        <f aca="false">BR28004-2.5</f>
        <v>-2.5</v>
      </c>
    </row>
    <row r="28005" customFormat="false" ht="12" hidden="false" customHeight="false" outlineLevel="0" collapsed="false">
      <c r="BS28005" s="96" t="n">
        <f aca="false">BR28005-2.5</f>
        <v>-2.5</v>
      </c>
    </row>
    <row r="28006" customFormat="false" ht="12" hidden="false" customHeight="false" outlineLevel="0" collapsed="false">
      <c r="BS28006" s="96" t="n">
        <f aca="false">BR28006-2.5</f>
        <v>-2.5</v>
      </c>
    </row>
    <row r="28007" customFormat="false" ht="12" hidden="false" customHeight="false" outlineLevel="0" collapsed="false">
      <c r="BS28007" s="96" t="n">
        <f aca="false">BR28007-2.5</f>
        <v>-2.5</v>
      </c>
    </row>
    <row r="28008" customFormat="false" ht="12" hidden="false" customHeight="false" outlineLevel="0" collapsed="false">
      <c r="BS28008" s="96" t="n">
        <f aca="false">BR28008-2.5</f>
        <v>-2.5</v>
      </c>
    </row>
    <row r="28009" customFormat="false" ht="12" hidden="false" customHeight="false" outlineLevel="0" collapsed="false">
      <c r="BS28009" s="96" t="n">
        <f aca="false">BR28009-2.5</f>
        <v>-2.5</v>
      </c>
    </row>
    <row r="28010" customFormat="false" ht="12" hidden="false" customHeight="false" outlineLevel="0" collapsed="false">
      <c r="BS28010" s="96" t="n">
        <f aca="false">BR28010-2.5</f>
        <v>-2.5</v>
      </c>
    </row>
    <row r="28011" customFormat="false" ht="12" hidden="false" customHeight="false" outlineLevel="0" collapsed="false">
      <c r="BS28011" s="96" t="n">
        <f aca="false">BR28011-2.5</f>
        <v>-2.5</v>
      </c>
    </row>
    <row r="28012" customFormat="false" ht="12" hidden="false" customHeight="false" outlineLevel="0" collapsed="false">
      <c r="BS28012" s="96" t="n">
        <f aca="false">BR28012-2.5</f>
        <v>-2.5</v>
      </c>
    </row>
    <row r="28013" customFormat="false" ht="12" hidden="false" customHeight="false" outlineLevel="0" collapsed="false">
      <c r="BS28013" s="96" t="n">
        <f aca="false">BR28013-2.5</f>
        <v>-2.5</v>
      </c>
    </row>
    <row r="28014" customFormat="false" ht="12" hidden="false" customHeight="false" outlineLevel="0" collapsed="false">
      <c r="BS28014" s="96" t="n">
        <f aca="false">BR28014-2.5</f>
        <v>-2.5</v>
      </c>
    </row>
    <row r="28015" customFormat="false" ht="12" hidden="false" customHeight="false" outlineLevel="0" collapsed="false">
      <c r="BS28015" s="96" t="n">
        <f aca="false">BR28015-2.5</f>
        <v>-2.5</v>
      </c>
    </row>
    <row r="28016" customFormat="false" ht="12" hidden="false" customHeight="false" outlineLevel="0" collapsed="false">
      <c r="BS28016" s="96" t="n">
        <f aca="false">BR28016-2.5</f>
        <v>-2.5</v>
      </c>
    </row>
    <row r="28017" customFormat="false" ht="12" hidden="false" customHeight="false" outlineLevel="0" collapsed="false">
      <c r="BS28017" s="96" t="n">
        <f aca="false">BR28017-2.5</f>
        <v>-2.5</v>
      </c>
    </row>
    <row r="28018" customFormat="false" ht="12" hidden="false" customHeight="false" outlineLevel="0" collapsed="false">
      <c r="BS28018" s="96" t="n">
        <f aca="false">BR28018-2.5</f>
        <v>-2.5</v>
      </c>
    </row>
    <row r="28019" customFormat="false" ht="12" hidden="false" customHeight="false" outlineLevel="0" collapsed="false">
      <c r="BS28019" s="96" t="n">
        <f aca="false">BR28019-2.5</f>
        <v>-2.5</v>
      </c>
    </row>
    <row r="28020" customFormat="false" ht="12" hidden="false" customHeight="false" outlineLevel="0" collapsed="false">
      <c r="BS28020" s="96" t="n">
        <f aca="false">BR28020-2.5</f>
        <v>-2.5</v>
      </c>
    </row>
    <row r="28021" customFormat="false" ht="12" hidden="false" customHeight="false" outlineLevel="0" collapsed="false">
      <c r="BS28021" s="96" t="n">
        <f aca="false">BR28021-2.5</f>
        <v>-2.5</v>
      </c>
    </row>
    <row r="28022" customFormat="false" ht="12" hidden="false" customHeight="false" outlineLevel="0" collapsed="false">
      <c r="BS28022" s="96" t="n">
        <f aca="false">BR28022-2.5</f>
        <v>-2.5</v>
      </c>
    </row>
    <row r="28023" customFormat="false" ht="12" hidden="false" customHeight="false" outlineLevel="0" collapsed="false">
      <c r="BS28023" s="96" t="n">
        <f aca="false">BR28023-2.5</f>
        <v>-2.5</v>
      </c>
    </row>
    <row r="28024" customFormat="false" ht="12" hidden="false" customHeight="false" outlineLevel="0" collapsed="false">
      <c r="BS28024" s="96" t="n">
        <f aca="false">BR28024-2.5</f>
        <v>-2.5</v>
      </c>
    </row>
    <row r="28025" customFormat="false" ht="12" hidden="false" customHeight="false" outlineLevel="0" collapsed="false">
      <c r="BS28025" s="96" t="n">
        <f aca="false">BR28025-2.5</f>
        <v>-2.5</v>
      </c>
    </row>
    <row r="28026" customFormat="false" ht="12" hidden="false" customHeight="false" outlineLevel="0" collapsed="false">
      <c r="BS28026" s="96" t="n">
        <f aca="false">BR28026-2.5</f>
        <v>-2.5</v>
      </c>
    </row>
    <row r="28027" customFormat="false" ht="12" hidden="false" customHeight="false" outlineLevel="0" collapsed="false">
      <c r="BS28027" s="96" t="n">
        <f aca="false">BR28027-2.5</f>
        <v>-2.5</v>
      </c>
    </row>
    <row r="28028" customFormat="false" ht="12" hidden="false" customHeight="false" outlineLevel="0" collapsed="false">
      <c r="BS28028" s="96" t="n">
        <f aca="false">BR28028-2.5</f>
        <v>-2.5</v>
      </c>
    </row>
    <row r="28029" customFormat="false" ht="12" hidden="false" customHeight="false" outlineLevel="0" collapsed="false">
      <c r="BS28029" s="96" t="n">
        <f aca="false">BR28029-2.5</f>
        <v>-2.5</v>
      </c>
    </row>
    <row r="28030" customFormat="false" ht="12" hidden="false" customHeight="false" outlineLevel="0" collapsed="false">
      <c r="BS28030" s="96" t="n">
        <f aca="false">BR28030-2.5</f>
        <v>-2.5</v>
      </c>
    </row>
    <row r="28031" customFormat="false" ht="12" hidden="false" customHeight="false" outlineLevel="0" collapsed="false">
      <c r="BS28031" s="96" t="n">
        <f aca="false">BR28031-2.5</f>
        <v>-2.5</v>
      </c>
    </row>
    <row r="28032" customFormat="false" ht="12" hidden="false" customHeight="false" outlineLevel="0" collapsed="false">
      <c r="BS28032" s="96" t="n">
        <f aca="false">BR28032-2.5</f>
        <v>-2.5</v>
      </c>
    </row>
    <row r="28033" customFormat="false" ht="12" hidden="false" customHeight="false" outlineLevel="0" collapsed="false">
      <c r="BS28033" s="96" t="n">
        <f aca="false">BR28033-2.5</f>
        <v>-2.5</v>
      </c>
    </row>
    <row r="28034" customFormat="false" ht="12" hidden="false" customHeight="false" outlineLevel="0" collapsed="false">
      <c r="BS28034" s="96" t="n">
        <f aca="false">BR28034-2.5</f>
        <v>-2.5</v>
      </c>
    </row>
    <row r="28035" customFormat="false" ht="12" hidden="false" customHeight="false" outlineLevel="0" collapsed="false">
      <c r="BS28035" s="96" t="n">
        <f aca="false">BR28035-2.5</f>
        <v>-2.5</v>
      </c>
    </row>
    <row r="28036" customFormat="false" ht="12" hidden="false" customHeight="false" outlineLevel="0" collapsed="false">
      <c r="BS28036" s="96" t="n">
        <f aca="false">BR28036-2.5</f>
        <v>-2.5</v>
      </c>
    </row>
    <row r="28037" customFormat="false" ht="12" hidden="false" customHeight="false" outlineLevel="0" collapsed="false">
      <c r="BS28037" s="96" t="n">
        <f aca="false">BR28037-2.5</f>
        <v>-2.5</v>
      </c>
    </row>
    <row r="28038" customFormat="false" ht="12" hidden="false" customHeight="false" outlineLevel="0" collapsed="false">
      <c r="BS28038" s="96" t="n">
        <f aca="false">BR28038-2.5</f>
        <v>-2.5</v>
      </c>
    </row>
    <row r="28039" customFormat="false" ht="12" hidden="false" customHeight="false" outlineLevel="0" collapsed="false">
      <c r="BS28039" s="96" t="n">
        <f aca="false">BR28039-2.5</f>
        <v>-2.5</v>
      </c>
    </row>
    <row r="28040" customFormat="false" ht="12" hidden="false" customHeight="false" outlineLevel="0" collapsed="false">
      <c r="BS28040" s="96" t="n">
        <f aca="false">BR28040-2.5</f>
        <v>-2.5</v>
      </c>
    </row>
    <row r="28041" customFormat="false" ht="12" hidden="false" customHeight="false" outlineLevel="0" collapsed="false">
      <c r="BS28041" s="96" t="n">
        <f aca="false">BR28041-2.5</f>
        <v>-2.5</v>
      </c>
    </row>
    <row r="28042" customFormat="false" ht="12" hidden="false" customHeight="false" outlineLevel="0" collapsed="false">
      <c r="BS28042" s="96" t="n">
        <f aca="false">BR28042-2.5</f>
        <v>-2.5</v>
      </c>
    </row>
    <row r="28043" customFormat="false" ht="12" hidden="false" customHeight="false" outlineLevel="0" collapsed="false">
      <c r="BS28043" s="96" t="n">
        <f aca="false">BR28043-2.5</f>
        <v>-2.5</v>
      </c>
    </row>
    <row r="28044" customFormat="false" ht="12" hidden="false" customHeight="false" outlineLevel="0" collapsed="false">
      <c r="BS28044" s="96" t="n">
        <f aca="false">BR28044-2.5</f>
        <v>-2.5</v>
      </c>
    </row>
    <row r="28045" customFormat="false" ht="12" hidden="false" customHeight="false" outlineLevel="0" collapsed="false">
      <c r="BS28045" s="96" t="n">
        <f aca="false">BR28045-2.5</f>
        <v>-2.5</v>
      </c>
    </row>
    <row r="28046" customFormat="false" ht="12" hidden="false" customHeight="false" outlineLevel="0" collapsed="false">
      <c r="BS28046" s="96" t="n">
        <f aca="false">BR28046-2.5</f>
        <v>-2.5</v>
      </c>
    </row>
    <row r="28047" customFormat="false" ht="12" hidden="false" customHeight="false" outlineLevel="0" collapsed="false">
      <c r="BS28047" s="96" t="n">
        <f aca="false">BR28047-2.5</f>
        <v>-2.5</v>
      </c>
    </row>
    <row r="28048" customFormat="false" ht="12" hidden="false" customHeight="false" outlineLevel="0" collapsed="false">
      <c r="BS28048" s="96" t="n">
        <f aca="false">BR28048-2.5</f>
        <v>-2.5</v>
      </c>
    </row>
    <row r="28049" customFormat="false" ht="12" hidden="false" customHeight="false" outlineLevel="0" collapsed="false">
      <c r="BS28049" s="96" t="n">
        <f aca="false">BR28049-2.5</f>
        <v>-2.5</v>
      </c>
    </row>
    <row r="28050" customFormat="false" ht="12" hidden="false" customHeight="false" outlineLevel="0" collapsed="false">
      <c r="BS28050" s="96" t="n">
        <f aca="false">BR28050-2.5</f>
        <v>-2.5</v>
      </c>
    </row>
    <row r="28051" customFormat="false" ht="12" hidden="false" customHeight="false" outlineLevel="0" collapsed="false">
      <c r="BS28051" s="96" t="n">
        <f aca="false">BR28051-2.5</f>
        <v>-2.5</v>
      </c>
    </row>
    <row r="28052" customFormat="false" ht="12" hidden="false" customHeight="false" outlineLevel="0" collapsed="false">
      <c r="BS28052" s="96" t="n">
        <f aca="false">BR28052-2.5</f>
        <v>-2.5</v>
      </c>
    </row>
    <row r="28053" customFormat="false" ht="12" hidden="false" customHeight="false" outlineLevel="0" collapsed="false">
      <c r="BS28053" s="96" t="n">
        <f aca="false">BR28053-2.5</f>
        <v>-2.5</v>
      </c>
    </row>
    <row r="28054" customFormat="false" ht="12" hidden="false" customHeight="false" outlineLevel="0" collapsed="false">
      <c r="BS28054" s="96" t="n">
        <f aca="false">BR28054-2.5</f>
        <v>-2.5</v>
      </c>
    </row>
    <row r="28055" customFormat="false" ht="12" hidden="false" customHeight="false" outlineLevel="0" collapsed="false">
      <c r="BS28055" s="96" t="n">
        <f aca="false">BR28055-2.5</f>
        <v>-2.5</v>
      </c>
    </row>
    <row r="28056" customFormat="false" ht="12" hidden="false" customHeight="false" outlineLevel="0" collapsed="false">
      <c r="BS28056" s="96" t="n">
        <f aca="false">BR28056-2.5</f>
        <v>-2.5</v>
      </c>
    </row>
    <row r="28057" customFormat="false" ht="12" hidden="false" customHeight="false" outlineLevel="0" collapsed="false">
      <c r="BS28057" s="96" t="n">
        <f aca="false">BR28057-2.5</f>
        <v>-2.5</v>
      </c>
    </row>
    <row r="28058" customFormat="false" ht="12" hidden="false" customHeight="false" outlineLevel="0" collapsed="false">
      <c r="BS28058" s="96" t="n">
        <f aca="false">BR28058-2.5</f>
        <v>-2.5</v>
      </c>
    </row>
    <row r="28059" customFormat="false" ht="12" hidden="false" customHeight="false" outlineLevel="0" collapsed="false">
      <c r="BS28059" s="96" t="n">
        <f aca="false">BR28059-2.5</f>
        <v>-2.5</v>
      </c>
    </row>
    <row r="28060" customFormat="false" ht="12" hidden="false" customHeight="false" outlineLevel="0" collapsed="false">
      <c r="BS28060" s="96" t="n">
        <f aca="false">BR28060-2.5</f>
        <v>-2.5</v>
      </c>
    </row>
    <row r="28061" customFormat="false" ht="12" hidden="false" customHeight="false" outlineLevel="0" collapsed="false">
      <c r="BS28061" s="96" t="n">
        <f aca="false">BR28061-2.5</f>
        <v>-2.5</v>
      </c>
    </row>
    <row r="28062" customFormat="false" ht="12" hidden="false" customHeight="false" outlineLevel="0" collapsed="false">
      <c r="BS28062" s="96" t="n">
        <f aca="false">BR28062-2.5</f>
        <v>-2.5</v>
      </c>
    </row>
    <row r="28063" customFormat="false" ht="12" hidden="false" customHeight="false" outlineLevel="0" collapsed="false">
      <c r="BS28063" s="96" t="n">
        <f aca="false">BR28063-2.5</f>
        <v>-2.5</v>
      </c>
    </row>
    <row r="28064" customFormat="false" ht="12" hidden="false" customHeight="false" outlineLevel="0" collapsed="false">
      <c r="BS28064" s="96" t="n">
        <f aca="false">BR28064-2.5</f>
        <v>-2.5</v>
      </c>
    </row>
    <row r="28065" customFormat="false" ht="12" hidden="false" customHeight="false" outlineLevel="0" collapsed="false">
      <c r="BS28065" s="96" t="n">
        <f aca="false">BR28065-2.5</f>
        <v>-2.5</v>
      </c>
    </row>
    <row r="28066" customFormat="false" ht="12" hidden="false" customHeight="false" outlineLevel="0" collapsed="false">
      <c r="BS28066" s="96" t="n">
        <f aca="false">BR28066-2.5</f>
        <v>-2.5</v>
      </c>
    </row>
    <row r="28067" customFormat="false" ht="12" hidden="false" customHeight="false" outlineLevel="0" collapsed="false">
      <c r="BS28067" s="96" t="n">
        <f aca="false">BR28067-2.5</f>
        <v>-2.5</v>
      </c>
    </row>
    <row r="28068" customFormat="false" ht="12" hidden="false" customHeight="false" outlineLevel="0" collapsed="false">
      <c r="BS28068" s="96" t="n">
        <f aca="false">BR28068-2.5</f>
        <v>-2.5</v>
      </c>
    </row>
    <row r="28069" customFormat="false" ht="12" hidden="false" customHeight="false" outlineLevel="0" collapsed="false">
      <c r="BS28069" s="96" t="n">
        <f aca="false">BR28069-2.5</f>
        <v>-2.5</v>
      </c>
    </row>
    <row r="28070" customFormat="false" ht="12" hidden="false" customHeight="false" outlineLevel="0" collapsed="false">
      <c r="BS28070" s="96" t="n">
        <f aca="false">BR28070-2.5</f>
        <v>-2.5</v>
      </c>
    </row>
    <row r="28071" customFormat="false" ht="12" hidden="false" customHeight="false" outlineLevel="0" collapsed="false">
      <c r="BS28071" s="96" t="n">
        <f aca="false">BR28071-2.5</f>
        <v>-2.5</v>
      </c>
    </row>
    <row r="28072" customFormat="false" ht="12" hidden="false" customHeight="false" outlineLevel="0" collapsed="false">
      <c r="BS28072" s="96" t="n">
        <f aca="false">BR28072-2.5</f>
        <v>-2.5</v>
      </c>
    </row>
    <row r="28073" customFormat="false" ht="12" hidden="false" customHeight="false" outlineLevel="0" collapsed="false">
      <c r="BS28073" s="96" t="n">
        <f aca="false">BR28073-2.5</f>
        <v>-2.5</v>
      </c>
    </row>
    <row r="28074" customFormat="false" ht="12" hidden="false" customHeight="false" outlineLevel="0" collapsed="false">
      <c r="BS28074" s="96" t="n">
        <f aca="false">BR28074-2.5</f>
        <v>-2.5</v>
      </c>
    </row>
    <row r="28075" customFormat="false" ht="12" hidden="false" customHeight="false" outlineLevel="0" collapsed="false">
      <c r="BS28075" s="96" t="n">
        <f aca="false">BR28075-2.5</f>
        <v>-2.5</v>
      </c>
    </row>
    <row r="28076" customFormat="false" ht="12" hidden="false" customHeight="false" outlineLevel="0" collapsed="false">
      <c r="BS28076" s="96" t="n">
        <f aca="false">BR28076-2.5</f>
        <v>-2.5</v>
      </c>
    </row>
    <row r="28077" customFormat="false" ht="12" hidden="false" customHeight="false" outlineLevel="0" collapsed="false">
      <c r="BS28077" s="96" t="n">
        <f aca="false">BR28077-2.5</f>
        <v>-2.5</v>
      </c>
    </row>
    <row r="28078" customFormat="false" ht="12" hidden="false" customHeight="false" outlineLevel="0" collapsed="false">
      <c r="BS28078" s="96" t="n">
        <f aca="false">BR28078-2.5</f>
        <v>-2.5</v>
      </c>
    </row>
    <row r="28079" customFormat="false" ht="12" hidden="false" customHeight="false" outlineLevel="0" collapsed="false">
      <c r="BS28079" s="96" t="n">
        <f aca="false">BR28079-2.5</f>
        <v>-2.5</v>
      </c>
    </row>
    <row r="28080" customFormat="false" ht="12" hidden="false" customHeight="false" outlineLevel="0" collapsed="false">
      <c r="BS28080" s="96" t="n">
        <f aca="false">BR28080-2.5</f>
        <v>-2.5</v>
      </c>
    </row>
    <row r="28081" customFormat="false" ht="12" hidden="false" customHeight="false" outlineLevel="0" collapsed="false">
      <c r="BS28081" s="96" t="n">
        <f aca="false">BR28081-2.5</f>
        <v>-2.5</v>
      </c>
    </row>
    <row r="28082" customFormat="false" ht="12" hidden="false" customHeight="false" outlineLevel="0" collapsed="false">
      <c r="BS28082" s="96" t="n">
        <f aca="false">BR28082-2.5</f>
        <v>-2.5</v>
      </c>
    </row>
    <row r="28083" customFormat="false" ht="12" hidden="false" customHeight="false" outlineLevel="0" collapsed="false">
      <c r="BS28083" s="96" t="n">
        <f aca="false">BR28083-2.5</f>
        <v>-2.5</v>
      </c>
    </row>
    <row r="28084" customFormat="false" ht="12" hidden="false" customHeight="false" outlineLevel="0" collapsed="false">
      <c r="BS28084" s="96" t="n">
        <f aca="false">BR28084-2.5</f>
        <v>-2.5</v>
      </c>
    </row>
    <row r="28085" customFormat="false" ht="12" hidden="false" customHeight="false" outlineLevel="0" collapsed="false">
      <c r="BS28085" s="96" t="n">
        <f aca="false">BR28085-2.5</f>
        <v>-2.5</v>
      </c>
    </row>
    <row r="28086" customFormat="false" ht="12" hidden="false" customHeight="false" outlineLevel="0" collapsed="false">
      <c r="BS28086" s="96" t="n">
        <f aca="false">BR28086-2.5</f>
        <v>-2.5</v>
      </c>
    </row>
    <row r="28087" customFormat="false" ht="12" hidden="false" customHeight="false" outlineLevel="0" collapsed="false">
      <c r="BS28087" s="96" t="n">
        <f aca="false">BR28087-2.5</f>
        <v>-2.5</v>
      </c>
    </row>
    <row r="28088" customFormat="false" ht="12" hidden="false" customHeight="false" outlineLevel="0" collapsed="false">
      <c r="BS28088" s="96" t="n">
        <f aca="false">BR28088-2.5</f>
        <v>-2.5</v>
      </c>
    </row>
    <row r="28089" customFormat="false" ht="12" hidden="false" customHeight="false" outlineLevel="0" collapsed="false">
      <c r="BS28089" s="96" t="n">
        <f aca="false">BR28089-2.5</f>
        <v>-2.5</v>
      </c>
    </row>
    <row r="28090" customFormat="false" ht="12" hidden="false" customHeight="false" outlineLevel="0" collapsed="false">
      <c r="BS28090" s="96" t="n">
        <f aca="false">BR28090-2.5</f>
        <v>-2.5</v>
      </c>
    </row>
    <row r="28091" customFormat="false" ht="12" hidden="false" customHeight="false" outlineLevel="0" collapsed="false">
      <c r="BS28091" s="96" t="n">
        <f aca="false">BR28091-2.5</f>
        <v>-2.5</v>
      </c>
    </row>
    <row r="28092" customFormat="false" ht="12" hidden="false" customHeight="false" outlineLevel="0" collapsed="false">
      <c r="BS28092" s="96" t="n">
        <f aca="false">BR28092-2.5</f>
        <v>-2.5</v>
      </c>
    </row>
    <row r="28093" customFormat="false" ht="12" hidden="false" customHeight="false" outlineLevel="0" collapsed="false">
      <c r="BS28093" s="96" t="n">
        <f aca="false">BR28093-2.5</f>
        <v>-2.5</v>
      </c>
    </row>
    <row r="28094" customFormat="false" ht="12" hidden="false" customHeight="false" outlineLevel="0" collapsed="false">
      <c r="BS28094" s="96" t="n">
        <f aca="false">BR28094-2.5</f>
        <v>-2.5</v>
      </c>
    </row>
    <row r="28095" customFormat="false" ht="12" hidden="false" customHeight="false" outlineLevel="0" collapsed="false">
      <c r="BS28095" s="96" t="n">
        <f aca="false">BR28095-2.5</f>
        <v>-2.5</v>
      </c>
    </row>
    <row r="28096" customFormat="false" ht="12" hidden="false" customHeight="false" outlineLevel="0" collapsed="false">
      <c r="BS28096" s="96" t="n">
        <f aca="false">BR28096-2.5</f>
        <v>-2.5</v>
      </c>
    </row>
    <row r="28097" customFormat="false" ht="12" hidden="false" customHeight="false" outlineLevel="0" collapsed="false">
      <c r="BS28097" s="96" t="n">
        <f aca="false">BR28097-2.5</f>
        <v>-2.5</v>
      </c>
    </row>
    <row r="28098" customFormat="false" ht="12" hidden="false" customHeight="false" outlineLevel="0" collapsed="false">
      <c r="BS28098" s="96" t="n">
        <f aca="false">BR28098-2.5</f>
        <v>-2.5</v>
      </c>
    </row>
    <row r="28099" customFormat="false" ht="12" hidden="false" customHeight="false" outlineLevel="0" collapsed="false">
      <c r="BS28099" s="96" t="n">
        <f aca="false">BR28099-2.5</f>
        <v>-2.5</v>
      </c>
    </row>
    <row r="28100" customFormat="false" ht="12" hidden="false" customHeight="false" outlineLevel="0" collapsed="false">
      <c r="BS28100" s="96" t="n">
        <f aca="false">BR28100-2.5</f>
        <v>-2.5</v>
      </c>
    </row>
    <row r="28101" customFormat="false" ht="12" hidden="false" customHeight="false" outlineLevel="0" collapsed="false">
      <c r="BS28101" s="96" t="n">
        <f aca="false">BR28101-2.5</f>
        <v>-2.5</v>
      </c>
    </row>
    <row r="28102" customFormat="false" ht="12" hidden="false" customHeight="false" outlineLevel="0" collapsed="false">
      <c r="BS28102" s="96" t="n">
        <f aca="false">BR28102-2.5</f>
        <v>-2.5</v>
      </c>
    </row>
    <row r="28103" customFormat="false" ht="12" hidden="false" customHeight="false" outlineLevel="0" collapsed="false">
      <c r="BS28103" s="96" t="n">
        <f aca="false">BR28103-2.5</f>
        <v>-2.5</v>
      </c>
    </row>
    <row r="28104" customFormat="false" ht="12" hidden="false" customHeight="false" outlineLevel="0" collapsed="false">
      <c r="BS28104" s="96" t="n">
        <f aca="false">BR28104-2.5</f>
        <v>-2.5</v>
      </c>
    </row>
    <row r="28105" customFormat="false" ht="12" hidden="false" customHeight="false" outlineLevel="0" collapsed="false">
      <c r="BS28105" s="96" t="n">
        <f aca="false">BR28105-2.5</f>
        <v>-2.5</v>
      </c>
    </row>
    <row r="28106" customFormat="false" ht="12" hidden="false" customHeight="false" outlineLevel="0" collapsed="false">
      <c r="BS28106" s="96" t="n">
        <f aca="false">BR28106-2.5</f>
        <v>-2.5</v>
      </c>
    </row>
    <row r="28107" customFormat="false" ht="12" hidden="false" customHeight="false" outlineLevel="0" collapsed="false">
      <c r="BS28107" s="96" t="n">
        <f aca="false">BR28107-2.5</f>
        <v>-2.5</v>
      </c>
    </row>
    <row r="28108" customFormat="false" ht="12" hidden="false" customHeight="false" outlineLevel="0" collapsed="false">
      <c r="BS28108" s="96" t="n">
        <f aca="false">BR28108-2.5</f>
        <v>-2.5</v>
      </c>
    </row>
    <row r="28109" customFormat="false" ht="12" hidden="false" customHeight="false" outlineLevel="0" collapsed="false">
      <c r="BS28109" s="96" t="n">
        <f aca="false">BR28109-2.5</f>
        <v>-2.5</v>
      </c>
    </row>
    <row r="28110" customFormat="false" ht="12" hidden="false" customHeight="false" outlineLevel="0" collapsed="false">
      <c r="BS28110" s="96" t="n">
        <f aca="false">BR28110-2.5</f>
        <v>-2.5</v>
      </c>
    </row>
    <row r="28111" customFormat="false" ht="12" hidden="false" customHeight="false" outlineLevel="0" collapsed="false">
      <c r="BS28111" s="96" t="n">
        <f aca="false">BR28111-2.5</f>
        <v>-2.5</v>
      </c>
    </row>
    <row r="28112" customFormat="false" ht="12" hidden="false" customHeight="false" outlineLevel="0" collapsed="false">
      <c r="BS28112" s="96" t="n">
        <f aca="false">BR28112-2.5</f>
        <v>-2.5</v>
      </c>
    </row>
    <row r="28113" customFormat="false" ht="12" hidden="false" customHeight="false" outlineLevel="0" collapsed="false">
      <c r="BS28113" s="96" t="n">
        <f aca="false">BR28113-2.5</f>
        <v>-2.5</v>
      </c>
    </row>
    <row r="28114" customFormat="false" ht="12" hidden="false" customHeight="false" outlineLevel="0" collapsed="false">
      <c r="BS28114" s="96" t="n">
        <f aca="false">BR28114-2.5</f>
        <v>-2.5</v>
      </c>
    </row>
    <row r="28115" customFormat="false" ht="12" hidden="false" customHeight="false" outlineLevel="0" collapsed="false">
      <c r="BS28115" s="96" t="n">
        <f aca="false">BR28115-2.5</f>
        <v>-2.5</v>
      </c>
    </row>
    <row r="28116" customFormat="false" ht="12" hidden="false" customHeight="false" outlineLevel="0" collapsed="false">
      <c r="BS28116" s="96" t="n">
        <f aca="false">BR28116-2.5</f>
        <v>-2.5</v>
      </c>
    </row>
    <row r="28117" customFormat="false" ht="12" hidden="false" customHeight="false" outlineLevel="0" collapsed="false">
      <c r="BS28117" s="96" t="n">
        <f aca="false">BR28117-2.5</f>
        <v>-2.5</v>
      </c>
    </row>
    <row r="28118" customFormat="false" ht="12" hidden="false" customHeight="false" outlineLevel="0" collapsed="false">
      <c r="BS28118" s="96" t="n">
        <f aca="false">BR28118-2.5</f>
        <v>-2.5</v>
      </c>
    </row>
    <row r="28119" customFormat="false" ht="12" hidden="false" customHeight="false" outlineLevel="0" collapsed="false">
      <c r="BS28119" s="96" t="n">
        <f aca="false">BR28119-2.5</f>
        <v>-2.5</v>
      </c>
    </row>
    <row r="28120" customFormat="false" ht="12" hidden="false" customHeight="false" outlineLevel="0" collapsed="false">
      <c r="BS28120" s="96" t="n">
        <f aca="false">BR28120-2.5</f>
        <v>-2.5</v>
      </c>
    </row>
    <row r="28121" customFormat="false" ht="12" hidden="false" customHeight="false" outlineLevel="0" collapsed="false">
      <c r="BS28121" s="96" t="n">
        <f aca="false">BR28121-2.5</f>
        <v>-2.5</v>
      </c>
    </row>
    <row r="28122" customFormat="false" ht="12" hidden="false" customHeight="false" outlineLevel="0" collapsed="false">
      <c r="BS28122" s="96" t="n">
        <f aca="false">BR28122-2.5</f>
        <v>-2.5</v>
      </c>
    </row>
    <row r="28123" customFormat="false" ht="12" hidden="false" customHeight="false" outlineLevel="0" collapsed="false">
      <c r="BS28123" s="96" t="n">
        <f aca="false">BR28123-2.5</f>
        <v>-2.5</v>
      </c>
    </row>
    <row r="28124" customFormat="false" ht="12" hidden="false" customHeight="false" outlineLevel="0" collapsed="false">
      <c r="BS28124" s="96" t="n">
        <f aca="false">BR28124-2.5</f>
        <v>-2.5</v>
      </c>
    </row>
    <row r="28125" customFormat="false" ht="12" hidden="false" customHeight="false" outlineLevel="0" collapsed="false">
      <c r="BS28125" s="96" t="n">
        <f aca="false">BR28125-2.5</f>
        <v>-2.5</v>
      </c>
    </row>
    <row r="28126" customFormat="false" ht="12" hidden="false" customHeight="false" outlineLevel="0" collapsed="false">
      <c r="BS28126" s="96" t="n">
        <f aca="false">BR28126-2.5</f>
        <v>-2.5</v>
      </c>
    </row>
    <row r="28127" customFormat="false" ht="12" hidden="false" customHeight="false" outlineLevel="0" collapsed="false">
      <c r="BS28127" s="96" t="n">
        <f aca="false">BR28127-2.5</f>
        <v>-2.5</v>
      </c>
    </row>
    <row r="28128" customFormat="false" ht="12" hidden="false" customHeight="false" outlineLevel="0" collapsed="false">
      <c r="BS28128" s="96" t="n">
        <f aca="false">BR28128-2.5</f>
        <v>-2.5</v>
      </c>
    </row>
    <row r="28129" customFormat="false" ht="12" hidden="false" customHeight="false" outlineLevel="0" collapsed="false">
      <c r="BS28129" s="96" t="n">
        <f aca="false">BR28129-2.5</f>
        <v>-2.5</v>
      </c>
    </row>
    <row r="28130" customFormat="false" ht="12" hidden="false" customHeight="false" outlineLevel="0" collapsed="false">
      <c r="BS28130" s="96" t="n">
        <f aca="false">BR28130-2.5</f>
        <v>-2.5</v>
      </c>
    </row>
    <row r="28131" customFormat="false" ht="12" hidden="false" customHeight="false" outlineLevel="0" collapsed="false">
      <c r="BS28131" s="96" t="n">
        <f aca="false">BR28131-2.5</f>
        <v>-2.5</v>
      </c>
    </row>
    <row r="28132" customFormat="false" ht="12" hidden="false" customHeight="false" outlineLevel="0" collapsed="false">
      <c r="BS28132" s="96" t="n">
        <f aca="false">BR28132-2.5</f>
        <v>-2.5</v>
      </c>
    </row>
    <row r="28133" customFormat="false" ht="12" hidden="false" customHeight="false" outlineLevel="0" collapsed="false">
      <c r="BS28133" s="96" t="n">
        <f aca="false">BR28133-2.5</f>
        <v>-2.5</v>
      </c>
    </row>
    <row r="28134" customFormat="false" ht="12" hidden="false" customHeight="false" outlineLevel="0" collapsed="false">
      <c r="BS28134" s="96" t="n">
        <f aca="false">BR28134-2.5</f>
        <v>-2.5</v>
      </c>
    </row>
    <row r="28135" customFormat="false" ht="12" hidden="false" customHeight="false" outlineLevel="0" collapsed="false">
      <c r="BS28135" s="96" t="n">
        <f aca="false">BR28135-2.5</f>
        <v>-2.5</v>
      </c>
    </row>
    <row r="28136" customFormat="false" ht="12" hidden="false" customHeight="false" outlineLevel="0" collapsed="false">
      <c r="BS28136" s="96" t="n">
        <f aca="false">BR28136-2.5</f>
        <v>-2.5</v>
      </c>
    </row>
    <row r="28137" customFormat="false" ht="12" hidden="false" customHeight="false" outlineLevel="0" collapsed="false">
      <c r="BS28137" s="96" t="n">
        <f aca="false">BR28137-2.5</f>
        <v>-2.5</v>
      </c>
    </row>
    <row r="28138" customFormat="false" ht="12" hidden="false" customHeight="false" outlineLevel="0" collapsed="false">
      <c r="BS28138" s="96" t="n">
        <f aca="false">BR28138-2.5</f>
        <v>-2.5</v>
      </c>
    </row>
    <row r="28139" customFormat="false" ht="12" hidden="false" customHeight="false" outlineLevel="0" collapsed="false">
      <c r="BS28139" s="96" t="n">
        <f aca="false">BR28139-2.5</f>
        <v>-2.5</v>
      </c>
    </row>
    <row r="28140" customFormat="false" ht="12" hidden="false" customHeight="false" outlineLevel="0" collapsed="false">
      <c r="BS28140" s="96" t="n">
        <f aca="false">BR28140-2.5</f>
        <v>-2.5</v>
      </c>
    </row>
    <row r="28141" customFormat="false" ht="12" hidden="false" customHeight="false" outlineLevel="0" collapsed="false">
      <c r="BS28141" s="96" t="n">
        <f aca="false">BR28141-2.5</f>
        <v>-2.5</v>
      </c>
    </row>
    <row r="28142" customFormat="false" ht="12" hidden="false" customHeight="false" outlineLevel="0" collapsed="false">
      <c r="BS28142" s="96" t="n">
        <f aca="false">BR28142-2.5</f>
        <v>-2.5</v>
      </c>
    </row>
    <row r="28143" customFormat="false" ht="12" hidden="false" customHeight="false" outlineLevel="0" collapsed="false">
      <c r="BS28143" s="96" t="n">
        <f aca="false">BR28143-2.5</f>
        <v>-2.5</v>
      </c>
    </row>
    <row r="28144" customFormat="false" ht="12" hidden="false" customHeight="false" outlineLevel="0" collapsed="false">
      <c r="BS28144" s="96" t="n">
        <f aca="false">BR28144-2.5</f>
        <v>-2.5</v>
      </c>
    </row>
    <row r="28145" customFormat="false" ht="12" hidden="false" customHeight="false" outlineLevel="0" collapsed="false">
      <c r="BS28145" s="96" t="n">
        <f aca="false">BR28145-2.5</f>
        <v>-2.5</v>
      </c>
    </row>
    <row r="28146" customFormat="false" ht="12" hidden="false" customHeight="false" outlineLevel="0" collapsed="false">
      <c r="BS28146" s="96" t="n">
        <f aca="false">BR28146-2.5</f>
        <v>-2.5</v>
      </c>
    </row>
    <row r="28147" customFormat="false" ht="12" hidden="false" customHeight="false" outlineLevel="0" collapsed="false">
      <c r="BS28147" s="96" t="n">
        <f aca="false">BR28147-2.5</f>
        <v>-2.5</v>
      </c>
    </row>
    <row r="28148" customFormat="false" ht="12" hidden="false" customHeight="false" outlineLevel="0" collapsed="false">
      <c r="BS28148" s="96" t="n">
        <f aca="false">BR28148-2.5</f>
        <v>-2.5</v>
      </c>
    </row>
    <row r="28149" customFormat="false" ht="12" hidden="false" customHeight="false" outlineLevel="0" collapsed="false">
      <c r="BS28149" s="96" t="n">
        <f aca="false">BR28149-2.5</f>
        <v>-2.5</v>
      </c>
    </row>
    <row r="28150" customFormat="false" ht="12" hidden="false" customHeight="false" outlineLevel="0" collapsed="false">
      <c r="BS28150" s="96" t="n">
        <f aca="false">BR28150-2.5</f>
        <v>-2.5</v>
      </c>
    </row>
    <row r="28151" customFormat="false" ht="12" hidden="false" customHeight="false" outlineLevel="0" collapsed="false">
      <c r="BS28151" s="96" t="n">
        <f aca="false">BR28151-2.5</f>
        <v>-2.5</v>
      </c>
    </row>
    <row r="28152" customFormat="false" ht="12" hidden="false" customHeight="false" outlineLevel="0" collapsed="false">
      <c r="BS28152" s="96" t="n">
        <f aca="false">BR28152-2.5</f>
        <v>-2.5</v>
      </c>
    </row>
    <row r="28153" customFormat="false" ht="12" hidden="false" customHeight="false" outlineLevel="0" collapsed="false">
      <c r="BS28153" s="96" t="n">
        <f aca="false">BR28153-2.5</f>
        <v>-2.5</v>
      </c>
    </row>
    <row r="28154" customFormat="false" ht="12" hidden="false" customHeight="false" outlineLevel="0" collapsed="false">
      <c r="BS28154" s="96" t="n">
        <f aca="false">BR28154-2.5</f>
        <v>-2.5</v>
      </c>
    </row>
    <row r="28155" customFormat="false" ht="12" hidden="false" customHeight="false" outlineLevel="0" collapsed="false">
      <c r="BS28155" s="96" t="n">
        <f aca="false">BR28155-2.5</f>
        <v>-2.5</v>
      </c>
    </row>
    <row r="28156" customFormat="false" ht="12" hidden="false" customHeight="false" outlineLevel="0" collapsed="false">
      <c r="BS28156" s="96" t="n">
        <f aca="false">BR28156-2.5</f>
        <v>-2.5</v>
      </c>
    </row>
    <row r="28157" customFormat="false" ht="12" hidden="false" customHeight="false" outlineLevel="0" collapsed="false">
      <c r="BS28157" s="96" t="n">
        <f aca="false">BR28157-2.5</f>
        <v>-2.5</v>
      </c>
    </row>
    <row r="28158" customFormat="false" ht="12" hidden="false" customHeight="false" outlineLevel="0" collapsed="false">
      <c r="BS28158" s="96" t="n">
        <f aca="false">BR28158-2.5</f>
        <v>-2.5</v>
      </c>
    </row>
    <row r="28159" customFormat="false" ht="12" hidden="false" customHeight="false" outlineLevel="0" collapsed="false">
      <c r="BS28159" s="96" t="n">
        <f aca="false">BR28159-2.5</f>
        <v>-2.5</v>
      </c>
    </row>
    <row r="28160" customFormat="false" ht="12" hidden="false" customHeight="false" outlineLevel="0" collapsed="false">
      <c r="BS28160" s="96" t="n">
        <f aca="false">BR28160-2.5</f>
        <v>-2.5</v>
      </c>
    </row>
    <row r="28161" customFormat="false" ht="12" hidden="false" customHeight="false" outlineLevel="0" collapsed="false">
      <c r="BS28161" s="96" t="n">
        <f aca="false">BR28161-2.5</f>
        <v>-2.5</v>
      </c>
    </row>
    <row r="28162" customFormat="false" ht="12" hidden="false" customHeight="false" outlineLevel="0" collapsed="false">
      <c r="BS28162" s="96" t="n">
        <f aca="false">BR28162-2.5</f>
        <v>-2.5</v>
      </c>
    </row>
    <row r="28163" customFormat="false" ht="12" hidden="false" customHeight="false" outlineLevel="0" collapsed="false">
      <c r="BS28163" s="96" t="n">
        <f aca="false">BR28163-2.5</f>
        <v>-2.5</v>
      </c>
    </row>
    <row r="28164" customFormat="false" ht="12" hidden="false" customHeight="false" outlineLevel="0" collapsed="false">
      <c r="BS28164" s="96" t="n">
        <f aca="false">BR28164-2.5</f>
        <v>-2.5</v>
      </c>
    </row>
    <row r="28165" customFormat="false" ht="12" hidden="false" customHeight="false" outlineLevel="0" collapsed="false">
      <c r="BS28165" s="96" t="n">
        <f aca="false">BR28165-2.5</f>
        <v>-2.5</v>
      </c>
    </row>
    <row r="28166" customFormat="false" ht="12" hidden="false" customHeight="false" outlineLevel="0" collapsed="false">
      <c r="BS28166" s="96" t="n">
        <f aca="false">BR28166-2.5</f>
        <v>-2.5</v>
      </c>
    </row>
    <row r="28167" customFormat="false" ht="12" hidden="false" customHeight="false" outlineLevel="0" collapsed="false">
      <c r="BS28167" s="96" t="n">
        <f aca="false">BR28167-2.5</f>
        <v>-2.5</v>
      </c>
    </row>
    <row r="28168" customFormat="false" ht="12" hidden="false" customHeight="false" outlineLevel="0" collapsed="false">
      <c r="BS28168" s="96" t="n">
        <f aca="false">BR28168-2.5</f>
        <v>-2.5</v>
      </c>
    </row>
    <row r="28169" customFormat="false" ht="12" hidden="false" customHeight="false" outlineLevel="0" collapsed="false">
      <c r="BS28169" s="96" t="n">
        <f aca="false">BR28169-2.5</f>
        <v>-2.5</v>
      </c>
    </row>
    <row r="28170" customFormat="false" ht="12" hidden="false" customHeight="false" outlineLevel="0" collapsed="false">
      <c r="BS28170" s="96" t="n">
        <f aca="false">BR28170-2.5</f>
        <v>-2.5</v>
      </c>
    </row>
    <row r="28171" customFormat="false" ht="12" hidden="false" customHeight="false" outlineLevel="0" collapsed="false">
      <c r="BS28171" s="96" t="n">
        <f aca="false">BR28171-2.5</f>
        <v>-2.5</v>
      </c>
    </row>
    <row r="28172" customFormat="false" ht="12" hidden="false" customHeight="false" outlineLevel="0" collapsed="false">
      <c r="BS28172" s="96" t="n">
        <f aca="false">BR28172-2.5</f>
        <v>-2.5</v>
      </c>
    </row>
    <row r="28173" customFormat="false" ht="12" hidden="false" customHeight="false" outlineLevel="0" collapsed="false">
      <c r="BS28173" s="96" t="n">
        <f aca="false">BR28173-2.5</f>
        <v>-2.5</v>
      </c>
    </row>
    <row r="28174" customFormat="false" ht="12" hidden="false" customHeight="false" outlineLevel="0" collapsed="false">
      <c r="BS28174" s="96" t="n">
        <f aca="false">BR28174-2.5</f>
        <v>-2.5</v>
      </c>
    </row>
    <row r="28175" customFormat="false" ht="12" hidden="false" customHeight="false" outlineLevel="0" collapsed="false">
      <c r="BS28175" s="96" t="n">
        <f aca="false">BR28175-2.5</f>
        <v>-2.5</v>
      </c>
    </row>
    <row r="28176" customFormat="false" ht="12" hidden="false" customHeight="false" outlineLevel="0" collapsed="false">
      <c r="BS28176" s="96" t="n">
        <f aca="false">BR28176-2.5</f>
        <v>-2.5</v>
      </c>
    </row>
    <row r="28177" customFormat="false" ht="12" hidden="false" customHeight="false" outlineLevel="0" collapsed="false">
      <c r="BS28177" s="96" t="n">
        <f aca="false">BR28177-2.5</f>
        <v>-2.5</v>
      </c>
    </row>
    <row r="28178" customFormat="false" ht="12" hidden="false" customHeight="false" outlineLevel="0" collapsed="false">
      <c r="BS28178" s="96" t="n">
        <f aca="false">BR28178-2.5</f>
        <v>-2.5</v>
      </c>
    </row>
    <row r="28179" customFormat="false" ht="12" hidden="false" customHeight="false" outlineLevel="0" collapsed="false">
      <c r="BS28179" s="96" t="n">
        <f aca="false">BR28179-2.5</f>
        <v>-2.5</v>
      </c>
    </row>
    <row r="28180" customFormat="false" ht="12" hidden="false" customHeight="false" outlineLevel="0" collapsed="false">
      <c r="BS28180" s="96" t="n">
        <f aca="false">BR28180-2.5</f>
        <v>-2.5</v>
      </c>
    </row>
    <row r="28181" customFormat="false" ht="12" hidden="false" customHeight="false" outlineLevel="0" collapsed="false">
      <c r="BS28181" s="96" t="n">
        <f aca="false">BR28181-2.5</f>
        <v>-2.5</v>
      </c>
    </row>
    <row r="28182" customFormat="false" ht="12" hidden="false" customHeight="false" outlineLevel="0" collapsed="false">
      <c r="BS28182" s="96" t="n">
        <f aca="false">BR28182-2.5</f>
        <v>-2.5</v>
      </c>
    </row>
    <row r="28183" customFormat="false" ht="12" hidden="false" customHeight="false" outlineLevel="0" collapsed="false">
      <c r="BS28183" s="96" t="n">
        <f aca="false">BR28183-2.5</f>
        <v>-2.5</v>
      </c>
    </row>
    <row r="28184" customFormat="false" ht="12" hidden="false" customHeight="false" outlineLevel="0" collapsed="false">
      <c r="BS28184" s="96" t="n">
        <f aca="false">BR28184-2.5</f>
        <v>-2.5</v>
      </c>
    </row>
    <row r="28185" customFormat="false" ht="12" hidden="false" customHeight="false" outlineLevel="0" collapsed="false">
      <c r="BS28185" s="96" t="n">
        <f aca="false">BR28185-2.5</f>
        <v>-2.5</v>
      </c>
    </row>
    <row r="28186" customFormat="false" ht="12" hidden="false" customHeight="false" outlineLevel="0" collapsed="false">
      <c r="BS28186" s="96" t="n">
        <f aca="false">BR28186-2.5</f>
        <v>-2.5</v>
      </c>
    </row>
    <row r="28187" customFormat="false" ht="12" hidden="false" customHeight="false" outlineLevel="0" collapsed="false">
      <c r="BS28187" s="96" t="n">
        <f aca="false">BR28187-2.5</f>
        <v>-2.5</v>
      </c>
    </row>
    <row r="28188" customFormat="false" ht="12" hidden="false" customHeight="false" outlineLevel="0" collapsed="false">
      <c r="BS28188" s="96" t="n">
        <f aca="false">BR28188-2.5</f>
        <v>-2.5</v>
      </c>
    </row>
    <row r="28189" customFormat="false" ht="12" hidden="false" customHeight="false" outlineLevel="0" collapsed="false">
      <c r="BS28189" s="96" t="n">
        <f aca="false">BR28189-2.5</f>
        <v>-2.5</v>
      </c>
    </row>
    <row r="28190" customFormat="false" ht="12" hidden="false" customHeight="false" outlineLevel="0" collapsed="false">
      <c r="BS28190" s="96" t="n">
        <f aca="false">BR28190-2.5</f>
        <v>-2.5</v>
      </c>
    </row>
    <row r="28191" customFormat="false" ht="12" hidden="false" customHeight="false" outlineLevel="0" collapsed="false">
      <c r="BS28191" s="96" t="n">
        <f aca="false">BR28191-2.5</f>
        <v>-2.5</v>
      </c>
    </row>
    <row r="28192" customFormat="false" ht="12" hidden="false" customHeight="false" outlineLevel="0" collapsed="false">
      <c r="BS28192" s="96" t="n">
        <f aca="false">BR28192-2.5</f>
        <v>-2.5</v>
      </c>
    </row>
    <row r="28193" customFormat="false" ht="12" hidden="false" customHeight="false" outlineLevel="0" collapsed="false">
      <c r="BS28193" s="96" t="n">
        <f aca="false">BR28193-2.5</f>
        <v>-2.5</v>
      </c>
    </row>
    <row r="28194" customFormat="false" ht="12" hidden="false" customHeight="false" outlineLevel="0" collapsed="false">
      <c r="BS28194" s="96" t="n">
        <f aca="false">BR28194-2.5</f>
        <v>-2.5</v>
      </c>
    </row>
    <row r="28195" customFormat="false" ht="12" hidden="false" customHeight="false" outlineLevel="0" collapsed="false">
      <c r="BS28195" s="96" t="n">
        <f aca="false">BR28195-2.5</f>
        <v>-2.5</v>
      </c>
    </row>
    <row r="28196" customFormat="false" ht="12" hidden="false" customHeight="false" outlineLevel="0" collapsed="false">
      <c r="BS28196" s="96" t="n">
        <f aca="false">BR28196-2.5</f>
        <v>-2.5</v>
      </c>
    </row>
    <row r="28197" customFormat="false" ht="12" hidden="false" customHeight="false" outlineLevel="0" collapsed="false">
      <c r="BS28197" s="96" t="n">
        <f aca="false">BR28197-2.5</f>
        <v>-2.5</v>
      </c>
    </row>
    <row r="28198" customFormat="false" ht="12" hidden="false" customHeight="false" outlineLevel="0" collapsed="false">
      <c r="BS28198" s="96" t="n">
        <f aca="false">BR28198-2.5</f>
        <v>-2.5</v>
      </c>
    </row>
    <row r="28199" customFormat="false" ht="12" hidden="false" customHeight="false" outlineLevel="0" collapsed="false">
      <c r="BS28199" s="96" t="n">
        <f aca="false">BR28199-2.5</f>
        <v>-2.5</v>
      </c>
    </row>
    <row r="28200" customFormat="false" ht="12" hidden="false" customHeight="false" outlineLevel="0" collapsed="false">
      <c r="BS28200" s="96" t="n">
        <f aca="false">BR28200-2.5</f>
        <v>-2.5</v>
      </c>
    </row>
    <row r="28201" customFormat="false" ht="12" hidden="false" customHeight="false" outlineLevel="0" collapsed="false">
      <c r="BS28201" s="96" t="n">
        <f aca="false">BR28201-2.5</f>
        <v>-2.5</v>
      </c>
    </row>
    <row r="28202" customFormat="false" ht="12" hidden="false" customHeight="false" outlineLevel="0" collapsed="false">
      <c r="BS28202" s="96" t="n">
        <f aca="false">BR28202-2.5</f>
        <v>-2.5</v>
      </c>
    </row>
    <row r="28203" customFormat="false" ht="12" hidden="false" customHeight="false" outlineLevel="0" collapsed="false">
      <c r="BS28203" s="96" t="n">
        <f aca="false">BR28203-2.5</f>
        <v>-2.5</v>
      </c>
    </row>
    <row r="28204" customFormat="false" ht="12" hidden="false" customHeight="false" outlineLevel="0" collapsed="false">
      <c r="BS28204" s="96" t="n">
        <f aca="false">BR28204-2.5</f>
        <v>-2.5</v>
      </c>
    </row>
    <row r="28205" customFormat="false" ht="12" hidden="false" customHeight="false" outlineLevel="0" collapsed="false">
      <c r="BS28205" s="96" t="n">
        <f aca="false">BR28205-2.5</f>
        <v>-2.5</v>
      </c>
    </row>
    <row r="28206" customFormat="false" ht="12" hidden="false" customHeight="false" outlineLevel="0" collapsed="false">
      <c r="BS28206" s="96" t="n">
        <f aca="false">BR28206-2.5</f>
        <v>-2.5</v>
      </c>
    </row>
    <row r="28207" customFormat="false" ht="12" hidden="false" customHeight="false" outlineLevel="0" collapsed="false">
      <c r="BS28207" s="96" t="n">
        <f aca="false">BR28207-2.5</f>
        <v>-2.5</v>
      </c>
    </row>
    <row r="28208" customFormat="false" ht="12" hidden="false" customHeight="false" outlineLevel="0" collapsed="false">
      <c r="BS28208" s="96" t="n">
        <f aca="false">BR28208-2.5</f>
        <v>-2.5</v>
      </c>
    </row>
    <row r="28209" customFormat="false" ht="12" hidden="false" customHeight="false" outlineLevel="0" collapsed="false">
      <c r="BS28209" s="96" t="n">
        <f aca="false">BR28209-2.5</f>
        <v>-2.5</v>
      </c>
    </row>
    <row r="28210" customFormat="false" ht="12" hidden="false" customHeight="false" outlineLevel="0" collapsed="false">
      <c r="BS28210" s="96" t="n">
        <f aca="false">BR28210-2.5</f>
        <v>-2.5</v>
      </c>
    </row>
    <row r="28211" customFormat="false" ht="12" hidden="false" customHeight="false" outlineLevel="0" collapsed="false">
      <c r="BS28211" s="96" t="n">
        <f aca="false">BR28211-2.5</f>
        <v>-2.5</v>
      </c>
    </row>
    <row r="28212" customFormat="false" ht="12" hidden="false" customHeight="false" outlineLevel="0" collapsed="false">
      <c r="BS28212" s="96" t="n">
        <f aca="false">BR28212-2.5</f>
        <v>-2.5</v>
      </c>
    </row>
    <row r="28213" customFormat="false" ht="12" hidden="false" customHeight="false" outlineLevel="0" collapsed="false">
      <c r="BS28213" s="96" t="n">
        <f aca="false">BR28213-2.5</f>
        <v>-2.5</v>
      </c>
    </row>
    <row r="28214" customFormat="false" ht="12" hidden="false" customHeight="false" outlineLevel="0" collapsed="false">
      <c r="BS28214" s="96" t="n">
        <f aca="false">BR28214-2.5</f>
        <v>-2.5</v>
      </c>
    </row>
    <row r="28215" customFormat="false" ht="12" hidden="false" customHeight="false" outlineLevel="0" collapsed="false">
      <c r="BS28215" s="96" t="n">
        <f aca="false">BR28215-2.5</f>
        <v>-2.5</v>
      </c>
    </row>
    <row r="28216" customFormat="false" ht="12" hidden="false" customHeight="false" outlineLevel="0" collapsed="false">
      <c r="BS28216" s="96" t="n">
        <f aca="false">BR28216-2.5</f>
        <v>-2.5</v>
      </c>
    </row>
    <row r="28217" customFormat="false" ht="12" hidden="false" customHeight="false" outlineLevel="0" collapsed="false">
      <c r="BS28217" s="96" t="n">
        <f aca="false">BR28217-2.5</f>
        <v>-2.5</v>
      </c>
    </row>
    <row r="28218" customFormat="false" ht="12" hidden="false" customHeight="false" outlineLevel="0" collapsed="false">
      <c r="BS28218" s="96" t="n">
        <f aca="false">BR28218-2.5</f>
        <v>-2.5</v>
      </c>
    </row>
    <row r="28219" customFormat="false" ht="12" hidden="false" customHeight="false" outlineLevel="0" collapsed="false">
      <c r="BS28219" s="96" t="n">
        <f aca="false">BR28219-2.5</f>
        <v>-2.5</v>
      </c>
    </row>
    <row r="28220" customFormat="false" ht="12" hidden="false" customHeight="false" outlineLevel="0" collapsed="false">
      <c r="BS28220" s="96" t="n">
        <f aca="false">BR28220-2.5</f>
        <v>-2.5</v>
      </c>
    </row>
    <row r="28221" customFormat="false" ht="12" hidden="false" customHeight="false" outlineLevel="0" collapsed="false">
      <c r="BS28221" s="96" t="n">
        <f aca="false">BR28221-2.5</f>
        <v>-2.5</v>
      </c>
    </row>
    <row r="28222" customFormat="false" ht="12" hidden="false" customHeight="false" outlineLevel="0" collapsed="false">
      <c r="BS28222" s="96" t="n">
        <f aca="false">BR28222-2.5</f>
        <v>-2.5</v>
      </c>
    </row>
    <row r="28223" customFormat="false" ht="12" hidden="false" customHeight="false" outlineLevel="0" collapsed="false">
      <c r="BS28223" s="96" t="n">
        <f aca="false">BR28223-2.5</f>
        <v>-2.5</v>
      </c>
    </row>
    <row r="28224" customFormat="false" ht="12" hidden="false" customHeight="false" outlineLevel="0" collapsed="false">
      <c r="BS28224" s="96" t="n">
        <f aca="false">BR28224-2.5</f>
        <v>-2.5</v>
      </c>
    </row>
    <row r="28225" customFormat="false" ht="12" hidden="false" customHeight="false" outlineLevel="0" collapsed="false">
      <c r="BS28225" s="96" t="n">
        <f aca="false">BR28225-2.5</f>
        <v>-2.5</v>
      </c>
    </row>
    <row r="28226" customFormat="false" ht="12" hidden="false" customHeight="false" outlineLevel="0" collapsed="false">
      <c r="BS28226" s="96" t="n">
        <f aca="false">BR28226-2.5</f>
        <v>-2.5</v>
      </c>
    </row>
    <row r="28227" customFormat="false" ht="12" hidden="false" customHeight="false" outlineLevel="0" collapsed="false">
      <c r="BS28227" s="96" t="n">
        <f aca="false">BR28227-2.5</f>
        <v>-2.5</v>
      </c>
    </row>
    <row r="28228" customFormat="false" ht="12" hidden="false" customHeight="false" outlineLevel="0" collapsed="false">
      <c r="BS28228" s="96" t="n">
        <f aca="false">BR28228-2.5</f>
        <v>-2.5</v>
      </c>
    </row>
    <row r="28229" customFormat="false" ht="12" hidden="false" customHeight="false" outlineLevel="0" collapsed="false">
      <c r="BS28229" s="96" t="n">
        <f aca="false">BR28229-2.5</f>
        <v>-2.5</v>
      </c>
    </row>
    <row r="28230" customFormat="false" ht="12" hidden="false" customHeight="false" outlineLevel="0" collapsed="false">
      <c r="BS28230" s="96" t="n">
        <f aca="false">BR28230-2.5</f>
        <v>-2.5</v>
      </c>
    </row>
    <row r="28231" customFormat="false" ht="12" hidden="false" customHeight="false" outlineLevel="0" collapsed="false">
      <c r="BS28231" s="96" t="n">
        <f aca="false">BR28231-2.5</f>
        <v>-2.5</v>
      </c>
    </row>
    <row r="28232" customFormat="false" ht="12" hidden="false" customHeight="false" outlineLevel="0" collapsed="false">
      <c r="BS28232" s="96" t="n">
        <f aca="false">BR28232-2.5</f>
        <v>-2.5</v>
      </c>
    </row>
    <row r="28233" customFormat="false" ht="12" hidden="false" customHeight="false" outlineLevel="0" collapsed="false">
      <c r="BS28233" s="96" t="n">
        <f aca="false">BR28233-2.5</f>
        <v>-2.5</v>
      </c>
    </row>
    <row r="28234" customFormat="false" ht="12" hidden="false" customHeight="false" outlineLevel="0" collapsed="false">
      <c r="BS28234" s="96" t="n">
        <f aca="false">BR28234-2.5</f>
        <v>-2.5</v>
      </c>
    </row>
    <row r="28235" customFormat="false" ht="12" hidden="false" customHeight="false" outlineLevel="0" collapsed="false">
      <c r="BS28235" s="96" t="n">
        <f aca="false">BR28235-2.5</f>
        <v>-2.5</v>
      </c>
    </row>
    <row r="28236" customFormat="false" ht="12" hidden="false" customHeight="false" outlineLevel="0" collapsed="false">
      <c r="BS28236" s="96" t="n">
        <f aca="false">BR28236-2.5</f>
        <v>-2.5</v>
      </c>
    </row>
    <row r="28237" customFormat="false" ht="12" hidden="false" customHeight="false" outlineLevel="0" collapsed="false">
      <c r="BS28237" s="96" t="n">
        <f aca="false">BR28237-2.5</f>
        <v>-2.5</v>
      </c>
    </row>
    <row r="28238" customFormat="false" ht="12" hidden="false" customHeight="false" outlineLevel="0" collapsed="false">
      <c r="BS28238" s="96" t="n">
        <f aca="false">BR28238-2.5</f>
        <v>-2.5</v>
      </c>
    </row>
    <row r="28239" customFormat="false" ht="12" hidden="false" customHeight="false" outlineLevel="0" collapsed="false">
      <c r="BS28239" s="96" t="n">
        <f aca="false">BR28239-2.5</f>
        <v>-2.5</v>
      </c>
    </row>
    <row r="28240" customFormat="false" ht="12" hidden="false" customHeight="false" outlineLevel="0" collapsed="false">
      <c r="BS28240" s="96" t="n">
        <f aca="false">BR28240-2.5</f>
        <v>-2.5</v>
      </c>
    </row>
    <row r="28241" customFormat="false" ht="12" hidden="false" customHeight="false" outlineLevel="0" collapsed="false">
      <c r="BS28241" s="96" t="n">
        <f aca="false">BR28241-2.5</f>
        <v>-2.5</v>
      </c>
    </row>
    <row r="28242" customFormat="false" ht="12" hidden="false" customHeight="false" outlineLevel="0" collapsed="false">
      <c r="BS28242" s="96" t="n">
        <f aca="false">BR28242-2.5</f>
        <v>-2.5</v>
      </c>
    </row>
    <row r="28243" customFormat="false" ht="12" hidden="false" customHeight="false" outlineLevel="0" collapsed="false">
      <c r="BS28243" s="96" t="n">
        <f aca="false">BR28243-2.5</f>
        <v>-2.5</v>
      </c>
    </row>
    <row r="28244" customFormat="false" ht="12" hidden="false" customHeight="false" outlineLevel="0" collapsed="false">
      <c r="BS28244" s="96" t="n">
        <f aca="false">BR28244-2.5</f>
        <v>-2.5</v>
      </c>
    </row>
    <row r="28245" customFormat="false" ht="12" hidden="false" customHeight="false" outlineLevel="0" collapsed="false">
      <c r="BS28245" s="96" t="n">
        <f aca="false">BR28245-2.5</f>
        <v>-2.5</v>
      </c>
    </row>
    <row r="28246" customFormat="false" ht="12" hidden="false" customHeight="false" outlineLevel="0" collapsed="false">
      <c r="BS28246" s="96" t="n">
        <f aca="false">BR28246-2.5</f>
        <v>-2.5</v>
      </c>
    </row>
    <row r="28247" customFormat="false" ht="12" hidden="false" customHeight="false" outlineLevel="0" collapsed="false">
      <c r="BS28247" s="96" t="n">
        <f aca="false">BR28247-2.5</f>
        <v>-2.5</v>
      </c>
    </row>
    <row r="28248" customFormat="false" ht="12" hidden="false" customHeight="false" outlineLevel="0" collapsed="false">
      <c r="BS28248" s="96" t="n">
        <f aca="false">BR28248-2.5</f>
        <v>-2.5</v>
      </c>
    </row>
    <row r="28249" customFormat="false" ht="12" hidden="false" customHeight="false" outlineLevel="0" collapsed="false">
      <c r="BS28249" s="96" t="n">
        <f aca="false">BR28249-2.5</f>
        <v>-2.5</v>
      </c>
    </row>
    <row r="28250" customFormat="false" ht="12" hidden="false" customHeight="false" outlineLevel="0" collapsed="false">
      <c r="BS28250" s="96" t="n">
        <f aca="false">BR28250-2.5</f>
        <v>-2.5</v>
      </c>
    </row>
    <row r="28251" customFormat="false" ht="12" hidden="false" customHeight="false" outlineLevel="0" collapsed="false">
      <c r="BS28251" s="96" t="n">
        <f aca="false">BR28251-2.5</f>
        <v>-2.5</v>
      </c>
    </row>
    <row r="28252" customFormat="false" ht="12" hidden="false" customHeight="false" outlineLevel="0" collapsed="false">
      <c r="BS28252" s="96" t="n">
        <f aca="false">BR28252-2.5</f>
        <v>-2.5</v>
      </c>
    </row>
    <row r="28253" customFormat="false" ht="12" hidden="false" customHeight="false" outlineLevel="0" collapsed="false">
      <c r="BS28253" s="96" t="n">
        <f aca="false">BR28253-2.5</f>
        <v>-2.5</v>
      </c>
    </row>
    <row r="28254" customFormat="false" ht="12" hidden="false" customHeight="false" outlineLevel="0" collapsed="false">
      <c r="BS28254" s="96" t="n">
        <f aca="false">BR28254-2.5</f>
        <v>-2.5</v>
      </c>
    </row>
    <row r="28255" customFormat="false" ht="12" hidden="false" customHeight="false" outlineLevel="0" collapsed="false">
      <c r="BS28255" s="96" t="n">
        <f aca="false">BR28255-2.5</f>
        <v>-2.5</v>
      </c>
    </row>
    <row r="28256" customFormat="false" ht="12" hidden="false" customHeight="false" outlineLevel="0" collapsed="false">
      <c r="BS28256" s="96" t="n">
        <f aca="false">BR28256-2.5</f>
        <v>-2.5</v>
      </c>
    </row>
    <row r="28257" customFormat="false" ht="12" hidden="false" customHeight="false" outlineLevel="0" collapsed="false">
      <c r="BS28257" s="96" t="n">
        <f aca="false">BR28257-2.5</f>
        <v>-2.5</v>
      </c>
    </row>
    <row r="28258" customFormat="false" ht="12" hidden="false" customHeight="false" outlineLevel="0" collapsed="false">
      <c r="BS28258" s="96" t="n">
        <f aca="false">BR28258-2.5</f>
        <v>-2.5</v>
      </c>
    </row>
    <row r="28259" customFormat="false" ht="12" hidden="false" customHeight="false" outlineLevel="0" collapsed="false">
      <c r="BS28259" s="96" t="n">
        <f aca="false">BR28259-2.5</f>
        <v>-2.5</v>
      </c>
    </row>
    <row r="28260" customFormat="false" ht="12" hidden="false" customHeight="false" outlineLevel="0" collapsed="false">
      <c r="BS28260" s="96" t="n">
        <f aca="false">BR28260-2.5</f>
        <v>-2.5</v>
      </c>
    </row>
    <row r="28261" customFormat="false" ht="12" hidden="false" customHeight="false" outlineLevel="0" collapsed="false">
      <c r="BS28261" s="96" t="n">
        <f aca="false">BR28261-2.5</f>
        <v>-2.5</v>
      </c>
    </row>
    <row r="28262" customFormat="false" ht="12" hidden="false" customHeight="false" outlineLevel="0" collapsed="false">
      <c r="BS28262" s="96" t="n">
        <f aca="false">BR28262-2.5</f>
        <v>-2.5</v>
      </c>
    </row>
    <row r="28263" customFormat="false" ht="12" hidden="false" customHeight="false" outlineLevel="0" collapsed="false">
      <c r="BS28263" s="96" t="n">
        <f aca="false">BR28263-2.5</f>
        <v>-2.5</v>
      </c>
    </row>
    <row r="28264" customFormat="false" ht="12" hidden="false" customHeight="false" outlineLevel="0" collapsed="false">
      <c r="BS28264" s="96" t="n">
        <f aca="false">BR28264-2.5</f>
        <v>-2.5</v>
      </c>
    </row>
    <row r="28265" customFormat="false" ht="12" hidden="false" customHeight="false" outlineLevel="0" collapsed="false">
      <c r="BS28265" s="96" t="n">
        <f aca="false">BR28265-2.5</f>
        <v>-2.5</v>
      </c>
    </row>
    <row r="28266" customFormat="false" ht="12" hidden="false" customHeight="false" outlineLevel="0" collapsed="false">
      <c r="BS28266" s="96" t="n">
        <f aca="false">BR28266-2.5</f>
        <v>-2.5</v>
      </c>
    </row>
    <row r="28267" customFormat="false" ht="12" hidden="false" customHeight="false" outlineLevel="0" collapsed="false">
      <c r="BS28267" s="96" t="n">
        <f aca="false">BR28267-2.5</f>
        <v>-2.5</v>
      </c>
    </row>
    <row r="28268" customFormat="false" ht="12" hidden="false" customHeight="false" outlineLevel="0" collapsed="false">
      <c r="BS28268" s="96" t="n">
        <f aca="false">BR28268-2.5</f>
        <v>-2.5</v>
      </c>
    </row>
    <row r="28269" customFormat="false" ht="12" hidden="false" customHeight="false" outlineLevel="0" collapsed="false">
      <c r="BS28269" s="96" t="n">
        <f aca="false">BR28269-2.5</f>
        <v>-2.5</v>
      </c>
    </row>
    <row r="28270" customFormat="false" ht="12" hidden="false" customHeight="false" outlineLevel="0" collapsed="false">
      <c r="BS28270" s="96" t="n">
        <f aca="false">BR28270-2.5</f>
        <v>-2.5</v>
      </c>
    </row>
    <row r="28271" customFormat="false" ht="12" hidden="false" customHeight="false" outlineLevel="0" collapsed="false">
      <c r="BS28271" s="96" t="n">
        <f aca="false">BR28271-2.5</f>
        <v>-2.5</v>
      </c>
    </row>
    <row r="28272" customFormat="false" ht="12" hidden="false" customHeight="false" outlineLevel="0" collapsed="false">
      <c r="BS28272" s="96" t="n">
        <f aca="false">BR28272-2.5</f>
        <v>-2.5</v>
      </c>
    </row>
    <row r="28273" customFormat="false" ht="12" hidden="false" customHeight="false" outlineLevel="0" collapsed="false">
      <c r="BS28273" s="96" t="n">
        <f aca="false">BR28273-2.5</f>
        <v>-2.5</v>
      </c>
    </row>
    <row r="28274" customFormat="false" ht="12" hidden="false" customHeight="false" outlineLevel="0" collapsed="false">
      <c r="BS28274" s="96" t="n">
        <f aca="false">BR28274-2.5</f>
        <v>-2.5</v>
      </c>
    </row>
    <row r="28275" customFormat="false" ht="12" hidden="false" customHeight="false" outlineLevel="0" collapsed="false">
      <c r="BS28275" s="96" t="n">
        <f aca="false">BR28275-2.5</f>
        <v>-2.5</v>
      </c>
    </row>
    <row r="28276" customFormat="false" ht="12" hidden="false" customHeight="false" outlineLevel="0" collapsed="false">
      <c r="BS28276" s="96" t="n">
        <f aca="false">BR28276-2.5</f>
        <v>-2.5</v>
      </c>
    </row>
    <row r="28277" customFormat="false" ht="12" hidden="false" customHeight="false" outlineLevel="0" collapsed="false">
      <c r="BS28277" s="96" t="n">
        <f aca="false">BR28277-2.5</f>
        <v>-2.5</v>
      </c>
    </row>
    <row r="28278" customFormat="false" ht="12" hidden="false" customHeight="false" outlineLevel="0" collapsed="false">
      <c r="BS28278" s="96" t="n">
        <f aca="false">BR28278-2.5</f>
        <v>-2.5</v>
      </c>
    </row>
    <row r="28279" customFormat="false" ht="12" hidden="false" customHeight="false" outlineLevel="0" collapsed="false">
      <c r="BS28279" s="96" t="n">
        <f aca="false">BR28279-2.5</f>
        <v>-2.5</v>
      </c>
    </row>
    <row r="28280" customFormat="false" ht="12" hidden="false" customHeight="false" outlineLevel="0" collapsed="false">
      <c r="BS28280" s="96" t="n">
        <f aca="false">BR28280-2.5</f>
        <v>-2.5</v>
      </c>
    </row>
    <row r="28281" customFormat="false" ht="12" hidden="false" customHeight="false" outlineLevel="0" collapsed="false">
      <c r="BS28281" s="96" t="n">
        <f aca="false">BR28281-2.5</f>
        <v>-2.5</v>
      </c>
    </row>
    <row r="28282" customFormat="false" ht="12" hidden="false" customHeight="false" outlineLevel="0" collapsed="false">
      <c r="BS28282" s="96" t="n">
        <f aca="false">BR28282-2.5</f>
        <v>-2.5</v>
      </c>
    </row>
    <row r="28283" customFormat="false" ht="12" hidden="false" customHeight="false" outlineLevel="0" collapsed="false">
      <c r="BS28283" s="96" t="n">
        <f aca="false">BR28283-2.5</f>
        <v>-2.5</v>
      </c>
    </row>
    <row r="28284" customFormat="false" ht="12" hidden="false" customHeight="false" outlineLevel="0" collapsed="false">
      <c r="BS28284" s="96" t="n">
        <f aca="false">BR28284-2.5</f>
        <v>-2.5</v>
      </c>
    </row>
    <row r="28285" customFormat="false" ht="12" hidden="false" customHeight="false" outlineLevel="0" collapsed="false">
      <c r="BS28285" s="96" t="n">
        <f aca="false">BR28285-2.5</f>
        <v>-2.5</v>
      </c>
    </row>
    <row r="28286" customFormat="false" ht="12" hidden="false" customHeight="false" outlineLevel="0" collapsed="false">
      <c r="BS28286" s="96" t="n">
        <f aca="false">BR28286-2.5</f>
        <v>-2.5</v>
      </c>
    </row>
    <row r="28287" customFormat="false" ht="12" hidden="false" customHeight="false" outlineLevel="0" collapsed="false">
      <c r="BS28287" s="96" t="n">
        <f aca="false">BR28287-2.5</f>
        <v>-2.5</v>
      </c>
    </row>
    <row r="28288" customFormat="false" ht="12" hidden="false" customHeight="false" outlineLevel="0" collapsed="false">
      <c r="BS28288" s="96" t="n">
        <f aca="false">BR28288-2.5</f>
        <v>-2.5</v>
      </c>
    </row>
    <row r="28289" customFormat="false" ht="12" hidden="false" customHeight="false" outlineLevel="0" collapsed="false">
      <c r="BS28289" s="96" t="n">
        <f aca="false">BR28289-2.5</f>
        <v>-2.5</v>
      </c>
    </row>
    <row r="28290" customFormat="false" ht="12" hidden="false" customHeight="false" outlineLevel="0" collapsed="false">
      <c r="BS28290" s="96" t="n">
        <f aca="false">BR28290-2.5</f>
        <v>-2.5</v>
      </c>
    </row>
    <row r="28291" customFormat="false" ht="12" hidden="false" customHeight="false" outlineLevel="0" collapsed="false">
      <c r="BS28291" s="96" t="n">
        <f aca="false">BR28291-2.5</f>
        <v>-2.5</v>
      </c>
    </row>
    <row r="28292" customFormat="false" ht="12" hidden="false" customHeight="false" outlineLevel="0" collapsed="false">
      <c r="BS28292" s="96" t="n">
        <f aca="false">BR28292-2.5</f>
        <v>-2.5</v>
      </c>
    </row>
    <row r="28293" customFormat="false" ht="12" hidden="false" customHeight="false" outlineLevel="0" collapsed="false">
      <c r="BS28293" s="96" t="n">
        <f aca="false">BR28293-2.5</f>
        <v>-2.5</v>
      </c>
    </row>
    <row r="28294" customFormat="false" ht="12" hidden="false" customHeight="false" outlineLevel="0" collapsed="false">
      <c r="BS28294" s="96" t="n">
        <f aca="false">BR28294-2.5</f>
        <v>-2.5</v>
      </c>
    </row>
    <row r="28295" customFormat="false" ht="12" hidden="false" customHeight="false" outlineLevel="0" collapsed="false">
      <c r="BS28295" s="96" t="n">
        <f aca="false">BR28295-2.5</f>
        <v>-2.5</v>
      </c>
    </row>
    <row r="28296" customFormat="false" ht="12" hidden="false" customHeight="false" outlineLevel="0" collapsed="false">
      <c r="BS28296" s="96" t="n">
        <f aca="false">BR28296-2.5</f>
        <v>-2.5</v>
      </c>
    </row>
    <row r="28297" customFormat="false" ht="12" hidden="false" customHeight="false" outlineLevel="0" collapsed="false">
      <c r="BS28297" s="96" t="n">
        <f aca="false">BR28297-2.5</f>
        <v>-2.5</v>
      </c>
    </row>
    <row r="28298" customFormat="false" ht="12" hidden="false" customHeight="false" outlineLevel="0" collapsed="false">
      <c r="BS28298" s="96" t="n">
        <f aca="false">BR28298-2.5</f>
        <v>-2.5</v>
      </c>
    </row>
    <row r="28299" customFormat="false" ht="12" hidden="false" customHeight="false" outlineLevel="0" collapsed="false">
      <c r="BS28299" s="96" t="n">
        <f aca="false">BR28299-2.5</f>
        <v>-2.5</v>
      </c>
    </row>
    <row r="28300" customFormat="false" ht="12" hidden="false" customHeight="false" outlineLevel="0" collapsed="false">
      <c r="BS28300" s="96" t="n">
        <f aca="false">BR28300-2.5</f>
        <v>-2.5</v>
      </c>
    </row>
    <row r="28301" customFormat="false" ht="12" hidden="false" customHeight="false" outlineLevel="0" collapsed="false">
      <c r="BS28301" s="96" t="n">
        <f aca="false">BR28301-2.5</f>
        <v>-2.5</v>
      </c>
    </row>
    <row r="28302" customFormat="false" ht="12" hidden="false" customHeight="false" outlineLevel="0" collapsed="false">
      <c r="BS28302" s="96" t="n">
        <f aca="false">BR28302-2.5</f>
        <v>-2.5</v>
      </c>
    </row>
    <row r="28303" customFormat="false" ht="12" hidden="false" customHeight="false" outlineLevel="0" collapsed="false">
      <c r="BS28303" s="96" t="n">
        <f aca="false">BR28303-2.5</f>
        <v>-2.5</v>
      </c>
    </row>
    <row r="28304" customFormat="false" ht="12" hidden="false" customHeight="false" outlineLevel="0" collapsed="false">
      <c r="BS28304" s="96" t="n">
        <f aca="false">BR28304-2.5</f>
        <v>-2.5</v>
      </c>
    </row>
    <row r="28305" customFormat="false" ht="12" hidden="false" customHeight="false" outlineLevel="0" collapsed="false">
      <c r="BS28305" s="96" t="n">
        <f aca="false">BR28305-2.5</f>
        <v>-2.5</v>
      </c>
    </row>
    <row r="28306" customFormat="false" ht="12" hidden="false" customHeight="false" outlineLevel="0" collapsed="false">
      <c r="BS28306" s="96" t="n">
        <f aca="false">BR28306-2.5</f>
        <v>-2.5</v>
      </c>
    </row>
    <row r="28307" customFormat="false" ht="12" hidden="false" customHeight="false" outlineLevel="0" collapsed="false">
      <c r="BS28307" s="96" t="n">
        <f aca="false">BR28307-2.5</f>
        <v>-2.5</v>
      </c>
    </row>
    <row r="28308" customFormat="false" ht="12" hidden="false" customHeight="false" outlineLevel="0" collapsed="false">
      <c r="BS28308" s="96" t="n">
        <f aca="false">BR28308-2.5</f>
        <v>-2.5</v>
      </c>
    </row>
    <row r="28309" customFormat="false" ht="12" hidden="false" customHeight="false" outlineLevel="0" collapsed="false">
      <c r="BS28309" s="96" t="n">
        <f aca="false">BR28309-2.5</f>
        <v>-2.5</v>
      </c>
    </row>
    <row r="28310" customFormat="false" ht="12" hidden="false" customHeight="false" outlineLevel="0" collapsed="false">
      <c r="BS28310" s="96" t="n">
        <f aca="false">BR28310-2.5</f>
        <v>-2.5</v>
      </c>
    </row>
    <row r="28311" customFormat="false" ht="12" hidden="false" customHeight="false" outlineLevel="0" collapsed="false">
      <c r="BS28311" s="96" t="n">
        <f aca="false">BR28311-2.5</f>
        <v>-2.5</v>
      </c>
    </row>
    <row r="28312" customFormat="false" ht="12" hidden="false" customHeight="false" outlineLevel="0" collapsed="false">
      <c r="BS28312" s="96" t="n">
        <f aca="false">BR28312-2.5</f>
        <v>-2.5</v>
      </c>
    </row>
    <row r="28313" customFormat="false" ht="12" hidden="false" customHeight="false" outlineLevel="0" collapsed="false">
      <c r="BS28313" s="96" t="n">
        <f aca="false">BR28313-2.5</f>
        <v>-2.5</v>
      </c>
    </row>
    <row r="28314" customFormat="false" ht="12" hidden="false" customHeight="false" outlineLevel="0" collapsed="false">
      <c r="BS28314" s="96" t="n">
        <f aca="false">BR28314-2.5</f>
        <v>-2.5</v>
      </c>
    </row>
    <row r="28315" customFormat="false" ht="12" hidden="false" customHeight="false" outlineLevel="0" collapsed="false">
      <c r="BS28315" s="96" t="n">
        <f aca="false">BR28315-2.5</f>
        <v>-2.5</v>
      </c>
    </row>
    <row r="28316" customFormat="false" ht="12" hidden="false" customHeight="false" outlineLevel="0" collapsed="false">
      <c r="BS28316" s="96" t="n">
        <f aca="false">BR28316-2.5</f>
        <v>-2.5</v>
      </c>
    </row>
    <row r="28317" customFormat="false" ht="12" hidden="false" customHeight="false" outlineLevel="0" collapsed="false">
      <c r="BS28317" s="96" t="n">
        <f aca="false">BR28317-2.5</f>
        <v>-2.5</v>
      </c>
    </row>
    <row r="28318" customFormat="false" ht="12" hidden="false" customHeight="false" outlineLevel="0" collapsed="false">
      <c r="BS28318" s="96" t="n">
        <f aca="false">BR28318-2.5</f>
        <v>-2.5</v>
      </c>
    </row>
    <row r="28319" customFormat="false" ht="12" hidden="false" customHeight="false" outlineLevel="0" collapsed="false">
      <c r="BS28319" s="96" t="n">
        <f aca="false">BR28319-2.5</f>
        <v>-2.5</v>
      </c>
    </row>
    <row r="28320" customFormat="false" ht="12" hidden="false" customHeight="false" outlineLevel="0" collapsed="false">
      <c r="BS28320" s="96" t="n">
        <f aca="false">BR28320-2.5</f>
        <v>-2.5</v>
      </c>
    </row>
    <row r="28321" customFormat="false" ht="12" hidden="false" customHeight="false" outlineLevel="0" collapsed="false">
      <c r="BS28321" s="96" t="n">
        <f aca="false">BR28321-2.5</f>
        <v>-2.5</v>
      </c>
    </row>
    <row r="28322" customFormat="false" ht="12" hidden="false" customHeight="false" outlineLevel="0" collapsed="false">
      <c r="BS28322" s="96" t="n">
        <f aca="false">BR28322-2.5</f>
        <v>-2.5</v>
      </c>
    </row>
    <row r="28323" customFormat="false" ht="12" hidden="false" customHeight="false" outlineLevel="0" collapsed="false">
      <c r="BS28323" s="96" t="n">
        <f aca="false">BR28323-2.5</f>
        <v>-2.5</v>
      </c>
    </row>
    <row r="28324" customFormat="false" ht="12" hidden="false" customHeight="false" outlineLevel="0" collapsed="false">
      <c r="BS28324" s="96" t="n">
        <f aca="false">BR28324-2.5</f>
        <v>-2.5</v>
      </c>
    </row>
    <row r="28325" customFormat="false" ht="12" hidden="false" customHeight="false" outlineLevel="0" collapsed="false">
      <c r="BS28325" s="96" t="n">
        <f aca="false">BR28325-2.5</f>
        <v>-2.5</v>
      </c>
    </row>
    <row r="28326" customFormat="false" ht="12" hidden="false" customHeight="false" outlineLevel="0" collapsed="false">
      <c r="BS28326" s="96" t="n">
        <f aca="false">BR28326-2.5</f>
        <v>-2.5</v>
      </c>
    </row>
    <row r="28327" customFormat="false" ht="12" hidden="false" customHeight="false" outlineLevel="0" collapsed="false">
      <c r="BS28327" s="96" t="n">
        <f aca="false">BR28327-2.5</f>
        <v>-2.5</v>
      </c>
    </row>
    <row r="28328" customFormat="false" ht="12" hidden="false" customHeight="false" outlineLevel="0" collapsed="false">
      <c r="BS28328" s="96" t="n">
        <f aca="false">BR28328-2.5</f>
        <v>-2.5</v>
      </c>
    </row>
    <row r="28329" customFormat="false" ht="12" hidden="false" customHeight="false" outlineLevel="0" collapsed="false">
      <c r="BS28329" s="96" t="n">
        <f aca="false">BR28329-2.5</f>
        <v>-2.5</v>
      </c>
    </row>
    <row r="28330" customFormat="false" ht="12" hidden="false" customHeight="false" outlineLevel="0" collapsed="false">
      <c r="BS28330" s="96" t="n">
        <f aca="false">BR28330-2.5</f>
        <v>-2.5</v>
      </c>
    </row>
    <row r="28331" customFormat="false" ht="12" hidden="false" customHeight="false" outlineLevel="0" collapsed="false">
      <c r="BS28331" s="96" t="n">
        <f aca="false">BR28331-2.5</f>
        <v>-2.5</v>
      </c>
    </row>
    <row r="28332" customFormat="false" ht="12" hidden="false" customHeight="false" outlineLevel="0" collapsed="false">
      <c r="BS28332" s="96" t="n">
        <f aca="false">BR28332-2.5</f>
        <v>-2.5</v>
      </c>
    </row>
    <row r="28333" customFormat="false" ht="12" hidden="false" customHeight="false" outlineLevel="0" collapsed="false">
      <c r="BS28333" s="96" t="n">
        <f aca="false">BR28333-2.5</f>
        <v>-2.5</v>
      </c>
    </row>
    <row r="28334" customFormat="false" ht="12" hidden="false" customHeight="false" outlineLevel="0" collapsed="false">
      <c r="BS28334" s="96" t="n">
        <f aca="false">BR28334-2.5</f>
        <v>-2.5</v>
      </c>
    </row>
    <row r="28335" customFormat="false" ht="12" hidden="false" customHeight="false" outlineLevel="0" collapsed="false">
      <c r="BS28335" s="96" t="n">
        <f aca="false">BR28335-2.5</f>
        <v>-2.5</v>
      </c>
    </row>
    <row r="28336" customFormat="false" ht="12" hidden="false" customHeight="false" outlineLevel="0" collapsed="false">
      <c r="BS28336" s="96" t="n">
        <f aca="false">BR28336-2.5</f>
        <v>-2.5</v>
      </c>
    </row>
    <row r="28337" customFormat="false" ht="12" hidden="false" customHeight="false" outlineLevel="0" collapsed="false">
      <c r="BS28337" s="96" t="n">
        <f aca="false">BR28337-2.5</f>
        <v>-2.5</v>
      </c>
    </row>
    <row r="28338" customFormat="false" ht="12" hidden="false" customHeight="false" outlineLevel="0" collapsed="false">
      <c r="BS28338" s="96" t="n">
        <f aca="false">BR28338-2.5</f>
        <v>-2.5</v>
      </c>
    </row>
    <row r="28339" customFormat="false" ht="12" hidden="false" customHeight="false" outlineLevel="0" collapsed="false">
      <c r="BS28339" s="96" t="n">
        <f aca="false">BR28339-2.5</f>
        <v>-2.5</v>
      </c>
    </row>
    <row r="28340" customFormat="false" ht="12" hidden="false" customHeight="false" outlineLevel="0" collapsed="false">
      <c r="BS28340" s="96" t="n">
        <f aca="false">BR28340-2.5</f>
        <v>-2.5</v>
      </c>
    </row>
    <row r="28341" customFormat="false" ht="12" hidden="false" customHeight="false" outlineLevel="0" collapsed="false">
      <c r="BS28341" s="96" t="n">
        <f aca="false">BR28341-2.5</f>
        <v>-2.5</v>
      </c>
    </row>
    <row r="28342" customFormat="false" ht="12" hidden="false" customHeight="false" outlineLevel="0" collapsed="false">
      <c r="BS28342" s="96" t="n">
        <f aca="false">BR28342-2.5</f>
        <v>-2.5</v>
      </c>
    </row>
    <row r="28343" customFormat="false" ht="12" hidden="false" customHeight="false" outlineLevel="0" collapsed="false">
      <c r="BS28343" s="96" t="n">
        <f aca="false">BR28343-2.5</f>
        <v>-2.5</v>
      </c>
    </row>
    <row r="28344" customFormat="false" ht="12" hidden="false" customHeight="false" outlineLevel="0" collapsed="false">
      <c r="BS28344" s="96" t="n">
        <f aca="false">BR28344-2.5</f>
        <v>-2.5</v>
      </c>
    </row>
    <row r="28345" customFormat="false" ht="12" hidden="false" customHeight="false" outlineLevel="0" collapsed="false">
      <c r="BS28345" s="96" t="n">
        <f aca="false">BR28345-2.5</f>
        <v>-2.5</v>
      </c>
    </row>
    <row r="28346" customFormat="false" ht="12" hidden="false" customHeight="false" outlineLevel="0" collapsed="false">
      <c r="BS28346" s="96" t="n">
        <f aca="false">BR28346-2.5</f>
        <v>-2.5</v>
      </c>
    </row>
    <row r="28347" customFormat="false" ht="12" hidden="false" customHeight="false" outlineLevel="0" collapsed="false">
      <c r="BS28347" s="96" t="n">
        <f aca="false">BR28347-2.5</f>
        <v>-2.5</v>
      </c>
    </row>
    <row r="28348" customFormat="false" ht="12" hidden="false" customHeight="false" outlineLevel="0" collapsed="false">
      <c r="BS28348" s="96" t="n">
        <f aca="false">BR28348-2.5</f>
        <v>-2.5</v>
      </c>
    </row>
    <row r="28349" customFormat="false" ht="12" hidden="false" customHeight="false" outlineLevel="0" collapsed="false">
      <c r="BS28349" s="96" t="n">
        <f aca="false">BR28349-2.5</f>
        <v>-2.5</v>
      </c>
    </row>
    <row r="28350" customFormat="false" ht="12" hidden="false" customHeight="false" outlineLevel="0" collapsed="false">
      <c r="BS28350" s="96" t="n">
        <f aca="false">BR28350-2.5</f>
        <v>-2.5</v>
      </c>
    </row>
    <row r="28351" customFormat="false" ht="12" hidden="false" customHeight="false" outlineLevel="0" collapsed="false">
      <c r="BS28351" s="96" t="n">
        <f aca="false">BR28351-2.5</f>
        <v>-2.5</v>
      </c>
    </row>
    <row r="28352" customFormat="false" ht="12" hidden="false" customHeight="false" outlineLevel="0" collapsed="false">
      <c r="BS28352" s="96" t="n">
        <f aca="false">BR28352-2.5</f>
        <v>-2.5</v>
      </c>
    </row>
    <row r="28353" customFormat="false" ht="12" hidden="false" customHeight="false" outlineLevel="0" collapsed="false">
      <c r="BS28353" s="96" t="n">
        <f aca="false">BR28353-2.5</f>
        <v>-2.5</v>
      </c>
    </row>
    <row r="28354" customFormat="false" ht="12" hidden="false" customHeight="false" outlineLevel="0" collapsed="false">
      <c r="BS28354" s="96" t="n">
        <f aca="false">BR28354-2.5</f>
        <v>-2.5</v>
      </c>
    </row>
    <row r="28355" customFormat="false" ht="12" hidden="false" customHeight="false" outlineLevel="0" collapsed="false">
      <c r="BS28355" s="96" t="n">
        <f aca="false">BR28355-2.5</f>
        <v>-2.5</v>
      </c>
    </row>
    <row r="28356" customFormat="false" ht="12" hidden="false" customHeight="false" outlineLevel="0" collapsed="false">
      <c r="BS28356" s="96" t="n">
        <f aca="false">BR28356-2.5</f>
        <v>-2.5</v>
      </c>
    </row>
    <row r="28357" customFormat="false" ht="12" hidden="false" customHeight="false" outlineLevel="0" collapsed="false">
      <c r="BS28357" s="96" t="n">
        <f aca="false">BR28357-2.5</f>
        <v>-2.5</v>
      </c>
    </row>
    <row r="28358" customFormat="false" ht="12" hidden="false" customHeight="false" outlineLevel="0" collapsed="false">
      <c r="BS28358" s="96" t="n">
        <f aca="false">BR28358-2.5</f>
        <v>-2.5</v>
      </c>
    </row>
    <row r="28359" customFormat="false" ht="12" hidden="false" customHeight="false" outlineLevel="0" collapsed="false">
      <c r="BS28359" s="96" t="n">
        <f aca="false">BR28359-2.5</f>
        <v>-2.5</v>
      </c>
    </row>
    <row r="28360" customFormat="false" ht="12" hidden="false" customHeight="false" outlineLevel="0" collapsed="false">
      <c r="BS28360" s="96" t="n">
        <f aca="false">BR28360-2.5</f>
        <v>-2.5</v>
      </c>
    </row>
    <row r="28361" customFormat="false" ht="12" hidden="false" customHeight="false" outlineLevel="0" collapsed="false">
      <c r="BS28361" s="96" t="n">
        <f aca="false">BR28361-2.5</f>
        <v>-2.5</v>
      </c>
    </row>
    <row r="28362" customFormat="false" ht="12" hidden="false" customHeight="false" outlineLevel="0" collapsed="false">
      <c r="BS28362" s="96" t="n">
        <f aca="false">BR28362-2.5</f>
        <v>-2.5</v>
      </c>
    </row>
    <row r="28363" customFormat="false" ht="12" hidden="false" customHeight="false" outlineLevel="0" collapsed="false">
      <c r="BS28363" s="96" t="n">
        <f aca="false">BR28363-2.5</f>
        <v>-2.5</v>
      </c>
    </row>
    <row r="28364" customFormat="false" ht="12" hidden="false" customHeight="false" outlineLevel="0" collapsed="false">
      <c r="BS28364" s="96" t="n">
        <f aca="false">BR28364-2.5</f>
        <v>-2.5</v>
      </c>
    </row>
    <row r="28365" customFormat="false" ht="12" hidden="false" customHeight="false" outlineLevel="0" collapsed="false">
      <c r="BS28365" s="96" t="n">
        <f aca="false">BR28365-2.5</f>
        <v>-2.5</v>
      </c>
    </row>
    <row r="28366" customFormat="false" ht="12" hidden="false" customHeight="false" outlineLevel="0" collapsed="false">
      <c r="BS28366" s="96" t="n">
        <f aca="false">BR28366-2.5</f>
        <v>-2.5</v>
      </c>
    </row>
    <row r="28367" customFormat="false" ht="12" hidden="false" customHeight="false" outlineLevel="0" collapsed="false">
      <c r="BS28367" s="96" t="n">
        <f aca="false">BR28367-2.5</f>
        <v>-2.5</v>
      </c>
    </row>
    <row r="28368" customFormat="false" ht="12" hidden="false" customHeight="false" outlineLevel="0" collapsed="false">
      <c r="BS28368" s="96" t="n">
        <f aca="false">BR28368-2.5</f>
        <v>-2.5</v>
      </c>
    </row>
    <row r="28369" customFormat="false" ht="12" hidden="false" customHeight="false" outlineLevel="0" collapsed="false">
      <c r="BS28369" s="96" t="n">
        <f aca="false">BR28369-2.5</f>
        <v>-2.5</v>
      </c>
    </row>
    <row r="28370" customFormat="false" ht="12" hidden="false" customHeight="false" outlineLevel="0" collapsed="false">
      <c r="BS28370" s="96" t="n">
        <f aca="false">BR28370-2.5</f>
        <v>-2.5</v>
      </c>
    </row>
    <row r="28371" customFormat="false" ht="12" hidden="false" customHeight="false" outlineLevel="0" collapsed="false">
      <c r="BS28371" s="96" t="n">
        <f aca="false">BR28371-2.5</f>
        <v>-2.5</v>
      </c>
    </row>
    <row r="28372" customFormat="false" ht="12" hidden="false" customHeight="false" outlineLevel="0" collapsed="false">
      <c r="BS28372" s="96" t="n">
        <f aca="false">BR28372-2.5</f>
        <v>-2.5</v>
      </c>
    </row>
    <row r="28373" customFormat="false" ht="12" hidden="false" customHeight="false" outlineLevel="0" collapsed="false">
      <c r="BS28373" s="96" t="n">
        <f aca="false">BR28373-2.5</f>
        <v>-2.5</v>
      </c>
    </row>
    <row r="28374" customFormat="false" ht="12" hidden="false" customHeight="false" outlineLevel="0" collapsed="false">
      <c r="BS28374" s="96" t="n">
        <f aca="false">BR28374-2.5</f>
        <v>-2.5</v>
      </c>
    </row>
    <row r="28375" customFormat="false" ht="12" hidden="false" customHeight="false" outlineLevel="0" collapsed="false">
      <c r="BS28375" s="96" t="n">
        <f aca="false">BR28375-2.5</f>
        <v>-2.5</v>
      </c>
    </row>
    <row r="28376" customFormat="false" ht="12" hidden="false" customHeight="false" outlineLevel="0" collapsed="false">
      <c r="BS28376" s="96" t="n">
        <f aca="false">BR28376-2.5</f>
        <v>-2.5</v>
      </c>
    </row>
    <row r="28377" customFormat="false" ht="12" hidden="false" customHeight="false" outlineLevel="0" collapsed="false">
      <c r="BS28377" s="96" t="n">
        <f aca="false">BR28377-2.5</f>
        <v>-2.5</v>
      </c>
    </row>
    <row r="28378" customFormat="false" ht="12" hidden="false" customHeight="false" outlineLevel="0" collapsed="false">
      <c r="BS28378" s="96" t="n">
        <f aca="false">BR28378-2.5</f>
        <v>-2.5</v>
      </c>
    </row>
    <row r="28379" customFormat="false" ht="12" hidden="false" customHeight="false" outlineLevel="0" collapsed="false">
      <c r="BS28379" s="96" t="n">
        <f aca="false">BR28379-2.5</f>
        <v>-2.5</v>
      </c>
    </row>
    <row r="28380" customFormat="false" ht="12" hidden="false" customHeight="false" outlineLevel="0" collapsed="false">
      <c r="BS28380" s="96" t="n">
        <f aca="false">BR28380-2.5</f>
        <v>-2.5</v>
      </c>
    </row>
    <row r="28381" customFormat="false" ht="12" hidden="false" customHeight="false" outlineLevel="0" collapsed="false">
      <c r="BS28381" s="96" t="n">
        <f aca="false">BR28381-2.5</f>
        <v>-2.5</v>
      </c>
    </row>
    <row r="28382" customFormat="false" ht="12" hidden="false" customHeight="false" outlineLevel="0" collapsed="false">
      <c r="BS28382" s="96" t="n">
        <f aca="false">BR28382-2.5</f>
        <v>-2.5</v>
      </c>
    </row>
    <row r="28383" customFormat="false" ht="12" hidden="false" customHeight="false" outlineLevel="0" collapsed="false">
      <c r="BS28383" s="96" t="n">
        <f aca="false">BR28383-2.5</f>
        <v>-2.5</v>
      </c>
    </row>
    <row r="28384" customFormat="false" ht="12" hidden="false" customHeight="false" outlineLevel="0" collapsed="false">
      <c r="BS28384" s="96" t="n">
        <f aca="false">BR28384-2.5</f>
        <v>-2.5</v>
      </c>
    </row>
    <row r="28385" customFormat="false" ht="12" hidden="false" customHeight="false" outlineLevel="0" collapsed="false">
      <c r="BS28385" s="96" t="n">
        <f aca="false">BR28385-2.5</f>
        <v>-2.5</v>
      </c>
    </row>
    <row r="28386" customFormat="false" ht="12" hidden="false" customHeight="false" outlineLevel="0" collapsed="false">
      <c r="BS28386" s="96" t="n">
        <f aca="false">BR28386-2.5</f>
        <v>-2.5</v>
      </c>
    </row>
    <row r="28387" customFormat="false" ht="12" hidden="false" customHeight="false" outlineLevel="0" collapsed="false">
      <c r="BS28387" s="96" t="n">
        <f aca="false">BR28387-2.5</f>
        <v>-2.5</v>
      </c>
    </row>
    <row r="28388" customFormat="false" ht="12" hidden="false" customHeight="false" outlineLevel="0" collapsed="false">
      <c r="BS28388" s="96" t="n">
        <f aca="false">BR28388-2.5</f>
        <v>-2.5</v>
      </c>
    </row>
    <row r="28389" customFormat="false" ht="12" hidden="false" customHeight="false" outlineLevel="0" collapsed="false">
      <c r="BS28389" s="96" t="n">
        <f aca="false">BR28389-2.5</f>
        <v>-2.5</v>
      </c>
    </row>
    <row r="28390" customFormat="false" ht="12" hidden="false" customHeight="false" outlineLevel="0" collapsed="false">
      <c r="BS28390" s="96" t="n">
        <f aca="false">BR28390-2.5</f>
        <v>-2.5</v>
      </c>
    </row>
    <row r="28391" customFormat="false" ht="12" hidden="false" customHeight="false" outlineLevel="0" collapsed="false">
      <c r="BS28391" s="96" t="n">
        <f aca="false">BR28391-2.5</f>
        <v>-2.5</v>
      </c>
    </row>
    <row r="28392" customFormat="false" ht="12" hidden="false" customHeight="false" outlineLevel="0" collapsed="false">
      <c r="BS28392" s="96" t="n">
        <f aca="false">BR28392-2.5</f>
        <v>-2.5</v>
      </c>
    </row>
    <row r="28393" customFormat="false" ht="12" hidden="false" customHeight="false" outlineLevel="0" collapsed="false">
      <c r="BS28393" s="96" t="n">
        <f aca="false">BR28393-2.5</f>
        <v>-2.5</v>
      </c>
    </row>
    <row r="28394" customFormat="false" ht="12" hidden="false" customHeight="false" outlineLevel="0" collapsed="false">
      <c r="BS28394" s="96" t="n">
        <f aca="false">BR28394-2.5</f>
        <v>-2.5</v>
      </c>
    </row>
    <row r="28395" customFormat="false" ht="12" hidden="false" customHeight="false" outlineLevel="0" collapsed="false">
      <c r="BS28395" s="96" t="n">
        <f aca="false">BR28395-2.5</f>
        <v>-2.5</v>
      </c>
    </row>
    <row r="28396" customFormat="false" ht="12" hidden="false" customHeight="false" outlineLevel="0" collapsed="false">
      <c r="BS28396" s="96" t="n">
        <f aca="false">BR28396-2.5</f>
        <v>-2.5</v>
      </c>
    </row>
    <row r="28397" customFormat="false" ht="12" hidden="false" customHeight="false" outlineLevel="0" collapsed="false">
      <c r="BS28397" s="96" t="n">
        <f aca="false">BR28397-2.5</f>
        <v>-2.5</v>
      </c>
    </row>
    <row r="28398" customFormat="false" ht="12" hidden="false" customHeight="false" outlineLevel="0" collapsed="false">
      <c r="BS28398" s="96" t="n">
        <f aca="false">BR28398-2.5</f>
        <v>-2.5</v>
      </c>
    </row>
    <row r="28399" customFormat="false" ht="12" hidden="false" customHeight="false" outlineLevel="0" collapsed="false">
      <c r="BS28399" s="96" t="n">
        <f aca="false">BR28399-2.5</f>
        <v>-2.5</v>
      </c>
    </row>
    <row r="28400" customFormat="false" ht="12" hidden="false" customHeight="false" outlineLevel="0" collapsed="false">
      <c r="BS28400" s="96" t="n">
        <f aca="false">BR28400-2.5</f>
        <v>-2.5</v>
      </c>
    </row>
    <row r="28401" customFormat="false" ht="12" hidden="false" customHeight="false" outlineLevel="0" collapsed="false">
      <c r="BS28401" s="96" t="n">
        <f aca="false">BR28401-2.5</f>
        <v>-2.5</v>
      </c>
    </row>
    <row r="28402" customFormat="false" ht="12" hidden="false" customHeight="false" outlineLevel="0" collapsed="false">
      <c r="BS28402" s="96" t="n">
        <f aca="false">BR28402-2.5</f>
        <v>-2.5</v>
      </c>
    </row>
    <row r="28403" customFormat="false" ht="12" hidden="false" customHeight="false" outlineLevel="0" collapsed="false">
      <c r="BS28403" s="96" t="n">
        <f aca="false">BR28403-2.5</f>
        <v>-2.5</v>
      </c>
    </row>
    <row r="28404" customFormat="false" ht="12" hidden="false" customHeight="false" outlineLevel="0" collapsed="false">
      <c r="BS28404" s="96" t="n">
        <f aca="false">BR28404-2.5</f>
        <v>-2.5</v>
      </c>
    </row>
    <row r="28405" customFormat="false" ht="12" hidden="false" customHeight="false" outlineLevel="0" collapsed="false">
      <c r="BS28405" s="96" t="n">
        <f aca="false">BR28405-2.5</f>
        <v>-2.5</v>
      </c>
    </row>
    <row r="28406" customFormat="false" ht="12" hidden="false" customHeight="false" outlineLevel="0" collapsed="false">
      <c r="BS28406" s="96" t="n">
        <f aca="false">BR28406-2.5</f>
        <v>-2.5</v>
      </c>
    </row>
    <row r="28407" customFormat="false" ht="12" hidden="false" customHeight="false" outlineLevel="0" collapsed="false">
      <c r="BS28407" s="96" t="n">
        <f aca="false">BR28407-2.5</f>
        <v>-2.5</v>
      </c>
    </row>
    <row r="28408" customFormat="false" ht="12" hidden="false" customHeight="false" outlineLevel="0" collapsed="false">
      <c r="BS28408" s="96" t="n">
        <f aca="false">BR28408-2.5</f>
        <v>-2.5</v>
      </c>
    </row>
    <row r="28409" customFormat="false" ht="12" hidden="false" customHeight="false" outlineLevel="0" collapsed="false">
      <c r="BS28409" s="96" t="n">
        <f aca="false">BR28409-2.5</f>
        <v>-2.5</v>
      </c>
    </row>
    <row r="28410" customFormat="false" ht="12" hidden="false" customHeight="false" outlineLevel="0" collapsed="false">
      <c r="BS28410" s="96" t="n">
        <f aca="false">BR28410-2.5</f>
        <v>-2.5</v>
      </c>
    </row>
    <row r="28411" customFormat="false" ht="12" hidden="false" customHeight="false" outlineLevel="0" collapsed="false">
      <c r="BS28411" s="96" t="n">
        <f aca="false">BR28411-2.5</f>
        <v>-2.5</v>
      </c>
    </row>
    <row r="28412" customFormat="false" ht="12" hidden="false" customHeight="false" outlineLevel="0" collapsed="false">
      <c r="BS28412" s="96" t="n">
        <f aca="false">BR28412-2.5</f>
        <v>-2.5</v>
      </c>
    </row>
    <row r="28413" customFormat="false" ht="12" hidden="false" customHeight="false" outlineLevel="0" collapsed="false">
      <c r="BS28413" s="96" t="n">
        <f aca="false">BR28413-2.5</f>
        <v>-2.5</v>
      </c>
    </row>
    <row r="28414" customFormat="false" ht="12" hidden="false" customHeight="false" outlineLevel="0" collapsed="false">
      <c r="BS28414" s="96" t="n">
        <f aca="false">BR28414-2.5</f>
        <v>-2.5</v>
      </c>
    </row>
    <row r="28415" customFormat="false" ht="12" hidden="false" customHeight="false" outlineLevel="0" collapsed="false">
      <c r="BS28415" s="96" t="n">
        <f aca="false">BR28415-2.5</f>
        <v>-2.5</v>
      </c>
    </row>
    <row r="28416" customFormat="false" ht="12" hidden="false" customHeight="false" outlineLevel="0" collapsed="false">
      <c r="BS28416" s="96" t="n">
        <f aca="false">BR28416-2.5</f>
        <v>-2.5</v>
      </c>
    </row>
    <row r="28417" customFormat="false" ht="12" hidden="false" customHeight="false" outlineLevel="0" collapsed="false">
      <c r="BS28417" s="96" t="n">
        <f aca="false">BR28417-2.5</f>
        <v>-2.5</v>
      </c>
    </row>
    <row r="28418" customFormat="false" ht="12" hidden="false" customHeight="false" outlineLevel="0" collapsed="false">
      <c r="BS28418" s="96" t="n">
        <f aca="false">BR28418-2.5</f>
        <v>-2.5</v>
      </c>
    </row>
    <row r="28419" customFormat="false" ht="12" hidden="false" customHeight="false" outlineLevel="0" collapsed="false">
      <c r="BS28419" s="96" t="n">
        <f aca="false">BR28419-2.5</f>
        <v>-2.5</v>
      </c>
    </row>
    <row r="28420" customFormat="false" ht="12" hidden="false" customHeight="false" outlineLevel="0" collapsed="false">
      <c r="BS28420" s="96" t="n">
        <f aca="false">BR28420-2.5</f>
        <v>-2.5</v>
      </c>
    </row>
    <row r="28421" customFormat="false" ht="12" hidden="false" customHeight="false" outlineLevel="0" collapsed="false">
      <c r="BS28421" s="96" t="n">
        <f aca="false">BR28421-2.5</f>
        <v>-2.5</v>
      </c>
    </row>
    <row r="28422" customFormat="false" ht="12" hidden="false" customHeight="false" outlineLevel="0" collapsed="false">
      <c r="BS28422" s="96" t="n">
        <f aca="false">BR28422-2.5</f>
        <v>-2.5</v>
      </c>
    </row>
    <row r="28423" customFormat="false" ht="12" hidden="false" customHeight="false" outlineLevel="0" collapsed="false">
      <c r="BS28423" s="96" t="n">
        <f aca="false">BR28423-2.5</f>
        <v>-2.5</v>
      </c>
    </row>
    <row r="28424" customFormat="false" ht="12" hidden="false" customHeight="false" outlineLevel="0" collapsed="false">
      <c r="BS28424" s="96" t="n">
        <f aca="false">BR28424-2.5</f>
        <v>-2.5</v>
      </c>
    </row>
    <row r="28425" customFormat="false" ht="12" hidden="false" customHeight="false" outlineLevel="0" collapsed="false">
      <c r="BS28425" s="96" t="n">
        <f aca="false">BR28425-2.5</f>
        <v>-2.5</v>
      </c>
    </row>
    <row r="28426" customFormat="false" ht="12" hidden="false" customHeight="false" outlineLevel="0" collapsed="false">
      <c r="BS28426" s="96" t="n">
        <f aca="false">BR28426-2.5</f>
        <v>-2.5</v>
      </c>
    </row>
    <row r="28427" customFormat="false" ht="12" hidden="false" customHeight="false" outlineLevel="0" collapsed="false">
      <c r="BS28427" s="96" t="n">
        <f aca="false">BR28427-2.5</f>
        <v>-2.5</v>
      </c>
    </row>
    <row r="28428" customFormat="false" ht="12" hidden="false" customHeight="false" outlineLevel="0" collapsed="false">
      <c r="BS28428" s="96" t="n">
        <f aca="false">BR28428-2.5</f>
        <v>-2.5</v>
      </c>
    </row>
    <row r="28429" customFormat="false" ht="12" hidden="false" customHeight="false" outlineLevel="0" collapsed="false">
      <c r="BS28429" s="96" t="n">
        <f aca="false">BR28429-2.5</f>
        <v>-2.5</v>
      </c>
    </row>
    <row r="28430" customFormat="false" ht="12" hidden="false" customHeight="false" outlineLevel="0" collapsed="false">
      <c r="BS28430" s="96" t="n">
        <f aca="false">BR28430-2.5</f>
        <v>-2.5</v>
      </c>
    </row>
    <row r="28431" customFormat="false" ht="12" hidden="false" customHeight="false" outlineLevel="0" collapsed="false">
      <c r="BS28431" s="96" t="n">
        <f aca="false">BR28431-2.5</f>
        <v>-2.5</v>
      </c>
    </row>
    <row r="28432" customFormat="false" ht="12" hidden="false" customHeight="false" outlineLevel="0" collapsed="false">
      <c r="BS28432" s="96" t="n">
        <f aca="false">BR28432-2.5</f>
        <v>-2.5</v>
      </c>
    </row>
    <row r="28433" customFormat="false" ht="12" hidden="false" customHeight="false" outlineLevel="0" collapsed="false">
      <c r="BS28433" s="96" t="n">
        <f aca="false">BR28433-2.5</f>
        <v>-2.5</v>
      </c>
    </row>
    <row r="28434" customFormat="false" ht="12" hidden="false" customHeight="false" outlineLevel="0" collapsed="false">
      <c r="BS28434" s="96" t="n">
        <f aca="false">BR28434-2.5</f>
        <v>-2.5</v>
      </c>
    </row>
    <row r="28435" customFormat="false" ht="12" hidden="false" customHeight="false" outlineLevel="0" collapsed="false">
      <c r="BS28435" s="96" t="n">
        <f aca="false">BR28435-2.5</f>
        <v>-2.5</v>
      </c>
    </row>
    <row r="28436" customFormat="false" ht="12" hidden="false" customHeight="false" outlineLevel="0" collapsed="false">
      <c r="BS28436" s="96" t="n">
        <f aca="false">BR28436-2.5</f>
        <v>-2.5</v>
      </c>
    </row>
    <row r="28437" customFormat="false" ht="12" hidden="false" customHeight="false" outlineLevel="0" collapsed="false">
      <c r="BS28437" s="96" t="n">
        <f aca="false">BR28437-2.5</f>
        <v>-2.5</v>
      </c>
    </row>
    <row r="28438" customFormat="false" ht="12" hidden="false" customHeight="false" outlineLevel="0" collapsed="false">
      <c r="BS28438" s="96" t="n">
        <f aca="false">BR28438-2.5</f>
        <v>-2.5</v>
      </c>
    </row>
    <row r="28439" customFormat="false" ht="12" hidden="false" customHeight="false" outlineLevel="0" collapsed="false">
      <c r="BS28439" s="96" t="n">
        <f aca="false">BR28439-2.5</f>
        <v>-2.5</v>
      </c>
    </row>
    <row r="28440" customFormat="false" ht="12" hidden="false" customHeight="false" outlineLevel="0" collapsed="false">
      <c r="BS28440" s="96" t="n">
        <f aca="false">BR28440-2.5</f>
        <v>-2.5</v>
      </c>
    </row>
    <row r="28441" customFormat="false" ht="12" hidden="false" customHeight="false" outlineLevel="0" collapsed="false">
      <c r="BS28441" s="96" t="n">
        <f aca="false">BR28441-2.5</f>
        <v>-2.5</v>
      </c>
    </row>
    <row r="28442" customFormat="false" ht="12" hidden="false" customHeight="false" outlineLevel="0" collapsed="false">
      <c r="BS28442" s="96" t="n">
        <f aca="false">BR28442-2.5</f>
        <v>-2.5</v>
      </c>
    </row>
    <row r="28443" customFormat="false" ht="12" hidden="false" customHeight="false" outlineLevel="0" collapsed="false">
      <c r="BS28443" s="96" t="n">
        <f aca="false">BR28443-2.5</f>
        <v>-2.5</v>
      </c>
    </row>
    <row r="28444" customFormat="false" ht="12" hidden="false" customHeight="false" outlineLevel="0" collapsed="false">
      <c r="BS28444" s="96" t="n">
        <f aca="false">BR28444-2.5</f>
        <v>-2.5</v>
      </c>
    </row>
    <row r="28445" customFormat="false" ht="12" hidden="false" customHeight="false" outlineLevel="0" collapsed="false">
      <c r="BS28445" s="96" t="n">
        <f aca="false">BR28445-2.5</f>
        <v>-2.5</v>
      </c>
    </row>
    <row r="28446" customFormat="false" ht="12" hidden="false" customHeight="false" outlineLevel="0" collapsed="false">
      <c r="BS28446" s="96" t="n">
        <f aca="false">BR28446-2.5</f>
        <v>-2.5</v>
      </c>
    </row>
    <row r="28447" customFormat="false" ht="12" hidden="false" customHeight="false" outlineLevel="0" collapsed="false">
      <c r="BS28447" s="96" t="n">
        <f aca="false">BR28447-2.5</f>
        <v>-2.5</v>
      </c>
    </row>
    <row r="28448" customFormat="false" ht="12" hidden="false" customHeight="false" outlineLevel="0" collapsed="false">
      <c r="BS28448" s="96" t="n">
        <f aca="false">BR28448-2.5</f>
        <v>-2.5</v>
      </c>
    </row>
    <row r="28449" customFormat="false" ht="12" hidden="false" customHeight="false" outlineLevel="0" collapsed="false">
      <c r="BS28449" s="96" t="n">
        <f aca="false">BR28449-2.5</f>
        <v>-2.5</v>
      </c>
    </row>
    <row r="28450" customFormat="false" ht="12" hidden="false" customHeight="false" outlineLevel="0" collapsed="false">
      <c r="BS28450" s="96" t="n">
        <f aca="false">BR28450-2.5</f>
        <v>-2.5</v>
      </c>
    </row>
    <row r="28451" customFormat="false" ht="12" hidden="false" customHeight="false" outlineLevel="0" collapsed="false">
      <c r="BS28451" s="96" t="n">
        <f aca="false">BR28451-2.5</f>
        <v>-2.5</v>
      </c>
    </row>
    <row r="28452" customFormat="false" ht="12" hidden="false" customHeight="false" outlineLevel="0" collapsed="false">
      <c r="BS28452" s="96" t="n">
        <f aca="false">BR28452-2.5</f>
        <v>-2.5</v>
      </c>
    </row>
    <row r="28453" customFormat="false" ht="12" hidden="false" customHeight="false" outlineLevel="0" collapsed="false">
      <c r="BS28453" s="96" t="n">
        <f aca="false">BR28453-2.5</f>
        <v>-2.5</v>
      </c>
    </row>
    <row r="28454" customFormat="false" ht="12" hidden="false" customHeight="false" outlineLevel="0" collapsed="false">
      <c r="BS28454" s="96" t="n">
        <f aca="false">BR28454-2.5</f>
        <v>-2.5</v>
      </c>
    </row>
    <row r="28455" customFormat="false" ht="12" hidden="false" customHeight="false" outlineLevel="0" collapsed="false">
      <c r="BS28455" s="96" t="n">
        <f aca="false">BR28455-2.5</f>
        <v>-2.5</v>
      </c>
    </row>
    <row r="28456" customFormat="false" ht="12" hidden="false" customHeight="false" outlineLevel="0" collapsed="false">
      <c r="BS28456" s="96" t="n">
        <f aca="false">BR28456-2.5</f>
        <v>-2.5</v>
      </c>
    </row>
    <row r="28457" customFormat="false" ht="12" hidden="false" customHeight="false" outlineLevel="0" collapsed="false">
      <c r="BS28457" s="96" t="n">
        <f aca="false">BR28457-2.5</f>
        <v>-2.5</v>
      </c>
    </row>
    <row r="28458" customFormat="false" ht="12" hidden="false" customHeight="false" outlineLevel="0" collapsed="false">
      <c r="BS28458" s="96" t="n">
        <f aca="false">BR28458-2.5</f>
        <v>-2.5</v>
      </c>
    </row>
    <row r="28459" customFormat="false" ht="12" hidden="false" customHeight="false" outlineLevel="0" collapsed="false">
      <c r="BS28459" s="96" t="n">
        <f aca="false">BR28459-2.5</f>
        <v>-2.5</v>
      </c>
    </row>
    <row r="28460" customFormat="false" ht="12" hidden="false" customHeight="false" outlineLevel="0" collapsed="false">
      <c r="BS28460" s="96" t="n">
        <f aca="false">BR28460-2.5</f>
        <v>-2.5</v>
      </c>
    </row>
    <row r="28461" customFormat="false" ht="12" hidden="false" customHeight="false" outlineLevel="0" collapsed="false">
      <c r="BS28461" s="96" t="n">
        <f aca="false">BR28461-2.5</f>
        <v>-2.5</v>
      </c>
    </row>
    <row r="28462" customFormat="false" ht="12" hidden="false" customHeight="false" outlineLevel="0" collapsed="false">
      <c r="BS28462" s="96" t="n">
        <f aca="false">BR28462-2.5</f>
        <v>-2.5</v>
      </c>
    </row>
    <row r="28463" customFormat="false" ht="12" hidden="false" customHeight="false" outlineLevel="0" collapsed="false">
      <c r="BS28463" s="96" t="n">
        <f aca="false">BR28463-2.5</f>
        <v>-2.5</v>
      </c>
    </row>
    <row r="28464" customFormat="false" ht="12" hidden="false" customHeight="false" outlineLevel="0" collapsed="false">
      <c r="BS28464" s="96" t="n">
        <f aca="false">BR28464-2.5</f>
        <v>-2.5</v>
      </c>
    </row>
    <row r="28465" customFormat="false" ht="12" hidden="false" customHeight="false" outlineLevel="0" collapsed="false">
      <c r="BS28465" s="96" t="n">
        <f aca="false">BR28465-2.5</f>
        <v>-2.5</v>
      </c>
    </row>
    <row r="28466" customFormat="false" ht="12" hidden="false" customHeight="false" outlineLevel="0" collapsed="false">
      <c r="BS28466" s="96" t="n">
        <f aca="false">BR28466-2.5</f>
        <v>-2.5</v>
      </c>
    </row>
    <row r="28467" customFormat="false" ht="12" hidden="false" customHeight="false" outlineLevel="0" collapsed="false">
      <c r="BS28467" s="96" t="n">
        <f aca="false">BR28467-2.5</f>
        <v>-2.5</v>
      </c>
    </row>
    <row r="28468" customFormat="false" ht="12" hidden="false" customHeight="false" outlineLevel="0" collapsed="false">
      <c r="BS28468" s="96" t="n">
        <f aca="false">BR28468-2.5</f>
        <v>-2.5</v>
      </c>
    </row>
    <row r="28469" customFormat="false" ht="12" hidden="false" customHeight="false" outlineLevel="0" collapsed="false">
      <c r="BS28469" s="96" t="n">
        <f aca="false">BR28469-2.5</f>
        <v>-2.5</v>
      </c>
    </row>
    <row r="28470" customFormat="false" ht="12" hidden="false" customHeight="false" outlineLevel="0" collapsed="false">
      <c r="BS28470" s="96" t="n">
        <f aca="false">BR28470-2.5</f>
        <v>-2.5</v>
      </c>
    </row>
    <row r="28471" customFormat="false" ht="12" hidden="false" customHeight="false" outlineLevel="0" collapsed="false">
      <c r="BS28471" s="96" t="n">
        <f aca="false">BR28471-2.5</f>
        <v>-2.5</v>
      </c>
    </row>
    <row r="28472" customFormat="false" ht="12" hidden="false" customHeight="false" outlineLevel="0" collapsed="false">
      <c r="BS28472" s="96" t="n">
        <f aca="false">BR28472-2.5</f>
        <v>-2.5</v>
      </c>
    </row>
    <row r="28473" customFormat="false" ht="12" hidden="false" customHeight="false" outlineLevel="0" collapsed="false">
      <c r="BS28473" s="96" t="n">
        <f aca="false">BR28473-2.5</f>
        <v>-2.5</v>
      </c>
    </row>
    <row r="28474" customFormat="false" ht="12" hidden="false" customHeight="false" outlineLevel="0" collapsed="false">
      <c r="BS28474" s="96" t="n">
        <f aca="false">BR28474-2.5</f>
        <v>-2.5</v>
      </c>
    </row>
    <row r="28475" customFormat="false" ht="12" hidden="false" customHeight="false" outlineLevel="0" collapsed="false">
      <c r="BS28475" s="96" t="n">
        <f aca="false">BR28475-2.5</f>
        <v>-2.5</v>
      </c>
    </row>
    <row r="28476" customFormat="false" ht="12" hidden="false" customHeight="false" outlineLevel="0" collapsed="false">
      <c r="BS28476" s="96" t="n">
        <f aca="false">BR28476-2.5</f>
        <v>-2.5</v>
      </c>
    </row>
    <row r="28477" customFormat="false" ht="12" hidden="false" customHeight="false" outlineLevel="0" collapsed="false">
      <c r="BS28477" s="96" t="n">
        <f aca="false">BR28477-2.5</f>
        <v>-2.5</v>
      </c>
    </row>
    <row r="28478" customFormat="false" ht="12" hidden="false" customHeight="false" outlineLevel="0" collapsed="false">
      <c r="BS28478" s="96" t="n">
        <f aca="false">BR28478-2.5</f>
        <v>-2.5</v>
      </c>
    </row>
    <row r="28479" customFormat="false" ht="12" hidden="false" customHeight="false" outlineLevel="0" collapsed="false">
      <c r="BS28479" s="96" t="n">
        <f aca="false">BR28479-2.5</f>
        <v>-2.5</v>
      </c>
    </row>
    <row r="28480" customFormat="false" ht="12" hidden="false" customHeight="false" outlineLevel="0" collapsed="false">
      <c r="BS28480" s="96" t="n">
        <f aca="false">BR28480-2.5</f>
        <v>-2.5</v>
      </c>
    </row>
    <row r="28481" customFormat="false" ht="12" hidden="false" customHeight="false" outlineLevel="0" collapsed="false">
      <c r="BS28481" s="96" t="n">
        <f aca="false">BR28481-2.5</f>
        <v>-2.5</v>
      </c>
    </row>
    <row r="28482" customFormat="false" ht="12" hidden="false" customHeight="false" outlineLevel="0" collapsed="false">
      <c r="BS28482" s="96" t="n">
        <f aca="false">BR28482-2.5</f>
        <v>-2.5</v>
      </c>
    </row>
    <row r="28483" customFormat="false" ht="12" hidden="false" customHeight="false" outlineLevel="0" collapsed="false">
      <c r="BS28483" s="96" t="n">
        <f aca="false">BR28483-2.5</f>
        <v>-2.5</v>
      </c>
    </row>
    <row r="28484" customFormat="false" ht="12" hidden="false" customHeight="false" outlineLevel="0" collapsed="false">
      <c r="BS28484" s="96" t="n">
        <f aca="false">BR28484-2.5</f>
        <v>-2.5</v>
      </c>
    </row>
    <row r="28485" customFormat="false" ht="12" hidden="false" customHeight="false" outlineLevel="0" collapsed="false">
      <c r="BS28485" s="96" t="n">
        <f aca="false">BR28485-2.5</f>
        <v>-2.5</v>
      </c>
    </row>
    <row r="28486" customFormat="false" ht="12" hidden="false" customHeight="false" outlineLevel="0" collapsed="false">
      <c r="BS28486" s="96" t="n">
        <f aca="false">BR28486-2.5</f>
        <v>-2.5</v>
      </c>
    </row>
    <row r="28487" customFormat="false" ht="12" hidden="false" customHeight="false" outlineLevel="0" collapsed="false">
      <c r="BS28487" s="96" t="n">
        <f aca="false">BR28487-2.5</f>
        <v>-2.5</v>
      </c>
    </row>
    <row r="28488" customFormat="false" ht="12" hidden="false" customHeight="false" outlineLevel="0" collapsed="false">
      <c r="BS28488" s="96" t="n">
        <f aca="false">BR28488-2.5</f>
        <v>-2.5</v>
      </c>
    </row>
    <row r="28489" customFormat="false" ht="12" hidden="false" customHeight="false" outlineLevel="0" collapsed="false">
      <c r="BS28489" s="96" t="n">
        <f aca="false">BR28489-2.5</f>
        <v>-2.5</v>
      </c>
    </row>
    <row r="28490" customFormat="false" ht="12" hidden="false" customHeight="false" outlineLevel="0" collapsed="false">
      <c r="BS28490" s="96" t="n">
        <f aca="false">BR28490-2.5</f>
        <v>-2.5</v>
      </c>
    </row>
    <row r="28491" customFormat="false" ht="12" hidden="false" customHeight="false" outlineLevel="0" collapsed="false">
      <c r="BS28491" s="96" t="n">
        <f aca="false">BR28491-2.5</f>
        <v>-2.5</v>
      </c>
    </row>
    <row r="28492" customFormat="false" ht="12" hidden="false" customHeight="false" outlineLevel="0" collapsed="false">
      <c r="BS28492" s="96" t="n">
        <f aca="false">BR28492-2.5</f>
        <v>-2.5</v>
      </c>
    </row>
    <row r="28493" customFormat="false" ht="12" hidden="false" customHeight="false" outlineLevel="0" collapsed="false">
      <c r="BS28493" s="96" t="n">
        <f aca="false">BR28493-2.5</f>
        <v>-2.5</v>
      </c>
    </row>
    <row r="28494" customFormat="false" ht="12" hidden="false" customHeight="false" outlineLevel="0" collapsed="false">
      <c r="BS28494" s="96" t="n">
        <f aca="false">BR28494-2.5</f>
        <v>-2.5</v>
      </c>
    </row>
    <row r="28495" customFormat="false" ht="12" hidden="false" customHeight="false" outlineLevel="0" collapsed="false">
      <c r="BS28495" s="96" t="n">
        <f aca="false">BR28495-2.5</f>
        <v>-2.5</v>
      </c>
    </row>
    <row r="28496" customFormat="false" ht="12" hidden="false" customHeight="false" outlineLevel="0" collapsed="false">
      <c r="BS28496" s="96" t="n">
        <f aca="false">BR28496-2.5</f>
        <v>-2.5</v>
      </c>
    </row>
    <row r="28497" customFormat="false" ht="12" hidden="false" customHeight="false" outlineLevel="0" collapsed="false">
      <c r="BS28497" s="96" t="n">
        <f aca="false">BR28497-2.5</f>
        <v>-2.5</v>
      </c>
    </row>
    <row r="28498" customFormat="false" ht="12" hidden="false" customHeight="false" outlineLevel="0" collapsed="false">
      <c r="BS28498" s="96" t="n">
        <f aca="false">BR28498-2.5</f>
        <v>-2.5</v>
      </c>
    </row>
    <row r="28499" customFormat="false" ht="12" hidden="false" customHeight="false" outlineLevel="0" collapsed="false">
      <c r="BS28499" s="96" t="n">
        <f aca="false">BR28499-2.5</f>
        <v>-2.5</v>
      </c>
    </row>
    <row r="28500" customFormat="false" ht="12" hidden="false" customHeight="false" outlineLevel="0" collapsed="false">
      <c r="BS28500" s="96" t="n">
        <f aca="false">BR28500-2.5</f>
        <v>-2.5</v>
      </c>
    </row>
    <row r="28501" customFormat="false" ht="12" hidden="false" customHeight="false" outlineLevel="0" collapsed="false">
      <c r="BS28501" s="96" t="n">
        <f aca="false">BR28501-2.5</f>
        <v>-2.5</v>
      </c>
    </row>
    <row r="28502" customFormat="false" ht="12" hidden="false" customHeight="false" outlineLevel="0" collapsed="false">
      <c r="BS28502" s="96" t="n">
        <f aca="false">BR28502-2.5</f>
        <v>-2.5</v>
      </c>
    </row>
    <row r="28503" customFormat="false" ht="12" hidden="false" customHeight="false" outlineLevel="0" collapsed="false">
      <c r="BS28503" s="96" t="n">
        <f aca="false">BR28503-2.5</f>
        <v>-2.5</v>
      </c>
    </row>
    <row r="28504" customFormat="false" ht="12" hidden="false" customHeight="false" outlineLevel="0" collapsed="false">
      <c r="BS28504" s="96" t="n">
        <f aca="false">BR28504-2.5</f>
        <v>-2.5</v>
      </c>
    </row>
    <row r="28505" customFormat="false" ht="12" hidden="false" customHeight="false" outlineLevel="0" collapsed="false">
      <c r="BS28505" s="96" t="n">
        <f aca="false">BR28505-2.5</f>
        <v>-2.5</v>
      </c>
    </row>
    <row r="28506" customFormat="false" ht="12" hidden="false" customHeight="false" outlineLevel="0" collapsed="false">
      <c r="BS28506" s="96" t="n">
        <f aca="false">BR28506-2.5</f>
        <v>-2.5</v>
      </c>
    </row>
    <row r="28507" customFormat="false" ht="12" hidden="false" customHeight="false" outlineLevel="0" collapsed="false">
      <c r="BS28507" s="96" t="n">
        <f aca="false">BR28507-2.5</f>
        <v>-2.5</v>
      </c>
    </row>
    <row r="28508" customFormat="false" ht="12" hidden="false" customHeight="false" outlineLevel="0" collapsed="false">
      <c r="BS28508" s="96" t="n">
        <f aca="false">BR28508-2.5</f>
        <v>-2.5</v>
      </c>
    </row>
    <row r="28509" customFormat="false" ht="12" hidden="false" customHeight="false" outlineLevel="0" collapsed="false">
      <c r="BS28509" s="96" t="n">
        <f aca="false">BR28509-2.5</f>
        <v>-2.5</v>
      </c>
    </row>
    <row r="28510" customFormat="false" ht="12" hidden="false" customHeight="false" outlineLevel="0" collapsed="false">
      <c r="BS28510" s="96" t="n">
        <f aca="false">BR28510-2.5</f>
        <v>-2.5</v>
      </c>
    </row>
    <row r="28511" customFormat="false" ht="12" hidden="false" customHeight="false" outlineLevel="0" collapsed="false">
      <c r="BS28511" s="96" t="n">
        <f aca="false">BR28511-2.5</f>
        <v>-2.5</v>
      </c>
    </row>
    <row r="28512" customFormat="false" ht="12" hidden="false" customHeight="false" outlineLevel="0" collapsed="false">
      <c r="BS28512" s="96" t="n">
        <f aca="false">BR28512-2.5</f>
        <v>-2.5</v>
      </c>
    </row>
    <row r="28513" customFormat="false" ht="12" hidden="false" customHeight="false" outlineLevel="0" collapsed="false">
      <c r="BS28513" s="96" t="n">
        <f aca="false">BR28513-2.5</f>
        <v>-2.5</v>
      </c>
    </row>
    <row r="28514" customFormat="false" ht="12" hidden="false" customHeight="false" outlineLevel="0" collapsed="false">
      <c r="BS28514" s="96" t="n">
        <f aca="false">BR28514-2.5</f>
        <v>-2.5</v>
      </c>
    </row>
    <row r="28515" customFormat="false" ht="12" hidden="false" customHeight="false" outlineLevel="0" collapsed="false">
      <c r="BS28515" s="96" t="n">
        <f aca="false">BR28515-2.5</f>
        <v>-2.5</v>
      </c>
    </row>
    <row r="28516" customFormat="false" ht="12" hidden="false" customHeight="false" outlineLevel="0" collapsed="false">
      <c r="BS28516" s="96" t="n">
        <f aca="false">BR28516-2.5</f>
        <v>-2.5</v>
      </c>
    </row>
    <row r="28517" customFormat="false" ht="12" hidden="false" customHeight="false" outlineLevel="0" collapsed="false">
      <c r="BS28517" s="96" t="n">
        <f aca="false">BR28517-2.5</f>
        <v>-2.5</v>
      </c>
    </row>
    <row r="28518" customFormat="false" ht="12" hidden="false" customHeight="false" outlineLevel="0" collapsed="false">
      <c r="BS28518" s="96" t="n">
        <f aca="false">BR28518-2.5</f>
        <v>-2.5</v>
      </c>
    </row>
    <row r="28519" customFormat="false" ht="12" hidden="false" customHeight="false" outlineLevel="0" collapsed="false">
      <c r="BS28519" s="96" t="n">
        <f aca="false">BR28519-2.5</f>
        <v>-2.5</v>
      </c>
    </row>
    <row r="28520" customFormat="false" ht="12" hidden="false" customHeight="false" outlineLevel="0" collapsed="false">
      <c r="BS28520" s="96" t="n">
        <f aca="false">BR28520-2.5</f>
        <v>-2.5</v>
      </c>
    </row>
    <row r="28521" customFormat="false" ht="12" hidden="false" customHeight="false" outlineLevel="0" collapsed="false">
      <c r="BS28521" s="96" t="n">
        <f aca="false">BR28521-2.5</f>
        <v>-2.5</v>
      </c>
    </row>
    <row r="28522" customFormat="false" ht="12" hidden="false" customHeight="false" outlineLevel="0" collapsed="false">
      <c r="BS28522" s="96" t="n">
        <f aca="false">BR28522-2.5</f>
        <v>-2.5</v>
      </c>
    </row>
    <row r="28523" customFormat="false" ht="12" hidden="false" customHeight="false" outlineLevel="0" collapsed="false">
      <c r="BS28523" s="96" t="n">
        <f aca="false">BR28523-2.5</f>
        <v>-2.5</v>
      </c>
    </row>
    <row r="28524" customFormat="false" ht="12" hidden="false" customHeight="false" outlineLevel="0" collapsed="false">
      <c r="BS28524" s="96" t="n">
        <f aca="false">BR28524-2.5</f>
        <v>-2.5</v>
      </c>
    </row>
    <row r="28525" customFormat="false" ht="12" hidden="false" customHeight="false" outlineLevel="0" collapsed="false">
      <c r="BS28525" s="96" t="n">
        <f aca="false">BR28525-2.5</f>
        <v>-2.5</v>
      </c>
    </row>
    <row r="28526" customFormat="false" ht="12" hidden="false" customHeight="false" outlineLevel="0" collapsed="false">
      <c r="BS28526" s="96" t="n">
        <f aca="false">BR28526-2.5</f>
        <v>-2.5</v>
      </c>
    </row>
    <row r="28527" customFormat="false" ht="12" hidden="false" customHeight="false" outlineLevel="0" collapsed="false">
      <c r="BS28527" s="96" t="n">
        <f aca="false">BR28527-2.5</f>
        <v>-2.5</v>
      </c>
    </row>
    <row r="28528" customFormat="false" ht="12" hidden="false" customHeight="false" outlineLevel="0" collapsed="false">
      <c r="BS28528" s="96" t="n">
        <f aca="false">BR28528-2.5</f>
        <v>-2.5</v>
      </c>
    </row>
    <row r="28529" customFormat="false" ht="12" hidden="false" customHeight="false" outlineLevel="0" collapsed="false">
      <c r="BS28529" s="96" t="n">
        <f aca="false">BR28529-2.5</f>
        <v>-2.5</v>
      </c>
    </row>
    <row r="28530" customFormat="false" ht="12" hidden="false" customHeight="false" outlineLevel="0" collapsed="false">
      <c r="BS28530" s="96" t="n">
        <f aca="false">BR28530-2.5</f>
        <v>-2.5</v>
      </c>
    </row>
    <row r="28531" customFormat="false" ht="12" hidden="false" customHeight="false" outlineLevel="0" collapsed="false">
      <c r="BS28531" s="96" t="n">
        <f aca="false">BR28531-2.5</f>
        <v>-2.5</v>
      </c>
    </row>
    <row r="28532" customFormat="false" ht="12" hidden="false" customHeight="false" outlineLevel="0" collapsed="false">
      <c r="BS28532" s="96" t="n">
        <f aca="false">BR28532-2.5</f>
        <v>-2.5</v>
      </c>
    </row>
    <row r="28533" customFormat="false" ht="12" hidden="false" customHeight="false" outlineLevel="0" collapsed="false">
      <c r="BS28533" s="96" t="n">
        <f aca="false">BR28533-2.5</f>
        <v>-2.5</v>
      </c>
    </row>
    <row r="28534" customFormat="false" ht="12" hidden="false" customHeight="false" outlineLevel="0" collapsed="false">
      <c r="BS28534" s="96" t="n">
        <f aca="false">BR28534-2.5</f>
        <v>-2.5</v>
      </c>
    </row>
    <row r="28535" customFormat="false" ht="12" hidden="false" customHeight="false" outlineLevel="0" collapsed="false">
      <c r="BS28535" s="96" t="n">
        <f aca="false">BR28535-2.5</f>
        <v>-2.5</v>
      </c>
    </row>
    <row r="28536" customFormat="false" ht="12" hidden="false" customHeight="false" outlineLevel="0" collapsed="false">
      <c r="BS28536" s="96" t="n">
        <f aca="false">BR28536-2.5</f>
        <v>-2.5</v>
      </c>
    </row>
    <row r="28537" customFormat="false" ht="12" hidden="false" customHeight="false" outlineLevel="0" collapsed="false">
      <c r="BS28537" s="96" t="n">
        <f aca="false">BR28537-2.5</f>
        <v>-2.5</v>
      </c>
    </row>
    <row r="28538" customFormat="false" ht="12" hidden="false" customHeight="false" outlineLevel="0" collapsed="false">
      <c r="BS28538" s="96" t="n">
        <f aca="false">BR28538-2.5</f>
        <v>-2.5</v>
      </c>
    </row>
    <row r="28539" customFormat="false" ht="12" hidden="false" customHeight="false" outlineLevel="0" collapsed="false">
      <c r="BS28539" s="96" t="n">
        <f aca="false">BR28539-2.5</f>
        <v>-2.5</v>
      </c>
    </row>
    <row r="28540" customFormat="false" ht="12" hidden="false" customHeight="false" outlineLevel="0" collapsed="false">
      <c r="BS28540" s="96" t="n">
        <f aca="false">BR28540-2.5</f>
        <v>-2.5</v>
      </c>
    </row>
    <row r="28541" customFormat="false" ht="12" hidden="false" customHeight="false" outlineLevel="0" collapsed="false">
      <c r="BS28541" s="96" t="n">
        <f aca="false">BR28541-2.5</f>
        <v>-2.5</v>
      </c>
    </row>
    <row r="28542" customFormat="false" ht="12" hidden="false" customHeight="false" outlineLevel="0" collapsed="false">
      <c r="BS28542" s="96" t="n">
        <f aca="false">BR28542-2.5</f>
        <v>-2.5</v>
      </c>
    </row>
    <row r="28543" customFormat="false" ht="12" hidden="false" customHeight="false" outlineLevel="0" collapsed="false">
      <c r="BS28543" s="96" t="n">
        <f aca="false">BR28543-2.5</f>
        <v>-2.5</v>
      </c>
    </row>
    <row r="28544" customFormat="false" ht="12" hidden="false" customHeight="false" outlineLevel="0" collapsed="false">
      <c r="BS28544" s="96" t="n">
        <f aca="false">BR28544-2.5</f>
        <v>-2.5</v>
      </c>
    </row>
    <row r="28545" customFormat="false" ht="12" hidden="false" customHeight="false" outlineLevel="0" collapsed="false">
      <c r="BS28545" s="96" t="n">
        <f aca="false">BR28545-2.5</f>
        <v>-2.5</v>
      </c>
    </row>
    <row r="28546" customFormat="false" ht="12" hidden="false" customHeight="false" outlineLevel="0" collapsed="false">
      <c r="BS28546" s="96" t="n">
        <f aca="false">BR28546-2.5</f>
        <v>-2.5</v>
      </c>
    </row>
    <row r="28547" customFormat="false" ht="12" hidden="false" customHeight="false" outlineLevel="0" collapsed="false">
      <c r="BS28547" s="96" t="n">
        <f aca="false">BR28547-2.5</f>
        <v>-2.5</v>
      </c>
    </row>
    <row r="28548" customFormat="false" ht="12" hidden="false" customHeight="false" outlineLevel="0" collapsed="false">
      <c r="BS28548" s="96" t="n">
        <f aca="false">BR28548-2.5</f>
        <v>-2.5</v>
      </c>
    </row>
    <row r="28549" customFormat="false" ht="12" hidden="false" customHeight="false" outlineLevel="0" collapsed="false">
      <c r="BS28549" s="96" t="n">
        <f aca="false">BR28549-2.5</f>
        <v>-2.5</v>
      </c>
    </row>
    <row r="28550" customFormat="false" ht="12" hidden="false" customHeight="false" outlineLevel="0" collapsed="false">
      <c r="BS28550" s="96" t="n">
        <f aca="false">BR28550-2.5</f>
        <v>-2.5</v>
      </c>
    </row>
    <row r="28551" customFormat="false" ht="12" hidden="false" customHeight="false" outlineLevel="0" collapsed="false">
      <c r="BS28551" s="96" t="n">
        <f aca="false">BR28551-2.5</f>
        <v>-2.5</v>
      </c>
    </row>
    <row r="28552" customFormat="false" ht="12" hidden="false" customHeight="false" outlineLevel="0" collapsed="false">
      <c r="BS28552" s="96" t="n">
        <f aca="false">BR28552-2.5</f>
        <v>-2.5</v>
      </c>
    </row>
    <row r="28553" customFormat="false" ht="12" hidden="false" customHeight="false" outlineLevel="0" collapsed="false">
      <c r="BS28553" s="96" t="n">
        <f aca="false">BR28553-2.5</f>
        <v>-2.5</v>
      </c>
    </row>
    <row r="28554" customFormat="false" ht="12" hidden="false" customHeight="false" outlineLevel="0" collapsed="false">
      <c r="BS28554" s="96" t="n">
        <f aca="false">BR28554-2.5</f>
        <v>-2.5</v>
      </c>
    </row>
    <row r="28555" customFormat="false" ht="12" hidden="false" customHeight="false" outlineLevel="0" collapsed="false">
      <c r="BS28555" s="96" t="n">
        <f aca="false">BR28555-2.5</f>
        <v>-2.5</v>
      </c>
    </row>
    <row r="28556" customFormat="false" ht="12" hidden="false" customHeight="false" outlineLevel="0" collapsed="false">
      <c r="BS28556" s="96" t="n">
        <f aca="false">BR28556-2.5</f>
        <v>-2.5</v>
      </c>
    </row>
    <row r="28557" customFormat="false" ht="12" hidden="false" customHeight="false" outlineLevel="0" collapsed="false">
      <c r="BS28557" s="96" t="n">
        <f aca="false">BR28557-2.5</f>
        <v>-2.5</v>
      </c>
    </row>
    <row r="28558" customFormat="false" ht="12" hidden="false" customHeight="false" outlineLevel="0" collapsed="false">
      <c r="BS28558" s="96" t="n">
        <f aca="false">BR28558-2.5</f>
        <v>-2.5</v>
      </c>
    </row>
    <row r="28559" customFormat="false" ht="12" hidden="false" customHeight="false" outlineLevel="0" collapsed="false">
      <c r="BS28559" s="96" t="n">
        <f aca="false">BR28559-2.5</f>
        <v>-2.5</v>
      </c>
    </row>
    <row r="28560" customFormat="false" ht="12" hidden="false" customHeight="false" outlineLevel="0" collapsed="false">
      <c r="BS28560" s="96" t="n">
        <f aca="false">BR28560-2.5</f>
        <v>-2.5</v>
      </c>
    </row>
    <row r="28561" customFormat="false" ht="12" hidden="false" customHeight="false" outlineLevel="0" collapsed="false">
      <c r="BS28561" s="96" t="n">
        <f aca="false">BR28561-2.5</f>
        <v>-2.5</v>
      </c>
    </row>
    <row r="28562" customFormat="false" ht="12" hidden="false" customHeight="false" outlineLevel="0" collapsed="false">
      <c r="BS28562" s="96" t="n">
        <f aca="false">BR28562-2.5</f>
        <v>-2.5</v>
      </c>
    </row>
    <row r="28563" customFormat="false" ht="12" hidden="false" customHeight="false" outlineLevel="0" collapsed="false">
      <c r="BS28563" s="96" t="n">
        <f aca="false">BR28563-2.5</f>
        <v>-2.5</v>
      </c>
    </row>
    <row r="28564" customFormat="false" ht="12" hidden="false" customHeight="false" outlineLevel="0" collapsed="false">
      <c r="BS28564" s="96" t="n">
        <f aca="false">BR28564-2.5</f>
        <v>-2.5</v>
      </c>
    </row>
    <row r="28565" customFormat="false" ht="12" hidden="false" customHeight="false" outlineLevel="0" collapsed="false">
      <c r="BS28565" s="96" t="n">
        <f aca="false">BR28565-2.5</f>
        <v>-2.5</v>
      </c>
    </row>
    <row r="28566" customFormat="false" ht="12" hidden="false" customHeight="false" outlineLevel="0" collapsed="false">
      <c r="BS28566" s="96" t="n">
        <f aca="false">BR28566-2.5</f>
        <v>-2.5</v>
      </c>
    </row>
    <row r="28567" customFormat="false" ht="12" hidden="false" customHeight="false" outlineLevel="0" collapsed="false">
      <c r="BS28567" s="96" t="n">
        <f aca="false">BR28567-2.5</f>
        <v>-2.5</v>
      </c>
    </row>
    <row r="28568" customFormat="false" ht="12" hidden="false" customHeight="false" outlineLevel="0" collapsed="false">
      <c r="BS28568" s="96" t="n">
        <f aca="false">BR28568-2.5</f>
        <v>-2.5</v>
      </c>
    </row>
    <row r="28569" customFormat="false" ht="12" hidden="false" customHeight="false" outlineLevel="0" collapsed="false">
      <c r="BS28569" s="96" t="n">
        <f aca="false">BR28569-2.5</f>
        <v>-2.5</v>
      </c>
    </row>
    <row r="28570" customFormat="false" ht="12" hidden="false" customHeight="false" outlineLevel="0" collapsed="false">
      <c r="BS28570" s="96" t="n">
        <f aca="false">BR28570-2.5</f>
        <v>-2.5</v>
      </c>
    </row>
    <row r="28571" customFormat="false" ht="12" hidden="false" customHeight="false" outlineLevel="0" collapsed="false">
      <c r="BS28571" s="96" t="n">
        <f aca="false">BR28571-2.5</f>
        <v>-2.5</v>
      </c>
    </row>
    <row r="28572" customFormat="false" ht="12" hidden="false" customHeight="false" outlineLevel="0" collapsed="false">
      <c r="BS28572" s="96" t="n">
        <f aca="false">BR28572-2.5</f>
        <v>-2.5</v>
      </c>
    </row>
    <row r="28573" customFormat="false" ht="12" hidden="false" customHeight="false" outlineLevel="0" collapsed="false">
      <c r="BS28573" s="96" t="n">
        <f aca="false">BR28573-2.5</f>
        <v>-2.5</v>
      </c>
    </row>
    <row r="28574" customFormat="false" ht="12" hidden="false" customHeight="false" outlineLevel="0" collapsed="false">
      <c r="BS28574" s="96" t="n">
        <f aca="false">BR28574-2.5</f>
        <v>-2.5</v>
      </c>
    </row>
    <row r="28575" customFormat="false" ht="12" hidden="false" customHeight="false" outlineLevel="0" collapsed="false">
      <c r="BS28575" s="96" t="n">
        <f aca="false">BR28575-2.5</f>
        <v>-2.5</v>
      </c>
    </row>
    <row r="28576" customFormat="false" ht="12" hidden="false" customHeight="false" outlineLevel="0" collapsed="false">
      <c r="BS28576" s="96" t="n">
        <f aca="false">BR28576-2.5</f>
        <v>-2.5</v>
      </c>
    </row>
    <row r="28577" customFormat="false" ht="12" hidden="false" customHeight="false" outlineLevel="0" collapsed="false">
      <c r="BS28577" s="96" t="n">
        <f aca="false">BR28577-2.5</f>
        <v>-2.5</v>
      </c>
    </row>
    <row r="28578" customFormat="false" ht="12" hidden="false" customHeight="false" outlineLevel="0" collapsed="false">
      <c r="BS28578" s="96" t="n">
        <f aca="false">BR28578-2.5</f>
        <v>-2.5</v>
      </c>
    </row>
    <row r="28579" customFormat="false" ht="12" hidden="false" customHeight="false" outlineLevel="0" collapsed="false">
      <c r="BS28579" s="96" t="n">
        <f aca="false">BR28579-2.5</f>
        <v>-2.5</v>
      </c>
    </row>
    <row r="28580" customFormat="false" ht="12" hidden="false" customHeight="false" outlineLevel="0" collapsed="false">
      <c r="BS28580" s="96" t="n">
        <f aca="false">BR28580-2.5</f>
        <v>-2.5</v>
      </c>
    </row>
    <row r="28581" customFormat="false" ht="12" hidden="false" customHeight="false" outlineLevel="0" collapsed="false">
      <c r="BS28581" s="96" t="n">
        <f aca="false">BR28581-2.5</f>
        <v>-2.5</v>
      </c>
    </row>
    <row r="28582" customFormat="false" ht="12" hidden="false" customHeight="false" outlineLevel="0" collapsed="false">
      <c r="BS28582" s="96" t="n">
        <f aca="false">BR28582-2.5</f>
        <v>-2.5</v>
      </c>
    </row>
    <row r="28583" customFormat="false" ht="12" hidden="false" customHeight="false" outlineLevel="0" collapsed="false">
      <c r="BS28583" s="96" t="n">
        <f aca="false">BR28583-2.5</f>
        <v>-2.5</v>
      </c>
    </row>
    <row r="28584" customFormat="false" ht="12" hidden="false" customHeight="false" outlineLevel="0" collapsed="false">
      <c r="BS28584" s="96" t="n">
        <f aca="false">BR28584-2.5</f>
        <v>-2.5</v>
      </c>
    </row>
    <row r="28585" customFormat="false" ht="12" hidden="false" customHeight="false" outlineLevel="0" collapsed="false">
      <c r="BS28585" s="96" t="n">
        <f aca="false">BR28585-2.5</f>
        <v>-2.5</v>
      </c>
    </row>
    <row r="28586" customFormat="false" ht="12" hidden="false" customHeight="false" outlineLevel="0" collapsed="false">
      <c r="BS28586" s="96" t="n">
        <f aca="false">BR28586-2.5</f>
        <v>-2.5</v>
      </c>
    </row>
    <row r="28587" customFormat="false" ht="12" hidden="false" customHeight="false" outlineLevel="0" collapsed="false">
      <c r="BS28587" s="96" t="n">
        <f aca="false">BR28587-2.5</f>
        <v>-2.5</v>
      </c>
    </row>
    <row r="28588" customFormat="false" ht="12" hidden="false" customHeight="false" outlineLevel="0" collapsed="false">
      <c r="BS28588" s="96" t="n">
        <f aca="false">BR28588-2.5</f>
        <v>-2.5</v>
      </c>
    </row>
    <row r="28589" customFormat="false" ht="12" hidden="false" customHeight="false" outlineLevel="0" collapsed="false">
      <c r="BS28589" s="96" t="n">
        <f aca="false">BR28589-2.5</f>
        <v>-2.5</v>
      </c>
    </row>
    <row r="28590" customFormat="false" ht="12" hidden="false" customHeight="false" outlineLevel="0" collapsed="false">
      <c r="BS28590" s="96" t="n">
        <f aca="false">BR28590-2.5</f>
        <v>-2.5</v>
      </c>
    </row>
    <row r="28591" customFormat="false" ht="12" hidden="false" customHeight="false" outlineLevel="0" collapsed="false">
      <c r="BS28591" s="96" t="n">
        <f aca="false">BR28591-2.5</f>
        <v>-2.5</v>
      </c>
    </row>
    <row r="28592" customFormat="false" ht="12" hidden="false" customHeight="false" outlineLevel="0" collapsed="false">
      <c r="BS28592" s="96" t="n">
        <f aca="false">BR28592-2.5</f>
        <v>-2.5</v>
      </c>
    </row>
    <row r="28593" customFormat="false" ht="12" hidden="false" customHeight="false" outlineLevel="0" collapsed="false">
      <c r="BS28593" s="96" t="n">
        <f aca="false">BR28593-2.5</f>
        <v>-2.5</v>
      </c>
    </row>
    <row r="28594" customFormat="false" ht="12" hidden="false" customHeight="false" outlineLevel="0" collapsed="false">
      <c r="BS28594" s="96" t="n">
        <f aca="false">BR28594-2.5</f>
        <v>-2.5</v>
      </c>
    </row>
    <row r="28595" customFormat="false" ht="12" hidden="false" customHeight="false" outlineLevel="0" collapsed="false">
      <c r="BS28595" s="96" t="n">
        <f aca="false">BR28595-2.5</f>
        <v>-2.5</v>
      </c>
    </row>
    <row r="28596" customFormat="false" ht="12" hidden="false" customHeight="false" outlineLevel="0" collapsed="false">
      <c r="BS28596" s="96" t="n">
        <f aca="false">BR28596-2.5</f>
        <v>-2.5</v>
      </c>
    </row>
    <row r="28597" customFormat="false" ht="12" hidden="false" customHeight="false" outlineLevel="0" collapsed="false">
      <c r="BS28597" s="96" t="n">
        <f aca="false">BR28597-2.5</f>
        <v>-2.5</v>
      </c>
    </row>
    <row r="28598" customFormat="false" ht="12" hidden="false" customHeight="false" outlineLevel="0" collapsed="false">
      <c r="BS28598" s="96" t="n">
        <f aca="false">BR28598-2.5</f>
        <v>-2.5</v>
      </c>
    </row>
    <row r="28599" customFormat="false" ht="12" hidden="false" customHeight="false" outlineLevel="0" collapsed="false">
      <c r="BS28599" s="96" t="n">
        <f aca="false">BR28599-2.5</f>
        <v>-2.5</v>
      </c>
    </row>
    <row r="28600" customFormat="false" ht="12" hidden="false" customHeight="false" outlineLevel="0" collapsed="false">
      <c r="BS28600" s="96" t="n">
        <f aca="false">BR28600-2.5</f>
        <v>-2.5</v>
      </c>
    </row>
    <row r="28601" customFormat="false" ht="12" hidden="false" customHeight="false" outlineLevel="0" collapsed="false">
      <c r="BS28601" s="96" t="n">
        <f aca="false">BR28601-2.5</f>
        <v>-2.5</v>
      </c>
    </row>
    <row r="28602" customFormat="false" ht="12" hidden="false" customHeight="false" outlineLevel="0" collapsed="false">
      <c r="BS28602" s="96" t="n">
        <f aca="false">BR28602-2.5</f>
        <v>-2.5</v>
      </c>
    </row>
    <row r="28603" customFormat="false" ht="12" hidden="false" customHeight="false" outlineLevel="0" collapsed="false">
      <c r="BS28603" s="96" t="n">
        <f aca="false">BR28603-2.5</f>
        <v>-2.5</v>
      </c>
    </row>
    <row r="28604" customFormat="false" ht="12" hidden="false" customHeight="false" outlineLevel="0" collapsed="false">
      <c r="BS28604" s="96" t="n">
        <f aca="false">BR28604-2.5</f>
        <v>-2.5</v>
      </c>
    </row>
    <row r="28605" customFormat="false" ht="12" hidden="false" customHeight="false" outlineLevel="0" collapsed="false">
      <c r="BS28605" s="96" t="n">
        <f aca="false">BR28605-2.5</f>
        <v>-2.5</v>
      </c>
    </row>
    <row r="28606" customFormat="false" ht="12" hidden="false" customHeight="false" outlineLevel="0" collapsed="false">
      <c r="BS28606" s="96" t="n">
        <f aca="false">BR28606-2.5</f>
        <v>-2.5</v>
      </c>
    </row>
    <row r="28607" customFormat="false" ht="12" hidden="false" customHeight="false" outlineLevel="0" collapsed="false">
      <c r="BS28607" s="96" t="n">
        <f aca="false">BR28607-2.5</f>
        <v>-2.5</v>
      </c>
    </row>
    <row r="28608" customFormat="false" ht="12" hidden="false" customHeight="false" outlineLevel="0" collapsed="false">
      <c r="BS28608" s="96" t="n">
        <f aca="false">BR28608-2.5</f>
        <v>-2.5</v>
      </c>
    </row>
    <row r="28609" customFormat="false" ht="12" hidden="false" customHeight="false" outlineLevel="0" collapsed="false">
      <c r="BS28609" s="96" t="n">
        <f aca="false">BR28609-2.5</f>
        <v>-2.5</v>
      </c>
    </row>
    <row r="28610" customFormat="false" ht="12" hidden="false" customHeight="false" outlineLevel="0" collapsed="false">
      <c r="BS28610" s="96" t="n">
        <f aca="false">BR28610-2.5</f>
        <v>-2.5</v>
      </c>
    </row>
    <row r="28611" customFormat="false" ht="12" hidden="false" customHeight="false" outlineLevel="0" collapsed="false">
      <c r="BS28611" s="96" t="n">
        <f aca="false">BR28611-2.5</f>
        <v>-2.5</v>
      </c>
    </row>
    <row r="28612" customFormat="false" ht="12" hidden="false" customHeight="false" outlineLevel="0" collapsed="false">
      <c r="BS28612" s="96" t="n">
        <f aca="false">BR28612-2.5</f>
        <v>-2.5</v>
      </c>
    </row>
    <row r="28613" customFormat="false" ht="12" hidden="false" customHeight="false" outlineLevel="0" collapsed="false">
      <c r="BS28613" s="96" t="n">
        <f aca="false">BR28613-2.5</f>
        <v>-2.5</v>
      </c>
    </row>
    <row r="28614" customFormat="false" ht="12" hidden="false" customHeight="false" outlineLevel="0" collapsed="false">
      <c r="BS28614" s="96" t="n">
        <f aca="false">BR28614-2.5</f>
        <v>-2.5</v>
      </c>
    </row>
    <row r="28615" customFormat="false" ht="12" hidden="false" customHeight="false" outlineLevel="0" collapsed="false">
      <c r="BS28615" s="96" t="n">
        <f aca="false">BR28615-2.5</f>
        <v>-2.5</v>
      </c>
    </row>
    <row r="28616" customFormat="false" ht="12" hidden="false" customHeight="false" outlineLevel="0" collapsed="false">
      <c r="BS28616" s="96" t="n">
        <f aca="false">BR28616-2.5</f>
        <v>-2.5</v>
      </c>
    </row>
    <row r="28617" customFormat="false" ht="12" hidden="false" customHeight="false" outlineLevel="0" collapsed="false">
      <c r="BS28617" s="96" t="n">
        <f aca="false">BR28617-2.5</f>
        <v>-2.5</v>
      </c>
    </row>
    <row r="28618" customFormat="false" ht="12" hidden="false" customHeight="false" outlineLevel="0" collapsed="false">
      <c r="BS28618" s="96" t="n">
        <f aca="false">BR28618-2.5</f>
        <v>-2.5</v>
      </c>
    </row>
    <row r="28619" customFormat="false" ht="12" hidden="false" customHeight="false" outlineLevel="0" collapsed="false">
      <c r="BS28619" s="96" t="n">
        <f aca="false">BR28619-2.5</f>
        <v>-2.5</v>
      </c>
    </row>
    <row r="28620" customFormat="false" ht="12" hidden="false" customHeight="false" outlineLevel="0" collapsed="false">
      <c r="BS28620" s="96" t="n">
        <f aca="false">BR28620-2.5</f>
        <v>-2.5</v>
      </c>
    </row>
    <row r="28621" customFormat="false" ht="12" hidden="false" customHeight="false" outlineLevel="0" collapsed="false">
      <c r="BS28621" s="96" t="n">
        <f aca="false">BR28621-2.5</f>
        <v>-2.5</v>
      </c>
    </row>
    <row r="28622" customFormat="false" ht="12" hidden="false" customHeight="false" outlineLevel="0" collapsed="false">
      <c r="BS28622" s="96" t="n">
        <f aca="false">BR28622-2.5</f>
        <v>-2.5</v>
      </c>
    </row>
    <row r="28623" customFormat="false" ht="12" hidden="false" customHeight="false" outlineLevel="0" collapsed="false">
      <c r="BS28623" s="96" t="n">
        <f aca="false">BR28623-2.5</f>
        <v>-2.5</v>
      </c>
    </row>
    <row r="28624" customFormat="false" ht="12" hidden="false" customHeight="false" outlineLevel="0" collapsed="false">
      <c r="BS28624" s="96" t="n">
        <f aca="false">BR28624-2.5</f>
        <v>-2.5</v>
      </c>
    </row>
    <row r="28625" customFormat="false" ht="12" hidden="false" customHeight="false" outlineLevel="0" collapsed="false">
      <c r="BS28625" s="96" t="n">
        <f aca="false">BR28625-2.5</f>
        <v>-2.5</v>
      </c>
    </row>
    <row r="28626" customFormat="false" ht="12" hidden="false" customHeight="false" outlineLevel="0" collapsed="false">
      <c r="BS28626" s="96" t="n">
        <f aca="false">BR28626-2.5</f>
        <v>-2.5</v>
      </c>
    </row>
    <row r="28627" customFormat="false" ht="12" hidden="false" customHeight="false" outlineLevel="0" collapsed="false">
      <c r="BS28627" s="96" t="n">
        <f aca="false">BR28627-2.5</f>
        <v>-2.5</v>
      </c>
    </row>
    <row r="28628" customFormat="false" ht="12" hidden="false" customHeight="false" outlineLevel="0" collapsed="false">
      <c r="BS28628" s="96" t="n">
        <f aca="false">BR28628-2.5</f>
        <v>-2.5</v>
      </c>
    </row>
    <row r="28629" customFormat="false" ht="12" hidden="false" customHeight="false" outlineLevel="0" collapsed="false">
      <c r="BS28629" s="96" t="n">
        <f aca="false">BR28629-2.5</f>
        <v>-2.5</v>
      </c>
    </row>
    <row r="28630" customFormat="false" ht="12" hidden="false" customHeight="false" outlineLevel="0" collapsed="false">
      <c r="BS28630" s="96" t="n">
        <f aca="false">BR28630-2.5</f>
        <v>-2.5</v>
      </c>
    </row>
    <row r="28631" customFormat="false" ht="12" hidden="false" customHeight="false" outlineLevel="0" collapsed="false">
      <c r="BS28631" s="96" t="n">
        <f aca="false">BR28631-2.5</f>
        <v>-2.5</v>
      </c>
    </row>
    <row r="28632" customFormat="false" ht="12" hidden="false" customHeight="false" outlineLevel="0" collapsed="false">
      <c r="BS28632" s="96" t="n">
        <f aca="false">BR28632-2.5</f>
        <v>-2.5</v>
      </c>
    </row>
    <row r="28633" customFormat="false" ht="12" hidden="false" customHeight="false" outlineLevel="0" collapsed="false">
      <c r="BS28633" s="96" t="n">
        <f aca="false">BR28633-2.5</f>
        <v>-2.5</v>
      </c>
    </row>
    <row r="28634" customFormat="false" ht="12" hidden="false" customHeight="false" outlineLevel="0" collapsed="false">
      <c r="BS28634" s="96" t="n">
        <f aca="false">BR28634-2.5</f>
        <v>-2.5</v>
      </c>
    </row>
    <row r="28635" customFormat="false" ht="12" hidden="false" customHeight="false" outlineLevel="0" collapsed="false">
      <c r="BS28635" s="96" t="n">
        <f aca="false">BR28635-2.5</f>
        <v>-2.5</v>
      </c>
    </row>
    <row r="28636" customFormat="false" ht="12" hidden="false" customHeight="false" outlineLevel="0" collapsed="false">
      <c r="BS28636" s="96" t="n">
        <f aca="false">BR28636-2.5</f>
        <v>-2.5</v>
      </c>
    </row>
    <row r="28637" customFormat="false" ht="12" hidden="false" customHeight="false" outlineLevel="0" collapsed="false">
      <c r="BS28637" s="96" t="n">
        <f aca="false">BR28637-2.5</f>
        <v>-2.5</v>
      </c>
    </row>
    <row r="28638" customFormat="false" ht="12" hidden="false" customHeight="false" outlineLevel="0" collapsed="false">
      <c r="BS28638" s="96" t="n">
        <f aca="false">BR28638-2.5</f>
        <v>-2.5</v>
      </c>
    </row>
    <row r="28639" customFormat="false" ht="12" hidden="false" customHeight="false" outlineLevel="0" collapsed="false">
      <c r="BS28639" s="96" t="n">
        <f aca="false">BR28639-2.5</f>
        <v>-2.5</v>
      </c>
    </row>
    <row r="28640" customFormat="false" ht="12" hidden="false" customHeight="false" outlineLevel="0" collapsed="false">
      <c r="BS28640" s="96" t="n">
        <f aca="false">BR28640-2.5</f>
        <v>-2.5</v>
      </c>
    </row>
    <row r="28641" customFormat="false" ht="12" hidden="false" customHeight="false" outlineLevel="0" collapsed="false">
      <c r="BS28641" s="96" t="n">
        <f aca="false">BR28641-2.5</f>
        <v>-2.5</v>
      </c>
    </row>
    <row r="28642" customFormat="false" ht="12" hidden="false" customHeight="false" outlineLevel="0" collapsed="false">
      <c r="BS28642" s="96" t="n">
        <f aca="false">BR28642-2.5</f>
        <v>-2.5</v>
      </c>
    </row>
    <row r="28643" customFormat="false" ht="12" hidden="false" customHeight="false" outlineLevel="0" collapsed="false">
      <c r="BS28643" s="96" t="n">
        <f aca="false">BR28643-2.5</f>
        <v>-2.5</v>
      </c>
    </row>
    <row r="28644" customFormat="false" ht="12" hidden="false" customHeight="false" outlineLevel="0" collapsed="false">
      <c r="BS28644" s="96" t="n">
        <f aca="false">BR28644-2.5</f>
        <v>-2.5</v>
      </c>
    </row>
    <row r="28645" customFormat="false" ht="12" hidden="false" customHeight="false" outlineLevel="0" collapsed="false">
      <c r="BS28645" s="96" t="n">
        <f aca="false">BR28645-2.5</f>
        <v>-2.5</v>
      </c>
    </row>
    <row r="28646" customFormat="false" ht="12" hidden="false" customHeight="false" outlineLevel="0" collapsed="false">
      <c r="BS28646" s="96" t="n">
        <f aca="false">BR28646-2.5</f>
        <v>-2.5</v>
      </c>
    </row>
    <row r="28647" customFormat="false" ht="12" hidden="false" customHeight="false" outlineLevel="0" collapsed="false">
      <c r="BS28647" s="96" t="n">
        <f aca="false">BR28647-2.5</f>
        <v>-2.5</v>
      </c>
    </row>
    <row r="28648" customFormat="false" ht="12" hidden="false" customHeight="false" outlineLevel="0" collapsed="false">
      <c r="BS28648" s="96" t="n">
        <f aca="false">BR28648-2.5</f>
        <v>-2.5</v>
      </c>
    </row>
    <row r="28649" customFormat="false" ht="12" hidden="false" customHeight="false" outlineLevel="0" collapsed="false">
      <c r="BS28649" s="96" t="n">
        <f aca="false">BR28649-2.5</f>
        <v>-2.5</v>
      </c>
    </row>
    <row r="28650" customFormat="false" ht="12" hidden="false" customHeight="false" outlineLevel="0" collapsed="false">
      <c r="BS28650" s="96" t="n">
        <f aca="false">BR28650-2.5</f>
        <v>-2.5</v>
      </c>
    </row>
    <row r="28651" customFormat="false" ht="12" hidden="false" customHeight="false" outlineLevel="0" collapsed="false">
      <c r="BS28651" s="96" t="n">
        <f aca="false">BR28651-2.5</f>
        <v>-2.5</v>
      </c>
    </row>
    <row r="28652" customFormat="false" ht="12" hidden="false" customHeight="false" outlineLevel="0" collapsed="false">
      <c r="BS28652" s="96" t="n">
        <f aca="false">BR28652-2.5</f>
        <v>-2.5</v>
      </c>
    </row>
    <row r="28653" customFormat="false" ht="12" hidden="false" customHeight="false" outlineLevel="0" collapsed="false">
      <c r="BS28653" s="96" t="n">
        <f aca="false">BR28653-2.5</f>
        <v>-2.5</v>
      </c>
    </row>
    <row r="28654" customFormat="false" ht="12" hidden="false" customHeight="false" outlineLevel="0" collapsed="false">
      <c r="BS28654" s="96" t="n">
        <f aca="false">BR28654-2.5</f>
        <v>-2.5</v>
      </c>
    </row>
    <row r="28655" customFormat="false" ht="12" hidden="false" customHeight="false" outlineLevel="0" collapsed="false">
      <c r="BS28655" s="96" t="n">
        <f aca="false">BR28655-2.5</f>
        <v>-2.5</v>
      </c>
    </row>
    <row r="28656" customFormat="false" ht="12" hidden="false" customHeight="false" outlineLevel="0" collapsed="false">
      <c r="BS28656" s="96" t="n">
        <f aca="false">BR28656-2.5</f>
        <v>-2.5</v>
      </c>
    </row>
    <row r="28657" customFormat="false" ht="12" hidden="false" customHeight="false" outlineLevel="0" collapsed="false">
      <c r="BS28657" s="96" t="n">
        <f aca="false">BR28657-2.5</f>
        <v>-2.5</v>
      </c>
    </row>
    <row r="28658" customFormat="false" ht="12" hidden="false" customHeight="false" outlineLevel="0" collapsed="false">
      <c r="BS28658" s="96" t="n">
        <f aca="false">BR28658-2.5</f>
        <v>-2.5</v>
      </c>
    </row>
    <row r="28659" customFormat="false" ht="12" hidden="false" customHeight="false" outlineLevel="0" collapsed="false">
      <c r="BS28659" s="96" t="n">
        <f aca="false">BR28659-2.5</f>
        <v>-2.5</v>
      </c>
    </row>
    <row r="28660" customFormat="false" ht="12" hidden="false" customHeight="false" outlineLevel="0" collapsed="false">
      <c r="BS28660" s="96" t="n">
        <f aca="false">BR28660-2.5</f>
        <v>-2.5</v>
      </c>
    </row>
    <row r="28661" customFormat="false" ht="12" hidden="false" customHeight="false" outlineLevel="0" collapsed="false">
      <c r="BS28661" s="96" t="n">
        <f aca="false">BR28661-2.5</f>
        <v>-2.5</v>
      </c>
    </row>
    <row r="28662" customFormat="false" ht="12" hidden="false" customHeight="false" outlineLevel="0" collapsed="false">
      <c r="BS28662" s="96" t="n">
        <f aca="false">BR28662-2.5</f>
        <v>-2.5</v>
      </c>
    </row>
    <row r="28663" customFormat="false" ht="12" hidden="false" customHeight="false" outlineLevel="0" collapsed="false">
      <c r="BS28663" s="96" t="n">
        <f aca="false">BR28663-2.5</f>
        <v>-2.5</v>
      </c>
    </row>
    <row r="28664" customFormat="false" ht="12" hidden="false" customHeight="false" outlineLevel="0" collapsed="false">
      <c r="BS28664" s="96" t="n">
        <f aca="false">BR28664-2.5</f>
        <v>-2.5</v>
      </c>
    </row>
    <row r="28665" customFormat="false" ht="12" hidden="false" customHeight="false" outlineLevel="0" collapsed="false">
      <c r="BS28665" s="96" t="n">
        <f aca="false">BR28665-2.5</f>
        <v>-2.5</v>
      </c>
    </row>
    <row r="28666" customFormat="false" ht="12" hidden="false" customHeight="false" outlineLevel="0" collapsed="false">
      <c r="BS28666" s="96" t="n">
        <f aca="false">BR28666-2.5</f>
        <v>-2.5</v>
      </c>
    </row>
    <row r="28667" customFormat="false" ht="12" hidden="false" customHeight="false" outlineLevel="0" collapsed="false">
      <c r="BS28667" s="96" t="n">
        <f aca="false">BR28667-2.5</f>
        <v>-2.5</v>
      </c>
    </row>
    <row r="28668" customFormat="false" ht="12" hidden="false" customHeight="false" outlineLevel="0" collapsed="false">
      <c r="BS28668" s="96" t="n">
        <f aca="false">BR28668-2.5</f>
        <v>-2.5</v>
      </c>
    </row>
    <row r="28669" customFormat="false" ht="12" hidden="false" customHeight="false" outlineLevel="0" collapsed="false">
      <c r="BS28669" s="96" t="n">
        <f aca="false">BR28669-2.5</f>
        <v>-2.5</v>
      </c>
    </row>
    <row r="28670" customFormat="false" ht="12" hidden="false" customHeight="false" outlineLevel="0" collapsed="false">
      <c r="BS28670" s="96" t="n">
        <f aca="false">BR28670-2.5</f>
        <v>-2.5</v>
      </c>
    </row>
    <row r="28671" customFormat="false" ht="12" hidden="false" customHeight="false" outlineLevel="0" collapsed="false">
      <c r="BS28671" s="96" t="n">
        <f aca="false">BR28671-2.5</f>
        <v>-2.5</v>
      </c>
    </row>
    <row r="28672" customFormat="false" ht="12" hidden="false" customHeight="false" outlineLevel="0" collapsed="false">
      <c r="BS28672" s="96" t="n">
        <f aca="false">BR28672-2.5</f>
        <v>-2.5</v>
      </c>
    </row>
    <row r="28673" customFormat="false" ht="12" hidden="false" customHeight="false" outlineLevel="0" collapsed="false">
      <c r="BS28673" s="96" t="n">
        <f aca="false">BR28673-2.5</f>
        <v>-2.5</v>
      </c>
    </row>
    <row r="28674" customFormat="false" ht="12" hidden="false" customHeight="false" outlineLevel="0" collapsed="false">
      <c r="BS28674" s="96" t="n">
        <f aca="false">BR28674-2.5</f>
        <v>-2.5</v>
      </c>
    </row>
    <row r="28675" customFormat="false" ht="12" hidden="false" customHeight="false" outlineLevel="0" collapsed="false">
      <c r="BS28675" s="96" t="n">
        <f aca="false">BR28675-2.5</f>
        <v>-2.5</v>
      </c>
    </row>
    <row r="28676" customFormat="false" ht="12" hidden="false" customHeight="false" outlineLevel="0" collapsed="false">
      <c r="BS28676" s="96" t="n">
        <f aca="false">BR28676-2.5</f>
        <v>-2.5</v>
      </c>
    </row>
    <row r="28677" customFormat="false" ht="12" hidden="false" customHeight="false" outlineLevel="0" collapsed="false">
      <c r="BS28677" s="96" t="n">
        <f aca="false">BR28677-2.5</f>
        <v>-2.5</v>
      </c>
    </row>
    <row r="28678" customFormat="false" ht="12" hidden="false" customHeight="false" outlineLevel="0" collapsed="false">
      <c r="BS28678" s="96" t="n">
        <f aca="false">BR28678-2.5</f>
        <v>-2.5</v>
      </c>
    </row>
    <row r="28679" customFormat="false" ht="12" hidden="false" customHeight="false" outlineLevel="0" collapsed="false">
      <c r="BS28679" s="96" t="n">
        <f aca="false">BR28679-2.5</f>
        <v>-2.5</v>
      </c>
    </row>
    <row r="28680" customFormat="false" ht="12" hidden="false" customHeight="false" outlineLevel="0" collapsed="false">
      <c r="BS28680" s="96" t="n">
        <f aca="false">BR28680-2.5</f>
        <v>-2.5</v>
      </c>
    </row>
    <row r="28681" customFormat="false" ht="12" hidden="false" customHeight="false" outlineLevel="0" collapsed="false">
      <c r="BS28681" s="96" t="n">
        <f aca="false">BR28681-2.5</f>
        <v>-2.5</v>
      </c>
    </row>
    <row r="28682" customFormat="false" ht="12" hidden="false" customHeight="false" outlineLevel="0" collapsed="false">
      <c r="BS28682" s="96" t="n">
        <f aca="false">BR28682-2.5</f>
        <v>-2.5</v>
      </c>
    </row>
    <row r="28683" customFormat="false" ht="12" hidden="false" customHeight="false" outlineLevel="0" collapsed="false">
      <c r="BS28683" s="96" t="n">
        <f aca="false">BR28683-2.5</f>
        <v>-2.5</v>
      </c>
    </row>
    <row r="28684" customFormat="false" ht="12" hidden="false" customHeight="false" outlineLevel="0" collapsed="false">
      <c r="BS28684" s="96" t="n">
        <f aca="false">BR28684-2.5</f>
        <v>-2.5</v>
      </c>
    </row>
    <row r="28685" customFormat="false" ht="12" hidden="false" customHeight="false" outlineLevel="0" collapsed="false">
      <c r="BS28685" s="96" t="n">
        <f aca="false">BR28685-2.5</f>
        <v>-2.5</v>
      </c>
    </row>
    <row r="28686" customFormat="false" ht="12" hidden="false" customHeight="false" outlineLevel="0" collapsed="false">
      <c r="BS28686" s="96" t="n">
        <f aca="false">BR28686-2.5</f>
        <v>-2.5</v>
      </c>
    </row>
    <row r="28687" customFormat="false" ht="12" hidden="false" customHeight="false" outlineLevel="0" collapsed="false">
      <c r="BS28687" s="96" t="n">
        <f aca="false">BR28687-2.5</f>
        <v>-2.5</v>
      </c>
    </row>
    <row r="28688" customFormat="false" ht="12" hidden="false" customHeight="false" outlineLevel="0" collapsed="false">
      <c r="BS28688" s="96" t="n">
        <f aca="false">BR28688-2.5</f>
        <v>-2.5</v>
      </c>
    </row>
    <row r="28689" customFormat="false" ht="12" hidden="false" customHeight="false" outlineLevel="0" collapsed="false">
      <c r="BS28689" s="96" t="n">
        <f aca="false">BR28689-2.5</f>
        <v>-2.5</v>
      </c>
    </row>
    <row r="28690" customFormat="false" ht="12" hidden="false" customHeight="false" outlineLevel="0" collapsed="false">
      <c r="BS28690" s="96" t="n">
        <f aca="false">BR28690-2.5</f>
        <v>-2.5</v>
      </c>
    </row>
    <row r="28691" customFormat="false" ht="12" hidden="false" customHeight="false" outlineLevel="0" collapsed="false">
      <c r="BS28691" s="96" t="n">
        <f aca="false">BR28691-2.5</f>
        <v>-2.5</v>
      </c>
    </row>
    <row r="28692" customFormat="false" ht="12" hidden="false" customHeight="false" outlineLevel="0" collapsed="false">
      <c r="BS28692" s="96" t="n">
        <f aca="false">BR28692-2.5</f>
        <v>-2.5</v>
      </c>
    </row>
    <row r="28693" customFormat="false" ht="12" hidden="false" customHeight="false" outlineLevel="0" collapsed="false">
      <c r="BS28693" s="96" t="n">
        <f aca="false">BR28693-2.5</f>
        <v>-2.5</v>
      </c>
    </row>
    <row r="28694" customFormat="false" ht="12" hidden="false" customHeight="false" outlineLevel="0" collapsed="false">
      <c r="BS28694" s="96" t="n">
        <f aca="false">BR28694-2.5</f>
        <v>-2.5</v>
      </c>
    </row>
    <row r="28695" customFormat="false" ht="12" hidden="false" customHeight="false" outlineLevel="0" collapsed="false">
      <c r="BS28695" s="96" t="n">
        <f aca="false">BR28695-2.5</f>
        <v>-2.5</v>
      </c>
    </row>
    <row r="28696" customFormat="false" ht="12" hidden="false" customHeight="false" outlineLevel="0" collapsed="false">
      <c r="BS28696" s="96" t="n">
        <f aca="false">BR28696-2.5</f>
        <v>-2.5</v>
      </c>
    </row>
    <row r="28697" customFormat="false" ht="12" hidden="false" customHeight="false" outlineLevel="0" collapsed="false">
      <c r="BS28697" s="96" t="n">
        <f aca="false">BR28697-2.5</f>
        <v>-2.5</v>
      </c>
    </row>
    <row r="28698" customFormat="false" ht="12" hidden="false" customHeight="false" outlineLevel="0" collapsed="false">
      <c r="BS28698" s="96" t="n">
        <f aca="false">BR28698-2.5</f>
        <v>-2.5</v>
      </c>
    </row>
    <row r="28699" customFormat="false" ht="12" hidden="false" customHeight="false" outlineLevel="0" collapsed="false">
      <c r="BS28699" s="96" t="n">
        <f aca="false">BR28699-2.5</f>
        <v>-2.5</v>
      </c>
    </row>
    <row r="28700" customFormat="false" ht="12" hidden="false" customHeight="false" outlineLevel="0" collapsed="false">
      <c r="BS28700" s="96" t="n">
        <f aca="false">BR28700-2.5</f>
        <v>-2.5</v>
      </c>
    </row>
    <row r="28701" customFormat="false" ht="12" hidden="false" customHeight="false" outlineLevel="0" collapsed="false">
      <c r="BS28701" s="96" t="n">
        <f aca="false">BR28701-2.5</f>
        <v>-2.5</v>
      </c>
    </row>
    <row r="28702" customFormat="false" ht="12" hidden="false" customHeight="false" outlineLevel="0" collapsed="false">
      <c r="BS28702" s="96" t="n">
        <f aca="false">BR28702-2.5</f>
        <v>-2.5</v>
      </c>
    </row>
    <row r="28703" customFormat="false" ht="12" hidden="false" customHeight="false" outlineLevel="0" collapsed="false">
      <c r="BS28703" s="96" t="n">
        <f aca="false">BR28703-2.5</f>
        <v>-2.5</v>
      </c>
    </row>
    <row r="28704" customFormat="false" ht="12" hidden="false" customHeight="false" outlineLevel="0" collapsed="false">
      <c r="BS28704" s="96" t="n">
        <f aca="false">BR28704-2.5</f>
        <v>-2.5</v>
      </c>
    </row>
    <row r="28705" customFormat="false" ht="12" hidden="false" customHeight="false" outlineLevel="0" collapsed="false">
      <c r="BS28705" s="96" t="n">
        <f aca="false">BR28705-2.5</f>
        <v>-2.5</v>
      </c>
    </row>
    <row r="28706" customFormat="false" ht="12" hidden="false" customHeight="false" outlineLevel="0" collapsed="false">
      <c r="BS28706" s="96" t="n">
        <f aca="false">BR28706-2.5</f>
        <v>-2.5</v>
      </c>
    </row>
    <row r="28707" customFormat="false" ht="12" hidden="false" customHeight="false" outlineLevel="0" collapsed="false">
      <c r="BS28707" s="96" t="n">
        <f aca="false">BR28707-2.5</f>
        <v>-2.5</v>
      </c>
    </row>
    <row r="28708" customFormat="false" ht="12" hidden="false" customHeight="false" outlineLevel="0" collapsed="false">
      <c r="BS28708" s="96" t="n">
        <f aca="false">BR28708-2.5</f>
        <v>-2.5</v>
      </c>
    </row>
    <row r="28709" customFormat="false" ht="12" hidden="false" customHeight="false" outlineLevel="0" collapsed="false">
      <c r="BS28709" s="96" t="n">
        <f aca="false">BR28709-2.5</f>
        <v>-2.5</v>
      </c>
    </row>
    <row r="28710" customFormat="false" ht="12" hidden="false" customHeight="false" outlineLevel="0" collapsed="false">
      <c r="BS28710" s="96" t="n">
        <f aca="false">BR28710-2.5</f>
        <v>-2.5</v>
      </c>
    </row>
    <row r="28711" customFormat="false" ht="12" hidden="false" customHeight="false" outlineLevel="0" collapsed="false">
      <c r="BS28711" s="96" t="n">
        <f aca="false">BR28711-2.5</f>
        <v>-2.5</v>
      </c>
    </row>
    <row r="28712" customFormat="false" ht="12" hidden="false" customHeight="false" outlineLevel="0" collapsed="false">
      <c r="BS28712" s="96" t="n">
        <f aca="false">BR28712-2.5</f>
        <v>-2.5</v>
      </c>
    </row>
    <row r="28713" customFormat="false" ht="12" hidden="false" customHeight="false" outlineLevel="0" collapsed="false">
      <c r="BS28713" s="96" t="n">
        <f aca="false">BR28713-2.5</f>
        <v>-2.5</v>
      </c>
    </row>
    <row r="28714" customFormat="false" ht="12" hidden="false" customHeight="false" outlineLevel="0" collapsed="false">
      <c r="BS28714" s="96" t="n">
        <f aca="false">BR28714-2.5</f>
        <v>-2.5</v>
      </c>
    </row>
    <row r="28715" customFormat="false" ht="12" hidden="false" customHeight="false" outlineLevel="0" collapsed="false">
      <c r="BS28715" s="96" t="n">
        <f aca="false">BR28715-2.5</f>
        <v>-2.5</v>
      </c>
    </row>
    <row r="28716" customFormat="false" ht="12" hidden="false" customHeight="false" outlineLevel="0" collapsed="false">
      <c r="BS28716" s="96" t="n">
        <f aca="false">BR28716-2.5</f>
        <v>-2.5</v>
      </c>
    </row>
    <row r="28717" customFormat="false" ht="12" hidden="false" customHeight="false" outlineLevel="0" collapsed="false">
      <c r="BS28717" s="96" t="n">
        <f aca="false">BR28717-2.5</f>
        <v>-2.5</v>
      </c>
    </row>
    <row r="28718" customFormat="false" ht="12" hidden="false" customHeight="false" outlineLevel="0" collapsed="false">
      <c r="BS28718" s="96" t="n">
        <f aca="false">BR28718-2.5</f>
        <v>-2.5</v>
      </c>
    </row>
    <row r="28719" customFormat="false" ht="12" hidden="false" customHeight="false" outlineLevel="0" collapsed="false">
      <c r="BS28719" s="96" t="n">
        <f aca="false">BR28719-2.5</f>
        <v>-2.5</v>
      </c>
    </row>
    <row r="28720" customFormat="false" ht="12" hidden="false" customHeight="false" outlineLevel="0" collapsed="false">
      <c r="BS28720" s="96" t="n">
        <f aca="false">BR28720-2.5</f>
        <v>-2.5</v>
      </c>
    </row>
    <row r="28721" customFormat="false" ht="12" hidden="false" customHeight="false" outlineLevel="0" collapsed="false">
      <c r="BS28721" s="96" t="n">
        <f aca="false">BR28721-2.5</f>
        <v>-2.5</v>
      </c>
    </row>
    <row r="28722" customFormat="false" ht="12" hidden="false" customHeight="false" outlineLevel="0" collapsed="false">
      <c r="BS28722" s="96" t="n">
        <f aca="false">BR28722-2.5</f>
        <v>-2.5</v>
      </c>
    </row>
    <row r="28723" customFormat="false" ht="12" hidden="false" customHeight="false" outlineLevel="0" collapsed="false">
      <c r="BS28723" s="96" t="n">
        <f aca="false">BR28723-2.5</f>
        <v>-2.5</v>
      </c>
    </row>
    <row r="28724" customFormat="false" ht="12" hidden="false" customHeight="false" outlineLevel="0" collapsed="false">
      <c r="BS28724" s="96" t="n">
        <f aca="false">BR28724-2.5</f>
        <v>-2.5</v>
      </c>
    </row>
    <row r="28725" customFormat="false" ht="12" hidden="false" customHeight="false" outlineLevel="0" collapsed="false">
      <c r="BS28725" s="96" t="n">
        <f aca="false">BR28725-2.5</f>
        <v>-2.5</v>
      </c>
    </row>
    <row r="28726" customFormat="false" ht="12" hidden="false" customHeight="false" outlineLevel="0" collapsed="false">
      <c r="BS28726" s="96" t="n">
        <f aca="false">BR28726-2.5</f>
        <v>-2.5</v>
      </c>
    </row>
    <row r="28727" customFormat="false" ht="12" hidden="false" customHeight="false" outlineLevel="0" collapsed="false">
      <c r="BS28727" s="96" t="n">
        <f aca="false">BR28727-2.5</f>
        <v>-2.5</v>
      </c>
    </row>
    <row r="28728" customFormat="false" ht="12" hidden="false" customHeight="false" outlineLevel="0" collapsed="false">
      <c r="BS28728" s="96" t="n">
        <f aca="false">BR28728-2.5</f>
        <v>-2.5</v>
      </c>
    </row>
    <row r="28729" customFormat="false" ht="12" hidden="false" customHeight="false" outlineLevel="0" collapsed="false">
      <c r="BS28729" s="96" t="n">
        <f aca="false">BR28729-2.5</f>
        <v>-2.5</v>
      </c>
    </row>
    <row r="28730" customFormat="false" ht="12" hidden="false" customHeight="false" outlineLevel="0" collapsed="false">
      <c r="BS28730" s="96" t="n">
        <f aca="false">BR28730-2.5</f>
        <v>-2.5</v>
      </c>
    </row>
    <row r="28731" customFormat="false" ht="12" hidden="false" customHeight="false" outlineLevel="0" collapsed="false">
      <c r="BS28731" s="96" t="n">
        <f aca="false">BR28731-2.5</f>
        <v>-2.5</v>
      </c>
    </row>
    <row r="28732" customFormat="false" ht="12" hidden="false" customHeight="false" outlineLevel="0" collapsed="false">
      <c r="BS28732" s="96" t="n">
        <f aca="false">BR28732-2.5</f>
        <v>-2.5</v>
      </c>
    </row>
    <row r="28733" customFormat="false" ht="12" hidden="false" customHeight="false" outlineLevel="0" collapsed="false">
      <c r="BS28733" s="96" t="n">
        <f aca="false">BR28733-2.5</f>
        <v>-2.5</v>
      </c>
    </row>
    <row r="28734" customFormat="false" ht="12" hidden="false" customHeight="false" outlineLevel="0" collapsed="false">
      <c r="BS28734" s="96" t="n">
        <f aca="false">BR28734-2.5</f>
        <v>-2.5</v>
      </c>
    </row>
    <row r="28735" customFormat="false" ht="12" hidden="false" customHeight="false" outlineLevel="0" collapsed="false">
      <c r="BS28735" s="96" t="n">
        <f aca="false">BR28735-2.5</f>
        <v>-2.5</v>
      </c>
    </row>
    <row r="28736" customFormat="false" ht="12" hidden="false" customHeight="false" outlineLevel="0" collapsed="false">
      <c r="BS28736" s="96" t="n">
        <f aca="false">BR28736-2.5</f>
        <v>-2.5</v>
      </c>
    </row>
    <row r="28737" customFormat="false" ht="12" hidden="false" customHeight="false" outlineLevel="0" collapsed="false">
      <c r="BS28737" s="96" t="n">
        <f aca="false">BR28737-2.5</f>
        <v>-2.5</v>
      </c>
    </row>
    <row r="28738" customFormat="false" ht="12" hidden="false" customHeight="false" outlineLevel="0" collapsed="false">
      <c r="BS28738" s="96" t="n">
        <f aca="false">BR28738-2.5</f>
        <v>-2.5</v>
      </c>
    </row>
    <row r="28739" customFormat="false" ht="12" hidden="false" customHeight="false" outlineLevel="0" collapsed="false">
      <c r="BS28739" s="96" t="n">
        <f aca="false">BR28739-2.5</f>
        <v>-2.5</v>
      </c>
    </row>
    <row r="28740" customFormat="false" ht="12" hidden="false" customHeight="false" outlineLevel="0" collapsed="false">
      <c r="BS28740" s="96" t="n">
        <f aca="false">BR28740-2.5</f>
        <v>-2.5</v>
      </c>
    </row>
    <row r="28741" customFormat="false" ht="12" hidden="false" customHeight="false" outlineLevel="0" collapsed="false">
      <c r="BS28741" s="96" t="n">
        <f aca="false">BR28741-2.5</f>
        <v>-2.5</v>
      </c>
    </row>
    <row r="28742" customFormat="false" ht="12" hidden="false" customHeight="false" outlineLevel="0" collapsed="false">
      <c r="BS28742" s="96" t="n">
        <f aca="false">BR28742-2.5</f>
        <v>-2.5</v>
      </c>
    </row>
    <row r="28743" customFormat="false" ht="12" hidden="false" customHeight="false" outlineLevel="0" collapsed="false">
      <c r="BS28743" s="96" t="n">
        <f aca="false">BR28743-2.5</f>
        <v>-2.5</v>
      </c>
    </row>
    <row r="28744" customFormat="false" ht="12" hidden="false" customHeight="false" outlineLevel="0" collapsed="false">
      <c r="BS28744" s="96" t="n">
        <f aca="false">BR28744-2.5</f>
        <v>-2.5</v>
      </c>
    </row>
    <row r="28745" customFormat="false" ht="12" hidden="false" customHeight="false" outlineLevel="0" collapsed="false">
      <c r="BS28745" s="96" t="n">
        <f aca="false">BR28745-2.5</f>
        <v>-2.5</v>
      </c>
    </row>
    <row r="28746" customFormat="false" ht="12" hidden="false" customHeight="false" outlineLevel="0" collapsed="false">
      <c r="BS28746" s="96" t="n">
        <f aca="false">BR28746-2.5</f>
        <v>-2.5</v>
      </c>
    </row>
    <row r="28747" customFormat="false" ht="12" hidden="false" customHeight="false" outlineLevel="0" collapsed="false">
      <c r="BS28747" s="96" t="n">
        <f aca="false">BR28747-2.5</f>
        <v>-2.5</v>
      </c>
    </row>
    <row r="28748" customFormat="false" ht="12" hidden="false" customHeight="false" outlineLevel="0" collapsed="false">
      <c r="BS28748" s="96" t="n">
        <f aca="false">BR28748-2.5</f>
        <v>-2.5</v>
      </c>
    </row>
    <row r="28749" customFormat="false" ht="12" hidden="false" customHeight="false" outlineLevel="0" collapsed="false">
      <c r="BS28749" s="96" t="n">
        <f aca="false">BR28749-2.5</f>
        <v>-2.5</v>
      </c>
    </row>
    <row r="28750" customFormat="false" ht="12" hidden="false" customHeight="false" outlineLevel="0" collapsed="false">
      <c r="BS28750" s="96" t="n">
        <f aca="false">BR28750-2.5</f>
        <v>-2.5</v>
      </c>
    </row>
    <row r="28751" customFormat="false" ht="12" hidden="false" customHeight="false" outlineLevel="0" collapsed="false">
      <c r="BS28751" s="96" t="n">
        <f aca="false">BR28751-2.5</f>
        <v>-2.5</v>
      </c>
    </row>
    <row r="28752" customFormat="false" ht="12" hidden="false" customHeight="false" outlineLevel="0" collapsed="false">
      <c r="BS28752" s="96" t="n">
        <f aca="false">BR28752-2.5</f>
        <v>-2.5</v>
      </c>
    </row>
    <row r="28753" customFormat="false" ht="12" hidden="false" customHeight="false" outlineLevel="0" collapsed="false">
      <c r="BS28753" s="96" t="n">
        <f aca="false">BR28753-2.5</f>
        <v>-2.5</v>
      </c>
    </row>
    <row r="28754" customFormat="false" ht="12" hidden="false" customHeight="false" outlineLevel="0" collapsed="false">
      <c r="BS28754" s="96" t="n">
        <f aca="false">BR28754-2.5</f>
        <v>-2.5</v>
      </c>
    </row>
    <row r="28755" customFormat="false" ht="12" hidden="false" customHeight="false" outlineLevel="0" collapsed="false">
      <c r="BS28755" s="96" t="n">
        <f aca="false">BR28755-2.5</f>
        <v>-2.5</v>
      </c>
    </row>
    <row r="28756" customFormat="false" ht="12" hidden="false" customHeight="false" outlineLevel="0" collapsed="false">
      <c r="BS28756" s="96" t="n">
        <f aca="false">BR28756-2.5</f>
        <v>-2.5</v>
      </c>
    </row>
    <row r="28757" customFormat="false" ht="12" hidden="false" customHeight="false" outlineLevel="0" collapsed="false">
      <c r="BS28757" s="96" t="n">
        <f aca="false">BR28757-2.5</f>
        <v>-2.5</v>
      </c>
    </row>
    <row r="28758" customFormat="false" ht="12" hidden="false" customHeight="false" outlineLevel="0" collapsed="false">
      <c r="BS28758" s="96" t="n">
        <f aca="false">BR28758-2.5</f>
        <v>-2.5</v>
      </c>
    </row>
    <row r="28759" customFormat="false" ht="12" hidden="false" customHeight="false" outlineLevel="0" collapsed="false">
      <c r="BS28759" s="96" t="n">
        <f aca="false">BR28759-2.5</f>
        <v>-2.5</v>
      </c>
    </row>
    <row r="28760" customFormat="false" ht="12" hidden="false" customHeight="false" outlineLevel="0" collapsed="false">
      <c r="BS28760" s="96" t="n">
        <f aca="false">BR28760-2.5</f>
        <v>-2.5</v>
      </c>
    </row>
    <row r="28761" customFormat="false" ht="12" hidden="false" customHeight="false" outlineLevel="0" collapsed="false">
      <c r="BS28761" s="96" t="n">
        <f aca="false">BR28761-2.5</f>
        <v>-2.5</v>
      </c>
    </row>
    <row r="28762" customFormat="false" ht="12" hidden="false" customHeight="false" outlineLevel="0" collapsed="false">
      <c r="BS28762" s="96" t="n">
        <f aca="false">BR28762-2.5</f>
        <v>-2.5</v>
      </c>
    </row>
    <row r="28763" customFormat="false" ht="12" hidden="false" customHeight="false" outlineLevel="0" collapsed="false">
      <c r="BS28763" s="96" t="n">
        <f aca="false">BR28763-2.5</f>
        <v>-2.5</v>
      </c>
    </row>
    <row r="28764" customFormat="false" ht="12" hidden="false" customHeight="false" outlineLevel="0" collapsed="false">
      <c r="BS28764" s="96" t="n">
        <f aca="false">BR28764-2.5</f>
        <v>-2.5</v>
      </c>
    </row>
    <row r="28765" customFormat="false" ht="12" hidden="false" customHeight="false" outlineLevel="0" collapsed="false">
      <c r="BS28765" s="96" t="n">
        <f aca="false">BR28765-2.5</f>
        <v>-2.5</v>
      </c>
    </row>
    <row r="28766" customFormat="false" ht="12" hidden="false" customHeight="false" outlineLevel="0" collapsed="false">
      <c r="BS28766" s="96" t="n">
        <f aca="false">BR28766-2.5</f>
        <v>-2.5</v>
      </c>
    </row>
    <row r="28767" customFormat="false" ht="12" hidden="false" customHeight="false" outlineLevel="0" collapsed="false">
      <c r="BS28767" s="96" t="n">
        <f aca="false">BR28767-2.5</f>
        <v>-2.5</v>
      </c>
    </row>
    <row r="28768" customFormat="false" ht="12" hidden="false" customHeight="false" outlineLevel="0" collapsed="false">
      <c r="BS28768" s="96" t="n">
        <f aca="false">BR28768-2.5</f>
        <v>-2.5</v>
      </c>
    </row>
    <row r="28769" customFormat="false" ht="12" hidden="false" customHeight="false" outlineLevel="0" collapsed="false">
      <c r="BS28769" s="96" t="n">
        <f aca="false">BR28769-2.5</f>
        <v>-2.5</v>
      </c>
    </row>
    <row r="28770" customFormat="false" ht="12" hidden="false" customHeight="false" outlineLevel="0" collapsed="false">
      <c r="BS28770" s="96" t="n">
        <f aca="false">BR28770-2.5</f>
        <v>-2.5</v>
      </c>
    </row>
    <row r="28771" customFormat="false" ht="12" hidden="false" customHeight="false" outlineLevel="0" collapsed="false">
      <c r="BS28771" s="96" t="n">
        <f aca="false">BR28771-2.5</f>
        <v>-2.5</v>
      </c>
    </row>
    <row r="28772" customFormat="false" ht="12" hidden="false" customHeight="false" outlineLevel="0" collapsed="false">
      <c r="BS28772" s="96" t="n">
        <f aca="false">BR28772-2.5</f>
        <v>-2.5</v>
      </c>
    </row>
    <row r="28773" customFormat="false" ht="12" hidden="false" customHeight="false" outlineLevel="0" collapsed="false">
      <c r="BS28773" s="96" t="n">
        <f aca="false">BR28773-2.5</f>
        <v>-2.5</v>
      </c>
    </row>
    <row r="28774" customFormat="false" ht="12" hidden="false" customHeight="false" outlineLevel="0" collapsed="false">
      <c r="BS28774" s="96" t="n">
        <f aca="false">BR28774-2.5</f>
        <v>-2.5</v>
      </c>
    </row>
    <row r="28775" customFormat="false" ht="12" hidden="false" customHeight="false" outlineLevel="0" collapsed="false">
      <c r="BS28775" s="96" t="n">
        <f aca="false">BR28775-2.5</f>
        <v>-2.5</v>
      </c>
    </row>
    <row r="28776" customFormat="false" ht="12" hidden="false" customHeight="false" outlineLevel="0" collapsed="false">
      <c r="BS28776" s="96" t="n">
        <f aca="false">BR28776-2.5</f>
        <v>-2.5</v>
      </c>
    </row>
    <row r="28777" customFormat="false" ht="12" hidden="false" customHeight="false" outlineLevel="0" collapsed="false">
      <c r="BS28777" s="96" t="n">
        <f aca="false">BR28777-2.5</f>
        <v>-2.5</v>
      </c>
    </row>
    <row r="28778" customFormat="false" ht="12" hidden="false" customHeight="false" outlineLevel="0" collapsed="false">
      <c r="BS28778" s="96" t="n">
        <f aca="false">BR28778-2.5</f>
        <v>-2.5</v>
      </c>
    </row>
    <row r="28779" customFormat="false" ht="12" hidden="false" customHeight="false" outlineLevel="0" collapsed="false">
      <c r="BS28779" s="96" t="n">
        <f aca="false">BR28779-2.5</f>
        <v>-2.5</v>
      </c>
    </row>
    <row r="28780" customFormat="false" ht="12" hidden="false" customHeight="false" outlineLevel="0" collapsed="false">
      <c r="BS28780" s="96" t="n">
        <f aca="false">BR28780-2.5</f>
        <v>-2.5</v>
      </c>
    </row>
    <row r="28781" customFormat="false" ht="12" hidden="false" customHeight="false" outlineLevel="0" collapsed="false">
      <c r="BS28781" s="96" t="n">
        <f aca="false">BR28781-2.5</f>
        <v>-2.5</v>
      </c>
    </row>
    <row r="28782" customFormat="false" ht="12" hidden="false" customHeight="false" outlineLevel="0" collapsed="false">
      <c r="BS28782" s="96" t="n">
        <f aca="false">BR28782-2.5</f>
        <v>-2.5</v>
      </c>
    </row>
    <row r="28783" customFormat="false" ht="12" hidden="false" customHeight="false" outlineLevel="0" collapsed="false">
      <c r="BS28783" s="96" t="n">
        <f aca="false">BR28783-2.5</f>
        <v>-2.5</v>
      </c>
    </row>
    <row r="28784" customFormat="false" ht="12" hidden="false" customHeight="false" outlineLevel="0" collapsed="false">
      <c r="BS28784" s="96" t="n">
        <f aca="false">BR28784-2.5</f>
        <v>-2.5</v>
      </c>
    </row>
    <row r="28785" customFormat="false" ht="12" hidden="false" customHeight="false" outlineLevel="0" collapsed="false">
      <c r="BS28785" s="96" t="n">
        <f aca="false">BR28785-2.5</f>
        <v>-2.5</v>
      </c>
    </row>
    <row r="28786" customFormat="false" ht="12" hidden="false" customHeight="false" outlineLevel="0" collapsed="false">
      <c r="BS28786" s="96" t="n">
        <f aca="false">BR28786-2.5</f>
        <v>-2.5</v>
      </c>
    </row>
    <row r="28787" customFormat="false" ht="12" hidden="false" customHeight="false" outlineLevel="0" collapsed="false">
      <c r="BS28787" s="96" t="n">
        <f aca="false">BR28787-2.5</f>
        <v>-2.5</v>
      </c>
    </row>
    <row r="28788" customFormat="false" ht="12" hidden="false" customHeight="false" outlineLevel="0" collapsed="false">
      <c r="BS28788" s="96" t="n">
        <f aca="false">BR28788-2.5</f>
        <v>-2.5</v>
      </c>
    </row>
    <row r="28789" customFormat="false" ht="12" hidden="false" customHeight="false" outlineLevel="0" collapsed="false">
      <c r="BS28789" s="96" t="n">
        <f aca="false">BR28789-2.5</f>
        <v>-2.5</v>
      </c>
    </row>
    <row r="28790" customFormat="false" ht="12" hidden="false" customHeight="false" outlineLevel="0" collapsed="false">
      <c r="BS28790" s="96" t="n">
        <f aca="false">BR28790-2.5</f>
        <v>-2.5</v>
      </c>
    </row>
    <row r="28791" customFormat="false" ht="12" hidden="false" customHeight="false" outlineLevel="0" collapsed="false">
      <c r="BS28791" s="96" t="n">
        <f aca="false">BR28791-2.5</f>
        <v>-2.5</v>
      </c>
    </row>
    <row r="28792" customFormat="false" ht="12" hidden="false" customHeight="false" outlineLevel="0" collapsed="false">
      <c r="BS28792" s="96" t="n">
        <f aca="false">BR28792-2.5</f>
        <v>-2.5</v>
      </c>
    </row>
    <row r="28793" customFormat="false" ht="12" hidden="false" customHeight="false" outlineLevel="0" collapsed="false">
      <c r="BS28793" s="96" t="n">
        <f aca="false">BR28793-2.5</f>
        <v>-2.5</v>
      </c>
    </row>
    <row r="28794" customFormat="false" ht="12" hidden="false" customHeight="false" outlineLevel="0" collapsed="false">
      <c r="BS28794" s="96" t="n">
        <f aca="false">BR28794-2.5</f>
        <v>-2.5</v>
      </c>
    </row>
    <row r="28795" customFormat="false" ht="12" hidden="false" customHeight="false" outlineLevel="0" collapsed="false">
      <c r="BS28795" s="96" t="n">
        <f aca="false">BR28795-2.5</f>
        <v>-2.5</v>
      </c>
    </row>
    <row r="28796" customFormat="false" ht="12" hidden="false" customHeight="false" outlineLevel="0" collapsed="false">
      <c r="BS28796" s="96" t="n">
        <f aca="false">BR28796-2.5</f>
        <v>-2.5</v>
      </c>
    </row>
    <row r="28797" customFormat="false" ht="12" hidden="false" customHeight="false" outlineLevel="0" collapsed="false">
      <c r="BS28797" s="96" t="n">
        <f aca="false">BR28797-2.5</f>
        <v>-2.5</v>
      </c>
    </row>
    <row r="28798" customFormat="false" ht="12" hidden="false" customHeight="false" outlineLevel="0" collapsed="false">
      <c r="BS28798" s="96" t="n">
        <f aca="false">BR28798-2.5</f>
        <v>-2.5</v>
      </c>
    </row>
    <row r="28799" customFormat="false" ht="12" hidden="false" customHeight="false" outlineLevel="0" collapsed="false">
      <c r="BS28799" s="96" t="n">
        <f aca="false">BR28799-2.5</f>
        <v>-2.5</v>
      </c>
    </row>
    <row r="28800" customFormat="false" ht="12" hidden="false" customHeight="false" outlineLevel="0" collapsed="false">
      <c r="BS28800" s="96" t="n">
        <f aca="false">BR28800-2.5</f>
        <v>-2.5</v>
      </c>
    </row>
    <row r="28801" customFormat="false" ht="12" hidden="false" customHeight="false" outlineLevel="0" collapsed="false">
      <c r="BS28801" s="96" t="n">
        <f aca="false">BR28801-2.5</f>
        <v>-2.5</v>
      </c>
    </row>
    <row r="28802" customFormat="false" ht="12" hidden="false" customHeight="false" outlineLevel="0" collapsed="false">
      <c r="BS28802" s="96" t="n">
        <f aca="false">BR28802-2.5</f>
        <v>-2.5</v>
      </c>
    </row>
    <row r="28803" customFormat="false" ht="12" hidden="false" customHeight="false" outlineLevel="0" collapsed="false">
      <c r="BS28803" s="96" t="n">
        <f aca="false">BR28803-2.5</f>
        <v>-2.5</v>
      </c>
    </row>
    <row r="28804" customFormat="false" ht="12" hidden="false" customHeight="false" outlineLevel="0" collapsed="false">
      <c r="BS28804" s="96" t="n">
        <f aca="false">BR28804-2.5</f>
        <v>-2.5</v>
      </c>
    </row>
    <row r="28805" customFormat="false" ht="12" hidden="false" customHeight="false" outlineLevel="0" collapsed="false">
      <c r="BS28805" s="96" t="n">
        <f aca="false">BR28805-2.5</f>
        <v>-2.5</v>
      </c>
    </row>
    <row r="28806" customFormat="false" ht="12" hidden="false" customHeight="false" outlineLevel="0" collapsed="false">
      <c r="BS28806" s="96" t="n">
        <f aca="false">BR28806-2.5</f>
        <v>-2.5</v>
      </c>
    </row>
    <row r="28807" customFormat="false" ht="12" hidden="false" customHeight="false" outlineLevel="0" collapsed="false">
      <c r="BS28807" s="96" t="n">
        <f aca="false">BR28807-2.5</f>
        <v>-2.5</v>
      </c>
    </row>
    <row r="28808" customFormat="false" ht="12" hidden="false" customHeight="false" outlineLevel="0" collapsed="false">
      <c r="BS28808" s="96" t="n">
        <f aca="false">BR28808-2.5</f>
        <v>-2.5</v>
      </c>
    </row>
    <row r="28809" customFormat="false" ht="12" hidden="false" customHeight="false" outlineLevel="0" collapsed="false">
      <c r="BS28809" s="96" t="n">
        <f aca="false">BR28809-2.5</f>
        <v>-2.5</v>
      </c>
    </row>
    <row r="28810" customFormat="false" ht="12" hidden="false" customHeight="false" outlineLevel="0" collapsed="false">
      <c r="BS28810" s="96" t="n">
        <f aca="false">BR28810-2.5</f>
        <v>-2.5</v>
      </c>
    </row>
    <row r="28811" customFormat="false" ht="12" hidden="false" customHeight="false" outlineLevel="0" collapsed="false">
      <c r="BS28811" s="96" t="n">
        <f aca="false">BR28811-2.5</f>
        <v>-2.5</v>
      </c>
    </row>
    <row r="28812" customFormat="false" ht="12" hidden="false" customHeight="false" outlineLevel="0" collapsed="false">
      <c r="BS28812" s="96" t="n">
        <f aca="false">BR28812-2.5</f>
        <v>-2.5</v>
      </c>
    </row>
    <row r="28813" customFormat="false" ht="12" hidden="false" customHeight="false" outlineLevel="0" collapsed="false">
      <c r="BS28813" s="96" t="n">
        <f aca="false">BR28813-2.5</f>
        <v>-2.5</v>
      </c>
    </row>
    <row r="28814" customFormat="false" ht="12" hidden="false" customHeight="false" outlineLevel="0" collapsed="false">
      <c r="BS28814" s="96" t="n">
        <f aca="false">BR28814-2.5</f>
        <v>-2.5</v>
      </c>
    </row>
    <row r="28815" customFormat="false" ht="12" hidden="false" customHeight="false" outlineLevel="0" collapsed="false">
      <c r="BS28815" s="96" t="n">
        <f aca="false">BR28815-2.5</f>
        <v>-2.5</v>
      </c>
    </row>
    <row r="28816" customFormat="false" ht="12" hidden="false" customHeight="false" outlineLevel="0" collapsed="false">
      <c r="BS28816" s="96" t="n">
        <f aca="false">BR28816-2.5</f>
        <v>-2.5</v>
      </c>
    </row>
    <row r="28817" customFormat="false" ht="12" hidden="false" customHeight="false" outlineLevel="0" collapsed="false">
      <c r="BS28817" s="96" t="n">
        <f aca="false">BR28817-2.5</f>
        <v>-2.5</v>
      </c>
    </row>
    <row r="28818" customFormat="false" ht="12" hidden="false" customHeight="false" outlineLevel="0" collapsed="false">
      <c r="BS28818" s="96" t="n">
        <f aca="false">BR28818-2.5</f>
        <v>-2.5</v>
      </c>
    </row>
    <row r="28819" customFormat="false" ht="12" hidden="false" customHeight="false" outlineLevel="0" collapsed="false">
      <c r="BS28819" s="96" t="n">
        <f aca="false">BR28819-2.5</f>
        <v>-2.5</v>
      </c>
    </row>
    <row r="28820" customFormat="false" ht="12" hidden="false" customHeight="false" outlineLevel="0" collapsed="false">
      <c r="BS28820" s="96" t="n">
        <f aca="false">BR28820-2.5</f>
        <v>-2.5</v>
      </c>
    </row>
    <row r="28821" customFormat="false" ht="12" hidden="false" customHeight="false" outlineLevel="0" collapsed="false">
      <c r="BS28821" s="96" t="n">
        <f aca="false">BR28821-2.5</f>
        <v>-2.5</v>
      </c>
    </row>
    <row r="28822" customFormat="false" ht="12" hidden="false" customHeight="false" outlineLevel="0" collapsed="false">
      <c r="BS28822" s="96" t="n">
        <f aca="false">BR28822-2.5</f>
        <v>-2.5</v>
      </c>
    </row>
    <row r="28823" customFormat="false" ht="12" hidden="false" customHeight="false" outlineLevel="0" collapsed="false">
      <c r="BS28823" s="96" t="n">
        <f aca="false">BR28823-2.5</f>
        <v>-2.5</v>
      </c>
    </row>
    <row r="28824" customFormat="false" ht="12" hidden="false" customHeight="false" outlineLevel="0" collapsed="false">
      <c r="BS28824" s="96" t="n">
        <f aca="false">BR28824-2.5</f>
        <v>-2.5</v>
      </c>
    </row>
    <row r="28825" customFormat="false" ht="12" hidden="false" customHeight="false" outlineLevel="0" collapsed="false">
      <c r="BS28825" s="96" t="n">
        <f aca="false">BR28825-2.5</f>
        <v>-2.5</v>
      </c>
    </row>
    <row r="28826" customFormat="false" ht="12" hidden="false" customHeight="false" outlineLevel="0" collapsed="false">
      <c r="BS28826" s="96" t="n">
        <f aca="false">BR28826-2.5</f>
        <v>-2.5</v>
      </c>
    </row>
    <row r="28827" customFormat="false" ht="12" hidden="false" customHeight="false" outlineLevel="0" collapsed="false">
      <c r="BS28827" s="96" t="n">
        <f aca="false">BR28827-2.5</f>
        <v>-2.5</v>
      </c>
    </row>
    <row r="28828" customFormat="false" ht="12" hidden="false" customHeight="false" outlineLevel="0" collapsed="false">
      <c r="BS28828" s="96" t="n">
        <f aca="false">BR28828-2.5</f>
        <v>-2.5</v>
      </c>
    </row>
    <row r="28829" customFormat="false" ht="12" hidden="false" customHeight="false" outlineLevel="0" collapsed="false">
      <c r="BS28829" s="96" t="n">
        <f aca="false">BR28829-2.5</f>
        <v>-2.5</v>
      </c>
    </row>
    <row r="28830" customFormat="false" ht="12" hidden="false" customHeight="false" outlineLevel="0" collapsed="false">
      <c r="BS28830" s="96" t="n">
        <f aca="false">BR28830-2.5</f>
        <v>-2.5</v>
      </c>
    </row>
    <row r="28831" customFormat="false" ht="12" hidden="false" customHeight="false" outlineLevel="0" collapsed="false">
      <c r="BS28831" s="96" t="n">
        <f aca="false">BR28831-2.5</f>
        <v>-2.5</v>
      </c>
    </row>
    <row r="28832" customFormat="false" ht="12" hidden="false" customHeight="false" outlineLevel="0" collapsed="false">
      <c r="BS28832" s="96" t="n">
        <f aca="false">BR28832-2.5</f>
        <v>-2.5</v>
      </c>
    </row>
    <row r="28833" customFormat="false" ht="12" hidden="false" customHeight="false" outlineLevel="0" collapsed="false">
      <c r="BS28833" s="96" t="n">
        <f aca="false">BR28833-2.5</f>
        <v>-2.5</v>
      </c>
    </row>
    <row r="28834" customFormat="false" ht="12" hidden="false" customHeight="false" outlineLevel="0" collapsed="false">
      <c r="BS28834" s="96" t="n">
        <f aca="false">BR28834-2.5</f>
        <v>-2.5</v>
      </c>
    </row>
    <row r="28835" customFormat="false" ht="12" hidden="false" customHeight="false" outlineLevel="0" collapsed="false">
      <c r="BS28835" s="96" t="n">
        <f aca="false">BR28835-2.5</f>
        <v>-2.5</v>
      </c>
    </row>
    <row r="28836" customFormat="false" ht="12" hidden="false" customHeight="false" outlineLevel="0" collapsed="false">
      <c r="BS28836" s="96" t="n">
        <f aca="false">BR28836-2.5</f>
        <v>-2.5</v>
      </c>
    </row>
    <row r="28837" customFormat="false" ht="12" hidden="false" customHeight="false" outlineLevel="0" collapsed="false">
      <c r="BS28837" s="96" t="n">
        <f aca="false">BR28837-2.5</f>
        <v>-2.5</v>
      </c>
    </row>
    <row r="28838" customFormat="false" ht="12" hidden="false" customHeight="false" outlineLevel="0" collapsed="false">
      <c r="BS28838" s="96" t="n">
        <f aca="false">BR28838-2.5</f>
        <v>-2.5</v>
      </c>
    </row>
    <row r="28839" customFormat="false" ht="12" hidden="false" customHeight="false" outlineLevel="0" collapsed="false">
      <c r="BS28839" s="96" t="n">
        <f aca="false">BR28839-2.5</f>
        <v>-2.5</v>
      </c>
    </row>
    <row r="28840" customFormat="false" ht="12" hidden="false" customHeight="false" outlineLevel="0" collapsed="false">
      <c r="BS28840" s="96" t="n">
        <f aca="false">BR28840-2.5</f>
        <v>-2.5</v>
      </c>
    </row>
    <row r="28841" customFormat="false" ht="12" hidden="false" customHeight="false" outlineLevel="0" collapsed="false">
      <c r="BS28841" s="96" t="n">
        <f aca="false">BR28841-2.5</f>
        <v>-2.5</v>
      </c>
    </row>
    <row r="28842" customFormat="false" ht="12" hidden="false" customHeight="false" outlineLevel="0" collapsed="false">
      <c r="BS28842" s="96" t="n">
        <f aca="false">BR28842-2.5</f>
        <v>-2.5</v>
      </c>
    </row>
    <row r="28843" customFormat="false" ht="12" hidden="false" customHeight="false" outlineLevel="0" collapsed="false">
      <c r="BS28843" s="96" t="n">
        <f aca="false">BR28843-2.5</f>
        <v>-2.5</v>
      </c>
    </row>
    <row r="28844" customFormat="false" ht="12" hidden="false" customHeight="false" outlineLevel="0" collapsed="false">
      <c r="BS28844" s="96" t="n">
        <f aca="false">BR28844-2.5</f>
        <v>-2.5</v>
      </c>
    </row>
    <row r="28845" customFormat="false" ht="12" hidden="false" customHeight="false" outlineLevel="0" collapsed="false">
      <c r="BS28845" s="96" t="n">
        <f aca="false">BR28845-2.5</f>
        <v>-2.5</v>
      </c>
    </row>
    <row r="28846" customFormat="false" ht="12" hidden="false" customHeight="false" outlineLevel="0" collapsed="false">
      <c r="BS28846" s="96" t="n">
        <f aca="false">BR28846-2.5</f>
        <v>-2.5</v>
      </c>
    </row>
    <row r="28847" customFormat="false" ht="12" hidden="false" customHeight="false" outlineLevel="0" collapsed="false">
      <c r="BS28847" s="96" t="n">
        <f aca="false">BR28847-2.5</f>
        <v>-2.5</v>
      </c>
    </row>
    <row r="28848" customFormat="false" ht="12" hidden="false" customHeight="false" outlineLevel="0" collapsed="false">
      <c r="BS28848" s="96" t="n">
        <f aca="false">BR28848-2.5</f>
        <v>-2.5</v>
      </c>
    </row>
    <row r="28849" customFormat="false" ht="12" hidden="false" customHeight="false" outlineLevel="0" collapsed="false">
      <c r="BS28849" s="96" t="n">
        <f aca="false">BR28849-2.5</f>
        <v>-2.5</v>
      </c>
    </row>
    <row r="28850" customFormat="false" ht="12" hidden="false" customHeight="false" outlineLevel="0" collapsed="false">
      <c r="BS28850" s="96" t="n">
        <f aca="false">BR28850-2.5</f>
        <v>-2.5</v>
      </c>
    </row>
    <row r="28851" customFormat="false" ht="12" hidden="false" customHeight="false" outlineLevel="0" collapsed="false">
      <c r="BS28851" s="96" t="n">
        <f aca="false">BR28851-2.5</f>
        <v>-2.5</v>
      </c>
    </row>
    <row r="28852" customFormat="false" ht="12" hidden="false" customHeight="false" outlineLevel="0" collapsed="false">
      <c r="BS28852" s="96" t="n">
        <f aca="false">BR28852-2.5</f>
        <v>-2.5</v>
      </c>
    </row>
    <row r="28853" customFormat="false" ht="12" hidden="false" customHeight="false" outlineLevel="0" collapsed="false">
      <c r="BS28853" s="96" t="n">
        <f aca="false">BR28853-2.5</f>
        <v>-2.5</v>
      </c>
    </row>
    <row r="28854" customFormat="false" ht="12" hidden="false" customHeight="false" outlineLevel="0" collapsed="false">
      <c r="BS28854" s="96" t="n">
        <f aca="false">BR28854-2.5</f>
        <v>-2.5</v>
      </c>
    </row>
    <row r="28855" customFormat="false" ht="12" hidden="false" customHeight="false" outlineLevel="0" collapsed="false">
      <c r="BS28855" s="96" t="n">
        <f aca="false">BR28855-2.5</f>
        <v>-2.5</v>
      </c>
    </row>
    <row r="28856" customFormat="false" ht="12" hidden="false" customHeight="false" outlineLevel="0" collapsed="false">
      <c r="BS28856" s="96" t="n">
        <f aca="false">BR28856-2.5</f>
        <v>-2.5</v>
      </c>
    </row>
    <row r="28857" customFormat="false" ht="12" hidden="false" customHeight="false" outlineLevel="0" collapsed="false">
      <c r="BS28857" s="96" t="n">
        <f aca="false">BR28857-2.5</f>
        <v>-2.5</v>
      </c>
    </row>
    <row r="28858" customFormat="false" ht="12" hidden="false" customHeight="false" outlineLevel="0" collapsed="false">
      <c r="BS28858" s="96" t="n">
        <f aca="false">BR28858-2.5</f>
        <v>-2.5</v>
      </c>
    </row>
    <row r="28859" customFormat="false" ht="12" hidden="false" customHeight="false" outlineLevel="0" collapsed="false">
      <c r="BS28859" s="96" t="n">
        <f aca="false">BR28859-2.5</f>
        <v>-2.5</v>
      </c>
    </row>
    <row r="28860" customFormat="false" ht="12" hidden="false" customHeight="false" outlineLevel="0" collapsed="false">
      <c r="BS28860" s="96" t="n">
        <f aca="false">BR28860-2.5</f>
        <v>-2.5</v>
      </c>
    </row>
    <row r="28861" customFormat="false" ht="12" hidden="false" customHeight="false" outlineLevel="0" collapsed="false">
      <c r="BS28861" s="96" t="n">
        <f aca="false">BR28861-2.5</f>
        <v>-2.5</v>
      </c>
    </row>
    <row r="28862" customFormat="false" ht="12" hidden="false" customHeight="false" outlineLevel="0" collapsed="false">
      <c r="BS28862" s="96" t="n">
        <f aca="false">BR28862-2.5</f>
        <v>-2.5</v>
      </c>
    </row>
    <row r="28863" customFormat="false" ht="12" hidden="false" customHeight="false" outlineLevel="0" collapsed="false">
      <c r="BS28863" s="96" t="n">
        <f aca="false">BR28863-2.5</f>
        <v>-2.5</v>
      </c>
    </row>
    <row r="28864" customFormat="false" ht="12" hidden="false" customHeight="false" outlineLevel="0" collapsed="false">
      <c r="BS28864" s="96" t="n">
        <f aca="false">BR28864-2.5</f>
        <v>-2.5</v>
      </c>
    </row>
    <row r="28865" customFormat="false" ht="12" hidden="false" customHeight="false" outlineLevel="0" collapsed="false">
      <c r="BS28865" s="96" t="n">
        <f aca="false">BR28865-2.5</f>
        <v>-2.5</v>
      </c>
    </row>
    <row r="28866" customFormat="false" ht="12" hidden="false" customHeight="false" outlineLevel="0" collapsed="false">
      <c r="BS28866" s="96" t="n">
        <f aca="false">BR28866-2.5</f>
        <v>-2.5</v>
      </c>
    </row>
    <row r="28867" customFormat="false" ht="12" hidden="false" customHeight="false" outlineLevel="0" collapsed="false">
      <c r="BS28867" s="96" t="n">
        <f aca="false">BR28867-2.5</f>
        <v>-2.5</v>
      </c>
    </row>
    <row r="28868" customFormat="false" ht="12" hidden="false" customHeight="false" outlineLevel="0" collapsed="false">
      <c r="BS28868" s="96" t="n">
        <f aca="false">BR28868-2.5</f>
        <v>-2.5</v>
      </c>
    </row>
    <row r="28869" customFormat="false" ht="12" hidden="false" customHeight="false" outlineLevel="0" collapsed="false">
      <c r="BS28869" s="96" t="n">
        <f aca="false">BR28869-2.5</f>
        <v>-2.5</v>
      </c>
    </row>
    <row r="28870" customFormat="false" ht="12" hidden="false" customHeight="false" outlineLevel="0" collapsed="false">
      <c r="BS28870" s="96" t="n">
        <f aca="false">BR28870-2.5</f>
        <v>-2.5</v>
      </c>
    </row>
    <row r="28871" customFormat="false" ht="12" hidden="false" customHeight="false" outlineLevel="0" collapsed="false">
      <c r="BS28871" s="96" t="n">
        <f aca="false">BR28871-2.5</f>
        <v>-2.5</v>
      </c>
    </row>
    <row r="28872" customFormat="false" ht="12" hidden="false" customHeight="false" outlineLevel="0" collapsed="false">
      <c r="BS28872" s="96" t="n">
        <f aca="false">BR28872-2.5</f>
        <v>-2.5</v>
      </c>
    </row>
    <row r="28873" customFormat="false" ht="12" hidden="false" customHeight="false" outlineLevel="0" collapsed="false">
      <c r="BS28873" s="96" t="n">
        <f aca="false">BR28873-2.5</f>
        <v>-2.5</v>
      </c>
    </row>
    <row r="28874" customFormat="false" ht="12" hidden="false" customHeight="false" outlineLevel="0" collapsed="false">
      <c r="BS28874" s="96" t="n">
        <f aca="false">BR28874-2.5</f>
        <v>-2.5</v>
      </c>
    </row>
    <row r="28875" customFormat="false" ht="12" hidden="false" customHeight="false" outlineLevel="0" collapsed="false">
      <c r="BS28875" s="96" t="n">
        <f aca="false">BR28875-2.5</f>
        <v>-2.5</v>
      </c>
    </row>
    <row r="28876" customFormat="false" ht="12" hidden="false" customHeight="false" outlineLevel="0" collapsed="false">
      <c r="BS28876" s="96" t="n">
        <f aca="false">BR28876-2.5</f>
        <v>-2.5</v>
      </c>
    </row>
    <row r="28877" customFormat="false" ht="12" hidden="false" customHeight="false" outlineLevel="0" collapsed="false">
      <c r="BS28877" s="96" t="n">
        <f aca="false">BR28877-2.5</f>
        <v>-2.5</v>
      </c>
    </row>
    <row r="28878" customFormat="false" ht="12" hidden="false" customHeight="false" outlineLevel="0" collapsed="false">
      <c r="BS28878" s="96" t="n">
        <f aca="false">BR28878-2.5</f>
        <v>-2.5</v>
      </c>
    </row>
    <row r="28879" customFormat="false" ht="12" hidden="false" customHeight="false" outlineLevel="0" collapsed="false">
      <c r="BS28879" s="96" t="n">
        <f aca="false">BR28879-2.5</f>
        <v>-2.5</v>
      </c>
    </row>
    <row r="28880" customFormat="false" ht="12" hidden="false" customHeight="false" outlineLevel="0" collapsed="false">
      <c r="BS28880" s="96" t="n">
        <f aca="false">BR28880-2.5</f>
        <v>-2.5</v>
      </c>
    </row>
    <row r="28881" customFormat="false" ht="12" hidden="false" customHeight="false" outlineLevel="0" collapsed="false">
      <c r="BS28881" s="96" t="n">
        <f aca="false">BR28881-2.5</f>
        <v>-2.5</v>
      </c>
    </row>
    <row r="28882" customFormat="false" ht="12" hidden="false" customHeight="false" outlineLevel="0" collapsed="false">
      <c r="BS28882" s="96" t="n">
        <f aca="false">BR28882-2.5</f>
        <v>-2.5</v>
      </c>
    </row>
    <row r="28883" customFormat="false" ht="12" hidden="false" customHeight="false" outlineLevel="0" collapsed="false">
      <c r="BS28883" s="96" t="n">
        <f aca="false">BR28883-2.5</f>
        <v>-2.5</v>
      </c>
    </row>
    <row r="28884" customFormat="false" ht="12" hidden="false" customHeight="false" outlineLevel="0" collapsed="false">
      <c r="BS28884" s="96" t="n">
        <f aca="false">BR28884-2.5</f>
        <v>-2.5</v>
      </c>
    </row>
    <row r="28885" customFormat="false" ht="12" hidden="false" customHeight="false" outlineLevel="0" collapsed="false">
      <c r="BS28885" s="96" t="n">
        <f aca="false">BR28885-2.5</f>
        <v>-2.5</v>
      </c>
    </row>
    <row r="28886" customFormat="false" ht="12" hidden="false" customHeight="false" outlineLevel="0" collapsed="false">
      <c r="BS28886" s="96" t="n">
        <f aca="false">BR28886-2.5</f>
        <v>-2.5</v>
      </c>
    </row>
    <row r="28887" customFormat="false" ht="12" hidden="false" customHeight="false" outlineLevel="0" collapsed="false">
      <c r="BS28887" s="96" t="n">
        <f aca="false">BR28887-2.5</f>
        <v>-2.5</v>
      </c>
    </row>
    <row r="28888" customFormat="false" ht="12" hidden="false" customHeight="false" outlineLevel="0" collapsed="false">
      <c r="BS28888" s="96" t="n">
        <f aca="false">BR28888-2.5</f>
        <v>-2.5</v>
      </c>
    </row>
    <row r="28889" customFormat="false" ht="12" hidden="false" customHeight="false" outlineLevel="0" collapsed="false">
      <c r="BS28889" s="96" t="n">
        <f aca="false">BR28889-2.5</f>
        <v>-2.5</v>
      </c>
    </row>
    <row r="28890" customFormat="false" ht="12" hidden="false" customHeight="false" outlineLevel="0" collapsed="false">
      <c r="BS28890" s="96" t="n">
        <f aca="false">BR28890-2.5</f>
        <v>-2.5</v>
      </c>
    </row>
    <row r="28891" customFormat="false" ht="12" hidden="false" customHeight="false" outlineLevel="0" collapsed="false">
      <c r="BS28891" s="96" t="n">
        <f aca="false">BR28891-2.5</f>
        <v>-2.5</v>
      </c>
    </row>
    <row r="28892" customFormat="false" ht="12" hidden="false" customHeight="false" outlineLevel="0" collapsed="false">
      <c r="BS28892" s="96" t="n">
        <f aca="false">BR28892-2.5</f>
        <v>-2.5</v>
      </c>
    </row>
    <row r="28893" customFormat="false" ht="12" hidden="false" customHeight="false" outlineLevel="0" collapsed="false">
      <c r="BS28893" s="96" t="n">
        <f aca="false">BR28893-2.5</f>
        <v>-2.5</v>
      </c>
    </row>
    <row r="28894" customFormat="false" ht="12" hidden="false" customHeight="false" outlineLevel="0" collapsed="false">
      <c r="BS28894" s="96" t="n">
        <f aca="false">BR28894-2.5</f>
        <v>-2.5</v>
      </c>
    </row>
    <row r="28895" customFormat="false" ht="12" hidden="false" customHeight="false" outlineLevel="0" collapsed="false">
      <c r="BS28895" s="96" t="n">
        <f aca="false">BR28895-2.5</f>
        <v>-2.5</v>
      </c>
    </row>
    <row r="28896" customFormat="false" ht="12" hidden="false" customHeight="false" outlineLevel="0" collapsed="false">
      <c r="BS28896" s="96" t="n">
        <f aca="false">BR28896-2.5</f>
        <v>-2.5</v>
      </c>
    </row>
    <row r="28897" customFormat="false" ht="12" hidden="false" customHeight="false" outlineLevel="0" collapsed="false">
      <c r="BS28897" s="96" t="n">
        <f aca="false">BR28897-2.5</f>
        <v>-2.5</v>
      </c>
    </row>
    <row r="28898" customFormat="false" ht="12" hidden="false" customHeight="false" outlineLevel="0" collapsed="false">
      <c r="BS28898" s="96" t="n">
        <f aca="false">BR28898-2.5</f>
        <v>-2.5</v>
      </c>
    </row>
    <row r="28899" customFormat="false" ht="12" hidden="false" customHeight="false" outlineLevel="0" collapsed="false">
      <c r="BS28899" s="96" t="n">
        <f aca="false">BR28899-2.5</f>
        <v>-2.5</v>
      </c>
    </row>
    <row r="28900" customFormat="false" ht="12" hidden="false" customHeight="false" outlineLevel="0" collapsed="false">
      <c r="BS28900" s="96" t="n">
        <f aca="false">BR28900-2.5</f>
        <v>-2.5</v>
      </c>
    </row>
    <row r="28901" customFormat="false" ht="12" hidden="false" customHeight="false" outlineLevel="0" collapsed="false">
      <c r="BS28901" s="96" t="n">
        <f aca="false">BR28901-2.5</f>
        <v>-2.5</v>
      </c>
    </row>
    <row r="28902" customFormat="false" ht="12" hidden="false" customHeight="false" outlineLevel="0" collapsed="false">
      <c r="BS28902" s="96" t="n">
        <f aca="false">BR28902-2.5</f>
        <v>-2.5</v>
      </c>
    </row>
    <row r="28903" customFormat="false" ht="12" hidden="false" customHeight="false" outlineLevel="0" collapsed="false">
      <c r="BS28903" s="96" t="n">
        <f aca="false">BR28903-2.5</f>
        <v>-2.5</v>
      </c>
    </row>
    <row r="28904" customFormat="false" ht="12" hidden="false" customHeight="false" outlineLevel="0" collapsed="false">
      <c r="BS28904" s="96" t="n">
        <f aca="false">BR28904-2.5</f>
        <v>-2.5</v>
      </c>
    </row>
    <row r="28905" customFormat="false" ht="12" hidden="false" customHeight="false" outlineLevel="0" collapsed="false">
      <c r="BS28905" s="96" t="n">
        <f aca="false">BR28905-2.5</f>
        <v>-2.5</v>
      </c>
    </row>
    <row r="28906" customFormat="false" ht="12" hidden="false" customHeight="false" outlineLevel="0" collapsed="false">
      <c r="BS28906" s="96" t="n">
        <f aca="false">BR28906-2.5</f>
        <v>-2.5</v>
      </c>
    </row>
    <row r="28907" customFormat="false" ht="12" hidden="false" customHeight="false" outlineLevel="0" collapsed="false">
      <c r="BS28907" s="96" t="n">
        <f aca="false">BR28907-2.5</f>
        <v>-2.5</v>
      </c>
    </row>
    <row r="28908" customFormat="false" ht="12" hidden="false" customHeight="false" outlineLevel="0" collapsed="false">
      <c r="BS28908" s="96" t="n">
        <f aca="false">BR28908-2.5</f>
        <v>-2.5</v>
      </c>
    </row>
    <row r="28909" customFormat="false" ht="12" hidden="false" customHeight="false" outlineLevel="0" collapsed="false">
      <c r="BS28909" s="96" t="n">
        <f aca="false">BR28909-2.5</f>
        <v>-2.5</v>
      </c>
    </row>
    <row r="28910" customFormat="false" ht="12" hidden="false" customHeight="false" outlineLevel="0" collapsed="false">
      <c r="BS28910" s="96" t="n">
        <f aca="false">BR28910-2.5</f>
        <v>-2.5</v>
      </c>
    </row>
    <row r="28911" customFormat="false" ht="12" hidden="false" customHeight="false" outlineLevel="0" collapsed="false">
      <c r="BS28911" s="96" t="n">
        <f aca="false">BR28911-2.5</f>
        <v>-2.5</v>
      </c>
    </row>
    <row r="28912" customFormat="false" ht="12" hidden="false" customHeight="false" outlineLevel="0" collapsed="false">
      <c r="BS28912" s="96" t="n">
        <f aca="false">BR28912-2.5</f>
        <v>-2.5</v>
      </c>
    </row>
    <row r="28913" customFormat="false" ht="12" hidden="false" customHeight="false" outlineLevel="0" collapsed="false">
      <c r="BS28913" s="96" t="n">
        <f aca="false">BR28913-2.5</f>
        <v>-2.5</v>
      </c>
    </row>
    <row r="28914" customFormat="false" ht="12" hidden="false" customHeight="false" outlineLevel="0" collapsed="false">
      <c r="BS28914" s="96" t="n">
        <f aca="false">BR28914-2.5</f>
        <v>-2.5</v>
      </c>
    </row>
    <row r="28915" customFormat="false" ht="12" hidden="false" customHeight="false" outlineLevel="0" collapsed="false">
      <c r="BS28915" s="96" t="n">
        <f aca="false">BR28915-2.5</f>
        <v>-2.5</v>
      </c>
    </row>
    <row r="28916" customFormat="false" ht="12" hidden="false" customHeight="false" outlineLevel="0" collapsed="false">
      <c r="BS28916" s="96" t="n">
        <f aca="false">BR28916-2.5</f>
        <v>-2.5</v>
      </c>
    </row>
    <row r="28917" customFormat="false" ht="12" hidden="false" customHeight="false" outlineLevel="0" collapsed="false">
      <c r="BS28917" s="96" t="n">
        <f aca="false">BR28917-2.5</f>
        <v>-2.5</v>
      </c>
    </row>
    <row r="28918" customFormat="false" ht="12" hidden="false" customHeight="false" outlineLevel="0" collapsed="false">
      <c r="BS28918" s="96" t="n">
        <f aca="false">BR28918-2.5</f>
        <v>-2.5</v>
      </c>
    </row>
    <row r="28919" customFormat="false" ht="12" hidden="false" customHeight="false" outlineLevel="0" collapsed="false">
      <c r="BS28919" s="96" t="n">
        <f aca="false">BR28919-2.5</f>
        <v>-2.5</v>
      </c>
    </row>
    <row r="28920" customFormat="false" ht="12" hidden="false" customHeight="false" outlineLevel="0" collapsed="false">
      <c r="BS28920" s="96" t="n">
        <f aca="false">BR28920-2.5</f>
        <v>-2.5</v>
      </c>
    </row>
    <row r="28921" customFormat="false" ht="12" hidden="false" customHeight="false" outlineLevel="0" collapsed="false">
      <c r="BS28921" s="96" t="n">
        <f aca="false">BR28921-2.5</f>
        <v>-2.5</v>
      </c>
    </row>
    <row r="28922" customFormat="false" ht="12" hidden="false" customHeight="false" outlineLevel="0" collapsed="false">
      <c r="BS28922" s="96" t="n">
        <f aca="false">BR28922-2.5</f>
        <v>-2.5</v>
      </c>
    </row>
    <row r="28923" customFormat="false" ht="12" hidden="false" customHeight="false" outlineLevel="0" collapsed="false">
      <c r="BS28923" s="96" t="n">
        <f aca="false">BR28923-2.5</f>
        <v>-2.5</v>
      </c>
    </row>
    <row r="28924" customFormat="false" ht="12" hidden="false" customHeight="false" outlineLevel="0" collapsed="false">
      <c r="BS28924" s="96" t="n">
        <f aca="false">BR28924-2.5</f>
        <v>-2.5</v>
      </c>
    </row>
    <row r="28925" customFormat="false" ht="12" hidden="false" customHeight="false" outlineLevel="0" collapsed="false">
      <c r="BS28925" s="96" t="n">
        <f aca="false">BR28925-2.5</f>
        <v>-2.5</v>
      </c>
    </row>
    <row r="28926" customFormat="false" ht="12" hidden="false" customHeight="false" outlineLevel="0" collapsed="false">
      <c r="BS28926" s="96" t="n">
        <f aca="false">BR28926-2.5</f>
        <v>-2.5</v>
      </c>
    </row>
    <row r="28927" customFormat="false" ht="12" hidden="false" customHeight="false" outlineLevel="0" collapsed="false">
      <c r="BS28927" s="96" t="n">
        <f aca="false">BR28927-2.5</f>
        <v>-2.5</v>
      </c>
    </row>
    <row r="28928" customFormat="false" ht="12" hidden="false" customHeight="false" outlineLevel="0" collapsed="false">
      <c r="BS28928" s="96" t="n">
        <f aca="false">BR28928-2.5</f>
        <v>-2.5</v>
      </c>
    </row>
    <row r="28929" customFormat="false" ht="12" hidden="false" customHeight="false" outlineLevel="0" collapsed="false">
      <c r="BS28929" s="96" t="n">
        <f aca="false">BR28929-2.5</f>
        <v>-2.5</v>
      </c>
    </row>
    <row r="28930" customFormat="false" ht="12" hidden="false" customHeight="false" outlineLevel="0" collapsed="false">
      <c r="BS28930" s="96" t="n">
        <f aca="false">BR28930-2.5</f>
        <v>-2.5</v>
      </c>
    </row>
    <row r="28931" customFormat="false" ht="12" hidden="false" customHeight="false" outlineLevel="0" collapsed="false">
      <c r="BS28931" s="96" t="n">
        <f aca="false">BR28931-2.5</f>
        <v>-2.5</v>
      </c>
    </row>
    <row r="28932" customFormat="false" ht="12" hidden="false" customHeight="false" outlineLevel="0" collapsed="false">
      <c r="BS28932" s="96" t="n">
        <f aca="false">BR28932-2.5</f>
        <v>-2.5</v>
      </c>
    </row>
    <row r="28933" customFormat="false" ht="12" hidden="false" customHeight="false" outlineLevel="0" collapsed="false">
      <c r="BS28933" s="96" t="n">
        <f aca="false">BR28933-2.5</f>
        <v>-2.5</v>
      </c>
    </row>
    <row r="28934" customFormat="false" ht="12" hidden="false" customHeight="false" outlineLevel="0" collapsed="false">
      <c r="BS28934" s="96" t="n">
        <f aca="false">BR28934-2.5</f>
        <v>-2.5</v>
      </c>
    </row>
    <row r="28935" customFormat="false" ht="12" hidden="false" customHeight="false" outlineLevel="0" collapsed="false">
      <c r="BS28935" s="96" t="n">
        <f aca="false">BR28935-2.5</f>
        <v>-2.5</v>
      </c>
    </row>
    <row r="28936" customFormat="false" ht="12" hidden="false" customHeight="false" outlineLevel="0" collapsed="false">
      <c r="BS28936" s="96" t="n">
        <f aca="false">BR28936-2.5</f>
        <v>-2.5</v>
      </c>
    </row>
    <row r="28937" customFormat="false" ht="12" hidden="false" customHeight="false" outlineLevel="0" collapsed="false">
      <c r="BS28937" s="96" t="n">
        <f aca="false">BR28937-2.5</f>
        <v>-2.5</v>
      </c>
    </row>
    <row r="28938" customFormat="false" ht="12" hidden="false" customHeight="false" outlineLevel="0" collapsed="false">
      <c r="BS28938" s="96" t="n">
        <f aca="false">BR28938-2.5</f>
        <v>-2.5</v>
      </c>
    </row>
    <row r="28939" customFormat="false" ht="12" hidden="false" customHeight="false" outlineLevel="0" collapsed="false">
      <c r="BS28939" s="96" t="n">
        <f aca="false">BR28939-2.5</f>
        <v>-2.5</v>
      </c>
    </row>
    <row r="28940" customFormat="false" ht="12" hidden="false" customHeight="false" outlineLevel="0" collapsed="false">
      <c r="BS28940" s="96" t="n">
        <f aca="false">BR28940-2.5</f>
        <v>-2.5</v>
      </c>
    </row>
    <row r="28941" customFormat="false" ht="12" hidden="false" customHeight="false" outlineLevel="0" collapsed="false">
      <c r="BS28941" s="96" t="n">
        <f aca="false">BR28941-2.5</f>
        <v>-2.5</v>
      </c>
    </row>
    <row r="28942" customFormat="false" ht="12" hidden="false" customHeight="false" outlineLevel="0" collapsed="false">
      <c r="BS28942" s="96" t="n">
        <f aca="false">BR28942-2.5</f>
        <v>-2.5</v>
      </c>
    </row>
    <row r="28943" customFormat="false" ht="12" hidden="false" customHeight="false" outlineLevel="0" collapsed="false">
      <c r="BS28943" s="96" t="n">
        <f aca="false">BR28943-2.5</f>
        <v>-2.5</v>
      </c>
    </row>
    <row r="28944" customFormat="false" ht="12" hidden="false" customHeight="false" outlineLevel="0" collapsed="false">
      <c r="BS28944" s="96" t="n">
        <f aca="false">BR28944-2.5</f>
        <v>-2.5</v>
      </c>
    </row>
    <row r="28945" customFormat="false" ht="12" hidden="false" customHeight="false" outlineLevel="0" collapsed="false">
      <c r="BS28945" s="96" t="n">
        <f aca="false">BR28945-2.5</f>
        <v>-2.5</v>
      </c>
    </row>
    <row r="28946" customFormat="false" ht="12" hidden="false" customHeight="false" outlineLevel="0" collapsed="false">
      <c r="BS28946" s="96" t="n">
        <f aca="false">BR28946-2.5</f>
        <v>-2.5</v>
      </c>
    </row>
    <row r="28947" customFormat="false" ht="12" hidden="false" customHeight="false" outlineLevel="0" collapsed="false">
      <c r="BS28947" s="96" t="n">
        <f aca="false">BR28947-2.5</f>
        <v>-2.5</v>
      </c>
    </row>
    <row r="28948" customFormat="false" ht="12" hidden="false" customHeight="false" outlineLevel="0" collapsed="false">
      <c r="BS28948" s="96" t="n">
        <f aca="false">BR28948-2.5</f>
        <v>-2.5</v>
      </c>
    </row>
    <row r="28949" customFormat="false" ht="12" hidden="false" customHeight="false" outlineLevel="0" collapsed="false">
      <c r="BS28949" s="96" t="n">
        <f aca="false">BR28949-2.5</f>
        <v>-2.5</v>
      </c>
    </row>
    <row r="28950" customFormat="false" ht="12" hidden="false" customHeight="false" outlineLevel="0" collapsed="false">
      <c r="BS28950" s="96" t="n">
        <f aca="false">BR28950-2.5</f>
        <v>-2.5</v>
      </c>
    </row>
    <row r="28951" customFormat="false" ht="12" hidden="false" customHeight="false" outlineLevel="0" collapsed="false">
      <c r="BS28951" s="96" t="n">
        <f aca="false">BR28951-2.5</f>
        <v>-2.5</v>
      </c>
    </row>
    <row r="28952" customFormat="false" ht="12" hidden="false" customHeight="false" outlineLevel="0" collapsed="false">
      <c r="BS28952" s="96" t="n">
        <f aca="false">BR28952-2.5</f>
        <v>-2.5</v>
      </c>
    </row>
    <row r="28953" customFormat="false" ht="12" hidden="false" customHeight="false" outlineLevel="0" collapsed="false">
      <c r="BS28953" s="96" t="n">
        <f aca="false">BR28953-2.5</f>
        <v>-2.5</v>
      </c>
    </row>
    <row r="28954" customFormat="false" ht="12" hidden="false" customHeight="false" outlineLevel="0" collapsed="false">
      <c r="BS28954" s="96" t="n">
        <f aca="false">BR28954-2.5</f>
        <v>-2.5</v>
      </c>
    </row>
    <row r="28955" customFormat="false" ht="12" hidden="false" customHeight="false" outlineLevel="0" collapsed="false">
      <c r="BS28955" s="96" t="n">
        <f aca="false">BR28955-2.5</f>
        <v>-2.5</v>
      </c>
    </row>
    <row r="28956" customFormat="false" ht="12" hidden="false" customHeight="false" outlineLevel="0" collapsed="false">
      <c r="BS28956" s="96" t="n">
        <f aca="false">BR28956-2.5</f>
        <v>-2.5</v>
      </c>
    </row>
    <row r="28957" customFormat="false" ht="12" hidden="false" customHeight="false" outlineLevel="0" collapsed="false">
      <c r="BS28957" s="96" t="n">
        <f aca="false">BR28957-2.5</f>
        <v>-2.5</v>
      </c>
    </row>
    <row r="28958" customFormat="false" ht="12" hidden="false" customHeight="false" outlineLevel="0" collapsed="false">
      <c r="BS28958" s="96" t="n">
        <f aca="false">BR28958-2.5</f>
        <v>-2.5</v>
      </c>
    </row>
    <row r="28959" customFormat="false" ht="12" hidden="false" customHeight="false" outlineLevel="0" collapsed="false">
      <c r="BS28959" s="96" t="n">
        <f aca="false">BR28959-2.5</f>
        <v>-2.5</v>
      </c>
    </row>
    <row r="28960" customFormat="false" ht="12" hidden="false" customHeight="false" outlineLevel="0" collapsed="false">
      <c r="BS28960" s="96" t="n">
        <f aca="false">BR28960-2.5</f>
        <v>-2.5</v>
      </c>
    </row>
    <row r="28961" customFormat="false" ht="12" hidden="false" customHeight="false" outlineLevel="0" collapsed="false">
      <c r="BS28961" s="96" t="n">
        <f aca="false">BR28961-2.5</f>
        <v>-2.5</v>
      </c>
    </row>
    <row r="28962" customFormat="false" ht="12" hidden="false" customHeight="false" outlineLevel="0" collapsed="false">
      <c r="BS28962" s="96" t="n">
        <f aca="false">BR28962-2.5</f>
        <v>-2.5</v>
      </c>
    </row>
    <row r="28963" customFormat="false" ht="12" hidden="false" customHeight="false" outlineLevel="0" collapsed="false">
      <c r="BS28963" s="96" t="n">
        <f aca="false">BR28963-2.5</f>
        <v>-2.5</v>
      </c>
    </row>
    <row r="28964" customFormat="false" ht="12" hidden="false" customHeight="false" outlineLevel="0" collapsed="false">
      <c r="BS28964" s="96" t="n">
        <f aca="false">BR28964-2.5</f>
        <v>-2.5</v>
      </c>
    </row>
    <row r="28965" customFormat="false" ht="12" hidden="false" customHeight="false" outlineLevel="0" collapsed="false">
      <c r="BS28965" s="96" t="n">
        <f aca="false">BR28965-2.5</f>
        <v>-2.5</v>
      </c>
    </row>
    <row r="28966" customFormat="false" ht="12" hidden="false" customHeight="false" outlineLevel="0" collapsed="false">
      <c r="BS28966" s="96" t="n">
        <f aca="false">BR28966-2.5</f>
        <v>-2.5</v>
      </c>
    </row>
    <row r="28967" customFormat="false" ht="12" hidden="false" customHeight="false" outlineLevel="0" collapsed="false">
      <c r="BS28967" s="96" t="n">
        <f aca="false">BR28967-2.5</f>
        <v>-2.5</v>
      </c>
    </row>
    <row r="28968" customFormat="false" ht="12" hidden="false" customHeight="false" outlineLevel="0" collapsed="false">
      <c r="BS28968" s="96" t="n">
        <f aca="false">BR28968-2.5</f>
        <v>-2.5</v>
      </c>
    </row>
    <row r="28969" customFormat="false" ht="12" hidden="false" customHeight="false" outlineLevel="0" collapsed="false">
      <c r="BS28969" s="96" t="n">
        <f aca="false">BR28969-2.5</f>
        <v>-2.5</v>
      </c>
    </row>
    <row r="28970" customFormat="false" ht="12" hidden="false" customHeight="false" outlineLevel="0" collapsed="false">
      <c r="BS28970" s="96" t="n">
        <f aca="false">BR28970-2.5</f>
        <v>-2.5</v>
      </c>
    </row>
    <row r="28971" customFormat="false" ht="12" hidden="false" customHeight="false" outlineLevel="0" collapsed="false">
      <c r="BS28971" s="96" t="n">
        <f aca="false">BR28971-2.5</f>
        <v>-2.5</v>
      </c>
    </row>
    <row r="28972" customFormat="false" ht="12" hidden="false" customHeight="false" outlineLevel="0" collapsed="false">
      <c r="BS28972" s="96" t="n">
        <f aca="false">BR28972-2.5</f>
        <v>-2.5</v>
      </c>
    </row>
    <row r="28973" customFormat="false" ht="12" hidden="false" customHeight="false" outlineLevel="0" collapsed="false">
      <c r="BS28973" s="96" t="n">
        <f aca="false">BR28973-2.5</f>
        <v>-2.5</v>
      </c>
    </row>
    <row r="28974" customFormat="false" ht="12" hidden="false" customHeight="false" outlineLevel="0" collapsed="false">
      <c r="BS28974" s="96" t="n">
        <f aca="false">BR28974-2.5</f>
        <v>-2.5</v>
      </c>
    </row>
    <row r="28975" customFormat="false" ht="12" hidden="false" customHeight="false" outlineLevel="0" collapsed="false">
      <c r="BS28975" s="96" t="n">
        <f aca="false">BR28975-2.5</f>
        <v>-2.5</v>
      </c>
    </row>
    <row r="28976" customFormat="false" ht="12" hidden="false" customHeight="false" outlineLevel="0" collapsed="false">
      <c r="BS28976" s="96" t="n">
        <f aca="false">BR28976-2.5</f>
        <v>-2.5</v>
      </c>
    </row>
    <row r="28977" customFormat="false" ht="12" hidden="false" customHeight="false" outlineLevel="0" collapsed="false">
      <c r="BS28977" s="96" t="n">
        <f aca="false">BR28977-2.5</f>
        <v>-2.5</v>
      </c>
    </row>
    <row r="28978" customFormat="false" ht="12" hidden="false" customHeight="false" outlineLevel="0" collapsed="false">
      <c r="BS28978" s="96" t="n">
        <f aca="false">BR28978-2.5</f>
        <v>-2.5</v>
      </c>
    </row>
    <row r="28979" customFormat="false" ht="12" hidden="false" customHeight="false" outlineLevel="0" collapsed="false">
      <c r="BS28979" s="96" t="n">
        <f aca="false">BR28979-2.5</f>
        <v>-2.5</v>
      </c>
    </row>
    <row r="28980" customFormat="false" ht="12" hidden="false" customHeight="false" outlineLevel="0" collapsed="false">
      <c r="BS28980" s="96" t="n">
        <f aca="false">BR28980-2.5</f>
        <v>-2.5</v>
      </c>
    </row>
    <row r="28981" customFormat="false" ht="12" hidden="false" customHeight="false" outlineLevel="0" collapsed="false">
      <c r="BS28981" s="96" t="n">
        <f aca="false">BR28981-2.5</f>
        <v>-2.5</v>
      </c>
    </row>
    <row r="28982" customFormat="false" ht="12" hidden="false" customHeight="false" outlineLevel="0" collapsed="false">
      <c r="BS28982" s="96" t="n">
        <f aca="false">BR28982-2.5</f>
        <v>-2.5</v>
      </c>
    </row>
    <row r="28983" customFormat="false" ht="12" hidden="false" customHeight="false" outlineLevel="0" collapsed="false">
      <c r="BS28983" s="96" t="n">
        <f aca="false">BR28983-2.5</f>
        <v>-2.5</v>
      </c>
    </row>
    <row r="28984" customFormat="false" ht="12" hidden="false" customHeight="false" outlineLevel="0" collapsed="false">
      <c r="BS28984" s="96" t="n">
        <f aca="false">BR28984-2.5</f>
        <v>-2.5</v>
      </c>
    </row>
    <row r="28985" customFormat="false" ht="12" hidden="false" customHeight="false" outlineLevel="0" collapsed="false">
      <c r="BS28985" s="96" t="n">
        <f aca="false">BR28985-2.5</f>
        <v>-2.5</v>
      </c>
    </row>
    <row r="28986" customFormat="false" ht="12" hidden="false" customHeight="false" outlineLevel="0" collapsed="false">
      <c r="BS28986" s="96" t="n">
        <f aca="false">BR28986-2.5</f>
        <v>-2.5</v>
      </c>
    </row>
    <row r="28987" customFormat="false" ht="12" hidden="false" customHeight="false" outlineLevel="0" collapsed="false">
      <c r="BS28987" s="96" t="n">
        <f aca="false">BR28987-2.5</f>
        <v>-2.5</v>
      </c>
    </row>
    <row r="28988" customFormat="false" ht="12" hidden="false" customHeight="false" outlineLevel="0" collapsed="false">
      <c r="BS28988" s="96" t="n">
        <f aca="false">BR28988-2.5</f>
        <v>-2.5</v>
      </c>
    </row>
    <row r="28989" customFormat="false" ht="12" hidden="false" customHeight="false" outlineLevel="0" collapsed="false">
      <c r="BS28989" s="96" t="n">
        <f aca="false">BR28989-2.5</f>
        <v>-2.5</v>
      </c>
    </row>
    <row r="28990" customFormat="false" ht="12" hidden="false" customHeight="false" outlineLevel="0" collapsed="false">
      <c r="BS28990" s="96" t="n">
        <f aca="false">BR28990-2.5</f>
        <v>-2.5</v>
      </c>
    </row>
    <row r="28991" customFormat="false" ht="12" hidden="false" customHeight="false" outlineLevel="0" collapsed="false">
      <c r="BS28991" s="96" t="n">
        <f aca="false">BR28991-2.5</f>
        <v>-2.5</v>
      </c>
    </row>
    <row r="28992" customFormat="false" ht="12" hidden="false" customHeight="false" outlineLevel="0" collapsed="false">
      <c r="BS28992" s="96" t="n">
        <f aca="false">BR28992-2.5</f>
        <v>-2.5</v>
      </c>
    </row>
    <row r="28993" customFormat="false" ht="12" hidden="false" customHeight="false" outlineLevel="0" collapsed="false">
      <c r="BS28993" s="96" t="n">
        <f aca="false">BR28993-2.5</f>
        <v>-2.5</v>
      </c>
    </row>
    <row r="28994" customFormat="false" ht="12" hidden="false" customHeight="false" outlineLevel="0" collapsed="false">
      <c r="BS28994" s="96" t="n">
        <f aca="false">BR28994-2.5</f>
        <v>-2.5</v>
      </c>
    </row>
    <row r="28995" customFormat="false" ht="12" hidden="false" customHeight="false" outlineLevel="0" collapsed="false">
      <c r="BS28995" s="96" t="n">
        <f aca="false">BR28995-2.5</f>
        <v>-2.5</v>
      </c>
    </row>
    <row r="28996" customFormat="false" ht="12" hidden="false" customHeight="false" outlineLevel="0" collapsed="false">
      <c r="BS28996" s="96" t="n">
        <f aca="false">BR28996-2.5</f>
        <v>-2.5</v>
      </c>
    </row>
    <row r="28997" customFormat="false" ht="12" hidden="false" customHeight="false" outlineLevel="0" collapsed="false">
      <c r="BS28997" s="96" t="n">
        <f aca="false">BR28997-2.5</f>
        <v>-2.5</v>
      </c>
    </row>
    <row r="28998" customFormat="false" ht="12" hidden="false" customHeight="false" outlineLevel="0" collapsed="false">
      <c r="BS28998" s="96" t="n">
        <f aca="false">BR28998-2.5</f>
        <v>-2.5</v>
      </c>
    </row>
    <row r="28999" customFormat="false" ht="12" hidden="false" customHeight="false" outlineLevel="0" collapsed="false">
      <c r="BS28999" s="96" t="n">
        <f aca="false">BR28999-2.5</f>
        <v>-2.5</v>
      </c>
    </row>
    <row r="29000" customFormat="false" ht="12" hidden="false" customHeight="false" outlineLevel="0" collapsed="false">
      <c r="BS29000" s="96" t="n">
        <f aca="false">BR29000-2.5</f>
        <v>-2.5</v>
      </c>
    </row>
    <row r="29001" customFormat="false" ht="12" hidden="false" customHeight="false" outlineLevel="0" collapsed="false">
      <c r="BS29001" s="96" t="n">
        <f aca="false">BR29001-2.5</f>
        <v>-2.5</v>
      </c>
    </row>
    <row r="29002" customFormat="false" ht="12" hidden="false" customHeight="false" outlineLevel="0" collapsed="false">
      <c r="BS29002" s="96" t="n">
        <f aca="false">BR29002-2.5</f>
        <v>-2.5</v>
      </c>
    </row>
    <row r="29003" customFormat="false" ht="12" hidden="false" customHeight="false" outlineLevel="0" collapsed="false">
      <c r="BS29003" s="96" t="n">
        <f aca="false">BR29003-2.5</f>
        <v>-2.5</v>
      </c>
    </row>
    <row r="29004" customFormat="false" ht="12" hidden="false" customHeight="false" outlineLevel="0" collapsed="false">
      <c r="BS29004" s="96" t="n">
        <f aca="false">BR29004-2.5</f>
        <v>-2.5</v>
      </c>
    </row>
    <row r="29005" customFormat="false" ht="12" hidden="false" customHeight="false" outlineLevel="0" collapsed="false">
      <c r="BS29005" s="96" t="n">
        <f aca="false">BR29005-2.5</f>
        <v>-2.5</v>
      </c>
    </row>
    <row r="29006" customFormat="false" ht="12" hidden="false" customHeight="false" outlineLevel="0" collapsed="false">
      <c r="BS29006" s="96" t="n">
        <f aca="false">BR29006-2.5</f>
        <v>-2.5</v>
      </c>
    </row>
    <row r="29007" customFormat="false" ht="12" hidden="false" customHeight="false" outlineLevel="0" collapsed="false">
      <c r="BS29007" s="96" t="n">
        <f aca="false">BR29007-2.5</f>
        <v>-2.5</v>
      </c>
    </row>
    <row r="29008" customFormat="false" ht="12" hidden="false" customHeight="false" outlineLevel="0" collapsed="false">
      <c r="BS29008" s="96" t="n">
        <f aca="false">BR29008-2.5</f>
        <v>-2.5</v>
      </c>
    </row>
    <row r="29009" customFormat="false" ht="12" hidden="false" customHeight="false" outlineLevel="0" collapsed="false">
      <c r="BS29009" s="96" t="n">
        <f aca="false">BR29009-2.5</f>
        <v>-2.5</v>
      </c>
    </row>
    <row r="29010" customFormat="false" ht="12" hidden="false" customHeight="false" outlineLevel="0" collapsed="false">
      <c r="BS29010" s="96" t="n">
        <f aca="false">BR29010-2.5</f>
        <v>-2.5</v>
      </c>
    </row>
    <row r="29011" customFormat="false" ht="12" hidden="false" customHeight="false" outlineLevel="0" collapsed="false">
      <c r="BS29011" s="96" t="n">
        <f aca="false">BR29011-2.5</f>
        <v>-2.5</v>
      </c>
    </row>
    <row r="29012" customFormat="false" ht="12" hidden="false" customHeight="false" outlineLevel="0" collapsed="false">
      <c r="BS29012" s="96" t="n">
        <f aca="false">BR29012-2.5</f>
        <v>-2.5</v>
      </c>
    </row>
    <row r="29013" customFormat="false" ht="12" hidden="false" customHeight="false" outlineLevel="0" collapsed="false">
      <c r="BS29013" s="96" t="n">
        <f aca="false">BR29013-2.5</f>
        <v>-2.5</v>
      </c>
    </row>
    <row r="29014" customFormat="false" ht="12" hidden="false" customHeight="false" outlineLevel="0" collapsed="false">
      <c r="BS29014" s="96" t="n">
        <f aca="false">BR29014-2.5</f>
        <v>-2.5</v>
      </c>
    </row>
    <row r="29015" customFormat="false" ht="12" hidden="false" customHeight="false" outlineLevel="0" collapsed="false">
      <c r="BS29015" s="96" t="n">
        <f aca="false">BR29015-2.5</f>
        <v>-2.5</v>
      </c>
    </row>
    <row r="29016" customFormat="false" ht="12" hidden="false" customHeight="false" outlineLevel="0" collapsed="false">
      <c r="BS29016" s="96" t="n">
        <f aca="false">BR29016-2.5</f>
        <v>-2.5</v>
      </c>
    </row>
    <row r="29017" customFormat="false" ht="12" hidden="false" customHeight="false" outlineLevel="0" collapsed="false">
      <c r="BS29017" s="96" t="n">
        <f aca="false">BR29017-2.5</f>
        <v>-2.5</v>
      </c>
    </row>
    <row r="29018" customFormat="false" ht="12" hidden="false" customHeight="false" outlineLevel="0" collapsed="false">
      <c r="BS29018" s="96" t="n">
        <f aca="false">BR29018-2.5</f>
        <v>-2.5</v>
      </c>
    </row>
    <row r="29019" customFormat="false" ht="12" hidden="false" customHeight="false" outlineLevel="0" collapsed="false">
      <c r="BS29019" s="96" t="n">
        <f aca="false">BR29019-2.5</f>
        <v>-2.5</v>
      </c>
    </row>
    <row r="29020" customFormat="false" ht="12" hidden="false" customHeight="false" outlineLevel="0" collapsed="false">
      <c r="BS29020" s="96" t="n">
        <f aca="false">BR29020-2.5</f>
        <v>-2.5</v>
      </c>
    </row>
    <row r="29021" customFormat="false" ht="12" hidden="false" customHeight="false" outlineLevel="0" collapsed="false">
      <c r="BS29021" s="96" t="n">
        <f aca="false">BR29021-2.5</f>
        <v>-2.5</v>
      </c>
    </row>
    <row r="29022" customFormat="false" ht="12" hidden="false" customHeight="false" outlineLevel="0" collapsed="false">
      <c r="BS29022" s="96" t="n">
        <f aca="false">BR29022-2.5</f>
        <v>-2.5</v>
      </c>
    </row>
    <row r="29023" customFormat="false" ht="12" hidden="false" customHeight="false" outlineLevel="0" collapsed="false">
      <c r="BS29023" s="96" t="n">
        <f aca="false">BR29023-2.5</f>
        <v>-2.5</v>
      </c>
    </row>
    <row r="29024" customFormat="false" ht="12" hidden="false" customHeight="false" outlineLevel="0" collapsed="false">
      <c r="BS29024" s="96" t="n">
        <f aca="false">BR29024-2.5</f>
        <v>-2.5</v>
      </c>
    </row>
    <row r="29025" customFormat="false" ht="12" hidden="false" customHeight="false" outlineLevel="0" collapsed="false">
      <c r="BS29025" s="96" t="n">
        <f aca="false">BR29025-2.5</f>
        <v>-2.5</v>
      </c>
    </row>
    <row r="29026" customFormat="false" ht="12" hidden="false" customHeight="false" outlineLevel="0" collapsed="false">
      <c r="BS29026" s="96" t="n">
        <f aca="false">BR29026-2.5</f>
        <v>-2.5</v>
      </c>
    </row>
    <row r="29027" customFormat="false" ht="12" hidden="false" customHeight="false" outlineLevel="0" collapsed="false">
      <c r="BS29027" s="96" t="n">
        <f aca="false">BR29027-2.5</f>
        <v>-2.5</v>
      </c>
    </row>
    <row r="29028" customFormat="false" ht="12" hidden="false" customHeight="false" outlineLevel="0" collapsed="false">
      <c r="BS29028" s="96" t="n">
        <f aca="false">BR29028-2.5</f>
        <v>-2.5</v>
      </c>
    </row>
    <row r="29029" customFormat="false" ht="12" hidden="false" customHeight="false" outlineLevel="0" collapsed="false">
      <c r="BS29029" s="96" t="n">
        <f aca="false">BR29029-2.5</f>
        <v>-2.5</v>
      </c>
    </row>
    <row r="29030" customFormat="false" ht="12" hidden="false" customHeight="false" outlineLevel="0" collapsed="false">
      <c r="BS29030" s="96" t="n">
        <f aca="false">BR29030-2.5</f>
        <v>-2.5</v>
      </c>
    </row>
    <row r="29031" customFormat="false" ht="12" hidden="false" customHeight="false" outlineLevel="0" collapsed="false">
      <c r="BS29031" s="96" t="n">
        <f aca="false">BR29031-2.5</f>
        <v>-2.5</v>
      </c>
    </row>
    <row r="29032" customFormat="false" ht="12" hidden="false" customHeight="false" outlineLevel="0" collapsed="false">
      <c r="BS29032" s="96" t="n">
        <f aca="false">BR29032-2.5</f>
        <v>-2.5</v>
      </c>
    </row>
    <row r="29033" customFormat="false" ht="12" hidden="false" customHeight="false" outlineLevel="0" collapsed="false">
      <c r="BS29033" s="96" t="n">
        <f aca="false">BR29033-2.5</f>
        <v>-2.5</v>
      </c>
    </row>
    <row r="29034" customFormat="false" ht="12" hidden="false" customHeight="false" outlineLevel="0" collapsed="false">
      <c r="BS29034" s="96" t="n">
        <f aca="false">BR29034-2.5</f>
        <v>-2.5</v>
      </c>
    </row>
    <row r="29035" customFormat="false" ht="12" hidden="false" customHeight="false" outlineLevel="0" collapsed="false">
      <c r="BS29035" s="96" t="n">
        <f aca="false">BR29035-2.5</f>
        <v>-2.5</v>
      </c>
    </row>
    <row r="29036" customFormat="false" ht="12" hidden="false" customHeight="false" outlineLevel="0" collapsed="false">
      <c r="BS29036" s="96" t="n">
        <f aca="false">BR29036-2.5</f>
        <v>-2.5</v>
      </c>
    </row>
    <row r="29037" customFormat="false" ht="12" hidden="false" customHeight="false" outlineLevel="0" collapsed="false">
      <c r="BS29037" s="96" t="n">
        <f aca="false">BR29037-2.5</f>
        <v>-2.5</v>
      </c>
    </row>
    <row r="29038" customFormat="false" ht="12" hidden="false" customHeight="false" outlineLevel="0" collapsed="false">
      <c r="BS29038" s="96" t="n">
        <f aca="false">BR29038-2.5</f>
        <v>-2.5</v>
      </c>
    </row>
    <row r="29039" customFormat="false" ht="12" hidden="false" customHeight="false" outlineLevel="0" collapsed="false">
      <c r="BS29039" s="96" t="n">
        <f aca="false">BR29039-2.5</f>
        <v>-2.5</v>
      </c>
    </row>
    <row r="29040" customFormat="false" ht="12" hidden="false" customHeight="false" outlineLevel="0" collapsed="false">
      <c r="BS29040" s="96" t="n">
        <f aca="false">BR29040-2.5</f>
        <v>-2.5</v>
      </c>
    </row>
    <row r="29041" customFormat="false" ht="12" hidden="false" customHeight="false" outlineLevel="0" collapsed="false">
      <c r="BS29041" s="96" t="n">
        <f aca="false">BR29041-2.5</f>
        <v>-2.5</v>
      </c>
    </row>
    <row r="29042" customFormat="false" ht="12" hidden="false" customHeight="false" outlineLevel="0" collapsed="false">
      <c r="BS29042" s="96" t="n">
        <f aca="false">BR29042-2.5</f>
        <v>-2.5</v>
      </c>
    </row>
    <row r="29043" customFormat="false" ht="12" hidden="false" customHeight="false" outlineLevel="0" collapsed="false">
      <c r="BS29043" s="96" t="n">
        <f aca="false">BR29043-2.5</f>
        <v>-2.5</v>
      </c>
    </row>
    <row r="29044" customFormat="false" ht="12" hidden="false" customHeight="false" outlineLevel="0" collapsed="false">
      <c r="BS29044" s="96" t="n">
        <f aca="false">BR29044-2.5</f>
        <v>-2.5</v>
      </c>
    </row>
    <row r="29045" customFormat="false" ht="12" hidden="false" customHeight="false" outlineLevel="0" collapsed="false">
      <c r="BS29045" s="96" t="n">
        <f aca="false">BR29045-2.5</f>
        <v>-2.5</v>
      </c>
    </row>
    <row r="29046" customFormat="false" ht="12" hidden="false" customHeight="false" outlineLevel="0" collapsed="false">
      <c r="BS29046" s="96" t="n">
        <f aca="false">BR29046-2.5</f>
        <v>-2.5</v>
      </c>
    </row>
    <row r="29047" customFormat="false" ht="12" hidden="false" customHeight="false" outlineLevel="0" collapsed="false">
      <c r="BS29047" s="96" t="n">
        <f aca="false">BR29047-2.5</f>
        <v>-2.5</v>
      </c>
    </row>
    <row r="29048" customFormat="false" ht="12" hidden="false" customHeight="false" outlineLevel="0" collapsed="false">
      <c r="BS29048" s="96" t="n">
        <f aca="false">BR29048-2.5</f>
        <v>-2.5</v>
      </c>
    </row>
    <row r="29049" customFormat="false" ht="12" hidden="false" customHeight="false" outlineLevel="0" collapsed="false">
      <c r="BS29049" s="96" t="n">
        <f aca="false">BR29049-2.5</f>
        <v>-2.5</v>
      </c>
    </row>
    <row r="29050" customFormat="false" ht="12" hidden="false" customHeight="false" outlineLevel="0" collapsed="false">
      <c r="BS29050" s="96" t="n">
        <f aca="false">BR29050-2.5</f>
        <v>-2.5</v>
      </c>
    </row>
    <row r="29051" customFormat="false" ht="12" hidden="false" customHeight="false" outlineLevel="0" collapsed="false">
      <c r="BS29051" s="96" t="n">
        <f aca="false">BR29051-2.5</f>
        <v>-2.5</v>
      </c>
    </row>
    <row r="29052" customFormat="false" ht="12" hidden="false" customHeight="false" outlineLevel="0" collapsed="false">
      <c r="BS29052" s="96" t="n">
        <f aca="false">BR29052-2.5</f>
        <v>-2.5</v>
      </c>
    </row>
    <row r="29053" customFormat="false" ht="12" hidden="false" customHeight="false" outlineLevel="0" collapsed="false">
      <c r="BS29053" s="96" t="n">
        <f aca="false">BR29053-2.5</f>
        <v>-2.5</v>
      </c>
    </row>
    <row r="29054" customFormat="false" ht="12" hidden="false" customHeight="false" outlineLevel="0" collapsed="false">
      <c r="BS29054" s="96" t="n">
        <f aca="false">BR29054-2.5</f>
        <v>-2.5</v>
      </c>
    </row>
    <row r="29055" customFormat="false" ht="12" hidden="false" customHeight="false" outlineLevel="0" collapsed="false">
      <c r="BS29055" s="96" t="n">
        <f aca="false">BR29055-2.5</f>
        <v>-2.5</v>
      </c>
    </row>
    <row r="29056" customFormat="false" ht="12" hidden="false" customHeight="false" outlineLevel="0" collapsed="false">
      <c r="BS29056" s="96" t="n">
        <f aca="false">BR29056-2.5</f>
        <v>-2.5</v>
      </c>
    </row>
    <row r="29057" customFormat="false" ht="12" hidden="false" customHeight="false" outlineLevel="0" collapsed="false">
      <c r="BS29057" s="96" t="n">
        <f aca="false">BR29057-2.5</f>
        <v>-2.5</v>
      </c>
    </row>
    <row r="29058" customFormat="false" ht="12" hidden="false" customHeight="false" outlineLevel="0" collapsed="false">
      <c r="BS29058" s="96" t="n">
        <f aca="false">BR29058-2.5</f>
        <v>-2.5</v>
      </c>
    </row>
    <row r="29059" customFormat="false" ht="12" hidden="false" customHeight="false" outlineLevel="0" collapsed="false">
      <c r="BS29059" s="96" t="n">
        <f aca="false">BR29059-2.5</f>
        <v>-2.5</v>
      </c>
    </row>
    <row r="29060" customFormat="false" ht="12" hidden="false" customHeight="false" outlineLevel="0" collapsed="false">
      <c r="BS29060" s="96" t="n">
        <f aca="false">BR29060-2.5</f>
        <v>-2.5</v>
      </c>
    </row>
    <row r="29061" customFormat="false" ht="12" hidden="false" customHeight="false" outlineLevel="0" collapsed="false">
      <c r="BS29061" s="96" t="n">
        <f aca="false">BR29061-2.5</f>
        <v>-2.5</v>
      </c>
    </row>
    <row r="29062" customFormat="false" ht="12" hidden="false" customHeight="false" outlineLevel="0" collapsed="false">
      <c r="BS29062" s="96" t="n">
        <f aca="false">BR29062-2.5</f>
        <v>-2.5</v>
      </c>
    </row>
    <row r="29063" customFormat="false" ht="12" hidden="false" customHeight="false" outlineLevel="0" collapsed="false">
      <c r="BS29063" s="96" t="n">
        <f aca="false">BR29063-2.5</f>
        <v>-2.5</v>
      </c>
    </row>
    <row r="29064" customFormat="false" ht="12" hidden="false" customHeight="false" outlineLevel="0" collapsed="false">
      <c r="BS29064" s="96" t="n">
        <f aca="false">BR29064-2.5</f>
        <v>-2.5</v>
      </c>
    </row>
    <row r="29065" customFormat="false" ht="12" hidden="false" customHeight="false" outlineLevel="0" collapsed="false">
      <c r="BS29065" s="96" t="n">
        <f aca="false">BR29065-2.5</f>
        <v>-2.5</v>
      </c>
    </row>
    <row r="29066" customFormat="false" ht="12" hidden="false" customHeight="false" outlineLevel="0" collapsed="false">
      <c r="BS29066" s="96" t="n">
        <f aca="false">BR29066-2.5</f>
        <v>-2.5</v>
      </c>
    </row>
    <row r="29067" customFormat="false" ht="12" hidden="false" customHeight="false" outlineLevel="0" collapsed="false">
      <c r="BS29067" s="96" t="n">
        <f aca="false">BR29067-2.5</f>
        <v>-2.5</v>
      </c>
    </row>
    <row r="29068" customFormat="false" ht="12" hidden="false" customHeight="false" outlineLevel="0" collapsed="false">
      <c r="BS29068" s="96" t="n">
        <f aca="false">BR29068-2.5</f>
        <v>-2.5</v>
      </c>
    </row>
    <row r="29069" customFormat="false" ht="12" hidden="false" customHeight="false" outlineLevel="0" collapsed="false">
      <c r="BS29069" s="96" t="n">
        <f aca="false">BR29069-2.5</f>
        <v>-2.5</v>
      </c>
    </row>
    <row r="29070" customFormat="false" ht="12" hidden="false" customHeight="false" outlineLevel="0" collapsed="false">
      <c r="BS29070" s="96" t="n">
        <f aca="false">BR29070-2.5</f>
        <v>-2.5</v>
      </c>
    </row>
    <row r="29071" customFormat="false" ht="12" hidden="false" customHeight="false" outlineLevel="0" collapsed="false">
      <c r="BS29071" s="96" t="n">
        <f aca="false">BR29071-2.5</f>
        <v>-2.5</v>
      </c>
    </row>
    <row r="29072" customFormat="false" ht="12" hidden="false" customHeight="false" outlineLevel="0" collapsed="false">
      <c r="BS29072" s="96" t="n">
        <f aca="false">BR29072-2.5</f>
        <v>-2.5</v>
      </c>
    </row>
    <row r="29073" customFormat="false" ht="12" hidden="false" customHeight="false" outlineLevel="0" collapsed="false">
      <c r="BS29073" s="96" t="n">
        <f aca="false">BR29073-2.5</f>
        <v>-2.5</v>
      </c>
    </row>
    <row r="29074" customFormat="false" ht="12" hidden="false" customHeight="false" outlineLevel="0" collapsed="false">
      <c r="BS29074" s="96" t="n">
        <f aca="false">BR29074-2.5</f>
        <v>-2.5</v>
      </c>
    </row>
    <row r="29075" customFormat="false" ht="12" hidden="false" customHeight="false" outlineLevel="0" collapsed="false">
      <c r="BS29075" s="96" t="n">
        <f aca="false">BR29075-2.5</f>
        <v>-2.5</v>
      </c>
    </row>
    <row r="29076" customFormat="false" ht="12" hidden="false" customHeight="false" outlineLevel="0" collapsed="false">
      <c r="BS29076" s="96" t="n">
        <f aca="false">BR29076-2.5</f>
        <v>-2.5</v>
      </c>
    </row>
    <row r="29077" customFormat="false" ht="12" hidden="false" customHeight="false" outlineLevel="0" collapsed="false">
      <c r="BS29077" s="96" t="n">
        <f aca="false">BR29077-2.5</f>
        <v>-2.5</v>
      </c>
    </row>
    <row r="29078" customFormat="false" ht="12" hidden="false" customHeight="false" outlineLevel="0" collapsed="false">
      <c r="BS29078" s="96" t="n">
        <f aca="false">BR29078-2.5</f>
        <v>-2.5</v>
      </c>
    </row>
    <row r="29079" customFormat="false" ht="12" hidden="false" customHeight="false" outlineLevel="0" collapsed="false">
      <c r="BS29079" s="96" t="n">
        <f aca="false">BR29079-2.5</f>
        <v>-2.5</v>
      </c>
    </row>
    <row r="29080" customFormat="false" ht="12" hidden="false" customHeight="false" outlineLevel="0" collapsed="false">
      <c r="BS29080" s="96" t="n">
        <f aca="false">BR29080-2.5</f>
        <v>-2.5</v>
      </c>
    </row>
    <row r="29081" customFormat="false" ht="12" hidden="false" customHeight="false" outlineLevel="0" collapsed="false">
      <c r="BS29081" s="96" t="n">
        <f aca="false">BR29081-2.5</f>
        <v>-2.5</v>
      </c>
    </row>
    <row r="29082" customFormat="false" ht="12" hidden="false" customHeight="false" outlineLevel="0" collapsed="false">
      <c r="BS29082" s="96" t="n">
        <f aca="false">BR29082-2.5</f>
        <v>-2.5</v>
      </c>
    </row>
    <row r="29083" customFormat="false" ht="12" hidden="false" customHeight="false" outlineLevel="0" collapsed="false">
      <c r="BS29083" s="96" t="n">
        <f aca="false">BR29083-2.5</f>
        <v>-2.5</v>
      </c>
    </row>
    <row r="29084" customFormat="false" ht="12" hidden="false" customHeight="false" outlineLevel="0" collapsed="false">
      <c r="BS29084" s="96" t="n">
        <f aca="false">BR29084-2.5</f>
        <v>-2.5</v>
      </c>
    </row>
    <row r="29085" customFormat="false" ht="12" hidden="false" customHeight="false" outlineLevel="0" collapsed="false">
      <c r="BS29085" s="96" t="n">
        <f aca="false">BR29085-2.5</f>
        <v>-2.5</v>
      </c>
    </row>
    <row r="29086" customFormat="false" ht="12" hidden="false" customHeight="false" outlineLevel="0" collapsed="false">
      <c r="BS29086" s="96" t="n">
        <f aca="false">BR29086-2.5</f>
        <v>-2.5</v>
      </c>
    </row>
    <row r="29087" customFormat="false" ht="12" hidden="false" customHeight="false" outlineLevel="0" collapsed="false">
      <c r="BS29087" s="96" t="n">
        <f aca="false">BR29087-2.5</f>
        <v>-2.5</v>
      </c>
    </row>
    <row r="29088" customFormat="false" ht="12" hidden="false" customHeight="false" outlineLevel="0" collapsed="false">
      <c r="BS29088" s="96" t="n">
        <f aca="false">BR29088-2.5</f>
        <v>-2.5</v>
      </c>
    </row>
    <row r="29089" customFormat="false" ht="12" hidden="false" customHeight="false" outlineLevel="0" collapsed="false">
      <c r="BS29089" s="96" t="n">
        <f aca="false">BR29089-2.5</f>
        <v>-2.5</v>
      </c>
    </row>
    <row r="29090" customFormat="false" ht="12" hidden="false" customHeight="false" outlineLevel="0" collapsed="false">
      <c r="BS29090" s="96" t="n">
        <f aca="false">BR29090-2.5</f>
        <v>-2.5</v>
      </c>
    </row>
    <row r="29091" customFormat="false" ht="12" hidden="false" customHeight="false" outlineLevel="0" collapsed="false">
      <c r="BS29091" s="96" t="n">
        <f aca="false">BR29091-2.5</f>
        <v>-2.5</v>
      </c>
    </row>
    <row r="29092" customFormat="false" ht="12" hidden="false" customHeight="false" outlineLevel="0" collapsed="false">
      <c r="BS29092" s="96" t="n">
        <f aca="false">BR29092-2.5</f>
        <v>-2.5</v>
      </c>
    </row>
    <row r="29093" customFormat="false" ht="12" hidden="false" customHeight="false" outlineLevel="0" collapsed="false">
      <c r="BS29093" s="96" t="n">
        <f aca="false">BR29093-2.5</f>
        <v>-2.5</v>
      </c>
    </row>
    <row r="29094" customFormat="false" ht="12" hidden="false" customHeight="false" outlineLevel="0" collapsed="false">
      <c r="BS29094" s="96" t="n">
        <f aca="false">BR29094-2.5</f>
        <v>-2.5</v>
      </c>
    </row>
    <row r="29095" customFormat="false" ht="12" hidden="false" customHeight="false" outlineLevel="0" collapsed="false">
      <c r="BS29095" s="96" t="n">
        <f aca="false">BR29095-2.5</f>
        <v>-2.5</v>
      </c>
    </row>
    <row r="29096" customFormat="false" ht="12" hidden="false" customHeight="false" outlineLevel="0" collapsed="false">
      <c r="BS29096" s="96" t="n">
        <f aca="false">BR29096-2.5</f>
        <v>-2.5</v>
      </c>
    </row>
    <row r="29097" customFormat="false" ht="12" hidden="false" customHeight="false" outlineLevel="0" collapsed="false">
      <c r="BS29097" s="96" t="n">
        <f aca="false">BR29097-2.5</f>
        <v>-2.5</v>
      </c>
    </row>
    <row r="29098" customFormat="false" ht="12" hidden="false" customHeight="false" outlineLevel="0" collapsed="false">
      <c r="BS29098" s="96" t="n">
        <f aca="false">BR29098-2.5</f>
        <v>-2.5</v>
      </c>
    </row>
    <row r="29099" customFormat="false" ht="12" hidden="false" customHeight="false" outlineLevel="0" collapsed="false">
      <c r="BS29099" s="96" t="n">
        <f aca="false">BR29099-2.5</f>
        <v>-2.5</v>
      </c>
    </row>
    <row r="29100" customFormat="false" ht="12" hidden="false" customHeight="false" outlineLevel="0" collapsed="false">
      <c r="BS29100" s="96" t="n">
        <f aca="false">BR29100-2.5</f>
        <v>-2.5</v>
      </c>
    </row>
    <row r="29101" customFormat="false" ht="12" hidden="false" customHeight="false" outlineLevel="0" collapsed="false">
      <c r="BS29101" s="96" t="n">
        <f aca="false">BR29101-2.5</f>
        <v>-2.5</v>
      </c>
    </row>
    <row r="29102" customFormat="false" ht="12" hidden="false" customHeight="false" outlineLevel="0" collapsed="false">
      <c r="BS29102" s="96" t="n">
        <f aca="false">BR29102-2.5</f>
        <v>-2.5</v>
      </c>
    </row>
    <row r="29103" customFormat="false" ht="12" hidden="false" customHeight="false" outlineLevel="0" collapsed="false">
      <c r="BS29103" s="96" t="n">
        <f aca="false">BR29103-2.5</f>
        <v>-2.5</v>
      </c>
    </row>
    <row r="29104" customFormat="false" ht="12" hidden="false" customHeight="false" outlineLevel="0" collapsed="false">
      <c r="BS29104" s="96" t="n">
        <f aca="false">BR29104-2.5</f>
        <v>-2.5</v>
      </c>
    </row>
    <row r="29105" customFormat="false" ht="12" hidden="false" customHeight="false" outlineLevel="0" collapsed="false">
      <c r="BS29105" s="96" t="n">
        <f aca="false">BR29105-2.5</f>
        <v>-2.5</v>
      </c>
    </row>
    <row r="29106" customFormat="false" ht="12" hidden="false" customHeight="false" outlineLevel="0" collapsed="false">
      <c r="BS29106" s="96" t="n">
        <f aca="false">BR29106-2.5</f>
        <v>-2.5</v>
      </c>
    </row>
    <row r="29107" customFormat="false" ht="12" hidden="false" customHeight="false" outlineLevel="0" collapsed="false">
      <c r="BS29107" s="96" t="n">
        <f aca="false">BR29107-2.5</f>
        <v>-2.5</v>
      </c>
    </row>
    <row r="29108" customFormat="false" ht="12" hidden="false" customHeight="false" outlineLevel="0" collapsed="false">
      <c r="BS29108" s="96" t="n">
        <f aca="false">BR29108-2.5</f>
        <v>-2.5</v>
      </c>
    </row>
    <row r="29109" customFormat="false" ht="12" hidden="false" customHeight="false" outlineLevel="0" collapsed="false">
      <c r="BS29109" s="96" t="n">
        <f aca="false">BR29109-2.5</f>
        <v>-2.5</v>
      </c>
    </row>
    <row r="29110" customFormat="false" ht="12" hidden="false" customHeight="false" outlineLevel="0" collapsed="false">
      <c r="BS29110" s="96" t="n">
        <f aca="false">BR29110-2.5</f>
        <v>-2.5</v>
      </c>
    </row>
    <row r="29111" customFormat="false" ht="12" hidden="false" customHeight="false" outlineLevel="0" collapsed="false">
      <c r="BS29111" s="96" t="n">
        <f aca="false">BR29111-2.5</f>
        <v>-2.5</v>
      </c>
    </row>
    <row r="29112" customFormat="false" ht="12" hidden="false" customHeight="false" outlineLevel="0" collapsed="false">
      <c r="BS29112" s="96" t="n">
        <f aca="false">BR29112-2.5</f>
        <v>-2.5</v>
      </c>
    </row>
    <row r="29113" customFormat="false" ht="12" hidden="false" customHeight="false" outlineLevel="0" collapsed="false">
      <c r="BS29113" s="96" t="n">
        <f aca="false">BR29113-2.5</f>
        <v>-2.5</v>
      </c>
    </row>
    <row r="29114" customFormat="false" ht="12" hidden="false" customHeight="false" outlineLevel="0" collapsed="false">
      <c r="BS29114" s="96" t="n">
        <f aca="false">BR29114-2.5</f>
        <v>-2.5</v>
      </c>
    </row>
    <row r="29115" customFormat="false" ht="12" hidden="false" customHeight="false" outlineLevel="0" collapsed="false">
      <c r="BS29115" s="96" t="n">
        <f aca="false">BR29115-2.5</f>
        <v>-2.5</v>
      </c>
    </row>
    <row r="29116" customFormat="false" ht="12" hidden="false" customHeight="false" outlineLevel="0" collapsed="false">
      <c r="BS29116" s="96" t="n">
        <f aca="false">BR29116-2.5</f>
        <v>-2.5</v>
      </c>
    </row>
    <row r="29117" customFormat="false" ht="12" hidden="false" customHeight="false" outlineLevel="0" collapsed="false">
      <c r="BS29117" s="96" t="n">
        <f aca="false">BR29117-2.5</f>
        <v>-2.5</v>
      </c>
    </row>
    <row r="29118" customFormat="false" ht="12" hidden="false" customHeight="false" outlineLevel="0" collapsed="false">
      <c r="BS29118" s="96" t="n">
        <f aca="false">BR29118-2.5</f>
        <v>-2.5</v>
      </c>
    </row>
    <row r="29119" customFormat="false" ht="12" hidden="false" customHeight="false" outlineLevel="0" collapsed="false">
      <c r="BS29119" s="96" t="n">
        <f aca="false">BR29119-2.5</f>
        <v>-2.5</v>
      </c>
    </row>
    <row r="29120" customFormat="false" ht="12" hidden="false" customHeight="false" outlineLevel="0" collapsed="false">
      <c r="BS29120" s="96" t="n">
        <f aca="false">BR29120-2.5</f>
        <v>-2.5</v>
      </c>
    </row>
    <row r="29121" customFormat="false" ht="12" hidden="false" customHeight="false" outlineLevel="0" collapsed="false">
      <c r="BS29121" s="96" t="n">
        <f aca="false">BR29121-2.5</f>
        <v>-2.5</v>
      </c>
    </row>
    <row r="29122" customFormat="false" ht="12" hidden="false" customHeight="false" outlineLevel="0" collapsed="false">
      <c r="BS29122" s="96" t="n">
        <f aca="false">BR29122-2.5</f>
        <v>-2.5</v>
      </c>
    </row>
    <row r="29123" customFormat="false" ht="12" hidden="false" customHeight="false" outlineLevel="0" collapsed="false">
      <c r="BS29123" s="96" t="n">
        <f aca="false">BR29123-2.5</f>
        <v>-2.5</v>
      </c>
    </row>
    <row r="29124" customFormat="false" ht="12" hidden="false" customHeight="false" outlineLevel="0" collapsed="false">
      <c r="BS29124" s="96" t="n">
        <f aca="false">BR29124-2.5</f>
        <v>-2.5</v>
      </c>
    </row>
    <row r="29125" customFormat="false" ht="12" hidden="false" customHeight="false" outlineLevel="0" collapsed="false">
      <c r="BS29125" s="96" t="n">
        <f aca="false">BR29125-2.5</f>
        <v>-2.5</v>
      </c>
    </row>
    <row r="29126" customFormat="false" ht="12" hidden="false" customHeight="false" outlineLevel="0" collapsed="false">
      <c r="BS29126" s="96" t="n">
        <f aca="false">BR29126-2.5</f>
        <v>-2.5</v>
      </c>
    </row>
    <row r="29127" customFormat="false" ht="12" hidden="false" customHeight="false" outlineLevel="0" collapsed="false">
      <c r="BS29127" s="96" t="n">
        <f aca="false">BR29127-2.5</f>
        <v>-2.5</v>
      </c>
    </row>
    <row r="29128" customFormat="false" ht="12" hidden="false" customHeight="false" outlineLevel="0" collapsed="false">
      <c r="BS29128" s="96" t="n">
        <f aca="false">BR29128-2.5</f>
        <v>-2.5</v>
      </c>
    </row>
    <row r="29129" customFormat="false" ht="12" hidden="false" customHeight="false" outlineLevel="0" collapsed="false">
      <c r="BS29129" s="96" t="n">
        <f aca="false">BR29129-2.5</f>
        <v>-2.5</v>
      </c>
    </row>
    <row r="29130" customFormat="false" ht="12" hidden="false" customHeight="false" outlineLevel="0" collapsed="false">
      <c r="BS29130" s="96" t="n">
        <f aca="false">BR29130-2.5</f>
        <v>-2.5</v>
      </c>
    </row>
    <row r="29131" customFormat="false" ht="12" hidden="false" customHeight="false" outlineLevel="0" collapsed="false">
      <c r="BS29131" s="96" t="n">
        <f aca="false">BR29131-2.5</f>
        <v>-2.5</v>
      </c>
    </row>
    <row r="29132" customFormat="false" ht="12" hidden="false" customHeight="false" outlineLevel="0" collapsed="false">
      <c r="BS29132" s="96" t="n">
        <f aca="false">BR29132-2.5</f>
        <v>-2.5</v>
      </c>
    </row>
    <row r="29133" customFormat="false" ht="12" hidden="false" customHeight="false" outlineLevel="0" collapsed="false">
      <c r="BS29133" s="96" t="n">
        <f aca="false">BR29133-2.5</f>
        <v>-2.5</v>
      </c>
    </row>
    <row r="29134" customFormat="false" ht="12" hidden="false" customHeight="false" outlineLevel="0" collapsed="false">
      <c r="BS29134" s="96" t="n">
        <f aca="false">BR29134-2.5</f>
        <v>-2.5</v>
      </c>
    </row>
    <row r="29135" customFormat="false" ht="12" hidden="false" customHeight="false" outlineLevel="0" collapsed="false">
      <c r="BS29135" s="96" t="n">
        <f aca="false">BR29135-2.5</f>
        <v>-2.5</v>
      </c>
    </row>
    <row r="29136" customFormat="false" ht="12" hidden="false" customHeight="false" outlineLevel="0" collapsed="false">
      <c r="BS29136" s="96" t="n">
        <f aca="false">BR29136-2.5</f>
        <v>-2.5</v>
      </c>
    </row>
    <row r="29137" customFormat="false" ht="12" hidden="false" customHeight="false" outlineLevel="0" collapsed="false">
      <c r="BS29137" s="96" t="n">
        <f aca="false">BR29137-2.5</f>
        <v>-2.5</v>
      </c>
    </row>
    <row r="29138" customFormat="false" ht="12" hidden="false" customHeight="false" outlineLevel="0" collapsed="false">
      <c r="BS29138" s="96" t="n">
        <f aca="false">BR29138-2.5</f>
        <v>-2.5</v>
      </c>
    </row>
    <row r="29139" customFormat="false" ht="12" hidden="false" customHeight="false" outlineLevel="0" collapsed="false">
      <c r="BS29139" s="96" t="n">
        <f aca="false">BR29139-2.5</f>
        <v>-2.5</v>
      </c>
    </row>
    <row r="29140" customFormat="false" ht="12" hidden="false" customHeight="false" outlineLevel="0" collapsed="false">
      <c r="BS29140" s="96" t="n">
        <f aca="false">BR29140-2.5</f>
        <v>-2.5</v>
      </c>
    </row>
    <row r="29141" customFormat="false" ht="12" hidden="false" customHeight="false" outlineLevel="0" collapsed="false">
      <c r="BS29141" s="96" t="n">
        <f aca="false">BR29141-2.5</f>
        <v>-2.5</v>
      </c>
    </row>
    <row r="29142" customFormat="false" ht="12" hidden="false" customHeight="false" outlineLevel="0" collapsed="false">
      <c r="BS29142" s="96" t="n">
        <f aca="false">BR29142-2.5</f>
        <v>-2.5</v>
      </c>
    </row>
    <row r="29143" customFormat="false" ht="12" hidden="false" customHeight="false" outlineLevel="0" collapsed="false">
      <c r="BS29143" s="96" t="n">
        <f aca="false">BR29143-2.5</f>
        <v>-2.5</v>
      </c>
    </row>
    <row r="29144" customFormat="false" ht="12" hidden="false" customHeight="false" outlineLevel="0" collapsed="false">
      <c r="BS29144" s="96" t="n">
        <f aca="false">BR29144-2.5</f>
        <v>-2.5</v>
      </c>
    </row>
    <row r="29145" customFormat="false" ht="12" hidden="false" customHeight="false" outlineLevel="0" collapsed="false">
      <c r="BS29145" s="96" t="n">
        <f aca="false">BR29145-2.5</f>
        <v>-2.5</v>
      </c>
    </row>
    <row r="29146" customFormat="false" ht="12" hidden="false" customHeight="false" outlineLevel="0" collapsed="false">
      <c r="BS29146" s="96" t="n">
        <f aca="false">BR29146-2.5</f>
        <v>-2.5</v>
      </c>
    </row>
    <row r="29147" customFormat="false" ht="12" hidden="false" customHeight="false" outlineLevel="0" collapsed="false">
      <c r="BS29147" s="96" t="n">
        <f aca="false">BR29147-2.5</f>
        <v>-2.5</v>
      </c>
    </row>
    <row r="29148" customFormat="false" ht="12" hidden="false" customHeight="false" outlineLevel="0" collapsed="false">
      <c r="BS29148" s="96" t="n">
        <f aca="false">BR29148-2.5</f>
        <v>-2.5</v>
      </c>
    </row>
    <row r="29149" customFormat="false" ht="12" hidden="false" customHeight="false" outlineLevel="0" collapsed="false">
      <c r="BS29149" s="96" t="n">
        <f aca="false">BR29149-2.5</f>
        <v>-2.5</v>
      </c>
    </row>
    <row r="29150" customFormat="false" ht="12" hidden="false" customHeight="false" outlineLevel="0" collapsed="false">
      <c r="BS29150" s="96" t="n">
        <f aca="false">BR29150-2.5</f>
        <v>-2.5</v>
      </c>
    </row>
    <row r="29151" customFormat="false" ht="12" hidden="false" customHeight="false" outlineLevel="0" collapsed="false">
      <c r="BS29151" s="96" t="n">
        <f aca="false">BR29151-2.5</f>
        <v>-2.5</v>
      </c>
    </row>
    <row r="29152" customFormat="false" ht="12" hidden="false" customHeight="false" outlineLevel="0" collapsed="false">
      <c r="BS29152" s="96" t="n">
        <f aca="false">BR29152-2.5</f>
        <v>-2.5</v>
      </c>
    </row>
    <row r="29153" customFormat="false" ht="12" hidden="false" customHeight="false" outlineLevel="0" collapsed="false">
      <c r="BS29153" s="96" t="n">
        <f aca="false">BR29153-2.5</f>
        <v>-2.5</v>
      </c>
    </row>
    <row r="29154" customFormat="false" ht="12" hidden="false" customHeight="false" outlineLevel="0" collapsed="false">
      <c r="BS29154" s="96" t="n">
        <f aca="false">BR29154-2.5</f>
        <v>-2.5</v>
      </c>
    </row>
    <row r="29155" customFormat="false" ht="12" hidden="false" customHeight="false" outlineLevel="0" collapsed="false">
      <c r="BS29155" s="96" t="n">
        <f aca="false">BR29155-2.5</f>
        <v>-2.5</v>
      </c>
    </row>
    <row r="29156" customFormat="false" ht="12" hidden="false" customHeight="false" outlineLevel="0" collapsed="false">
      <c r="BS29156" s="96" t="n">
        <f aca="false">BR29156-2.5</f>
        <v>-2.5</v>
      </c>
    </row>
    <row r="29157" customFormat="false" ht="12" hidden="false" customHeight="false" outlineLevel="0" collapsed="false">
      <c r="BS29157" s="96" t="n">
        <f aca="false">BR29157-2.5</f>
        <v>-2.5</v>
      </c>
    </row>
    <row r="29158" customFormat="false" ht="12" hidden="false" customHeight="false" outlineLevel="0" collapsed="false">
      <c r="BS29158" s="96" t="n">
        <f aca="false">BR29158-2.5</f>
        <v>-2.5</v>
      </c>
    </row>
    <row r="29159" customFormat="false" ht="12" hidden="false" customHeight="false" outlineLevel="0" collapsed="false">
      <c r="BS29159" s="96" t="n">
        <f aca="false">BR29159-2.5</f>
        <v>-2.5</v>
      </c>
    </row>
    <row r="29160" customFormat="false" ht="12" hidden="false" customHeight="false" outlineLevel="0" collapsed="false">
      <c r="BS29160" s="96" t="n">
        <f aca="false">BR29160-2.5</f>
        <v>-2.5</v>
      </c>
    </row>
    <row r="29161" customFormat="false" ht="12" hidden="false" customHeight="false" outlineLevel="0" collapsed="false">
      <c r="BS29161" s="96" t="n">
        <f aca="false">BR29161-2.5</f>
        <v>-2.5</v>
      </c>
    </row>
    <row r="29162" customFormat="false" ht="12" hidden="false" customHeight="false" outlineLevel="0" collapsed="false">
      <c r="BS29162" s="96" t="n">
        <f aca="false">BR29162-2.5</f>
        <v>-2.5</v>
      </c>
    </row>
    <row r="29163" customFormat="false" ht="12" hidden="false" customHeight="false" outlineLevel="0" collapsed="false">
      <c r="BS29163" s="96" t="n">
        <f aca="false">BR29163-2.5</f>
        <v>-2.5</v>
      </c>
    </row>
    <row r="29164" customFormat="false" ht="12" hidden="false" customHeight="false" outlineLevel="0" collapsed="false">
      <c r="BS29164" s="96" t="n">
        <f aca="false">BR29164-2.5</f>
        <v>-2.5</v>
      </c>
    </row>
    <row r="29165" customFormat="false" ht="12" hidden="false" customHeight="false" outlineLevel="0" collapsed="false">
      <c r="BS29165" s="96" t="n">
        <f aca="false">BR29165-2.5</f>
        <v>-2.5</v>
      </c>
    </row>
    <row r="29166" customFormat="false" ht="12" hidden="false" customHeight="false" outlineLevel="0" collapsed="false">
      <c r="BS29166" s="96" t="n">
        <f aca="false">BR29166-2.5</f>
        <v>-2.5</v>
      </c>
    </row>
    <row r="29167" customFormat="false" ht="12" hidden="false" customHeight="false" outlineLevel="0" collapsed="false">
      <c r="BS29167" s="96" t="n">
        <f aca="false">BR29167-2.5</f>
        <v>-2.5</v>
      </c>
    </row>
    <row r="29168" customFormat="false" ht="12" hidden="false" customHeight="false" outlineLevel="0" collapsed="false">
      <c r="BS29168" s="96" t="n">
        <f aca="false">BR29168-2.5</f>
        <v>-2.5</v>
      </c>
    </row>
    <row r="29169" customFormat="false" ht="12" hidden="false" customHeight="false" outlineLevel="0" collapsed="false">
      <c r="BS29169" s="96" t="n">
        <f aca="false">BR29169-2.5</f>
        <v>-2.5</v>
      </c>
    </row>
    <row r="29170" customFormat="false" ht="12" hidden="false" customHeight="false" outlineLevel="0" collapsed="false">
      <c r="BS29170" s="96" t="n">
        <f aca="false">BR29170-2.5</f>
        <v>-2.5</v>
      </c>
    </row>
    <row r="29171" customFormat="false" ht="12" hidden="false" customHeight="false" outlineLevel="0" collapsed="false">
      <c r="BS29171" s="96" t="n">
        <f aca="false">BR29171-2.5</f>
        <v>-2.5</v>
      </c>
    </row>
    <row r="29172" customFormat="false" ht="12" hidden="false" customHeight="false" outlineLevel="0" collapsed="false">
      <c r="BS29172" s="96" t="n">
        <f aca="false">BR29172-2.5</f>
        <v>-2.5</v>
      </c>
    </row>
    <row r="29173" customFormat="false" ht="12" hidden="false" customHeight="false" outlineLevel="0" collapsed="false">
      <c r="BS29173" s="96" t="n">
        <f aca="false">BR29173-2.5</f>
        <v>-2.5</v>
      </c>
    </row>
    <row r="29174" customFormat="false" ht="12" hidden="false" customHeight="false" outlineLevel="0" collapsed="false">
      <c r="BS29174" s="96" t="n">
        <f aca="false">BR29174-2.5</f>
        <v>-2.5</v>
      </c>
    </row>
    <row r="29175" customFormat="false" ht="12" hidden="false" customHeight="false" outlineLevel="0" collapsed="false">
      <c r="BS29175" s="96" t="n">
        <f aca="false">BR29175-2.5</f>
        <v>-2.5</v>
      </c>
    </row>
    <row r="29176" customFormat="false" ht="12" hidden="false" customHeight="false" outlineLevel="0" collapsed="false">
      <c r="BS29176" s="96" t="n">
        <f aca="false">BR29176-2.5</f>
        <v>-2.5</v>
      </c>
    </row>
    <row r="29177" customFormat="false" ht="12" hidden="false" customHeight="false" outlineLevel="0" collapsed="false">
      <c r="BS29177" s="96" t="n">
        <f aca="false">BR29177-2.5</f>
        <v>-2.5</v>
      </c>
    </row>
    <row r="29178" customFormat="false" ht="12" hidden="false" customHeight="false" outlineLevel="0" collapsed="false">
      <c r="BS29178" s="96" t="n">
        <f aca="false">BR29178-2.5</f>
        <v>-2.5</v>
      </c>
    </row>
    <row r="29179" customFormat="false" ht="12" hidden="false" customHeight="false" outlineLevel="0" collapsed="false">
      <c r="BS29179" s="96" t="n">
        <f aca="false">BR29179-2.5</f>
        <v>-2.5</v>
      </c>
    </row>
    <row r="29180" customFormat="false" ht="12" hidden="false" customHeight="false" outlineLevel="0" collapsed="false">
      <c r="BS29180" s="96" t="n">
        <f aca="false">BR29180-2.5</f>
        <v>-2.5</v>
      </c>
    </row>
    <row r="29181" customFormat="false" ht="12" hidden="false" customHeight="false" outlineLevel="0" collapsed="false">
      <c r="BS29181" s="96" t="n">
        <f aca="false">BR29181-2.5</f>
        <v>-2.5</v>
      </c>
    </row>
    <row r="29182" customFormat="false" ht="12" hidden="false" customHeight="false" outlineLevel="0" collapsed="false">
      <c r="BS29182" s="96" t="n">
        <f aca="false">BR29182-2.5</f>
        <v>-2.5</v>
      </c>
    </row>
    <row r="29183" customFormat="false" ht="12" hidden="false" customHeight="false" outlineLevel="0" collapsed="false">
      <c r="BS29183" s="96" t="n">
        <f aca="false">BR29183-2.5</f>
        <v>-2.5</v>
      </c>
    </row>
    <row r="29184" customFormat="false" ht="12" hidden="false" customHeight="false" outlineLevel="0" collapsed="false">
      <c r="BS29184" s="96" t="n">
        <f aca="false">BR29184-2.5</f>
        <v>-2.5</v>
      </c>
    </row>
    <row r="29185" customFormat="false" ht="12" hidden="false" customHeight="false" outlineLevel="0" collapsed="false">
      <c r="BS29185" s="96" t="n">
        <f aca="false">BR29185-2.5</f>
        <v>-2.5</v>
      </c>
    </row>
    <row r="29186" customFormat="false" ht="12" hidden="false" customHeight="false" outlineLevel="0" collapsed="false">
      <c r="BS29186" s="96" t="n">
        <f aca="false">BR29186-2.5</f>
        <v>-2.5</v>
      </c>
    </row>
    <row r="29187" customFormat="false" ht="12" hidden="false" customHeight="false" outlineLevel="0" collapsed="false">
      <c r="BS29187" s="96" t="n">
        <f aca="false">BR29187-2.5</f>
        <v>-2.5</v>
      </c>
    </row>
    <row r="29188" customFormat="false" ht="12" hidden="false" customHeight="false" outlineLevel="0" collapsed="false">
      <c r="BS29188" s="96" t="n">
        <f aca="false">BR29188-2.5</f>
        <v>-2.5</v>
      </c>
    </row>
    <row r="29189" customFormat="false" ht="12" hidden="false" customHeight="false" outlineLevel="0" collapsed="false">
      <c r="BS29189" s="96" t="n">
        <f aca="false">BR29189-2.5</f>
        <v>-2.5</v>
      </c>
    </row>
    <row r="29190" customFormat="false" ht="12" hidden="false" customHeight="false" outlineLevel="0" collapsed="false">
      <c r="BS29190" s="96" t="n">
        <f aca="false">BR29190-2.5</f>
        <v>-2.5</v>
      </c>
    </row>
    <row r="29191" customFormat="false" ht="12" hidden="false" customHeight="false" outlineLevel="0" collapsed="false">
      <c r="BS29191" s="96" t="n">
        <f aca="false">BR29191-2.5</f>
        <v>-2.5</v>
      </c>
    </row>
    <row r="29192" customFormat="false" ht="12" hidden="false" customHeight="false" outlineLevel="0" collapsed="false">
      <c r="BS29192" s="96" t="n">
        <f aca="false">BR29192-2.5</f>
        <v>-2.5</v>
      </c>
    </row>
    <row r="29193" customFormat="false" ht="12" hidden="false" customHeight="false" outlineLevel="0" collapsed="false">
      <c r="BS29193" s="96" t="n">
        <f aca="false">BR29193-2.5</f>
        <v>-2.5</v>
      </c>
    </row>
    <row r="29194" customFormat="false" ht="12" hidden="false" customHeight="false" outlineLevel="0" collapsed="false">
      <c r="BS29194" s="96" t="n">
        <f aca="false">BR29194-2.5</f>
        <v>-2.5</v>
      </c>
    </row>
    <row r="29195" customFormat="false" ht="12" hidden="false" customHeight="false" outlineLevel="0" collapsed="false">
      <c r="BS29195" s="96" t="n">
        <f aca="false">BR29195-2.5</f>
        <v>-2.5</v>
      </c>
    </row>
    <row r="29196" customFormat="false" ht="12" hidden="false" customHeight="false" outlineLevel="0" collapsed="false">
      <c r="BS29196" s="96" t="n">
        <f aca="false">BR29196-2.5</f>
        <v>-2.5</v>
      </c>
    </row>
    <row r="29197" customFormat="false" ht="12" hidden="false" customHeight="false" outlineLevel="0" collapsed="false">
      <c r="BS29197" s="96" t="n">
        <f aca="false">BR29197-2.5</f>
        <v>-2.5</v>
      </c>
    </row>
    <row r="29198" customFormat="false" ht="12" hidden="false" customHeight="false" outlineLevel="0" collapsed="false">
      <c r="BS29198" s="96" t="n">
        <f aca="false">BR29198-2.5</f>
        <v>-2.5</v>
      </c>
    </row>
    <row r="29199" customFormat="false" ht="12" hidden="false" customHeight="false" outlineLevel="0" collapsed="false">
      <c r="BS29199" s="96" t="n">
        <f aca="false">BR29199-2.5</f>
        <v>-2.5</v>
      </c>
    </row>
    <row r="29200" customFormat="false" ht="12" hidden="false" customHeight="false" outlineLevel="0" collapsed="false">
      <c r="BS29200" s="96" t="n">
        <f aca="false">BR29200-2.5</f>
        <v>-2.5</v>
      </c>
    </row>
    <row r="29201" customFormat="false" ht="12" hidden="false" customHeight="false" outlineLevel="0" collapsed="false">
      <c r="BS29201" s="96" t="n">
        <f aca="false">BR29201-2.5</f>
        <v>-2.5</v>
      </c>
    </row>
    <row r="29202" customFormat="false" ht="12" hidden="false" customHeight="false" outlineLevel="0" collapsed="false">
      <c r="BS29202" s="96" t="n">
        <f aca="false">BR29202-2.5</f>
        <v>-2.5</v>
      </c>
    </row>
    <row r="29203" customFormat="false" ht="12" hidden="false" customHeight="false" outlineLevel="0" collapsed="false">
      <c r="BS29203" s="96" t="n">
        <f aca="false">BR29203-2.5</f>
        <v>-2.5</v>
      </c>
    </row>
    <row r="29204" customFormat="false" ht="12" hidden="false" customHeight="false" outlineLevel="0" collapsed="false">
      <c r="BS29204" s="96" t="n">
        <f aca="false">BR29204-2.5</f>
        <v>-2.5</v>
      </c>
    </row>
    <row r="29205" customFormat="false" ht="12" hidden="false" customHeight="false" outlineLevel="0" collapsed="false">
      <c r="BS29205" s="96" t="n">
        <f aca="false">BR29205-2.5</f>
        <v>-2.5</v>
      </c>
    </row>
    <row r="29206" customFormat="false" ht="12" hidden="false" customHeight="false" outlineLevel="0" collapsed="false">
      <c r="BS29206" s="96" t="n">
        <f aca="false">BR29206-2.5</f>
        <v>-2.5</v>
      </c>
    </row>
    <row r="29207" customFormat="false" ht="12" hidden="false" customHeight="false" outlineLevel="0" collapsed="false">
      <c r="BS29207" s="96" t="n">
        <f aca="false">BR29207-2.5</f>
        <v>-2.5</v>
      </c>
    </row>
    <row r="29208" customFormat="false" ht="12" hidden="false" customHeight="false" outlineLevel="0" collapsed="false">
      <c r="BS29208" s="96" t="n">
        <f aca="false">BR29208-2.5</f>
        <v>-2.5</v>
      </c>
    </row>
    <row r="29209" customFormat="false" ht="12" hidden="false" customHeight="false" outlineLevel="0" collapsed="false">
      <c r="BS29209" s="96" t="n">
        <f aca="false">BR29209-2.5</f>
        <v>-2.5</v>
      </c>
    </row>
    <row r="29210" customFormat="false" ht="12" hidden="false" customHeight="false" outlineLevel="0" collapsed="false">
      <c r="BS29210" s="96" t="n">
        <f aca="false">BR29210-2.5</f>
        <v>-2.5</v>
      </c>
    </row>
    <row r="29211" customFormat="false" ht="12" hidden="false" customHeight="false" outlineLevel="0" collapsed="false">
      <c r="BS29211" s="96" t="n">
        <f aca="false">BR29211-2.5</f>
        <v>-2.5</v>
      </c>
    </row>
    <row r="29212" customFormat="false" ht="12" hidden="false" customHeight="false" outlineLevel="0" collapsed="false">
      <c r="BS29212" s="96" t="n">
        <f aca="false">BR29212-2.5</f>
        <v>-2.5</v>
      </c>
    </row>
    <row r="29213" customFormat="false" ht="12" hidden="false" customHeight="false" outlineLevel="0" collapsed="false">
      <c r="BS29213" s="96" t="n">
        <f aca="false">BR29213-2.5</f>
        <v>-2.5</v>
      </c>
    </row>
    <row r="29214" customFormat="false" ht="12" hidden="false" customHeight="false" outlineLevel="0" collapsed="false">
      <c r="BS29214" s="96" t="n">
        <f aca="false">BR29214-2.5</f>
        <v>-2.5</v>
      </c>
    </row>
    <row r="29215" customFormat="false" ht="12" hidden="false" customHeight="false" outlineLevel="0" collapsed="false">
      <c r="BS29215" s="96" t="n">
        <f aca="false">BR29215-2.5</f>
        <v>-2.5</v>
      </c>
    </row>
    <row r="29216" customFormat="false" ht="12" hidden="false" customHeight="false" outlineLevel="0" collapsed="false">
      <c r="BS29216" s="96" t="n">
        <f aca="false">BR29216-2.5</f>
        <v>-2.5</v>
      </c>
    </row>
    <row r="29217" customFormat="false" ht="12" hidden="false" customHeight="false" outlineLevel="0" collapsed="false">
      <c r="BS29217" s="96" t="n">
        <f aca="false">BR29217-2.5</f>
        <v>-2.5</v>
      </c>
    </row>
    <row r="29218" customFormat="false" ht="12" hidden="false" customHeight="false" outlineLevel="0" collapsed="false">
      <c r="BS29218" s="96" t="n">
        <f aca="false">BR29218-2.5</f>
        <v>-2.5</v>
      </c>
    </row>
    <row r="29219" customFormat="false" ht="12" hidden="false" customHeight="false" outlineLevel="0" collapsed="false">
      <c r="BS29219" s="96" t="n">
        <f aca="false">BR29219-2.5</f>
        <v>-2.5</v>
      </c>
    </row>
    <row r="29220" customFormat="false" ht="12" hidden="false" customHeight="false" outlineLevel="0" collapsed="false">
      <c r="BS29220" s="96" t="n">
        <f aca="false">BR29220-2.5</f>
        <v>-2.5</v>
      </c>
    </row>
    <row r="29221" customFormat="false" ht="12" hidden="false" customHeight="false" outlineLevel="0" collapsed="false">
      <c r="BS29221" s="96" t="n">
        <f aca="false">BR29221-2.5</f>
        <v>-2.5</v>
      </c>
    </row>
    <row r="29222" customFormat="false" ht="12" hidden="false" customHeight="false" outlineLevel="0" collapsed="false">
      <c r="BS29222" s="96" t="n">
        <f aca="false">BR29222-2.5</f>
        <v>-2.5</v>
      </c>
    </row>
    <row r="29223" customFormat="false" ht="12" hidden="false" customHeight="false" outlineLevel="0" collapsed="false">
      <c r="BS29223" s="96" t="n">
        <f aca="false">BR29223-2.5</f>
        <v>-2.5</v>
      </c>
    </row>
    <row r="29224" customFormat="false" ht="12" hidden="false" customHeight="false" outlineLevel="0" collapsed="false">
      <c r="BS29224" s="96" t="n">
        <f aca="false">BR29224-2.5</f>
        <v>-2.5</v>
      </c>
    </row>
    <row r="29225" customFormat="false" ht="12" hidden="false" customHeight="false" outlineLevel="0" collapsed="false">
      <c r="BS29225" s="96" t="n">
        <f aca="false">BR29225-2.5</f>
        <v>-2.5</v>
      </c>
    </row>
    <row r="29226" customFormat="false" ht="12" hidden="false" customHeight="false" outlineLevel="0" collapsed="false">
      <c r="BS29226" s="96" t="n">
        <f aca="false">BR29226-2.5</f>
        <v>-2.5</v>
      </c>
    </row>
    <row r="29227" customFormat="false" ht="12" hidden="false" customHeight="false" outlineLevel="0" collapsed="false">
      <c r="BS29227" s="96" t="n">
        <f aca="false">BR29227-2.5</f>
        <v>-2.5</v>
      </c>
    </row>
    <row r="29228" customFormat="false" ht="12" hidden="false" customHeight="false" outlineLevel="0" collapsed="false">
      <c r="BS29228" s="96" t="n">
        <f aca="false">BR29228-2.5</f>
        <v>-2.5</v>
      </c>
    </row>
    <row r="29229" customFormat="false" ht="12" hidden="false" customHeight="false" outlineLevel="0" collapsed="false">
      <c r="BS29229" s="96" t="n">
        <f aca="false">BR29229-2.5</f>
        <v>-2.5</v>
      </c>
    </row>
    <row r="29230" customFormat="false" ht="12" hidden="false" customHeight="false" outlineLevel="0" collapsed="false">
      <c r="BS29230" s="96" t="n">
        <f aca="false">BR29230-2.5</f>
        <v>-2.5</v>
      </c>
    </row>
    <row r="29231" customFormat="false" ht="12" hidden="false" customHeight="false" outlineLevel="0" collapsed="false">
      <c r="BS29231" s="96" t="n">
        <f aca="false">BR29231-2.5</f>
        <v>-2.5</v>
      </c>
    </row>
    <row r="29232" customFormat="false" ht="12" hidden="false" customHeight="false" outlineLevel="0" collapsed="false">
      <c r="BS29232" s="96" t="n">
        <f aca="false">BR29232-2.5</f>
        <v>-2.5</v>
      </c>
    </row>
    <row r="29233" customFormat="false" ht="12" hidden="false" customHeight="false" outlineLevel="0" collapsed="false">
      <c r="BS29233" s="96" t="n">
        <f aca="false">BR29233-2.5</f>
        <v>-2.5</v>
      </c>
    </row>
    <row r="29234" customFormat="false" ht="12" hidden="false" customHeight="false" outlineLevel="0" collapsed="false">
      <c r="BS29234" s="96" t="n">
        <f aca="false">BR29234-2.5</f>
        <v>-2.5</v>
      </c>
    </row>
    <row r="29235" customFormat="false" ht="12" hidden="false" customHeight="false" outlineLevel="0" collapsed="false">
      <c r="BS29235" s="96" t="n">
        <f aca="false">BR29235-2.5</f>
        <v>-2.5</v>
      </c>
    </row>
    <row r="29236" customFormat="false" ht="12" hidden="false" customHeight="false" outlineLevel="0" collapsed="false">
      <c r="BS29236" s="96" t="n">
        <f aca="false">BR29236-2.5</f>
        <v>-2.5</v>
      </c>
    </row>
    <row r="29237" customFormat="false" ht="12" hidden="false" customHeight="false" outlineLevel="0" collapsed="false">
      <c r="BS29237" s="96" t="n">
        <f aca="false">BR29237-2.5</f>
        <v>-2.5</v>
      </c>
    </row>
    <row r="29238" customFormat="false" ht="12" hidden="false" customHeight="false" outlineLevel="0" collapsed="false">
      <c r="BS29238" s="96" t="n">
        <f aca="false">BR29238-2.5</f>
        <v>-2.5</v>
      </c>
    </row>
    <row r="29239" customFormat="false" ht="12" hidden="false" customHeight="false" outlineLevel="0" collapsed="false">
      <c r="BS29239" s="96" t="n">
        <f aca="false">BR29239-2.5</f>
        <v>-2.5</v>
      </c>
    </row>
    <row r="29240" customFormat="false" ht="12" hidden="false" customHeight="false" outlineLevel="0" collapsed="false">
      <c r="BS29240" s="96" t="n">
        <f aca="false">BR29240-2.5</f>
        <v>-2.5</v>
      </c>
    </row>
    <row r="29241" customFormat="false" ht="12" hidden="false" customHeight="false" outlineLevel="0" collapsed="false">
      <c r="BS29241" s="96" t="n">
        <f aca="false">BR29241-2.5</f>
        <v>-2.5</v>
      </c>
    </row>
    <row r="29242" customFormat="false" ht="12" hidden="false" customHeight="false" outlineLevel="0" collapsed="false">
      <c r="BS29242" s="96" t="n">
        <f aca="false">BR29242-2.5</f>
        <v>-2.5</v>
      </c>
    </row>
    <row r="29243" customFormat="false" ht="12" hidden="false" customHeight="false" outlineLevel="0" collapsed="false">
      <c r="BS29243" s="96" t="n">
        <f aca="false">BR29243-2.5</f>
        <v>-2.5</v>
      </c>
    </row>
    <row r="29244" customFormat="false" ht="12" hidden="false" customHeight="false" outlineLevel="0" collapsed="false">
      <c r="BS29244" s="96" t="n">
        <f aca="false">BR29244-2.5</f>
        <v>-2.5</v>
      </c>
    </row>
    <row r="29245" customFormat="false" ht="12" hidden="false" customHeight="false" outlineLevel="0" collapsed="false">
      <c r="BS29245" s="96" t="n">
        <f aca="false">BR29245-2.5</f>
        <v>-2.5</v>
      </c>
    </row>
    <row r="29246" customFormat="false" ht="12" hidden="false" customHeight="false" outlineLevel="0" collapsed="false">
      <c r="BS29246" s="96" t="n">
        <f aca="false">BR29246-2.5</f>
        <v>-2.5</v>
      </c>
    </row>
    <row r="29247" customFormat="false" ht="12" hidden="false" customHeight="false" outlineLevel="0" collapsed="false">
      <c r="BS29247" s="96" t="n">
        <f aca="false">BR29247-2.5</f>
        <v>-2.5</v>
      </c>
    </row>
    <row r="29248" customFormat="false" ht="12" hidden="false" customHeight="false" outlineLevel="0" collapsed="false">
      <c r="BS29248" s="96" t="n">
        <f aca="false">BR29248-2.5</f>
        <v>-2.5</v>
      </c>
    </row>
    <row r="29249" customFormat="false" ht="12" hidden="false" customHeight="false" outlineLevel="0" collapsed="false">
      <c r="BS29249" s="96" t="n">
        <f aca="false">BR29249-2.5</f>
        <v>-2.5</v>
      </c>
    </row>
    <row r="29250" customFormat="false" ht="12" hidden="false" customHeight="false" outlineLevel="0" collapsed="false">
      <c r="BS29250" s="96" t="n">
        <f aca="false">BR29250-2.5</f>
        <v>-2.5</v>
      </c>
    </row>
    <row r="29251" customFormat="false" ht="12" hidden="false" customHeight="false" outlineLevel="0" collapsed="false">
      <c r="BS29251" s="96" t="n">
        <f aca="false">BR29251-2.5</f>
        <v>-2.5</v>
      </c>
    </row>
    <row r="29252" customFormat="false" ht="12" hidden="false" customHeight="false" outlineLevel="0" collapsed="false">
      <c r="BS29252" s="96" t="n">
        <f aca="false">BR29252-2.5</f>
        <v>-2.5</v>
      </c>
    </row>
    <row r="29253" customFormat="false" ht="12" hidden="false" customHeight="false" outlineLevel="0" collapsed="false">
      <c r="BS29253" s="96" t="n">
        <f aca="false">BR29253-2.5</f>
        <v>-2.5</v>
      </c>
    </row>
    <row r="29254" customFormat="false" ht="12" hidden="false" customHeight="false" outlineLevel="0" collapsed="false">
      <c r="BS29254" s="96" t="n">
        <f aca="false">BR29254-2.5</f>
        <v>-2.5</v>
      </c>
    </row>
    <row r="29255" customFormat="false" ht="12" hidden="false" customHeight="false" outlineLevel="0" collapsed="false">
      <c r="BS29255" s="96" t="n">
        <f aca="false">BR29255-2.5</f>
        <v>-2.5</v>
      </c>
    </row>
    <row r="29256" customFormat="false" ht="12" hidden="false" customHeight="false" outlineLevel="0" collapsed="false">
      <c r="BS29256" s="96" t="n">
        <f aca="false">BR29256-2.5</f>
        <v>-2.5</v>
      </c>
    </row>
    <row r="29257" customFormat="false" ht="12" hidden="false" customHeight="false" outlineLevel="0" collapsed="false">
      <c r="BS29257" s="96" t="n">
        <f aca="false">BR29257-2.5</f>
        <v>-2.5</v>
      </c>
    </row>
    <row r="29258" customFormat="false" ht="12" hidden="false" customHeight="false" outlineLevel="0" collapsed="false">
      <c r="BS29258" s="96" t="n">
        <f aca="false">BR29258-2.5</f>
        <v>-2.5</v>
      </c>
    </row>
    <row r="29259" customFormat="false" ht="12" hidden="false" customHeight="false" outlineLevel="0" collapsed="false">
      <c r="BS29259" s="96" t="n">
        <f aca="false">BR29259-2.5</f>
        <v>-2.5</v>
      </c>
    </row>
    <row r="29260" customFormat="false" ht="12" hidden="false" customHeight="false" outlineLevel="0" collapsed="false">
      <c r="BS29260" s="96" t="n">
        <f aca="false">BR29260-2.5</f>
        <v>-2.5</v>
      </c>
    </row>
    <row r="29261" customFormat="false" ht="12" hidden="false" customHeight="false" outlineLevel="0" collapsed="false">
      <c r="BS29261" s="96" t="n">
        <f aca="false">BR29261-2.5</f>
        <v>-2.5</v>
      </c>
    </row>
    <row r="29262" customFormat="false" ht="12" hidden="false" customHeight="false" outlineLevel="0" collapsed="false">
      <c r="BS29262" s="96" t="n">
        <f aca="false">BR29262-2.5</f>
        <v>-2.5</v>
      </c>
    </row>
    <row r="29263" customFormat="false" ht="12" hidden="false" customHeight="false" outlineLevel="0" collapsed="false">
      <c r="BS29263" s="96" t="n">
        <f aca="false">BR29263-2.5</f>
        <v>-2.5</v>
      </c>
    </row>
    <row r="29264" customFormat="false" ht="12" hidden="false" customHeight="false" outlineLevel="0" collapsed="false">
      <c r="BS29264" s="96" t="n">
        <f aca="false">BR29264-2.5</f>
        <v>-2.5</v>
      </c>
    </row>
    <row r="29265" customFormat="false" ht="12" hidden="false" customHeight="false" outlineLevel="0" collapsed="false">
      <c r="BS29265" s="96" t="n">
        <f aca="false">BR29265-2.5</f>
        <v>-2.5</v>
      </c>
    </row>
    <row r="29266" customFormat="false" ht="12" hidden="false" customHeight="false" outlineLevel="0" collapsed="false">
      <c r="BS29266" s="96" t="n">
        <f aca="false">BR29266-2.5</f>
        <v>-2.5</v>
      </c>
    </row>
    <row r="29267" customFormat="false" ht="12" hidden="false" customHeight="false" outlineLevel="0" collapsed="false">
      <c r="BS29267" s="96" t="n">
        <f aca="false">BR29267-2.5</f>
        <v>-2.5</v>
      </c>
    </row>
    <row r="29268" customFormat="false" ht="12" hidden="false" customHeight="false" outlineLevel="0" collapsed="false">
      <c r="BS29268" s="96" t="n">
        <f aca="false">BR29268-2.5</f>
        <v>-2.5</v>
      </c>
    </row>
    <row r="29269" customFormat="false" ht="12" hidden="false" customHeight="false" outlineLevel="0" collapsed="false">
      <c r="BS29269" s="96" t="n">
        <f aca="false">BR29269-2.5</f>
        <v>-2.5</v>
      </c>
    </row>
    <row r="29270" customFormat="false" ht="12" hidden="false" customHeight="false" outlineLevel="0" collapsed="false">
      <c r="BS29270" s="96" t="n">
        <f aca="false">BR29270-2.5</f>
        <v>-2.5</v>
      </c>
    </row>
    <row r="29271" customFormat="false" ht="12" hidden="false" customHeight="false" outlineLevel="0" collapsed="false">
      <c r="BS29271" s="96" t="n">
        <f aca="false">BR29271-2.5</f>
        <v>-2.5</v>
      </c>
    </row>
    <row r="29272" customFormat="false" ht="12" hidden="false" customHeight="false" outlineLevel="0" collapsed="false">
      <c r="BS29272" s="96" t="n">
        <f aca="false">BR29272-2.5</f>
        <v>-2.5</v>
      </c>
    </row>
    <row r="29273" customFormat="false" ht="12" hidden="false" customHeight="false" outlineLevel="0" collapsed="false">
      <c r="BS29273" s="96" t="n">
        <f aca="false">BR29273-2.5</f>
        <v>-2.5</v>
      </c>
    </row>
    <row r="29274" customFormat="false" ht="12" hidden="false" customHeight="false" outlineLevel="0" collapsed="false">
      <c r="BS29274" s="96" t="n">
        <f aca="false">BR29274-2.5</f>
        <v>-2.5</v>
      </c>
    </row>
    <row r="29275" customFormat="false" ht="12" hidden="false" customHeight="false" outlineLevel="0" collapsed="false">
      <c r="BS29275" s="96" t="n">
        <f aca="false">BR29275-2.5</f>
        <v>-2.5</v>
      </c>
    </row>
    <row r="29276" customFormat="false" ht="12" hidden="false" customHeight="false" outlineLevel="0" collapsed="false">
      <c r="BS29276" s="96" t="n">
        <f aca="false">BR29276-2.5</f>
        <v>-2.5</v>
      </c>
    </row>
    <row r="29277" customFormat="false" ht="12" hidden="false" customHeight="false" outlineLevel="0" collapsed="false">
      <c r="BS29277" s="96" t="n">
        <f aca="false">BR29277-2.5</f>
        <v>-2.5</v>
      </c>
    </row>
    <row r="29278" customFormat="false" ht="12" hidden="false" customHeight="false" outlineLevel="0" collapsed="false">
      <c r="BS29278" s="96" t="n">
        <f aca="false">BR29278-2.5</f>
        <v>-2.5</v>
      </c>
    </row>
    <row r="29279" customFormat="false" ht="12" hidden="false" customHeight="false" outlineLevel="0" collapsed="false">
      <c r="BS29279" s="96" t="n">
        <f aca="false">BR29279-2.5</f>
        <v>-2.5</v>
      </c>
    </row>
    <row r="29280" customFormat="false" ht="12" hidden="false" customHeight="false" outlineLevel="0" collapsed="false">
      <c r="BS29280" s="96" t="n">
        <f aca="false">BR29280-2.5</f>
        <v>-2.5</v>
      </c>
    </row>
    <row r="29281" customFormat="false" ht="12" hidden="false" customHeight="false" outlineLevel="0" collapsed="false">
      <c r="BS29281" s="96" t="n">
        <f aca="false">BR29281-2.5</f>
        <v>-2.5</v>
      </c>
    </row>
    <row r="29282" customFormat="false" ht="12" hidden="false" customHeight="false" outlineLevel="0" collapsed="false">
      <c r="BS29282" s="96" t="n">
        <f aca="false">BR29282-2.5</f>
        <v>-2.5</v>
      </c>
    </row>
    <row r="29283" customFormat="false" ht="12" hidden="false" customHeight="false" outlineLevel="0" collapsed="false">
      <c r="BS29283" s="96" t="n">
        <f aca="false">BR29283-2.5</f>
        <v>-2.5</v>
      </c>
    </row>
    <row r="29284" customFormat="false" ht="12" hidden="false" customHeight="false" outlineLevel="0" collapsed="false">
      <c r="BS29284" s="96" t="n">
        <f aca="false">BR29284-2.5</f>
        <v>-2.5</v>
      </c>
    </row>
    <row r="29285" customFormat="false" ht="12" hidden="false" customHeight="false" outlineLevel="0" collapsed="false">
      <c r="BS29285" s="96" t="n">
        <f aca="false">BR29285-2.5</f>
        <v>-2.5</v>
      </c>
    </row>
    <row r="29286" customFormat="false" ht="12" hidden="false" customHeight="false" outlineLevel="0" collapsed="false">
      <c r="BS29286" s="96" t="n">
        <f aca="false">BR29286-2.5</f>
        <v>-2.5</v>
      </c>
    </row>
    <row r="29287" customFormat="false" ht="12" hidden="false" customHeight="false" outlineLevel="0" collapsed="false">
      <c r="BS29287" s="96" t="n">
        <f aca="false">BR29287-2.5</f>
        <v>-2.5</v>
      </c>
    </row>
    <row r="29288" customFormat="false" ht="12" hidden="false" customHeight="false" outlineLevel="0" collapsed="false">
      <c r="BS29288" s="96" t="n">
        <f aca="false">BR29288-2.5</f>
        <v>-2.5</v>
      </c>
    </row>
    <row r="29289" customFormat="false" ht="12" hidden="false" customHeight="false" outlineLevel="0" collapsed="false">
      <c r="BS29289" s="96" t="n">
        <f aca="false">BR29289-2.5</f>
        <v>-2.5</v>
      </c>
    </row>
    <row r="29290" customFormat="false" ht="12" hidden="false" customHeight="false" outlineLevel="0" collapsed="false">
      <c r="BS29290" s="96" t="n">
        <f aca="false">BR29290-2.5</f>
        <v>-2.5</v>
      </c>
    </row>
    <row r="29291" customFormat="false" ht="12" hidden="false" customHeight="false" outlineLevel="0" collapsed="false">
      <c r="BS29291" s="96" t="n">
        <f aca="false">BR29291-2.5</f>
        <v>-2.5</v>
      </c>
    </row>
    <row r="29292" customFormat="false" ht="12" hidden="false" customHeight="false" outlineLevel="0" collapsed="false">
      <c r="BS29292" s="96" t="n">
        <f aca="false">BR29292-2.5</f>
        <v>-2.5</v>
      </c>
    </row>
    <row r="29293" customFormat="false" ht="12" hidden="false" customHeight="false" outlineLevel="0" collapsed="false">
      <c r="BS29293" s="96" t="n">
        <f aca="false">BR29293-2.5</f>
        <v>-2.5</v>
      </c>
    </row>
    <row r="29294" customFormat="false" ht="12" hidden="false" customHeight="false" outlineLevel="0" collapsed="false">
      <c r="BS29294" s="96" t="n">
        <f aca="false">BR29294-2.5</f>
        <v>-2.5</v>
      </c>
    </row>
    <row r="29295" customFormat="false" ht="12" hidden="false" customHeight="false" outlineLevel="0" collapsed="false">
      <c r="BS29295" s="96" t="n">
        <f aca="false">BR29295-2.5</f>
        <v>-2.5</v>
      </c>
    </row>
    <row r="29296" customFormat="false" ht="12" hidden="false" customHeight="false" outlineLevel="0" collapsed="false">
      <c r="BS29296" s="96" t="n">
        <f aca="false">BR29296-2.5</f>
        <v>-2.5</v>
      </c>
    </row>
    <row r="29297" customFormat="false" ht="12" hidden="false" customHeight="false" outlineLevel="0" collapsed="false">
      <c r="BS29297" s="96" t="n">
        <f aca="false">BR29297-2.5</f>
        <v>-2.5</v>
      </c>
    </row>
    <row r="29298" customFormat="false" ht="12" hidden="false" customHeight="false" outlineLevel="0" collapsed="false">
      <c r="BS29298" s="96" t="n">
        <f aca="false">BR29298-2.5</f>
        <v>-2.5</v>
      </c>
    </row>
    <row r="29299" customFormat="false" ht="12" hidden="false" customHeight="false" outlineLevel="0" collapsed="false">
      <c r="BS29299" s="96" t="n">
        <f aca="false">BR29299-2.5</f>
        <v>-2.5</v>
      </c>
    </row>
    <row r="29300" customFormat="false" ht="12" hidden="false" customHeight="false" outlineLevel="0" collapsed="false">
      <c r="BS29300" s="96" t="n">
        <f aca="false">BR29300-2.5</f>
        <v>-2.5</v>
      </c>
    </row>
    <row r="29301" customFormat="false" ht="12" hidden="false" customHeight="false" outlineLevel="0" collapsed="false">
      <c r="BS29301" s="96" t="n">
        <f aca="false">BR29301-2.5</f>
        <v>-2.5</v>
      </c>
    </row>
    <row r="29302" customFormat="false" ht="12" hidden="false" customHeight="false" outlineLevel="0" collapsed="false">
      <c r="BS29302" s="96" t="n">
        <f aca="false">BR29302-2.5</f>
        <v>-2.5</v>
      </c>
    </row>
    <row r="29303" customFormat="false" ht="12" hidden="false" customHeight="false" outlineLevel="0" collapsed="false">
      <c r="BS29303" s="96" t="n">
        <f aca="false">BR29303-2.5</f>
        <v>-2.5</v>
      </c>
    </row>
    <row r="29304" customFormat="false" ht="12" hidden="false" customHeight="false" outlineLevel="0" collapsed="false">
      <c r="BS29304" s="96" t="n">
        <f aca="false">BR29304-2.5</f>
        <v>-2.5</v>
      </c>
    </row>
    <row r="29305" customFormat="false" ht="12" hidden="false" customHeight="false" outlineLevel="0" collapsed="false">
      <c r="BS29305" s="96" t="n">
        <f aca="false">BR29305-2.5</f>
        <v>-2.5</v>
      </c>
    </row>
    <row r="29306" customFormat="false" ht="12" hidden="false" customHeight="false" outlineLevel="0" collapsed="false">
      <c r="BS29306" s="96" t="n">
        <f aca="false">BR29306-2.5</f>
        <v>-2.5</v>
      </c>
    </row>
    <row r="29307" customFormat="false" ht="12" hidden="false" customHeight="false" outlineLevel="0" collapsed="false">
      <c r="BS29307" s="96" t="n">
        <f aca="false">BR29307-2.5</f>
        <v>-2.5</v>
      </c>
    </row>
    <row r="29308" customFormat="false" ht="12" hidden="false" customHeight="false" outlineLevel="0" collapsed="false">
      <c r="BS29308" s="96" t="n">
        <f aca="false">BR29308-2.5</f>
        <v>-2.5</v>
      </c>
    </row>
    <row r="29309" customFormat="false" ht="12" hidden="false" customHeight="false" outlineLevel="0" collapsed="false">
      <c r="BS29309" s="96" t="n">
        <f aca="false">BR29309-2.5</f>
        <v>-2.5</v>
      </c>
    </row>
    <row r="29310" customFormat="false" ht="12" hidden="false" customHeight="false" outlineLevel="0" collapsed="false">
      <c r="BS29310" s="96" t="n">
        <f aca="false">BR29310-2.5</f>
        <v>-2.5</v>
      </c>
    </row>
    <row r="29311" customFormat="false" ht="12" hidden="false" customHeight="false" outlineLevel="0" collapsed="false">
      <c r="BS29311" s="96" t="n">
        <f aca="false">BR29311-2.5</f>
        <v>-2.5</v>
      </c>
    </row>
    <row r="29312" customFormat="false" ht="12" hidden="false" customHeight="false" outlineLevel="0" collapsed="false">
      <c r="BS29312" s="96" t="n">
        <f aca="false">BR29312-2.5</f>
        <v>-2.5</v>
      </c>
    </row>
    <row r="29313" customFormat="false" ht="12" hidden="false" customHeight="false" outlineLevel="0" collapsed="false">
      <c r="BS29313" s="96" t="n">
        <f aca="false">BR29313-2.5</f>
        <v>-2.5</v>
      </c>
    </row>
    <row r="29314" customFormat="false" ht="12" hidden="false" customHeight="false" outlineLevel="0" collapsed="false">
      <c r="BS29314" s="96" t="n">
        <f aca="false">BR29314-2.5</f>
        <v>-2.5</v>
      </c>
    </row>
    <row r="29315" customFormat="false" ht="12" hidden="false" customHeight="false" outlineLevel="0" collapsed="false">
      <c r="BS29315" s="96" t="n">
        <f aca="false">BR29315-2.5</f>
        <v>-2.5</v>
      </c>
    </row>
    <row r="29316" customFormat="false" ht="12" hidden="false" customHeight="false" outlineLevel="0" collapsed="false">
      <c r="BS29316" s="96" t="n">
        <f aca="false">BR29316-2.5</f>
        <v>-2.5</v>
      </c>
    </row>
    <row r="29317" customFormat="false" ht="12" hidden="false" customHeight="false" outlineLevel="0" collapsed="false">
      <c r="BS29317" s="96" t="n">
        <f aca="false">BR29317-2.5</f>
        <v>-2.5</v>
      </c>
    </row>
    <row r="29318" customFormat="false" ht="12" hidden="false" customHeight="false" outlineLevel="0" collapsed="false">
      <c r="BS29318" s="96" t="n">
        <f aca="false">BR29318-2.5</f>
        <v>-2.5</v>
      </c>
    </row>
    <row r="29319" customFormat="false" ht="12" hidden="false" customHeight="false" outlineLevel="0" collapsed="false">
      <c r="BS29319" s="96" t="n">
        <f aca="false">BR29319-2.5</f>
        <v>-2.5</v>
      </c>
    </row>
    <row r="29320" customFormat="false" ht="12" hidden="false" customHeight="false" outlineLevel="0" collapsed="false">
      <c r="BS29320" s="96" t="n">
        <f aca="false">BR29320-2.5</f>
        <v>-2.5</v>
      </c>
    </row>
    <row r="29321" customFormat="false" ht="12" hidden="false" customHeight="false" outlineLevel="0" collapsed="false">
      <c r="BS29321" s="96" t="n">
        <f aca="false">BR29321-2.5</f>
        <v>-2.5</v>
      </c>
    </row>
    <row r="29322" customFormat="false" ht="12" hidden="false" customHeight="false" outlineLevel="0" collapsed="false">
      <c r="BS29322" s="96" t="n">
        <f aca="false">BR29322-2.5</f>
        <v>-2.5</v>
      </c>
    </row>
    <row r="29323" customFormat="false" ht="12" hidden="false" customHeight="false" outlineLevel="0" collapsed="false">
      <c r="BS29323" s="96" t="n">
        <f aca="false">BR29323-2.5</f>
        <v>-2.5</v>
      </c>
    </row>
    <row r="29324" customFormat="false" ht="12" hidden="false" customHeight="false" outlineLevel="0" collapsed="false">
      <c r="BS29324" s="96" t="n">
        <f aca="false">BR29324-2.5</f>
        <v>-2.5</v>
      </c>
    </row>
    <row r="29325" customFormat="false" ht="12" hidden="false" customHeight="false" outlineLevel="0" collapsed="false">
      <c r="BS29325" s="96" t="n">
        <f aca="false">BR29325-2.5</f>
        <v>-2.5</v>
      </c>
    </row>
    <row r="29326" customFormat="false" ht="12" hidden="false" customHeight="false" outlineLevel="0" collapsed="false">
      <c r="BS29326" s="96" t="n">
        <f aca="false">BR29326-2.5</f>
        <v>-2.5</v>
      </c>
    </row>
    <row r="29327" customFormat="false" ht="12" hidden="false" customHeight="false" outlineLevel="0" collapsed="false">
      <c r="BS29327" s="96" t="n">
        <f aca="false">BR29327-2.5</f>
        <v>-2.5</v>
      </c>
    </row>
    <row r="29328" customFormat="false" ht="12" hidden="false" customHeight="false" outlineLevel="0" collapsed="false">
      <c r="BS29328" s="96" t="n">
        <f aca="false">BR29328-2.5</f>
        <v>-2.5</v>
      </c>
    </row>
    <row r="29329" customFormat="false" ht="12" hidden="false" customHeight="false" outlineLevel="0" collapsed="false">
      <c r="BS29329" s="96" t="n">
        <f aca="false">BR29329-2.5</f>
        <v>-2.5</v>
      </c>
    </row>
    <row r="29330" customFormat="false" ht="12" hidden="false" customHeight="false" outlineLevel="0" collapsed="false">
      <c r="BS29330" s="96" t="n">
        <f aca="false">BR29330-2.5</f>
        <v>-2.5</v>
      </c>
    </row>
    <row r="29331" customFormat="false" ht="12" hidden="false" customHeight="false" outlineLevel="0" collapsed="false">
      <c r="BS29331" s="96" t="n">
        <f aca="false">BR29331-2.5</f>
        <v>-2.5</v>
      </c>
    </row>
    <row r="29332" customFormat="false" ht="12" hidden="false" customHeight="false" outlineLevel="0" collapsed="false">
      <c r="BS29332" s="96" t="n">
        <f aca="false">BR29332-2.5</f>
        <v>-2.5</v>
      </c>
    </row>
    <row r="29333" customFormat="false" ht="12" hidden="false" customHeight="false" outlineLevel="0" collapsed="false">
      <c r="BS29333" s="96" t="n">
        <f aca="false">BR29333-2.5</f>
        <v>-2.5</v>
      </c>
    </row>
    <row r="29334" customFormat="false" ht="12" hidden="false" customHeight="false" outlineLevel="0" collapsed="false">
      <c r="BS29334" s="96" t="n">
        <f aca="false">BR29334-2.5</f>
        <v>-2.5</v>
      </c>
    </row>
    <row r="29335" customFormat="false" ht="12" hidden="false" customHeight="false" outlineLevel="0" collapsed="false">
      <c r="BS29335" s="96" t="n">
        <f aca="false">BR29335-2.5</f>
        <v>-2.5</v>
      </c>
    </row>
    <row r="29336" customFormat="false" ht="12" hidden="false" customHeight="false" outlineLevel="0" collapsed="false">
      <c r="BS29336" s="96" t="n">
        <f aca="false">BR29336-2.5</f>
        <v>-2.5</v>
      </c>
    </row>
    <row r="29337" customFormat="false" ht="12" hidden="false" customHeight="false" outlineLevel="0" collapsed="false">
      <c r="BS29337" s="96" t="n">
        <f aca="false">BR29337-2.5</f>
        <v>-2.5</v>
      </c>
    </row>
    <row r="29338" customFormat="false" ht="12" hidden="false" customHeight="false" outlineLevel="0" collapsed="false">
      <c r="BS29338" s="96" t="n">
        <f aca="false">BR29338-2.5</f>
        <v>-2.5</v>
      </c>
    </row>
    <row r="29339" customFormat="false" ht="12" hidden="false" customHeight="false" outlineLevel="0" collapsed="false">
      <c r="BS29339" s="96" t="n">
        <f aca="false">BR29339-2.5</f>
        <v>-2.5</v>
      </c>
    </row>
    <row r="29340" customFormat="false" ht="12" hidden="false" customHeight="false" outlineLevel="0" collapsed="false">
      <c r="BS29340" s="96" t="n">
        <f aca="false">BR29340-2.5</f>
        <v>-2.5</v>
      </c>
    </row>
    <row r="29341" customFormat="false" ht="12" hidden="false" customHeight="false" outlineLevel="0" collapsed="false">
      <c r="BS29341" s="96" t="n">
        <f aca="false">BR29341-2.5</f>
        <v>-2.5</v>
      </c>
    </row>
    <row r="29342" customFormat="false" ht="12" hidden="false" customHeight="false" outlineLevel="0" collapsed="false">
      <c r="BS29342" s="96" t="n">
        <f aca="false">BR29342-2.5</f>
        <v>-2.5</v>
      </c>
    </row>
    <row r="29343" customFormat="false" ht="12" hidden="false" customHeight="false" outlineLevel="0" collapsed="false">
      <c r="BS29343" s="96" t="n">
        <f aca="false">BR29343-2.5</f>
        <v>-2.5</v>
      </c>
    </row>
    <row r="29344" customFormat="false" ht="12" hidden="false" customHeight="false" outlineLevel="0" collapsed="false">
      <c r="BS29344" s="96" t="n">
        <f aca="false">BR29344-2.5</f>
        <v>-2.5</v>
      </c>
    </row>
    <row r="29345" customFormat="false" ht="12" hidden="false" customHeight="false" outlineLevel="0" collapsed="false">
      <c r="BS29345" s="96" t="n">
        <f aca="false">BR29345-2.5</f>
        <v>-2.5</v>
      </c>
    </row>
    <row r="29346" customFormat="false" ht="12" hidden="false" customHeight="false" outlineLevel="0" collapsed="false">
      <c r="BS29346" s="96" t="n">
        <f aca="false">BR29346-2.5</f>
        <v>-2.5</v>
      </c>
    </row>
    <row r="29347" customFormat="false" ht="12" hidden="false" customHeight="false" outlineLevel="0" collapsed="false">
      <c r="BS29347" s="96" t="n">
        <f aca="false">BR29347-2.5</f>
        <v>-2.5</v>
      </c>
    </row>
    <row r="29348" customFormat="false" ht="12" hidden="false" customHeight="false" outlineLevel="0" collapsed="false">
      <c r="BS29348" s="96" t="n">
        <f aca="false">BR29348-2.5</f>
        <v>-2.5</v>
      </c>
    </row>
    <row r="29349" customFormat="false" ht="12" hidden="false" customHeight="false" outlineLevel="0" collapsed="false">
      <c r="BS29349" s="96" t="n">
        <f aca="false">BR29349-2.5</f>
        <v>-2.5</v>
      </c>
    </row>
    <row r="29350" customFormat="false" ht="12" hidden="false" customHeight="false" outlineLevel="0" collapsed="false">
      <c r="BS29350" s="96" t="n">
        <f aca="false">BR29350-2.5</f>
        <v>-2.5</v>
      </c>
    </row>
    <row r="29351" customFormat="false" ht="12" hidden="false" customHeight="false" outlineLevel="0" collapsed="false">
      <c r="BS29351" s="96" t="n">
        <f aca="false">BR29351-2.5</f>
        <v>-2.5</v>
      </c>
    </row>
    <row r="29352" customFormat="false" ht="12" hidden="false" customHeight="false" outlineLevel="0" collapsed="false">
      <c r="BS29352" s="96" t="n">
        <f aca="false">BR29352-2.5</f>
        <v>-2.5</v>
      </c>
    </row>
    <row r="29353" customFormat="false" ht="12" hidden="false" customHeight="false" outlineLevel="0" collapsed="false">
      <c r="BS29353" s="96" t="n">
        <f aca="false">BR29353-2.5</f>
        <v>-2.5</v>
      </c>
    </row>
    <row r="29354" customFormat="false" ht="12" hidden="false" customHeight="false" outlineLevel="0" collapsed="false">
      <c r="BS29354" s="96" t="n">
        <f aca="false">BR29354-2.5</f>
        <v>-2.5</v>
      </c>
    </row>
    <row r="29355" customFormat="false" ht="12" hidden="false" customHeight="false" outlineLevel="0" collapsed="false">
      <c r="BS29355" s="96" t="n">
        <f aca="false">BR29355-2.5</f>
        <v>-2.5</v>
      </c>
    </row>
    <row r="29356" customFormat="false" ht="12" hidden="false" customHeight="false" outlineLevel="0" collapsed="false">
      <c r="BS29356" s="96" t="n">
        <f aca="false">BR29356-2.5</f>
        <v>-2.5</v>
      </c>
    </row>
    <row r="29357" customFormat="false" ht="12" hidden="false" customHeight="false" outlineLevel="0" collapsed="false">
      <c r="BS29357" s="96" t="n">
        <f aca="false">BR29357-2.5</f>
        <v>-2.5</v>
      </c>
    </row>
    <row r="29358" customFormat="false" ht="12" hidden="false" customHeight="false" outlineLevel="0" collapsed="false">
      <c r="BS29358" s="96" t="n">
        <f aca="false">BR29358-2.5</f>
        <v>-2.5</v>
      </c>
    </row>
    <row r="29359" customFormat="false" ht="12" hidden="false" customHeight="false" outlineLevel="0" collapsed="false">
      <c r="BS29359" s="96" t="n">
        <f aca="false">BR29359-2.5</f>
        <v>-2.5</v>
      </c>
    </row>
    <row r="29360" customFormat="false" ht="12" hidden="false" customHeight="false" outlineLevel="0" collapsed="false">
      <c r="BS29360" s="96" t="n">
        <f aca="false">BR29360-2.5</f>
        <v>-2.5</v>
      </c>
    </row>
    <row r="29361" customFormat="false" ht="12" hidden="false" customHeight="false" outlineLevel="0" collapsed="false">
      <c r="BS29361" s="96" t="n">
        <f aca="false">BR29361-2.5</f>
        <v>-2.5</v>
      </c>
    </row>
    <row r="29362" customFormat="false" ht="12" hidden="false" customHeight="false" outlineLevel="0" collapsed="false">
      <c r="BS29362" s="96" t="n">
        <f aca="false">BR29362-2.5</f>
        <v>-2.5</v>
      </c>
    </row>
    <row r="29363" customFormat="false" ht="12" hidden="false" customHeight="false" outlineLevel="0" collapsed="false">
      <c r="BS29363" s="96" t="n">
        <f aca="false">BR29363-2.5</f>
        <v>-2.5</v>
      </c>
    </row>
    <row r="29364" customFormat="false" ht="12" hidden="false" customHeight="false" outlineLevel="0" collapsed="false">
      <c r="BS29364" s="96" t="n">
        <f aca="false">BR29364-2.5</f>
        <v>-2.5</v>
      </c>
    </row>
    <row r="29365" customFormat="false" ht="12" hidden="false" customHeight="false" outlineLevel="0" collapsed="false">
      <c r="BS29365" s="96" t="n">
        <f aca="false">BR29365-2.5</f>
        <v>-2.5</v>
      </c>
    </row>
    <row r="29366" customFormat="false" ht="12" hidden="false" customHeight="false" outlineLevel="0" collapsed="false">
      <c r="BS29366" s="96" t="n">
        <f aca="false">BR29366-2.5</f>
        <v>-2.5</v>
      </c>
    </row>
    <row r="29367" customFormat="false" ht="12" hidden="false" customHeight="false" outlineLevel="0" collapsed="false">
      <c r="BS29367" s="96" t="n">
        <f aca="false">BR29367-2.5</f>
        <v>-2.5</v>
      </c>
    </row>
    <row r="29368" customFormat="false" ht="12" hidden="false" customHeight="false" outlineLevel="0" collapsed="false">
      <c r="BS29368" s="96" t="n">
        <f aca="false">BR29368-2.5</f>
        <v>-2.5</v>
      </c>
    </row>
    <row r="29369" customFormat="false" ht="12" hidden="false" customHeight="false" outlineLevel="0" collapsed="false">
      <c r="BS29369" s="96" t="n">
        <f aca="false">BR29369-2.5</f>
        <v>-2.5</v>
      </c>
    </row>
    <row r="29370" customFormat="false" ht="12" hidden="false" customHeight="false" outlineLevel="0" collapsed="false">
      <c r="BS29370" s="96" t="n">
        <f aca="false">BR29370-2.5</f>
        <v>-2.5</v>
      </c>
    </row>
    <row r="29371" customFormat="false" ht="12" hidden="false" customHeight="false" outlineLevel="0" collapsed="false">
      <c r="BS29371" s="96" t="n">
        <f aca="false">BR29371-2.5</f>
        <v>-2.5</v>
      </c>
    </row>
    <row r="29372" customFormat="false" ht="12" hidden="false" customHeight="false" outlineLevel="0" collapsed="false">
      <c r="BS29372" s="96" t="n">
        <f aca="false">BR29372-2.5</f>
        <v>-2.5</v>
      </c>
    </row>
    <row r="29373" customFormat="false" ht="12" hidden="false" customHeight="false" outlineLevel="0" collapsed="false">
      <c r="BS29373" s="96" t="n">
        <f aca="false">BR29373-2.5</f>
        <v>-2.5</v>
      </c>
    </row>
    <row r="29374" customFormat="false" ht="12" hidden="false" customHeight="false" outlineLevel="0" collapsed="false">
      <c r="BS29374" s="96" t="n">
        <f aca="false">BR29374-2.5</f>
        <v>-2.5</v>
      </c>
    </row>
    <row r="29375" customFormat="false" ht="12" hidden="false" customHeight="false" outlineLevel="0" collapsed="false">
      <c r="BS29375" s="96" t="n">
        <f aca="false">BR29375-2.5</f>
        <v>-2.5</v>
      </c>
    </row>
    <row r="29376" customFormat="false" ht="12" hidden="false" customHeight="false" outlineLevel="0" collapsed="false">
      <c r="BS29376" s="96" t="n">
        <f aca="false">BR29376-2.5</f>
        <v>-2.5</v>
      </c>
    </row>
    <row r="29377" customFormat="false" ht="12" hidden="false" customHeight="false" outlineLevel="0" collapsed="false">
      <c r="BS29377" s="96" t="n">
        <f aca="false">BR29377-2.5</f>
        <v>-2.5</v>
      </c>
    </row>
    <row r="29378" customFormat="false" ht="12" hidden="false" customHeight="false" outlineLevel="0" collapsed="false">
      <c r="BS29378" s="96" t="n">
        <f aca="false">BR29378-2.5</f>
        <v>-2.5</v>
      </c>
    </row>
    <row r="29379" customFormat="false" ht="12" hidden="false" customHeight="false" outlineLevel="0" collapsed="false">
      <c r="BS29379" s="96" t="n">
        <f aca="false">BR29379-2.5</f>
        <v>-2.5</v>
      </c>
    </row>
    <row r="29380" customFormat="false" ht="12" hidden="false" customHeight="false" outlineLevel="0" collapsed="false">
      <c r="BS29380" s="96" t="n">
        <f aca="false">BR29380-2.5</f>
        <v>-2.5</v>
      </c>
    </row>
    <row r="29381" customFormat="false" ht="12" hidden="false" customHeight="false" outlineLevel="0" collapsed="false">
      <c r="BS29381" s="96" t="n">
        <f aca="false">BR29381-2.5</f>
        <v>-2.5</v>
      </c>
    </row>
    <row r="29382" customFormat="false" ht="12" hidden="false" customHeight="false" outlineLevel="0" collapsed="false">
      <c r="BS29382" s="96" t="n">
        <f aca="false">BR29382-2.5</f>
        <v>-2.5</v>
      </c>
    </row>
    <row r="29383" customFormat="false" ht="12" hidden="false" customHeight="false" outlineLevel="0" collapsed="false">
      <c r="BS29383" s="96" t="n">
        <f aca="false">BR29383-2.5</f>
        <v>-2.5</v>
      </c>
    </row>
    <row r="29384" customFormat="false" ht="12" hidden="false" customHeight="false" outlineLevel="0" collapsed="false">
      <c r="BS29384" s="96" t="n">
        <f aca="false">BR29384-2.5</f>
        <v>-2.5</v>
      </c>
    </row>
    <row r="29385" customFormat="false" ht="12" hidden="false" customHeight="false" outlineLevel="0" collapsed="false">
      <c r="BS29385" s="96" t="n">
        <f aca="false">BR29385-2.5</f>
        <v>-2.5</v>
      </c>
    </row>
    <row r="29386" customFormat="false" ht="12" hidden="false" customHeight="false" outlineLevel="0" collapsed="false">
      <c r="BS29386" s="96" t="n">
        <f aca="false">BR29386-2.5</f>
        <v>-2.5</v>
      </c>
    </row>
    <row r="29387" customFormat="false" ht="12" hidden="false" customHeight="false" outlineLevel="0" collapsed="false">
      <c r="BS29387" s="96" t="n">
        <f aca="false">BR29387-2.5</f>
        <v>-2.5</v>
      </c>
    </row>
    <row r="29388" customFormat="false" ht="12" hidden="false" customHeight="false" outlineLevel="0" collapsed="false">
      <c r="BS29388" s="96" t="n">
        <f aca="false">BR29388-2.5</f>
        <v>-2.5</v>
      </c>
    </row>
    <row r="29389" customFormat="false" ht="12" hidden="false" customHeight="false" outlineLevel="0" collapsed="false">
      <c r="BS29389" s="96" t="n">
        <f aca="false">BR29389-2.5</f>
        <v>-2.5</v>
      </c>
    </row>
    <row r="29390" customFormat="false" ht="12" hidden="false" customHeight="false" outlineLevel="0" collapsed="false">
      <c r="BS29390" s="96" t="n">
        <f aca="false">BR29390-2.5</f>
        <v>-2.5</v>
      </c>
    </row>
    <row r="29391" customFormat="false" ht="12" hidden="false" customHeight="false" outlineLevel="0" collapsed="false">
      <c r="BS29391" s="96" t="n">
        <f aca="false">BR29391-2.5</f>
        <v>-2.5</v>
      </c>
    </row>
    <row r="29392" customFormat="false" ht="12" hidden="false" customHeight="false" outlineLevel="0" collapsed="false">
      <c r="BS29392" s="96" t="n">
        <f aca="false">BR29392-2.5</f>
        <v>-2.5</v>
      </c>
    </row>
    <row r="29393" customFormat="false" ht="12" hidden="false" customHeight="false" outlineLevel="0" collapsed="false">
      <c r="BS29393" s="96" t="n">
        <f aca="false">BR29393-2.5</f>
        <v>-2.5</v>
      </c>
    </row>
    <row r="29394" customFormat="false" ht="12" hidden="false" customHeight="false" outlineLevel="0" collapsed="false">
      <c r="BS29394" s="96" t="n">
        <f aca="false">BR29394-2.5</f>
        <v>-2.5</v>
      </c>
    </row>
    <row r="29395" customFormat="false" ht="12" hidden="false" customHeight="false" outlineLevel="0" collapsed="false">
      <c r="BS29395" s="96" t="n">
        <f aca="false">BR29395-2.5</f>
        <v>-2.5</v>
      </c>
    </row>
    <row r="29396" customFormat="false" ht="12" hidden="false" customHeight="false" outlineLevel="0" collapsed="false">
      <c r="BS29396" s="96" t="n">
        <f aca="false">BR29396-2.5</f>
        <v>-2.5</v>
      </c>
    </row>
    <row r="29397" customFormat="false" ht="12" hidden="false" customHeight="false" outlineLevel="0" collapsed="false">
      <c r="BS29397" s="96" t="n">
        <f aca="false">BR29397-2.5</f>
        <v>-2.5</v>
      </c>
    </row>
    <row r="29398" customFormat="false" ht="12" hidden="false" customHeight="false" outlineLevel="0" collapsed="false">
      <c r="BS29398" s="96" t="n">
        <f aca="false">BR29398-2.5</f>
        <v>-2.5</v>
      </c>
    </row>
    <row r="29399" customFormat="false" ht="12" hidden="false" customHeight="false" outlineLevel="0" collapsed="false">
      <c r="BS29399" s="96" t="n">
        <f aca="false">BR29399-2.5</f>
        <v>-2.5</v>
      </c>
    </row>
    <row r="29400" customFormat="false" ht="12" hidden="false" customHeight="false" outlineLevel="0" collapsed="false">
      <c r="BS29400" s="96" t="n">
        <f aca="false">BR29400-2.5</f>
        <v>-2.5</v>
      </c>
    </row>
    <row r="29401" customFormat="false" ht="12" hidden="false" customHeight="false" outlineLevel="0" collapsed="false">
      <c r="BS29401" s="96" t="n">
        <f aca="false">BR29401-2.5</f>
        <v>-2.5</v>
      </c>
    </row>
    <row r="29402" customFormat="false" ht="12" hidden="false" customHeight="false" outlineLevel="0" collapsed="false">
      <c r="BS29402" s="96" t="n">
        <f aca="false">BR29402-2.5</f>
        <v>-2.5</v>
      </c>
    </row>
    <row r="29403" customFormat="false" ht="12" hidden="false" customHeight="false" outlineLevel="0" collapsed="false">
      <c r="BS29403" s="96" t="n">
        <f aca="false">BR29403-2.5</f>
        <v>-2.5</v>
      </c>
    </row>
    <row r="29404" customFormat="false" ht="12" hidden="false" customHeight="false" outlineLevel="0" collapsed="false">
      <c r="BS29404" s="96" t="n">
        <f aca="false">BR29404-2.5</f>
        <v>-2.5</v>
      </c>
    </row>
    <row r="29405" customFormat="false" ht="12" hidden="false" customHeight="false" outlineLevel="0" collapsed="false">
      <c r="BS29405" s="96" t="n">
        <f aca="false">BR29405-2.5</f>
        <v>-2.5</v>
      </c>
    </row>
    <row r="29406" customFormat="false" ht="12" hidden="false" customHeight="false" outlineLevel="0" collapsed="false">
      <c r="BS29406" s="96" t="n">
        <f aca="false">BR29406-2.5</f>
        <v>-2.5</v>
      </c>
    </row>
    <row r="29407" customFormat="false" ht="12" hidden="false" customHeight="false" outlineLevel="0" collapsed="false">
      <c r="BS29407" s="96" t="n">
        <f aca="false">BR29407-2.5</f>
        <v>-2.5</v>
      </c>
    </row>
    <row r="29408" customFormat="false" ht="12" hidden="false" customHeight="false" outlineLevel="0" collapsed="false">
      <c r="BS29408" s="96" t="n">
        <f aca="false">BR29408-2.5</f>
        <v>-2.5</v>
      </c>
    </row>
    <row r="29409" customFormat="false" ht="12" hidden="false" customHeight="false" outlineLevel="0" collapsed="false">
      <c r="BS29409" s="96" t="n">
        <f aca="false">BR29409-2.5</f>
        <v>-2.5</v>
      </c>
    </row>
    <row r="29410" customFormat="false" ht="12" hidden="false" customHeight="false" outlineLevel="0" collapsed="false">
      <c r="BS29410" s="96" t="n">
        <f aca="false">BR29410-2.5</f>
        <v>-2.5</v>
      </c>
    </row>
    <row r="29411" customFormat="false" ht="12" hidden="false" customHeight="false" outlineLevel="0" collapsed="false">
      <c r="BS29411" s="96" t="n">
        <f aca="false">BR29411-2.5</f>
        <v>-2.5</v>
      </c>
    </row>
    <row r="29412" customFormat="false" ht="12" hidden="false" customHeight="false" outlineLevel="0" collapsed="false">
      <c r="BS29412" s="96" t="n">
        <f aca="false">BR29412-2.5</f>
        <v>-2.5</v>
      </c>
    </row>
    <row r="29413" customFormat="false" ht="12" hidden="false" customHeight="false" outlineLevel="0" collapsed="false">
      <c r="BS29413" s="96" t="n">
        <f aca="false">BR29413-2.5</f>
        <v>-2.5</v>
      </c>
    </row>
    <row r="29414" customFormat="false" ht="12" hidden="false" customHeight="false" outlineLevel="0" collapsed="false">
      <c r="BS29414" s="96" t="n">
        <f aca="false">BR29414-2.5</f>
        <v>-2.5</v>
      </c>
    </row>
    <row r="29415" customFormat="false" ht="12" hidden="false" customHeight="false" outlineLevel="0" collapsed="false">
      <c r="BS29415" s="96" t="n">
        <f aca="false">BR29415-2.5</f>
        <v>-2.5</v>
      </c>
    </row>
    <row r="29416" customFormat="false" ht="12" hidden="false" customHeight="false" outlineLevel="0" collapsed="false">
      <c r="BS29416" s="96" t="n">
        <f aca="false">BR29416-2.5</f>
        <v>-2.5</v>
      </c>
    </row>
    <row r="29417" customFormat="false" ht="12" hidden="false" customHeight="false" outlineLevel="0" collapsed="false">
      <c r="BS29417" s="96" t="n">
        <f aca="false">BR29417-2.5</f>
        <v>-2.5</v>
      </c>
    </row>
    <row r="29418" customFormat="false" ht="12" hidden="false" customHeight="false" outlineLevel="0" collapsed="false">
      <c r="BS29418" s="96" t="n">
        <f aca="false">BR29418-2.5</f>
        <v>-2.5</v>
      </c>
    </row>
    <row r="29419" customFormat="false" ht="12" hidden="false" customHeight="false" outlineLevel="0" collapsed="false">
      <c r="BS29419" s="96" t="n">
        <f aca="false">BR29419-2.5</f>
        <v>-2.5</v>
      </c>
    </row>
    <row r="29420" customFormat="false" ht="12" hidden="false" customHeight="false" outlineLevel="0" collapsed="false">
      <c r="BS29420" s="96" t="n">
        <f aca="false">BR29420-2.5</f>
        <v>-2.5</v>
      </c>
    </row>
    <row r="29421" customFormat="false" ht="12" hidden="false" customHeight="false" outlineLevel="0" collapsed="false">
      <c r="BS29421" s="96" t="n">
        <f aca="false">BR29421-2.5</f>
        <v>-2.5</v>
      </c>
    </row>
    <row r="29422" customFormat="false" ht="12" hidden="false" customHeight="false" outlineLevel="0" collapsed="false">
      <c r="BS29422" s="96" t="n">
        <f aca="false">BR29422-2.5</f>
        <v>-2.5</v>
      </c>
    </row>
    <row r="29423" customFormat="false" ht="12" hidden="false" customHeight="false" outlineLevel="0" collapsed="false">
      <c r="BS29423" s="96" t="n">
        <f aca="false">BR29423-2.5</f>
        <v>-2.5</v>
      </c>
    </row>
    <row r="29424" customFormat="false" ht="12" hidden="false" customHeight="false" outlineLevel="0" collapsed="false">
      <c r="BS29424" s="96" t="n">
        <f aca="false">BR29424-2.5</f>
        <v>-2.5</v>
      </c>
    </row>
    <row r="29425" customFormat="false" ht="12" hidden="false" customHeight="false" outlineLevel="0" collapsed="false">
      <c r="BS29425" s="96" t="n">
        <f aca="false">BR29425-2.5</f>
        <v>-2.5</v>
      </c>
    </row>
    <row r="29426" customFormat="false" ht="12" hidden="false" customHeight="false" outlineLevel="0" collapsed="false">
      <c r="BS29426" s="96" t="n">
        <f aca="false">BR29426-2.5</f>
        <v>-2.5</v>
      </c>
    </row>
    <row r="29427" customFormat="false" ht="12" hidden="false" customHeight="false" outlineLevel="0" collapsed="false">
      <c r="BS29427" s="96" t="n">
        <f aca="false">BR29427-2.5</f>
        <v>-2.5</v>
      </c>
    </row>
    <row r="29428" customFormat="false" ht="12" hidden="false" customHeight="false" outlineLevel="0" collapsed="false">
      <c r="BS29428" s="96" t="n">
        <f aca="false">BR29428-2.5</f>
        <v>-2.5</v>
      </c>
    </row>
    <row r="29429" customFormat="false" ht="12" hidden="false" customHeight="false" outlineLevel="0" collapsed="false">
      <c r="BS29429" s="96" t="n">
        <f aca="false">BR29429-2.5</f>
        <v>-2.5</v>
      </c>
    </row>
    <row r="29430" customFormat="false" ht="12" hidden="false" customHeight="false" outlineLevel="0" collapsed="false">
      <c r="BS29430" s="96" t="n">
        <f aca="false">BR29430-2.5</f>
        <v>-2.5</v>
      </c>
    </row>
    <row r="29431" customFormat="false" ht="12" hidden="false" customHeight="false" outlineLevel="0" collapsed="false">
      <c r="BS29431" s="96" t="n">
        <f aca="false">BR29431-2.5</f>
        <v>-2.5</v>
      </c>
    </row>
    <row r="29432" customFormat="false" ht="12" hidden="false" customHeight="false" outlineLevel="0" collapsed="false">
      <c r="BS29432" s="96" t="n">
        <f aca="false">BR29432-2.5</f>
        <v>-2.5</v>
      </c>
    </row>
    <row r="29433" customFormat="false" ht="12" hidden="false" customHeight="false" outlineLevel="0" collapsed="false">
      <c r="BS29433" s="96" t="n">
        <f aca="false">BR29433-2.5</f>
        <v>-2.5</v>
      </c>
    </row>
    <row r="29434" customFormat="false" ht="12" hidden="false" customHeight="false" outlineLevel="0" collapsed="false">
      <c r="BS29434" s="96" t="n">
        <f aca="false">BR29434-2.5</f>
        <v>-2.5</v>
      </c>
    </row>
    <row r="29435" customFormat="false" ht="12" hidden="false" customHeight="false" outlineLevel="0" collapsed="false">
      <c r="BS29435" s="96" t="n">
        <f aca="false">BR29435-2.5</f>
        <v>-2.5</v>
      </c>
    </row>
    <row r="29436" customFormat="false" ht="12" hidden="false" customHeight="false" outlineLevel="0" collapsed="false">
      <c r="BS29436" s="96" t="n">
        <f aca="false">BR29436-2.5</f>
        <v>-2.5</v>
      </c>
    </row>
    <row r="29437" customFormat="false" ht="12" hidden="false" customHeight="false" outlineLevel="0" collapsed="false">
      <c r="BS29437" s="96" t="n">
        <f aca="false">BR29437-2.5</f>
        <v>-2.5</v>
      </c>
    </row>
    <row r="29438" customFormat="false" ht="12" hidden="false" customHeight="false" outlineLevel="0" collapsed="false">
      <c r="BS29438" s="96" t="n">
        <f aca="false">BR29438-2.5</f>
        <v>-2.5</v>
      </c>
    </row>
    <row r="29439" customFormat="false" ht="12" hidden="false" customHeight="false" outlineLevel="0" collapsed="false">
      <c r="BS29439" s="96" t="n">
        <f aca="false">BR29439-2.5</f>
        <v>-2.5</v>
      </c>
    </row>
    <row r="29440" customFormat="false" ht="12" hidden="false" customHeight="false" outlineLevel="0" collapsed="false">
      <c r="BS29440" s="96" t="n">
        <f aca="false">BR29440-2.5</f>
        <v>-2.5</v>
      </c>
    </row>
    <row r="29441" customFormat="false" ht="12" hidden="false" customHeight="false" outlineLevel="0" collapsed="false">
      <c r="BS29441" s="96" t="n">
        <f aca="false">BR29441-2.5</f>
        <v>-2.5</v>
      </c>
    </row>
    <row r="29442" customFormat="false" ht="12" hidden="false" customHeight="false" outlineLevel="0" collapsed="false">
      <c r="BS29442" s="96" t="n">
        <f aca="false">BR29442-2.5</f>
        <v>-2.5</v>
      </c>
    </row>
    <row r="29443" customFormat="false" ht="12" hidden="false" customHeight="false" outlineLevel="0" collapsed="false">
      <c r="BS29443" s="96" t="n">
        <f aca="false">BR29443-2.5</f>
        <v>-2.5</v>
      </c>
    </row>
    <row r="29444" customFormat="false" ht="12" hidden="false" customHeight="false" outlineLevel="0" collapsed="false">
      <c r="BS29444" s="96" t="n">
        <f aca="false">BR29444-2.5</f>
        <v>-2.5</v>
      </c>
    </row>
    <row r="29445" customFormat="false" ht="12" hidden="false" customHeight="false" outlineLevel="0" collapsed="false">
      <c r="BS29445" s="96" t="n">
        <f aca="false">BR29445-2.5</f>
        <v>-2.5</v>
      </c>
    </row>
    <row r="29446" customFormat="false" ht="12" hidden="false" customHeight="false" outlineLevel="0" collapsed="false">
      <c r="BS29446" s="96" t="n">
        <f aca="false">BR29446-2.5</f>
        <v>-2.5</v>
      </c>
    </row>
    <row r="29447" customFormat="false" ht="12" hidden="false" customHeight="false" outlineLevel="0" collapsed="false">
      <c r="BS29447" s="96" t="n">
        <f aca="false">BR29447-2.5</f>
        <v>-2.5</v>
      </c>
    </row>
    <row r="29448" customFormat="false" ht="12" hidden="false" customHeight="false" outlineLevel="0" collapsed="false">
      <c r="BS29448" s="96" t="n">
        <f aca="false">BR29448-2.5</f>
        <v>-2.5</v>
      </c>
    </row>
    <row r="29449" customFormat="false" ht="12" hidden="false" customHeight="false" outlineLevel="0" collapsed="false">
      <c r="BS29449" s="96" t="n">
        <f aca="false">BR29449-2.5</f>
        <v>-2.5</v>
      </c>
    </row>
    <row r="29450" customFormat="false" ht="12" hidden="false" customHeight="false" outlineLevel="0" collapsed="false">
      <c r="BS29450" s="96" t="n">
        <f aca="false">BR29450-2.5</f>
        <v>-2.5</v>
      </c>
    </row>
    <row r="29451" customFormat="false" ht="12" hidden="false" customHeight="false" outlineLevel="0" collapsed="false">
      <c r="BS29451" s="96" t="n">
        <f aca="false">BR29451-2.5</f>
        <v>-2.5</v>
      </c>
    </row>
    <row r="29452" customFormat="false" ht="12" hidden="false" customHeight="false" outlineLevel="0" collapsed="false">
      <c r="BS29452" s="96" t="n">
        <f aca="false">BR29452-2.5</f>
        <v>-2.5</v>
      </c>
    </row>
    <row r="29453" customFormat="false" ht="12" hidden="false" customHeight="false" outlineLevel="0" collapsed="false">
      <c r="BS29453" s="96" t="n">
        <f aca="false">BR29453-2.5</f>
        <v>-2.5</v>
      </c>
    </row>
    <row r="29454" customFormat="false" ht="12" hidden="false" customHeight="false" outlineLevel="0" collapsed="false">
      <c r="BS29454" s="96" t="n">
        <f aca="false">BR29454-2.5</f>
        <v>-2.5</v>
      </c>
    </row>
    <row r="29455" customFormat="false" ht="12" hidden="false" customHeight="false" outlineLevel="0" collapsed="false">
      <c r="BS29455" s="96" t="n">
        <f aca="false">BR29455-2.5</f>
        <v>-2.5</v>
      </c>
    </row>
    <row r="29456" customFormat="false" ht="12" hidden="false" customHeight="false" outlineLevel="0" collapsed="false">
      <c r="BS29456" s="96" t="n">
        <f aca="false">BR29456-2.5</f>
        <v>-2.5</v>
      </c>
    </row>
    <row r="29457" customFormat="false" ht="12" hidden="false" customHeight="false" outlineLevel="0" collapsed="false">
      <c r="BS29457" s="96" t="n">
        <f aca="false">BR29457-2.5</f>
        <v>-2.5</v>
      </c>
    </row>
    <row r="29458" customFormat="false" ht="12" hidden="false" customHeight="false" outlineLevel="0" collapsed="false">
      <c r="BS29458" s="96" t="n">
        <f aca="false">BR29458-2.5</f>
        <v>-2.5</v>
      </c>
    </row>
    <row r="29459" customFormat="false" ht="12" hidden="false" customHeight="false" outlineLevel="0" collapsed="false">
      <c r="BS29459" s="96" t="n">
        <f aca="false">BR29459-2.5</f>
        <v>-2.5</v>
      </c>
    </row>
    <row r="29460" customFormat="false" ht="12" hidden="false" customHeight="false" outlineLevel="0" collapsed="false">
      <c r="BS29460" s="96" t="n">
        <f aca="false">BR29460-2.5</f>
        <v>-2.5</v>
      </c>
    </row>
    <row r="29461" customFormat="false" ht="12" hidden="false" customHeight="false" outlineLevel="0" collapsed="false">
      <c r="BS29461" s="96" t="n">
        <f aca="false">BR29461-2.5</f>
        <v>-2.5</v>
      </c>
    </row>
    <row r="29462" customFormat="false" ht="12" hidden="false" customHeight="false" outlineLevel="0" collapsed="false">
      <c r="BS29462" s="96" t="n">
        <f aca="false">BR29462-2.5</f>
        <v>-2.5</v>
      </c>
    </row>
    <row r="29463" customFormat="false" ht="12" hidden="false" customHeight="false" outlineLevel="0" collapsed="false">
      <c r="BS29463" s="96" t="n">
        <f aca="false">BR29463-2.5</f>
        <v>-2.5</v>
      </c>
    </row>
    <row r="29464" customFormat="false" ht="12" hidden="false" customHeight="false" outlineLevel="0" collapsed="false">
      <c r="BS29464" s="96" t="n">
        <f aca="false">BR29464-2.5</f>
        <v>-2.5</v>
      </c>
    </row>
    <row r="29465" customFormat="false" ht="12" hidden="false" customHeight="false" outlineLevel="0" collapsed="false">
      <c r="BS29465" s="96" t="n">
        <f aca="false">BR29465-2.5</f>
        <v>-2.5</v>
      </c>
    </row>
    <row r="29466" customFormat="false" ht="12" hidden="false" customHeight="false" outlineLevel="0" collapsed="false">
      <c r="BS29466" s="96" t="n">
        <f aca="false">BR29466-2.5</f>
        <v>-2.5</v>
      </c>
    </row>
    <row r="29467" customFormat="false" ht="12" hidden="false" customHeight="false" outlineLevel="0" collapsed="false">
      <c r="BS29467" s="96" t="n">
        <f aca="false">BR29467-2.5</f>
        <v>-2.5</v>
      </c>
    </row>
    <row r="29468" customFormat="false" ht="12" hidden="false" customHeight="false" outlineLevel="0" collapsed="false">
      <c r="BS29468" s="96" t="n">
        <f aca="false">BR29468-2.5</f>
        <v>-2.5</v>
      </c>
    </row>
    <row r="29469" customFormat="false" ht="12" hidden="false" customHeight="false" outlineLevel="0" collapsed="false">
      <c r="BS29469" s="96" t="n">
        <f aca="false">BR29469-2.5</f>
        <v>-2.5</v>
      </c>
    </row>
    <row r="29470" customFormat="false" ht="12" hidden="false" customHeight="false" outlineLevel="0" collapsed="false">
      <c r="BS29470" s="96" t="n">
        <f aca="false">BR29470-2.5</f>
        <v>-2.5</v>
      </c>
    </row>
    <row r="29471" customFormat="false" ht="12" hidden="false" customHeight="false" outlineLevel="0" collapsed="false">
      <c r="BS29471" s="96" t="n">
        <f aca="false">BR29471-2.5</f>
        <v>-2.5</v>
      </c>
    </row>
    <row r="29472" customFormat="false" ht="12" hidden="false" customHeight="false" outlineLevel="0" collapsed="false">
      <c r="BS29472" s="96" t="n">
        <f aca="false">BR29472-2.5</f>
        <v>-2.5</v>
      </c>
    </row>
    <row r="29473" customFormat="false" ht="12" hidden="false" customHeight="false" outlineLevel="0" collapsed="false">
      <c r="BS29473" s="96" t="n">
        <f aca="false">BR29473-2.5</f>
        <v>-2.5</v>
      </c>
    </row>
    <row r="29474" customFormat="false" ht="12" hidden="false" customHeight="false" outlineLevel="0" collapsed="false">
      <c r="BS29474" s="96" t="n">
        <f aca="false">BR29474-2.5</f>
        <v>-2.5</v>
      </c>
    </row>
    <row r="29475" customFormat="false" ht="12" hidden="false" customHeight="false" outlineLevel="0" collapsed="false">
      <c r="BS29475" s="96" t="n">
        <f aca="false">BR29475-2.5</f>
        <v>-2.5</v>
      </c>
    </row>
    <row r="29476" customFormat="false" ht="12" hidden="false" customHeight="false" outlineLevel="0" collapsed="false">
      <c r="BS29476" s="96" t="n">
        <f aca="false">BR29476-2.5</f>
        <v>-2.5</v>
      </c>
    </row>
    <row r="29477" customFormat="false" ht="12" hidden="false" customHeight="false" outlineLevel="0" collapsed="false">
      <c r="BS29477" s="96" t="n">
        <f aca="false">BR29477-2.5</f>
        <v>-2.5</v>
      </c>
    </row>
    <row r="29478" customFormat="false" ht="12" hidden="false" customHeight="false" outlineLevel="0" collapsed="false">
      <c r="BS29478" s="96" t="n">
        <f aca="false">BR29478-2.5</f>
        <v>-2.5</v>
      </c>
    </row>
    <row r="29479" customFormat="false" ht="12" hidden="false" customHeight="false" outlineLevel="0" collapsed="false">
      <c r="BS29479" s="96" t="n">
        <f aca="false">BR29479-2.5</f>
        <v>-2.5</v>
      </c>
    </row>
    <row r="29480" customFormat="false" ht="12" hidden="false" customHeight="false" outlineLevel="0" collapsed="false">
      <c r="BS29480" s="96" t="n">
        <f aca="false">BR29480-2.5</f>
        <v>-2.5</v>
      </c>
    </row>
    <row r="29481" customFormat="false" ht="12" hidden="false" customHeight="false" outlineLevel="0" collapsed="false">
      <c r="BS29481" s="96" t="n">
        <f aca="false">BR29481-2.5</f>
        <v>-2.5</v>
      </c>
    </row>
    <row r="29482" customFormat="false" ht="12" hidden="false" customHeight="false" outlineLevel="0" collapsed="false">
      <c r="BS29482" s="96" t="n">
        <f aca="false">BR29482-2.5</f>
        <v>-2.5</v>
      </c>
    </row>
    <row r="29483" customFormat="false" ht="12" hidden="false" customHeight="false" outlineLevel="0" collapsed="false">
      <c r="BS29483" s="96" t="n">
        <f aca="false">BR29483-2.5</f>
        <v>-2.5</v>
      </c>
    </row>
    <row r="29484" customFormat="false" ht="12" hidden="false" customHeight="false" outlineLevel="0" collapsed="false">
      <c r="BS29484" s="96" t="n">
        <f aca="false">BR29484-2.5</f>
        <v>-2.5</v>
      </c>
    </row>
    <row r="29485" customFormat="false" ht="12" hidden="false" customHeight="false" outlineLevel="0" collapsed="false">
      <c r="BS29485" s="96" t="n">
        <f aca="false">BR29485-2.5</f>
        <v>-2.5</v>
      </c>
    </row>
    <row r="29486" customFormat="false" ht="12" hidden="false" customHeight="false" outlineLevel="0" collapsed="false">
      <c r="BS29486" s="96" t="n">
        <f aca="false">BR29486-2.5</f>
        <v>-2.5</v>
      </c>
    </row>
    <row r="29487" customFormat="false" ht="12" hidden="false" customHeight="false" outlineLevel="0" collapsed="false">
      <c r="BS29487" s="96" t="n">
        <f aca="false">BR29487-2.5</f>
        <v>-2.5</v>
      </c>
    </row>
    <row r="29488" customFormat="false" ht="12" hidden="false" customHeight="false" outlineLevel="0" collapsed="false">
      <c r="BS29488" s="96" t="n">
        <f aca="false">BR29488-2.5</f>
        <v>-2.5</v>
      </c>
    </row>
    <row r="29489" customFormat="false" ht="12" hidden="false" customHeight="false" outlineLevel="0" collapsed="false">
      <c r="BS29489" s="96" t="n">
        <f aca="false">BR29489-2.5</f>
        <v>-2.5</v>
      </c>
    </row>
    <row r="29490" customFormat="false" ht="12" hidden="false" customHeight="false" outlineLevel="0" collapsed="false">
      <c r="BS29490" s="96" t="n">
        <f aca="false">BR29490-2.5</f>
        <v>-2.5</v>
      </c>
    </row>
    <row r="29491" customFormat="false" ht="12" hidden="false" customHeight="false" outlineLevel="0" collapsed="false">
      <c r="BS29491" s="96" t="n">
        <f aca="false">BR29491-2.5</f>
        <v>-2.5</v>
      </c>
    </row>
    <row r="29492" customFormat="false" ht="12" hidden="false" customHeight="false" outlineLevel="0" collapsed="false">
      <c r="BS29492" s="96" t="n">
        <f aca="false">BR29492-2.5</f>
        <v>-2.5</v>
      </c>
    </row>
    <row r="29493" customFormat="false" ht="12" hidden="false" customHeight="false" outlineLevel="0" collapsed="false">
      <c r="BS29493" s="96" t="n">
        <f aca="false">BR29493-2.5</f>
        <v>-2.5</v>
      </c>
    </row>
    <row r="29494" customFormat="false" ht="12" hidden="false" customHeight="false" outlineLevel="0" collapsed="false">
      <c r="BS29494" s="96" t="n">
        <f aca="false">BR29494-2.5</f>
        <v>-2.5</v>
      </c>
    </row>
    <row r="29495" customFormat="false" ht="12" hidden="false" customHeight="false" outlineLevel="0" collapsed="false">
      <c r="BS29495" s="96" t="n">
        <f aca="false">BR29495-2.5</f>
        <v>-2.5</v>
      </c>
    </row>
    <row r="29496" customFormat="false" ht="12" hidden="false" customHeight="false" outlineLevel="0" collapsed="false">
      <c r="BS29496" s="96" t="n">
        <f aca="false">BR29496-2.5</f>
        <v>-2.5</v>
      </c>
    </row>
    <row r="29497" customFormat="false" ht="12" hidden="false" customHeight="false" outlineLevel="0" collapsed="false">
      <c r="BS29497" s="96" t="n">
        <f aca="false">BR29497-2.5</f>
        <v>-2.5</v>
      </c>
    </row>
    <row r="29498" customFormat="false" ht="12" hidden="false" customHeight="false" outlineLevel="0" collapsed="false">
      <c r="BS29498" s="96" t="n">
        <f aca="false">BR29498-2.5</f>
        <v>-2.5</v>
      </c>
    </row>
    <row r="29499" customFormat="false" ht="12" hidden="false" customHeight="false" outlineLevel="0" collapsed="false">
      <c r="BS29499" s="96" t="n">
        <f aca="false">BR29499-2.5</f>
        <v>-2.5</v>
      </c>
    </row>
    <row r="29500" customFormat="false" ht="12" hidden="false" customHeight="false" outlineLevel="0" collapsed="false">
      <c r="BS29500" s="96" t="n">
        <f aca="false">BR29500-2.5</f>
        <v>-2.5</v>
      </c>
    </row>
    <row r="29501" customFormat="false" ht="12" hidden="false" customHeight="false" outlineLevel="0" collapsed="false">
      <c r="BS29501" s="96" t="n">
        <f aca="false">BR29501-2.5</f>
        <v>-2.5</v>
      </c>
    </row>
    <row r="29502" customFormat="false" ht="12" hidden="false" customHeight="false" outlineLevel="0" collapsed="false">
      <c r="BS29502" s="96" t="n">
        <f aca="false">BR29502-2.5</f>
        <v>-2.5</v>
      </c>
    </row>
    <row r="29503" customFormat="false" ht="12" hidden="false" customHeight="false" outlineLevel="0" collapsed="false">
      <c r="BS29503" s="96" t="n">
        <f aca="false">BR29503-2.5</f>
        <v>-2.5</v>
      </c>
    </row>
    <row r="29504" customFormat="false" ht="12" hidden="false" customHeight="false" outlineLevel="0" collapsed="false">
      <c r="BS29504" s="96" t="n">
        <f aca="false">BR29504-2.5</f>
        <v>-2.5</v>
      </c>
    </row>
    <row r="29505" customFormat="false" ht="12" hidden="false" customHeight="false" outlineLevel="0" collapsed="false">
      <c r="BS29505" s="96" t="n">
        <f aca="false">BR29505-2.5</f>
        <v>-2.5</v>
      </c>
    </row>
    <row r="29506" customFormat="false" ht="12" hidden="false" customHeight="false" outlineLevel="0" collapsed="false">
      <c r="BS29506" s="96" t="n">
        <f aca="false">BR29506-2.5</f>
        <v>-2.5</v>
      </c>
    </row>
    <row r="29507" customFormat="false" ht="12" hidden="false" customHeight="false" outlineLevel="0" collapsed="false">
      <c r="BS29507" s="96" t="n">
        <f aca="false">BR29507-2.5</f>
        <v>-2.5</v>
      </c>
    </row>
    <row r="29508" customFormat="false" ht="12" hidden="false" customHeight="false" outlineLevel="0" collapsed="false">
      <c r="BS29508" s="96" t="n">
        <f aca="false">BR29508-2.5</f>
        <v>-2.5</v>
      </c>
    </row>
    <row r="29509" customFormat="false" ht="12" hidden="false" customHeight="false" outlineLevel="0" collapsed="false">
      <c r="BS29509" s="96" t="n">
        <f aca="false">BR29509-2.5</f>
        <v>-2.5</v>
      </c>
    </row>
    <row r="29510" customFormat="false" ht="12" hidden="false" customHeight="false" outlineLevel="0" collapsed="false">
      <c r="BS29510" s="96" t="n">
        <f aca="false">BR29510-2.5</f>
        <v>-2.5</v>
      </c>
    </row>
    <row r="29511" customFormat="false" ht="12" hidden="false" customHeight="false" outlineLevel="0" collapsed="false">
      <c r="BS29511" s="96" t="n">
        <f aca="false">BR29511-2.5</f>
        <v>-2.5</v>
      </c>
    </row>
    <row r="29512" customFormat="false" ht="12" hidden="false" customHeight="false" outlineLevel="0" collapsed="false">
      <c r="BS29512" s="96" t="n">
        <f aca="false">BR29512-2.5</f>
        <v>-2.5</v>
      </c>
    </row>
    <row r="29513" customFormat="false" ht="12" hidden="false" customHeight="false" outlineLevel="0" collapsed="false">
      <c r="BS29513" s="96" t="n">
        <f aca="false">BR29513-2.5</f>
        <v>-2.5</v>
      </c>
    </row>
    <row r="29514" customFormat="false" ht="12" hidden="false" customHeight="false" outlineLevel="0" collapsed="false">
      <c r="BS29514" s="96" t="n">
        <f aca="false">BR29514-2.5</f>
        <v>-2.5</v>
      </c>
    </row>
    <row r="29515" customFormat="false" ht="12" hidden="false" customHeight="false" outlineLevel="0" collapsed="false">
      <c r="BS29515" s="96" t="n">
        <f aca="false">BR29515-2.5</f>
        <v>-2.5</v>
      </c>
    </row>
    <row r="29516" customFormat="false" ht="12" hidden="false" customHeight="false" outlineLevel="0" collapsed="false">
      <c r="BS29516" s="96" t="n">
        <f aca="false">BR29516-2.5</f>
        <v>-2.5</v>
      </c>
    </row>
    <row r="29517" customFormat="false" ht="12" hidden="false" customHeight="false" outlineLevel="0" collapsed="false">
      <c r="BS29517" s="96" t="n">
        <f aca="false">BR29517-2.5</f>
        <v>-2.5</v>
      </c>
    </row>
    <row r="29518" customFormat="false" ht="12" hidden="false" customHeight="false" outlineLevel="0" collapsed="false">
      <c r="BS29518" s="96" t="n">
        <f aca="false">BR29518-2.5</f>
        <v>-2.5</v>
      </c>
    </row>
    <row r="29519" customFormat="false" ht="12" hidden="false" customHeight="false" outlineLevel="0" collapsed="false">
      <c r="BS29519" s="96" t="n">
        <f aca="false">BR29519-2.5</f>
        <v>-2.5</v>
      </c>
    </row>
    <row r="29520" customFormat="false" ht="12" hidden="false" customHeight="false" outlineLevel="0" collapsed="false">
      <c r="BS29520" s="96" t="n">
        <f aca="false">BR29520-2.5</f>
        <v>-2.5</v>
      </c>
    </row>
    <row r="29521" customFormat="false" ht="12" hidden="false" customHeight="false" outlineLevel="0" collapsed="false">
      <c r="BS29521" s="96" t="n">
        <f aca="false">BR29521-2.5</f>
        <v>-2.5</v>
      </c>
    </row>
    <row r="29522" customFormat="false" ht="12" hidden="false" customHeight="false" outlineLevel="0" collapsed="false">
      <c r="BS29522" s="96" t="n">
        <f aca="false">BR29522-2.5</f>
        <v>-2.5</v>
      </c>
    </row>
    <row r="29523" customFormat="false" ht="12" hidden="false" customHeight="false" outlineLevel="0" collapsed="false">
      <c r="BS29523" s="96" t="n">
        <f aca="false">BR29523-2.5</f>
        <v>-2.5</v>
      </c>
    </row>
    <row r="29524" customFormat="false" ht="12" hidden="false" customHeight="false" outlineLevel="0" collapsed="false">
      <c r="BS29524" s="96" t="n">
        <f aca="false">BR29524-2.5</f>
        <v>-2.5</v>
      </c>
    </row>
    <row r="29525" customFormat="false" ht="12" hidden="false" customHeight="false" outlineLevel="0" collapsed="false">
      <c r="BS29525" s="96" t="n">
        <f aca="false">BR29525-2.5</f>
        <v>-2.5</v>
      </c>
    </row>
    <row r="29526" customFormat="false" ht="12" hidden="false" customHeight="false" outlineLevel="0" collapsed="false">
      <c r="BS29526" s="96" t="n">
        <f aca="false">BR29526-2.5</f>
        <v>-2.5</v>
      </c>
    </row>
    <row r="29527" customFormat="false" ht="12" hidden="false" customHeight="false" outlineLevel="0" collapsed="false">
      <c r="BS29527" s="96" t="n">
        <f aca="false">BR29527-2.5</f>
        <v>-2.5</v>
      </c>
    </row>
    <row r="29528" customFormat="false" ht="12" hidden="false" customHeight="false" outlineLevel="0" collapsed="false">
      <c r="BS29528" s="96" t="n">
        <f aca="false">BR29528-2.5</f>
        <v>-2.5</v>
      </c>
    </row>
    <row r="29529" customFormat="false" ht="12" hidden="false" customHeight="false" outlineLevel="0" collapsed="false">
      <c r="BS29529" s="96" t="n">
        <f aca="false">BR29529-2.5</f>
        <v>-2.5</v>
      </c>
    </row>
    <row r="29530" customFormat="false" ht="12" hidden="false" customHeight="false" outlineLevel="0" collapsed="false">
      <c r="BS29530" s="96" t="n">
        <f aca="false">BR29530-2.5</f>
        <v>-2.5</v>
      </c>
    </row>
    <row r="29531" customFormat="false" ht="12" hidden="false" customHeight="false" outlineLevel="0" collapsed="false">
      <c r="BS29531" s="96" t="n">
        <f aca="false">BR29531-2.5</f>
        <v>-2.5</v>
      </c>
    </row>
    <row r="29532" customFormat="false" ht="12" hidden="false" customHeight="false" outlineLevel="0" collapsed="false">
      <c r="BS29532" s="96" t="n">
        <f aca="false">BR29532-2.5</f>
        <v>-2.5</v>
      </c>
    </row>
    <row r="29533" customFormat="false" ht="12" hidden="false" customHeight="false" outlineLevel="0" collapsed="false">
      <c r="BS29533" s="96" t="n">
        <f aca="false">BR29533-2.5</f>
        <v>-2.5</v>
      </c>
    </row>
    <row r="29534" customFormat="false" ht="12" hidden="false" customHeight="false" outlineLevel="0" collapsed="false">
      <c r="BS29534" s="96" t="n">
        <f aca="false">BR29534-2.5</f>
        <v>-2.5</v>
      </c>
    </row>
    <row r="29535" customFormat="false" ht="12" hidden="false" customHeight="false" outlineLevel="0" collapsed="false">
      <c r="BS29535" s="96" t="n">
        <f aca="false">BR29535-2.5</f>
        <v>-2.5</v>
      </c>
    </row>
    <row r="29536" customFormat="false" ht="12" hidden="false" customHeight="false" outlineLevel="0" collapsed="false">
      <c r="BS29536" s="96" t="n">
        <f aca="false">BR29536-2.5</f>
        <v>-2.5</v>
      </c>
    </row>
    <row r="29537" customFormat="false" ht="12" hidden="false" customHeight="false" outlineLevel="0" collapsed="false">
      <c r="BS29537" s="96" t="n">
        <f aca="false">BR29537-2.5</f>
        <v>-2.5</v>
      </c>
    </row>
    <row r="29538" customFormat="false" ht="12" hidden="false" customHeight="false" outlineLevel="0" collapsed="false">
      <c r="BS29538" s="96" t="n">
        <f aca="false">BR29538-2.5</f>
        <v>-2.5</v>
      </c>
    </row>
    <row r="29539" customFormat="false" ht="12" hidden="false" customHeight="false" outlineLevel="0" collapsed="false">
      <c r="BS29539" s="96" t="n">
        <f aca="false">BR29539-2.5</f>
        <v>-2.5</v>
      </c>
    </row>
    <row r="29540" customFormat="false" ht="12" hidden="false" customHeight="false" outlineLevel="0" collapsed="false">
      <c r="BS29540" s="96" t="n">
        <f aca="false">BR29540-2.5</f>
        <v>-2.5</v>
      </c>
    </row>
    <row r="29541" customFormat="false" ht="12" hidden="false" customHeight="false" outlineLevel="0" collapsed="false">
      <c r="BS29541" s="96" t="n">
        <f aca="false">BR29541-2.5</f>
        <v>-2.5</v>
      </c>
    </row>
    <row r="29542" customFormat="false" ht="12" hidden="false" customHeight="false" outlineLevel="0" collapsed="false">
      <c r="BS29542" s="96" t="n">
        <f aca="false">BR29542-2.5</f>
        <v>-2.5</v>
      </c>
    </row>
    <row r="29543" customFormat="false" ht="12" hidden="false" customHeight="false" outlineLevel="0" collapsed="false">
      <c r="BS29543" s="96" t="n">
        <f aca="false">BR29543-2.5</f>
        <v>-2.5</v>
      </c>
    </row>
    <row r="29544" customFormat="false" ht="12" hidden="false" customHeight="false" outlineLevel="0" collapsed="false">
      <c r="BS29544" s="96" t="n">
        <f aca="false">BR29544-2.5</f>
        <v>-2.5</v>
      </c>
    </row>
    <row r="29545" customFormat="false" ht="12" hidden="false" customHeight="false" outlineLevel="0" collapsed="false">
      <c r="BS29545" s="96" t="n">
        <f aca="false">BR29545-2.5</f>
        <v>-2.5</v>
      </c>
    </row>
    <row r="29546" customFormat="false" ht="12" hidden="false" customHeight="false" outlineLevel="0" collapsed="false">
      <c r="BS29546" s="96" t="n">
        <f aca="false">BR29546-2.5</f>
        <v>-2.5</v>
      </c>
    </row>
    <row r="29547" customFormat="false" ht="12" hidden="false" customHeight="false" outlineLevel="0" collapsed="false">
      <c r="BS29547" s="96" t="n">
        <f aca="false">BR29547-2.5</f>
        <v>-2.5</v>
      </c>
    </row>
    <row r="29548" customFormat="false" ht="12" hidden="false" customHeight="false" outlineLevel="0" collapsed="false">
      <c r="BS29548" s="96" t="n">
        <f aca="false">BR29548-2.5</f>
        <v>-2.5</v>
      </c>
    </row>
    <row r="29549" customFormat="false" ht="12" hidden="false" customHeight="false" outlineLevel="0" collapsed="false">
      <c r="BS29549" s="96" t="n">
        <f aca="false">BR29549-2.5</f>
        <v>-2.5</v>
      </c>
    </row>
    <row r="29550" customFormat="false" ht="12" hidden="false" customHeight="false" outlineLevel="0" collapsed="false">
      <c r="BS29550" s="96" t="n">
        <f aca="false">BR29550-2.5</f>
        <v>-2.5</v>
      </c>
    </row>
    <row r="29551" customFormat="false" ht="12" hidden="false" customHeight="false" outlineLevel="0" collapsed="false">
      <c r="BS29551" s="96" t="n">
        <f aca="false">BR29551-2.5</f>
        <v>-2.5</v>
      </c>
    </row>
    <row r="29552" customFormat="false" ht="12" hidden="false" customHeight="false" outlineLevel="0" collapsed="false">
      <c r="BS29552" s="96" t="n">
        <f aca="false">BR29552-2.5</f>
        <v>-2.5</v>
      </c>
    </row>
    <row r="29553" customFormat="false" ht="12" hidden="false" customHeight="false" outlineLevel="0" collapsed="false">
      <c r="BS29553" s="96" t="n">
        <f aca="false">BR29553-2.5</f>
        <v>-2.5</v>
      </c>
    </row>
    <row r="29554" customFormat="false" ht="12" hidden="false" customHeight="false" outlineLevel="0" collapsed="false">
      <c r="BS29554" s="96" t="n">
        <f aca="false">BR29554-2.5</f>
        <v>-2.5</v>
      </c>
    </row>
    <row r="29555" customFormat="false" ht="12" hidden="false" customHeight="false" outlineLevel="0" collapsed="false">
      <c r="BS29555" s="96" t="n">
        <f aca="false">BR29555-2.5</f>
        <v>-2.5</v>
      </c>
    </row>
    <row r="29556" customFormat="false" ht="12" hidden="false" customHeight="false" outlineLevel="0" collapsed="false">
      <c r="BS29556" s="96" t="n">
        <f aca="false">BR29556-2.5</f>
        <v>-2.5</v>
      </c>
    </row>
    <row r="29557" customFormat="false" ht="12" hidden="false" customHeight="false" outlineLevel="0" collapsed="false">
      <c r="BS29557" s="96" t="n">
        <f aca="false">BR29557-2.5</f>
        <v>-2.5</v>
      </c>
    </row>
    <row r="29558" customFormat="false" ht="12" hidden="false" customHeight="false" outlineLevel="0" collapsed="false">
      <c r="BS29558" s="96" t="n">
        <f aca="false">BR29558-2.5</f>
        <v>-2.5</v>
      </c>
    </row>
    <row r="29559" customFormat="false" ht="12" hidden="false" customHeight="false" outlineLevel="0" collapsed="false">
      <c r="BS29559" s="96" t="n">
        <f aca="false">BR29559-2.5</f>
        <v>-2.5</v>
      </c>
    </row>
    <row r="29560" customFormat="false" ht="12" hidden="false" customHeight="false" outlineLevel="0" collapsed="false">
      <c r="BS29560" s="96" t="n">
        <f aca="false">BR29560-2.5</f>
        <v>-2.5</v>
      </c>
    </row>
    <row r="29561" customFormat="false" ht="12" hidden="false" customHeight="false" outlineLevel="0" collapsed="false">
      <c r="BS29561" s="96" t="n">
        <f aca="false">BR29561-2.5</f>
        <v>-2.5</v>
      </c>
    </row>
    <row r="29562" customFormat="false" ht="12" hidden="false" customHeight="false" outlineLevel="0" collapsed="false">
      <c r="BS29562" s="96" t="n">
        <f aca="false">BR29562-2.5</f>
        <v>-2.5</v>
      </c>
    </row>
    <row r="29563" customFormat="false" ht="12" hidden="false" customHeight="false" outlineLevel="0" collapsed="false">
      <c r="BS29563" s="96" t="n">
        <f aca="false">BR29563-2.5</f>
        <v>-2.5</v>
      </c>
    </row>
    <row r="29564" customFormat="false" ht="12" hidden="false" customHeight="false" outlineLevel="0" collapsed="false">
      <c r="BS29564" s="96" t="n">
        <f aca="false">BR29564-2.5</f>
        <v>-2.5</v>
      </c>
    </row>
    <row r="29565" customFormat="false" ht="12" hidden="false" customHeight="false" outlineLevel="0" collapsed="false">
      <c r="BS29565" s="96" t="n">
        <f aca="false">BR29565-2.5</f>
        <v>-2.5</v>
      </c>
    </row>
    <row r="29566" customFormat="false" ht="12" hidden="false" customHeight="false" outlineLevel="0" collapsed="false">
      <c r="BS29566" s="96" t="n">
        <f aca="false">BR29566-2.5</f>
        <v>-2.5</v>
      </c>
    </row>
    <row r="29567" customFormat="false" ht="12" hidden="false" customHeight="false" outlineLevel="0" collapsed="false">
      <c r="BS29567" s="96" t="n">
        <f aca="false">BR29567-2.5</f>
        <v>-2.5</v>
      </c>
    </row>
    <row r="29568" customFormat="false" ht="12" hidden="false" customHeight="false" outlineLevel="0" collapsed="false">
      <c r="BS29568" s="96" t="n">
        <f aca="false">BR29568-2.5</f>
        <v>-2.5</v>
      </c>
    </row>
    <row r="29569" customFormat="false" ht="12" hidden="false" customHeight="false" outlineLevel="0" collapsed="false">
      <c r="BS29569" s="96" t="n">
        <f aca="false">BR29569-2.5</f>
        <v>-2.5</v>
      </c>
    </row>
    <row r="29570" customFormat="false" ht="12" hidden="false" customHeight="false" outlineLevel="0" collapsed="false">
      <c r="BS29570" s="96" t="n">
        <f aca="false">BR29570-2.5</f>
        <v>-2.5</v>
      </c>
    </row>
    <row r="29571" customFormat="false" ht="12" hidden="false" customHeight="false" outlineLevel="0" collapsed="false">
      <c r="BS29571" s="96" t="n">
        <f aca="false">BR29571-2.5</f>
        <v>-2.5</v>
      </c>
    </row>
    <row r="29572" customFormat="false" ht="12" hidden="false" customHeight="false" outlineLevel="0" collapsed="false">
      <c r="BS29572" s="96" t="n">
        <f aca="false">BR29572-2.5</f>
        <v>-2.5</v>
      </c>
    </row>
    <row r="29573" customFormat="false" ht="12" hidden="false" customHeight="false" outlineLevel="0" collapsed="false">
      <c r="BS29573" s="96" t="n">
        <f aca="false">BR29573-2.5</f>
        <v>-2.5</v>
      </c>
    </row>
    <row r="29574" customFormat="false" ht="12" hidden="false" customHeight="false" outlineLevel="0" collapsed="false">
      <c r="BS29574" s="96" t="n">
        <f aca="false">BR29574-2.5</f>
        <v>-2.5</v>
      </c>
    </row>
    <row r="29575" customFormat="false" ht="12" hidden="false" customHeight="false" outlineLevel="0" collapsed="false">
      <c r="BS29575" s="96" t="n">
        <f aca="false">BR29575-2.5</f>
        <v>-2.5</v>
      </c>
    </row>
    <row r="29576" customFormat="false" ht="12" hidden="false" customHeight="false" outlineLevel="0" collapsed="false">
      <c r="BS29576" s="96" t="n">
        <f aca="false">BR29576-2.5</f>
        <v>-2.5</v>
      </c>
    </row>
    <row r="29577" customFormat="false" ht="12" hidden="false" customHeight="false" outlineLevel="0" collapsed="false">
      <c r="BS29577" s="96" t="n">
        <f aca="false">BR29577-2.5</f>
        <v>-2.5</v>
      </c>
    </row>
    <row r="29578" customFormat="false" ht="12" hidden="false" customHeight="false" outlineLevel="0" collapsed="false">
      <c r="BS29578" s="96" t="n">
        <f aca="false">BR29578-2.5</f>
        <v>-2.5</v>
      </c>
    </row>
    <row r="29579" customFormat="false" ht="12" hidden="false" customHeight="false" outlineLevel="0" collapsed="false">
      <c r="BS29579" s="96" t="n">
        <f aca="false">BR29579-2.5</f>
        <v>-2.5</v>
      </c>
    </row>
    <row r="29580" customFormat="false" ht="12" hidden="false" customHeight="false" outlineLevel="0" collapsed="false">
      <c r="BS29580" s="96" t="n">
        <f aca="false">BR29580-2.5</f>
        <v>-2.5</v>
      </c>
    </row>
    <row r="29581" customFormat="false" ht="12" hidden="false" customHeight="false" outlineLevel="0" collapsed="false">
      <c r="BS29581" s="96" t="n">
        <f aca="false">BR29581-2.5</f>
        <v>-2.5</v>
      </c>
    </row>
    <row r="29582" customFormat="false" ht="12" hidden="false" customHeight="false" outlineLevel="0" collapsed="false">
      <c r="BS29582" s="96" t="n">
        <f aca="false">BR29582-2.5</f>
        <v>-2.5</v>
      </c>
    </row>
    <row r="29583" customFormat="false" ht="12" hidden="false" customHeight="false" outlineLevel="0" collapsed="false">
      <c r="BS29583" s="96" t="n">
        <f aca="false">BR29583-2.5</f>
        <v>-2.5</v>
      </c>
    </row>
    <row r="29584" customFormat="false" ht="12" hidden="false" customHeight="false" outlineLevel="0" collapsed="false">
      <c r="BS29584" s="96" t="n">
        <f aca="false">BR29584-2.5</f>
        <v>-2.5</v>
      </c>
    </row>
    <row r="29585" customFormat="false" ht="12" hidden="false" customHeight="false" outlineLevel="0" collapsed="false">
      <c r="BS29585" s="96" t="n">
        <f aca="false">BR29585-2.5</f>
        <v>-2.5</v>
      </c>
    </row>
    <row r="29586" customFormat="false" ht="12" hidden="false" customHeight="false" outlineLevel="0" collapsed="false">
      <c r="BS29586" s="96" t="n">
        <f aca="false">BR29586-2.5</f>
        <v>-2.5</v>
      </c>
    </row>
    <row r="29587" customFormat="false" ht="12" hidden="false" customHeight="false" outlineLevel="0" collapsed="false">
      <c r="BS29587" s="96" t="n">
        <f aca="false">BR29587-2.5</f>
        <v>-2.5</v>
      </c>
    </row>
    <row r="29588" customFormat="false" ht="12" hidden="false" customHeight="false" outlineLevel="0" collapsed="false">
      <c r="BS29588" s="96" t="n">
        <f aca="false">BR29588-2.5</f>
        <v>-2.5</v>
      </c>
    </row>
    <row r="29589" customFormat="false" ht="12" hidden="false" customHeight="false" outlineLevel="0" collapsed="false">
      <c r="BS29589" s="96" t="n">
        <f aca="false">BR29589-2.5</f>
        <v>-2.5</v>
      </c>
    </row>
    <row r="29590" customFormat="false" ht="12" hidden="false" customHeight="false" outlineLevel="0" collapsed="false">
      <c r="BS29590" s="96" t="n">
        <f aca="false">BR29590-2.5</f>
        <v>-2.5</v>
      </c>
    </row>
    <row r="29591" customFormat="false" ht="12" hidden="false" customHeight="false" outlineLevel="0" collapsed="false">
      <c r="BS29591" s="96" t="n">
        <f aca="false">BR29591-2.5</f>
        <v>-2.5</v>
      </c>
    </row>
    <row r="29592" customFormat="false" ht="12" hidden="false" customHeight="false" outlineLevel="0" collapsed="false">
      <c r="BS29592" s="96" t="n">
        <f aca="false">BR29592-2.5</f>
        <v>-2.5</v>
      </c>
    </row>
    <row r="29593" customFormat="false" ht="12" hidden="false" customHeight="false" outlineLevel="0" collapsed="false">
      <c r="BS29593" s="96" t="n">
        <f aca="false">BR29593-2.5</f>
        <v>-2.5</v>
      </c>
    </row>
    <row r="29594" customFormat="false" ht="12" hidden="false" customHeight="false" outlineLevel="0" collapsed="false">
      <c r="BS29594" s="96" t="n">
        <f aca="false">BR29594-2.5</f>
        <v>-2.5</v>
      </c>
    </row>
    <row r="29595" customFormat="false" ht="12" hidden="false" customHeight="false" outlineLevel="0" collapsed="false">
      <c r="BS29595" s="96" t="n">
        <f aca="false">BR29595-2.5</f>
        <v>-2.5</v>
      </c>
    </row>
    <row r="29596" customFormat="false" ht="12" hidden="false" customHeight="false" outlineLevel="0" collapsed="false">
      <c r="BS29596" s="96" t="n">
        <f aca="false">BR29596-2.5</f>
        <v>-2.5</v>
      </c>
    </row>
    <row r="29597" customFormat="false" ht="12" hidden="false" customHeight="false" outlineLevel="0" collapsed="false">
      <c r="BS29597" s="96" t="n">
        <f aca="false">BR29597-2.5</f>
        <v>-2.5</v>
      </c>
    </row>
    <row r="29598" customFormat="false" ht="12" hidden="false" customHeight="false" outlineLevel="0" collapsed="false">
      <c r="BS29598" s="96" t="n">
        <f aca="false">BR29598-2.5</f>
        <v>-2.5</v>
      </c>
    </row>
    <row r="29599" customFormat="false" ht="12" hidden="false" customHeight="false" outlineLevel="0" collapsed="false">
      <c r="BS29599" s="96" t="n">
        <f aca="false">BR29599-2.5</f>
        <v>-2.5</v>
      </c>
    </row>
    <row r="29600" customFormat="false" ht="12" hidden="false" customHeight="false" outlineLevel="0" collapsed="false">
      <c r="BS29600" s="96" t="n">
        <f aca="false">BR29600-2.5</f>
        <v>-2.5</v>
      </c>
    </row>
    <row r="29601" customFormat="false" ht="12" hidden="false" customHeight="false" outlineLevel="0" collapsed="false">
      <c r="BS29601" s="96" t="n">
        <f aca="false">BR29601-2.5</f>
        <v>-2.5</v>
      </c>
    </row>
    <row r="29602" customFormat="false" ht="12" hidden="false" customHeight="false" outlineLevel="0" collapsed="false">
      <c r="BS29602" s="96" t="n">
        <f aca="false">BR29602-2.5</f>
        <v>-2.5</v>
      </c>
    </row>
    <row r="29603" customFormat="false" ht="12" hidden="false" customHeight="false" outlineLevel="0" collapsed="false">
      <c r="BS29603" s="96" t="n">
        <f aca="false">BR29603-2.5</f>
        <v>-2.5</v>
      </c>
    </row>
    <row r="29604" customFormat="false" ht="12" hidden="false" customHeight="false" outlineLevel="0" collapsed="false">
      <c r="BS29604" s="96" t="n">
        <f aca="false">BR29604-2.5</f>
        <v>-2.5</v>
      </c>
    </row>
    <row r="29605" customFormat="false" ht="12" hidden="false" customHeight="false" outlineLevel="0" collapsed="false">
      <c r="BS29605" s="96" t="n">
        <f aca="false">BR29605-2.5</f>
        <v>-2.5</v>
      </c>
    </row>
    <row r="29606" customFormat="false" ht="12" hidden="false" customHeight="false" outlineLevel="0" collapsed="false">
      <c r="BS29606" s="96" t="n">
        <f aca="false">BR29606-2.5</f>
        <v>-2.5</v>
      </c>
    </row>
    <row r="29607" customFormat="false" ht="12" hidden="false" customHeight="false" outlineLevel="0" collapsed="false">
      <c r="BS29607" s="96" t="n">
        <f aca="false">BR29607-2.5</f>
        <v>-2.5</v>
      </c>
    </row>
    <row r="29608" customFormat="false" ht="12" hidden="false" customHeight="false" outlineLevel="0" collapsed="false">
      <c r="BS29608" s="96" t="n">
        <f aca="false">BR29608-2.5</f>
        <v>-2.5</v>
      </c>
    </row>
    <row r="29609" customFormat="false" ht="12" hidden="false" customHeight="false" outlineLevel="0" collapsed="false">
      <c r="BS29609" s="96" t="n">
        <f aca="false">BR29609-2.5</f>
        <v>-2.5</v>
      </c>
    </row>
    <row r="29610" customFormat="false" ht="12" hidden="false" customHeight="false" outlineLevel="0" collapsed="false">
      <c r="BS29610" s="96" t="n">
        <f aca="false">BR29610-2.5</f>
        <v>-2.5</v>
      </c>
    </row>
    <row r="29611" customFormat="false" ht="12" hidden="false" customHeight="false" outlineLevel="0" collapsed="false">
      <c r="BS29611" s="96" t="n">
        <f aca="false">BR29611-2.5</f>
        <v>-2.5</v>
      </c>
    </row>
    <row r="29612" customFormat="false" ht="12" hidden="false" customHeight="false" outlineLevel="0" collapsed="false">
      <c r="BS29612" s="96" t="n">
        <f aca="false">BR29612-2.5</f>
        <v>-2.5</v>
      </c>
    </row>
    <row r="29613" customFormat="false" ht="12" hidden="false" customHeight="false" outlineLevel="0" collapsed="false">
      <c r="BS29613" s="96" t="n">
        <f aca="false">BR29613-2.5</f>
        <v>-2.5</v>
      </c>
    </row>
    <row r="29614" customFormat="false" ht="12" hidden="false" customHeight="false" outlineLevel="0" collapsed="false">
      <c r="BS29614" s="96" t="n">
        <f aca="false">BR29614-2.5</f>
        <v>-2.5</v>
      </c>
    </row>
    <row r="29615" customFormat="false" ht="12" hidden="false" customHeight="false" outlineLevel="0" collapsed="false">
      <c r="BS29615" s="96" t="n">
        <f aca="false">BR29615-2.5</f>
        <v>-2.5</v>
      </c>
    </row>
    <row r="29616" customFormat="false" ht="12" hidden="false" customHeight="false" outlineLevel="0" collapsed="false">
      <c r="BS29616" s="96" t="n">
        <f aca="false">BR29616-2.5</f>
        <v>-2.5</v>
      </c>
    </row>
    <row r="29617" customFormat="false" ht="12" hidden="false" customHeight="false" outlineLevel="0" collapsed="false">
      <c r="BS29617" s="96" t="n">
        <f aca="false">BR29617-2.5</f>
        <v>-2.5</v>
      </c>
    </row>
    <row r="29618" customFormat="false" ht="12" hidden="false" customHeight="false" outlineLevel="0" collapsed="false">
      <c r="BS29618" s="96" t="n">
        <f aca="false">BR29618-2.5</f>
        <v>-2.5</v>
      </c>
    </row>
    <row r="29619" customFormat="false" ht="12" hidden="false" customHeight="false" outlineLevel="0" collapsed="false">
      <c r="BS29619" s="96" t="n">
        <f aca="false">BR29619-2.5</f>
        <v>-2.5</v>
      </c>
    </row>
    <row r="29620" customFormat="false" ht="12" hidden="false" customHeight="false" outlineLevel="0" collapsed="false">
      <c r="BS29620" s="96" t="n">
        <f aca="false">BR29620-2.5</f>
        <v>-2.5</v>
      </c>
    </row>
    <row r="29621" customFormat="false" ht="12" hidden="false" customHeight="false" outlineLevel="0" collapsed="false">
      <c r="BS29621" s="96" t="n">
        <f aca="false">BR29621-2.5</f>
        <v>-2.5</v>
      </c>
    </row>
    <row r="29622" customFormat="false" ht="12" hidden="false" customHeight="false" outlineLevel="0" collapsed="false">
      <c r="BS29622" s="96" t="n">
        <f aca="false">BR29622-2.5</f>
        <v>-2.5</v>
      </c>
    </row>
    <row r="29623" customFormat="false" ht="12" hidden="false" customHeight="false" outlineLevel="0" collapsed="false">
      <c r="BS29623" s="96" t="n">
        <f aca="false">BR29623-2.5</f>
        <v>-2.5</v>
      </c>
    </row>
    <row r="29624" customFormat="false" ht="12" hidden="false" customHeight="false" outlineLevel="0" collapsed="false">
      <c r="BS29624" s="96" t="n">
        <f aca="false">BR29624-2.5</f>
        <v>-2.5</v>
      </c>
    </row>
    <row r="29625" customFormat="false" ht="12" hidden="false" customHeight="false" outlineLevel="0" collapsed="false">
      <c r="BS29625" s="96" t="n">
        <f aca="false">BR29625-2.5</f>
        <v>-2.5</v>
      </c>
    </row>
    <row r="29626" customFormat="false" ht="12" hidden="false" customHeight="false" outlineLevel="0" collapsed="false">
      <c r="BS29626" s="96" t="n">
        <f aca="false">BR29626-2.5</f>
        <v>-2.5</v>
      </c>
    </row>
    <row r="29627" customFormat="false" ht="12" hidden="false" customHeight="false" outlineLevel="0" collapsed="false">
      <c r="BS29627" s="96" t="n">
        <f aca="false">BR29627-2.5</f>
        <v>-2.5</v>
      </c>
    </row>
    <row r="29628" customFormat="false" ht="12" hidden="false" customHeight="false" outlineLevel="0" collapsed="false">
      <c r="BS29628" s="96" t="n">
        <f aca="false">BR29628-2.5</f>
        <v>-2.5</v>
      </c>
    </row>
    <row r="29629" customFormat="false" ht="12" hidden="false" customHeight="false" outlineLevel="0" collapsed="false">
      <c r="BS29629" s="96" t="n">
        <f aca="false">BR29629-2.5</f>
        <v>-2.5</v>
      </c>
    </row>
    <row r="29630" customFormat="false" ht="12" hidden="false" customHeight="false" outlineLevel="0" collapsed="false">
      <c r="BS29630" s="96" t="n">
        <f aca="false">BR29630-2.5</f>
        <v>-2.5</v>
      </c>
    </row>
    <row r="29631" customFormat="false" ht="12" hidden="false" customHeight="false" outlineLevel="0" collapsed="false">
      <c r="BS29631" s="96" t="n">
        <f aca="false">BR29631-2.5</f>
        <v>-2.5</v>
      </c>
    </row>
    <row r="29632" customFormat="false" ht="12" hidden="false" customHeight="false" outlineLevel="0" collapsed="false">
      <c r="BS29632" s="96" t="n">
        <f aca="false">BR29632-2.5</f>
        <v>-2.5</v>
      </c>
    </row>
    <row r="29633" customFormat="false" ht="12" hidden="false" customHeight="false" outlineLevel="0" collapsed="false">
      <c r="BS29633" s="96" t="n">
        <f aca="false">BR29633-2.5</f>
        <v>-2.5</v>
      </c>
    </row>
    <row r="29634" customFormat="false" ht="12" hidden="false" customHeight="false" outlineLevel="0" collapsed="false">
      <c r="BS29634" s="96" t="n">
        <f aca="false">BR29634-2.5</f>
        <v>-2.5</v>
      </c>
    </row>
    <row r="29635" customFormat="false" ht="12" hidden="false" customHeight="false" outlineLevel="0" collapsed="false">
      <c r="BS29635" s="96" t="n">
        <f aca="false">BR29635-2.5</f>
        <v>-2.5</v>
      </c>
    </row>
    <row r="29636" customFormat="false" ht="12" hidden="false" customHeight="false" outlineLevel="0" collapsed="false">
      <c r="BS29636" s="96" t="n">
        <f aca="false">BR29636-2.5</f>
        <v>-2.5</v>
      </c>
    </row>
    <row r="29637" customFormat="false" ht="12" hidden="false" customHeight="false" outlineLevel="0" collapsed="false">
      <c r="BS29637" s="96" t="n">
        <f aca="false">BR29637-2.5</f>
        <v>-2.5</v>
      </c>
    </row>
    <row r="29638" customFormat="false" ht="12" hidden="false" customHeight="false" outlineLevel="0" collapsed="false">
      <c r="BS29638" s="96" t="n">
        <f aca="false">BR29638-2.5</f>
        <v>-2.5</v>
      </c>
    </row>
    <row r="29639" customFormat="false" ht="12" hidden="false" customHeight="false" outlineLevel="0" collapsed="false">
      <c r="BS29639" s="96" t="n">
        <f aca="false">BR29639-2.5</f>
        <v>-2.5</v>
      </c>
    </row>
    <row r="29640" customFormat="false" ht="12" hidden="false" customHeight="false" outlineLevel="0" collapsed="false">
      <c r="BS29640" s="96" t="n">
        <f aca="false">BR29640-2.5</f>
        <v>-2.5</v>
      </c>
    </row>
    <row r="29641" customFormat="false" ht="12" hidden="false" customHeight="false" outlineLevel="0" collapsed="false">
      <c r="BS29641" s="96" t="n">
        <f aca="false">BR29641-2.5</f>
        <v>-2.5</v>
      </c>
    </row>
    <row r="29642" customFormat="false" ht="12" hidden="false" customHeight="false" outlineLevel="0" collapsed="false">
      <c r="BS29642" s="96" t="n">
        <f aca="false">BR29642-2.5</f>
        <v>-2.5</v>
      </c>
    </row>
    <row r="29643" customFormat="false" ht="12" hidden="false" customHeight="false" outlineLevel="0" collapsed="false">
      <c r="BS29643" s="96" t="n">
        <f aca="false">BR29643-2.5</f>
        <v>-2.5</v>
      </c>
    </row>
    <row r="29644" customFormat="false" ht="12" hidden="false" customHeight="false" outlineLevel="0" collapsed="false">
      <c r="BS29644" s="96" t="n">
        <f aca="false">BR29644-2.5</f>
        <v>-2.5</v>
      </c>
    </row>
    <row r="29645" customFormat="false" ht="12" hidden="false" customHeight="false" outlineLevel="0" collapsed="false">
      <c r="BS29645" s="96" t="n">
        <f aca="false">BR29645-2.5</f>
        <v>-2.5</v>
      </c>
    </row>
    <row r="29646" customFormat="false" ht="12" hidden="false" customHeight="false" outlineLevel="0" collapsed="false">
      <c r="BS29646" s="96" t="n">
        <f aca="false">BR29646-2.5</f>
        <v>-2.5</v>
      </c>
    </row>
    <row r="29647" customFormat="false" ht="12" hidden="false" customHeight="false" outlineLevel="0" collapsed="false">
      <c r="BS29647" s="96" t="n">
        <f aca="false">BR29647-2.5</f>
        <v>-2.5</v>
      </c>
    </row>
    <row r="29648" customFormat="false" ht="12" hidden="false" customHeight="false" outlineLevel="0" collapsed="false">
      <c r="BS29648" s="96" t="n">
        <f aca="false">BR29648-2.5</f>
        <v>-2.5</v>
      </c>
    </row>
    <row r="29649" customFormat="false" ht="12" hidden="false" customHeight="false" outlineLevel="0" collapsed="false">
      <c r="BS29649" s="96" t="n">
        <f aca="false">BR29649-2.5</f>
        <v>-2.5</v>
      </c>
    </row>
    <row r="29650" customFormat="false" ht="12" hidden="false" customHeight="false" outlineLevel="0" collapsed="false">
      <c r="BS29650" s="96" t="n">
        <f aca="false">BR29650-2.5</f>
        <v>-2.5</v>
      </c>
    </row>
    <row r="29651" customFormat="false" ht="12" hidden="false" customHeight="false" outlineLevel="0" collapsed="false">
      <c r="BS29651" s="96" t="n">
        <f aca="false">BR29651-2.5</f>
        <v>-2.5</v>
      </c>
    </row>
    <row r="29652" customFormat="false" ht="12" hidden="false" customHeight="false" outlineLevel="0" collapsed="false">
      <c r="BS29652" s="96" t="n">
        <f aca="false">BR29652-2.5</f>
        <v>-2.5</v>
      </c>
    </row>
    <row r="29653" customFormat="false" ht="12" hidden="false" customHeight="false" outlineLevel="0" collapsed="false">
      <c r="BS29653" s="96" t="n">
        <f aca="false">BR29653-2.5</f>
        <v>-2.5</v>
      </c>
    </row>
    <row r="29654" customFormat="false" ht="12" hidden="false" customHeight="false" outlineLevel="0" collapsed="false">
      <c r="BS29654" s="96" t="n">
        <f aca="false">BR29654-2.5</f>
        <v>-2.5</v>
      </c>
    </row>
    <row r="29655" customFormat="false" ht="12" hidden="false" customHeight="false" outlineLevel="0" collapsed="false">
      <c r="BS29655" s="96" t="n">
        <f aca="false">BR29655-2.5</f>
        <v>-2.5</v>
      </c>
    </row>
    <row r="29656" customFormat="false" ht="12" hidden="false" customHeight="false" outlineLevel="0" collapsed="false">
      <c r="BS29656" s="96" t="n">
        <f aca="false">BR29656-2.5</f>
        <v>-2.5</v>
      </c>
    </row>
    <row r="29657" customFormat="false" ht="12" hidden="false" customHeight="false" outlineLevel="0" collapsed="false">
      <c r="BS29657" s="96" t="n">
        <f aca="false">BR29657-2.5</f>
        <v>-2.5</v>
      </c>
    </row>
    <row r="29658" customFormat="false" ht="12" hidden="false" customHeight="false" outlineLevel="0" collapsed="false">
      <c r="BS29658" s="96" t="n">
        <f aca="false">BR29658-2.5</f>
        <v>-2.5</v>
      </c>
    </row>
    <row r="29659" customFormat="false" ht="12" hidden="false" customHeight="false" outlineLevel="0" collapsed="false">
      <c r="BS29659" s="96" t="n">
        <f aca="false">BR29659-2.5</f>
        <v>-2.5</v>
      </c>
    </row>
    <row r="29660" customFormat="false" ht="12" hidden="false" customHeight="false" outlineLevel="0" collapsed="false">
      <c r="BS29660" s="96" t="n">
        <f aca="false">BR29660-2.5</f>
        <v>-2.5</v>
      </c>
    </row>
    <row r="29661" customFormat="false" ht="12" hidden="false" customHeight="false" outlineLevel="0" collapsed="false">
      <c r="BS29661" s="96" t="n">
        <f aca="false">BR29661-2.5</f>
        <v>-2.5</v>
      </c>
    </row>
    <row r="29662" customFormat="false" ht="12" hidden="false" customHeight="false" outlineLevel="0" collapsed="false">
      <c r="BS29662" s="96" t="n">
        <f aca="false">BR29662-2.5</f>
        <v>-2.5</v>
      </c>
    </row>
    <row r="29663" customFormat="false" ht="12" hidden="false" customHeight="false" outlineLevel="0" collapsed="false">
      <c r="BS29663" s="96" t="n">
        <f aca="false">BR29663-2.5</f>
        <v>-2.5</v>
      </c>
    </row>
    <row r="29664" customFormat="false" ht="12" hidden="false" customHeight="false" outlineLevel="0" collapsed="false">
      <c r="BS29664" s="96" t="n">
        <f aca="false">BR29664-2.5</f>
        <v>-2.5</v>
      </c>
    </row>
    <row r="29665" customFormat="false" ht="12" hidden="false" customHeight="false" outlineLevel="0" collapsed="false">
      <c r="BS29665" s="96" t="n">
        <f aca="false">BR29665-2.5</f>
        <v>-2.5</v>
      </c>
    </row>
    <row r="29666" customFormat="false" ht="12" hidden="false" customHeight="false" outlineLevel="0" collapsed="false">
      <c r="BS29666" s="96" t="n">
        <f aca="false">BR29666-2.5</f>
        <v>-2.5</v>
      </c>
    </row>
    <row r="29667" customFormat="false" ht="12" hidden="false" customHeight="false" outlineLevel="0" collapsed="false">
      <c r="BS29667" s="96" t="n">
        <f aca="false">BR29667-2.5</f>
        <v>-2.5</v>
      </c>
    </row>
    <row r="29668" customFormat="false" ht="12" hidden="false" customHeight="false" outlineLevel="0" collapsed="false">
      <c r="BS29668" s="96" t="n">
        <f aca="false">BR29668-2.5</f>
        <v>-2.5</v>
      </c>
    </row>
    <row r="29669" customFormat="false" ht="12" hidden="false" customHeight="false" outlineLevel="0" collapsed="false">
      <c r="BS29669" s="96" t="n">
        <f aca="false">BR29669-2.5</f>
        <v>-2.5</v>
      </c>
    </row>
    <row r="29670" customFormat="false" ht="12" hidden="false" customHeight="false" outlineLevel="0" collapsed="false">
      <c r="BS29670" s="96" t="n">
        <f aca="false">BR29670-2.5</f>
        <v>-2.5</v>
      </c>
    </row>
    <row r="29671" customFormat="false" ht="12" hidden="false" customHeight="false" outlineLevel="0" collapsed="false">
      <c r="BS29671" s="96" t="n">
        <f aca="false">BR29671-2.5</f>
        <v>-2.5</v>
      </c>
    </row>
    <row r="29672" customFormat="false" ht="12" hidden="false" customHeight="false" outlineLevel="0" collapsed="false">
      <c r="BS29672" s="96" t="n">
        <f aca="false">BR29672-2.5</f>
        <v>-2.5</v>
      </c>
    </row>
    <row r="29673" customFormat="false" ht="12" hidden="false" customHeight="false" outlineLevel="0" collapsed="false">
      <c r="BS29673" s="96" t="n">
        <f aca="false">BR29673-2.5</f>
        <v>-2.5</v>
      </c>
    </row>
    <row r="29674" customFormat="false" ht="12" hidden="false" customHeight="false" outlineLevel="0" collapsed="false">
      <c r="BS29674" s="96" t="n">
        <f aca="false">BR29674-2.5</f>
        <v>-2.5</v>
      </c>
    </row>
    <row r="29675" customFormat="false" ht="12" hidden="false" customHeight="false" outlineLevel="0" collapsed="false">
      <c r="BS29675" s="96" t="n">
        <f aca="false">BR29675-2.5</f>
        <v>-2.5</v>
      </c>
    </row>
    <row r="29676" customFormat="false" ht="12" hidden="false" customHeight="false" outlineLevel="0" collapsed="false">
      <c r="BS29676" s="96" t="n">
        <f aca="false">BR29676-2.5</f>
        <v>-2.5</v>
      </c>
    </row>
    <row r="29677" customFormat="false" ht="12" hidden="false" customHeight="false" outlineLevel="0" collapsed="false">
      <c r="BS29677" s="96" t="n">
        <f aca="false">BR29677-2.5</f>
        <v>-2.5</v>
      </c>
    </row>
    <row r="29678" customFormat="false" ht="12" hidden="false" customHeight="false" outlineLevel="0" collapsed="false">
      <c r="BS29678" s="96" t="n">
        <f aca="false">BR29678-2.5</f>
        <v>-2.5</v>
      </c>
    </row>
    <row r="29679" customFormat="false" ht="12" hidden="false" customHeight="false" outlineLevel="0" collapsed="false">
      <c r="BS29679" s="96" t="n">
        <f aca="false">BR29679-2.5</f>
        <v>-2.5</v>
      </c>
    </row>
    <row r="29680" customFormat="false" ht="12" hidden="false" customHeight="false" outlineLevel="0" collapsed="false">
      <c r="BS29680" s="96" t="n">
        <f aca="false">BR29680-2.5</f>
        <v>-2.5</v>
      </c>
    </row>
    <row r="29681" customFormat="false" ht="12" hidden="false" customHeight="false" outlineLevel="0" collapsed="false">
      <c r="BS29681" s="96" t="n">
        <f aca="false">BR29681-2.5</f>
        <v>-2.5</v>
      </c>
    </row>
    <row r="29682" customFormat="false" ht="12" hidden="false" customHeight="false" outlineLevel="0" collapsed="false">
      <c r="BS29682" s="96" t="n">
        <f aca="false">BR29682-2.5</f>
        <v>-2.5</v>
      </c>
    </row>
    <row r="29683" customFormat="false" ht="12" hidden="false" customHeight="false" outlineLevel="0" collapsed="false">
      <c r="BS29683" s="96" t="n">
        <f aca="false">BR29683-2.5</f>
        <v>-2.5</v>
      </c>
    </row>
    <row r="29684" customFormat="false" ht="12" hidden="false" customHeight="false" outlineLevel="0" collapsed="false">
      <c r="BS29684" s="96" t="n">
        <f aca="false">BR29684-2.5</f>
        <v>-2.5</v>
      </c>
    </row>
    <row r="29685" customFormat="false" ht="12" hidden="false" customHeight="false" outlineLevel="0" collapsed="false">
      <c r="BS29685" s="96" t="n">
        <f aca="false">BR29685-2.5</f>
        <v>-2.5</v>
      </c>
    </row>
    <row r="29686" customFormat="false" ht="12" hidden="false" customHeight="false" outlineLevel="0" collapsed="false">
      <c r="BS29686" s="96" t="n">
        <f aca="false">BR29686-2.5</f>
        <v>-2.5</v>
      </c>
    </row>
    <row r="29687" customFormat="false" ht="12" hidden="false" customHeight="false" outlineLevel="0" collapsed="false">
      <c r="BS29687" s="96" t="n">
        <f aca="false">BR29687-2.5</f>
        <v>-2.5</v>
      </c>
    </row>
    <row r="29688" customFormat="false" ht="12" hidden="false" customHeight="false" outlineLevel="0" collapsed="false">
      <c r="BS29688" s="96" t="n">
        <f aca="false">BR29688-2.5</f>
        <v>-2.5</v>
      </c>
    </row>
    <row r="29689" customFormat="false" ht="12" hidden="false" customHeight="false" outlineLevel="0" collapsed="false">
      <c r="BS29689" s="96" t="n">
        <f aca="false">BR29689-2.5</f>
        <v>-2.5</v>
      </c>
    </row>
    <row r="29690" customFormat="false" ht="12" hidden="false" customHeight="false" outlineLevel="0" collapsed="false">
      <c r="BS29690" s="96" t="n">
        <f aca="false">BR29690-2.5</f>
        <v>-2.5</v>
      </c>
    </row>
    <row r="29691" customFormat="false" ht="12" hidden="false" customHeight="false" outlineLevel="0" collapsed="false">
      <c r="BS29691" s="96" t="n">
        <f aca="false">BR29691-2.5</f>
        <v>-2.5</v>
      </c>
    </row>
    <row r="29692" customFormat="false" ht="12" hidden="false" customHeight="false" outlineLevel="0" collapsed="false">
      <c r="BS29692" s="96" t="n">
        <f aca="false">BR29692-2.5</f>
        <v>-2.5</v>
      </c>
    </row>
    <row r="29693" customFormat="false" ht="12" hidden="false" customHeight="false" outlineLevel="0" collapsed="false">
      <c r="BS29693" s="96" t="n">
        <f aca="false">BR29693-2.5</f>
        <v>-2.5</v>
      </c>
    </row>
    <row r="29694" customFormat="false" ht="12" hidden="false" customHeight="false" outlineLevel="0" collapsed="false">
      <c r="BS29694" s="96" t="n">
        <f aca="false">BR29694-2.5</f>
        <v>-2.5</v>
      </c>
    </row>
    <row r="29695" customFormat="false" ht="12" hidden="false" customHeight="false" outlineLevel="0" collapsed="false">
      <c r="BS29695" s="96" t="n">
        <f aca="false">BR29695-2.5</f>
        <v>-2.5</v>
      </c>
    </row>
    <row r="29696" customFormat="false" ht="12" hidden="false" customHeight="false" outlineLevel="0" collapsed="false">
      <c r="BS29696" s="96" t="n">
        <f aca="false">BR29696-2.5</f>
        <v>-2.5</v>
      </c>
    </row>
    <row r="29697" customFormat="false" ht="12" hidden="false" customHeight="false" outlineLevel="0" collapsed="false">
      <c r="BS29697" s="96" t="n">
        <f aca="false">BR29697-2.5</f>
        <v>-2.5</v>
      </c>
    </row>
    <row r="29698" customFormat="false" ht="12" hidden="false" customHeight="false" outlineLevel="0" collapsed="false">
      <c r="BS29698" s="96" t="n">
        <f aca="false">BR29698-2.5</f>
        <v>-2.5</v>
      </c>
    </row>
    <row r="29699" customFormat="false" ht="12" hidden="false" customHeight="false" outlineLevel="0" collapsed="false">
      <c r="BS29699" s="96" t="n">
        <f aca="false">BR29699-2.5</f>
        <v>-2.5</v>
      </c>
    </row>
    <row r="29700" customFormat="false" ht="12" hidden="false" customHeight="false" outlineLevel="0" collapsed="false">
      <c r="BS29700" s="96" t="n">
        <f aca="false">BR29700-2.5</f>
        <v>-2.5</v>
      </c>
    </row>
    <row r="29701" customFormat="false" ht="12" hidden="false" customHeight="false" outlineLevel="0" collapsed="false">
      <c r="BS29701" s="96" t="n">
        <f aca="false">BR29701-2.5</f>
        <v>-2.5</v>
      </c>
    </row>
    <row r="29702" customFormat="false" ht="12" hidden="false" customHeight="false" outlineLevel="0" collapsed="false">
      <c r="BS29702" s="96" t="n">
        <f aca="false">BR29702-2.5</f>
        <v>-2.5</v>
      </c>
    </row>
    <row r="29703" customFormat="false" ht="12" hidden="false" customHeight="false" outlineLevel="0" collapsed="false">
      <c r="BS29703" s="96" t="n">
        <f aca="false">BR29703-2.5</f>
        <v>-2.5</v>
      </c>
    </row>
    <row r="29704" customFormat="false" ht="12" hidden="false" customHeight="false" outlineLevel="0" collapsed="false">
      <c r="BS29704" s="96" t="n">
        <f aca="false">BR29704-2.5</f>
        <v>-2.5</v>
      </c>
    </row>
    <row r="29705" customFormat="false" ht="12" hidden="false" customHeight="false" outlineLevel="0" collapsed="false">
      <c r="BS29705" s="96" t="n">
        <f aca="false">BR29705-2.5</f>
        <v>-2.5</v>
      </c>
    </row>
    <row r="29706" customFormat="false" ht="12" hidden="false" customHeight="false" outlineLevel="0" collapsed="false">
      <c r="BS29706" s="96" t="n">
        <f aca="false">BR29706-2.5</f>
        <v>-2.5</v>
      </c>
    </row>
    <row r="29707" customFormat="false" ht="12" hidden="false" customHeight="false" outlineLevel="0" collapsed="false">
      <c r="BS29707" s="96" t="n">
        <f aca="false">BR29707-2.5</f>
        <v>-2.5</v>
      </c>
    </row>
    <row r="29708" customFormat="false" ht="12" hidden="false" customHeight="false" outlineLevel="0" collapsed="false">
      <c r="BS29708" s="96" t="n">
        <f aca="false">BR29708-2.5</f>
        <v>-2.5</v>
      </c>
    </row>
    <row r="29709" customFormat="false" ht="12" hidden="false" customHeight="false" outlineLevel="0" collapsed="false">
      <c r="BS29709" s="96" t="n">
        <f aca="false">BR29709-2.5</f>
        <v>-2.5</v>
      </c>
    </row>
    <row r="29710" customFormat="false" ht="12" hidden="false" customHeight="false" outlineLevel="0" collapsed="false">
      <c r="BS29710" s="96" t="n">
        <f aca="false">BR29710-2.5</f>
        <v>-2.5</v>
      </c>
    </row>
    <row r="29711" customFormat="false" ht="12" hidden="false" customHeight="false" outlineLevel="0" collapsed="false">
      <c r="BS29711" s="96" t="n">
        <f aca="false">BR29711-2.5</f>
        <v>-2.5</v>
      </c>
    </row>
    <row r="29712" customFormat="false" ht="12" hidden="false" customHeight="false" outlineLevel="0" collapsed="false">
      <c r="BS29712" s="96" t="n">
        <f aca="false">BR29712-2.5</f>
        <v>-2.5</v>
      </c>
    </row>
    <row r="29713" customFormat="false" ht="12" hidden="false" customHeight="false" outlineLevel="0" collapsed="false">
      <c r="BS29713" s="96" t="n">
        <f aca="false">BR29713-2.5</f>
        <v>-2.5</v>
      </c>
    </row>
    <row r="29714" customFormat="false" ht="12" hidden="false" customHeight="false" outlineLevel="0" collapsed="false">
      <c r="BS29714" s="96" t="n">
        <f aca="false">BR29714-2.5</f>
        <v>-2.5</v>
      </c>
    </row>
    <row r="29715" customFormat="false" ht="12" hidden="false" customHeight="false" outlineLevel="0" collapsed="false">
      <c r="BS29715" s="96" t="n">
        <f aca="false">BR29715-2.5</f>
        <v>-2.5</v>
      </c>
    </row>
    <row r="29716" customFormat="false" ht="12" hidden="false" customHeight="false" outlineLevel="0" collapsed="false">
      <c r="BS29716" s="96" t="n">
        <f aca="false">BR29716-2.5</f>
        <v>-2.5</v>
      </c>
    </row>
    <row r="29717" customFormat="false" ht="12" hidden="false" customHeight="false" outlineLevel="0" collapsed="false">
      <c r="BS29717" s="96" t="n">
        <f aca="false">BR29717-2.5</f>
        <v>-2.5</v>
      </c>
    </row>
    <row r="29718" customFormat="false" ht="12" hidden="false" customHeight="false" outlineLevel="0" collapsed="false">
      <c r="BS29718" s="96" t="n">
        <f aca="false">BR29718-2.5</f>
        <v>-2.5</v>
      </c>
    </row>
    <row r="29719" customFormat="false" ht="12" hidden="false" customHeight="false" outlineLevel="0" collapsed="false">
      <c r="BS29719" s="96" t="n">
        <f aca="false">BR29719-2.5</f>
        <v>-2.5</v>
      </c>
    </row>
    <row r="29720" customFormat="false" ht="12" hidden="false" customHeight="false" outlineLevel="0" collapsed="false">
      <c r="BS29720" s="96" t="n">
        <f aca="false">BR29720-2.5</f>
        <v>-2.5</v>
      </c>
    </row>
    <row r="29721" customFormat="false" ht="12" hidden="false" customHeight="false" outlineLevel="0" collapsed="false">
      <c r="BS29721" s="96" t="n">
        <f aca="false">BR29721-2.5</f>
        <v>-2.5</v>
      </c>
    </row>
    <row r="29722" customFormat="false" ht="12" hidden="false" customHeight="false" outlineLevel="0" collapsed="false">
      <c r="BS29722" s="96" t="n">
        <f aca="false">BR29722-2.5</f>
        <v>-2.5</v>
      </c>
    </row>
    <row r="29723" customFormat="false" ht="12" hidden="false" customHeight="false" outlineLevel="0" collapsed="false">
      <c r="BS29723" s="96" t="n">
        <f aca="false">BR29723-2.5</f>
        <v>-2.5</v>
      </c>
    </row>
    <row r="29724" customFormat="false" ht="12" hidden="false" customHeight="false" outlineLevel="0" collapsed="false">
      <c r="BS29724" s="96" t="n">
        <f aca="false">BR29724-2.5</f>
        <v>-2.5</v>
      </c>
    </row>
    <row r="29725" customFormat="false" ht="12" hidden="false" customHeight="false" outlineLevel="0" collapsed="false">
      <c r="BS29725" s="96" t="n">
        <f aca="false">BR29725-2.5</f>
        <v>-2.5</v>
      </c>
    </row>
    <row r="29726" customFormat="false" ht="12" hidden="false" customHeight="false" outlineLevel="0" collapsed="false">
      <c r="BS29726" s="96" t="n">
        <f aca="false">BR29726-2.5</f>
        <v>-2.5</v>
      </c>
    </row>
    <row r="29727" customFormat="false" ht="12" hidden="false" customHeight="false" outlineLevel="0" collapsed="false">
      <c r="BS29727" s="96" t="n">
        <f aca="false">BR29727-2.5</f>
        <v>-2.5</v>
      </c>
    </row>
    <row r="29728" customFormat="false" ht="12" hidden="false" customHeight="false" outlineLevel="0" collapsed="false">
      <c r="BS29728" s="96" t="n">
        <f aca="false">BR29728-2.5</f>
        <v>-2.5</v>
      </c>
    </row>
    <row r="29729" customFormat="false" ht="12" hidden="false" customHeight="false" outlineLevel="0" collapsed="false">
      <c r="BS29729" s="96" t="n">
        <f aca="false">BR29729-2.5</f>
        <v>-2.5</v>
      </c>
    </row>
    <row r="29730" customFormat="false" ht="12" hidden="false" customHeight="false" outlineLevel="0" collapsed="false">
      <c r="BS29730" s="96" t="n">
        <f aca="false">BR29730-2.5</f>
        <v>-2.5</v>
      </c>
    </row>
    <row r="29731" customFormat="false" ht="12" hidden="false" customHeight="false" outlineLevel="0" collapsed="false">
      <c r="BS29731" s="96" t="n">
        <f aca="false">BR29731-2.5</f>
        <v>-2.5</v>
      </c>
    </row>
    <row r="29732" customFormat="false" ht="12" hidden="false" customHeight="false" outlineLevel="0" collapsed="false">
      <c r="BS29732" s="96" t="n">
        <f aca="false">BR29732-2.5</f>
        <v>-2.5</v>
      </c>
    </row>
    <row r="29733" customFormat="false" ht="12" hidden="false" customHeight="false" outlineLevel="0" collapsed="false">
      <c r="BS29733" s="96" t="n">
        <f aca="false">BR29733-2.5</f>
        <v>-2.5</v>
      </c>
    </row>
    <row r="29734" customFormat="false" ht="12" hidden="false" customHeight="false" outlineLevel="0" collapsed="false">
      <c r="BS29734" s="96" t="n">
        <f aca="false">BR29734-2.5</f>
        <v>-2.5</v>
      </c>
    </row>
    <row r="29735" customFormat="false" ht="12" hidden="false" customHeight="false" outlineLevel="0" collapsed="false">
      <c r="BS29735" s="96" t="n">
        <f aca="false">BR29735-2.5</f>
        <v>-2.5</v>
      </c>
    </row>
    <row r="29736" customFormat="false" ht="12" hidden="false" customHeight="false" outlineLevel="0" collapsed="false">
      <c r="BS29736" s="96" t="n">
        <f aca="false">BR29736-2.5</f>
        <v>-2.5</v>
      </c>
    </row>
    <row r="29737" customFormat="false" ht="12" hidden="false" customHeight="false" outlineLevel="0" collapsed="false">
      <c r="BS29737" s="96" t="n">
        <f aca="false">BR29737-2.5</f>
        <v>-2.5</v>
      </c>
    </row>
    <row r="29738" customFormat="false" ht="12" hidden="false" customHeight="false" outlineLevel="0" collapsed="false">
      <c r="BS29738" s="96" t="n">
        <f aca="false">BR29738-2.5</f>
        <v>-2.5</v>
      </c>
    </row>
    <row r="29739" customFormat="false" ht="12" hidden="false" customHeight="false" outlineLevel="0" collapsed="false">
      <c r="BS29739" s="96" t="n">
        <f aca="false">BR29739-2.5</f>
        <v>-2.5</v>
      </c>
    </row>
    <row r="29740" customFormat="false" ht="12" hidden="false" customHeight="false" outlineLevel="0" collapsed="false">
      <c r="BS29740" s="96" t="n">
        <f aca="false">BR29740-2.5</f>
        <v>-2.5</v>
      </c>
    </row>
    <row r="29741" customFormat="false" ht="12" hidden="false" customHeight="false" outlineLevel="0" collapsed="false">
      <c r="BS29741" s="96" t="n">
        <f aca="false">BR29741-2.5</f>
        <v>-2.5</v>
      </c>
    </row>
    <row r="29742" customFormat="false" ht="12" hidden="false" customHeight="false" outlineLevel="0" collapsed="false">
      <c r="BS29742" s="96" t="n">
        <f aca="false">BR29742-2.5</f>
        <v>-2.5</v>
      </c>
    </row>
    <row r="29743" customFormat="false" ht="12" hidden="false" customHeight="false" outlineLevel="0" collapsed="false">
      <c r="BS29743" s="96" t="n">
        <f aca="false">BR29743-2.5</f>
        <v>-2.5</v>
      </c>
    </row>
    <row r="29744" customFormat="false" ht="12" hidden="false" customHeight="false" outlineLevel="0" collapsed="false">
      <c r="BS29744" s="96" t="n">
        <f aca="false">BR29744-2.5</f>
        <v>-2.5</v>
      </c>
    </row>
    <row r="29745" customFormat="false" ht="12" hidden="false" customHeight="false" outlineLevel="0" collapsed="false">
      <c r="BS29745" s="96" t="n">
        <f aca="false">BR29745-2.5</f>
        <v>-2.5</v>
      </c>
    </row>
    <row r="29746" customFormat="false" ht="12" hidden="false" customHeight="false" outlineLevel="0" collapsed="false">
      <c r="BS29746" s="96" t="n">
        <f aca="false">BR29746-2.5</f>
        <v>-2.5</v>
      </c>
    </row>
    <row r="29747" customFormat="false" ht="12" hidden="false" customHeight="false" outlineLevel="0" collapsed="false">
      <c r="BS29747" s="96" t="n">
        <f aca="false">BR29747-2.5</f>
        <v>-2.5</v>
      </c>
    </row>
    <row r="29748" customFormat="false" ht="12" hidden="false" customHeight="false" outlineLevel="0" collapsed="false">
      <c r="BS29748" s="96" t="n">
        <f aca="false">BR29748-2.5</f>
        <v>-2.5</v>
      </c>
    </row>
    <row r="29749" customFormat="false" ht="12" hidden="false" customHeight="false" outlineLevel="0" collapsed="false">
      <c r="BS29749" s="96" t="n">
        <f aca="false">BR29749-2.5</f>
        <v>-2.5</v>
      </c>
    </row>
    <row r="29750" customFormat="false" ht="12" hidden="false" customHeight="false" outlineLevel="0" collapsed="false">
      <c r="BS29750" s="96" t="n">
        <f aca="false">BR29750-2.5</f>
        <v>-2.5</v>
      </c>
    </row>
    <row r="29751" customFormat="false" ht="12" hidden="false" customHeight="false" outlineLevel="0" collapsed="false">
      <c r="BS29751" s="96" t="n">
        <f aca="false">BR29751-2.5</f>
        <v>-2.5</v>
      </c>
    </row>
    <row r="29752" customFormat="false" ht="12" hidden="false" customHeight="false" outlineLevel="0" collapsed="false">
      <c r="BS29752" s="96" t="n">
        <f aca="false">BR29752-2.5</f>
        <v>-2.5</v>
      </c>
    </row>
    <row r="29753" customFormat="false" ht="12" hidden="false" customHeight="false" outlineLevel="0" collapsed="false">
      <c r="BS29753" s="96" t="n">
        <f aca="false">BR29753-2.5</f>
        <v>-2.5</v>
      </c>
    </row>
    <row r="29754" customFormat="false" ht="12" hidden="false" customHeight="false" outlineLevel="0" collapsed="false">
      <c r="BS29754" s="96" t="n">
        <f aca="false">BR29754-2.5</f>
        <v>-2.5</v>
      </c>
    </row>
    <row r="29755" customFormat="false" ht="12" hidden="false" customHeight="false" outlineLevel="0" collapsed="false">
      <c r="BS29755" s="96" t="n">
        <f aca="false">BR29755-2.5</f>
        <v>-2.5</v>
      </c>
    </row>
    <row r="29756" customFormat="false" ht="12" hidden="false" customHeight="false" outlineLevel="0" collapsed="false">
      <c r="BS29756" s="96" t="n">
        <f aca="false">BR29756-2.5</f>
        <v>-2.5</v>
      </c>
    </row>
    <row r="29757" customFormat="false" ht="12" hidden="false" customHeight="false" outlineLevel="0" collapsed="false">
      <c r="BS29757" s="96" t="n">
        <f aca="false">BR29757-2.5</f>
        <v>-2.5</v>
      </c>
    </row>
    <row r="29758" customFormat="false" ht="12" hidden="false" customHeight="false" outlineLevel="0" collapsed="false">
      <c r="BS29758" s="96" t="n">
        <f aca="false">BR29758-2.5</f>
        <v>-2.5</v>
      </c>
    </row>
    <row r="29759" customFormat="false" ht="12" hidden="false" customHeight="false" outlineLevel="0" collapsed="false">
      <c r="BS29759" s="96" t="n">
        <f aca="false">BR29759-2.5</f>
        <v>-2.5</v>
      </c>
    </row>
    <row r="29760" customFormat="false" ht="12" hidden="false" customHeight="false" outlineLevel="0" collapsed="false">
      <c r="BS29760" s="96" t="n">
        <f aca="false">BR29760-2.5</f>
        <v>-2.5</v>
      </c>
    </row>
    <row r="29761" customFormat="false" ht="12" hidden="false" customHeight="false" outlineLevel="0" collapsed="false">
      <c r="BS29761" s="96" t="n">
        <f aca="false">BR29761-2.5</f>
        <v>-2.5</v>
      </c>
    </row>
    <row r="29762" customFormat="false" ht="12" hidden="false" customHeight="false" outlineLevel="0" collapsed="false">
      <c r="BS29762" s="96" t="n">
        <f aca="false">BR29762-2.5</f>
        <v>-2.5</v>
      </c>
    </row>
    <row r="29763" customFormat="false" ht="12" hidden="false" customHeight="false" outlineLevel="0" collapsed="false">
      <c r="BS29763" s="96" t="n">
        <f aca="false">BR29763-2.5</f>
        <v>-2.5</v>
      </c>
    </row>
    <row r="29764" customFormat="false" ht="12" hidden="false" customHeight="false" outlineLevel="0" collapsed="false">
      <c r="BS29764" s="96" t="n">
        <f aca="false">BR29764-2.5</f>
        <v>-2.5</v>
      </c>
    </row>
    <row r="29765" customFormat="false" ht="12" hidden="false" customHeight="false" outlineLevel="0" collapsed="false">
      <c r="BS29765" s="96" t="n">
        <f aca="false">BR29765-2.5</f>
        <v>-2.5</v>
      </c>
    </row>
    <row r="29766" customFormat="false" ht="12" hidden="false" customHeight="false" outlineLevel="0" collapsed="false">
      <c r="BS29766" s="96" t="n">
        <f aca="false">BR29766-2.5</f>
        <v>-2.5</v>
      </c>
    </row>
    <row r="29767" customFormat="false" ht="12" hidden="false" customHeight="false" outlineLevel="0" collapsed="false">
      <c r="BS29767" s="96" t="n">
        <f aca="false">BR29767-2.5</f>
        <v>-2.5</v>
      </c>
    </row>
    <row r="29768" customFormat="false" ht="12" hidden="false" customHeight="false" outlineLevel="0" collapsed="false">
      <c r="BS29768" s="96" t="n">
        <f aca="false">BR29768-2.5</f>
        <v>-2.5</v>
      </c>
    </row>
    <row r="29769" customFormat="false" ht="12" hidden="false" customHeight="false" outlineLevel="0" collapsed="false">
      <c r="BS29769" s="96" t="n">
        <f aca="false">BR29769-2.5</f>
        <v>-2.5</v>
      </c>
    </row>
    <row r="29770" customFormat="false" ht="12" hidden="false" customHeight="false" outlineLevel="0" collapsed="false">
      <c r="BS29770" s="96" t="n">
        <f aca="false">BR29770-2.5</f>
        <v>-2.5</v>
      </c>
    </row>
    <row r="29771" customFormat="false" ht="12" hidden="false" customHeight="false" outlineLevel="0" collapsed="false">
      <c r="BS29771" s="96" t="n">
        <f aca="false">BR29771-2.5</f>
        <v>-2.5</v>
      </c>
    </row>
    <row r="29772" customFormat="false" ht="12" hidden="false" customHeight="false" outlineLevel="0" collapsed="false">
      <c r="BS29772" s="96" t="n">
        <f aca="false">BR29772-2.5</f>
        <v>-2.5</v>
      </c>
    </row>
    <row r="29773" customFormat="false" ht="12" hidden="false" customHeight="false" outlineLevel="0" collapsed="false">
      <c r="BS29773" s="96" t="n">
        <f aca="false">BR29773-2.5</f>
        <v>-2.5</v>
      </c>
    </row>
    <row r="29774" customFormat="false" ht="12" hidden="false" customHeight="false" outlineLevel="0" collapsed="false">
      <c r="BS29774" s="96" t="n">
        <f aca="false">BR29774-2.5</f>
        <v>-2.5</v>
      </c>
    </row>
    <row r="29775" customFormat="false" ht="12" hidden="false" customHeight="false" outlineLevel="0" collapsed="false">
      <c r="BS29775" s="96" t="n">
        <f aca="false">BR29775-2.5</f>
        <v>-2.5</v>
      </c>
    </row>
    <row r="29776" customFormat="false" ht="12" hidden="false" customHeight="false" outlineLevel="0" collapsed="false">
      <c r="BS29776" s="96" t="n">
        <f aca="false">BR29776-2.5</f>
        <v>-2.5</v>
      </c>
    </row>
    <row r="29777" customFormat="false" ht="12" hidden="false" customHeight="false" outlineLevel="0" collapsed="false">
      <c r="BS29777" s="96" t="n">
        <f aca="false">BR29777-2.5</f>
        <v>-2.5</v>
      </c>
    </row>
    <row r="29778" customFormat="false" ht="12" hidden="false" customHeight="false" outlineLevel="0" collapsed="false">
      <c r="BS29778" s="96" t="n">
        <f aca="false">BR29778-2.5</f>
        <v>-2.5</v>
      </c>
    </row>
    <row r="29779" customFormat="false" ht="12" hidden="false" customHeight="false" outlineLevel="0" collapsed="false">
      <c r="BS29779" s="96" t="n">
        <f aca="false">BR29779-2.5</f>
        <v>-2.5</v>
      </c>
    </row>
    <row r="29780" customFormat="false" ht="12" hidden="false" customHeight="false" outlineLevel="0" collapsed="false">
      <c r="BS29780" s="96" t="n">
        <f aca="false">BR29780-2.5</f>
        <v>-2.5</v>
      </c>
    </row>
    <row r="29781" customFormat="false" ht="12" hidden="false" customHeight="false" outlineLevel="0" collapsed="false">
      <c r="BS29781" s="96" t="n">
        <f aca="false">BR29781-2.5</f>
        <v>-2.5</v>
      </c>
    </row>
    <row r="29782" customFormat="false" ht="12" hidden="false" customHeight="false" outlineLevel="0" collapsed="false">
      <c r="BS29782" s="96" t="n">
        <f aca="false">BR29782-2.5</f>
        <v>-2.5</v>
      </c>
    </row>
    <row r="29783" customFormat="false" ht="12" hidden="false" customHeight="false" outlineLevel="0" collapsed="false">
      <c r="BS29783" s="96" t="n">
        <f aca="false">BR29783-2.5</f>
        <v>-2.5</v>
      </c>
    </row>
    <row r="29784" customFormat="false" ht="12" hidden="false" customHeight="false" outlineLevel="0" collapsed="false">
      <c r="BS29784" s="96" t="n">
        <f aca="false">BR29784-2.5</f>
        <v>-2.5</v>
      </c>
    </row>
    <row r="29785" customFormat="false" ht="12" hidden="false" customHeight="false" outlineLevel="0" collapsed="false">
      <c r="BS29785" s="96" t="n">
        <f aca="false">BR29785-2.5</f>
        <v>-2.5</v>
      </c>
    </row>
    <row r="29786" customFormat="false" ht="12" hidden="false" customHeight="false" outlineLevel="0" collapsed="false">
      <c r="BS29786" s="96" t="n">
        <f aca="false">BR29786-2.5</f>
        <v>-2.5</v>
      </c>
    </row>
    <row r="29787" customFormat="false" ht="12" hidden="false" customHeight="false" outlineLevel="0" collapsed="false">
      <c r="BS29787" s="96" t="n">
        <f aca="false">BR29787-2.5</f>
        <v>-2.5</v>
      </c>
    </row>
    <row r="29788" customFormat="false" ht="12" hidden="false" customHeight="false" outlineLevel="0" collapsed="false">
      <c r="BS29788" s="96" t="n">
        <f aca="false">BR29788-2.5</f>
        <v>-2.5</v>
      </c>
    </row>
    <row r="29789" customFormat="false" ht="12" hidden="false" customHeight="false" outlineLevel="0" collapsed="false">
      <c r="BS29789" s="96" t="n">
        <f aca="false">BR29789-2.5</f>
        <v>-2.5</v>
      </c>
    </row>
    <row r="29790" customFormat="false" ht="12" hidden="false" customHeight="false" outlineLevel="0" collapsed="false">
      <c r="BS29790" s="96" t="n">
        <f aca="false">BR29790-2.5</f>
        <v>-2.5</v>
      </c>
    </row>
    <row r="29791" customFormat="false" ht="12" hidden="false" customHeight="false" outlineLevel="0" collapsed="false">
      <c r="BS29791" s="96" t="n">
        <f aca="false">BR29791-2.5</f>
        <v>-2.5</v>
      </c>
    </row>
    <row r="29792" customFormat="false" ht="12" hidden="false" customHeight="false" outlineLevel="0" collapsed="false">
      <c r="BS29792" s="96" t="n">
        <f aca="false">BR29792-2.5</f>
        <v>-2.5</v>
      </c>
    </row>
    <row r="29793" customFormat="false" ht="12" hidden="false" customHeight="false" outlineLevel="0" collapsed="false">
      <c r="BS29793" s="96" t="n">
        <f aca="false">BR29793-2.5</f>
        <v>-2.5</v>
      </c>
    </row>
    <row r="29794" customFormat="false" ht="12" hidden="false" customHeight="false" outlineLevel="0" collapsed="false">
      <c r="BS29794" s="96" t="n">
        <f aca="false">BR29794-2.5</f>
        <v>-2.5</v>
      </c>
    </row>
    <row r="29795" customFormat="false" ht="12" hidden="false" customHeight="false" outlineLevel="0" collapsed="false">
      <c r="BS29795" s="96" t="n">
        <f aca="false">BR29795-2.5</f>
        <v>-2.5</v>
      </c>
    </row>
    <row r="29796" customFormat="false" ht="12" hidden="false" customHeight="false" outlineLevel="0" collapsed="false">
      <c r="BS29796" s="96" t="n">
        <f aca="false">BR29796-2.5</f>
        <v>-2.5</v>
      </c>
    </row>
    <row r="29797" customFormat="false" ht="12" hidden="false" customHeight="false" outlineLevel="0" collapsed="false">
      <c r="BS29797" s="96" t="n">
        <f aca="false">BR29797-2.5</f>
        <v>-2.5</v>
      </c>
    </row>
    <row r="29798" customFormat="false" ht="12" hidden="false" customHeight="false" outlineLevel="0" collapsed="false">
      <c r="BS29798" s="96" t="n">
        <f aca="false">BR29798-2.5</f>
        <v>-2.5</v>
      </c>
    </row>
    <row r="29799" customFormat="false" ht="12" hidden="false" customHeight="false" outlineLevel="0" collapsed="false">
      <c r="BS29799" s="96" t="n">
        <f aca="false">BR29799-2.5</f>
        <v>-2.5</v>
      </c>
    </row>
    <row r="29800" customFormat="false" ht="12" hidden="false" customHeight="false" outlineLevel="0" collapsed="false">
      <c r="BS29800" s="96" t="n">
        <f aca="false">BR29800-2.5</f>
        <v>-2.5</v>
      </c>
    </row>
    <row r="29801" customFormat="false" ht="12" hidden="false" customHeight="false" outlineLevel="0" collapsed="false">
      <c r="BS29801" s="96" t="n">
        <f aca="false">BR29801-2.5</f>
        <v>-2.5</v>
      </c>
    </row>
    <row r="29802" customFormat="false" ht="12" hidden="false" customHeight="false" outlineLevel="0" collapsed="false">
      <c r="BS29802" s="96" t="n">
        <f aca="false">BR29802-2.5</f>
        <v>-2.5</v>
      </c>
    </row>
    <row r="29803" customFormat="false" ht="12" hidden="false" customHeight="false" outlineLevel="0" collapsed="false">
      <c r="BS29803" s="96" t="n">
        <f aca="false">BR29803-2.5</f>
        <v>-2.5</v>
      </c>
    </row>
    <row r="29804" customFormat="false" ht="12" hidden="false" customHeight="false" outlineLevel="0" collapsed="false">
      <c r="BS29804" s="96" t="n">
        <f aca="false">BR29804-2.5</f>
        <v>-2.5</v>
      </c>
    </row>
    <row r="29805" customFormat="false" ht="12" hidden="false" customHeight="false" outlineLevel="0" collapsed="false">
      <c r="BS29805" s="96" t="n">
        <f aca="false">BR29805-2.5</f>
        <v>-2.5</v>
      </c>
    </row>
    <row r="29806" customFormat="false" ht="12" hidden="false" customHeight="false" outlineLevel="0" collapsed="false">
      <c r="BS29806" s="96" t="n">
        <f aca="false">BR29806-2.5</f>
        <v>-2.5</v>
      </c>
    </row>
    <row r="29807" customFormat="false" ht="12" hidden="false" customHeight="false" outlineLevel="0" collapsed="false">
      <c r="BS29807" s="96" t="n">
        <f aca="false">BR29807-2.5</f>
        <v>-2.5</v>
      </c>
    </row>
    <row r="29808" customFormat="false" ht="12" hidden="false" customHeight="false" outlineLevel="0" collapsed="false">
      <c r="BS29808" s="96" t="n">
        <f aca="false">BR29808-2.5</f>
        <v>-2.5</v>
      </c>
    </row>
    <row r="29809" customFormat="false" ht="12" hidden="false" customHeight="false" outlineLevel="0" collapsed="false">
      <c r="BS29809" s="96" t="n">
        <f aca="false">BR29809-2.5</f>
        <v>-2.5</v>
      </c>
    </row>
    <row r="29810" customFormat="false" ht="12" hidden="false" customHeight="false" outlineLevel="0" collapsed="false">
      <c r="BS29810" s="96" t="n">
        <f aca="false">BR29810-2.5</f>
        <v>-2.5</v>
      </c>
    </row>
    <row r="29811" customFormat="false" ht="12" hidden="false" customHeight="false" outlineLevel="0" collapsed="false">
      <c r="BS29811" s="96" t="n">
        <f aca="false">BR29811-2.5</f>
        <v>-2.5</v>
      </c>
    </row>
    <row r="29812" customFormat="false" ht="12" hidden="false" customHeight="false" outlineLevel="0" collapsed="false">
      <c r="BS29812" s="96" t="n">
        <f aca="false">BR29812-2.5</f>
        <v>-2.5</v>
      </c>
    </row>
    <row r="29813" customFormat="false" ht="12" hidden="false" customHeight="false" outlineLevel="0" collapsed="false">
      <c r="BS29813" s="96" t="n">
        <f aca="false">BR29813-2.5</f>
        <v>-2.5</v>
      </c>
    </row>
    <row r="29814" customFormat="false" ht="12" hidden="false" customHeight="false" outlineLevel="0" collapsed="false">
      <c r="BS29814" s="96" t="n">
        <f aca="false">BR29814-2.5</f>
        <v>-2.5</v>
      </c>
    </row>
    <row r="29815" customFormat="false" ht="12" hidden="false" customHeight="false" outlineLevel="0" collapsed="false">
      <c r="BS29815" s="96" t="n">
        <f aca="false">BR29815-2.5</f>
        <v>-2.5</v>
      </c>
    </row>
    <row r="29816" customFormat="false" ht="12" hidden="false" customHeight="false" outlineLevel="0" collapsed="false">
      <c r="BS29816" s="96" t="n">
        <f aca="false">BR29816-2.5</f>
        <v>-2.5</v>
      </c>
    </row>
    <row r="29817" customFormat="false" ht="12" hidden="false" customHeight="false" outlineLevel="0" collapsed="false">
      <c r="BS29817" s="96" t="n">
        <f aca="false">BR29817-2.5</f>
        <v>-2.5</v>
      </c>
    </row>
    <row r="29818" customFormat="false" ht="12" hidden="false" customHeight="false" outlineLevel="0" collapsed="false">
      <c r="BS29818" s="96" t="n">
        <f aca="false">BR29818-2.5</f>
        <v>-2.5</v>
      </c>
    </row>
    <row r="29819" customFormat="false" ht="12" hidden="false" customHeight="false" outlineLevel="0" collapsed="false">
      <c r="BS29819" s="96" t="n">
        <f aca="false">BR29819-2.5</f>
        <v>-2.5</v>
      </c>
    </row>
    <row r="29820" customFormat="false" ht="12" hidden="false" customHeight="false" outlineLevel="0" collapsed="false">
      <c r="BS29820" s="96" t="n">
        <f aca="false">BR29820-2.5</f>
        <v>-2.5</v>
      </c>
    </row>
    <row r="29821" customFormat="false" ht="12" hidden="false" customHeight="false" outlineLevel="0" collapsed="false">
      <c r="BS29821" s="96" t="n">
        <f aca="false">BR29821-2.5</f>
        <v>-2.5</v>
      </c>
    </row>
    <row r="29822" customFormat="false" ht="12" hidden="false" customHeight="false" outlineLevel="0" collapsed="false">
      <c r="BS29822" s="96" t="n">
        <f aca="false">BR29822-2.5</f>
        <v>-2.5</v>
      </c>
    </row>
    <row r="29823" customFormat="false" ht="12" hidden="false" customHeight="false" outlineLevel="0" collapsed="false">
      <c r="BS29823" s="96" t="n">
        <f aca="false">BR29823-2.5</f>
        <v>-2.5</v>
      </c>
    </row>
    <row r="29824" customFormat="false" ht="12" hidden="false" customHeight="false" outlineLevel="0" collapsed="false">
      <c r="BS29824" s="96" t="n">
        <f aca="false">BR29824-2.5</f>
        <v>-2.5</v>
      </c>
    </row>
    <row r="29825" customFormat="false" ht="12" hidden="false" customHeight="false" outlineLevel="0" collapsed="false">
      <c r="BS29825" s="96" t="n">
        <f aca="false">BR29825-2.5</f>
        <v>-2.5</v>
      </c>
    </row>
    <row r="29826" customFormat="false" ht="12" hidden="false" customHeight="false" outlineLevel="0" collapsed="false">
      <c r="BS29826" s="96" t="n">
        <f aca="false">BR29826-2.5</f>
        <v>-2.5</v>
      </c>
    </row>
    <row r="29827" customFormat="false" ht="12" hidden="false" customHeight="false" outlineLevel="0" collapsed="false">
      <c r="BS29827" s="96" t="n">
        <f aca="false">BR29827-2.5</f>
        <v>-2.5</v>
      </c>
    </row>
    <row r="29828" customFormat="false" ht="12" hidden="false" customHeight="false" outlineLevel="0" collapsed="false">
      <c r="BS29828" s="96" t="n">
        <f aca="false">BR29828-2.5</f>
        <v>-2.5</v>
      </c>
    </row>
    <row r="29829" customFormat="false" ht="12" hidden="false" customHeight="false" outlineLevel="0" collapsed="false">
      <c r="BS29829" s="96" t="n">
        <f aca="false">BR29829-2.5</f>
        <v>-2.5</v>
      </c>
    </row>
    <row r="29830" customFormat="false" ht="12" hidden="false" customHeight="false" outlineLevel="0" collapsed="false">
      <c r="BS29830" s="96" t="n">
        <f aca="false">BR29830-2.5</f>
        <v>-2.5</v>
      </c>
    </row>
    <row r="29831" customFormat="false" ht="12" hidden="false" customHeight="false" outlineLevel="0" collapsed="false">
      <c r="BS29831" s="96" t="n">
        <f aca="false">BR29831-2.5</f>
        <v>-2.5</v>
      </c>
    </row>
    <row r="29832" customFormat="false" ht="12" hidden="false" customHeight="false" outlineLevel="0" collapsed="false">
      <c r="BS29832" s="96" t="n">
        <f aca="false">BR29832-2.5</f>
        <v>-2.5</v>
      </c>
    </row>
    <row r="29833" customFormat="false" ht="12" hidden="false" customHeight="false" outlineLevel="0" collapsed="false">
      <c r="BS29833" s="96" t="n">
        <f aca="false">BR29833-2.5</f>
        <v>-2.5</v>
      </c>
    </row>
    <row r="29834" customFormat="false" ht="12" hidden="false" customHeight="false" outlineLevel="0" collapsed="false">
      <c r="BS29834" s="96" t="n">
        <f aca="false">BR29834-2.5</f>
        <v>-2.5</v>
      </c>
    </row>
    <row r="29835" customFormat="false" ht="12" hidden="false" customHeight="false" outlineLevel="0" collapsed="false">
      <c r="BS29835" s="96" t="n">
        <f aca="false">BR29835-2.5</f>
        <v>-2.5</v>
      </c>
    </row>
    <row r="29836" customFormat="false" ht="12" hidden="false" customHeight="false" outlineLevel="0" collapsed="false">
      <c r="BS29836" s="96" t="n">
        <f aca="false">BR29836-2.5</f>
        <v>-2.5</v>
      </c>
    </row>
    <row r="29837" customFormat="false" ht="12" hidden="false" customHeight="false" outlineLevel="0" collapsed="false">
      <c r="BS29837" s="96" t="n">
        <f aca="false">BR29837-2.5</f>
        <v>-2.5</v>
      </c>
    </row>
    <row r="29838" customFormat="false" ht="12" hidden="false" customHeight="false" outlineLevel="0" collapsed="false">
      <c r="BS29838" s="96" t="n">
        <f aca="false">BR29838-2.5</f>
        <v>-2.5</v>
      </c>
    </row>
    <row r="29839" customFormat="false" ht="12" hidden="false" customHeight="false" outlineLevel="0" collapsed="false">
      <c r="BS29839" s="96" t="n">
        <f aca="false">BR29839-2.5</f>
        <v>-2.5</v>
      </c>
    </row>
    <row r="29840" customFormat="false" ht="12" hidden="false" customHeight="false" outlineLevel="0" collapsed="false">
      <c r="BS29840" s="96" t="n">
        <f aca="false">BR29840-2.5</f>
        <v>-2.5</v>
      </c>
    </row>
    <row r="29841" customFormat="false" ht="12" hidden="false" customHeight="false" outlineLevel="0" collapsed="false">
      <c r="BS29841" s="96" t="n">
        <f aca="false">BR29841-2.5</f>
        <v>-2.5</v>
      </c>
    </row>
    <row r="29842" customFormat="false" ht="12" hidden="false" customHeight="false" outlineLevel="0" collapsed="false">
      <c r="BS29842" s="96" t="n">
        <f aca="false">BR29842-2.5</f>
        <v>-2.5</v>
      </c>
    </row>
    <row r="29843" customFormat="false" ht="12" hidden="false" customHeight="false" outlineLevel="0" collapsed="false">
      <c r="BS29843" s="96" t="n">
        <f aca="false">BR29843-2.5</f>
        <v>-2.5</v>
      </c>
    </row>
    <row r="29844" customFormat="false" ht="12" hidden="false" customHeight="false" outlineLevel="0" collapsed="false">
      <c r="BS29844" s="96" t="n">
        <f aca="false">BR29844-2.5</f>
        <v>-2.5</v>
      </c>
    </row>
    <row r="29845" customFormat="false" ht="12" hidden="false" customHeight="false" outlineLevel="0" collapsed="false">
      <c r="BS29845" s="96" t="n">
        <f aca="false">BR29845-2.5</f>
        <v>-2.5</v>
      </c>
    </row>
    <row r="29846" customFormat="false" ht="12" hidden="false" customHeight="false" outlineLevel="0" collapsed="false">
      <c r="BS29846" s="96" t="n">
        <f aca="false">BR29846-2.5</f>
        <v>-2.5</v>
      </c>
    </row>
    <row r="29847" customFormat="false" ht="12" hidden="false" customHeight="false" outlineLevel="0" collapsed="false">
      <c r="BS29847" s="96" t="n">
        <f aca="false">BR29847-2.5</f>
        <v>-2.5</v>
      </c>
    </row>
    <row r="29848" customFormat="false" ht="12" hidden="false" customHeight="false" outlineLevel="0" collapsed="false">
      <c r="BS29848" s="96" t="n">
        <f aca="false">BR29848-2.5</f>
        <v>-2.5</v>
      </c>
    </row>
    <row r="29849" customFormat="false" ht="12" hidden="false" customHeight="false" outlineLevel="0" collapsed="false">
      <c r="BS29849" s="96" t="n">
        <f aca="false">BR29849-2.5</f>
        <v>-2.5</v>
      </c>
    </row>
    <row r="29850" customFormat="false" ht="12" hidden="false" customHeight="false" outlineLevel="0" collapsed="false">
      <c r="BS29850" s="96" t="n">
        <f aca="false">BR29850-2.5</f>
        <v>-2.5</v>
      </c>
    </row>
    <row r="29851" customFormat="false" ht="12" hidden="false" customHeight="false" outlineLevel="0" collapsed="false">
      <c r="BS29851" s="96" t="n">
        <f aca="false">BR29851-2.5</f>
        <v>-2.5</v>
      </c>
    </row>
    <row r="29852" customFormat="false" ht="12" hidden="false" customHeight="false" outlineLevel="0" collapsed="false">
      <c r="BS29852" s="96" t="n">
        <f aca="false">BR29852-2.5</f>
        <v>-2.5</v>
      </c>
    </row>
    <row r="29853" customFormat="false" ht="12" hidden="false" customHeight="false" outlineLevel="0" collapsed="false">
      <c r="BS29853" s="96" t="n">
        <f aca="false">BR29853-2.5</f>
        <v>-2.5</v>
      </c>
    </row>
    <row r="29854" customFormat="false" ht="12" hidden="false" customHeight="false" outlineLevel="0" collapsed="false">
      <c r="BS29854" s="96" t="n">
        <f aca="false">BR29854-2.5</f>
        <v>-2.5</v>
      </c>
    </row>
    <row r="29855" customFormat="false" ht="12" hidden="false" customHeight="false" outlineLevel="0" collapsed="false">
      <c r="BS29855" s="96" t="n">
        <f aca="false">BR29855-2.5</f>
        <v>-2.5</v>
      </c>
    </row>
    <row r="29856" customFormat="false" ht="12" hidden="false" customHeight="false" outlineLevel="0" collapsed="false">
      <c r="BS29856" s="96" t="n">
        <f aca="false">BR29856-2.5</f>
        <v>-2.5</v>
      </c>
    </row>
    <row r="29857" customFormat="false" ht="12" hidden="false" customHeight="false" outlineLevel="0" collapsed="false">
      <c r="BS29857" s="96" t="n">
        <f aca="false">BR29857-2.5</f>
        <v>-2.5</v>
      </c>
    </row>
    <row r="29858" customFormat="false" ht="12" hidden="false" customHeight="false" outlineLevel="0" collapsed="false">
      <c r="BS29858" s="96" t="n">
        <f aca="false">BR29858-2.5</f>
        <v>-2.5</v>
      </c>
    </row>
    <row r="29859" customFormat="false" ht="12" hidden="false" customHeight="false" outlineLevel="0" collapsed="false">
      <c r="BS29859" s="96" t="n">
        <f aca="false">BR29859-2.5</f>
        <v>-2.5</v>
      </c>
    </row>
    <row r="29860" customFormat="false" ht="12" hidden="false" customHeight="false" outlineLevel="0" collapsed="false">
      <c r="BS29860" s="96" t="n">
        <f aca="false">BR29860-2.5</f>
        <v>-2.5</v>
      </c>
    </row>
    <row r="29861" customFormat="false" ht="12" hidden="false" customHeight="false" outlineLevel="0" collapsed="false">
      <c r="BS29861" s="96" t="n">
        <f aca="false">BR29861-2.5</f>
        <v>-2.5</v>
      </c>
    </row>
    <row r="29862" customFormat="false" ht="12" hidden="false" customHeight="false" outlineLevel="0" collapsed="false">
      <c r="BS29862" s="96" t="n">
        <f aca="false">BR29862-2.5</f>
        <v>-2.5</v>
      </c>
    </row>
    <row r="29863" customFormat="false" ht="12" hidden="false" customHeight="false" outlineLevel="0" collapsed="false">
      <c r="BS29863" s="96" t="n">
        <f aca="false">BR29863-2.5</f>
        <v>-2.5</v>
      </c>
    </row>
    <row r="29864" customFormat="false" ht="12" hidden="false" customHeight="false" outlineLevel="0" collapsed="false">
      <c r="BS29864" s="96" t="n">
        <f aca="false">BR29864-2.5</f>
        <v>-2.5</v>
      </c>
    </row>
    <row r="29865" customFormat="false" ht="12" hidden="false" customHeight="false" outlineLevel="0" collapsed="false">
      <c r="BS29865" s="96" t="n">
        <f aca="false">BR29865-2.5</f>
        <v>-2.5</v>
      </c>
    </row>
    <row r="29866" customFormat="false" ht="12" hidden="false" customHeight="false" outlineLevel="0" collapsed="false">
      <c r="BS29866" s="96" t="n">
        <f aca="false">BR29866-2.5</f>
        <v>-2.5</v>
      </c>
    </row>
    <row r="29867" customFormat="false" ht="12" hidden="false" customHeight="false" outlineLevel="0" collapsed="false">
      <c r="BS29867" s="96" t="n">
        <f aca="false">BR29867-2.5</f>
        <v>-2.5</v>
      </c>
    </row>
    <row r="29868" customFormat="false" ht="12" hidden="false" customHeight="false" outlineLevel="0" collapsed="false">
      <c r="BS29868" s="96" t="n">
        <f aca="false">BR29868-2.5</f>
        <v>-2.5</v>
      </c>
    </row>
    <row r="29869" customFormat="false" ht="12" hidden="false" customHeight="false" outlineLevel="0" collapsed="false">
      <c r="BS29869" s="96" t="n">
        <f aca="false">BR29869-2.5</f>
        <v>-2.5</v>
      </c>
    </row>
    <row r="29870" customFormat="false" ht="12" hidden="false" customHeight="false" outlineLevel="0" collapsed="false">
      <c r="BS29870" s="96" t="n">
        <f aca="false">BR29870-2.5</f>
        <v>-2.5</v>
      </c>
    </row>
    <row r="29871" customFormat="false" ht="12" hidden="false" customHeight="false" outlineLevel="0" collapsed="false">
      <c r="BS29871" s="96" t="n">
        <f aca="false">BR29871-2.5</f>
        <v>-2.5</v>
      </c>
    </row>
    <row r="29872" customFormat="false" ht="12" hidden="false" customHeight="false" outlineLevel="0" collapsed="false">
      <c r="BS29872" s="96" t="n">
        <f aca="false">BR29872-2.5</f>
        <v>-2.5</v>
      </c>
    </row>
    <row r="29873" customFormat="false" ht="12" hidden="false" customHeight="false" outlineLevel="0" collapsed="false">
      <c r="BS29873" s="96" t="n">
        <f aca="false">BR29873-2.5</f>
        <v>-2.5</v>
      </c>
    </row>
    <row r="29874" customFormat="false" ht="12" hidden="false" customHeight="false" outlineLevel="0" collapsed="false">
      <c r="BS29874" s="96" t="n">
        <f aca="false">BR29874-2.5</f>
        <v>-2.5</v>
      </c>
    </row>
    <row r="29875" customFormat="false" ht="12" hidden="false" customHeight="false" outlineLevel="0" collapsed="false">
      <c r="BS29875" s="96" t="n">
        <f aca="false">BR29875-2.5</f>
        <v>-2.5</v>
      </c>
    </row>
    <row r="29876" customFormat="false" ht="12" hidden="false" customHeight="false" outlineLevel="0" collapsed="false">
      <c r="BS29876" s="96" t="n">
        <f aca="false">BR29876-2.5</f>
        <v>-2.5</v>
      </c>
    </row>
    <row r="29877" customFormat="false" ht="12" hidden="false" customHeight="false" outlineLevel="0" collapsed="false">
      <c r="BS29877" s="96" t="n">
        <f aca="false">BR29877-2.5</f>
        <v>-2.5</v>
      </c>
    </row>
    <row r="29878" customFormat="false" ht="12" hidden="false" customHeight="false" outlineLevel="0" collapsed="false">
      <c r="BS29878" s="96" t="n">
        <f aca="false">BR29878-2.5</f>
        <v>-2.5</v>
      </c>
    </row>
    <row r="29879" customFormat="false" ht="12" hidden="false" customHeight="false" outlineLevel="0" collapsed="false">
      <c r="BS29879" s="96" t="n">
        <f aca="false">BR29879-2.5</f>
        <v>-2.5</v>
      </c>
    </row>
    <row r="29880" customFormat="false" ht="12" hidden="false" customHeight="false" outlineLevel="0" collapsed="false">
      <c r="BS29880" s="96" t="n">
        <f aca="false">BR29880-2.5</f>
        <v>-2.5</v>
      </c>
    </row>
    <row r="29881" customFormat="false" ht="12" hidden="false" customHeight="false" outlineLevel="0" collapsed="false">
      <c r="BS29881" s="96" t="n">
        <f aca="false">BR29881-2.5</f>
        <v>-2.5</v>
      </c>
    </row>
    <row r="29882" customFormat="false" ht="12" hidden="false" customHeight="false" outlineLevel="0" collapsed="false">
      <c r="BS29882" s="96" t="n">
        <f aca="false">BR29882-2.5</f>
        <v>-2.5</v>
      </c>
    </row>
    <row r="29883" customFormat="false" ht="12" hidden="false" customHeight="false" outlineLevel="0" collapsed="false">
      <c r="BS29883" s="96" t="n">
        <f aca="false">BR29883-2.5</f>
        <v>-2.5</v>
      </c>
    </row>
    <row r="29884" customFormat="false" ht="12" hidden="false" customHeight="false" outlineLevel="0" collapsed="false">
      <c r="BS29884" s="96" t="n">
        <f aca="false">BR29884-2.5</f>
        <v>-2.5</v>
      </c>
    </row>
    <row r="29885" customFormat="false" ht="12" hidden="false" customHeight="false" outlineLevel="0" collapsed="false">
      <c r="BS29885" s="96" t="n">
        <f aca="false">BR29885-2.5</f>
        <v>-2.5</v>
      </c>
    </row>
    <row r="29886" customFormat="false" ht="12" hidden="false" customHeight="false" outlineLevel="0" collapsed="false">
      <c r="BS29886" s="96" t="n">
        <f aca="false">BR29886-2.5</f>
        <v>-2.5</v>
      </c>
    </row>
    <row r="29887" customFormat="false" ht="12" hidden="false" customHeight="false" outlineLevel="0" collapsed="false">
      <c r="BS29887" s="96" t="n">
        <f aca="false">BR29887-2.5</f>
        <v>-2.5</v>
      </c>
    </row>
    <row r="29888" customFormat="false" ht="12" hidden="false" customHeight="false" outlineLevel="0" collapsed="false">
      <c r="BS29888" s="96" t="n">
        <f aca="false">BR29888-2.5</f>
        <v>-2.5</v>
      </c>
    </row>
    <row r="29889" customFormat="false" ht="12" hidden="false" customHeight="false" outlineLevel="0" collapsed="false">
      <c r="BS29889" s="96" t="n">
        <f aca="false">BR29889-2.5</f>
        <v>-2.5</v>
      </c>
    </row>
    <row r="29890" customFormat="false" ht="12" hidden="false" customHeight="false" outlineLevel="0" collapsed="false">
      <c r="BS29890" s="96" t="n">
        <f aca="false">BR29890-2.5</f>
        <v>-2.5</v>
      </c>
    </row>
    <row r="29891" customFormat="false" ht="12" hidden="false" customHeight="false" outlineLevel="0" collapsed="false">
      <c r="BS29891" s="96" t="n">
        <f aca="false">BR29891-2.5</f>
        <v>-2.5</v>
      </c>
    </row>
    <row r="29892" customFormat="false" ht="12" hidden="false" customHeight="false" outlineLevel="0" collapsed="false">
      <c r="BS29892" s="96" t="n">
        <f aca="false">BR29892-2.5</f>
        <v>-2.5</v>
      </c>
    </row>
    <row r="29893" customFormat="false" ht="12" hidden="false" customHeight="false" outlineLevel="0" collapsed="false">
      <c r="BS29893" s="96" t="n">
        <f aca="false">BR29893-2.5</f>
        <v>-2.5</v>
      </c>
    </row>
    <row r="29894" customFormat="false" ht="12" hidden="false" customHeight="false" outlineLevel="0" collapsed="false">
      <c r="BS29894" s="96" t="n">
        <f aca="false">BR29894-2.5</f>
        <v>-2.5</v>
      </c>
    </row>
    <row r="29895" customFormat="false" ht="12" hidden="false" customHeight="false" outlineLevel="0" collapsed="false">
      <c r="BS29895" s="96" t="n">
        <f aca="false">BR29895-2.5</f>
        <v>-2.5</v>
      </c>
    </row>
    <row r="29896" customFormat="false" ht="12" hidden="false" customHeight="false" outlineLevel="0" collapsed="false">
      <c r="BS29896" s="96" t="n">
        <f aca="false">BR29896-2.5</f>
        <v>-2.5</v>
      </c>
    </row>
    <row r="29897" customFormat="false" ht="12" hidden="false" customHeight="false" outlineLevel="0" collapsed="false">
      <c r="BS29897" s="96" t="n">
        <f aca="false">BR29897-2.5</f>
        <v>-2.5</v>
      </c>
    </row>
    <row r="29898" customFormat="false" ht="12" hidden="false" customHeight="false" outlineLevel="0" collapsed="false">
      <c r="BS29898" s="96" t="n">
        <f aca="false">BR29898-2.5</f>
        <v>-2.5</v>
      </c>
    </row>
    <row r="29899" customFormat="false" ht="12" hidden="false" customHeight="false" outlineLevel="0" collapsed="false">
      <c r="BS29899" s="96" t="n">
        <f aca="false">BR29899-2.5</f>
        <v>-2.5</v>
      </c>
    </row>
    <row r="29900" customFormat="false" ht="12" hidden="false" customHeight="false" outlineLevel="0" collapsed="false">
      <c r="BS29900" s="96" t="n">
        <f aca="false">BR29900-2.5</f>
        <v>-2.5</v>
      </c>
    </row>
    <row r="29901" customFormat="false" ht="12" hidden="false" customHeight="false" outlineLevel="0" collapsed="false">
      <c r="BS29901" s="96" t="n">
        <f aca="false">BR29901-2.5</f>
        <v>-2.5</v>
      </c>
    </row>
    <row r="29902" customFormat="false" ht="12" hidden="false" customHeight="false" outlineLevel="0" collapsed="false">
      <c r="BS29902" s="96" t="n">
        <f aca="false">BR29902-2.5</f>
        <v>-2.5</v>
      </c>
    </row>
    <row r="29903" customFormat="false" ht="12" hidden="false" customHeight="false" outlineLevel="0" collapsed="false">
      <c r="BS29903" s="96" t="n">
        <f aca="false">BR29903-2.5</f>
        <v>-2.5</v>
      </c>
    </row>
    <row r="29904" customFormat="false" ht="12" hidden="false" customHeight="false" outlineLevel="0" collapsed="false">
      <c r="BS29904" s="96" t="n">
        <f aca="false">BR29904-2.5</f>
        <v>-2.5</v>
      </c>
    </row>
    <row r="29905" customFormat="false" ht="12" hidden="false" customHeight="false" outlineLevel="0" collapsed="false">
      <c r="BS29905" s="96" t="n">
        <f aca="false">BR29905-2.5</f>
        <v>-2.5</v>
      </c>
    </row>
    <row r="29906" customFormat="false" ht="12" hidden="false" customHeight="false" outlineLevel="0" collapsed="false">
      <c r="BS29906" s="96" t="n">
        <f aca="false">BR29906-2.5</f>
        <v>-2.5</v>
      </c>
    </row>
    <row r="29907" customFormat="false" ht="12" hidden="false" customHeight="false" outlineLevel="0" collapsed="false">
      <c r="BS29907" s="96" t="n">
        <f aca="false">BR29907-2.5</f>
        <v>-2.5</v>
      </c>
    </row>
    <row r="29908" customFormat="false" ht="12" hidden="false" customHeight="false" outlineLevel="0" collapsed="false">
      <c r="BS29908" s="96" t="n">
        <f aca="false">BR29908-2.5</f>
        <v>-2.5</v>
      </c>
    </row>
    <row r="29909" customFormat="false" ht="12" hidden="false" customHeight="false" outlineLevel="0" collapsed="false">
      <c r="BS29909" s="96" t="n">
        <f aca="false">BR29909-2.5</f>
        <v>-2.5</v>
      </c>
    </row>
    <row r="29910" customFormat="false" ht="12" hidden="false" customHeight="false" outlineLevel="0" collapsed="false">
      <c r="BS29910" s="96" t="n">
        <f aca="false">BR29910-2.5</f>
        <v>-2.5</v>
      </c>
    </row>
    <row r="29911" customFormat="false" ht="12" hidden="false" customHeight="false" outlineLevel="0" collapsed="false">
      <c r="BS29911" s="96" t="n">
        <f aca="false">BR29911-2.5</f>
        <v>-2.5</v>
      </c>
    </row>
    <row r="29912" customFormat="false" ht="12" hidden="false" customHeight="false" outlineLevel="0" collapsed="false">
      <c r="BS29912" s="96" t="n">
        <f aca="false">BR29912-2.5</f>
        <v>-2.5</v>
      </c>
    </row>
    <row r="29913" customFormat="false" ht="12" hidden="false" customHeight="false" outlineLevel="0" collapsed="false">
      <c r="BS29913" s="96" t="n">
        <f aca="false">BR29913-2.5</f>
        <v>-2.5</v>
      </c>
    </row>
    <row r="29914" customFormat="false" ht="12" hidden="false" customHeight="false" outlineLevel="0" collapsed="false">
      <c r="BS29914" s="96" t="n">
        <f aca="false">BR29914-2.5</f>
        <v>-2.5</v>
      </c>
    </row>
    <row r="29915" customFormat="false" ht="12" hidden="false" customHeight="false" outlineLevel="0" collapsed="false">
      <c r="BS29915" s="96" t="n">
        <f aca="false">BR29915-2.5</f>
        <v>-2.5</v>
      </c>
    </row>
    <row r="29916" customFormat="false" ht="12" hidden="false" customHeight="false" outlineLevel="0" collapsed="false">
      <c r="BS29916" s="96" t="n">
        <f aca="false">BR29916-2.5</f>
        <v>-2.5</v>
      </c>
    </row>
    <row r="29917" customFormat="false" ht="12" hidden="false" customHeight="false" outlineLevel="0" collapsed="false">
      <c r="BS29917" s="96" t="n">
        <f aca="false">BR29917-2.5</f>
        <v>-2.5</v>
      </c>
    </row>
    <row r="29918" customFormat="false" ht="12" hidden="false" customHeight="false" outlineLevel="0" collapsed="false">
      <c r="BS29918" s="96" t="n">
        <f aca="false">BR29918-2.5</f>
        <v>-2.5</v>
      </c>
    </row>
    <row r="29919" customFormat="false" ht="12" hidden="false" customHeight="false" outlineLevel="0" collapsed="false">
      <c r="BS29919" s="96" t="n">
        <f aca="false">BR29919-2.5</f>
        <v>-2.5</v>
      </c>
    </row>
    <row r="29920" customFormat="false" ht="12" hidden="false" customHeight="false" outlineLevel="0" collapsed="false">
      <c r="BS29920" s="96" t="n">
        <f aca="false">BR29920-2.5</f>
        <v>-2.5</v>
      </c>
    </row>
    <row r="29921" customFormat="false" ht="12" hidden="false" customHeight="false" outlineLevel="0" collapsed="false">
      <c r="BS29921" s="96" t="n">
        <f aca="false">BR29921-2.5</f>
        <v>-2.5</v>
      </c>
    </row>
    <row r="29922" customFormat="false" ht="12" hidden="false" customHeight="false" outlineLevel="0" collapsed="false">
      <c r="BS29922" s="96" t="n">
        <f aca="false">BR29922-2.5</f>
        <v>-2.5</v>
      </c>
    </row>
    <row r="29923" customFormat="false" ht="12" hidden="false" customHeight="false" outlineLevel="0" collapsed="false">
      <c r="BS29923" s="96" t="n">
        <f aca="false">BR29923-2.5</f>
        <v>-2.5</v>
      </c>
    </row>
    <row r="29924" customFormat="false" ht="12" hidden="false" customHeight="false" outlineLevel="0" collapsed="false">
      <c r="BS29924" s="96" t="n">
        <f aca="false">BR29924-2.5</f>
        <v>-2.5</v>
      </c>
    </row>
    <row r="29925" customFormat="false" ht="12" hidden="false" customHeight="false" outlineLevel="0" collapsed="false">
      <c r="BS29925" s="96" t="n">
        <f aca="false">BR29925-2.5</f>
        <v>-2.5</v>
      </c>
    </row>
    <row r="29926" customFormat="false" ht="12" hidden="false" customHeight="false" outlineLevel="0" collapsed="false">
      <c r="BS29926" s="96" t="n">
        <f aca="false">BR29926-2.5</f>
        <v>-2.5</v>
      </c>
    </row>
    <row r="29927" customFormat="false" ht="12" hidden="false" customHeight="false" outlineLevel="0" collapsed="false">
      <c r="BS29927" s="96" t="n">
        <f aca="false">BR29927-2.5</f>
        <v>-2.5</v>
      </c>
    </row>
    <row r="29928" customFormat="false" ht="12" hidden="false" customHeight="false" outlineLevel="0" collapsed="false">
      <c r="BS29928" s="96" t="n">
        <f aca="false">BR29928-2.5</f>
        <v>-2.5</v>
      </c>
    </row>
    <row r="29929" customFormat="false" ht="12" hidden="false" customHeight="false" outlineLevel="0" collapsed="false">
      <c r="BS29929" s="96" t="n">
        <f aca="false">BR29929-2.5</f>
        <v>-2.5</v>
      </c>
    </row>
    <row r="29930" customFormat="false" ht="12" hidden="false" customHeight="false" outlineLevel="0" collapsed="false">
      <c r="BS29930" s="96" t="n">
        <f aca="false">BR29930-2.5</f>
        <v>-2.5</v>
      </c>
    </row>
    <row r="29931" customFormat="false" ht="12" hidden="false" customHeight="false" outlineLevel="0" collapsed="false">
      <c r="BS29931" s="96" t="n">
        <f aca="false">BR29931-2.5</f>
        <v>-2.5</v>
      </c>
    </row>
    <row r="29932" customFormat="false" ht="12" hidden="false" customHeight="false" outlineLevel="0" collapsed="false">
      <c r="BS29932" s="96" t="n">
        <f aca="false">BR29932-2.5</f>
        <v>-2.5</v>
      </c>
    </row>
    <row r="29933" customFormat="false" ht="12" hidden="false" customHeight="false" outlineLevel="0" collapsed="false">
      <c r="BS29933" s="96" t="n">
        <f aca="false">BR29933-2.5</f>
        <v>-2.5</v>
      </c>
    </row>
    <row r="29934" customFormat="false" ht="12" hidden="false" customHeight="false" outlineLevel="0" collapsed="false">
      <c r="BS29934" s="96" t="n">
        <f aca="false">BR29934-2.5</f>
        <v>-2.5</v>
      </c>
    </row>
    <row r="29935" customFormat="false" ht="12" hidden="false" customHeight="false" outlineLevel="0" collapsed="false">
      <c r="BS29935" s="96" t="n">
        <f aca="false">BR29935-2.5</f>
        <v>-2.5</v>
      </c>
    </row>
    <row r="29936" customFormat="false" ht="12" hidden="false" customHeight="false" outlineLevel="0" collapsed="false">
      <c r="BS29936" s="96" t="n">
        <f aca="false">BR29936-2.5</f>
        <v>-2.5</v>
      </c>
    </row>
    <row r="29937" customFormat="false" ht="12" hidden="false" customHeight="false" outlineLevel="0" collapsed="false">
      <c r="BS29937" s="96" t="n">
        <f aca="false">BR29937-2.5</f>
        <v>-2.5</v>
      </c>
    </row>
    <row r="29938" customFormat="false" ht="12" hidden="false" customHeight="false" outlineLevel="0" collapsed="false">
      <c r="BS29938" s="96" t="n">
        <f aca="false">BR29938-2.5</f>
        <v>-2.5</v>
      </c>
    </row>
    <row r="29939" customFormat="false" ht="12" hidden="false" customHeight="false" outlineLevel="0" collapsed="false">
      <c r="BS29939" s="96" t="n">
        <f aca="false">BR29939-2.5</f>
        <v>-2.5</v>
      </c>
    </row>
    <row r="29940" customFormat="false" ht="12" hidden="false" customHeight="false" outlineLevel="0" collapsed="false">
      <c r="BS29940" s="96" t="n">
        <f aca="false">BR29940-2.5</f>
        <v>-2.5</v>
      </c>
    </row>
    <row r="29941" customFormat="false" ht="12" hidden="false" customHeight="false" outlineLevel="0" collapsed="false">
      <c r="BS29941" s="96" t="n">
        <f aca="false">BR29941-2.5</f>
        <v>-2.5</v>
      </c>
    </row>
    <row r="29942" customFormat="false" ht="12" hidden="false" customHeight="false" outlineLevel="0" collapsed="false">
      <c r="BS29942" s="96" t="n">
        <f aca="false">BR29942-2.5</f>
        <v>-2.5</v>
      </c>
    </row>
    <row r="29943" customFormat="false" ht="12" hidden="false" customHeight="false" outlineLevel="0" collapsed="false">
      <c r="BS29943" s="96" t="n">
        <f aca="false">BR29943-2.5</f>
        <v>-2.5</v>
      </c>
    </row>
    <row r="29944" customFormat="false" ht="12" hidden="false" customHeight="false" outlineLevel="0" collapsed="false">
      <c r="BS29944" s="96" t="n">
        <f aca="false">BR29944-2.5</f>
        <v>-2.5</v>
      </c>
    </row>
    <row r="29945" customFormat="false" ht="12" hidden="false" customHeight="false" outlineLevel="0" collapsed="false">
      <c r="BS29945" s="96" t="n">
        <f aca="false">BR29945-2.5</f>
        <v>-2.5</v>
      </c>
    </row>
    <row r="29946" customFormat="false" ht="12" hidden="false" customHeight="false" outlineLevel="0" collapsed="false">
      <c r="BS29946" s="96" t="n">
        <f aca="false">BR29946-2.5</f>
        <v>-2.5</v>
      </c>
    </row>
    <row r="29947" customFormat="false" ht="12" hidden="false" customHeight="false" outlineLevel="0" collapsed="false">
      <c r="BS29947" s="96" t="n">
        <f aca="false">BR29947-2.5</f>
        <v>-2.5</v>
      </c>
    </row>
    <row r="29948" customFormat="false" ht="12" hidden="false" customHeight="false" outlineLevel="0" collapsed="false">
      <c r="BS29948" s="96" t="n">
        <f aca="false">BR29948-2.5</f>
        <v>-2.5</v>
      </c>
    </row>
    <row r="29949" customFormat="false" ht="12" hidden="false" customHeight="false" outlineLevel="0" collapsed="false">
      <c r="BS29949" s="96" t="n">
        <f aca="false">BR29949-2.5</f>
        <v>-2.5</v>
      </c>
    </row>
    <row r="29950" customFormat="false" ht="12" hidden="false" customHeight="false" outlineLevel="0" collapsed="false">
      <c r="BS29950" s="96" t="n">
        <f aca="false">BR29950-2.5</f>
        <v>-2.5</v>
      </c>
    </row>
    <row r="29951" customFormat="false" ht="12" hidden="false" customHeight="false" outlineLevel="0" collapsed="false">
      <c r="BS29951" s="96" t="n">
        <f aca="false">BR29951-2.5</f>
        <v>-2.5</v>
      </c>
    </row>
    <row r="29952" customFormat="false" ht="12" hidden="false" customHeight="false" outlineLevel="0" collapsed="false">
      <c r="BS29952" s="96" t="n">
        <f aca="false">BR29952-2.5</f>
        <v>-2.5</v>
      </c>
    </row>
    <row r="29953" customFormat="false" ht="12" hidden="false" customHeight="false" outlineLevel="0" collapsed="false">
      <c r="BS29953" s="96" t="n">
        <f aca="false">BR29953-2.5</f>
        <v>-2.5</v>
      </c>
    </row>
    <row r="29954" customFormat="false" ht="12" hidden="false" customHeight="false" outlineLevel="0" collapsed="false">
      <c r="BS29954" s="96" t="n">
        <f aca="false">BR29954-2.5</f>
        <v>-2.5</v>
      </c>
    </row>
    <row r="29955" customFormat="false" ht="12" hidden="false" customHeight="false" outlineLevel="0" collapsed="false">
      <c r="BS29955" s="96" t="n">
        <f aca="false">BR29955-2.5</f>
        <v>-2.5</v>
      </c>
    </row>
    <row r="29956" customFormat="false" ht="12" hidden="false" customHeight="false" outlineLevel="0" collapsed="false">
      <c r="BS29956" s="96" t="n">
        <f aca="false">BR29956-2.5</f>
        <v>-2.5</v>
      </c>
    </row>
    <row r="29957" customFormat="false" ht="12" hidden="false" customHeight="false" outlineLevel="0" collapsed="false">
      <c r="BS29957" s="96" t="n">
        <f aca="false">BR29957-2.5</f>
        <v>-2.5</v>
      </c>
    </row>
    <row r="29958" customFormat="false" ht="12" hidden="false" customHeight="false" outlineLevel="0" collapsed="false">
      <c r="BS29958" s="96" t="n">
        <f aca="false">BR29958-2.5</f>
        <v>-2.5</v>
      </c>
    </row>
    <row r="29959" customFormat="false" ht="12" hidden="false" customHeight="false" outlineLevel="0" collapsed="false">
      <c r="BS29959" s="96" t="n">
        <f aca="false">BR29959-2.5</f>
        <v>-2.5</v>
      </c>
    </row>
    <row r="29960" customFormat="false" ht="12" hidden="false" customHeight="false" outlineLevel="0" collapsed="false">
      <c r="BS29960" s="96" t="n">
        <f aca="false">BR29960-2.5</f>
        <v>-2.5</v>
      </c>
    </row>
    <row r="29961" customFormat="false" ht="12" hidden="false" customHeight="false" outlineLevel="0" collapsed="false">
      <c r="BS29961" s="96" t="n">
        <f aca="false">BR29961-2.5</f>
        <v>-2.5</v>
      </c>
    </row>
    <row r="29962" customFormat="false" ht="12" hidden="false" customHeight="false" outlineLevel="0" collapsed="false">
      <c r="BS29962" s="96" t="n">
        <f aca="false">BR29962-2.5</f>
        <v>-2.5</v>
      </c>
    </row>
    <row r="29963" customFormat="false" ht="12" hidden="false" customHeight="false" outlineLevel="0" collapsed="false">
      <c r="BS29963" s="96" t="n">
        <f aca="false">BR29963-2.5</f>
        <v>-2.5</v>
      </c>
    </row>
    <row r="29964" customFormat="false" ht="12" hidden="false" customHeight="false" outlineLevel="0" collapsed="false">
      <c r="BS29964" s="96" t="n">
        <f aca="false">BR29964-2.5</f>
        <v>-2.5</v>
      </c>
    </row>
    <row r="29965" customFormat="false" ht="12" hidden="false" customHeight="false" outlineLevel="0" collapsed="false">
      <c r="BS29965" s="96" t="n">
        <f aca="false">BR29965-2.5</f>
        <v>-2.5</v>
      </c>
    </row>
    <row r="29966" customFormat="false" ht="12" hidden="false" customHeight="false" outlineLevel="0" collapsed="false">
      <c r="BS29966" s="96" t="n">
        <f aca="false">BR29966-2.5</f>
        <v>-2.5</v>
      </c>
    </row>
    <row r="29967" customFormat="false" ht="12" hidden="false" customHeight="false" outlineLevel="0" collapsed="false">
      <c r="BS29967" s="96" t="n">
        <f aca="false">BR29967-2.5</f>
        <v>-2.5</v>
      </c>
    </row>
    <row r="29968" customFormat="false" ht="12" hidden="false" customHeight="false" outlineLevel="0" collapsed="false">
      <c r="BS29968" s="96" t="n">
        <f aca="false">BR29968-2.5</f>
        <v>-2.5</v>
      </c>
    </row>
    <row r="29969" customFormat="false" ht="12" hidden="false" customHeight="false" outlineLevel="0" collapsed="false">
      <c r="BS29969" s="96" t="n">
        <f aca="false">BR29969-2.5</f>
        <v>-2.5</v>
      </c>
    </row>
    <row r="29970" customFormat="false" ht="12" hidden="false" customHeight="false" outlineLevel="0" collapsed="false">
      <c r="BS29970" s="96" t="n">
        <f aca="false">BR29970-2.5</f>
        <v>-2.5</v>
      </c>
    </row>
    <row r="29971" customFormat="false" ht="12" hidden="false" customHeight="false" outlineLevel="0" collapsed="false">
      <c r="BS29971" s="96" t="n">
        <f aca="false">BR29971-2.5</f>
        <v>-2.5</v>
      </c>
    </row>
    <row r="29972" customFormat="false" ht="12" hidden="false" customHeight="false" outlineLevel="0" collapsed="false">
      <c r="BS29972" s="96" t="n">
        <f aca="false">BR29972-2.5</f>
        <v>-2.5</v>
      </c>
    </row>
    <row r="29973" customFormat="false" ht="12" hidden="false" customHeight="false" outlineLevel="0" collapsed="false">
      <c r="BS29973" s="96" t="n">
        <f aca="false">BR29973-2.5</f>
        <v>-2.5</v>
      </c>
    </row>
    <row r="29974" customFormat="false" ht="12" hidden="false" customHeight="false" outlineLevel="0" collapsed="false">
      <c r="BS29974" s="96" t="n">
        <f aca="false">BR29974-2.5</f>
        <v>-2.5</v>
      </c>
    </row>
    <row r="29975" customFormat="false" ht="12" hidden="false" customHeight="false" outlineLevel="0" collapsed="false">
      <c r="BS29975" s="96" t="n">
        <f aca="false">BR29975-2.5</f>
        <v>-2.5</v>
      </c>
    </row>
    <row r="29976" customFormat="false" ht="12" hidden="false" customHeight="false" outlineLevel="0" collapsed="false">
      <c r="BS29976" s="96" t="n">
        <f aca="false">BR29976-2.5</f>
        <v>-2.5</v>
      </c>
    </row>
    <row r="29977" customFormat="false" ht="12" hidden="false" customHeight="false" outlineLevel="0" collapsed="false">
      <c r="BS29977" s="96" t="n">
        <f aca="false">BR29977-2.5</f>
        <v>-2.5</v>
      </c>
    </row>
    <row r="29978" customFormat="false" ht="12" hidden="false" customHeight="false" outlineLevel="0" collapsed="false">
      <c r="BS29978" s="96" t="n">
        <f aca="false">BR29978-2.5</f>
        <v>-2.5</v>
      </c>
    </row>
    <row r="29979" customFormat="false" ht="12" hidden="false" customHeight="false" outlineLevel="0" collapsed="false">
      <c r="BS29979" s="96" t="n">
        <f aca="false">BR29979-2.5</f>
        <v>-2.5</v>
      </c>
    </row>
    <row r="29980" customFormat="false" ht="12" hidden="false" customHeight="false" outlineLevel="0" collapsed="false">
      <c r="BS29980" s="96" t="n">
        <f aca="false">BR29980-2.5</f>
        <v>-2.5</v>
      </c>
    </row>
    <row r="29981" customFormat="false" ht="12" hidden="false" customHeight="false" outlineLevel="0" collapsed="false">
      <c r="BS29981" s="96" t="n">
        <f aca="false">BR29981-2.5</f>
        <v>-2.5</v>
      </c>
    </row>
    <row r="29982" customFormat="false" ht="12" hidden="false" customHeight="false" outlineLevel="0" collapsed="false">
      <c r="BS29982" s="96" t="n">
        <f aca="false">BR29982-2.5</f>
        <v>-2.5</v>
      </c>
    </row>
    <row r="29983" customFormat="false" ht="12" hidden="false" customHeight="false" outlineLevel="0" collapsed="false">
      <c r="BS29983" s="96" t="n">
        <f aca="false">BR29983-2.5</f>
        <v>-2.5</v>
      </c>
    </row>
    <row r="29984" customFormat="false" ht="12" hidden="false" customHeight="false" outlineLevel="0" collapsed="false">
      <c r="BS29984" s="96" t="n">
        <f aca="false">BR29984-2.5</f>
        <v>-2.5</v>
      </c>
    </row>
    <row r="29985" customFormat="false" ht="12" hidden="false" customHeight="false" outlineLevel="0" collapsed="false">
      <c r="BS29985" s="96" t="n">
        <f aca="false">BR29985-2.5</f>
        <v>-2.5</v>
      </c>
    </row>
    <row r="29986" customFormat="false" ht="12" hidden="false" customHeight="false" outlineLevel="0" collapsed="false">
      <c r="BS29986" s="96" t="n">
        <f aca="false">BR29986-2.5</f>
        <v>-2.5</v>
      </c>
    </row>
    <row r="29987" customFormat="false" ht="12" hidden="false" customHeight="false" outlineLevel="0" collapsed="false">
      <c r="BS29987" s="96" t="n">
        <f aca="false">BR29987-2.5</f>
        <v>-2.5</v>
      </c>
    </row>
    <row r="29988" customFormat="false" ht="12" hidden="false" customHeight="false" outlineLevel="0" collapsed="false">
      <c r="BS29988" s="96" t="n">
        <f aca="false">BR29988-2.5</f>
        <v>-2.5</v>
      </c>
    </row>
    <row r="29989" customFormat="false" ht="12" hidden="false" customHeight="false" outlineLevel="0" collapsed="false">
      <c r="BS29989" s="96" t="n">
        <f aca="false">BR29989-2.5</f>
        <v>-2.5</v>
      </c>
    </row>
    <row r="29990" customFormat="false" ht="12" hidden="false" customHeight="false" outlineLevel="0" collapsed="false">
      <c r="BS29990" s="96" t="n">
        <f aca="false">BR29990-2.5</f>
        <v>-2.5</v>
      </c>
    </row>
    <row r="29991" customFormat="false" ht="12" hidden="false" customHeight="false" outlineLevel="0" collapsed="false">
      <c r="BS29991" s="96" t="n">
        <f aca="false">BR29991-2.5</f>
        <v>-2.5</v>
      </c>
    </row>
    <row r="29992" customFormat="false" ht="12" hidden="false" customHeight="false" outlineLevel="0" collapsed="false">
      <c r="BS29992" s="96" t="n">
        <f aca="false">BR29992-2.5</f>
        <v>-2.5</v>
      </c>
    </row>
    <row r="29993" customFormat="false" ht="12" hidden="false" customHeight="false" outlineLevel="0" collapsed="false">
      <c r="BS29993" s="96" t="n">
        <f aca="false">BR29993-2.5</f>
        <v>-2.5</v>
      </c>
    </row>
    <row r="29994" customFormat="false" ht="12" hidden="false" customHeight="false" outlineLevel="0" collapsed="false">
      <c r="BS29994" s="96" t="n">
        <f aca="false">BR29994-2.5</f>
        <v>-2.5</v>
      </c>
    </row>
    <row r="29995" customFormat="false" ht="12" hidden="false" customHeight="false" outlineLevel="0" collapsed="false">
      <c r="BS29995" s="96" t="n">
        <f aca="false">BR29995-2.5</f>
        <v>-2.5</v>
      </c>
    </row>
    <row r="29996" customFormat="false" ht="12" hidden="false" customHeight="false" outlineLevel="0" collapsed="false">
      <c r="BS29996" s="96" t="n">
        <f aca="false">BR29996-2.5</f>
        <v>-2.5</v>
      </c>
    </row>
    <row r="29997" customFormat="false" ht="12" hidden="false" customHeight="false" outlineLevel="0" collapsed="false">
      <c r="BS29997" s="96" t="n">
        <f aca="false">BR29997-2.5</f>
        <v>-2.5</v>
      </c>
    </row>
    <row r="29998" customFormat="false" ht="12" hidden="false" customHeight="false" outlineLevel="0" collapsed="false">
      <c r="BS29998" s="96" t="n">
        <f aca="false">BR29998-2.5</f>
        <v>-2.5</v>
      </c>
    </row>
    <row r="29999" customFormat="false" ht="12" hidden="false" customHeight="false" outlineLevel="0" collapsed="false">
      <c r="BS29999" s="96" t="n">
        <f aca="false">BR29999-2.5</f>
        <v>-2.5</v>
      </c>
    </row>
    <row r="30000" customFormat="false" ht="12" hidden="false" customHeight="false" outlineLevel="0" collapsed="false">
      <c r="BS30000" s="96" t="n">
        <f aca="false">BR30000-2.5</f>
        <v>-2.5</v>
      </c>
    </row>
    <row r="30001" customFormat="false" ht="12" hidden="false" customHeight="false" outlineLevel="0" collapsed="false">
      <c r="BS30001" s="96" t="n">
        <f aca="false">BR30001-2.5</f>
        <v>-2.5</v>
      </c>
    </row>
    <row r="30002" customFormat="false" ht="12" hidden="false" customHeight="false" outlineLevel="0" collapsed="false">
      <c r="BS30002" s="96" t="n">
        <f aca="false">BR30002-2.5</f>
        <v>-2.5</v>
      </c>
    </row>
    <row r="30003" customFormat="false" ht="12" hidden="false" customHeight="false" outlineLevel="0" collapsed="false">
      <c r="BS30003" s="96" t="n">
        <f aca="false">BR30003-2.5</f>
        <v>-2.5</v>
      </c>
    </row>
    <row r="30004" customFormat="false" ht="12" hidden="false" customHeight="false" outlineLevel="0" collapsed="false">
      <c r="BS30004" s="96" t="n">
        <f aca="false">BR30004-2.5</f>
        <v>-2.5</v>
      </c>
    </row>
    <row r="30005" customFormat="false" ht="12" hidden="false" customHeight="false" outlineLevel="0" collapsed="false">
      <c r="BS30005" s="96" t="n">
        <f aca="false">BR30005-2.5</f>
        <v>-2.5</v>
      </c>
    </row>
    <row r="30006" customFormat="false" ht="12" hidden="false" customHeight="false" outlineLevel="0" collapsed="false">
      <c r="BS30006" s="96" t="n">
        <f aca="false">BR30006-2.5</f>
        <v>-2.5</v>
      </c>
    </row>
    <row r="30007" customFormat="false" ht="12" hidden="false" customHeight="false" outlineLevel="0" collapsed="false">
      <c r="BS30007" s="96" t="n">
        <f aca="false">BR30007-2.5</f>
        <v>-2.5</v>
      </c>
    </row>
    <row r="30008" customFormat="false" ht="12" hidden="false" customHeight="false" outlineLevel="0" collapsed="false">
      <c r="BS30008" s="96" t="n">
        <f aca="false">BR30008-2.5</f>
        <v>-2.5</v>
      </c>
    </row>
    <row r="30009" customFormat="false" ht="12" hidden="false" customHeight="false" outlineLevel="0" collapsed="false">
      <c r="BS30009" s="96" t="n">
        <f aca="false">BR30009-2.5</f>
        <v>-2.5</v>
      </c>
    </row>
    <row r="30010" customFormat="false" ht="12" hidden="false" customHeight="false" outlineLevel="0" collapsed="false">
      <c r="BS30010" s="96" t="n">
        <f aca="false">BR30010-2.5</f>
        <v>-2.5</v>
      </c>
    </row>
    <row r="30011" customFormat="false" ht="12" hidden="false" customHeight="false" outlineLevel="0" collapsed="false">
      <c r="BS30011" s="96" t="n">
        <f aca="false">BR30011-2.5</f>
        <v>-2.5</v>
      </c>
    </row>
    <row r="30012" customFormat="false" ht="12" hidden="false" customHeight="false" outlineLevel="0" collapsed="false">
      <c r="BS30012" s="96" t="n">
        <f aca="false">BR30012-2.5</f>
        <v>-2.5</v>
      </c>
    </row>
    <row r="30013" customFormat="false" ht="12" hidden="false" customHeight="false" outlineLevel="0" collapsed="false">
      <c r="BS30013" s="96" t="n">
        <f aca="false">BR30013-2.5</f>
        <v>-2.5</v>
      </c>
    </row>
    <row r="30014" customFormat="false" ht="12" hidden="false" customHeight="false" outlineLevel="0" collapsed="false">
      <c r="BS30014" s="96" t="n">
        <f aca="false">BR30014-2.5</f>
        <v>-2.5</v>
      </c>
    </row>
    <row r="30015" customFormat="false" ht="12" hidden="false" customHeight="false" outlineLevel="0" collapsed="false">
      <c r="BS30015" s="96" t="n">
        <f aca="false">BR30015-2.5</f>
        <v>-2.5</v>
      </c>
    </row>
    <row r="30016" customFormat="false" ht="12" hidden="false" customHeight="false" outlineLevel="0" collapsed="false">
      <c r="BS30016" s="96" t="n">
        <f aca="false">BR30016-2.5</f>
        <v>-2.5</v>
      </c>
    </row>
    <row r="30017" customFormat="false" ht="12" hidden="false" customHeight="false" outlineLevel="0" collapsed="false">
      <c r="BS30017" s="96" t="n">
        <f aca="false">BR30017-2.5</f>
        <v>-2.5</v>
      </c>
    </row>
    <row r="30018" customFormat="false" ht="12" hidden="false" customHeight="false" outlineLevel="0" collapsed="false">
      <c r="BS30018" s="96" t="n">
        <f aca="false">BR30018-2.5</f>
        <v>-2.5</v>
      </c>
    </row>
    <row r="30019" customFormat="false" ht="12" hidden="false" customHeight="false" outlineLevel="0" collapsed="false">
      <c r="BS30019" s="96" t="n">
        <f aca="false">BR30019-2.5</f>
        <v>-2.5</v>
      </c>
    </row>
    <row r="30020" customFormat="false" ht="12" hidden="false" customHeight="false" outlineLevel="0" collapsed="false">
      <c r="BS30020" s="96" t="n">
        <f aca="false">BR30020-2.5</f>
        <v>-2.5</v>
      </c>
    </row>
    <row r="30021" customFormat="false" ht="12" hidden="false" customHeight="false" outlineLevel="0" collapsed="false">
      <c r="BS30021" s="96" t="n">
        <f aca="false">BR30021-2.5</f>
        <v>-2.5</v>
      </c>
    </row>
    <row r="30022" customFormat="false" ht="12" hidden="false" customHeight="false" outlineLevel="0" collapsed="false">
      <c r="BS30022" s="96" t="n">
        <f aca="false">BR30022-2.5</f>
        <v>-2.5</v>
      </c>
    </row>
    <row r="30023" customFormat="false" ht="12" hidden="false" customHeight="false" outlineLevel="0" collapsed="false">
      <c r="BS30023" s="96" t="n">
        <f aca="false">BR30023-2.5</f>
        <v>-2.5</v>
      </c>
    </row>
    <row r="30024" customFormat="false" ht="12" hidden="false" customHeight="false" outlineLevel="0" collapsed="false">
      <c r="BS30024" s="96" t="n">
        <f aca="false">BR30024-2.5</f>
        <v>-2.5</v>
      </c>
    </row>
    <row r="30025" customFormat="false" ht="12" hidden="false" customHeight="false" outlineLevel="0" collapsed="false">
      <c r="BS30025" s="96" t="n">
        <f aca="false">BR30025-2.5</f>
        <v>-2.5</v>
      </c>
    </row>
    <row r="30026" customFormat="false" ht="12" hidden="false" customHeight="false" outlineLevel="0" collapsed="false">
      <c r="BS30026" s="96" t="n">
        <f aca="false">BR30026-2.5</f>
        <v>-2.5</v>
      </c>
    </row>
    <row r="30027" customFormat="false" ht="12" hidden="false" customHeight="false" outlineLevel="0" collapsed="false">
      <c r="BS30027" s="96" t="n">
        <f aca="false">BR30027-2.5</f>
        <v>-2.5</v>
      </c>
    </row>
    <row r="30028" customFormat="false" ht="12" hidden="false" customHeight="false" outlineLevel="0" collapsed="false">
      <c r="BS30028" s="96" t="n">
        <f aca="false">BR30028-2.5</f>
        <v>-2.5</v>
      </c>
    </row>
    <row r="30029" customFormat="false" ht="12" hidden="false" customHeight="false" outlineLevel="0" collapsed="false">
      <c r="BS30029" s="96" t="n">
        <f aca="false">BR30029-2.5</f>
        <v>-2.5</v>
      </c>
    </row>
    <row r="30030" customFormat="false" ht="12" hidden="false" customHeight="false" outlineLevel="0" collapsed="false">
      <c r="BS30030" s="96" t="n">
        <f aca="false">BR30030-2.5</f>
        <v>-2.5</v>
      </c>
    </row>
    <row r="30031" customFormat="false" ht="12" hidden="false" customHeight="false" outlineLevel="0" collapsed="false">
      <c r="BS30031" s="96" t="n">
        <f aca="false">BR30031-2.5</f>
        <v>-2.5</v>
      </c>
    </row>
    <row r="30032" customFormat="false" ht="12" hidden="false" customHeight="false" outlineLevel="0" collapsed="false">
      <c r="BS30032" s="96" t="n">
        <f aca="false">BR30032-2.5</f>
        <v>-2.5</v>
      </c>
    </row>
    <row r="30033" customFormat="false" ht="12" hidden="false" customHeight="false" outlineLevel="0" collapsed="false">
      <c r="BS30033" s="96" t="n">
        <f aca="false">BR30033-2.5</f>
        <v>-2.5</v>
      </c>
    </row>
    <row r="30034" customFormat="false" ht="12" hidden="false" customHeight="false" outlineLevel="0" collapsed="false">
      <c r="BS30034" s="96" t="n">
        <f aca="false">BR30034-2.5</f>
        <v>-2.5</v>
      </c>
    </row>
    <row r="30035" customFormat="false" ht="12" hidden="false" customHeight="false" outlineLevel="0" collapsed="false">
      <c r="BS30035" s="96" t="n">
        <f aca="false">BR30035-2.5</f>
        <v>-2.5</v>
      </c>
    </row>
    <row r="30036" customFormat="false" ht="12" hidden="false" customHeight="false" outlineLevel="0" collapsed="false">
      <c r="BS30036" s="96" t="n">
        <f aca="false">BR30036-2.5</f>
        <v>-2.5</v>
      </c>
    </row>
    <row r="30037" customFormat="false" ht="12" hidden="false" customHeight="false" outlineLevel="0" collapsed="false">
      <c r="BS30037" s="96" t="n">
        <f aca="false">BR30037-2.5</f>
        <v>-2.5</v>
      </c>
    </row>
    <row r="30038" customFormat="false" ht="12" hidden="false" customHeight="false" outlineLevel="0" collapsed="false">
      <c r="BS30038" s="96" t="n">
        <f aca="false">BR30038-2.5</f>
        <v>-2.5</v>
      </c>
    </row>
    <row r="30039" customFormat="false" ht="12" hidden="false" customHeight="false" outlineLevel="0" collapsed="false">
      <c r="BS30039" s="96" t="n">
        <f aca="false">BR30039-2.5</f>
        <v>-2.5</v>
      </c>
    </row>
    <row r="30040" customFormat="false" ht="12" hidden="false" customHeight="false" outlineLevel="0" collapsed="false">
      <c r="BS30040" s="96" t="n">
        <f aca="false">BR30040-2.5</f>
        <v>-2.5</v>
      </c>
    </row>
    <row r="30041" customFormat="false" ht="12" hidden="false" customHeight="false" outlineLevel="0" collapsed="false">
      <c r="BS30041" s="96" t="n">
        <f aca="false">BR30041-2.5</f>
        <v>-2.5</v>
      </c>
    </row>
    <row r="30042" customFormat="false" ht="12" hidden="false" customHeight="false" outlineLevel="0" collapsed="false">
      <c r="BS30042" s="96" t="n">
        <f aca="false">BR30042-2.5</f>
        <v>-2.5</v>
      </c>
    </row>
    <row r="30043" customFormat="false" ht="12" hidden="false" customHeight="false" outlineLevel="0" collapsed="false">
      <c r="BS30043" s="96" t="n">
        <f aca="false">BR30043-2.5</f>
        <v>-2.5</v>
      </c>
    </row>
    <row r="30044" customFormat="false" ht="12" hidden="false" customHeight="false" outlineLevel="0" collapsed="false">
      <c r="BS30044" s="96" t="n">
        <f aca="false">BR30044-2.5</f>
        <v>-2.5</v>
      </c>
    </row>
    <row r="30045" customFormat="false" ht="12" hidden="false" customHeight="false" outlineLevel="0" collapsed="false">
      <c r="BS30045" s="96" t="n">
        <f aca="false">BR30045-2.5</f>
        <v>-2.5</v>
      </c>
    </row>
    <row r="30046" customFormat="false" ht="12" hidden="false" customHeight="false" outlineLevel="0" collapsed="false">
      <c r="BS30046" s="96" t="n">
        <f aca="false">BR30046-2.5</f>
        <v>-2.5</v>
      </c>
    </row>
    <row r="30047" customFormat="false" ht="12" hidden="false" customHeight="false" outlineLevel="0" collapsed="false">
      <c r="BS30047" s="96" t="n">
        <f aca="false">BR30047-2.5</f>
        <v>-2.5</v>
      </c>
    </row>
    <row r="30048" customFormat="false" ht="12" hidden="false" customHeight="false" outlineLevel="0" collapsed="false">
      <c r="BS30048" s="96" t="n">
        <f aca="false">BR30048-2.5</f>
        <v>-2.5</v>
      </c>
    </row>
    <row r="30049" customFormat="false" ht="12" hidden="false" customHeight="false" outlineLevel="0" collapsed="false">
      <c r="BS30049" s="96" t="n">
        <f aca="false">BR30049-2.5</f>
        <v>-2.5</v>
      </c>
    </row>
    <row r="30050" customFormat="false" ht="12" hidden="false" customHeight="false" outlineLevel="0" collapsed="false">
      <c r="BS30050" s="96" t="n">
        <f aca="false">BR30050-2.5</f>
        <v>-2.5</v>
      </c>
    </row>
    <row r="30051" customFormat="false" ht="12" hidden="false" customHeight="false" outlineLevel="0" collapsed="false">
      <c r="BS30051" s="96" t="n">
        <f aca="false">BR30051-2.5</f>
        <v>-2.5</v>
      </c>
    </row>
    <row r="30052" customFormat="false" ht="12" hidden="false" customHeight="false" outlineLevel="0" collapsed="false">
      <c r="BS30052" s="96" t="n">
        <f aca="false">BR30052-2.5</f>
        <v>-2.5</v>
      </c>
    </row>
    <row r="30053" customFormat="false" ht="12" hidden="false" customHeight="false" outlineLevel="0" collapsed="false">
      <c r="BS30053" s="96" t="n">
        <f aca="false">BR30053-2.5</f>
        <v>-2.5</v>
      </c>
    </row>
    <row r="30054" customFormat="false" ht="12" hidden="false" customHeight="false" outlineLevel="0" collapsed="false">
      <c r="BS30054" s="96" t="n">
        <f aca="false">BR30054-2.5</f>
        <v>-2.5</v>
      </c>
    </row>
    <row r="30055" customFormat="false" ht="12" hidden="false" customHeight="false" outlineLevel="0" collapsed="false">
      <c r="BS30055" s="96" t="n">
        <f aca="false">BR30055-2.5</f>
        <v>-2.5</v>
      </c>
    </row>
    <row r="30056" customFormat="false" ht="12" hidden="false" customHeight="false" outlineLevel="0" collapsed="false">
      <c r="BS30056" s="96" t="n">
        <f aca="false">BR30056-2.5</f>
        <v>-2.5</v>
      </c>
    </row>
    <row r="30057" customFormat="false" ht="12" hidden="false" customHeight="false" outlineLevel="0" collapsed="false">
      <c r="BS30057" s="96" t="n">
        <f aca="false">BR30057-2.5</f>
        <v>-2.5</v>
      </c>
    </row>
    <row r="30058" customFormat="false" ht="12" hidden="false" customHeight="false" outlineLevel="0" collapsed="false">
      <c r="BS30058" s="96" t="n">
        <f aca="false">BR30058-2.5</f>
        <v>-2.5</v>
      </c>
    </row>
    <row r="30059" customFormat="false" ht="12" hidden="false" customHeight="false" outlineLevel="0" collapsed="false">
      <c r="BS30059" s="96" t="n">
        <f aca="false">BR30059-2.5</f>
        <v>-2.5</v>
      </c>
    </row>
    <row r="30060" customFormat="false" ht="12" hidden="false" customHeight="false" outlineLevel="0" collapsed="false">
      <c r="BS30060" s="96" t="n">
        <f aca="false">BR30060-2.5</f>
        <v>-2.5</v>
      </c>
    </row>
    <row r="30061" customFormat="false" ht="12" hidden="false" customHeight="false" outlineLevel="0" collapsed="false">
      <c r="BS30061" s="96" t="n">
        <f aca="false">BR30061-2.5</f>
        <v>-2.5</v>
      </c>
    </row>
    <row r="30062" customFormat="false" ht="12" hidden="false" customHeight="false" outlineLevel="0" collapsed="false">
      <c r="BS30062" s="96" t="n">
        <f aca="false">BR30062-2.5</f>
        <v>-2.5</v>
      </c>
    </row>
    <row r="30063" customFormat="false" ht="12" hidden="false" customHeight="false" outlineLevel="0" collapsed="false">
      <c r="BS30063" s="96" t="n">
        <f aca="false">BR30063-2.5</f>
        <v>-2.5</v>
      </c>
    </row>
    <row r="30064" customFormat="false" ht="12" hidden="false" customHeight="false" outlineLevel="0" collapsed="false">
      <c r="BS30064" s="96" t="n">
        <f aca="false">BR30064-2.5</f>
        <v>-2.5</v>
      </c>
    </row>
    <row r="30065" customFormat="false" ht="12" hidden="false" customHeight="false" outlineLevel="0" collapsed="false">
      <c r="BS30065" s="96" t="n">
        <f aca="false">BR30065-2.5</f>
        <v>-2.5</v>
      </c>
    </row>
    <row r="30066" customFormat="false" ht="12" hidden="false" customHeight="false" outlineLevel="0" collapsed="false">
      <c r="BS30066" s="96" t="n">
        <f aca="false">BR30066-2.5</f>
        <v>-2.5</v>
      </c>
    </row>
    <row r="30067" customFormat="false" ht="12" hidden="false" customHeight="false" outlineLevel="0" collapsed="false">
      <c r="BS30067" s="96" t="n">
        <f aca="false">BR30067-2.5</f>
        <v>-2.5</v>
      </c>
    </row>
    <row r="30068" customFormat="false" ht="12" hidden="false" customHeight="false" outlineLevel="0" collapsed="false">
      <c r="BS30068" s="96" t="n">
        <f aca="false">BR30068-2.5</f>
        <v>-2.5</v>
      </c>
    </row>
    <row r="30069" customFormat="false" ht="12" hidden="false" customHeight="false" outlineLevel="0" collapsed="false">
      <c r="BS30069" s="96" t="n">
        <f aca="false">BR30069-2.5</f>
        <v>-2.5</v>
      </c>
    </row>
    <row r="30070" customFormat="false" ht="12" hidden="false" customHeight="false" outlineLevel="0" collapsed="false">
      <c r="BS30070" s="96" t="n">
        <f aca="false">BR30070-2.5</f>
        <v>-2.5</v>
      </c>
    </row>
    <row r="30071" customFormat="false" ht="12" hidden="false" customHeight="false" outlineLevel="0" collapsed="false">
      <c r="BS30071" s="96" t="n">
        <f aca="false">BR30071-2.5</f>
        <v>-2.5</v>
      </c>
    </row>
    <row r="30072" customFormat="false" ht="12" hidden="false" customHeight="false" outlineLevel="0" collapsed="false">
      <c r="BS30072" s="96" t="n">
        <f aca="false">BR30072-2.5</f>
        <v>-2.5</v>
      </c>
    </row>
    <row r="30073" customFormat="false" ht="12" hidden="false" customHeight="false" outlineLevel="0" collapsed="false">
      <c r="BS30073" s="96" t="n">
        <f aca="false">BR30073-2.5</f>
        <v>-2.5</v>
      </c>
    </row>
    <row r="30074" customFormat="false" ht="12" hidden="false" customHeight="false" outlineLevel="0" collapsed="false">
      <c r="BS30074" s="96" t="n">
        <f aca="false">BR30074-2.5</f>
        <v>-2.5</v>
      </c>
    </row>
    <row r="30075" customFormat="false" ht="12" hidden="false" customHeight="false" outlineLevel="0" collapsed="false">
      <c r="BS30075" s="96" t="n">
        <f aca="false">BR30075-2.5</f>
        <v>-2.5</v>
      </c>
    </row>
    <row r="30076" customFormat="false" ht="12" hidden="false" customHeight="false" outlineLevel="0" collapsed="false">
      <c r="BS30076" s="96" t="n">
        <f aca="false">BR30076-2.5</f>
        <v>-2.5</v>
      </c>
    </row>
    <row r="30077" customFormat="false" ht="12" hidden="false" customHeight="false" outlineLevel="0" collapsed="false">
      <c r="BS30077" s="96" t="n">
        <f aca="false">BR30077-2.5</f>
        <v>-2.5</v>
      </c>
    </row>
    <row r="30078" customFormat="false" ht="12" hidden="false" customHeight="false" outlineLevel="0" collapsed="false">
      <c r="BS30078" s="96" t="n">
        <f aca="false">BR30078-2.5</f>
        <v>-2.5</v>
      </c>
    </row>
    <row r="30079" customFormat="false" ht="12" hidden="false" customHeight="false" outlineLevel="0" collapsed="false">
      <c r="BS30079" s="96" t="n">
        <f aca="false">BR30079-2.5</f>
        <v>-2.5</v>
      </c>
    </row>
    <row r="30080" customFormat="false" ht="12" hidden="false" customHeight="false" outlineLevel="0" collapsed="false">
      <c r="BS30080" s="96" t="n">
        <f aca="false">BR30080-2.5</f>
        <v>-2.5</v>
      </c>
    </row>
    <row r="30081" customFormat="false" ht="12" hidden="false" customHeight="false" outlineLevel="0" collapsed="false">
      <c r="BS30081" s="96" t="n">
        <f aca="false">BR30081-2.5</f>
        <v>-2.5</v>
      </c>
    </row>
    <row r="30082" customFormat="false" ht="12" hidden="false" customHeight="false" outlineLevel="0" collapsed="false">
      <c r="BS30082" s="96" t="n">
        <f aca="false">BR30082-2.5</f>
        <v>-2.5</v>
      </c>
    </row>
    <row r="30083" customFormat="false" ht="12" hidden="false" customHeight="false" outlineLevel="0" collapsed="false">
      <c r="BS30083" s="96" t="n">
        <f aca="false">BR30083-2.5</f>
        <v>-2.5</v>
      </c>
    </row>
    <row r="30084" customFormat="false" ht="12" hidden="false" customHeight="false" outlineLevel="0" collapsed="false">
      <c r="BS30084" s="96" t="n">
        <f aca="false">BR30084-2.5</f>
        <v>-2.5</v>
      </c>
    </row>
    <row r="30085" customFormat="false" ht="12" hidden="false" customHeight="false" outlineLevel="0" collapsed="false">
      <c r="BS30085" s="96" t="n">
        <f aca="false">BR30085-2.5</f>
        <v>-2.5</v>
      </c>
    </row>
    <row r="30086" customFormat="false" ht="12" hidden="false" customHeight="false" outlineLevel="0" collapsed="false">
      <c r="BS30086" s="96" t="n">
        <f aca="false">BR30086-2.5</f>
        <v>-2.5</v>
      </c>
    </row>
    <row r="30087" customFormat="false" ht="12" hidden="false" customHeight="false" outlineLevel="0" collapsed="false">
      <c r="BS30087" s="96" t="n">
        <f aca="false">BR30087-2.5</f>
        <v>-2.5</v>
      </c>
    </row>
    <row r="30088" customFormat="false" ht="12" hidden="false" customHeight="false" outlineLevel="0" collapsed="false">
      <c r="BS30088" s="96" t="n">
        <f aca="false">BR30088-2.5</f>
        <v>-2.5</v>
      </c>
    </row>
    <row r="30089" customFormat="false" ht="12" hidden="false" customHeight="false" outlineLevel="0" collapsed="false">
      <c r="BS30089" s="96" t="n">
        <f aca="false">BR30089-2.5</f>
        <v>-2.5</v>
      </c>
    </row>
    <row r="30090" customFormat="false" ht="12" hidden="false" customHeight="false" outlineLevel="0" collapsed="false">
      <c r="BS30090" s="96" t="n">
        <f aca="false">BR30090-2.5</f>
        <v>-2.5</v>
      </c>
    </row>
    <row r="30091" customFormat="false" ht="12" hidden="false" customHeight="false" outlineLevel="0" collapsed="false">
      <c r="BS30091" s="96" t="n">
        <f aca="false">BR30091-2.5</f>
        <v>-2.5</v>
      </c>
    </row>
    <row r="30092" customFormat="false" ht="12" hidden="false" customHeight="false" outlineLevel="0" collapsed="false">
      <c r="BS30092" s="96" t="n">
        <f aca="false">BR30092-2.5</f>
        <v>-2.5</v>
      </c>
    </row>
    <row r="30093" customFormat="false" ht="12" hidden="false" customHeight="false" outlineLevel="0" collapsed="false">
      <c r="BS30093" s="96" t="n">
        <f aca="false">BR30093-2.5</f>
        <v>-2.5</v>
      </c>
    </row>
    <row r="30094" customFormat="false" ht="12" hidden="false" customHeight="false" outlineLevel="0" collapsed="false">
      <c r="BS30094" s="96" t="n">
        <f aca="false">BR30094-2.5</f>
        <v>-2.5</v>
      </c>
    </row>
    <row r="30095" customFormat="false" ht="12" hidden="false" customHeight="false" outlineLevel="0" collapsed="false">
      <c r="BS30095" s="96" t="n">
        <f aca="false">BR30095-2.5</f>
        <v>-2.5</v>
      </c>
    </row>
    <row r="30096" customFormat="false" ht="12" hidden="false" customHeight="false" outlineLevel="0" collapsed="false">
      <c r="BS30096" s="96" t="n">
        <f aca="false">BR30096-2.5</f>
        <v>-2.5</v>
      </c>
    </row>
    <row r="30097" customFormat="false" ht="12" hidden="false" customHeight="false" outlineLevel="0" collapsed="false">
      <c r="BS30097" s="96" t="n">
        <f aca="false">BR30097-2.5</f>
        <v>-2.5</v>
      </c>
    </row>
    <row r="30098" customFormat="false" ht="12" hidden="false" customHeight="false" outlineLevel="0" collapsed="false">
      <c r="BS30098" s="96" t="n">
        <f aca="false">BR30098-2.5</f>
        <v>-2.5</v>
      </c>
    </row>
    <row r="30099" customFormat="false" ht="12" hidden="false" customHeight="false" outlineLevel="0" collapsed="false">
      <c r="BS30099" s="96" t="n">
        <f aca="false">BR30099-2.5</f>
        <v>-2.5</v>
      </c>
    </row>
    <row r="30100" customFormat="false" ht="12" hidden="false" customHeight="false" outlineLevel="0" collapsed="false">
      <c r="BS30100" s="96" t="n">
        <f aca="false">BR30100-2.5</f>
        <v>-2.5</v>
      </c>
    </row>
    <row r="30101" customFormat="false" ht="12" hidden="false" customHeight="false" outlineLevel="0" collapsed="false">
      <c r="BS30101" s="96" t="n">
        <f aca="false">BR30101-2.5</f>
        <v>-2.5</v>
      </c>
    </row>
    <row r="30102" customFormat="false" ht="12" hidden="false" customHeight="false" outlineLevel="0" collapsed="false">
      <c r="BS30102" s="96" t="n">
        <f aca="false">BR30102-2.5</f>
        <v>-2.5</v>
      </c>
    </row>
    <row r="30103" customFormat="false" ht="12" hidden="false" customHeight="false" outlineLevel="0" collapsed="false">
      <c r="BS30103" s="96" t="n">
        <f aca="false">BR30103-2.5</f>
        <v>-2.5</v>
      </c>
    </row>
    <row r="30104" customFormat="false" ht="12" hidden="false" customHeight="false" outlineLevel="0" collapsed="false">
      <c r="BS30104" s="96" t="n">
        <f aca="false">BR30104-2.5</f>
        <v>-2.5</v>
      </c>
    </row>
    <row r="30105" customFormat="false" ht="12" hidden="false" customHeight="false" outlineLevel="0" collapsed="false">
      <c r="BS30105" s="96" t="n">
        <f aca="false">BR30105-2.5</f>
        <v>-2.5</v>
      </c>
    </row>
    <row r="30106" customFormat="false" ht="12" hidden="false" customHeight="false" outlineLevel="0" collapsed="false">
      <c r="BS30106" s="96" t="n">
        <f aca="false">BR30106-2.5</f>
        <v>-2.5</v>
      </c>
    </row>
    <row r="30107" customFormat="false" ht="12" hidden="false" customHeight="false" outlineLevel="0" collapsed="false">
      <c r="BS30107" s="96" t="n">
        <f aca="false">BR30107-2.5</f>
        <v>-2.5</v>
      </c>
    </row>
    <row r="30108" customFormat="false" ht="12" hidden="false" customHeight="false" outlineLevel="0" collapsed="false">
      <c r="BS30108" s="96" t="n">
        <f aca="false">BR30108-2.5</f>
        <v>-2.5</v>
      </c>
    </row>
    <row r="30109" customFormat="false" ht="12" hidden="false" customHeight="false" outlineLevel="0" collapsed="false">
      <c r="BS30109" s="96" t="n">
        <f aca="false">BR30109-2.5</f>
        <v>-2.5</v>
      </c>
    </row>
    <row r="30110" customFormat="false" ht="12" hidden="false" customHeight="false" outlineLevel="0" collapsed="false">
      <c r="BS30110" s="96" t="n">
        <f aca="false">BR30110-2.5</f>
        <v>-2.5</v>
      </c>
    </row>
    <row r="30111" customFormat="false" ht="12" hidden="false" customHeight="false" outlineLevel="0" collapsed="false">
      <c r="BS30111" s="96" t="n">
        <f aca="false">BR30111-2.5</f>
        <v>-2.5</v>
      </c>
    </row>
    <row r="30112" customFormat="false" ht="12" hidden="false" customHeight="false" outlineLevel="0" collapsed="false">
      <c r="BS30112" s="96" t="n">
        <f aca="false">BR30112-2.5</f>
        <v>-2.5</v>
      </c>
    </row>
    <row r="30113" customFormat="false" ht="12" hidden="false" customHeight="false" outlineLevel="0" collapsed="false">
      <c r="BS30113" s="96" t="n">
        <f aca="false">BR30113-2.5</f>
        <v>-2.5</v>
      </c>
    </row>
    <row r="30114" customFormat="false" ht="12" hidden="false" customHeight="false" outlineLevel="0" collapsed="false">
      <c r="BS30114" s="96" t="n">
        <f aca="false">BR30114-2.5</f>
        <v>-2.5</v>
      </c>
    </row>
    <row r="30115" customFormat="false" ht="12" hidden="false" customHeight="false" outlineLevel="0" collapsed="false">
      <c r="BS30115" s="96" t="n">
        <f aca="false">BR30115-2.5</f>
        <v>-2.5</v>
      </c>
    </row>
    <row r="30116" customFormat="false" ht="12" hidden="false" customHeight="false" outlineLevel="0" collapsed="false">
      <c r="BS30116" s="96" t="n">
        <f aca="false">BR30116-2.5</f>
        <v>-2.5</v>
      </c>
    </row>
    <row r="30117" customFormat="false" ht="12" hidden="false" customHeight="false" outlineLevel="0" collapsed="false">
      <c r="BS30117" s="96" t="n">
        <f aca="false">BR30117-2.5</f>
        <v>-2.5</v>
      </c>
    </row>
    <row r="30118" customFormat="false" ht="12" hidden="false" customHeight="false" outlineLevel="0" collapsed="false">
      <c r="BS30118" s="96" t="n">
        <f aca="false">BR30118-2.5</f>
        <v>-2.5</v>
      </c>
    </row>
    <row r="30119" customFormat="false" ht="12" hidden="false" customHeight="false" outlineLevel="0" collapsed="false">
      <c r="BS30119" s="96" t="n">
        <f aca="false">BR30119-2.5</f>
        <v>-2.5</v>
      </c>
    </row>
    <row r="30120" customFormat="false" ht="12" hidden="false" customHeight="false" outlineLevel="0" collapsed="false">
      <c r="BS30120" s="96" t="n">
        <f aca="false">BR30120-2.5</f>
        <v>-2.5</v>
      </c>
    </row>
    <row r="30121" customFormat="false" ht="12" hidden="false" customHeight="false" outlineLevel="0" collapsed="false">
      <c r="BS30121" s="96" t="n">
        <f aca="false">BR30121-2.5</f>
        <v>-2.5</v>
      </c>
    </row>
    <row r="30122" customFormat="false" ht="12" hidden="false" customHeight="false" outlineLevel="0" collapsed="false">
      <c r="BS30122" s="96" t="n">
        <f aca="false">BR30122-2.5</f>
        <v>-2.5</v>
      </c>
    </row>
    <row r="30123" customFormat="false" ht="12" hidden="false" customHeight="false" outlineLevel="0" collapsed="false">
      <c r="BS30123" s="96" t="n">
        <f aca="false">BR30123-2.5</f>
        <v>-2.5</v>
      </c>
    </row>
    <row r="30124" customFormat="false" ht="12" hidden="false" customHeight="false" outlineLevel="0" collapsed="false">
      <c r="BS30124" s="96" t="n">
        <f aca="false">BR30124-2.5</f>
        <v>-2.5</v>
      </c>
    </row>
    <row r="30125" customFormat="false" ht="12" hidden="false" customHeight="false" outlineLevel="0" collapsed="false">
      <c r="BS30125" s="96" t="n">
        <f aca="false">BR30125-2.5</f>
        <v>-2.5</v>
      </c>
    </row>
    <row r="30126" customFormat="false" ht="12" hidden="false" customHeight="false" outlineLevel="0" collapsed="false">
      <c r="BS30126" s="96" t="n">
        <f aca="false">BR30126-2.5</f>
        <v>-2.5</v>
      </c>
    </row>
    <row r="30127" customFormat="false" ht="12" hidden="false" customHeight="false" outlineLevel="0" collapsed="false">
      <c r="BS30127" s="96" t="n">
        <f aca="false">BR30127-2.5</f>
        <v>-2.5</v>
      </c>
    </row>
    <row r="30128" customFormat="false" ht="12" hidden="false" customHeight="false" outlineLevel="0" collapsed="false">
      <c r="BS30128" s="96" t="n">
        <f aca="false">BR30128-2.5</f>
        <v>-2.5</v>
      </c>
    </row>
    <row r="30129" customFormat="false" ht="12" hidden="false" customHeight="false" outlineLevel="0" collapsed="false">
      <c r="BS30129" s="96" t="n">
        <f aca="false">BR30129-2.5</f>
        <v>-2.5</v>
      </c>
    </row>
    <row r="30130" customFormat="false" ht="12" hidden="false" customHeight="false" outlineLevel="0" collapsed="false">
      <c r="BS30130" s="96" t="n">
        <f aca="false">BR30130-2.5</f>
        <v>-2.5</v>
      </c>
    </row>
    <row r="30131" customFormat="false" ht="12" hidden="false" customHeight="false" outlineLevel="0" collapsed="false">
      <c r="BS30131" s="96" t="n">
        <f aca="false">BR30131-2.5</f>
        <v>-2.5</v>
      </c>
    </row>
    <row r="30132" customFormat="false" ht="12" hidden="false" customHeight="false" outlineLevel="0" collapsed="false">
      <c r="BS30132" s="96" t="n">
        <f aca="false">BR30132-2.5</f>
        <v>-2.5</v>
      </c>
    </row>
    <row r="30133" customFormat="false" ht="12" hidden="false" customHeight="false" outlineLevel="0" collapsed="false">
      <c r="BS30133" s="96" t="n">
        <f aca="false">BR30133-2.5</f>
        <v>-2.5</v>
      </c>
    </row>
    <row r="30134" customFormat="false" ht="12" hidden="false" customHeight="false" outlineLevel="0" collapsed="false">
      <c r="BS30134" s="96" t="n">
        <f aca="false">BR30134-2.5</f>
        <v>-2.5</v>
      </c>
    </row>
    <row r="30135" customFormat="false" ht="12" hidden="false" customHeight="false" outlineLevel="0" collapsed="false">
      <c r="BS30135" s="96" t="n">
        <f aca="false">BR30135-2.5</f>
        <v>-2.5</v>
      </c>
    </row>
    <row r="30136" customFormat="false" ht="12" hidden="false" customHeight="false" outlineLevel="0" collapsed="false">
      <c r="BS30136" s="96" t="n">
        <f aca="false">BR30136-2.5</f>
        <v>-2.5</v>
      </c>
    </row>
    <row r="30137" customFormat="false" ht="12" hidden="false" customHeight="false" outlineLevel="0" collapsed="false">
      <c r="BS30137" s="96" t="n">
        <f aca="false">BR30137-2.5</f>
        <v>-2.5</v>
      </c>
    </row>
    <row r="30138" customFormat="false" ht="12" hidden="false" customHeight="false" outlineLevel="0" collapsed="false">
      <c r="BS30138" s="96" t="n">
        <f aca="false">BR30138-2.5</f>
        <v>-2.5</v>
      </c>
    </row>
    <row r="30139" customFormat="false" ht="12" hidden="false" customHeight="false" outlineLevel="0" collapsed="false">
      <c r="BS30139" s="96" t="n">
        <f aca="false">BR30139-2.5</f>
        <v>-2.5</v>
      </c>
    </row>
    <row r="30140" customFormat="false" ht="12" hidden="false" customHeight="false" outlineLevel="0" collapsed="false">
      <c r="BS30140" s="96" t="n">
        <f aca="false">BR30140-2.5</f>
        <v>-2.5</v>
      </c>
    </row>
    <row r="30141" customFormat="false" ht="12" hidden="false" customHeight="false" outlineLevel="0" collapsed="false">
      <c r="BS30141" s="96" t="n">
        <f aca="false">BR30141-2.5</f>
        <v>-2.5</v>
      </c>
    </row>
    <row r="30142" customFormat="false" ht="12" hidden="false" customHeight="false" outlineLevel="0" collapsed="false">
      <c r="BS30142" s="96" t="n">
        <f aca="false">BR30142-2.5</f>
        <v>-2.5</v>
      </c>
    </row>
    <row r="30143" customFormat="false" ht="12" hidden="false" customHeight="false" outlineLevel="0" collapsed="false">
      <c r="BS30143" s="96" t="n">
        <f aca="false">BR30143-2.5</f>
        <v>-2.5</v>
      </c>
    </row>
    <row r="30144" customFormat="false" ht="12" hidden="false" customHeight="false" outlineLevel="0" collapsed="false">
      <c r="BS30144" s="96" t="n">
        <f aca="false">BR30144-2.5</f>
        <v>-2.5</v>
      </c>
    </row>
    <row r="30145" customFormat="false" ht="12" hidden="false" customHeight="false" outlineLevel="0" collapsed="false">
      <c r="BS30145" s="96" t="n">
        <f aca="false">BR30145-2.5</f>
        <v>-2.5</v>
      </c>
    </row>
    <row r="30146" customFormat="false" ht="12" hidden="false" customHeight="false" outlineLevel="0" collapsed="false">
      <c r="BS30146" s="96" t="n">
        <f aca="false">BR30146-2.5</f>
        <v>-2.5</v>
      </c>
    </row>
    <row r="30147" customFormat="false" ht="12" hidden="false" customHeight="false" outlineLevel="0" collapsed="false">
      <c r="BS30147" s="96" t="n">
        <f aca="false">BR30147-2.5</f>
        <v>-2.5</v>
      </c>
    </row>
    <row r="30148" customFormat="false" ht="12" hidden="false" customHeight="false" outlineLevel="0" collapsed="false">
      <c r="BS30148" s="96" t="n">
        <f aca="false">BR30148-2.5</f>
        <v>-2.5</v>
      </c>
    </row>
    <row r="30149" customFormat="false" ht="12" hidden="false" customHeight="false" outlineLevel="0" collapsed="false">
      <c r="BS30149" s="96" t="n">
        <f aca="false">BR30149-2.5</f>
        <v>-2.5</v>
      </c>
    </row>
    <row r="30150" customFormat="false" ht="12" hidden="false" customHeight="false" outlineLevel="0" collapsed="false">
      <c r="BS30150" s="96" t="n">
        <f aca="false">BR30150-2.5</f>
        <v>-2.5</v>
      </c>
    </row>
    <row r="30151" customFormat="false" ht="12" hidden="false" customHeight="false" outlineLevel="0" collapsed="false">
      <c r="BS30151" s="96" t="n">
        <f aca="false">BR30151-2.5</f>
        <v>-2.5</v>
      </c>
    </row>
    <row r="30152" customFormat="false" ht="12" hidden="false" customHeight="false" outlineLevel="0" collapsed="false">
      <c r="BS30152" s="96" t="n">
        <f aca="false">BR30152-2.5</f>
        <v>-2.5</v>
      </c>
    </row>
    <row r="30153" customFormat="false" ht="12" hidden="false" customHeight="false" outlineLevel="0" collapsed="false">
      <c r="BS30153" s="96" t="n">
        <f aca="false">BR30153-2.5</f>
        <v>-2.5</v>
      </c>
    </row>
    <row r="30154" customFormat="false" ht="12" hidden="false" customHeight="false" outlineLevel="0" collapsed="false">
      <c r="BS30154" s="96" t="n">
        <f aca="false">BR30154-2.5</f>
        <v>-2.5</v>
      </c>
    </row>
    <row r="30155" customFormat="false" ht="12" hidden="false" customHeight="false" outlineLevel="0" collapsed="false">
      <c r="BS30155" s="96" t="n">
        <f aca="false">BR30155-2.5</f>
        <v>-2.5</v>
      </c>
    </row>
    <row r="30156" customFormat="false" ht="12" hidden="false" customHeight="false" outlineLevel="0" collapsed="false">
      <c r="BS30156" s="96" t="n">
        <f aca="false">BR30156-2.5</f>
        <v>-2.5</v>
      </c>
    </row>
    <row r="30157" customFormat="false" ht="12" hidden="false" customHeight="false" outlineLevel="0" collapsed="false">
      <c r="BS30157" s="96" t="n">
        <f aca="false">BR30157-2.5</f>
        <v>-2.5</v>
      </c>
    </row>
    <row r="30158" customFormat="false" ht="12" hidden="false" customHeight="false" outlineLevel="0" collapsed="false">
      <c r="BS30158" s="96" t="n">
        <f aca="false">BR30158-2.5</f>
        <v>-2.5</v>
      </c>
    </row>
    <row r="30159" customFormat="false" ht="12" hidden="false" customHeight="false" outlineLevel="0" collapsed="false">
      <c r="BS30159" s="96" t="n">
        <f aca="false">BR30159-2.5</f>
        <v>-2.5</v>
      </c>
    </row>
    <row r="30160" customFormat="false" ht="12" hidden="false" customHeight="false" outlineLevel="0" collapsed="false">
      <c r="BS30160" s="96" t="n">
        <f aca="false">BR30160-2.5</f>
        <v>-2.5</v>
      </c>
    </row>
    <row r="30161" customFormat="false" ht="12" hidden="false" customHeight="false" outlineLevel="0" collapsed="false">
      <c r="BS30161" s="96" t="n">
        <f aca="false">BR30161-2.5</f>
        <v>-2.5</v>
      </c>
    </row>
    <row r="30162" customFormat="false" ht="12" hidden="false" customHeight="false" outlineLevel="0" collapsed="false">
      <c r="BS30162" s="96" t="n">
        <f aca="false">BR30162-2.5</f>
        <v>-2.5</v>
      </c>
    </row>
    <row r="30163" customFormat="false" ht="12" hidden="false" customHeight="false" outlineLevel="0" collapsed="false">
      <c r="BS30163" s="96" t="n">
        <f aca="false">BR30163-2.5</f>
        <v>-2.5</v>
      </c>
    </row>
    <row r="30164" customFormat="false" ht="12" hidden="false" customHeight="false" outlineLevel="0" collapsed="false">
      <c r="BS30164" s="96" t="n">
        <f aca="false">BR30164-2.5</f>
        <v>-2.5</v>
      </c>
    </row>
    <row r="30165" customFormat="false" ht="12" hidden="false" customHeight="false" outlineLevel="0" collapsed="false">
      <c r="BS30165" s="96" t="n">
        <f aca="false">BR30165-2.5</f>
        <v>-2.5</v>
      </c>
    </row>
    <row r="30166" customFormat="false" ht="12" hidden="false" customHeight="false" outlineLevel="0" collapsed="false">
      <c r="BS30166" s="96" t="n">
        <f aca="false">BR30166-2.5</f>
        <v>-2.5</v>
      </c>
    </row>
    <row r="30167" customFormat="false" ht="12" hidden="false" customHeight="false" outlineLevel="0" collapsed="false">
      <c r="BS30167" s="96" t="n">
        <f aca="false">BR30167-2.5</f>
        <v>-2.5</v>
      </c>
    </row>
    <row r="30168" customFormat="false" ht="12" hidden="false" customHeight="false" outlineLevel="0" collapsed="false">
      <c r="BS30168" s="96" t="n">
        <f aca="false">BR30168-2.5</f>
        <v>-2.5</v>
      </c>
    </row>
    <row r="30169" customFormat="false" ht="12" hidden="false" customHeight="false" outlineLevel="0" collapsed="false">
      <c r="BS30169" s="96" t="n">
        <f aca="false">BR30169-2.5</f>
        <v>-2.5</v>
      </c>
    </row>
    <row r="30170" customFormat="false" ht="12" hidden="false" customHeight="false" outlineLevel="0" collapsed="false">
      <c r="BS30170" s="96" t="n">
        <f aca="false">BR30170-2.5</f>
        <v>-2.5</v>
      </c>
    </row>
    <row r="30171" customFormat="false" ht="12" hidden="false" customHeight="false" outlineLevel="0" collapsed="false">
      <c r="BS30171" s="96" t="n">
        <f aca="false">BR30171-2.5</f>
        <v>-2.5</v>
      </c>
    </row>
    <row r="30172" customFormat="false" ht="12" hidden="false" customHeight="false" outlineLevel="0" collapsed="false">
      <c r="BS30172" s="96" t="n">
        <f aca="false">BR30172-2.5</f>
        <v>-2.5</v>
      </c>
    </row>
    <row r="30173" customFormat="false" ht="12" hidden="false" customHeight="false" outlineLevel="0" collapsed="false">
      <c r="BS30173" s="96" t="n">
        <f aca="false">BR30173-2.5</f>
        <v>-2.5</v>
      </c>
    </row>
    <row r="30174" customFormat="false" ht="12" hidden="false" customHeight="false" outlineLevel="0" collapsed="false">
      <c r="BS30174" s="96" t="n">
        <f aca="false">BR30174-2.5</f>
        <v>-2.5</v>
      </c>
    </row>
    <row r="30175" customFormat="false" ht="12" hidden="false" customHeight="false" outlineLevel="0" collapsed="false">
      <c r="BS30175" s="96" t="n">
        <f aca="false">BR30175-2.5</f>
        <v>-2.5</v>
      </c>
    </row>
    <row r="30176" customFormat="false" ht="12" hidden="false" customHeight="false" outlineLevel="0" collapsed="false">
      <c r="BS30176" s="96" t="n">
        <f aca="false">BR30176-2.5</f>
        <v>-2.5</v>
      </c>
    </row>
    <row r="30177" customFormat="false" ht="12" hidden="false" customHeight="false" outlineLevel="0" collapsed="false">
      <c r="BS30177" s="96" t="n">
        <f aca="false">BR30177-2.5</f>
        <v>-2.5</v>
      </c>
    </row>
    <row r="30178" customFormat="false" ht="12" hidden="false" customHeight="false" outlineLevel="0" collapsed="false">
      <c r="BS30178" s="96" t="n">
        <f aca="false">BR30178-2.5</f>
        <v>-2.5</v>
      </c>
    </row>
    <row r="30179" customFormat="false" ht="12" hidden="false" customHeight="false" outlineLevel="0" collapsed="false">
      <c r="BS30179" s="96" t="n">
        <f aca="false">BR30179-2.5</f>
        <v>-2.5</v>
      </c>
    </row>
    <row r="30180" customFormat="false" ht="12" hidden="false" customHeight="false" outlineLevel="0" collapsed="false">
      <c r="BS30180" s="96" t="n">
        <f aca="false">BR30180-2.5</f>
        <v>-2.5</v>
      </c>
    </row>
    <row r="30181" customFormat="false" ht="12" hidden="false" customHeight="false" outlineLevel="0" collapsed="false">
      <c r="BS30181" s="96" t="n">
        <f aca="false">BR30181-2.5</f>
        <v>-2.5</v>
      </c>
    </row>
    <row r="30182" customFormat="false" ht="12" hidden="false" customHeight="false" outlineLevel="0" collapsed="false">
      <c r="BS30182" s="96" t="n">
        <f aca="false">BR30182-2.5</f>
        <v>-2.5</v>
      </c>
    </row>
    <row r="30183" customFormat="false" ht="12" hidden="false" customHeight="false" outlineLevel="0" collapsed="false">
      <c r="BS30183" s="96" t="n">
        <f aca="false">BR30183-2.5</f>
        <v>-2.5</v>
      </c>
    </row>
    <row r="30184" customFormat="false" ht="12" hidden="false" customHeight="false" outlineLevel="0" collapsed="false">
      <c r="BS30184" s="96" t="n">
        <f aca="false">BR30184-2.5</f>
        <v>-2.5</v>
      </c>
    </row>
    <row r="30185" customFormat="false" ht="12" hidden="false" customHeight="false" outlineLevel="0" collapsed="false">
      <c r="BS30185" s="96" t="n">
        <f aca="false">BR30185-2.5</f>
        <v>-2.5</v>
      </c>
    </row>
    <row r="30186" customFormat="false" ht="12" hidden="false" customHeight="false" outlineLevel="0" collapsed="false">
      <c r="BS30186" s="96" t="n">
        <f aca="false">BR30186-2.5</f>
        <v>-2.5</v>
      </c>
    </row>
    <row r="30187" customFormat="false" ht="12" hidden="false" customHeight="false" outlineLevel="0" collapsed="false">
      <c r="BS30187" s="96" t="n">
        <f aca="false">BR30187-2.5</f>
        <v>-2.5</v>
      </c>
    </row>
    <row r="30188" customFormat="false" ht="12" hidden="false" customHeight="false" outlineLevel="0" collapsed="false">
      <c r="BS30188" s="96" t="n">
        <f aca="false">BR30188-2.5</f>
        <v>-2.5</v>
      </c>
    </row>
    <row r="30189" customFormat="false" ht="12" hidden="false" customHeight="false" outlineLevel="0" collapsed="false">
      <c r="BS30189" s="96" t="n">
        <f aca="false">BR30189-2.5</f>
        <v>-2.5</v>
      </c>
    </row>
    <row r="30190" customFormat="false" ht="12" hidden="false" customHeight="false" outlineLevel="0" collapsed="false">
      <c r="BS30190" s="96" t="n">
        <f aca="false">BR30190-2.5</f>
        <v>-2.5</v>
      </c>
    </row>
    <row r="30191" customFormat="false" ht="12" hidden="false" customHeight="false" outlineLevel="0" collapsed="false">
      <c r="BS30191" s="96" t="n">
        <f aca="false">BR30191-2.5</f>
        <v>-2.5</v>
      </c>
    </row>
    <row r="30192" customFormat="false" ht="12" hidden="false" customHeight="false" outlineLevel="0" collapsed="false">
      <c r="BS30192" s="96" t="n">
        <f aca="false">BR30192-2.5</f>
        <v>-2.5</v>
      </c>
    </row>
    <row r="30193" customFormat="false" ht="12" hidden="false" customHeight="false" outlineLevel="0" collapsed="false">
      <c r="BS30193" s="96" t="n">
        <f aca="false">BR30193-2.5</f>
        <v>-2.5</v>
      </c>
    </row>
    <row r="30194" customFormat="false" ht="12" hidden="false" customHeight="false" outlineLevel="0" collapsed="false">
      <c r="BS30194" s="96" t="n">
        <f aca="false">BR30194-2.5</f>
        <v>-2.5</v>
      </c>
    </row>
    <row r="30195" customFormat="false" ht="12" hidden="false" customHeight="false" outlineLevel="0" collapsed="false">
      <c r="BS30195" s="96" t="n">
        <f aca="false">BR30195-2.5</f>
        <v>-2.5</v>
      </c>
    </row>
    <row r="30196" customFormat="false" ht="12" hidden="false" customHeight="false" outlineLevel="0" collapsed="false">
      <c r="BS30196" s="96" t="n">
        <f aca="false">BR30196-2.5</f>
        <v>-2.5</v>
      </c>
    </row>
    <row r="30197" customFormat="false" ht="12" hidden="false" customHeight="false" outlineLevel="0" collapsed="false">
      <c r="BS30197" s="96" t="n">
        <f aca="false">BR30197-2.5</f>
        <v>-2.5</v>
      </c>
    </row>
    <row r="30198" customFormat="false" ht="12" hidden="false" customHeight="false" outlineLevel="0" collapsed="false">
      <c r="BS30198" s="96" t="n">
        <f aca="false">BR30198-2.5</f>
        <v>-2.5</v>
      </c>
    </row>
    <row r="30199" customFormat="false" ht="12" hidden="false" customHeight="false" outlineLevel="0" collapsed="false">
      <c r="BS30199" s="96" t="n">
        <f aca="false">BR30199-2.5</f>
        <v>-2.5</v>
      </c>
    </row>
    <row r="30200" customFormat="false" ht="12" hidden="false" customHeight="false" outlineLevel="0" collapsed="false">
      <c r="BS30200" s="96" t="n">
        <f aca="false">BR30200-2.5</f>
        <v>-2.5</v>
      </c>
    </row>
    <row r="30201" customFormat="false" ht="12" hidden="false" customHeight="false" outlineLevel="0" collapsed="false">
      <c r="BS30201" s="96" t="n">
        <f aca="false">BR30201-2.5</f>
        <v>-2.5</v>
      </c>
    </row>
    <row r="30202" customFormat="false" ht="12" hidden="false" customHeight="false" outlineLevel="0" collapsed="false">
      <c r="BS30202" s="96" t="n">
        <f aca="false">BR30202-2.5</f>
        <v>-2.5</v>
      </c>
    </row>
    <row r="30203" customFormat="false" ht="12" hidden="false" customHeight="false" outlineLevel="0" collapsed="false">
      <c r="BS30203" s="96" t="n">
        <f aca="false">BR30203-2.5</f>
        <v>-2.5</v>
      </c>
    </row>
    <row r="30204" customFormat="false" ht="12" hidden="false" customHeight="false" outlineLevel="0" collapsed="false">
      <c r="BS30204" s="96" t="n">
        <f aca="false">BR30204-2.5</f>
        <v>-2.5</v>
      </c>
    </row>
    <row r="30205" customFormat="false" ht="12" hidden="false" customHeight="false" outlineLevel="0" collapsed="false">
      <c r="BS30205" s="96" t="n">
        <f aca="false">BR30205-2.5</f>
        <v>-2.5</v>
      </c>
    </row>
    <row r="30206" customFormat="false" ht="12" hidden="false" customHeight="false" outlineLevel="0" collapsed="false">
      <c r="BS30206" s="96" t="n">
        <f aca="false">BR30206-2.5</f>
        <v>-2.5</v>
      </c>
    </row>
    <row r="30207" customFormat="false" ht="12" hidden="false" customHeight="false" outlineLevel="0" collapsed="false">
      <c r="BS30207" s="96" t="n">
        <f aca="false">BR30207-2.5</f>
        <v>-2.5</v>
      </c>
    </row>
    <row r="30208" customFormat="false" ht="12" hidden="false" customHeight="false" outlineLevel="0" collapsed="false">
      <c r="BS30208" s="96" t="n">
        <f aca="false">BR30208-2.5</f>
        <v>-2.5</v>
      </c>
    </row>
    <row r="30209" customFormat="false" ht="12" hidden="false" customHeight="false" outlineLevel="0" collapsed="false">
      <c r="BS30209" s="96" t="n">
        <f aca="false">BR30209-2.5</f>
        <v>-2.5</v>
      </c>
    </row>
    <row r="30210" customFormat="false" ht="12" hidden="false" customHeight="false" outlineLevel="0" collapsed="false">
      <c r="BS30210" s="96" t="n">
        <f aca="false">BR30210-2.5</f>
        <v>-2.5</v>
      </c>
    </row>
    <row r="30211" customFormat="false" ht="12" hidden="false" customHeight="false" outlineLevel="0" collapsed="false">
      <c r="BS30211" s="96" t="n">
        <f aca="false">BR30211-2.5</f>
        <v>-2.5</v>
      </c>
    </row>
    <row r="30212" customFormat="false" ht="12" hidden="false" customHeight="false" outlineLevel="0" collapsed="false">
      <c r="BS30212" s="96" t="n">
        <f aca="false">BR30212-2.5</f>
        <v>-2.5</v>
      </c>
    </row>
    <row r="30213" customFormat="false" ht="12" hidden="false" customHeight="false" outlineLevel="0" collapsed="false">
      <c r="BS30213" s="96" t="n">
        <f aca="false">BR30213-2.5</f>
        <v>-2.5</v>
      </c>
    </row>
    <row r="30214" customFormat="false" ht="12" hidden="false" customHeight="false" outlineLevel="0" collapsed="false">
      <c r="BS30214" s="96" t="n">
        <f aca="false">BR30214-2.5</f>
        <v>-2.5</v>
      </c>
    </row>
    <row r="30215" customFormat="false" ht="12" hidden="false" customHeight="false" outlineLevel="0" collapsed="false">
      <c r="BS30215" s="96" t="n">
        <f aca="false">BR30215-2.5</f>
        <v>-2.5</v>
      </c>
    </row>
    <row r="30216" customFormat="false" ht="12" hidden="false" customHeight="false" outlineLevel="0" collapsed="false">
      <c r="BS30216" s="96" t="n">
        <f aca="false">BR30216-2.5</f>
        <v>-2.5</v>
      </c>
    </row>
    <row r="30217" customFormat="false" ht="12" hidden="false" customHeight="false" outlineLevel="0" collapsed="false">
      <c r="BS30217" s="96" t="n">
        <f aca="false">BR30217-2.5</f>
        <v>-2.5</v>
      </c>
    </row>
    <row r="30218" customFormat="false" ht="12" hidden="false" customHeight="false" outlineLevel="0" collapsed="false">
      <c r="BS30218" s="96" t="n">
        <f aca="false">BR30218-2.5</f>
        <v>-2.5</v>
      </c>
    </row>
    <row r="30219" customFormat="false" ht="12" hidden="false" customHeight="false" outlineLevel="0" collapsed="false">
      <c r="BS30219" s="96" t="n">
        <f aca="false">BR30219-2.5</f>
        <v>-2.5</v>
      </c>
    </row>
    <row r="30220" customFormat="false" ht="12" hidden="false" customHeight="false" outlineLevel="0" collapsed="false">
      <c r="BS30220" s="96" t="n">
        <f aca="false">BR30220-2.5</f>
        <v>-2.5</v>
      </c>
    </row>
    <row r="30221" customFormat="false" ht="12" hidden="false" customHeight="false" outlineLevel="0" collapsed="false">
      <c r="BS30221" s="96" t="n">
        <f aca="false">BR30221-2.5</f>
        <v>-2.5</v>
      </c>
    </row>
    <row r="30222" customFormat="false" ht="12" hidden="false" customHeight="false" outlineLevel="0" collapsed="false">
      <c r="BS30222" s="96" t="n">
        <f aca="false">BR30222-2.5</f>
        <v>-2.5</v>
      </c>
    </row>
    <row r="30223" customFormat="false" ht="12" hidden="false" customHeight="false" outlineLevel="0" collapsed="false">
      <c r="BS30223" s="96" t="n">
        <f aca="false">BR30223-2.5</f>
        <v>-2.5</v>
      </c>
    </row>
    <row r="30224" customFormat="false" ht="12" hidden="false" customHeight="false" outlineLevel="0" collapsed="false">
      <c r="BS30224" s="96" t="n">
        <f aca="false">BR30224-2.5</f>
        <v>-2.5</v>
      </c>
    </row>
    <row r="30225" customFormat="false" ht="12" hidden="false" customHeight="false" outlineLevel="0" collapsed="false">
      <c r="BS30225" s="96" t="n">
        <f aca="false">BR30225-2.5</f>
        <v>-2.5</v>
      </c>
    </row>
    <row r="30226" customFormat="false" ht="12" hidden="false" customHeight="false" outlineLevel="0" collapsed="false">
      <c r="BS30226" s="96" t="n">
        <f aca="false">BR30226-2.5</f>
        <v>-2.5</v>
      </c>
    </row>
    <row r="30227" customFormat="false" ht="12" hidden="false" customHeight="false" outlineLevel="0" collapsed="false">
      <c r="BS30227" s="96" t="n">
        <f aca="false">BR30227-2.5</f>
        <v>-2.5</v>
      </c>
    </row>
    <row r="30228" customFormat="false" ht="12" hidden="false" customHeight="false" outlineLevel="0" collapsed="false">
      <c r="BS30228" s="96" t="n">
        <f aca="false">BR30228-2.5</f>
        <v>-2.5</v>
      </c>
    </row>
    <row r="30229" customFormat="false" ht="12" hidden="false" customHeight="false" outlineLevel="0" collapsed="false">
      <c r="BS30229" s="96" t="n">
        <f aca="false">BR30229-2.5</f>
        <v>-2.5</v>
      </c>
    </row>
    <row r="30230" customFormat="false" ht="12" hidden="false" customHeight="false" outlineLevel="0" collapsed="false">
      <c r="BS30230" s="96" t="n">
        <f aca="false">BR30230-2.5</f>
        <v>-2.5</v>
      </c>
    </row>
    <row r="30231" customFormat="false" ht="12" hidden="false" customHeight="false" outlineLevel="0" collapsed="false">
      <c r="BS30231" s="96" t="n">
        <f aca="false">BR30231-2.5</f>
        <v>-2.5</v>
      </c>
    </row>
    <row r="30232" customFormat="false" ht="12" hidden="false" customHeight="false" outlineLevel="0" collapsed="false">
      <c r="BS30232" s="96" t="n">
        <f aca="false">BR30232-2.5</f>
        <v>-2.5</v>
      </c>
    </row>
    <row r="30233" customFormat="false" ht="12" hidden="false" customHeight="false" outlineLevel="0" collapsed="false">
      <c r="BS30233" s="96" t="n">
        <f aca="false">BR30233-2.5</f>
        <v>-2.5</v>
      </c>
    </row>
    <row r="30234" customFormat="false" ht="12" hidden="false" customHeight="false" outlineLevel="0" collapsed="false">
      <c r="BS30234" s="96" t="n">
        <f aca="false">BR30234-2.5</f>
        <v>-2.5</v>
      </c>
    </row>
    <row r="30235" customFormat="false" ht="12" hidden="false" customHeight="false" outlineLevel="0" collapsed="false">
      <c r="BS30235" s="96" t="n">
        <f aca="false">BR30235-2.5</f>
        <v>-2.5</v>
      </c>
    </row>
    <row r="30236" customFormat="false" ht="12" hidden="false" customHeight="false" outlineLevel="0" collapsed="false">
      <c r="BS30236" s="96" t="n">
        <f aca="false">BR30236-2.5</f>
        <v>-2.5</v>
      </c>
    </row>
    <row r="30237" customFormat="false" ht="12" hidden="false" customHeight="false" outlineLevel="0" collapsed="false">
      <c r="BS30237" s="96" t="n">
        <f aca="false">BR30237-2.5</f>
        <v>-2.5</v>
      </c>
    </row>
    <row r="30238" customFormat="false" ht="12" hidden="false" customHeight="false" outlineLevel="0" collapsed="false">
      <c r="BS30238" s="96" t="n">
        <f aca="false">BR30238-2.5</f>
        <v>-2.5</v>
      </c>
    </row>
    <row r="30239" customFormat="false" ht="12" hidden="false" customHeight="false" outlineLevel="0" collapsed="false">
      <c r="BS30239" s="96" t="n">
        <f aca="false">BR30239-2.5</f>
        <v>-2.5</v>
      </c>
    </row>
    <row r="30240" customFormat="false" ht="12" hidden="false" customHeight="false" outlineLevel="0" collapsed="false">
      <c r="BS30240" s="96" t="n">
        <f aca="false">BR30240-2.5</f>
        <v>-2.5</v>
      </c>
    </row>
    <row r="30241" customFormat="false" ht="12" hidden="false" customHeight="false" outlineLevel="0" collapsed="false">
      <c r="BS30241" s="96" t="n">
        <f aca="false">BR30241-2.5</f>
        <v>-2.5</v>
      </c>
    </row>
    <row r="30242" customFormat="false" ht="12" hidden="false" customHeight="false" outlineLevel="0" collapsed="false">
      <c r="BS30242" s="96" t="n">
        <f aca="false">BR30242-2.5</f>
        <v>-2.5</v>
      </c>
    </row>
    <row r="30243" customFormat="false" ht="12" hidden="false" customHeight="false" outlineLevel="0" collapsed="false">
      <c r="BS30243" s="96" t="n">
        <f aca="false">BR30243-2.5</f>
        <v>-2.5</v>
      </c>
    </row>
    <row r="30244" customFormat="false" ht="12" hidden="false" customHeight="false" outlineLevel="0" collapsed="false">
      <c r="BS30244" s="96" t="n">
        <f aca="false">BR30244-2.5</f>
        <v>-2.5</v>
      </c>
    </row>
    <row r="30245" customFormat="false" ht="12" hidden="false" customHeight="false" outlineLevel="0" collapsed="false">
      <c r="BS30245" s="96" t="n">
        <f aca="false">BR30245-2.5</f>
        <v>-2.5</v>
      </c>
    </row>
    <row r="30246" customFormat="false" ht="12" hidden="false" customHeight="false" outlineLevel="0" collapsed="false">
      <c r="BS30246" s="96" t="n">
        <f aca="false">BR30246-2.5</f>
        <v>-2.5</v>
      </c>
    </row>
    <row r="30247" customFormat="false" ht="12" hidden="false" customHeight="false" outlineLevel="0" collapsed="false">
      <c r="BS30247" s="96" t="n">
        <f aca="false">BR30247-2.5</f>
        <v>-2.5</v>
      </c>
    </row>
    <row r="30248" customFormat="false" ht="12" hidden="false" customHeight="false" outlineLevel="0" collapsed="false">
      <c r="BS30248" s="96" t="n">
        <f aca="false">BR30248-2.5</f>
        <v>-2.5</v>
      </c>
    </row>
    <row r="30249" customFormat="false" ht="12" hidden="false" customHeight="false" outlineLevel="0" collapsed="false">
      <c r="BS30249" s="96" t="n">
        <f aca="false">BR30249-2.5</f>
        <v>-2.5</v>
      </c>
    </row>
    <row r="30250" customFormat="false" ht="12" hidden="false" customHeight="false" outlineLevel="0" collapsed="false">
      <c r="BS30250" s="96" t="n">
        <f aca="false">BR30250-2.5</f>
        <v>-2.5</v>
      </c>
    </row>
    <row r="30251" customFormat="false" ht="12" hidden="false" customHeight="false" outlineLevel="0" collapsed="false">
      <c r="BS30251" s="96" t="n">
        <f aca="false">BR30251-2.5</f>
        <v>-2.5</v>
      </c>
    </row>
    <row r="30252" customFormat="false" ht="12" hidden="false" customHeight="false" outlineLevel="0" collapsed="false">
      <c r="BS30252" s="96" t="n">
        <f aca="false">BR30252-2.5</f>
        <v>-2.5</v>
      </c>
    </row>
    <row r="30253" customFormat="false" ht="12" hidden="false" customHeight="false" outlineLevel="0" collapsed="false">
      <c r="BS30253" s="96" t="n">
        <f aca="false">BR30253-2.5</f>
        <v>-2.5</v>
      </c>
    </row>
    <row r="30254" customFormat="false" ht="12" hidden="false" customHeight="false" outlineLevel="0" collapsed="false">
      <c r="BS30254" s="96" t="n">
        <f aca="false">BR30254-2.5</f>
        <v>-2.5</v>
      </c>
    </row>
    <row r="30255" customFormat="false" ht="12" hidden="false" customHeight="false" outlineLevel="0" collapsed="false">
      <c r="BS30255" s="96" t="n">
        <f aca="false">BR30255-2.5</f>
        <v>-2.5</v>
      </c>
    </row>
    <row r="30256" customFormat="false" ht="12" hidden="false" customHeight="false" outlineLevel="0" collapsed="false">
      <c r="BS30256" s="96" t="n">
        <f aca="false">BR30256-2.5</f>
        <v>-2.5</v>
      </c>
    </row>
    <row r="30257" customFormat="false" ht="12" hidden="false" customHeight="false" outlineLevel="0" collapsed="false">
      <c r="BS30257" s="96" t="n">
        <f aca="false">BR30257-2.5</f>
        <v>-2.5</v>
      </c>
    </row>
    <row r="30258" customFormat="false" ht="12" hidden="false" customHeight="false" outlineLevel="0" collapsed="false">
      <c r="BS30258" s="96" t="n">
        <f aca="false">BR30258-2.5</f>
        <v>-2.5</v>
      </c>
    </row>
    <row r="30259" customFormat="false" ht="12" hidden="false" customHeight="false" outlineLevel="0" collapsed="false">
      <c r="BS30259" s="96" t="n">
        <f aca="false">BR30259-2.5</f>
        <v>-2.5</v>
      </c>
    </row>
    <row r="30260" customFormat="false" ht="12" hidden="false" customHeight="false" outlineLevel="0" collapsed="false">
      <c r="BS30260" s="96" t="n">
        <f aca="false">BR30260-2.5</f>
        <v>-2.5</v>
      </c>
    </row>
    <row r="30261" customFormat="false" ht="12" hidden="false" customHeight="false" outlineLevel="0" collapsed="false">
      <c r="BS30261" s="96" t="n">
        <f aca="false">BR30261-2.5</f>
        <v>-2.5</v>
      </c>
    </row>
    <row r="30262" customFormat="false" ht="12" hidden="false" customHeight="false" outlineLevel="0" collapsed="false">
      <c r="BS30262" s="96" t="n">
        <f aca="false">BR30262-2.5</f>
        <v>-2.5</v>
      </c>
    </row>
    <row r="30263" customFormat="false" ht="12" hidden="false" customHeight="false" outlineLevel="0" collapsed="false">
      <c r="BS30263" s="96" t="n">
        <f aca="false">BR30263-2.5</f>
        <v>-2.5</v>
      </c>
    </row>
    <row r="30264" customFormat="false" ht="12" hidden="false" customHeight="false" outlineLevel="0" collapsed="false">
      <c r="BS30264" s="96" t="n">
        <f aca="false">BR30264-2.5</f>
        <v>-2.5</v>
      </c>
    </row>
    <row r="30265" customFormat="false" ht="12" hidden="false" customHeight="false" outlineLevel="0" collapsed="false">
      <c r="BS30265" s="96" t="n">
        <f aca="false">BR30265-2.5</f>
        <v>-2.5</v>
      </c>
    </row>
    <row r="30266" customFormat="false" ht="12" hidden="false" customHeight="false" outlineLevel="0" collapsed="false">
      <c r="BS30266" s="96" t="n">
        <f aca="false">BR30266-2.5</f>
        <v>-2.5</v>
      </c>
    </row>
    <row r="30267" customFormat="false" ht="12" hidden="false" customHeight="false" outlineLevel="0" collapsed="false">
      <c r="BS30267" s="96" t="n">
        <f aca="false">BR30267-2.5</f>
        <v>-2.5</v>
      </c>
    </row>
    <row r="30268" customFormat="false" ht="12" hidden="false" customHeight="false" outlineLevel="0" collapsed="false">
      <c r="BS30268" s="96" t="n">
        <f aca="false">BR30268-2.5</f>
        <v>-2.5</v>
      </c>
    </row>
    <row r="30269" customFormat="false" ht="12" hidden="false" customHeight="false" outlineLevel="0" collapsed="false">
      <c r="BS30269" s="96" t="n">
        <f aca="false">BR30269-2.5</f>
        <v>-2.5</v>
      </c>
    </row>
    <row r="30270" customFormat="false" ht="12" hidden="false" customHeight="false" outlineLevel="0" collapsed="false">
      <c r="BS30270" s="96" t="n">
        <f aca="false">BR30270-2.5</f>
        <v>-2.5</v>
      </c>
    </row>
    <row r="30271" customFormat="false" ht="12" hidden="false" customHeight="false" outlineLevel="0" collapsed="false">
      <c r="BS30271" s="96" t="n">
        <f aca="false">BR30271-2.5</f>
        <v>-2.5</v>
      </c>
    </row>
    <row r="30272" customFormat="false" ht="12" hidden="false" customHeight="false" outlineLevel="0" collapsed="false">
      <c r="BS30272" s="96" t="n">
        <f aca="false">BR30272-2.5</f>
        <v>-2.5</v>
      </c>
    </row>
    <row r="30273" customFormat="false" ht="12" hidden="false" customHeight="false" outlineLevel="0" collapsed="false">
      <c r="BS30273" s="96" t="n">
        <f aca="false">BR30273-2.5</f>
        <v>-2.5</v>
      </c>
    </row>
    <row r="30274" customFormat="false" ht="12" hidden="false" customHeight="false" outlineLevel="0" collapsed="false">
      <c r="BS30274" s="96" t="n">
        <f aca="false">BR30274-2.5</f>
        <v>-2.5</v>
      </c>
    </row>
    <row r="30275" customFormat="false" ht="12" hidden="false" customHeight="false" outlineLevel="0" collapsed="false">
      <c r="BS30275" s="96" t="n">
        <f aca="false">BR30275-2.5</f>
        <v>-2.5</v>
      </c>
    </row>
    <row r="30276" customFormat="false" ht="12" hidden="false" customHeight="false" outlineLevel="0" collapsed="false">
      <c r="BS30276" s="96" t="n">
        <f aca="false">BR30276-2.5</f>
        <v>-2.5</v>
      </c>
    </row>
    <row r="30277" customFormat="false" ht="12" hidden="false" customHeight="false" outlineLevel="0" collapsed="false">
      <c r="BS30277" s="96" t="n">
        <f aca="false">BR30277-2.5</f>
        <v>-2.5</v>
      </c>
    </row>
    <row r="30278" customFormat="false" ht="12" hidden="false" customHeight="false" outlineLevel="0" collapsed="false">
      <c r="BS30278" s="96" t="n">
        <f aca="false">BR30278-2.5</f>
        <v>-2.5</v>
      </c>
    </row>
    <row r="30279" customFormat="false" ht="12" hidden="false" customHeight="false" outlineLevel="0" collapsed="false">
      <c r="BS30279" s="96" t="n">
        <f aca="false">BR30279-2.5</f>
        <v>-2.5</v>
      </c>
    </row>
    <row r="30280" customFormat="false" ht="12" hidden="false" customHeight="false" outlineLevel="0" collapsed="false">
      <c r="BS30280" s="96" t="n">
        <f aca="false">BR30280-2.5</f>
        <v>-2.5</v>
      </c>
    </row>
    <row r="30281" customFormat="false" ht="12" hidden="false" customHeight="false" outlineLevel="0" collapsed="false">
      <c r="BS30281" s="96" t="n">
        <f aca="false">BR30281-2.5</f>
        <v>-2.5</v>
      </c>
    </row>
    <row r="30282" customFormat="false" ht="12" hidden="false" customHeight="false" outlineLevel="0" collapsed="false">
      <c r="BS30282" s="96" t="n">
        <f aca="false">BR30282-2.5</f>
        <v>-2.5</v>
      </c>
    </row>
    <row r="30283" customFormat="false" ht="12" hidden="false" customHeight="false" outlineLevel="0" collapsed="false">
      <c r="BS30283" s="96" t="n">
        <f aca="false">BR30283-2.5</f>
        <v>-2.5</v>
      </c>
    </row>
    <row r="30284" customFormat="false" ht="12" hidden="false" customHeight="false" outlineLevel="0" collapsed="false">
      <c r="BS30284" s="96" t="n">
        <f aca="false">BR30284-2.5</f>
        <v>-2.5</v>
      </c>
    </row>
    <row r="30285" customFormat="false" ht="12" hidden="false" customHeight="false" outlineLevel="0" collapsed="false">
      <c r="BS30285" s="96" t="n">
        <f aca="false">BR30285-2.5</f>
        <v>-2.5</v>
      </c>
    </row>
    <row r="30286" customFormat="false" ht="12" hidden="false" customHeight="false" outlineLevel="0" collapsed="false">
      <c r="BS30286" s="96" t="n">
        <f aca="false">BR30286-2.5</f>
        <v>-2.5</v>
      </c>
    </row>
    <row r="30287" customFormat="false" ht="12" hidden="false" customHeight="false" outlineLevel="0" collapsed="false">
      <c r="BS30287" s="96" t="n">
        <f aca="false">BR30287-2.5</f>
        <v>-2.5</v>
      </c>
    </row>
    <row r="30288" customFormat="false" ht="12" hidden="false" customHeight="false" outlineLevel="0" collapsed="false">
      <c r="BS30288" s="96" t="n">
        <f aca="false">BR30288-2.5</f>
        <v>-2.5</v>
      </c>
    </row>
    <row r="30289" customFormat="false" ht="12" hidden="false" customHeight="false" outlineLevel="0" collapsed="false">
      <c r="BS30289" s="96" t="n">
        <f aca="false">BR30289-2.5</f>
        <v>-2.5</v>
      </c>
    </row>
    <row r="30290" customFormat="false" ht="12" hidden="false" customHeight="false" outlineLevel="0" collapsed="false">
      <c r="BS30290" s="96" t="n">
        <f aca="false">BR30290-2.5</f>
        <v>-2.5</v>
      </c>
    </row>
    <row r="30291" customFormat="false" ht="12" hidden="false" customHeight="false" outlineLevel="0" collapsed="false">
      <c r="BS30291" s="96" t="n">
        <f aca="false">BR30291-2.5</f>
        <v>-2.5</v>
      </c>
    </row>
    <row r="30292" customFormat="false" ht="12" hidden="false" customHeight="false" outlineLevel="0" collapsed="false">
      <c r="BS30292" s="96" t="n">
        <f aca="false">BR30292-2.5</f>
        <v>-2.5</v>
      </c>
    </row>
    <row r="30293" customFormat="false" ht="12" hidden="false" customHeight="false" outlineLevel="0" collapsed="false">
      <c r="BS30293" s="96" t="n">
        <f aca="false">BR30293-2.5</f>
        <v>-2.5</v>
      </c>
    </row>
    <row r="30294" customFormat="false" ht="12" hidden="false" customHeight="false" outlineLevel="0" collapsed="false">
      <c r="BS30294" s="96" t="n">
        <f aca="false">BR30294-2.5</f>
        <v>-2.5</v>
      </c>
    </row>
    <row r="30295" customFormat="false" ht="12" hidden="false" customHeight="false" outlineLevel="0" collapsed="false">
      <c r="BS30295" s="96" t="n">
        <f aca="false">BR30295-2.5</f>
        <v>-2.5</v>
      </c>
    </row>
    <row r="30296" customFormat="false" ht="12" hidden="false" customHeight="false" outlineLevel="0" collapsed="false">
      <c r="BS30296" s="96" t="n">
        <f aca="false">BR30296-2.5</f>
        <v>-2.5</v>
      </c>
    </row>
    <row r="30297" customFormat="false" ht="12" hidden="false" customHeight="false" outlineLevel="0" collapsed="false">
      <c r="BS30297" s="96" t="n">
        <f aca="false">BR30297-2.5</f>
        <v>-2.5</v>
      </c>
    </row>
    <row r="30298" customFormat="false" ht="12" hidden="false" customHeight="false" outlineLevel="0" collapsed="false">
      <c r="BS30298" s="96" t="n">
        <f aca="false">BR30298-2.5</f>
        <v>-2.5</v>
      </c>
    </row>
    <row r="30299" customFormat="false" ht="12" hidden="false" customHeight="false" outlineLevel="0" collapsed="false">
      <c r="BS30299" s="96" t="n">
        <f aca="false">BR30299-2.5</f>
        <v>-2.5</v>
      </c>
    </row>
    <row r="30300" customFormat="false" ht="12" hidden="false" customHeight="false" outlineLevel="0" collapsed="false">
      <c r="BS30300" s="96" t="n">
        <f aca="false">BR30300-2.5</f>
        <v>-2.5</v>
      </c>
    </row>
    <row r="30301" customFormat="false" ht="12" hidden="false" customHeight="false" outlineLevel="0" collapsed="false">
      <c r="BS30301" s="96" t="n">
        <f aca="false">BR30301-2.5</f>
        <v>-2.5</v>
      </c>
    </row>
    <row r="30302" customFormat="false" ht="12" hidden="false" customHeight="false" outlineLevel="0" collapsed="false">
      <c r="BS30302" s="96" t="n">
        <f aca="false">BR30302-2.5</f>
        <v>-2.5</v>
      </c>
    </row>
    <row r="30303" customFormat="false" ht="12" hidden="false" customHeight="false" outlineLevel="0" collapsed="false">
      <c r="BS30303" s="96" t="n">
        <f aca="false">BR30303-2.5</f>
        <v>-2.5</v>
      </c>
    </row>
    <row r="30304" customFormat="false" ht="12" hidden="false" customHeight="false" outlineLevel="0" collapsed="false">
      <c r="BS30304" s="96" t="n">
        <f aca="false">BR30304-2.5</f>
        <v>-2.5</v>
      </c>
    </row>
    <row r="30305" customFormat="false" ht="12" hidden="false" customHeight="false" outlineLevel="0" collapsed="false">
      <c r="BS30305" s="96" t="n">
        <f aca="false">BR30305-2.5</f>
        <v>-2.5</v>
      </c>
    </row>
    <row r="30306" customFormat="false" ht="12" hidden="false" customHeight="false" outlineLevel="0" collapsed="false">
      <c r="BS30306" s="96" t="n">
        <f aca="false">BR30306-2.5</f>
        <v>-2.5</v>
      </c>
    </row>
    <row r="30307" customFormat="false" ht="12" hidden="false" customHeight="false" outlineLevel="0" collapsed="false">
      <c r="BS30307" s="96" t="n">
        <f aca="false">BR30307-2.5</f>
        <v>-2.5</v>
      </c>
    </row>
    <row r="30308" customFormat="false" ht="12" hidden="false" customHeight="false" outlineLevel="0" collapsed="false">
      <c r="BS30308" s="96" t="n">
        <f aca="false">BR30308-2.5</f>
        <v>-2.5</v>
      </c>
    </row>
    <row r="30309" customFormat="false" ht="12" hidden="false" customHeight="false" outlineLevel="0" collapsed="false">
      <c r="BS30309" s="96" t="n">
        <f aca="false">BR30309-2.5</f>
        <v>-2.5</v>
      </c>
    </row>
    <row r="30310" customFormat="false" ht="12" hidden="false" customHeight="false" outlineLevel="0" collapsed="false">
      <c r="BS30310" s="96" t="n">
        <f aca="false">BR30310-2.5</f>
        <v>-2.5</v>
      </c>
    </row>
    <row r="30311" customFormat="false" ht="12" hidden="false" customHeight="false" outlineLevel="0" collapsed="false">
      <c r="BS30311" s="96" t="n">
        <f aca="false">BR30311-2.5</f>
        <v>-2.5</v>
      </c>
    </row>
    <row r="30312" customFormat="false" ht="12" hidden="false" customHeight="false" outlineLevel="0" collapsed="false">
      <c r="BS30312" s="96" t="n">
        <f aca="false">BR30312-2.5</f>
        <v>-2.5</v>
      </c>
    </row>
    <row r="30313" customFormat="false" ht="12" hidden="false" customHeight="false" outlineLevel="0" collapsed="false">
      <c r="BS30313" s="96" t="n">
        <f aca="false">BR30313-2.5</f>
        <v>-2.5</v>
      </c>
    </row>
    <row r="30314" customFormat="false" ht="12" hidden="false" customHeight="false" outlineLevel="0" collapsed="false">
      <c r="BS30314" s="96" t="n">
        <f aca="false">BR30314-2.5</f>
        <v>-2.5</v>
      </c>
    </row>
    <row r="30315" customFormat="false" ht="12" hidden="false" customHeight="false" outlineLevel="0" collapsed="false">
      <c r="BS30315" s="96" t="n">
        <f aca="false">BR30315-2.5</f>
        <v>-2.5</v>
      </c>
    </row>
    <row r="30316" customFormat="false" ht="12" hidden="false" customHeight="false" outlineLevel="0" collapsed="false">
      <c r="BS30316" s="96" t="n">
        <f aca="false">BR30316-2.5</f>
        <v>-2.5</v>
      </c>
    </row>
    <row r="30317" customFormat="false" ht="12" hidden="false" customHeight="false" outlineLevel="0" collapsed="false">
      <c r="BS30317" s="96" t="n">
        <f aca="false">BR30317-2.5</f>
        <v>-2.5</v>
      </c>
    </row>
    <row r="30318" customFormat="false" ht="12" hidden="false" customHeight="false" outlineLevel="0" collapsed="false">
      <c r="BS30318" s="96" t="n">
        <f aca="false">BR30318-2.5</f>
        <v>-2.5</v>
      </c>
    </row>
    <row r="30319" customFormat="false" ht="12" hidden="false" customHeight="false" outlineLevel="0" collapsed="false">
      <c r="BS30319" s="96" t="n">
        <f aca="false">BR30319-2.5</f>
        <v>-2.5</v>
      </c>
    </row>
    <row r="30320" customFormat="false" ht="12" hidden="false" customHeight="false" outlineLevel="0" collapsed="false">
      <c r="BS30320" s="96" t="n">
        <f aca="false">BR30320-2.5</f>
        <v>-2.5</v>
      </c>
    </row>
    <row r="30321" customFormat="false" ht="12" hidden="false" customHeight="false" outlineLevel="0" collapsed="false">
      <c r="BS30321" s="96" t="n">
        <f aca="false">BR30321-2.5</f>
        <v>-2.5</v>
      </c>
    </row>
    <row r="30322" customFormat="false" ht="12" hidden="false" customHeight="false" outlineLevel="0" collapsed="false">
      <c r="BS30322" s="96" t="n">
        <f aca="false">BR30322-2.5</f>
        <v>-2.5</v>
      </c>
    </row>
    <row r="30323" customFormat="false" ht="12" hidden="false" customHeight="false" outlineLevel="0" collapsed="false">
      <c r="BS30323" s="96" t="n">
        <f aca="false">BR30323-2.5</f>
        <v>-2.5</v>
      </c>
    </row>
    <row r="30324" customFormat="false" ht="12" hidden="false" customHeight="false" outlineLevel="0" collapsed="false">
      <c r="BS30324" s="96" t="n">
        <f aca="false">BR30324-2.5</f>
        <v>-2.5</v>
      </c>
    </row>
    <row r="30325" customFormat="false" ht="12" hidden="false" customHeight="false" outlineLevel="0" collapsed="false">
      <c r="BS30325" s="96" t="n">
        <f aca="false">BR30325-2.5</f>
        <v>-2.5</v>
      </c>
    </row>
    <row r="30326" customFormat="false" ht="12" hidden="false" customHeight="false" outlineLevel="0" collapsed="false">
      <c r="BS30326" s="96" t="n">
        <f aca="false">BR30326-2.5</f>
        <v>-2.5</v>
      </c>
    </row>
    <row r="30327" customFormat="false" ht="12" hidden="false" customHeight="false" outlineLevel="0" collapsed="false">
      <c r="BS30327" s="96" t="n">
        <f aca="false">BR30327-2.5</f>
        <v>-2.5</v>
      </c>
    </row>
    <row r="30328" customFormat="false" ht="12" hidden="false" customHeight="false" outlineLevel="0" collapsed="false">
      <c r="BS30328" s="96" t="n">
        <f aca="false">BR30328-2.5</f>
        <v>-2.5</v>
      </c>
    </row>
    <row r="30329" customFormat="false" ht="12" hidden="false" customHeight="false" outlineLevel="0" collapsed="false">
      <c r="BS30329" s="96" t="n">
        <f aca="false">BR30329-2.5</f>
        <v>-2.5</v>
      </c>
    </row>
    <row r="30330" customFormat="false" ht="12" hidden="false" customHeight="false" outlineLevel="0" collapsed="false">
      <c r="BS30330" s="96" t="n">
        <f aca="false">BR30330-2.5</f>
        <v>-2.5</v>
      </c>
    </row>
    <row r="30331" customFormat="false" ht="12" hidden="false" customHeight="false" outlineLevel="0" collapsed="false">
      <c r="BS30331" s="96" t="n">
        <f aca="false">BR30331-2.5</f>
        <v>-2.5</v>
      </c>
    </row>
    <row r="30332" customFormat="false" ht="12" hidden="false" customHeight="false" outlineLevel="0" collapsed="false">
      <c r="BS30332" s="96" t="n">
        <f aca="false">BR30332-2.5</f>
        <v>-2.5</v>
      </c>
    </row>
    <row r="30333" customFormat="false" ht="12" hidden="false" customHeight="false" outlineLevel="0" collapsed="false">
      <c r="BS30333" s="96" t="n">
        <f aca="false">BR30333-2.5</f>
        <v>-2.5</v>
      </c>
    </row>
    <row r="30334" customFormat="false" ht="12" hidden="false" customHeight="false" outlineLevel="0" collapsed="false">
      <c r="BS30334" s="96" t="n">
        <f aca="false">BR30334-2.5</f>
        <v>-2.5</v>
      </c>
    </row>
    <row r="30335" customFormat="false" ht="12" hidden="false" customHeight="false" outlineLevel="0" collapsed="false">
      <c r="BS30335" s="96" t="n">
        <f aca="false">BR30335-2.5</f>
        <v>-2.5</v>
      </c>
    </row>
    <row r="30336" customFormat="false" ht="12" hidden="false" customHeight="false" outlineLevel="0" collapsed="false">
      <c r="BS30336" s="96" t="n">
        <f aca="false">BR30336-2.5</f>
        <v>-2.5</v>
      </c>
    </row>
    <row r="30337" customFormat="false" ht="12" hidden="false" customHeight="false" outlineLevel="0" collapsed="false">
      <c r="BS30337" s="96" t="n">
        <f aca="false">BR30337-2.5</f>
        <v>-2.5</v>
      </c>
    </row>
    <row r="30338" customFormat="false" ht="12" hidden="false" customHeight="false" outlineLevel="0" collapsed="false">
      <c r="BS30338" s="96" t="n">
        <f aca="false">BR30338-2.5</f>
        <v>-2.5</v>
      </c>
    </row>
    <row r="30339" customFormat="false" ht="12" hidden="false" customHeight="false" outlineLevel="0" collapsed="false">
      <c r="BS30339" s="96" t="n">
        <f aca="false">BR30339-2.5</f>
        <v>-2.5</v>
      </c>
    </row>
    <row r="30340" customFormat="false" ht="12" hidden="false" customHeight="false" outlineLevel="0" collapsed="false">
      <c r="BS30340" s="96" t="n">
        <f aca="false">BR30340-2.5</f>
        <v>-2.5</v>
      </c>
    </row>
    <row r="30341" customFormat="false" ht="12" hidden="false" customHeight="false" outlineLevel="0" collapsed="false">
      <c r="BS30341" s="96" t="n">
        <f aca="false">BR30341-2.5</f>
        <v>-2.5</v>
      </c>
    </row>
    <row r="30342" customFormat="false" ht="12" hidden="false" customHeight="false" outlineLevel="0" collapsed="false">
      <c r="BS30342" s="96" t="n">
        <f aca="false">BR30342-2.5</f>
        <v>-2.5</v>
      </c>
    </row>
    <row r="30343" customFormat="false" ht="12" hidden="false" customHeight="false" outlineLevel="0" collapsed="false">
      <c r="BS30343" s="96" t="n">
        <f aca="false">BR30343-2.5</f>
        <v>-2.5</v>
      </c>
    </row>
    <row r="30344" customFormat="false" ht="12" hidden="false" customHeight="false" outlineLevel="0" collapsed="false">
      <c r="BS30344" s="96" t="n">
        <f aca="false">BR30344-2.5</f>
        <v>-2.5</v>
      </c>
    </row>
    <row r="30345" customFormat="false" ht="12" hidden="false" customHeight="false" outlineLevel="0" collapsed="false">
      <c r="BS30345" s="96" t="n">
        <f aca="false">BR30345-2.5</f>
        <v>-2.5</v>
      </c>
    </row>
    <row r="30346" customFormat="false" ht="12" hidden="false" customHeight="false" outlineLevel="0" collapsed="false">
      <c r="BS30346" s="96" t="n">
        <f aca="false">BR30346-2.5</f>
        <v>-2.5</v>
      </c>
    </row>
    <row r="30347" customFormat="false" ht="12" hidden="false" customHeight="false" outlineLevel="0" collapsed="false">
      <c r="BS30347" s="96" t="n">
        <f aca="false">BR30347-2.5</f>
        <v>-2.5</v>
      </c>
    </row>
    <row r="30348" customFormat="false" ht="12" hidden="false" customHeight="false" outlineLevel="0" collapsed="false">
      <c r="BS30348" s="96" t="n">
        <f aca="false">BR30348-2.5</f>
        <v>-2.5</v>
      </c>
    </row>
    <row r="30349" customFormat="false" ht="12" hidden="false" customHeight="false" outlineLevel="0" collapsed="false">
      <c r="BS30349" s="96" t="n">
        <f aca="false">BR30349-2.5</f>
        <v>-2.5</v>
      </c>
    </row>
    <row r="30350" customFormat="false" ht="12" hidden="false" customHeight="false" outlineLevel="0" collapsed="false">
      <c r="BS30350" s="96" t="n">
        <f aca="false">BR30350-2.5</f>
        <v>-2.5</v>
      </c>
    </row>
    <row r="30351" customFormat="false" ht="12" hidden="false" customHeight="false" outlineLevel="0" collapsed="false">
      <c r="BS30351" s="96" t="n">
        <f aca="false">BR30351-2.5</f>
        <v>-2.5</v>
      </c>
    </row>
    <row r="30352" customFormat="false" ht="12" hidden="false" customHeight="false" outlineLevel="0" collapsed="false">
      <c r="BS30352" s="96" t="n">
        <f aca="false">BR30352-2.5</f>
        <v>-2.5</v>
      </c>
    </row>
    <row r="30353" customFormat="false" ht="12" hidden="false" customHeight="false" outlineLevel="0" collapsed="false">
      <c r="BS30353" s="96" t="n">
        <f aca="false">BR30353-2.5</f>
        <v>-2.5</v>
      </c>
    </row>
    <row r="30354" customFormat="false" ht="12" hidden="false" customHeight="false" outlineLevel="0" collapsed="false">
      <c r="BS30354" s="96" t="n">
        <f aca="false">BR30354-2.5</f>
        <v>-2.5</v>
      </c>
    </row>
    <row r="30355" customFormat="false" ht="12" hidden="false" customHeight="false" outlineLevel="0" collapsed="false">
      <c r="BS30355" s="96" t="n">
        <f aca="false">BR30355-2.5</f>
        <v>-2.5</v>
      </c>
    </row>
    <row r="30356" customFormat="false" ht="12" hidden="false" customHeight="false" outlineLevel="0" collapsed="false">
      <c r="BS30356" s="96" t="n">
        <f aca="false">BR30356-2.5</f>
        <v>-2.5</v>
      </c>
    </row>
    <row r="30357" customFormat="false" ht="12" hidden="false" customHeight="false" outlineLevel="0" collapsed="false">
      <c r="BS30357" s="96" t="n">
        <f aca="false">BR30357-2.5</f>
        <v>-2.5</v>
      </c>
    </row>
    <row r="30358" customFormat="false" ht="12" hidden="false" customHeight="false" outlineLevel="0" collapsed="false">
      <c r="BS30358" s="96" t="n">
        <f aca="false">BR30358-2.5</f>
        <v>-2.5</v>
      </c>
    </row>
    <row r="30359" customFormat="false" ht="12" hidden="false" customHeight="false" outlineLevel="0" collapsed="false">
      <c r="BS30359" s="96" t="n">
        <f aca="false">BR30359-2.5</f>
        <v>-2.5</v>
      </c>
    </row>
    <row r="30360" customFormat="false" ht="12" hidden="false" customHeight="false" outlineLevel="0" collapsed="false">
      <c r="BS30360" s="96" t="n">
        <f aca="false">BR30360-2.5</f>
        <v>-2.5</v>
      </c>
    </row>
    <row r="30361" customFormat="false" ht="12" hidden="false" customHeight="false" outlineLevel="0" collapsed="false">
      <c r="BS30361" s="96" t="n">
        <f aca="false">BR30361-2.5</f>
        <v>-2.5</v>
      </c>
    </row>
    <row r="30362" customFormat="false" ht="12" hidden="false" customHeight="false" outlineLevel="0" collapsed="false">
      <c r="BS30362" s="96" t="n">
        <f aca="false">BR30362-2.5</f>
        <v>-2.5</v>
      </c>
    </row>
    <row r="30363" customFormat="false" ht="12" hidden="false" customHeight="false" outlineLevel="0" collapsed="false">
      <c r="BS30363" s="96" t="n">
        <f aca="false">BR30363-2.5</f>
        <v>-2.5</v>
      </c>
    </row>
    <row r="30364" customFormat="false" ht="12" hidden="false" customHeight="false" outlineLevel="0" collapsed="false">
      <c r="BS30364" s="96" t="n">
        <f aca="false">BR30364-2.5</f>
        <v>-2.5</v>
      </c>
    </row>
    <row r="30365" customFormat="false" ht="12" hidden="false" customHeight="false" outlineLevel="0" collapsed="false">
      <c r="BS30365" s="96" t="n">
        <f aca="false">BR30365-2.5</f>
        <v>-2.5</v>
      </c>
    </row>
    <row r="30366" customFormat="false" ht="12" hidden="false" customHeight="false" outlineLevel="0" collapsed="false">
      <c r="BS30366" s="96" t="n">
        <f aca="false">BR30366-2.5</f>
        <v>-2.5</v>
      </c>
    </row>
    <row r="30367" customFormat="false" ht="12" hidden="false" customHeight="false" outlineLevel="0" collapsed="false">
      <c r="BS30367" s="96" t="n">
        <f aca="false">BR30367-2.5</f>
        <v>-2.5</v>
      </c>
    </row>
    <row r="30368" customFormat="false" ht="12" hidden="false" customHeight="false" outlineLevel="0" collapsed="false">
      <c r="BS30368" s="96" t="n">
        <f aca="false">BR30368-2.5</f>
        <v>-2.5</v>
      </c>
    </row>
    <row r="30369" customFormat="false" ht="12" hidden="false" customHeight="false" outlineLevel="0" collapsed="false">
      <c r="BS30369" s="96" t="n">
        <f aca="false">BR30369-2.5</f>
        <v>-2.5</v>
      </c>
    </row>
    <row r="30370" customFormat="false" ht="12" hidden="false" customHeight="false" outlineLevel="0" collapsed="false">
      <c r="BS30370" s="96" t="n">
        <f aca="false">BR30370-2.5</f>
        <v>-2.5</v>
      </c>
    </row>
    <row r="30371" customFormat="false" ht="12" hidden="false" customHeight="false" outlineLevel="0" collapsed="false">
      <c r="BS30371" s="96" t="n">
        <f aca="false">BR30371-2.5</f>
        <v>-2.5</v>
      </c>
    </row>
    <row r="30372" customFormat="false" ht="12" hidden="false" customHeight="false" outlineLevel="0" collapsed="false">
      <c r="BS30372" s="96" t="n">
        <f aca="false">BR30372-2.5</f>
        <v>-2.5</v>
      </c>
    </row>
    <row r="30373" customFormat="false" ht="12" hidden="false" customHeight="false" outlineLevel="0" collapsed="false">
      <c r="BS30373" s="96" t="n">
        <f aca="false">BR30373-2.5</f>
        <v>-2.5</v>
      </c>
    </row>
    <row r="30374" customFormat="false" ht="12" hidden="false" customHeight="false" outlineLevel="0" collapsed="false">
      <c r="BS30374" s="96" t="n">
        <f aca="false">BR30374-2.5</f>
        <v>-2.5</v>
      </c>
    </row>
    <row r="30375" customFormat="false" ht="12" hidden="false" customHeight="false" outlineLevel="0" collapsed="false">
      <c r="BS30375" s="96" t="n">
        <f aca="false">BR30375-2.5</f>
        <v>-2.5</v>
      </c>
    </row>
    <row r="30376" customFormat="false" ht="12" hidden="false" customHeight="false" outlineLevel="0" collapsed="false">
      <c r="BS30376" s="96" t="n">
        <f aca="false">BR30376-2.5</f>
        <v>-2.5</v>
      </c>
    </row>
    <row r="30377" customFormat="false" ht="12" hidden="false" customHeight="false" outlineLevel="0" collapsed="false">
      <c r="BS30377" s="96" t="n">
        <f aca="false">BR30377-2.5</f>
        <v>-2.5</v>
      </c>
    </row>
    <row r="30378" customFormat="false" ht="12" hidden="false" customHeight="false" outlineLevel="0" collapsed="false">
      <c r="BS30378" s="96" t="n">
        <f aca="false">BR30378-2.5</f>
        <v>-2.5</v>
      </c>
    </row>
    <row r="30379" customFormat="false" ht="12" hidden="false" customHeight="false" outlineLevel="0" collapsed="false">
      <c r="BS30379" s="96" t="n">
        <f aca="false">BR30379-2.5</f>
        <v>-2.5</v>
      </c>
    </row>
    <row r="30380" customFormat="false" ht="12" hidden="false" customHeight="false" outlineLevel="0" collapsed="false">
      <c r="BS30380" s="96" t="n">
        <f aca="false">BR30380-2.5</f>
        <v>-2.5</v>
      </c>
    </row>
    <row r="30381" customFormat="false" ht="12" hidden="false" customHeight="false" outlineLevel="0" collapsed="false">
      <c r="BS30381" s="96" t="n">
        <f aca="false">BR30381-2.5</f>
        <v>-2.5</v>
      </c>
    </row>
    <row r="30382" customFormat="false" ht="12" hidden="false" customHeight="false" outlineLevel="0" collapsed="false">
      <c r="BS30382" s="96" t="n">
        <f aca="false">BR30382-2.5</f>
        <v>-2.5</v>
      </c>
    </row>
    <row r="30383" customFormat="false" ht="12" hidden="false" customHeight="false" outlineLevel="0" collapsed="false">
      <c r="BS30383" s="96" t="n">
        <f aca="false">BR30383-2.5</f>
        <v>-2.5</v>
      </c>
    </row>
    <row r="30384" customFormat="false" ht="12" hidden="false" customHeight="false" outlineLevel="0" collapsed="false">
      <c r="BS30384" s="96" t="n">
        <f aca="false">BR30384-2.5</f>
        <v>-2.5</v>
      </c>
    </row>
    <row r="30385" customFormat="false" ht="12" hidden="false" customHeight="false" outlineLevel="0" collapsed="false">
      <c r="BS30385" s="96" t="n">
        <f aca="false">BR30385-2.5</f>
        <v>-2.5</v>
      </c>
    </row>
    <row r="30386" customFormat="false" ht="12" hidden="false" customHeight="false" outlineLevel="0" collapsed="false">
      <c r="BS30386" s="96" t="n">
        <f aca="false">BR30386-2.5</f>
        <v>-2.5</v>
      </c>
    </row>
    <row r="30387" customFormat="false" ht="12" hidden="false" customHeight="false" outlineLevel="0" collapsed="false">
      <c r="BS30387" s="96" t="n">
        <f aca="false">BR30387-2.5</f>
        <v>-2.5</v>
      </c>
    </row>
    <row r="30388" customFormat="false" ht="12" hidden="false" customHeight="false" outlineLevel="0" collapsed="false">
      <c r="BS30388" s="96" t="n">
        <f aca="false">BR30388-2.5</f>
        <v>-2.5</v>
      </c>
    </row>
    <row r="30389" customFormat="false" ht="12" hidden="false" customHeight="false" outlineLevel="0" collapsed="false">
      <c r="BS30389" s="96" t="n">
        <f aca="false">BR30389-2.5</f>
        <v>-2.5</v>
      </c>
    </row>
    <row r="30390" customFormat="false" ht="12" hidden="false" customHeight="false" outlineLevel="0" collapsed="false">
      <c r="BS30390" s="96" t="n">
        <f aca="false">BR30390-2.5</f>
        <v>-2.5</v>
      </c>
    </row>
    <row r="30391" customFormat="false" ht="12" hidden="false" customHeight="false" outlineLevel="0" collapsed="false">
      <c r="BS30391" s="96" t="n">
        <f aca="false">BR30391-2.5</f>
        <v>-2.5</v>
      </c>
    </row>
    <row r="30392" customFormat="false" ht="12" hidden="false" customHeight="false" outlineLevel="0" collapsed="false">
      <c r="BS30392" s="96" t="n">
        <f aca="false">BR30392-2.5</f>
        <v>-2.5</v>
      </c>
    </row>
    <row r="30393" customFormat="false" ht="12" hidden="false" customHeight="false" outlineLevel="0" collapsed="false">
      <c r="BS30393" s="96" t="n">
        <f aca="false">BR30393-2.5</f>
        <v>-2.5</v>
      </c>
    </row>
    <row r="30394" customFormat="false" ht="12" hidden="false" customHeight="false" outlineLevel="0" collapsed="false">
      <c r="BS30394" s="96" t="n">
        <f aca="false">BR30394-2.5</f>
        <v>-2.5</v>
      </c>
    </row>
    <row r="30395" customFormat="false" ht="12" hidden="false" customHeight="false" outlineLevel="0" collapsed="false">
      <c r="BS30395" s="96" t="n">
        <f aca="false">BR30395-2.5</f>
        <v>-2.5</v>
      </c>
    </row>
    <row r="30396" customFormat="false" ht="12" hidden="false" customHeight="false" outlineLevel="0" collapsed="false">
      <c r="BS30396" s="96" t="n">
        <f aca="false">BR30396-2.5</f>
        <v>-2.5</v>
      </c>
    </row>
    <row r="30397" customFormat="false" ht="12" hidden="false" customHeight="false" outlineLevel="0" collapsed="false">
      <c r="BS30397" s="96" t="n">
        <f aca="false">BR30397-2.5</f>
        <v>-2.5</v>
      </c>
    </row>
    <row r="30398" customFormat="false" ht="12" hidden="false" customHeight="false" outlineLevel="0" collapsed="false">
      <c r="BS30398" s="96" t="n">
        <f aca="false">BR30398-2.5</f>
        <v>-2.5</v>
      </c>
    </row>
    <row r="30399" customFormat="false" ht="12" hidden="false" customHeight="false" outlineLevel="0" collapsed="false">
      <c r="BS30399" s="96" t="n">
        <f aca="false">BR30399-2.5</f>
        <v>-2.5</v>
      </c>
    </row>
    <row r="30400" customFormat="false" ht="12" hidden="false" customHeight="false" outlineLevel="0" collapsed="false">
      <c r="BS30400" s="96" t="n">
        <f aca="false">BR30400-2.5</f>
        <v>-2.5</v>
      </c>
    </row>
    <row r="30401" customFormat="false" ht="12" hidden="false" customHeight="false" outlineLevel="0" collapsed="false">
      <c r="BS30401" s="96" t="n">
        <f aca="false">BR30401-2.5</f>
        <v>-2.5</v>
      </c>
    </row>
    <row r="30402" customFormat="false" ht="12" hidden="false" customHeight="false" outlineLevel="0" collapsed="false">
      <c r="BS30402" s="96" t="n">
        <f aca="false">BR30402-2.5</f>
        <v>-2.5</v>
      </c>
    </row>
    <row r="30403" customFormat="false" ht="12" hidden="false" customHeight="false" outlineLevel="0" collapsed="false">
      <c r="BS30403" s="96" t="n">
        <f aca="false">BR30403-2.5</f>
        <v>-2.5</v>
      </c>
    </row>
    <row r="30404" customFormat="false" ht="12" hidden="false" customHeight="false" outlineLevel="0" collapsed="false">
      <c r="BS30404" s="96" t="n">
        <f aca="false">BR30404-2.5</f>
        <v>-2.5</v>
      </c>
    </row>
    <row r="30405" customFormat="false" ht="12" hidden="false" customHeight="false" outlineLevel="0" collapsed="false">
      <c r="BS30405" s="96" t="n">
        <f aca="false">BR30405-2.5</f>
        <v>-2.5</v>
      </c>
    </row>
    <row r="30406" customFormat="false" ht="12" hidden="false" customHeight="false" outlineLevel="0" collapsed="false">
      <c r="BS30406" s="96" t="n">
        <f aca="false">BR30406-2.5</f>
        <v>-2.5</v>
      </c>
    </row>
    <row r="30407" customFormat="false" ht="12" hidden="false" customHeight="false" outlineLevel="0" collapsed="false">
      <c r="BS30407" s="96" t="n">
        <f aca="false">BR30407-2.5</f>
        <v>-2.5</v>
      </c>
    </row>
    <row r="30408" customFormat="false" ht="12" hidden="false" customHeight="false" outlineLevel="0" collapsed="false">
      <c r="BS30408" s="96" t="n">
        <f aca="false">BR30408-2.5</f>
        <v>-2.5</v>
      </c>
    </row>
    <row r="30409" customFormat="false" ht="12" hidden="false" customHeight="false" outlineLevel="0" collapsed="false">
      <c r="BS30409" s="96" t="n">
        <f aca="false">BR30409-2.5</f>
        <v>-2.5</v>
      </c>
    </row>
    <row r="30410" customFormat="false" ht="12" hidden="false" customHeight="false" outlineLevel="0" collapsed="false">
      <c r="BS30410" s="96" t="n">
        <f aca="false">BR30410-2.5</f>
        <v>-2.5</v>
      </c>
    </row>
    <row r="30411" customFormat="false" ht="12" hidden="false" customHeight="false" outlineLevel="0" collapsed="false">
      <c r="BS30411" s="96" t="n">
        <f aca="false">BR30411-2.5</f>
        <v>-2.5</v>
      </c>
    </row>
    <row r="30412" customFormat="false" ht="12" hidden="false" customHeight="false" outlineLevel="0" collapsed="false">
      <c r="BS30412" s="96" t="n">
        <f aca="false">BR30412-2.5</f>
        <v>-2.5</v>
      </c>
    </row>
    <row r="30413" customFormat="false" ht="12" hidden="false" customHeight="false" outlineLevel="0" collapsed="false">
      <c r="BS30413" s="96" t="n">
        <f aca="false">BR30413-2.5</f>
        <v>-2.5</v>
      </c>
    </row>
    <row r="30414" customFormat="false" ht="12" hidden="false" customHeight="false" outlineLevel="0" collapsed="false">
      <c r="BS30414" s="96" t="n">
        <f aca="false">BR30414-2.5</f>
        <v>-2.5</v>
      </c>
    </row>
    <row r="30415" customFormat="false" ht="12" hidden="false" customHeight="false" outlineLevel="0" collapsed="false">
      <c r="BS30415" s="96" t="n">
        <f aca="false">BR30415-2.5</f>
        <v>-2.5</v>
      </c>
    </row>
    <row r="30416" customFormat="false" ht="12" hidden="false" customHeight="false" outlineLevel="0" collapsed="false">
      <c r="BS30416" s="96" t="n">
        <f aca="false">BR30416-2.5</f>
        <v>-2.5</v>
      </c>
    </row>
    <row r="30417" customFormat="false" ht="12" hidden="false" customHeight="false" outlineLevel="0" collapsed="false">
      <c r="BS30417" s="96" t="n">
        <f aca="false">BR30417-2.5</f>
        <v>-2.5</v>
      </c>
    </row>
    <row r="30418" customFormat="false" ht="12" hidden="false" customHeight="false" outlineLevel="0" collapsed="false">
      <c r="BS30418" s="96" t="n">
        <f aca="false">BR30418-2.5</f>
        <v>-2.5</v>
      </c>
    </row>
    <row r="30419" customFormat="false" ht="12" hidden="false" customHeight="false" outlineLevel="0" collapsed="false">
      <c r="BS30419" s="96" t="n">
        <f aca="false">BR30419-2.5</f>
        <v>-2.5</v>
      </c>
    </row>
    <row r="30420" customFormat="false" ht="12" hidden="false" customHeight="false" outlineLevel="0" collapsed="false">
      <c r="BS30420" s="96" t="n">
        <f aca="false">BR30420-2.5</f>
        <v>-2.5</v>
      </c>
    </row>
    <row r="30421" customFormat="false" ht="12" hidden="false" customHeight="false" outlineLevel="0" collapsed="false">
      <c r="BS30421" s="96" t="n">
        <f aca="false">BR30421-2.5</f>
        <v>-2.5</v>
      </c>
    </row>
    <row r="30422" customFormat="false" ht="12" hidden="false" customHeight="false" outlineLevel="0" collapsed="false">
      <c r="BS30422" s="96" t="n">
        <f aca="false">BR30422-2.5</f>
        <v>-2.5</v>
      </c>
    </row>
    <row r="30423" customFormat="false" ht="12" hidden="false" customHeight="false" outlineLevel="0" collapsed="false">
      <c r="BS30423" s="96" t="n">
        <f aca="false">BR30423-2.5</f>
        <v>-2.5</v>
      </c>
    </row>
    <row r="30424" customFormat="false" ht="12" hidden="false" customHeight="false" outlineLevel="0" collapsed="false">
      <c r="BS30424" s="96" t="n">
        <f aca="false">BR30424-2.5</f>
        <v>-2.5</v>
      </c>
    </row>
    <row r="30425" customFormat="false" ht="12" hidden="false" customHeight="false" outlineLevel="0" collapsed="false">
      <c r="BS30425" s="96" t="n">
        <f aca="false">BR30425-2.5</f>
        <v>-2.5</v>
      </c>
    </row>
    <row r="30426" customFormat="false" ht="12" hidden="false" customHeight="false" outlineLevel="0" collapsed="false">
      <c r="BS30426" s="96" t="n">
        <f aca="false">BR30426-2.5</f>
        <v>-2.5</v>
      </c>
    </row>
    <row r="30427" customFormat="false" ht="12" hidden="false" customHeight="false" outlineLevel="0" collapsed="false">
      <c r="BS30427" s="96" t="n">
        <f aca="false">BR30427-2.5</f>
        <v>-2.5</v>
      </c>
    </row>
    <row r="30428" customFormat="false" ht="12" hidden="false" customHeight="false" outlineLevel="0" collapsed="false">
      <c r="BS30428" s="96" t="n">
        <f aca="false">BR30428-2.5</f>
        <v>-2.5</v>
      </c>
    </row>
    <row r="30429" customFormat="false" ht="12" hidden="false" customHeight="false" outlineLevel="0" collapsed="false">
      <c r="BS30429" s="96" t="n">
        <f aca="false">BR30429-2.5</f>
        <v>-2.5</v>
      </c>
    </row>
    <row r="30430" customFormat="false" ht="12" hidden="false" customHeight="false" outlineLevel="0" collapsed="false">
      <c r="BS30430" s="96" t="n">
        <f aca="false">BR30430-2.5</f>
        <v>-2.5</v>
      </c>
    </row>
    <row r="30431" customFormat="false" ht="12" hidden="false" customHeight="false" outlineLevel="0" collapsed="false">
      <c r="BS30431" s="96" t="n">
        <f aca="false">BR30431-2.5</f>
        <v>-2.5</v>
      </c>
    </row>
    <row r="30432" customFormat="false" ht="12" hidden="false" customHeight="false" outlineLevel="0" collapsed="false">
      <c r="BS30432" s="96" t="n">
        <f aca="false">BR30432-2.5</f>
        <v>-2.5</v>
      </c>
    </row>
    <row r="30433" customFormat="false" ht="12" hidden="false" customHeight="false" outlineLevel="0" collapsed="false">
      <c r="BS30433" s="96" t="n">
        <f aca="false">BR30433-2.5</f>
        <v>-2.5</v>
      </c>
    </row>
    <row r="30434" customFormat="false" ht="12" hidden="false" customHeight="false" outlineLevel="0" collapsed="false">
      <c r="BS30434" s="96" t="n">
        <f aca="false">BR30434-2.5</f>
        <v>-2.5</v>
      </c>
    </row>
    <row r="30435" customFormat="false" ht="12" hidden="false" customHeight="false" outlineLevel="0" collapsed="false">
      <c r="BS30435" s="96" t="n">
        <f aca="false">BR30435-2.5</f>
        <v>-2.5</v>
      </c>
    </row>
    <row r="30436" customFormat="false" ht="12" hidden="false" customHeight="false" outlineLevel="0" collapsed="false">
      <c r="BS30436" s="96" t="n">
        <f aca="false">BR30436-2.5</f>
        <v>-2.5</v>
      </c>
    </row>
    <row r="30437" customFormat="false" ht="12" hidden="false" customHeight="false" outlineLevel="0" collapsed="false">
      <c r="BS30437" s="96" t="n">
        <f aca="false">BR30437-2.5</f>
        <v>-2.5</v>
      </c>
    </row>
    <row r="30438" customFormat="false" ht="12" hidden="false" customHeight="false" outlineLevel="0" collapsed="false">
      <c r="BS30438" s="96" t="n">
        <f aca="false">BR30438-2.5</f>
        <v>-2.5</v>
      </c>
    </row>
    <row r="30439" customFormat="false" ht="12" hidden="false" customHeight="false" outlineLevel="0" collapsed="false">
      <c r="BS30439" s="96" t="n">
        <f aca="false">BR30439-2.5</f>
        <v>-2.5</v>
      </c>
    </row>
    <row r="30440" customFormat="false" ht="12" hidden="false" customHeight="false" outlineLevel="0" collapsed="false">
      <c r="BS30440" s="96" t="n">
        <f aca="false">BR30440-2.5</f>
        <v>-2.5</v>
      </c>
    </row>
    <row r="30441" customFormat="false" ht="12" hidden="false" customHeight="false" outlineLevel="0" collapsed="false">
      <c r="BS30441" s="96" t="n">
        <f aca="false">BR30441-2.5</f>
        <v>-2.5</v>
      </c>
    </row>
    <row r="30442" customFormat="false" ht="12" hidden="false" customHeight="false" outlineLevel="0" collapsed="false">
      <c r="BS30442" s="96" t="n">
        <f aca="false">BR30442-2.5</f>
        <v>-2.5</v>
      </c>
    </row>
    <row r="30443" customFormat="false" ht="12" hidden="false" customHeight="false" outlineLevel="0" collapsed="false">
      <c r="BS30443" s="96" t="n">
        <f aca="false">BR30443-2.5</f>
        <v>-2.5</v>
      </c>
    </row>
    <row r="30444" customFormat="false" ht="12" hidden="false" customHeight="false" outlineLevel="0" collapsed="false">
      <c r="BS30444" s="96" t="n">
        <f aca="false">BR30444-2.5</f>
        <v>-2.5</v>
      </c>
    </row>
    <row r="30445" customFormat="false" ht="12" hidden="false" customHeight="false" outlineLevel="0" collapsed="false">
      <c r="BS30445" s="96" t="n">
        <f aca="false">BR30445-2.5</f>
        <v>-2.5</v>
      </c>
    </row>
    <row r="30446" customFormat="false" ht="12" hidden="false" customHeight="false" outlineLevel="0" collapsed="false">
      <c r="BS30446" s="96" t="n">
        <f aca="false">BR30446-2.5</f>
        <v>-2.5</v>
      </c>
    </row>
    <row r="30447" customFormat="false" ht="12" hidden="false" customHeight="false" outlineLevel="0" collapsed="false">
      <c r="BS30447" s="96" t="n">
        <f aca="false">BR30447-2.5</f>
        <v>-2.5</v>
      </c>
    </row>
    <row r="30448" customFormat="false" ht="12" hidden="false" customHeight="false" outlineLevel="0" collapsed="false">
      <c r="BS30448" s="96" t="n">
        <f aca="false">BR30448-2.5</f>
        <v>-2.5</v>
      </c>
    </row>
    <row r="30449" customFormat="false" ht="12" hidden="false" customHeight="false" outlineLevel="0" collapsed="false">
      <c r="BS30449" s="96" t="n">
        <f aca="false">BR30449-2.5</f>
        <v>-2.5</v>
      </c>
    </row>
    <row r="30450" customFormat="false" ht="12" hidden="false" customHeight="false" outlineLevel="0" collapsed="false">
      <c r="BS30450" s="96" t="n">
        <f aca="false">BR30450-2.5</f>
        <v>-2.5</v>
      </c>
    </row>
    <row r="30451" customFormat="false" ht="12" hidden="false" customHeight="false" outlineLevel="0" collapsed="false">
      <c r="BS30451" s="96" t="n">
        <f aca="false">BR30451-2.5</f>
        <v>-2.5</v>
      </c>
    </row>
    <row r="30452" customFormat="false" ht="12" hidden="false" customHeight="false" outlineLevel="0" collapsed="false">
      <c r="BS30452" s="96" t="n">
        <f aca="false">BR30452-2.5</f>
        <v>-2.5</v>
      </c>
    </row>
    <row r="30453" customFormat="false" ht="12" hidden="false" customHeight="false" outlineLevel="0" collapsed="false">
      <c r="BS30453" s="96" t="n">
        <f aca="false">BR30453-2.5</f>
        <v>-2.5</v>
      </c>
    </row>
    <row r="30454" customFormat="false" ht="12" hidden="false" customHeight="false" outlineLevel="0" collapsed="false">
      <c r="BS30454" s="96" t="n">
        <f aca="false">BR30454-2.5</f>
        <v>-2.5</v>
      </c>
    </row>
    <row r="30455" customFormat="false" ht="12" hidden="false" customHeight="false" outlineLevel="0" collapsed="false">
      <c r="BS30455" s="96" t="n">
        <f aca="false">BR30455-2.5</f>
        <v>-2.5</v>
      </c>
    </row>
    <row r="30456" customFormat="false" ht="12" hidden="false" customHeight="false" outlineLevel="0" collapsed="false">
      <c r="BS30456" s="96" t="n">
        <f aca="false">BR30456-2.5</f>
        <v>-2.5</v>
      </c>
    </row>
    <row r="30457" customFormat="false" ht="12" hidden="false" customHeight="false" outlineLevel="0" collapsed="false">
      <c r="BS30457" s="96" t="n">
        <f aca="false">BR30457-2.5</f>
        <v>-2.5</v>
      </c>
    </row>
    <row r="30458" customFormat="false" ht="12" hidden="false" customHeight="false" outlineLevel="0" collapsed="false">
      <c r="BS30458" s="96" t="n">
        <f aca="false">BR30458-2.5</f>
        <v>-2.5</v>
      </c>
    </row>
    <row r="30459" customFormat="false" ht="12" hidden="false" customHeight="false" outlineLevel="0" collapsed="false">
      <c r="BS30459" s="96" t="n">
        <f aca="false">BR30459-2.5</f>
        <v>-2.5</v>
      </c>
    </row>
    <row r="30460" customFormat="false" ht="12" hidden="false" customHeight="false" outlineLevel="0" collapsed="false">
      <c r="BS30460" s="96" t="n">
        <f aca="false">BR30460-2.5</f>
        <v>-2.5</v>
      </c>
    </row>
    <row r="30461" customFormat="false" ht="12" hidden="false" customHeight="false" outlineLevel="0" collapsed="false">
      <c r="BS30461" s="96" t="n">
        <f aca="false">BR30461-2.5</f>
        <v>-2.5</v>
      </c>
    </row>
    <row r="30462" customFormat="false" ht="12" hidden="false" customHeight="false" outlineLevel="0" collapsed="false">
      <c r="BS30462" s="96" t="n">
        <f aca="false">BR30462-2.5</f>
        <v>-2.5</v>
      </c>
    </row>
    <row r="30463" customFormat="false" ht="12" hidden="false" customHeight="false" outlineLevel="0" collapsed="false">
      <c r="BS30463" s="96" t="n">
        <f aca="false">BR30463-2.5</f>
        <v>-2.5</v>
      </c>
    </row>
    <row r="30464" customFormat="false" ht="12" hidden="false" customHeight="false" outlineLevel="0" collapsed="false">
      <c r="BS30464" s="96" t="n">
        <f aca="false">BR30464-2.5</f>
        <v>-2.5</v>
      </c>
    </row>
    <row r="30465" customFormat="false" ht="12" hidden="false" customHeight="false" outlineLevel="0" collapsed="false">
      <c r="BS30465" s="96" t="n">
        <f aca="false">BR30465-2.5</f>
        <v>-2.5</v>
      </c>
    </row>
    <row r="30466" customFormat="false" ht="12" hidden="false" customHeight="false" outlineLevel="0" collapsed="false">
      <c r="BS30466" s="96" t="n">
        <f aca="false">BR30466-2.5</f>
        <v>-2.5</v>
      </c>
    </row>
    <row r="30467" customFormat="false" ht="12" hidden="false" customHeight="false" outlineLevel="0" collapsed="false">
      <c r="BS30467" s="96" t="n">
        <f aca="false">BR30467-2.5</f>
        <v>-2.5</v>
      </c>
    </row>
    <row r="30468" customFormat="false" ht="12" hidden="false" customHeight="false" outlineLevel="0" collapsed="false">
      <c r="BS30468" s="96" t="n">
        <f aca="false">BR30468-2.5</f>
        <v>-2.5</v>
      </c>
    </row>
    <row r="30469" customFormat="false" ht="12" hidden="false" customHeight="false" outlineLevel="0" collapsed="false">
      <c r="BS30469" s="96" t="n">
        <f aca="false">BR30469-2.5</f>
        <v>-2.5</v>
      </c>
    </row>
    <row r="30470" customFormat="false" ht="12" hidden="false" customHeight="false" outlineLevel="0" collapsed="false">
      <c r="BS30470" s="96" t="n">
        <f aca="false">BR30470-2.5</f>
        <v>-2.5</v>
      </c>
    </row>
    <row r="30471" customFormat="false" ht="12" hidden="false" customHeight="false" outlineLevel="0" collapsed="false">
      <c r="BS30471" s="96" t="n">
        <f aca="false">BR30471-2.5</f>
        <v>-2.5</v>
      </c>
    </row>
    <row r="30472" customFormat="false" ht="12" hidden="false" customHeight="false" outlineLevel="0" collapsed="false">
      <c r="BS30472" s="96" t="n">
        <f aca="false">BR30472-2.5</f>
        <v>-2.5</v>
      </c>
    </row>
    <row r="30473" customFormat="false" ht="12" hidden="false" customHeight="false" outlineLevel="0" collapsed="false">
      <c r="BS30473" s="96" t="n">
        <f aca="false">BR30473-2.5</f>
        <v>-2.5</v>
      </c>
    </row>
    <row r="30474" customFormat="false" ht="12" hidden="false" customHeight="false" outlineLevel="0" collapsed="false">
      <c r="BS30474" s="96" t="n">
        <f aca="false">BR30474-2.5</f>
        <v>-2.5</v>
      </c>
    </row>
    <row r="30475" customFormat="false" ht="12" hidden="false" customHeight="false" outlineLevel="0" collapsed="false">
      <c r="BS30475" s="96" t="n">
        <f aca="false">BR30475-2.5</f>
        <v>-2.5</v>
      </c>
    </row>
    <row r="30476" customFormat="false" ht="12" hidden="false" customHeight="false" outlineLevel="0" collapsed="false">
      <c r="BS30476" s="96" t="n">
        <f aca="false">BR30476-2.5</f>
        <v>-2.5</v>
      </c>
    </row>
    <row r="30477" customFormat="false" ht="12" hidden="false" customHeight="false" outlineLevel="0" collapsed="false">
      <c r="BS30477" s="96" t="n">
        <f aca="false">BR30477-2.5</f>
        <v>-2.5</v>
      </c>
    </row>
    <row r="30478" customFormat="false" ht="12" hidden="false" customHeight="false" outlineLevel="0" collapsed="false">
      <c r="BS30478" s="96" t="n">
        <f aca="false">BR30478-2.5</f>
        <v>-2.5</v>
      </c>
    </row>
    <row r="30479" customFormat="false" ht="12" hidden="false" customHeight="false" outlineLevel="0" collapsed="false">
      <c r="BS30479" s="96" t="n">
        <f aca="false">BR30479-2.5</f>
        <v>-2.5</v>
      </c>
    </row>
    <row r="30480" customFormat="false" ht="12" hidden="false" customHeight="false" outlineLevel="0" collapsed="false">
      <c r="BS30480" s="96" t="n">
        <f aca="false">BR30480-2.5</f>
        <v>-2.5</v>
      </c>
    </row>
    <row r="30481" customFormat="false" ht="12" hidden="false" customHeight="false" outlineLevel="0" collapsed="false">
      <c r="BS30481" s="96" t="n">
        <f aca="false">BR30481-2.5</f>
        <v>-2.5</v>
      </c>
    </row>
    <row r="30482" customFormat="false" ht="12" hidden="false" customHeight="false" outlineLevel="0" collapsed="false">
      <c r="BS30482" s="96" t="n">
        <f aca="false">BR30482-2.5</f>
        <v>-2.5</v>
      </c>
    </row>
    <row r="30483" customFormat="false" ht="12" hidden="false" customHeight="false" outlineLevel="0" collapsed="false">
      <c r="BS30483" s="96" t="n">
        <f aca="false">BR30483-2.5</f>
        <v>-2.5</v>
      </c>
    </row>
    <row r="30484" customFormat="false" ht="12" hidden="false" customHeight="false" outlineLevel="0" collapsed="false">
      <c r="BS30484" s="96" t="n">
        <f aca="false">BR30484-2.5</f>
        <v>-2.5</v>
      </c>
    </row>
    <row r="30485" customFormat="false" ht="12" hidden="false" customHeight="false" outlineLevel="0" collapsed="false">
      <c r="BS30485" s="96" t="n">
        <f aca="false">BR30485-2.5</f>
        <v>-2.5</v>
      </c>
    </row>
    <row r="30486" customFormat="false" ht="12" hidden="false" customHeight="false" outlineLevel="0" collapsed="false">
      <c r="BS30486" s="96" t="n">
        <f aca="false">BR30486-2.5</f>
        <v>-2.5</v>
      </c>
    </row>
    <row r="30487" customFormat="false" ht="12" hidden="false" customHeight="false" outlineLevel="0" collapsed="false">
      <c r="BS30487" s="96" t="n">
        <f aca="false">BR30487-2.5</f>
        <v>-2.5</v>
      </c>
    </row>
    <row r="30488" customFormat="false" ht="12" hidden="false" customHeight="false" outlineLevel="0" collapsed="false">
      <c r="BS30488" s="96" t="n">
        <f aca="false">BR30488-2.5</f>
        <v>-2.5</v>
      </c>
    </row>
    <row r="30489" customFormat="false" ht="12" hidden="false" customHeight="false" outlineLevel="0" collapsed="false">
      <c r="BS30489" s="96" t="n">
        <f aca="false">BR30489-2.5</f>
        <v>-2.5</v>
      </c>
    </row>
    <row r="30490" customFormat="false" ht="12" hidden="false" customHeight="false" outlineLevel="0" collapsed="false">
      <c r="BS30490" s="96" t="n">
        <f aca="false">BR30490-2.5</f>
        <v>-2.5</v>
      </c>
    </row>
    <row r="30491" customFormat="false" ht="12" hidden="false" customHeight="false" outlineLevel="0" collapsed="false">
      <c r="BS30491" s="96" t="n">
        <f aca="false">BR30491-2.5</f>
        <v>-2.5</v>
      </c>
    </row>
    <row r="30492" customFormat="false" ht="12" hidden="false" customHeight="false" outlineLevel="0" collapsed="false">
      <c r="BS30492" s="96" t="n">
        <f aca="false">BR30492-2.5</f>
        <v>-2.5</v>
      </c>
    </row>
    <row r="30493" customFormat="false" ht="12" hidden="false" customHeight="false" outlineLevel="0" collapsed="false">
      <c r="BS30493" s="96" t="n">
        <f aca="false">BR30493-2.5</f>
        <v>-2.5</v>
      </c>
    </row>
    <row r="30494" customFormat="false" ht="12" hidden="false" customHeight="false" outlineLevel="0" collapsed="false">
      <c r="BS30494" s="96" t="n">
        <f aca="false">BR30494-2.5</f>
        <v>-2.5</v>
      </c>
    </row>
    <row r="30495" customFormat="false" ht="12" hidden="false" customHeight="false" outlineLevel="0" collapsed="false">
      <c r="BS30495" s="96" t="n">
        <f aca="false">BR30495-2.5</f>
        <v>-2.5</v>
      </c>
    </row>
    <row r="30496" customFormat="false" ht="12" hidden="false" customHeight="false" outlineLevel="0" collapsed="false">
      <c r="BS30496" s="96" t="n">
        <f aca="false">BR30496-2.5</f>
        <v>-2.5</v>
      </c>
    </row>
    <row r="30497" customFormat="false" ht="12" hidden="false" customHeight="false" outlineLevel="0" collapsed="false">
      <c r="BS30497" s="96" t="n">
        <f aca="false">BR30497-2.5</f>
        <v>-2.5</v>
      </c>
    </row>
    <row r="30498" customFormat="false" ht="12" hidden="false" customHeight="false" outlineLevel="0" collapsed="false">
      <c r="BS30498" s="96" t="n">
        <f aca="false">BR30498-2.5</f>
        <v>-2.5</v>
      </c>
    </row>
    <row r="30499" customFormat="false" ht="12" hidden="false" customHeight="false" outlineLevel="0" collapsed="false">
      <c r="BS30499" s="96" t="n">
        <f aca="false">BR30499-2.5</f>
        <v>-2.5</v>
      </c>
    </row>
    <row r="30500" customFormat="false" ht="12" hidden="false" customHeight="false" outlineLevel="0" collapsed="false">
      <c r="BS30500" s="96" t="n">
        <f aca="false">BR30500-2.5</f>
        <v>-2.5</v>
      </c>
    </row>
    <row r="30501" customFormat="false" ht="12" hidden="false" customHeight="false" outlineLevel="0" collapsed="false">
      <c r="BS30501" s="96" t="n">
        <f aca="false">BR30501-2.5</f>
        <v>-2.5</v>
      </c>
    </row>
    <row r="30502" customFormat="false" ht="12" hidden="false" customHeight="false" outlineLevel="0" collapsed="false">
      <c r="BS30502" s="96" t="n">
        <f aca="false">BR30502-2.5</f>
        <v>-2.5</v>
      </c>
    </row>
    <row r="30503" customFormat="false" ht="12" hidden="false" customHeight="false" outlineLevel="0" collapsed="false">
      <c r="BS30503" s="96" t="n">
        <f aca="false">BR30503-2.5</f>
        <v>-2.5</v>
      </c>
    </row>
    <row r="30504" customFormat="false" ht="12" hidden="false" customHeight="false" outlineLevel="0" collapsed="false">
      <c r="BS30504" s="96" t="n">
        <f aca="false">BR30504-2.5</f>
        <v>-2.5</v>
      </c>
    </row>
    <row r="30505" customFormat="false" ht="12" hidden="false" customHeight="false" outlineLevel="0" collapsed="false">
      <c r="BS30505" s="96" t="n">
        <f aca="false">BR30505-2.5</f>
        <v>-2.5</v>
      </c>
    </row>
    <row r="30506" customFormat="false" ht="12" hidden="false" customHeight="false" outlineLevel="0" collapsed="false">
      <c r="BS30506" s="96" t="n">
        <f aca="false">BR30506-2.5</f>
        <v>-2.5</v>
      </c>
    </row>
    <row r="30507" customFormat="false" ht="12" hidden="false" customHeight="false" outlineLevel="0" collapsed="false">
      <c r="BS30507" s="96" t="n">
        <f aca="false">BR30507-2.5</f>
        <v>-2.5</v>
      </c>
    </row>
    <row r="30508" customFormat="false" ht="12" hidden="false" customHeight="false" outlineLevel="0" collapsed="false">
      <c r="BS30508" s="96" t="n">
        <f aca="false">BR30508-2.5</f>
        <v>-2.5</v>
      </c>
    </row>
    <row r="30509" customFormat="false" ht="12" hidden="false" customHeight="false" outlineLevel="0" collapsed="false">
      <c r="BS30509" s="96" t="n">
        <f aca="false">BR30509-2.5</f>
        <v>-2.5</v>
      </c>
    </row>
    <row r="30510" customFormat="false" ht="12" hidden="false" customHeight="false" outlineLevel="0" collapsed="false">
      <c r="BS30510" s="96" t="n">
        <f aca="false">BR30510-2.5</f>
        <v>-2.5</v>
      </c>
    </row>
    <row r="30511" customFormat="false" ht="12" hidden="false" customHeight="false" outlineLevel="0" collapsed="false">
      <c r="BS30511" s="96" t="n">
        <f aca="false">BR30511-2.5</f>
        <v>-2.5</v>
      </c>
    </row>
    <row r="30512" customFormat="false" ht="12" hidden="false" customHeight="false" outlineLevel="0" collapsed="false">
      <c r="BS30512" s="96" t="n">
        <f aca="false">BR30512-2.5</f>
        <v>-2.5</v>
      </c>
    </row>
    <row r="30513" customFormat="false" ht="12" hidden="false" customHeight="false" outlineLevel="0" collapsed="false">
      <c r="BS30513" s="96" t="n">
        <f aca="false">BR30513-2.5</f>
        <v>-2.5</v>
      </c>
    </row>
    <row r="30514" customFormat="false" ht="12" hidden="false" customHeight="false" outlineLevel="0" collapsed="false">
      <c r="BS30514" s="96" t="n">
        <f aca="false">BR30514-2.5</f>
        <v>-2.5</v>
      </c>
    </row>
    <row r="30515" customFormat="false" ht="12" hidden="false" customHeight="false" outlineLevel="0" collapsed="false">
      <c r="BS30515" s="96" t="n">
        <f aca="false">BR30515-2.5</f>
        <v>-2.5</v>
      </c>
    </row>
    <row r="30516" customFormat="false" ht="12" hidden="false" customHeight="false" outlineLevel="0" collapsed="false">
      <c r="BS30516" s="96" t="n">
        <f aca="false">BR30516-2.5</f>
        <v>-2.5</v>
      </c>
    </row>
    <row r="30517" customFormat="false" ht="12" hidden="false" customHeight="false" outlineLevel="0" collapsed="false">
      <c r="BS30517" s="96" t="n">
        <f aca="false">BR30517-2.5</f>
        <v>-2.5</v>
      </c>
    </row>
    <row r="30518" customFormat="false" ht="12" hidden="false" customHeight="false" outlineLevel="0" collapsed="false">
      <c r="BS30518" s="96" t="n">
        <f aca="false">BR30518-2.5</f>
        <v>-2.5</v>
      </c>
    </row>
    <row r="30519" customFormat="false" ht="12" hidden="false" customHeight="false" outlineLevel="0" collapsed="false">
      <c r="BS30519" s="96" t="n">
        <f aca="false">BR30519-2.5</f>
        <v>-2.5</v>
      </c>
    </row>
    <row r="30520" customFormat="false" ht="12" hidden="false" customHeight="false" outlineLevel="0" collapsed="false">
      <c r="BS30520" s="96" t="n">
        <f aca="false">BR30520-2.5</f>
        <v>-2.5</v>
      </c>
    </row>
    <row r="30521" customFormat="false" ht="12" hidden="false" customHeight="false" outlineLevel="0" collapsed="false">
      <c r="BS30521" s="96" t="n">
        <f aca="false">BR30521-2.5</f>
        <v>-2.5</v>
      </c>
    </row>
    <row r="30522" customFormat="false" ht="12" hidden="false" customHeight="false" outlineLevel="0" collapsed="false">
      <c r="BS30522" s="96" t="n">
        <f aca="false">BR30522-2.5</f>
        <v>-2.5</v>
      </c>
    </row>
    <row r="30523" customFormat="false" ht="12" hidden="false" customHeight="false" outlineLevel="0" collapsed="false">
      <c r="BS30523" s="96" t="n">
        <f aca="false">BR30523-2.5</f>
        <v>-2.5</v>
      </c>
    </row>
    <row r="30524" customFormat="false" ht="12" hidden="false" customHeight="false" outlineLevel="0" collapsed="false">
      <c r="BS30524" s="96" t="n">
        <f aca="false">BR30524-2.5</f>
        <v>-2.5</v>
      </c>
    </row>
    <row r="30525" customFormat="false" ht="12" hidden="false" customHeight="false" outlineLevel="0" collapsed="false">
      <c r="BS30525" s="96" t="n">
        <f aca="false">BR30525-2.5</f>
        <v>-2.5</v>
      </c>
    </row>
    <row r="30526" customFormat="false" ht="12" hidden="false" customHeight="false" outlineLevel="0" collapsed="false">
      <c r="BS30526" s="96" t="n">
        <f aca="false">BR30526-2.5</f>
        <v>-2.5</v>
      </c>
    </row>
    <row r="30527" customFormat="false" ht="12" hidden="false" customHeight="false" outlineLevel="0" collapsed="false">
      <c r="BS30527" s="96" t="n">
        <f aca="false">BR30527-2.5</f>
        <v>-2.5</v>
      </c>
    </row>
    <row r="30528" customFormat="false" ht="12" hidden="false" customHeight="false" outlineLevel="0" collapsed="false">
      <c r="BS30528" s="96" t="n">
        <f aca="false">BR30528-2.5</f>
        <v>-2.5</v>
      </c>
    </row>
    <row r="30529" customFormat="false" ht="12" hidden="false" customHeight="false" outlineLevel="0" collapsed="false">
      <c r="BS30529" s="96" t="n">
        <f aca="false">BR30529-2.5</f>
        <v>-2.5</v>
      </c>
    </row>
    <row r="30530" customFormat="false" ht="12" hidden="false" customHeight="false" outlineLevel="0" collapsed="false">
      <c r="BS30530" s="96" t="n">
        <f aca="false">BR30530-2.5</f>
        <v>-2.5</v>
      </c>
    </row>
    <row r="30531" customFormat="false" ht="12" hidden="false" customHeight="false" outlineLevel="0" collapsed="false">
      <c r="BS30531" s="96" t="n">
        <f aca="false">BR30531-2.5</f>
        <v>-2.5</v>
      </c>
    </row>
    <row r="30532" customFormat="false" ht="12" hidden="false" customHeight="false" outlineLevel="0" collapsed="false">
      <c r="BS30532" s="96" t="n">
        <f aca="false">BR30532-2.5</f>
        <v>-2.5</v>
      </c>
    </row>
    <row r="30533" customFormat="false" ht="12" hidden="false" customHeight="false" outlineLevel="0" collapsed="false">
      <c r="BS30533" s="96" t="n">
        <f aca="false">BR30533-2.5</f>
        <v>-2.5</v>
      </c>
    </row>
    <row r="30534" customFormat="false" ht="12" hidden="false" customHeight="false" outlineLevel="0" collapsed="false">
      <c r="BS30534" s="96" t="n">
        <f aca="false">BR30534-2.5</f>
        <v>-2.5</v>
      </c>
    </row>
    <row r="30535" customFormat="false" ht="12" hidden="false" customHeight="false" outlineLevel="0" collapsed="false">
      <c r="BS30535" s="96" t="n">
        <f aca="false">BR30535-2.5</f>
        <v>-2.5</v>
      </c>
    </row>
    <row r="30536" customFormat="false" ht="12" hidden="false" customHeight="false" outlineLevel="0" collapsed="false">
      <c r="BS30536" s="96" t="n">
        <f aca="false">BR30536-2.5</f>
        <v>-2.5</v>
      </c>
    </row>
    <row r="30537" customFormat="false" ht="12" hidden="false" customHeight="false" outlineLevel="0" collapsed="false">
      <c r="BS30537" s="96" t="n">
        <f aca="false">BR30537-2.5</f>
        <v>-2.5</v>
      </c>
    </row>
    <row r="30538" customFormat="false" ht="12" hidden="false" customHeight="false" outlineLevel="0" collapsed="false">
      <c r="BS30538" s="96" t="n">
        <f aca="false">BR30538-2.5</f>
        <v>-2.5</v>
      </c>
    </row>
    <row r="30539" customFormat="false" ht="12" hidden="false" customHeight="false" outlineLevel="0" collapsed="false">
      <c r="BS30539" s="96" t="n">
        <f aca="false">BR30539-2.5</f>
        <v>-2.5</v>
      </c>
    </row>
    <row r="30540" customFormat="false" ht="12" hidden="false" customHeight="false" outlineLevel="0" collapsed="false">
      <c r="BS30540" s="96" t="n">
        <f aca="false">BR30540-2.5</f>
        <v>-2.5</v>
      </c>
    </row>
    <row r="30541" customFormat="false" ht="12" hidden="false" customHeight="false" outlineLevel="0" collapsed="false">
      <c r="BS30541" s="96" t="n">
        <f aca="false">BR30541-2.5</f>
        <v>-2.5</v>
      </c>
    </row>
    <row r="30542" customFormat="false" ht="12" hidden="false" customHeight="false" outlineLevel="0" collapsed="false">
      <c r="BS30542" s="96" t="n">
        <f aca="false">BR30542-2.5</f>
        <v>-2.5</v>
      </c>
    </row>
    <row r="30543" customFormat="false" ht="12" hidden="false" customHeight="false" outlineLevel="0" collapsed="false">
      <c r="BS30543" s="96" t="n">
        <f aca="false">BR30543-2.5</f>
        <v>-2.5</v>
      </c>
    </row>
    <row r="30544" customFormat="false" ht="12" hidden="false" customHeight="false" outlineLevel="0" collapsed="false">
      <c r="BS30544" s="96" t="n">
        <f aca="false">BR30544-2.5</f>
        <v>-2.5</v>
      </c>
    </row>
    <row r="30545" customFormat="false" ht="12" hidden="false" customHeight="false" outlineLevel="0" collapsed="false">
      <c r="BS30545" s="96" t="n">
        <f aca="false">BR30545-2.5</f>
        <v>-2.5</v>
      </c>
    </row>
    <row r="30546" customFormat="false" ht="12" hidden="false" customHeight="false" outlineLevel="0" collapsed="false">
      <c r="BS30546" s="96" t="n">
        <f aca="false">BR30546-2.5</f>
        <v>-2.5</v>
      </c>
    </row>
    <row r="30547" customFormat="false" ht="12" hidden="false" customHeight="false" outlineLevel="0" collapsed="false">
      <c r="BS30547" s="96" t="n">
        <f aca="false">BR30547-2.5</f>
        <v>-2.5</v>
      </c>
    </row>
    <row r="30548" customFormat="false" ht="12" hidden="false" customHeight="false" outlineLevel="0" collapsed="false">
      <c r="BS30548" s="96" t="n">
        <f aca="false">BR30548-2.5</f>
        <v>-2.5</v>
      </c>
    </row>
    <row r="30549" customFormat="false" ht="12" hidden="false" customHeight="false" outlineLevel="0" collapsed="false">
      <c r="BS30549" s="96" t="n">
        <f aca="false">BR30549-2.5</f>
        <v>-2.5</v>
      </c>
    </row>
    <row r="30550" customFormat="false" ht="12" hidden="false" customHeight="false" outlineLevel="0" collapsed="false">
      <c r="BS30550" s="96" t="n">
        <f aca="false">BR30550-2.5</f>
        <v>-2.5</v>
      </c>
    </row>
    <row r="30551" customFormat="false" ht="12" hidden="false" customHeight="false" outlineLevel="0" collapsed="false">
      <c r="BS30551" s="96" t="n">
        <f aca="false">BR30551-2.5</f>
        <v>-2.5</v>
      </c>
    </row>
    <row r="30552" customFormat="false" ht="12" hidden="false" customHeight="false" outlineLevel="0" collapsed="false">
      <c r="BS30552" s="96" t="n">
        <f aca="false">BR30552-2.5</f>
        <v>-2.5</v>
      </c>
    </row>
    <row r="30553" customFormat="false" ht="12" hidden="false" customHeight="false" outlineLevel="0" collapsed="false">
      <c r="BS30553" s="96" t="n">
        <f aca="false">BR30553-2.5</f>
        <v>-2.5</v>
      </c>
    </row>
    <row r="30554" customFormat="false" ht="12" hidden="false" customHeight="false" outlineLevel="0" collapsed="false">
      <c r="BS30554" s="96" t="n">
        <f aca="false">BR30554-2.5</f>
        <v>-2.5</v>
      </c>
    </row>
    <row r="30555" customFormat="false" ht="12" hidden="false" customHeight="false" outlineLevel="0" collapsed="false">
      <c r="BS30555" s="96" t="n">
        <f aca="false">BR30555-2.5</f>
        <v>-2.5</v>
      </c>
    </row>
    <row r="30556" customFormat="false" ht="12" hidden="false" customHeight="false" outlineLevel="0" collapsed="false">
      <c r="BS30556" s="96" t="n">
        <f aca="false">BR30556-2.5</f>
        <v>-2.5</v>
      </c>
    </row>
    <row r="30557" customFormat="false" ht="12" hidden="false" customHeight="false" outlineLevel="0" collapsed="false">
      <c r="BS30557" s="96" t="n">
        <f aca="false">BR30557-2.5</f>
        <v>-2.5</v>
      </c>
    </row>
    <row r="30558" customFormat="false" ht="12" hidden="false" customHeight="false" outlineLevel="0" collapsed="false">
      <c r="BS30558" s="96" t="n">
        <f aca="false">BR30558-2.5</f>
        <v>-2.5</v>
      </c>
    </row>
    <row r="30559" customFormat="false" ht="12" hidden="false" customHeight="false" outlineLevel="0" collapsed="false">
      <c r="BS30559" s="96" t="n">
        <f aca="false">BR30559-2.5</f>
        <v>-2.5</v>
      </c>
    </row>
    <row r="30560" customFormat="false" ht="12" hidden="false" customHeight="false" outlineLevel="0" collapsed="false">
      <c r="BS30560" s="96" t="n">
        <f aca="false">BR30560-2.5</f>
        <v>-2.5</v>
      </c>
    </row>
    <row r="30561" customFormat="false" ht="12" hidden="false" customHeight="false" outlineLevel="0" collapsed="false">
      <c r="BS30561" s="96" t="n">
        <f aca="false">BR30561-2.5</f>
        <v>-2.5</v>
      </c>
    </row>
    <row r="30562" customFormat="false" ht="12" hidden="false" customHeight="false" outlineLevel="0" collapsed="false">
      <c r="BS30562" s="96" t="n">
        <f aca="false">BR30562-2.5</f>
        <v>-2.5</v>
      </c>
    </row>
    <row r="30563" customFormat="false" ht="12" hidden="false" customHeight="false" outlineLevel="0" collapsed="false">
      <c r="BS30563" s="96" t="n">
        <f aca="false">BR30563-2.5</f>
        <v>-2.5</v>
      </c>
    </row>
    <row r="30564" customFormat="false" ht="12" hidden="false" customHeight="false" outlineLevel="0" collapsed="false">
      <c r="BS30564" s="96" t="n">
        <f aca="false">BR30564-2.5</f>
        <v>-2.5</v>
      </c>
    </row>
    <row r="30565" customFormat="false" ht="12" hidden="false" customHeight="false" outlineLevel="0" collapsed="false">
      <c r="BS30565" s="96" t="n">
        <f aca="false">BR30565-2.5</f>
        <v>-2.5</v>
      </c>
    </row>
    <row r="30566" customFormat="false" ht="12" hidden="false" customHeight="false" outlineLevel="0" collapsed="false">
      <c r="BS30566" s="96" t="n">
        <f aca="false">BR30566-2.5</f>
        <v>-2.5</v>
      </c>
    </row>
    <row r="30567" customFormat="false" ht="12" hidden="false" customHeight="false" outlineLevel="0" collapsed="false">
      <c r="BS30567" s="96" t="n">
        <f aca="false">BR30567-2.5</f>
        <v>-2.5</v>
      </c>
    </row>
    <row r="30568" customFormat="false" ht="12" hidden="false" customHeight="false" outlineLevel="0" collapsed="false">
      <c r="BS30568" s="96" t="n">
        <f aca="false">BR30568-2.5</f>
        <v>-2.5</v>
      </c>
    </row>
    <row r="30569" customFormat="false" ht="12" hidden="false" customHeight="false" outlineLevel="0" collapsed="false">
      <c r="BS30569" s="96" t="n">
        <f aca="false">BR30569-2.5</f>
        <v>-2.5</v>
      </c>
    </row>
    <row r="30570" customFormat="false" ht="12" hidden="false" customHeight="false" outlineLevel="0" collapsed="false">
      <c r="BS30570" s="96" t="n">
        <f aca="false">BR30570-2.5</f>
        <v>-2.5</v>
      </c>
    </row>
    <row r="30571" customFormat="false" ht="12" hidden="false" customHeight="false" outlineLevel="0" collapsed="false">
      <c r="BS30571" s="96" t="n">
        <f aca="false">BR30571-2.5</f>
        <v>-2.5</v>
      </c>
    </row>
    <row r="30572" customFormat="false" ht="12" hidden="false" customHeight="false" outlineLevel="0" collapsed="false">
      <c r="BS30572" s="96" t="n">
        <f aca="false">BR30572-2.5</f>
        <v>-2.5</v>
      </c>
    </row>
    <row r="30573" customFormat="false" ht="12" hidden="false" customHeight="false" outlineLevel="0" collapsed="false">
      <c r="BS30573" s="96" t="n">
        <f aca="false">BR30573-2.5</f>
        <v>-2.5</v>
      </c>
    </row>
    <row r="30574" customFormat="false" ht="12" hidden="false" customHeight="false" outlineLevel="0" collapsed="false">
      <c r="BS30574" s="96" t="n">
        <f aca="false">BR30574-2.5</f>
        <v>-2.5</v>
      </c>
    </row>
    <row r="30575" customFormat="false" ht="12" hidden="false" customHeight="false" outlineLevel="0" collapsed="false">
      <c r="BS30575" s="96" t="n">
        <f aca="false">BR30575-2.5</f>
        <v>-2.5</v>
      </c>
    </row>
    <row r="30576" customFormat="false" ht="12" hidden="false" customHeight="false" outlineLevel="0" collapsed="false">
      <c r="BS30576" s="96" t="n">
        <f aca="false">BR30576-2.5</f>
        <v>-2.5</v>
      </c>
    </row>
    <row r="30577" customFormat="false" ht="12" hidden="false" customHeight="false" outlineLevel="0" collapsed="false">
      <c r="BS30577" s="96" t="n">
        <f aca="false">BR30577-2.5</f>
        <v>-2.5</v>
      </c>
    </row>
    <row r="30578" customFormat="false" ht="12" hidden="false" customHeight="false" outlineLevel="0" collapsed="false">
      <c r="BS30578" s="96" t="n">
        <f aca="false">BR30578-2.5</f>
        <v>-2.5</v>
      </c>
    </row>
    <row r="30579" customFormat="false" ht="12" hidden="false" customHeight="false" outlineLevel="0" collapsed="false">
      <c r="BS30579" s="96" t="n">
        <f aca="false">BR30579-2.5</f>
        <v>-2.5</v>
      </c>
    </row>
    <row r="30580" customFormat="false" ht="12" hidden="false" customHeight="false" outlineLevel="0" collapsed="false">
      <c r="BS30580" s="96" t="n">
        <f aca="false">BR30580-2.5</f>
        <v>-2.5</v>
      </c>
    </row>
    <row r="30581" customFormat="false" ht="12" hidden="false" customHeight="false" outlineLevel="0" collapsed="false">
      <c r="BS30581" s="96" t="n">
        <f aca="false">BR30581-2.5</f>
        <v>-2.5</v>
      </c>
    </row>
    <row r="30582" customFormat="false" ht="12" hidden="false" customHeight="false" outlineLevel="0" collapsed="false">
      <c r="BS30582" s="96" t="n">
        <f aca="false">BR30582-2.5</f>
        <v>-2.5</v>
      </c>
    </row>
    <row r="30583" customFormat="false" ht="12" hidden="false" customHeight="false" outlineLevel="0" collapsed="false">
      <c r="BS30583" s="96" t="n">
        <f aca="false">BR30583-2.5</f>
        <v>-2.5</v>
      </c>
    </row>
    <row r="30584" customFormat="false" ht="12" hidden="false" customHeight="false" outlineLevel="0" collapsed="false">
      <c r="BS30584" s="96" t="n">
        <f aca="false">BR30584-2.5</f>
        <v>-2.5</v>
      </c>
    </row>
    <row r="30585" customFormat="false" ht="12" hidden="false" customHeight="false" outlineLevel="0" collapsed="false">
      <c r="BS30585" s="96" t="n">
        <f aca="false">BR30585-2.5</f>
        <v>-2.5</v>
      </c>
    </row>
    <row r="30586" customFormat="false" ht="12" hidden="false" customHeight="false" outlineLevel="0" collapsed="false">
      <c r="BS30586" s="96" t="n">
        <f aca="false">BR30586-2.5</f>
        <v>-2.5</v>
      </c>
    </row>
    <row r="30587" customFormat="false" ht="12" hidden="false" customHeight="false" outlineLevel="0" collapsed="false">
      <c r="BS30587" s="96" t="n">
        <f aca="false">BR30587-2.5</f>
        <v>-2.5</v>
      </c>
    </row>
    <row r="30588" customFormat="false" ht="12" hidden="false" customHeight="false" outlineLevel="0" collapsed="false">
      <c r="BS30588" s="96" t="n">
        <f aca="false">BR30588-2.5</f>
        <v>-2.5</v>
      </c>
    </row>
    <row r="30589" customFormat="false" ht="12" hidden="false" customHeight="false" outlineLevel="0" collapsed="false">
      <c r="BS30589" s="96" t="n">
        <f aca="false">BR30589-2.5</f>
        <v>-2.5</v>
      </c>
    </row>
    <row r="30590" customFormat="false" ht="12" hidden="false" customHeight="false" outlineLevel="0" collapsed="false">
      <c r="BS30590" s="96" t="n">
        <f aca="false">BR30590-2.5</f>
        <v>-2.5</v>
      </c>
    </row>
    <row r="30591" customFormat="false" ht="12" hidden="false" customHeight="false" outlineLevel="0" collapsed="false">
      <c r="BS30591" s="96" t="n">
        <f aca="false">BR30591-2.5</f>
        <v>-2.5</v>
      </c>
    </row>
    <row r="30592" customFormat="false" ht="12" hidden="false" customHeight="false" outlineLevel="0" collapsed="false">
      <c r="BS30592" s="96" t="n">
        <f aca="false">BR30592-2.5</f>
        <v>-2.5</v>
      </c>
    </row>
    <row r="30593" customFormat="false" ht="12" hidden="false" customHeight="false" outlineLevel="0" collapsed="false">
      <c r="BS30593" s="96" t="n">
        <f aca="false">BR30593-2.5</f>
        <v>-2.5</v>
      </c>
    </row>
    <row r="30594" customFormat="false" ht="12" hidden="false" customHeight="false" outlineLevel="0" collapsed="false">
      <c r="BS30594" s="96" t="n">
        <f aca="false">BR30594-2.5</f>
        <v>-2.5</v>
      </c>
    </row>
    <row r="30595" customFormat="false" ht="12" hidden="false" customHeight="false" outlineLevel="0" collapsed="false">
      <c r="BS30595" s="96" t="n">
        <f aca="false">BR30595-2.5</f>
        <v>-2.5</v>
      </c>
    </row>
    <row r="30596" customFormat="false" ht="12" hidden="false" customHeight="false" outlineLevel="0" collapsed="false">
      <c r="BS30596" s="96" t="n">
        <f aca="false">BR30596-2.5</f>
        <v>-2.5</v>
      </c>
    </row>
    <row r="30597" customFormat="false" ht="12" hidden="false" customHeight="false" outlineLevel="0" collapsed="false">
      <c r="BS30597" s="96" t="n">
        <f aca="false">BR30597-2.5</f>
        <v>-2.5</v>
      </c>
    </row>
    <row r="30598" customFormat="false" ht="12" hidden="false" customHeight="false" outlineLevel="0" collapsed="false">
      <c r="BS30598" s="96" t="n">
        <f aca="false">BR30598-2.5</f>
        <v>-2.5</v>
      </c>
    </row>
    <row r="30599" customFormat="false" ht="12" hidden="false" customHeight="false" outlineLevel="0" collapsed="false">
      <c r="BS30599" s="96" t="n">
        <f aca="false">BR30599-2.5</f>
        <v>-2.5</v>
      </c>
    </row>
    <row r="30600" customFormat="false" ht="12" hidden="false" customHeight="false" outlineLevel="0" collapsed="false">
      <c r="BS30600" s="96" t="n">
        <f aca="false">BR30600-2.5</f>
        <v>-2.5</v>
      </c>
    </row>
    <row r="30601" customFormat="false" ht="12" hidden="false" customHeight="false" outlineLevel="0" collapsed="false">
      <c r="BS30601" s="96" t="n">
        <f aca="false">BR30601-2.5</f>
        <v>-2.5</v>
      </c>
    </row>
    <row r="30602" customFormat="false" ht="12" hidden="false" customHeight="false" outlineLevel="0" collapsed="false">
      <c r="BS30602" s="96" t="n">
        <f aca="false">BR30602-2.5</f>
        <v>-2.5</v>
      </c>
    </row>
    <row r="30603" customFormat="false" ht="12" hidden="false" customHeight="false" outlineLevel="0" collapsed="false">
      <c r="BS30603" s="96" t="n">
        <f aca="false">BR30603-2.5</f>
        <v>-2.5</v>
      </c>
    </row>
    <row r="30604" customFormat="false" ht="12" hidden="false" customHeight="false" outlineLevel="0" collapsed="false">
      <c r="BS30604" s="96" t="n">
        <f aca="false">BR30604-2.5</f>
        <v>-2.5</v>
      </c>
    </row>
    <row r="30605" customFormat="false" ht="12" hidden="false" customHeight="false" outlineLevel="0" collapsed="false">
      <c r="BS30605" s="96" t="n">
        <f aca="false">BR30605-2.5</f>
        <v>-2.5</v>
      </c>
    </row>
    <row r="30606" customFormat="false" ht="12" hidden="false" customHeight="false" outlineLevel="0" collapsed="false">
      <c r="BS30606" s="96" t="n">
        <f aca="false">BR30606-2.5</f>
        <v>-2.5</v>
      </c>
    </row>
    <row r="30607" customFormat="false" ht="12" hidden="false" customHeight="false" outlineLevel="0" collapsed="false">
      <c r="BS30607" s="96" t="n">
        <f aca="false">BR30607-2.5</f>
        <v>-2.5</v>
      </c>
    </row>
    <row r="30608" customFormat="false" ht="12" hidden="false" customHeight="false" outlineLevel="0" collapsed="false">
      <c r="BS30608" s="96" t="n">
        <f aca="false">BR30608-2.5</f>
        <v>-2.5</v>
      </c>
    </row>
    <row r="30609" customFormat="false" ht="12" hidden="false" customHeight="false" outlineLevel="0" collapsed="false">
      <c r="BS30609" s="96" t="n">
        <f aca="false">BR30609-2.5</f>
        <v>-2.5</v>
      </c>
    </row>
    <row r="30610" customFormat="false" ht="12" hidden="false" customHeight="false" outlineLevel="0" collapsed="false">
      <c r="BS30610" s="96" t="n">
        <f aca="false">BR30610-2.5</f>
        <v>-2.5</v>
      </c>
    </row>
    <row r="30611" customFormat="false" ht="12" hidden="false" customHeight="false" outlineLevel="0" collapsed="false">
      <c r="BS30611" s="96" t="n">
        <f aca="false">BR30611-2.5</f>
        <v>-2.5</v>
      </c>
    </row>
    <row r="30612" customFormat="false" ht="12" hidden="false" customHeight="false" outlineLevel="0" collapsed="false">
      <c r="BS30612" s="96" t="n">
        <f aca="false">BR30612-2.5</f>
        <v>-2.5</v>
      </c>
    </row>
    <row r="30613" customFormat="false" ht="12" hidden="false" customHeight="false" outlineLevel="0" collapsed="false">
      <c r="BS30613" s="96" t="n">
        <f aca="false">BR30613-2.5</f>
        <v>-2.5</v>
      </c>
    </row>
    <row r="30614" customFormat="false" ht="12" hidden="false" customHeight="false" outlineLevel="0" collapsed="false">
      <c r="BS30614" s="96" t="n">
        <f aca="false">BR30614-2.5</f>
        <v>-2.5</v>
      </c>
    </row>
    <row r="30615" customFormat="false" ht="12" hidden="false" customHeight="false" outlineLevel="0" collapsed="false">
      <c r="BS30615" s="96" t="n">
        <f aca="false">BR30615-2.5</f>
        <v>-2.5</v>
      </c>
    </row>
    <row r="30616" customFormat="false" ht="12" hidden="false" customHeight="false" outlineLevel="0" collapsed="false">
      <c r="BS30616" s="96" t="n">
        <f aca="false">BR30616-2.5</f>
        <v>-2.5</v>
      </c>
    </row>
    <row r="30617" customFormat="false" ht="12" hidden="false" customHeight="false" outlineLevel="0" collapsed="false">
      <c r="BS30617" s="96" t="n">
        <f aca="false">BR30617-2.5</f>
        <v>-2.5</v>
      </c>
    </row>
    <row r="30618" customFormat="false" ht="12" hidden="false" customHeight="false" outlineLevel="0" collapsed="false">
      <c r="BS30618" s="96" t="n">
        <f aca="false">BR30618-2.5</f>
        <v>-2.5</v>
      </c>
    </row>
    <row r="30619" customFormat="false" ht="12" hidden="false" customHeight="false" outlineLevel="0" collapsed="false">
      <c r="BS30619" s="96" t="n">
        <f aca="false">BR30619-2.5</f>
        <v>-2.5</v>
      </c>
    </row>
    <row r="30620" customFormat="false" ht="12" hidden="false" customHeight="false" outlineLevel="0" collapsed="false">
      <c r="BS30620" s="96" t="n">
        <f aca="false">BR30620-2.5</f>
        <v>-2.5</v>
      </c>
    </row>
    <row r="30621" customFormat="false" ht="12" hidden="false" customHeight="false" outlineLevel="0" collapsed="false">
      <c r="BS30621" s="96" t="n">
        <f aca="false">BR30621-2.5</f>
        <v>-2.5</v>
      </c>
    </row>
    <row r="30622" customFormat="false" ht="12" hidden="false" customHeight="false" outlineLevel="0" collapsed="false">
      <c r="BS30622" s="96" t="n">
        <f aca="false">BR30622-2.5</f>
        <v>-2.5</v>
      </c>
    </row>
    <row r="30623" customFormat="false" ht="12" hidden="false" customHeight="false" outlineLevel="0" collapsed="false">
      <c r="BS30623" s="96" t="n">
        <f aca="false">BR30623-2.5</f>
        <v>-2.5</v>
      </c>
    </row>
    <row r="30624" customFormat="false" ht="12" hidden="false" customHeight="false" outlineLevel="0" collapsed="false">
      <c r="BS30624" s="96" t="n">
        <f aca="false">BR30624-2.5</f>
        <v>-2.5</v>
      </c>
    </row>
    <row r="30625" customFormat="false" ht="12" hidden="false" customHeight="false" outlineLevel="0" collapsed="false">
      <c r="BS30625" s="96" t="n">
        <f aca="false">BR30625-2.5</f>
        <v>-2.5</v>
      </c>
    </row>
    <row r="30626" customFormat="false" ht="12" hidden="false" customHeight="false" outlineLevel="0" collapsed="false">
      <c r="BS30626" s="96" t="n">
        <f aca="false">BR30626-2.5</f>
        <v>-2.5</v>
      </c>
    </row>
    <row r="30627" customFormat="false" ht="12" hidden="false" customHeight="false" outlineLevel="0" collapsed="false">
      <c r="BS30627" s="96" t="n">
        <f aca="false">BR30627-2.5</f>
        <v>-2.5</v>
      </c>
    </row>
    <row r="30628" customFormat="false" ht="12" hidden="false" customHeight="false" outlineLevel="0" collapsed="false">
      <c r="BS30628" s="96" t="n">
        <f aca="false">BR30628-2.5</f>
        <v>-2.5</v>
      </c>
    </row>
    <row r="30629" customFormat="false" ht="12" hidden="false" customHeight="false" outlineLevel="0" collapsed="false">
      <c r="BS30629" s="96" t="n">
        <f aca="false">BR30629-2.5</f>
        <v>-2.5</v>
      </c>
    </row>
    <row r="30630" customFormat="false" ht="12" hidden="false" customHeight="false" outlineLevel="0" collapsed="false">
      <c r="BS30630" s="96" t="n">
        <f aca="false">BR30630-2.5</f>
        <v>-2.5</v>
      </c>
    </row>
    <row r="30631" customFormat="false" ht="12" hidden="false" customHeight="false" outlineLevel="0" collapsed="false">
      <c r="BS30631" s="96" t="n">
        <f aca="false">BR30631-2.5</f>
        <v>-2.5</v>
      </c>
    </row>
    <row r="30632" customFormat="false" ht="12" hidden="false" customHeight="false" outlineLevel="0" collapsed="false">
      <c r="BS30632" s="96" t="n">
        <f aca="false">BR30632-2.5</f>
        <v>-2.5</v>
      </c>
    </row>
    <row r="30633" customFormat="false" ht="12" hidden="false" customHeight="false" outlineLevel="0" collapsed="false">
      <c r="BS30633" s="96" t="n">
        <f aca="false">BR30633-2.5</f>
        <v>-2.5</v>
      </c>
    </row>
    <row r="30634" customFormat="false" ht="12" hidden="false" customHeight="false" outlineLevel="0" collapsed="false">
      <c r="BS30634" s="96" t="n">
        <f aca="false">BR30634-2.5</f>
        <v>-2.5</v>
      </c>
    </row>
    <row r="30635" customFormat="false" ht="12" hidden="false" customHeight="false" outlineLevel="0" collapsed="false">
      <c r="BS30635" s="96" t="n">
        <f aca="false">BR30635-2.5</f>
        <v>-2.5</v>
      </c>
    </row>
    <row r="30636" customFormat="false" ht="12" hidden="false" customHeight="false" outlineLevel="0" collapsed="false">
      <c r="BS30636" s="96" t="n">
        <f aca="false">BR30636-2.5</f>
        <v>-2.5</v>
      </c>
    </row>
    <row r="30637" customFormat="false" ht="12" hidden="false" customHeight="false" outlineLevel="0" collapsed="false">
      <c r="BS30637" s="96" t="n">
        <f aca="false">BR30637-2.5</f>
        <v>-2.5</v>
      </c>
    </row>
    <row r="30638" customFormat="false" ht="12" hidden="false" customHeight="false" outlineLevel="0" collapsed="false">
      <c r="BS30638" s="96" t="n">
        <f aca="false">BR30638-2.5</f>
        <v>-2.5</v>
      </c>
    </row>
    <row r="30639" customFormat="false" ht="12" hidden="false" customHeight="false" outlineLevel="0" collapsed="false">
      <c r="BS30639" s="96" t="n">
        <f aca="false">BR30639-2.5</f>
        <v>-2.5</v>
      </c>
    </row>
    <row r="30640" customFormat="false" ht="12" hidden="false" customHeight="false" outlineLevel="0" collapsed="false">
      <c r="BS30640" s="96" t="n">
        <f aca="false">BR30640-2.5</f>
        <v>-2.5</v>
      </c>
    </row>
    <row r="30641" customFormat="false" ht="12" hidden="false" customHeight="false" outlineLevel="0" collapsed="false">
      <c r="BS30641" s="96" t="n">
        <f aca="false">BR30641-2.5</f>
        <v>-2.5</v>
      </c>
    </row>
    <row r="30642" customFormat="false" ht="12" hidden="false" customHeight="false" outlineLevel="0" collapsed="false">
      <c r="BS30642" s="96" t="n">
        <f aca="false">BR30642-2.5</f>
        <v>-2.5</v>
      </c>
    </row>
    <row r="30643" customFormat="false" ht="12" hidden="false" customHeight="false" outlineLevel="0" collapsed="false">
      <c r="BS30643" s="96" t="n">
        <f aca="false">BR30643-2.5</f>
        <v>-2.5</v>
      </c>
    </row>
    <row r="30644" customFormat="false" ht="12" hidden="false" customHeight="false" outlineLevel="0" collapsed="false">
      <c r="BS30644" s="96" t="n">
        <f aca="false">BR30644-2.5</f>
        <v>-2.5</v>
      </c>
    </row>
    <row r="30645" customFormat="false" ht="12" hidden="false" customHeight="false" outlineLevel="0" collapsed="false">
      <c r="BS30645" s="96" t="n">
        <f aca="false">BR30645-2.5</f>
        <v>-2.5</v>
      </c>
    </row>
    <row r="30646" customFormat="false" ht="12" hidden="false" customHeight="false" outlineLevel="0" collapsed="false">
      <c r="BS30646" s="96" t="n">
        <f aca="false">BR30646-2.5</f>
        <v>-2.5</v>
      </c>
    </row>
    <row r="30647" customFormat="false" ht="12" hidden="false" customHeight="false" outlineLevel="0" collapsed="false">
      <c r="BS30647" s="96" t="n">
        <f aca="false">BR30647-2.5</f>
        <v>-2.5</v>
      </c>
    </row>
    <row r="30648" customFormat="false" ht="12" hidden="false" customHeight="false" outlineLevel="0" collapsed="false">
      <c r="BS30648" s="96" t="n">
        <f aca="false">BR30648-2.5</f>
        <v>-2.5</v>
      </c>
    </row>
    <row r="30649" customFormat="false" ht="12" hidden="false" customHeight="false" outlineLevel="0" collapsed="false">
      <c r="BS30649" s="96" t="n">
        <f aca="false">BR30649-2.5</f>
        <v>-2.5</v>
      </c>
    </row>
    <row r="30650" customFormat="false" ht="12" hidden="false" customHeight="false" outlineLevel="0" collapsed="false">
      <c r="BS30650" s="96" t="n">
        <f aca="false">BR30650-2.5</f>
        <v>-2.5</v>
      </c>
    </row>
    <row r="30651" customFormat="false" ht="12" hidden="false" customHeight="false" outlineLevel="0" collapsed="false">
      <c r="BS30651" s="96" t="n">
        <f aca="false">BR30651-2.5</f>
        <v>-2.5</v>
      </c>
    </row>
    <row r="30652" customFormat="false" ht="12" hidden="false" customHeight="false" outlineLevel="0" collapsed="false">
      <c r="BS30652" s="96" t="n">
        <f aca="false">BR30652-2.5</f>
        <v>-2.5</v>
      </c>
    </row>
    <row r="30653" customFormat="false" ht="12" hidden="false" customHeight="false" outlineLevel="0" collapsed="false">
      <c r="BS30653" s="96" t="n">
        <f aca="false">BR30653-2.5</f>
        <v>-2.5</v>
      </c>
    </row>
    <row r="30654" customFormat="false" ht="12" hidden="false" customHeight="false" outlineLevel="0" collapsed="false">
      <c r="BS30654" s="96" t="n">
        <f aca="false">BR30654-2.5</f>
        <v>-2.5</v>
      </c>
    </row>
    <row r="30655" customFormat="false" ht="12" hidden="false" customHeight="false" outlineLevel="0" collapsed="false">
      <c r="BS30655" s="96" t="n">
        <f aca="false">BR30655-2.5</f>
        <v>-2.5</v>
      </c>
    </row>
    <row r="30656" customFormat="false" ht="12" hidden="false" customHeight="false" outlineLevel="0" collapsed="false">
      <c r="BS30656" s="96" t="n">
        <f aca="false">BR30656-2.5</f>
        <v>-2.5</v>
      </c>
    </row>
    <row r="30657" customFormat="false" ht="12" hidden="false" customHeight="false" outlineLevel="0" collapsed="false">
      <c r="BS30657" s="96" t="n">
        <f aca="false">BR30657-2.5</f>
        <v>-2.5</v>
      </c>
    </row>
    <row r="30658" customFormat="false" ht="12" hidden="false" customHeight="false" outlineLevel="0" collapsed="false">
      <c r="BS30658" s="96" t="n">
        <f aca="false">BR30658-2.5</f>
        <v>-2.5</v>
      </c>
    </row>
    <row r="30659" customFormat="false" ht="12" hidden="false" customHeight="false" outlineLevel="0" collapsed="false">
      <c r="BS30659" s="96" t="n">
        <f aca="false">BR30659-2.5</f>
        <v>-2.5</v>
      </c>
    </row>
    <row r="30660" customFormat="false" ht="12" hidden="false" customHeight="false" outlineLevel="0" collapsed="false">
      <c r="BS30660" s="96" t="n">
        <f aca="false">BR30660-2.5</f>
        <v>-2.5</v>
      </c>
    </row>
    <row r="30661" customFormat="false" ht="12" hidden="false" customHeight="false" outlineLevel="0" collapsed="false">
      <c r="BS30661" s="96" t="n">
        <f aca="false">BR30661-2.5</f>
        <v>-2.5</v>
      </c>
    </row>
    <row r="30662" customFormat="false" ht="12" hidden="false" customHeight="false" outlineLevel="0" collapsed="false">
      <c r="BS30662" s="96" t="n">
        <f aca="false">BR30662-2.5</f>
        <v>-2.5</v>
      </c>
    </row>
    <row r="30663" customFormat="false" ht="12" hidden="false" customHeight="false" outlineLevel="0" collapsed="false">
      <c r="BS30663" s="96" t="n">
        <f aca="false">BR30663-2.5</f>
        <v>-2.5</v>
      </c>
    </row>
    <row r="30664" customFormat="false" ht="12" hidden="false" customHeight="false" outlineLevel="0" collapsed="false">
      <c r="BS30664" s="96" t="n">
        <f aca="false">BR30664-2.5</f>
        <v>-2.5</v>
      </c>
    </row>
    <row r="30665" customFormat="false" ht="12" hidden="false" customHeight="false" outlineLevel="0" collapsed="false">
      <c r="BS30665" s="96" t="n">
        <f aca="false">BR30665-2.5</f>
        <v>-2.5</v>
      </c>
    </row>
    <row r="30666" customFormat="false" ht="12" hidden="false" customHeight="false" outlineLevel="0" collapsed="false">
      <c r="BS30666" s="96" t="n">
        <f aca="false">BR30666-2.5</f>
        <v>-2.5</v>
      </c>
    </row>
    <row r="30667" customFormat="false" ht="12" hidden="false" customHeight="false" outlineLevel="0" collapsed="false">
      <c r="BS30667" s="96" t="n">
        <f aca="false">BR30667-2.5</f>
        <v>-2.5</v>
      </c>
    </row>
    <row r="30668" customFormat="false" ht="12" hidden="false" customHeight="false" outlineLevel="0" collapsed="false">
      <c r="BS30668" s="96" t="n">
        <f aca="false">BR30668-2.5</f>
        <v>-2.5</v>
      </c>
    </row>
    <row r="30669" customFormat="false" ht="12" hidden="false" customHeight="false" outlineLevel="0" collapsed="false">
      <c r="BS30669" s="96" t="n">
        <f aca="false">BR30669-2.5</f>
        <v>-2.5</v>
      </c>
    </row>
    <row r="30670" customFormat="false" ht="12" hidden="false" customHeight="false" outlineLevel="0" collapsed="false">
      <c r="BS30670" s="96" t="n">
        <f aca="false">BR30670-2.5</f>
        <v>-2.5</v>
      </c>
    </row>
    <row r="30671" customFormat="false" ht="12" hidden="false" customHeight="false" outlineLevel="0" collapsed="false">
      <c r="BS30671" s="96" t="n">
        <f aca="false">BR30671-2.5</f>
        <v>-2.5</v>
      </c>
    </row>
    <row r="30672" customFormat="false" ht="12" hidden="false" customHeight="false" outlineLevel="0" collapsed="false">
      <c r="BS30672" s="96" t="n">
        <f aca="false">BR30672-2.5</f>
        <v>-2.5</v>
      </c>
    </row>
    <row r="30673" customFormat="false" ht="12" hidden="false" customHeight="false" outlineLevel="0" collapsed="false">
      <c r="BS30673" s="96" t="n">
        <f aca="false">BR30673-2.5</f>
        <v>-2.5</v>
      </c>
    </row>
    <row r="30674" customFormat="false" ht="12" hidden="false" customHeight="false" outlineLevel="0" collapsed="false">
      <c r="BS30674" s="96" t="n">
        <f aca="false">BR30674-2.5</f>
        <v>-2.5</v>
      </c>
    </row>
    <row r="30675" customFormat="false" ht="12" hidden="false" customHeight="false" outlineLevel="0" collapsed="false">
      <c r="BS30675" s="96" t="n">
        <f aca="false">BR30675-2.5</f>
        <v>-2.5</v>
      </c>
    </row>
    <row r="30676" customFormat="false" ht="12" hidden="false" customHeight="false" outlineLevel="0" collapsed="false">
      <c r="BS30676" s="96" t="n">
        <f aca="false">BR30676-2.5</f>
        <v>-2.5</v>
      </c>
    </row>
    <row r="30677" customFormat="false" ht="12" hidden="false" customHeight="false" outlineLevel="0" collapsed="false">
      <c r="BS30677" s="96" t="n">
        <f aca="false">BR30677-2.5</f>
        <v>-2.5</v>
      </c>
    </row>
    <row r="30678" customFormat="false" ht="12" hidden="false" customHeight="false" outlineLevel="0" collapsed="false">
      <c r="BS30678" s="96" t="n">
        <f aca="false">BR30678-2.5</f>
        <v>-2.5</v>
      </c>
    </row>
    <row r="30679" customFormat="false" ht="12" hidden="false" customHeight="false" outlineLevel="0" collapsed="false">
      <c r="BS30679" s="96" t="n">
        <f aca="false">BR30679-2.5</f>
        <v>-2.5</v>
      </c>
    </row>
    <row r="30680" customFormat="false" ht="12" hidden="false" customHeight="false" outlineLevel="0" collapsed="false">
      <c r="BS30680" s="96" t="n">
        <f aca="false">BR30680-2.5</f>
        <v>-2.5</v>
      </c>
    </row>
    <row r="30681" customFormat="false" ht="12" hidden="false" customHeight="false" outlineLevel="0" collapsed="false">
      <c r="BS30681" s="96" t="n">
        <f aca="false">BR30681-2.5</f>
        <v>-2.5</v>
      </c>
    </row>
    <row r="30682" customFormat="false" ht="12" hidden="false" customHeight="false" outlineLevel="0" collapsed="false">
      <c r="BS30682" s="96" t="n">
        <f aca="false">BR30682-2.5</f>
        <v>-2.5</v>
      </c>
    </row>
    <row r="30683" customFormat="false" ht="12" hidden="false" customHeight="false" outlineLevel="0" collapsed="false">
      <c r="BS30683" s="96" t="n">
        <f aca="false">BR30683-2.5</f>
        <v>-2.5</v>
      </c>
    </row>
    <row r="30684" customFormat="false" ht="12" hidden="false" customHeight="false" outlineLevel="0" collapsed="false">
      <c r="BS30684" s="96" t="n">
        <f aca="false">BR30684-2.5</f>
        <v>-2.5</v>
      </c>
    </row>
    <row r="30685" customFormat="false" ht="12" hidden="false" customHeight="false" outlineLevel="0" collapsed="false">
      <c r="BS30685" s="96" t="n">
        <f aca="false">BR30685-2.5</f>
        <v>-2.5</v>
      </c>
    </row>
    <row r="30686" customFormat="false" ht="12" hidden="false" customHeight="false" outlineLevel="0" collapsed="false">
      <c r="BS30686" s="96" t="n">
        <f aca="false">BR30686-2.5</f>
        <v>-2.5</v>
      </c>
    </row>
    <row r="30687" customFormat="false" ht="12" hidden="false" customHeight="false" outlineLevel="0" collapsed="false">
      <c r="BS30687" s="96" t="n">
        <f aca="false">BR30687-2.5</f>
        <v>-2.5</v>
      </c>
    </row>
    <row r="30688" customFormat="false" ht="12" hidden="false" customHeight="false" outlineLevel="0" collapsed="false">
      <c r="BS30688" s="96" t="n">
        <f aca="false">BR30688-2.5</f>
        <v>-2.5</v>
      </c>
    </row>
    <row r="30689" customFormat="false" ht="12" hidden="false" customHeight="false" outlineLevel="0" collapsed="false">
      <c r="BS30689" s="96" t="n">
        <f aca="false">BR30689-2.5</f>
        <v>-2.5</v>
      </c>
    </row>
    <row r="30690" customFormat="false" ht="12" hidden="false" customHeight="false" outlineLevel="0" collapsed="false">
      <c r="BS30690" s="96" t="n">
        <f aca="false">BR30690-2.5</f>
        <v>-2.5</v>
      </c>
    </row>
    <row r="30691" customFormat="false" ht="12" hidden="false" customHeight="false" outlineLevel="0" collapsed="false">
      <c r="BS30691" s="96" t="n">
        <f aca="false">BR30691-2.5</f>
        <v>-2.5</v>
      </c>
    </row>
    <row r="30692" customFormat="false" ht="12" hidden="false" customHeight="false" outlineLevel="0" collapsed="false">
      <c r="BS30692" s="96" t="n">
        <f aca="false">BR30692-2.5</f>
        <v>-2.5</v>
      </c>
    </row>
    <row r="30693" customFormat="false" ht="12" hidden="false" customHeight="false" outlineLevel="0" collapsed="false">
      <c r="BS30693" s="96" t="n">
        <f aca="false">BR30693-2.5</f>
        <v>-2.5</v>
      </c>
    </row>
    <row r="30694" customFormat="false" ht="12" hidden="false" customHeight="false" outlineLevel="0" collapsed="false">
      <c r="BS30694" s="96" t="n">
        <f aca="false">BR30694-2.5</f>
        <v>-2.5</v>
      </c>
    </row>
    <row r="30695" customFormat="false" ht="12" hidden="false" customHeight="false" outlineLevel="0" collapsed="false">
      <c r="BS30695" s="96" t="n">
        <f aca="false">BR30695-2.5</f>
        <v>-2.5</v>
      </c>
    </row>
    <row r="30696" customFormat="false" ht="12" hidden="false" customHeight="false" outlineLevel="0" collapsed="false">
      <c r="BS30696" s="96" t="n">
        <f aca="false">BR30696-2.5</f>
        <v>-2.5</v>
      </c>
    </row>
    <row r="30697" customFormat="false" ht="12" hidden="false" customHeight="false" outlineLevel="0" collapsed="false">
      <c r="BS30697" s="96" t="n">
        <f aca="false">BR30697-2.5</f>
        <v>-2.5</v>
      </c>
    </row>
    <row r="30698" customFormat="false" ht="12" hidden="false" customHeight="false" outlineLevel="0" collapsed="false">
      <c r="BS30698" s="96" t="n">
        <f aca="false">BR30698-2.5</f>
        <v>-2.5</v>
      </c>
    </row>
    <row r="30699" customFormat="false" ht="12" hidden="false" customHeight="false" outlineLevel="0" collapsed="false">
      <c r="BS30699" s="96" t="n">
        <f aca="false">BR30699-2.5</f>
        <v>-2.5</v>
      </c>
    </row>
    <row r="30700" customFormat="false" ht="12" hidden="false" customHeight="false" outlineLevel="0" collapsed="false">
      <c r="BS30700" s="96" t="n">
        <f aca="false">BR30700-2.5</f>
        <v>-2.5</v>
      </c>
    </row>
    <row r="30701" customFormat="false" ht="12" hidden="false" customHeight="false" outlineLevel="0" collapsed="false">
      <c r="BS30701" s="96" t="n">
        <f aca="false">BR30701-2.5</f>
        <v>-2.5</v>
      </c>
    </row>
    <row r="30702" customFormat="false" ht="12" hidden="false" customHeight="false" outlineLevel="0" collapsed="false">
      <c r="BS30702" s="96" t="n">
        <f aca="false">BR30702-2.5</f>
        <v>-2.5</v>
      </c>
    </row>
    <row r="30703" customFormat="false" ht="12" hidden="false" customHeight="false" outlineLevel="0" collapsed="false">
      <c r="BS30703" s="96" t="n">
        <f aca="false">BR30703-2.5</f>
        <v>-2.5</v>
      </c>
    </row>
    <row r="30704" customFormat="false" ht="12" hidden="false" customHeight="false" outlineLevel="0" collapsed="false">
      <c r="BS30704" s="96" t="n">
        <f aca="false">BR30704-2.5</f>
        <v>-2.5</v>
      </c>
    </row>
    <row r="30705" customFormat="false" ht="12" hidden="false" customHeight="false" outlineLevel="0" collapsed="false">
      <c r="BS30705" s="96" t="n">
        <f aca="false">BR30705-2.5</f>
        <v>-2.5</v>
      </c>
    </row>
    <row r="30706" customFormat="false" ht="12" hidden="false" customHeight="false" outlineLevel="0" collapsed="false">
      <c r="BS30706" s="96" t="n">
        <f aca="false">BR30706-2.5</f>
        <v>-2.5</v>
      </c>
    </row>
    <row r="30707" customFormat="false" ht="12" hidden="false" customHeight="false" outlineLevel="0" collapsed="false">
      <c r="BS30707" s="96" t="n">
        <f aca="false">BR30707-2.5</f>
        <v>-2.5</v>
      </c>
    </row>
    <row r="30708" customFormat="false" ht="12" hidden="false" customHeight="false" outlineLevel="0" collapsed="false">
      <c r="BS30708" s="96" t="n">
        <f aca="false">BR30708-2.5</f>
        <v>-2.5</v>
      </c>
    </row>
    <row r="30709" customFormat="false" ht="12" hidden="false" customHeight="false" outlineLevel="0" collapsed="false">
      <c r="BS30709" s="96" t="n">
        <f aca="false">BR30709-2.5</f>
        <v>-2.5</v>
      </c>
    </row>
    <row r="30710" customFormat="false" ht="12" hidden="false" customHeight="false" outlineLevel="0" collapsed="false">
      <c r="BS30710" s="96" t="n">
        <f aca="false">BR30710-2.5</f>
        <v>-2.5</v>
      </c>
    </row>
    <row r="30711" customFormat="false" ht="12" hidden="false" customHeight="false" outlineLevel="0" collapsed="false">
      <c r="BS30711" s="96" t="n">
        <f aca="false">BR30711-2.5</f>
        <v>-2.5</v>
      </c>
    </row>
    <row r="30712" customFormat="false" ht="12" hidden="false" customHeight="false" outlineLevel="0" collapsed="false">
      <c r="BS30712" s="96" t="n">
        <f aca="false">BR30712-2.5</f>
        <v>-2.5</v>
      </c>
    </row>
    <row r="30713" customFormat="false" ht="12" hidden="false" customHeight="false" outlineLevel="0" collapsed="false">
      <c r="BS30713" s="96" t="n">
        <f aca="false">BR30713-2.5</f>
        <v>-2.5</v>
      </c>
    </row>
    <row r="30714" customFormat="false" ht="12" hidden="false" customHeight="false" outlineLevel="0" collapsed="false">
      <c r="BS30714" s="96" t="n">
        <f aca="false">BR30714-2.5</f>
        <v>-2.5</v>
      </c>
    </row>
    <row r="30715" customFormat="false" ht="12" hidden="false" customHeight="false" outlineLevel="0" collapsed="false">
      <c r="BS30715" s="96" t="n">
        <f aca="false">BR30715-2.5</f>
        <v>-2.5</v>
      </c>
    </row>
    <row r="30716" customFormat="false" ht="12" hidden="false" customHeight="false" outlineLevel="0" collapsed="false">
      <c r="BS30716" s="96" t="n">
        <f aca="false">BR30716-2.5</f>
        <v>-2.5</v>
      </c>
    </row>
    <row r="30717" customFormat="false" ht="12" hidden="false" customHeight="false" outlineLevel="0" collapsed="false">
      <c r="BS30717" s="96" t="n">
        <f aca="false">BR30717-2.5</f>
        <v>-2.5</v>
      </c>
    </row>
    <row r="30718" customFormat="false" ht="12" hidden="false" customHeight="false" outlineLevel="0" collapsed="false">
      <c r="BS30718" s="96" t="n">
        <f aca="false">BR30718-2.5</f>
        <v>-2.5</v>
      </c>
    </row>
    <row r="30719" customFormat="false" ht="12" hidden="false" customHeight="false" outlineLevel="0" collapsed="false">
      <c r="BS30719" s="96" t="n">
        <f aca="false">BR30719-2.5</f>
        <v>-2.5</v>
      </c>
    </row>
    <row r="30720" customFormat="false" ht="12" hidden="false" customHeight="false" outlineLevel="0" collapsed="false">
      <c r="BS30720" s="96" t="n">
        <f aca="false">BR30720-2.5</f>
        <v>-2.5</v>
      </c>
    </row>
    <row r="30721" customFormat="false" ht="12" hidden="false" customHeight="false" outlineLevel="0" collapsed="false">
      <c r="BS30721" s="96" t="n">
        <f aca="false">BR30721-2.5</f>
        <v>-2.5</v>
      </c>
    </row>
    <row r="30722" customFormat="false" ht="12" hidden="false" customHeight="false" outlineLevel="0" collapsed="false">
      <c r="BS30722" s="96" t="n">
        <f aca="false">BR30722-2.5</f>
        <v>-2.5</v>
      </c>
    </row>
    <row r="30723" customFormat="false" ht="12" hidden="false" customHeight="false" outlineLevel="0" collapsed="false">
      <c r="BS30723" s="96" t="n">
        <f aca="false">BR30723-2.5</f>
        <v>-2.5</v>
      </c>
    </row>
    <row r="30724" customFormat="false" ht="12" hidden="false" customHeight="false" outlineLevel="0" collapsed="false">
      <c r="BS30724" s="96" t="n">
        <f aca="false">BR30724-2.5</f>
        <v>-2.5</v>
      </c>
    </row>
    <row r="30725" customFormat="false" ht="12" hidden="false" customHeight="false" outlineLevel="0" collapsed="false">
      <c r="BS30725" s="96" t="n">
        <f aca="false">BR30725-2.5</f>
        <v>-2.5</v>
      </c>
    </row>
    <row r="30726" customFormat="false" ht="12" hidden="false" customHeight="false" outlineLevel="0" collapsed="false">
      <c r="BS30726" s="96" t="n">
        <f aca="false">BR30726-2.5</f>
        <v>-2.5</v>
      </c>
    </row>
    <row r="30727" customFormat="false" ht="12" hidden="false" customHeight="false" outlineLevel="0" collapsed="false">
      <c r="BS30727" s="96" t="n">
        <f aca="false">BR30727-2.5</f>
        <v>-2.5</v>
      </c>
    </row>
    <row r="30728" customFormat="false" ht="12" hidden="false" customHeight="false" outlineLevel="0" collapsed="false">
      <c r="BS30728" s="96" t="n">
        <f aca="false">BR30728-2.5</f>
        <v>-2.5</v>
      </c>
    </row>
    <row r="30729" customFormat="false" ht="12" hidden="false" customHeight="false" outlineLevel="0" collapsed="false">
      <c r="BS30729" s="96" t="n">
        <f aca="false">BR30729-2.5</f>
        <v>-2.5</v>
      </c>
    </row>
    <row r="30730" customFormat="false" ht="12" hidden="false" customHeight="false" outlineLevel="0" collapsed="false">
      <c r="BS30730" s="96" t="n">
        <f aca="false">BR30730-2.5</f>
        <v>-2.5</v>
      </c>
    </row>
    <row r="30731" customFormat="false" ht="12" hidden="false" customHeight="false" outlineLevel="0" collapsed="false">
      <c r="BS30731" s="96" t="n">
        <f aca="false">BR30731-2.5</f>
        <v>-2.5</v>
      </c>
    </row>
    <row r="30732" customFormat="false" ht="12" hidden="false" customHeight="false" outlineLevel="0" collapsed="false">
      <c r="BS30732" s="96" t="n">
        <f aca="false">BR30732-2.5</f>
        <v>-2.5</v>
      </c>
    </row>
    <row r="30733" customFormat="false" ht="12" hidden="false" customHeight="false" outlineLevel="0" collapsed="false">
      <c r="BS30733" s="96" t="n">
        <f aca="false">BR30733-2.5</f>
        <v>-2.5</v>
      </c>
    </row>
    <row r="30734" customFormat="false" ht="12" hidden="false" customHeight="false" outlineLevel="0" collapsed="false">
      <c r="BS30734" s="96" t="n">
        <f aca="false">BR30734-2.5</f>
        <v>-2.5</v>
      </c>
    </row>
    <row r="30735" customFormat="false" ht="12" hidden="false" customHeight="false" outlineLevel="0" collapsed="false">
      <c r="BS30735" s="96" t="n">
        <f aca="false">BR30735-2.5</f>
        <v>-2.5</v>
      </c>
    </row>
    <row r="30736" customFormat="false" ht="12" hidden="false" customHeight="false" outlineLevel="0" collapsed="false">
      <c r="BS30736" s="96" t="n">
        <f aca="false">BR30736-2.5</f>
        <v>-2.5</v>
      </c>
    </row>
    <row r="30737" customFormat="false" ht="12" hidden="false" customHeight="false" outlineLevel="0" collapsed="false">
      <c r="BS30737" s="96" t="n">
        <f aca="false">BR30737-2.5</f>
        <v>-2.5</v>
      </c>
    </row>
    <row r="30738" customFormat="false" ht="12" hidden="false" customHeight="false" outlineLevel="0" collapsed="false">
      <c r="BS30738" s="96" t="n">
        <f aca="false">BR30738-2.5</f>
        <v>-2.5</v>
      </c>
    </row>
    <row r="30739" customFormat="false" ht="12" hidden="false" customHeight="false" outlineLevel="0" collapsed="false">
      <c r="BS30739" s="96" t="n">
        <f aca="false">BR30739-2.5</f>
        <v>-2.5</v>
      </c>
    </row>
    <row r="30740" customFormat="false" ht="12" hidden="false" customHeight="false" outlineLevel="0" collapsed="false">
      <c r="BS30740" s="96" t="n">
        <f aca="false">BR30740-2.5</f>
        <v>-2.5</v>
      </c>
    </row>
    <row r="30741" customFormat="false" ht="12" hidden="false" customHeight="false" outlineLevel="0" collapsed="false">
      <c r="BS30741" s="96" t="n">
        <f aca="false">BR30741-2.5</f>
        <v>-2.5</v>
      </c>
    </row>
    <row r="30742" customFormat="false" ht="12" hidden="false" customHeight="false" outlineLevel="0" collapsed="false">
      <c r="BS30742" s="96" t="n">
        <f aca="false">BR30742-2.5</f>
        <v>-2.5</v>
      </c>
    </row>
    <row r="30743" customFormat="false" ht="12" hidden="false" customHeight="false" outlineLevel="0" collapsed="false">
      <c r="BS30743" s="96" t="n">
        <f aca="false">BR30743-2.5</f>
        <v>-2.5</v>
      </c>
    </row>
    <row r="30744" customFormat="false" ht="12" hidden="false" customHeight="false" outlineLevel="0" collapsed="false">
      <c r="BS30744" s="96" t="n">
        <f aca="false">BR30744-2.5</f>
        <v>-2.5</v>
      </c>
    </row>
    <row r="30745" customFormat="false" ht="12" hidden="false" customHeight="false" outlineLevel="0" collapsed="false">
      <c r="BS30745" s="96" t="n">
        <f aca="false">BR30745-2.5</f>
        <v>-2.5</v>
      </c>
    </row>
    <row r="30746" customFormat="false" ht="12" hidden="false" customHeight="false" outlineLevel="0" collapsed="false">
      <c r="BS30746" s="96" t="n">
        <f aca="false">BR30746-2.5</f>
        <v>-2.5</v>
      </c>
    </row>
    <row r="30747" customFormat="false" ht="12" hidden="false" customHeight="false" outlineLevel="0" collapsed="false">
      <c r="BS30747" s="96" t="n">
        <f aca="false">BR30747-2.5</f>
        <v>-2.5</v>
      </c>
    </row>
    <row r="30748" customFormat="false" ht="12" hidden="false" customHeight="false" outlineLevel="0" collapsed="false">
      <c r="BS30748" s="96" t="n">
        <f aca="false">BR30748-2.5</f>
        <v>-2.5</v>
      </c>
    </row>
    <row r="30749" customFormat="false" ht="12" hidden="false" customHeight="false" outlineLevel="0" collapsed="false">
      <c r="BS30749" s="96" t="n">
        <f aca="false">BR30749-2.5</f>
        <v>-2.5</v>
      </c>
    </row>
    <row r="30750" customFormat="false" ht="12" hidden="false" customHeight="false" outlineLevel="0" collapsed="false">
      <c r="BS30750" s="96" t="n">
        <f aca="false">BR30750-2.5</f>
        <v>-2.5</v>
      </c>
    </row>
    <row r="30751" customFormat="false" ht="12" hidden="false" customHeight="false" outlineLevel="0" collapsed="false">
      <c r="BS30751" s="96" t="n">
        <f aca="false">BR30751-2.5</f>
        <v>-2.5</v>
      </c>
    </row>
    <row r="30752" customFormat="false" ht="12" hidden="false" customHeight="false" outlineLevel="0" collapsed="false">
      <c r="BS30752" s="96" t="n">
        <f aca="false">BR30752-2.5</f>
        <v>-2.5</v>
      </c>
    </row>
    <row r="30753" customFormat="false" ht="12" hidden="false" customHeight="false" outlineLevel="0" collapsed="false">
      <c r="BS30753" s="96" t="n">
        <f aca="false">BR30753-2.5</f>
        <v>-2.5</v>
      </c>
    </row>
    <row r="30754" customFormat="false" ht="12" hidden="false" customHeight="false" outlineLevel="0" collapsed="false">
      <c r="BS30754" s="96" t="n">
        <f aca="false">BR30754-2.5</f>
        <v>-2.5</v>
      </c>
    </row>
    <row r="30755" customFormat="false" ht="12" hidden="false" customHeight="false" outlineLevel="0" collapsed="false">
      <c r="BS30755" s="96" t="n">
        <f aca="false">BR30755-2.5</f>
        <v>-2.5</v>
      </c>
    </row>
    <row r="30756" customFormat="false" ht="12" hidden="false" customHeight="false" outlineLevel="0" collapsed="false">
      <c r="BS30756" s="96" t="n">
        <f aca="false">BR30756-2.5</f>
        <v>-2.5</v>
      </c>
    </row>
    <row r="30757" customFormat="false" ht="12" hidden="false" customHeight="false" outlineLevel="0" collapsed="false">
      <c r="BS30757" s="96" t="n">
        <f aca="false">BR30757-2.5</f>
        <v>-2.5</v>
      </c>
    </row>
    <row r="30758" customFormat="false" ht="12" hidden="false" customHeight="false" outlineLevel="0" collapsed="false">
      <c r="BS30758" s="96" t="n">
        <f aca="false">BR30758-2.5</f>
        <v>-2.5</v>
      </c>
    </row>
    <row r="30759" customFormat="false" ht="12" hidden="false" customHeight="false" outlineLevel="0" collapsed="false">
      <c r="BS30759" s="96" t="n">
        <f aca="false">BR30759-2.5</f>
        <v>-2.5</v>
      </c>
    </row>
    <row r="30760" customFormat="false" ht="12" hidden="false" customHeight="false" outlineLevel="0" collapsed="false">
      <c r="BS30760" s="96" t="n">
        <f aca="false">BR30760-2.5</f>
        <v>-2.5</v>
      </c>
    </row>
    <row r="30761" customFormat="false" ht="12" hidden="false" customHeight="false" outlineLevel="0" collapsed="false">
      <c r="BS30761" s="96" t="n">
        <f aca="false">BR30761-2.5</f>
        <v>-2.5</v>
      </c>
    </row>
    <row r="30762" customFormat="false" ht="12" hidden="false" customHeight="false" outlineLevel="0" collapsed="false">
      <c r="BS30762" s="96" t="n">
        <f aca="false">BR30762-2.5</f>
        <v>-2.5</v>
      </c>
    </row>
    <row r="30763" customFormat="false" ht="12" hidden="false" customHeight="false" outlineLevel="0" collapsed="false">
      <c r="BS30763" s="96" t="n">
        <f aca="false">BR30763-2.5</f>
        <v>-2.5</v>
      </c>
    </row>
    <row r="30764" customFormat="false" ht="12" hidden="false" customHeight="false" outlineLevel="0" collapsed="false">
      <c r="BS30764" s="96" t="n">
        <f aca="false">BR30764-2.5</f>
        <v>-2.5</v>
      </c>
    </row>
    <row r="30765" customFormat="false" ht="12" hidden="false" customHeight="false" outlineLevel="0" collapsed="false">
      <c r="BS30765" s="96" t="n">
        <f aca="false">BR30765-2.5</f>
        <v>-2.5</v>
      </c>
    </row>
    <row r="30766" customFormat="false" ht="12" hidden="false" customHeight="false" outlineLevel="0" collapsed="false">
      <c r="BS30766" s="96" t="n">
        <f aca="false">BR30766-2.5</f>
        <v>-2.5</v>
      </c>
    </row>
    <row r="30767" customFormat="false" ht="12" hidden="false" customHeight="false" outlineLevel="0" collapsed="false">
      <c r="BS30767" s="96" t="n">
        <f aca="false">BR30767-2.5</f>
        <v>-2.5</v>
      </c>
    </row>
    <row r="30768" customFormat="false" ht="12" hidden="false" customHeight="false" outlineLevel="0" collapsed="false">
      <c r="BS30768" s="96" t="n">
        <f aca="false">BR30768-2.5</f>
        <v>-2.5</v>
      </c>
    </row>
    <row r="30769" customFormat="false" ht="12" hidden="false" customHeight="false" outlineLevel="0" collapsed="false">
      <c r="BS30769" s="96" t="n">
        <f aca="false">BR30769-2.5</f>
        <v>-2.5</v>
      </c>
    </row>
    <row r="30770" customFormat="false" ht="12" hidden="false" customHeight="false" outlineLevel="0" collapsed="false">
      <c r="BS30770" s="96" t="n">
        <f aca="false">BR30770-2.5</f>
        <v>-2.5</v>
      </c>
    </row>
    <row r="30771" customFormat="false" ht="12" hidden="false" customHeight="false" outlineLevel="0" collapsed="false">
      <c r="BS30771" s="96" t="n">
        <f aca="false">BR30771-2.5</f>
        <v>-2.5</v>
      </c>
    </row>
    <row r="30772" customFormat="false" ht="12" hidden="false" customHeight="false" outlineLevel="0" collapsed="false">
      <c r="BS30772" s="96" t="n">
        <f aca="false">BR30772-2.5</f>
        <v>-2.5</v>
      </c>
    </row>
    <row r="30773" customFormat="false" ht="12" hidden="false" customHeight="false" outlineLevel="0" collapsed="false">
      <c r="BS30773" s="96" t="n">
        <f aca="false">BR30773-2.5</f>
        <v>-2.5</v>
      </c>
    </row>
    <row r="30774" customFormat="false" ht="12" hidden="false" customHeight="false" outlineLevel="0" collapsed="false">
      <c r="BS30774" s="96" t="n">
        <f aca="false">BR30774-2.5</f>
        <v>-2.5</v>
      </c>
    </row>
    <row r="30775" customFormat="false" ht="12" hidden="false" customHeight="false" outlineLevel="0" collapsed="false">
      <c r="BS30775" s="96" t="n">
        <f aca="false">BR30775-2.5</f>
        <v>-2.5</v>
      </c>
    </row>
    <row r="30776" customFormat="false" ht="12" hidden="false" customHeight="false" outlineLevel="0" collapsed="false">
      <c r="BS30776" s="96" t="n">
        <f aca="false">BR30776-2.5</f>
        <v>-2.5</v>
      </c>
    </row>
    <row r="30777" customFormat="false" ht="12" hidden="false" customHeight="false" outlineLevel="0" collapsed="false">
      <c r="BS30777" s="96" t="n">
        <f aca="false">BR30777-2.5</f>
        <v>-2.5</v>
      </c>
    </row>
    <row r="30778" customFormat="false" ht="12" hidden="false" customHeight="false" outlineLevel="0" collapsed="false">
      <c r="BS30778" s="96" t="n">
        <f aca="false">BR30778-2.5</f>
        <v>-2.5</v>
      </c>
    </row>
    <row r="30779" customFormat="false" ht="12" hidden="false" customHeight="false" outlineLevel="0" collapsed="false">
      <c r="BS30779" s="96" t="n">
        <f aca="false">BR30779-2.5</f>
        <v>-2.5</v>
      </c>
    </row>
    <row r="30780" customFormat="false" ht="12" hidden="false" customHeight="false" outlineLevel="0" collapsed="false">
      <c r="BS30780" s="96" t="n">
        <f aca="false">BR30780-2.5</f>
        <v>-2.5</v>
      </c>
    </row>
    <row r="30781" customFormat="false" ht="12" hidden="false" customHeight="false" outlineLevel="0" collapsed="false">
      <c r="BS30781" s="96" t="n">
        <f aca="false">BR30781-2.5</f>
        <v>-2.5</v>
      </c>
    </row>
    <row r="30782" customFormat="false" ht="12" hidden="false" customHeight="false" outlineLevel="0" collapsed="false">
      <c r="BS30782" s="96" t="n">
        <f aca="false">BR30782-2.5</f>
        <v>-2.5</v>
      </c>
    </row>
    <row r="30783" customFormat="false" ht="12" hidden="false" customHeight="false" outlineLevel="0" collapsed="false">
      <c r="BS30783" s="96" t="n">
        <f aca="false">BR30783-2.5</f>
        <v>-2.5</v>
      </c>
    </row>
    <row r="30784" customFormat="false" ht="12" hidden="false" customHeight="false" outlineLevel="0" collapsed="false">
      <c r="BS30784" s="96" t="n">
        <f aca="false">BR30784-2.5</f>
        <v>-2.5</v>
      </c>
    </row>
    <row r="30785" customFormat="false" ht="12" hidden="false" customHeight="false" outlineLevel="0" collapsed="false">
      <c r="BS30785" s="96" t="n">
        <f aca="false">BR30785-2.5</f>
        <v>-2.5</v>
      </c>
    </row>
    <row r="30786" customFormat="false" ht="12" hidden="false" customHeight="false" outlineLevel="0" collapsed="false">
      <c r="BS30786" s="96" t="n">
        <f aca="false">BR30786-2.5</f>
        <v>-2.5</v>
      </c>
    </row>
    <row r="30787" customFormat="false" ht="12" hidden="false" customHeight="false" outlineLevel="0" collapsed="false">
      <c r="BS30787" s="96" t="n">
        <f aca="false">BR30787-2.5</f>
        <v>-2.5</v>
      </c>
    </row>
    <row r="30788" customFormat="false" ht="12" hidden="false" customHeight="false" outlineLevel="0" collapsed="false">
      <c r="BS30788" s="96" t="n">
        <f aca="false">BR30788-2.5</f>
        <v>-2.5</v>
      </c>
    </row>
    <row r="30789" customFormat="false" ht="12" hidden="false" customHeight="false" outlineLevel="0" collapsed="false">
      <c r="BS30789" s="96" t="n">
        <f aca="false">BR30789-2.5</f>
        <v>-2.5</v>
      </c>
    </row>
    <row r="30790" customFormat="false" ht="12" hidden="false" customHeight="false" outlineLevel="0" collapsed="false">
      <c r="BS30790" s="96" t="n">
        <f aca="false">BR30790-2.5</f>
        <v>-2.5</v>
      </c>
    </row>
    <row r="30791" customFormat="false" ht="12" hidden="false" customHeight="false" outlineLevel="0" collapsed="false">
      <c r="BS30791" s="96" t="n">
        <f aca="false">BR30791-2.5</f>
        <v>-2.5</v>
      </c>
    </row>
    <row r="30792" customFormat="false" ht="12" hidden="false" customHeight="false" outlineLevel="0" collapsed="false">
      <c r="BS30792" s="96" t="n">
        <f aca="false">BR30792-2.5</f>
        <v>-2.5</v>
      </c>
    </row>
    <row r="30793" customFormat="false" ht="12" hidden="false" customHeight="false" outlineLevel="0" collapsed="false">
      <c r="BS30793" s="96" t="n">
        <f aca="false">BR30793-2.5</f>
        <v>-2.5</v>
      </c>
    </row>
    <row r="30794" customFormat="false" ht="12" hidden="false" customHeight="false" outlineLevel="0" collapsed="false">
      <c r="BS30794" s="96" t="n">
        <f aca="false">BR30794-2.5</f>
        <v>-2.5</v>
      </c>
    </row>
    <row r="30795" customFormat="false" ht="12" hidden="false" customHeight="false" outlineLevel="0" collapsed="false">
      <c r="BS30795" s="96" t="n">
        <f aca="false">BR30795-2.5</f>
        <v>-2.5</v>
      </c>
    </row>
    <row r="30796" customFormat="false" ht="12" hidden="false" customHeight="false" outlineLevel="0" collapsed="false">
      <c r="BS30796" s="96" t="n">
        <f aca="false">BR30796-2.5</f>
        <v>-2.5</v>
      </c>
    </row>
    <row r="30797" customFormat="false" ht="12" hidden="false" customHeight="false" outlineLevel="0" collapsed="false">
      <c r="BS30797" s="96" t="n">
        <f aca="false">BR30797-2.5</f>
        <v>-2.5</v>
      </c>
    </row>
    <row r="30798" customFormat="false" ht="12" hidden="false" customHeight="false" outlineLevel="0" collapsed="false">
      <c r="BS30798" s="96" t="n">
        <f aca="false">BR30798-2.5</f>
        <v>-2.5</v>
      </c>
    </row>
    <row r="30799" customFormat="false" ht="12" hidden="false" customHeight="false" outlineLevel="0" collapsed="false">
      <c r="BS30799" s="96" t="n">
        <f aca="false">BR30799-2.5</f>
        <v>-2.5</v>
      </c>
    </row>
    <row r="30800" customFormat="false" ht="12" hidden="false" customHeight="false" outlineLevel="0" collapsed="false">
      <c r="BS30800" s="96" t="n">
        <f aca="false">BR30800-2.5</f>
        <v>-2.5</v>
      </c>
    </row>
    <row r="30801" customFormat="false" ht="12" hidden="false" customHeight="false" outlineLevel="0" collapsed="false">
      <c r="BS30801" s="96" t="n">
        <f aca="false">BR30801-2.5</f>
        <v>-2.5</v>
      </c>
    </row>
    <row r="30802" customFormat="false" ht="12" hidden="false" customHeight="false" outlineLevel="0" collapsed="false">
      <c r="BS30802" s="96" t="n">
        <f aca="false">BR30802-2.5</f>
        <v>-2.5</v>
      </c>
    </row>
    <row r="30803" customFormat="false" ht="12" hidden="false" customHeight="false" outlineLevel="0" collapsed="false">
      <c r="BS30803" s="96" t="n">
        <f aca="false">BR30803-2.5</f>
        <v>-2.5</v>
      </c>
    </row>
    <row r="30804" customFormat="false" ht="12" hidden="false" customHeight="false" outlineLevel="0" collapsed="false">
      <c r="BS30804" s="96" t="n">
        <f aca="false">BR30804-2.5</f>
        <v>-2.5</v>
      </c>
    </row>
    <row r="30805" customFormat="false" ht="12" hidden="false" customHeight="false" outlineLevel="0" collapsed="false">
      <c r="BS30805" s="96" t="n">
        <f aca="false">BR30805-2.5</f>
        <v>-2.5</v>
      </c>
    </row>
    <row r="30806" customFormat="false" ht="12" hidden="false" customHeight="false" outlineLevel="0" collapsed="false">
      <c r="BS30806" s="96" t="n">
        <f aca="false">BR30806-2.5</f>
        <v>-2.5</v>
      </c>
    </row>
    <row r="30807" customFormat="false" ht="12" hidden="false" customHeight="false" outlineLevel="0" collapsed="false">
      <c r="BS30807" s="96" t="n">
        <f aca="false">BR30807-2.5</f>
        <v>-2.5</v>
      </c>
    </row>
    <row r="30808" customFormat="false" ht="12" hidden="false" customHeight="false" outlineLevel="0" collapsed="false">
      <c r="BS30808" s="96" t="n">
        <f aca="false">BR30808-2.5</f>
        <v>-2.5</v>
      </c>
    </row>
    <row r="30809" customFormat="false" ht="12" hidden="false" customHeight="false" outlineLevel="0" collapsed="false">
      <c r="BS30809" s="96" t="n">
        <f aca="false">BR30809-2.5</f>
        <v>-2.5</v>
      </c>
    </row>
    <row r="30810" customFormat="false" ht="12" hidden="false" customHeight="false" outlineLevel="0" collapsed="false">
      <c r="BS30810" s="96" t="n">
        <f aca="false">BR30810-2.5</f>
        <v>-2.5</v>
      </c>
    </row>
    <row r="30811" customFormat="false" ht="12" hidden="false" customHeight="false" outlineLevel="0" collapsed="false">
      <c r="BS30811" s="96" t="n">
        <f aca="false">BR30811-2.5</f>
        <v>-2.5</v>
      </c>
    </row>
    <row r="30812" customFormat="false" ht="12" hidden="false" customHeight="false" outlineLevel="0" collapsed="false">
      <c r="BS30812" s="96" t="n">
        <f aca="false">BR30812-2.5</f>
        <v>-2.5</v>
      </c>
    </row>
    <row r="30813" customFormat="false" ht="12" hidden="false" customHeight="false" outlineLevel="0" collapsed="false">
      <c r="BS30813" s="96" t="n">
        <f aca="false">BR30813-2.5</f>
        <v>-2.5</v>
      </c>
    </row>
    <row r="30814" customFormat="false" ht="12" hidden="false" customHeight="false" outlineLevel="0" collapsed="false">
      <c r="BS30814" s="96" t="n">
        <f aca="false">BR30814-2.5</f>
        <v>-2.5</v>
      </c>
    </row>
    <row r="30815" customFormat="false" ht="12" hidden="false" customHeight="false" outlineLevel="0" collapsed="false">
      <c r="BS30815" s="96" t="n">
        <f aca="false">BR30815-2.5</f>
        <v>-2.5</v>
      </c>
    </row>
    <row r="30816" customFormat="false" ht="12" hidden="false" customHeight="false" outlineLevel="0" collapsed="false">
      <c r="BS30816" s="96" t="n">
        <f aca="false">BR30816-2.5</f>
        <v>-2.5</v>
      </c>
    </row>
    <row r="30817" customFormat="false" ht="12" hidden="false" customHeight="false" outlineLevel="0" collapsed="false">
      <c r="BS30817" s="96" t="n">
        <f aca="false">BR30817-2.5</f>
        <v>-2.5</v>
      </c>
    </row>
    <row r="30818" customFormat="false" ht="12" hidden="false" customHeight="false" outlineLevel="0" collapsed="false">
      <c r="BS30818" s="96" t="n">
        <f aca="false">BR30818-2.5</f>
        <v>-2.5</v>
      </c>
    </row>
    <row r="30819" customFormat="false" ht="12" hidden="false" customHeight="false" outlineLevel="0" collapsed="false">
      <c r="BS30819" s="96" t="n">
        <f aca="false">BR30819-2.5</f>
        <v>-2.5</v>
      </c>
    </row>
    <row r="30820" customFormat="false" ht="12" hidden="false" customHeight="false" outlineLevel="0" collapsed="false">
      <c r="BS30820" s="96" t="n">
        <f aca="false">BR30820-2.5</f>
        <v>-2.5</v>
      </c>
    </row>
    <row r="30821" customFormat="false" ht="12" hidden="false" customHeight="false" outlineLevel="0" collapsed="false">
      <c r="BS30821" s="96" t="n">
        <f aca="false">BR30821-2.5</f>
        <v>-2.5</v>
      </c>
    </row>
    <row r="30822" customFormat="false" ht="12" hidden="false" customHeight="false" outlineLevel="0" collapsed="false">
      <c r="BS30822" s="96" t="n">
        <f aca="false">BR30822-2.5</f>
        <v>-2.5</v>
      </c>
    </row>
    <row r="30823" customFormat="false" ht="12" hidden="false" customHeight="false" outlineLevel="0" collapsed="false">
      <c r="BS30823" s="96" t="n">
        <f aca="false">BR30823-2.5</f>
        <v>-2.5</v>
      </c>
    </row>
    <row r="30824" customFormat="false" ht="12" hidden="false" customHeight="false" outlineLevel="0" collapsed="false">
      <c r="BS30824" s="96" t="n">
        <f aca="false">BR30824-2.5</f>
        <v>-2.5</v>
      </c>
    </row>
    <row r="30825" customFormat="false" ht="12" hidden="false" customHeight="false" outlineLevel="0" collapsed="false">
      <c r="BS30825" s="96" t="n">
        <f aca="false">BR30825-2.5</f>
        <v>-2.5</v>
      </c>
    </row>
    <row r="30826" customFormat="false" ht="12" hidden="false" customHeight="false" outlineLevel="0" collapsed="false">
      <c r="BS30826" s="96" t="n">
        <f aca="false">BR30826-2.5</f>
        <v>-2.5</v>
      </c>
    </row>
    <row r="30827" customFormat="false" ht="12" hidden="false" customHeight="false" outlineLevel="0" collapsed="false">
      <c r="BS30827" s="96" t="n">
        <f aca="false">BR30827-2.5</f>
        <v>-2.5</v>
      </c>
    </row>
    <row r="30828" customFormat="false" ht="12" hidden="false" customHeight="false" outlineLevel="0" collapsed="false">
      <c r="BS30828" s="96" t="n">
        <f aca="false">BR30828-2.5</f>
        <v>-2.5</v>
      </c>
    </row>
    <row r="30829" customFormat="false" ht="12" hidden="false" customHeight="false" outlineLevel="0" collapsed="false">
      <c r="BS30829" s="96" t="n">
        <f aca="false">BR30829-2.5</f>
        <v>-2.5</v>
      </c>
    </row>
    <row r="30830" customFormat="false" ht="12" hidden="false" customHeight="false" outlineLevel="0" collapsed="false">
      <c r="BS30830" s="96" t="n">
        <f aca="false">BR30830-2.5</f>
        <v>-2.5</v>
      </c>
    </row>
    <row r="30831" customFormat="false" ht="12" hidden="false" customHeight="false" outlineLevel="0" collapsed="false">
      <c r="BS30831" s="96" t="n">
        <f aca="false">BR30831-2.5</f>
        <v>-2.5</v>
      </c>
    </row>
    <row r="30832" customFormat="false" ht="12" hidden="false" customHeight="false" outlineLevel="0" collapsed="false">
      <c r="BS30832" s="96" t="n">
        <f aca="false">BR30832-2.5</f>
        <v>-2.5</v>
      </c>
    </row>
    <row r="30833" customFormat="false" ht="12" hidden="false" customHeight="false" outlineLevel="0" collapsed="false">
      <c r="BS30833" s="96" t="n">
        <f aca="false">BR30833-2.5</f>
        <v>-2.5</v>
      </c>
    </row>
    <row r="30834" customFormat="false" ht="12" hidden="false" customHeight="false" outlineLevel="0" collapsed="false">
      <c r="BS30834" s="96" t="n">
        <f aca="false">BR30834-2.5</f>
        <v>-2.5</v>
      </c>
    </row>
    <row r="30835" customFormat="false" ht="12" hidden="false" customHeight="false" outlineLevel="0" collapsed="false">
      <c r="BS30835" s="96" t="n">
        <f aca="false">BR30835-2.5</f>
        <v>-2.5</v>
      </c>
    </row>
    <row r="30836" customFormat="false" ht="12" hidden="false" customHeight="false" outlineLevel="0" collapsed="false">
      <c r="BS30836" s="96" t="n">
        <f aca="false">BR30836-2.5</f>
        <v>-2.5</v>
      </c>
    </row>
    <row r="30837" customFormat="false" ht="12" hidden="false" customHeight="false" outlineLevel="0" collapsed="false">
      <c r="BS30837" s="96" t="n">
        <f aca="false">BR30837-2.5</f>
        <v>-2.5</v>
      </c>
    </row>
    <row r="30838" customFormat="false" ht="12" hidden="false" customHeight="false" outlineLevel="0" collapsed="false">
      <c r="BS30838" s="96" t="n">
        <f aca="false">BR30838-2.5</f>
        <v>-2.5</v>
      </c>
    </row>
    <row r="30839" customFormat="false" ht="12" hidden="false" customHeight="false" outlineLevel="0" collapsed="false">
      <c r="BS30839" s="96" t="n">
        <f aca="false">BR30839-2.5</f>
        <v>-2.5</v>
      </c>
    </row>
    <row r="30840" customFormat="false" ht="12" hidden="false" customHeight="false" outlineLevel="0" collapsed="false">
      <c r="BS30840" s="96" t="n">
        <f aca="false">BR30840-2.5</f>
        <v>-2.5</v>
      </c>
    </row>
    <row r="30841" customFormat="false" ht="12" hidden="false" customHeight="false" outlineLevel="0" collapsed="false">
      <c r="BS30841" s="96" t="n">
        <f aca="false">BR30841-2.5</f>
        <v>-2.5</v>
      </c>
    </row>
    <row r="30842" customFormat="false" ht="12" hidden="false" customHeight="false" outlineLevel="0" collapsed="false">
      <c r="BS30842" s="96" t="n">
        <f aca="false">BR30842-2.5</f>
        <v>-2.5</v>
      </c>
    </row>
    <row r="30843" customFormat="false" ht="12" hidden="false" customHeight="false" outlineLevel="0" collapsed="false">
      <c r="BS30843" s="96" t="n">
        <f aca="false">BR30843-2.5</f>
        <v>-2.5</v>
      </c>
    </row>
    <row r="30844" customFormat="false" ht="12" hidden="false" customHeight="false" outlineLevel="0" collapsed="false">
      <c r="BS30844" s="96" t="n">
        <f aca="false">BR30844-2.5</f>
        <v>-2.5</v>
      </c>
    </row>
    <row r="30845" customFormat="false" ht="12" hidden="false" customHeight="false" outlineLevel="0" collapsed="false">
      <c r="BS30845" s="96" t="n">
        <f aca="false">BR30845-2.5</f>
        <v>-2.5</v>
      </c>
    </row>
    <row r="30846" customFormat="false" ht="12" hidden="false" customHeight="false" outlineLevel="0" collapsed="false">
      <c r="BS30846" s="96" t="n">
        <f aca="false">BR30846-2.5</f>
        <v>-2.5</v>
      </c>
    </row>
    <row r="30847" customFormat="false" ht="12" hidden="false" customHeight="false" outlineLevel="0" collapsed="false">
      <c r="BS30847" s="96" t="n">
        <f aca="false">BR30847-2.5</f>
        <v>-2.5</v>
      </c>
    </row>
    <row r="30848" customFormat="false" ht="12" hidden="false" customHeight="false" outlineLevel="0" collapsed="false">
      <c r="BS30848" s="96" t="n">
        <f aca="false">BR30848-2.5</f>
        <v>-2.5</v>
      </c>
    </row>
    <row r="30849" customFormat="false" ht="12" hidden="false" customHeight="false" outlineLevel="0" collapsed="false">
      <c r="BS30849" s="96" t="n">
        <f aca="false">BR30849-2.5</f>
        <v>-2.5</v>
      </c>
    </row>
    <row r="30850" customFormat="false" ht="12" hidden="false" customHeight="false" outlineLevel="0" collapsed="false">
      <c r="BS30850" s="96" t="n">
        <f aca="false">BR30850-2.5</f>
        <v>-2.5</v>
      </c>
    </row>
    <row r="30851" customFormat="false" ht="12" hidden="false" customHeight="false" outlineLevel="0" collapsed="false">
      <c r="BS30851" s="96" t="n">
        <f aca="false">BR30851-2.5</f>
        <v>-2.5</v>
      </c>
    </row>
    <row r="30852" customFormat="false" ht="12" hidden="false" customHeight="false" outlineLevel="0" collapsed="false">
      <c r="BS30852" s="96" t="n">
        <f aca="false">BR30852-2.5</f>
        <v>-2.5</v>
      </c>
    </row>
    <row r="30853" customFormat="false" ht="12" hidden="false" customHeight="false" outlineLevel="0" collapsed="false">
      <c r="BS30853" s="96" t="n">
        <f aca="false">BR30853-2.5</f>
        <v>-2.5</v>
      </c>
    </row>
    <row r="30854" customFormat="false" ht="12" hidden="false" customHeight="false" outlineLevel="0" collapsed="false">
      <c r="BS30854" s="96" t="n">
        <f aca="false">BR30854-2.5</f>
        <v>-2.5</v>
      </c>
    </row>
    <row r="30855" customFormat="false" ht="12" hidden="false" customHeight="false" outlineLevel="0" collapsed="false">
      <c r="BS30855" s="96" t="n">
        <f aca="false">BR30855-2.5</f>
        <v>-2.5</v>
      </c>
    </row>
    <row r="30856" customFormat="false" ht="12" hidden="false" customHeight="false" outlineLevel="0" collapsed="false">
      <c r="BS30856" s="96" t="n">
        <f aca="false">BR30856-2.5</f>
        <v>-2.5</v>
      </c>
    </row>
    <row r="30857" customFormat="false" ht="12" hidden="false" customHeight="false" outlineLevel="0" collapsed="false">
      <c r="BS30857" s="96" t="n">
        <f aca="false">BR30857-2.5</f>
        <v>-2.5</v>
      </c>
    </row>
    <row r="30858" customFormat="false" ht="12" hidden="false" customHeight="false" outlineLevel="0" collapsed="false">
      <c r="BS30858" s="96" t="n">
        <f aca="false">BR30858-2.5</f>
        <v>-2.5</v>
      </c>
    </row>
    <row r="30859" customFormat="false" ht="12" hidden="false" customHeight="false" outlineLevel="0" collapsed="false">
      <c r="BS30859" s="96" t="n">
        <f aca="false">BR30859-2.5</f>
        <v>-2.5</v>
      </c>
    </row>
    <row r="30860" customFormat="false" ht="12" hidden="false" customHeight="false" outlineLevel="0" collapsed="false">
      <c r="BS30860" s="96" t="n">
        <f aca="false">BR30860-2.5</f>
        <v>-2.5</v>
      </c>
    </row>
    <row r="30861" customFormat="false" ht="12" hidden="false" customHeight="false" outlineLevel="0" collapsed="false">
      <c r="BS30861" s="96" t="n">
        <f aca="false">BR30861-2.5</f>
        <v>-2.5</v>
      </c>
    </row>
    <row r="30862" customFormat="false" ht="12" hidden="false" customHeight="false" outlineLevel="0" collapsed="false">
      <c r="BS30862" s="96" t="n">
        <f aca="false">BR30862-2.5</f>
        <v>-2.5</v>
      </c>
    </row>
    <row r="30863" customFormat="false" ht="12" hidden="false" customHeight="false" outlineLevel="0" collapsed="false">
      <c r="BS30863" s="96" t="n">
        <f aca="false">BR30863-2.5</f>
        <v>-2.5</v>
      </c>
    </row>
    <row r="30864" customFormat="false" ht="12" hidden="false" customHeight="false" outlineLevel="0" collapsed="false">
      <c r="BS30864" s="96" t="n">
        <f aca="false">BR30864-2.5</f>
        <v>-2.5</v>
      </c>
    </row>
    <row r="30865" customFormat="false" ht="12" hidden="false" customHeight="false" outlineLevel="0" collapsed="false">
      <c r="BS30865" s="96" t="n">
        <f aca="false">BR30865-2.5</f>
        <v>-2.5</v>
      </c>
    </row>
    <row r="30866" customFormat="false" ht="12" hidden="false" customHeight="false" outlineLevel="0" collapsed="false">
      <c r="BS30866" s="96" t="n">
        <f aca="false">BR30866-2.5</f>
        <v>-2.5</v>
      </c>
    </row>
    <row r="30867" customFormat="false" ht="12" hidden="false" customHeight="false" outlineLevel="0" collapsed="false">
      <c r="BS30867" s="96" t="n">
        <f aca="false">BR30867-2.5</f>
        <v>-2.5</v>
      </c>
    </row>
    <row r="30868" customFormat="false" ht="12" hidden="false" customHeight="false" outlineLevel="0" collapsed="false">
      <c r="BS30868" s="96" t="n">
        <f aca="false">BR30868-2.5</f>
        <v>-2.5</v>
      </c>
    </row>
    <row r="30869" customFormat="false" ht="12" hidden="false" customHeight="false" outlineLevel="0" collapsed="false">
      <c r="BS30869" s="96" t="n">
        <f aca="false">BR30869-2.5</f>
        <v>-2.5</v>
      </c>
    </row>
    <row r="30870" customFormat="false" ht="12" hidden="false" customHeight="false" outlineLevel="0" collapsed="false">
      <c r="BS30870" s="96" t="n">
        <f aca="false">BR30870-2.5</f>
        <v>-2.5</v>
      </c>
    </row>
    <row r="30871" customFormat="false" ht="12" hidden="false" customHeight="false" outlineLevel="0" collapsed="false">
      <c r="BS30871" s="96" t="n">
        <f aca="false">BR30871-2.5</f>
        <v>-2.5</v>
      </c>
    </row>
    <row r="30872" customFormat="false" ht="12" hidden="false" customHeight="false" outlineLevel="0" collapsed="false">
      <c r="BS30872" s="96" t="n">
        <f aca="false">BR30872-2.5</f>
        <v>-2.5</v>
      </c>
    </row>
    <row r="30873" customFormat="false" ht="12" hidden="false" customHeight="false" outlineLevel="0" collapsed="false">
      <c r="BS30873" s="96" t="n">
        <f aca="false">BR30873-2.5</f>
        <v>-2.5</v>
      </c>
    </row>
    <row r="30874" customFormat="false" ht="12" hidden="false" customHeight="false" outlineLevel="0" collapsed="false">
      <c r="BS30874" s="96" t="n">
        <f aca="false">BR30874-2.5</f>
        <v>-2.5</v>
      </c>
    </row>
    <row r="30875" customFormat="false" ht="12" hidden="false" customHeight="false" outlineLevel="0" collapsed="false">
      <c r="BS30875" s="96" t="n">
        <f aca="false">BR30875-2.5</f>
        <v>-2.5</v>
      </c>
    </row>
    <row r="30876" customFormat="false" ht="12" hidden="false" customHeight="false" outlineLevel="0" collapsed="false">
      <c r="BS30876" s="96" t="n">
        <f aca="false">BR30876-2.5</f>
        <v>-2.5</v>
      </c>
    </row>
    <row r="30877" customFormat="false" ht="12" hidden="false" customHeight="false" outlineLevel="0" collapsed="false">
      <c r="BS30877" s="96" t="n">
        <f aca="false">BR30877-2.5</f>
        <v>-2.5</v>
      </c>
    </row>
    <row r="30878" customFormat="false" ht="12" hidden="false" customHeight="false" outlineLevel="0" collapsed="false">
      <c r="BS30878" s="96" t="n">
        <f aca="false">BR30878-2.5</f>
        <v>-2.5</v>
      </c>
    </row>
    <row r="30879" customFormat="false" ht="12" hidden="false" customHeight="false" outlineLevel="0" collapsed="false">
      <c r="BS30879" s="96" t="n">
        <f aca="false">BR30879-2.5</f>
        <v>-2.5</v>
      </c>
    </row>
    <row r="30880" customFormat="false" ht="12" hidden="false" customHeight="false" outlineLevel="0" collapsed="false">
      <c r="BS30880" s="96" t="n">
        <f aca="false">BR30880-2.5</f>
        <v>-2.5</v>
      </c>
    </row>
    <row r="30881" customFormat="false" ht="12" hidden="false" customHeight="false" outlineLevel="0" collapsed="false">
      <c r="BS30881" s="96" t="n">
        <f aca="false">BR30881-2.5</f>
        <v>-2.5</v>
      </c>
    </row>
    <row r="30882" customFormat="false" ht="12" hidden="false" customHeight="false" outlineLevel="0" collapsed="false">
      <c r="BS30882" s="96" t="n">
        <f aca="false">BR30882-2.5</f>
        <v>-2.5</v>
      </c>
    </row>
    <row r="30883" customFormat="false" ht="12" hidden="false" customHeight="false" outlineLevel="0" collapsed="false">
      <c r="BS30883" s="96" t="n">
        <f aca="false">BR30883-2.5</f>
        <v>-2.5</v>
      </c>
    </row>
    <row r="30884" customFormat="false" ht="12" hidden="false" customHeight="false" outlineLevel="0" collapsed="false">
      <c r="BS30884" s="96" t="n">
        <f aca="false">BR30884-2.5</f>
        <v>-2.5</v>
      </c>
    </row>
    <row r="30885" customFormat="false" ht="12" hidden="false" customHeight="false" outlineLevel="0" collapsed="false">
      <c r="BS30885" s="96" t="n">
        <f aca="false">BR30885-2.5</f>
        <v>-2.5</v>
      </c>
    </row>
    <row r="30886" customFormat="false" ht="12" hidden="false" customHeight="false" outlineLevel="0" collapsed="false">
      <c r="BS30886" s="96" t="n">
        <f aca="false">BR30886-2.5</f>
        <v>-2.5</v>
      </c>
    </row>
    <row r="30887" customFormat="false" ht="12" hidden="false" customHeight="false" outlineLevel="0" collapsed="false">
      <c r="BS30887" s="96" t="n">
        <f aca="false">BR30887-2.5</f>
        <v>-2.5</v>
      </c>
    </row>
    <row r="30888" customFormat="false" ht="12" hidden="false" customHeight="false" outlineLevel="0" collapsed="false">
      <c r="BS30888" s="96" t="n">
        <f aca="false">BR30888-2.5</f>
        <v>-2.5</v>
      </c>
    </row>
    <row r="30889" customFormat="false" ht="12" hidden="false" customHeight="false" outlineLevel="0" collapsed="false">
      <c r="BS30889" s="96" t="n">
        <f aca="false">BR30889-2.5</f>
        <v>-2.5</v>
      </c>
    </row>
    <row r="30890" customFormat="false" ht="12" hidden="false" customHeight="false" outlineLevel="0" collapsed="false">
      <c r="BS30890" s="96" t="n">
        <f aca="false">BR30890-2.5</f>
        <v>-2.5</v>
      </c>
    </row>
    <row r="30891" customFormat="false" ht="12" hidden="false" customHeight="false" outlineLevel="0" collapsed="false">
      <c r="BS30891" s="96" t="n">
        <f aca="false">BR30891-2.5</f>
        <v>-2.5</v>
      </c>
    </row>
    <row r="30892" customFormat="false" ht="12" hidden="false" customHeight="false" outlineLevel="0" collapsed="false">
      <c r="BS30892" s="96" t="n">
        <f aca="false">BR30892-2.5</f>
        <v>-2.5</v>
      </c>
    </row>
    <row r="30893" customFormat="false" ht="12" hidden="false" customHeight="false" outlineLevel="0" collapsed="false">
      <c r="BS30893" s="96" t="n">
        <f aca="false">BR30893-2.5</f>
        <v>-2.5</v>
      </c>
    </row>
    <row r="30894" customFormat="false" ht="12" hidden="false" customHeight="false" outlineLevel="0" collapsed="false">
      <c r="BS30894" s="96" t="n">
        <f aca="false">BR30894-2.5</f>
        <v>-2.5</v>
      </c>
    </row>
    <row r="30895" customFormat="false" ht="12" hidden="false" customHeight="false" outlineLevel="0" collapsed="false">
      <c r="BS30895" s="96" t="n">
        <f aca="false">BR30895-2.5</f>
        <v>-2.5</v>
      </c>
    </row>
    <row r="30896" customFormat="false" ht="12" hidden="false" customHeight="false" outlineLevel="0" collapsed="false">
      <c r="BS30896" s="96" t="n">
        <f aca="false">BR30896-2.5</f>
        <v>-2.5</v>
      </c>
    </row>
    <row r="30897" customFormat="false" ht="12" hidden="false" customHeight="false" outlineLevel="0" collapsed="false">
      <c r="BS30897" s="96" t="n">
        <f aca="false">BR30897-2.5</f>
        <v>-2.5</v>
      </c>
    </row>
    <row r="30898" customFormat="false" ht="12" hidden="false" customHeight="false" outlineLevel="0" collapsed="false">
      <c r="BS30898" s="96" t="n">
        <f aca="false">BR30898-2.5</f>
        <v>-2.5</v>
      </c>
    </row>
    <row r="30899" customFormat="false" ht="12" hidden="false" customHeight="false" outlineLevel="0" collapsed="false">
      <c r="BS30899" s="96" t="n">
        <f aca="false">BR30899-2.5</f>
        <v>-2.5</v>
      </c>
    </row>
    <row r="30900" customFormat="false" ht="12" hidden="false" customHeight="false" outlineLevel="0" collapsed="false">
      <c r="BS30900" s="96" t="n">
        <f aca="false">BR30900-2.5</f>
        <v>-2.5</v>
      </c>
    </row>
    <row r="30901" customFormat="false" ht="12" hidden="false" customHeight="false" outlineLevel="0" collapsed="false">
      <c r="BS30901" s="96" t="n">
        <f aca="false">BR30901-2.5</f>
        <v>-2.5</v>
      </c>
    </row>
    <row r="30902" customFormat="false" ht="12" hidden="false" customHeight="false" outlineLevel="0" collapsed="false">
      <c r="BS30902" s="96" t="n">
        <f aca="false">BR30902-2.5</f>
        <v>-2.5</v>
      </c>
    </row>
    <row r="30903" customFormat="false" ht="12" hidden="false" customHeight="false" outlineLevel="0" collapsed="false">
      <c r="BS30903" s="96" t="n">
        <f aca="false">BR30903-2.5</f>
        <v>-2.5</v>
      </c>
    </row>
    <row r="30904" customFormat="false" ht="12" hidden="false" customHeight="false" outlineLevel="0" collapsed="false">
      <c r="BS30904" s="96" t="n">
        <f aca="false">BR30904-2.5</f>
        <v>-2.5</v>
      </c>
    </row>
    <row r="30905" customFormat="false" ht="12" hidden="false" customHeight="false" outlineLevel="0" collapsed="false">
      <c r="BS30905" s="96" t="n">
        <f aca="false">BR30905-2.5</f>
        <v>-2.5</v>
      </c>
    </row>
    <row r="30906" customFormat="false" ht="12" hidden="false" customHeight="false" outlineLevel="0" collapsed="false">
      <c r="BS30906" s="96" t="n">
        <f aca="false">BR30906-2.5</f>
        <v>-2.5</v>
      </c>
    </row>
    <row r="30907" customFormat="false" ht="12" hidden="false" customHeight="false" outlineLevel="0" collapsed="false">
      <c r="BS30907" s="96" t="n">
        <f aca="false">BR30907-2.5</f>
        <v>-2.5</v>
      </c>
    </row>
    <row r="30908" customFormat="false" ht="12" hidden="false" customHeight="false" outlineLevel="0" collapsed="false">
      <c r="BS30908" s="96" t="n">
        <f aca="false">BR30908-2.5</f>
        <v>-2.5</v>
      </c>
    </row>
    <row r="30909" customFormat="false" ht="12" hidden="false" customHeight="false" outlineLevel="0" collapsed="false">
      <c r="BS30909" s="96" t="n">
        <f aca="false">BR30909-2.5</f>
        <v>-2.5</v>
      </c>
    </row>
    <row r="30910" customFormat="false" ht="12" hidden="false" customHeight="false" outlineLevel="0" collapsed="false">
      <c r="BS30910" s="96" t="n">
        <f aca="false">BR30910-2.5</f>
        <v>-2.5</v>
      </c>
    </row>
    <row r="30911" customFormat="false" ht="12" hidden="false" customHeight="false" outlineLevel="0" collapsed="false">
      <c r="BS30911" s="96" t="n">
        <f aca="false">BR30911-2.5</f>
        <v>-2.5</v>
      </c>
    </row>
    <row r="30912" customFormat="false" ht="12" hidden="false" customHeight="false" outlineLevel="0" collapsed="false">
      <c r="BS30912" s="96" t="n">
        <f aca="false">BR30912-2.5</f>
        <v>-2.5</v>
      </c>
    </row>
    <row r="30913" customFormat="false" ht="12" hidden="false" customHeight="false" outlineLevel="0" collapsed="false">
      <c r="BS30913" s="96" t="n">
        <f aca="false">BR30913-2.5</f>
        <v>-2.5</v>
      </c>
    </row>
    <row r="30914" customFormat="false" ht="12" hidden="false" customHeight="false" outlineLevel="0" collapsed="false">
      <c r="BS30914" s="96" t="n">
        <f aca="false">BR30914-2.5</f>
        <v>-2.5</v>
      </c>
    </row>
    <row r="30915" customFormat="false" ht="12" hidden="false" customHeight="false" outlineLevel="0" collapsed="false">
      <c r="BS30915" s="96" t="n">
        <f aca="false">BR30915-2.5</f>
        <v>-2.5</v>
      </c>
    </row>
    <row r="30916" customFormat="false" ht="12" hidden="false" customHeight="false" outlineLevel="0" collapsed="false">
      <c r="BS30916" s="96" t="n">
        <f aca="false">BR30916-2.5</f>
        <v>-2.5</v>
      </c>
    </row>
    <row r="30917" customFormat="false" ht="12" hidden="false" customHeight="false" outlineLevel="0" collapsed="false">
      <c r="BS30917" s="96" t="n">
        <f aca="false">BR30917-2.5</f>
        <v>-2.5</v>
      </c>
    </row>
    <row r="30918" customFormat="false" ht="12" hidden="false" customHeight="false" outlineLevel="0" collapsed="false">
      <c r="BS30918" s="96" t="n">
        <f aca="false">BR30918-2.5</f>
        <v>-2.5</v>
      </c>
    </row>
    <row r="30919" customFormat="false" ht="12" hidden="false" customHeight="false" outlineLevel="0" collapsed="false">
      <c r="BS30919" s="96" t="n">
        <f aca="false">BR30919-2.5</f>
        <v>-2.5</v>
      </c>
    </row>
    <row r="30920" customFormat="false" ht="12" hidden="false" customHeight="false" outlineLevel="0" collapsed="false">
      <c r="BS30920" s="96" t="n">
        <f aca="false">BR30920-2.5</f>
        <v>-2.5</v>
      </c>
    </row>
    <row r="30921" customFormat="false" ht="12" hidden="false" customHeight="false" outlineLevel="0" collapsed="false">
      <c r="BS30921" s="96" t="n">
        <f aca="false">BR30921-2.5</f>
        <v>-2.5</v>
      </c>
    </row>
    <row r="30922" customFormat="false" ht="12" hidden="false" customHeight="false" outlineLevel="0" collapsed="false">
      <c r="BS30922" s="96" t="n">
        <f aca="false">BR30922-2.5</f>
        <v>-2.5</v>
      </c>
    </row>
    <row r="30923" customFormat="false" ht="12" hidden="false" customHeight="false" outlineLevel="0" collapsed="false">
      <c r="BS30923" s="96" t="n">
        <f aca="false">BR30923-2.5</f>
        <v>-2.5</v>
      </c>
    </row>
    <row r="30924" customFormat="false" ht="12" hidden="false" customHeight="false" outlineLevel="0" collapsed="false">
      <c r="BS30924" s="96" t="n">
        <f aca="false">BR30924-2.5</f>
        <v>-2.5</v>
      </c>
    </row>
    <row r="30925" customFormat="false" ht="12" hidden="false" customHeight="false" outlineLevel="0" collapsed="false">
      <c r="BS30925" s="96" t="n">
        <f aca="false">BR30925-2.5</f>
        <v>-2.5</v>
      </c>
    </row>
    <row r="30926" customFormat="false" ht="12" hidden="false" customHeight="false" outlineLevel="0" collapsed="false">
      <c r="BS30926" s="96" t="n">
        <f aca="false">BR30926-2.5</f>
        <v>-2.5</v>
      </c>
    </row>
    <row r="30927" customFormat="false" ht="12" hidden="false" customHeight="false" outlineLevel="0" collapsed="false">
      <c r="BS30927" s="96" t="n">
        <f aca="false">BR30927-2.5</f>
        <v>-2.5</v>
      </c>
    </row>
    <row r="30928" customFormat="false" ht="12" hidden="false" customHeight="false" outlineLevel="0" collapsed="false">
      <c r="BS30928" s="96" t="n">
        <f aca="false">BR30928-2.5</f>
        <v>-2.5</v>
      </c>
    </row>
    <row r="30929" customFormat="false" ht="12" hidden="false" customHeight="false" outlineLevel="0" collapsed="false">
      <c r="BS30929" s="96" t="n">
        <f aca="false">BR30929-2.5</f>
        <v>-2.5</v>
      </c>
    </row>
    <row r="30930" customFormat="false" ht="12" hidden="false" customHeight="false" outlineLevel="0" collapsed="false">
      <c r="BS30930" s="96" t="n">
        <f aca="false">BR30930-2.5</f>
        <v>-2.5</v>
      </c>
    </row>
    <row r="30931" customFormat="false" ht="12" hidden="false" customHeight="false" outlineLevel="0" collapsed="false">
      <c r="BS30931" s="96" t="n">
        <f aca="false">BR30931-2.5</f>
        <v>-2.5</v>
      </c>
    </row>
    <row r="30932" customFormat="false" ht="12" hidden="false" customHeight="false" outlineLevel="0" collapsed="false">
      <c r="BS30932" s="96" t="n">
        <f aca="false">BR30932-2.5</f>
        <v>-2.5</v>
      </c>
    </row>
    <row r="30933" customFormat="false" ht="12" hidden="false" customHeight="false" outlineLevel="0" collapsed="false">
      <c r="BS30933" s="96" t="n">
        <f aca="false">BR30933-2.5</f>
        <v>-2.5</v>
      </c>
    </row>
    <row r="30934" customFormat="false" ht="12" hidden="false" customHeight="false" outlineLevel="0" collapsed="false">
      <c r="BS30934" s="96" t="n">
        <f aca="false">BR30934-2.5</f>
        <v>-2.5</v>
      </c>
    </row>
    <row r="30935" customFormat="false" ht="12" hidden="false" customHeight="false" outlineLevel="0" collapsed="false">
      <c r="BS30935" s="96" t="n">
        <f aca="false">BR30935-2.5</f>
        <v>-2.5</v>
      </c>
    </row>
    <row r="30936" customFormat="false" ht="12" hidden="false" customHeight="false" outlineLevel="0" collapsed="false">
      <c r="BS30936" s="96" t="n">
        <f aca="false">BR30936-2.5</f>
        <v>-2.5</v>
      </c>
    </row>
    <row r="30937" customFormat="false" ht="12" hidden="false" customHeight="false" outlineLevel="0" collapsed="false">
      <c r="BS30937" s="96" t="n">
        <f aca="false">BR30937-2.5</f>
        <v>-2.5</v>
      </c>
    </row>
    <row r="30938" customFormat="false" ht="12" hidden="false" customHeight="false" outlineLevel="0" collapsed="false">
      <c r="BS30938" s="96" t="n">
        <f aca="false">BR30938-2.5</f>
        <v>-2.5</v>
      </c>
    </row>
    <row r="30939" customFormat="false" ht="12" hidden="false" customHeight="false" outlineLevel="0" collapsed="false">
      <c r="BS30939" s="96" t="n">
        <f aca="false">BR30939-2.5</f>
        <v>-2.5</v>
      </c>
    </row>
    <row r="30940" customFormat="false" ht="12" hidden="false" customHeight="false" outlineLevel="0" collapsed="false">
      <c r="BS30940" s="96" t="n">
        <f aca="false">BR30940-2.5</f>
        <v>-2.5</v>
      </c>
    </row>
    <row r="30941" customFormat="false" ht="12" hidden="false" customHeight="false" outlineLevel="0" collapsed="false">
      <c r="BS30941" s="96" t="n">
        <f aca="false">BR30941-2.5</f>
        <v>-2.5</v>
      </c>
    </row>
    <row r="30942" customFormat="false" ht="12" hidden="false" customHeight="false" outlineLevel="0" collapsed="false">
      <c r="BS30942" s="96" t="n">
        <f aca="false">BR30942-2.5</f>
        <v>-2.5</v>
      </c>
    </row>
    <row r="30943" customFormat="false" ht="12" hidden="false" customHeight="false" outlineLevel="0" collapsed="false">
      <c r="BS30943" s="96" t="n">
        <f aca="false">BR30943-2.5</f>
        <v>-2.5</v>
      </c>
    </row>
    <row r="30944" customFormat="false" ht="12" hidden="false" customHeight="false" outlineLevel="0" collapsed="false">
      <c r="BS30944" s="96" t="n">
        <f aca="false">BR30944-2.5</f>
        <v>-2.5</v>
      </c>
    </row>
    <row r="30945" customFormat="false" ht="12" hidden="false" customHeight="false" outlineLevel="0" collapsed="false">
      <c r="BS30945" s="96" t="n">
        <f aca="false">BR30945-2.5</f>
        <v>-2.5</v>
      </c>
    </row>
    <row r="30946" customFormat="false" ht="12" hidden="false" customHeight="false" outlineLevel="0" collapsed="false">
      <c r="BS30946" s="96" t="n">
        <f aca="false">BR30946-2.5</f>
        <v>-2.5</v>
      </c>
    </row>
    <row r="30947" customFormat="false" ht="12" hidden="false" customHeight="false" outlineLevel="0" collapsed="false">
      <c r="BS30947" s="96" t="n">
        <f aca="false">BR30947-2.5</f>
        <v>-2.5</v>
      </c>
    </row>
    <row r="30948" customFormat="false" ht="12" hidden="false" customHeight="false" outlineLevel="0" collapsed="false">
      <c r="BS30948" s="96" t="n">
        <f aca="false">BR30948-2.5</f>
        <v>-2.5</v>
      </c>
    </row>
    <row r="30949" customFormat="false" ht="12" hidden="false" customHeight="false" outlineLevel="0" collapsed="false">
      <c r="BS30949" s="96" t="n">
        <f aca="false">BR30949-2.5</f>
        <v>-2.5</v>
      </c>
    </row>
    <row r="30950" customFormat="false" ht="12" hidden="false" customHeight="false" outlineLevel="0" collapsed="false">
      <c r="BS30950" s="96" t="n">
        <f aca="false">BR30950-2.5</f>
        <v>-2.5</v>
      </c>
    </row>
    <row r="30951" customFormat="false" ht="12" hidden="false" customHeight="false" outlineLevel="0" collapsed="false">
      <c r="BS30951" s="96" t="n">
        <f aca="false">BR30951-2.5</f>
        <v>-2.5</v>
      </c>
    </row>
    <row r="30952" customFormat="false" ht="12" hidden="false" customHeight="false" outlineLevel="0" collapsed="false">
      <c r="BS30952" s="96" t="n">
        <f aca="false">BR30952-2.5</f>
        <v>-2.5</v>
      </c>
    </row>
    <row r="30953" customFormat="false" ht="12" hidden="false" customHeight="false" outlineLevel="0" collapsed="false">
      <c r="BS30953" s="96" t="n">
        <f aca="false">BR30953-2.5</f>
        <v>-2.5</v>
      </c>
    </row>
    <row r="30954" customFormat="false" ht="12" hidden="false" customHeight="false" outlineLevel="0" collapsed="false">
      <c r="BS30954" s="96" t="n">
        <f aca="false">BR30954-2.5</f>
        <v>-2.5</v>
      </c>
    </row>
    <row r="30955" customFormat="false" ht="12" hidden="false" customHeight="false" outlineLevel="0" collapsed="false">
      <c r="BS30955" s="96" t="n">
        <f aca="false">BR30955-2.5</f>
        <v>-2.5</v>
      </c>
    </row>
    <row r="30956" customFormat="false" ht="12" hidden="false" customHeight="false" outlineLevel="0" collapsed="false">
      <c r="BS30956" s="96" t="n">
        <f aca="false">BR30956-2.5</f>
        <v>-2.5</v>
      </c>
    </row>
    <row r="30957" customFormat="false" ht="12" hidden="false" customHeight="false" outlineLevel="0" collapsed="false">
      <c r="BS30957" s="96" t="n">
        <f aca="false">BR30957-2.5</f>
        <v>-2.5</v>
      </c>
    </row>
    <row r="30958" customFormat="false" ht="12" hidden="false" customHeight="false" outlineLevel="0" collapsed="false">
      <c r="BS30958" s="96" t="n">
        <f aca="false">BR30958-2.5</f>
        <v>-2.5</v>
      </c>
    </row>
    <row r="30959" customFormat="false" ht="12" hidden="false" customHeight="false" outlineLevel="0" collapsed="false">
      <c r="BS30959" s="96" t="n">
        <f aca="false">BR30959-2.5</f>
        <v>-2.5</v>
      </c>
    </row>
    <row r="30960" customFormat="false" ht="12" hidden="false" customHeight="false" outlineLevel="0" collapsed="false">
      <c r="BS30960" s="96" t="n">
        <f aca="false">BR30960-2.5</f>
        <v>-2.5</v>
      </c>
    </row>
    <row r="30961" customFormat="false" ht="12" hidden="false" customHeight="false" outlineLevel="0" collapsed="false">
      <c r="BS30961" s="96" t="n">
        <f aca="false">BR30961-2.5</f>
        <v>-2.5</v>
      </c>
    </row>
    <row r="30962" customFormat="false" ht="12" hidden="false" customHeight="false" outlineLevel="0" collapsed="false">
      <c r="BS30962" s="96" t="n">
        <f aca="false">BR30962-2.5</f>
        <v>-2.5</v>
      </c>
    </row>
    <row r="30963" customFormat="false" ht="12" hidden="false" customHeight="false" outlineLevel="0" collapsed="false">
      <c r="BS30963" s="96" t="n">
        <f aca="false">BR30963-2.5</f>
        <v>-2.5</v>
      </c>
    </row>
    <row r="30964" customFormat="false" ht="12" hidden="false" customHeight="false" outlineLevel="0" collapsed="false">
      <c r="BS30964" s="96" t="n">
        <f aca="false">BR30964-2.5</f>
        <v>-2.5</v>
      </c>
    </row>
    <row r="30965" customFormat="false" ht="12" hidden="false" customHeight="false" outlineLevel="0" collapsed="false">
      <c r="BS30965" s="96" t="n">
        <f aca="false">BR30965-2.5</f>
        <v>-2.5</v>
      </c>
    </row>
    <row r="30966" customFormat="false" ht="12" hidden="false" customHeight="false" outlineLevel="0" collapsed="false">
      <c r="BS30966" s="96" t="n">
        <f aca="false">BR30966-2.5</f>
        <v>-2.5</v>
      </c>
    </row>
    <row r="30967" customFormat="false" ht="12" hidden="false" customHeight="false" outlineLevel="0" collapsed="false">
      <c r="BS30967" s="96" t="n">
        <f aca="false">BR30967-2.5</f>
        <v>-2.5</v>
      </c>
    </row>
    <row r="30968" customFormat="false" ht="12" hidden="false" customHeight="false" outlineLevel="0" collapsed="false">
      <c r="BS30968" s="96" t="n">
        <f aca="false">BR30968-2.5</f>
        <v>-2.5</v>
      </c>
    </row>
    <row r="30969" customFormat="false" ht="12" hidden="false" customHeight="false" outlineLevel="0" collapsed="false">
      <c r="BS30969" s="96" t="n">
        <f aca="false">BR30969-2.5</f>
        <v>-2.5</v>
      </c>
    </row>
    <row r="30970" customFormat="false" ht="12" hidden="false" customHeight="false" outlineLevel="0" collapsed="false">
      <c r="BS30970" s="96" t="n">
        <f aca="false">BR30970-2.5</f>
        <v>-2.5</v>
      </c>
    </row>
    <row r="30971" customFormat="false" ht="12" hidden="false" customHeight="false" outlineLevel="0" collapsed="false">
      <c r="BS30971" s="96" t="n">
        <f aca="false">BR30971-2.5</f>
        <v>-2.5</v>
      </c>
    </row>
    <row r="30972" customFormat="false" ht="12" hidden="false" customHeight="false" outlineLevel="0" collapsed="false">
      <c r="BS30972" s="96" t="n">
        <f aca="false">BR30972-2.5</f>
        <v>-2.5</v>
      </c>
    </row>
    <row r="30973" customFormat="false" ht="12" hidden="false" customHeight="false" outlineLevel="0" collapsed="false">
      <c r="BS30973" s="96" t="n">
        <f aca="false">BR30973-2.5</f>
        <v>-2.5</v>
      </c>
    </row>
    <row r="30974" customFormat="false" ht="12" hidden="false" customHeight="false" outlineLevel="0" collapsed="false">
      <c r="BS30974" s="96" t="n">
        <f aca="false">BR30974-2.5</f>
        <v>-2.5</v>
      </c>
    </row>
    <row r="30975" customFormat="false" ht="12" hidden="false" customHeight="false" outlineLevel="0" collapsed="false">
      <c r="BS30975" s="96" t="n">
        <f aca="false">BR30975-2.5</f>
        <v>-2.5</v>
      </c>
    </row>
    <row r="30976" customFormat="false" ht="12" hidden="false" customHeight="false" outlineLevel="0" collapsed="false">
      <c r="BS30976" s="96" t="n">
        <f aca="false">BR30976-2.5</f>
        <v>-2.5</v>
      </c>
    </row>
    <row r="30977" customFormat="false" ht="12" hidden="false" customHeight="false" outlineLevel="0" collapsed="false">
      <c r="BS30977" s="96" t="n">
        <f aca="false">BR30977-2.5</f>
        <v>-2.5</v>
      </c>
    </row>
    <row r="30978" customFormat="false" ht="12" hidden="false" customHeight="false" outlineLevel="0" collapsed="false">
      <c r="BS30978" s="96" t="n">
        <f aca="false">BR30978-2.5</f>
        <v>-2.5</v>
      </c>
    </row>
    <row r="30979" customFormat="false" ht="12" hidden="false" customHeight="false" outlineLevel="0" collapsed="false">
      <c r="BS30979" s="96" t="n">
        <f aca="false">BR30979-2.5</f>
        <v>-2.5</v>
      </c>
    </row>
    <row r="30980" customFormat="false" ht="12" hidden="false" customHeight="false" outlineLevel="0" collapsed="false">
      <c r="BS30980" s="96" t="n">
        <f aca="false">BR30980-2.5</f>
        <v>-2.5</v>
      </c>
    </row>
    <row r="30981" customFormat="false" ht="12" hidden="false" customHeight="false" outlineLevel="0" collapsed="false">
      <c r="BS30981" s="96" t="n">
        <f aca="false">BR30981-2.5</f>
        <v>-2.5</v>
      </c>
    </row>
    <row r="30982" customFormat="false" ht="12" hidden="false" customHeight="false" outlineLevel="0" collapsed="false">
      <c r="BS30982" s="96" t="n">
        <f aca="false">BR30982-2.5</f>
        <v>-2.5</v>
      </c>
    </row>
    <row r="30983" customFormat="false" ht="12" hidden="false" customHeight="false" outlineLevel="0" collapsed="false">
      <c r="BS30983" s="96" t="n">
        <f aca="false">BR30983-2.5</f>
        <v>-2.5</v>
      </c>
    </row>
    <row r="30984" customFormat="false" ht="12" hidden="false" customHeight="false" outlineLevel="0" collapsed="false">
      <c r="BS30984" s="96" t="n">
        <f aca="false">BR30984-2.5</f>
        <v>-2.5</v>
      </c>
    </row>
    <row r="30985" customFormat="false" ht="12" hidden="false" customHeight="false" outlineLevel="0" collapsed="false">
      <c r="BS30985" s="96" t="n">
        <f aca="false">BR30985-2.5</f>
        <v>-2.5</v>
      </c>
    </row>
    <row r="30986" customFormat="false" ht="12" hidden="false" customHeight="false" outlineLevel="0" collapsed="false">
      <c r="BS30986" s="96" t="n">
        <f aca="false">BR30986-2.5</f>
        <v>-2.5</v>
      </c>
    </row>
    <row r="30987" customFormat="false" ht="12" hidden="false" customHeight="false" outlineLevel="0" collapsed="false">
      <c r="BS30987" s="96" t="n">
        <f aca="false">BR30987-2.5</f>
        <v>-2.5</v>
      </c>
    </row>
    <row r="30988" customFormat="false" ht="12" hidden="false" customHeight="false" outlineLevel="0" collapsed="false">
      <c r="BS30988" s="96" t="n">
        <f aca="false">BR30988-2.5</f>
        <v>-2.5</v>
      </c>
    </row>
    <row r="30989" customFormat="false" ht="12" hidden="false" customHeight="false" outlineLevel="0" collapsed="false">
      <c r="BS30989" s="96" t="n">
        <f aca="false">BR30989-2.5</f>
        <v>-2.5</v>
      </c>
    </row>
    <row r="30990" customFormat="false" ht="12" hidden="false" customHeight="false" outlineLevel="0" collapsed="false">
      <c r="BS30990" s="96" t="n">
        <f aca="false">BR30990-2.5</f>
        <v>-2.5</v>
      </c>
    </row>
    <row r="30991" customFormat="false" ht="12" hidden="false" customHeight="false" outlineLevel="0" collapsed="false">
      <c r="BS30991" s="96" t="n">
        <f aca="false">BR30991-2.5</f>
        <v>-2.5</v>
      </c>
    </row>
    <row r="30992" customFormat="false" ht="12" hidden="false" customHeight="false" outlineLevel="0" collapsed="false">
      <c r="BS30992" s="96" t="n">
        <f aca="false">BR30992-2.5</f>
        <v>-2.5</v>
      </c>
    </row>
    <row r="30993" customFormat="false" ht="12" hidden="false" customHeight="false" outlineLevel="0" collapsed="false">
      <c r="BS30993" s="96" t="n">
        <f aca="false">BR30993-2.5</f>
        <v>-2.5</v>
      </c>
    </row>
    <row r="30994" customFormat="false" ht="12" hidden="false" customHeight="false" outlineLevel="0" collapsed="false">
      <c r="BS30994" s="96" t="n">
        <f aca="false">BR30994-2.5</f>
        <v>-2.5</v>
      </c>
    </row>
    <row r="30995" customFormat="false" ht="12" hidden="false" customHeight="false" outlineLevel="0" collapsed="false">
      <c r="BS30995" s="96" t="n">
        <f aca="false">BR30995-2.5</f>
        <v>-2.5</v>
      </c>
    </row>
    <row r="30996" customFormat="false" ht="12" hidden="false" customHeight="false" outlineLevel="0" collapsed="false">
      <c r="BS30996" s="96" t="n">
        <f aca="false">BR30996-2.5</f>
        <v>-2.5</v>
      </c>
    </row>
    <row r="30997" customFormat="false" ht="12" hidden="false" customHeight="false" outlineLevel="0" collapsed="false">
      <c r="BS30997" s="96" t="n">
        <f aca="false">BR30997-2.5</f>
        <v>-2.5</v>
      </c>
    </row>
    <row r="30998" customFormat="false" ht="12" hidden="false" customHeight="false" outlineLevel="0" collapsed="false">
      <c r="BS30998" s="96" t="n">
        <f aca="false">BR30998-2.5</f>
        <v>-2.5</v>
      </c>
    </row>
    <row r="30999" customFormat="false" ht="12" hidden="false" customHeight="false" outlineLevel="0" collapsed="false">
      <c r="BS30999" s="96" t="n">
        <f aca="false">BR30999-2.5</f>
        <v>-2.5</v>
      </c>
    </row>
    <row r="31000" customFormat="false" ht="12" hidden="false" customHeight="false" outlineLevel="0" collapsed="false">
      <c r="BS31000" s="96" t="n">
        <f aca="false">BR31000-2.5</f>
        <v>-2.5</v>
      </c>
    </row>
    <row r="31001" customFormat="false" ht="12" hidden="false" customHeight="false" outlineLevel="0" collapsed="false">
      <c r="BS31001" s="96" t="n">
        <f aca="false">BR31001-2.5</f>
        <v>-2.5</v>
      </c>
    </row>
    <row r="31002" customFormat="false" ht="12" hidden="false" customHeight="false" outlineLevel="0" collapsed="false">
      <c r="BS31002" s="96" t="n">
        <f aca="false">BR31002-2.5</f>
        <v>-2.5</v>
      </c>
    </row>
    <row r="31003" customFormat="false" ht="12" hidden="false" customHeight="false" outlineLevel="0" collapsed="false">
      <c r="BS31003" s="96" t="n">
        <f aca="false">BR31003-2.5</f>
        <v>-2.5</v>
      </c>
    </row>
    <row r="31004" customFormat="false" ht="12" hidden="false" customHeight="false" outlineLevel="0" collapsed="false">
      <c r="BS31004" s="96" t="n">
        <f aca="false">BR31004-2.5</f>
        <v>-2.5</v>
      </c>
    </row>
    <row r="31005" customFormat="false" ht="12" hidden="false" customHeight="false" outlineLevel="0" collapsed="false">
      <c r="BS31005" s="96" t="n">
        <f aca="false">BR31005-2.5</f>
        <v>-2.5</v>
      </c>
    </row>
    <row r="31006" customFormat="false" ht="12" hidden="false" customHeight="false" outlineLevel="0" collapsed="false">
      <c r="BS31006" s="96" t="n">
        <f aca="false">BR31006-2.5</f>
        <v>-2.5</v>
      </c>
    </row>
    <row r="31007" customFormat="false" ht="12" hidden="false" customHeight="false" outlineLevel="0" collapsed="false">
      <c r="BS31007" s="96" t="n">
        <f aca="false">BR31007-2.5</f>
        <v>-2.5</v>
      </c>
    </row>
    <row r="31008" customFormat="false" ht="12" hidden="false" customHeight="false" outlineLevel="0" collapsed="false">
      <c r="BS31008" s="96" t="n">
        <f aca="false">BR31008-2.5</f>
        <v>-2.5</v>
      </c>
    </row>
    <row r="31009" customFormat="false" ht="12" hidden="false" customHeight="false" outlineLevel="0" collapsed="false">
      <c r="BS31009" s="96" t="n">
        <f aca="false">BR31009-2.5</f>
        <v>-2.5</v>
      </c>
    </row>
    <row r="31010" customFormat="false" ht="12" hidden="false" customHeight="false" outlineLevel="0" collapsed="false">
      <c r="BS31010" s="96" t="n">
        <f aca="false">BR31010-2.5</f>
        <v>-2.5</v>
      </c>
    </row>
    <row r="31011" customFormat="false" ht="12" hidden="false" customHeight="false" outlineLevel="0" collapsed="false">
      <c r="BS31011" s="96" t="n">
        <f aca="false">BR31011-2.5</f>
        <v>-2.5</v>
      </c>
    </row>
    <row r="31012" customFormat="false" ht="12" hidden="false" customHeight="false" outlineLevel="0" collapsed="false">
      <c r="BS31012" s="96" t="n">
        <f aca="false">BR31012-2.5</f>
        <v>-2.5</v>
      </c>
    </row>
    <row r="31013" customFormat="false" ht="12" hidden="false" customHeight="false" outlineLevel="0" collapsed="false">
      <c r="BS31013" s="96" t="n">
        <f aca="false">BR31013-2.5</f>
        <v>-2.5</v>
      </c>
    </row>
    <row r="31014" customFormat="false" ht="12" hidden="false" customHeight="false" outlineLevel="0" collapsed="false">
      <c r="BS31014" s="96" t="n">
        <f aca="false">BR31014-2.5</f>
        <v>-2.5</v>
      </c>
    </row>
    <row r="31015" customFormat="false" ht="12" hidden="false" customHeight="false" outlineLevel="0" collapsed="false">
      <c r="BS31015" s="96" t="n">
        <f aca="false">BR31015-2.5</f>
        <v>-2.5</v>
      </c>
    </row>
    <row r="31016" customFormat="false" ht="12" hidden="false" customHeight="false" outlineLevel="0" collapsed="false">
      <c r="BS31016" s="96" t="n">
        <f aca="false">BR31016-2.5</f>
        <v>-2.5</v>
      </c>
    </row>
    <row r="31017" customFormat="false" ht="12" hidden="false" customHeight="false" outlineLevel="0" collapsed="false">
      <c r="BS31017" s="96" t="n">
        <f aca="false">BR31017-2.5</f>
        <v>-2.5</v>
      </c>
    </row>
    <row r="31018" customFormat="false" ht="12" hidden="false" customHeight="false" outlineLevel="0" collapsed="false">
      <c r="BS31018" s="96" t="n">
        <f aca="false">BR31018-2.5</f>
        <v>-2.5</v>
      </c>
    </row>
    <row r="31019" customFormat="false" ht="12" hidden="false" customHeight="false" outlineLevel="0" collapsed="false">
      <c r="BS31019" s="96" t="n">
        <f aca="false">BR31019-2.5</f>
        <v>-2.5</v>
      </c>
    </row>
    <row r="31020" customFormat="false" ht="12" hidden="false" customHeight="false" outlineLevel="0" collapsed="false">
      <c r="BS31020" s="96" t="n">
        <f aca="false">BR31020-2.5</f>
        <v>-2.5</v>
      </c>
    </row>
    <row r="31021" customFormat="false" ht="12" hidden="false" customHeight="false" outlineLevel="0" collapsed="false">
      <c r="BS31021" s="96" t="n">
        <f aca="false">BR31021-2.5</f>
        <v>-2.5</v>
      </c>
    </row>
    <row r="31022" customFormat="false" ht="12" hidden="false" customHeight="false" outlineLevel="0" collapsed="false">
      <c r="BS31022" s="96" t="n">
        <f aca="false">BR31022-2.5</f>
        <v>-2.5</v>
      </c>
    </row>
    <row r="31023" customFormat="false" ht="12" hidden="false" customHeight="false" outlineLevel="0" collapsed="false">
      <c r="BS31023" s="96" t="n">
        <f aca="false">BR31023-2.5</f>
        <v>-2.5</v>
      </c>
    </row>
    <row r="31024" customFormat="false" ht="12" hidden="false" customHeight="false" outlineLevel="0" collapsed="false">
      <c r="BS31024" s="96" t="n">
        <f aca="false">BR31024-2.5</f>
        <v>-2.5</v>
      </c>
    </row>
    <row r="31025" customFormat="false" ht="12" hidden="false" customHeight="false" outlineLevel="0" collapsed="false">
      <c r="BS31025" s="96" t="n">
        <f aca="false">BR31025-2.5</f>
        <v>-2.5</v>
      </c>
    </row>
    <row r="31026" customFormat="false" ht="12" hidden="false" customHeight="false" outlineLevel="0" collapsed="false">
      <c r="BS31026" s="96" t="n">
        <f aca="false">BR31026-2.5</f>
        <v>-2.5</v>
      </c>
    </row>
    <row r="31027" customFormat="false" ht="12" hidden="false" customHeight="false" outlineLevel="0" collapsed="false">
      <c r="BS31027" s="96" t="n">
        <f aca="false">BR31027-2.5</f>
        <v>-2.5</v>
      </c>
    </row>
    <row r="31028" customFormat="false" ht="12" hidden="false" customHeight="false" outlineLevel="0" collapsed="false">
      <c r="BS31028" s="96" t="n">
        <f aca="false">BR31028-2.5</f>
        <v>-2.5</v>
      </c>
    </row>
    <row r="31029" customFormat="false" ht="12" hidden="false" customHeight="false" outlineLevel="0" collapsed="false">
      <c r="BS31029" s="96" t="n">
        <f aca="false">BR31029-2.5</f>
        <v>-2.5</v>
      </c>
    </row>
    <row r="31030" customFormat="false" ht="12" hidden="false" customHeight="false" outlineLevel="0" collapsed="false">
      <c r="BS31030" s="96" t="n">
        <f aca="false">BR31030-2.5</f>
        <v>-2.5</v>
      </c>
    </row>
    <row r="31031" customFormat="false" ht="12" hidden="false" customHeight="false" outlineLevel="0" collapsed="false">
      <c r="BS31031" s="96" t="n">
        <f aca="false">BR31031-2.5</f>
        <v>-2.5</v>
      </c>
    </row>
    <row r="31032" customFormat="false" ht="12" hidden="false" customHeight="false" outlineLevel="0" collapsed="false">
      <c r="BS31032" s="96" t="n">
        <f aca="false">BR31032-2.5</f>
        <v>-2.5</v>
      </c>
    </row>
    <row r="31033" customFormat="false" ht="12" hidden="false" customHeight="false" outlineLevel="0" collapsed="false">
      <c r="BS31033" s="96" t="n">
        <f aca="false">BR31033-2.5</f>
        <v>-2.5</v>
      </c>
    </row>
    <row r="31034" customFormat="false" ht="12" hidden="false" customHeight="false" outlineLevel="0" collapsed="false">
      <c r="BS31034" s="96" t="n">
        <f aca="false">BR31034-2.5</f>
        <v>-2.5</v>
      </c>
    </row>
    <row r="31035" customFormat="false" ht="12" hidden="false" customHeight="false" outlineLevel="0" collapsed="false">
      <c r="BS31035" s="96" t="n">
        <f aca="false">BR31035-2.5</f>
        <v>-2.5</v>
      </c>
    </row>
    <row r="31036" customFormat="false" ht="12" hidden="false" customHeight="false" outlineLevel="0" collapsed="false">
      <c r="BS31036" s="96" t="n">
        <f aca="false">BR31036-2.5</f>
        <v>-2.5</v>
      </c>
    </row>
    <row r="31037" customFormat="false" ht="12" hidden="false" customHeight="false" outlineLevel="0" collapsed="false">
      <c r="BS31037" s="96" t="n">
        <f aca="false">BR31037-2.5</f>
        <v>-2.5</v>
      </c>
    </row>
    <row r="31038" customFormat="false" ht="12" hidden="false" customHeight="false" outlineLevel="0" collapsed="false">
      <c r="BS31038" s="96" t="n">
        <f aca="false">BR31038-2.5</f>
        <v>-2.5</v>
      </c>
    </row>
    <row r="31039" customFormat="false" ht="12" hidden="false" customHeight="false" outlineLevel="0" collapsed="false">
      <c r="BS31039" s="96" t="n">
        <f aca="false">BR31039-2.5</f>
        <v>-2.5</v>
      </c>
    </row>
    <row r="31040" customFormat="false" ht="12" hidden="false" customHeight="false" outlineLevel="0" collapsed="false">
      <c r="BS31040" s="96" t="n">
        <f aca="false">BR31040-2.5</f>
        <v>-2.5</v>
      </c>
    </row>
    <row r="31041" customFormat="false" ht="12" hidden="false" customHeight="false" outlineLevel="0" collapsed="false">
      <c r="BS31041" s="96" t="n">
        <f aca="false">BR31041-2.5</f>
        <v>-2.5</v>
      </c>
    </row>
    <row r="31042" customFormat="false" ht="12" hidden="false" customHeight="false" outlineLevel="0" collapsed="false">
      <c r="BS31042" s="96" t="n">
        <f aca="false">BR31042-2.5</f>
        <v>-2.5</v>
      </c>
    </row>
    <row r="31043" customFormat="false" ht="12" hidden="false" customHeight="false" outlineLevel="0" collapsed="false">
      <c r="BS31043" s="96" t="n">
        <f aca="false">BR31043-2.5</f>
        <v>-2.5</v>
      </c>
    </row>
    <row r="31044" customFormat="false" ht="12" hidden="false" customHeight="false" outlineLevel="0" collapsed="false">
      <c r="BS31044" s="96" t="n">
        <f aca="false">BR31044-2.5</f>
        <v>-2.5</v>
      </c>
    </row>
    <row r="31045" customFormat="false" ht="12" hidden="false" customHeight="false" outlineLevel="0" collapsed="false">
      <c r="BS31045" s="96" t="n">
        <f aca="false">BR31045-2.5</f>
        <v>-2.5</v>
      </c>
    </row>
    <row r="31046" customFormat="false" ht="12" hidden="false" customHeight="false" outlineLevel="0" collapsed="false">
      <c r="BS31046" s="96" t="n">
        <f aca="false">BR31046-2.5</f>
        <v>-2.5</v>
      </c>
    </row>
    <row r="31047" customFormat="false" ht="12" hidden="false" customHeight="false" outlineLevel="0" collapsed="false">
      <c r="BS31047" s="96" t="n">
        <f aca="false">BR31047-2.5</f>
        <v>-2.5</v>
      </c>
    </row>
    <row r="31048" customFormat="false" ht="12" hidden="false" customHeight="false" outlineLevel="0" collapsed="false">
      <c r="BS31048" s="96" t="n">
        <f aca="false">BR31048-2.5</f>
        <v>-2.5</v>
      </c>
    </row>
    <row r="31049" customFormat="false" ht="12" hidden="false" customHeight="false" outlineLevel="0" collapsed="false">
      <c r="BS31049" s="96" t="n">
        <f aca="false">BR31049-2.5</f>
        <v>-2.5</v>
      </c>
    </row>
    <row r="31050" customFormat="false" ht="12" hidden="false" customHeight="false" outlineLevel="0" collapsed="false">
      <c r="BS31050" s="96" t="n">
        <f aca="false">BR31050-2.5</f>
        <v>-2.5</v>
      </c>
    </row>
    <row r="31051" customFormat="false" ht="12" hidden="false" customHeight="false" outlineLevel="0" collapsed="false">
      <c r="BS31051" s="96" t="n">
        <f aca="false">BR31051-2.5</f>
        <v>-2.5</v>
      </c>
    </row>
    <row r="31052" customFormat="false" ht="12" hidden="false" customHeight="false" outlineLevel="0" collapsed="false">
      <c r="BS31052" s="96" t="n">
        <f aca="false">BR31052-2.5</f>
        <v>-2.5</v>
      </c>
    </row>
    <row r="31053" customFormat="false" ht="12" hidden="false" customHeight="false" outlineLevel="0" collapsed="false">
      <c r="BS31053" s="96" t="n">
        <f aca="false">BR31053-2.5</f>
        <v>-2.5</v>
      </c>
    </row>
    <row r="31054" customFormat="false" ht="12" hidden="false" customHeight="false" outlineLevel="0" collapsed="false">
      <c r="BS31054" s="96" t="n">
        <f aca="false">BR31054-2.5</f>
        <v>-2.5</v>
      </c>
    </row>
    <row r="31055" customFormat="false" ht="12" hidden="false" customHeight="false" outlineLevel="0" collapsed="false">
      <c r="BS31055" s="96" t="n">
        <f aca="false">BR31055-2.5</f>
        <v>-2.5</v>
      </c>
    </row>
    <row r="31056" customFormat="false" ht="12" hidden="false" customHeight="false" outlineLevel="0" collapsed="false">
      <c r="BS31056" s="96" t="n">
        <f aca="false">BR31056-2.5</f>
        <v>-2.5</v>
      </c>
    </row>
    <row r="31057" customFormat="false" ht="12" hidden="false" customHeight="false" outlineLevel="0" collapsed="false">
      <c r="BS31057" s="96" t="n">
        <f aca="false">BR31057-2.5</f>
        <v>-2.5</v>
      </c>
    </row>
    <row r="31058" customFormat="false" ht="12" hidden="false" customHeight="false" outlineLevel="0" collapsed="false">
      <c r="BS31058" s="96" t="n">
        <f aca="false">BR31058-2.5</f>
        <v>-2.5</v>
      </c>
    </row>
    <row r="31059" customFormat="false" ht="12" hidden="false" customHeight="false" outlineLevel="0" collapsed="false">
      <c r="BS31059" s="96" t="n">
        <f aca="false">BR31059-2.5</f>
        <v>-2.5</v>
      </c>
    </row>
    <row r="31060" customFormat="false" ht="12" hidden="false" customHeight="false" outlineLevel="0" collapsed="false">
      <c r="BS31060" s="96" t="n">
        <f aca="false">BR31060-2.5</f>
        <v>-2.5</v>
      </c>
    </row>
    <row r="31061" customFormat="false" ht="12" hidden="false" customHeight="false" outlineLevel="0" collapsed="false">
      <c r="BS31061" s="96" t="n">
        <f aca="false">BR31061-2.5</f>
        <v>-2.5</v>
      </c>
    </row>
    <row r="31062" customFormat="false" ht="12" hidden="false" customHeight="false" outlineLevel="0" collapsed="false">
      <c r="BS31062" s="96" t="n">
        <f aca="false">BR31062-2.5</f>
        <v>-2.5</v>
      </c>
    </row>
    <row r="31063" customFormat="false" ht="12" hidden="false" customHeight="false" outlineLevel="0" collapsed="false">
      <c r="BS31063" s="96" t="n">
        <f aca="false">BR31063-2.5</f>
        <v>-2.5</v>
      </c>
    </row>
    <row r="31064" customFormat="false" ht="12" hidden="false" customHeight="false" outlineLevel="0" collapsed="false">
      <c r="BS31064" s="96" t="n">
        <f aca="false">BR31064-2.5</f>
        <v>-2.5</v>
      </c>
    </row>
    <row r="31065" customFormat="false" ht="12" hidden="false" customHeight="false" outlineLevel="0" collapsed="false">
      <c r="BS31065" s="96" t="n">
        <f aca="false">BR31065-2.5</f>
        <v>-2.5</v>
      </c>
    </row>
    <row r="31066" customFormat="false" ht="12" hidden="false" customHeight="false" outlineLevel="0" collapsed="false">
      <c r="BS31066" s="96" t="n">
        <f aca="false">BR31066-2.5</f>
        <v>-2.5</v>
      </c>
    </row>
    <row r="31067" customFormat="false" ht="12" hidden="false" customHeight="false" outlineLevel="0" collapsed="false">
      <c r="BS31067" s="96" t="n">
        <f aca="false">BR31067-2.5</f>
        <v>-2.5</v>
      </c>
    </row>
    <row r="31068" customFormat="false" ht="12" hidden="false" customHeight="false" outlineLevel="0" collapsed="false">
      <c r="BS31068" s="96" t="n">
        <f aca="false">BR31068-2.5</f>
        <v>-2.5</v>
      </c>
    </row>
    <row r="31069" customFormat="false" ht="12" hidden="false" customHeight="false" outlineLevel="0" collapsed="false">
      <c r="BS31069" s="96" t="n">
        <f aca="false">BR31069-2.5</f>
        <v>-2.5</v>
      </c>
    </row>
    <row r="31070" customFormat="false" ht="12" hidden="false" customHeight="false" outlineLevel="0" collapsed="false">
      <c r="BS31070" s="96" t="n">
        <f aca="false">BR31070-2.5</f>
        <v>-2.5</v>
      </c>
    </row>
    <row r="31071" customFormat="false" ht="12" hidden="false" customHeight="false" outlineLevel="0" collapsed="false">
      <c r="BS31071" s="96" t="n">
        <f aca="false">BR31071-2.5</f>
        <v>-2.5</v>
      </c>
    </row>
    <row r="31072" customFormat="false" ht="12" hidden="false" customHeight="false" outlineLevel="0" collapsed="false">
      <c r="BS31072" s="96" t="n">
        <f aca="false">BR31072-2.5</f>
        <v>-2.5</v>
      </c>
    </row>
    <row r="31073" customFormat="false" ht="12" hidden="false" customHeight="false" outlineLevel="0" collapsed="false">
      <c r="BS31073" s="96" t="n">
        <f aca="false">BR31073-2.5</f>
        <v>-2.5</v>
      </c>
    </row>
    <row r="31074" customFormat="false" ht="12" hidden="false" customHeight="false" outlineLevel="0" collapsed="false">
      <c r="BS31074" s="96" t="n">
        <f aca="false">BR31074-2.5</f>
        <v>-2.5</v>
      </c>
    </row>
    <row r="31075" customFormat="false" ht="12" hidden="false" customHeight="false" outlineLevel="0" collapsed="false">
      <c r="BS31075" s="96" t="n">
        <f aca="false">BR31075-2.5</f>
        <v>-2.5</v>
      </c>
    </row>
    <row r="31076" customFormat="false" ht="12" hidden="false" customHeight="false" outlineLevel="0" collapsed="false">
      <c r="BS31076" s="96" t="n">
        <f aca="false">BR31076-2.5</f>
        <v>-2.5</v>
      </c>
    </row>
    <row r="31077" customFormat="false" ht="12" hidden="false" customHeight="false" outlineLevel="0" collapsed="false">
      <c r="BS31077" s="96" t="n">
        <f aca="false">BR31077-2.5</f>
        <v>-2.5</v>
      </c>
    </row>
    <row r="31078" customFormat="false" ht="12" hidden="false" customHeight="false" outlineLevel="0" collapsed="false">
      <c r="BS31078" s="96" t="n">
        <f aca="false">BR31078-2.5</f>
        <v>-2.5</v>
      </c>
    </row>
    <row r="31079" customFormat="false" ht="12" hidden="false" customHeight="false" outlineLevel="0" collapsed="false">
      <c r="BS31079" s="96" t="n">
        <f aca="false">BR31079-2.5</f>
        <v>-2.5</v>
      </c>
    </row>
    <row r="31080" customFormat="false" ht="12" hidden="false" customHeight="false" outlineLevel="0" collapsed="false">
      <c r="BS31080" s="96" t="n">
        <f aca="false">BR31080-2.5</f>
        <v>-2.5</v>
      </c>
    </row>
    <row r="31081" customFormat="false" ht="12" hidden="false" customHeight="false" outlineLevel="0" collapsed="false">
      <c r="BS31081" s="96" t="n">
        <f aca="false">BR31081-2.5</f>
        <v>-2.5</v>
      </c>
    </row>
    <row r="31082" customFormat="false" ht="12" hidden="false" customHeight="false" outlineLevel="0" collapsed="false">
      <c r="BS31082" s="96" t="n">
        <f aca="false">BR31082-2.5</f>
        <v>-2.5</v>
      </c>
    </row>
    <row r="31083" customFormat="false" ht="12" hidden="false" customHeight="false" outlineLevel="0" collapsed="false">
      <c r="BS31083" s="96" t="n">
        <f aca="false">BR31083-2.5</f>
        <v>-2.5</v>
      </c>
    </row>
    <row r="31084" customFormat="false" ht="12" hidden="false" customHeight="false" outlineLevel="0" collapsed="false">
      <c r="BS31084" s="96" t="n">
        <f aca="false">BR31084-2.5</f>
        <v>-2.5</v>
      </c>
    </row>
    <row r="31085" customFormat="false" ht="12" hidden="false" customHeight="false" outlineLevel="0" collapsed="false">
      <c r="BS31085" s="96" t="n">
        <f aca="false">BR31085-2.5</f>
        <v>-2.5</v>
      </c>
    </row>
    <row r="31086" customFormat="false" ht="12" hidden="false" customHeight="false" outlineLevel="0" collapsed="false">
      <c r="BS31086" s="96" t="n">
        <f aca="false">BR31086-2.5</f>
        <v>-2.5</v>
      </c>
    </row>
    <row r="31087" customFormat="false" ht="12" hidden="false" customHeight="false" outlineLevel="0" collapsed="false">
      <c r="BS31087" s="96" t="n">
        <f aca="false">BR31087-2.5</f>
        <v>-2.5</v>
      </c>
    </row>
    <row r="31088" customFormat="false" ht="12" hidden="false" customHeight="false" outlineLevel="0" collapsed="false">
      <c r="BS31088" s="96" t="n">
        <f aca="false">BR31088-2.5</f>
        <v>-2.5</v>
      </c>
    </row>
    <row r="31089" customFormat="false" ht="12" hidden="false" customHeight="false" outlineLevel="0" collapsed="false">
      <c r="BS31089" s="96" t="n">
        <f aca="false">BR31089-2.5</f>
        <v>-2.5</v>
      </c>
    </row>
    <row r="31090" customFormat="false" ht="12" hidden="false" customHeight="false" outlineLevel="0" collapsed="false">
      <c r="BS31090" s="96" t="n">
        <f aca="false">BR31090-2.5</f>
        <v>-2.5</v>
      </c>
    </row>
    <row r="31091" customFormat="false" ht="12" hidden="false" customHeight="false" outlineLevel="0" collapsed="false">
      <c r="BS31091" s="96" t="n">
        <f aca="false">BR31091-2.5</f>
        <v>-2.5</v>
      </c>
    </row>
    <row r="31092" customFormat="false" ht="12" hidden="false" customHeight="false" outlineLevel="0" collapsed="false">
      <c r="BS31092" s="96" t="n">
        <f aca="false">BR31092-2.5</f>
        <v>-2.5</v>
      </c>
    </row>
    <row r="31093" customFormat="false" ht="12" hidden="false" customHeight="false" outlineLevel="0" collapsed="false">
      <c r="BS31093" s="96" t="n">
        <f aca="false">BR31093-2.5</f>
        <v>-2.5</v>
      </c>
    </row>
    <row r="31094" customFormat="false" ht="12" hidden="false" customHeight="false" outlineLevel="0" collapsed="false">
      <c r="BS31094" s="96" t="n">
        <f aca="false">BR31094-2.5</f>
        <v>-2.5</v>
      </c>
    </row>
    <row r="31095" customFormat="false" ht="12" hidden="false" customHeight="false" outlineLevel="0" collapsed="false">
      <c r="BS31095" s="96" t="n">
        <f aca="false">BR31095-2.5</f>
        <v>-2.5</v>
      </c>
    </row>
    <row r="31096" customFormat="false" ht="12" hidden="false" customHeight="false" outlineLevel="0" collapsed="false">
      <c r="BS31096" s="96" t="n">
        <f aca="false">BR31096-2.5</f>
        <v>-2.5</v>
      </c>
    </row>
    <row r="31097" customFormat="false" ht="12" hidden="false" customHeight="false" outlineLevel="0" collapsed="false">
      <c r="BS31097" s="96" t="n">
        <f aca="false">BR31097-2.5</f>
        <v>-2.5</v>
      </c>
    </row>
    <row r="31098" customFormat="false" ht="12" hidden="false" customHeight="false" outlineLevel="0" collapsed="false">
      <c r="BS31098" s="96" t="n">
        <f aca="false">BR31098-2.5</f>
        <v>-2.5</v>
      </c>
    </row>
    <row r="31099" customFormat="false" ht="12" hidden="false" customHeight="false" outlineLevel="0" collapsed="false">
      <c r="BS31099" s="96" t="n">
        <f aca="false">BR31099-2.5</f>
        <v>-2.5</v>
      </c>
    </row>
    <row r="31100" customFormat="false" ht="12" hidden="false" customHeight="false" outlineLevel="0" collapsed="false">
      <c r="BS31100" s="96" t="n">
        <f aca="false">BR31100-2.5</f>
        <v>-2.5</v>
      </c>
    </row>
    <row r="31101" customFormat="false" ht="12" hidden="false" customHeight="false" outlineLevel="0" collapsed="false">
      <c r="BS31101" s="96" t="n">
        <f aca="false">BR31101-2.5</f>
        <v>-2.5</v>
      </c>
    </row>
    <row r="31102" customFormat="false" ht="12" hidden="false" customHeight="false" outlineLevel="0" collapsed="false">
      <c r="BS31102" s="96" t="n">
        <f aca="false">BR31102-2.5</f>
        <v>-2.5</v>
      </c>
    </row>
    <row r="31103" customFormat="false" ht="12" hidden="false" customHeight="false" outlineLevel="0" collapsed="false">
      <c r="BS31103" s="96" t="n">
        <f aca="false">BR31103-2.5</f>
        <v>-2.5</v>
      </c>
    </row>
    <row r="31104" customFormat="false" ht="12" hidden="false" customHeight="false" outlineLevel="0" collapsed="false">
      <c r="BS31104" s="96" t="n">
        <f aca="false">BR31104-2.5</f>
        <v>-2.5</v>
      </c>
    </row>
    <row r="31105" customFormat="false" ht="12" hidden="false" customHeight="false" outlineLevel="0" collapsed="false">
      <c r="BS31105" s="96" t="n">
        <f aca="false">BR31105-2.5</f>
        <v>-2.5</v>
      </c>
    </row>
    <row r="31106" customFormat="false" ht="12" hidden="false" customHeight="false" outlineLevel="0" collapsed="false">
      <c r="BS31106" s="96" t="n">
        <f aca="false">BR31106-2.5</f>
        <v>-2.5</v>
      </c>
    </row>
    <row r="31107" customFormat="false" ht="12" hidden="false" customHeight="false" outlineLevel="0" collapsed="false">
      <c r="BS31107" s="96" t="n">
        <f aca="false">BR31107-2.5</f>
        <v>-2.5</v>
      </c>
    </row>
    <row r="31108" customFormat="false" ht="12" hidden="false" customHeight="false" outlineLevel="0" collapsed="false">
      <c r="BS31108" s="96" t="n">
        <f aca="false">BR31108-2.5</f>
        <v>-2.5</v>
      </c>
    </row>
    <row r="31109" customFormat="false" ht="12" hidden="false" customHeight="false" outlineLevel="0" collapsed="false">
      <c r="BS31109" s="96" t="n">
        <f aca="false">BR31109-2.5</f>
        <v>-2.5</v>
      </c>
    </row>
    <row r="31110" customFormat="false" ht="12" hidden="false" customHeight="false" outlineLevel="0" collapsed="false">
      <c r="BS31110" s="96" t="n">
        <f aca="false">BR31110-2.5</f>
        <v>-2.5</v>
      </c>
    </row>
    <row r="31111" customFormat="false" ht="12" hidden="false" customHeight="false" outlineLevel="0" collapsed="false">
      <c r="BS31111" s="96" t="n">
        <f aca="false">BR31111-2.5</f>
        <v>-2.5</v>
      </c>
    </row>
    <row r="31112" customFormat="false" ht="12" hidden="false" customHeight="false" outlineLevel="0" collapsed="false">
      <c r="BS31112" s="96" t="n">
        <f aca="false">BR31112-2.5</f>
        <v>-2.5</v>
      </c>
    </row>
    <row r="31113" customFormat="false" ht="12" hidden="false" customHeight="false" outlineLevel="0" collapsed="false">
      <c r="BS31113" s="96" t="n">
        <f aca="false">BR31113-2.5</f>
        <v>-2.5</v>
      </c>
    </row>
    <row r="31114" customFormat="false" ht="12" hidden="false" customHeight="false" outlineLevel="0" collapsed="false">
      <c r="BS31114" s="96" t="n">
        <f aca="false">BR31114-2.5</f>
        <v>-2.5</v>
      </c>
    </row>
    <row r="31115" customFormat="false" ht="12" hidden="false" customHeight="false" outlineLevel="0" collapsed="false">
      <c r="BS31115" s="96" t="n">
        <f aca="false">BR31115-2.5</f>
        <v>-2.5</v>
      </c>
    </row>
    <row r="31116" customFormat="false" ht="12" hidden="false" customHeight="false" outlineLevel="0" collapsed="false">
      <c r="BS31116" s="96" t="n">
        <f aca="false">BR31116-2.5</f>
        <v>-2.5</v>
      </c>
    </row>
    <row r="31117" customFormat="false" ht="12" hidden="false" customHeight="false" outlineLevel="0" collapsed="false">
      <c r="BS31117" s="96" t="n">
        <f aca="false">BR31117-2.5</f>
        <v>-2.5</v>
      </c>
    </row>
    <row r="31118" customFormat="false" ht="12" hidden="false" customHeight="false" outlineLevel="0" collapsed="false">
      <c r="BS31118" s="96" t="n">
        <f aca="false">BR31118-2.5</f>
        <v>-2.5</v>
      </c>
    </row>
    <row r="31119" customFormat="false" ht="12" hidden="false" customHeight="false" outlineLevel="0" collapsed="false">
      <c r="BS31119" s="96" t="n">
        <f aca="false">BR31119-2.5</f>
        <v>-2.5</v>
      </c>
    </row>
    <row r="31120" customFormat="false" ht="12" hidden="false" customHeight="false" outlineLevel="0" collapsed="false">
      <c r="BS31120" s="96" t="n">
        <f aca="false">BR31120-2.5</f>
        <v>-2.5</v>
      </c>
    </row>
    <row r="31121" customFormat="false" ht="12" hidden="false" customHeight="false" outlineLevel="0" collapsed="false">
      <c r="BS31121" s="96" t="n">
        <f aca="false">BR31121-2.5</f>
        <v>-2.5</v>
      </c>
    </row>
    <row r="31122" customFormat="false" ht="12" hidden="false" customHeight="false" outlineLevel="0" collapsed="false">
      <c r="BS31122" s="96" t="n">
        <f aca="false">BR31122-2.5</f>
        <v>-2.5</v>
      </c>
    </row>
    <row r="31123" customFormat="false" ht="12" hidden="false" customHeight="false" outlineLevel="0" collapsed="false">
      <c r="BS31123" s="96" t="n">
        <f aca="false">BR31123-2.5</f>
        <v>-2.5</v>
      </c>
    </row>
    <row r="31124" customFormat="false" ht="12" hidden="false" customHeight="false" outlineLevel="0" collapsed="false">
      <c r="BS31124" s="96" t="n">
        <f aca="false">BR31124-2.5</f>
        <v>-2.5</v>
      </c>
    </row>
    <row r="31125" customFormat="false" ht="12" hidden="false" customHeight="false" outlineLevel="0" collapsed="false">
      <c r="BS31125" s="96" t="n">
        <f aca="false">BR31125-2.5</f>
        <v>-2.5</v>
      </c>
    </row>
    <row r="31126" customFormat="false" ht="12" hidden="false" customHeight="false" outlineLevel="0" collapsed="false">
      <c r="BS31126" s="96" t="n">
        <f aca="false">BR31126-2.5</f>
        <v>-2.5</v>
      </c>
    </row>
    <row r="31127" customFormat="false" ht="12" hidden="false" customHeight="false" outlineLevel="0" collapsed="false">
      <c r="BS31127" s="96" t="n">
        <f aca="false">BR31127-2.5</f>
        <v>-2.5</v>
      </c>
    </row>
    <row r="31128" customFormat="false" ht="12" hidden="false" customHeight="false" outlineLevel="0" collapsed="false">
      <c r="BS31128" s="96" t="n">
        <f aca="false">BR31128-2.5</f>
        <v>-2.5</v>
      </c>
    </row>
    <row r="31129" customFormat="false" ht="12" hidden="false" customHeight="false" outlineLevel="0" collapsed="false">
      <c r="BS31129" s="96" t="n">
        <f aca="false">BR31129-2.5</f>
        <v>-2.5</v>
      </c>
    </row>
    <row r="31130" customFormat="false" ht="12" hidden="false" customHeight="false" outlineLevel="0" collapsed="false">
      <c r="BS31130" s="96" t="n">
        <f aca="false">BR31130-2.5</f>
        <v>-2.5</v>
      </c>
    </row>
    <row r="31131" customFormat="false" ht="12" hidden="false" customHeight="false" outlineLevel="0" collapsed="false">
      <c r="BS31131" s="96" t="n">
        <f aca="false">BR31131-2.5</f>
        <v>-2.5</v>
      </c>
    </row>
    <row r="31132" customFormat="false" ht="12" hidden="false" customHeight="false" outlineLevel="0" collapsed="false">
      <c r="BS31132" s="96" t="n">
        <f aca="false">BR31132-2.5</f>
        <v>-2.5</v>
      </c>
    </row>
    <row r="31133" customFormat="false" ht="12" hidden="false" customHeight="false" outlineLevel="0" collapsed="false">
      <c r="BS31133" s="96" t="n">
        <f aca="false">BR31133-2.5</f>
        <v>-2.5</v>
      </c>
    </row>
    <row r="31134" customFormat="false" ht="12" hidden="false" customHeight="false" outlineLevel="0" collapsed="false">
      <c r="BS31134" s="96" t="n">
        <f aca="false">BR31134-2.5</f>
        <v>-2.5</v>
      </c>
    </row>
    <row r="31135" customFormat="false" ht="12" hidden="false" customHeight="false" outlineLevel="0" collapsed="false">
      <c r="BS31135" s="96" t="n">
        <f aca="false">BR31135-2.5</f>
        <v>-2.5</v>
      </c>
    </row>
    <row r="31136" customFormat="false" ht="12" hidden="false" customHeight="false" outlineLevel="0" collapsed="false">
      <c r="BS31136" s="96" t="n">
        <f aca="false">BR31136-2.5</f>
        <v>-2.5</v>
      </c>
    </row>
    <row r="31137" customFormat="false" ht="12" hidden="false" customHeight="false" outlineLevel="0" collapsed="false">
      <c r="BS31137" s="96" t="n">
        <f aca="false">BR31137-2.5</f>
        <v>-2.5</v>
      </c>
    </row>
    <row r="31138" customFormat="false" ht="12" hidden="false" customHeight="false" outlineLevel="0" collapsed="false">
      <c r="BS31138" s="96" t="n">
        <f aca="false">BR31138-2.5</f>
        <v>-2.5</v>
      </c>
    </row>
    <row r="31139" customFormat="false" ht="12" hidden="false" customHeight="false" outlineLevel="0" collapsed="false">
      <c r="BS31139" s="96" t="n">
        <f aca="false">BR31139-2.5</f>
        <v>-2.5</v>
      </c>
    </row>
    <row r="31140" customFormat="false" ht="12" hidden="false" customHeight="false" outlineLevel="0" collapsed="false">
      <c r="BS31140" s="96" t="n">
        <f aca="false">BR31140-2.5</f>
        <v>-2.5</v>
      </c>
    </row>
    <row r="31141" customFormat="false" ht="12" hidden="false" customHeight="false" outlineLevel="0" collapsed="false">
      <c r="BS31141" s="96" t="n">
        <f aca="false">BR31141-2.5</f>
        <v>-2.5</v>
      </c>
    </row>
    <row r="31142" customFormat="false" ht="12" hidden="false" customHeight="false" outlineLevel="0" collapsed="false">
      <c r="BS31142" s="96" t="n">
        <f aca="false">BR31142-2.5</f>
        <v>-2.5</v>
      </c>
    </row>
    <row r="31143" customFormat="false" ht="12" hidden="false" customHeight="false" outlineLevel="0" collapsed="false">
      <c r="BS31143" s="96" t="n">
        <f aca="false">BR31143-2.5</f>
        <v>-2.5</v>
      </c>
    </row>
    <row r="31144" customFormat="false" ht="12" hidden="false" customHeight="false" outlineLevel="0" collapsed="false">
      <c r="BS31144" s="96" t="n">
        <f aca="false">BR31144-2.5</f>
        <v>-2.5</v>
      </c>
    </row>
    <row r="31145" customFormat="false" ht="12" hidden="false" customHeight="false" outlineLevel="0" collapsed="false">
      <c r="BS31145" s="96" t="n">
        <f aca="false">BR31145-2.5</f>
        <v>-2.5</v>
      </c>
    </row>
    <row r="31146" customFormat="false" ht="12" hidden="false" customHeight="false" outlineLevel="0" collapsed="false">
      <c r="BS31146" s="96" t="n">
        <f aca="false">BR31146-2.5</f>
        <v>-2.5</v>
      </c>
    </row>
    <row r="31147" customFormat="false" ht="12" hidden="false" customHeight="false" outlineLevel="0" collapsed="false">
      <c r="BS31147" s="96" t="n">
        <f aca="false">BR31147-2.5</f>
        <v>-2.5</v>
      </c>
    </row>
    <row r="31148" customFormat="false" ht="12" hidden="false" customHeight="false" outlineLevel="0" collapsed="false">
      <c r="BS31148" s="96" t="n">
        <f aca="false">BR31148-2.5</f>
        <v>-2.5</v>
      </c>
    </row>
    <row r="31149" customFormat="false" ht="12" hidden="false" customHeight="false" outlineLevel="0" collapsed="false">
      <c r="BS31149" s="96" t="n">
        <f aca="false">BR31149-2.5</f>
        <v>-2.5</v>
      </c>
    </row>
    <row r="31150" customFormat="false" ht="12" hidden="false" customHeight="false" outlineLevel="0" collapsed="false">
      <c r="BS31150" s="96" t="n">
        <f aca="false">BR31150-2.5</f>
        <v>-2.5</v>
      </c>
    </row>
    <row r="31151" customFormat="false" ht="12" hidden="false" customHeight="false" outlineLevel="0" collapsed="false">
      <c r="BS31151" s="96" t="n">
        <f aca="false">BR31151-2.5</f>
        <v>-2.5</v>
      </c>
    </row>
    <row r="31152" customFormat="false" ht="12" hidden="false" customHeight="false" outlineLevel="0" collapsed="false">
      <c r="BS31152" s="96" t="n">
        <f aca="false">BR31152-2.5</f>
        <v>-2.5</v>
      </c>
    </row>
    <row r="31153" customFormat="false" ht="12" hidden="false" customHeight="false" outlineLevel="0" collapsed="false">
      <c r="BS31153" s="96" t="n">
        <f aca="false">BR31153-2.5</f>
        <v>-2.5</v>
      </c>
    </row>
    <row r="31154" customFormat="false" ht="12" hidden="false" customHeight="false" outlineLevel="0" collapsed="false">
      <c r="BS31154" s="96" t="n">
        <f aca="false">BR31154-2.5</f>
        <v>-2.5</v>
      </c>
    </row>
    <row r="31155" customFormat="false" ht="12" hidden="false" customHeight="false" outlineLevel="0" collapsed="false">
      <c r="BS31155" s="96" t="n">
        <f aca="false">BR31155-2.5</f>
        <v>-2.5</v>
      </c>
    </row>
    <row r="31156" customFormat="false" ht="12" hidden="false" customHeight="false" outlineLevel="0" collapsed="false">
      <c r="BS31156" s="96" t="n">
        <f aca="false">BR31156-2.5</f>
        <v>-2.5</v>
      </c>
    </row>
    <row r="31157" customFormat="false" ht="12" hidden="false" customHeight="false" outlineLevel="0" collapsed="false">
      <c r="BS31157" s="96" t="n">
        <f aca="false">BR31157-2.5</f>
        <v>-2.5</v>
      </c>
    </row>
    <row r="31158" customFormat="false" ht="12" hidden="false" customHeight="false" outlineLevel="0" collapsed="false">
      <c r="BS31158" s="96" t="n">
        <f aca="false">BR31158-2.5</f>
        <v>-2.5</v>
      </c>
    </row>
    <row r="31159" customFormat="false" ht="12" hidden="false" customHeight="false" outlineLevel="0" collapsed="false">
      <c r="BS31159" s="96" t="n">
        <f aca="false">BR31159-2.5</f>
        <v>-2.5</v>
      </c>
    </row>
    <row r="31160" customFormat="false" ht="12" hidden="false" customHeight="false" outlineLevel="0" collapsed="false">
      <c r="BS31160" s="96" t="n">
        <f aca="false">BR31160-2.5</f>
        <v>-2.5</v>
      </c>
    </row>
    <row r="31161" customFormat="false" ht="12" hidden="false" customHeight="false" outlineLevel="0" collapsed="false">
      <c r="BS31161" s="96" t="n">
        <f aca="false">BR31161-2.5</f>
        <v>-2.5</v>
      </c>
    </row>
    <row r="31162" customFormat="false" ht="12" hidden="false" customHeight="false" outlineLevel="0" collapsed="false">
      <c r="BS31162" s="96" t="n">
        <f aca="false">BR31162-2.5</f>
        <v>-2.5</v>
      </c>
    </row>
    <row r="31163" customFormat="false" ht="12" hidden="false" customHeight="false" outlineLevel="0" collapsed="false">
      <c r="BS31163" s="96" t="n">
        <f aca="false">BR31163-2.5</f>
        <v>-2.5</v>
      </c>
    </row>
    <row r="31164" customFormat="false" ht="12" hidden="false" customHeight="false" outlineLevel="0" collapsed="false">
      <c r="BS31164" s="96" t="n">
        <f aca="false">BR31164-2.5</f>
        <v>-2.5</v>
      </c>
    </row>
    <row r="31165" customFormat="false" ht="12" hidden="false" customHeight="false" outlineLevel="0" collapsed="false">
      <c r="BS31165" s="96" t="n">
        <f aca="false">BR31165-2.5</f>
        <v>-2.5</v>
      </c>
    </row>
    <row r="31166" customFormat="false" ht="12" hidden="false" customHeight="false" outlineLevel="0" collapsed="false">
      <c r="BS31166" s="96" t="n">
        <f aca="false">BR31166-2.5</f>
        <v>-2.5</v>
      </c>
    </row>
    <row r="31167" customFormat="false" ht="12" hidden="false" customHeight="false" outlineLevel="0" collapsed="false">
      <c r="BS31167" s="96" t="n">
        <f aca="false">BR31167-2.5</f>
        <v>-2.5</v>
      </c>
    </row>
    <row r="31168" customFormat="false" ht="12" hidden="false" customHeight="false" outlineLevel="0" collapsed="false">
      <c r="BS31168" s="96" t="n">
        <f aca="false">BR31168-2.5</f>
        <v>-2.5</v>
      </c>
    </row>
    <row r="31169" customFormat="false" ht="12" hidden="false" customHeight="false" outlineLevel="0" collapsed="false">
      <c r="BS31169" s="96" t="n">
        <f aca="false">BR31169-2.5</f>
        <v>-2.5</v>
      </c>
    </row>
    <row r="31170" customFormat="false" ht="12" hidden="false" customHeight="false" outlineLevel="0" collapsed="false">
      <c r="BS31170" s="96" t="n">
        <f aca="false">BR31170-2.5</f>
        <v>-2.5</v>
      </c>
    </row>
    <row r="31171" customFormat="false" ht="12" hidden="false" customHeight="false" outlineLevel="0" collapsed="false">
      <c r="BS31171" s="96" t="n">
        <f aca="false">BR31171-2.5</f>
        <v>-2.5</v>
      </c>
    </row>
    <row r="31172" customFormat="false" ht="12" hidden="false" customHeight="false" outlineLevel="0" collapsed="false">
      <c r="BS31172" s="96" t="n">
        <f aca="false">BR31172-2.5</f>
        <v>-2.5</v>
      </c>
    </row>
    <row r="31173" customFormat="false" ht="12" hidden="false" customHeight="false" outlineLevel="0" collapsed="false">
      <c r="BS31173" s="96" t="n">
        <f aca="false">BR31173-2.5</f>
        <v>-2.5</v>
      </c>
    </row>
    <row r="31174" customFormat="false" ht="12" hidden="false" customHeight="false" outlineLevel="0" collapsed="false">
      <c r="BS31174" s="96" t="n">
        <f aca="false">BR31174-2.5</f>
        <v>-2.5</v>
      </c>
    </row>
    <row r="31175" customFormat="false" ht="12" hidden="false" customHeight="false" outlineLevel="0" collapsed="false">
      <c r="BS31175" s="96" t="n">
        <f aca="false">BR31175-2.5</f>
        <v>-2.5</v>
      </c>
    </row>
    <row r="31176" customFormat="false" ht="12" hidden="false" customHeight="false" outlineLevel="0" collapsed="false">
      <c r="BS31176" s="96" t="n">
        <f aca="false">BR31176-2.5</f>
        <v>-2.5</v>
      </c>
    </row>
    <row r="31177" customFormat="false" ht="12" hidden="false" customHeight="false" outlineLevel="0" collapsed="false">
      <c r="BS31177" s="96" t="n">
        <f aca="false">BR31177-2.5</f>
        <v>-2.5</v>
      </c>
    </row>
    <row r="31178" customFormat="false" ht="12" hidden="false" customHeight="false" outlineLevel="0" collapsed="false">
      <c r="BS31178" s="96" t="n">
        <f aca="false">BR31178-2.5</f>
        <v>-2.5</v>
      </c>
    </row>
    <row r="31179" customFormat="false" ht="12" hidden="false" customHeight="false" outlineLevel="0" collapsed="false">
      <c r="BS31179" s="96" t="n">
        <f aca="false">BR31179-2.5</f>
        <v>-2.5</v>
      </c>
    </row>
    <row r="31180" customFormat="false" ht="12" hidden="false" customHeight="false" outlineLevel="0" collapsed="false">
      <c r="BS31180" s="96" t="n">
        <f aca="false">BR31180-2.5</f>
        <v>-2.5</v>
      </c>
    </row>
    <row r="31181" customFormat="false" ht="12" hidden="false" customHeight="false" outlineLevel="0" collapsed="false">
      <c r="BS31181" s="96" t="n">
        <f aca="false">BR31181-2.5</f>
        <v>-2.5</v>
      </c>
    </row>
    <row r="31182" customFormat="false" ht="12" hidden="false" customHeight="false" outlineLevel="0" collapsed="false">
      <c r="BS31182" s="96" t="n">
        <f aca="false">BR31182-2.5</f>
        <v>-2.5</v>
      </c>
    </row>
    <row r="31183" customFormat="false" ht="12" hidden="false" customHeight="false" outlineLevel="0" collapsed="false">
      <c r="BS31183" s="96" t="n">
        <f aca="false">BR31183-2.5</f>
        <v>-2.5</v>
      </c>
    </row>
    <row r="31184" customFormat="false" ht="12" hidden="false" customHeight="false" outlineLevel="0" collapsed="false">
      <c r="BS31184" s="96" t="n">
        <f aca="false">BR31184-2.5</f>
        <v>-2.5</v>
      </c>
    </row>
    <row r="31185" customFormat="false" ht="12" hidden="false" customHeight="false" outlineLevel="0" collapsed="false">
      <c r="BS31185" s="96" t="n">
        <f aca="false">BR31185-2.5</f>
        <v>-2.5</v>
      </c>
    </row>
    <row r="31186" customFormat="false" ht="12" hidden="false" customHeight="false" outlineLevel="0" collapsed="false">
      <c r="BS31186" s="96" t="n">
        <f aca="false">BR31186-2.5</f>
        <v>-2.5</v>
      </c>
    </row>
    <row r="31187" customFormat="false" ht="12" hidden="false" customHeight="false" outlineLevel="0" collapsed="false">
      <c r="BS31187" s="96" t="n">
        <f aca="false">BR31187-2.5</f>
        <v>-2.5</v>
      </c>
    </row>
    <row r="31188" customFormat="false" ht="12" hidden="false" customHeight="false" outlineLevel="0" collapsed="false">
      <c r="BS31188" s="96" t="n">
        <f aca="false">BR31188-2.5</f>
        <v>-2.5</v>
      </c>
    </row>
    <row r="31189" customFormat="false" ht="12" hidden="false" customHeight="false" outlineLevel="0" collapsed="false">
      <c r="BS31189" s="96" t="n">
        <f aca="false">BR31189-2.5</f>
        <v>-2.5</v>
      </c>
    </row>
    <row r="31190" customFormat="false" ht="12" hidden="false" customHeight="false" outlineLevel="0" collapsed="false">
      <c r="BS31190" s="96" t="n">
        <f aca="false">BR31190-2.5</f>
        <v>-2.5</v>
      </c>
    </row>
    <row r="31191" customFormat="false" ht="12" hidden="false" customHeight="false" outlineLevel="0" collapsed="false">
      <c r="BS31191" s="96" t="n">
        <f aca="false">BR31191-2.5</f>
        <v>-2.5</v>
      </c>
    </row>
    <row r="31192" customFormat="false" ht="12" hidden="false" customHeight="false" outlineLevel="0" collapsed="false">
      <c r="BS31192" s="96" t="n">
        <f aca="false">BR31192-2.5</f>
        <v>-2.5</v>
      </c>
    </row>
    <row r="31193" customFormat="false" ht="12" hidden="false" customHeight="false" outlineLevel="0" collapsed="false">
      <c r="BS31193" s="96" t="n">
        <f aca="false">BR31193-2.5</f>
        <v>-2.5</v>
      </c>
    </row>
    <row r="31194" customFormat="false" ht="12" hidden="false" customHeight="false" outlineLevel="0" collapsed="false">
      <c r="BS31194" s="96" t="n">
        <f aca="false">BR31194-2.5</f>
        <v>-2.5</v>
      </c>
    </row>
    <row r="31195" customFormat="false" ht="12" hidden="false" customHeight="false" outlineLevel="0" collapsed="false">
      <c r="BS31195" s="96" t="n">
        <f aca="false">BR31195-2.5</f>
        <v>-2.5</v>
      </c>
    </row>
    <row r="31196" customFormat="false" ht="12" hidden="false" customHeight="false" outlineLevel="0" collapsed="false">
      <c r="BS31196" s="96" t="n">
        <f aca="false">BR31196-2.5</f>
        <v>-2.5</v>
      </c>
    </row>
    <row r="31197" customFormat="false" ht="12" hidden="false" customHeight="false" outlineLevel="0" collapsed="false">
      <c r="BS31197" s="96" t="n">
        <f aca="false">BR31197-2.5</f>
        <v>-2.5</v>
      </c>
    </row>
    <row r="31198" customFormat="false" ht="12" hidden="false" customHeight="false" outlineLevel="0" collapsed="false">
      <c r="BS31198" s="96" t="n">
        <f aca="false">BR31198-2.5</f>
        <v>-2.5</v>
      </c>
    </row>
    <row r="31199" customFormat="false" ht="12" hidden="false" customHeight="false" outlineLevel="0" collapsed="false">
      <c r="BS31199" s="96" t="n">
        <f aca="false">BR31199-2.5</f>
        <v>-2.5</v>
      </c>
    </row>
    <row r="31200" customFormat="false" ht="12" hidden="false" customHeight="false" outlineLevel="0" collapsed="false">
      <c r="BS31200" s="96" t="n">
        <f aca="false">BR31200-2.5</f>
        <v>-2.5</v>
      </c>
    </row>
    <row r="31201" customFormat="false" ht="12" hidden="false" customHeight="false" outlineLevel="0" collapsed="false">
      <c r="BS31201" s="96" t="n">
        <f aca="false">BR31201-2.5</f>
        <v>-2.5</v>
      </c>
    </row>
    <row r="31202" customFormat="false" ht="12" hidden="false" customHeight="false" outlineLevel="0" collapsed="false">
      <c r="BS31202" s="96" t="n">
        <f aca="false">BR31202-2.5</f>
        <v>-2.5</v>
      </c>
    </row>
    <row r="31203" customFormat="false" ht="12" hidden="false" customHeight="false" outlineLevel="0" collapsed="false">
      <c r="BS31203" s="96" t="n">
        <f aca="false">BR31203-2.5</f>
        <v>-2.5</v>
      </c>
    </row>
    <row r="31204" customFormat="false" ht="12" hidden="false" customHeight="false" outlineLevel="0" collapsed="false">
      <c r="BS31204" s="96" t="n">
        <f aca="false">BR31204-2.5</f>
        <v>-2.5</v>
      </c>
    </row>
    <row r="31205" customFormat="false" ht="12" hidden="false" customHeight="false" outlineLevel="0" collapsed="false">
      <c r="BS31205" s="96" t="n">
        <f aca="false">BR31205-2.5</f>
        <v>-2.5</v>
      </c>
    </row>
    <row r="31206" customFormat="false" ht="12" hidden="false" customHeight="false" outlineLevel="0" collapsed="false">
      <c r="BS31206" s="96" t="n">
        <f aca="false">BR31206-2.5</f>
        <v>-2.5</v>
      </c>
    </row>
    <row r="31207" customFormat="false" ht="12" hidden="false" customHeight="false" outlineLevel="0" collapsed="false">
      <c r="BS31207" s="96" t="n">
        <f aca="false">BR31207-2.5</f>
        <v>-2.5</v>
      </c>
    </row>
    <row r="31208" customFormat="false" ht="12" hidden="false" customHeight="false" outlineLevel="0" collapsed="false">
      <c r="BS31208" s="96" t="n">
        <f aca="false">BR31208-2.5</f>
        <v>-2.5</v>
      </c>
    </row>
    <row r="31209" customFormat="false" ht="12" hidden="false" customHeight="false" outlineLevel="0" collapsed="false">
      <c r="BS31209" s="96" t="n">
        <f aca="false">BR31209-2.5</f>
        <v>-2.5</v>
      </c>
    </row>
    <row r="31210" customFormat="false" ht="12" hidden="false" customHeight="false" outlineLevel="0" collapsed="false">
      <c r="BS31210" s="96" t="n">
        <f aca="false">BR31210-2.5</f>
        <v>-2.5</v>
      </c>
    </row>
    <row r="31211" customFormat="false" ht="12" hidden="false" customHeight="false" outlineLevel="0" collapsed="false">
      <c r="BS31211" s="96" t="n">
        <f aca="false">BR31211-2.5</f>
        <v>-2.5</v>
      </c>
    </row>
    <row r="31212" customFormat="false" ht="12" hidden="false" customHeight="false" outlineLevel="0" collapsed="false">
      <c r="BS31212" s="96" t="n">
        <f aca="false">BR31212-2.5</f>
        <v>-2.5</v>
      </c>
    </row>
    <row r="31213" customFormat="false" ht="12" hidden="false" customHeight="false" outlineLevel="0" collapsed="false">
      <c r="BS31213" s="96" t="n">
        <f aca="false">BR31213-2.5</f>
        <v>-2.5</v>
      </c>
    </row>
    <row r="31214" customFormat="false" ht="12" hidden="false" customHeight="false" outlineLevel="0" collapsed="false">
      <c r="BS31214" s="96" t="n">
        <f aca="false">BR31214-2.5</f>
        <v>-2.5</v>
      </c>
    </row>
    <row r="31215" customFormat="false" ht="12" hidden="false" customHeight="false" outlineLevel="0" collapsed="false">
      <c r="BS31215" s="96" t="n">
        <f aca="false">BR31215-2.5</f>
        <v>-2.5</v>
      </c>
    </row>
    <row r="31216" customFormat="false" ht="12" hidden="false" customHeight="false" outlineLevel="0" collapsed="false">
      <c r="BS31216" s="96" t="n">
        <f aca="false">BR31216-2.5</f>
        <v>-2.5</v>
      </c>
    </row>
    <row r="31217" customFormat="false" ht="12" hidden="false" customHeight="false" outlineLevel="0" collapsed="false">
      <c r="BS31217" s="96" t="n">
        <f aca="false">BR31217-2.5</f>
        <v>-2.5</v>
      </c>
    </row>
    <row r="31218" customFormat="false" ht="12" hidden="false" customHeight="false" outlineLevel="0" collapsed="false">
      <c r="BS31218" s="96" t="n">
        <f aca="false">BR31218-2.5</f>
        <v>-2.5</v>
      </c>
    </row>
    <row r="31219" customFormat="false" ht="12" hidden="false" customHeight="false" outlineLevel="0" collapsed="false">
      <c r="BS31219" s="96" t="n">
        <f aca="false">BR31219-2.5</f>
        <v>-2.5</v>
      </c>
    </row>
    <row r="31220" customFormat="false" ht="12" hidden="false" customHeight="false" outlineLevel="0" collapsed="false">
      <c r="BS31220" s="96" t="n">
        <f aca="false">BR31220-2.5</f>
        <v>-2.5</v>
      </c>
    </row>
    <row r="31221" customFormat="false" ht="12" hidden="false" customHeight="false" outlineLevel="0" collapsed="false">
      <c r="BS31221" s="96" t="n">
        <f aca="false">BR31221-2.5</f>
        <v>-2.5</v>
      </c>
    </row>
    <row r="31222" customFormat="false" ht="12" hidden="false" customHeight="false" outlineLevel="0" collapsed="false">
      <c r="BS31222" s="96" t="n">
        <f aca="false">BR31222-2.5</f>
        <v>-2.5</v>
      </c>
    </row>
    <row r="31223" customFormat="false" ht="12" hidden="false" customHeight="false" outlineLevel="0" collapsed="false">
      <c r="BS31223" s="96" t="n">
        <f aca="false">BR31223-2.5</f>
        <v>-2.5</v>
      </c>
    </row>
    <row r="31224" customFormat="false" ht="12" hidden="false" customHeight="false" outlineLevel="0" collapsed="false">
      <c r="BS31224" s="96" t="n">
        <f aca="false">BR31224-2.5</f>
        <v>-2.5</v>
      </c>
    </row>
    <row r="31225" customFormat="false" ht="12" hidden="false" customHeight="false" outlineLevel="0" collapsed="false">
      <c r="BS31225" s="96" t="n">
        <f aca="false">BR31225-2.5</f>
        <v>-2.5</v>
      </c>
    </row>
    <row r="31226" customFormat="false" ht="12" hidden="false" customHeight="false" outlineLevel="0" collapsed="false">
      <c r="BS31226" s="96" t="n">
        <f aca="false">BR31226-2.5</f>
        <v>-2.5</v>
      </c>
    </row>
    <row r="31227" customFormat="false" ht="12" hidden="false" customHeight="false" outlineLevel="0" collapsed="false">
      <c r="BS31227" s="96" t="n">
        <f aca="false">BR31227-2.5</f>
        <v>-2.5</v>
      </c>
    </row>
    <row r="31228" customFormat="false" ht="12" hidden="false" customHeight="false" outlineLevel="0" collapsed="false">
      <c r="BS31228" s="96" t="n">
        <f aca="false">BR31228-2.5</f>
        <v>-2.5</v>
      </c>
    </row>
    <row r="31229" customFormat="false" ht="12" hidden="false" customHeight="false" outlineLevel="0" collapsed="false">
      <c r="BS31229" s="96" t="n">
        <f aca="false">BR31229-2.5</f>
        <v>-2.5</v>
      </c>
    </row>
    <row r="31230" customFormat="false" ht="12" hidden="false" customHeight="false" outlineLevel="0" collapsed="false">
      <c r="BS31230" s="96" t="n">
        <f aca="false">BR31230-2.5</f>
        <v>-2.5</v>
      </c>
    </row>
    <row r="31231" customFormat="false" ht="12" hidden="false" customHeight="false" outlineLevel="0" collapsed="false">
      <c r="BS31231" s="96" t="n">
        <f aca="false">BR31231-2.5</f>
        <v>-2.5</v>
      </c>
    </row>
    <row r="31232" customFormat="false" ht="12" hidden="false" customHeight="false" outlineLevel="0" collapsed="false">
      <c r="BS31232" s="96" t="n">
        <f aca="false">BR31232-2.5</f>
        <v>-2.5</v>
      </c>
    </row>
    <row r="31233" customFormat="false" ht="12" hidden="false" customHeight="false" outlineLevel="0" collapsed="false">
      <c r="BS31233" s="96" t="n">
        <f aca="false">BR31233-2.5</f>
        <v>-2.5</v>
      </c>
    </row>
    <row r="31234" customFormat="false" ht="12" hidden="false" customHeight="false" outlineLevel="0" collapsed="false">
      <c r="BS31234" s="96" t="n">
        <f aca="false">BR31234-2.5</f>
        <v>-2.5</v>
      </c>
    </row>
    <row r="31235" customFormat="false" ht="12" hidden="false" customHeight="false" outlineLevel="0" collapsed="false">
      <c r="BS31235" s="96" t="n">
        <f aca="false">BR31235-2.5</f>
        <v>-2.5</v>
      </c>
    </row>
    <row r="31236" customFormat="false" ht="12" hidden="false" customHeight="false" outlineLevel="0" collapsed="false">
      <c r="BS31236" s="96" t="n">
        <f aca="false">BR31236-2.5</f>
        <v>-2.5</v>
      </c>
    </row>
    <row r="31237" customFormat="false" ht="12" hidden="false" customHeight="false" outlineLevel="0" collapsed="false">
      <c r="BS31237" s="96" t="n">
        <f aca="false">BR31237-2.5</f>
        <v>-2.5</v>
      </c>
    </row>
    <row r="31238" customFormat="false" ht="12" hidden="false" customHeight="false" outlineLevel="0" collapsed="false">
      <c r="BS31238" s="96" t="n">
        <f aca="false">BR31238-2.5</f>
        <v>-2.5</v>
      </c>
    </row>
    <row r="31239" customFormat="false" ht="12" hidden="false" customHeight="false" outlineLevel="0" collapsed="false">
      <c r="BS31239" s="96" t="n">
        <f aca="false">BR31239-2.5</f>
        <v>-2.5</v>
      </c>
    </row>
    <row r="31240" customFormat="false" ht="12" hidden="false" customHeight="false" outlineLevel="0" collapsed="false">
      <c r="BS31240" s="96" t="n">
        <f aca="false">BR31240-2.5</f>
        <v>-2.5</v>
      </c>
    </row>
    <row r="31241" customFormat="false" ht="12" hidden="false" customHeight="false" outlineLevel="0" collapsed="false">
      <c r="BS31241" s="96" t="n">
        <f aca="false">BR31241-2.5</f>
        <v>-2.5</v>
      </c>
    </row>
    <row r="31242" customFormat="false" ht="12" hidden="false" customHeight="false" outlineLevel="0" collapsed="false">
      <c r="BS31242" s="96" t="n">
        <f aca="false">BR31242-2.5</f>
        <v>-2.5</v>
      </c>
    </row>
    <row r="31243" customFormat="false" ht="12" hidden="false" customHeight="false" outlineLevel="0" collapsed="false">
      <c r="BS31243" s="96" t="n">
        <f aca="false">BR31243-2.5</f>
        <v>-2.5</v>
      </c>
    </row>
    <row r="31244" customFormat="false" ht="12" hidden="false" customHeight="false" outlineLevel="0" collapsed="false">
      <c r="BS31244" s="96" t="n">
        <f aca="false">BR31244-2.5</f>
        <v>-2.5</v>
      </c>
    </row>
    <row r="31245" customFormat="false" ht="12" hidden="false" customHeight="false" outlineLevel="0" collapsed="false">
      <c r="BS31245" s="96" t="n">
        <f aca="false">BR31245-2.5</f>
        <v>-2.5</v>
      </c>
    </row>
    <row r="31246" customFormat="false" ht="12" hidden="false" customHeight="false" outlineLevel="0" collapsed="false">
      <c r="BS31246" s="96" t="n">
        <f aca="false">BR31246-2.5</f>
        <v>-2.5</v>
      </c>
    </row>
    <row r="31247" customFormat="false" ht="12" hidden="false" customHeight="false" outlineLevel="0" collapsed="false">
      <c r="BS31247" s="96" t="n">
        <f aca="false">BR31247-2.5</f>
        <v>-2.5</v>
      </c>
    </row>
    <row r="31248" customFormat="false" ht="12" hidden="false" customHeight="false" outlineLevel="0" collapsed="false">
      <c r="BS31248" s="96" t="n">
        <f aca="false">BR31248-2.5</f>
        <v>-2.5</v>
      </c>
    </row>
    <row r="31249" customFormat="false" ht="12" hidden="false" customHeight="false" outlineLevel="0" collapsed="false">
      <c r="BS31249" s="96" t="n">
        <f aca="false">BR31249-2.5</f>
        <v>-2.5</v>
      </c>
    </row>
    <row r="31250" customFormat="false" ht="12" hidden="false" customHeight="false" outlineLevel="0" collapsed="false">
      <c r="BS31250" s="96" t="n">
        <f aca="false">BR31250-2.5</f>
        <v>-2.5</v>
      </c>
    </row>
    <row r="31251" customFormat="false" ht="12" hidden="false" customHeight="false" outlineLevel="0" collapsed="false">
      <c r="BS31251" s="96" t="n">
        <f aca="false">BR31251-2.5</f>
        <v>-2.5</v>
      </c>
    </row>
    <row r="31252" customFormat="false" ht="12" hidden="false" customHeight="false" outlineLevel="0" collapsed="false">
      <c r="BS31252" s="96" t="n">
        <f aca="false">BR31252-2.5</f>
        <v>-2.5</v>
      </c>
    </row>
    <row r="31253" customFormat="false" ht="12" hidden="false" customHeight="false" outlineLevel="0" collapsed="false">
      <c r="BS31253" s="96" t="n">
        <f aca="false">BR31253-2.5</f>
        <v>-2.5</v>
      </c>
    </row>
    <row r="31254" customFormat="false" ht="12" hidden="false" customHeight="false" outlineLevel="0" collapsed="false">
      <c r="BS31254" s="96" t="n">
        <f aca="false">BR31254-2.5</f>
        <v>-2.5</v>
      </c>
    </row>
    <row r="31255" customFormat="false" ht="12" hidden="false" customHeight="false" outlineLevel="0" collapsed="false">
      <c r="BS31255" s="96" t="n">
        <f aca="false">BR31255-2.5</f>
        <v>-2.5</v>
      </c>
    </row>
    <row r="31256" customFormat="false" ht="12" hidden="false" customHeight="false" outlineLevel="0" collapsed="false">
      <c r="BS31256" s="96" t="n">
        <f aca="false">BR31256-2.5</f>
        <v>-2.5</v>
      </c>
    </row>
    <row r="31257" customFormat="false" ht="12" hidden="false" customHeight="false" outlineLevel="0" collapsed="false">
      <c r="BS31257" s="96" t="n">
        <f aca="false">BR31257-2.5</f>
        <v>-2.5</v>
      </c>
    </row>
    <row r="31258" customFormat="false" ht="12" hidden="false" customHeight="false" outlineLevel="0" collapsed="false">
      <c r="BS31258" s="96" t="n">
        <f aca="false">BR31258-2.5</f>
        <v>-2.5</v>
      </c>
    </row>
    <row r="31259" customFormat="false" ht="12" hidden="false" customHeight="false" outlineLevel="0" collapsed="false">
      <c r="BS31259" s="96" t="n">
        <f aca="false">BR31259-2.5</f>
        <v>-2.5</v>
      </c>
    </row>
    <row r="31260" customFormat="false" ht="12" hidden="false" customHeight="false" outlineLevel="0" collapsed="false">
      <c r="BS31260" s="96" t="n">
        <f aca="false">BR31260-2.5</f>
        <v>-2.5</v>
      </c>
    </row>
    <row r="31261" customFormat="false" ht="12" hidden="false" customHeight="false" outlineLevel="0" collapsed="false">
      <c r="BS31261" s="96" t="n">
        <f aca="false">BR31261-2.5</f>
        <v>-2.5</v>
      </c>
    </row>
    <row r="31262" customFormat="false" ht="12" hidden="false" customHeight="false" outlineLevel="0" collapsed="false">
      <c r="BS31262" s="96" t="n">
        <f aca="false">BR31262-2.5</f>
        <v>-2.5</v>
      </c>
    </row>
    <row r="31263" customFormat="false" ht="12" hidden="false" customHeight="false" outlineLevel="0" collapsed="false">
      <c r="BS31263" s="96" t="n">
        <f aca="false">BR31263-2.5</f>
        <v>-2.5</v>
      </c>
    </row>
    <row r="31264" customFormat="false" ht="12" hidden="false" customHeight="false" outlineLevel="0" collapsed="false">
      <c r="BS31264" s="96" t="n">
        <f aca="false">BR31264-2.5</f>
        <v>-2.5</v>
      </c>
    </row>
    <row r="31265" customFormat="false" ht="12" hidden="false" customHeight="false" outlineLevel="0" collapsed="false">
      <c r="BS31265" s="96" t="n">
        <f aca="false">BR31265-2.5</f>
        <v>-2.5</v>
      </c>
    </row>
    <row r="31266" customFormat="false" ht="12" hidden="false" customHeight="false" outlineLevel="0" collapsed="false">
      <c r="BS31266" s="96" t="n">
        <f aca="false">BR31266-2.5</f>
        <v>-2.5</v>
      </c>
    </row>
    <row r="31267" customFormat="false" ht="12" hidden="false" customHeight="false" outlineLevel="0" collapsed="false">
      <c r="BS31267" s="96" t="n">
        <f aca="false">BR31267-2.5</f>
        <v>-2.5</v>
      </c>
    </row>
    <row r="31268" customFormat="false" ht="12" hidden="false" customHeight="false" outlineLevel="0" collapsed="false">
      <c r="BS31268" s="96" t="n">
        <f aca="false">BR31268-2.5</f>
        <v>-2.5</v>
      </c>
    </row>
    <row r="31269" customFormat="false" ht="12" hidden="false" customHeight="false" outlineLevel="0" collapsed="false">
      <c r="BS31269" s="96" t="n">
        <f aca="false">BR31269-2.5</f>
        <v>-2.5</v>
      </c>
    </row>
    <row r="31270" customFormat="false" ht="12" hidden="false" customHeight="false" outlineLevel="0" collapsed="false">
      <c r="BS31270" s="96" t="n">
        <f aca="false">BR31270-2.5</f>
        <v>-2.5</v>
      </c>
    </row>
    <row r="31271" customFormat="false" ht="12" hidden="false" customHeight="false" outlineLevel="0" collapsed="false">
      <c r="BS31271" s="96" t="n">
        <f aca="false">BR31271-2.5</f>
        <v>-2.5</v>
      </c>
    </row>
    <row r="31272" customFormat="false" ht="12" hidden="false" customHeight="false" outlineLevel="0" collapsed="false">
      <c r="BS31272" s="96" t="n">
        <f aca="false">BR31272-2.5</f>
        <v>-2.5</v>
      </c>
    </row>
    <row r="31273" customFormat="false" ht="12" hidden="false" customHeight="false" outlineLevel="0" collapsed="false">
      <c r="BS31273" s="96" t="n">
        <f aca="false">BR31273-2.5</f>
        <v>-2.5</v>
      </c>
    </row>
    <row r="31274" customFormat="false" ht="12" hidden="false" customHeight="false" outlineLevel="0" collapsed="false">
      <c r="BS31274" s="96" t="n">
        <f aca="false">BR31274-2.5</f>
        <v>-2.5</v>
      </c>
    </row>
    <row r="31275" customFormat="false" ht="12" hidden="false" customHeight="false" outlineLevel="0" collapsed="false">
      <c r="BS31275" s="96" t="n">
        <f aca="false">BR31275-2.5</f>
        <v>-2.5</v>
      </c>
    </row>
    <row r="31276" customFormat="false" ht="12" hidden="false" customHeight="false" outlineLevel="0" collapsed="false">
      <c r="BS31276" s="96" t="n">
        <f aca="false">BR31276-2.5</f>
        <v>-2.5</v>
      </c>
    </row>
    <row r="31277" customFormat="false" ht="12" hidden="false" customHeight="false" outlineLevel="0" collapsed="false">
      <c r="BS31277" s="96" t="n">
        <f aca="false">BR31277-2.5</f>
        <v>-2.5</v>
      </c>
    </row>
    <row r="31278" customFormat="false" ht="12" hidden="false" customHeight="false" outlineLevel="0" collapsed="false">
      <c r="BS31278" s="96" t="n">
        <f aca="false">BR31278-2.5</f>
        <v>-2.5</v>
      </c>
    </row>
    <row r="31279" customFormat="false" ht="12" hidden="false" customHeight="false" outlineLevel="0" collapsed="false">
      <c r="BS31279" s="96" t="n">
        <f aca="false">BR31279-2.5</f>
        <v>-2.5</v>
      </c>
    </row>
    <row r="31280" customFormat="false" ht="12" hidden="false" customHeight="false" outlineLevel="0" collapsed="false">
      <c r="BS31280" s="96" t="n">
        <f aca="false">BR31280-2.5</f>
        <v>-2.5</v>
      </c>
    </row>
    <row r="31281" customFormat="false" ht="12" hidden="false" customHeight="false" outlineLevel="0" collapsed="false">
      <c r="BS31281" s="96" t="n">
        <f aca="false">BR31281-2.5</f>
        <v>-2.5</v>
      </c>
    </row>
    <row r="31282" customFormat="false" ht="12" hidden="false" customHeight="false" outlineLevel="0" collapsed="false">
      <c r="BS31282" s="96" t="n">
        <f aca="false">BR31282-2.5</f>
        <v>-2.5</v>
      </c>
    </row>
    <row r="31283" customFormat="false" ht="12" hidden="false" customHeight="false" outlineLevel="0" collapsed="false">
      <c r="BS31283" s="96" t="n">
        <f aca="false">BR31283-2.5</f>
        <v>-2.5</v>
      </c>
    </row>
    <row r="31284" customFormat="false" ht="12" hidden="false" customHeight="false" outlineLevel="0" collapsed="false">
      <c r="BS31284" s="96" t="n">
        <f aca="false">BR31284-2.5</f>
        <v>-2.5</v>
      </c>
    </row>
    <row r="31285" customFormat="false" ht="12" hidden="false" customHeight="false" outlineLevel="0" collapsed="false">
      <c r="BS31285" s="96" t="n">
        <f aca="false">BR31285-2.5</f>
        <v>-2.5</v>
      </c>
    </row>
    <row r="31286" customFormat="false" ht="12" hidden="false" customHeight="false" outlineLevel="0" collapsed="false">
      <c r="BS31286" s="96" t="n">
        <f aca="false">BR31286-2.5</f>
        <v>-2.5</v>
      </c>
    </row>
    <row r="31287" customFormat="false" ht="12" hidden="false" customHeight="false" outlineLevel="0" collapsed="false">
      <c r="BS31287" s="96" t="n">
        <f aca="false">BR31287-2.5</f>
        <v>-2.5</v>
      </c>
    </row>
    <row r="31288" customFormat="false" ht="12" hidden="false" customHeight="false" outlineLevel="0" collapsed="false">
      <c r="BS31288" s="96" t="n">
        <f aca="false">BR31288-2.5</f>
        <v>-2.5</v>
      </c>
    </row>
    <row r="31289" customFormat="false" ht="12" hidden="false" customHeight="false" outlineLevel="0" collapsed="false">
      <c r="BS31289" s="96" t="n">
        <f aca="false">BR31289-2.5</f>
        <v>-2.5</v>
      </c>
    </row>
    <row r="31290" customFormat="false" ht="12" hidden="false" customHeight="false" outlineLevel="0" collapsed="false">
      <c r="BS31290" s="96" t="n">
        <f aca="false">BR31290-2.5</f>
        <v>-2.5</v>
      </c>
    </row>
    <row r="31291" customFormat="false" ht="12" hidden="false" customHeight="false" outlineLevel="0" collapsed="false">
      <c r="BS31291" s="96" t="n">
        <f aca="false">BR31291-2.5</f>
        <v>-2.5</v>
      </c>
    </row>
    <row r="31292" customFormat="false" ht="12" hidden="false" customHeight="false" outlineLevel="0" collapsed="false">
      <c r="BS31292" s="96" t="n">
        <f aca="false">BR31292-2.5</f>
        <v>-2.5</v>
      </c>
    </row>
    <row r="31293" customFormat="false" ht="12" hidden="false" customHeight="false" outlineLevel="0" collapsed="false">
      <c r="BS31293" s="96" t="n">
        <f aca="false">BR31293-2.5</f>
        <v>-2.5</v>
      </c>
    </row>
    <row r="31294" customFormat="false" ht="12" hidden="false" customHeight="false" outlineLevel="0" collapsed="false">
      <c r="BS31294" s="96" t="n">
        <f aca="false">BR31294-2.5</f>
        <v>-2.5</v>
      </c>
    </row>
    <row r="31295" customFormat="false" ht="12" hidden="false" customHeight="false" outlineLevel="0" collapsed="false">
      <c r="BS31295" s="96" t="n">
        <f aca="false">BR31295-2.5</f>
        <v>-2.5</v>
      </c>
    </row>
    <row r="31296" customFormat="false" ht="12" hidden="false" customHeight="false" outlineLevel="0" collapsed="false">
      <c r="BS31296" s="96" t="n">
        <f aca="false">BR31296-2.5</f>
        <v>-2.5</v>
      </c>
    </row>
    <row r="31297" customFormat="false" ht="12" hidden="false" customHeight="false" outlineLevel="0" collapsed="false">
      <c r="BS31297" s="96" t="n">
        <f aca="false">BR31297-2.5</f>
        <v>-2.5</v>
      </c>
    </row>
    <row r="31298" customFormat="false" ht="12" hidden="false" customHeight="false" outlineLevel="0" collapsed="false">
      <c r="BS31298" s="96" t="n">
        <f aca="false">BR31298-2.5</f>
        <v>-2.5</v>
      </c>
    </row>
    <row r="31299" customFormat="false" ht="12" hidden="false" customHeight="false" outlineLevel="0" collapsed="false">
      <c r="BS31299" s="96" t="n">
        <f aca="false">BR31299-2.5</f>
        <v>-2.5</v>
      </c>
    </row>
    <row r="31300" customFormat="false" ht="12" hidden="false" customHeight="false" outlineLevel="0" collapsed="false">
      <c r="BS31300" s="96" t="n">
        <f aca="false">BR31300-2.5</f>
        <v>-2.5</v>
      </c>
    </row>
    <row r="31301" customFormat="false" ht="12" hidden="false" customHeight="false" outlineLevel="0" collapsed="false">
      <c r="BS31301" s="96" t="n">
        <f aca="false">BR31301-2.5</f>
        <v>-2.5</v>
      </c>
    </row>
    <row r="31302" customFormat="false" ht="12" hidden="false" customHeight="false" outlineLevel="0" collapsed="false">
      <c r="BS31302" s="96" t="n">
        <f aca="false">BR31302-2.5</f>
        <v>-2.5</v>
      </c>
    </row>
    <row r="31303" customFormat="false" ht="12" hidden="false" customHeight="false" outlineLevel="0" collapsed="false">
      <c r="BS31303" s="96" t="n">
        <f aca="false">BR31303-2.5</f>
        <v>-2.5</v>
      </c>
    </row>
    <row r="31304" customFormat="false" ht="12" hidden="false" customHeight="false" outlineLevel="0" collapsed="false">
      <c r="BS31304" s="96" t="n">
        <f aca="false">BR31304-2.5</f>
        <v>-2.5</v>
      </c>
    </row>
    <row r="31305" customFormat="false" ht="12" hidden="false" customHeight="false" outlineLevel="0" collapsed="false">
      <c r="BS31305" s="96" t="n">
        <f aca="false">BR31305-2.5</f>
        <v>-2.5</v>
      </c>
    </row>
    <row r="31306" customFormat="false" ht="12" hidden="false" customHeight="false" outlineLevel="0" collapsed="false">
      <c r="BS31306" s="96" t="n">
        <f aca="false">BR31306-2.5</f>
        <v>-2.5</v>
      </c>
    </row>
    <row r="31307" customFormat="false" ht="12" hidden="false" customHeight="false" outlineLevel="0" collapsed="false">
      <c r="BS31307" s="96" t="n">
        <f aca="false">BR31307-2.5</f>
        <v>-2.5</v>
      </c>
    </row>
    <row r="31308" customFormat="false" ht="12" hidden="false" customHeight="false" outlineLevel="0" collapsed="false">
      <c r="BS31308" s="96" t="n">
        <f aca="false">BR31308-2.5</f>
        <v>-2.5</v>
      </c>
    </row>
    <row r="31309" customFormat="false" ht="12" hidden="false" customHeight="false" outlineLevel="0" collapsed="false">
      <c r="BS31309" s="96" t="n">
        <f aca="false">BR31309-2.5</f>
        <v>-2.5</v>
      </c>
    </row>
    <row r="31310" customFormat="false" ht="12" hidden="false" customHeight="false" outlineLevel="0" collapsed="false">
      <c r="BS31310" s="96" t="n">
        <f aca="false">BR31310-2.5</f>
        <v>-2.5</v>
      </c>
    </row>
    <row r="31311" customFormat="false" ht="12" hidden="false" customHeight="false" outlineLevel="0" collapsed="false">
      <c r="BS31311" s="96" t="n">
        <f aca="false">BR31311-2.5</f>
        <v>-2.5</v>
      </c>
    </row>
    <row r="31312" customFormat="false" ht="12" hidden="false" customHeight="false" outlineLevel="0" collapsed="false">
      <c r="BS31312" s="96" t="n">
        <f aca="false">BR31312-2.5</f>
        <v>-2.5</v>
      </c>
    </row>
    <row r="31313" customFormat="false" ht="12" hidden="false" customHeight="false" outlineLevel="0" collapsed="false">
      <c r="BS31313" s="96" t="n">
        <f aca="false">BR31313-2.5</f>
        <v>-2.5</v>
      </c>
    </row>
    <row r="31314" customFormat="false" ht="12" hidden="false" customHeight="false" outlineLevel="0" collapsed="false">
      <c r="BS31314" s="96" t="n">
        <f aca="false">BR31314-2.5</f>
        <v>-2.5</v>
      </c>
    </row>
    <row r="31315" customFormat="false" ht="12" hidden="false" customHeight="false" outlineLevel="0" collapsed="false">
      <c r="BS31315" s="96" t="n">
        <f aca="false">BR31315-2.5</f>
        <v>-2.5</v>
      </c>
    </row>
    <row r="31316" customFormat="false" ht="12" hidden="false" customHeight="false" outlineLevel="0" collapsed="false">
      <c r="BS31316" s="96" t="n">
        <f aca="false">BR31316-2.5</f>
        <v>-2.5</v>
      </c>
    </row>
    <row r="31317" customFormat="false" ht="12" hidden="false" customHeight="false" outlineLevel="0" collapsed="false">
      <c r="BS31317" s="96" t="n">
        <f aca="false">BR31317-2.5</f>
        <v>-2.5</v>
      </c>
    </row>
    <row r="31318" customFormat="false" ht="12" hidden="false" customHeight="false" outlineLevel="0" collapsed="false">
      <c r="BS31318" s="96" t="n">
        <f aca="false">BR31318-2.5</f>
        <v>-2.5</v>
      </c>
    </row>
    <row r="31319" customFormat="false" ht="12" hidden="false" customHeight="false" outlineLevel="0" collapsed="false">
      <c r="BS31319" s="96" t="n">
        <f aca="false">BR31319-2.5</f>
        <v>-2.5</v>
      </c>
    </row>
    <row r="31320" customFormat="false" ht="12" hidden="false" customHeight="false" outlineLevel="0" collapsed="false">
      <c r="BS31320" s="96" t="n">
        <f aca="false">BR31320-2.5</f>
        <v>-2.5</v>
      </c>
    </row>
    <row r="31321" customFormat="false" ht="12" hidden="false" customHeight="false" outlineLevel="0" collapsed="false">
      <c r="BS31321" s="96" t="n">
        <f aca="false">BR31321-2.5</f>
        <v>-2.5</v>
      </c>
    </row>
    <row r="31322" customFormat="false" ht="12" hidden="false" customHeight="false" outlineLevel="0" collapsed="false">
      <c r="BS31322" s="96" t="n">
        <f aca="false">BR31322-2.5</f>
        <v>-2.5</v>
      </c>
    </row>
    <row r="31323" customFormat="false" ht="12" hidden="false" customHeight="false" outlineLevel="0" collapsed="false">
      <c r="BS31323" s="96" t="n">
        <f aca="false">BR31323-2.5</f>
        <v>-2.5</v>
      </c>
    </row>
    <row r="31324" customFormat="false" ht="12" hidden="false" customHeight="false" outlineLevel="0" collapsed="false">
      <c r="BS31324" s="96" t="n">
        <f aca="false">BR31324-2.5</f>
        <v>-2.5</v>
      </c>
    </row>
    <row r="31325" customFormat="false" ht="12" hidden="false" customHeight="false" outlineLevel="0" collapsed="false">
      <c r="BS31325" s="96" t="n">
        <f aca="false">BR31325-2.5</f>
        <v>-2.5</v>
      </c>
    </row>
    <row r="31326" customFormat="false" ht="12" hidden="false" customHeight="false" outlineLevel="0" collapsed="false">
      <c r="BS31326" s="96" t="n">
        <f aca="false">BR31326-2.5</f>
        <v>-2.5</v>
      </c>
    </row>
    <row r="31327" customFormat="false" ht="12" hidden="false" customHeight="false" outlineLevel="0" collapsed="false">
      <c r="BS31327" s="96" t="n">
        <f aca="false">BR31327-2.5</f>
        <v>-2.5</v>
      </c>
    </row>
    <row r="31328" customFormat="false" ht="12" hidden="false" customHeight="false" outlineLevel="0" collapsed="false">
      <c r="BS31328" s="96" t="n">
        <f aca="false">BR31328-2.5</f>
        <v>-2.5</v>
      </c>
    </row>
    <row r="31329" customFormat="false" ht="12" hidden="false" customHeight="false" outlineLevel="0" collapsed="false">
      <c r="BS31329" s="96" t="n">
        <f aca="false">BR31329-2.5</f>
        <v>-2.5</v>
      </c>
    </row>
    <row r="31330" customFormat="false" ht="12" hidden="false" customHeight="false" outlineLevel="0" collapsed="false">
      <c r="BS31330" s="96" t="n">
        <f aca="false">BR31330-2.5</f>
        <v>-2.5</v>
      </c>
    </row>
    <row r="31331" customFormat="false" ht="12" hidden="false" customHeight="false" outlineLevel="0" collapsed="false">
      <c r="BS31331" s="96" t="n">
        <f aca="false">BR31331-2.5</f>
        <v>-2.5</v>
      </c>
    </row>
    <row r="31332" customFormat="false" ht="12" hidden="false" customHeight="false" outlineLevel="0" collapsed="false">
      <c r="BS31332" s="96" t="n">
        <f aca="false">BR31332-2.5</f>
        <v>-2.5</v>
      </c>
    </row>
    <row r="31333" customFormat="false" ht="12" hidden="false" customHeight="false" outlineLevel="0" collapsed="false">
      <c r="BS31333" s="96" t="n">
        <f aca="false">BR31333-2.5</f>
        <v>-2.5</v>
      </c>
    </row>
    <row r="31334" customFormat="false" ht="12" hidden="false" customHeight="false" outlineLevel="0" collapsed="false">
      <c r="BS31334" s="96" t="n">
        <f aca="false">BR31334-2.5</f>
        <v>-2.5</v>
      </c>
    </row>
    <row r="31335" customFormat="false" ht="12" hidden="false" customHeight="false" outlineLevel="0" collapsed="false">
      <c r="BS31335" s="96" t="n">
        <f aca="false">BR31335-2.5</f>
        <v>-2.5</v>
      </c>
    </row>
    <row r="31336" customFormat="false" ht="12" hidden="false" customHeight="false" outlineLevel="0" collapsed="false">
      <c r="BS31336" s="96" t="n">
        <f aca="false">BR31336-2.5</f>
        <v>-2.5</v>
      </c>
    </row>
    <row r="31337" customFormat="false" ht="12" hidden="false" customHeight="false" outlineLevel="0" collapsed="false">
      <c r="BS31337" s="96" t="n">
        <f aca="false">BR31337-2.5</f>
        <v>-2.5</v>
      </c>
    </row>
    <row r="31338" customFormat="false" ht="12" hidden="false" customHeight="false" outlineLevel="0" collapsed="false">
      <c r="BS31338" s="96" t="n">
        <f aca="false">BR31338-2.5</f>
        <v>-2.5</v>
      </c>
    </row>
    <row r="31339" customFormat="false" ht="12" hidden="false" customHeight="false" outlineLevel="0" collapsed="false">
      <c r="BS31339" s="96" t="n">
        <f aca="false">BR31339-2.5</f>
        <v>-2.5</v>
      </c>
    </row>
    <row r="31340" customFormat="false" ht="12" hidden="false" customHeight="false" outlineLevel="0" collapsed="false">
      <c r="BS31340" s="96" t="n">
        <f aca="false">BR31340-2.5</f>
        <v>-2.5</v>
      </c>
    </row>
    <row r="31341" customFormat="false" ht="12" hidden="false" customHeight="false" outlineLevel="0" collapsed="false">
      <c r="BS31341" s="96" t="n">
        <f aca="false">BR31341-2.5</f>
        <v>-2.5</v>
      </c>
    </row>
    <row r="31342" customFormat="false" ht="12" hidden="false" customHeight="false" outlineLevel="0" collapsed="false">
      <c r="BS31342" s="96" t="n">
        <f aca="false">BR31342-2.5</f>
        <v>-2.5</v>
      </c>
    </row>
    <row r="31343" customFormat="false" ht="12" hidden="false" customHeight="false" outlineLevel="0" collapsed="false">
      <c r="BS31343" s="96" t="n">
        <f aca="false">BR31343-2.5</f>
        <v>-2.5</v>
      </c>
    </row>
    <row r="31344" customFormat="false" ht="12" hidden="false" customHeight="false" outlineLevel="0" collapsed="false">
      <c r="BS31344" s="96" t="n">
        <f aca="false">BR31344-2.5</f>
        <v>-2.5</v>
      </c>
    </row>
    <row r="31345" customFormat="false" ht="12" hidden="false" customHeight="false" outlineLevel="0" collapsed="false">
      <c r="BS31345" s="96" t="n">
        <f aca="false">BR31345-2.5</f>
        <v>-2.5</v>
      </c>
    </row>
    <row r="31346" customFormat="false" ht="12" hidden="false" customHeight="false" outlineLevel="0" collapsed="false">
      <c r="BS31346" s="96" t="n">
        <f aca="false">BR31346-2.5</f>
        <v>-2.5</v>
      </c>
    </row>
    <row r="31347" customFormat="false" ht="12" hidden="false" customHeight="false" outlineLevel="0" collapsed="false">
      <c r="BS31347" s="96" t="n">
        <f aca="false">BR31347-2.5</f>
        <v>-2.5</v>
      </c>
    </row>
    <row r="31348" customFormat="false" ht="12" hidden="false" customHeight="false" outlineLevel="0" collapsed="false">
      <c r="BS31348" s="96" t="n">
        <f aca="false">BR31348-2.5</f>
        <v>-2.5</v>
      </c>
    </row>
    <row r="31349" customFormat="false" ht="12" hidden="false" customHeight="false" outlineLevel="0" collapsed="false">
      <c r="BS31349" s="96" t="n">
        <f aca="false">BR31349-2.5</f>
        <v>-2.5</v>
      </c>
    </row>
    <row r="31350" customFormat="false" ht="12" hidden="false" customHeight="false" outlineLevel="0" collapsed="false">
      <c r="BS31350" s="96" t="n">
        <f aca="false">BR31350-2.5</f>
        <v>-2.5</v>
      </c>
    </row>
    <row r="31351" customFormat="false" ht="12" hidden="false" customHeight="false" outlineLevel="0" collapsed="false">
      <c r="BS31351" s="96" t="n">
        <f aca="false">BR31351-2.5</f>
        <v>-2.5</v>
      </c>
    </row>
    <row r="31352" customFormat="false" ht="12" hidden="false" customHeight="false" outlineLevel="0" collapsed="false">
      <c r="BS31352" s="96" t="n">
        <f aca="false">BR31352-2.5</f>
        <v>-2.5</v>
      </c>
    </row>
    <row r="31353" customFormat="false" ht="12" hidden="false" customHeight="false" outlineLevel="0" collapsed="false">
      <c r="BS31353" s="96" t="n">
        <f aca="false">BR31353-2.5</f>
        <v>-2.5</v>
      </c>
    </row>
    <row r="31354" customFormat="false" ht="12" hidden="false" customHeight="false" outlineLevel="0" collapsed="false">
      <c r="BS31354" s="96" t="n">
        <f aca="false">BR31354-2.5</f>
        <v>-2.5</v>
      </c>
    </row>
    <row r="31355" customFormat="false" ht="12" hidden="false" customHeight="false" outlineLevel="0" collapsed="false">
      <c r="BS31355" s="96" t="n">
        <f aca="false">BR31355-2.5</f>
        <v>-2.5</v>
      </c>
    </row>
    <row r="31356" customFormat="false" ht="12" hidden="false" customHeight="false" outlineLevel="0" collapsed="false">
      <c r="BS31356" s="96" t="n">
        <f aca="false">BR31356-2.5</f>
        <v>-2.5</v>
      </c>
    </row>
    <row r="31357" customFormat="false" ht="12" hidden="false" customHeight="false" outlineLevel="0" collapsed="false">
      <c r="BS31357" s="96" t="n">
        <f aca="false">BR31357-2.5</f>
        <v>-2.5</v>
      </c>
    </row>
    <row r="31358" customFormat="false" ht="12" hidden="false" customHeight="false" outlineLevel="0" collapsed="false">
      <c r="BS31358" s="96" t="n">
        <f aca="false">BR31358-2.5</f>
        <v>-2.5</v>
      </c>
    </row>
    <row r="31359" customFormat="false" ht="12" hidden="false" customHeight="false" outlineLevel="0" collapsed="false">
      <c r="BS31359" s="96" t="n">
        <f aca="false">BR31359-2.5</f>
        <v>-2.5</v>
      </c>
    </row>
    <row r="31360" customFormat="false" ht="12" hidden="false" customHeight="false" outlineLevel="0" collapsed="false">
      <c r="BS31360" s="96" t="n">
        <f aca="false">BR31360-2.5</f>
        <v>-2.5</v>
      </c>
    </row>
    <row r="31361" customFormat="false" ht="12" hidden="false" customHeight="false" outlineLevel="0" collapsed="false">
      <c r="BS31361" s="96" t="n">
        <f aca="false">BR31361-2.5</f>
        <v>-2.5</v>
      </c>
    </row>
    <row r="31362" customFormat="false" ht="12" hidden="false" customHeight="false" outlineLevel="0" collapsed="false">
      <c r="BS31362" s="96" t="n">
        <f aca="false">BR31362-2.5</f>
        <v>-2.5</v>
      </c>
    </row>
    <row r="31363" customFormat="false" ht="12" hidden="false" customHeight="false" outlineLevel="0" collapsed="false">
      <c r="BS31363" s="96" t="n">
        <f aca="false">BR31363-2.5</f>
        <v>-2.5</v>
      </c>
    </row>
    <row r="31364" customFormat="false" ht="12" hidden="false" customHeight="false" outlineLevel="0" collapsed="false">
      <c r="BS31364" s="96" t="n">
        <f aca="false">BR31364-2.5</f>
        <v>-2.5</v>
      </c>
    </row>
    <row r="31365" customFormat="false" ht="12" hidden="false" customHeight="false" outlineLevel="0" collapsed="false">
      <c r="BS31365" s="96" t="n">
        <f aca="false">BR31365-2.5</f>
        <v>-2.5</v>
      </c>
    </row>
    <row r="31366" customFormat="false" ht="12" hidden="false" customHeight="false" outlineLevel="0" collapsed="false">
      <c r="BS31366" s="96" t="n">
        <f aca="false">BR31366-2.5</f>
        <v>-2.5</v>
      </c>
    </row>
    <row r="31367" customFormat="false" ht="12" hidden="false" customHeight="false" outlineLevel="0" collapsed="false">
      <c r="BS31367" s="96" t="n">
        <f aca="false">BR31367-2.5</f>
        <v>-2.5</v>
      </c>
    </row>
    <row r="31368" customFormat="false" ht="12" hidden="false" customHeight="false" outlineLevel="0" collapsed="false">
      <c r="BS31368" s="96" t="n">
        <f aca="false">BR31368-2.5</f>
        <v>-2.5</v>
      </c>
    </row>
    <row r="31369" customFormat="false" ht="12" hidden="false" customHeight="false" outlineLevel="0" collapsed="false">
      <c r="BS31369" s="96" t="n">
        <f aca="false">BR31369-2.5</f>
        <v>-2.5</v>
      </c>
    </row>
    <row r="31370" customFormat="false" ht="12" hidden="false" customHeight="false" outlineLevel="0" collapsed="false">
      <c r="BS31370" s="96" t="n">
        <f aca="false">BR31370-2.5</f>
        <v>-2.5</v>
      </c>
    </row>
    <row r="31371" customFormat="false" ht="12" hidden="false" customHeight="false" outlineLevel="0" collapsed="false">
      <c r="BS31371" s="96" t="n">
        <f aca="false">BR31371-2.5</f>
        <v>-2.5</v>
      </c>
    </row>
    <row r="31372" customFormat="false" ht="12" hidden="false" customHeight="false" outlineLevel="0" collapsed="false">
      <c r="BS31372" s="96" t="n">
        <f aca="false">BR31372-2.5</f>
        <v>-2.5</v>
      </c>
    </row>
    <row r="31373" customFormat="false" ht="12" hidden="false" customHeight="false" outlineLevel="0" collapsed="false">
      <c r="BS31373" s="96" t="n">
        <f aca="false">BR31373-2.5</f>
        <v>-2.5</v>
      </c>
    </row>
    <row r="31374" customFormat="false" ht="12" hidden="false" customHeight="false" outlineLevel="0" collapsed="false">
      <c r="BS31374" s="96" t="n">
        <f aca="false">BR31374-2.5</f>
        <v>-2.5</v>
      </c>
    </row>
    <row r="31375" customFormat="false" ht="12" hidden="false" customHeight="false" outlineLevel="0" collapsed="false">
      <c r="BS31375" s="96" t="n">
        <f aca="false">BR31375-2.5</f>
        <v>-2.5</v>
      </c>
    </row>
    <row r="31376" customFormat="false" ht="12" hidden="false" customHeight="false" outlineLevel="0" collapsed="false">
      <c r="BS31376" s="96" t="n">
        <f aca="false">BR31376-2.5</f>
        <v>-2.5</v>
      </c>
    </row>
    <row r="31377" customFormat="false" ht="12" hidden="false" customHeight="false" outlineLevel="0" collapsed="false">
      <c r="BS31377" s="96" t="n">
        <f aca="false">BR31377-2.5</f>
        <v>-2.5</v>
      </c>
    </row>
    <row r="31378" customFormat="false" ht="12" hidden="false" customHeight="false" outlineLevel="0" collapsed="false">
      <c r="BS31378" s="96" t="n">
        <f aca="false">BR31378-2.5</f>
        <v>-2.5</v>
      </c>
    </row>
    <row r="31379" customFormat="false" ht="12" hidden="false" customHeight="false" outlineLevel="0" collapsed="false">
      <c r="BS31379" s="96" t="n">
        <f aca="false">BR31379-2.5</f>
        <v>-2.5</v>
      </c>
    </row>
    <row r="31380" customFormat="false" ht="12" hidden="false" customHeight="false" outlineLevel="0" collapsed="false">
      <c r="BS31380" s="96" t="n">
        <f aca="false">BR31380-2.5</f>
        <v>-2.5</v>
      </c>
    </row>
    <row r="31381" customFormat="false" ht="12" hidden="false" customHeight="false" outlineLevel="0" collapsed="false">
      <c r="BS31381" s="96" t="n">
        <f aca="false">BR31381-2.5</f>
        <v>-2.5</v>
      </c>
    </row>
    <row r="31382" customFormat="false" ht="12" hidden="false" customHeight="false" outlineLevel="0" collapsed="false">
      <c r="BS31382" s="96" t="n">
        <f aca="false">BR31382-2.5</f>
        <v>-2.5</v>
      </c>
    </row>
    <row r="31383" customFormat="false" ht="12" hidden="false" customHeight="false" outlineLevel="0" collapsed="false">
      <c r="BS31383" s="96" t="n">
        <f aca="false">BR31383-2.5</f>
        <v>-2.5</v>
      </c>
    </row>
    <row r="31384" customFormat="false" ht="12" hidden="false" customHeight="false" outlineLevel="0" collapsed="false">
      <c r="BS31384" s="96" t="n">
        <f aca="false">BR31384-2.5</f>
        <v>-2.5</v>
      </c>
    </row>
    <row r="31385" customFormat="false" ht="12" hidden="false" customHeight="false" outlineLevel="0" collapsed="false">
      <c r="BS31385" s="96" t="n">
        <f aca="false">BR31385-2.5</f>
        <v>-2.5</v>
      </c>
    </row>
    <row r="31386" customFormat="false" ht="12" hidden="false" customHeight="false" outlineLevel="0" collapsed="false">
      <c r="BS31386" s="96" t="n">
        <f aca="false">BR31386-2.5</f>
        <v>-2.5</v>
      </c>
    </row>
    <row r="31387" customFormat="false" ht="12" hidden="false" customHeight="false" outlineLevel="0" collapsed="false">
      <c r="BS31387" s="96" t="n">
        <f aca="false">BR31387-2.5</f>
        <v>-2.5</v>
      </c>
    </row>
    <row r="31388" customFormat="false" ht="12" hidden="false" customHeight="false" outlineLevel="0" collapsed="false">
      <c r="BS31388" s="96" t="n">
        <f aca="false">BR31388-2.5</f>
        <v>-2.5</v>
      </c>
    </row>
    <row r="31389" customFormat="false" ht="12" hidden="false" customHeight="false" outlineLevel="0" collapsed="false">
      <c r="BS31389" s="96" t="n">
        <f aca="false">BR31389-2.5</f>
        <v>-2.5</v>
      </c>
    </row>
    <row r="31390" customFormat="false" ht="12" hidden="false" customHeight="false" outlineLevel="0" collapsed="false">
      <c r="BS31390" s="96" t="n">
        <f aca="false">BR31390-2.5</f>
        <v>-2.5</v>
      </c>
    </row>
    <row r="31391" customFormat="false" ht="12" hidden="false" customHeight="false" outlineLevel="0" collapsed="false">
      <c r="BS31391" s="96" t="n">
        <f aca="false">BR31391-2.5</f>
        <v>-2.5</v>
      </c>
    </row>
    <row r="31392" customFormat="false" ht="12" hidden="false" customHeight="false" outlineLevel="0" collapsed="false">
      <c r="BS31392" s="96" t="n">
        <f aca="false">BR31392-2.5</f>
        <v>-2.5</v>
      </c>
    </row>
    <row r="31393" customFormat="false" ht="12" hidden="false" customHeight="false" outlineLevel="0" collapsed="false">
      <c r="BS31393" s="96" t="n">
        <f aca="false">BR31393-2.5</f>
        <v>-2.5</v>
      </c>
    </row>
    <row r="31394" customFormat="false" ht="12" hidden="false" customHeight="false" outlineLevel="0" collapsed="false">
      <c r="BS31394" s="96" t="n">
        <f aca="false">BR31394-2.5</f>
        <v>-2.5</v>
      </c>
    </row>
    <row r="31395" customFormat="false" ht="12" hidden="false" customHeight="false" outlineLevel="0" collapsed="false">
      <c r="BS31395" s="96" t="n">
        <f aca="false">BR31395-2.5</f>
        <v>-2.5</v>
      </c>
    </row>
    <row r="31396" customFormat="false" ht="12" hidden="false" customHeight="false" outlineLevel="0" collapsed="false">
      <c r="BS31396" s="96" t="n">
        <f aca="false">BR31396-2.5</f>
        <v>-2.5</v>
      </c>
    </row>
    <row r="31397" customFormat="false" ht="12" hidden="false" customHeight="false" outlineLevel="0" collapsed="false">
      <c r="BS31397" s="96" t="n">
        <f aca="false">BR31397-2.5</f>
        <v>-2.5</v>
      </c>
    </row>
    <row r="31398" customFormat="false" ht="12" hidden="false" customHeight="false" outlineLevel="0" collapsed="false">
      <c r="BS31398" s="96" t="n">
        <f aca="false">BR31398-2.5</f>
        <v>-2.5</v>
      </c>
    </row>
    <row r="31399" customFormat="false" ht="12" hidden="false" customHeight="false" outlineLevel="0" collapsed="false">
      <c r="BS31399" s="96" t="n">
        <f aca="false">BR31399-2.5</f>
        <v>-2.5</v>
      </c>
    </row>
    <row r="31400" customFormat="false" ht="12" hidden="false" customHeight="false" outlineLevel="0" collapsed="false">
      <c r="BS31400" s="96" t="n">
        <f aca="false">BR31400-2.5</f>
        <v>-2.5</v>
      </c>
    </row>
    <row r="31401" customFormat="false" ht="12" hidden="false" customHeight="false" outlineLevel="0" collapsed="false">
      <c r="BS31401" s="96" t="n">
        <f aca="false">BR31401-2.5</f>
        <v>-2.5</v>
      </c>
    </row>
    <row r="31402" customFormat="false" ht="12" hidden="false" customHeight="false" outlineLevel="0" collapsed="false">
      <c r="BS31402" s="96" t="n">
        <f aca="false">BR31402-2.5</f>
        <v>-2.5</v>
      </c>
    </row>
    <row r="31403" customFormat="false" ht="12" hidden="false" customHeight="false" outlineLevel="0" collapsed="false">
      <c r="BS31403" s="96" t="n">
        <f aca="false">BR31403-2.5</f>
        <v>-2.5</v>
      </c>
    </row>
    <row r="31404" customFormat="false" ht="12" hidden="false" customHeight="false" outlineLevel="0" collapsed="false">
      <c r="BS31404" s="96" t="n">
        <f aca="false">BR31404-2.5</f>
        <v>-2.5</v>
      </c>
    </row>
    <row r="31405" customFormat="false" ht="12" hidden="false" customHeight="false" outlineLevel="0" collapsed="false">
      <c r="BS31405" s="96" t="n">
        <f aca="false">BR31405-2.5</f>
        <v>-2.5</v>
      </c>
    </row>
    <row r="31406" customFormat="false" ht="12" hidden="false" customHeight="false" outlineLevel="0" collapsed="false">
      <c r="BS31406" s="96" t="n">
        <f aca="false">BR31406-2.5</f>
        <v>-2.5</v>
      </c>
    </row>
    <row r="31407" customFormat="false" ht="12" hidden="false" customHeight="false" outlineLevel="0" collapsed="false">
      <c r="BS31407" s="96" t="n">
        <f aca="false">BR31407-2.5</f>
        <v>-2.5</v>
      </c>
    </row>
    <row r="31408" customFormat="false" ht="12" hidden="false" customHeight="false" outlineLevel="0" collapsed="false">
      <c r="BS31408" s="96" t="n">
        <f aca="false">BR31408-2.5</f>
        <v>-2.5</v>
      </c>
    </row>
    <row r="31409" customFormat="false" ht="12" hidden="false" customHeight="false" outlineLevel="0" collapsed="false">
      <c r="BS31409" s="96" t="n">
        <f aca="false">BR31409-2.5</f>
        <v>-2.5</v>
      </c>
    </row>
    <row r="31410" customFormat="false" ht="12" hidden="false" customHeight="false" outlineLevel="0" collapsed="false">
      <c r="BS31410" s="96" t="n">
        <f aca="false">BR31410-2.5</f>
        <v>-2.5</v>
      </c>
    </row>
    <row r="31411" customFormat="false" ht="12" hidden="false" customHeight="false" outlineLevel="0" collapsed="false">
      <c r="BS31411" s="96" t="n">
        <f aca="false">BR31411-2.5</f>
        <v>-2.5</v>
      </c>
    </row>
    <row r="31412" customFormat="false" ht="12" hidden="false" customHeight="false" outlineLevel="0" collapsed="false">
      <c r="BS31412" s="96" t="n">
        <f aca="false">BR31412-2.5</f>
        <v>-2.5</v>
      </c>
    </row>
    <row r="31413" customFormat="false" ht="12" hidden="false" customHeight="false" outlineLevel="0" collapsed="false">
      <c r="BS31413" s="96" t="n">
        <f aca="false">BR31413-2.5</f>
        <v>-2.5</v>
      </c>
    </row>
    <row r="31414" customFormat="false" ht="12" hidden="false" customHeight="false" outlineLevel="0" collapsed="false">
      <c r="BS31414" s="96" t="n">
        <f aca="false">BR31414-2.5</f>
        <v>-2.5</v>
      </c>
    </row>
    <row r="31415" customFormat="false" ht="12" hidden="false" customHeight="false" outlineLevel="0" collapsed="false">
      <c r="BS31415" s="96" t="n">
        <f aca="false">BR31415-2.5</f>
        <v>-2.5</v>
      </c>
    </row>
    <row r="31416" customFormat="false" ht="12" hidden="false" customHeight="false" outlineLevel="0" collapsed="false">
      <c r="BS31416" s="96" t="n">
        <f aca="false">BR31416-2.5</f>
        <v>-2.5</v>
      </c>
    </row>
    <row r="31417" customFormat="false" ht="12" hidden="false" customHeight="false" outlineLevel="0" collapsed="false">
      <c r="BS31417" s="96" t="n">
        <f aca="false">BR31417-2.5</f>
        <v>-2.5</v>
      </c>
    </row>
    <row r="31418" customFormat="false" ht="12" hidden="false" customHeight="false" outlineLevel="0" collapsed="false">
      <c r="BS31418" s="96" t="n">
        <f aca="false">BR31418-2.5</f>
        <v>-2.5</v>
      </c>
    </row>
    <row r="31419" customFormat="false" ht="12" hidden="false" customHeight="false" outlineLevel="0" collapsed="false">
      <c r="BS31419" s="96" t="n">
        <f aca="false">BR31419-2.5</f>
        <v>-2.5</v>
      </c>
    </row>
    <row r="31420" customFormat="false" ht="12" hidden="false" customHeight="false" outlineLevel="0" collapsed="false">
      <c r="BS31420" s="96" t="n">
        <f aca="false">BR31420-2.5</f>
        <v>-2.5</v>
      </c>
    </row>
    <row r="31421" customFormat="false" ht="12" hidden="false" customHeight="false" outlineLevel="0" collapsed="false">
      <c r="BS31421" s="96" t="n">
        <f aca="false">BR31421-2.5</f>
        <v>-2.5</v>
      </c>
    </row>
    <row r="31422" customFormat="false" ht="12" hidden="false" customHeight="false" outlineLevel="0" collapsed="false">
      <c r="BS31422" s="96" t="n">
        <f aca="false">BR31422-2.5</f>
        <v>-2.5</v>
      </c>
    </row>
    <row r="31423" customFormat="false" ht="12" hidden="false" customHeight="false" outlineLevel="0" collapsed="false">
      <c r="BS31423" s="96" t="n">
        <f aca="false">BR31423-2.5</f>
        <v>-2.5</v>
      </c>
    </row>
    <row r="31424" customFormat="false" ht="12" hidden="false" customHeight="false" outlineLevel="0" collapsed="false">
      <c r="BS31424" s="96" t="n">
        <f aca="false">BR31424-2.5</f>
        <v>-2.5</v>
      </c>
    </row>
    <row r="31425" customFormat="false" ht="12" hidden="false" customHeight="false" outlineLevel="0" collapsed="false">
      <c r="BS31425" s="96" t="n">
        <f aca="false">BR31425-2.5</f>
        <v>-2.5</v>
      </c>
    </row>
    <row r="31426" customFormat="false" ht="12" hidden="false" customHeight="false" outlineLevel="0" collapsed="false">
      <c r="BS31426" s="96" t="n">
        <f aca="false">BR31426-2.5</f>
        <v>-2.5</v>
      </c>
    </row>
    <row r="31427" customFormat="false" ht="12" hidden="false" customHeight="false" outlineLevel="0" collapsed="false">
      <c r="BS31427" s="96" t="n">
        <f aca="false">BR31427-2.5</f>
        <v>-2.5</v>
      </c>
    </row>
    <row r="31428" customFormat="false" ht="12" hidden="false" customHeight="false" outlineLevel="0" collapsed="false">
      <c r="BS31428" s="96" t="n">
        <f aca="false">BR31428-2.5</f>
        <v>-2.5</v>
      </c>
    </row>
    <row r="31429" customFormat="false" ht="12" hidden="false" customHeight="false" outlineLevel="0" collapsed="false">
      <c r="BS31429" s="96" t="n">
        <f aca="false">BR31429-2.5</f>
        <v>-2.5</v>
      </c>
    </row>
    <row r="31430" customFormat="false" ht="12" hidden="false" customHeight="false" outlineLevel="0" collapsed="false">
      <c r="BS31430" s="96" t="n">
        <f aca="false">BR31430-2.5</f>
        <v>-2.5</v>
      </c>
    </row>
    <row r="31431" customFormat="false" ht="12" hidden="false" customHeight="false" outlineLevel="0" collapsed="false">
      <c r="BS31431" s="96" t="n">
        <f aca="false">BR31431-2.5</f>
        <v>-2.5</v>
      </c>
    </row>
    <row r="31432" customFormat="false" ht="12" hidden="false" customHeight="false" outlineLevel="0" collapsed="false">
      <c r="BS31432" s="96" t="n">
        <f aca="false">BR31432-2.5</f>
        <v>-2.5</v>
      </c>
    </row>
    <row r="31433" customFormat="false" ht="12" hidden="false" customHeight="false" outlineLevel="0" collapsed="false">
      <c r="BS31433" s="96" t="n">
        <f aca="false">BR31433-2.5</f>
        <v>-2.5</v>
      </c>
    </row>
    <row r="31434" customFormat="false" ht="12" hidden="false" customHeight="false" outlineLevel="0" collapsed="false">
      <c r="BS31434" s="96" t="n">
        <f aca="false">BR31434-2.5</f>
        <v>-2.5</v>
      </c>
    </row>
    <row r="31435" customFormat="false" ht="12" hidden="false" customHeight="false" outlineLevel="0" collapsed="false">
      <c r="BS31435" s="96" t="n">
        <f aca="false">BR31435-2.5</f>
        <v>-2.5</v>
      </c>
    </row>
    <row r="31436" customFormat="false" ht="12" hidden="false" customHeight="false" outlineLevel="0" collapsed="false">
      <c r="BS31436" s="96" t="n">
        <f aca="false">BR31436-2.5</f>
        <v>-2.5</v>
      </c>
    </row>
    <row r="31437" customFormat="false" ht="12" hidden="false" customHeight="false" outlineLevel="0" collapsed="false">
      <c r="BS31437" s="96" t="n">
        <f aca="false">BR31437-2.5</f>
        <v>-2.5</v>
      </c>
    </row>
    <row r="31438" customFormat="false" ht="12" hidden="false" customHeight="false" outlineLevel="0" collapsed="false">
      <c r="BS31438" s="96" t="n">
        <f aca="false">BR31438-2.5</f>
        <v>-2.5</v>
      </c>
    </row>
    <row r="31439" customFormat="false" ht="12" hidden="false" customHeight="false" outlineLevel="0" collapsed="false">
      <c r="BS31439" s="96" t="n">
        <f aca="false">BR31439-2.5</f>
        <v>-2.5</v>
      </c>
    </row>
    <row r="31440" customFormat="false" ht="12" hidden="false" customHeight="false" outlineLevel="0" collapsed="false">
      <c r="BS31440" s="96" t="n">
        <f aca="false">BR31440-2.5</f>
        <v>-2.5</v>
      </c>
    </row>
    <row r="31441" customFormat="false" ht="12" hidden="false" customHeight="false" outlineLevel="0" collapsed="false">
      <c r="BS31441" s="96" t="n">
        <f aca="false">BR31441-2.5</f>
        <v>-2.5</v>
      </c>
    </row>
    <row r="31442" customFormat="false" ht="12" hidden="false" customHeight="false" outlineLevel="0" collapsed="false">
      <c r="BS31442" s="96" t="n">
        <f aca="false">BR31442-2.5</f>
        <v>-2.5</v>
      </c>
    </row>
    <row r="31443" customFormat="false" ht="12" hidden="false" customHeight="false" outlineLevel="0" collapsed="false">
      <c r="BS31443" s="96" t="n">
        <f aca="false">BR31443-2.5</f>
        <v>-2.5</v>
      </c>
    </row>
    <row r="31444" customFormat="false" ht="12" hidden="false" customHeight="false" outlineLevel="0" collapsed="false">
      <c r="BS31444" s="96" t="n">
        <f aca="false">BR31444-2.5</f>
        <v>-2.5</v>
      </c>
    </row>
    <row r="31445" customFormat="false" ht="12" hidden="false" customHeight="false" outlineLevel="0" collapsed="false">
      <c r="BS31445" s="96" t="n">
        <f aca="false">BR31445-2.5</f>
        <v>-2.5</v>
      </c>
    </row>
    <row r="31446" customFormat="false" ht="12" hidden="false" customHeight="false" outlineLevel="0" collapsed="false">
      <c r="BS31446" s="96" t="n">
        <f aca="false">BR31446-2.5</f>
        <v>-2.5</v>
      </c>
    </row>
    <row r="31447" customFormat="false" ht="12" hidden="false" customHeight="false" outlineLevel="0" collapsed="false">
      <c r="BS31447" s="96" t="n">
        <f aca="false">BR31447-2.5</f>
        <v>-2.5</v>
      </c>
    </row>
    <row r="31448" customFormat="false" ht="12" hidden="false" customHeight="false" outlineLevel="0" collapsed="false">
      <c r="BS31448" s="96" t="n">
        <f aca="false">BR31448-2.5</f>
        <v>-2.5</v>
      </c>
    </row>
    <row r="31449" customFormat="false" ht="12" hidden="false" customHeight="false" outlineLevel="0" collapsed="false">
      <c r="BS31449" s="96" t="n">
        <f aca="false">BR31449-2.5</f>
        <v>-2.5</v>
      </c>
    </row>
    <row r="31450" customFormat="false" ht="12" hidden="false" customHeight="false" outlineLevel="0" collapsed="false">
      <c r="BS31450" s="96" t="n">
        <f aca="false">BR31450-2.5</f>
        <v>-2.5</v>
      </c>
    </row>
    <row r="31451" customFormat="false" ht="12" hidden="false" customHeight="false" outlineLevel="0" collapsed="false">
      <c r="BS31451" s="96" t="n">
        <f aca="false">BR31451-2.5</f>
        <v>-2.5</v>
      </c>
    </row>
    <row r="31452" customFormat="false" ht="12" hidden="false" customHeight="false" outlineLevel="0" collapsed="false">
      <c r="BS31452" s="96" t="n">
        <f aca="false">BR31452-2.5</f>
        <v>-2.5</v>
      </c>
    </row>
    <row r="31453" customFormat="false" ht="12" hidden="false" customHeight="false" outlineLevel="0" collapsed="false">
      <c r="BS31453" s="96" t="n">
        <f aca="false">BR31453-2.5</f>
        <v>-2.5</v>
      </c>
    </row>
    <row r="31454" customFormat="false" ht="12" hidden="false" customHeight="false" outlineLevel="0" collapsed="false">
      <c r="BS31454" s="96" t="n">
        <f aca="false">BR31454-2.5</f>
        <v>-2.5</v>
      </c>
    </row>
    <row r="31455" customFormat="false" ht="12" hidden="false" customHeight="false" outlineLevel="0" collapsed="false">
      <c r="BS31455" s="96" t="n">
        <f aca="false">BR31455-2.5</f>
        <v>-2.5</v>
      </c>
    </row>
    <row r="31456" customFormat="false" ht="12" hidden="false" customHeight="false" outlineLevel="0" collapsed="false">
      <c r="BS31456" s="96" t="n">
        <f aca="false">BR31456-2.5</f>
        <v>-2.5</v>
      </c>
    </row>
    <row r="31457" customFormat="false" ht="12" hidden="false" customHeight="false" outlineLevel="0" collapsed="false">
      <c r="BS31457" s="96" t="n">
        <f aca="false">BR31457-2.5</f>
        <v>-2.5</v>
      </c>
    </row>
    <row r="31458" customFormat="false" ht="12" hidden="false" customHeight="false" outlineLevel="0" collapsed="false">
      <c r="BS31458" s="96" t="n">
        <f aca="false">BR31458-2.5</f>
        <v>-2.5</v>
      </c>
    </row>
    <row r="31459" customFormat="false" ht="12" hidden="false" customHeight="false" outlineLevel="0" collapsed="false">
      <c r="BS31459" s="96" t="n">
        <f aca="false">BR31459-2.5</f>
        <v>-2.5</v>
      </c>
    </row>
    <row r="31460" customFormat="false" ht="12" hidden="false" customHeight="false" outlineLevel="0" collapsed="false">
      <c r="BS31460" s="96" t="n">
        <f aca="false">BR31460-2.5</f>
        <v>-2.5</v>
      </c>
    </row>
    <row r="31461" customFormat="false" ht="12" hidden="false" customHeight="false" outlineLevel="0" collapsed="false">
      <c r="BS31461" s="96" t="n">
        <f aca="false">BR31461-2.5</f>
        <v>-2.5</v>
      </c>
    </row>
    <row r="31462" customFormat="false" ht="12" hidden="false" customHeight="false" outlineLevel="0" collapsed="false">
      <c r="BS31462" s="96" t="n">
        <f aca="false">BR31462-2.5</f>
        <v>-2.5</v>
      </c>
    </row>
    <row r="31463" customFormat="false" ht="12" hidden="false" customHeight="false" outlineLevel="0" collapsed="false">
      <c r="BS31463" s="96" t="n">
        <f aca="false">BR31463-2.5</f>
        <v>-2.5</v>
      </c>
    </row>
    <row r="31464" customFormat="false" ht="12" hidden="false" customHeight="false" outlineLevel="0" collapsed="false">
      <c r="BS31464" s="96" t="n">
        <f aca="false">BR31464-2.5</f>
        <v>-2.5</v>
      </c>
    </row>
    <row r="31465" customFormat="false" ht="12" hidden="false" customHeight="false" outlineLevel="0" collapsed="false">
      <c r="BS31465" s="96" t="n">
        <f aca="false">BR31465-2.5</f>
        <v>-2.5</v>
      </c>
    </row>
    <row r="31466" customFormat="false" ht="12" hidden="false" customHeight="false" outlineLevel="0" collapsed="false">
      <c r="BS31466" s="96" t="n">
        <f aca="false">BR31466-2.5</f>
        <v>-2.5</v>
      </c>
    </row>
    <row r="31467" customFormat="false" ht="12" hidden="false" customHeight="false" outlineLevel="0" collapsed="false">
      <c r="BS31467" s="96" t="n">
        <f aca="false">BR31467-2.5</f>
        <v>-2.5</v>
      </c>
    </row>
    <row r="31468" customFormat="false" ht="12" hidden="false" customHeight="false" outlineLevel="0" collapsed="false">
      <c r="BS31468" s="96" t="n">
        <f aca="false">BR31468-2.5</f>
        <v>-2.5</v>
      </c>
    </row>
    <row r="31469" customFormat="false" ht="12" hidden="false" customHeight="false" outlineLevel="0" collapsed="false">
      <c r="BS31469" s="96" t="n">
        <f aca="false">BR31469-2.5</f>
        <v>-2.5</v>
      </c>
    </row>
    <row r="31470" customFormat="false" ht="12" hidden="false" customHeight="false" outlineLevel="0" collapsed="false">
      <c r="BS31470" s="96" t="n">
        <f aca="false">BR31470-2.5</f>
        <v>-2.5</v>
      </c>
    </row>
    <row r="31471" customFormat="false" ht="12" hidden="false" customHeight="false" outlineLevel="0" collapsed="false">
      <c r="BS31471" s="96" t="n">
        <f aca="false">BR31471-2.5</f>
        <v>-2.5</v>
      </c>
    </row>
    <row r="31472" customFormat="false" ht="12" hidden="false" customHeight="false" outlineLevel="0" collapsed="false">
      <c r="BS31472" s="96" t="n">
        <f aca="false">BR31472-2.5</f>
        <v>-2.5</v>
      </c>
    </row>
    <row r="31473" customFormat="false" ht="12" hidden="false" customHeight="false" outlineLevel="0" collapsed="false">
      <c r="BS31473" s="96" t="n">
        <f aca="false">BR31473-2.5</f>
        <v>-2.5</v>
      </c>
    </row>
    <row r="31474" customFormat="false" ht="12" hidden="false" customHeight="false" outlineLevel="0" collapsed="false">
      <c r="BS31474" s="96" t="n">
        <f aca="false">BR31474-2.5</f>
        <v>-2.5</v>
      </c>
    </row>
    <row r="31475" customFormat="false" ht="12" hidden="false" customHeight="false" outlineLevel="0" collapsed="false">
      <c r="BS31475" s="96" t="n">
        <f aca="false">BR31475-2.5</f>
        <v>-2.5</v>
      </c>
    </row>
    <row r="31476" customFormat="false" ht="12" hidden="false" customHeight="false" outlineLevel="0" collapsed="false">
      <c r="BS31476" s="96" t="n">
        <f aca="false">BR31476-2.5</f>
        <v>-2.5</v>
      </c>
    </row>
    <row r="31477" customFormat="false" ht="12" hidden="false" customHeight="false" outlineLevel="0" collapsed="false">
      <c r="BS31477" s="96" t="n">
        <f aca="false">BR31477-2.5</f>
        <v>-2.5</v>
      </c>
    </row>
    <row r="31478" customFormat="false" ht="12" hidden="false" customHeight="false" outlineLevel="0" collapsed="false">
      <c r="BS31478" s="96" t="n">
        <f aca="false">BR31478-2.5</f>
        <v>-2.5</v>
      </c>
    </row>
    <row r="31479" customFormat="false" ht="12" hidden="false" customHeight="false" outlineLevel="0" collapsed="false">
      <c r="BS31479" s="96" t="n">
        <f aca="false">BR31479-2.5</f>
        <v>-2.5</v>
      </c>
    </row>
    <row r="31480" customFormat="false" ht="12" hidden="false" customHeight="false" outlineLevel="0" collapsed="false">
      <c r="BS31480" s="96" t="n">
        <f aca="false">BR31480-2.5</f>
        <v>-2.5</v>
      </c>
    </row>
    <row r="31481" customFormat="false" ht="12" hidden="false" customHeight="false" outlineLevel="0" collapsed="false">
      <c r="BS31481" s="96" t="n">
        <f aca="false">BR31481-2.5</f>
        <v>-2.5</v>
      </c>
    </row>
    <row r="31482" customFormat="false" ht="12" hidden="false" customHeight="false" outlineLevel="0" collapsed="false">
      <c r="BS31482" s="96" t="n">
        <f aca="false">BR31482-2.5</f>
        <v>-2.5</v>
      </c>
    </row>
    <row r="31483" customFormat="false" ht="12" hidden="false" customHeight="false" outlineLevel="0" collapsed="false">
      <c r="BS31483" s="96" t="n">
        <f aca="false">BR31483-2.5</f>
        <v>-2.5</v>
      </c>
    </row>
    <row r="31484" customFormat="false" ht="12" hidden="false" customHeight="false" outlineLevel="0" collapsed="false">
      <c r="BS31484" s="96" t="n">
        <f aca="false">BR31484-2.5</f>
        <v>-2.5</v>
      </c>
    </row>
    <row r="31485" customFormat="false" ht="12" hidden="false" customHeight="false" outlineLevel="0" collapsed="false">
      <c r="BS31485" s="96" t="n">
        <f aca="false">BR31485-2.5</f>
        <v>-2.5</v>
      </c>
    </row>
    <row r="31486" customFormat="false" ht="12" hidden="false" customHeight="false" outlineLevel="0" collapsed="false">
      <c r="BS31486" s="96" t="n">
        <f aca="false">BR31486-2.5</f>
        <v>-2.5</v>
      </c>
    </row>
    <row r="31487" customFormat="false" ht="12" hidden="false" customHeight="false" outlineLevel="0" collapsed="false">
      <c r="BS31487" s="96" t="n">
        <f aca="false">BR31487-2.5</f>
        <v>-2.5</v>
      </c>
    </row>
    <row r="31488" customFormat="false" ht="12" hidden="false" customHeight="false" outlineLevel="0" collapsed="false">
      <c r="BS31488" s="96" t="n">
        <f aca="false">BR31488-2.5</f>
        <v>-2.5</v>
      </c>
    </row>
    <row r="31489" customFormat="false" ht="12" hidden="false" customHeight="false" outlineLevel="0" collapsed="false">
      <c r="BS31489" s="96" t="n">
        <f aca="false">BR31489-2.5</f>
        <v>-2.5</v>
      </c>
    </row>
    <row r="31490" customFormat="false" ht="12" hidden="false" customHeight="false" outlineLevel="0" collapsed="false">
      <c r="BS31490" s="96" t="n">
        <f aca="false">BR31490-2.5</f>
        <v>-2.5</v>
      </c>
    </row>
    <row r="31491" customFormat="false" ht="12" hidden="false" customHeight="false" outlineLevel="0" collapsed="false">
      <c r="BS31491" s="96" t="n">
        <f aca="false">BR31491-2.5</f>
        <v>-2.5</v>
      </c>
    </row>
    <row r="31492" customFormat="false" ht="12" hidden="false" customHeight="false" outlineLevel="0" collapsed="false">
      <c r="BS31492" s="96" t="n">
        <f aca="false">BR31492-2.5</f>
        <v>-2.5</v>
      </c>
    </row>
    <row r="31493" customFormat="false" ht="12" hidden="false" customHeight="false" outlineLevel="0" collapsed="false">
      <c r="BS31493" s="96" t="n">
        <f aca="false">BR31493-2.5</f>
        <v>-2.5</v>
      </c>
    </row>
    <row r="31494" customFormat="false" ht="12" hidden="false" customHeight="false" outlineLevel="0" collapsed="false">
      <c r="BS31494" s="96" t="n">
        <f aca="false">BR31494-2.5</f>
        <v>-2.5</v>
      </c>
    </row>
    <row r="31495" customFormat="false" ht="12" hidden="false" customHeight="false" outlineLevel="0" collapsed="false">
      <c r="BS31495" s="96" t="n">
        <f aca="false">BR31495-2.5</f>
        <v>-2.5</v>
      </c>
    </row>
    <row r="31496" customFormat="false" ht="12" hidden="false" customHeight="false" outlineLevel="0" collapsed="false">
      <c r="BS31496" s="96" t="n">
        <f aca="false">BR31496-2.5</f>
        <v>-2.5</v>
      </c>
    </row>
    <row r="31497" customFormat="false" ht="12" hidden="false" customHeight="false" outlineLevel="0" collapsed="false">
      <c r="BS31497" s="96" t="n">
        <f aca="false">BR31497-2.5</f>
        <v>-2.5</v>
      </c>
    </row>
    <row r="31498" customFormat="false" ht="12" hidden="false" customHeight="false" outlineLevel="0" collapsed="false">
      <c r="BS31498" s="96" t="n">
        <f aca="false">BR31498-2.5</f>
        <v>-2.5</v>
      </c>
    </row>
    <row r="31499" customFormat="false" ht="12" hidden="false" customHeight="false" outlineLevel="0" collapsed="false">
      <c r="BS31499" s="96" t="n">
        <f aca="false">BR31499-2.5</f>
        <v>-2.5</v>
      </c>
    </row>
    <row r="31500" customFormat="false" ht="12" hidden="false" customHeight="false" outlineLevel="0" collapsed="false">
      <c r="BS31500" s="96" t="n">
        <f aca="false">BR31500-2.5</f>
        <v>-2.5</v>
      </c>
    </row>
    <row r="31501" customFormat="false" ht="12" hidden="false" customHeight="false" outlineLevel="0" collapsed="false">
      <c r="BS31501" s="96" t="n">
        <f aca="false">BR31501-2.5</f>
        <v>-2.5</v>
      </c>
    </row>
    <row r="31502" customFormat="false" ht="12" hidden="false" customHeight="false" outlineLevel="0" collapsed="false">
      <c r="BS31502" s="96" t="n">
        <f aca="false">BR31502-2.5</f>
        <v>-2.5</v>
      </c>
    </row>
    <row r="31503" customFormat="false" ht="12" hidden="false" customHeight="false" outlineLevel="0" collapsed="false">
      <c r="BS31503" s="96" t="n">
        <f aca="false">BR31503-2.5</f>
        <v>-2.5</v>
      </c>
    </row>
    <row r="31504" customFormat="false" ht="12" hidden="false" customHeight="false" outlineLevel="0" collapsed="false">
      <c r="BS31504" s="96" t="n">
        <f aca="false">BR31504-2.5</f>
        <v>-2.5</v>
      </c>
    </row>
    <row r="31505" customFormat="false" ht="12" hidden="false" customHeight="false" outlineLevel="0" collapsed="false">
      <c r="BS31505" s="96" t="n">
        <f aca="false">BR31505-2.5</f>
        <v>-2.5</v>
      </c>
    </row>
    <row r="31506" customFormat="false" ht="12" hidden="false" customHeight="false" outlineLevel="0" collapsed="false">
      <c r="BS31506" s="96" t="n">
        <f aca="false">BR31506-2.5</f>
        <v>-2.5</v>
      </c>
    </row>
    <row r="31507" customFormat="false" ht="12" hidden="false" customHeight="false" outlineLevel="0" collapsed="false">
      <c r="BS31507" s="96" t="n">
        <f aca="false">BR31507-2.5</f>
        <v>-2.5</v>
      </c>
    </row>
    <row r="31508" customFormat="false" ht="12" hidden="false" customHeight="false" outlineLevel="0" collapsed="false">
      <c r="BS31508" s="96" t="n">
        <f aca="false">BR31508-2.5</f>
        <v>-2.5</v>
      </c>
    </row>
    <row r="31509" customFormat="false" ht="12" hidden="false" customHeight="false" outlineLevel="0" collapsed="false">
      <c r="BS31509" s="96" t="n">
        <f aca="false">BR31509-2.5</f>
        <v>-2.5</v>
      </c>
    </row>
    <row r="31510" customFormat="false" ht="12" hidden="false" customHeight="false" outlineLevel="0" collapsed="false">
      <c r="BS31510" s="96" t="n">
        <f aca="false">BR31510-2.5</f>
        <v>-2.5</v>
      </c>
    </row>
    <row r="31511" customFormat="false" ht="12" hidden="false" customHeight="false" outlineLevel="0" collapsed="false">
      <c r="BS31511" s="96" t="n">
        <f aca="false">BR31511-2.5</f>
        <v>-2.5</v>
      </c>
    </row>
    <row r="31512" customFormat="false" ht="12" hidden="false" customHeight="false" outlineLevel="0" collapsed="false">
      <c r="BS31512" s="96" t="n">
        <f aca="false">BR31512-2.5</f>
        <v>-2.5</v>
      </c>
    </row>
    <row r="31513" customFormat="false" ht="12" hidden="false" customHeight="false" outlineLevel="0" collapsed="false">
      <c r="BS31513" s="96" t="n">
        <f aca="false">BR31513-2.5</f>
        <v>-2.5</v>
      </c>
    </row>
    <row r="31514" customFormat="false" ht="12" hidden="false" customHeight="false" outlineLevel="0" collapsed="false">
      <c r="BS31514" s="96" t="n">
        <f aca="false">BR31514-2.5</f>
        <v>-2.5</v>
      </c>
    </row>
    <row r="31515" customFormat="false" ht="12" hidden="false" customHeight="false" outlineLevel="0" collapsed="false">
      <c r="BS31515" s="96" t="n">
        <f aca="false">BR31515-2.5</f>
        <v>-2.5</v>
      </c>
    </row>
    <row r="31516" customFormat="false" ht="12" hidden="false" customHeight="false" outlineLevel="0" collapsed="false">
      <c r="BS31516" s="96" t="n">
        <f aca="false">BR31516-2.5</f>
        <v>-2.5</v>
      </c>
    </row>
    <row r="31517" customFormat="false" ht="12" hidden="false" customHeight="false" outlineLevel="0" collapsed="false">
      <c r="BS31517" s="96" t="n">
        <f aca="false">BR31517-2.5</f>
        <v>-2.5</v>
      </c>
    </row>
    <row r="31518" customFormat="false" ht="12" hidden="false" customHeight="false" outlineLevel="0" collapsed="false">
      <c r="BS31518" s="96" t="n">
        <f aca="false">BR31518-2.5</f>
        <v>-2.5</v>
      </c>
    </row>
    <row r="31519" customFormat="false" ht="12" hidden="false" customHeight="false" outlineLevel="0" collapsed="false">
      <c r="BS31519" s="96" t="n">
        <f aca="false">BR31519-2.5</f>
        <v>-2.5</v>
      </c>
    </row>
    <row r="31520" customFormat="false" ht="12" hidden="false" customHeight="false" outlineLevel="0" collapsed="false">
      <c r="BS31520" s="96" t="n">
        <f aca="false">BR31520-2.5</f>
        <v>-2.5</v>
      </c>
    </row>
    <row r="31521" customFormat="false" ht="12" hidden="false" customHeight="false" outlineLevel="0" collapsed="false">
      <c r="BS31521" s="96" t="n">
        <f aca="false">BR31521-2.5</f>
        <v>-2.5</v>
      </c>
    </row>
    <row r="31522" customFormat="false" ht="12" hidden="false" customHeight="false" outlineLevel="0" collapsed="false">
      <c r="BS31522" s="96" t="n">
        <f aca="false">BR31522-2.5</f>
        <v>-2.5</v>
      </c>
    </row>
    <row r="31523" customFormat="false" ht="12" hidden="false" customHeight="false" outlineLevel="0" collapsed="false">
      <c r="BS31523" s="96" t="n">
        <f aca="false">BR31523-2.5</f>
        <v>-2.5</v>
      </c>
    </row>
    <row r="31524" customFormat="false" ht="12" hidden="false" customHeight="false" outlineLevel="0" collapsed="false">
      <c r="BS31524" s="96" t="n">
        <f aca="false">BR31524-2.5</f>
        <v>-2.5</v>
      </c>
    </row>
    <row r="31525" customFormat="false" ht="12" hidden="false" customHeight="false" outlineLevel="0" collapsed="false">
      <c r="BS31525" s="96" t="n">
        <f aca="false">BR31525-2.5</f>
        <v>-2.5</v>
      </c>
    </row>
    <row r="31526" customFormat="false" ht="12" hidden="false" customHeight="false" outlineLevel="0" collapsed="false">
      <c r="BS31526" s="96" t="n">
        <f aca="false">BR31526-2.5</f>
        <v>-2.5</v>
      </c>
    </row>
    <row r="31527" customFormat="false" ht="12" hidden="false" customHeight="false" outlineLevel="0" collapsed="false">
      <c r="BS31527" s="96" t="n">
        <f aca="false">BR31527-2.5</f>
        <v>-2.5</v>
      </c>
    </row>
    <row r="31528" customFormat="false" ht="12" hidden="false" customHeight="false" outlineLevel="0" collapsed="false">
      <c r="BS31528" s="96" t="n">
        <f aca="false">BR31528-2.5</f>
        <v>-2.5</v>
      </c>
    </row>
    <row r="31529" customFormat="false" ht="12" hidden="false" customHeight="false" outlineLevel="0" collapsed="false">
      <c r="BS31529" s="96" t="n">
        <f aca="false">BR31529-2.5</f>
        <v>-2.5</v>
      </c>
    </row>
    <row r="31530" customFormat="false" ht="12" hidden="false" customHeight="false" outlineLevel="0" collapsed="false">
      <c r="BS31530" s="96" t="n">
        <f aca="false">BR31530-2.5</f>
        <v>-2.5</v>
      </c>
    </row>
    <row r="31531" customFormat="false" ht="12" hidden="false" customHeight="false" outlineLevel="0" collapsed="false">
      <c r="BS31531" s="96" t="n">
        <f aca="false">BR31531-2.5</f>
        <v>-2.5</v>
      </c>
    </row>
    <row r="31532" customFormat="false" ht="12" hidden="false" customHeight="false" outlineLevel="0" collapsed="false">
      <c r="BS31532" s="96" t="n">
        <f aca="false">BR31532-2.5</f>
        <v>-2.5</v>
      </c>
    </row>
    <row r="31533" customFormat="false" ht="12" hidden="false" customHeight="false" outlineLevel="0" collapsed="false">
      <c r="BS31533" s="96" t="n">
        <f aca="false">BR31533-2.5</f>
        <v>-2.5</v>
      </c>
    </row>
    <row r="31534" customFormat="false" ht="12" hidden="false" customHeight="false" outlineLevel="0" collapsed="false">
      <c r="BS31534" s="96" t="n">
        <f aca="false">BR31534-2.5</f>
        <v>-2.5</v>
      </c>
    </row>
    <row r="31535" customFormat="false" ht="12" hidden="false" customHeight="false" outlineLevel="0" collapsed="false">
      <c r="BS31535" s="96" t="n">
        <f aca="false">BR31535-2.5</f>
        <v>-2.5</v>
      </c>
    </row>
    <row r="31536" customFormat="false" ht="12" hidden="false" customHeight="false" outlineLevel="0" collapsed="false">
      <c r="BS31536" s="96" t="n">
        <f aca="false">BR31536-2.5</f>
        <v>-2.5</v>
      </c>
    </row>
    <row r="31537" customFormat="false" ht="12" hidden="false" customHeight="false" outlineLevel="0" collapsed="false">
      <c r="BS31537" s="96" t="n">
        <f aca="false">BR31537-2.5</f>
        <v>-2.5</v>
      </c>
    </row>
    <row r="31538" customFormat="false" ht="12" hidden="false" customHeight="false" outlineLevel="0" collapsed="false">
      <c r="BS31538" s="96" t="n">
        <f aca="false">BR31538-2.5</f>
        <v>-2.5</v>
      </c>
    </row>
    <row r="31539" customFormat="false" ht="12" hidden="false" customHeight="false" outlineLevel="0" collapsed="false">
      <c r="BS31539" s="96" t="n">
        <f aca="false">BR31539-2.5</f>
        <v>-2.5</v>
      </c>
    </row>
    <row r="31540" customFormat="false" ht="12" hidden="false" customHeight="false" outlineLevel="0" collapsed="false">
      <c r="BS31540" s="96" t="n">
        <f aca="false">BR31540-2.5</f>
        <v>-2.5</v>
      </c>
    </row>
    <row r="31541" customFormat="false" ht="12" hidden="false" customHeight="false" outlineLevel="0" collapsed="false">
      <c r="BS31541" s="96" t="n">
        <f aca="false">BR31541-2.5</f>
        <v>-2.5</v>
      </c>
    </row>
    <row r="31542" customFormat="false" ht="12" hidden="false" customHeight="false" outlineLevel="0" collapsed="false">
      <c r="BS31542" s="96" t="n">
        <f aca="false">BR31542-2.5</f>
        <v>-2.5</v>
      </c>
    </row>
    <row r="31543" customFormat="false" ht="12" hidden="false" customHeight="false" outlineLevel="0" collapsed="false">
      <c r="BS31543" s="96" t="n">
        <f aca="false">BR31543-2.5</f>
        <v>-2.5</v>
      </c>
    </row>
    <row r="31544" customFormat="false" ht="12" hidden="false" customHeight="false" outlineLevel="0" collapsed="false">
      <c r="BS31544" s="96" t="n">
        <f aca="false">BR31544-2.5</f>
        <v>-2.5</v>
      </c>
    </row>
    <row r="31545" customFormat="false" ht="12" hidden="false" customHeight="false" outlineLevel="0" collapsed="false">
      <c r="BS31545" s="96" t="n">
        <f aca="false">BR31545-2.5</f>
        <v>-2.5</v>
      </c>
    </row>
    <row r="31546" customFormat="false" ht="12" hidden="false" customHeight="false" outlineLevel="0" collapsed="false">
      <c r="BS31546" s="96" t="n">
        <f aca="false">BR31546-2.5</f>
        <v>-2.5</v>
      </c>
    </row>
    <row r="31547" customFormat="false" ht="12" hidden="false" customHeight="false" outlineLevel="0" collapsed="false">
      <c r="BS31547" s="96" t="n">
        <f aca="false">BR31547-2.5</f>
        <v>-2.5</v>
      </c>
    </row>
    <row r="31548" customFormat="false" ht="12" hidden="false" customHeight="false" outlineLevel="0" collapsed="false">
      <c r="BS31548" s="96" t="n">
        <f aca="false">BR31548-2.5</f>
        <v>-2.5</v>
      </c>
    </row>
    <row r="31549" customFormat="false" ht="12" hidden="false" customHeight="false" outlineLevel="0" collapsed="false">
      <c r="BS31549" s="96" t="n">
        <f aca="false">BR31549-2.5</f>
        <v>-2.5</v>
      </c>
    </row>
    <row r="31550" customFormat="false" ht="12" hidden="false" customHeight="false" outlineLevel="0" collapsed="false">
      <c r="BS31550" s="96" t="n">
        <f aca="false">BR31550-2.5</f>
        <v>-2.5</v>
      </c>
    </row>
    <row r="31551" customFormat="false" ht="12" hidden="false" customHeight="false" outlineLevel="0" collapsed="false">
      <c r="BS31551" s="96" t="n">
        <f aca="false">BR31551-2.5</f>
        <v>-2.5</v>
      </c>
    </row>
    <row r="31552" customFormat="false" ht="12" hidden="false" customHeight="false" outlineLevel="0" collapsed="false">
      <c r="BS31552" s="96" t="n">
        <f aca="false">BR31552-2.5</f>
        <v>-2.5</v>
      </c>
    </row>
    <row r="31553" customFormat="false" ht="12" hidden="false" customHeight="false" outlineLevel="0" collapsed="false">
      <c r="BS31553" s="96" t="n">
        <f aca="false">BR31553-2.5</f>
        <v>-2.5</v>
      </c>
    </row>
    <row r="31554" customFormat="false" ht="12" hidden="false" customHeight="false" outlineLevel="0" collapsed="false">
      <c r="BS31554" s="96" t="n">
        <f aca="false">BR31554-2.5</f>
        <v>-2.5</v>
      </c>
    </row>
    <row r="31555" customFormat="false" ht="12" hidden="false" customHeight="false" outlineLevel="0" collapsed="false">
      <c r="BS31555" s="96" t="n">
        <f aca="false">BR31555-2.5</f>
        <v>-2.5</v>
      </c>
    </row>
    <row r="31556" customFormat="false" ht="12" hidden="false" customHeight="false" outlineLevel="0" collapsed="false">
      <c r="BS31556" s="96" t="n">
        <f aca="false">BR31556-2.5</f>
        <v>-2.5</v>
      </c>
    </row>
    <row r="31557" customFormat="false" ht="12" hidden="false" customHeight="false" outlineLevel="0" collapsed="false">
      <c r="BS31557" s="96" t="n">
        <f aca="false">BR31557-2.5</f>
        <v>-2.5</v>
      </c>
    </row>
    <row r="31558" customFormat="false" ht="12" hidden="false" customHeight="false" outlineLevel="0" collapsed="false">
      <c r="BS31558" s="96" t="n">
        <f aca="false">BR31558-2.5</f>
        <v>-2.5</v>
      </c>
    </row>
    <row r="31559" customFormat="false" ht="12" hidden="false" customHeight="false" outlineLevel="0" collapsed="false">
      <c r="BS31559" s="96" t="n">
        <f aca="false">BR31559-2.5</f>
        <v>-2.5</v>
      </c>
    </row>
    <row r="31560" customFormat="false" ht="12" hidden="false" customHeight="false" outlineLevel="0" collapsed="false">
      <c r="BS31560" s="96" t="n">
        <f aca="false">BR31560-2.5</f>
        <v>-2.5</v>
      </c>
    </row>
    <row r="31561" customFormat="false" ht="12" hidden="false" customHeight="false" outlineLevel="0" collapsed="false">
      <c r="BS31561" s="96" t="n">
        <f aca="false">BR31561-2.5</f>
        <v>-2.5</v>
      </c>
    </row>
    <row r="31562" customFormat="false" ht="12" hidden="false" customHeight="false" outlineLevel="0" collapsed="false">
      <c r="BS31562" s="96" t="n">
        <f aca="false">BR31562-2.5</f>
        <v>-2.5</v>
      </c>
    </row>
    <row r="31563" customFormat="false" ht="12" hidden="false" customHeight="false" outlineLevel="0" collapsed="false">
      <c r="BS31563" s="96" t="n">
        <f aca="false">BR31563-2.5</f>
        <v>-2.5</v>
      </c>
    </row>
    <row r="31564" customFormat="false" ht="12" hidden="false" customHeight="false" outlineLevel="0" collapsed="false">
      <c r="BS31564" s="96" t="n">
        <f aca="false">BR31564-2.5</f>
        <v>-2.5</v>
      </c>
    </row>
    <row r="31565" customFormat="false" ht="12" hidden="false" customHeight="false" outlineLevel="0" collapsed="false">
      <c r="BS31565" s="96" t="n">
        <f aca="false">BR31565-2.5</f>
        <v>-2.5</v>
      </c>
    </row>
    <row r="31566" customFormat="false" ht="12" hidden="false" customHeight="false" outlineLevel="0" collapsed="false">
      <c r="BS31566" s="96" t="n">
        <f aca="false">BR31566-2.5</f>
        <v>-2.5</v>
      </c>
    </row>
    <row r="31567" customFormat="false" ht="12" hidden="false" customHeight="false" outlineLevel="0" collapsed="false">
      <c r="BS31567" s="96" t="n">
        <f aca="false">BR31567-2.5</f>
        <v>-2.5</v>
      </c>
    </row>
    <row r="31568" customFormat="false" ht="12" hidden="false" customHeight="false" outlineLevel="0" collapsed="false">
      <c r="BS31568" s="96" t="n">
        <f aca="false">BR31568-2.5</f>
        <v>-2.5</v>
      </c>
    </row>
    <row r="31569" customFormat="false" ht="12" hidden="false" customHeight="false" outlineLevel="0" collapsed="false">
      <c r="BS31569" s="96" t="n">
        <f aca="false">BR31569-2.5</f>
        <v>-2.5</v>
      </c>
    </row>
    <row r="31570" customFormat="false" ht="12" hidden="false" customHeight="false" outlineLevel="0" collapsed="false">
      <c r="BS31570" s="96" t="n">
        <f aca="false">BR31570-2.5</f>
        <v>-2.5</v>
      </c>
    </row>
    <row r="31571" customFormat="false" ht="12" hidden="false" customHeight="false" outlineLevel="0" collapsed="false">
      <c r="BS31571" s="96" t="n">
        <f aca="false">BR31571-2.5</f>
        <v>-2.5</v>
      </c>
    </row>
    <row r="31572" customFormat="false" ht="12" hidden="false" customHeight="false" outlineLevel="0" collapsed="false">
      <c r="BS31572" s="96" t="n">
        <f aca="false">BR31572-2.5</f>
        <v>-2.5</v>
      </c>
    </row>
    <row r="31573" customFormat="false" ht="12" hidden="false" customHeight="false" outlineLevel="0" collapsed="false">
      <c r="BS31573" s="96" t="n">
        <f aca="false">BR31573-2.5</f>
        <v>-2.5</v>
      </c>
    </row>
    <row r="31574" customFormat="false" ht="12" hidden="false" customHeight="false" outlineLevel="0" collapsed="false">
      <c r="BS31574" s="96" t="n">
        <f aca="false">BR31574-2.5</f>
        <v>-2.5</v>
      </c>
    </row>
    <row r="31575" customFormat="false" ht="12" hidden="false" customHeight="false" outlineLevel="0" collapsed="false">
      <c r="BS31575" s="96" t="n">
        <f aca="false">BR31575-2.5</f>
        <v>-2.5</v>
      </c>
    </row>
    <row r="31576" customFormat="false" ht="12" hidden="false" customHeight="false" outlineLevel="0" collapsed="false">
      <c r="BS31576" s="96" t="n">
        <f aca="false">BR31576-2.5</f>
        <v>-2.5</v>
      </c>
    </row>
    <row r="31577" customFormat="false" ht="12" hidden="false" customHeight="false" outlineLevel="0" collapsed="false">
      <c r="BS31577" s="96" t="n">
        <f aca="false">BR31577-2.5</f>
        <v>-2.5</v>
      </c>
    </row>
    <row r="31578" customFormat="false" ht="12" hidden="false" customHeight="false" outlineLevel="0" collapsed="false">
      <c r="BS31578" s="96" t="n">
        <f aca="false">BR31578-2.5</f>
        <v>-2.5</v>
      </c>
    </row>
    <row r="31579" customFormat="false" ht="12" hidden="false" customHeight="false" outlineLevel="0" collapsed="false">
      <c r="BS31579" s="96" t="n">
        <f aca="false">BR31579-2.5</f>
        <v>-2.5</v>
      </c>
    </row>
    <row r="31580" customFormat="false" ht="12" hidden="false" customHeight="false" outlineLevel="0" collapsed="false">
      <c r="BS31580" s="96" t="n">
        <f aca="false">BR31580-2.5</f>
        <v>-2.5</v>
      </c>
    </row>
    <row r="31581" customFormat="false" ht="12" hidden="false" customHeight="false" outlineLevel="0" collapsed="false">
      <c r="BS31581" s="96" t="n">
        <f aca="false">BR31581-2.5</f>
        <v>-2.5</v>
      </c>
    </row>
    <row r="31582" customFormat="false" ht="12" hidden="false" customHeight="false" outlineLevel="0" collapsed="false">
      <c r="BS31582" s="96" t="n">
        <f aca="false">BR31582-2.5</f>
        <v>-2.5</v>
      </c>
    </row>
    <row r="31583" customFormat="false" ht="12" hidden="false" customHeight="false" outlineLevel="0" collapsed="false">
      <c r="BS31583" s="96" t="n">
        <f aca="false">BR31583-2.5</f>
        <v>-2.5</v>
      </c>
    </row>
    <row r="31584" customFormat="false" ht="12" hidden="false" customHeight="false" outlineLevel="0" collapsed="false">
      <c r="BS31584" s="96" t="n">
        <f aca="false">BR31584-2.5</f>
        <v>-2.5</v>
      </c>
    </row>
    <row r="31585" customFormat="false" ht="12" hidden="false" customHeight="false" outlineLevel="0" collapsed="false">
      <c r="BS31585" s="96" t="n">
        <f aca="false">BR31585-2.5</f>
        <v>-2.5</v>
      </c>
    </row>
    <row r="31586" customFormat="false" ht="12" hidden="false" customHeight="false" outlineLevel="0" collapsed="false">
      <c r="BS31586" s="96" t="n">
        <f aca="false">BR31586-2.5</f>
        <v>-2.5</v>
      </c>
    </row>
    <row r="31587" customFormat="false" ht="12" hidden="false" customHeight="false" outlineLevel="0" collapsed="false">
      <c r="BS31587" s="96" t="n">
        <f aca="false">BR31587-2.5</f>
        <v>-2.5</v>
      </c>
    </row>
    <row r="31588" customFormat="false" ht="12" hidden="false" customHeight="false" outlineLevel="0" collapsed="false">
      <c r="BS31588" s="96" t="n">
        <f aca="false">BR31588-2.5</f>
        <v>-2.5</v>
      </c>
    </row>
    <row r="31589" customFormat="false" ht="12" hidden="false" customHeight="false" outlineLevel="0" collapsed="false">
      <c r="BS31589" s="96" t="n">
        <f aca="false">BR31589-2.5</f>
        <v>-2.5</v>
      </c>
    </row>
    <row r="31590" customFormat="false" ht="12" hidden="false" customHeight="false" outlineLevel="0" collapsed="false">
      <c r="BS31590" s="96" t="n">
        <f aca="false">BR31590-2.5</f>
        <v>-2.5</v>
      </c>
    </row>
    <row r="31591" customFormat="false" ht="12" hidden="false" customHeight="false" outlineLevel="0" collapsed="false">
      <c r="BS31591" s="96" t="n">
        <f aca="false">BR31591-2.5</f>
        <v>-2.5</v>
      </c>
    </row>
    <row r="31592" customFormat="false" ht="12" hidden="false" customHeight="false" outlineLevel="0" collapsed="false">
      <c r="BS31592" s="96" t="n">
        <f aca="false">BR31592-2.5</f>
        <v>-2.5</v>
      </c>
    </row>
    <row r="31593" customFormat="false" ht="12" hidden="false" customHeight="false" outlineLevel="0" collapsed="false">
      <c r="BS31593" s="96" t="n">
        <f aca="false">BR31593-2.5</f>
        <v>-2.5</v>
      </c>
    </row>
    <row r="31594" customFormat="false" ht="12" hidden="false" customHeight="false" outlineLevel="0" collapsed="false">
      <c r="BS31594" s="96" t="n">
        <f aca="false">BR31594-2.5</f>
        <v>-2.5</v>
      </c>
    </row>
    <row r="31595" customFormat="false" ht="12" hidden="false" customHeight="false" outlineLevel="0" collapsed="false">
      <c r="BS31595" s="96" t="n">
        <f aca="false">BR31595-2.5</f>
        <v>-2.5</v>
      </c>
    </row>
    <row r="31596" customFormat="false" ht="12" hidden="false" customHeight="false" outlineLevel="0" collapsed="false">
      <c r="BS31596" s="96" t="n">
        <f aca="false">BR31596-2.5</f>
        <v>-2.5</v>
      </c>
    </row>
    <row r="31597" customFormat="false" ht="12" hidden="false" customHeight="false" outlineLevel="0" collapsed="false">
      <c r="BS31597" s="96" t="n">
        <f aca="false">BR31597-2.5</f>
        <v>-2.5</v>
      </c>
    </row>
    <row r="31598" customFormat="false" ht="12" hidden="false" customHeight="false" outlineLevel="0" collapsed="false">
      <c r="BS31598" s="96" t="n">
        <f aca="false">BR31598-2.5</f>
        <v>-2.5</v>
      </c>
    </row>
    <row r="31599" customFormat="false" ht="12" hidden="false" customHeight="false" outlineLevel="0" collapsed="false">
      <c r="BS31599" s="96" t="n">
        <f aca="false">BR31599-2.5</f>
        <v>-2.5</v>
      </c>
    </row>
    <row r="31600" customFormat="false" ht="12" hidden="false" customHeight="false" outlineLevel="0" collapsed="false">
      <c r="BS31600" s="96" t="n">
        <f aca="false">BR31600-2.5</f>
        <v>-2.5</v>
      </c>
    </row>
    <row r="31601" customFormat="false" ht="12" hidden="false" customHeight="false" outlineLevel="0" collapsed="false">
      <c r="BS31601" s="96" t="n">
        <f aca="false">BR31601-2.5</f>
        <v>-2.5</v>
      </c>
    </row>
    <row r="31602" customFormat="false" ht="12" hidden="false" customHeight="false" outlineLevel="0" collapsed="false">
      <c r="BS31602" s="96" t="n">
        <f aca="false">BR31602-2.5</f>
        <v>-2.5</v>
      </c>
    </row>
    <row r="31603" customFormat="false" ht="12" hidden="false" customHeight="false" outlineLevel="0" collapsed="false">
      <c r="BS31603" s="96" t="n">
        <f aca="false">BR31603-2.5</f>
        <v>-2.5</v>
      </c>
    </row>
    <row r="31604" customFormat="false" ht="12" hidden="false" customHeight="false" outlineLevel="0" collapsed="false">
      <c r="BS31604" s="96" t="n">
        <f aca="false">BR31604-2.5</f>
        <v>-2.5</v>
      </c>
    </row>
    <row r="31605" customFormat="false" ht="12" hidden="false" customHeight="false" outlineLevel="0" collapsed="false">
      <c r="BS31605" s="96" t="n">
        <f aca="false">BR31605-2.5</f>
        <v>-2.5</v>
      </c>
    </row>
    <row r="31606" customFormat="false" ht="12" hidden="false" customHeight="false" outlineLevel="0" collapsed="false">
      <c r="BS31606" s="96" t="n">
        <f aca="false">BR31606-2.5</f>
        <v>-2.5</v>
      </c>
    </row>
    <row r="31607" customFormat="false" ht="12" hidden="false" customHeight="false" outlineLevel="0" collapsed="false">
      <c r="BS31607" s="96" t="n">
        <f aca="false">BR31607-2.5</f>
        <v>-2.5</v>
      </c>
    </row>
    <row r="31608" customFormat="false" ht="12" hidden="false" customHeight="false" outlineLevel="0" collapsed="false">
      <c r="BS31608" s="96" t="n">
        <f aca="false">BR31608-2.5</f>
        <v>-2.5</v>
      </c>
    </row>
    <row r="31609" customFormat="false" ht="12" hidden="false" customHeight="false" outlineLevel="0" collapsed="false">
      <c r="BS31609" s="96" t="n">
        <f aca="false">BR31609-2.5</f>
        <v>-2.5</v>
      </c>
    </row>
    <row r="31610" customFormat="false" ht="12" hidden="false" customHeight="false" outlineLevel="0" collapsed="false">
      <c r="BS31610" s="96" t="n">
        <f aca="false">BR31610-2.5</f>
        <v>-2.5</v>
      </c>
    </row>
    <row r="31611" customFormat="false" ht="12" hidden="false" customHeight="false" outlineLevel="0" collapsed="false">
      <c r="BS31611" s="96" t="n">
        <f aca="false">BR31611-2.5</f>
        <v>-2.5</v>
      </c>
    </row>
    <row r="31612" customFormat="false" ht="12" hidden="false" customHeight="false" outlineLevel="0" collapsed="false">
      <c r="BS31612" s="96" t="n">
        <f aca="false">BR31612-2.5</f>
        <v>-2.5</v>
      </c>
    </row>
    <row r="31613" customFormat="false" ht="12" hidden="false" customHeight="false" outlineLevel="0" collapsed="false">
      <c r="BS31613" s="96" t="n">
        <f aca="false">BR31613-2.5</f>
        <v>-2.5</v>
      </c>
    </row>
    <row r="31614" customFormat="false" ht="12" hidden="false" customHeight="false" outlineLevel="0" collapsed="false">
      <c r="BS31614" s="96" t="n">
        <f aca="false">BR31614-2.5</f>
        <v>-2.5</v>
      </c>
    </row>
    <row r="31615" customFormat="false" ht="12" hidden="false" customHeight="false" outlineLevel="0" collapsed="false">
      <c r="BS31615" s="96" t="n">
        <f aca="false">BR31615-2.5</f>
        <v>-2.5</v>
      </c>
    </row>
    <row r="31616" customFormat="false" ht="12" hidden="false" customHeight="false" outlineLevel="0" collapsed="false">
      <c r="BS31616" s="96" t="n">
        <f aca="false">BR31616-2.5</f>
        <v>-2.5</v>
      </c>
    </row>
    <row r="31617" customFormat="false" ht="12" hidden="false" customHeight="false" outlineLevel="0" collapsed="false">
      <c r="BS31617" s="96" t="n">
        <f aca="false">BR31617-2.5</f>
        <v>-2.5</v>
      </c>
    </row>
    <row r="31618" customFormat="false" ht="12" hidden="false" customHeight="false" outlineLevel="0" collapsed="false">
      <c r="BS31618" s="96" t="n">
        <f aca="false">BR31618-2.5</f>
        <v>-2.5</v>
      </c>
    </row>
    <row r="31619" customFormat="false" ht="12" hidden="false" customHeight="false" outlineLevel="0" collapsed="false">
      <c r="BS31619" s="96" t="n">
        <f aca="false">BR31619-2.5</f>
        <v>-2.5</v>
      </c>
    </row>
    <row r="31620" customFormat="false" ht="12" hidden="false" customHeight="false" outlineLevel="0" collapsed="false">
      <c r="BS31620" s="96" t="n">
        <f aca="false">BR31620-2.5</f>
        <v>-2.5</v>
      </c>
    </row>
    <row r="31621" customFormat="false" ht="12" hidden="false" customHeight="false" outlineLevel="0" collapsed="false">
      <c r="BS31621" s="96" t="n">
        <f aca="false">BR31621-2.5</f>
        <v>-2.5</v>
      </c>
    </row>
    <row r="31622" customFormat="false" ht="12" hidden="false" customHeight="false" outlineLevel="0" collapsed="false">
      <c r="BS31622" s="96" t="n">
        <f aca="false">BR31622-2.5</f>
        <v>-2.5</v>
      </c>
    </row>
    <row r="31623" customFormat="false" ht="12" hidden="false" customHeight="false" outlineLevel="0" collapsed="false">
      <c r="BS31623" s="96" t="n">
        <f aca="false">BR31623-2.5</f>
        <v>-2.5</v>
      </c>
    </row>
    <row r="31624" customFormat="false" ht="12" hidden="false" customHeight="false" outlineLevel="0" collapsed="false">
      <c r="BS31624" s="96" t="n">
        <f aca="false">BR31624-2.5</f>
        <v>-2.5</v>
      </c>
    </row>
    <row r="31625" customFormat="false" ht="12" hidden="false" customHeight="false" outlineLevel="0" collapsed="false">
      <c r="BS31625" s="96" t="n">
        <f aca="false">BR31625-2.5</f>
        <v>-2.5</v>
      </c>
    </row>
    <row r="31626" customFormat="false" ht="12" hidden="false" customHeight="false" outlineLevel="0" collapsed="false">
      <c r="BS31626" s="96" t="n">
        <f aca="false">BR31626-2.5</f>
        <v>-2.5</v>
      </c>
    </row>
    <row r="31627" customFormat="false" ht="12" hidden="false" customHeight="false" outlineLevel="0" collapsed="false">
      <c r="BS31627" s="96" t="n">
        <f aca="false">BR31627-2.5</f>
        <v>-2.5</v>
      </c>
    </row>
    <row r="31628" customFormat="false" ht="12" hidden="false" customHeight="false" outlineLevel="0" collapsed="false">
      <c r="BS31628" s="96" t="n">
        <f aca="false">BR31628-2.5</f>
        <v>-2.5</v>
      </c>
    </row>
    <row r="31629" customFormat="false" ht="12" hidden="false" customHeight="false" outlineLevel="0" collapsed="false">
      <c r="BS31629" s="96" t="n">
        <f aca="false">BR31629-2.5</f>
        <v>-2.5</v>
      </c>
    </row>
    <row r="31630" customFormat="false" ht="12" hidden="false" customHeight="false" outlineLevel="0" collapsed="false">
      <c r="BS31630" s="96" t="n">
        <f aca="false">BR31630-2.5</f>
        <v>-2.5</v>
      </c>
    </row>
    <row r="31631" customFormat="false" ht="12" hidden="false" customHeight="false" outlineLevel="0" collapsed="false">
      <c r="BS31631" s="96" t="n">
        <f aca="false">BR31631-2.5</f>
        <v>-2.5</v>
      </c>
    </row>
    <row r="31632" customFormat="false" ht="12" hidden="false" customHeight="false" outlineLevel="0" collapsed="false">
      <c r="BS31632" s="96" t="n">
        <f aca="false">BR31632-2.5</f>
        <v>-2.5</v>
      </c>
    </row>
    <row r="31633" customFormat="false" ht="12" hidden="false" customHeight="false" outlineLevel="0" collapsed="false">
      <c r="BS31633" s="96" t="n">
        <f aca="false">BR31633-2.5</f>
        <v>-2.5</v>
      </c>
    </row>
    <row r="31634" customFormat="false" ht="12" hidden="false" customHeight="false" outlineLevel="0" collapsed="false">
      <c r="BS31634" s="96" t="n">
        <f aca="false">BR31634-2.5</f>
        <v>-2.5</v>
      </c>
    </row>
    <row r="31635" customFormat="false" ht="12" hidden="false" customHeight="false" outlineLevel="0" collapsed="false">
      <c r="BS31635" s="96" t="n">
        <f aca="false">BR31635-2.5</f>
        <v>-2.5</v>
      </c>
    </row>
    <row r="31636" customFormat="false" ht="12" hidden="false" customHeight="false" outlineLevel="0" collapsed="false">
      <c r="BS31636" s="96" t="n">
        <f aca="false">BR31636-2.5</f>
        <v>-2.5</v>
      </c>
    </row>
    <row r="31637" customFormat="false" ht="12" hidden="false" customHeight="false" outlineLevel="0" collapsed="false">
      <c r="BS31637" s="96" t="n">
        <f aca="false">BR31637-2.5</f>
        <v>-2.5</v>
      </c>
    </row>
    <row r="31638" customFormat="false" ht="12" hidden="false" customHeight="false" outlineLevel="0" collapsed="false">
      <c r="BS31638" s="96" t="n">
        <f aca="false">BR31638-2.5</f>
        <v>-2.5</v>
      </c>
    </row>
    <row r="31639" customFormat="false" ht="12" hidden="false" customHeight="false" outlineLevel="0" collapsed="false">
      <c r="BS31639" s="96" t="n">
        <f aca="false">BR31639-2.5</f>
        <v>-2.5</v>
      </c>
    </row>
    <row r="31640" customFormat="false" ht="12" hidden="false" customHeight="false" outlineLevel="0" collapsed="false">
      <c r="BS31640" s="96" t="n">
        <f aca="false">BR31640-2.5</f>
        <v>-2.5</v>
      </c>
    </row>
    <row r="31641" customFormat="false" ht="12" hidden="false" customHeight="false" outlineLevel="0" collapsed="false">
      <c r="BS31641" s="96" t="n">
        <f aca="false">BR31641-2.5</f>
        <v>-2.5</v>
      </c>
    </row>
    <row r="31642" customFormat="false" ht="12" hidden="false" customHeight="false" outlineLevel="0" collapsed="false">
      <c r="BS31642" s="96" t="n">
        <f aca="false">BR31642-2.5</f>
        <v>-2.5</v>
      </c>
    </row>
    <row r="31643" customFormat="false" ht="12" hidden="false" customHeight="false" outlineLevel="0" collapsed="false">
      <c r="BS31643" s="96" t="n">
        <f aca="false">BR31643-2.5</f>
        <v>-2.5</v>
      </c>
    </row>
    <row r="31644" customFormat="false" ht="12" hidden="false" customHeight="false" outlineLevel="0" collapsed="false">
      <c r="BS31644" s="96" t="n">
        <f aca="false">BR31644-2.5</f>
        <v>-2.5</v>
      </c>
    </row>
    <row r="31645" customFormat="false" ht="12" hidden="false" customHeight="false" outlineLevel="0" collapsed="false">
      <c r="BS31645" s="96" t="n">
        <f aca="false">BR31645-2.5</f>
        <v>-2.5</v>
      </c>
    </row>
    <row r="31646" customFormat="false" ht="12" hidden="false" customHeight="false" outlineLevel="0" collapsed="false">
      <c r="BS31646" s="96" t="n">
        <f aca="false">BR31646-2.5</f>
        <v>-2.5</v>
      </c>
    </row>
    <row r="31647" customFormat="false" ht="12" hidden="false" customHeight="false" outlineLevel="0" collapsed="false">
      <c r="BS31647" s="96" t="n">
        <f aca="false">BR31647-2.5</f>
        <v>-2.5</v>
      </c>
    </row>
    <row r="31648" customFormat="false" ht="12" hidden="false" customHeight="false" outlineLevel="0" collapsed="false">
      <c r="BS31648" s="96" t="n">
        <f aca="false">BR31648-2.5</f>
        <v>-2.5</v>
      </c>
    </row>
    <row r="31649" customFormat="false" ht="12" hidden="false" customHeight="false" outlineLevel="0" collapsed="false">
      <c r="BS31649" s="96" t="n">
        <f aca="false">BR31649-2.5</f>
        <v>-2.5</v>
      </c>
    </row>
    <row r="31650" customFormat="false" ht="12" hidden="false" customHeight="false" outlineLevel="0" collapsed="false">
      <c r="BS31650" s="96" t="n">
        <f aca="false">BR31650-2.5</f>
        <v>-2.5</v>
      </c>
    </row>
    <row r="31651" customFormat="false" ht="12" hidden="false" customHeight="false" outlineLevel="0" collapsed="false">
      <c r="BS31651" s="96" t="n">
        <f aca="false">BR31651-2.5</f>
        <v>-2.5</v>
      </c>
    </row>
    <row r="31652" customFormat="false" ht="12" hidden="false" customHeight="false" outlineLevel="0" collapsed="false">
      <c r="BS31652" s="96" t="n">
        <f aca="false">BR31652-2.5</f>
        <v>-2.5</v>
      </c>
    </row>
    <row r="31653" customFormat="false" ht="12" hidden="false" customHeight="false" outlineLevel="0" collapsed="false">
      <c r="BS31653" s="96" t="n">
        <f aca="false">BR31653-2.5</f>
        <v>-2.5</v>
      </c>
    </row>
    <row r="31654" customFormat="false" ht="12" hidden="false" customHeight="false" outlineLevel="0" collapsed="false">
      <c r="BS31654" s="96" t="n">
        <f aca="false">BR31654-2.5</f>
        <v>-2.5</v>
      </c>
    </row>
    <row r="31655" customFormat="false" ht="12" hidden="false" customHeight="false" outlineLevel="0" collapsed="false">
      <c r="BS31655" s="96" t="n">
        <f aca="false">BR31655-2.5</f>
        <v>-2.5</v>
      </c>
    </row>
    <row r="31656" customFormat="false" ht="12" hidden="false" customHeight="false" outlineLevel="0" collapsed="false">
      <c r="BS31656" s="96" t="n">
        <f aca="false">BR31656-2.5</f>
        <v>-2.5</v>
      </c>
    </row>
    <row r="31657" customFormat="false" ht="12" hidden="false" customHeight="false" outlineLevel="0" collapsed="false">
      <c r="BS31657" s="96" t="n">
        <f aca="false">BR31657-2.5</f>
        <v>-2.5</v>
      </c>
    </row>
    <row r="31658" customFormat="false" ht="12" hidden="false" customHeight="false" outlineLevel="0" collapsed="false">
      <c r="BS31658" s="96" t="n">
        <f aca="false">BR31658-2.5</f>
        <v>-2.5</v>
      </c>
    </row>
    <row r="31659" customFormat="false" ht="12" hidden="false" customHeight="false" outlineLevel="0" collapsed="false">
      <c r="BS31659" s="96" t="n">
        <f aca="false">BR31659-2.5</f>
        <v>-2.5</v>
      </c>
    </row>
    <row r="31660" customFormat="false" ht="12" hidden="false" customHeight="false" outlineLevel="0" collapsed="false">
      <c r="BS31660" s="96" t="n">
        <f aca="false">BR31660-2.5</f>
        <v>-2.5</v>
      </c>
    </row>
    <row r="31661" customFormat="false" ht="12" hidden="false" customHeight="false" outlineLevel="0" collapsed="false">
      <c r="BS31661" s="96" t="n">
        <f aca="false">BR31661-2.5</f>
        <v>-2.5</v>
      </c>
    </row>
    <row r="31662" customFormat="false" ht="12" hidden="false" customHeight="false" outlineLevel="0" collapsed="false">
      <c r="BS31662" s="96" t="n">
        <f aca="false">BR31662-2.5</f>
        <v>-2.5</v>
      </c>
    </row>
    <row r="31663" customFormat="false" ht="12" hidden="false" customHeight="false" outlineLevel="0" collapsed="false">
      <c r="BS31663" s="96" t="n">
        <f aca="false">BR31663-2.5</f>
        <v>-2.5</v>
      </c>
    </row>
    <row r="31664" customFormat="false" ht="12" hidden="false" customHeight="false" outlineLevel="0" collapsed="false">
      <c r="BS31664" s="96" t="n">
        <f aca="false">BR31664-2.5</f>
        <v>-2.5</v>
      </c>
    </row>
    <row r="31665" customFormat="false" ht="12" hidden="false" customHeight="false" outlineLevel="0" collapsed="false">
      <c r="BS31665" s="96" t="n">
        <f aca="false">BR31665-2.5</f>
        <v>-2.5</v>
      </c>
    </row>
    <row r="31666" customFormat="false" ht="12" hidden="false" customHeight="false" outlineLevel="0" collapsed="false">
      <c r="BS31666" s="96" t="n">
        <f aca="false">BR31666-2.5</f>
        <v>-2.5</v>
      </c>
    </row>
    <row r="31667" customFormat="false" ht="12" hidden="false" customHeight="false" outlineLevel="0" collapsed="false">
      <c r="BS31667" s="96" t="n">
        <f aca="false">BR31667-2.5</f>
        <v>-2.5</v>
      </c>
    </row>
    <row r="31668" customFormat="false" ht="12" hidden="false" customHeight="false" outlineLevel="0" collapsed="false">
      <c r="BS31668" s="96" t="n">
        <f aca="false">BR31668-2.5</f>
        <v>-2.5</v>
      </c>
    </row>
    <row r="31669" customFormat="false" ht="12" hidden="false" customHeight="false" outlineLevel="0" collapsed="false">
      <c r="BS31669" s="96" t="n">
        <f aca="false">BR31669-2.5</f>
        <v>-2.5</v>
      </c>
    </row>
    <row r="31670" customFormat="false" ht="12" hidden="false" customHeight="false" outlineLevel="0" collapsed="false">
      <c r="BS31670" s="96" t="n">
        <f aca="false">BR31670-2.5</f>
        <v>-2.5</v>
      </c>
    </row>
    <row r="31671" customFormat="false" ht="12" hidden="false" customHeight="false" outlineLevel="0" collapsed="false">
      <c r="BS31671" s="96" t="n">
        <f aca="false">BR31671-2.5</f>
        <v>-2.5</v>
      </c>
    </row>
    <row r="31672" customFormat="false" ht="12" hidden="false" customHeight="false" outlineLevel="0" collapsed="false">
      <c r="BS31672" s="96" t="n">
        <f aca="false">BR31672-2.5</f>
        <v>-2.5</v>
      </c>
    </row>
    <row r="31673" customFormat="false" ht="12" hidden="false" customHeight="false" outlineLevel="0" collapsed="false">
      <c r="BS31673" s="96" t="n">
        <f aca="false">BR31673-2.5</f>
        <v>-2.5</v>
      </c>
    </row>
    <row r="31674" customFormat="false" ht="12" hidden="false" customHeight="false" outlineLevel="0" collapsed="false">
      <c r="BS31674" s="96" t="n">
        <f aca="false">BR31674-2.5</f>
        <v>-2.5</v>
      </c>
    </row>
    <row r="31675" customFormat="false" ht="12" hidden="false" customHeight="false" outlineLevel="0" collapsed="false">
      <c r="BS31675" s="96" t="n">
        <f aca="false">BR31675-2.5</f>
        <v>-2.5</v>
      </c>
    </row>
    <row r="31676" customFormat="false" ht="12" hidden="false" customHeight="false" outlineLevel="0" collapsed="false">
      <c r="BS31676" s="96" t="n">
        <f aca="false">BR31676-2.5</f>
        <v>-2.5</v>
      </c>
    </row>
    <row r="31677" customFormat="false" ht="12" hidden="false" customHeight="false" outlineLevel="0" collapsed="false">
      <c r="BS31677" s="96" t="n">
        <f aca="false">BR31677-2.5</f>
        <v>-2.5</v>
      </c>
    </row>
    <row r="31678" customFormat="false" ht="12" hidden="false" customHeight="false" outlineLevel="0" collapsed="false">
      <c r="BS31678" s="96" t="n">
        <f aca="false">BR31678-2.5</f>
        <v>-2.5</v>
      </c>
    </row>
    <row r="31679" customFormat="false" ht="12" hidden="false" customHeight="false" outlineLevel="0" collapsed="false">
      <c r="BS31679" s="96" t="n">
        <f aca="false">BR31679-2.5</f>
        <v>-2.5</v>
      </c>
    </row>
    <row r="31680" customFormat="false" ht="12" hidden="false" customHeight="false" outlineLevel="0" collapsed="false">
      <c r="BS31680" s="96" t="n">
        <f aca="false">BR31680-2.5</f>
        <v>-2.5</v>
      </c>
    </row>
    <row r="31681" customFormat="false" ht="12" hidden="false" customHeight="false" outlineLevel="0" collapsed="false">
      <c r="BS31681" s="96" t="n">
        <f aca="false">BR31681-2.5</f>
        <v>-2.5</v>
      </c>
    </row>
    <row r="31682" customFormat="false" ht="12" hidden="false" customHeight="false" outlineLevel="0" collapsed="false">
      <c r="BS31682" s="96" t="n">
        <f aca="false">BR31682-2.5</f>
        <v>-2.5</v>
      </c>
    </row>
    <row r="31683" customFormat="false" ht="12" hidden="false" customHeight="false" outlineLevel="0" collapsed="false">
      <c r="BS31683" s="96" t="n">
        <f aca="false">BR31683-2.5</f>
        <v>-2.5</v>
      </c>
    </row>
    <row r="31684" customFormat="false" ht="12" hidden="false" customHeight="false" outlineLevel="0" collapsed="false">
      <c r="BS31684" s="96" t="n">
        <f aca="false">BR31684-2.5</f>
        <v>-2.5</v>
      </c>
    </row>
    <row r="31685" customFormat="false" ht="12" hidden="false" customHeight="false" outlineLevel="0" collapsed="false">
      <c r="BS31685" s="96" t="n">
        <f aca="false">BR31685-2.5</f>
        <v>-2.5</v>
      </c>
    </row>
    <row r="31686" customFormat="false" ht="12" hidden="false" customHeight="false" outlineLevel="0" collapsed="false">
      <c r="BS31686" s="96" t="n">
        <f aca="false">BR31686-2.5</f>
        <v>-2.5</v>
      </c>
    </row>
    <row r="31687" customFormat="false" ht="12" hidden="false" customHeight="false" outlineLevel="0" collapsed="false">
      <c r="BS31687" s="96" t="n">
        <f aca="false">BR31687-2.5</f>
        <v>-2.5</v>
      </c>
    </row>
    <row r="31688" customFormat="false" ht="12" hidden="false" customHeight="false" outlineLevel="0" collapsed="false">
      <c r="BS31688" s="96" t="n">
        <f aca="false">BR31688-2.5</f>
        <v>-2.5</v>
      </c>
    </row>
    <row r="31689" customFormat="false" ht="12" hidden="false" customHeight="false" outlineLevel="0" collapsed="false">
      <c r="BS31689" s="96" t="n">
        <f aca="false">BR31689-2.5</f>
        <v>-2.5</v>
      </c>
    </row>
    <row r="31690" customFormat="false" ht="12" hidden="false" customHeight="false" outlineLevel="0" collapsed="false">
      <c r="BS31690" s="96" t="n">
        <f aca="false">BR31690-2.5</f>
        <v>-2.5</v>
      </c>
    </row>
    <row r="31691" customFormat="false" ht="12" hidden="false" customHeight="false" outlineLevel="0" collapsed="false">
      <c r="BS31691" s="96" t="n">
        <f aca="false">BR31691-2.5</f>
        <v>-2.5</v>
      </c>
    </row>
    <row r="31692" customFormat="false" ht="12" hidden="false" customHeight="false" outlineLevel="0" collapsed="false">
      <c r="BS31692" s="96" t="n">
        <f aca="false">BR31692-2.5</f>
        <v>-2.5</v>
      </c>
    </row>
    <row r="31693" customFormat="false" ht="12" hidden="false" customHeight="false" outlineLevel="0" collapsed="false">
      <c r="BS31693" s="96" t="n">
        <f aca="false">BR31693-2.5</f>
        <v>-2.5</v>
      </c>
    </row>
    <row r="31694" customFormat="false" ht="12" hidden="false" customHeight="false" outlineLevel="0" collapsed="false">
      <c r="BS31694" s="96" t="n">
        <f aca="false">BR31694-2.5</f>
        <v>-2.5</v>
      </c>
    </row>
    <row r="31695" customFormat="false" ht="12" hidden="false" customHeight="false" outlineLevel="0" collapsed="false">
      <c r="BS31695" s="96" t="n">
        <f aca="false">BR31695-2.5</f>
        <v>-2.5</v>
      </c>
    </row>
    <row r="31696" customFormat="false" ht="12" hidden="false" customHeight="false" outlineLevel="0" collapsed="false">
      <c r="BS31696" s="96" t="n">
        <f aca="false">BR31696-2.5</f>
        <v>-2.5</v>
      </c>
    </row>
    <row r="31697" customFormat="false" ht="12" hidden="false" customHeight="false" outlineLevel="0" collapsed="false">
      <c r="BS31697" s="96" t="n">
        <f aca="false">BR31697-2.5</f>
        <v>-2.5</v>
      </c>
    </row>
    <row r="31698" customFormat="false" ht="12" hidden="false" customHeight="false" outlineLevel="0" collapsed="false">
      <c r="BS31698" s="96" t="n">
        <f aca="false">BR31698-2.5</f>
        <v>-2.5</v>
      </c>
    </row>
    <row r="31699" customFormat="false" ht="12" hidden="false" customHeight="false" outlineLevel="0" collapsed="false">
      <c r="BS31699" s="96" t="n">
        <f aca="false">BR31699-2.5</f>
        <v>-2.5</v>
      </c>
    </row>
    <row r="31700" customFormat="false" ht="12" hidden="false" customHeight="false" outlineLevel="0" collapsed="false">
      <c r="BS31700" s="96" t="n">
        <f aca="false">BR31700-2.5</f>
        <v>-2.5</v>
      </c>
    </row>
    <row r="31701" customFormat="false" ht="12" hidden="false" customHeight="false" outlineLevel="0" collapsed="false">
      <c r="BS31701" s="96" t="n">
        <f aca="false">BR31701-2.5</f>
        <v>-2.5</v>
      </c>
    </row>
    <row r="31702" customFormat="false" ht="12" hidden="false" customHeight="false" outlineLevel="0" collapsed="false">
      <c r="BS31702" s="96" t="n">
        <f aca="false">BR31702-2.5</f>
        <v>-2.5</v>
      </c>
    </row>
    <row r="31703" customFormat="false" ht="12" hidden="false" customHeight="false" outlineLevel="0" collapsed="false">
      <c r="BS31703" s="96" t="n">
        <f aca="false">BR31703-2.5</f>
        <v>-2.5</v>
      </c>
    </row>
    <row r="31704" customFormat="false" ht="12" hidden="false" customHeight="false" outlineLevel="0" collapsed="false">
      <c r="BS31704" s="96" t="n">
        <f aca="false">BR31704-2.5</f>
        <v>-2.5</v>
      </c>
    </row>
    <row r="31705" customFormat="false" ht="12" hidden="false" customHeight="false" outlineLevel="0" collapsed="false">
      <c r="BS31705" s="96" t="n">
        <f aca="false">BR31705-2.5</f>
        <v>-2.5</v>
      </c>
    </row>
    <row r="31706" customFormat="false" ht="12" hidden="false" customHeight="false" outlineLevel="0" collapsed="false">
      <c r="BS31706" s="96" t="n">
        <f aca="false">BR31706-2.5</f>
        <v>-2.5</v>
      </c>
    </row>
    <row r="31707" customFormat="false" ht="12" hidden="false" customHeight="false" outlineLevel="0" collapsed="false">
      <c r="BS31707" s="96" t="n">
        <f aca="false">BR31707-2.5</f>
        <v>-2.5</v>
      </c>
    </row>
    <row r="31708" customFormat="false" ht="12" hidden="false" customHeight="false" outlineLevel="0" collapsed="false">
      <c r="BS31708" s="96" t="n">
        <f aca="false">BR31708-2.5</f>
        <v>-2.5</v>
      </c>
    </row>
    <row r="31709" customFormat="false" ht="12" hidden="false" customHeight="false" outlineLevel="0" collapsed="false">
      <c r="BS31709" s="96" t="n">
        <f aca="false">BR31709-2.5</f>
        <v>-2.5</v>
      </c>
    </row>
    <row r="31710" customFormat="false" ht="12" hidden="false" customHeight="false" outlineLevel="0" collapsed="false">
      <c r="BS31710" s="96" t="n">
        <f aca="false">BR31710-2.5</f>
        <v>-2.5</v>
      </c>
    </row>
    <row r="31711" customFormat="false" ht="12" hidden="false" customHeight="false" outlineLevel="0" collapsed="false">
      <c r="BS31711" s="96" t="n">
        <f aca="false">BR31711-2.5</f>
        <v>-2.5</v>
      </c>
    </row>
    <row r="31712" customFormat="false" ht="12" hidden="false" customHeight="false" outlineLevel="0" collapsed="false">
      <c r="BS31712" s="96" t="n">
        <f aca="false">BR31712-2.5</f>
        <v>-2.5</v>
      </c>
    </row>
    <row r="31713" customFormat="false" ht="12" hidden="false" customHeight="false" outlineLevel="0" collapsed="false">
      <c r="BS31713" s="96" t="n">
        <f aca="false">BR31713-2.5</f>
        <v>-2.5</v>
      </c>
    </row>
    <row r="31714" customFormat="false" ht="12" hidden="false" customHeight="false" outlineLevel="0" collapsed="false">
      <c r="BS31714" s="96" t="n">
        <f aca="false">BR31714-2.5</f>
        <v>-2.5</v>
      </c>
    </row>
    <row r="31715" customFormat="false" ht="12" hidden="false" customHeight="false" outlineLevel="0" collapsed="false">
      <c r="BS31715" s="96" t="n">
        <f aca="false">BR31715-2.5</f>
        <v>-2.5</v>
      </c>
    </row>
    <row r="31716" customFormat="false" ht="12" hidden="false" customHeight="false" outlineLevel="0" collapsed="false">
      <c r="BS31716" s="96" t="n">
        <f aca="false">BR31716-2.5</f>
        <v>-2.5</v>
      </c>
    </row>
    <row r="31717" customFormat="false" ht="12" hidden="false" customHeight="false" outlineLevel="0" collapsed="false">
      <c r="BS31717" s="96" t="n">
        <f aca="false">BR31717-2.5</f>
        <v>-2.5</v>
      </c>
    </row>
    <row r="31718" customFormat="false" ht="12" hidden="false" customHeight="false" outlineLevel="0" collapsed="false">
      <c r="BS31718" s="96" t="n">
        <f aca="false">BR31718-2.5</f>
        <v>-2.5</v>
      </c>
    </row>
    <row r="31719" customFormat="false" ht="12" hidden="false" customHeight="false" outlineLevel="0" collapsed="false">
      <c r="BS31719" s="96" t="n">
        <f aca="false">BR31719-2.5</f>
        <v>-2.5</v>
      </c>
    </row>
    <row r="31720" customFormat="false" ht="12" hidden="false" customHeight="false" outlineLevel="0" collapsed="false">
      <c r="BS31720" s="96" t="n">
        <f aca="false">BR31720-2.5</f>
        <v>-2.5</v>
      </c>
    </row>
    <row r="31721" customFormat="false" ht="12" hidden="false" customHeight="false" outlineLevel="0" collapsed="false">
      <c r="BS31721" s="96" t="n">
        <f aca="false">BR31721-2.5</f>
        <v>-2.5</v>
      </c>
    </row>
    <row r="31722" customFormat="false" ht="12" hidden="false" customHeight="false" outlineLevel="0" collapsed="false">
      <c r="BS31722" s="96" t="n">
        <f aca="false">BR31722-2.5</f>
        <v>-2.5</v>
      </c>
    </row>
    <row r="31723" customFormat="false" ht="12" hidden="false" customHeight="false" outlineLevel="0" collapsed="false">
      <c r="BS31723" s="96" t="n">
        <f aca="false">BR31723-2.5</f>
        <v>-2.5</v>
      </c>
    </row>
    <row r="31724" customFormat="false" ht="12" hidden="false" customHeight="false" outlineLevel="0" collapsed="false">
      <c r="BS31724" s="96" t="n">
        <f aca="false">BR31724-2.5</f>
        <v>-2.5</v>
      </c>
    </row>
    <row r="31725" customFormat="false" ht="12" hidden="false" customHeight="false" outlineLevel="0" collapsed="false">
      <c r="BS31725" s="96" t="n">
        <f aca="false">BR31725-2.5</f>
        <v>-2.5</v>
      </c>
    </row>
    <row r="31726" customFormat="false" ht="12" hidden="false" customHeight="false" outlineLevel="0" collapsed="false">
      <c r="BS31726" s="96" t="n">
        <f aca="false">BR31726-2.5</f>
        <v>-2.5</v>
      </c>
    </row>
    <row r="31727" customFormat="false" ht="12" hidden="false" customHeight="false" outlineLevel="0" collapsed="false">
      <c r="BS31727" s="96" t="n">
        <f aca="false">BR31727-2.5</f>
        <v>-2.5</v>
      </c>
    </row>
    <row r="31728" customFormat="false" ht="12" hidden="false" customHeight="false" outlineLevel="0" collapsed="false">
      <c r="BS31728" s="96" t="n">
        <f aca="false">BR31728-2.5</f>
        <v>-2.5</v>
      </c>
    </row>
    <row r="31729" customFormat="false" ht="12" hidden="false" customHeight="false" outlineLevel="0" collapsed="false">
      <c r="BS31729" s="96" t="n">
        <f aca="false">BR31729-2.5</f>
        <v>-2.5</v>
      </c>
    </row>
    <row r="31730" customFormat="false" ht="12" hidden="false" customHeight="false" outlineLevel="0" collapsed="false">
      <c r="BS31730" s="96" t="n">
        <f aca="false">BR31730-2.5</f>
        <v>-2.5</v>
      </c>
    </row>
    <row r="31731" customFormat="false" ht="12" hidden="false" customHeight="false" outlineLevel="0" collapsed="false">
      <c r="BS31731" s="96" t="n">
        <f aca="false">BR31731-2.5</f>
        <v>-2.5</v>
      </c>
    </row>
    <row r="31732" customFormat="false" ht="12" hidden="false" customHeight="false" outlineLevel="0" collapsed="false">
      <c r="BS31732" s="96" t="n">
        <f aca="false">BR31732-2.5</f>
        <v>-2.5</v>
      </c>
    </row>
    <row r="31733" customFormat="false" ht="12" hidden="false" customHeight="false" outlineLevel="0" collapsed="false">
      <c r="BS31733" s="96" t="n">
        <f aca="false">BR31733-2.5</f>
        <v>-2.5</v>
      </c>
    </row>
    <row r="31734" customFormat="false" ht="12" hidden="false" customHeight="false" outlineLevel="0" collapsed="false">
      <c r="BS31734" s="96" t="n">
        <f aca="false">BR31734-2.5</f>
        <v>-2.5</v>
      </c>
    </row>
    <row r="31735" customFormat="false" ht="12" hidden="false" customHeight="false" outlineLevel="0" collapsed="false">
      <c r="BS31735" s="96" t="n">
        <f aca="false">BR31735-2.5</f>
        <v>-2.5</v>
      </c>
    </row>
    <row r="31736" customFormat="false" ht="12" hidden="false" customHeight="false" outlineLevel="0" collapsed="false">
      <c r="BS31736" s="96" t="n">
        <f aca="false">BR31736-2.5</f>
        <v>-2.5</v>
      </c>
    </row>
    <row r="31737" customFormat="false" ht="12" hidden="false" customHeight="false" outlineLevel="0" collapsed="false">
      <c r="BS31737" s="96" t="n">
        <f aca="false">BR31737-2.5</f>
        <v>-2.5</v>
      </c>
    </row>
    <row r="31738" customFormat="false" ht="12" hidden="false" customHeight="false" outlineLevel="0" collapsed="false">
      <c r="BS31738" s="96" t="n">
        <f aca="false">BR31738-2.5</f>
        <v>-2.5</v>
      </c>
    </row>
    <row r="31739" customFormat="false" ht="12" hidden="false" customHeight="false" outlineLevel="0" collapsed="false">
      <c r="BS31739" s="96" t="n">
        <f aca="false">BR31739-2.5</f>
        <v>-2.5</v>
      </c>
    </row>
    <row r="31740" customFormat="false" ht="12" hidden="false" customHeight="false" outlineLevel="0" collapsed="false">
      <c r="BS31740" s="96" t="n">
        <f aca="false">BR31740-2.5</f>
        <v>-2.5</v>
      </c>
    </row>
    <row r="31741" customFormat="false" ht="12" hidden="false" customHeight="false" outlineLevel="0" collapsed="false">
      <c r="BS31741" s="96" t="n">
        <f aca="false">BR31741-2.5</f>
        <v>-2.5</v>
      </c>
    </row>
    <row r="31742" customFormat="false" ht="12" hidden="false" customHeight="false" outlineLevel="0" collapsed="false">
      <c r="BS31742" s="96" t="n">
        <f aca="false">BR31742-2.5</f>
        <v>-2.5</v>
      </c>
    </row>
    <row r="31743" customFormat="false" ht="12" hidden="false" customHeight="false" outlineLevel="0" collapsed="false">
      <c r="BS31743" s="96" t="n">
        <f aca="false">BR31743-2.5</f>
        <v>-2.5</v>
      </c>
    </row>
    <row r="31744" customFormat="false" ht="12" hidden="false" customHeight="false" outlineLevel="0" collapsed="false">
      <c r="BS31744" s="96" t="n">
        <f aca="false">BR31744-2.5</f>
        <v>-2.5</v>
      </c>
    </row>
    <row r="31745" customFormat="false" ht="12" hidden="false" customHeight="false" outlineLevel="0" collapsed="false">
      <c r="BS31745" s="96" t="n">
        <f aca="false">BR31745-2.5</f>
        <v>-2.5</v>
      </c>
    </row>
    <row r="31746" customFormat="false" ht="12" hidden="false" customHeight="false" outlineLevel="0" collapsed="false">
      <c r="BS31746" s="96" t="n">
        <f aca="false">BR31746-2.5</f>
        <v>-2.5</v>
      </c>
    </row>
    <row r="31747" customFormat="false" ht="12" hidden="false" customHeight="false" outlineLevel="0" collapsed="false">
      <c r="BS31747" s="96" t="n">
        <f aca="false">BR31747-2.5</f>
        <v>-2.5</v>
      </c>
    </row>
    <row r="31748" customFormat="false" ht="12" hidden="false" customHeight="false" outlineLevel="0" collapsed="false">
      <c r="BS31748" s="96" t="n">
        <f aca="false">BR31748-2.5</f>
        <v>-2.5</v>
      </c>
    </row>
    <row r="31749" customFormat="false" ht="12" hidden="false" customHeight="false" outlineLevel="0" collapsed="false">
      <c r="BS31749" s="96" t="n">
        <f aca="false">BR31749-2.5</f>
        <v>-2.5</v>
      </c>
    </row>
    <row r="31750" customFormat="false" ht="12" hidden="false" customHeight="false" outlineLevel="0" collapsed="false">
      <c r="BS31750" s="96" t="n">
        <f aca="false">BR31750-2.5</f>
        <v>-2.5</v>
      </c>
    </row>
    <row r="31751" customFormat="false" ht="12" hidden="false" customHeight="false" outlineLevel="0" collapsed="false">
      <c r="BS31751" s="96" t="n">
        <f aca="false">BR31751-2.5</f>
        <v>-2.5</v>
      </c>
    </row>
    <row r="31752" customFormat="false" ht="12" hidden="false" customHeight="false" outlineLevel="0" collapsed="false">
      <c r="BS31752" s="96" t="n">
        <f aca="false">BR31752-2.5</f>
        <v>-2.5</v>
      </c>
    </row>
    <row r="31753" customFormat="false" ht="12" hidden="false" customHeight="false" outlineLevel="0" collapsed="false">
      <c r="BS31753" s="96" t="n">
        <f aca="false">BR31753-2.5</f>
        <v>-2.5</v>
      </c>
    </row>
    <row r="31754" customFormat="false" ht="12" hidden="false" customHeight="false" outlineLevel="0" collapsed="false">
      <c r="BS31754" s="96" t="n">
        <f aca="false">BR31754-2.5</f>
        <v>-2.5</v>
      </c>
    </row>
    <row r="31755" customFormat="false" ht="12" hidden="false" customHeight="false" outlineLevel="0" collapsed="false">
      <c r="BS31755" s="96" t="n">
        <f aca="false">BR31755-2.5</f>
        <v>-2.5</v>
      </c>
    </row>
    <row r="31756" customFormat="false" ht="12" hidden="false" customHeight="false" outlineLevel="0" collapsed="false">
      <c r="BS31756" s="96" t="n">
        <f aca="false">BR31756-2.5</f>
        <v>-2.5</v>
      </c>
    </row>
    <row r="31757" customFormat="false" ht="12" hidden="false" customHeight="false" outlineLevel="0" collapsed="false">
      <c r="BS31757" s="96" t="n">
        <f aca="false">BR31757-2.5</f>
        <v>-2.5</v>
      </c>
    </row>
    <row r="31758" customFormat="false" ht="12" hidden="false" customHeight="false" outlineLevel="0" collapsed="false">
      <c r="BS31758" s="96" t="n">
        <f aca="false">BR31758-2.5</f>
        <v>-2.5</v>
      </c>
    </row>
    <row r="31759" customFormat="false" ht="12" hidden="false" customHeight="false" outlineLevel="0" collapsed="false">
      <c r="BS31759" s="96" t="n">
        <f aca="false">BR31759-2.5</f>
        <v>-2.5</v>
      </c>
    </row>
    <row r="31760" customFormat="false" ht="12" hidden="false" customHeight="false" outlineLevel="0" collapsed="false">
      <c r="BS31760" s="96" t="n">
        <f aca="false">BR31760-2.5</f>
        <v>-2.5</v>
      </c>
    </row>
    <row r="31761" customFormat="false" ht="12" hidden="false" customHeight="false" outlineLevel="0" collapsed="false">
      <c r="BS31761" s="96" t="n">
        <f aca="false">BR31761-2.5</f>
        <v>-2.5</v>
      </c>
    </row>
    <row r="31762" customFormat="false" ht="12" hidden="false" customHeight="false" outlineLevel="0" collapsed="false">
      <c r="BS31762" s="96" t="n">
        <f aca="false">BR31762-2.5</f>
        <v>-2.5</v>
      </c>
    </row>
    <row r="31763" customFormat="false" ht="12" hidden="false" customHeight="false" outlineLevel="0" collapsed="false">
      <c r="BS31763" s="96" t="n">
        <f aca="false">BR31763-2.5</f>
        <v>-2.5</v>
      </c>
    </row>
    <row r="31764" customFormat="false" ht="12" hidden="false" customHeight="false" outlineLevel="0" collapsed="false">
      <c r="BS31764" s="96" t="n">
        <f aca="false">BR31764-2.5</f>
        <v>-2.5</v>
      </c>
    </row>
    <row r="31765" customFormat="false" ht="12" hidden="false" customHeight="false" outlineLevel="0" collapsed="false">
      <c r="BS31765" s="96" t="n">
        <f aca="false">BR31765-2.5</f>
        <v>-2.5</v>
      </c>
    </row>
    <row r="31766" customFormat="false" ht="12" hidden="false" customHeight="false" outlineLevel="0" collapsed="false">
      <c r="BS31766" s="96" t="n">
        <f aca="false">BR31766-2.5</f>
        <v>-2.5</v>
      </c>
    </row>
    <row r="31767" customFormat="false" ht="12" hidden="false" customHeight="false" outlineLevel="0" collapsed="false">
      <c r="BS31767" s="96" t="n">
        <f aca="false">BR31767-2.5</f>
        <v>-2.5</v>
      </c>
    </row>
    <row r="31768" customFormat="false" ht="12" hidden="false" customHeight="false" outlineLevel="0" collapsed="false">
      <c r="BS31768" s="96" t="n">
        <f aca="false">BR31768-2.5</f>
        <v>-2.5</v>
      </c>
    </row>
    <row r="31769" customFormat="false" ht="12" hidden="false" customHeight="false" outlineLevel="0" collapsed="false">
      <c r="BS31769" s="96" t="n">
        <f aca="false">BR31769-2.5</f>
        <v>-2.5</v>
      </c>
    </row>
    <row r="31770" customFormat="false" ht="12" hidden="false" customHeight="false" outlineLevel="0" collapsed="false">
      <c r="BS31770" s="96" t="n">
        <f aca="false">BR31770-2.5</f>
        <v>-2.5</v>
      </c>
    </row>
    <row r="31771" customFormat="false" ht="12" hidden="false" customHeight="false" outlineLevel="0" collapsed="false">
      <c r="BS31771" s="96" t="n">
        <f aca="false">BR31771-2.5</f>
        <v>-2.5</v>
      </c>
    </row>
    <row r="31772" customFormat="false" ht="12" hidden="false" customHeight="false" outlineLevel="0" collapsed="false">
      <c r="BS31772" s="96" t="n">
        <f aca="false">BR31772-2.5</f>
        <v>-2.5</v>
      </c>
    </row>
    <row r="31773" customFormat="false" ht="12" hidden="false" customHeight="false" outlineLevel="0" collapsed="false">
      <c r="BS31773" s="96" t="n">
        <f aca="false">BR31773-2.5</f>
        <v>-2.5</v>
      </c>
    </row>
    <row r="31774" customFormat="false" ht="12" hidden="false" customHeight="false" outlineLevel="0" collapsed="false">
      <c r="BS31774" s="96" t="n">
        <f aca="false">BR31774-2.5</f>
        <v>-2.5</v>
      </c>
    </row>
    <row r="31775" customFormat="false" ht="12" hidden="false" customHeight="false" outlineLevel="0" collapsed="false">
      <c r="BS31775" s="96" t="n">
        <f aca="false">BR31775-2.5</f>
        <v>-2.5</v>
      </c>
    </row>
    <row r="31776" customFormat="false" ht="12" hidden="false" customHeight="false" outlineLevel="0" collapsed="false">
      <c r="BS31776" s="96" t="n">
        <f aca="false">BR31776-2.5</f>
        <v>-2.5</v>
      </c>
    </row>
    <row r="31777" customFormat="false" ht="12" hidden="false" customHeight="false" outlineLevel="0" collapsed="false">
      <c r="BS31777" s="96" t="n">
        <f aca="false">BR31777-2.5</f>
        <v>-2.5</v>
      </c>
    </row>
    <row r="31778" customFormat="false" ht="12" hidden="false" customHeight="false" outlineLevel="0" collapsed="false">
      <c r="BS31778" s="96" t="n">
        <f aca="false">BR31778-2.5</f>
        <v>-2.5</v>
      </c>
    </row>
    <row r="31779" customFormat="false" ht="12" hidden="false" customHeight="false" outlineLevel="0" collapsed="false">
      <c r="BS31779" s="96" t="n">
        <f aca="false">BR31779-2.5</f>
        <v>-2.5</v>
      </c>
    </row>
    <row r="31780" customFormat="false" ht="12" hidden="false" customHeight="false" outlineLevel="0" collapsed="false">
      <c r="BS31780" s="96" t="n">
        <f aca="false">BR31780-2.5</f>
        <v>-2.5</v>
      </c>
    </row>
    <row r="31781" customFormat="false" ht="12" hidden="false" customHeight="false" outlineLevel="0" collapsed="false">
      <c r="BS31781" s="96" t="n">
        <f aca="false">BR31781-2.5</f>
        <v>-2.5</v>
      </c>
    </row>
    <row r="31782" customFormat="false" ht="12" hidden="false" customHeight="false" outlineLevel="0" collapsed="false">
      <c r="BS31782" s="96" t="n">
        <f aca="false">BR31782-2.5</f>
        <v>-2.5</v>
      </c>
    </row>
    <row r="31783" customFormat="false" ht="12" hidden="false" customHeight="false" outlineLevel="0" collapsed="false">
      <c r="BS31783" s="96" t="n">
        <f aca="false">BR31783-2.5</f>
        <v>-2.5</v>
      </c>
    </row>
    <row r="31784" customFormat="false" ht="12" hidden="false" customHeight="false" outlineLevel="0" collapsed="false">
      <c r="BS31784" s="96" t="n">
        <f aca="false">BR31784-2.5</f>
        <v>-2.5</v>
      </c>
    </row>
    <row r="31785" customFormat="false" ht="12" hidden="false" customHeight="false" outlineLevel="0" collapsed="false">
      <c r="BS31785" s="96" t="n">
        <f aca="false">BR31785-2.5</f>
        <v>-2.5</v>
      </c>
    </row>
    <row r="31786" customFormat="false" ht="12" hidden="false" customHeight="false" outlineLevel="0" collapsed="false">
      <c r="BS31786" s="96" t="n">
        <f aca="false">BR31786-2.5</f>
        <v>-2.5</v>
      </c>
    </row>
    <row r="31787" customFormat="false" ht="12" hidden="false" customHeight="false" outlineLevel="0" collapsed="false">
      <c r="BS31787" s="96" t="n">
        <f aca="false">BR31787-2.5</f>
        <v>-2.5</v>
      </c>
    </row>
    <row r="31788" customFormat="false" ht="12" hidden="false" customHeight="false" outlineLevel="0" collapsed="false">
      <c r="BS31788" s="96" t="n">
        <f aca="false">BR31788-2.5</f>
        <v>-2.5</v>
      </c>
    </row>
    <row r="31789" customFormat="false" ht="12" hidden="false" customHeight="false" outlineLevel="0" collapsed="false">
      <c r="BS31789" s="96" t="n">
        <f aca="false">BR31789-2.5</f>
        <v>-2.5</v>
      </c>
    </row>
    <row r="31790" customFormat="false" ht="12" hidden="false" customHeight="false" outlineLevel="0" collapsed="false">
      <c r="BS31790" s="96" t="n">
        <f aca="false">BR31790-2.5</f>
        <v>-2.5</v>
      </c>
    </row>
    <row r="31791" customFormat="false" ht="12" hidden="false" customHeight="false" outlineLevel="0" collapsed="false">
      <c r="BS31791" s="96" t="n">
        <f aca="false">BR31791-2.5</f>
        <v>-2.5</v>
      </c>
    </row>
    <row r="31792" customFormat="false" ht="12" hidden="false" customHeight="false" outlineLevel="0" collapsed="false">
      <c r="BS31792" s="96" t="n">
        <f aca="false">BR31792-2.5</f>
        <v>-2.5</v>
      </c>
    </row>
    <row r="31793" customFormat="false" ht="12" hidden="false" customHeight="false" outlineLevel="0" collapsed="false">
      <c r="BS31793" s="96" t="n">
        <f aca="false">BR31793-2.5</f>
        <v>-2.5</v>
      </c>
    </row>
    <row r="31794" customFormat="false" ht="12" hidden="false" customHeight="false" outlineLevel="0" collapsed="false">
      <c r="BS31794" s="96" t="n">
        <f aca="false">BR31794-2.5</f>
        <v>-2.5</v>
      </c>
    </row>
    <row r="31795" customFormat="false" ht="12" hidden="false" customHeight="false" outlineLevel="0" collapsed="false">
      <c r="BS31795" s="96" t="n">
        <f aca="false">BR31795-2.5</f>
        <v>-2.5</v>
      </c>
    </row>
    <row r="31796" customFormat="false" ht="12" hidden="false" customHeight="false" outlineLevel="0" collapsed="false">
      <c r="BS31796" s="96" t="n">
        <f aca="false">BR31796-2.5</f>
        <v>-2.5</v>
      </c>
    </row>
    <row r="31797" customFormat="false" ht="12" hidden="false" customHeight="false" outlineLevel="0" collapsed="false">
      <c r="BS31797" s="96" t="n">
        <f aca="false">BR31797-2.5</f>
        <v>-2.5</v>
      </c>
    </row>
    <row r="31798" customFormat="false" ht="12" hidden="false" customHeight="false" outlineLevel="0" collapsed="false">
      <c r="BS31798" s="96" t="n">
        <f aca="false">BR31798-2.5</f>
        <v>-2.5</v>
      </c>
    </row>
    <row r="31799" customFormat="false" ht="12" hidden="false" customHeight="false" outlineLevel="0" collapsed="false">
      <c r="BS31799" s="96" t="n">
        <f aca="false">BR31799-2.5</f>
        <v>-2.5</v>
      </c>
    </row>
    <row r="31800" customFormat="false" ht="12" hidden="false" customHeight="false" outlineLevel="0" collapsed="false">
      <c r="BS31800" s="96" t="n">
        <f aca="false">BR31800-2.5</f>
        <v>-2.5</v>
      </c>
    </row>
    <row r="31801" customFormat="false" ht="12" hidden="false" customHeight="false" outlineLevel="0" collapsed="false">
      <c r="BS31801" s="96" t="n">
        <f aca="false">BR31801-2.5</f>
        <v>-2.5</v>
      </c>
    </row>
    <row r="31802" customFormat="false" ht="12" hidden="false" customHeight="false" outlineLevel="0" collapsed="false">
      <c r="BS31802" s="96" t="n">
        <f aca="false">BR31802-2.5</f>
        <v>-2.5</v>
      </c>
    </row>
    <row r="31803" customFormat="false" ht="12" hidden="false" customHeight="false" outlineLevel="0" collapsed="false">
      <c r="BS31803" s="96" t="n">
        <f aca="false">BR31803-2.5</f>
        <v>-2.5</v>
      </c>
    </row>
    <row r="31804" customFormat="false" ht="12" hidden="false" customHeight="false" outlineLevel="0" collapsed="false">
      <c r="BS31804" s="96" t="n">
        <f aca="false">BR31804-2.5</f>
        <v>-2.5</v>
      </c>
    </row>
    <row r="31805" customFormat="false" ht="12" hidden="false" customHeight="false" outlineLevel="0" collapsed="false">
      <c r="BS31805" s="96" t="n">
        <f aca="false">BR31805-2.5</f>
        <v>-2.5</v>
      </c>
    </row>
    <row r="31806" customFormat="false" ht="12" hidden="false" customHeight="false" outlineLevel="0" collapsed="false">
      <c r="BS31806" s="96" t="n">
        <f aca="false">BR31806-2.5</f>
        <v>-2.5</v>
      </c>
    </row>
    <row r="31807" customFormat="false" ht="12" hidden="false" customHeight="false" outlineLevel="0" collapsed="false">
      <c r="BS31807" s="96" t="n">
        <f aca="false">BR31807-2.5</f>
        <v>-2.5</v>
      </c>
    </row>
    <row r="31808" customFormat="false" ht="12" hidden="false" customHeight="false" outlineLevel="0" collapsed="false">
      <c r="BS31808" s="96" t="n">
        <f aca="false">BR31808-2.5</f>
        <v>-2.5</v>
      </c>
    </row>
    <row r="31809" customFormat="false" ht="12" hidden="false" customHeight="false" outlineLevel="0" collapsed="false">
      <c r="BS31809" s="96" t="n">
        <f aca="false">BR31809-2.5</f>
        <v>-2.5</v>
      </c>
    </row>
    <row r="31810" customFormat="false" ht="12" hidden="false" customHeight="false" outlineLevel="0" collapsed="false">
      <c r="BS31810" s="96" t="n">
        <f aca="false">BR31810-2.5</f>
        <v>-2.5</v>
      </c>
    </row>
    <row r="31811" customFormat="false" ht="12" hidden="false" customHeight="false" outlineLevel="0" collapsed="false">
      <c r="BS31811" s="96" t="n">
        <f aca="false">BR31811-2.5</f>
        <v>-2.5</v>
      </c>
    </row>
    <row r="31812" customFormat="false" ht="12" hidden="false" customHeight="false" outlineLevel="0" collapsed="false">
      <c r="BS31812" s="96" t="n">
        <f aca="false">BR31812-2.5</f>
        <v>-2.5</v>
      </c>
    </row>
    <row r="31813" customFormat="false" ht="12" hidden="false" customHeight="false" outlineLevel="0" collapsed="false">
      <c r="BS31813" s="96" t="n">
        <f aca="false">BR31813-2.5</f>
        <v>-2.5</v>
      </c>
    </row>
    <row r="31814" customFormat="false" ht="12" hidden="false" customHeight="false" outlineLevel="0" collapsed="false">
      <c r="BS31814" s="96" t="n">
        <f aca="false">BR31814-2.5</f>
        <v>-2.5</v>
      </c>
    </row>
    <row r="31815" customFormat="false" ht="12" hidden="false" customHeight="false" outlineLevel="0" collapsed="false">
      <c r="BS31815" s="96" t="n">
        <f aca="false">BR31815-2.5</f>
        <v>-2.5</v>
      </c>
    </row>
    <row r="31816" customFormat="false" ht="12" hidden="false" customHeight="false" outlineLevel="0" collapsed="false">
      <c r="BS31816" s="96" t="n">
        <f aca="false">BR31816-2.5</f>
        <v>-2.5</v>
      </c>
    </row>
    <row r="31817" customFormat="false" ht="12" hidden="false" customHeight="false" outlineLevel="0" collapsed="false">
      <c r="BS31817" s="96" t="n">
        <f aca="false">BR31817-2.5</f>
        <v>-2.5</v>
      </c>
    </row>
    <row r="31818" customFormat="false" ht="12" hidden="false" customHeight="false" outlineLevel="0" collapsed="false">
      <c r="BS31818" s="96" t="n">
        <f aca="false">BR31818-2.5</f>
        <v>-2.5</v>
      </c>
    </row>
    <row r="31819" customFormat="false" ht="12" hidden="false" customHeight="false" outlineLevel="0" collapsed="false">
      <c r="BS31819" s="96" t="n">
        <f aca="false">BR31819-2.5</f>
        <v>-2.5</v>
      </c>
    </row>
    <row r="31820" customFormat="false" ht="12" hidden="false" customHeight="false" outlineLevel="0" collapsed="false">
      <c r="BS31820" s="96" t="n">
        <f aca="false">BR31820-2.5</f>
        <v>-2.5</v>
      </c>
    </row>
    <row r="31821" customFormat="false" ht="12" hidden="false" customHeight="false" outlineLevel="0" collapsed="false">
      <c r="BS31821" s="96" t="n">
        <f aca="false">BR31821-2.5</f>
        <v>-2.5</v>
      </c>
    </row>
    <row r="31822" customFormat="false" ht="12" hidden="false" customHeight="false" outlineLevel="0" collapsed="false">
      <c r="BS31822" s="96" t="n">
        <f aca="false">BR31822-2.5</f>
        <v>-2.5</v>
      </c>
    </row>
    <row r="31823" customFormat="false" ht="12" hidden="false" customHeight="false" outlineLevel="0" collapsed="false">
      <c r="BS31823" s="96" t="n">
        <f aca="false">BR31823-2.5</f>
        <v>-2.5</v>
      </c>
    </row>
    <row r="31824" customFormat="false" ht="12" hidden="false" customHeight="false" outlineLevel="0" collapsed="false">
      <c r="BS31824" s="96" t="n">
        <f aca="false">BR31824-2.5</f>
        <v>-2.5</v>
      </c>
    </row>
    <row r="31825" customFormat="false" ht="12" hidden="false" customHeight="false" outlineLevel="0" collapsed="false">
      <c r="BS31825" s="96" t="n">
        <f aca="false">BR31825-2.5</f>
        <v>-2.5</v>
      </c>
    </row>
    <row r="31826" customFormat="false" ht="12" hidden="false" customHeight="false" outlineLevel="0" collapsed="false">
      <c r="BS31826" s="96" t="n">
        <f aca="false">BR31826-2.5</f>
        <v>-2.5</v>
      </c>
    </row>
    <row r="31827" customFormat="false" ht="12" hidden="false" customHeight="false" outlineLevel="0" collapsed="false">
      <c r="BS31827" s="96" t="n">
        <f aca="false">BR31827-2.5</f>
        <v>-2.5</v>
      </c>
    </row>
    <row r="31828" customFormat="false" ht="12" hidden="false" customHeight="false" outlineLevel="0" collapsed="false">
      <c r="BS31828" s="96" t="n">
        <f aca="false">BR31828-2.5</f>
        <v>-2.5</v>
      </c>
    </row>
    <row r="31829" customFormat="false" ht="12" hidden="false" customHeight="false" outlineLevel="0" collapsed="false">
      <c r="BS31829" s="96" t="n">
        <f aca="false">BR31829-2.5</f>
        <v>-2.5</v>
      </c>
    </row>
    <row r="31830" customFormat="false" ht="12" hidden="false" customHeight="false" outlineLevel="0" collapsed="false">
      <c r="BS31830" s="96" t="n">
        <f aca="false">BR31830-2.5</f>
        <v>-2.5</v>
      </c>
    </row>
    <row r="31831" customFormat="false" ht="12" hidden="false" customHeight="false" outlineLevel="0" collapsed="false">
      <c r="BS31831" s="96" t="n">
        <f aca="false">BR31831-2.5</f>
        <v>-2.5</v>
      </c>
    </row>
    <row r="31832" customFormat="false" ht="12" hidden="false" customHeight="false" outlineLevel="0" collapsed="false">
      <c r="BS31832" s="96" t="n">
        <f aca="false">BR31832-2.5</f>
        <v>-2.5</v>
      </c>
    </row>
    <row r="31833" customFormat="false" ht="12" hidden="false" customHeight="false" outlineLevel="0" collapsed="false">
      <c r="BS31833" s="96" t="n">
        <f aca="false">BR31833-2.5</f>
        <v>-2.5</v>
      </c>
    </row>
    <row r="31834" customFormat="false" ht="12" hidden="false" customHeight="false" outlineLevel="0" collapsed="false">
      <c r="BS31834" s="96" t="n">
        <f aca="false">BR31834-2.5</f>
        <v>-2.5</v>
      </c>
    </row>
    <row r="31835" customFormat="false" ht="12" hidden="false" customHeight="false" outlineLevel="0" collapsed="false">
      <c r="BS31835" s="96" t="n">
        <f aca="false">BR31835-2.5</f>
        <v>-2.5</v>
      </c>
    </row>
    <row r="31836" customFormat="false" ht="12" hidden="false" customHeight="false" outlineLevel="0" collapsed="false">
      <c r="BS31836" s="96" t="n">
        <f aca="false">BR31836-2.5</f>
        <v>-2.5</v>
      </c>
    </row>
    <row r="31837" customFormat="false" ht="12" hidden="false" customHeight="false" outlineLevel="0" collapsed="false">
      <c r="BS31837" s="96" t="n">
        <f aca="false">BR31837-2.5</f>
        <v>-2.5</v>
      </c>
    </row>
    <row r="31838" customFormat="false" ht="12" hidden="false" customHeight="false" outlineLevel="0" collapsed="false">
      <c r="BS31838" s="96" t="n">
        <f aca="false">BR31838-2.5</f>
        <v>-2.5</v>
      </c>
    </row>
    <row r="31839" customFormat="false" ht="12" hidden="false" customHeight="false" outlineLevel="0" collapsed="false">
      <c r="BS31839" s="96" t="n">
        <f aca="false">BR31839-2.5</f>
        <v>-2.5</v>
      </c>
    </row>
    <row r="31840" customFormat="false" ht="12" hidden="false" customHeight="false" outlineLevel="0" collapsed="false">
      <c r="BS31840" s="96" t="n">
        <f aca="false">BR31840-2.5</f>
        <v>-2.5</v>
      </c>
    </row>
    <row r="31841" customFormat="false" ht="12" hidden="false" customHeight="false" outlineLevel="0" collapsed="false">
      <c r="BS31841" s="96" t="n">
        <f aca="false">BR31841-2.5</f>
        <v>-2.5</v>
      </c>
    </row>
    <row r="31842" customFormat="false" ht="12" hidden="false" customHeight="false" outlineLevel="0" collapsed="false">
      <c r="BS31842" s="96" t="n">
        <f aca="false">BR31842-2.5</f>
        <v>-2.5</v>
      </c>
    </row>
    <row r="31843" customFormat="false" ht="12" hidden="false" customHeight="false" outlineLevel="0" collapsed="false">
      <c r="BS31843" s="96" t="n">
        <f aca="false">BR31843-2.5</f>
        <v>-2.5</v>
      </c>
    </row>
    <row r="31844" customFormat="false" ht="12" hidden="false" customHeight="false" outlineLevel="0" collapsed="false">
      <c r="BS31844" s="96" t="n">
        <f aca="false">BR31844-2.5</f>
        <v>-2.5</v>
      </c>
    </row>
    <row r="31845" customFormat="false" ht="12" hidden="false" customHeight="false" outlineLevel="0" collapsed="false">
      <c r="BS31845" s="96" t="n">
        <f aca="false">BR31845-2.5</f>
        <v>-2.5</v>
      </c>
    </row>
    <row r="31846" customFormat="false" ht="12" hidden="false" customHeight="false" outlineLevel="0" collapsed="false">
      <c r="BS31846" s="96" t="n">
        <f aca="false">BR31846-2.5</f>
        <v>-2.5</v>
      </c>
    </row>
    <row r="31847" customFormat="false" ht="12" hidden="false" customHeight="false" outlineLevel="0" collapsed="false">
      <c r="BS31847" s="96" t="n">
        <f aca="false">BR31847-2.5</f>
        <v>-2.5</v>
      </c>
    </row>
    <row r="31848" customFormat="false" ht="12" hidden="false" customHeight="false" outlineLevel="0" collapsed="false">
      <c r="BS31848" s="96" t="n">
        <f aca="false">BR31848-2.5</f>
        <v>-2.5</v>
      </c>
    </row>
    <row r="31849" customFormat="false" ht="12" hidden="false" customHeight="false" outlineLevel="0" collapsed="false">
      <c r="BS31849" s="96" t="n">
        <f aca="false">BR31849-2.5</f>
        <v>-2.5</v>
      </c>
    </row>
    <row r="31850" customFormat="false" ht="12" hidden="false" customHeight="false" outlineLevel="0" collapsed="false">
      <c r="BS31850" s="96" t="n">
        <f aca="false">BR31850-2.5</f>
        <v>-2.5</v>
      </c>
    </row>
    <row r="31851" customFormat="false" ht="12" hidden="false" customHeight="false" outlineLevel="0" collapsed="false">
      <c r="BS31851" s="96" t="n">
        <f aca="false">BR31851-2.5</f>
        <v>-2.5</v>
      </c>
    </row>
    <row r="31852" customFormat="false" ht="12" hidden="false" customHeight="false" outlineLevel="0" collapsed="false">
      <c r="BS31852" s="96" t="n">
        <f aca="false">BR31852-2.5</f>
        <v>-2.5</v>
      </c>
    </row>
    <row r="31853" customFormat="false" ht="12" hidden="false" customHeight="false" outlineLevel="0" collapsed="false">
      <c r="BS31853" s="96" t="n">
        <f aca="false">BR31853-2.5</f>
        <v>-2.5</v>
      </c>
    </row>
    <row r="31854" customFormat="false" ht="12" hidden="false" customHeight="false" outlineLevel="0" collapsed="false">
      <c r="BS31854" s="96" t="n">
        <f aca="false">BR31854-2.5</f>
        <v>-2.5</v>
      </c>
    </row>
    <row r="31855" customFormat="false" ht="12" hidden="false" customHeight="false" outlineLevel="0" collapsed="false">
      <c r="BS31855" s="96" t="n">
        <f aca="false">BR31855-2.5</f>
        <v>-2.5</v>
      </c>
    </row>
    <row r="31856" customFormat="false" ht="12" hidden="false" customHeight="false" outlineLevel="0" collapsed="false">
      <c r="BS31856" s="96" t="n">
        <f aca="false">BR31856-2.5</f>
        <v>-2.5</v>
      </c>
    </row>
    <row r="31857" customFormat="false" ht="12" hidden="false" customHeight="false" outlineLevel="0" collapsed="false">
      <c r="BS31857" s="96" t="n">
        <f aca="false">BR31857-2.5</f>
        <v>-2.5</v>
      </c>
    </row>
    <row r="31858" customFormat="false" ht="12" hidden="false" customHeight="false" outlineLevel="0" collapsed="false">
      <c r="BS31858" s="96" t="n">
        <f aca="false">BR31858-2.5</f>
        <v>-2.5</v>
      </c>
    </row>
    <row r="31859" customFormat="false" ht="12" hidden="false" customHeight="false" outlineLevel="0" collapsed="false">
      <c r="BS31859" s="96" t="n">
        <f aca="false">BR31859-2.5</f>
        <v>-2.5</v>
      </c>
    </row>
    <row r="31860" customFormat="false" ht="12" hidden="false" customHeight="false" outlineLevel="0" collapsed="false">
      <c r="BS31860" s="96" t="n">
        <f aca="false">BR31860-2.5</f>
        <v>-2.5</v>
      </c>
    </row>
    <row r="31861" customFormat="false" ht="12" hidden="false" customHeight="false" outlineLevel="0" collapsed="false">
      <c r="BS31861" s="96" t="n">
        <f aca="false">BR31861-2.5</f>
        <v>-2.5</v>
      </c>
    </row>
    <row r="31862" customFormat="false" ht="12" hidden="false" customHeight="false" outlineLevel="0" collapsed="false">
      <c r="BS31862" s="96" t="n">
        <f aca="false">BR31862-2.5</f>
        <v>-2.5</v>
      </c>
    </row>
    <row r="31863" customFormat="false" ht="12" hidden="false" customHeight="false" outlineLevel="0" collapsed="false">
      <c r="BS31863" s="96" t="n">
        <f aca="false">BR31863-2.5</f>
        <v>-2.5</v>
      </c>
    </row>
    <row r="31864" customFormat="false" ht="12" hidden="false" customHeight="false" outlineLevel="0" collapsed="false">
      <c r="BS31864" s="96" t="n">
        <f aca="false">BR31864-2.5</f>
        <v>-2.5</v>
      </c>
    </row>
    <row r="31865" customFormat="false" ht="12" hidden="false" customHeight="false" outlineLevel="0" collapsed="false">
      <c r="BS31865" s="96" t="n">
        <f aca="false">BR31865-2.5</f>
        <v>-2.5</v>
      </c>
    </row>
    <row r="31866" customFormat="false" ht="12" hidden="false" customHeight="false" outlineLevel="0" collapsed="false">
      <c r="BS31866" s="96" t="n">
        <f aca="false">BR31866-2.5</f>
        <v>-2.5</v>
      </c>
    </row>
    <row r="31867" customFormat="false" ht="12" hidden="false" customHeight="false" outlineLevel="0" collapsed="false">
      <c r="BS31867" s="96" t="n">
        <f aca="false">BR31867-2.5</f>
        <v>-2.5</v>
      </c>
    </row>
    <row r="31868" customFormat="false" ht="12" hidden="false" customHeight="false" outlineLevel="0" collapsed="false">
      <c r="BS31868" s="96" t="n">
        <f aca="false">BR31868-2.5</f>
        <v>-2.5</v>
      </c>
    </row>
    <row r="31869" customFormat="false" ht="12" hidden="false" customHeight="false" outlineLevel="0" collapsed="false">
      <c r="BS31869" s="96" t="n">
        <f aca="false">BR31869-2.5</f>
        <v>-2.5</v>
      </c>
    </row>
    <row r="31870" customFormat="false" ht="12" hidden="false" customHeight="false" outlineLevel="0" collapsed="false">
      <c r="BS31870" s="96" t="n">
        <f aca="false">BR31870-2.5</f>
        <v>-2.5</v>
      </c>
    </row>
    <row r="31871" customFormat="false" ht="12" hidden="false" customHeight="false" outlineLevel="0" collapsed="false">
      <c r="BS31871" s="96" t="n">
        <f aca="false">BR31871-2.5</f>
        <v>-2.5</v>
      </c>
    </row>
    <row r="31872" customFormat="false" ht="12" hidden="false" customHeight="false" outlineLevel="0" collapsed="false">
      <c r="BS31872" s="96" t="n">
        <f aca="false">BR31872-2.5</f>
        <v>-2.5</v>
      </c>
    </row>
    <row r="31873" customFormat="false" ht="12" hidden="false" customHeight="false" outlineLevel="0" collapsed="false">
      <c r="BS31873" s="96" t="n">
        <f aca="false">BR31873-2.5</f>
        <v>-2.5</v>
      </c>
    </row>
    <row r="31874" customFormat="false" ht="12" hidden="false" customHeight="false" outlineLevel="0" collapsed="false">
      <c r="BS31874" s="96" t="n">
        <f aca="false">BR31874-2.5</f>
        <v>-2.5</v>
      </c>
    </row>
    <row r="31875" customFormat="false" ht="12" hidden="false" customHeight="false" outlineLevel="0" collapsed="false">
      <c r="BS31875" s="96" t="n">
        <f aca="false">BR31875-2.5</f>
        <v>-2.5</v>
      </c>
    </row>
    <row r="31876" customFormat="false" ht="12" hidden="false" customHeight="false" outlineLevel="0" collapsed="false">
      <c r="BS31876" s="96" t="n">
        <f aca="false">BR31876-2.5</f>
        <v>-2.5</v>
      </c>
    </row>
    <row r="31877" customFormat="false" ht="12" hidden="false" customHeight="false" outlineLevel="0" collapsed="false">
      <c r="BS31877" s="96" t="n">
        <f aca="false">BR31877-2.5</f>
        <v>-2.5</v>
      </c>
    </row>
    <row r="31878" customFormat="false" ht="12" hidden="false" customHeight="false" outlineLevel="0" collapsed="false">
      <c r="BS31878" s="96" t="n">
        <f aca="false">BR31878-2.5</f>
        <v>-2.5</v>
      </c>
    </row>
    <row r="31879" customFormat="false" ht="12" hidden="false" customHeight="false" outlineLevel="0" collapsed="false">
      <c r="BS31879" s="96" t="n">
        <f aca="false">BR31879-2.5</f>
        <v>-2.5</v>
      </c>
    </row>
    <row r="31880" customFormat="false" ht="12" hidden="false" customHeight="false" outlineLevel="0" collapsed="false">
      <c r="BS31880" s="96" t="n">
        <f aca="false">BR31880-2.5</f>
        <v>-2.5</v>
      </c>
    </row>
    <row r="31881" customFormat="false" ht="12" hidden="false" customHeight="false" outlineLevel="0" collapsed="false">
      <c r="BS31881" s="96" t="n">
        <f aca="false">BR31881-2.5</f>
        <v>-2.5</v>
      </c>
    </row>
    <row r="31882" customFormat="false" ht="12" hidden="false" customHeight="false" outlineLevel="0" collapsed="false">
      <c r="BS31882" s="96" t="n">
        <f aca="false">BR31882-2.5</f>
        <v>-2.5</v>
      </c>
    </row>
    <row r="31883" customFormat="false" ht="12" hidden="false" customHeight="false" outlineLevel="0" collapsed="false">
      <c r="BS31883" s="96" t="n">
        <f aca="false">BR31883-2.5</f>
        <v>-2.5</v>
      </c>
    </row>
    <row r="31884" customFormat="false" ht="12" hidden="false" customHeight="false" outlineLevel="0" collapsed="false">
      <c r="BS31884" s="96" t="n">
        <f aca="false">BR31884-2.5</f>
        <v>-2.5</v>
      </c>
    </row>
    <row r="31885" customFormat="false" ht="12" hidden="false" customHeight="false" outlineLevel="0" collapsed="false">
      <c r="BS31885" s="96" t="n">
        <f aca="false">BR31885-2.5</f>
        <v>-2.5</v>
      </c>
    </row>
    <row r="31886" customFormat="false" ht="12" hidden="false" customHeight="false" outlineLevel="0" collapsed="false">
      <c r="BS31886" s="96" t="n">
        <f aca="false">BR31886-2.5</f>
        <v>-2.5</v>
      </c>
    </row>
    <row r="31887" customFormat="false" ht="12" hidden="false" customHeight="false" outlineLevel="0" collapsed="false">
      <c r="BS31887" s="96" t="n">
        <f aca="false">BR31887-2.5</f>
        <v>-2.5</v>
      </c>
    </row>
    <row r="31888" customFormat="false" ht="12" hidden="false" customHeight="false" outlineLevel="0" collapsed="false">
      <c r="BS31888" s="96" t="n">
        <f aca="false">BR31888-2.5</f>
        <v>-2.5</v>
      </c>
    </row>
    <row r="31889" customFormat="false" ht="12" hidden="false" customHeight="false" outlineLevel="0" collapsed="false">
      <c r="BS31889" s="96" t="n">
        <f aca="false">BR31889-2.5</f>
        <v>-2.5</v>
      </c>
    </row>
    <row r="31890" customFormat="false" ht="12" hidden="false" customHeight="false" outlineLevel="0" collapsed="false">
      <c r="BS31890" s="96" t="n">
        <f aca="false">BR31890-2.5</f>
        <v>-2.5</v>
      </c>
    </row>
    <row r="31891" customFormat="false" ht="12" hidden="false" customHeight="false" outlineLevel="0" collapsed="false">
      <c r="BS31891" s="96" t="n">
        <f aca="false">BR31891-2.5</f>
        <v>-2.5</v>
      </c>
    </row>
    <row r="31892" customFormat="false" ht="12" hidden="false" customHeight="false" outlineLevel="0" collapsed="false">
      <c r="BS31892" s="96" t="n">
        <f aca="false">BR31892-2.5</f>
        <v>-2.5</v>
      </c>
    </row>
    <row r="31893" customFormat="false" ht="12" hidden="false" customHeight="false" outlineLevel="0" collapsed="false">
      <c r="BS31893" s="96" t="n">
        <f aca="false">BR31893-2.5</f>
        <v>-2.5</v>
      </c>
    </row>
    <row r="31894" customFormat="false" ht="12" hidden="false" customHeight="false" outlineLevel="0" collapsed="false">
      <c r="BS31894" s="96" t="n">
        <f aca="false">BR31894-2.5</f>
        <v>-2.5</v>
      </c>
    </row>
    <row r="31895" customFormat="false" ht="12" hidden="false" customHeight="false" outlineLevel="0" collapsed="false">
      <c r="BS31895" s="96" t="n">
        <f aca="false">BR31895-2.5</f>
        <v>-2.5</v>
      </c>
    </row>
    <row r="31896" customFormat="false" ht="12" hidden="false" customHeight="false" outlineLevel="0" collapsed="false">
      <c r="BS31896" s="96" t="n">
        <f aca="false">BR31896-2.5</f>
        <v>-2.5</v>
      </c>
    </row>
    <row r="31897" customFormat="false" ht="12" hidden="false" customHeight="false" outlineLevel="0" collapsed="false">
      <c r="BS31897" s="96" t="n">
        <f aca="false">BR31897-2.5</f>
        <v>-2.5</v>
      </c>
    </row>
    <row r="31898" customFormat="false" ht="12" hidden="false" customHeight="false" outlineLevel="0" collapsed="false">
      <c r="BS31898" s="96" t="n">
        <f aca="false">BR31898-2.5</f>
        <v>-2.5</v>
      </c>
    </row>
    <row r="31899" customFormat="false" ht="12" hidden="false" customHeight="false" outlineLevel="0" collapsed="false">
      <c r="BS31899" s="96" t="n">
        <f aca="false">BR31899-2.5</f>
        <v>-2.5</v>
      </c>
    </row>
    <row r="31900" customFormat="false" ht="12" hidden="false" customHeight="false" outlineLevel="0" collapsed="false">
      <c r="BS31900" s="96" t="n">
        <f aca="false">BR31900-2.5</f>
        <v>-2.5</v>
      </c>
    </row>
    <row r="31901" customFormat="false" ht="12" hidden="false" customHeight="false" outlineLevel="0" collapsed="false">
      <c r="BS31901" s="96" t="n">
        <f aca="false">BR31901-2.5</f>
        <v>-2.5</v>
      </c>
    </row>
    <row r="31902" customFormat="false" ht="12" hidden="false" customHeight="false" outlineLevel="0" collapsed="false">
      <c r="BS31902" s="96" t="n">
        <f aca="false">BR31902-2.5</f>
        <v>-2.5</v>
      </c>
    </row>
    <row r="31903" customFormat="false" ht="12" hidden="false" customHeight="false" outlineLevel="0" collapsed="false">
      <c r="BS31903" s="96" t="n">
        <f aca="false">BR31903-2.5</f>
        <v>-2.5</v>
      </c>
    </row>
    <row r="31904" customFormat="false" ht="12" hidden="false" customHeight="false" outlineLevel="0" collapsed="false">
      <c r="BS31904" s="96" t="n">
        <f aca="false">BR31904-2.5</f>
        <v>-2.5</v>
      </c>
    </row>
    <row r="31905" customFormat="false" ht="12" hidden="false" customHeight="false" outlineLevel="0" collapsed="false">
      <c r="BS31905" s="96" t="n">
        <f aca="false">BR31905-2.5</f>
        <v>-2.5</v>
      </c>
    </row>
    <row r="31906" customFormat="false" ht="12" hidden="false" customHeight="false" outlineLevel="0" collapsed="false">
      <c r="BS31906" s="96" t="n">
        <f aca="false">BR31906-2.5</f>
        <v>-2.5</v>
      </c>
    </row>
    <row r="31907" customFormat="false" ht="12" hidden="false" customHeight="false" outlineLevel="0" collapsed="false">
      <c r="BS31907" s="96" t="n">
        <f aca="false">BR31907-2.5</f>
        <v>-2.5</v>
      </c>
    </row>
    <row r="31908" customFormat="false" ht="12" hidden="false" customHeight="false" outlineLevel="0" collapsed="false">
      <c r="BS31908" s="96" t="n">
        <f aca="false">BR31908-2.5</f>
        <v>-2.5</v>
      </c>
    </row>
    <row r="31909" customFormat="false" ht="12" hidden="false" customHeight="false" outlineLevel="0" collapsed="false">
      <c r="BS31909" s="96" t="n">
        <f aca="false">BR31909-2.5</f>
        <v>-2.5</v>
      </c>
    </row>
    <row r="31910" customFormat="false" ht="12" hidden="false" customHeight="false" outlineLevel="0" collapsed="false">
      <c r="BS31910" s="96" t="n">
        <f aca="false">BR31910-2.5</f>
        <v>-2.5</v>
      </c>
    </row>
    <row r="31911" customFormat="false" ht="12" hidden="false" customHeight="false" outlineLevel="0" collapsed="false">
      <c r="BS31911" s="96" t="n">
        <f aca="false">BR31911-2.5</f>
        <v>-2.5</v>
      </c>
    </row>
    <row r="31912" customFormat="false" ht="12" hidden="false" customHeight="false" outlineLevel="0" collapsed="false">
      <c r="BS31912" s="96" t="n">
        <f aca="false">BR31912-2.5</f>
        <v>-2.5</v>
      </c>
    </row>
    <row r="31913" customFormat="false" ht="12" hidden="false" customHeight="false" outlineLevel="0" collapsed="false">
      <c r="BS31913" s="96" t="n">
        <f aca="false">BR31913-2.5</f>
        <v>-2.5</v>
      </c>
    </row>
    <row r="31914" customFormat="false" ht="12" hidden="false" customHeight="false" outlineLevel="0" collapsed="false">
      <c r="BS31914" s="96" t="n">
        <f aca="false">BR31914-2.5</f>
        <v>-2.5</v>
      </c>
    </row>
    <row r="31915" customFormat="false" ht="12" hidden="false" customHeight="false" outlineLevel="0" collapsed="false">
      <c r="BS31915" s="96" t="n">
        <f aca="false">BR31915-2.5</f>
        <v>-2.5</v>
      </c>
    </row>
    <row r="31916" customFormat="false" ht="12" hidden="false" customHeight="false" outlineLevel="0" collapsed="false">
      <c r="BS31916" s="96" t="n">
        <f aca="false">BR31916-2.5</f>
        <v>-2.5</v>
      </c>
    </row>
    <row r="31917" customFormat="false" ht="12" hidden="false" customHeight="false" outlineLevel="0" collapsed="false">
      <c r="BS31917" s="96" t="n">
        <f aca="false">BR31917-2.5</f>
        <v>-2.5</v>
      </c>
    </row>
    <row r="31918" customFormat="false" ht="12" hidden="false" customHeight="false" outlineLevel="0" collapsed="false">
      <c r="BS31918" s="96" t="n">
        <f aca="false">BR31918-2.5</f>
        <v>-2.5</v>
      </c>
    </row>
    <row r="31919" customFormat="false" ht="12" hidden="false" customHeight="false" outlineLevel="0" collapsed="false">
      <c r="BS31919" s="96" t="n">
        <f aca="false">BR31919-2.5</f>
        <v>-2.5</v>
      </c>
    </row>
    <row r="31920" customFormat="false" ht="12" hidden="false" customHeight="false" outlineLevel="0" collapsed="false">
      <c r="BS31920" s="96" t="n">
        <f aca="false">BR31920-2.5</f>
        <v>-2.5</v>
      </c>
    </row>
    <row r="31921" customFormat="false" ht="12" hidden="false" customHeight="false" outlineLevel="0" collapsed="false">
      <c r="BS31921" s="96" t="n">
        <f aca="false">BR31921-2.5</f>
        <v>-2.5</v>
      </c>
    </row>
    <row r="31922" customFormat="false" ht="12" hidden="false" customHeight="false" outlineLevel="0" collapsed="false">
      <c r="BS31922" s="96" t="n">
        <f aca="false">BR31922-2.5</f>
        <v>-2.5</v>
      </c>
    </row>
    <row r="31923" customFormat="false" ht="12" hidden="false" customHeight="false" outlineLevel="0" collapsed="false">
      <c r="BS31923" s="96" t="n">
        <f aca="false">BR31923-2.5</f>
        <v>-2.5</v>
      </c>
    </row>
    <row r="31924" customFormat="false" ht="12" hidden="false" customHeight="false" outlineLevel="0" collapsed="false">
      <c r="BS31924" s="96" t="n">
        <f aca="false">BR31924-2.5</f>
        <v>-2.5</v>
      </c>
    </row>
    <row r="31925" customFormat="false" ht="12" hidden="false" customHeight="false" outlineLevel="0" collapsed="false">
      <c r="BS31925" s="96" t="n">
        <f aca="false">BR31925-2.5</f>
        <v>-2.5</v>
      </c>
    </row>
    <row r="31926" customFormat="false" ht="12" hidden="false" customHeight="false" outlineLevel="0" collapsed="false">
      <c r="BS31926" s="96" t="n">
        <f aca="false">BR31926-2.5</f>
        <v>-2.5</v>
      </c>
    </row>
    <row r="31927" customFormat="false" ht="12" hidden="false" customHeight="false" outlineLevel="0" collapsed="false">
      <c r="BS31927" s="96" t="n">
        <f aca="false">BR31927-2.5</f>
        <v>-2.5</v>
      </c>
    </row>
    <row r="31928" customFormat="false" ht="12" hidden="false" customHeight="false" outlineLevel="0" collapsed="false">
      <c r="BS31928" s="96" t="n">
        <f aca="false">BR31928-2.5</f>
        <v>-2.5</v>
      </c>
    </row>
    <row r="31929" customFormat="false" ht="12" hidden="false" customHeight="false" outlineLevel="0" collapsed="false">
      <c r="BS31929" s="96" t="n">
        <f aca="false">BR31929-2.5</f>
        <v>-2.5</v>
      </c>
    </row>
    <row r="31930" customFormat="false" ht="12" hidden="false" customHeight="false" outlineLevel="0" collapsed="false">
      <c r="BS31930" s="96" t="n">
        <f aca="false">BR31930-2.5</f>
        <v>-2.5</v>
      </c>
    </row>
    <row r="31931" customFormat="false" ht="12" hidden="false" customHeight="false" outlineLevel="0" collapsed="false">
      <c r="BS31931" s="96" t="n">
        <f aca="false">BR31931-2.5</f>
        <v>-2.5</v>
      </c>
    </row>
    <row r="31932" customFormat="false" ht="12" hidden="false" customHeight="false" outlineLevel="0" collapsed="false">
      <c r="BS31932" s="96" t="n">
        <f aca="false">BR31932-2.5</f>
        <v>-2.5</v>
      </c>
    </row>
    <row r="31933" customFormat="false" ht="12" hidden="false" customHeight="false" outlineLevel="0" collapsed="false">
      <c r="BS31933" s="96" t="n">
        <f aca="false">BR31933-2.5</f>
        <v>-2.5</v>
      </c>
    </row>
    <row r="31934" customFormat="false" ht="12" hidden="false" customHeight="false" outlineLevel="0" collapsed="false">
      <c r="BS31934" s="96" t="n">
        <f aca="false">BR31934-2.5</f>
        <v>-2.5</v>
      </c>
    </row>
    <row r="31935" customFormat="false" ht="12" hidden="false" customHeight="false" outlineLevel="0" collapsed="false">
      <c r="BS31935" s="96" t="n">
        <f aca="false">BR31935-2.5</f>
        <v>-2.5</v>
      </c>
    </row>
    <row r="31936" customFormat="false" ht="12" hidden="false" customHeight="false" outlineLevel="0" collapsed="false">
      <c r="BS31936" s="96" t="n">
        <f aca="false">BR31936-2.5</f>
        <v>-2.5</v>
      </c>
    </row>
    <row r="31937" customFormat="false" ht="12" hidden="false" customHeight="false" outlineLevel="0" collapsed="false">
      <c r="BS31937" s="96" t="n">
        <f aca="false">BR31937-2.5</f>
        <v>-2.5</v>
      </c>
    </row>
    <row r="31938" customFormat="false" ht="12" hidden="false" customHeight="false" outlineLevel="0" collapsed="false">
      <c r="BS31938" s="96" t="n">
        <f aca="false">BR31938-2.5</f>
        <v>-2.5</v>
      </c>
    </row>
    <row r="31939" customFormat="false" ht="12" hidden="false" customHeight="false" outlineLevel="0" collapsed="false">
      <c r="BS31939" s="96" t="n">
        <f aca="false">BR31939-2.5</f>
        <v>-2.5</v>
      </c>
    </row>
    <row r="31940" customFormat="false" ht="12" hidden="false" customHeight="false" outlineLevel="0" collapsed="false">
      <c r="BS31940" s="96" t="n">
        <f aca="false">BR31940-2.5</f>
        <v>-2.5</v>
      </c>
    </row>
    <row r="31941" customFormat="false" ht="12" hidden="false" customHeight="false" outlineLevel="0" collapsed="false">
      <c r="BS31941" s="96" t="n">
        <f aca="false">BR31941-2.5</f>
        <v>-2.5</v>
      </c>
    </row>
    <row r="31942" customFormat="false" ht="12" hidden="false" customHeight="false" outlineLevel="0" collapsed="false">
      <c r="BS31942" s="96" t="n">
        <f aca="false">BR31942-2.5</f>
        <v>-2.5</v>
      </c>
    </row>
    <row r="31943" customFormat="false" ht="12" hidden="false" customHeight="false" outlineLevel="0" collapsed="false">
      <c r="BS31943" s="96" t="n">
        <f aca="false">BR31943-2.5</f>
        <v>-2.5</v>
      </c>
    </row>
    <row r="31944" customFormat="false" ht="12" hidden="false" customHeight="false" outlineLevel="0" collapsed="false">
      <c r="BS31944" s="96" t="n">
        <f aca="false">BR31944-2.5</f>
        <v>-2.5</v>
      </c>
    </row>
    <row r="31945" customFormat="false" ht="12" hidden="false" customHeight="false" outlineLevel="0" collapsed="false">
      <c r="BS31945" s="96" t="n">
        <f aca="false">BR31945-2.5</f>
        <v>-2.5</v>
      </c>
    </row>
    <row r="31946" customFormat="false" ht="12" hidden="false" customHeight="false" outlineLevel="0" collapsed="false">
      <c r="BS31946" s="96" t="n">
        <f aca="false">BR31946-2.5</f>
        <v>-2.5</v>
      </c>
    </row>
    <row r="31947" customFormat="false" ht="12" hidden="false" customHeight="false" outlineLevel="0" collapsed="false">
      <c r="BS31947" s="96" t="n">
        <f aca="false">BR31947-2.5</f>
        <v>-2.5</v>
      </c>
    </row>
    <row r="31948" customFormat="false" ht="12" hidden="false" customHeight="false" outlineLevel="0" collapsed="false">
      <c r="BS31948" s="96" t="n">
        <f aca="false">BR31948-2.5</f>
        <v>-2.5</v>
      </c>
    </row>
    <row r="31949" customFormat="false" ht="12" hidden="false" customHeight="false" outlineLevel="0" collapsed="false">
      <c r="BS31949" s="96" t="n">
        <f aca="false">BR31949-2.5</f>
        <v>-2.5</v>
      </c>
    </row>
    <row r="31950" customFormat="false" ht="12" hidden="false" customHeight="false" outlineLevel="0" collapsed="false">
      <c r="BS31950" s="96" t="n">
        <f aca="false">BR31950-2.5</f>
        <v>-2.5</v>
      </c>
    </row>
    <row r="31951" customFormat="false" ht="12" hidden="false" customHeight="false" outlineLevel="0" collapsed="false">
      <c r="BS31951" s="96" t="n">
        <f aca="false">BR31951-2.5</f>
        <v>-2.5</v>
      </c>
    </row>
    <row r="31952" customFormat="false" ht="12" hidden="false" customHeight="false" outlineLevel="0" collapsed="false">
      <c r="BS31952" s="96" t="n">
        <f aca="false">BR31952-2.5</f>
        <v>-2.5</v>
      </c>
    </row>
    <row r="31953" customFormat="false" ht="12" hidden="false" customHeight="false" outlineLevel="0" collapsed="false">
      <c r="BS31953" s="96" t="n">
        <f aca="false">BR31953-2.5</f>
        <v>-2.5</v>
      </c>
    </row>
    <row r="31954" customFormat="false" ht="12" hidden="false" customHeight="false" outlineLevel="0" collapsed="false">
      <c r="BS31954" s="96" t="n">
        <f aca="false">BR31954-2.5</f>
        <v>-2.5</v>
      </c>
    </row>
    <row r="31955" customFormat="false" ht="12" hidden="false" customHeight="false" outlineLevel="0" collapsed="false">
      <c r="BS31955" s="96" t="n">
        <f aca="false">BR31955-2.5</f>
        <v>-2.5</v>
      </c>
    </row>
    <row r="31956" customFormat="false" ht="12" hidden="false" customHeight="false" outlineLevel="0" collapsed="false">
      <c r="BS31956" s="96" t="n">
        <f aca="false">BR31956-2.5</f>
        <v>-2.5</v>
      </c>
    </row>
    <row r="31957" customFormat="false" ht="12" hidden="false" customHeight="false" outlineLevel="0" collapsed="false">
      <c r="BS31957" s="96" t="n">
        <f aca="false">BR31957-2.5</f>
        <v>-2.5</v>
      </c>
    </row>
    <row r="31958" customFormat="false" ht="12" hidden="false" customHeight="false" outlineLevel="0" collapsed="false">
      <c r="BS31958" s="96" t="n">
        <f aca="false">BR31958-2.5</f>
        <v>-2.5</v>
      </c>
    </row>
    <row r="31959" customFormat="false" ht="12" hidden="false" customHeight="false" outlineLevel="0" collapsed="false">
      <c r="BS31959" s="96" t="n">
        <f aca="false">BR31959-2.5</f>
        <v>-2.5</v>
      </c>
    </row>
    <row r="31960" customFormat="false" ht="12" hidden="false" customHeight="false" outlineLevel="0" collapsed="false">
      <c r="BS31960" s="96" t="n">
        <f aca="false">BR31960-2.5</f>
        <v>-2.5</v>
      </c>
    </row>
    <row r="31961" customFormat="false" ht="12" hidden="false" customHeight="false" outlineLevel="0" collapsed="false">
      <c r="BS31961" s="96" t="n">
        <f aca="false">BR31961-2.5</f>
        <v>-2.5</v>
      </c>
    </row>
    <row r="31962" customFormat="false" ht="12" hidden="false" customHeight="false" outlineLevel="0" collapsed="false">
      <c r="BS31962" s="96" t="n">
        <f aca="false">BR31962-2.5</f>
        <v>-2.5</v>
      </c>
    </row>
    <row r="31963" customFormat="false" ht="12" hidden="false" customHeight="false" outlineLevel="0" collapsed="false">
      <c r="BS31963" s="96" t="n">
        <f aca="false">BR31963-2.5</f>
        <v>-2.5</v>
      </c>
    </row>
    <row r="31964" customFormat="false" ht="12" hidden="false" customHeight="false" outlineLevel="0" collapsed="false">
      <c r="BS31964" s="96" t="n">
        <f aca="false">BR31964-2.5</f>
        <v>-2.5</v>
      </c>
    </row>
    <row r="31965" customFormat="false" ht="12" hidden="false" customHeight="false" outlineLevel="0" collapsed="false">
      <c r="BS31965" s="96" t="n">
        <f aca="false">BR31965-2.5</f>
        <v>-2.5</v>
      </c>
    </row>
    <row r="31966" customFormat="false" ht="12" hidden="false" customHeight="false" outlineLevel="0" collapsed="false">
      <c r="BS31966" s="96" t="n">
        <f aca="false">BR31966-2.5</f>
        <v>-2.5</v>
      </c>
    </row>
    <row r="31967" customFormat="false" ht="12" hidden="false" customHeight="false" outlineLevel="0" collapsed="false">
      <c r="BS31967" s="96" t="n">
        <f aca="false">BR31967-2.5</f>
        <v>-2.5</v>
      </c>
    </row>
    <row r="31968" customFormat="false" ht="12" hidden="false" customHeight="false" outlineLevel="0" collapsed="false">
      <c r="BS31968" s="96" t="n">
        <f aca="false">BR31968-2.5</f>
        <v>-2.5</v>
      </c>
    </row>
    <row r="31969" customFormat="false" ht="12" hidden="false" customHeight="false" outlineLevel="0" collapsed="false">
      <c r="BS31969" s="96" t="n">
        <f aca="false">BR31969-2.5</f>
        <v>-2.5</v>
      </c>
    </row>
    <row r="31970" customFormat="false" ht="12" hidden="false" customHeight="false" outlineLevel="0" collapsed="false">
      <c r="BS31970" s="96" t="n">
        <f aca="false">BR31970-2.5</f>
        <v>-2.5</v>
      </c>
    </row>
    <row r="31971" customFormat="false" ht="12" hidden="false" customHeight="false" outlineLevel="0" collapsed="false">
      <c r="BS31971" s="96" t="n">
        <f aca="false">BR31971-2.5</f>
        <v>-2.5</v>
      </c>
    </row>
    <row r="31972" customFormat="false" ht="12" hidden="false" customHeight="false" outlineLevel="0" collapsed="false">
      <c r="BS31972" s="96" t="n">
        <f aca="false">BR31972-2.5</f>
        <v>-2.5</v>
      </c>
    </row>
    <row r="31973" customFormat="false" ht="12" hidden="false" customHeight="false" outlineLevel="0" collapsed="false">
      <c r="BS31973" s="96" t="n">
        <f aca="false">BR31973-2.5</f>
        <v>-2.5</v>
      </c>
    </row>
    <row r="31974" customFormat="false" ht="12" hidden="false" customHeight="false" outlineLevel="0" collapsed="false">
      <c r="BS31974" s="96" t="n">
        <f aca="false">BR31974-2.5</f>
        <v>-2.5</v>
      </c>
    </row>
    <row r="31975" customFormat="false" ht="12" hidden="false" customHeight="false" outlineLevel="0" collapsed="false">
      <c r="BS31975" s="96" t="n">
        <f aca="false">BR31975-2.5</f>
        <v>-2.5</v>
      </c>
    </row>
    <row r="31976" customFormat="false" ht="12" hidden="false" customHeight="false" outlineLevel="0" collapsed="false">
      <c r="BS31976" s="96" t="n">
        <f aca="false">BR31976-2.5</f>
        <v>-2.5</v>
      </c>
    </row>
    <row r="31977" customFormat="false" ht="12" hidden="false" customHeight="false" outlineLevel="0" collapsed="false">
      <c r="BS31977" s="96" t="n">
        <f aca="false">BR31977-2.5</f>
        <v>-2.5</v>
      </c>
    </row>
    <row r="31978" customFormat="false" ht="12" hidden="false" customHeight="false" outlineLevel="0" collapsed="false">
      <c r="BS31978" s="96" t="n">
        <f aca="false">BR31978-2.5</f>
        <v>-2.5</v>
      </c>
    </row>
    <row r="31979" customFormat="false" ht="12" hidden="false" customHeight="false" outlineLevel="0" collapsed="false">
      <c r="BS31979" s="96" t="n">
        <f aca="false">BR31979-2.5</f>
        <v>-2.5</v>
      </c>
    </row>
    <row r="31980" customFormat="false" ht="12" hidden="false" customHeight="false" outlineLevel="0" collapsed="false">
      <c r="BS31980" s="96" t="n">
        <f aca="false">BR31980-2.5</f>
        <v>-2.5</v>
      </c>
    </row>
    <row r="31981" customFormat="false" ht="12" hidden="false" customHeight="false" outlineLevel="0" collapsed="false">
      <c r="BS31981" s="96" t="n">
        <f aca="false">BR31981-2.5</f>
        <v>-2.5</v>
      </c>
    </row>
    <row r="31982" customFormat="false" ht="12" hidden="false" customHeight="false" outlineLevel="0" collapsed="false">
      <c r="BS31982" s="96" t="n">
        <f aca="false">BR31982-2.5</f>
        <v>-2.5</v>
      </c>
    </row>
    <row r="31983" customFormat="false" ht="12" hidden="false" customHeight="false" outlineLevel="0" collapsed="false">
      <c r="BS31983" s="96" t="n">
        <f aca="false">BR31983-2.5</f>
        <v>-2.5</v>
      </c>
    </row>
    <row r="31984" customFormat="false" ht="12" hidden="false" customHeight="false" outlineLevel="0" collapsed="false">
      <c r="BS31984" s="96" t="n">
        <f aca="false">BR31984-2.5</f>
        <v>-2.5</v>
      </c>
    </row>
    <row r="31985" customFormat="false" ht="12" hidden="false" customHeight="false" outlineLevel="0" collapsed="false">
      <c r="BS31985" s="96" t="n">
        <f aca="false">BR31985-2.5</f>
        <v>-2.5</v>
      </c>
    </row>
    <row r="31986" customFormat="false" ht="12" hidden="false" customHeight="false" outlineLevel="0" collapsed="false">
      <c r="BS31986" s="96" t="n">
        <f aca="false">BR31986-2.5</f>
        <v>-2.5</v>
      </c>
    </row>
    <row r="31987" customFormat="false" ht="12" hidden="false" customHeight="false" outlineLevel="0" collapsed="false">
      <c r="BS31987" s="96" t="n">
        <f aca="false">BR31987-2.5</f>
        <v>-2.5</v>
      </c>
    </row>
    <row r="31988" customFormat="false" ht="12" hidden="false" customHeight="false" outlineLevel="0" collapsed="false">
      <c r="BS31988" s="96" t="n">
        <f aca="false">BR31988-2.5</f>
        <v>-2.5</v>
      </c>
    </row>
    <row r="31989" customFormat="false" ht="12" hidden="false" customHeight="false" outlineLevel="0" collapsed="false">
      <c r="BS31989" s="96" t="n">
        <f aca="false">BR31989-2.5</f>
        <v>-2.5</v>
      </c>
    </row>
    <row r="31990" customFormat="false" ht="12" hidden="false" customHeight="false" outlineLevel="0" collapsed="false">
      <c r="BS31990" s="96" t="n">
        <f aca="false">BR31990-2.5</f>
        <v>-2.5</v>
      </c>
    </row>
    <row r="31991" customFormat="false" ht="12" hidden="false" customHeight="false" outlineLevel="0" collapsed="false">
      <c r="BS31991" s="96" t="n">
        <f aca="false">BR31991-2.5</f>
        <v>-2.5</v>
      </c>
    </row>
    <row r="31992" customFormat="false" ht="12" hidden="false" customHeight="false" outlineLevel="0" collapsed="false">
      <c r="BS31992" s="96" t="n">
        <f aca="false">BR31992-2.5</f>
        <v>-2.5</v>
      </c>
    </row>
    <row r="31993" customFormat="false" ht="12" hidden="false" customHeight="false" outlineLevel="0" collapsed="false">
      <c r="BS31993" s="96" t="n">
        <f aca="false">BR31993-2.5</f>
        <v>-2.5</v>
      </c>
    </row>
    <row r="31994" customFormat="false" ht="12" hidden="false" customHeight="false" outlineLevel="0" collapsed="false">
      <c r="BS31994" s="96" t="n">
        <f aca="false">BR31994-2.5</f>
        <v>-2.5</v>
      </c>
    </row>
    <row r="31995" customFormat="false" ht="12" hidden="false" customHeight="false" outlineLevel="0" collapsed="false">
      <c r="BS31995" s="96" t="n">
        <f aca="false">BR31995-2.5</f>
        <v>-2.5</v>
      </c>
    </row>
    <row r="31996" customFormat="false" ht="12" hidden="false" customHeight="false" outlineLevel="0" collapsed="false">
      <c r="BS31996" s="96" t="n">
        <f aca="false">BR31996-2.5</f>
        <v>-2.5</v>
      </c>
    </row>
    <row r="31997" customFormat="false" ht="12" hidden="false" customHeight="false" outlineLevel="0" collapsed="false">
      <c r="BS31997" s="96" t="n">
        <f aca="false">BR31997-2.5</f>
        <v>-2.5</v>
      </c>
    </row>
    <row r="31998" customFormat="false" ht="12" hidden="false" customHeight="false" outlineLevel="0" collapsed="false">
      <c r="BS31998" s="96" t="n">
        <f aca="false">BR31998-2.5</f>
        <v>-2.5</v>
      </c>
    </row>
    <row r="31999" customFormat="false" ht="12" hidden="false" customHeight="false" outlineLevel="0" collapsed="false">
      <c r="BS31999" s="96" t="n">
        <f aca="false">BR31999-2.5</f>
        <v>-2.5</v>
      </c>
    </row>
    <row r="32000" customFormat="false" ht="12" hidden="false" customHeight="false" outlineLevel="0" collapsed="false">
      <c r="BS32000" s="96" t="n">
        <f aca="false">BR32000-2.5</f>
        <v>-2.5</v>
      </c>
    </row>
    <row r="32001" customFormat="false" ht="12" hidden="false" customHeight="false" outlineLevel="0" collapsed="false">
      <c r="BS32001" s="96" t="n">
        <f aca="false">BR32001-2.5</f>
        <v>-2.5</v>
      </c>
    </row>
    <row r="32002" customFormat="false" ht="12" hidden="false" customHeight="false" outlineLevel="0" collapsed="false">
      <c r="BS32002" s="96" t="n">
        <f aca="false">BR32002-2.5</f>
        <v>-2.5</v>
      </c>
    </row>
    <row r="32003" customFormat="false" ht="12" hidden="false" customHeight="false" outlineLevel="0" collapsed="false">
      <c r="BS32003" s="96" t="n">
        <f aca="false">BR32003-2.5</f>
        <v>-2.5</v>
      </c>
    </row>
    <row r="32004" customFormat="false" ht="12" hidden="false" customHeight="false" outlineLevel="0" collapsed="false">
      <c r="BS32004" s="96" t="n">
        <f aca="false">BR32004-2.5</f>
        <v>-2.5</v>
      </c>
    </row>
    <row r="32005" customFormat="false" ht="12" hidden="false" customHeight="false" outlineLevel="0" collapsed="false">
      <c r="BS32005" s="96" t="n">
        <f aca="false">BR32005-2.5</f>
        <v>-2.5</v>
      </c>
    </row>
    <row r="32006" customFormat="false" ht="12" hidden="false" customHeight="false" outlineLevel="0" collapsed="false">
      <c r="BS32006" s="96" t="n">
        <f aca="false">BR32006-2.5</f>
        <v>-2.5</v>
      </c>
    </row>
    <row r="32007" customFormat="false" ht="12" hidden="false" customHeight="false" outlineLevel="0" collapsed="false">
      <c r="BS32007" s="96" t="n">
        <f aca="false">BR32007-2.5</f>
        <v>-2.5</v>
      </c>
    </row>
    <row r="32008" customFormat="false" ht="12" hidden="false" customHeight="false" outlineLevel="0" collapsed="false">
      <c r="BS32008" s="96" t="n">
        <f aca="false">BR32008-2.5</f>
        <v>-2.5</v>
      </c>
    </row>
    <row r="32009" customFormat="false" ht="12" hidden="false" customHeight="false" outlineLevel="0" collapsed="false">
      <c r="BS32009" s="96" t="n">
        <f aca="false">BR32009-2.5</f>
        <v>-2.5</v>
      </c>
    </row>
    <row r="32010" customFormat="false" ht="12" hidden="false" customHeight="false" outlineLevel="0" collapsed="false">
      <c r="BS32010" s="96" t="n">
        <f aca="false">BR32010-2.5</f>
        <v>-2.5</v>
      </c>
    </row>
    <row r="32011" customFormat="false" ht="12" hidden="false" customHeight="false" outlineLevel="0" collapsed="false">
      <c r="BS32011" s="96" t="n">
        <f aca="false">BR32011-2.5</f>
        <v>-2.5</v>
      </c>
    </row>
    <row r="32012" customFormat="false" ht="12" hidden="false" customHeight="false" outlineLevel="0" collapsed="false">
      <c r="BS32012" s="96" t="n">
        <f aca="false">BR32012-2.5</f>
        <v>-2.5</v>
      </c>
    </row>
    <row r="32013" customFormat="false" ht="12" hidden="false" customHeight="false" outlineLevel="0" collapsed="false">
      <c r="BS32013" s="96" t="n">
        <f aca="false">BR32013-2.5</f>
        <v>-2.5</v>
      </c>
    </row>
    <row r="32014" customFormat="false" ht="12" hidden="false" customHeight="false" outlineLevel="0" collapsed="false">
      <c r="BS32014" s="96" t="n">
        <f aca="false">BR32014-2.5</f>
        <v>-2.5</v>
      </c>
    </row>
    <row r="32015" customFormat="false" ht="12" hidden="false" customHeight="false" outlineLevel="0" collapsed="false">
      <c r="BS32015" s="96" t="n">
        <f aca="false">BR32015-2.5</f>
        <v>-2.5</v>
      </c>
    </row>
    <row r="32016" customFormat="false" ht="12" hidden="false" customHeight="false" outlineLevel="0" collapsed="false">
      <c r="BS32016" s="96" t="n">
        <f aca="false">BR32016-2.5</f>
        <v>-2.5</v>
      </c>
    </row>
    <row r="32017" customFormat="false" ht="12" hidden="false" customHeight="false" outlineLevel="0" collapsed="false">
      <c r="BS32017" s="96" t="n">
        <f aca="false">BR32017-2.5</f>
        <v>-2.5</v>
      </c>
    </row>
    <row r="32018" customFormat="false" ht="12" hidden="false" customHeight="false" outlineLevel="0" collapsed="false">
      <c r="BS32018" s="96" t="n">
        <f aca="false">BR32018-2.5</f>
        <v>-2.5</v>
      </c>
    </row>
    <row r="32019" customFormat="false" ht="12" hidden="false" customHeight="false" outlineLevel="0" collapsed="false">
      <c r="BS32019" s="96" t="n">
        <f aca="false">BR32019-2.5</f>
        <v>-2.5</v>
      </c>
    </row>
    <row r="32020" customFormat="false" ht="12" hidden="false" customHeight="false" outlineLevel="0" collapsed="false">
      <c r="BS32020" s="96" t="n">
        <f aca="false">BR32020-2.5</f>
        <v>-2.5</v>
      </c>
    </row>
    <row r="32021" customFormat="false" ht="12" hidden="false" customHeight="false" outlineLevel="0" collapsed="false">
      <c r="BS32021" s="96" t="n">
        <f aca="false">BR32021-2.5</f>
        <v>-2.5</v>
      </c>
    </row>
    <row r="32022" customFormat="false" ht="12" hidden="false" customHeight="false" outlineLevel="0" collapsed="false">
      <c r="BS32022" s="96" t="n">
        <f aca="false">BR32022-2.5</f>
        <v>-2.5</v>
      </c>
    </row>
    <row r="32023" customFormat="false" ht="12" hidden="false" customHeight="false" outlineLevel="0" collapsed="false">
      <c r="BS32023" s="96" t="n">
        <f aca="false">BR32023-2.5</f>
        <v>-2.5</v>
      </c>
    </row>
    <row r="32024" customFormat="false" ht="12" hidden="false" customHeight="false" outlineLevel="0" collapsed="false">
      <c r="BS32024" s="96" t="n">
        <f aca="false">BR32024-2.5</f>
        <v>-2.5</v>
      </c>
    </row>
    <row r="32025" customFormat="false" ht="12" hidden="false" customHeight="false" outlineLevel="0" collapsed="false">
      <c r="BS32025" s="96" t="n">
        <f aca="false">BR32025-2.5</f>
        <v>-2.5</v>
      </c>
    </row>
    <row r="32026" customFormat="false" ht="12" hidden="false" customHeight="false" outlineLevel="0" collapsed="false">
      <c r="BS32026" s="96" t="n">
        <f aca="false">BR32026-2.5</f>
        <v>-2.5</v>
      </c>
    </row>
    <row r="32027" customFormat="false" ht="12" hidden="false" customHeight="false" outlineLevel="0" collapsed="false">
      <c r="BS32027" s="96" t="n">
        <f aca="false">BR32027-2.5</f>
        <v>-2.5</v>
      </c>
    </row>
    <row r="32028" customFormat="false" ht="12" hidden="false" customHeight="false" outlineLevel="0" collapsed="false">
      <c r="BS32028" s="96" t="n">
        <f aca="false">BR32028-2.5</f>
        <v>-2.5</v>
      </c>
    </row>
    <row r="32029" customFormat="false" ht="12" hidden="false" customHeight="false" outlineLevel="0" collapsed="false">
      <c r="BS32029" s="96" t="n">
        <f aca="false">BR32029-2.5</f>
        <v>-2.5</v>
      </c>
    </row>
    <row r="32030" customFormat="false" ht="12" hidden="false" customHeight="false" outlineLevel="0" collapsed="false">
      <c r="BS32030" s="96" t="n">
        <f aca="false">BR32030-2.5</f>
        <v>-2.5</v>
      </c>
    </row>
    <row r="32031" customFormat="false" ht="12" hidden="false" customHeight="false" outlineLevel="0" collapsed="false">
      <c r="BS32031" s="96" t="n">
        <f aca="false">BR32031-2.5</f>
        <v>-2.5</v>
      </c>
    </row>
    <row r="32032" customFormat="false" ht="12" hidden="false" customHeight="false" outlineLevel="0" collapsed="false">
      <c r="BS32032" s="96" t="n">
        <f aca="false">BR32032-2.5</f>
        <v>-2.5</v>
      </c>
    </row>
    <row r="32033" customFormat="false" ht="12" hidden="false" customHeight="false" outlineLevel="0" collapsed="false">
      <c r="BS32033" s="96" t="n">
        <f aca="false">BR32033-2.5</f>
        <v>-2.5</v>
      </c>
    </row>
    <row r="32034" customFormat="false" ht="12" hidden="false" customHeight="false" outlineLevel="0" collapsed="false">
      <c r="BS32034" s="96" t="n">
        <f aca="false">BR32034-2.5</f>
        <v>-2.5</v>
      </c>
    </row>
    <row r="32035" customFormat="false" ht="12" hidden="false" customHeight="false" outlineLevel="0" collapsed="false">
      <c r="BS32035" s="96" t="n">
        <f aca="false">BR32035-2.5</f>
        <v>-2.5</v>
      </c>
    </row>
    <row r="32036" customFormat="false" ht="12" hidden="false" customHeight="false" outlineLevel="0" collapsed="false">
      <c r="BS32036" s="96" t="n">
        <f aca="false">BR32036-2.5</f>
        <v>-2.5</v>
      </c>
    </row>
    <row r="32037" customFormat="false" ht="12" hidden="false" customHeight="false" outlineLevel="0" collapsed="false">
      <c r="BS32037" s="96" t="n">
        <f aca="false">BR32037-2.5</f>
        <v>-2.5</v>
      </c>
    </row>
    <row r="32038" customFormat="false" ht="12" hidden="false" customHeight="false" outlineLevel="0" collapsed="false">
      <c r="BS32038" s="96" t="n">
        <f aca="false">BR32038-2.5</f>
        <v>-2.5</v>
      </c>
    </row>
    <row r="32039" customFormat="false" ht="12" hidden="false" customHeight="false" outlineLevel="0" collapsed="false">
      <c r="BS32039" s="96" t="n">
        <f aca="false">BR32039-2.5</f>
        <v>-2.5</v>
      </c>
    </row>
    <row r="32040" customFormat="false" ht="12" hidden="false" customHeight="false" outlineLevel="0" collapsed="false">
      <c r="BS32040" s="96" t="n">
        <f aca="false">BR32040-2.5</f>
        <v>-2.5</v>
      </c>
    </row>
    <row r="32041" customFormat="false" ht="12" hidden="false" customHeight="false" outlineLevel="0" collapsed="false">
      <c r="BS32041" s="96" t="n">
        <f aca="false">BR32041-2.5</f>
        <v>-2.5</v>
      </c>
    </row>
    <row r="32042" customFormat="false" ht="12" hidden="false" customHeight="false" outlineLevel="0" collapsed="false">
      <c r="BS32042" s="96" t="n">
        <f aca="false">BR32042-2.5</f>
        <v>-2.5</v>
      </c>
    </row>
    <row r="32043" customFormat="false" ht="12" hidden="false" customHeight="false" outlineLevel="0" collapsed="false">
      <c r="BS32043" s="96" t="n">
        <f aca="false">BR32043-2.5</f>
        <v>-2.5</v>
      </c>
    </row>
    <row r="32044" customFormat="false" ht="12" hidden="false" customHeight="false" outlineLevel="0" collapsed="false">
      <c r="BS32044" s="96" t="n">
        <f aca="false">BR32044-2.5</f>
        <v>-2.5</v>
      </c>
    </row>
    <row r="32045" customFormat="false" ht="12" hidden="false" customHeight="false" outlineLevel="0" collapsed="false">
      <c r="BS32045" s="96" t="n">
        <f aca="false">BR32045-2.5</f>
        <v>-2.5</v>
      </c>
    </row>
    <row r="32046" customFormat="false" ht="12" hidden="false" customHeight="false" outlineLevel="0" collapsed="false">
      <c r="BS32046" s="96" t="n">
        <f aca="false">BR32046-2.5</f>
        <v>-2.5</v>
      </c>
    </row>
    <row r="32047" customFormat="false" ht="12" hidden="false" customHeight="false" outlineLevel="0" collapsed="false">
      <c r="BS32047" s="96" t="n">
        <f aca="false">BR32047-2.5</f>
        <v>-2.5</v>
      </c>
    </row>
    <row r="32048" customFormat="false" ht="12" hidden="false" customHeight="false" outlineLevel="0" collapsed="false">
      <c r="BS32048" s="96" t="n">
        <f aca="false">BR32048-2.5</f>
        <v>-2.5</v>
      </c>
    </row>
    <row r="32049" customFormat="false" ht="12" hidden="false" customHeight="false" outlineLevel="0" collapsed="false">
      <c r="BS32049" s="96" t="n">
        <f aca="false">BR32049-2.5</f>
        <v>-2.5</v>
      </c>
    </row>
    <row r="32050" customFormat="false" ht="12" hidden="false" customHeight="false" outlineLevel="0" collapsed="false">
      <c r="BS32050" s="96" t="n">
        <f aca="false">BR32050-2.5</f>
        <v>-2.5</v>
      </c>
    </row>
    <row r="32051" customFormat="false" ht="12" hidden="false" customHeight="false" outlineLevel="0" collapsed="false">
      <c r="BS32051" s="96" t="n">
        <f aca="false">BR32051-2.5</f>
        <v>-2.5</v>
      </c>
    </row>
    <row r="32052" customFormat="false" ht="12" hidden="false" customHeight="false" outlineLevel="0" collapsed="false">
      <c r="BS32052" s="96" t="n">
        <f aca="false">BR32052-2.5</f>
        <v>-2.5</v>
      </c>
    </row>
    <row r="32053" customFormat="false" ht="12" hidden="false" customHeight="false" outlineLevel="0" collapsed="false">
      <c r="BS32053" s="96" t="n">
        <f aca="false">BR32053-2.5</f>
        <v>-2.5</v>
      </c>
    </row>
    <row r="32054" customFormat="false" ht="12" hidden="false" customHeight="false" outlineLevel="0" collapsed="false">
      <c r="BS32054" s="96" t="n">
        <f aca="false">BR32054-2.5</f>
        <v>-2.5</v>
      </c>
    </row>
    <row r="32055" customFormat="false" ht="12" hidden="false" customHeight="false" outlineLevel="0" collapsed="false">
      <c r="BS32055" s="96" t="n">
        <f aca="false">BR32055-2.5</f>
        <v>-2.5</v>
      </c>
    </row>
    <row r="32056" customFormat="false" ht="12" hidden="false" customHeight="false" outlineLevel="0" collapsed="false">
      <c r="BS32056" s="96" t="n">
        <f aca="false">BR32056-2.5</f>
        <v>-2.5</v>
      </c>
    </row>
    <row r="32057" customFormat="false" ht="12" hidden="false" customHeight="false" outlineLevel="0" collapsed="false">
      <c r="BS32057" s="96" t="n">
        <f aca="false">BR32057-2.5</f>
        <v>-2.5</v>
      </c>
    </row>
    <row r="32058" customFormat="false" ht="12" hidden="false" customHeight="false" outlineLevel="0" collapsed="false">
      <c r="BS32058" s="96" t="n">
        <f aca="false">BR32058-2.5</f>
        <v>-2.5</v>
      </c>
    </row>
    <row r="32059" customFormat="false" ht="12" hidden="false" customHeight="false" outlineLevel="0" collapsed="false">
      <c r="BS32059" s="96" t="n">
        <f aca="false">BR32059-2.5</f>
        <v>-2.5</v>
      </c>
    </row>
    <row r="32060" customFormat="false" ht="12" hidden="false" customHeight="false" outlineLevel="0" collapsed="false">
      <c r="BS32060" s="96" t="n">
        <f aca="false">BR32060-2.5</f>
        <v>-2.5</v>
      </c>
    </row>
    <row r="32061" customFormat="false" ht="12" hidden="false" customHeight="false" outlineLevel="0" collapsed="false">
      <c r="BS32061" s="96" t="n">
        <f aca="false">BR32061-2.5</f>
        <v>-2.5</v>
      </c>
    </row>
    <row r="32062" customFormat="false" ht="12" hidden="false" customHeight="false" outlineLevel="0" collapsed="false">
      <c r="BS32062" s="96" t="n">
        <f aca="false">BR32062-2.5</f>
        <v>-2.5</v>
      </c>
    </row>
    <row r="32063" customFormat="false" ht="12" hidden="false" customHeight="false" outlineLevel="0" collapsed="false">
      <c r="BS32063" s="96" t="n">
        <f aca="false">BR32063-2.5</f>
        <v>-2.5</v>
      </c>
    </row>
    <row r="32064" customFormat="false" ht="12" hidden="false" customHeight="false" outlineLevel="0" collapsed="false">
      <c r="BS32064" s="96" t="n">
        <f aca="false">BR32064-2.5</f>
        <v>-2.5</v>
      </c>
    </row>
    <row r="32065" customFormat="false" ht="12" hidden="false" customHeight="false" outlineLevel="0" collapsed="false">
      <c r="BS32065" s="96" t="n">
        <f aca="false">BR32065-2.5</f>
        <v>-2.5</v>
      </c>
    </row>
    <row r="32066" customFormat="false" ht="12" hidden="false" customHeight="false" outlineLevel="0" collapsed="false">
      <c r="BS32066" s="96" t="n">
        <f aca="false">BR32066-2.5</f>
        <v>-2.5</v>
      </c>
    </row>
    <row r="32067" customFormat="false" ht="12" hidden="false" customHeight="false" outlineLevel="0" collapsed="false">
      <c r="BS32067" s="96" t="n">
        <f aca="false">BR32067-2.5</f>
        <v>-2.5</v>
      </c>
    </row>
    <row r="32068" customFormat="false" ht="12" hidden="false" customHeight="false" outlineLevel="0" collapsed="false">
      <c r="BS32068" s="96" t="n">
        <f aca="false">BR32068-2.5</f>
        <v>-2.5</v>
      </c>
    </row>
    <row r="32069" customFormat="false" ht="12" hidden="false" customHeight="false" outlineLevel="0" collapsed="false">
      <c r="BS32069" s="96" t="n">
        <f aca="false">BR32069-2.5</f>
        <v>-2.5</v>
      </c>
    </row>
    <row r="32070" customFormat="false" ht="12" hidden="false" customHeight="false" outlineLevel="0" collapsed="false">
      <c r="BS32070" s="96" t="n">
        <f aca="false">BR32070-2.5</f>
        <v>-2.5</v>
      </c>
    </row>
    <row r="32071" customFormat="false" ht="12" hidden="false" customHeight="false" outlineLevel="0" collapsed="false">
      <c r="BS32071" s="96" t="n">
        <f aca="false">BR32071-2.5</f>
        <v>-2.5</v>
      </c>
    </row>
    <row r="32072" customFormat="false" ht="12" hidden="false" customHeight="false" outlineLevel="0" collapsed="false">
      <c r="BS32072" s="96" t="n">
        <f aca="false">BR32072-2.5</f>
        <v>-2.5</v>
      </c>
    </row>
    <row r="32073" customFormat="false" ht="12" hidden="false" customHeight="false" outlineLevel="0" collapsed="false">
      <c r="BS32073" s="96" t="n">
        <f aca="false">BR32073-2.5</f>
        <v>-2.5</v>
      </c>
    </row>
    <row r="32074" customFormat="false" ht="12" hidden="false" customHeight="false" outlineLevel="0" collapsed="false">
      <c r="BS32074" s="96" t="n">
        <f aca="false">BR32074-2.5</f>
        <v>-2.5</v>
      </c>
    </row>
    <row r="32075" customFormat="false" ht="12" hidden="false" customHeight="false" outlineLevel="0" collapsed="false">
      <c r="BS32075" s="96" t="n">
        <f aca="false">BR32075-2.5</f>
        <v>-2.5</v>
      </c>
    </row>
    <row r="32076" customFormat="false" ht="12" hidden="false" customHeight="false" outlineLevel="0" collapsed="false">
      <c r="BS32076" s="96" t="n">
        <f aca="false">BR32076-2.5</f>
        <v>-2.5</v>
      </c>
    </row>
    <row r="32077" customFormat="false" ht="12" hidden="false" customHeight="false" outlineLevel="0" collapsed="false">
      <c r="BS32077" s="96" t="n">
        <f aca="false">BR32077-2.5</f>
        <v>-2.5</v>
      </c>
    </row>
    <row r="32078" customFormat="false" ht="12" hidden="false" customHeight="false" outlineLevel="0" collapsed="false">
      <c r="BS32078" s="96" t="n">
        <f aca="false">BR32078-2.5</f>
        <v>-2.5</v>
      </c>
    </row>
    <row r="32079" customFormat="false" ht="12" hidden="false" customHeight="false" outlineLevel="0" collapsed="false">
      <c r="BS32079" s="96" t="n">
        <f aca="false">BR32079-2.5</f>
        <v>-2.5</v>
      </c>
    </row>
    <row r="32080" customFormat="false" ht="12" hidden="false" customHeight="false" outlineLevel="0" collapsed="false">
      <c r="BS32080" s="96" t="n">
        <f aca="false">BR32080-2.5</f>
        <v>-2.5</v>
      </c>
    </row>
    <row r="32081" customFormat="false" ht="12" hidden="false" customHeight="false" outlineLevel="0" collapsed="false">
      <c r="BS32081" s="96" t="n">
        <f aca="false">BR32081-2.5</f>
        <v>-2.5</v>
      </c>
    </row>
    <row r="32082" customFormat="false" ht="12" hidden="false" customHeight="false" outlineLevel="0" collapsed="false">
      <c r="BS32082" s="96" t="n">
        <f aca="false">BR32082-2.5</f>
        <v>-2.5</v>
      </c>
    </row>
    <row r="32083" customFormat="false" ht="12" hidden="false" customHeight="false" outlineLevel="0" collapsed="false">
      <c r="BS32083" s="96" t="n">
        <f aca="false">BR32083-2.5</f>
        <v>-2.5</v>
      </c>
    </row>
    <row r="32084" customFormat="false" ht="12" hidden="false" customHeight="false" outlineLevel="0" collapsed="false">
      <c r="BS32084" s="96" t="n">
        <f aca="false">BR32084-2.5</f>
        <v>-2.5</v>
      </c>
    </row>
    <row r="32085" customFormat="false" ht="12" hidden="false" customHeight="false" outlineLevel="0" collapsed="false">
      <c r="BS32085" s="96" t="n">
        <f aca="false">BR32085-2.5</f>
        <v>-2.5</v>
      </c>
    </row>
    <row r="32086" customFormat="false" ht="12" hidden="false" customHeight="false" outlineLevel="0" collapsed="false">
      <c r="BS32086" s="96" t="n">
        <f aca="false">BR32086-2.5</f>
        <v>-2.5</v>
      </c>
    </row>
    <row r="32087" customFormat="false" ht="12" hidden="false" customHeight="false" outlineLevel="0" collapsed="false">
      <c r="BS32087" s="96" t="n">
        <f aca="false">BR32087-2.5</f>
        <v>-2.5</v>
      </c>
    </row>
    <row r="32088" customFormat="false" ht="12" hidden="false" customHeight="false" outlineLevel="0" collapsed="false">
      <c r="BS32088" s="96" t="n">
        <f aca="false">BR32088-2.5</f>
        <v>-2.5</v>
      </c>
    </row>
    <row r="32089" customFormat="false" ht="12" hidden="false" customHeight="false" outlineLevel="0" collapsed="false">
      <c r="BS32089" s="96" t="n">
        <f aca="false">BR32089-2.5</f>
        <v>-2.5</v>
      </c>
    </row>
    <row r="32090" customFormat="false" ht="12" hidden="false" customHeight="false" outlineLevel="0" collapsed="false">
      <c r="BS32090" s="96" t="n">
        <f aca="false">BR32090-2.5</f>
        <v>-2.5</v>
      </c>
    </row>
    <row r="32091" customFormat="false" ht="12" hidden="false" customHeight="false" outlineLevel="0" collapsed="false">
      <c r="BS32091" s="96" t="n">
        <f aca="false">BR32091-2.5</f>
        <v>-2.5</v>
      </c>
    </row>
    <row r="32092" customFormat="false" ht="12" hidden="false" customHeight="false" outlineLevel="0" collapsed="false">
      <c r="BS32092" s="96" t="n">
        <f aca="false">BR32092-2.5</f>
        <v>-2.5</v>
      </c>
    </row>
    <row r="32093" customFormat="false" ht="12" hidden="false" customHeight="false" outlineLevel="0" collapsed="false">
      <c r="BS32093" s="96" t="n">
        <f aca="false">BR32093-2.5</f>
        <v>-2.5</v>
      </c>
    </row>
    <row r="32094" customFormat="false" ht="12" hidden="false" customHeight="false" outlineLevel="0" collapsed="false">
      <c r="BS32094" s="96" t="n">
        <f aca="false">BR32094-2.5</f>
        <v>-2.5</v>
      </c>
    </row>
    <row r="32095" customFormat="false" ht="12" hidden="false" customHeight="false" outlineLevel="0" collapsed="false">
      <c r="BS32095" s="96" t="n">
        <f aca="false">BR32095-2.5</f>
        <v>-2.5</v>
      </c>
    </row>
    <row r="32096" customFormat="false" ht="12" hidden="false" customHeight="false" outlineLevel="0" collapsed="false">
      <c r="BS32096" s="96" t="n">
        <f aca="false">BR32096-2.5</f>
        <v>-2.5</v>
      </c>
    </row>
    <row r="32097" customFormat="false" ht="12" hidden="false" customHeight="false" outlineLevel="0" collapsed="false">
      <c r="BS32097" s="96" t="n">
        <f aca="false">BR32097-2.5</f>
        <v>-2.5</v>
      </c>
    </row>
    <row r="32098" customFormat="false" ht="12" hidden="false" customHeight="false" outlineLevel="0" collapsed="false">
      <c r="BS32098" s="96" t="n">
        <f aca="false">BR32098-2.5</f>
        <v>-2.5</v>
      </c>
    </row>
    <row r="32099" customFormat="false" ht="12" hidden="false" customHeight="false" outlineLevel="0" collapsed="false">
      <c r="BS32099" s="96" t="n">
        <f aca="false">BR32099-2.5</f>
        <v>-2.5</v>
      </c>
    </row>
    <row r="32100" customFormat="false" ht="12" hidden="false" customHeight="false" outlineLevel="0" collapsed="false">
      <c r="BS32100" s="96" t="n">
        <f aca="false">BR32100-2.5</f>
        <v>-2.5</v>
      </c>
    </row>
    <row r="32101" customFormat="false" ht="12" hidden="false" customHeight="false" outlineLevel="0" collapsed="false">
      <c r="BS32101" s="96" t="n">
        <f aca="false">BR32101-2.5</f>
        <v>-2.5</v>
      </c>
    </row>
    <row r="32102" customFormat="false" ht="12" hidden="false" customHeight="false" outlineLevel="0" collapsed="false">
      <c r="BS32102" s="96" t="n">
        <f aca="false">BR32102-2.5</f>
        <v>-2.5</v>
      </c>
    </row>
    <row r="32103" customFormat="false" ht="12" hidden="false" customHeight="false" outlineLevel="0" collapsed="false">
      <c r="BS32103" s="96" t="n">
        <f aca="false">BR32103-2.5</f>
        <v>-2.5</v>
      </c>
    </row>
    <row r="32104" customFormat="false" ht="12" hidden="false" customHeight="false" outlineLevel="0" collapsed="false">
      <c r="BS32104" s="96" t="n">
        <f aca="false">BR32104-2.5</f>
        <v>-2.5</v>
      </c>
    </row>
    <row r="32105" customFormat="false" ht="12" hidden="false" customHeight="false" outlineLevel="0" collapsed="false">
      <c r="BS32105" s="96" t="n">
        <f aca="false">BR32105-2.5</f>
        <v>-2.5</v>
      </c>
    </row>
    <row r="32106" customFormat="false" ht="12" hidden="false" customHeight="false" outlineLevel="0" collapsed="false">
      <c r="BS32106" s="96" t="n">
        <f aca="false">BR32106-2.5</f>
        <v>-2.5</v>
      </c>
    </row>
    <row r="32107" customFormat="false" ht="12" hidden="false" customHeight="false" outlineLevel="0" collapsed="false">
      <c r="BS32107" s="96" t="n">
        <f aca="false">BR32107-2.5</f>
        <v>-2.5</v>
      </c>
    </row>
    <row r="32108" customFormat="false" ht="12" hidden="false" customHeight="false" outlineLevel="0" collapsed="false">
      <c r="BS32108" s="96" t="n">
        <f aca="false">BR32108-2.5</f>
        <v>-2.5</v>
      </c>
    </row>
    <row r="32109" customFormat="false" ht="12" hidden="false" customHeight="false" outlineLevel="0" collapsed="false">
      <c r="BS32109" s="96" t="n">
        <f aca="false">BR32109-2.5</f>
        <v>-2.5</v>
      </c>
    </row>
    <row r="32110" customFormat="false" ht="12" hidden="false" customHeight="false" outlineLevel="0" collapsed="false">
      <c r="BS32110" s="96" t="n">
        <f aca="false">BR32110-2.5</f>
        <v>-2.5</v>
      </c>
    </row>
    <row r="32111" customFormat="false" ht="12" hidden="false" customHeight="false" outlineLevel="0" collapsed="false">
      <c r="BS32111" s="96" t="n">
        <f aca="false">BR32111-2.5</f>
        <v>-2.5</v>
      </c>
    </row>
    <row r="32112" customFormat="false" ht="12" hidden="false" customHeight="false" outlineLevel="0" collapsed="false">
      <c r="BS32112" s="96" t="n">
        <f aca="false">BR32112-2.5</f>
        <v>-2.5</v>
      </c>
    </row>
    <row r="32113" customFormat="false" ht="12" hidden="false" customHeight="false" outlineLevel="0" collapsed="false">
      <c r="BS32113" s="96" t="n">
        <f aca="false">BR32113-2.5</f>
        <v>-2.5</v>
      </c>
    </row>
    <row r="32114" customFormat="false" ht="12" hidden="false" customHeight="false" outlineLevel="0" collapsed="false">
      <c r="BS32114" s="96" t="n">
        <f aca="false">BR32114-2.5</f>
        <v>-2.5</v>
      </c>
    </row>
    <row r="32115" customFormat="false" ht="12" hidden="false" customHeight="false" outlineLevel="0" collapsed="false">
      <c r="BS32115" s="96" t="n">
        <f aca="false">BR32115-2.5</f>
        <v>-2.5</v>
      </c>
    </row>
    <row r="32116" customFormat="false" ht="12" hidden="false" customHeight="false" outlineLevel="0" collapsed="false">
      <c r="BS32116" s="96" t="n">
        <f aca="false">BR32116-2.5</f>
        <v>-2.5</v>
      </c>
    </row>
    <row r="32117" customFormat="false" ht="12" hidden="false" customHeight="false" outlineLevel="0" collapsed="false">
      <c r="BS32117" s="96" t="n">
        <f aca="false">BR32117-2.5</f>
        <v>-2.5</v>
      </c>
    </row>
    <row r="32118" customFormat="false" ht="12" hidden="false" customHeight="false" outlineLevel="0" collapsed="false">
      <c r="BS32118" s="96" t="n">
        <f aca="false">BR32118-2.5</f>
        <v>-2.5</v>
      </c>
    </row>
    <row r="32119" customFormat="false" ht="12" hidden="false" customHeight="false" outlineLevel="0" collapsed="false">
      <c r="BS32119" s="96" t="n">
        <f aca="false">BR32119-2.5</f>
        <v>-2.5</v>
      </c>
    </row>
    <row r="32120" customFormat="false" ht="12" hidden="false" customHeight="false" outlineLevel="0" collapsed="false">
      <c r="BS32120" s="96" t="n">
        <f aca="false">BR32120-2.5</f>
        <v>-2.5</v>
      </c>
    </row>
    <row r="32121" customFormat="false" ht="12" hidden="false" customHeight="false" outlineLevel="0" collapsed="false">
      <c r="BS32121" s="96" t="n">
        <f aca="false">BR32121-2.5</f>
        <v>-2.5</v>
      </c>
    </row>
    <row r="32122" customFormat="false" ht="12" hidden="false" customHeight="false" outlineLevel="0" collapsed="false">
      <c r="BS32122" s="96" t="n">
        <f aca="false">BR32122-2.5</f>
        <v>-2.5</v>
      </c>
    </row>
    <row r="32123" customFormat="false" ht="12" hidden="false" customHeight="false" outlineLevel="0" collapsed="false">
      <c r="BS32123" s="96" t="n">
        <f aca="false">BR32123-2.5</f>
        <v>-2.5</v>
      </c>
    </row>
    <row r="32124" customFormat="false" ht="12" hidden="false" customHeight="false" outlineLevel="0" collapsed="false">
      <c r="BS32124" s="96" t="n">
        <f aca="false">BR32124-2.5</f>
        <v>-2.5</v>
      </c>
    </row>
    <row r="32125" customFormat="false" ht="12" hidden="false" customHeight="false" outlineLevel="0" collapsed="false">
      <c r="BS32125" s="96" t="n">
        <f aca="false">BR32125-2.5</f>
        <v>-2.5</v>
      </c>
    </row>
    <row r="32126" customFormat="false" ht="12" hidden="false" customHeight="false" outlineLevel="0" collapsed="false">
      <c r="BS32126" s="96" t="n">
        <f aca="false">BR32126-2.5</f>
        <v>-2.5</v>
      </c>
    </row>
    <row r="32127" customFormat="false" ht="12" hidden="false" customHeight="false" outlineLevel="0" collapsed="false">
      <c r="BS32127" s="96" t="n">
        <f aca="false">BR32127-2.5</f>
        <v>-2.5</v>
      </c>
    </row>
    <row r="32128" customFormat="false" ht="12" hidden="false" customHeight="false" outlineLevel="0" collapsed="false">
      <c r="BS32128" s="96" t="n">
        <f aca="false">BR32128-2.5</f>
        <v>-2.5</v>
      </c>
    </row>
    <row r="32129" customFormat="false" ht="12" hidden="false" customHeight="false" outlineLevel="0" collapsed="false">
      <c r="BS32129" s="96" t="n">
        <f aca="false">BR32129-2.5</f>
        <v>-2.5</v>
      </c>
    </row>
    <row r="32130" customFormat="false" ht="12" hidden="false" customHeight="false" outlineLevel="0" collapsed="false">
      <c r="BS32130" s="96" t="n">
        <f aca="false">BR32130-2.5</f>
        <v>-2.5</v>
      </c>
    </row>
    <row r="32131" customFormat="false" ht="12" hidden="false" customHeight="false" outlineLevel="0" collapsed="false">
      <c r="BS32131" s="96" t="n">
        <f aca="false">BR32131-2.5</f>
        <v>-2.5</v>
      </c>
    </row>
    <row r="32132" customFormat="false" ht="12" hidden="false" customHeight="false" outlineLevel="0" collapsed="false">
      <c r="BS32132" s="96" t="n">
        <f aca="false">BR32132-2.5</f>
        <v>-2.5</v>
      </c>
    </row>
    <row r="32133" customFormat="false" ht="12" hidden="false" customHeight="false" outlineLevel="0" collapsed="false">
      <c r="BS32133" s="96" t="n">
        <f aca="false">BR32133-2.5</f>
        <v>-2.5</v>
      </c>
    </row>
    <row r="32134" customFormat="false" ht="12" hidden="false" customHeight="false" outlineLevel="0" collapsed="false">
      <c r="BS32134" s="96" t="n">
        <f aca="false">BR32134-2.5</f>
        <v>-2.5</v>
      </c>
    </row>
    <row r="32135" customFormat="false" ht="12" hidden="false" customHeight="false" outlineLevel="0" collapsed="false">
      <c r="BS32135" s="96" t="n">
        <f aca="false">BR32135-2.5</f>
        <v>-2.5</v>
      </c>
    </row>
    <row r="32136" customFormat="false" ht="12" hidden="false" customHeight="false" outlineLevel="0" collapsed="false">
      <c r="BS32136" s="96" t="n">
        <f aca="false">BR32136-2.5</f>
        <v>-2.5</v>
      </c>
    </row>
    <row r="32137" customFormat="false" ht="12" hidden="false" customHeight="false" outlineLevel="0" collapsed="false">
      <c r="BS32137" s="96" t="n">
        <f aca="false">BR32137-2.5</f>
        <v>-2.5</v>
      </c>
    </row>
    <row r="32138" customFormat="false" ht="12" hidden="false" customHeight="false" outlineLevel="0" collapsed="false">
      <c r="BS32138" s="96" t="n">
        <f aca="false">BR32138-2.5</f>
        <v>-2.5</v>
      </c>
    </row>
    <row r="32139" customFormat="false" ht="12" hidden="false" customHeight="false" outlineLevel="0" collapsed="false">
      <c r="BS32139" s="96" t="n">
        <f aca="false">BR32139-2.5</f>
        <v>-2.5</v>
      </c>
    </row>
    <row r="32140" customFormat="false" ht="12" hidden="false" customHeight="false" outlineLevel="0" collapsed="false">
      <c r="BS32140" s="96" t="n">
        <f aca="false">BR32140-2.5</f>
        <v>-2.5</v>
      </c>
    </row>
    <row r="32141" customFormat="false" ht="12" hidden="false" customHeight="false" outlineLevel="0" collapsed="false">
      <c r="BS32141" s="96" t="n">
        <f aca="false">BR32141-2.5</f>
        <v>-2.5</v>
      </c>
    </row>
    <row r="32142" customFormat="false" ht="12" hidden="false" customHeight="false" outlineLevel="0" collapsed="false">
      <c r="BS32142" s="96" t="n">
        <f aca="false">BR32142-2.5</f>
        <v>-2.5</v>
      </c>
    </row>
    <row r="32143" customFormat="false" ht="12" hidden="false" customHeight="false" outlineLevel="0" collapsed="false">
      <c r="BS32143" s="96" t="n">
        <f aca="false">BR32143-2.5</f>
        <v>-2.5</v>
      </c>
    </row>
    <row r="32144" customFormat="false" ht="12" hidden="false" customHeight="false" outlineLevel="0" collapsed="false">
      <c r="BS32144" s="96" t="n">
        <f aca="false">BR32144-2.5</f>
        <v>-2.5</v>
      </c>
    </row>
    <row r="32145" customFormat="false" ht="12" hidden="false" customHeight="false" outlineLevel="0" collapsed="false">
      <c r="BS32145" s="96" t="n">
        <f aca="false">BR32145-2.5</f>
        <v>-2.5</v>
      </c>
    </row>
    <row r="32146" customFormat="false" ht="12" hidden="false" customHeight="false" outlineLevel="0" collapsed="false">
      <c r="BS32146" s="96" t="n">
        <f aca="false">BR32146-2.5</f>
        <v>-2.5</v>
      </c>
    </row>
    <row r="32147" customFormat="false" ht="12" hidden="false" customHeight="false" outlineLevel="0" collapsed="false">
      <c r="BS32147" s="96" t="n">
        <f aca="false">BR32147-2.5</f>
        <v>-2.5</v>
      </c>
    </row>
    <row r="32148" customFormat="false" ht="12" hidden="false" customHeight="false" outlineLevel="0" collapsed="false">
      <c r="BS32148" s="96" t="n">
        <f aca="false">BR32148-2.5</f>
        <v>-2.5</v>
      </c>
    </row>
    <row r="32149" customFormat="false" ht="12" hidden="false" customHeight="false" outlineLevel="0" collapsed="false">
      <c r="BS32149" s="96" t="n">
        <f aca="false">BR32149-2.5</f>
        <v>-2.5</v>
      </c>
    </row>
    <row r="32150" customFormat="false" ht="12" hidden="false" customHeight="false" outlineLevel="0" collapsed="false">
      <c r="BS32150" s="96" t="n">
        <f aca="false">BR32150-2.5</f>
        <v>-2.5</v>
      </c>
    </row>
    <row r="32151" customFormat="false" ht="12" hidden="false" customHeight="false" outlineLevel="0" collapsed="false">
      <c r="BS32151" s="96" t="n">
        <f aca="false">BR32151-2.5</f>
        <v>-2.5</v>
      </c>
    </row>
    <row r="32152" customFormat="false" ht="12" hidden="false" customHeight="false" outlineLevel="0" collapsed="false">
      <c r="BS32152" s="96" t="n">
        <f aca="false">BR32152-2.5</f>
        <v>-2.5</v>
      </c>
    </row>
    <row r="32153" customFormat="false" ht="12" hidden="false" customHeight="false" outlineLevel="0" collapsed="false">
      <c r="BS32153" s="96" t="n">
        <f aca="false">BR32153-2.5</f>
        <v>-2.5</v>
      </c>
    </row>
    <row r="32154" customFormat="false" ht="12" hidden="false" customHeight="false" outlineLevel="0" collapsed="false">
      <c r="BS32154" s="96" t="n">
        <f aca="false">BR32154-2.5</f>
        <v>-2.5</v>
      </c>
    </row>
    <row r="32155" customFormat="false" ht="12" hidden="false" customHeight="false" outlineLevel="0" collapsed="false">
      <c r="BS32155" s="96" t="n">
        <f aca="false">BR32155-2.5</f>
        <v>-2.5</v>
      </c>
    </row>
    <row r="32156" customFormat="false" ht="12" hidden="false" customHeight="false" outlineLevel="0" collapsed="false">
      <c r="BS32156" s="96" t="n">
        <f aca="false">BR32156-2.5</f>
        <v>-2.5</v>
      </c>
    </row>
    <row r="32157" customFormat="false" ht="12" hidden="false" customHeight="false" outlineLevel="0" collapsed="false">
      <c r="BS32157" s="96" t="n">
        <f aca="false">BR32157-2.5</f>
        <v>-2.5</v>
      </c>
    </row>
    <row r="32158" customFormat="false" ht="12" hidden="false" customHeight="false" outlineLevel="0" collapsed="false">
      <c r="BS32158" s="96" t="n">
        <f aca="false">BR32158-2.5</f>
        <v>-2.5</v>
      </c>
    </row>
    <row r="32159" customFormat="false" ht="12" hidden="false" customHeight="false" outlineLevel="0" collapsed="false">
      <c r="BS32159" s="96" t="n">
        <f aca="false">BR32159-2.5</f>
        <v>-2.5</v>
      </c>
    </row>
    <row r="32160" customFormat="false" ht="12" hidden="false" customHeight="false" outlineLevel="0" collapsed="false">
      <c r="BS32160" s="96" t="n">
        <f aca="false">BR32160-2.5</f>
        <v>-2.5</v>
      </c>
    </row>
    <row r="32161" customFormat="false" ht="12" hidden="false" customHeight="false" outlineLevel="0" collapsed="false">
      <c r="BS32161" s="96" t="n">
        <f aca="false">BR32161-2.5</f>
        <v>-2.5</v>
      </c>
    </row>
    <row r="32162" customFormat="false" ht="12" hidden="false" customHeight="false" outlineLevel="0" collapsed="false">
      <c r="BS32162" s="96" t="n">
        <f aca="false">BR32162-2.5</f>
        <v>-2.5</v>
      </c>
    </row>
    <row r="32163" customFormat="false" ht="12" hidden="false" customHeight="false" outlineLevel="0" collapsed="false">
      <c r="BS32163" s="96" t="n">
        <f aca="false">BR32163-2.5</f>
        <v>-2.5</v>
      </c>
    </row>
    <row r="32164" customFormat="false" ht="12" hidden="false" customHeight="false" outlineLevel="0" collapsed="false">
      <c r="BS32164" s="96" t="n">
        <f aca="false">BR32164-2.5</f>
        <v>-2.5</v>
      </c>
    </row>
    <row r="32165" customFormat="false" ht="12" hidden="false" customHeight="false" outlineLevel="0" collapsed="false">
      <c r="BS32165" s="96" t="n">
        <f aca="false">BR32165-2.5</f>
        <v>-2.5</v>
      </c>
    </row>
    <row r="32166" customFormat="false" ht="12" hidden="false" customHeight="false" outlineLevel="0" collapsed="false">
      <c r="BS32166" s="96" t="n">
        <f aca="false">BR32166-2.5</f>
        <v>-2.5</v>
      </c>
    </row>
    <row r="32167" customFormat="false" ht="12" hidden="false" customHeight="false" outlineLevel="0" collapsed="false">
      <c r="BS32167" s="96" t="n">
        <f aca="false">BR32167-2.5</f>
        <v>-2.5</v>
      </c>
    </row>
    <row r="32168" customFormat="false" ht="12" hidden="false" customHeight="false" outlineLevel="0" collapsed="false">
      <c r="BS32168" s="96" t="n">
        <f aca="false">BR32168-2.5</f>
        <v>-2.5</v>
      </c>
    </row>
    <row r="32169" customFormat="false" ht="12" hidden="false" customHeight="false" outlineLevel="0" collapsed="false">
      <c r="BS32169" s="96" t="n">
        <f aca="false">BR32169-2.5</f>
        <v>-2.5</v>
      </c>
    </row>
    <row r="32170" customFormat="false" ht="12" hidden="false" customHeight="false" outlineLevel="0" collapsed="false">
      <c r="BS32170" s="96" t="n">
        <f aca="false">BR32170-2.5</f>
        <v>-2.5</v>
      </c>
    </row>
    <row r="32171" customFormat="false" ht="12" hidden="false" customHeight="false" outlineLevel="0" collapsed="false">
      <c r="BS32171" s="96" t="n">
        <f aca="false">BR32171-2.5</f>
        <v>-2.5</v>
      </c>
    </row>
    <row r="32172" customFormat="false" ht="12" hidden="false" customHeight="false" outlineLevel="0" collapsed="false">
      <c r="BS32172" s="96" t="n">
        <f aca="false">BR32172-2.5</f>
        <v>-2.5</v>
      </c>
    </row>
    <row r="32173" customFormat="false" ht="12" hidden="false" customHeight="false" outlineLevel="0" collapsed="false">
      <c r="BS32173" s="96" t="n">
        <f aca="false">BR32173-2.5</f>
        <v>-2.5</v>
      </c>
    </row>
    <row r="32174" customFormat="false" ht="12" hidden="false" customHeight="false" outlineLevel="0" collapsed="false">
      <c r="BS32174" s="96" t="n">
        <f aca="false">BR32174-2.5</f>
        <v>-2.5</v>
      </c>
    </row>
    <row r="32175" customFormat="false" ht="12" hidden="false" customHeight="false" outlineLevel="0" collapsed="false">
      <c r="BS32175" s="96" t="n">
        <f aca="false">BR32175-2.5</f>
        <v>-2.5</v>
      </c>
    </row>
    <row r="32176" customFormat="false" ht="12" hidden="false" customHeight="false" outlineLevel="0" collapsed="false">
      <c r="BS32176" s="96" t="n">
        <f aca="false">BR32176-2.5</f>
        <v>-2.5</v>
      </c>
    </row>
    <row r="32177" customFormat="false" ht="12" hidden="false" customHeight="false" outlineLevel="0" collapsed="false">
      <c r="BS32177" s="96" t="n">
        <f aca="false">BR32177-2.5</f>
        <v>-2.5</v>
      </c>
    </row>
    <row r="32178" customFormat="false" ht="12" hidden="false" customHeight="false" outlineLevel="0" collapsed="false">
      <c r="BS32178" s="96" t="n">
        <f aca="false">BR32178-2.5</f>
        <v>-2.5</v>
      </c>
    </row>
    <row r="32179" customFormat="false" ht="12" hidden="false" customHeight="false" outlineLevel="0" collapsed="false">
      <c r="BS32179" s="96" t="n">
        <f aca="false">BR32179-2.5</f>
        <v>-2.5</v>
      </c>
    </row>
    <row r="32180" customFormat="false" ht="12" hidden="false" customHeight="false" outlineLevel="0" collapsed="false">
      <c r="BS32180" s="96" t="n">
        <f aca="false">BR32180-2.5</f>
        <v>-2.5</v>
      </c>
    </row>
    <row r="32181" customFormat="false" ht="12" hidden="false" customHeight="false" outlineLevel="0" collapsed="false">
      <c r="BS32181" s="96" t="n">
        <f aca="false">BR32181-2.5</f>
        <v>-2.5</v>
      </c>
    </row>
    <row r="32182" customFormat="false" ht="12" hidden="false" customHeight="false" outlineLevel="0" collapsed="false">
      <c r="BS32182" s="96" t="n">
        <f aca="false">BR32182-2.5</f>
        <v>-2.5</v>
      </c>
    </row>
    <row r="32183" customFormat="false" ht="12" hidden="false" customHeight="false" outlineLevel="0" collapsed="false">
      <c r="BS32183" s="96" t="n">
        <f aca="false">BR32183-2.5</f>
        <v>-2.5</v>
      </c>
    </row>
    <row r="32184" customFormat="false" ht="12" hidden="false" customHeight="false" outlineLevel="0" collapsed="false">
      <c r="BS32184" s="96" t="n">
        <f aca="false">BR32184-2.5</f>
        <v>-2.5</v>
      </c>
    </row>
    <row r="32185" customFormat="false" ht="12" hidden="false" customHeight="false" outlineLevel="0" collapsed="false">
      <c r="BS32185" s="96" t="n">
        <f aca="false">BR32185-2.5</f>
        <v>-2.5</v>
      </c>
    </row>
    <row r="32186" customFormat="false" ht="12" hidden="false" customHeight="false" outlineLevel="0" collapsed="false">
      <c r="BS32186" s="96" t="n">
        <f aca="false">BR32186-2.5</f>
        <v>-2.5</v>
      </c>
    </row>
    <row r="32187" customFormat="false" ht="12" hidden="false" customHeight="false" outlineLevel="0" collapsed="false">
      <c r="BS32187" s="96" t="n">
        <f aca="false">BR32187-2.5</f>
        <v>-2.5</v>
      </c>
    </row>
    <row r="32188" customFormat="false" ht="12" hidden="false" customHeight="false" outlineLevel="0" collapsed="false">
      <c r="BS32188" s="96" t="n">
        <f aca="false">BR32188-2.5</f>
        <v>-2.5</v>
      </c>
    </row>
    <row r="32189" customFormat="false" ht="12" hidden="false" customHeight="false" outlineLevel="0" collapsed="false">
      <c r="BS32189" s="96" t="n">
        <f aca="false">BR32189-2.5</f>
        <v>-2.5</v>
      </c>
    </row>
    <row r="32190" customFormat="false" ht="12" hidden="false" customHeight="false" outlineLevel="0" collapsed="false">
      <c r="BS32190" s="96" t="n">
        <f aca="false">BR32190-2.5</f>
        <v>-2.5</v>
      </c>
    </row>
    <row r="32191" customFormat="false" ht="12" hidden="false" customHeight="false" outlineLevel="0" collapsed="false">
      <c r="BS32191" s="96" t="n">
        <f aca="false">BR32191-2.5</f>
        <v>-2.5</v>
      </c>
    </row>
    <row r="32192" customFormat="false" ht="12" hidden="false" customHeight="false" outlineLevel="0" collapsed="false">
      <c r="BS32192" s="96" t="n">
        <f aca="false">BR32192-2.5</f>
        <v>-2.5</v>
      </c>
    </row>
    <row r="32193" customFormat="false" ht="12" hidden="false" customHeight="false" outlineLevel="0" collapsed="false">
      <c r="BS32193" s="96" t="n">
        <f aca="false">BR32193-2.5</f>
        <v>-2.5</v>
      </c>
    </row>
    <row r="32194" customFormat="false" ht="12" hidden="false" customHeight="false" outlineLevel="0" collapsed="false">
      <c r="BS32194" s="96" t="n">
        <f aca="false">BR32194-2.5</f>
        <v>-2.5</v>
      </c>
    </row>
    <row r="32195" customFormat="false" ht="12" hidden="false" customHeight="false" outlineLevel="0" collapsed="false">
      <c r="BS32195" s="96" t="n">
        <f aca="false">BR32195-2.5</f>
        <v>-2.5</v>
      </c>
    </row>
    <row r="32196" customFormat="false" ht="12" hidden="false" customHeight="false" outlineLevel="0" collapsed="false">
      <c r="BS32196" s="96" t="n">
        <f aca="false">BR32196-2.5</f>
        <v>-2.5</v>
      </c>
    </row>
    <row r="32197" customFormat="false" ht="12" hidden="false" customHeight="false" outlineLevel="0" collapsed="false">
      <c r="BS32197" s="96" t="n">
        <f aca="false">BR32197-2.5</f>
        <v>-2.5</v>
      </c>
    </row>
    <row r="32198" customFormat="false" ht="12" hidden="false" customHeight="false" outlineLevel="0" collapsed="false">
      <c r="BS32198" s="96" t="n">
        <f aca="false">BR32198-2.5</f>
        <v>-2.5</v>
      </c>
    </row>
    <row r="32199" customFormat="false" ht="12" hidden="false" customHeight="false" outlineLevel="0" collapsed="false">
      <c r="BS32199" s="96" t="n">
        <f aca="false">BR32199-2.5</f>
        <v>-2.5</v>
      </c>
    </row>
    <row r="32200" customFormat="false" ht="12" hidden="false" customHeight="false" outlineLevel="0" collapsed="false">
      <c r="BS32200" s="96" t="n">
        <f aca="false">BR32200-2.5</f>
        <v>-2.5</v>
      </c>
    </row>
    <row r="32201" customFormat="false" ht="12" hidden="false" customHeight="false" outlineLevel="0" collapsed="false">
      <c r="BS32201" s="96" t="n">
        <f aca="false">BR32201-2.5</f>
        <v>-2.5</v>
      </c>
    </row>
    <row r="32202" customFormat="false" ht="12" hidden="false" customHeight="false" outlineLevel="0" collapsed="false">
      <c r="BS32202" s="96" t="n">
        <f aca="false">BR32202-2.5</f>
        <v>-2.5</v>
      </c>
    </row>
    <row r="32203" customFormat="false" ht="12" hidden="false" customHeight="false" outlineLevel="0" collapsed="false">
      <c r="BS32203" s="96" t="n">
        <f aca="false">BR32203-2.5</f>
        <v>-2.5</v>
      </c>
    </row>
    <row r="32204" customFormat="false" ht="12" hidden="false" customHeight="false" outlineLevel="0" collapsed="false">
      <c r="BS32204" s="96" t="n">
        <f aca="false">BR32204-2.5</f>
        <v>-2.5</v>
      </c>
    </row>
    <row r="32205" customFormat="false" ht="12" hidden="false" customHeight="false" outlineLevel="0" collapsed="false">
      <c r="BS32205" s="96" t="n">
        <f aca="false">BR32205-2.5</f>
        <v>-2.5</v>
      </c>
    </row>
    <row r="32206" customFormat="false" ht="12" hidden="false" customHeight="false" outlineLevel="0" collapsed="false">
      <c r="BS32206" s="96" t="n">
        <f aca="false">BR32206-2.5</f>
        <v>-2.5</v>
      </c>
    </row>
    <row r="32207" customFormat="false" ht="12" hidden="false" customHeight="false" outlineLevel="0" collapsed="false">
      <c r="BS32207" s="96" t="n">
        <f aca="false">BR32207-2.5</f>
        <v>-2.5</v>
      </c>
    </row>
    <row r="32208" customFormat="false" ht="12" hidden="false" customHeight="false" outlineLevel="0" collapsed="false">
      <c r="BS32208" s="96" t="n">
        <f aca="false">BR32208-2.5</f>
        <v>-2.5</v>
      </c>
    </row>
    <row r="32209" customFormat="false" ht="12" hidden="false" customHeight="false" outlineLevel="0" collapsed="false">
      <c r="BS32209" s="96" t="n">
        <f aca="false">BR32209-2.5</f>
        <v>-2.5</v>
      </c>
    </row>
    <row r="32210" customFormat="false" ht="12" hidden="false" customHeight="false" outlineLevel="0" collapsed="false">
      <c r="BS32210" s="96" t="n">
        <f aca="false">BR32210-2.5</f>
        <v>-2.5</v>
      </c>
    </row>
    <row r="32211" customFormat="false" ht="12" hidden="false" customHeight="false" outlineLevel="0" collapsed="false">
      <c r="BS32211" s="96" t="n">
        <f aca="false">BR32211-2.5</f>
        <v>-2.5</v>
      </c>
    </row>
    <row r="32212" customFormat="false" ht="12" hidden="false" customHeight="false" outlineLevel="0" collapsed="false">
      <c r="BS32212" s="96" t="n">
        <f aca="false">BR32212-2.5</f>
        <v>-2.5</v>
      </c>
    </row>
    <row r="32213" customFormat="false" ht="12" hidden="false" customHeight="false" outlineLevel="0" collapsed="false">
      <c r="BS32213" s="96" t="n">
        <f aca="false">BR32213-2.5</f>
        <v>-2.5</v>
      </c>
    </row>
    <row r="32214" customFormat="false" ht="12" hidden="false" customHeight="false" outlineLevel="0" collapsed="false">
      <c r="BS32214" s="96" t="n">
        <f aca="false">BR32214-2.5</f>
        <v>-2.5</v>
      </c>
    </row>
    <row r="32215" customFormat="false" ht="12" hidden="false" customHeight="false" outlineLevel="0" collapsed="false">
      <c r="BS32215" s="96" t="n">
        <f aca="false">BR32215-2.5</f>
        <v>-2.5</v>
      </c>
    </row>
    <row r="32216" customFormat="false" ht="12" hidden="false" customHeight="false" outlineLevel="0" collapsed="false">
      <c r="BS32216" s="96" t="n">
        <f aca="false">BR32216-2.5</f>
        <v>-2.5</v>
      </c>
    </row>
    <row r="32217" customFormat="false" ht="12" hidden="false" customHeight="false" outlineLevel="0" collapsed="false">
      <c r="BS32217" s="96" t="n">
        <f aca="false">BR32217-2.5</f>
        <v>-2.5</v>
      </c>
    </row>
    <row r="32218" customFormat="false" ht="12" hidden="false" customHeight="false" outlineLevel="0" collapsed="false">
      <c r="BS32218" s="96" t="n">
        <f aca="false">BR32218-2.5</f>
        <v>-2.5</v>
      </c>
    </row>
    <row r="32219" customFormat="false" ht="12" hidden="false" customHeight="false" outlineLevel="0" collapsed="false">
      <c r="BS32219" s="96" t="n">
        <f aca="false">BR32219-2.5</f>
        <v>-2.5</v>
      </c>
    </row>
    <row r="32220" customFormat="false" ht="12" hidden="false" customHeight="false" outlineLevel="0" collapsed="false">
      <c r="BS32220" s="96" t="n">
        <f aca="false">BR32220-2.5</f>
        <v>-2.5</v>
      </c>
    </row>
    <row r="32221" customFormat="false" ht="12" hidden="false" customHeight="false" outlineLevel="0" collapsed="false">
      <c r="BS32221" s="96" t="n">
        <f aca="false">BR32221-2.5</f>
        <v>-2.5</v>
      </c>
    </row>
    <row r="32222" customFormat="false" ht="12" hidden="false" customHeight="false" outlineLevel="0" collapsed="false">
      <c r="BS32222" s="96" t="n">
        <f aca="false">BR32222-2.5</f>
        <v>-2.5</v>
      </c>
    </row>
    <row r="32223" customFormat="false" ht="12" hidden="false" customHeight="false" outlineLevel="0" collapsed="false">
      <c r="BS32223" s="96" t="n">
        <f aca="false">BR32223-2.5</f>
        <v>-2.5</v>
      </c>
    </row>
    <row r="32224" customFormat="false" ht="12" hidden="false" customHeight="false" outlineLevel="0" collapsed="false">
      <c r="BS32224" s="96" t="n">
        <f aca="false">BR32224-2.5</f>
        <v>-2.5</v>
      </c>
    </row>
    <row r="32225" customFormat="false" ht="12" hidden="false" customHeight="false" outlineLevel="0" collapsed="false">
      <c r="BS32225" s="96" t="n">
        <f aca="false">BR32225-2.5</f>
        <v>-2.5</v>
      </c>
    </row>
    <row r="32226" customFormat="false" ht="12" hidden="false" customHeight="false" outlineLevel="0" collapsed="false">
      <c r="BS32226" s="96" t="n">
        <f aca="false">BR32226-2.5</f>
        <v>-2.5</v>
      </c>
    </row>
    <row r="32227" customFormat="false" ht="12" hidden="false" customHeight="false" outlineLevel="0" collapsed="false">
      <c r="BS32227" s="96" t="n">
        <f aca="false">BR32227-2.5</f>
        <v>-2.5</v>
      </c>
    </row>
    <row r="32228" customFormat="false" ht="12" hidden="false" customHeight="false" outlineLevel="0" collapsed="false">
      <c r="BS32228" s="96" t="n">
        <f aca="false">BR32228-2.5</f>
        <v>-2.5</v>
      </c>
    </row>
    <row r="32229" customFormat="false" ht="12" hidden="false" customHeight="false" outlineLevel="0" collapsed="false">
      <c r="BS32229" s="96" t="n">
        <f aca="false">BR32229-2.5</f>
        <v>-2.5</v>
      </c>
    </row>
    <row r="32230" customFormat="false" ht="12" hidden="false" customHeight="false" outlineLevel="0" collapsed="false">
      <c r="BS32230" s="96" t="n">
        <f aca="false">BR32230-2.5</f>
        <v>-2.5</v>
      </c>
    </row>
    <row r="32231" customFormat="false" ht="12" hidden="false" customHeight="false" outlineLevel="0" collapsed="false">
      <c r="BS32231" s="96" t="n">
        <f aca="false">BR32231-2.5</f>
        <v>-2.5</v>
      </c>
    </row>
    <row r="32232" customFormat="false" ht="12" hidden="false" customHeight="false" outlineLevel="0" collapsed="false">
      <c r="BS32232" s="96" t="n">
        <f aca="false">BR32232-2.5</f>
        <v>-2.5</v>
      </c>
    </row>
    <row r="32233" customFormat="false" ht="12" hidden="false" customHeight="false" outlineLevel="0" collapsed="false">
      <c r="BS32233" s="96" t="n">
        <f aca="false">BR32233-2.5</f>
        <v>-2.5</v>
      </c>
    </row>
    <row r="32234" customFormat="false" ht="12" hidden="false" customHeight="false" outlineLevel="0" collapsed="false">
      <c r="BS32234" s="96" t="n">
        <f aca="false">BR32234-2.5</f>
        <v>-2.5</v>
      </c>
    </row>
    <row r="32235" customFormat="false" ht="12" hidden="false" customHeight="false" outlineLevel="0" collapsed="false">
      <c r="BS32235" s="96" t="n">
        <f aca="false">BR32235-2.5</f>
        <v>-2.5</v>
      </c>
    </row>
    <row r="32236" customFormat="false" ht="12" hidden="false" customHeight="false" outlineLevel="0" collapsed="false">
      <c r="BS32236" s="96" t="n">
        <f aca="false">BR32236-2.5</f>
        <v>-2.5</v>
      </c>
    </row>
    <row r="32237" customFormat="false" ht="12" hidden="false" customHeight="false" outlineLevel="0" collapsed="false">
      <c r="BS32237" s="96" t="n">
        <f aca="false">BR32237-2.5</f>
        <v>-2.5</v>
      </c>
    </row>
    <row r="32238" customFormat="false" ht="12" hidden="false" customHeight="false" outlineLevel="0" collapsed="false">
      <c r="BS32238" s="96" t="n">
        <f aca="false">BR32238-2.5</f>
        <v>-2.5</v>
      </c>
    </row>
    <row r="32239" customFormat="false" ht="12" hidden="false" customHeight="false" outlineLevel="0" collapsed="false">
      <c r="BS32239" s="96" t="n">
        <f aca="false">BR32239-2.5</f>
        <v>-2.5</v>
      </c>
    </row>
    <row r="32240" customFormat="false" ht="12" hidden="false" customHeight="false" outlineLevel="0" collapsed="false">
      <c r="BS32240" s="96" t="n">
        <f aca="false">BR32240-2.5</f>
        <v>-2.5</v>
      </c>
    </row>
    <row r="32241" customFormat="false" ht="12" hidden="false" customHeight="false" outlineLevel="0" collapsed="false">
      <c r="BS32241" s="96" t="n">
        <f aca="false">BR32241-2.5</f>
        <v>-2.5</v>
      </c>
    </row>
    <row r="32242" customFormat="false" ht="12" hidden="false" customHeight="false" outlineLevel="0" collapsed="false">
      <c r="BS32242" s="96" t="n">
        <f aca="false">BR32242-2.5</f>
        <v>-2.5</v>
      </c>
    </row>
    <row r="32243" customFormat="false" ht="12" hidden="false" customHeight="false" outlineLevel="0" collapsed="false">
      <c r="BS32243" s="96" t="n">
        <f aca="false">BR32243-2.5</f>
        <v>-2.5</v>
      </c>
    </row>
    <row r="32244" customFormat="false" ht="12" hidden="false" customHeight="false" outlineLevel="0" collapsed="false">
      <c r="BS32244" s="96" t="n">
        <f aca="false">BR32244-2.5</f>
        <v>-2.5</v>
      </c>
    </row>
    <row r="32245" customFormat="false" ht="12" hidden="false" customHeight="false" outlineLevel="0" collapsed="false">
      <c r="BS32245" s="96" t="n">
        <f aca="false">BR32245-2.5</f>
        <v>-2.5</v>
      </c>
    </row>
    <row r="32246" customFormat="false" ht="12" hidden="false" customHeight="false" outlineLevel="0" collapsed="false">
      <c r="BS32246" s="96" t="n">
        <f aca="false">BR32246-2.5</f>
        <v>-2.5</v>
      </c>
    </row>
    <row r="32247" customFormat="false" ht="12" hidden="false" customHeight="false" outlineLevel="0" collapsed="false">
      <c r="BS32247" s="96" t="n">
        <f aca="false">BR32247-2.5</f>
        <v>-2.5</v>
      </c>
    </row>
    <row r="32248" customFormat="false" ht="12" hidden="false" customHeight="false" outlineLevel="0" collapsed="false">
      <c r="BS32248" s="96" t="n">
        <f aca="false">BR32248-2.5</f>
        <v>-2.5</v>
      </c>
    </row>
    <row r="32249" customFormat="false" ht="12" hidden="false" customHeight="false" outlineLevel="0" collapsed="false">
      <c r="BS32249" s="96" t="n">
        <f aca="false">BR32249-2.5</f>
        <v>-2.5</v>
      </c>
    </row>
    <row r="32250" customFormat="false" ht="12" hidden="false" customHeight="false" outlineLevel="0" collapsed="false">
      <c r="BS32250" s="96" t="n">
        <f aca="false">BR32250-2.5</f>
        <v>-2.5</v>
      </c>
    </row>
    <row r="32251" customFormat="false" ht="12" hidden="false" customHeight="false" outlineLevel="0" collapsed="false">
      <c r="BS32251" s="96" t="n">
        <f aca="false">BR32251-2.5</f>
        <v>-2.5</v>
      </c>
    </row>
    <row r="32252" customFormat="false" ht="12" hidden="false" customHeight="false" outlineLevel="0" collapsed="false">
      <c r="BS32252" s="96" t="n">
        <f aca="false">BR32252-2.5</f>
        <v>-2.5</v>
      </c>
    </row>
    <row r="32253" customFormat="false" ht="12" hidden="false" customHeight="false" outlineLevel="0" collapsed="false">
      <c r="BS32253" s="96" t="n">
        <f aca="false">BR32253-2.5</f>
        <v>-2.5</v>
      </c>
    </row>
    <row r="32254" customFormat="false" ht="12" hidden="false" customHeight="false" outlineLevel="0" collapsed="false">
      <c r="BS32254" s="96" t="n">
        <f aca="false">BR32254-2.5</f>
        <v>-2.5</v>
      </c>
    </row>
    <row r="32255" customFormat="false" ht="12" hidden="false" customHeight="false" outlineLevel="0" collapsed="false">
      <c r="BS32255" s="96" t="n">
        <f aca="false">BR32255-2.5</f>
        <v>-2.5</v>
      </c>
    </row>
    <row r="32256" customFormat="false" ht="12" hidden="false" customHeight="false" outlineLevel="0" collapsed="false">
      <c r="BS32256" s="96" t="n">
        <f aca="false">BR32256-2.5</f>
        <v>-2.5</v>
      </c>
    </row>
    <row r="32257" customFormat="false" ht="12" hidden="false" customHeight="false" outlineLevel="0" collapsed="false">
      <c r="BS32257" s="96" t="n">
        <f aca="false">BR32257-2.5</f>
        <v>-2.5</v>
      </c>
    </row>
    <row r="32258" customFormat="false" ht="12" hidden="false" customHeight="false" outlineLevel="0" collapsed="false">
      <c r="BS32258" s="96" t="n">
        <f aca="false">BR32258-2.5</f>
        <v>-2.5</v>
      </c>
    </row>
    <row r="32259" customFormat="false" ht="12" hidden="false" customHeight="false" outlineLevel="0" collapsed="false">
      <c r="BS32259" s="96" t="n">
        <f aca="false">BR32259-2.5</f>
        <v>-2.5</v>
      </c>
    </row>
    <row r="32260" customFormat="false" ht="12" hidden="false" customHeight="false" outlineLevel="0" collapsed="false">
      <c r="BS32260" s="96" t="n">
        <f aca="false">BR32260-2.5</f>
        <v>-2.5</v>
      </c>
    </row>
    <row r="32261" customFormat="false" ht="12" hidden="false" customHeight="false" outlineLevel="0" collapsed="false">
      <c r="BS32261" s="96" t="n">
        <f aca="false">BR32261-2.5</f>
        <v>-2.5</v>
      </c>
    </row>
    <row r="32262" customFormat="false" ht="12" hidden="false" customHeight="false" outlineLevel="0" collapsed="false">
      <c r="BS32262" s="96" t="n">
        <f aca="false">BR32262-2.5</f>
        <v>-2.5</v>
      </c>
    </row>
    <row r="32263" customFormat="false" ht="12" hidden="false" customHeight="false" outlineLevel="0" collapsed="false">
      <c r="BS32263" s="96" t="n">
        <f aca="false">BR32263-2.5</f>
        <v>-2.5</v>
      </c>
    </row>
    <row r="32264" customFormat="false" ht="12" hidden="false" customHeight="false" outlineLevel="0" collapsed="false">
      <c r="BS32264" s="96" t="n">
        <f aca="false">BR32264-2.5</f>
        <v>-2.5</v>
      </c>
    </row>
    <row r="32265" customFormat="false" ht="12" hidden="false" customHeight="false" outlineLevel="0" collapsed="false">
      <c r="BS32265" s="96" t="n">
        <f aca="false">BR32265-2.5</f>
        <v>-2.5</v>
      </c>
    </row>
    <row r="32266" customFormat="false" ht="12" hidden="false" customHeight="false" outlineLevel="0" collapsed="false">
      <c r="BS32266" s="96" t="n">
        <f aca="false">BR32266-2.5</f>
        <v>-2.5</v>
      </c>
    </row>
    <row r="32267" customFormat="false" ht="12" hidden="false" customHeight="false" outlineLevel="0" collapsed="false">
      <c r="BS32267" s="96" t="n">
        <f aca="false">BR32267-2.5</f>
        <v>-2.5</v>
      </c>
    </row>
    <row r="32268" customFormat="false" ht="12" hidden="false" customHeight="false" outlineLevel="0" collapsed="false">
      <c r="BS32268" s="96" t="n">
        <f aca="false">BR32268-2.5</f>
        <v>-2.5</v>
      </c>
    </row>
    <row r="32269" customFormat="false" ht="12" hidden="false" customHeight="false" outlineLevel="0" collapsed="false">
      <c r="BS32269" s="96" t="n">
        <f aca="false">BR32269-2.5</f>
        <v>-2.5</v>
      </c>
    </row>
    <row r="32270" customFormat="false" ht="12" hidden="false" customHeight="false" outlineLevel="0" collapsed="false">
      <c r="BS32270" s="96" t="n">
        <f aca="false">BR32270-2.5</f>
        <v>-2.5</v>
      </c>
    </row>
    <row r="32271" customFormat="false" ht="12" hidden="false" customHeight="false" outlineLevel="0" collapsed="false">
      <c r="BS32271" s="96" t="n">
        <f aca="false">BR32271-2.5</f>
        <v>-2.5</v>
      </c>
    </row>
    <row r="32272" customFormat="false" ht="12" hidden="false" customHeight="false" outlineLevel="0" collapsed="false">
      <c r="BS32272" s="96" t="n">
        <f aca="false">BR32272-2.5</f>
        <v>-2.5</v>
      </c>
    </row>
    <row r="32273" customFormat="false" ht="12" hidden="false" customHeight="false" outlineLevel="0" collapsed="false">
      <c r="BS32273" s="96" t="n">
        <f aca="false">BR32273-2.5</f>
        <v>-2.5</v>
      </c>
    </row>
    <row r="32274" customFormat="false" ht="12" hidden="false" customHeight="false" outlineLevel="0" collapsed="false">
      <c r="BS32274" s="96" t="n">
        <f aca="false">BR32274-2.5</f>
        <v>-2.5</v>
      </c>
    </row>
    <row r="32275" customFormat="false" ht="12" hidden="false" customHeight="false" outlineLevel="0" collapsed="false">
      <c r="BS32275" s="96" t="n">
        <f aca="false">BR32275-2.5</f>
        <v>-2.5</v>
      </c>
    </row>
    <row r="32276" customFormat="false" ht="12" hidden="false" customHeight="false" outlineLevel="0" collapsed="false">
      <c r="BS32276" s="96" t="n">
        <f aca="false">BR32276-2.5</f>
        <v>-2.5</v>
      </c>
    </row>
    <row r="32277" customFormat="false" ht="12" hidden="false" customHeight="false" outlineLevel="0" collapsed="false">
      <c r="BS32277" s="96" t="n">
        <f aca="false">BR32277-2.5</f>
        <v>-2.5</v>
      </c>
    </row>
    <row r="32278" customFormat="false" ht="12" hidden="false" customHeight="false" outlineLevel="0" collapsed="false">
      <c r="BS32278" s="96" t="n">
        <f aca="false">BR32278-2.5</f>
        <v>-2.5</v>
      </c>
    </row>
    <row r="32279" customFormat="false" ht="12" hidden="false" customHeight="false" outlineLevel="0" collapsed="false">
      <c r="BS32279" s="96" t="n">
        <f aca="false">BR32279-2.5</f>
        <v>-2.5</v>
      </c>
    </row>
    <row r="32280" customFormat="false" ht="12" hidden="false" customHeight="false" outlineLevel="0" collapsed="false">
      <c r="BS32280" s="96" t="n">
        <f aca="false">BR32280-2.5</f>
        <v>-2.5</v>
      </c>
    </row>
    <row r="32281" customFormat="false" ht="12" hidden="false" customHeight="false" outlineLevel="0" collapsed="false">
      <c r="BS32281" s="96" t="n">
        <f aca="false">BR32281-2.5</f>
        <v>-2.5</v>
      </c>
    </row>
    <row r="32282" customFormat="false" ht="12" hidden="false" customHeight="false" outlineLevel="0" collapsed="false">
      <c r="BS32282" s="96" t="n">
        <f aca="false">BR32282-2.5</f>
        <v>-2.5</v>
      </c>
    </row>
    <row r="32283" customFormat="false" ht="12" hidden="false" customHeight="false" outlineLevel="0" collapsed="false">
      <c r="BS32283" s="96" t="n">
        <f aca="false">BR32283-2.5</f>
        <v>-2.5</v>
      </c>
    </row>
    <row r="32284" customFormat="false" ht="12" hidden="false" customHeight="false" outlineLevel="0" collapsed="false">
      <c r="BS32284" s="96" t="n">
        <f aca="false">BR32284-2.5</f>
        <v>-2.5</v>
      </c>
    </row>
    <row r="32285" customFormat="false" ht="12" hidden="false" customHeight="false" outlineLevel="0" collapsed="false">
      <c r="BS32285" s="96" t="n">
        <f aca="false">BR32285-2.5</f>
        <v>-2.5</v>
      </c>
    </row>
    <row r="32286" customFormat="false" ht="12" hidden="false" customHeight="false" outlineLevel="0" collapsed="false">
      <c r="BS32286" s="96" t="n">
        <f aca="false">BR32286-2.5</f>
        <v>-2.5</v>
      </c>
    </row>
    <row r="32287" customFormat="false" ht="12" hidden="false" customHeight="false" outlineLevel="0" collapsed="false">
      <c r="BS32287" s="96" t="n">
        <f aca="false">BR32287-2.5</f>
        <v>-2.5</v>
      </c>
    </row>
    <row r="32288" customFormat="false" ht="12" hidden="false" customHeight="false" outlineLevel="0" collapsed="false">
      <c r="BS32288" s="96" t="n">
        <f aca="false">BR32288-2.5</f>
        <v>-2.5</v>
      </c>
    </row>
    <row r="32289" customFormat="false" ht="12" hidden="false" customHeight="false" outlineLevel="0" collapsed="false">
      <c r="BS32289" s="96" t="n">
        <f aca="false">BR32289-2.5</f>
        <v>-2.5</v>
      </c>
    </row>
    <row r="32290" customFormat="false" ht="12" hidden="false" customHeight="false" outlineLevel="0" collapsed="false">
      <c r="BS32290" s="96" t="n">
        <f aca="false">BR32290-2.5</f>
        <v>-2.5</v>
      </c>
    </row>
    <row r="32291" customFormat="false" ht="12" hidden="false" customHeight="false" outlineLevel="0" collapsed="false">
      <c r="BS32291" s="96" t="n">
        <f aca="false">BR32291-2.5</f>
        <v>-2.5</v>
      </c>
    </row>
    <row r="32292" customFormat="false" ht="12" hidden="false" customHeight="false" outlineLevel="0" collapsed="false">
      <c r="BS32292" s="96" t="n">
        <f aca="false">BR32292-2.5</f>
        <v>-2.5</v>
      </c>
    </row>
    <row r="32293" customFormat="false" ht="12" hidden="false" customHeight="false" outlineLevel="0" collapsed="false">
      <c r="BS32293" s="96" t="n">
        <f aca="false">BR32293-2.5</f>
        <v>-2.5</v>
      </c>
    </row>
    <row r="32294" customFormat="false" ht="12" hidden="false" customHeight="false" outlineLevel="0" collapsed="false">
      <c r="BS32294" s="96" t="n">
        <f aca="false">BR32294-2.5</f>
        <v>-2.5</v>
      </c>
    </row>
    <row r="32295" customFormat="false" ht="12" hidden="false" customHeight="false" outlineLevel="0" collapsed="false">
      <c r="BS32295" s="96" t="n">
        <f aca="false">BR32295-2.5</f>
        <v>-2.5</v>
      </c>
    </row>
    <row r="32296" customFormat="false" ht="12" hidden="false" customHeight="false" outlineLevel="0" collapsed="false">
      <c r="BS32296" s="96" t="n">
        <f aca="false">BR32296-2.5</f>
        <v>-2.5</v>
      </c>
    </row>
    <row r="32297" customFormat="false" ht="12" hidden="false" customHeight="false" outlineLevel="0" collapsed="false">
      <c r="BS32297" s="96" t="n">
        <f aca="false">BR32297-2.5</f>
        <v>-2.5</v>
      </c>
    </row>
    <row r="32298" customFormat="false" ht="12" hidden="false" customHeight="false" outlineLevel="0" collapsed="false">
      <c r="BS32298" s="96" t="n">
        <f aca="false">BR32298-2.5</f>
        <v>-2.5</v>
      </c>
    </row>
    <row r="32299" customFormat="false" ht="12" hidden="false" customHeight="false" outlineLevel="0" collapsed="false">
      <c r="BS32299" s="96" t="n">
        <f aca="false">BR32299-2.5</f>
        <v>-2.5</v>
      </c>
    </row>
    <row r="32300" customFormat="false" ht="12" hidden="false" customHeight="false" outlineLevel="0" collapsed="false">
      <c r="BS32300" s="96" t="n">
        <f aca="false">BR32300-2.5</f>
        <v>-2.5</v>
      </c>
    </row>
    <row r="32301" customFormat="false" ht="12" hidden="false" customHeight="false" outlineLevel="0" collapsed="false">
      <c r="BS32301" s="96" t="n">
        <f aca="false">BR32301-2.5</f>
        <v>-2.5</v>
      </c>
    </row>
    <row r="32302" customFormat="false" ht="12" hidden="false" customHeight="false" outlineLevel="0" collapsed="false">
      <c r="BS32302" s="96" t="n">
        <f aca="false">BR32302-2.5</f>
        <v>-2.5</v>
      </c>
    </row>
    <row r="32303" customFormat="false" ht="12" hidden="false" customHeight="false" outlineLevel="0" collapsed="false">
      <c r="BS32303" s="96" t="n">
        <f aca="false">BR32303-2.5</f>
        <v>-2.5</v>
      </c>
    </row>
    <row r="32304" customFormat="false" ht="12" hidden="false" customHeight="false" outlineLevel="0" collapsed="false">
      <c r="BS32304" s="96" t="n">
        <f aca="false">BR32304-2.5</f>
        <v>-2.5</v>
      </c>
    </row>
    <row r="32305" customFormat="false" ht="12" hidden="false" customHeight="false" outlineLevel="0" collapsed="false">
      <c r="BS32305" s="96" t="n">
        <f aca="false">BR32305-2.5</f>
        <v>-2.5</v>
      </c>
    </row>
    <row r="32306" customFormat="false" ht="12" hidden="false" customHeight="false" outlineLevel="0" collapsed="false">
      <c r="BS32306" s="96" t="n">
        <f aca="false">BR32306-2.5</f>
        <v>-2.5</v>
      </c>
    </row>
    <row r="32307" customFormat="false" ht="12" hidden="false" customHeight="false" outlineLevel="0" collapsed="false">
      <c r="BS32307" s="96" t="n">
        <f aca="false">BR32307-2.5</f>
        <v>-2.5</v>
      </c>
    </row>
    <row r="32308" customFormat="false" ht="12" hidden="false" customHeight="false" outlineLevel="0" collapsed="false">
      <c r="BS32308" s="96" t="n">
        <f aca="false">BR32308-2.5</f>
        <v>-2.5</v>
      </c>
    </row>
    <row r="32309" customFormat="false" ht="12" hidden="false" customHeight="false" outlineLevel="0" collapsed="false">
      <c r="BS32309" s="96" t="n">
        <f aca="false">BR32309-2.5</f>
        <v>-2.5</v>
      </c>
    </row>
    <row r="32310" customFormat="false" ht="12" hidden="false" customHeight="false" outlineLevel="0" collapsed="false">
      <c r="BS32310" s="96" t="n">
        <f aca="false">BR32310-2.5</f>
        <v>-2.5</v>
      </c>
    </row>
    <row r="32311" customFormat="false" ht="12" hidden="false" customHeight="false" outlineLevel="0" collapsed="false">
      <c r="BS32311" s="96" t="n">
        <f aca="false">BR32311-2.5</f>
        <v>-2.5</v>
      </c>
    </row>
    <row r="32312" customFormat="false" ht="12" hidden="false" customHeight="false" outlineLevel="0" collapsed="false">
      <c r="BS32312" s="96" t="n">
        <f aca="false">BR32312-2.5</f>
        <v>-2.5</v>
      </c>
    </row>
    <row r="32313" customFormat="false" ht="12" hidden="false" customHeight="false" outlineLevel="0" collapsed="false">
      <c r="BS32313" s="96" t="n">
        <f aca="false">BR32313-2.5</f>
        <v>-2.5</v>
      </c>
    </row>
    <row r="32314" customFormat="false" ht="12" hidden="false" customHeight="false" outlineLevel="0" collapsed="false">
      <c r="BS32314" s="96" t="n">
        <f aca="false">BR32314-2.5</f>
        <v>-2.5</v>
      </c>
    </row>
    <row r="32315" customFormat="false" ht="12" hidden="false" customHeight="false" outlineLevel="0" collapsed="false">
      <c r="BS32315" s="96" t="n">
        <f aca="false">BR32315-2.5</f>
        <v>-2.5</v>
      </c>
    </row>
    <row r="32316" customFormat="false" ht="12" hidden="false" customHeight="false" outlineLevel="0" collapsed="false">
      <c r="BS32316" s="96" t="n">
        <f aca="false">BR32316-2.5</f>
        <v>-2.5</v>
      </c>
    </row>
    <row r="32317" customFormat="false" ht="12" hidden="false" customHeight="false" outlineLevel="0" collapsed="false">
      <c r="BS32317" s="96" t="n">
        <f aca="false">BR32317-2.5</f>
        <v>-2.5</v>
      </c>
    </row>
    <row r="32318" customFormat="false" ht="12" hidden="false" customHeight="false" outlineLevel="0" collapsed="false">
      <c r="BS32318" s="96" t="n">
        <f aca="false">BR32318-2.5</f>
        <v>-2.5</v>
      </c>
    </row>
    <row r="32319" customFormat="false" ht="12" hidden="false" customHeight="false" outlineLevel="0" collapsed="false">
      <c r="BS32319" s="96" t="n">
        <f aca="false">BR32319-2.5</f>
        <v>-2.5</v>
      </c>
    </row>
    <row r="32320" customFormat="false" ht="12" hidden="false" customHeight="false" outlineLevel="0" collapsed="false">
      <c r="BS32320" s="96" t="n">
        <f aca="false">BR32320-2.5</f>
        <v>-2.5</v>
      </c>
    </row>
    <row r="32321" customFormat="false" ht="12" hidden="false" customHeight="false" outlineLevel="0" collapsed="false">
      <c r="BS32321" s="96" t="n">
        <f aca="false">BR32321-2.5</f>
        <v>-2.5</v>
      </c>
    </row>
    <row r="32322" customFormat="false" ht="12" hidden="false" customHeight="false" outlineLevel="0" collapsed="false">
      <c r="BS32322" s="96" t="n">
        <f aca="false">BR32322-2.5</f>
        <v>-2.5</v>
      </c>
    </row>
    <row r="32323" customFormat="false" ht="12" hidden="false" customHeight="false" outlineLevel="0" collapsed="false">
      <c r="BS32323" s="96" t="n">
        <f aca="false">BR32323-2.5</f>
        <v>-2.5</v>
      </c>
    </row>
    <row r="32324" customFormat="false" ht="12" hidden="false" customHeight="false" outlineLevel="0" collapsed="false">
      <c r="BS32324" s="96" t="n">
        <f aca="false">BR32324-2.5</f>
        <v>-2.5</v>
      </c>
    </row>
    <row r="32325" customFormat="false" ht="12" hidden="false" customHeight="false" outlineLevel="0" collapsed="false">
      <c r="BS32325" s="96" t="n">
        <f aca="false">BR32325-2.5</f>
        <v>-2.5</v>
      </c>
    </row>
    <row r="32326" customFormat="false" ht="12" hidden="false" customHeight="false" outlineLevel="0" collapsed="false">
      <c r="BS32326" s="96" t="n">
        <f aca="false">BR32326-2.5</f>
        <v>-2.5</v>
      </c>
    </row>
    <row r="32327" customFormat="false" ht="12" hidden="false" customHeight="false" outlineLevel="0" collapsed="false">
      <c r="BS32327" s="96" t="n">
        <f aca="false">BR32327-2.5</f>
        <v>-2.5</v>
      </c>
    </row>
    <row r="32328" customFormat="false" ht="12" hidden="false" customHeight="false" outlineLevel="0" collapsed="false">
      <c r="BS32328" s="96" t="n">
        <f aca="false">BR32328-2.5</f>
        <v>-2.5</v>
      </c>
    </row>
    <row r="32329" customFormat="false" ht="12" hidden="false" customHeight="false" outlineLevel="0" collapsed="false">
      <c r="BS32329" s="96" t="n">
        <f aca="false">BR32329-2.5</f>
        <v>-2.5</v>
      </c>
    </row>
    <row r="32330" customFormat="false" ht="12" hidden="false" customHeight="false" outlineLevel="0" collapsed="false">
      <c r="BS32330" s="96" t="n">
        <f aca="false">BR32330-2.5</f>
        <v>-2.5</v>
      </c>
    </row>
    <row r="32331" customFormat="false" ht="12" hidden="false" customHeight="false" outlineLevel="0" collapsed="false">
      <c r="BS32331" s="96" t="n">
        <f aca="false">BR32331-2.5</f>
        <v>-2.5</v>
      </c>
    </row>
    <row r="32332" customFormat="false" ht="12" hidden="false" customHeight="false" outlineLevel="0" collapsed="false">
      <c r="BS32332" s="96" t="n">
        <f aca="false">BR32332-2.5</f>
        <v>-2.5</v>
      </c>
    </row>
    <row r="32333" customFormat="false" ht="12" hidden="false" customHeight="false" outlineLevel="0" collapsed="false">
      <c r="BS32333" s="96" t="n">
        <f aca="false">BR32333-2.5</f>
        <v>-2.5</v>
      </c>
    </row>
    <row r="32334" customFormat="false" ht="12" hidden="false" customHeight="false" outlineLevel="0" collapsed="false">
      <c r="BS32334" s="96" t="n">
        <f aca="false">BR32334-2.5</f>
        <v>-2.5</v>
      </c>
    </row>
    <row r="32335" customFormat="false" ht="12" hidden="false" customHeight="false" outlineLevel="0" collapsed="false">
      <c r="BS32335" s="96" t="n">
        <f aca="false">BR32335-2.5</f>
        <v>-2.5</v>
      </c>
    </row>
    <row r="32336" customFormat="false" ht="12" hidden="false" customHeight="false" outlineLevel="0" collapsed="false">
      <c r="BS32336" s="96" t="n">
        <f aca="false">BR32336-2.5</f>
        <v>-2.5</v>
      </c>
    </row>
    <row r="32337" customFormat="false" ht="12" hidden="false" customHeight="false" outlineLevel="0" collapsed="false">
      <c r="BS32337" s="96" t="n">
        <f aca="false">BR32337-2.5</f>
        <v>-2.5</v>
      </c>
    </row>
    <row r="32338" customFormat="false" ht="12" hidden="false" customHeight="false" outlineLevel="0" collapsed="false">
      <c r="BS32338" s="96" t="n">
        <f aca="false">BR32338-2.5</f>
        <v>-2.5</v>
      </c>
    </row>
    <row r="32339" customFormat="false" ht="12" hidden="false" customHeight="false" outlineLevel="0" collapsed="false">
      <c r="BS32339" s="96" t="n">
        <f aca="false">BR32339-2.5</f>
        <v>-2.5</v>
      </c>
    </row>
    <row r="32340" customFormat="false" ht="12" hidden="false" customHeight="false" outlineLevel="0" collapsed="false">
      <c r="BS32340" s="96" t="n">
        <f aca="false">BR32340-2.5</f>
        <v>-2.5</v>
      </c>
    </row>
    <row r="32341" customFormat="false" ht="12" hidden="false" customHeight="false" outlineLevel="0" collapsed="false">
      <c r="BS32341" s="96" t="n">
        <f aca="false">BR32341-2.5</f>
        <v>-2.5</v>
      </c>
    </row>
    <row r="32342" customFormat="false" ht="12" hidden="false" customHeight="false" outlineLevel="0" collapsed="false">
      <c r="BS32342" s="96" t="n">
        <f aca="false">BR32342-2.5</f>
        <v>-2.5</v>
      </c>
    </row>
    <row r="32343" customFormat="false" ht="12" hidden="false" customHeight="false" outlineLevel="0" collapsed="false">
      <c r="BS32343" s="96" t="n">
        <f aca="false">BR32343-2.5</f>
        <v>-2.5</v>
      </c>
    </row>
    <row r="32344" customFormat="false" ht="12" hidden="false" customHeight="false" outlineLevel="0" collapsed="false">
      <c r="BS32344" s="96" t="n">
        <f aca="false">BR32344-2.5</f>
        <v>-2.5</v>
      </c>
    </row>
    <row r="32345" customFormat="false" ht="12" hidden="false" customHeight="false" outlineLevel="0" collapsed="false">
      <c r="BS32345" s="96" t="n">
        <f aca="false">BR32345-2.5</f>
        <v>-2.5</v>
      </c>
    </row>
    <row r="32346" customFormat="false" ht="12" hidden="false" customHeight="false" outlineLevel="0" collapsed="false">
      <c r="BS32346" s="96" t="n">
        <f aca="false">BR32346-2.5</f>
        <v>-2.5</v>
      </c>
    </row>
    <row r="32347" customFormat="false" ht="12" hidden="false" customHeight="false" outlineLevel="0" collapsed="false">
      <c r="BS32347" s="96" t="n">
        <f aca="false">BR32347-2.5</f>
        <v>-2.5</v>
      </c>
    </row>
    <row r="32348" customFormat="false" ht="12" hidden="false" customHeight="false" outlineLevel="0" collapsed="false">
      <c r="BS32348" s="96" t="n">
        <f aca="false">BR32348-2.5</f>
        <v>-2.5</v>
      </c>
    </row>
    <row r="32349" customFormat="false" ht="12" hidden="false" customHeight="false" outlineLevel="0" collapsed="false">
      <c r="BS32349" s="96" t="n">
        <f aca="false">BR32349-2.5</f>
        <v>-2.5</v>
      </c>
    </row>
    <row r="32350" customFormat="false" ht="12" hidden="false" customHeight="false" outlineLevel="0" collapsed="false">
      <c r="BS32350" s="96" t="n">
        <f aca="false">BR32350-2.5</f>
        <v>-2.5</v>
      </c>
    </row>
    <row r="32351" customFormat="false" ht="12" hidden="false" customHeight="false" outlineLevel="0" collapsed="false">
      <c r="BS32351" s="96" t="n">
        <f aca="false">BR32351-2.5</f>
        <v>-2.5</v>
      </c>
    </row>
    <row r="32352" customFormat="false" ht="12" hidden="false" customHeight="false" outlineLevel="0" collapsed="false">
      <c r="BS32352" s="96" t="n">
        <f aca="false">BR32352-2.5</f>
        <v>-2.5</v>
      </c>
    </row>
    <row r="32353" customFormat="false" ht="12" hidden="false" customHeight="false" outlineLevel="0" collapsed="false">
      <c r="BS32353" s="96" t="n">
        <f aca="false">BR32353-2.5</f>
        <v>-2.5</v>
      </c>
    </row>
    <row r="32354" customFormat="false" ht="12" hidden="false" customHeight="false" outlineLevel="0" collapsed="false">
      <c r="BS32354" s="96" t="n">
        <f aca="false">BR32354-2.5</f>
        <v>-2.5</v>
      </c>
    </row>
    <row r="32355" customFormat="false" ht="12" hidden="false" customHeight="false" outlineLevel="0" collapsed="false">
      <c r="BS32355" s="96" t="n">
        <f aca="false">BR32355-2.5</f>
        <v>-2.5</v>
      </c>
    </row>
    <row r="32356" customFormat="false" ht="12" hidden="false" customHeight="false" outlineLevel="0" collapsed="false">
      <c r="BS32356" s="96" t="n">
        <f aca="false">BR32356-2.5</f>
        <v>-2.5</v>
      </c>
    </row>
    <row r="32357" customFormat="false" ht="12" hidden="false" customHeight="false" outlineLevel="0" collapsed="false">
      <c r="BS32357" s="96" t="n">
        <f aca="false">BR32357-2.5</f>
        <v>-2.5</v>
      </c>
    </row>
    <row r="32358" customFormat="false" ht="12" hidden="false" customHeight="false" outlineLevel="0" collapsed="false">
      <c r="BS32358" s="96" t="n">
        <f aca="false">BR32358-2.5</f>
        <v>-2.5</v>
      </c>
    </row>
    <row r="32359" customFormat="false" ht="12" hidden="false" customHeight="false" outlineLevel="0" collapsed="false">
      <c r="BS32359" s="96" t="n">
        <f aca="false">BR32359-2.5</f>
        <v>-2.5</v>
      </c>
    </row>
    <row r="32360" customFormat="false" ht="12" hidden="false" customHeight="false" outlineLevel="0" collapsed="false">
      <c r="BS32360" s="96" t="n">
        <f aca="false">BR32360-2.5</f>
        <v>-2.5</v>
      </c>
    </row>
    <row r="32361" customFormat="false" ht="12" hidden="false" customHeight="false" outlineLevel="0" collapsed="false">
      <c r="BS32361" s="96" t="n">
        <f aca="false">BR32361-2.5</f>
        <v>-2.5</v>
      </c>
    </row>
    <row r="32362" customFormat="false" ht="12" hidden="false" customHeight="false" outlineLevel="0" collapsed="false">
      <c r="BS32362" s="96" t="n">
        <f aca="false">BR32362-2.5</f>
        <v>-2.5</v>
      </c>
    </row>
    <row r="32363" customFormat="false" ht="12" hidden="false" customHeight="false" outlineLevel="0" collapsed="false">
      <c r="BS32363" s="96" t="n">
        <f aca="false">BR32363-2.5</f>
        <v>-2.5</v>
      </c>
    </row>
    <row r="32364" customFormat="false" ht="12" hidden="false" customHeight="false" outlineLevel="0" collapsed="false">
      <c r="BS32364" s="96" t="n">
        <f aca="false">BR32364-2.5</f>
        <v>-2.5</v>
      </c>
    </row>
    <row r="32365" customFormat="false" ht="12" hidden="false" customHeight="false" outlineLevel="0" collapsed="false">
      <c r="BS32365" s="96" t="n">
        <f aca="false">BR32365-2.5</f>
        <v>-2.5</v>
      </c>
    </row>
    <row r="32366" customFormat="false" ht="12" hidden="false" customHeight="false" outlineLevel="0" collapsed="false">
      <c r="BS32366" s="96" t="n">
        <f aca="false">BR32366-2.5</f>
        <v>-2.5</v>
      </c>
    </row>
    <row r="32367" customFormat="false" ht="12" hidden="false" customHeight="false" outlineLevel="0" collapsed="false">
      <c r="BS32367" s="96" t="n">
        <f aca="false">BR32367-2.5</f>
        <v>-2.5</v>
      </c>
    </row>
    <row r="32368" customFormat="false" ht="12" hidden="false" customHeight="false" outlineLevel="0" collapsed="false">
      <c r="BS32368" s="96" t="n">
        <f aca="false">BR32368-2.5</f>
        <v>-2.5</v>
      </c>
    </row>
    <row r="32369" customFormat="false" ht="12" hidden="false" customHeight="false" outlineLevel="0" collapsed="false">
      <c r="BS32369" s="96" t="n">
        <f aca="false">BR32369-2.5</f>
        <v>-2.5</v>
      </c>
    </row>
    <row r="32370" customFormat="false" ht="12" hidden="false" customHeight="false" outlineLevel="0" collapsed="false">
      <c r="BS32370" s="96" t="n">
        <f aca="false">BR32370-2.5</f>
        <v>-2.5</v>
      </c>
    </row>
    <row r="32371" customFormat="false" ht="12" hidden="false" customHeight="false" outlineLevel="0" collapsed="false">
      <c r="BS32371" s="96" t="n">
        <f aca="false">BR32371-2.5</f>
        <v>-2.5</v>
      </c>
    </row>
    <row r="32372" customFormat="false" ht="12" hidden="false" customHeight="false" outlineLevel="0" collapsed="false">
      <c r="BS32372" s="96" t="n">
        <f aca="false">BR32372-2.5</f>
        <v>-2.5</v>
      </c>
    </row>
    <row r="32373" customFormat="false" ht="12" hidden="false" customHeight="false" outlineLevel="0" collapsed="false">
      <c r="BS32373" s="96" t="n">
        <f aca="false">BR32373-2.5</f>
        <v>-2.5</v>
      </c>
    </row>
    <row r="32374" customFormat="false" ht="12" hidden="false" customHeight="false" outlineLevel="0" collapsed="false">
      <c r="BS32374" s="96" t="n">
        <f aca="false">BR32374-2.5</f>
        <v>-2.5</v>
      </c>
    </row>
    <row r="32375" customFormat="false" ht="12" hidden="false" customHeight="false" outlineLevel="0" collapsed="false">
      <c r="BS32375" s="96" t="n">
        <f aca="false">BR32375-2.5</f>
        <v>-2.5</v>
      </c>
    </row>
    <row r="32376" customFormat="false" ht="12" hidden="false" customHeight="false" outlineLevel="0" collapsed="false">
      <c r="BS32376" s="96" t="n">
        <f aca="false">BR32376-2.5</f>
        <v>-2.5</v>
      </c>
    </row>
    <row r="32377" customFormat="false" ht="12" hidden="false" customHeight="false" outlineLevel="0" collapsed="false">
      <c r="BS32377" s="96" t="n">
        <f aca="false">BR32377-2.5</f>
        <v>-2.5</v>
      </c>
    </row>
    <row r="32378" customFormat="false" ht="12" hidden="false" customHeight="false" outlineLevel="0" collapsed="false">
      <c r="BS32378" s="96" t="n">
        <f aca="false">BR32378-2.5</f>
        <v>-2.5</v>
      </c>
    </row>
    <row r="32379" customFormat="false" ht="12" hidden="false" customHeight="false" outlineLevel="0" collapsed="false">
      <c r="BS32379" s="96" t="n">
        <f aca="false">BR32379-2.5</f>
        <v>-2.5</v>
      </c>
    </row>
    <row r="32380" customFormat="false" ht="12" hidden="false" customHeight="false" outlineLevel="0" collapsed="false">
      <c r="BS32380" s="96" t="n">
        <f aca="false">BR32380-2.5</f>
        <v>-2.5</v>
      </c>
    </row>
    <row r="32381" customFormat="false" ht="12" hidden="false" customHeight="false" outlineLevel="0" collapsed="false">
      <c r="BS32381" s="96" t="n">
        <f aca="false">BR32381-2.5</f>
        <v>-2.5</v>
      </c>
    </row>
    <row r="32382" customFormat="false" ht="12" hidden="false" customHeight="false" outlineLevel="0" collapsed="false">
      <c r="BS32382" s="96" t="n">
        <f aca="false">BR32382-2.5</f>
        <v>-2.5</v>
      </c>
    </row>
    <row r="32383" customFormat="false" ht="12" hidden="false" customHeight="false" outlineLevel="0" collapsed="false">
      <c r="BS32383" s="96" t="n">
        <f aca="false">BR32383-2.5</f>
        <v>-2.5</v>
      </c>
    </row>
    <row r="32384" customFormat="false" ht="12" hidden="false" customHeight="false" outlineLevel="0" collapsed="false">
      <c r="BS32384" s="96" t="n">
        <f aca="false">BR32384-2.5</f>
        <v>-2.5</v>
      </c>
    </row>
    <row r="32385" customFormat="false" ht="12" hidden="false" customHeight="false" outlineLevel="0" collapsed="false">
      <c r="BS32385" s="96" t="n">
        <f aca="false">BR32385-2.5</f>
        <v>-2.5</v>
      </c>
    </row>
    <row r="32386" customFormat="false" ht="12" hidden="false" customHeight="false" outlineLevel="0" collapsed="false">
      <c r="BS32386" s="96" t="n">
        <f aca="false">BR32386-2.5</f>
        <v>-2.5</v>
      </c>
    </row>
    <row r="32387" customFormat="false" ht="12" hidden="false" customHeight="false" outlineLevel="0" collapsed="false">
      <c r="BS32387" s="96" t="n">
        <f aca="false">BR32387-2.5</f>
        <v>-2.5</v>
      </c>
    </row>
    <row r="32388" customFormat="false" ht="12" hidden="false" customHeight="false" outlineLevel="0" collapsed="false">
      <c r="BS32388" s="96" t="n">
        <f aca="false">BR32388-2.5</f>
        <v>-2.5</v>
      </c>
    </row>
    <row r="32389" customFormat="false" ht="12" hidden="false" customHeight="false" outlineLevel="0" collapsed="false">
      <c r="BS32389" s="96" t="n">
        <f aca="false">BR32389-2.5</f>
        <v>-2.5</v>
      </c>
    </row>
    <row r="32390" customFormat="false" ht="12" hidden="false" customHeight="false" outlineLevel="0" collapsed="false">
      <c r="BS32390" s="96" t="n">
        <f aca="false">BR32390-2.5</f>
        <v>-2.5</v>
      </c>
    </row>
    <row r="32391" customFormat="false" ht="12" hidden="false" customHeight="false" outlineLevel="0" collapsed="false">
      <c r="BS32391" s="96" t="n">
        <f aca="false">BR32391-2.5</f>
        <v>-2.5</v>
      </c>
    </row>
    <row r="32392" customFormat="false" ht="12" hidden="false" customHeight="false" outlineLevel="0" collapsed="false">
      <c r="BS32392" s="96" t="n">
        <f aca="false">BR32392-2.5</f>
        <v>-2.5</v>
      </c>
    </row>
    <row r="32393" customFormat="false" ht="12" hidden="false" customHeight="false" outlineLevel="0" collapsed="false">
      <c r="BS32393" s="96" t="n">
        <f aca="false">BR32393-2.5</f>
        <v>-2.5</v>
      </c>
    </row>
    <row r="32394" customFormat="false" ht="12" hidden="false" customHeight="false" outlineLevel="0" collapsed="false">
      <c r="BS32394" s="96" t="n">
        <f aca="false">BR32394-2.5</f>
        <v>-2.5</v>
      </c>
    </row>
    <row r="32395" customFormat="false" ht="12" hidden="false" customHeight="false" outlineLevel="0" collapsed="false">
      <c r="BS32395" s="96" t="n">
        <f aca="false">BR32395-2.5</f>
        <v>-2.5</v>
      </c>
    </row>
    <row r="32396" customFormat="false" ht="12" hidden="false" customHeight="false" outlineLevel="0" collapsed="false">
      <c r="BS32396" s="96" t="n">
        <f aca="false">BR32396-2.5</f>
        <v>-2.5</v>
      </c>
    </row>
    <row r="32397" customFormat="false" ht="12" hidden="false" customHeight="false" outlineLevel="0" collapsed="false">
      <c r="BS32397" s="96" t="n">
        <f aca="false">BR32397-2.5</f>
        <v>-2.5</v>
      </c>
    </row>
    <row r="32398" customFormat="false" ht="12" hidden="false" customHeight="false" outlineLevel="0" collapsed="false">
      <c r="BS32398" s="96" t="n">
        <f aca="false">BR32398-2.5</f>
        <v>-2.5</v>
      </c>
    </row>
    <row r="32399" customFormat="false" ht="12" hidden="false" customHeight="false" outlineLevel="0" collapsed="false">
      <c r="BS32399" s="96" t="n">
        <f aca="false">BR32399-2.5</f>
        <v>-2.5</v>
      </c>
    </row>
    <row r="32400" customFormat="false" ht="12" hidden="false" customHeight="false" outlineLevel="0" collapsed="false">
      <c r="BS32400" s="96" t="n">
        <f aca="false">BR32400-2.5</f>
        <v>-2.5</v>
      </c>
    </row>
    <row r="32401" customFormat="false" ht="12" hidden="false" customHeight="false" outlineLevel="0" collapsed="false">
      <c r="BS32401" s="96" t="n">
        <f aca="false">BR32401-2.5</f>
        <v>-2.5</v>
      </c>
    </row>
    <row r="32402" customFormat="false" ht="12" hidden="false" customHeight="false" outlineLevel="0" collapsed="false">
      <c r="BS32402" s="96" t="n">
        <f aca="false">BR32402-2.5</f>
        <v>-2.5</v>
      </c>
    </row>
    <row r="32403" customFormat="false" ht="12" hidden="false" customHeight="false" outlineLevel="0" collapsed="false">
      <c r="BS32403" s="96" t="n">
        <f aca="false">BR32403-2.5</f>
        <v>-2.5</v>
      </c>
    </row>
    <row r="32404" customFormat="false" ht="12" hidden="false" customHeight="false" outlineLevel="0" collapsed="false">
      <c r="BS32404" s="96" t="n">
        <f aca="false">BR32404-2.5</f>
        <v>-2.5</v>
      </c>
    </row>
    <row r="32405" customFormat="false" ht="12" hidden="false" customHeight="false" outlineLevel="0" collapsed="false">
      <c r="BS32405" s="96" t="n">
        <f aca="false">BR32405-2.5</f>
        <v>-2.5</v>
      </c>
    </row>
    <row r="32406" customFormat="false" ht="12" hidden="false" customHeight="false" outlineLevel="0" collapsed="false">
      <c r="BS32406" s="96" t="n">
        <f aca="false">BR32406-2.5</f>
        <v>-2.5</v>
      </c>
    </row>
    <row r="32407" customFormat="false" ht="12" hidden="false" customHeight="false" outlineLevel="0" collapsed="false">
      <c r="BS32407" s="96" t="n">
        <f aca="false">BR32407-2.5</f>
        <v>-2.5</v>
      </c>
    </row>
    <row r="32408" customFormat="false" ht="12" hidden="false" customHeight="false" outlineLevel="0" collapsed="false">
      <c r="BS32408" s="96" t="n">
        <f aca="false">BR32408-2.5</f>
        <v>-2.5</v>
      </c>
    </row>
    <row r="32409" customFormat="false" ht="12" hidden="false" customHeight="false" outlineLevel="0" collapsed="false">
      <c r="BS32409" s="96" t="n">
        <f aca="false">BR32409-2.5</f>
        <v>-2.5</v>
      </c>
    </row>
    <row r="32410" customFormat="false" ht="12" hidden="false" customHeight="false" outlineLevel="0" collapsed="false">
      <c r="BS32410" s="96" t="n">
        <f aca="false">BR32410-2.5</f>
        <v>-2.5</v>
      </c>
    </row>
    <row r="32411" customFormat="false" ht="12" hidden="false" customHeight="false" outlineLevel="0" collapsed="false">
      <c r="BS32411" s="96" t="n">
        <f aca="false">BR32411-2.5</f>
        <v>-2.5</v>
      </c>
    </row>
    <row r="32412" customFormat="false" ht="12" hidden="false" customHeight="false" outlineLevel="0" collapsed="false">
      <c r="BS32412" s="96" t="n">
        <f aca="false">BR32412-2.5</f>
        <v>-2.5</v>
      </c>
    </row>
    <row r="32413" customFormat="false" ht="12" hidden="false" customHeight="false" outlineLevel="0" collapsed="false">
      <c r="BS32413" s="96" t="n">
        <f aca="false">BR32413-2.5</f>
        <v>-2.5</v>
      </c>
    </row>
    <row r="32414" customFormat="false" ht="12" hidden="false" customHeight="false" outlineLevel="0" collapsed="false">
      <c r="BS32414" s="96" t="n">
        <f aca="false">BR32414-2.5</f>
        <v>-2.5</v>
      </c>
    </row>
    <row r="32415" customFormat="false" ht="12" hidden="false" customHeight="false" outlineLevel="0" collapsed="false">
      <c r="BS32415" s="96" t="n">
        <f aca="false">BR32415-2.5</f>
        <v>-2.5</v>
      </c>
    </row>
    <row r="32416" customFormat="false" ht="12" hidden="false" customHeight="false" outlineLevel="0" collapsed="false">
      <c r="BS32416" s="96" t="n">
        <f aca="false">BR32416-2.5</f>
        <v>-2.5</v>
      </c>
    </row>
    <row r="32417" customFormat="false" ht="12" hidden="false" customHeight="false" outlineLevel="0" collapsed="false">
      <c r="BS32417" s="96" t="n">
        <f aca="false">BR32417-2.5</f>
        <v>-2.5</v>
      </c>
    </row>
    <row r="32418" customFormat="false" ht="12" hidden="false" customHeight="false" outlineLevel="0" collapsed="false">
      <c r="BS32418" s="96" t="n">
        <f aca="false">BR32418-2.5</f>
        <v>-2.5</v>
      </c>
    </row>
    <row r="32419" customFormat="false" ht="12" hidden="false" customHeight="false" outlineLevel="0" collapsed="false">
      <c r="BS32419" s="96" t="n">
        <f aca="false">BR32419-2.5</f>
        <v>-2.5</v>
      </c>
    </row>
    <row r="32420" customFormat="false" ht="12" hidden="false" customHeight="false" outlineLevel="0" collapsed="false">
      <c r="BS32420" s="96" t="n">
        <f aca="false">BR32420-2.5</f>
        <v>-2.5</v>
      </c>
    </row>
    <row r="32421" customFormat="false" ht="12" hidden="false" customHeight="false" outlineLevel="0" collapsed="false">
      <c r="BS32421" s="96" t="n">
        <f aca="false">BR32421-2.5</f>
        <v>-2.5</v>
      </c>
    </row>
    <row r="32422" customFormat="false" ht="12" hidden="false" customHeight="false" outlineLevel="0" collapsed="false">
      <c r="BS32422" s="96" t="n">
        <f aca="false">BR32422-2.5</f>
        <v>-2.5</v>
      </c>
    </row>
    <row r="32423" customFormat="false" ht="12" hidden="false" customHeight="false" outlineLevel="0" collapsed="false">
      <c r="BS32423" s="96" t="n">
        <f aca="false">BR32423-2.5</f>
        <v>-2.5</v>
      </c>
    </row>
    <row r="32424" customFormat="false" ht="12" hidden="false" customHeight="false" outlineLevel="0" collapsed="false">
      <c r="BS32424" s="96" t="n">
        <f aca="false">BR32424-2.5</f>
        <v>-2.5</v>
      </c>
    </row>
    <row r="32425" customFormat="false" ht="12" hidden="false" customHeight="false" outlineLevel="0" collapsed="false">
      <c r="BS32425" s="96" t="n">
        <f aca="false">BR32425-2.5</f>
        <v>-2.5</v>
      </c>
    </row>
    <row r="32426" customFormat="false" ht="12" hidden="false" customHeight="false" outlineLevel="0" collapsed="false">
      <c r="BS32426" s="96" t="n">
        <f aca="false">BR32426-2.5</f>
        <v>-2.5</v>
      </c>
    </row>
    <row r="32427" customFormat="false" ht="12" hidden="false" customHeight="false" outlineLevel="0" collapsed="false">
      <c r="BS32427" s="96" t="n">
        <f aca="false">BR32427-2.5</f>
        <v>-2.5</v>
      </c>
    </row>
    <row r="32428" customFormat="false" ht="12" hidden="false" customHeight="false" outlineLevel="0" collapsed="false">
      <c r="BS32428" s="96" t="n">
        <f aca="false">BR32428-2.5</f>
        <v>-2.5</v>
      </c>
    </row>
    <row r="32429" customFormat="false" ht="12" hidden="false" customHeight="false" outlineLevel="0" collapsed="false">
      <c r="BS32429" s="96" t="n">
        <f aca="false">BR32429-2.5</f>
        <v>-2.5</v>
      </c>
    </row>
    <row r="32430" customFormat="false" ht="12" hidden="false" customHeight="false" outlineLevel="0" collapsed="false">
      <c r="BS32430" s="96" t="n">
        <f aca="false">BR32430-2.5</f>
        <v>-2.5</v>
      </c>
    </row>
    <row r="32431" customFormat="false" ht="12" hidden="false" customHeight="false" outlineLevel="0" collapsed="false">
      <c r="BS32431" s="96" t="n">
        <f aca="false">BR32431-2.5</f>
        <v>-2.5</v>
      </c>
    </row>
    <row r="32432" customFormat="false" ht="12" hidden="false" customHeight="false" outlineLevel="0" collapsed="false">
      <c r="BS32432" s="96" t="n">
        <f aca="false">BR32432-2.5</f>
        <v>-2.5</v>
      </c>
    </row>
    <row r="32433" customFormat="false" ht="12" hidden="false" customHeight="false" outlineLevel="0" collapsed="false">
      <c r="BS32433" s="96" t="n">
        <f aca="false">BR32433-2.5</f>
        <v>-2.5</v>
      </c>
    </row>
    <row r="32434" customFormat="false" ht="12" hidden="false" customHeight="false" outlineLevel="0" collapsed="false">
      <c r="BS32434" s="96" t="n">
        <f aca="false">BR32434-2.5</f>
        <v>-2.5</v>
      </c>
    </row>
    <row r="32435" customFormat="false" ht="12" hidden="false" customHeight="false" outlineLevel="0" collapsed="false">
      <c r="BS32435" s="96" t="n">
        <f aca="false">BR32435-2.5</f>
        <v>-2.5</v>
      </c>
    </row>
    <row r="32436" customFormat="false" ht="12" hidden="false" customHeight="false" outlineLevel="0" collapsed="false">
      <c r="BS32436" s="96" t="n">
        <f aca="false">BR32436-2.5</f>
        <v>-2.5</v>
      </c>
    </row>
    <row r="32437" customFormat="false" ht="12" hidden="false" customHeight="false" outlineLevel="0" collapsed="false">
      <c r="BS32437" s="96" t="n">
        <f aca="false">BR32437-2.5</f>
        <v>-2.5</v>
      </c>
    </row>
    <row r="32438" customFormat="false" ht="12" hidden="false" customHeight="false" outlineLevel="0" collapsed="false">
      <c r="BS32438" s="96" t="n">
        <f aca="false">BR32438-2.5</f>
        <v>-2.5</v>
      </c>
    </row>
    <row r="32439" customFormat="false" ht="12" hidden="false" customHeight="false" outlineLevel="0" collapsed="false">
      <c r="BS32439" s="96" t="n">
        <f aca="false">BR32439-2.5</f>
        <v>-2.5</v>
      </c>
    </row>
    <row r="32440" customFormat="false" ht="12" hidden="false" customHeight="false" outlineLevel="0" collapsed="false">
      <c r="BS32440" s="96" t="n">
        <f aca="false">BR32440-2.5</f>
        <v>-2.5</v>
      </c>
    </row>
    <row r="32441" customFormat="false" ht="12" hidden="false" customHeight="false" outlineLevel="0" collapsed="false">
      <c r="BS32441" s="96" t="n">
        <f aca="false">BR32441-2.5</f>
        <v>-2.5</v>
      </c>
    </row>
    <row r="32442" customFormat="false" ht="12" hidden="false" customHeight="false" outlineLevel="0" collapsed="false">
      <c r="BS32442" s="96" t="n">
        <f aca="false">BR32442-2.5</f>
        <v>-2.5</v>
      </c>
    </row>
    <row r="32443" customFormat="false" ht="12" hidden="false" customHeight="false" outlineLevel="0" collapsed="false">
      <c r="BS32443" s="96" t="n">
        <f aca="false">BR32443-2.5</f>
        <v>-2.5</v>
      </c>
    </row>
    <row r="32444" customFormat="false" ht="12" hidden="false" customHeight="false" outlineLevel="0" collapsed="false">
      <c r="BS32444" s="96" t="n">
        <f aca="false">BR32444-2.5</f>
        <v>-2.5</v>
      </c>
    </row>
    <row r="32445" customFormat="false" ht="12" hidden="false" customHeight="false" outlineLevel="0" collapsed="false">
      <c r="BS32445" s="96" t="n">
        <f aca="false">BR32445-2.5</f>
        <v>-2.5</v>
      </c>
    </row>
    <row r="32446" customFormat="false" ht="12" hidden="false" customHeight="false" outlineLevel="0" collapsed="false">
      <c r="BS32446" s="96" t="n">
        <f aca="false">BR32446-2.5</f>
        <v>-2.5</v>
      </c>
    </row>
    <row r="32447" customFormat="false" ht="12" hidden="false" customHeight="false" outlineLevel="0" collapsed="false">
      <c r="BS32447" s="96" t="n">
        <f aca="false">BR32447-2.5</f>
        <v>-2.5</v>
      </c>
    </row>
    <row r="32448" customFormat="false" ht="12" hidden="false" customHeight="false" outlineLevel="0" collapsed="false">
      <c r="BS32448" s="96" t="n">
        <f aca="false">BR32448-2.5</f>
        <v>-2.5</v>
      </c>
    </row>
    <row r="32449" customFormat="false" ht="12" hidden="false" customHeight="false" outlineLevel="0" collapsed="false">
      <c r="BS32449" s="96" t="n">
        <f aca="false">BR32449-2.5</f>
        <v>-2.5</v>
      </c>
    </row>
    <row r="32450" customFormat="false" ht="12" hidden="false" customHeight="false" outlineLevel="0" collapsed="false">
      <c r="BS32450" s="96" t="n">
        <f aca="false">BR32450-2.5</f>
        <v>-2.5</v>
      </c>
    </row>
    <row r="32451" customFormat="false" ht="12" hidden="false" customHeight="false" outlineLevel="0" collapsed="false">
      <c r="BS32451" s="96" t="n">
        <f aca="false">BR32451-2.5</f>
        <v>-2.5</v>
      </c>
    </row>
    <row r="32452" customFormat="false" ht="12" hidden="false" customHeight="false" outlineLevel="0" collapsed="false">
      <c r="BS32452" s="96" t="n">
        <f aca="false">BR32452-2.5</f>
        <v>-2.5</v>
      </c>
    </row>
    <row r="32453" customFormat="false" ht="12" hidden="false" customHeight="false" outlineLevel="0" collapsed="false">
      <c r="BS32453" s="96" t="n">
        <f aca="false">BR32453-2.5</f>
        <v>-2.5</v>
      </c>
    </row>
    <row r="32454" customFormat="false" ht="12" hidden="false" customHeight="false" outlineLevel="0" collapsed="false">
      <c r="BS32454" s="96" t="n">
        <f aca="false">BR32454-2.5</f>
        <v>-2.5</v>
      </c>
    </row>
    <row r="32455" customFormat="false" ht="12" hidden="false" customHeight="false" outlineLevel="0" collapsed="false">
      <c r="BS32455" s="96" t="n">
        <f aca="false">BR32455-2.5</f>
        <v>-2.5</v>
      </c>
    </row>
    <row r="32456" customFormat="false" ht="12" hidden="false" customHeight="false" outlineLevel="0" collapsed="false">
      <c r="BS32456" s="96" t="n">
        <f aca="false">BR32456-2.5</f>
        <v>-2.5</v>
      </c>
    </row>
    <row r="32457" customFormat="false" ht="12" hidden="false" customHeight="false" outlineLevel="0" collapsed="false">
      <c r="BS32457" s="96" t="n">
        <f aca="false">BR32457-2.5</f>
        <v>-2.5</v>
      </c>
    </row>
    <row r="32458" customFormat="false" ht="12" hidden="false" customHeight="false" outlineLevel="0" collapsed="false">
      <c r="BS32458" s="96" t="n">
        <f aca="false">BR32458-2.5</f>
        <v>-2.5</v>
      </c>
    </row>
    <row r="32459" customFormat="false" ht="12" hidden="false" customHeight="false" outlineLevel="0" collapsed="false">
      <c r="BS32459" s="96" t="n">
        <f aca="false">BR32459-2.5</f>
        <v>-2.5</v>
      </c>
    </row>
    <row r="32460" customFormat="false" ht="12" hidden="false" customHeight="false" outlineLevel="0" collapsed="false">
      <c r="BS32460" s="96" t="n">
        <f aca="false">BR32460-2.5</f>
        <v>-2.5</v>
      </c>
    </row>
    <row r="32461" customFormat="false" ht="12" hidden="false" customHeight="false" outlineLevel="0" collapsed="false">
      <c r="BS32461" s="96" t="n">
        <f aca="false">BR32461-2.5</f>
        <v>-2.5</v>
      </c>
    </row>
    <row r="32462" customFormat="false" ht="12" hidden="false" customHeight="false" outlineLevel="0" collapsed="false">
      <c r="BS32462" s="96" t="n">
        <f aca="false">BR32462-2.5</f>
        <v>-2.5</v>
      </c>
    </row>
    <row r="32463" customFormat="false" ht="12" hidden="false" customHeight="false" outlineLevel="0" collapsed="false">
      <c r="BS32463" s="96" t="n">
        <f aca="false">BR32463-2.5</f>
        <v>-2.5</v>
      </c>
    </row>
    <row r="32464" customFormat="false" ht="12" hidden="false" customHeight="false" outlineLevel="0" collapsed="false">
      <c r="BS32464" s="96" t="n">
        <f aca="false">BR32464-2.5</f>
        <v>-2.5</v>
      </c>
    </row>
    <row r="32465" customFormat="false" ht="12" hidden="false" customHeight="false" outlineLevel="0" collapsed="false">
      <c r="BS32465" s="96" t="n">
        <f aca="false">BR32465-2.5</f>
        <v>-2.5</v>
      </c>
    </row>
    <row r="32466" customFormat="false" ht="12" hidden="false" customHeight="false" outlineLevel="0" collapsed="false">
      <c r="BS32466" s="96" t="n">
        <f aca="false">BR32466-2.5</f>
        <v>-2.5</v>
      </c>
    </row>
    <row r="32467" customFormat="false" ht="12" hidden="false" customHeight="false" outlineLevel="0" collapsed="false">
      <c r="BS32467" s="96" t="n">
        <f aca="false">BR32467-2.5</f>
        <v>-2.5</v>
      </c>
    </row>
    <row r="32468" customFormat="false" ht="12" hidden="false" customHeight="false" outlineLevel="0" collapsed="false">
      <c r="BS32468" s="96" t="n">
        <f aca="false">BR32468-2.5</f>
        <v>-2.5</v>
      </c>
    </row>
    <row r="32469" customFormat="false" ht="12" hidden="false" customHeight="false" outlineLevel="0" collapsed="false">
      <c r="BS32469" s="96" t="n">
        <f aca="false">BR32469-2.5</f>
        <v>-2.5</v>
      </c>
    </row>
    <row r="32470" customFormat="false" ht="12" hidden="false" customHeight="false" outlineLevel="0" collapsed="false">
      <c r="BS32470" s="96" t="n">
        <f aca="false">BR32470-2.5</f>
        <v>-2.5</v>
      </c>
    </row>
    <row r="32471" customFormat="false" ht="12" hidden="false" customHeight="false" outlineLevel="0" collapsed="false">
      <c r="BS32471" s="96" t="n">
        <f aca="false">BR32471-2.5</f>
        <v>-2.5</v>
      </c>
    </row>
    <row r="32472" customFormat="false" ht="12" hidden="false" customHeight="false" outlineLevel="0" collapsed="false">
      <c r="BS32472" s="96" t="n">
        <f aca="false">BR32472-2.5</f>
        <v>-2.5</v>
      </c>
    </row>
    <row r="32473" customFormat="false" ht="12" hidden="false" customHeight="false" outlineLevel="0" collapsed="false">
      <c r="BS32473" s="96" t="n">
        <f aca="false">BR32473-2.5</f>
        <v>-2.5</v>
      </c>
    </row>
    <row r="32474" customFormat="false" ht="12" hidden="false" customHeight="false" outlineLevel="0" collapsed="false">
      <c r="BS32474" s="96" t="n">
        <f aca="false">BR32474-2.5</f>
        <v>-2.5</v>
      </c>
    </row>
    <row r="32475" customFormat="false" ht="12" hidden="false" customHeight="false" outlineLevel="0" collapsed="false">
      <c r="BS32475" s="96" t="n">
        <f aca="false">BR32475-2.5</f>
        <v>-2.5</v>
      </c>
    </row>
    <row r="32476" customFormat="false" ht="12" hidden="false" customHeight="false" outlineLevel="0" collapsed="false">
      <c r="BS32476" s="96" t="n">
        <f aca="false">BR32476-2.5</f>
        <v>-2.5</v>
      </c>
    </row>
    <row r="32477" customFormat="false" ht="12" hidden="false" customHeight="false" outlineLevel="0" collapsed="false">
      <c r="BS32477" s="96" t="n">
        <f aca="false">BR32477-2.5</f>
        <v>-2.5</v>
      </c>
    </row>
    <row r="32478" customFormat="false" ht="12" hidden="false" customHeight="false" outlineLevel="0" collapsed="false">
      <c r="BS32478" s="96" t="n">
        <f aca="false">BR32478-2.5</f>
        <v>-2.5</v>
      </c>
    </row>
    <row r="32479" customFormat="false" ht="12" hidden="false" customHeight="false" outlineLevel="0" collapsed="false">
      <c r="BS32479" s="96" t="n">
        <f aca="false">BR32479-2.5</f>
        <v>-2.5</v>
      </c>
    </row>
    <row r="32480" customFormat="false" ht="12" hidden="false" customHeight="false" outlineLevel="0" collapsed="false">
      <c r="BS32480" s="96" t="n">
        <f aca="false">BR32480-2.5</f>
        <v>-2.5</v>
      </c>
    </row>
    <row r="32481" customFormat="false" ht="12" hidden="false" customHeight="false" outlineLevel="0" collapsed="false">
      <c r="BS32481" s="96" t="n">
        <f aca="false">BR32481-2.5</f>
        <v>-2.5</v>
      </c>
    </row>
    <row r="32482" customFormat="false" ht="12" hidden="false" customHeight="false" outlineLevel="0" collapsed="false">
      <c r="BS32482" s="96" t="n">
        <f aca="false">BR32482-2.5</f>
        <v>-2.5</v>
      </c>
    </row>
    <row r="32483" customFormat="false" ht="12" hidden="false" customHeight="false" outlineLevel="0" collapsed="false">
      <c r="BS32483" s="96" t="n">
        <f aca="false">BR32483-2.5</f>
        <v>-2.5</v>
      </c>
    </row>
    <row r="32484" customFormat="false" ht="12" hidden="false" customHeight="false" outlineLevel="0" collapsed="false">
      <c r="BS32484" s="96" t="n">
        <f aca="false">BR32484-2.5</f>
        <v>-2.5</v>
      </c>
    </row>
    <row r="32485" customFormat="false" ht="12" hidden="false" customHeight="false" outlineLevel="0" collapsed="false">
      <c r="BS32485" s="96" t="n">
        <f aca="false">BR32485-2.5</f>
        <v>-2.5</v>
      </c>
    </row>
    <row r="32486" customFormat="false" ht="12" hidden="false" customHeight="false" outlineLevel="0" collapsed="false">
      <c r="BS32486" s="96" t="n">
        <f aca="false">BR32486-2.5</f>
        <v>-2.5</v>
      </c>
    </row>
    <row r="32487" customFormat="false" ht="12" hidden="false" customHeight="false" outlineLevel="0" collapsed="false">
      <c r="BS32487" s="96" t="n">
        <f aca="false">BR32487-2.5</f>
        <v>-2.5</v>
      </c>
    </row>
    <row r="32488" customFormat="false" ht="12" hidden="false" customHeight="false" outlineLevel="0" collapsed="false">
      <c r="BS32488" s="96" t="n">
        <f aca="false">BR32488-2.5</f>
        <v>-2.5</v>
      </c>
    </row>
    <row r="32489" customFormat="false" ht="12" hidden="false" customHeight="false" outlineLevel="0" collapsed="false">
      <c r="BS32489" s="96" t="n">
        <f aca="false">BR32489-2.5</f>
        <v>-2.5</v>
      </c>
    </row>
    <row r="32490" customFormat="false" ht="12" hidden="false" customHeight="false" outlineLevel="0" collapsed="false">
      <c r="BS32490" s="96" t="n">
        <f aca="false">BR32490-2.5</f>
        <v>-2.5</v>
      </c>
    </row>
    <row r="32491" customFormat="false" ht="12" hidden="false" customHeight="false" outlineLevel="0" collapsed="false">
      <c r="BS32491" s="96" t="n">
        <f aca="false">BR32491-2.5</f>
        <v>-2.5</v>
      </c>
    </row>
    <row r="32492" customFormat="false" ht="12" hidden="false" customHeight="false" outlineLevel="0" collapsed="false">
      <c r="BS32492" s="96" t="n">
        <f aca="false">BR32492-2.5</f>
        <v>-2.5</v>
      </c>
    </row>
    <row r="32493" customFormat="false" ht="12" hidden="false" customHeight="false" outlineLevel="0" collapsed="false">
      <c r="BS32493" s="96" t="n">
        <f aca="false">BR32493-2.5</f>
        <v>-2.5</v>
      </c>
    </row>
    <row r="32494" customFormat="false" ht="12" hidden="false" customHeight="false" outlineLevel="0" collapsed="false">
      <c r="BS32494" s="96" t="n">
        <f aca="false">BR32494-2.5</f>
        <v>-2.5</v>
      </c>
    </row>
    <row r="32495" customFormat="false" ht="12" hidden="false" customHeight="false" outlineLevel="0" collapsed="false">
      <c r="BS32495" s="96" t="n">
        <f aca="false">BR32495-2.5</f>
        <v>-2.5</v>
      </c>
    </row>
    <row r="32496" customFormat="false" ht="12" hidden="false" customHeight="false" outlineLevel="0" collapsed="false">
      <c r="BS32496" s="96" t="n">
        <f aca="false">BR32496-2.5</f>
        <v>-2.5</v>
      </c>
    </row>
    <row r="32497" customFormat="false" ht="12" hidden="false" customHeight="false" outlineLevel="0" collapsed="false">
      <c r="BS32497" s="96" t="n">
        <f aca="false">BR32497-2.5</f>
        <v>-2.5</v>
      </c>
    </row>
    <row r="32498" customFormat="false" ht="12" hidden="false" customHeight="false" outlineLevel="0" collapsed="false">
      <c r="BS32498" s="96" t="n">
        <f aca="false">BR32498-2.5</f>
        <v>-2.5</v>
      </c>
    </row>
    <row r="32499" customFormat="false" ht="12" hidden="false" customHeight="false" outlineLevel="0" collapsed="false">
      <c r="BS32499" s="96" t="n">
        <f aca="false">BR32499-2.5</f>
        <v>-2.5</v>
      </c>
    </row>
    <row r="32500" customFormat="false" ht="12" hidden="false" customHeight="false" outlineLevel="0" collapsed="false">
      <c r="BS32500" s="96" t="n">
        <f aca="false">BR32500-2.5</f>
        <v>-2.5</v>
      </c>
    </row>
    <row r="32501" customFormat="false" ht="12" hidden="false" customHeight="false" outlineLevel="0" collapsed="false">
      <c r="BS32501" s="96" t="n">
        <f aca="false">BR32501-2.5</f>
        <v>-2.5</v>
      </c>
    </row>
    <row r="32502" customFormat="false" ht="12" hidden="false" customHeight="false" outlineLevel="0" collapsed="false">
      <c r="BS32502" s="96" t="n">
        <f aca="false">BR32502-2.5</f>
        <v>-2.5</v>
      </c>
    </row>
    <row r="32503" customFormat="false" ht="12" hidden="false" customHeight="false" outlineLevel="0" collapsed="false">
      <c r="BS32503" s="96" t="n">
        <f aca="false">BR32503-2.5</f>
        <v>-2.5</v>
      </c>
    </row>
    <row r="32504" customFormat="false" ht="12" hidden="false" customHeight="false" outlineLevel="0" collapsed="false">
      <c r="BS32504" s="96" t="n">
        <f aca="false">BR32504-2.5</f>
        <v>-2.5</v>
      </c>
    </row>
    <row r="32505" customFormat="false" ht="12" hidden="false" customHeight="false" outlineLevel="0" collapsed="false">
      <c r="BS32505" s="96" t="n">
        <f aca="false">BR32505-2.5</f>
        <v>-2.5</v>
      </c>
    </row>
    <row r="32506" customFormat="false" ht="12" hidden="false" customHeight="false" outlineLevel="0" collapsed="false">
      <c r="BS32506" s="96" t="n">
        <f aca="false">BR32506-2.5</f>
        <v>-2.5</v>
      </c>
    </row>
    <row r="32507" customFormat="false" ht="12" hidden="false" customHeight="false" outlineLevel="0" collapsed="false">
      <c r="BS32507" s="96" t="n">
        <f aca="false">BR32507-2.5</f>
        <v>-2.5</v>
      </c>
    </row>
    <row r="32508" customFormat="false" ht="12" hidden="false" customHeight="false" outlineLevel="0" collapsed="false">
      <c r="BS32508" s="96" t="n">
        <f aca="false">BR32508-2.5</f>
        <v>-2.5</v>
      </c>
    </row>
    <row r="32509" customFormat="false" ht="12" hidden="false" customHeight="false" outlineLevel="0" collapsed="false">
      <c r="BS32509" s="96" t="n">
        <f aca="false">BR32509-2.5</f>
        <v>-2.5</v>
      </c>
    </row>
    <row r="32510" customFormat="false" ht="12" hidden="false" customHeight="false" outlineLevel="0" collapsed="false">
      <c r="BS32510" s="96" t="n">
        <f aca="false">BR32510-2.5</f>
        <v>-2.5</v>
      </c>
    </row>
    <row r="32511" customFormat="false" ht="12" hidden="false" customHeight="false" outlineLevel="0" collapsed="false">
      <c r="BS32511" s="96" t="n">
        <f aca="false">BR32511-2.5</f>
        <v>-2.5</v>
      </c>
    </row>
    <row r="32512" customFormat="false" ht="12" hidden="false" customHeight="false" outlineLevel="0" collapsed="false">
      <c r="BS32512" s="96" t="n">
        <f aca="false">BR32512-2.5</f>
        <v>-2.5</v>
      </c>
    </row>
    <row r="32513" customFormat="false" ht="12" hidden="false" customHeight="false" outlineLevel="0" collapsed="false">
      <c r="BS32513" s="96" t="n">
        <f aca="false">BR32513-2.5</f>
        <v>-2.5</v>
      </c>
    </row>
    <row r="32514" customFormat="false" ht="12" hidden="false" customHeight="false" outlineLevel="0" collapsed="false">
      <c r="BS32514" s="96" t="n">
        <f aca="false">BR32514-2.5</f>
        <v>-2.5</v>
      </c>
    </row>
    <row r="32515" customFormat="false" ht="12" hidden="false" customHeight="false" outlineLevel="0" collapsed="false">
      <c r="BS32515" s="96" t="n">
        <f aca="false">BR32515-2.5</f>
        <v>-2.5</v>
      </c>
    </row>
    <row r="32516" customFormat="false" ht="12" hidden="false" customHeight="false" outlineLevel="0" collapsed="false">
      <c r="BS32516" s="96" t="n">
        <f aca="false">BR32516-2.5</f>
        <v>-2.5</v>
      </c>
    </row>
    <row r="32517" customFormat="false" ht="12" hidden="false" customHeight="false" outlineLevel="0" collapsed="false">
      <c r="BS32517" s="96" t="n">
        <f aca="false">BR32517-2.5</f>
        <v>-2.5</v>
      </c>
    </row>
    <row r="32518" customFormat="false" ht="12" hidden="false" customHeight="false" outlineLevel="0" collapsed="false">
      <c r="BS32518" s="96" t="n">
        <f aca="false">BR32518-2.5</f>
        <v>-2.5</v>
      </c>
    </row>
    <row r="32519" customFormat="false" ht="12" hidden="false" customHeight="false" outlineLevel="0" collapsed="false">
      <c r="BS32519" s="96" t="n">
        <f aca="false">BR32519-2.5</f>
        <v>-2.5</v>
      </c>
    </row>
    <row r="32520" customFormat="false" ht="12" hidden="false" customHeight="false" outlineLevel="0" collapsed="false">
      <c r="BS32520" s="96" t="n">
        <f aca="false">BR32520-2.5</f>
        <v>-2.5</v>
      </c>
    </row>
    <row r="32521" customFormat="false" ht="12" hidden="false" customHeight="false" outlineLevel="0" collapsed="false">
      <c r="BS32521" s="96" t="n">
        <f aca="false">BR32521-2.5</f>
        <v>-2.5</v>
      </c>
    </row>
    <row r="32522" customFormat="false" ht="12" hidden="false" customHeight="false" outlineLevel="0" collapsed="false">
      <c r="BS32522" s="96" t="n">
        <f aca="false">BR32522-2.5</f>
        <v>-2.5</v>
      </c>
    </row>
    <row r="32523" customFormat="false" ht="12" hidden="false" customHeight="false" outlineLevel="0" collapsed="false">
      <c r="BS32523" s="96" t="n">
        <f aca="false">BR32523-2.5</f>
        <v>-2.5</v>
      </c>
    </row>
    <row r="32524" customFormat="false" ht="12" hidden="false" customHeight="false" outlineLevel="0" collapsed="false">
      <c r="BS32524" s="96" t="n">
        <f aca="false">BR32524-2.5</f>
        <v>-2.5</v>
      </c>
    </row>
    <row r="32525" customFormat="false" ht="12" hidden="false" customHeight="false" outlineLevel="0" collapsed="false">
      <c r="BS32525" s="96" t="n">
        <f aca="false">BR32525-2.5</f>
        <v>-2.5</v>
      </c>
    </row>
    <row r="32526" customFormat="false" ht="12" hidden="false" customHeight="false" outlineLevel="0" collapsed="false">
      <c r="BS32526" s="96" t="n">
        <f aca="false">BR32526-2.5</f>
        <v>-2.5</v>
      </c>
    </row>
    <row r="32527" customFormat="false" ht="12" hidden="false" customHeight="false" outlineLevel="0" collapsed="false">
      <c r="BS32527" s="96" t="n">
        <f aca="false">BR32527-2.5</f>
        <v>-2.5</v>
      </c>
    </row>
    <row r="32528" customFormat="false" ht="12" hidden="false" customHeight="false" outlineLevel="0" collapsed="false">
      <c r="BS32528" s="96" t="n">
        <f aca="false">BR32528-2.5</f>
        <v>-2.5</v>
      </c>
    </row>
    <row r="32529" customFormat="false" ht="12" hidden="false" customHeight="false" outlineLevel="0" collapsed="false">
      <c r="BS32529" s="96" t="n">
        <f aca="false">BR32529-2.5</f>
        <v>-2.5</v>
      </c>
    </row>
    <row r="32530" customFormat="false" ht="12" hidden="false" customHeight="false" outlineLevel="0" collapsed="false">
      <c r="BS32530" s="96" t="n">
        <f aca="false">BR32530-2.5</f>
        <v>-2.5</v>
      </c>
    </row>
    <row r="32531" customFormat="false" ht="12" hidden="false" customHeight="false" outlineLevel="0" collapsed="false">
      <c r="BS32531" s="96" t="n">
        <f aca="false">BR32531-2.5</f>
        <v>-2.5</v>
      </c>
    </row>
    <row r="32532" customFormat="false" ht="12" hidden="false" customHeight="false" outlineLevel="0" collapsed="false">
      <c r="BS32532" s="96" t="n">
        <f aca="false">BR32532-2.5</f>
        <v>-2.5</v>
      </c>
    </row>
    <row r="32533" customFormat="false" ht="12" hidden="false" customHeight="false" outlineLevel="0" collapsed="false">
      <c r="BS32533" s="96" t="n">
        <f aca="false">BR32533-2.5</f>
        <v>-2.5</v>
      </c>
    </row>
    <row r="32534" customFormat="false" ht="12" hidden="false" customHeight="false" outlineLevel="0" collapsed="false">
      <c r="BS32534" s="96" t="n">
        <f aca="false">BR32534-2.5</f>
        <v>-2.5</v>
      </c>
    </row>
    <row r="32535" customFormat="false" ht="12" hidden="false" customHeight="false" outlineLevel="0" collapsed="false">
      <c r="BS32535" s="96" t="n">
        <f aca="false">BR32535-2.5</f>
        <v>-2.5</v>
      </c>
    </row>
    <row r="32536" customFormat="false" ht="12" hidden="false" customHeight="false" outlineLevel="0" collapsed="false">
      <c r="BS32536" s="96" t="n">
        <f aca="false">BR32536-2.5</f>
        <v>-2.5</v>
      </c>
    </row>
    <row r="32537" customFormat="false" ht="12" hidden="false" customHeight="false" outlineLevel="0" collapsed="false">
      <c r="BS32537" s="96" t="n">
        <f aca="false">BR32537-2.5</f>
        <v>-2.5</v>
      </c>
    </row>
    <row r="32538" customFormat="false" ht="12" hidden="false" customHeight="false" outlineLevel="0" collapsed="false">
      <c r="BS32538" s="96" t="n">
        <f aca="false">BR32538-2.5</f>
        <v>-2.5</v>
      </c>
    </row>
    <row r="32539" customFormat="false" ht="12" hidden="false" customHeight="false" outlineLevel="0" collapsed="false">
      <c r="BS32539" s="96" t="n">
        <f aca="false">BR32539-2.5</f>
        <v>-2.5</v>
      </c>
    </row>
    <row r="32540" customFormat="false" ht="12" hidden="false" customHeight="false" outlineLevel="0" collapsed="false">
      <c r="BS32540" s="96" t="n">
        <f aca="false">BR32540-2.5</f>
        <v>-2.5</v>
      </c>
    </row>
    <row r="32541" customFormat="false" ht="12" hidden="false" customHeight="false" outlineLevel="0" collapsed="false">
      <c r="BS32541" s="96" t="n">
        <f aca="false">BR32541-2.5</f>
        <v>-2.5</v>
      </c>
    </row>
    <row r="32542" customFormat="false" ht="12" hidden="false" customHeight="false" outlineLevel="0" collapsed="false">
      <c r="BS32542" s="96" t="n">
        <f aca="false">BR32542-2.5</f>
        <v>-2.5</v>
      </c>
    </row>
    <row r="32543" customFormat="false" ht="12" hidden="false" customHeight="false" outlineLevel="0" collapsed="false">
      <c r="BS32543" s="96" t="n">
        <f aca="false">BR32543-2.5</f>
        <v>-2.5</v>
      </c>
    </row>
    <row r="32544" customFormat="false" ht="12" hidden="false" customHeight="false" outlineLevel="0" collapsed="false">
      <c r="BS32544" s="96" t="n">
        <f aca="false">BR32544-2.5</f>
        <v>-2.5</v>
      </c>
    </row>
    <row r="32545" customFormat="false" ht="12" hidden="false" customHeight="false" outlineLevel="0" collapsed="false">
      <c r="BS32545" s="96" t="n">
        <f aca="false">BR32545-2.5</f>
        <v>-2.5</v>
      </c>
    </row>
    <row r="32546" customFormat="false" ht="12" hidden="false" customHeight="false" outlineLevel="0" collapsed="false">
      <c r="BS32546" s="96" t="n">
        <f aca="false">BR32546-2.5</f>
        <v>-2.5</v>
      </c>
    </row>
    <row r="32547" customFormat="false" ht="12" hidden="false" customHeight="false" outlineLevel="0" collapsed="false">
      <c r="BS32547" s="96" t="n">
        <f aca="false">BR32547-2.5</f>
        <v>-2.5</v>
      </c>
    </row>
    <row r="32548" customFormat="false" ht="12" hidden="false" customHeight="false" outlineLevel="0" collapsed="false">
      <c r="BS32548" s="96" t="n">
        <f aca="false">BR32548-2.5</f>
        <v>-2.5</v>
      </c>
    </row>
    <row r="32549" customFormat="false" ht="12" hidden="false" customHeight="false" outlineLevel="0" collapsed="false">
      <c r="BS32549" s="96" t="n">
        <f aca="false">BR32549-2.5</f>
        <v>-2.5</v>
      </c>
    </row>
    <row r="32550" customFormat="false" ht="12" hidden="false" customHeight="false" outlineLevel="0" collapsed="false">
      <c r="BS32550" s="96" t="n">
        <f aca="false">BR32550-2.5</f>
        <v>-2.5</v>
      </c>
    </row>
    <row r="32551" customFormat="false" ht="12" hidden="false" customHeight="false" outlineLevel="0" collapsed="false">
      <c r="BS32551" s="96" t="n">
        <f aca="false">BR32551-2.5</f>
        <v>-2.5</v>
      </c>
    </row>
    <row r="32552" customFormat="false" ht="12" hidden="false" customHeight="false" outlineLevel="0" collapsed="false">
      <c r="BS32552" s="96" t="n">
        <f aca="false">BR32552-2.5</f>
        <v>-2.5</v>
      </c>
    </row>
    <row r="32553" customFormat="false" ht="12" hidden="false" customHeight="false" outlineLevel="0" collapsed="false">
      <c r="BS32553" s="96" t="n">
        <f aca="false">BR32553-2.5</f>
        <v>-2.5</v>
      </c>
    </row>
    <row r="32554" customFormat="false" ht="12" hidden="false" customHeight="false" outlineLevel="0" collapsed="false">
      <c r="BS32554" s="96" t="n">
        <f aca="false">BR32554-2.5</f>
        <v>-2.5</v>
      </c>
    </row>
    <row r="32555" customFormat="false" ht="12" hidden="false" customHeight="false" outlineLevel="0" collapsed="false">
      <c r="BS32555" s="96" t="n">
        <f aca="false">BR32555-2.5</f>
        <v>-2.5</v>
      </c>
    </row>
    <row r="32556" customFormat="false" ht="12" hidden="false" customHeight="false" outlineLevel="0" collapsed="false">
      <c r="BS32556" s="96" t="n">
        <f aca="false">BR32556-2.5</f>
        <v>-2.5</v>
      </c>
    </row>
    <row r="32557" customFormat="false" ht="12" hidden="false" customHeight="false" outlineLevel="0" collapsed="false">
      <c r="BS32557" s="96" t="n">
        <f aca="false">BR32557-2.5</f>
        <v>-2.5</v>
      </c>
    </row>
    <row r="32558" customFormat="false" ht="12" hidden="false" customHeight="false" outlineLevel="0" collapsed="false">
      <c r="BS32558" s="96" t="n">
        <f aca="false">BR32558-2.5</f>
        <v>-2.5</v>
      </c>
    </row>
    <row r="32559" customFormat="false" ht="12" hidden="false" customHeight="false" outlineLevel="0" collapsed="false">
      <c r="BS32559" s="96" t="n">
        <f aca="false">BR32559-2.5</f>
        <v>-2.5</v>
      </c>
    </row>
    <row r="32560" customFormat="false" ht="12" hidden="false" customHeight="false" outlineLevel="0" collapsed="false">
      <c r="BS32560" s="96" t="n">
        <f aca="false">BR32560-2.5</f>
        <v>-2.5</v>
      </c>
    </row>
    <row r="32561" customFormat="false" ht="12" hidden="false" customHeight="false" outlineLevel="0" collapsed="false">
      <c r="BS32561" s="96" t="n">
        <f aca="false">BR32561-2.5</f>
        <v>-2.5</v>
      </c>
    </row>
    <row r="32562" customFormat="false" ht="12" hidden="false" customHeight="false" outlineLevel="0" collapsed="false">
      <c r="BS32562" s="96" t="n">
        <f aca="false">BR32562-2.5</f>
        <v>-2.5</v>
      </c>
    </row>
    <row r="32563" customFormat="false" ht="12" hidden="false" customHeight="false" outlineLevel="0" collapsed="false">
      <c r="BS32563" s="96" t="n">
        <f aca="false">BR32563-2.5</f>
        <v>-2.5</v>
      </c>
    </row>
    <row r="32564" customFormat="false" ht="12" hidden="false" customHeight="false" outlineLevel="0" collapsed="false">
      <c r="BS32564" s="96" t="n">
        <f aca="false">BR32564-2.5</f>
        <v>-2.5</v>
      </c>
    </row>
    <row r="32565" customFormat="false" ht="12" hidden="false" customHeight="false" outlineLevel="0" collapsed="false">
      <c r="BS32565" s="96" t="n">
        <f aca="false">BR32565-2.5</f>
        <v>-2.5</v>
      </c>
    </row>
    <row r="32566" customFormat="false" ht="12" hidden="false" customHeight="false" outlineLevel="0" collapsed="false">
      <c r="BS32566" s="96" t="n">
        <f aca="false">BR32566-2.5</f>
        <v>-2.5</v>
      </c>
    </row>
    <row r="32567" customFormat="false" ht="12" hidden="false" customHeight="false" outlineLevel="0" collapsed="false">
      <c r="BS32567" s="96" t="n">
        <f aca="false">BR32567-2.5</f>
        <v>-2.5</v>
      </c>
    </row>
    <row r="32568" customFormat="false" ht="12" hidden="false" customHeight="false" outlineLevel="0" collapsed="false">
      <c r="BS32568" s="96" t="n">
        <f aca="false">BR32568-2.5</f>
        <v>-2.5</v>
      </c>
    </row>
    <row r="32569" customFormat="false" ht="12" hidden="false" customHeight="false" outlineLevel="0" collapsed="false">
      <c r="BS32569" s="96" t="n">
        <f aca="false">BR32569-2.5</f>
        <v>-2.5</v>
      </c>
    </row>
    <row r="32570" customFormat="false" ht="12" hidden="false" customHeight="false" outlineLevel="0" collapsed="false">
      <c r="BS32570" s="96" t="n">
        <f aca="false">BR32570-2.5</f>
        <v>-2.5</v>
      </c>
    </row>
    <row r="32571" customFormat="false" ht="12" hidden="false" customHeight="false" outlineLevel="0" collapsed="false">
      <c r="BS32571" s="96" t="n">
        <f aca="false">BR32571-2.5</f>
        <v>-2.5</v>
      </c>
    </row>
    <row r="32572" customFormat="false" ht="12" hidden="false" customHeight="false" outlineLevel="0" collapsed="false">
      <c r="BS32572" s="96" t="n">
        <f aca="false">BR32572-2.5</f>
        <v>-2.5</v>
      </c>
    </row>
    <row r="32573" customFormat="false" ht="12" hidden="false" customHeight="false" outlineLevel="0" collapsed="false">
      <c r="BS32573" s="96" t="n">
        <f aca="false">BR32573-2.5</f>
        <v>-2.5</v>
      </c>
    </row>
    <row r="32574" customFormat="false" ht="12" hidden="false" customHeight="false" outlineLevel="0" collapsed="false">
      <c r="BS32574" s="96" t="n">
        <f aca="false">BR32574-2.5</f>
        <v>-2.5</v>
      </c>
    </row>
    <row r="32575" customFormat="false" ht="12" hidden="false" customHeight="false" outlineLevel="0" collapsed="false">
      <c r="BS32575" s="96" t="n">
        <f aca="false">BR32575-2.5</f>
        <v>-2.5</v>
      </c>
    </row>
    <row r="32576" customFormat="false" ht="12" hidden="false" customHeight="false" outlineLevel="0" collapsed="false">
      <c r="BS32576" s="96" t="n">
        <f aca="false">BR32576-2.5</f>
        <v>-2.5</v>
      </c>
    </row>
    <row r="32577" customFormat="false" ht="12" hidden="false" customHeight="false" outlineLevel="0" collapsed="false">
      <c r="BS32577" s="96" t="n">
        <f aca="false">BR32577-2.5</f>
        <v>-2.5</v>
      </c>
    </row>
    <row r="32578" customFormat="false" ht="12" hidden="false" customHeight="false" outlineLevel="0" collapsed="false">
      <c r="BS32578" s="96" t="n">
        <f aca="false">BR32578-2.5</f>
        <v>-2.5</v>
      </c>
    </row>
    <row r="32579" customFormat="false" ht="12" hidden="false" customHeight="false" outlineLevel="0" collapsed="false">
      <c r="BS32579" s="96" t="n">
        <f aca="false">BR32579-2.5</f>
        <v>-2.5</v>
      </c>
    </row>
    <row r="32580" customFormat="false" ht="12" hidden="false" customHeight="false" outlineLevel="0" collapsed="false">
      <c r="BS32580" s="96" t="n">
        <f aca="false">BR32580-2.5</f>
        <v>-2.5</v>
      </c>
    </row>
    <row r="32581" customFormat="false" ht="12" hidden="false" customHeight="false" outlineLevel="0" collapsed="false">
      <c r="BS32581" s="96" t="n">
        <f aca="false">BR32581-2.5</f>
        <v>-2.5</v>
      </c>
    </row>
    <row r="32582" customFormat="false" ht="12" hidden="false" customHeight="false" outlineLevel="0" collapsed="false">
      <c r="BS32582" s="96" t="n">
        <f aca="false">BR32582-2.5</f>
        <v>-2.5</v>
      </c>
    </row>
    <row r="32583" customFormat="false" ht="12" hidden="false" customHeight="false" outlineLevel="0" collapsed="false">
      <c r="BS32583" s="96" t="n">
        <f aca="false">BR32583-2.5</f>
        <v>-2.5</v>
      </c>
    </row>
    <row r="32584" customFormat="false" ht="12" hidden="false" customHeight="false" outlineLevel="0" collapsed="false">
      <c r="BS32584" s="96" t="n">
        <f aca="false">BR32584-2.5</f>
        <v>-2.5</v>
      </c>
    </row>
    <row r="32585" customFormat="false" ht="12" hidden="false" customHeight="false" outlineLevel="0" collapsed="false">
      <c r="BS32585" s="96" t="n">
        <f aca="false">BR32585-2.5</f>
        <v>-2.5</v>
      </c>
    </row>
    <row r="32586" customFormat="false" ht="12" hidden="false" customHeight="false" outlineLevel="0" collapsed="false">
      <c r="BS32586" s="96" t="n">
        <f aca="false">BR32586-2.5</f>
        <v>-2.5</v>
      </c>
    </row>
    <row r="32587" customFormat="false" ht="12" hidden="false" customHeight="false" outlineLevel="0" collapsed="false">
      <c r="BS32587" s="96" t="n">
        <f aca="false">BR32587-2.5</f>
        <v>-2.5</v>
      </c>
    </row>
    <row r="32588" customFormat="false" ht="12" hidden="false" customHeight="false" outlineLevel="0" collapsed="false">
      <c r="BS32588" s="96" t="n">
        <f aca="false">BR32588-2.5</f>
        <v>-2.5</v>
      </c>
    </row>
    <row r="32589" customFormat="false" ht="12" hidden="false" customHeight="false" outlineLevel="0" collapsed="false">
      <c r="BS32589" s="96" t="n">
        <f aca="false">BR32589-2.5</f>
        <v>-2.5</v>
      </c>
    </row>
    <row r="32590" customFormat="false" ht="12" hidden="false" customHeight="false" outlineLevel="0" collapsed="false">
      <c r="BS32590" s="96" t="n">
        <f aca="false">BR32590-2.5</f>
        <v>-2.5</v>
      </c>
    </row>
    <row r="32591" customFormat="false" ht="12" hidden="false" customHeight="false" outlineLevel="0" collapsed="false">
      <c r="BS32591" s="96" t="n">
        <f aca="false">BR32591-2.5</f>
        <v>-2.5</v>
      </c>
    </row>
    <row r="32592" customFormat="false" ht="12" hidden="false" customHeight="false" outlineLevel="0" collapsed="false">
      <c r="BS32592" s="96" t="n">
        <f aca="false">BR32592-2.5</f>
        <v>-2.5</v>
      </c>
    </row>
    <row r="32593" customFormat="false" ht="12" hidden="false" customHeight="false" outlineLevel="0" collapsed="false">
      <c r="BS32593" s="96" t="n">
        <f aca="false">BR32593-2.5</f>
        <v>-2.5</v>
      </c>
    </row>
    <row r="32594" customFormat="false" ht="12" hidden="false" customHeight="false" outlineLevel="0" collapsed="false">
      <c r="BS32594" s="96" t="n">
        <f aca="false">BR32594-2.5</f>
        <v>-2.5</v>
      </c>
    </row>
    <row r="32595" customFormat="false" ht="12" hidden="false" customHeight="false" outlineLevel="0" collapsed="false">
      <c r="BS32595" s="96" t="n">
        <f aca="false">BR32595-2.5</f>
        <v>-2.5</v>
      </c>
    </row>
    <row r="32596" customFormat="false" ht="12" hidden="false" customHeight="false" outlineLevel="0" collapsed="false">
      <c r="BS32596" s="96" t="n">
        <f aca="false">BR32596-2.5</f>
        <v>-2.5</v>
      </c>
    </row>
    <row r="32597" customFormat="false" ht="12" hidden="false" customHeight="false" outlineLevel="0" collapsed="false">
      <c r="BS32597" s="96" t="n">
        <f aca="false">BR32597-2.5</f>
        <v>-2.5</v>
      </c>
    </row>
    <row r="32598" customFormat="false" ht="12" hidden="false" customHeight="false" outlineLevel="0" collapsed="false">
      <c r="BS32598" s="96" t="n">
        <f aca="false">BR32598-2.5</f>
        <v>-2.5</v>
      </c>
    </row>
    <row r="32599" customFormat="false" ht="12" hidden="false" customHeight="false" outlineLevel="0" collapsed="false">
      <c r="BS32599" s="96" t="n">
        <f aca="false">BR32599-2.5</f>
        <v>-2.5</v>
      </c>
    </row>
    <row r="32600" customFormat="false" ht="12" hidden="false" customHeight="false" outlineLevel="0" collapsed="false">
      <c r="BS32600" s="96" t="n">
        <f aca="false">BR32600-2.5</f>
        <v>-2.5</v>
      </c>
    </row>
    <row r="32601" customFormat="false" ht="12" hidden="false" customHeight="false" outlineLevel="0" collapsed="false">
      <c r="BS32601" s="96" t="n">
        <f aca="false">BR32601-2.5</f>
        <v>-2.5</v>
      </c>
    </row>
    <row r="32602" customFormat="false" ht="12" hidden="false" customHeight="false" outlineLevel="0" collapsed="false">
      <c r="BS32602" s="96" t="n">
        <f aca="false">BR32602-2.5</f>
        <v>-2.5</v>
      </c>
    </row>
    <row r="32603" customFormat="false" ht="12" hidden="false" customHeight="false" outlineLevel="0" collapsed="false">
      <c r="BS32603" s="96" t="n">
        <f aca="false">BR32603-2.5</f>
        <v>-2.5</v>
      </c>
    </row>
    <row r="32604" customFormat="false" ht="12" hidden="false" customHeight="false" outlineLevel="0" collapsed="false">
      <c r="BS32604" s="96" t="n">
        <f aca="false">BR32604-2.5</f>
        <v>-2.5</v>
      </c>
    </row>
    <row r="32605" customFormat="false" ht="12" hidden="false" customHeight="false" outlineLevel="0" collapsed="false">
      <c r="BS32605" s="96" t="n">
        <f aca="false">BR32605-2.5</f>
        <v>-2.5</v>
      </c>
    </row>
    <row r="32606" customFormat="false" ht="12" hidden="false" customHeight="false" outlineLevel="0" collapsed="false">
      <c r="BS32606" s="96" t="n">
        <f aca="false">BR32606-2.5</f>
        <v>-2.5</v>
      </c>
    </row>
    <row r="32607" customFormat="false" ht="12" hidden="false" customHeight="false" outlineLevel="0" collapsed="false">
      <c r="BS32607" s="96" t="n">
        <f aca="false">BR32607-2.5</f>
        <v>-2.5</v>
      </c>
    </row>
    <row r="32608" customFormat="false" ht="12" hidden="false" customHeight="false" outlineLevel="0" collapsed="false">
      <c r="BS32608" s="96" t="n">
        <f aca="false">BR32608-2.5</f>
        <v>-2.5</v>
      </c>
    </row>
    <row r="32609" customFormat="false" ht="12" hidden="false" customHeight="false" outlineLevel="0" collapsed="false">
      <c r="BS32609" s="96" t="n">
        <f aca="false">BR32609-2.5</f>
        <v>-2.5</v>
      </c>
    </row>
    <row r="32610" customFormat="false" ht="12" hidden="false" customHeight="false" outlineLevel="0" collapsed="false">
      <c r="BS32610" s="96" t="n">
        <f aca="false">BR32610-2.5</f>
        <v>-2.5</v>
      </c>
    </row>
    <row r="32611" customFormat="false" ht="12" hidden="false" customHeight="false" outlineLevel="0" collapsed="false">
      <c r="BS32611" s="96" t="n">
        <f aca="false">BR32611-2.5</f>
        <v>-2.5</v>
      </c>
    </row>
    <row r="32612" customFormat="false" ht="12" hidden="false" customHeight="false" outlineLevel="0" collapsed="false">
      <c r="BS32612" s="96" t="n">
        <f aca="false">BR32612-2.5</f>
        <v>-2.5</v>
      </c>
    </row>
    <row r="32613" customFormat="false" ht="12" hidden="false" customHeight="false" outlineLevel="0" collapsed="false">
      <c r="BS32613" s="96" t="n">
        <f aca="false">BR32613-2.5</f>
        <v>-2.5</v>
      </c>
    </row>
    <row r="32614" customFormat="false" ht="12" hidden="false" customHeight="false" outlineLevel="0" collapsed="false">
      <c r="BS32614" s="96" t="n">
        <f aca="false">BR32614-2.5</f>
        <v>-2.5</v>
      </c>
    </row>
    <row r="32615" customFormat="false" ht="12" hidden="false" customHeight="false" outlineLevel="0" collapsed="false">
      <c r="BS32615" s="96" t="n">
        <f aca="false">BR32615-2.5</f>
        <v>-2.5</v>
      </c>
    </row>
    <row r="32616" customFormat="false" ht="12" hidden="false" customHeight="false" outlineLevel="0" collapsed="false">
      <c r="BS32616" s="96" t="n">
        <f aca="false">BR32616-2.5</f>
        <v>-2.5</v>
      </c>
    </row>
    <row r="32617" customFormat="false" ht="12" hidden="false" customHeight="false" outlineLevel="0" collapsed="false">
      <c r="BS32617" s="96" t="n">
        <f aca="false">BR32617-2.5</f>
        <v>-2.5</v>
      </c>
    </row>
    <row r="32618" customFormat="false" ht="12" hidden="false" customHeight="false" outlineLevel="0" collapsed="false">
      <c r="BS32618" s="96" t="n">
        <f aca="false">BR32618-2.5</f>
        <v>-2.5</v>
      </c>
    </row>
    <row r="32619" customFormat="false" ht="12" hidden="false" customHeight="false" outlineLevel="0" collapsed="false">
      <c r="BS32619" s="96" t="n">
        <f aca="false">BR32619-2.5</f>
        <v>-2.5</v>
      </c>
    </row>
    <row r="32620" customFormat="false" ht="12" hidden="false" customHeight="false" outlineLevel="0" collapsed="false">
      <c r="BS32620" s="96" t="n">
        <f aca="false">BR32620-2.5</f>
        <v>-2.5</v>
      </c>
    </row>
    <row r="32621" customFormat="false" ht="12" hidden="false" customHeight="false" outlineLevel="0" collapsed="false">
      <c r="BS32621" s="96" t="n">
        <f aca="false">BR32621-2.5</f>
        <v>-2.5</v>
      </c>
    </row>
    <row r="32622" customFormat="false" ht="12" hidden="false" customHeight="false" outlineLevel="0" collapsed="false">
      <c r="BS32622" s="96" t="n">
        <f aca="false">BR32622-2.5</f>
        <v>-2.5</v>
      </c>
    </row>
    <row r="32623" customFormat="false" ht="12" hidden="false" customHeight="false" outlineLevel="0" collapsed="false">
      <c r="BS32623" s="96" t="n">
        <f aca="false">BR32623-2.5</f>
        <v>-2.5</v>
      </c>
    </row>
    <row r="32624" customFormat="false" ht="12" hidden="false" customHeight="false" outlineLevel="0" collapsed="false">
      <c r="BS32624" s="96" t="n">
        <f aca="false">BR32624-2.5</f>
        <v>-2.5</v>
      </c>
    </row>
    <row r="32625" customFormat="false" ht="12" hidden="false" customHeight="false" outlineLevel="0" collapsed="false">
      <c r="BS32625" s="96" t="n">
        <f aca="false">BR32625-2.5</f>
        <v>-2.5</v>
      </c>
    </row>
    <row r="32626" customFormat="false" ht="12" hidden="false" customHeight="false" outlineLevel="0" collapsed="false">
      <c r="BS32626" s="96" t="n">
        <f aca="false">BR32626-2.5</f>
        <v>-2.5</v>
      </c>
    </row>
    <row r="32627" customFormat="false" ht="12" hidden="false" customHeight="false" outlineLevel="0" collapsed="false">
      <c r="BS32627" s="96" t="n">
        <f aca="false">BR32627-2.5</f>
        <v>-2.5</v>
      </c>
    </row>
    <row r="32628" customFormat="false" ht="12" hidden="false" customHeight="false" outlineLevel="0" collapsed="false">
      <c r="BS32628" s="96" t="n">
        <f aca="false">BR32628-2.5</f>
        <v>-2.5</v>
      </c>
    </row>
    <row r="32629" customFormat="false" ht="12" hidden="false" customHeight="false" outlineLevel="0" collapsed="false">
      <c r="BS32629" s="96" t="n">
        <f aca="false">BR32629-2.5</f>
        <v>-2.5</v>
      </c>
    </row>
    <row r="32630" customFormat="false" ht="12" hidden="false" customHeight="false" outlineLevel="0" collapsed="false">
      <c r="BS32630" s="96" t="n">
        <f aca="false">BR32630-2.5</f>
        <v>-2.5</v>
      </c>
    </row>
    <row r="32631" customFormat="false" ht="12" hidden="false" customHeight="false" outlineLevel="0" collapsed="false">
      <c r="BS32631" s="96" t="n">
        <f aca="false">BR32631-2.5</f>
        <v>-2.5</v>
      </c>
    </row>
    <row r="32632" customFormat="false" ht="12" hidden="false" customHeight="false" outlineLevel="0" collapsed="false">
      <c r="BS32632" s="96" t="n">
        <f aca="false">BR32632-2.5</f>
        <v>-2.5</v>
      </c>
    </row>
    <row r="32633" customFormat="false" ht="12" hidden="false" customHeight="false" outlineLevel="0" collapsed="false">
      <c r="BS32633" s="96" t="n">
        <f aca="false">BR32633-2.5</f>
        <v>-2.5</v>
      </c>
    </row>
    <row r="32634" customFormat="false" ht="12" hidden="false" customHeight="false" outlineLevel="0" collapsed="false">
      <c r="BS32634" s="96" t="n">
        <f aca="false">BR32634-2.5</f>
        <v>-2.5</v>
      </c>
    </row>
    <row r="32635" customFormat="false" ht="12" hidden="false" customHeight="false" outlineLevel="0" collapsed="false">
      <c r="BS32635" s="96" t="n">
        <f aca="false">BR32635-2.5</f>
        <v>-2.5</v>
      </c>
    </row>
    <row r="32636" customFormat="false" ht="12" hidden="false" customHeight="false" outlineLevel="0" collapsed="false">
      <c r="BS32636" s="96" t="n">
        <f aca="false">BR32636-2.5</f>
        <v>-2.5</v>
      </c>
    </row>
    <row r="32637" customFormat="false" ht="12" hidden="false" customHeight="false" outlineLevel="0" collapsed="false">
      <c r="BS32637" s="96" t="n">
        <f aca="false">BR32637-2.5</f>
        <v>-2.5</v>
      </c>
    </row>
    <row r="32638" customFormat="false" ht="12" hidden="false" customHeight="false" outlineLevel="0" collapsed="false">
      <c r="BS32638" s="96" t="n">
        <f aca="false">BR32638-2.5</f>
        <v>-2.5</v>
      </c>
    </row>
    <row r="32639" customFormat="false" ht="12" hidden="false" customHeight="false" outlineLevel="0" collapsed="false">
      <c r="BS32639" s="96" t="n">
        <f aca="false">BR32639-2.5</f>
        <v>-2.5</v>
      </c>
    </row>
    <row r="32640" customFormat="false" ht="12" hidden="false" customHeight="false" outlineLevel="0" collapsed="false">
      <c r="BS32640" s="96" t="n">
        <f aca="false">BR32640-2.5</f>
        <v>-2.5</v>
      </c>
    </row>
    <row r="32641" customFormat="false" ht="12" hidden="false" customHeight="false" outlineLevel="0" collapsed="false">
      <c r="BS32641" s="96" t="n">
        <f aca="false">BR32641-2.5</f>
        <v>-2.5</v>
      </c>
    </row>
    <row r="32642" customFormat="false" ht="12" hidden="false" customHeight="false" outlineLevel="0" collapsed="false">
      <c r="BS32642" s="96" t="n">
        <f aca="false">BR32642-2.5</f>
        <v>-2.5</v>
      </c>
    </row>
    <row r="32643" customFormat="false" ht="12" hidden="false" customHeight="false" outlineLevel="0" collapsed="false">
      <c r="BS32643" s="96" t="n">
        <f aca="false">BR32643-2.5</f>
        <v>-2.5</v>
      </c>
    </row>
    <row r="32644" customFormat="false" ht="12" hidden="false" customHeight="false" outlineLevel="0" collapsed="false">
      <c r="BS32644" s="96" t="n">
        <f aca="false">BR32644-2.5</f>
        <v>-2.5</v>
      </c>
    </row>
    <row r="32645" customFormat="false" ht="12" hidden="false" customHeight="false" outlineLevel="0" collapsed="false">
      <c r="BS32645" s="96" t="n">
        <f aca="false">BR32645-2.5</f>
        <v>-2.5</v>
      </c>
    </row>
    <row r="32646" customFormat="false" ht="12" hidden="false" customHeight="false" outlineLevel="0" collapsed="false">
      <c r="BS32646" s="96" t="n">
        <f aca="false">BR32646-2.5</f>
        <v>-2.5</v>
      </c>
    </row>
    <row r="32647" customFormat="false" ht="12" hidden="false" customHeight="false" outlineLevel="0" collapsed="false">
      <c r="BS32647" s="96" t="n">
        <f aca="false">BR32647-2.5</f>
        <v>-2.5</v>
      </c>
    </row>
    <row r="32648" customFormat="false" ht="12" hidden="false" customHeight="false" outlineLevel="0" collapsed="false">
      <c r="BS32648" s="96" t="n">
        <f aca="false">BR32648-2.5</f>
        <v>-2.5</v>
      </c>
    </row>
    <row r="32649" customFormat="false" ht="12" hidden="false" customHeight="false" outlineLevel="0" collapsed="false">
      <c r="BS32649" s="96" t="n">
        <f aca="false">BR32649-2.5</f>
        <v>-2.5</v>
      </c>
    </row>
    <row r="32650" customFormat="false" ht="12" hidden="false" customHeight="false" outlineLevel="0" collapsed="false">
      <c r="BS32650" s="96" t="n">
        <f aca="false">BR32650-2.5</f>
        <v>-2.5</v>
      </c>
    </row>
    <row r="32651" customFormat="false" ht="12" hidden="false" customHeight="false" outlineLevel="0" collapsed="false">
      <c r="BS32651" s="96" t="n">
        <f aca="false">BR32651-2.5</f>
        <v>-2.5</v>
      </c>
    </row>
    <row r="32652" customFormat="false" ht="12" hidden="false" customHeight="false" outlineLevel="0" collapsed="false">
      <c r="BS32652" s="96" t="n">
        <f aca="false">BR32652-2.5</f>
        <v>-2.5</v>
      </c>
    </row>
    <row r="32653" customFormat="false" ht="12" hidden="false" customHeight="false" outlineLevel="0" collapsed="false">
      <c r="BS32653" s="96" t="n">
        <f aca="false">BR32653-2.5</f>
        <v>-2.5</v>
      </c>
    </row>
    <row r="32654" customFormat="false" ht="12" hidden="false" customHeight="false" outlineLevel="0" collapsed="false">
      <c r="BS32654" s="96" t="n">
        <f aca="false">BR32654-2.5</f>
        <v>-2.5</v>
      </c>
    </row>
    <row r="32655" customFormat="false" ht="12" hidden="false" customHeight="false" outlineLevel="0" collapsed="false">
      <c r="BS32655" s="96" t="n">
        <f aca="false">BR32655-2.5</f>
        <v>-2.5</v>
      </c>
    </row>
    <row r="32656" customFormat="false" ht="12" hidden="false" customHeight="false" outlineLevel="0" collapsed="false">
      <c r="BS32656" s="96" t="n">
        <f aca="false">BR32656-2.5</f>
        <v>-2.5</v>
      </c>
    </row>
    <row r="32657" customFormat="false" ht="12" hidden="false" customHeight="false" outlineLevel="0" collapsed="false">
      <c r="BS32657" s="96" t="n">
        <f aca="false">BR32657-2.5</f>
        <v>-2.5</v>
      </c>
    </row>
    <row r="32658" customFormat="false" ht="12" hidden="false" customHeight="false" outlineLevel="0" collapsed="false">
      <c r="BS32658" s="96" t="n">
        <f aca="false">BR32658-2.5</f>
        <v>-2.5</v>
      </c>
    </row>
    <row r="32659" customFormat="false" ht="12" hidden="false" customHeight="false" outlineLevel="0" collapsed="false">
      <c r="BS32659" s="96" t="n">
        <f aca="false">BR32659-2.5</f>
        <v>-2.5</v>
      </c>
    </row>
    <row r="32660" customFormat="false" ht="12" hidden="false" customHeight="false" outlineLevel="0" collapsed="false">
      <c r="BS32660" s="96" t="n">
        <f aca="false">BR32660-2.5</f>
        <v>-2.5</v>
      </c>
    </row>
    <row r="32661" customFormat="false" ht="12" hidden="false" customHeight="false" outlineLevel="0" collapsed="false">
      <c r="BS32661" s="96" t="n">
        <f aca="false">BR32661-2.5</f>
        <v>-2.5</v>
      </c>
    </row>
    <row r="32662" customFormat="false" ht="12" hidden="false" customHeight="false" outlineLevel="0" collapsed="false">
      <c r="BS32662" s="96" t="n">
        <f aca="false">BR32662-2.5</f>
        <v>-2.5</v>
      </c>
    </row>
    <row r="32663" customFormat="false" ht="12" hidden="false" customHeight="false" outlineLevel="0" collapsed="false">
      <c r="BS32663" s="96" t="n">
        <f aca="false">BR32663-2.5</f>
        <v>-2.5</v>
      </c>
    </row>
    <row r="32664" customFormat="false" ht="12" hidden="false" customHeight="false" outlineLevel="0" collapsed="false">
      <c r="BS32664" s="96" t="n">
        <f aca="false">BR32664-2.5</f>
        <v>-2.5</v>
      </c>
    </row>
    <row r="32665" customFormat="false" ht="12" hidden="false" customHeight="false" outlineLevel="0" collapsed="false">
      <c r="BS32665" s="96" t="n">
        <f aca="false">BR32665-2.5</f>
        <v>-2.5</v>
      </c>
    </row>
    <row r="32666" customFormat="false" ht="12" hidden="false" customHeight="false" outlineLevel="0" collapsed="false">
      <c r="BS32666" s="96" t="n">
        <f aca="false">BR32666-2.5</f>
        <v>-2.5</v>
      </c>
    </row>
    <row r="32667" customFormat="false" ht="12" hidden="false" customHeight="false" outlineLevel="0" collapsed="false">
      <c r="BS32667" s="96" t="n">
        <f aca="false">BR32667-2.5</f>
        <v>-2.5</v>
      </c>
    </row>
    <row r="32668" customFormat="false" ht="12" hidden="false" customHeight="false" outlineLevel="0" collapsed="false">
      <c r="BS32668" s="96" t="n">
        <f aca="false">BR32668-2.5</f>
        <v>-2.5</v>
      </c>
    </row>
    <row r="32669" customFormat="false" ht="12" hidden="false" customHeight="false" outlineLevel="0" collapsed="false">
      <c r="BS32669" s="96" t="n">
        <f aca="false">BR32669-2.5</f>
        <v>-2.5</v>
      </c>
    </row>
    <row r="32670" customFormat="false" ht="12" hidden="false" customHeight="false" outlineLevel="0" collapsed="false">
      <c r="BS32670" s="96" t="n">
        <f aca="false">BR32670-2.5</f>
        <v>-2.5</v>
      </c>
    </row>
    <row r="32671" customFormat="false" ht="12" hidden="false" customHeight="false" outlineLevel="0" collapsed="false">
      <c r="BS32671" s="96" t="n">
        <f aca="false">BR32671-2.5</f>
        <v>-2.5</v>
      </c>
    </row>
    <row r="32672" customFormat="false" ht="12" hidden="false" customHeight="false" outlineLevel="0" collapsed="false">
      <c r="BS32672" s="96" t="n">
        <f aca="false">BR32672-2.5</f>
        <v>-2.5</v>
      </c>
    </row>
    <row r="32673" customFormat="false" ht="12" hidden="false" customHeight="false" outlineLevel="0" collapsed="false">
      <c r="BS32673" s="96" t="n">
        <f aca="false">BR32673-2.5</f>
        <v>-2.5</v>
      </c>
    </row>
    <row r="32674" customFormat="false" ht="12" hidden="false" customHeight="false" outlineLevel="0" collapsed="false">
      <c r="BS32674" s="96" t="n">
        <f aca="false">BR32674-2.5</f>
        <v>-2.5</v>
      </c>
    </row>
    <row r="32675" customFormat="false" ht="12" hidden="false" customHeight="false" outlineLevel="0" collapsed="false">
      <c r="BS32675" s="96" t="n">
        <f aca="false">BR32675-2.5</f>
        <v>-2.5</v>
      </c>
    </row>
    <row r="32676" customFormat="false" ht="12" hidden="false" customHeight="false" outlineLevel="0" collapsed="false">
      <c r="BS32676" s="96" t="n">
        <f aca="false">BR32676-2.5</f>
        <v>-2.5</v>
      </c>
    </row>
    <row r="32677" customFormat="false" ht="12" hidden="false" customHeight="false" outlineLevel="0" collapsed="false">
      <c r="BS32677" s="96" t="n">
        <f aca="false">BR32677-2.5</f>
        <v>-2.5</v>
      </c>
    </row>
    <row r="32678" customFormat="false" ht="12" hidden="false" customHeight="false" outlineLevel="0" collapsed="false">
      <c r="BS32678" s="96" t="n">
        <f aca="false">BR32678-2.5</f>
        <v>-2.5</v>
      </c>
    </row>
    <row r="32679" customFormat="false" ht="12" hidden="false" customHeight="false" outlineLevel="0" collapsed="false">
      <c r="BS32679" s="96" t="n">
        <f aca="false">BR32679-2.5</f>
        <v>-2.5</v>
      </c>
    </row>
    <row r="32680" customFormat="false" ht="12" hidden="false" customHeight="false" outlineLevel="0" collapsed="false">
      <c r="BS32680" s="96" t="n">
        <f aca="false">BR32680-2.5</f>
        <v>-2.5</v>
      </c>
    </row>
    <row r="32681" customFormat="false" ht="12" hidden="false" customHeight="false" outlineLevel="0" collapsed="false">
      <c r="BS32681" s="96" t="n">
        <f aca="false">BR32681-2.5</f>
        <v>-2.5</v>
      </c>
    </row>
    <row r="32682" customFormat="false" ht="12" hidden="false" customHeight="false" outlineLevel="0" collapsed="false">
      <c r="BS32682" s="96" t="n">
        <f aca="false">BR32682-2.5</f>
        <v>-2.5</v>
      </c>
    </row>
    <row r="32683" customFormat="false" ht="12" hidden="false" customHeight="false" outlineLevel="0" collapsed="false">
      <c r="BS32683" s="96" t="n">
        <f aca="false">BR32683-2.5</f>
        <v>-2.5</v>
      </c>
    </row>
    <row r="32684" customFormat="false" ht="12" hidden="false" customHeight="false" outlineLevel="0" collapsed="false">
      <c r="BS32684" s="96" t="n">
        <f aca="false">BR32684-2.5</f>
        <v>-2.5</v>
      </c>
    </row>
    <row r="32685" customFormat="false" ht="12" hidden="false" customHeight="false" outlineLevel="0" collapsed="false">
      <c r="BS32685" s="96" t="n">
        <f aca="false">BR32685-2.5</f>
        <v>-2.5</v>
      </c>
    </row>
    <row r="32686" customFormat="false" ht="12" hidden="false" customHeight="false" outlineLevel="0" collapsed="false">
      <c r="BS32686" s="96" t="n">
        <f aca="false">BR32686-2.5</f>
        <v>-2.5</v>
      </c>
    </row>
    <row r="32687" customFormat="false" ht="12" hidden="false" customHeight="false" outlineLevel="0" collapsed="false">
      <c r="BS32687" s="96" t="n">
        <f aca="false">BR32687-2.5</f>
        <v>-2.5</v>
      </c>
    </row>
    <row r="32688" customFormat="false" ht="12" hidden="false" customHeight="false" outlineLevel="0" collapsed="false">
      <c r="BS32688" s="96" t="n">
        <f aca="false">BR32688-2.5</f>
        <v>-2.5</v>
      </c>
    </row>
    <row r="32689" customFormat="false" ht="12" hidden="false" customHeight="false" outlineLevel="0" collapsed="false">
      <c r="BS32689" s="96" t="n">
        <f aca="false">BR32689-2.5</f>
        <v>-2.5</v>
      </c>
    </row>
    <row r="32690" customFormat="false" ht="12" hidden="false" customHeight="false" outlineLevel="0" collapsed="false">
      <c r="BS32690" s="96" t="n">
        <f aca="false">BR32690-2.5</f>
        <v>-2.5</v>
      </c>
    </row>
    <row r="32691" customFormat="false" ht="12" hidden="false" customHeight="false" outlineLevel="0" collapsed="false">
      <c r="BS32691" s="96" t="n">
        <f aca="false">BR32691-2.5</f>
        <v>-2.5</v>
      </c>
    </row>
    <row r="32692" customFormat="false" ht="12" hidden="false" customHeight="false" outlineLevel="0" collapsed="false">
      <c r="BS32692" s="96" t="n">
        <f aca="false">BR32692-2.5</f>
        <v>-2.5</v>
      </c>
    </row>
    <row r="32693" customFormat="false" ht="12" hidden="false" customHeight="false" outlineLevel="0" collapsed="false">
      <c r="BS32693" s="96" t="n">
        <f aca="false">BR32693-2.5</f>
        <v>-2.5</v>
      </c>
    </row>
    <row r="32694" customFormat="false" ht="12" hidden="false" customHeight="false" outlineLevel="0" collapsed="false">
      <c r="BS32694" s="96" t="n">
        <f aca="false">BR32694-2.5</f>
        <v>-2.5</v>
      </c>
    </row>
    <row r="32695" customFormat="false" ht="12" hidden="false" customHeight="false" outlineLevel="0" collapsed="false">
      <c r="BS32695" s="96" t="n">
        <f aca="false">BR32695-2.5</f>
        <v>-2.5</v>
      </c>
    </row>
    <row r="32696" customFormat="false" ht="12" hidden="false" customHeight="false" outlineLevel="0" collapsed="false">
      <c r="BS32696" s="96" t="n">
        <f aca="false">BR32696-2.5</f>
        <v>-2.5</v>
      </c>
    </row>
    <row r="32697" customFormat="false" ht="12" hidden="false" customHeight="false" outlineLevel="0" collapsed="false">
      <c r="BS32697" s="96" t="n">
        <f aca="false">BR32697-2.5</f>
        <v>-2.5</v>
      </c>
    </row>
    <row r="32698" customFormat="false" ht="12" hidden="false" customHeight="false" outlineLevel="0" collapsed="false">
      <c r="BS32698" s="96" t="n">
        <f aca="false">BR32698-2.5</f>
        <v>-2.5</v>
      </c>
    </row>
    <row r="32699" customFormat="false" ht="12" hidden="false" customHeight="false" outlineLevel="0" collapsed="false">
      <c r="BS32699" s="96" t="n">
        <f aca="false">BR32699-2.5</f>
        <v>-2.5</v>
      </c>
    </row>
    <row r="32700" customFormat="false" ht="12" hidden="false" customHeight="false" outlineLevel="0" collapsed="false">
      <c r="BS32700" s="96" t="n">
        <f aca="false">BR32700-2.5</f>
        <v>-2.5</v>
      </c>
    </row>
    <row r="32701" customFormat="false" ht="12" hidden="false" customHeight="false" outlineLevel="0" collapsed="false">
      <c r="BS32701" s="96" t="n">
        <f aca="false">BR32701-2.5</f>
        <v>-2.5</v>
      </c>
    </row>
    <row r="32702" customFormat="false" ht="12" hidden="false" customHeight="false" outlineLevel="0" collapsed="false">
      <c r="BS32702" s="96" t="n">
        <f aca="false">BR32702-2.5</f>
        <v>-2.5</v>
      </c>
    </row>
    <row r="32703" customFormat="false" ht="12" hidden="false" customHeight="false" outlineLevel="0" collapsed="false">
      <c r="BS32703" s="96" t="n">
        <f aca="false">BR32703-2.5</f>
        <v>-2.5</v>
      </c>
    </row>
    <row r="32704" customFormat="false" ht="12" hidden="false" customHeight="false" outlineLevel="0" collapsed="false">
      <c r="BS32704" s="96" t="n">
        <f aca="false">BR32704-2.5</f>
        <v>-2.5</v>
      </c>
    </row>
    <row r="32705" customFormat="false" ht="12" hidden="false" customHeight="false" outlineLevel="0" collapsed="false">
      <c r="BS32705" s="96" t="n">
        <f aca="false">BR32705-2.5</f>
        <v>-2.5</v>
      </c>
    </row>
    <row r="32706" customFormat="false" ht="12" hidden="false" customHeight="false" outlineLevel="0" collapsed="false">
      <c r="BS32706" s="96" t="n">
        <f aca="false">BR32706-2.5</f>
        <v>-2.5</v>
      </c>
    </row>
    <row r="32707" customFormat="false" ht="12" hidden="false" customHeight="false" outlineLevel="0" collapsed="false">
      <c r="BS32707" s="96" t="n">
        <f aca="false">BR32707-2.5</f>
        <v>-2.5</v>
      </c>
    </row>
    <row r="32708" customFormat="false" ht="12" hidden="false" customHeight="false" outlineLevel="0" collapsed="false">
      <c r="BS32708" s="96" t="n">
        <f aca="false">BR32708-2.5</f>
        <v>-2.5</v>
      </c>
    </row>
    <row r="32709" customFormat="false" ht="12" hidden="false" customHeight="false" outlineLevel="0" collapsed="false">
      <c r="BS32709" s="96" t="n">
        <f aca="false">BR32709-2.5</f>
        <v>-2.5</v>
      </c>
    </row>
    <row r="32710" customFormat="false" ht="12" hidden="false" customHeight="false" outlineLevel="0" collapsed="false">
      <c r="BS32710" s="96" t="n">
        <f aca="false">BR32710-2.5</f>
        <v>-2.5</v>
      </c>
    </row>
    <row r="32711" customFormat="false" ht="12" hidden="false" customHeight="false" outlineLevel="0" collapsed="false">
      <c r="BS32711" s="96" t="n">
        <f aca="false">BR32711-2.5</f>
        <v>-2.5</v>
      </c>
    </row>
    <row r="32712" customFormat="false" ht="12" hidden="false" customHeight="false" outlineLevel="0" collapsed="false">
      <c r="BS32712" s="96" t="n">
        <f aca="false">BR32712-2.5</f>
        <v>-2.5</v>
      </c>
    </row>
    <row r="32713" customFormat="false" ht="12" hidden="false" customHeight="false" outlineLevel="0" collapsed="false">
      <c r="BS32713" s="96" t="n">
        <f aca="false">BR32713-2.5</f>
        <v>-2.5</v>
      </c>
    </row>
    <row r="32714" customFormat="false" ht="12" hidden="false" customHeight="false" outlineLevel="0" collapsed="false">
      <c r="BS32714" s="96" t="n">
        <f aca="false">BR32714-2.5</f>
        <v>-2.5</v>
      </c>
    </row>
    <row r="32715" customFormat="false" ht="12" hidden="false" customHeight="false" outlineLevel="0" collapsed="false">
      <c r="BS32715" s="96" t="n">
        <f aca="false">BR32715-2.5</f>
        <v>-2.5</v>
      </c>
    </row>
    <row r="32716" customFormat="false" ht="12" hidden="false" customHeight="false" outlineLevel="0" collapsed="false">
      <c r="BS32716" s="96" t="n">
        <f aca="false">BR32716-2.5</f>
        <v>-2.5</v>
      </c>
    </row>
    <row r="32717" customFormat="false" ht="12" hidden="false" customHeight="false" outlineLevel="0" collapsed="false">
      <c r="BS32717" s="96" t="n">
        <f aca="false">BR32717-2.5</f>
        <v>-2.5</v>
      </c>
    </row>
    <row r="32718" customFormat="false" ht="12" hidden="false" customHeight="false" outlineLevel="0" collapsed="false">
      <c r="BS32718" s="96" t="n">
        <f aca="false">BR32718-2.5</f>
        <v>-2.5</v>
      </c>
    </row>
    <row r="32719" customFormat="false" ht="12" hidden="false" customHeight="false" outlineLevel="0" collapsed="false">
      <c r="BS32719" s="96" t="n">
        <f aca="false">BR32719-2.5</f>
        <v>-2.5</v>
      </c>
    </row>
    <row r="32720" customFormat="false" ht="12" hidden="false" customHeight="false" outlineLevel="0" collapsed="false">
      <c r="BS32720" s="96" t="n">
        <f aca="false">BR32720-2.5</f>
        <v>-2.5</v>
      </c>
    </row>
    <row r="32721" customFormat="false" ht="12" hidden="false" customHeight="false" outlineLevel="0" collapsed="false">
      <c r="BS32721" s="96" t="n">
        <f aca="false">BR32721-2.5</f>
        <v>-2.5</v>
      </c>
    </row>
    <row r="32722" customFormat="false" ht="12" hidden="false" customHeight="false" outlineLevel="0" collapsed="false">
      <c r="BS32722" s="96" t="n">
        <f aca="false">BR32722-2.5</f>
        <v>-2.5</v>
      </c>
    </row>
    <row r="32723" customFormat="false" ht="12" hidden="false" customHeight="false" outlineLevel="0" collapsed="false">
      <c r="BS32723" s="96" t="n">
        <f aca="false">BR32723-2.5</f>
        <v>-2.5</v>
      </c>
    </row>
    <row r="32724" customFormat="false" ht="12" hidden="false" customHeight="false" outlineLevel="0" collapsed="false">
      <c r="BS32724" s="96" t="n">
        <f aca="false">BR32724-2.5</f>
        <v>-2.5</v>
      </c>
    </row>
    <row r="32725" customFormat="false" ht="12" hidden="false" customHeight="false" outlineLevel="0" collapsed="false">
      <c r="BS32725" s="96" t="n">
        <f aca="false">BR32725-2.5</f>
        <v>-2.5</v>
      </c>
    </row>
    <row r="32726" customFormat="false" ht="12" hidden="false" customHeight="false" outlineLevel="0" collapsed="false">
      <c r="BS32726" s="96" t="n">
        <f aca="false">BR32726-2.5</f>
        <v>-2.5</v>
      </c>
    </row>
    <row r="32727" customFormat="false" ht="12" hidden="false" customHeight="false" outlineLevel="0" collapsed="false">
      <c r="BS32727" s="96" t="n">
        <f aca="false">BR32727-2.5</f>
        <v>-2.5</v>
      </c>
    </row>
    <row r="32728" customFormat="false" ht="12" hidden="false" customHeight="false" outlineLevel="0" collapsed="false">
      <c r="BS32728" s="96" t="n">
        <f aca="false">BR32728-2.5</f>
        <v>-2.5</v>
      </c>
    </row>
    <row r="32729" customFormat="false" ht="12" hidden="false" customHeight="false" outlineLevel="0" collapsed="false">
      <c r="BS32729" s="96" t="n">
        <f aca="false">BR32729-2.5</f>
        <v>-2.5</v>
      </c>
    </row>
    <row r="32730" customFormat="false" ht="12" hidden="false" customHeight="false" outlineLevel="0" collapsed="false">
      <c r="BS32730" s="96" t="n">
        <f aca="false">BR32730-2.5</f>
        <v>-2.5</v>
      </c>
    </row>
    <row r="32731" customFormat="false" ht="12" hidden="false" customHeight="false" outlineLevel="0" collapsed="false">
      <c r="BS32731" s="96" t="n">
        <f aca="false">BR32731-2.5</f>
        <v>-2.5</v>
      </c>
    </row>
    <row r="32732" customFormat="false" ht="12" hidden="false" customHeight="false" outlineLevel="0" collapsed="false">
      <c r="BS32732" s="96" t="n">
        <f aca="false">BR32732-2.5</f>
        <v>-2.5</v>
      </c>
    </row>
    <row r="32733" customFormat="false" ht="12" hidden="false" customHeight="false" outlineLevel="0" collapsed="false">
      <c r="BS32733" s="96" t="n">
        <f aca="false">BR32733-2.5</f>
        <v>-2.5</v>
      </c>
    </row>
    <row r="32734" customFormat="false" ht="12" hidden="false" customHeight="false" outlineLevel="0" collapsed="false">
      <c r="BS32734" s="96" t="n">
        <f aca="false">BR32734-2.5</f>
        <v>-2.5</v>
      </c>
    </row>
    <row r="32735" customFormat="false" ht="12" hidden="false" customHeight="false" outlineLevel="0" collapsed="false">
      <c r="BS32735" s="96" t="n">
        <f aca="false">BR32735-2.5</f>
        <v>-2.5</v>
      </c>
    </row>
    <row r="32736" customFormat="false" ht="12" hidden="false" customHeight="false" outlineLevel="0" collapsed="false">
      <c r="BS32736" s="96" t="n">
        <f aca="false">BR32736-2.5</f>
        <v>-2.5</v>
      </c>
    </row>
    <row r="32737" customFormat="false" ht="12" hidden="false" customHeight="false" outlineLevel="0" collapsed="false">
      <c r="BS32737" s="96" t="n">
        <f aca="false">BR32737-2.5</f>
        <v>-2.5</v>
      </c>
    </row>
    <row r="32738" customFormat="false" ht="12" hidden="false" customHeight="false" outlineLevel="0" collapsed="false">
      <c r="BS32738" s="96" t="n">
        <f aca="false">BR32738-2.5</f>
        <v>-2.5</v>
      </c>
    </row>
    <row r="32739" customFormat="false" ht="12" hidden="false" customHeight="false" outlineLevel="0" collapsed="false">
      <c r="BS32739" s="96" t="n">
        <f aca="false">BR32739-2.5</f>
        <v>-2.5</v>
      </c>
    </row>
    <row r="32740" customFormat="false" ht="12" hidden="false" customHeight="false" outlineLevel="0" collapsed="false">
      <c r="BS32740" s="96" t="n">
        <f aca="false">BR32740-2.5</f>
        <v>-2.5</v>
      </c>
    </row>
    <row r="32741" customFormat="false" ht="12" hidden="false" customHeight="false" outlineLevel="0" collapsed="false">
      <c r="BS32741" s="96" t="n">
        <f aca="false">BR32741-2.5</f>
        <v>-2.5</v>
      </c>
    </row>
    <row r="32742" customFormat="false" ht="12" hidden="false" customHeight="false" outlineLevel="0" collapsed="false">
      <c r="BS32742" s="96" t="n">
        <f aca="false">BR32742-2.5</f>
        <v>-2.5</v>
      </c>
    </row>
    <row r="32743" customFormat="false" ht="12" hidden="false" customHeight="false" outlineLevel="0" collapsed="false">
      <c r="BS32743" s="96" t="n">
        <f aca="false">BR32743-2.5</f>
        <v>-2.5</v>
      </c>
    </row>
    <row r="32744" customFormat="false" ht="12" hidden="false" customHeight="false" outlineLevel="0" collapsed="false">
      <c r="BS32744" s="96" t="n">
        <f aca="false">BR32744-2.5</f>
        <v>-2.5</v>
      </c>
    </row>
    <row r="32745" customFormat="false" ht="12" hidden="false" customHeight="false" outlineLevel="0" collapsed="false">
      <c r="BS32745" s="96" t="n">
        <f aca="false">BR32745-2.5</f>
        <v>-2.5</v>
      </c>
    </row>
    <row r="32746" customFormat="false" ht="12" hidden="false" customHeight="false" outlineLevel="0" collapsed="false">
      <c r="BS32746" s="96" t="n">
        <f aca="false">BR32746-2.5</f>
        <v>-2.5</v>
      </c>
    </row>
    <row r="32747" customFormat="false" ht="12" hidden="false" customHeight="false" outlineLevel="0" collapsed="false">
      <c r="BS32747" s="96" t="n">
        <f aca="false">BR32747-2.5</f>
        <v>-2.5</v>
      </c>
    </row>
    <row r="32748" customFormat="false" ht="12" hidden="false" customHeight="false" outlineLevel="0" collapsed="false">
      <c r="BS32748" s="96" t="n">
        <f aca="false">BR32748-2.5</f>
        <v>-2.5</v>
      </c>
    </row>
    <row r="32749" customFormat="false" ht="12" hidden="false" customHeight="false" outlineLevel="0" collapsed="false">
      <c r="BS32749" s="96" t="n">
        <f aca="false">BR32749-2.5</f>
        <v>-2.5</v>
      </c>
    </row>
    <row r="32750" customFormat="false" ht="12" hidden="false" customHeight="false" outlineLevel="0" collapsed="false">
      <c r="BS32750" s="96" t="n">
        <f aca="false">BR32750-2.5</f>
        <v>-2.5</v>
      </c>
    </row>
    <row r="32751" customFormat="false" ht="12" hidden="false" customHeight="false" outlineLevel="0" collapsed="false">
      <c r="BS32751" s="96" t="n">
        <f aca="false">BR32751-2.5</f>
        <v>-2.5</v>
      </c>
    </row>
    <row r="32752" customFormat="false" ht="12" hidden="false" customHeight="false" outlineLevel="0" collapsed="false">
      <c r="BS32752" s="96" t="n">
        <f aca="false">BR32752-2.5</f>
        <v>-2.5</v>
      </c>
    </row>
    <row r="32753" customFormat="false" ht="12" hidden="false" customHeight="false" outlineLevel="0" collapsed="false">
      <c r="BS32753" s="96" t="n">
        <f aca="false">BR32753-2.5</f>
        <v>-2.5</v>
      </c>
    </row>
    <row r="32754" customFormat="false" ht="12" hidden="false" customHeight="false" outlineLevel="0" collapsed="false">
      <c r="BS32754" s="96" t="n">
        <f aca="false">BR32754-2.5</f>
        <v>-2.5</v>
      </c>
    </row>
    <row r="32755" customFormat="false" ht="12" hidden="false" customHeight="false" outlineLevel="0" collapsed="false">
      <c r="BS32755" s="96" t="n">
        <f aca="false">BR32755-2.5</f>
        <v>-2.5</v>
      </c>
    </row>
    <row r="32756" customFormat="false" ht="12" hidden="false" customHeight="false" outlineLevel="0" collapsed="false">
      <c r="BS32756" s="96" t="n">
        <f aca="false">BR32756-2.5</f>
        <v>-2.5</v>
      </c>
    </row>
    <row r="32757" customFormat="false" ht="12" hidden="false" customHeight="false" outlineLevel="0" collapsed="false">
      <c r="BS32757" s="96" t="n">
        <f aca="false">BR32757-2.5</f>
        <v>-2.5</v>
      </c>
    </row>
    <row r="32758" customFormat="false" ht="12" hidden="false" customHeight="false" outlineLevel="0" collapsed="false">
      <c r="BS32758" s="96" t="n">
        <f aca="false">BR32758-2.5</f>
        <v>-2.5</v>
      </c>
    </row>
    <row r="32759" customFormat="false" ht="12" hidden="false" customHeight="false" outlineLevel="0" collapsed="false">
      <c r="BS32759" s="96" t="n">
        <f aca="false">BR32759-2.5</f>
        <v>-2.5</v>
      </c>
    </row>
    <row r="32760" customFormat="false" ht="12" hidden="false" customHeight="false" outlineLevel="0" collapsed="false">
      <c r="BS32760" s="96" t="n">
        <f aca="false">BR32760-2.5</f>
        <v>-2.5</v>
      </c>
    </row>
    <row r="32761" customFormat="false" ht="12" hidden="false" customHeight="false" outlineLevel="0" collapsed="false">
      <c r="BS32761" s="96" t="n">
        <f aca="false">BR32761-2.5</f>
        <v>-2.5</v>
      </c>
    </row>
    <row r="32762" customFormat="false" ht="12" hidden="false" customHeight="false" outlineLevel="0" collapsed="false">
      <c r="BS32762" s="96" t="n">
        <f aca="false">BR32762-2.5</f>
        <v>-2.5</v>
      </c>
    </row>
    <row r="32763" customFormat="false" ht="12" hidden="false" customHeight="false" outlineLevel="0" collapsed="false">
      <c r="BS32763" s="96" t="n">
        <f aca="false">BR32763-2.5</f>
        <v>-2.5</v>
      </c>
    </row>
    <row r="32764" customFormat="false" ht="12" hidden="false" customHeight="false" outlineLevel="0" collapsed="false">
      <c r="BS32764" s="96" t="n">
        <f aca="false">BR32764-2.5</f>
        <v>-2.5</v>
      </c>
    </row>
    <row r="32765" customFormat="false" ht="12" hidden="false" customHeight="false" outlineLevel="0" collapsed="false">
      <c r="BS32765" s="96" t="n">
        <f aca="false">BR32765-2.5</f>
        <v>-2.5</v>
      </c>
    </row>
    <row r="32766" customFormat="false" ht="12" hidden="false" customHeight="false" outlineLevel="0" collapsed="false">
      <c r="BS32766" s="96" t="n">
        <f aca="false">BR32766-2.5</f>
        <v>-2.5</v>
      </c>
    </row>
    <row r="32767" customFormat="false" ht="12" hidden="false" customHeight="false" outlineLevel="0" collapsed="false">
      <c r="BS32767" s="96" t="n">
        <f aca="false">BR32767-2.5</f>
        <v>-2.5</v>
      </c>
    </row>
    <row r="32768" customFormat="false" ht="12" hidden="false" customHeight="false" outlineLevel="0" collapsed="false">
      <c r="BS32768" s="96" t="n">
        <f aca="false">BR32768-2.5</f>
        <v>-2.5</v>
      </c>
    </row>
    <row r="32769" customFormat="false" ht="12" hidden="false" customHeight="false" outlineLevel="0" collapsed="false">
      <c r="BS32769" s="96" t="n">
        <f aca="false">BR32769-2.5</f>
        <v>-2.5</v>
      </c>
    </row>
    <row r="32770" customFormat="false" ht="12" hidden="false" customHeight="false" outlineLevel="0" collapsed="false">
      <c r="BS32770" s="96" t="n">
        <f aca="false">BR32770-2.5</f>
        <v>-2.5</v>
      </c>
    </row>
    <row r="32771" customFormat="false" ht="12" hidden="false" customHeight="false" outlineLevel="0" collapsed="false">
      <c r="BS32771" s="96" t="n">
        <f aca="false">BR32771-2.5</f>
        <v>-2.5</v>
      </c>
    </row>
    <row r="32772" customFormat="false" ht="12" hidden="false" customHeight="false" outlineLevel="0" collapsed="false">
      <c r="BS32772" s="96" t="n">
        <f aca="false">BR32772-2.5</f>
        <v>-2.5</v>
      </c>
    </row>
    <row r="32773" customFormat="false" ht="12" hidden="false" customHeight="false" outlineLevel="0" collapsed="false">
      <c r="BS32773" s="96" t="n">
        <f aca="false">BR32773-2.5</f>
        <v>-2.5</v>
      </c>
    </row>
    <row r="32774" customFormat="false" ht="12" hidden="false" customHeight="false" outlineLevel="0" collapsed="false">
      <c r="BS32774" s="96" t="n">
        <f aca="false">BR32774-2.5</f>
        <v>-2.5</v>
      </c>
    </row>
    <row r="32775" customFormat="false" ht="12" hidden="false" customHeight="false" outlineLevel="0" collapsed="false">
      <c r="BS32775" s="96" t="n">
        <f aca="false">BR32775-2.5</f>
        <v>-2.5</v>
      </c>
    </row>
    <row r="32776" customFormat="false" ht="12" hidden="false" customHeight="false" outlineLevel="0" collapsed="false">
      <c r="BS32776" s="96" t="n">
        <f aca="false">BR32776-2.5</f>
        <v>-2.5</v>
      </c>
    </row>
    <row r="32777" customFormat="false" ht="12" hidden="false" customHeight="false" outlineLevel="0" collapsed="false">
      <c r="BS32777" s="96" t="n">
        <f aca="false">BR32777-2.5</f>
        <v>-2.5</v>
      </c>
    </row>
    <row r="32778" customFormat="false" ht="12" hidden="false" customHeight="false" outlineLevel="0" collapsed="false">
      <c r="BS32778" s="96" t="n">
        <f aca="false">BR32778-2.5</f>
        <v>-2.5</v>
      </c>
    </row>
    <row r="32779" customFormat="false" ht="12" hidden="false" customHeight="false" outlineLevel="0" collapsed="false">
      <c r="BS32779" s="96" t="n">
        <f aca="false">BR32779-2.5</f>
        <v>-2.5</v>
      </c>
    </row>
    <row r="32780" customFormat="false" ht="12" hidden="false" customHeight="false" outlineLevel="0" collapsed="false">
      <c r="BS32780" s="96" t="n">
        <f aca="false">BR32780-2.5</f>
        <v>-2.5</v>
      </c>
    </row>
    <row r="32781" customFormat="false" ht="12" hidden="false" customHeight="false" outlineLevel="0" collapsed="false">
      <c r="BS32781" s="96" t="n">
        <f aca="false">BR32781-2.5</f>
        <v>-2.5</v>
      </c>
    </row>
    <row r="32782" customFormat="false" ht="12" hidden="false" customHeight="false" outlineLevel="0" collapsed="false">
      <c r="BS32782" s="96" t="n">
        <f aca="false">BR32782-2.5</f>
        <v>-2.5</v>
      </c>
    </row>
    <row r="32783" customFormat="false" ht="12" hidden="false" customHeight="false" outlineLevel="0" collapsed="false">
      <c r="BS32783" s="96" t="n">
        <f aca="false">BR32783-2.5</f>
        <v>-2.5</v>
      </c>
    </row>
    <row r="32784" customFormat="false" ht="12" hidden="false" customHeight="false" outlineLevel="0" collapsed="false">
      <c r="BS32784" s="96" t="n">
        <f aca="false">BR32784-2.5</f>
        <v>-2.5</v>
      </c>
    </row>
    <row r="32785" customFormat="false" ht="12" hidden="false" customHeight="false" outlineLevel="0" collapsed="false">
      <c r="BS32785" s="96" t="n">
        <f aca="false">BR32785-2.5</f>
        <v>-2.5</v>
      </c>
    </row>
    <row r="32786" customFormat="false" ht="12" hidden="false" customHeight="false" outlineLevel="0" collapsed="false">
      <c r="BS32786" s="96" t="n">
        <f aca="false">BR32786-2.5</f>
        <v>-2.5</v>
      </c>
    </row>
    <row r="32787" customFormat="false" ht="12" hidden="false" customHeight="false" outlineLevel="0" collapsed="false">
      <c r="BS32787" s="96" t="n">
        <f aca="false">BR32787-2.5</f>
        <v>-2.5</v>
      </c>
    </row>
    <row r="32788" customFormat="false" ht="12" hidden="false" customHeight="false" outlineLevel="0" collapsed="false">
      <c r="BS32788" s="96" t="n">
        <f aca="false">BR32788-2.5</f>
        <v>-2.5</v>
      </c>
    </row>
    <row r="32789" customFormat="false" ht="12" hidden="false" customHeight="false" outlineLevel="0" collapsed="false">
      <c r="BS32789" s="96" t="n">
        <f aca="false">BR32789-2.5</f>
        <v>-2.5</v>
      </c>
    </row>
    <row r="32790" customFormat="false" ht="12" hidden="false" customHeight="false" outlineLevel="0" collapsed="false">
      <c r="BS32790" s="96" t="n">
        <f aca="false">BR32790-2.5</f>
        <v>-2.5</v>
      </c>
    </row>
    <row r="32791" customFormat="false" ht="12" hidden="false" customHeight="false" outlineLevel="0" collapsed="false">
      <c r="BS32791" s="96" t="n">
        <f aca="false">BR32791-2.5</f>
        <v>-2.5</v>
      </c>
    </row>
    <row r="32792" customFormat="false" ht="12" hidden="false" customHeight="false" outlineLevel="0" collapsed="false">
      <c r="BS32792" s="96" t="n">
        <f aca="false">BR32792-2.5</f>
        <v>-2.5</v>
      </c>
    </row>
    <row r="32793" customFormat="false" ht="12" hidden="false" customHeight="false" outlineLevel="0" collapsed="false">
      <c r="BS32793" s="96" t="n">
        <f aca="false">BR32793-2.5</f>
        <v>-2.5</v>
      </c>
    </row>
    <row r="32794" customFormat="false" ht="12" hidden="false" customHeight="false" outlineLevel="0" collapsed="false">
      <c r="BS32794" s="96" t="n">
        <f aca="false">BR32794-2.5</f>
        <v>-2.5</v>
      </c>
    </row>
    <row r="32795" customFormat="false" ht="12" hidden="false" customHeight="false" outlineLevel="0" collapsed="false">
      <c r="BS32795" s="96" t="n">
        <f aca="false">BR32795-2.5</f>
        <v>-2.5</v>
      </c>
    </row>
    <row r="32796" customFormat="false" ht="12" hidden="false" customHeight="false" outlineLevel="0" collapsed="false">
      <c r="BS32796" s="96" t="n">
        <f aca="false">BR32796-2.5</f>
        <v>-2.5</v>
      </c>
    </row>
    <row r="32797" customFormat="false" ht="12" hidden="false" customHeight="false" outlineLevel="0" collapsed="false">
      <c r="BS32797" s="96" t="n">
        <f aca="false">BR32797-2.5</f>
        <v>-2.5</v>
      </c>
    </row>
    <row r="32798" customFormat="false" ht="12" hidden="false" customHeight="false" outlineLevel="0" collapsed="false">
      <c r="BS32798" s="96" t="n">
        <f aca="false">BR32798-2.5</f>
        <v>-2.5</v>
      </c>
    </row>
    <row r="32799" customFormat="false" ht="12" hidden="false" customHeight="false" outlineLevel="0" collapsed="false">
      <c r="BS32799" s="96" t="n">
        <f aca="false">BR32799-2.5</f>
        <v>-2.5</v>
      </c>
    </row>
    <row r="32800" customFormat="false" ht="12" hidden="false" customHeight="false" outlineLevel="0" collapsed="false">
      <c r="BS32800" s="96" t="n">
        <f aca="false">BR32800-2.5</f>
        <v>-2.5</v>
      </c>
    </row>
    <row r="32801" customFormat="false" ht="12" hidden="false" customHeight="false" outlineLevel="0" collapsed="false">
      <c r="BS32801" s="96" t="n">
        <f aca="false">BR32801-2.5</f>
        <v>-2.5</v>
      </c>
    </row>
    <row r="32802" customFormat="false" ht="12" hidden="false" customHeight="false" outlineLevel="0" collapsed="false">
      <c r="BS32802" s="96" t="n">
        <f aca="false">BR32802-2.5</f>
        <v>-2.5</v>
      </c>
    </row>
    <row r="32803" customFormat="false" ht="12" hidden="false" customHeight="false" outlineLevel="0" collapsed="false">
      <c r="BS32803" s="96" t="n">
        <f aca="false">BR32803-2.5</f>
        <v>-2.5</v>
      </c>
    </row>
    <row r="32804" customFormat="false" ht="12" hidden="false" customHeight="false" outlineLevel="0" collapsed="false">
      <c r="BS32804" s="96" t="n">
        <f aca="false">BR32804-2.5</f>
        <v>-2.5</v>
      </c>
    </row>
    <row r="32805" customFormat="false" ht="12" hidden="false" customHeight="false" outlineLevel="0" collapsed="false">
      <c r="BS32805" s="96" t="n">
        <f aca="false">BR32805-2.5</f>
        <v>-2.5</v>
      </c>
    </row>
    <row r="32806" customFormat="false" ht="12" hidden="false" customHeight="false" outlineLevel="0" collapsed="false">
      <c r="BS32806" s="96" t="n">
        <f aca="false">BR32806-2.5</f>
        <v>-2.5</v>
      </c>
    </row>
    <row r="32807" customFormat="false" ht="12" hidden="false" customHeight="false" outlineLevel="0" collapsed="false">
      <c r="BS32807" s="96" t="n">
        <f aca="false">BR32807-2.5</f>
        <v>-2.5</v>
      </c>
    </row>
    <row r="32808" customFormat="false" ht="12" hidden="false" customHeight="false" outlineLevel="0" collapsed="false">
      <c r="BS32808" s="96" t="n">
        <f aca="false">BR32808-2.5</f>
        <v>-2.5</v>
      </c>
    </row>
    <row r="32809" customFormat="false" ht="12" hidden="false" customHeight="false" outlineLevel="0" collapsed="false">
      <c r="BS32809" s="96" t="n">
        <f aca="false">BR32809-2.5</f>
        <v>-2.5</v>
      </c>
    </row>
    <row r="32810" customFormat="false" ht="12" hidden="false" customHeight="false" outlineLevel="0" collapsed="false">
      <c r="BS32810" s="96" t="n">
        <f aca="false">BR32810-2.5</f>
        <v>-2.5</v>
      </c>
    </row>
    <row r="32811" customFormat="false" ht="12" hidden="false" customHeight="false" outlineLevel="0" collapsed="false">
      <c r="BS32811" s="96" t="n">
        <f aca="false">BR32811-2.5</f>
        <v>-2.5</v>
      </c>
    </row>
    <row r="32812" customFormat="false" ht="12" hidden="false" customHeight="false" outlineLevel="0" collapsed="false">
      <c r="BS32812" s="96" t="n">
        <f aca="false">BR32812-2.5</f>
        <v>-2.5</v>
      </c>
    </row>
    <row r="32813" customFormat="false" ht="12" hidden="false" customHeight="false" outlineLevel="0" collapsed="false">
      <c r="BS32813" s="96" t="n">
        <f aca="false">BR32813-2.5</f>
        <v>-2.5</v>
      </c>
    </row>
    <row r="32814" customFormat="false" ht="12" hidden="false" customHeight="false" outlineLevel="0" collapsed="false">
      <c r="BS32814" s="96" t="n">
        <f aca="false">BR32814-2.5</f>
        <v>-2.5</v>
      </c>
    </row>
    <row r="32815" customFormat="false" ht="12" hidden="false" customHeight="false" outlineLevel="0" collapsed="false">
      <c r="BS32815" s="96" t="n">
        <f aca="false">BR32815-2.5</f>
        <v>-2.5</v>
      </c>
    </row>
    <row r="32816" customFormat="false" ht="12" hidden="false" customHeight="false" outlineLevel="0" collapsed="false">
      <c r="BS32816" s="96" t="n">
        <f aca="false">BR32816-2.5</f>
        <v>-2.5</v>
      </c>
    </row>
    <row r="32817" customFormat="false" ht="12" hidden="false" customHeight="false" outlineLevel="0" collapsed="false">
      <c r="BS32817" s="96" t="n">
        <f aca="false">BR32817-2.5</f>
        <v>-2.5</v>
      </c>
    </row>
    <row r="32818" customFormat="false" ht="12" hidden="false" customHeight="false" outlineLevel="0" collapsed="false">
      <c r="BS32818" s="96" t="n">
        <f aca="false">BR32818-2.5</f>
        <v>-2.5</v>
      </c>
    </row>
    <row r="32819" customFormat="false" ht="12" hidden="false" customHeight="false" outlineLevel="0" collapsed="false">
      <c r="BS32819" s="96" t="n">
        <f aca="false">BR32819-2.5</f>
        <v>-2.5</v>
      </c>
    </row>
    <row r="32820" customFormat="false" ht="12" hidden="false" customHeight="false" outlineLevel="0" collapsed="false">
      <c r="BS32820" s="96" t="n">
        <f aca="false">BR32820-2.5</f>
        <v>-2.5</v>
      </c>
    </row>
    <row r="32821" customFormat="false" ht="12" hidden="false" customHeight="false" outlineLevel="0" collapsed="false">
      <c r="BS32821" s="96" t="n">
        <f aca="false">BR32821-2.5</f>
        <v>-2.5</v>
      </c>
    </row>
    <row r="32822" customFormat="false" ht="12" hidden="false" customHeight="false" outlineLevel="0" collapsed="false">
      <c r="BS32822" s="96" t="n">
        <f aca="false">BR32822-2.5</f>
        <v>-2.5</v>
      </c>
    </row>
    <row r="32823" customFormat="false" ht="12" hidden="false" customHeight="false" outlineLevel="0" collapsed="false">
      <c r="BS32823" s="96" t="n">
        <f aca="false">BR32823-2.5</f>
        <v>-2.5</v>
      </c>
    </row>
    <row r="32824" customFormat="false" ht="12" hidden="false" customHeight="false" outlineLevel="0" collapsed="false">
      <c r="BS32824" s="96" t="n">
        <f aca="false">BR32824-2.5</f>
        <v>-2.5</v>
      </c>
    </row>
    <row r="32825" customFormat="false" ht="12" hidden="false" customHeight="false" outlineLevel="0" collapsed="false">
      <c r="BS32825" s="96" t="n">
        <f aca="false">BR32825-2.5</f>
        <v>-2.5</v>
      </c>
    </row>
    <row r="32826" customFormat="false" ht="12" hidden="false" customHeight="false" outlineLevel="0" collapsed="false">
      <c r="BS32826" s="96" t="n">
        <f aca="false">BR32826-2.5</f>
        <v>-2.5</v>
      </c>
    </row>
    <row r="32827" customFormat="false" ht="12" hidden="false" customHeight="false" outlineLevel="0" collapsed="false">
      <c r="BS32827" s="96" t="n">
        <f aca="false">BR32827-2.5</f>
        <v>-2.5</v>
      </c>
    </row>
    <row r="32828" customFormat="false" ht="12" hidden="false" customHeight="false" outlineLevel="0" collapsed="false">
      <c r="BS32828" s="96" t="n">
        <f aca="false">BR32828-2.5</f>
        <v>-2.5</v>
      </c>
    </row>
    <row r="32829" customFormat="false" ht="12" hidden="false" customHeight="false" outlineLevel="0" collapsed="false">
      <c r="BS32829" s="96" t="n">
        <f aca="false">BR32829-2.5</f>
        <v>-2.5</v>
      </c>
    </row>
    <row r="32830" customFormat="false" ht="12" hidden="false" customHeight="false" outlineLevel="0" collapsed="false">
      <c r="BS32830" s="96" t="n">
        <f aca="false">BR32830-2.5</f>
        <v>-2.5</v>
      </c>
    </row>
    <row r="32831" customFormat="false" ht="12" hidden="false" customHeight="false" outlineLevel="0" collapsed="false">
      <c r="BS32831" s="96" t="n">
        <f aca="false">BR32831-2.5</f>
        <v>-2.5</v>
      </c>
    </row>
    <row r="32832" customFormat="false" ht="12" hidden="false" customHeight="false" outlineLevel="0" collapsed="false">
      <c r="BS32832" s="96" t="n">
        <f aca="false">BR32832-2.5</f>
        <v>-2.5</v>
      </c>
    </row>
    <row r="32833" customFormat="false" ht="12" hidden="false" customHeight="false" outlineLevel="0" collapsed="false">
      <c r="BS32833" s="96" t="n">
        <f aca="false">BR32833-2.5</f>
        <v>-2.5</v>
      </c>
    </row>
    <row r="32834" customFormat="false" ht="12" hidden="false" customHeight="false" outlineLevel="0" collapsed="false">
      <c r="BS32834" s="96" t="n">
        <f aca="false">BR32834-2.5</f>
        <v>-2.5</v>
      </c>
    </row>
    <row r="32835" customFormat="false" ht="12" hidden="false" customHeight="false" outlineLevel="0" collapsed="false">
      <c r="BS32835" s="96" t="n">
        <f aca="false">BR32835-2.5</f>
        <v>-2.5</v>
      </c>
    </row>
    <row r="32836" customFormat="false" ht="12" hidden="false" customHeight="false" outlineLevel="0" collapsed="false">
      <c r="BS32836" s="96" t="n">
        <f aca="false">BR32836-2.5</f>
        <v>-2.5</v>
      </c>
    </row>
    <row r="32837" customFormat="false" ht="12" hidden="false" customHeight="false" outlineLevel="0" collapsed="false">
      <c r="BS32837" s="96" t="n">
        <f aca="false">BR32837-2.5</f>
        <v>-2.5</v>
      </c>
    </row>
    <row r="32838" customFormat="false" ht="12" hidden="false" customHeight="false" outlineLevel="0" collapsed="false">
      <c r="BS32838" s="96" t="n">
        <f aca="false">BR32838-2.5</f>
        <v>-2.5</v>
      </c>
    </row>
    <row r="32839" customFormat="false" ht="12" hidden="false" customHeight="false" outlineLevel="0" collapsed="false">
      <c r="BS32839" s="96" t="n">
        <f aca="false">BR32839-2.5</f>
        <v>-2.5</v>
      </c>
    </row>
    <row r="32840" customFormat="false" ht="12" hidden="false" customHeight="false" outlineLevel="0" collapsed="false">
      <c r="BS32840" s="96" t="n">
        <f aca="false">BR32840-2.5</f>
        <v>-2.5</v>
      </c>
    </row>
    <row r="32841" customFormat="false" ht="12" hidden="false" customHeight="false" outlineLevel="0" collapsed="false">
      <c r="BS32841" s="96" t="n">
        <f aca="false">BR32841-2.5</f>
        <v>-2.5</v>
      </c>
    </row>
    <row r="32842" customFormat="false" ht="12" hidden="false" customHeight="false" outlineLevel="0" collapsed="false">
      <c r="BS32842" s="96" t="n">
        <f aca="false">BR32842-2.5</f>
        <v>-2.5</v>
      </c>
    </row>
    <row r="32843" customFormat="false" ht="12" hidden="false" customHeight="false" outlineLevel="0" collapsed="false">
      <c r="BS32843" s="96" t="n">
        <f aca="false">BR32843-2.5</f>
        <v>-2.5</v>
      </c>
    </row>
    <row r="32844" customFormat="false" ht="12" hidden="false" customHeight="false" outlineLevel="0" collapsed="false">
      <c r="BS32844" s="96" t="n">
        <f aca="false">BR32844-2.5</f>
        <v>-2.5</v>
      </c>
    </row>
    <row r="32845" customFormat="false" ht="12" hidden="false" customHeight="false" outlineLevel="0" collapsed="false">
      <c r="BS32845" s="96" t="n">
        <f aca="false">BR32845-2.5</f>
        <v>-2.5</v>
      </c>
    </row>
    <row r="32846" customFormat="false" ht="12" hidden="false" customHeight="false" outlineLevel="0" collapsed="false">
      <c r="BS32846" s="96" t="n">
        <f aca="false">BR32846-2.5</f>
        <v>-2.5</v>
      </c>
    </row>
    <row r="32847" customFormat="false" ht="12" hidden="false" customHeight="false" outlineLevel="0" collapsed="false">
      <c r="BS32847" s="96" t="n">
        <f aca="false">BR32847-2.5</f>
        <v>-2.5</v>
      </c>
    </row>
    <row r="32848" customFormat="false" ht="12" hidden="false" customHeight="false" outlineLevel="0" collapsed="false">
      <c r="BS32848" s="96" t="n">
        <f aca="false">BR32848-2.5</f>
        <v>-2.5</v>
      </c>
    </row>
    <row r="32849" customFormat="false" ht="12" hidden="false" customHeight="false" outlineLevel="0" collapsed="false">
      <c r="BS32849" s="96" t="n">
        <f aca="false">BR32849-2.5</f>
        <v>-2.5</v>
      </c>
    </row>
    <row r="32850" customFormat="false" ht="12" hidden="false" customHeight="false" outlineLevel="0" collapsed="false">
      <c r="BS32850" s="96" t="n">
        <f aca="false">BR32850-2.5</f>
        <v>-2.5</v>
      </c>
    </row>
    <row r="32851" customFormat="false" ht="12" hidden="false" customHeight="false" outlineLevel="0" collapsed="false">
      <c r="BS32851" s="96" t="n">
        <f aca="false">BR32851-2.5</f>
        <v>-2.5</v>
      </c>
    </row>
    <row r="32852" customFormat="false" ht="12" hidden="false" customHeight="false" outlineLevel="0" collapsed="false">
      <c r="BS32852" s="96" t="n">
        <f aca="false">BR32852-2.5</f>
        <v>-2.5</v>
      </c>
    </row>
    <row r="32853" customFormat="false" ht="12" hidden="false" customHeight="false" outlineLevel="0" collapsed="false">
      <c r="BS32853" s="96" t="n">
        <f aca="false">BR32853-2.5</f>
        <v>-2.5</v>
      </c>
    </row>
    <row r="32854" customFormat="false" ht="12" hidden="false" customHeight="false" outlineLevel="0" collapsed="false">
      <c r="BS32854" s="96" t="n">
        <f aca="false">BR32854-2.5</f>
        <v>-2.5</v>
      </c>
    </row>
    <row r="32855" customFormat="false" ht="12" hidden="false" customHeight="false" outlineLevel="0" collapsed="false">
      <c r="BS32855" s="96" t="n">
        <f aca="false">BR32855-2.5</f>
        <v>-2.5</v>
      </c>
    </row>
    <row r="32856" customFormat="false" ht="12" hidden="false" customHeight="false" outlineLevel="0" collapsed="false">
      <c r="BS32856" s="96" t="n">
        <f aca="false">BR32856-2.5</f>
        <v>-2.5</v>
      </c>
    </row>
    <row r="32857" customFormat="false" ht="12" hidden="false" customHeight="false" outlineLevel="0" collapsed="false">
      <c r="BS32857" s="96" t="n">
        <f aca="false">BR32857-2.5</f>
        <v>-2.5</v>
      </c>
    </row>
    <row r="32858" customFormat="false" ht="12" hidden="false" customHeight="false" outlineLevel="0" collapsed="false">
      <c r="BS32858" s="96" t="n">
        <f aca="false">BR32858-2.5</f>
        <v>-2.5</v>
      </c>
    </row>
    <row r="32859" customFormat="false" ht="12" hidden="false" customHeight="false" outlineLevel="0" collapsed="false">
      <c r="BS32859" s="96" t="n">
        <f aca="false">BR32859-2.5</f>
        <v>-2.5</v>
      </c>
    </row>
    <row r="32860" customFormat="false" ht="12" hidden="false" customHeight="false" outlineLevel="0" collapsed="false">
      <c r="BS32860" s="96" t="n">
        <f aca="false">BR32860-2.5</f>
        <v>-2.5</v>
      </c>
    </row>
    <row r="32861" customFormat="false" ht="12" hidden="false" customHeight="false" outlineLevel="0" collapsed="false">
      <c r="BS32861" s="96" t="n">
        <f aca="false">BR32861-2.5</f>
        <v>-2.5</v>
      </c>
    </row>
    <row r="32862" customFormat="false" ht="12" hidden="false" customHeight="false" outlineLevel="0" collapsed="false">
      <c r="BS32862" s="96" t="n">
        <f aca="false">BR32862-2.5</f>
        <v>-2.5</v>
      </c>
    </row>
    <row r="32863" customFormat="false" ht="12" hidden="false" customHeight="false" outlineLevel="0" collapsed="false">
      <c r="BS32863" s="96" t="n">
        <f aca="false">BR32863-2.5</f>
        <v>-2.5</v>
      </c>
    </row>
    <row r="32864" customFormat="false" ht="12" hidden="false" customHeight="false" outlineLevel="0" collapsed="false">
      <c r="BS32864" s="96" t="n">
        <f aca="false">BR32864-2.5</f>
        <v>-2.5</v>
      </c>
    </row>
    <row r="32865" customFormat="false" ht="12" hidden="false" customHeight="false" outlineLevel="0" collapsed="false">
      <c r="BS32865" s="96" t="n">
        <f aca="false">BR32865-2.5</f>
        <v>-2.5</v>
      </c>
    </row>
    <row r="32866" customFormat="false" ht="12" hidden="false" customHeight="false" outlineLevel="0" collapsed="false">
      <c r="BS32866" s="96" t="n">
        <f aca="false">BR32866-2.5</f>
        <v>-2.5</v>
      </c>
    </row>
    <row r="32867" customFormat="false" ht="12" hidden="false" customHeight="false" outlineLevel="0" collapsed="false">
      <c r="BS32867" s="96" t="n">
        <f aca="false">BR32867-2.5</f>
        <v>-2.5</v>
      </c>
    </row>
    <row r="32868" customFormat="false" ht="12" hidden="false" customHeight="false" outlineLevel="0" collapsed="false">
      <c r="BS32868" s="96" t="n">
        <f aca="false">BR32868-2.5</f>
        <v>-2.5</v>
      </c>
    </row>
    <row r="32869" customFormat="false" ht="12" hidden="false" customHeight="false" outlineLevel="0" collapsed="false">
      <c r="BS32869" s="96" t="n">
        <f aca="false">BR32869-2.5</f>
        <v>-2.5</v>
      </c>
    </row>
    <row r="32870" customFormat="false" ht="12" hidden="false" customHeight="false" outlineLevel="0" collapsed="false">
      <c r="BS32870" s="96" t="n">
        <f aca="false">BR32870-2.5</f>
        <v>-2.5</v>
      </c>
    </row>
    <row r="32871" customFormat="false" ht="12" hidden="false" customHeight="false" outlineLevel="0" collapsed="false">
      <c r="BS32871" s="96" t="n">
        <f aca="false">BR32871-2.5</f>
        <v>-2.5</v>
      </c>
    </row>
    <row r="32872" customFormat="false" ht="12" hidden="false" customHeight="false" outlineLevel="0" collapsed="false">
      <c r="BS32872" s="96" t="n">
        <f aca="false">BR32872-2.5</f>
        <v>-2.5</v>
      </c>
    </row>
    <row r="32873" customFormat="false" ht="12" hidden="false" customHeight="false" outlineLevel="0" collapsed="false">
      <c r="BS32873" s="96" t="n">
        <f aca="false">BR32873-2.5</f>
        <v>-2.5</v>
      </c>
    </row>
    <row r="32874" customFormat="false" ht="12" hidden="false" customHeight="false" outlineLevel="0" collapsed="false">
      <c r="BS32874" s="96" t="n">
        <f aca="false">BR32874-2.5</f>
        <v>-2.5</v>
      </c>
    </row>
    <row r="32875" customFormat="false" ht="12" hidden="false" customHeight="false" outlineLevel="0" collapsed="false">
      <c r="BS32875" s="96" t="n">
        <f aca="false">BR32875-2.5</f>
        <v>-2.5</v>
      </c>
    </row>
    <row r="32876" customFormat="false" ht="12" hidden="false" customHeight="false" outlineLevel="0" collapsed="false">
      <c r="BS32876" s="96" t="n">
        <f aca="false">BR32876-2.5</f>
        <v>-2.5</v>
      </c>
    </row>
    <row r="32877" customFormat="false" ht="12" hidden="false" customHeight="false" outlineLevel="0" collapsed="false">
      <c r="BS32877" s="96" t="n">
        <f aca="false">BR32877-2.5</f>
        <v>-2.5</v>
      </c>
    </row>
    <row r="32878" customFormat="false" ht="12" hidden="false" customHeight="false" outlineLevel="0" collapsed="false">
      <c r="BS32878" s="96" t="n">
        <f aca="false">BR32878-2.5</f>
        <v>-2.5</v>
      </c>
    </row>
    <row r="32879" customFormat="false" ht="12" hidden="false" customHeight="false" outlineLevel="0" collapsed="false">
      <c r="BS32879" s="96" t="n">
        <f aca="false">BR32879-2.5</f>
        <v>-2.5</v>
      </c>
    </row>
    <row r="32880" customFormat="false" ht="12" hidden="false" customHeight="false" outlineLevel="0" collapsed="false">
      <c r="BS32880" s="96" t="n">
        <f aca="false">BR32880-2.5</f>
        <v>-2.5</v>
      </c>
    </row>
    <row r="32881" customFormat="false" ht="12" hidden="false" customHeight="false" outlineLevel="0" collapsed="false">
      <c r="BS32881" s="96" t="n">
        <f aca="false">BR32881-2.5</f>
        <v>-2.5</v>
      </c>
    </row>
    <row r="32882" customFormat="false" ht="12" hidden="false" customHeight="false" outlineLevel="0" collapsed="false">
      <c r="BS32882" s="96" t="n">
        <f aca="false">BR32882-2.5</f>
        <v>-2.5</v>
      </c>
    </row>
    <row r="32883" customFormat="false" ht="12" hidden="false" customHeight="false" outlineLevel="0" collapsed="false">
      <c r="BS32883" s="96" t="n">
        <f aca="false">BR32883-2.5</f>
        <v>-2.5</v>
      </c>
    </row>
    <row r="32884" customFormat="false" ht="12" hidden="false" customHeight="false" outlineLevel="0" collapsed="false">
      <c r="BS32884" s="96" t="n">
        <f aca="false">BR32884-2.5</f>
        <v>-2.5</v>
      </c>
    </row>
    <row r="32885" customFormat="false" ht="12" hidden="false" customHeight="false" outlineLevel="0" collapsed="false">
      <c r="BS32885" s="96" t="n">
        <f aca="false">BR32885-2.5</f>
        <v>-2.5</v>
      </c>
    </row>
    <row r="32886" customFormat="false" ht="12" hidden="false" customHeight="false" outlineLevel="0" collapsed="false">
      <c r="BS32886" s="96" t="n">
        <f aca="false">BR32886-2.5</f>
        <v>-2.5</v>
      </c>
    </row>
    <row r="32887" customFormat="false" ht="12" hidden="false" customHeight="false" outlineLevel="0" collapsed="false">
      <c r="BS32887" s="96" t="n">
        <f aca="false">BR32887-2.5</f>
        <v>-2.5</v>
      </c>
    </row>
    <row r="32888" customFormat="false" ht="12" hidden="false" customHeight="false" outlineLevel="0" collapsed="false">
      <c r="BS32888" s="96" t="n">
        <f aca="false">BR32888-2.5</f>
        <v>-2.5</v>
      </c>
    </row>
    <row r="32889" customFormat="false" ht="12" hidden="false" customHeight="false" outlineLevel="0" collapsed="false">
      <c r="BS32889" s="96" t="n">
        <f aca="false">BR32889-2.5</f>
        <v>-2.5</v>
      </c>
    </row>
    <row r="32890" customFormat="false" ht="12" hidden="false" customHeight="false" outlineLevel="0" collapsed="false">
      <c r="BS32890" s="96" t="n">
        <f aca="false">BR32890-2.5</f>
        <v>-2.5</v>
      </c>
    </row>
    <row r="32891" customFormat="false" ht="12" hidden="false" customHeight="false" outlineLevel="0" collapsed="false">
      <c r="BS32891" s="96" t="n">
        <f aca="false">BR32891-2.5</f>
        <v>-2.5</v>
      </c>
    </row>
    <row r="32892" customFormat="false" ht="12" hidden="false" customHeight="false" outlineLevel="0" collapsed="false">
      <c r="BS32892" s="96" t="n">
        <f aca="false">BR32892-2.5</f>
        <v>-2.5</v>
      </c>
    </row>
    <row r="32893" customFormat="false" ht="12" hidden="false" customHeight="false" outlineLevel="0" collapsed="false">
      <c r="BS32893" s="96" t="n">
        <f aca="false">BR32893-2.5</f>
        <v>-2.5</v>
      </c>
    </row>
    <row r="32894" customFormat="false" ht="12" hidden="false" customHeight="false" outlineLevel="0" collapsed="false">
      <c r="BS32894" s="96" t="n">
        <f aca="false">BR32894-2.5</f>
        <v>-2.5</v>
      </c>
    </row>
    <row r="32895" customFormat="false" ht="12" hidden="false" customHeight="false" outlineLevel="0" collapsed="false">
      <c r="BS32895" s="96" t="n">
        <f aca="false">BR32895-2.5</f>
        <v>-2.5</v>
      </c>
    </row>
    <row r="32896" customFormat="false" ht="12" hidden="false" customHeight="false" outlineLevel="0" collapsed="false">
      <c r="BS32896" s="96" t="n">
        <f aca="false">BR32896-2.5</f>
        <v>-2.5</v>
      </c>
    </row>
    <row r="32897" customFormat="false" ht="12" hidden="false" customHeight="false" outlineLevel="0" collapsed="false">
      <c r="BS32897" s="96" t="n">
        <f aca="false">BR32897-2.5</f>
        <v>-2.5</v>
      </c>
    </row>
    <row r="32898" customFormat="false" ht="12" hidden="false" customHeight="false" outlineLevel="0" collapsed="false">
      <c r="BS32898" s="96" t="n">
        <f aca="false">BR32898-2.5</f>
        <v>-2.5</v>
      </c>
    </row>
    <row r="32899" customFormat="false" ht="12" hidden="false" customHeight="false" outlineLevel="0" collapsed="false">
      <c r="BS32899" s="96" t="n">
        <f aca="false">BR32899-2.5</f>
        <v>-2.5</v>
      </c>
    </row>
    <row r="32900" customFormat="false" ht="12" hidden="false" customHeight="false" outlineLevel="0" collapsed="false">
      <c r="BS32900" s="96" t="n">
        <f aca="false">BR32900-2.5</f>
        <v>-2.5</v>
      </c>
    </row>
    <row r="32901" customFormat="false" ht="12" hidden="false" customHeight="false" outlineLevel="0" collapsed="false">
      <c r="BS32901" s="96" t="n">
        <f aca="false">BR32901-2.5</f>
        <v>-2.5</v>
      </c>
    </row>
    <row r="32902" customFormat="false" ht="12" hidden="false" customHeight="false" outlineLevel="0" collapsed="false">
      <c r="BS32902" s="96" t="n">
        <f aca="false">BR32902-2.5</f>
        <v>-2.5</v>
      </c>
    </row>
    <row r="32903" customFormat="false" ht="12" hidden="false" customHeight="false" outlineLevel="0" collapsed="false">
      <c r="BS32903" s="96" t="n">
        <f aca="false">BR32903-2.5</f>
        <v>-2.5</v>
      </c>
    </row>
    <row r="32904" customFormat="false" ht="12" hidden="false" customHeight="false" outlineLevel="0" collapsed="false">
      <c r="BS32904" s="96" t="n">
        <f aca="false">BR32904-2.5</f>
        <v>-2.5</v>
      </c>
    </row>
    <row r="32905" customFormat="false" ht="12" hidden="false" customHeight="false" outlineLevel="0" collapsed="false">
      <c r="BS32905" s="96" t="n">
        <f aca="false">BR32905-2.5</f>
        <v>-2.5</v>
      </c>
    </row>
    <row r="32906" customFormat="false" ht="12" hidden="false" customHeight="false" outlineLevel="0" collapsed="false">
      <c r="BS32906" s="96" t="n">
        <f aca="false">BR32906-2.5</f>
        <v>-2.5</v>
      </c>
    </row>
    <row r="32907" customFormat="false" ht="12" hidden="false" customHeight="false" outlineLevel="0" collapsed="false">
      <c r="BS32907" s="96" t="n">
        <f aca="false">BR32907-2.5</f>
        <v>-2.5</v>
      </c>
    </row>
    <row r="32908" customFormat="false" ht="12" hidden="false" customHeight="false" outlineLevel="0" collapsed="false">
      <c r="BS32908" s="96" t="n">
        <f aca="false">BR32908-2.5</f>
        <v>-2.5</v>
      </c>
    </row>
    <row r="32909" customFormat="false" ht="12" hidden="false" customHeight="false" outlineLevel="0" collapsed="false">
      <c r="BS32909" s="96" t="n">
        <f aca="false">BR32909-2.5</f>
        <v>-2.5</v>
      </c>
    </row>
    <row r="32910" customFormat="false" ht="12" hidden="false" customHeight="false" outlineLevel="0" collapsed="false">
      <c r="BS32910" s="96" t="n">
        <f aca="false">BR32910-2.5</f>
        <v>-2.5</v>
      </c>
    </row>
    <row r="32911" customFormat="false" ht="12" hidden="false" customHeight="false" outlineLevel="0" collapsed="false">
      <c r="BS32911" s="96" t="n">
        <f aca="false">BR32911-2.5</f>
        <v>-2.5</v>
      </c>
    </row>
    <row r="32912" customFormat="false" ht="12" hidden="false" customHeight="false" outlineLevel="0" collapsed="false">
      <c r="BS32912" s="96" t="n">
        <f aca="false">BR32912-2.5</f>
        <v>-2.5</v>
      </c>
    </row>
    <row r="32913" customFormat="false" ht="12" hidden="false" customHeight="false" outlineLevel="0" collapsed="false">
      <c r="BS32913" s="96" t="n">
        <f aca="false">BR32913-2.5</f>
        <v>-2.5</v>
      </c>
    </row>
    <row r="32914" customFormat="false" ht="12" hidden="false" customHeight="false" outlineLevel="0" collapsed="false">
      <c r="BS32914" s="96" t="n">
        <f aca="false">BR32914-2.5</f>
        <v>-2.5</v>
      </c>
    </row>
    <row r="32915" customFormat="false" ht="12" hidden="false" customHeight="false" outlineLevel="0" collapsed="false">
      <c r="BS32915" s="96" t="n">
        <f aca="false">BR32915-2.5</f>
        <v>-2.5</v>
      </c>
    </row>
    <row r="32916" customFormat="false" ht="12" hidden="false" customHeight="false" outlineLevel="0" collapsed="false">
      <c r="BS32916" s="96" t="n">
        <f aca="false">BR32916-2.5</f>
        <v>-2.5</v>
      </c>
    </row>
    <row r="32917" customFormat="false" ht="12" hidden="false" customHeight="false" outlineLevel="0" collapsed="false">
      <c r="BS32917" s="96" t="n">
        <f aca="false">BR32917-2.5</f>
        <v>-2.5</v>
      </c>
    </row>
    <row r="32918" customFormat="false" ht="12" hidden="false" customHeight="false" outlineLevel="0" collapsed="false">
      <c r="BS32918" s="96" t="n">
        <f aca="false">BR32918-2.5</f>
        <v>-2.5</v>
      </c>
    </row>
    <row r="32919" customFormat="false" ht="12" hidden="false" customHeight="false" outlineLevel="0" collapsed="false">
      <c r="BS32919" s="96" t="n">
        <f aca="false">BR32919-2.5</f>
        <v>-2.5</v>
      </c>
    </row>
    <row r="32920" customFormat="false" ht="12" hidden="false" customHeight="false" outlineLevel="0" collapsed="false">
      <c r="BS32920" s="96" t="n">
        <f aca="false">BR32920-2.5</f>
        <v>-2.5</v>
      </c>
    </row>
    <row r="32921" customFormat="false" ht="12" hidden="false" customHeight="false" outlineLevel="0" collapsed="false">
      <c r="BS32921" s="96" t="n">
        <f aca="false">BR32921-2.5</f>
        <v>-2.5</v>
      </c>
    </row>
    <row r="32922" customFormat="false" ht="12" hidden="false" customHeight="false" outlineLevel="0" collapsed="false">
      <c r="BS32922" s="96" t="n">
        <f aca="false">BR32922-2.5</f>
        <v>-2.5</v>
      </c>
    </row>
    <row r="32923" customFormat="false" ht="12" hidden="false" customHeight="false" outlineLevel="0" collapsed="false">
      <c r="BS32923" s="96" t="n">
        <f aca="false">BR32923-2.5</f>
        <v>-2.5</v>
      </c>
    </row>
    <row r="32924" customFormat="false" ht="12" hidden="false" customHeight="false" outlineLevel="0" collapsed="false">
      <c r="BS32924" s="96" t="n">
        <f aca="false">BR32924-2.5</f>
        <v>-2.5</v>
      </c>
    </row>
    <row r="32925" customFormat="false" ht="12" hidden="false" customHeight="false" outlineLevel="0" collapsed="false">
      <c r="BS32925" s="96" t="n">
        <f aca="false">BR32925-2.5</f>
        <v>-2.5</v>
      </c>
    </row>
    <row r="32926" customFormat="false" ht="12" hidden="false" customHeight="false" outlineLevel="0" collapsed="false">
      <c r="BS32926" s="96" t="n">
        <f aca="false">BR32926-2.5</f>
        <v>-2.5</v>
      </c>
    </row>
    <row r="32927" customFormat="false" ht="12" hidden="false" customHeight="false" outlineLevel="0" collapsed="false">
      <c r="BS32927" s="96" t="n">
        <f aca="false">BR32927-2.5</f>
        <v>-2.5</v>
      </c>
    </row>
    <row r="32928" customFormat="false" ht="12" hidden="false" customHeight="false" outlineLevel="0" collapsed="false">
      <c r="BS32928" s="96" t="n">
        <f aca="false">BR32928-2.5</f>
        <v>-2.5</v>
      </c>
    </row>
    <row r="32929" customFormat="false" ht="12" hidden="false" customHeight="false" outlineLevel="0" collapsed="false">
      <c r="BS32929" s="96" t="n">
        <f aca="false">BR32929-2.5</f>
        <v>-2.5</v>
      </c>
    </row>
    <row r="32930" customFormat="false" ht="12" hidden="false" customHeight="false" outlineLevel="0" collapsed="false">
      <c r="BS32930" s="96" t="n">
        <f aca="false">BR32930-2.5</f>
        <v>-2.5</v>
      </c>
    </row>
    <row r="32931" customFormat="false" ht="12" hidden="false" customHeight="false" outlineLevel="0" collapsed="false">
      <c r="BS32931" s="96" t="n">
        <f aca="false">BR32931-2.5</f>
        <v>-2.5</v>
      </c>
    </row>
    <row r="32932" customFormat="false" ht="12" hidden="false" customHeight="false" outlineLevel="0" collapsed="false">
      <c r="BS32932" s="96" t="n">
        <f aca="false">BR32932-2.5</f>
        <v>-2.5</v>
      </c>
    </row>
    <row r="32933" customFormat="false" ht="12" hidden="false" customHeight="false" outlineLevel="0" collapsed="false">
      <c r="BS32933" s="96" t="n">
        <f aca="false">BR32933-2.5</f>
        <v>-2.5</v>
      </c>
    </row>
    <row r="32934" customFormat="false" ht="12" hidden="false" customHeight="false" outlineLevel="0" collapsed="false">
      <c r="BS32934" s="96" t="n">
        <f aca="false">BR32934-2.5</f>
        <v>-2.5</v>
      </c>
    </row>
    <row r="32935" customFormat="false" ht="12" hidden="false" customHeight="false" outlineLevel="0" collapsed="false">
      <c r="BS32935" s="96" t="n">
        <f aca="false">BR32935-2.5</f>
        <v>-2.5</v>
      </c>
    </row>
    <row r="32936" customFormat="false" ht="12" hidden="false" customHeight="false" outlineLevel="0" collapsed="false">
      <c r="BS32936" s="96" t="n">
        <f aca="false">BR32936-2.5</f>
        <v>-2.5</v>
      </c>
    </row>
    <row r="32937" customFormat="false" ht="12" hidden="false" customHeight="false" outlineLevel="0" collapsed="false">
      <c r="BS32937" s="96" t="n">
        <f aca="false">BR32937-2.5</f>
        <v>-2.5</v>
      </c>
    </row>
    <row r="32938" customFormat="false" ht="12" hidden="false" customHeight="false" outlineLevel="0" collapsed="false">
      <c r="BS32938" s="96" t="n">
        <f aca="false">BR32938-2.5</f>
        <v>-2.5</v>
      </c>
    </row>
    <row r="32939" customFormat="false" ht="12" hidden="false" customHeight="false" outlineLevel="0" collapsed="false">
      <c r="BS32939" s="96" t="n">
        <f aca="false">BR32939-2.5</f>
        <v>-2.5</v>
      </c>
    </row>
    <row r="32940" customFormat="false" ht="12" hidden="false" customHeight="false" outlineLevel="0" collapsed="false">
      <c r="BS32940" s="96" t="n">
        <f aca="false">BR32940-2.5</f>
        <v>-2.5</v>
      </c>
    </row>
    <row r="32941" customFormat="false" ht="12" hidden="false" customHeight="false" outlineLevel="0" collapsed="false">
      <c r="BS32941" s="96" t="n">
        <f aca="false">BR32941-2.5</f>
        <v>-2.5</v>
      </c>
    </row>
    <row r="32942" customFormat="false" ht="12" hidden="false" customHeight="false" outlineLevel="0" collapsed="false">
      <c r="BS32942" s="96" t="n">
        <f aca="false">BR32942-2.5</f>
        <v>-2.5</v>
      </c>
    </row>
    <row r="32943" customFormat="false" ht="12" hidden="false" customHeight="false" outlineLevel="0" collapsed="false">
      <c r="BS32943" s="96" t="n">
        <f aca="false">BR32943-2.5</f>
        <v>-2.5</v>
      </c>
    </row>
    <row r="32944" customFormat="false" ht="12" hidden="false" customHeight="false" outlineLevel="0" collapsed="false">
      <c r="BS32944" s="96" t="n">
        <f aca="false">BR32944-2.5</f>
        <v>-2.5</v>
      </c>
    </row>
    <row r="32945" customFormat="false" ht="12" hidden="false" customHeight="false" outlineLevel="0" collapsed="false">
      <c r="BS32945" s="96" t="n">
        <f aca="false">BR32945-2.5</f>
        <v>-2.5</v>
      </c>
    </row>
    <row r="32946" customFormat="false" ht="12" hidden="false" customHeight="false" outlineLevel="0" collapsed="false">
      <c r="BS32946" s="96" t="n">
        <f aca="false">BR32946-2.5</f>
        <v>-2.5</v>
      </c>
    </row>
    <row r="32947" customFormat="false" ht="12" hidden="false" customHeight="false" outlineLevel="0" collapsed="false">
      <c r="BS32947" s="96" t="n">
        <f aca="false">BR32947-2.5</f>
        <v>-2.5</v>
      </c>
    </row>
    <row r="32948" customFormat="false" ht="12" hidden="false" customHeight="false" outlineLevel="0" collapsed="false">
      <c r="BS32948" s="96" t="n">
        <f aca="false">BR32948-2.5</f>
        <v>-2.5</v>
      </c>
    </row>
    <row r="32949" customFormat="false" ht="12" hidden="false" customHeight="false" outlineLevel="0" collapsed="false">
      <c r="BS32949" s="96" t="n">
        <f aca="false">BR32949-2.5</f>
        <v>-2.5</v>
      </c>
    </row>
    <row r="32950" customFormat="false" ht="12" hidden="false" customHeight="false" outlineLevel="0" collapsed="false">
      <c r="BS32950" s="96" t="n">
        <f aca="false">BR32950-2.5</f>
        <v>-2.5</v>
      </c>
    </row>
    <row r="32951" customFormat="false" ht="12" hidden="false" customHeight="false" outlineLevel="0" collapsed="false">
      <c r="BS32951" s="96" t="n">
        <f aca="false">BR32951-2.5</f>
        <v>-2.5</v>
      </c>
    </row>
    <row r="32952" customFormat="false" ht="12" hidden="false" customHeight="false" outlineLevel="0" collapsed="false">
      <c r="BS32952" s="96" t="n">
        <f aca="false">BR32952-2.5</f>
        <v>-2.5</v>
      </c>
    </row>
    <row r="32953" customFormat="false" ht="12" hidden="false" customHeight="false" outlineLevel="0" collapsed="false">
      <c r="BS32953" s="96" t="n">
        <f aca="false">BR32953-2.5</f>
        <v>-2.5</v>
      </c>
    </row>
    <row r="32954" customFormat="false" ht="12" hidden="false" customHeight="false" outlineLevel="0" collapsed="false">
      <c r="BS32954" s="96" t="n">
        <f aca="false">BR32954-2.5</f>
        <v>-2.5</v>
      </c>
    </row>
    <row r="32955" customFormat="false" ht="12" hidden="false" customHeight="false" outlineLevel="0" collapsed="false">
      <c r="BS32955" s="96" t="n">
        <f aca="false">BR32955-2.5</f>
        <v>-2.5</v>
      </c>
    </row>
    <row r="32956" customFormat="false" ht="12" hidden="false" customHeight="false" outlineLevel="0" collapsed="false">
      <c r="BS32956" s="96" t="n">
        <f aca="false">BR32956-2.5</f>
        <v>-2.5</v>
      </c>
    </row>
    <row r="32957" customFormat="false" ht="12" hidden="false" customHeight="false" outlineLevel="0" collapsed="false">
      <c r="BS32957" s="96" t="n">
        <f aca="false">BR32957-2.5</f>
        <v>-2.5</v>
      </c>
    </row>
    <row r="32958" customFormat="false" ht="12" hidden="false" customHeight="false" outlineLevel="0" collapsed="false">
      <c r="BS32958" s="96" t="n">
        <f aca="false">BR32958-2.5</f>
        <v>-2.5</v>
      </c>
    </row>
    <row r="32959" customFormat="false" ht="12" hidden="false" customHeight="false" outlineLevel="0" collapsed="false">
      <c r="BS32959" s="96" t="n">
        <f aca="false">BR32959-2.5</f>
        <v>-2.5</v>
      </c>
    </row>
    <row r="32960" customFormat="false" ht="12" hidden="false" customHeight="false" outlineLevel="0" collapsed="false">
      <c r="BS32960" s="96" t="n">
        <f aca="false">BR32960-2.5</f>
        <v>-2.5</v>
      </c>
    </row>
    <row r="32961" customFormat="false" ht="12" hidden="false" customHeight="false" outlineLevel="0" collapsed="false">
      <c r="BS32961" s="96" t="n">
        <f aca="false">BR32961-2.5</f>
        <v>-2.5</v>
      </c>
    </row>
    <row r="32962" customFormat="false" ht="12" hidden="false" customHeight="false" outlineLevel="0" collapsed="false">
      <c r="BS32962" s="96" t="n">
        <f aca="false">BR32962-2.5</f>
        <v>-2.5</v>
      </c>
    </row>
    <row r="32963" customFormat="false" ht="12" hidden="false" customHeight="false" outlineLevel="0" collapsed="false">
      <c r="BS32963" s="96" t="n">
        <f aca="false">BR32963-2.5</f>
        <v>-2.5</v>
      </c>
    </row>
    <row r="32964" customFormat="false" ht="12" hidden="false" customHeight="false" outlineLevel="0" collapsed="false">
      <c r="BS32964" s="96" t="n">
        <f aca="false">BR32964-2.5</f>
        <v>-2.5</v>
      </c>
    </row>
    <row r="32965" customFormat="false" ht="12" hidden="false" customHeight="false" outlineLevel="0" collapsed="false">
      <c r="BS32965" s="96" t="n">
        <f aca="false">BR32965-2.5</f>
        <v>-2.5</v>
      </c>
    </row>
    <row r="32966" customFormat="false" ht="12" hidden="false" customHeight="false" outlineLevel="0" collapsed="false">
      <c r="BS32966" s="96" t="n">
        <f aca="false">BR32966-2.5</f>
        <v>-2.5</v>
      </c>
    </row>
    <row r="32967" customFormat="false" ht="12" hidden="false" customHeight="false" outlineLevel="0" collapsed="false">
      <c r="BS32967" s="96" t="n">
        <f aca="false">BR32967-2.5</f>
        <v>-2.5</v>
      </c>
    </row>
    <row r="32968" customFormat="false" ht="12" hidden="false" customHeight="false" outlineLevel="0" collapsed="false">
      <c r="BS32968" s="96" t="n">
        <f aca="false">BR32968-2.5</f>
        <v>-2.5</v>
      </c>
    </row>
    <row r="32969" customFormat="false" ht="12" hidden="false" customHeight="false" outlineLevel="0" collapsed="false">
      <c r="BS32969" s="96" t="n">
        <f aca="false">BR32969-2.5</f>
        <v>-2.5</v>
      </c>
    </row>
    <row r="32970" customFormat="false" ht="12" hidden="false" customHeight="false" outlineLevel="0" collapsed="false">
      <c r="BS32970" s="96" t="n">
        <f aca="false">BR32970-2.5</f>
        <v>-2.5</v>
      </c>
    </row>
    <row r="32971" customFormat="false" ht="12" hidden="false" customHeight="false" outlineLevel="0" collapsed="false">
      <c r="BS32971" s="96" t="n">
        <f aca="false">BR32971-2.5</f>
        <v>-2.5</v>
      </c>
    </row>
    <row r="32972" customFormat="false" ht="12" hidden="false" customHeight="false" outlineLevel="0" collapsed="false">
      <c r="BS32972" s="96" t="n">
        <f aca="false">BR32972-2.5</f>
        <v>-2.5</v>
      </c>
    </row>
    <row r="32973" customFormat="false" ht="12" hidden="false" customHeight="false" outlineLevel="0" collapsed="false">
      <c r="BS32973" s="96" t="n">
        <f aca="false">BR32973-2.5</f>
        <v>-2.5</v>
      </c>
    </row>
    <row r="32974" customFormat="false" ht="12" hidden="false" customHeight="false" outlineLevel="0" collapsed="false">
      <c r="BS32974" s="96" t="n">
        <f aca="false">BR32974-2.5</f>
        <v>-2.5</v>
      </c>
    </row>
    <row r="32975" customFormat="false" ht="12" hidden="false" customHeight="false" outlineLevel="0" collapsed="false">
      <c r="BS32975" s="96" t="n">
        <f aca="false">BR32975-2.5</f>
        <v>-2.5</v>
      </c>
    </row>
    <row r="32976" customFormat="false" ht="12" hidden="false" customHeight="false" outlineLevel="0" collapsed="false">
      <c r="BS32976" s="96" t="n">
        <f aca="false">BR32976-2.5</f>
        <v>-2.5</v>
      </c>
    </row>
    <row r="32977" customFormat="false" ht="12" hidden="false" customHeight="false" outlineLevel="0" collapsed="false">
      <c r="BS32977" s="96" t="n">
        <f aca="false">BR32977-2.5</f>
        <v>-2.5</v>
      </c>
    </row>
    <row r="32978" customFormat="false" ht="12" hidden="false" customHeight="false" outlineLevel="0" collapsed="false">
      <c r="BS32978" s="96" t="n">
        <f aca="false">BR32978-2.5</f>
        <v>-2.5</v>
      </c>
    </row>
    <row r="32979" customFormat="false" ht="12" hidden="false" customHeight="false" outlineLevel="0" collapsed="false">
      <c r="BS32979" s="96" t="n">
        <f aca="false">BR32979-2.5</f>
        <v>-2.5</v>
      </c>
    </row>
    <row r="32980" customFormat="false" ht="12" hidden="false" customHeight="false" outlineLevel="0" collapsed="false">
      <c r="BS32980" s="96" t="n">
        <f aca="false">BR32980-2.5</f>
        <v>-2.5</v>
      </c>
    </row>
    <row r="32981" customFormat="false" ht="12" hidden="false" customHeight="false" outlineLevel="0" collapsed="false">
      <c r="BS32981" s="96" t="n">
        <f aca="false">BR32981-2.5</f>
        <v>-2.5</v>
      </c>
    </row>
    <row r="32982" customFormat="false" ht="12" hidden="false" customHeight="false" outlineLevel="0" collapsed="false">
      <c r="BS32982" s="96" t="n">
        <f aca="false">BR32982-2.5</f>
        <v>-2.5</v>
      </c>
    </row>
    <row r="32983" customFormat="false" ht="12" hidden="false" customHeight="false" outlineLevel="0" collapsed="false">
      <c r="BS32983" s="96" t="n">
        <f aca="false">BR32983-2.5</f>
        <v>-2.5</v>
      </c>
    </row>
    <row r="32984" customFormat="false" ht="12" hidden="false" customHeight="false" outlineLevel="0" collapsed="false">
      <c r="BS32984" s="96" t="n">
        <f aca="false">BR32984-2.5</f>
        <v>-2.5</v>
      </c>
    </row>
    <row r="32985" customFormat="false" ht="12" hidden="false" customHeight="false" outlineLevel="0" collapsed="false">
      <c r="BS32985" s="96" t="n">
        <f aca="false">BR32985-2.5</f>
        <v>-2.5</v>
      </c>
    </row>
    <row r="32986" customFormat="false" ht="12" hidden="false" customHeight="false" outlineLevel="0" collapsed="false">
      <c r="BS32986" s="96" t="n">
        <f aca="false">BR32986-2.5</f>
        <v>-2.5</v>
      </c>
    </row>
    <row r="32987" customFormat="false" ht="12" hidden="false" customHeight="false" outlineLevel="0" collapsed="false">
      <c r="BS32987" s="96" t="n">
        <f aca="false">BR32987-2.5</f>
        <v>-2.5</v>
      </c>
    </row>
    <row r="32988" customFormat="false" ht="12" hidden="false" customHeight="false" outlineLevel="0" collapsed="false">
      <c r="BS32988" s="96" t="n">
        <f aca="false">BR32988-2.5</f>
        <v>-2.5</v>
      </c>
    </row>
    <row r="32989" customFormat="false" ht="12" hidden="false" customHeight="false" outlineLevel="0" collapsed="false">
      <c r="BS32989" s="96" t="n">
        <f aca="false">BR32989-2.5</f>
        <v>-2.5</v>
      </c>
    </row>
    <row r="32990" customFormat="false" ht="12" hidden="false" customHeight="false" outlineLevel="0" collapsed="false">
      <c r="BS32990" s="96" t="n">
        <f aca="false">BR32990-2.5</f>
        <v>-2.5</v>
      </c>
    </row>
    <row r="32991" customFormat="false" ht="12" hidden="false" customHeight="false" outlineLevel="0" collapsed="false">
      <c r="BS32991" s="96" t="n">
        <f aca="false">BR32991-2.5</f>
        <v>-2.5</v>
      </c>
    </row>
    <row r="32992" customFormat="false" ht="12" hidden="false" customHeight="false" outlineLevel="0" collapsed="false">
      <c r="BS32992" s="96" t="n">
        <f aca="false">BR32992-2.5</f>
        <v>-2.5</v>
      </c>
    </row>
    <row r="32993" customFormat="false" ht="12" hidden="false" customHeight="false" outlineLevel="0" collapsed="false">
      <c r="BS32993" s="96" t="n">
        <f aca="false">BR32993-2.5</f>
        <v>-2.5</v>
      </c>
    </row>
    <row r="32994" customFormat="false" ht="12" hidden="false" customHeight="false" outlineLevel="0" collapsed="false">
      <c r="BS32994" s="96" t="n">
        <f aca="false">BR32994-2.5</f>
        <v>-2.5</v>
      </c>
    </row>
    <row r="32995" customFormat="false" ht="12" hidden="false" customHeight="false" outlineLevel="0" collapsed="false">
      <c r="BS32995" s="96" t="n">
        <f aca="false">BR32995-2.5</f>
        <v>-2.5</v>
      </c>
    </row>
    <row r="32996" customFormat="false" ht="12" hidden="false" customHeight="false" outlineLevel="0" collapsed="false">
      <c r="BS32996" s="96" t="n">
        <f aca="false">BR32996-2.5</f>
        <v>-2.5</v>
      </c>
    </row>
    <row r="32997" customFormat="false" ht="12" hidden="false" customHeight="false" outlineLevel="0" collapsed="false">
      <c r="BS32997" s="96" t="n">
        <f aca="false">BR32997-2.5</f>
        <v>-2.5</v>
      </c>
    </row>
    <row r="32998" customFormat="false" ht="12" hidden="false" customHeight="false" outlineLevel="0" collapsed="false">
      <c r="BS32998" s="96" t="n">
        <f aca="false">BR32998-2.5</f>
        <v>-2.5</v>
      </c>
    </row>
    <row r="32999" customFormat="false" ht="12" hidden="false" customHeight="false" outlineLevel="0" collapsed="false">
      <c r="BS32999" s="96" t="n">
        <f aca="false">BR32999-2.5</f>
        <v>-2.5</v>
      </c>
    </row>
    <row r="33000" customFormat="false" ht="12" hidden="false" customHeight="false" outlineLevel="0" collapsed="false">
      <c r="BS33000" s="96" t="n">
        <f aca="false">BR33000-2.5</f>
        <v>-2.5</v>
      </c>
    </row>
    <row r="33001" customFormat="false" ht="12" hidden="false" customHeight="false" outlineLevel="0" collapsed="false">
      <c r="BS33001" s="96" t="n">
        <f aca="false">BR33001-2.5</f>
        <v>-2.5</v>
      </c>
    </row>
    <row r="33002" customFormat="false" ht="12" hidden="false" customHeight="false" outlineLevel="0" collapsed="false">
      <c r="BS33002" s="96" t="n">
        <f aca="false">BR33002-2.5</f>
        <v>-2.5</v>
      </c>
    </row>
    <row r="33003" customFormat="false" ht="12" hidden="false" customHeight="false" outlineLevel="0" collapsed="false">
      <c r="BS33003" s="96" t="n">
        <f aca="false">BR33003-2.5</f>
        <v>-2.5</v>
      </c>
    </row>
    <row r="33004" customFormat="false" ht="12" hidden="false" customHeight="false" outlineLevel="0" collapsed="false">
      <c r="BS33004" s="96" t="n">
        <f aca="false">BR33004-2.5</f>
        <v>-2.5</v>
      </c>
    </row>
    <row r="33005" customFormat="false" ht="12" hidden="false" customHeight="false" outlineLevel="0" collapsed="false">
      <c r="BS33005" s="96" t="n">
        <f aca="false">BR33005-2.5</f>
        <v>-2.5</v>
      </c>
    </row>
    <row r="33006" customFormat="false" ht="12" hidden="false" customHeight="false" outlineLevel="0" collapsed="false">
      <c r="BS33006" s="96" t="n">
        <f aca="false">BR33006-2.5</f>
        <v>-2.5</v>
      </c>
    </row>
    <row r="33007" customFormat="false" ht="12" hidden="false" customHeight="false" outlineLevel="0" collapsed="false">
      <c r="BS33007" s="96" t="n">
        <f aca="false">BR33007-2.5</f>
        <v>-2.5</v>
      </c>
    </row>
    <row r="33008" customFormat="false" ht="12" hidden="false" customHeight="false" outlineLevel="0" collapsed="false">
      <c r="BS33008" s="96" t="n">
        <f aca="false">BR33008-2.5</f>
        <v>-2.5</v>
      </c>
    </row>
    <row r="33009" customFormat="false" ht="12" hidden="false" customHeight="false" outlineLevel="0" collapsed="false">
      <c r="BS33009" s="96" t="n">
        <f aca="false">BR33009-2.5</f>
        <v>-2.5</v>
      </c>
    </row>
    <row r="33010" customFormat="false" ht="12" hidden="false" customHeight="false" outlineLevel="0" collapsed="false">
      <c r="BS33010" s="96" t="n">
        <f aca="false">BR33010-2.5</f>
        <v>-2.5</v>
      </c>
    </row>
    <row r="33011" customFormat="false" ht="12" hidden="false" customHeight="false" outlineLevel="0" collapsed="false">
      <c r="BS33011" s="96" t="n">
        <f aca="false">BR33011-2.5</f>
        <v>-2.5</v>
      </c>
    </row>
    <row r="33012" customFormat="false" ht="12" hidden="false" customHeight="false" outlineLevel="0" collapsed="false">
      <c r="BS33012" s="96" t="n">
        <f aca="false">BR33012-2.5</f>
        <v>-2.5</v>
      </c>
    </row>
    <row r="33013" customFormat="false" ht="12" hidden="false" customHeight="false" outlineLevel="0" collapsed="false">
      <c r="BS33013" s="96" t="n">
        <f aca="false">BR33013-2.5</f>
        <v>-2.5</v>
      </c>
    </row>
    <row r="33014" customFormat="false" ht="12" hidden="false" customHeight="false" outlineLevel="0" collapsed="false">
      <c r="BS33014" s="96" t="n">
        <f aca="false">BR33014-2.5</f>
        <v>-2.5</v>
      </c>
    </row>
    <row r="33015" customFormat="false" ht="12" hidden="false" customHeight="false" outlineLevel="0" collapsed="false">
      <c r="BS33015" s="96" t="n">
        <f aca="false">BR33015-2.5</f>
        <v>-2.5</v>
      </c>
    </row>
    <row r="33016" customFormat="false" ht="12" hidden="false" customHeight="false" outlineLevel="0" collapsed="false">
      <c r="BS33016" s="96" t="n">
        <f aca="false">BR33016-2.5</f>
        <v>-2.5</v>
      </c>
    </row>
    <row r="33017" customFormat="false" ht="12" hidden="false" customHeight="false" outlineLevel="0" collapsed="false">
      <c r="BS33017" s="96" t="n">
        <f aca="false">BR33017-2.5</f>
        <v>-2.5</v>
      </c>
    </row>
    <row r="33018" customFormat="false" ht="12" hidden="false" customHeight="false" outlineLevel="0" collapsed="false">
      <c r="BS33018" s="96" t="n">
        <f aca="false">BR33018-2.5</f>
        <v>-2.5</v>
      </c>
    </row>
    <row r="33019" customFormat="false" ht="12" hidden="false" customHeight="false" outlineLevel="0" collapsed="false">
      <c r="BS33019" s="96" t="n">
        <f aca="false">BR33019-2.5</f>
        <v>-2.5</v>
      </c>
    </row>
    <row r="33020" customFormat="false" ht="12" hidden="false" customHeight="false" outlineLevel="0" collapsed="false">
      <c r="BS33020" s="96" t="n">
        <f aca="false">BR33020-2.5</f>
        <v>-2.5</v>
      </c>
    </row>
    <row r="33021" customFormat="false" ht="12" hidden="false" customHeight="false" outlineLevel="0" collapsed="false">
      <c r="BS33021" s="96" t="n">
        <f aca="false">BR33021-2.5</f>
        <v>-2.5</v>
      </c>
    </row>
    <row r="33022" customFormat="false" ht="12" hidden="false" customHeight="false" outlineLevel="0" collapsed="false">
      <c r="BS33022" s="96" t="n">
        <f aca="false">BR33022-2.5</f>
        <v>-2.5</v>
      </c>
    </row>
    <row r="33023" customFormat="false" ht="12" hidden="false" customHeight="false" outlineLevel="0" collapsed="false">
      <c r="BS33023" s="96" t="n">
        <f aca="false">BR33023-2.5</f>
        <v>-2.5</v>
      </c>
    </row>
    <row r="33024" customFormat="false" ht="12" hidden="false" customHeight="false" outlineLevel="0" collapsed="false">
      <c r="BS33024" s="96" t="n">
        <f aca="false">BR33024-2.5</f>
        <v>-2.5</v>
      </c>
    </row>
    <row r="33025" customFormat="false" ht="12" hidden="false" customHeight="false" outlineLevel="0" collapsed="false">
      <c r="BS33025" s="96" t="n">
        <f aca="false">BR33025-2.5</f>
        <v>-2.5</v>
      </c>
    </row>
    <row r="33026" customFormat="false" ht="12" hidden="false" customHeight="false" outlineLevel="0" collapsed="false">
      <c r="BS33026" s="96" t="n">
        <f aca="false">BR33026-2.5</f>
        <v>-2.5</v>
      </c>
    </row>
    <row r="33027" customFormat="false" ht="12" hidden="false" customHeight="false" outlineLevel="0" collapsed="false">
      <c r="BS33027" s="96" t="n">
        <f aca="false">BR33027-2.5</f>
        <v>-2.5</v>
      </c>
    </row>
    <row r="33028" customFormat="false" ht="12" hidden="false" customHeight="false" outlineLevel="0" collapsed="false">
      <c r="BS33028" s="96" t="n">
        <f aca="false">BR33028-2.5</f>
        <v>-2.5</v>
      </c>
    </row>
    <row r="33029" customFormat="false" ht="12" hidden="false" customHeight="false" outlineLevel="0" collapsed="false">
      <c r="BS33029" s="96" t="n">
        <f aca="false">BR33029-2.5</f>
        <v>-2.5</v>
      </c>
    </row>
    <row r="33030" customFormat="false" ht="12" hidden="false" customHeight="false" outlineLevel="0" collapsed="false">
      <c r="BS33030" s="96" t="n">
        <f aca="false">BR33030-2.5</f>
        <v>-2.5</v>
      </c>
    </row>
    <row r="33031" customFormat="false" ht="12" hidden="false" customHeight="false" outlineLevel="0" collapsed="false">
      <c r="BS33031" s="96" t="n">
        <f aca="false">BR33031-2.5</f>
        <v>-2.5</v>
      </c>
    </row>
    <row r="33032" customFormat="false" ht="12" hidden="false" customHeight="false" outlineLevel="0" collapsed="false">
      <c r="BS33032" s="96" t="n">
        <f aca="false">BR33032-2.5</f>
        <v>-2.5</v>
      </c>
    </row>
    <row r="33033" customFormat="false" ht="12" hidden="false" customHeight="false" outlineLevel="0" collapsed="false">
      <c r="BS33033" s="96" t="n">
        <f aca="false">BR33033-2.5</f>
        <v>-2.5</v>
      </c>
    </row>
    <row r="33034" customFormat="false" ht="12" hidden="false" customHeight="false" outlineLevel="0" collapsed="false">
      <c r="BS33034" s="96" t="n">
        <f aca="false">BR33034-2.5</f>
        <v>-2.5</v>
      </c>
    </row>
    <row r="33035" customFormat="false" ht="12" hidden="false" customHeight="false" outlineLevel="0" collapsed="false">
      <c r="BS33035" s="96" t="n">
        <f aca="false">BR33035-2.5</f>
        <v>-2.5</v>
      </c>
    </row>
    <row r="33036" customFormat="false" ht="12" hidden="false" customHeight="false" outlineLevel="0" collapsed="false">
      <c r="BS33036" s="96" t="n">
        <f aca="false">BR33036-2.5</f>
        <v>-2.5</v>
      </c>
    </row>
    <row r="33037" customFormat="false" ht="12" hidden="false" customHeight="false" outlineLevel="0" collapsed="false">
      <c r="BS33037" s="96" t="n">
        <f aca="false">BR33037-2.5</f>
        <v>-2.5</v>
      </c>
    </row>
    <row r="33038" customFormat="false" ht="12" hidden="false" customHeight="false" outlineLevel="0" collapsed="false">
      <c r="BS33038" s="96" t="n">
        <f aca="false">BR33038-2.5</f>
        <v>-2.5</v>
      </c>
    </row>
    <row r="33039" customFormat="false" ht="12" hidden="false" customHeight="false" outlineLevel="0" collapsed="false">
      <c r="BS33039" s="96" t="n">
        <f aca="false">BR33039-2.5</f>
        <v>-2.5</v>
      </c>
    </row>
    <row r="33040" customFormat="false" ht="12" hidden="false" customHeight="false" outlineLevel="0" collapsed="false">
      <c r="BS33040" s="96" t="n">
        <f aca="false">BR33040-2.5</f>
        <v>-2.5</v>
      </c>
    </row>
    <row r="33041" customFormat="false" ht="12" hidden="false" customHeight="false" outlineLevel="0" collapsed="false">
      <c r="BS33041" s="96" t="n">
        <f aca="false">BR33041-2.5</f>
        <v>-2.5</v>
      </c>
    </row>
    <row r="33042" customFormat="false" ht="12" hidden="false" customHeight="false" outlineLevel="0" collapsed="false">
      <c r="BS33042" s="96" t="n">
        <f aca="false">BR33042-2.5</f>
        <v>-2.5</v>
      </c>
    </row>
    <row r="33043" customFormat="false" ht="12" hidden="false" customHeight="false" outlineLevel="0" collapsed="false">
      <c r="BS33043" s="96" t="n">
        <f aca="false">BR33043-2.5</f>
        <v>-2.5</v>
      </c>
    </row>
    <row r="33044" customFormat="false" ht="12" hidden="false" customHeight="false" outlineLevel="0" collapsed="false">
      <c r="BS33044" s="96" t="n">
        <f aca="false">BR33044-2.5</f>
        <v>-2.5</v>
      </c>
    </row>
    <row r="33045" customFormat="false" ht="12" hidden="false" customHeight="false" outlineLevel="0" collapsed="false">
      <c r="BS33045" s="96" t="n">
        <f aca="false">BR33045-2.5</f>
        <v>-2.5</v>
      </c>
    </row>
    <row r="33046" customFormat="false" ht="12" hidden="false" customHeight="false" outlineLevel="0" collapsed="false">
      <c r="BS33046" s="96" t="n">
        <f aca="false">BR33046-2.5</f>
        <v>-2.5</v>
      </c>
    </row>
    <row r="33047" customFormat="false" ht="12" hidden="false" customHeight="false" outlineLevel="0" collapsed="false">
      <c r="BS33047" s="96" t="n">
        <f aca="false">BR33047-2.5</f>
        <v>-2.5</v>
      </c>
    </row>
    <row r="33048" customFormat="false" ht="12" hidden="false" customHeight="false" outlineLevel="0" collapsed="false">
      <c r="BS33048" s="96" t="n">
        <f aca="false">BR33048-2.5</f>
        <v>-2.5</v>
      </c>
    </row>
    <row r="33049" customFormat="false" ht="12" hidden="false" customHeight="false" outlineLevel="0" collapsed="false">
      <c r="BS33049" s="96" t="n">
        <f aca="false">BR33049-2.5</f>
        <v>-2.5</v>
      </c>
    </row>
    <row r="33050" customFormat="false" ht="12" hidden="false" customHeight="false" outlineLevel="0" collapsed="false">
      <c r="BS33050" s="96" t="n">
        <f aca="false">BR33050-2.5</f>
        <v>-2.5</v>
      </c>
    </row>
    <row r="33051" customFormat="false" ht="12" hidden="false" customHeight="false" outlineLevel="0" collapsed="false">
      <c r="BS33051" s="96" t="n">
        <f aca="false">BR33051-2.5</f>
        <v>-2.5</v>
      </c>
    </row>
    <row r="33052" customFormat="false" ht="12" hidden="false" customHeight="false" outlineLevel="0" collapsed="false">
      <c r="BS33052" s="96" t="n">
        <f aca="false">BR33052-2.5</f>
        <v>-2.5</v>
      </c>
    </row>
    <row r="33053" customFormat="false" ht="12" hidden="false" customHeight="false" outlineLevel="0" collapsed="false">
      <c r="BS33053" s="96" t="n">
        <f aca="false">BR33053-2.5</f>
        <v>-2.5</v>
      </c>
    </row>
    <row r="33054" customFormat="false" ht="12" hidden="false" customHeight="false" outlineLevel="0" collapsed="false">
      <c r="BS33054" s="96" t="n">
        <f aca="false">BR33054-2.5</f>
        <v>-2.5</v>
      </c>
    </row>
    <row r="33055" customFormat="false" ht="12" hidden="false" customHeight="false" outlineLevel="0" collapsed="false">
      <c r="BS33055" s="96" t="n">
        <f aca="false">BR33055-2.5</f>
        <v>-2.5</v>
      </c>
    </row>
    <row r="33056" customFormat="false" ht="12" hidden="false" customHeight="false" outlineLevel="0" collapsed="false">
      <c r="BS33056" s="96" t="n">
        <f aca="false">BR33056-2.5</f>
        <v>-2.5</v>
      </c>
    </row>
    <row r="33057" customFormat="false" ht="12" hidden="false" customHeight="false" outlineLevel="0" collapsed="false">
      <c r="BS33057" s="96" t="n">
        <f aca="false">BR33057-2.5</f>
        <v>-2.5</v>
      </c>
    </row>
    <row r="33058" customFormat="false" ht="12" hidden="false" customHeight="false" outlineLevel="0" collapsed="false">
      <c r="BS33058" s="96" t="n">
        <f aca="false">BR33058-2.5</f>
        <v>-2.5</v>
      </c>
    </row>
    <row r="33059" customFormat="false" ht="12" hidden="false" customHeight="false" outlineLevel="0" collapsed="false">
      <c r="BS33059" s="96" t="n">
        <f aca="false">BR33059-2.5</f>
        <v>-2.5</v>
      </c>
    </row>
    <row r="33060" customFormat="false" ht="12" hidden="false" customHeight="false" outlineLevel="0" collapsed="false">
      <c r="BS33060" s="96" t="n">
        <f aca="false">BR33060-2.5</f>
        <v>-2.5</v>
      </c>
    </row>
    <row r="33061" customFormat="false" ht="12" hidden="false" customHeight="false" outlineLevel="0" collapsed="false">
      <c r="BS33061" s="96" t="n">
        <f aca="false">BR33061-2.5</f>
        <v>-2.5</v>
      </c>
    </row>
    <row r="33062" customFormat="false" ht="12" hidden="false" customHeight="false" outlineLevel="0" collapsed="false">
      <c r="BS33062" s="96" t="n">
        <f aca="false">BR33062-2.5</f>
        <v>-2.5</v>
      </c>
    </row>
    <row r="33063" customFormat="false" ht="12" hidden="false" customHeight="false" outlineLevel="0" collapsed="false">
      <c r="BS33063" s="96" t="n">
        <f aca="false">BR33063-2.5</f>
        <v>-2.5</v>
      </c>
    </row>
    <row r="33064" customFormat="false" ht="12" hidden="false" customHeight="false" outlineLevel="0" collapsed="false">
      <c r="BS33064" s="96" t="n">
        <f aca="false">BR33064-2.5</f>
        <v>-2.5</v>
      </c>
    </row>
    <row r="33065" customFormat="false" ht="12" hidden="false" customHeight="false" outlineLevel="0" collapsed="false">
      <c r="BS33065" s="96" t="n">
        <f aca="false">BR33065-2.5</f>
        <v>-2.5</v>
      </c>
    </row>
    <row r="33066" customFormat="false" ht="12" hidden="false" customHeight="false" outlineLevel="0" collapsed="false">
      <c r="BS33066" s="96" t="n">
        <f aca="false">BR33066-2.5</f>
        <v>-2.5</v>
      </c>
    </row>
    <row r="33067" customFormat="false" ht="12" hidden="false" customHeight="false" outlineLevel="0" collapsed="false">
      <c r="BS33067" s="96" t="n">
        <f aca="false">BR33067-2.5</f>
        <v>-2.5</v>
      </c>
    </row>
    <row r="33068" customFormat="false" ht="12" hidden="false" customHeight="false" outlineLevel="0" collapsed="false">
      <c r="BS33068" s="96" t="n">
        <f aca="false">BR33068-2.5</f>
        <v>-2.5</v>
      </c>
    </row>
    <row r="33069" customFormat="false" ht="12" hidden="false" customHeight="false" outlineLevel="0" collapsed="false">
      <c r="BS33069" s="96" t="n">
        <f aca="false">BR33069-2.5</f>
        <v>-2.5</v>
      </c>
    </row>
    <row r="33070" customFormat="false" ht="12" hidden="false" customHeight="false" outlineLevel="0" collapsed="false">
      <c r="BS33070" s="96" t="n">
        <f aca="false">BR33070-2.5</f>
        <v>-2.5</v>
      </c>
    </row>
    <row r="33071" customFormat="false" ht="12" hidden="false" customHeight="false" outlineLevel="0" collapsed="false">
      <c r="BS33071" s="96" t="n">
        <f aca="false">BR33071-2.5</f>
        <v>-2.5</v>
      </c>
    </row>
    <row r="33072" customFormat="false" ht="12" hidden="false" customHeight="false" outlineLevel="0" collapsed="false">
      <c r="BS33072" s="96" t="n">
        <f aca="false">BR33072-2.5</f>
        <v>-2.5</v>
      </c>
    </row>
    <row r="33073" customFormat="false" ht="12" hidden="false" customHeight="false" outlineLevel="0" collapsed="false">
      <c r="BS33073" s="96" t="n">
        <f aca="false">BR33073-2.5</f>
        <v>-2.5</v>
      </c>
    </row>
    <row r="33074" customFormat="false" ht="12" hidden="false" customHeight="false" outlineLevel="0" collapsed="false">
      <c r="BS33074" s="96" t="n">
        <f aca="false">BR33074-2.5</f>
        <v>-2.5</v>
      </c>
    </row>
    <row r="33075" customFormat="false" ht="12" hidden="false" customHeight="false" outlineLevel="0" collapsed="false">
      <c r="BS33075" s="96" t="n">
        <f aca="false">BR33075-2.5</f>
        <v>-2.5</v>
      </c>
    </row>
    <row r="33076" customFormat="false" ht="12" hidden="false" customHeight="false" outlineLevel="0" collapsed="false">
      <c r="BS33076" s="96" t="n">
        <f aca="false">BR33076-2.5</f>
        <v>-2.5</v>
      </c>
    </row>
    <row r="33077" customFormat="false" ht="12" hidden="false" customHeight="false" outlineLevel="0" collapsed="false">
      <c r="BS33077" s="96" t="n">
        <f aca="false">BR33077-2.5</f>
        <v>-2.5</v>
      </c>
    </row>
    <row r="33078" customFormat="false" ht="12" hidden="false" customHeight="false" outlineLevel="0" collapsed="false">
      <c r="BS33078" s="96" t="n">
        <f aca="false">BR33078-2.5</f>
        <v>-2.5</v>
      </c>
    </row>
    <row r="33079" customFormat="false" ht="12" hidden="false" customHeight="false" outlineLevel="0" collapsed="false">
      <c r="BS33079" s="96" t="n">
        <f aca="false">BR33079-2.5</f>
        <v>-2.5</v>
      </c>
    </row>
    <row r="33080" customFormat="false" ht="12" hidden="false" customHeight="false" outlineLevel="0" collapsed="false">
      <c r="BS33080" s="96" t="n">
        <f aca="false">BR33080-2.5</f>
        <v>-2.5</v>
      </c>
    </row>
    <row r="33081" customFormat="false" ht="12" hidden="false" customHeight="false" outlineLevel="0" collapsed="false">
      <c r="BS33081" s="96" t="n">
        <f aca="false">BR33081-2.5</f>
        <v>-2.5</v>
      </c>
    </row>
    <row r="33082" customFormat="false" ht="12" hidden="false" customHeight="false" outlineLevel="0" collapsed="false">
      <c r="BS33082" s="96" t="n">
        <f aca="false">BR33082-2.5</f>
        <v>-2.5</v>
      </c>
    </row>
    <row r="33083" customFormat="false" ht="12" hidden="false" customHeight="false" outlineLevel="0" collapsed="false">
      <c r="BS33083" s="96" t="n">
        <f aca="false">BR33083-2.5</f>
        <v>-2.5</v>
      </c>
    </row>
    <row r="33084" customFormat="false" ht="12" hidden="false" customHeight="false" outlineLevel="0" collapsed="false">
      <c r="BS33084" s="96" t="n">
        <f aca="false">BR33084-2.5</f>
        <v>-2.5</v>
      </c>
    </row>
    <row r="33085" customFormat="false" ht="12" hidden="false" customHeight="false" outlineLevel="0" collapsed="false">
      <c r="BS33085" s="96" t="n">
        <f aca="false">BR33085-2.5</f>
        <v>-2.5</v>
      </c>
    </row>
    <row r="33086" customFormat="false" ht="12" hidden="false" customHeight="false" outlineLevel="0" collapsed="false">
      <c r="BS33086" s="96" t="n">
        <f aca="false">BR33086-2.5</f>
        <v>-2.5</v>
      </c>
    </row>
    <row r="33087" customFormat="false" ht="12" hidden="false" customHeight="false" outlineLevel="0" collapsed="false">
      <c r="BS33087" s="96" t="n">
        <f aca="false">BR33087-2.5</f>
        <v>-2.5</v>
      </c>
    </row>
    <row r="33088" customFormat="false" ht="12" hidden="false" customHeight="false" outlineLevel="0" collapsed="false">
      <c r="BS33088" s="96" t="n">
        <f aca="false">BR33088-2.5</f>
        <v>-2.5</v>
      </c>
    </row>
    <row r="33089" customFormat="false" ht="12" hidden="false" customHeight="false" outlineLevel="0" collapsed="false">
      <c r="BS33089" s="96" t="n">
        <f aca="false">BR33089-2.5</f>
        <v>-2.5</v>
      </c>
    </row>
    <row r="33090" customFormat="false" ht="12" hidden="false" customHeight="false" outlineLevel="0" collapsed="false">
      <c r="BS33090" s="96" t="n">
        <f aca="false">BR33090-2.5</f>
        <v>-2.5</v>
      </c>
    </row>
    <row r="33091" customFormat="false" ht="12" hidden="false" customHeight="false" outlineLevel="0" collapsed="false">
      <c r="BS33091" s="96" t="n">
        <f aca="false">BR33091-2.5</f>
        <v>-2.5</v>
      </c>
    </row>
    <row r="33092" customFormat="false" ht="12" hidden="false" customHeight="false" outlineLevel="0" collapsed="false">
      <c r="BS33092" s="96" t="n">
        <f aca="false">BR33092-2.5</f>
        <v>-2.5</v>
      </c>
    </row>
    <row r="33093" customFormat="false" ht="12" hidden="false" customHeight="false" outlineLevel="0" collapsed="false">
      <c r="BS33093" s="96" t="n">
        <f aca="false">BR33093-2.5</f>
        <v>-2.5</v>
      </c>
    </row>
    <row r="33094" customFormat="false" ht="12" hidden="false" customHeight="false" outlineLevel="0" collapsed="false">
      <c r="BS33094" s="96" t="n">
        <f aca="false">BR33094-2.5</f>
        <v>-2.5</v>
      </c>
    </row>
    <row r="33095" customFormat="false" ht="12" hidden="false" customHeight="false" outlineLevel="0" collapsed="false">
      <c r="BS33095" s="96" t="n">
        <f aca="false">BR33095-2.5</f>
        <v>-2.5</v>
      </c>
    </row>
    <row r="33096" customFormat="false" ht="12" hidden="false" customHeight="false" outlineLevel="0" collapsed="false">
      <c r="BS33096" s="96" t="n">
        <f aca="false">BR33096-2.5</f>
        <v>-2.5</v>
      </c>
    </row>
    <row r="33097" customFormat="false" ht="12" hidden="false" customHeight="false" outlineLevel="0" collapsed="false">
      <c r="BS33097" s="96" t="n">
        <f aca="false">BR33097-2.5</f>
        <v>-2.5</v>
      </c>
    </row>
    <row r="33098" customFormat="false" ht="12" hidden="false" customHeight="false" outlineLevel="0" collapsed="false">
      <c r="BS33098" s="96" t="n">
        <f aca="false">BR33098-2.5</f>
        <v>-2.5</v>
      </c>
    </row>
    <row r="33099" customFormat="false" ht="12" hidden="false" customHeight="false" outlineLevel="0" collapsed="false">
      <c r="BS33099" s="96" t="n">
        <f aca="false">BR33099-2.5</f>
        <v>-2.5</v>
      </c>
    </row>
    <row r="33100" customFormat="false" ht="12" hidden="false" customHeight="false" outlineLevel="0" collapsed="false">
      <c r="BS33100" s="96" t="n">
        <f aca="false">BR33100-2.5</f>
        <v>-2.5</v>
      </c>
    </row>
    <row r="33101" customFormat="false" ht="12" hidden="false" customHeight="false" outlineLevel="0" collapsed="false">
      <c r="BS33101" s="96" t="n">
        <f aca="false">BR33101-2.5</f>
        <v>-2.5</v>
      </c>
    </row>
    <row r="33102" customFormat="false" ht="12" hidden="false" customHeight="false" outlineLevel="0" collapsed="false">
      <c r="BS33102" s="96" t="n">
        <f aca="false">BR33102-2.5</f>
        <v>-2.5</v>
      </c>
    </row>
    <row r="33103" customFormat="false" ht="12" hidden="false" customHeight="false" outlineLevel="0" collapsed="false">
      <c r="BS33103" s="96" t="n">
        <f aca="false">BR33103-2.5</f>
        <v>-2.5</v>
      </c>
    </row>
    <row r="33104" customFormat="false" ht="12" hidden="false" customHeight="false" outlineLevel="0" collapsed="false">
      <c r="BS33104" s="96" t="n">
        <f aca="false">BR33104-2.5</f>
        <v>-2.5</v>
      </c>
    </row>
    <row r="33105" customFormat="false" ht="12" hidden="false" customHeight="false" outlineLevel="0" collapsed="false">
      <c r="BS33105" s="96" t="n">
        <f aca="false">BR33105-2.5</f>
        <v>-2.5</v>
      </c>
    </row>
    <row r="33106" customFormat="false" ht="12" hidden="false" customHeight="false" outlineLevel="0" collapsed="false">
      <c r="BS33106" s="96" t="n">
        <f aca="false">BR33106-2.5</f>
        <v>-2.5</v>
      </c>
    </row>
    <row r="33107" customFormat="false" ht="12" hidden="false" customHeight="false" outlineLevel="0" collapsed="false">
      <c r="BS33107" s="96" t="n">
        <f aca="false">BR33107-2.5</f>
        <v>-2.5</v>
      </c>
    </row>
    <row r="33108" customFormat="false" ht="12" hidden="false" customHeight="false" outlineLevel="0" collapsed="false">
      <c r="BS33108" s="96" t="n">
        <f aca="false">BR33108-2.5</f>
        <v>-2.5</v>
      </c>
    </row>
    <row r="33109" customFormat="false" ht="12" hidden="false" customHeight="false" outlineLevel="0" collapsed="false">
      <c r="BS33109" s="96" t="n">
        <f aca="false">BR33109-2.5</f>
        <v>-2.5</v>
      </c>
    </row>
    <row r="33110" customFormat="false" ht="12" hidden="false" customHeight="false" outlineLevel="0" collapsed="false">
      <c r="BS33110" s="96" t="n">
        <f aca="false">BR33110-2.5</f>
        <v>-2.5</v>
      </c>
    </row>
    <row r="33111" customFormat="false" ht="12" hidden="false" customHeight="false" outlineLevel="0" collapsed="false">
      <c r="BS33111" s="96" t="n">
        <f aca="false">BR33111-2.5</f>
        <v>-2.5</v>
      </c>
    </row>
    <row r="33112" customFormat="false" ht="12" hidden="false" customHeight="false" outlineLevel="0" collapsed="false">
      <c r="BS33112" s="96" t="n">
        <f aca="false">BR33112-2.5</f>
        <v>-2.5</v>
      </c>
    </row>
    <row r="33113" customFormat="false" ht="12" hidden="false" customHeight="false" outlineLevel="0" collapsed="false">
      <c r="BS33113" s="96" t="n">
        <f aca="false">BR33113-2.5</f>
        <v>-2.5</v>
      </c>
    </row>
    <row r="33114" customFormat="false" ht="12" hidden="false" customHeight="false" outlineLevel="0" collapsed="false">
      <c r="BS33114" s="96" t="n">
        <f aca="false">BR33114-2.5</f>
        <v>-2.5</v>
      </c>
    </row>
    <row r="33115" customFormat="false" ht="12" hidden="false" customHeight="false" outlineLevel="0" collapsed="false">
      <c r="BS33115" s="96" t="n">
        <f aca="false">BR33115-2.5</f>
        <v>-2.5</v>
      </c>
    </row>
    <row r="33116" customFormat="false" ht="12" hidden="false" customHeight="false" outlineLevel="0" collapsed="false">
      <c r="BS33116" s="96" t="n">
        <f aca="false">BR33116-2.5</f>
        <v>-2.5</v>
      </c>
    </row>
    <row r="33117" customFormat="false" ht="12" hidden="false" customHeight="false" outlineLevel="0" collapsed="false">
      <c r="BS33117" s="96" t="n">
        <f aca="false">BR33117-2.5</f>
        <v>-2.5</v>
      </c>
    </row>
    <row r="33118" customFormat="false" ht="12" hidden="false" customHeight="false" outlineLevel="0" collapsed="false">
      <c r="BS33118" s="96" t="n">
        <f aca="false">BR33118-2.5</f>
        <v>-2.5</v>
      </c>
    </row>
    <row r="33119" customFormat="false" ht="12" hidden="false" customHeight="false" outlineLevel="0" collapsed="false">
      <c r="BS33119" s="96" t="n">
        <f aca="false">BR33119-2.5</f>
        <v>-2.5</v>
      </c>
    </row>
    <row r="33120" customFormat="false" ht="12" hidden="false" customHeight="false" outlineLevel="0" collapsed="false">
      <c r="BS33120" s="96" t="n">
        <f aca="false">BR33120-2.5</f>
        <v>-2.5</v>
      </c>
    </row>
    <row r="33121" customFormat="false" ht="12" hidden="false" customHeight="false" outlineLevel="0" collapsed="false">
      <c r="BS33121" s="96" t="n">
        <f aca="false">BR33121-2.5</f>
        <v>-2.5</v>
      </c>
    </row>
    <row r="33122" customFormat="false" ht="12" hidden="false" customHeight="false" outlineLevel="0" collapsed="false">
      <c r="BS33122" s="96" t="n">
        <f aca="false">BR33122-2.5</f>
        <v>-2.5</v>
      </c>
    </row>
    <row r="33123" customFormat="false" ht="12" hidden="false" customHeight="false" outlineLevel="0" collapsed="false">
      <c r="BS33123" s="96" t="n">
        <f aca="false">BR33123-2.5</f>
        <v>-2.5</v>
      </c>
    </row>
    <row r="33124" customFormat="false" ht="12" hidden="false" customHeight="false" outlineLevel="0" collapsed="false">
      <c r="BS33124" s="96" t="n">
        <f aca="false">BR33124-2.5</f>
        <v>-2.5</v>
      </c>
    </row>
    <row r="33125" customFormat="false" ht="12" hidden="false" customHeight="false" outlineLevel="0" collapsed="false">
      <c r="BS33125" s="96" t="n">
        <f aca="false">BR33125-2.5</f>
        <v>-2.5</v>
      </c>
    </row>
    <row r="33126" customFormat="false" ht="12" hidden="false" customHeight="false" outlineLevel="0" collapsed="false">
      <c r="BS33126" s="96" t="n">
        <f aca="false">BR33126-2.5</f>
        <v>-2.5</v>
      </c>
    </row>
    <row r="33127" customFormat="false" ht="12" hidden="false" customHeight="false" outlineLevel="0" collapsed="false">
      <c r="BS33127" s="96" t="n">
        <f aca="false">BR33127-2.5</f>
        <v>-2.5</v>
      </c>
    </row>
    <row r="33128" customFormat="false" ht="12" hidden="false" customHeight="false" outlineLevel="0" collapsed="false">
      <c r="BS33128" s="96" t="n">
        <f aca="false">BR33128-2.5</f>
        <v>-2.5</v>
      </c>
    </row>
    <row r="33129" customFormat="false" ht="12" hidden="false" customHeight="false" outlineLevel="0" collapsed="false">
      <c r="BS33129" s="96" t="n">
        <f aca="false">BR33129-2.5</f>
        <v>-2.5</v>
      </c>
    </row>
    <row r="33130" customFormat="false" ht="12" hidden="false" customHeight="false" outlineLevel="0" collapsed="false">
      <c r="BS33130" s="96" t="n">
        <f aca="false">BR33130-2.5</f>
        <v>-2.5</v>
      </c>
    </row>
    <row r="33131" customFormat="false" ht="12" hidden="false" customHeight="false" outlineLevel="0" collapsed="false">
      <c r="BS33131" s="96" t="n">
        <f aca="false">BR33131-2.5</f>
        <v>-2.5</v>
      </c>
    </row>
    <row r="33132" customFormat="false" ht="12" hidden="false" customHeight="false" outlineLevel="0" collapsed="false">
      <c r="BS33132" s="96" t="n">
        <f aca="false">BR33132-2.5</f>
        <v>-2.5</v>
      </c>
    </row>
    <row r="33133" customFormat="false" ht="12" hidden="false" customHeight="false" outlineLevel="0" collapsed="false">
      <c r="BS33133" s="96" t="n">
        <f aca="false">BR33133-2.5</f>
        <v>-2.5</v>
      </c>
    </row>
    <row r="33134" customFormat="false" ht="12" hidden="false" customHeight="false" outlineLevel="0" collapsed="false">
      <c r="BS33134" s="96" t="n">
        <f aca="false">BR33134-2.5</f>
        <v>-2.5</v>
      </c>
    </row>
    <row r="33135" customFormat="false" ht="12" hidden="false" customHeight="false" outlineLevel="0" collapsed="false">
      <c r="BS33135" s="96" t="n">
        <f aca="false">BR33135-2.5</f>
        <v>-2.5</v>
      </c>
    </row>
    <row r="33136" customFormat="false" ht="12" hidden="false" customHeight="false" outlineLevel="0" collapsed="false">
      <c r="BS33136" s="96" t="n">
        <f aca="false">BR33136-2.5</f>
        <v>-2.5</v>
      </c>
    </row>
    <row r="33137" customFormat="false" ht="12" hidden="false" customHeight="false" outlineLevel="0" collapsed="false">
      <c r="BS33137" s="96" t="n">
        <f aca="false">BR33137-2.5</f>
        <v>-2.5</v>
      </c>
    </row>
    <row r="33138" customFormat="false" ht="12" hidden="false" customHeight="false" outlineLevel="0" collapsed="false">
      <c r="BS33138" s="96" t="n">
        <f aca="false">BR33138-2.5</f>
        <v>-2.5</v>
      </c>
    </row>
    <row r="33139" customFormat="false" ht="12" hidden="false" customHeight="false" outlineLevel="0" collapsed="false">
      <c r="BS33139" s="96" t="n">
        <f aca="false">BR33139-2.5</f>
        <v>-2.5</v>
      </c>
    </row>
    <row r="33140" customFormat="false" ht="12" hidden="false" customHeight="false" outlineLevel="0" collapsed="false">
      <c r="BS33140" s="96" t="n">
        <f aca="false">BR33140-2.5</f>
        <v>-2.5</v>
      </c>
    </row>
    <row r="33141" customFormat="false" ht="12" hidden="false" customHeight="false" outlineLevel="0" collapsed="false">
      <c r="BS33141" s="96" t="n">
        <f aca="false">BR33141-2.5</f>
        <v>-2.5</v>
      </c>
    </row>
    <row r="33142" customFormat="false" ht="12" hidden="false" customHeight="false" outlineLevel="0" collapsed="false">
      <c r="BS33142" s="96" t="n">
        <f aca="false">BR33142-2.5</f>
        <v>-2.5</v>
      </c>
    </row>
    <row r="33143" customFormat="false" ht="12" hidden="false" customHeight="false" outlineLevel="0" collapsed="false">
      <c r="BS33143" s="96" t="n">
        <f aca="false">BR33143-2.5</f>
        <v>-2.5</v>
      </c>
    </row>
    <row r="33144" customFormat="false" ht="12" hidden="false" customHeight="false" outlineLevel="0" collapsed="false">
      <c r="BS33144" s="96" t="n">
        <f aca="false">BR33144-2.5</f>
        <v>-2.5</v>
      </c>
    </row>
    <row r="33145" customFormat="false" ht="12" hidden="false" customHeight="false" outlineLevel="0" collapsed="false">
      <c r="BS33145" s="96" t="n">
        <f aca="false">BR33145-2.5</f>
        <v>-2.5</v>
      </c>
    </row>
    <row r="33146" customFormat="false" ht="12" hidden="false" customHeight="false" outlineLevel="0" collapsed="false">
      <c r="BS33146" s="96" t="n">
        <f aca="false">BR33146-2.5</f>
        <v>-2.5</v>
      </c>
    </row>
    <row r="33147" customFormat="false" ht="12" hidden="false" customHeight="false" outlineLevel="0" collapsed="false">
      <c r="BS33147" s="96" t="n">
        <f aca="false">BR33147-2.5</f>
        <v>-2.5</v>
      </c>
    </row>
    <row r="33148" customFormat="false" ht="12" hidden="false" customHeight="false" outlineLevel="0" collapsed="false">
      <c r="BS33148" s="96" t="n">
        <f aca="false">BR33148-2.5</f>
        <v>-2.5</v>
      </c>
    </row>
    <row r="33149" customFormat="false" ht="12" hidden="false" customHeight="false" outlineLevel="0" collapsed="false">
      <c r="BS33149" s="96" t="n">
        <f aca="false">BR33149-2.5</f>
        <v>-2.5</v>
      </c>
    </row>
    <row r="33150" customFormat="false" ht="12" hidden="false" customHeight="false" outlineLevel="0" collapsed="false">
      <c r="BS33150" s="96" t="n">
        <f aca="false">BR33150-2.5</f>
        <v>-2.5</v>
      </c>
    </row>
    <row r="33151" customFormat="false" ht="12" hidden="false" customHeight="false" outlineLevel="0" collapsed="false">
      <c r="BS33151" s="96" t="n">
        <f aca="false">BR33151-2.5</f>
        <v>-2.5</v>
      </c>
    </row>
    <row r="33152" customFormat="false" ht="12" hidden="false" customHeight="false" outlineLevel="0" collapsed="false">
      <c r="BS33152" s="96" t="n">
        <f aca="false">BR33152-2.5</f>
        <v>-2.5</v>
      </c>
    </row>
    <row r="33153" customFormat="false" ht="12" hidden="false" customHeight="false" outlineLevel="0" collapsed="false">
      <c r="BS33153" s="96" t="n">
        <f aca="false">BR33153-2.5</f>
        <v>-2.5</v>
      </c>
    </row>
    <row r="33154" customFormat="false" ht="12" hidden="false" customHeight="false" outlineLevel="0" collapsed="false">
      <c r="BS33154" s="96" t="n">
        <f aca="false">BR33154-2.5</f>
        <v>-2.5</v>
      </c>
    </row>
    <row r="33155" customFormat="false" ht="12" hidden="false" customHeight="false" outlineLevel="0" collapsed="false">
      <c r="BS33155" s="96" t="n">
        <f aca="false">BR33155-2.5</f>
        <v>-2.5</v>
      </c>
    </row>
    <row r="33156" customFormat="false" ht="12" hidden="false" customHeight="false" outlineLevel="0" collapsed="false">
      <c r="BS33156" s="96" t="n">
        <f aca="false">BR33156-2.5</f>
        <v>-2.5</v>
      </c>
    </row>
    <row r="33157" customFormat="false" ht="12" hidden="false" customHeight="false" outlineLevel="0" collapsed="false">
      <c r="BS33157" s="96" t="n">
        <f aca="false">BR33157-2.5</f>
        <v>-2.5</v>
      </c>
    </row>
    <row r="33158" customFormat="false" ht="12" hidden="false" customHeight="false" outlineLevel="0" collapsed="false">
      <c r="BS33158" s="96" t="n">
        <f aca="false">BR33158-2.5</f>
        <v>-2.5</v>
      </c>
    </row>
    <row r="33159" customFormat="false" ht="12" hidden="false" customHeight="false" outlineLevel="0" collapsed="false">
      <c r="BS33159" s="96" t="n">
        <f aca="false">BR33159-2.5</f>
        <v>-2.5</v>
      </c>
    </row>
    <row r="33160" customFormat="false" ht="12" hidden="false" customHeight="false" outlineLevel="0" collapsed="false">
      <c r="BS33160" s="96" t="n">
        <f aca="false">BR33160-2.5</f>
        <v>-2.5</v>
      </c>
    </row>
    <row r="33161" customFormat="false" ht="12" hidden="false" customHeight="false" outlineLevel="0" collapsed="false">
      <c r="BS33161" s="96" t="n">
        <f aca="false">BR33161-2.5</f>
        <v>-2.5</v>
      </c>
    </row>
    <row r="33162" customFormat="false" ht="12" hidden="false" customHeight="false" outlineLevel="0" collapsed="false">
      <c r="BS33162" s="96" t="n">
        <f aca="false">BR33162-2.5</f>
        <v>-2.5</v>
      </c>
    </row>
    <row r="33163" customFormat="false" ht="12" hidden="false" customHeight="false" outlineLevel="0" collapsed="false">
      <c r="BS33163" s="96" t="n">
        <f aca="false">BR33163-2.5</f>
        <v>-2.5</v>
      </c>
    </row>
    <row r="33164" customFormat="false" ht="12" hidden="false" customHeight="false" outlineLevel="0" collapsed="false">
      <c r="BS33164" s="96" t="n">
        <f aca="false">BR33164-2.5</f>
        <v>-2.5</v>
      </c>
    </row>
    <row r="33165" customFormat="false" ht="12" hidden="false" customHeight="false" outlineLevel="0" collapsed="false">
      <c r="BS33165" s="96" t="n">
        <f aca="false">BR33165-2.5</f>
        <v>-2.5</v>
      </c>
    </row>
    <row r="33166" customFormat="false" ht="12" hidden="false" customHeight="false" outlineLevel="0" collapsed="false">
      <c r="BS33166" s="96" t="n">
        <f aca="false">BR33166-2.5</f>
        <v>-2.5</v>
      </c>
    </row>
    <row r="33167" customFormat="false" ht="12" hidden="false" customHeight="false" outlineLevel="0" collapsed="false">
      <c r="BS33167" s="96" t="n">
        <f aca="false">BR33167-2.5</f>
        <v>-2.5</v>
      </c>
    </row>
    <row r="33168" customFormat="false" ht="12" hidden="false" customHeight="false" outlineLevel="0" collapsed="false">
      <c r="BS33168" s="96" t="n">
        <f aca="false">BR33168-2.5</f>
        <v>-2.5</v>
      </c>
    </row>
    <row r="33169" customFormat="false" ht="12" hidden="false" customHeight="false" outlineLevel="0" collapsed="false">
      <c r="BS33169" s="96" t="n">
        <f aca="false">BR33169-2.5</f>
        <v>-2.5</v>
      </c>
    </row>
    <row r="33170" customFormat="false" ht="12" hidden="false" customHeight="false" outlineLevel="0" collapsed="false">
      <c r="BS33170" s="96" t="n">
        <f aca="false">BR33170-2.5</f>
        <v>-2.5</v>
      </c>
    </row>
    <row r="33171" customFormat="false" ht="12" hidden="false" customHeight="false" outlineLevel="0" collapsed="false">
      <c r="BS33171" s="96" t="n">
        <f aca="false">BR33171-2.5</f>
        <v>-2.5</v>
      </c>
    </row>
    <row r="33172" customFormat="false" ht="12" hidden="false" customHeight="false" outlineLevel="0" collapsed="false">
      <c r="BS33172" s="96" t="n">
        <f aca="false">BR33172-2.5</f>
        <v>-2.5</v>
      </c>
    </row>
    <row r="33173" customFormat="false" ht="12" hidden="false" customHeight="false" outlineLevel="0" collapsed="false">
      <c r="BS33173" s="96" t="n">
        <f aca="false">BR33173-2.5</f>
        <v>-2.5</v>
      </c>
    </row>
    <row r="33174" customFormat="false" ht="12" hidden="false" customHeight="false" outlineLevel="0" collapsed="false">
      <c r="BS33174" s="96" t="n">
        <f aca="false">BR33174-2.5</f>
        <v>-2.5</v>
      </c>
    </row>
    <row r="33175" customFormat="false" ht="12" hidden="false" customHeight="false" outlineLevel="0" collapsed="false">
      <c r="BS33175" s="96" t="n">
        <f aca="false">BR33175-2.5</f>
        <v>-2.5</v>
      </c>
    </row>
    <row r="33176" customFormat="false" ht="12" hidden="false" customHeight="false" outlineLevel="0" collapsed="false">
      <c r="BS33176" s="96" t="n">
        <f aca="false">BR33176-2.5</f>
        <v>-2.5</v>
      </c>
    </row>
    <row r="33177" customFormat="false" ht="12" hidden="false" customHeight="false" outlineLevel="0" collapsed="false">
      <c r="BS33177" s="96" t="n">
        <f aca="false">BR33177-2.5</f>
        <v>-2.5</v>
      </c>
    </row>
    <row r="33178" customFormat="false" ht="12" hidden="false" customHeight="false" outlineLevel="0" collapsed="false">
      <c r="BS33178" s="96" t="n">
        <f aca="false">BR33178-2.5</f>
        <v>-2.5</v>
      </c>
    </row>
    <row r="33179" customFormat="false" ht="12" hidden="false" customHeight="false" outlineLevel="0" collapsed="false">
      <c r="BS33179" s="96" t="n">
        <f aca="false">BR33179-2.5</f>
        <v>-2.5</v>
      </c>
    </row>
    <row r="33180" customFormat="false" ht="12" hidden="false" customHeight="false" outlineLevel="0" collapsed="false">
      <c r="BS33180" s="96" t="n">
        <f aca="false">BR33180-2.5</f>
        <v>-2.5</v>
      </c>
    </row>
    <row r="33181" customFormat="false" ht="12" hidden="false" customHeight="false" outlineLevel="0" collapsed="false">
      <c r="BS33181" s="96" t="n">
        <f aca="false">BR33181-2.5</f>
        <v>-2.5</v>
      </c>
    </row>
    <row r="33182" customFormat="false" ht="12" hidden="false" customHeight="false" outlineLevel="0" collapsed="false">
      <c r="BS33182" s="96" t="n">
        <f aca="false">BR33182-2.5</f>
        <v>-2.5</v>
      </c>
    </row>
    <row r="33183" customFormat="false" ht="12" hidden="false" customHeight="false" outlineLevel="0" collapsed="false">
      <c r="BS33183" s="96" t="n">
        <f aca="false">BR33183-2.5</f>
        <v>-2.5</v>
      </c>
    </row>
    <row r="33184" customFormat="false" ht="12" hidden="false" customHeight="false" outlineLevel="0" collapsed="false">
      <c r="BS33184" s="96" t="n">
        <f aca="false">BR33184-2.5</f>
        <v>-2.5</v>
      </c>
    </row>
    <row r="33185" customFormat="false" ht="12" hidden="false" customHeight="false" outlineLevel="0" collapsed="false">
      <c r="BS33185" s="96" t="n">
        <f aca="false">BR33185-2.5</f>
        <v>-2.5</v>
      </c>
    </row>
    <row r="33186" customFormat="false" ht="12" hidden="false" customHeight="false" outlineLevel="0" collapsed="false">
      <c r="BS33186" s="96" t="n">
        <f aca="false">BR33186-2.5</f>
        <v>-2.5</v>
      </c>
    </row>
    <row r="33187" customFormat="false" ht="12" hidden="false" customHeight="false" outlineLevel="0" collapsed="false">
      <c r="BS33187" s="96" t="n">
        <f aca="false">BR33187-2.5</f>
        <v>-2.5</v>
      </c>
    </row>
    <row r="33188" customFormat="false" ht="12" hidden="false" customHeight="false" outlineLevel="0" collapsed="false">
      <c r="BS33188" s="96" t="n">
        <f aca="false">BR33188-2.5</f>
        <v>-2.5</v>
      </c>
    </row>
    <row r="33189" customFormat="false" ht="12" hidden="false" customHeight="false" outlineLevel="0" collapsed="false">
      <c r="BS33189" s="96" t="n">
        <f aca="false">BR33189-2.5</f>
        <v>-2.5</v>
      </c>
    </row>
    <row r="33190" customFormat="false" ht="12" hidden="false" customHeight="false" outlineLevel="0" collapsed="false">
      <c r="BS33190" s="96" t="n">
        <f aca="false">BR33190-2.5</f>
        <v>-2.5</v>
      </c>
    </row>
    <row r="33191" customFormat="false" ht="12" hidden="false" customHeight="false" outlineLevel="0" collapsed="false">
      <c r="BS33191" s="96" t="n">
        <f aca="false">BR33191-2.5</f>
        <v>-2.5</v>
      </c>
    </row>
    <row r="33192" customFormat="false" ht="12" hidden="false" customHeight="false" outlineLevel="0" collapsed="false">
      <c r="BS33192" s="96" t="n">
        <f aca="false">BR33192-2.5</f>
        <v>-2.5</v>
      </c>
    </row>
    <row r="33193" customFormat="false" ht="12" hidden="false" customHeight="false" outlineLevel="0" collapsed="false">
      <c r="BS33193" s="96" t="n">
        <f aca="false">BR33193-2.5</f>
        <v>-2.5</v>
      </c>
    </row>
    <row r="33194" customFormat="false" ht="12" hidden="false" customHeight="false" outlineLevel="0" collapsed="false">
      <c r="BS33194" s="96" t="n">
        <f aca="false">BR33194-2.5</f>
        <v>-2.5</v>
      </c>
    </row>
    <row r="33195" customFormat="false" ht="12" hidden="false" customHeight="false" outlineLevel="0" collapsed="false">
      <c r="BS33195" s="96" t="n">
        <f aca="false">BR33195-2.5</f>
        <v>-2.5</v>
      </c>
    </row>
    <row r="33196" customFormat="false" ht="12" hidden="false" customHeight="false" outlineLevel="0" collapsed="false">
      <c r="BS33196" s="96" t="n">
        <f aca="false">BR33196-2.5</f>
        <v>-2.5</v>
      </c>
    </row>
    <row r="33197" customFormat="false" ht="12" hidden="false" customHeight="false" outlineLevel="0" collapsed="false">
      <c r="BS33197" s="96" t="n">
        <f aca="false">BR33197-2.5</f>
        <v>-2.5</v>
      </c>
    </row>
    <row r="33198" customFormat="false" ht="12" hidden="false" customHeight="false" outlineLevel="0" collapsed="false">
      <c r="BS33198" s="96" t="n">
        <f aca="false">BR33198-2.5</f>
        <v>-2.5</v>
      </c>
    </row>
    <row r="33199" customFormat="false" ht="12" hidden="false" customHeight="false" outlineLevel="0" collapsed="false">
      <c r="BS33199" s="96" t="n">
        <f aca="false">BR33199-2.5</f>
        <v>-2.5</v>
      </c>
    </row>
    <row r="33200" customFormat="false" ht="12" hidden="false" customHeight="false" outlineLevel="0" collapsed="false">
      <c r="BS33200" s="96" t="n">
        <f aca="false">BR33200-2.5</f>
        <v>-2.5</v>
      </c>
    </row>
    <row r="33201" customFormat="false" ht="12" hidden="false" customHeight="false" outlineLevel="0" collapsed="false">
      <c r="BS33201" s="96" t="n">
        <f aca="false">BR33201-2.5</f>
        <v>-2.5</v>
      </c>
    </row>
    <row r="33202" customFormat="false" ht="12" hidden="false" customHeight="false" outlineLevel="0" collapsed="false">
      <c r="BS33202" s="96" t="n">
        <f aca="false">BR33202-2.5</f>
        <v>-2.5</v>
      </c>
    </row>
    <row r="33203" customFormat="false" ht="12" hidden="false" customHeight="false" outlineLevel="0" collapsed="false">
      <c r="BS33203" s="96" t="n">
        <f aca="false">BR33203-2.5</f>
        <v>-2.5</v>
      </c>
    </row>
    <row r="33204" customFormat="false" ht="12" hidden="false" customHeight="false" outlineLevel="0" collapsed="false">
      <c r="BS33204" s="96" t="n">
        <f aca="false">BR33204-2.5</f>
        <v>-2.5</v>
      </c>
    </row>
    <row r="33205" customFormat="false" ht="12" hidden="false" customHeight="false" outlineLevel="0" collapsed="false">
      <c r="BS33205" s="96" t="n">
        <f aca="false">BR33205-2.5</f>
        <v>-2.5</v>
      </c>
    </row>
    <row r="33206" customFormat="false" ht="12" hidden="false" customHeight="false" outlineLevel="0" collapsed="false">
      <c r="BS33206" s="96" t="n">
        <f aca="false">BR33206-2.5</f>
        <v>-2.5</v>
      </c>
    </row>
    <row r="33207" customFormat="false" ht="12" hidden="false" customHeight="false" outlineLevel="0" collapsed="false">
      <c r="BS33207" s="96" t="n">
        <f aca="false">BR33207-2.5</f>
        <v>-2.5</v>
      </c>
    </row>
    <row r="33208" customFormat="false" ht="12" hidden="false" customHeight="false" outlineLevel="0" collapsed="false">
      <c r="BS33208" s="96" t="n">
        <f aca="false">BR33208-2.5</f>
        <v>-2.5</v>
      </c>
    </row>
    <row r="33209" customFormat="false" ht="12" hidden="false" customHeight="false" outlineLevel="0" collapsed="false">
      <c r="BS33209" s="96" t="n">
        <f aca="false">BR33209-2.5</f>
        <v>-2.5</v>
      </c>
    </row>
    <row r="33210" customFormat="false" ht="12" hidden="false" customHeight="false" outlineLevel="0" collapsed="false">
      <c r="BS33210" s="96" t="n">
        <f aca="false">BR33210-2.5</f>
        <v>-2.5</v>
      </c>
    </row>
    <row r="33211" customFormat="false" ht="12" hidden="false" customHeight="false" outlineLevel="0" collapsed="false">
      <c r="BS33211" s="96" t="n">
        <f aca="false">BR33211-2.5</f>
        <v>-2.5</v>
      </c>
    </row>
    <row r="33212" customFormat="false" ht="12" hidden="false" customHeight="false" outlineLevel="0" collapsed="false">
      <c r="BS33212" s="96" t="n">
        <f aca="false">BR33212-2.5</f>
        <v>-2.5</v>
      </c>
    </row>
    <row r="33213" customFormat="false" ht="12" hidden="false" customHeight="false" outlineLevel="0" collapsed="false">
      <c r="BS33213" s="96" t="n">
        <f aca="false">BR33213-2.5</f>
        <v>-2.5</v>
      </c>
    </row>
    <row r="33214" customFormat="false" ht="12" hidden="false" customHeight="false" outlineLevel="0" collapsed="false">
      <c r="BS33214" s="96" t="n">
        <f aca="false">BR33214-2.5</f>
        <v>-2.5</v>
      </c>
    </row>
    <row r="33215" customFormat="false" ht="12" hidden="false" customHeight="false" outlineLevel="0" collapsed="false">
      <c r="BS33215" s="96" t="n">
        <f aca="false">BR33215-2.5</f>
        <v>-2.5</v>
      </c>
    </row>
    <row r="33216" customFormat="false" ht="12" hidden="false" customHeight="false" outlineLevel="0" collapsed="false">
      <c r="BS33216" s="96" t="n">
        <f aca="false">BR33216-2.5</f>
        <v>-2.5</v>
      </c>
    </row>
    <row r="33217" customFormat="false" ht="12" hidden="false" customHeight="false" outlineLevel="0" collapsed="false">
      <c r="BS33217" s="96" t="n">
        <f aca="false">BR33217-2.5</f>
        <v>-2.5</v>
      </c>
    </row>
    <row r="33218" customFormat="false" ht="12" hidden="false" customHeight="false" outlineLevel="0" collapsed="false">
      <c r="BS33218" s="96" t="n">
        <f aca="false">BR33218-2.5</f>
        <v>-2.5</v>
      </c>
    </row>
    <row r="33219" customFormat="false" ht="12" hidden="false" customHeight="false" outlineLevel="0" collapsed="false">
      <c r="BS33219" s="96" t="n">
        <f aca="false">BR33219-2.5</f>
        <v>-2.5</v>
      </c>
    </row>
    <row r="33220" customFormat="false" ht="12" hidden="false" customHeight="false" outlineLevel="0" collapsed="false">
      <c r="BS33220" s="96" t="n">
        <f aca="false">BR33220-2.5</f>
        <v>-2.5</v>
      </c>
    </row>
    <row r="33221" customFormat="false" ht="12" hidden="false" customHeight="false" outlineLevel="0" collapsed="false">
      <c r="BS33221" s="96" t="n">
        <f aca="false">BR33221-2.5</f>
        <v>-2.5</v>
      </c>
    </row>
    <row r="33222" customFormat="false" ht="12" hidden="false" customHeight="false" outlineLevel="0" collapsed="false">
      <c r="BS33222" s="96" t="n">
        <f aca="false">BR33222-2.5</f>
        <v>-2.5</v>
      </c>
    </row>
    <row r="33223" customFormat="false" ht="12" hidden="false" customHeight="false" outlineLevel="0" collapsed="false">
      <c r="BS33223" s="96" t="n">
        <f aca="false">BR33223-2.5</f>
        <v>-2.5</v>
      </c>
    </row>
    <row r="33224" customFormat="false" ht="12" hidden="false" customHeight="false" outlineLevel="0" collapsed="false">
      <c r="BS33224" s="96" t="n">
        <f aca="false">BR33224-2.5</f>
        <v>-2.5</v>
      </c>
    </row>
    <row r="33225" customFormat="false" ht="12" hidden="false" customHeight="false" outlineLevel="0" collapsed="false">
      <c r="BS33225" s="96" t="n">
        <f aca="false">BR33225-2.5</f>
        <v>-2.5</v>
      </c>
    </row>
    <row r="33226" customFormat="false" ht="12" hidden="false" customHeight="false" outlineLevel="0" collapsed="false">
      <c r="BS33226" s="96" t="n">
        <f aca="false">BR33226-2.5</f>
        <v>-2.5</v>
      </c>
    </row>
    <row r="33227" customFormat="false" ht="12" hidden="false" customHeight="false" outlineLevel="0" collapsed="false">
      <c r="BS33227" s="96" t="n">
        <f aca="false">BR33227-2.5</f>
        <v>-2.5</v>
      </c>
    </row>
    <row r="33228" customFormat="false" ht="12" hidden="false" customHeight="false" outlineLevel="0" collapsed="false">
      <c r="BS33228" s="96" t="n">
        <f aca="false">BR33228-2.5</f>
        <v>-2.5</v>
      </c>
    </row>
    <row r="33229" customFormat="false" ht="12" hidden="false" customHeight="false" outlineLevel="0" collapsed="false">
      <c r="BS33229" s="96" t="n">
        <f aca="false">BR33229-2.5</f>
        <v>-2.5</v>
      </c>
    </row>
    <row r="33230" customFormat="false" ht="12" hidden="false" customHeight="false" outlineLevel="0" collapsed="false">
      <c r="BS33230" s="96" t="n">
        <f aca="false">BR33230-2.5</f>
        <v>-2.5</v>
      </c>
    </row>
    <row r="33231" customFormat="false" ht="12" hidden="false" customHeight="false" outlineLevel="0" collapsed="false">
      <c r="BS33231" s="96" t="n">
        <f aca="false">BR33231-2.5</f>
        <v>-2.5</v>
      </c>
    </row>
    <row r="33232" customFormat="false" ht="12" hidden="false" customHeight="false" outlineLevel="0" collapsed="false">
      <c r="BS33232" s="96" t="n">
        <f aca="false">BR33232-2.5</f>
        <v>-2.5</v>
      </c>
    </row>
    <row r="33233" customFormat="false" ht="12" hidden="false" customHeight="false" outlineLevel="0" collapsed="false">
      <c r="BS33233" s="96" t="n">
        <f aca="false">BR33233-2.5</f>
        <v>-2.5</v>
      </c>
    </row>
    <row r="33234" customFormat="false" ht="12" hidden="false" customHeight="false" outlineLevel="0" collapsed="false">
      <c r="BS33234" s="96" t="n">
        <f aca="false">BR33234-2.5</f>
        <v>-2.5</v>
      </c>
    </row>
    <row r="33235" customFormat="false" ht="12" hidden="false" customHeight="false" outlineLevel="0" collapsed="false">
      <c r="BS33235" s="96" t="n">
        <f aca="false">BR33235-2.5</f>
        <v>-2.5</v>
      </c>
    </row>
    <row r="33236" customFormat="false" ht="12" hidden="false" customHeight="false" outlineLevel="0" collapsed="false">
      <c r="BS33236" s="96" t="n">
        <f aca="false">BR33236-2.5</f>
        <v>-2.5</v>
      </c>
    </row>
    <row r="33237" customFormat="false" ht="12" hidden="false" customHeight="false" outlineLevel="0" collapsed="false">
      <c r="BS33237" s="96" t="n">
        <f aca="false">BR33237-2.5</f>
        <v>-2.5</v>
      </c>
    </row>
    <row r="33238" customFormat="false" ht="12" hidden="false" customHeight="false" outlineLevel="0" collapsed="false">
      <c r="BS33238" s="96" t="n">
        <f aca="false">BR33238-2.5</f>
        <v>-2.5</v>
      </c>
    </row>
    <row r="33239" customFormat="false" ht="12" hidden="false" customHeight="false" outlineLevel="0" collapsed="false">
      <c r="BS33239" s="96" t="n">
        <f aca="false">BR33239-2.5</f>
        <v>-2.5</v>
      </c>
    </row>
    <row r="33240" customFormat="false" ht="12" hidden="false" customHeight="false" outlineLevel="0" collapsed="false">
      <c r="BS33240" s="96" t="n">
        <f aca="false">BR33240-2.5</f>
        <v>-2.5</v>
      </c>
    </row>
    <row r="33241" customFormat="false" ht="12" hidden="false" customHeight="false" outlineLevel="0" collapsed="false">
      <c r="BS33241" s="96" t="n">
        <f aca="false">BR33241-2.5</f>
        <v>-2.5</v>
      </c>
    </row>
    <row r="33242" customFormat="false" ht="12" hidden="false" customHeight="false" outlineLevel="0" collapsed="false">
      <c r="BS33242" s="96" t="n">
        <f aca="false">BR33242-2.5</f>
        <v>-2.5</v>
      </c>
    </row>
    <row r="33243" customFormat="false" ht="12" hidden="false" customHeight="false" outlineLevel="0" collapsed="false">
      <c r="BS33243" s="96" t="n">
        <f aca="false">BR33243-2.5</f>
        <v>-2.5</v>
      </c>
    </row>
    <row r="33244" customFormat="false" ht="12" hidden="false" customHeight="false" outlineLevel="0" collapsed="false">
      <c r="BS33244" s="96" t="n">
        <f aca="false">BR33244-2.5</f>
        <v>-2.5</v>
      </c>
    </row>
    <row r="33245" customFormat="false" ht="12" hidden="false" customHeight="false" outlineLevel="0" collapsed="false">
      <c r="BS33245" s="96" t="n">
        <f aca="false">BR33245-2.5</f>
        <v>-2.5</v>
      </c>
    </row>
    <row r="33246" customFormat="false" ht="12" hidden="false" customHeight="false" outlineLevel="0" collapsed="false">
      <c r="BS33246" s="96" t="n">
        <f aca="false">BR33246-2.5</f>
        <v>-2.5</v>
      </c>
    </row>
    <row r="33247" customFormat="false" ht="12" hidden="false" customHeight="false" outlineLevel="0" collapsed="false">
      <c r="BS33247" s="96" t="n">
        <f aca="false">BR33247-2.5</f>
        <v>-2.5</v>
      </c>
    </row>
    <row r="33248" customFormat="false" ht="12" hidden="false" customHeight="false" outlineLevel="0" collapsed="false">
      <c r="BS33248" s="96" t="n">
        <f aca="false">BR33248-2.5</f>
        <v>-2.5</v>
      </c>
    </row>
    <row r="33249" customFormat="false" ht="12" hidden="false" customHeight="false" outlineLevel="0" collapsed="false">
      <c r="BS33249" s="96" t="n">
        <f aca="false">BR33249-2.5</f>
        <v>-2.5</v>
      </c>
    </row>
    <row r="33250" customFormat="false" ht="12" hidden="false" customHeight="false" outlineLevel="0" collapsed="false">
      <c r="BS33250" s="96" t="n">
        <f aca="false">BR33250-2.5</f>
        <v>-2.5</v>
      </c>
    </row>
    <row r="33251" customFormat="false" ht="12" hidden="false" customHeight="false" outlineLevel="0" collapsed="false">
      <c r="BS33251" s="96" t="n">
        <f aca="false">BR33251-2.5</f>
        <v>-2.5</v>
      </c>
    </row>
    <row r="33252" customFormat="false" ht="12" hidden="false" customHeight="false" outlineLevel="0" collapsed="false">
      <c r="BS33252" s="96" t="n">
        <f aca="false">BR33252-2.5</f>
        <v>-2.5</v>
      </c>
    </row>
    <row r="33253" customFormat="false" ht="12" hidden="false" customHeight="false" outlineLevel="0" collapsed="false">
      <c r="BS33253" s="96" t="n">
        <f aca="false">BR33253-2.5</f>
        <v>-2.5</v>
      </c>
    </row>
    <row r="33254" customFormat="false" ht="12" hidden="false" customHeight="false" outlineLevel="0" collapsed="false">
      <c r="BS33254" s="96" t="n">
        <f aca="false">BR33254-2.5</f>
        <v>-2.5</v>
      </c>
    </row>
    <row r="33255" customFormat="false" ht="12" hidden="false" customHeight="false" outlineLevel="0" collapsed="false">
      <c r="BS33255" s="96" t="n">
        <f aca="false">BR33255-2.5</f>
        <v>-2.5</v>
      </c>
    </row>
    <row r="33256" customFormat="false" ht="12" hidden="false" customHeight="false" outlineLevel="0" collapsed="false">
      <c r="BS33256" s="96" t="n">
        <f aca="false">BR33256-2.5</f>
        <v>-2.5</v>
      </c>
    </row>
    <row r="33257" customFormat="false" ht="12" hidden="false" customHeight="false" outlineLevel="0" collapsed="false">
      <c r="BS33257" s="96" t="n">
        <f aca="false">BR33257-2.5</f>
        <v>-2.5</v>
      </c>
    </row>
    <row r="33258" customFormat="false" ht="12" hidden="false" customHeight="false" outlineLevel="0" collapsed="false">
      <c r="BS33258" s="96" t="n">
        <f aca="false">BR33258-2.5</f>
        <v>-2.5</v>
      </c>
    </row>
    <row r="33259" customFormat="false" ht="12" hidden="false" customHeight="false" outlineLevel="0" collapsed="false">
      <c r="BS33259" s="96" t="n">
        <f aca="false">BR33259-2.5</f>
        <v>-2.5</v>
      </c>
    </row>
    <row r="33260" customFormat="false" ht="12" hidden="false" customHeight="false" outlineLevel="0" collapsed="false">
      <c r="BS33260" s="96" t="n">
        <f aca="false">BR33260-2.5</f>
        <v>-2.5</v>
      </c>
    </row>
    <row r="33261" customFormat="false" ht="12" hidden="false" customHeight="false" outlineLevel="0" collapsed="false">
      <c r="BS33261" s="96" t="n">
        <f aca="false">BR33261-2.5</f>
        <v>-2.5</v>
      </c>
    </row>
    <row r="33262" customFormat="false" ht="12" hidden="false" customHeight="false" outlineLevel="0" collapsed="false">
      <c r="BS33262" s="96" t="n">
        <f aca="false">BR33262-2.5</f>
        <v>-2.5</v>
      </c>
    </row>
    <row r="33263" customFormat="false" ht="12" hidden="false" customHeight="false" outlineLevel="0" collapsed="false">
      <c r="BS33263" s="96" t="n">
        <f aca="false">BR33263-2.5</f>
        <v>-2.5</v>
      </c>
    </row>
    <row r="33264" customFormat="false" ht="12" hidden="false" customHeight="false" outlineLevel="0" collapsed="false">
      <c r="BS33264" s="96" t="n">
        <f aca="false">BR33264-2.5</f>
        <v>-2.5</v>
      </c>
    </row>
    <row r="33265" customFormat="false" ht="12" hidden="false" customHeight="false" outlineLevel="0" collapsed="false">
      <c r="BS33265" s="96" t="n">
        <f aca="false">BR33265-2.5</f>
        <v>-2.5</v>
      </c>
    </row>
    <row r="33266" customFormat="false" ht="12" hidden="false" customHeight="false" outlineLevel="0" collapsed="false">
      <c r="BS33266" s="96" t="n">
        <f aca="false">BR33266-2.5</f>
        <v>-2.5</v>
      </c>
    </row>
    <row r="33267" customFormat="false" ht="12" hidden="false" customHeight="false" outlineLevel="0" collapsed="false">
      <c r="BS33267" s="96" t="n">
        <f aca="false">BR33267-2.5</f>
        <v>-2.5</v>
      </c>
    </row>
    <row r="33268" customFormat="false" ht="12" hidden="false" customHeight="false" outlineLevel="0" collapsed="false">
      <c r="BS33268" s="96" t="n">
        <f aca="false">BR33268-2.5</f>
        <v>-2.5</v>
      </c>
    </row>
    <row r="33269" customFormat="false" ht="12" hidden="false" customHeight="false" outlineLevel="0" collapsed="false">
      <c r="BS33269" s="96" t="n">
        <f aca="false">BR33269-2.5</f>
        <v>-2.5</v>
      </c>
    </row>
    <row r="33270" customFormat="false" ht="12" hidden="false" customHeight="false" outlineLevel="0" collapsed="false">
      <c r="BS33270" s="96" t="n">
        <f aca="false">BR33270-2.5</f>
        <v>-2.5</v>
      </c>
    </row>
    <row r="33271" customFormat="false" ht="12" hidden="false" customHeight="false" outlineLevel="0" collapsed="false">
      <c r="BS33271" s="96" t="n">
        <f aca="false">BR33271-2.5</f>
        <v>-2.5</v>
      </c>
    </row>
    <row r="33272" customFormat="false" ht="12" hidden="false" customHeight="false" outlineLevel="0" collapsed="false">
      <c r="BS33272" s="96" t="n">
        <f aca="false">BR33272-2.5</f>
        <v>-2.5</v>
      </c>
    </row>
    <row r="33273" customFormat="false" ht="12" hidden="false" customHeight="false" outlineLevel="0" collapsed="false">
      <c r="BS33273" s="96" t="n">
        <f aca="false">BR33273-2.5</f>
        <v>-2.5</v>
      </c>
    </row>
    <row r="33274" customFormat="false" ht="12" hidden="false" customHeight="false" outlineLevel="0" collapsed="false">
      <c r="BS33274" s="96" t="n">
        <f aca="false">BR33274-2.5</f>
        <v>-2.5</v>
      </c>
    </row>
    <row r="33275" customFormat="false" ht="12" hidden="false" customHeight="false" outlineLevel="0" collapsed="false">
      <c r="BS33275" s="96" t="n">
        <f aca="false">BR33275-2.5</f>
        <v>-2.5</v>
      </c>
    </row>
    <row r="33276" customFormat="false" ht="12" hidden="false" customHeight="false" outlineLevel="0" collapsed="false">
      <c r="BS33276" s="96" t="n">
        <f aca="false">BR33276-2.5</f>
        <v>-2.5</v>
      </c>
    </row>
    <row r="33277" customFormat="false" ht="12" hidden="false" customHeight="false" outlineLevel="0" collapsed="false">
      <c r="BS33277" s="96" t="n">
        <f aca="false">BR33277-2.5</f>
        <v>-2.5</v>
      </c>
    </row>
    <row r="33278" customFormat="false" ht="12" hidden="false" customHeight="false" outlineLevel="0" collapsed="false">
      <c r="BS33278" s="96" t="n">
        <f aca="false">BR33278-2.5</f>
        <v>-2.5</v>
      </c>
    </row>
    <row r="33279" customFormat="false" ht="12" hidden="false" customHeight="false" outlineLevel="0" collapsed="false">
      <c r="BS33279" s="96" t="n">
        <f aca="false">BR33279-2.5</f>
        <v>-2.5</v>
      </c>
    </row>
    <row r="33280" customFormat="false" ht="12" hidden="false" customHeight="false" outlineLevel="0" collapsed="false">
      <c r="BS33280" s="96" t="n">
        <f aca="false">BR33280-2.5</f>
        <v>-2.5</v>
      </c>
    </row>
    <row r="33281" customFormat="false" ht="12" hidden="false" customHeight="false" outlineLevel="0" collapsed="false">
      <c r="BS33281" s="96" t="n">
        <f aca="false">BR33281-2.5</f>
        <v>-2.5</v>
      </c>
    </row>
    <row r="33282" customFormat="false" ht="12" hidden="false" customHeight="false" outlineLevel="0" collapsed="false">
      <c r="BS33282" s="96" t="n">
        <f aca="false">BR33282-2.5</f>
        <v>-2.5</v>
      </c>
    </row>
    <row r="33283" customFormat="false" ht="12" hidden="false" customHeight="false" outlineLevel="0" collapsed="false">
      <c r="BS33283" s="96" t="n">
        <f aca="false">BR33283-2.5</f>
        <v>-2.5</v>
      </c>
    </row>
    <row r="33284" customFormat="false" ht="12" hidden="false" customHeight="false" outlineLevel="0" collapsed="false">
      <c r="BS33284" s="96" t="n">
        <f aca="false">BR33284-2.5</f>
        <v>-2.5</v>
      </c>
    </row>
    <row r="33285" customFormat="false" ht="12" hidden="false" customHeight="false" outlineLevel="0" collapsed="false">
      <c r="BS33285" s="96" t="n">
        <f aca="false">BR33285-2.5</f>
        <v>-2.5</v>
      </c>
    </row>
    <row r="33286" customFormat="false" ht="12" hidden="false" customHeight="false" outlineLevel="0" collapsed="false">
      <c r="BS33286" s="96" t="n">
        <f aca="false">BR33286-2.5</f>
        <v>-2.5</v>
      </c>
    </row>
    <row r="33287" customFormat="false" ht="12" hidden="false" customHeight="false" outlineLevel="0" collapsed="false">
      <c r="BS33287" s="96" t="n">
        <f aca="false">BR33287-2.5</f>
        <v>-2.5</v>
      </c>
    </row>
    <row r="33288" customFormat="false" ht="12" hidden="false" customHeight="false" outlineLevel="0" collapsed="false">
      <c r="BS33288" s="96" t="n">
        <f aca="false">BR33288-2.5</f>
        <v>-2.5</v>
      </c>
    </row>
    <row r="33289" customFormat="false" ht="12" hidden="false" customHeight="false" outlineLevel="0" collapsed="false">
      <c r="BS33289" s="96" t="n">
        <f aca="false">BR33289-2.5</f>
        <v>-2.5</v>
      </c>
    </row>
    <row r="33290" customFormat="false" ht="12" hidden="false" customHeight="false" outlineLevel="0" collapsed="false">
      <c r="BS33290" s="96" t="n">
        <f aca="false">BR33290-2.5</f>
        <v>-2.5</v>
      </c>
    </row>
    <row r="33291" customFormat="false" ht="12" hidden="false" customHeight="false" outlineLevel="0" collapsed="false">
      <c r="BS33291" s="96" t="n">
        <f aca="false">BR33291-2.5</f>
        <v>-2.5</v>
      </c>
    </row>
    <row r="33292" customFormat="false" ht="12" hidden="false" customHeight="false" outlineLevel="0" collapsed="false">
      <c r="BS33292" s="96" t="n">
        <f aca="false">BR33292-2.5</f>
        <v>-2.5</v>
      </c>
    </row>
    <row r="33293" customFormat="false" ht="12" hidden="false" customHeight="false" outlineLevel="0" collapsed="false">
      <c r="BS33293" s="96" t="n">
        <f aca="false">BR33293-2.5</f>
        <v>-2.5</v>
      </c>
    </row>
    <row r="33294" customFormat="false" ht="12" hidden="false" customHeight="false" outlineLevel="0" collapsed="false">
      <c r="BS33294" s="96" t="n">
        <f aca="false">BR33294-2.5</f>
        <v>-2.5</v>
      </c>
    </row>
    <row r="33295" customFormat="false" ht="12" hidden="false" customHeight="false" outlineLevel="0" collapsed="false">
      <c r="BS33295" s="96" t="n">
        <f aca="false">BR33295-2.5</f>
        <v>-2.5</v>
      </c>
    </row>
    <row r="33296" customFormat="false" ht="12" hidden="false" customHeight="false" outlineLevel="0" collapsed="false">
      <c r="BS33296" s="96" t="n">
        <f aca="false">BR33296-2.5</f>
        <v>-2.5</v>
      </c>
    </row>
    <row r="33297" customFormat="false" ht="12" hidden="false" customHeight="false" outlineLevel="0" collapsed="false">
      <c r="BS33297" s="96" t="n">
        <f aca="false">BR33297-2.5</f>
        <v>-2.5</v>
      </c>
    </row>
    <row r="33298" customFormat="false" ht="12" hidden="false" customHeight="false" outlineLevel="0" collapsed="false">
      <c r="BS33298" s="96" t="n">
        <f aca="false">BR33298-2.5</f>
        <v>-2.5</v>
      </c>
    </row>
    <row r="33299" customFormat="false" ht="12" hidden="false" customHeight="false" outlineLevel="0" collapsed="false">
      <c r="BS33299" s="96" t="n">
        <f aca="false">BR33299-2.5</f>
        <v>-2.5</v>
      </c>
    </row>
    <row r="33300" customFormat="false" ht="12" hidden="false" customHeight="false" outlineLevel="0" collapsed="false">
      <c r="BS33300" s="96" t="n">
        <f aca="false">BR33300-2.5</f>
        <v>-2.5</v>
      </c>
    </row>
    <row r="33301" customFormat="false" ht="12" hidden="false" customHeight="false" outlineLevel="0" collapsed="false">
      <c r="BS33301" s="96" t="n">
        <f aca="false">BR33301-2.5</f>
        <v>-2.5</v>
      </c>
    </row>
    <row r="33302" customFormat="false" ht="12" hidden="false" customHeight="false" outlineLevel="0" collapsed="false">
      <c r="BS33302" s="96" t="n">
        <f aca="false">BR33302-2.5</f>
        <v>-2.5</v>
      </c>
    </row>
    <row r="33303" customFormat="false" ht="12" hidden="false" customHeight="false" outlineLevel="0" collapsed="false">
      <c r="BS33303" s="96" t="n">
        <f aca="false">BR33303-2.5</f>
        <v>-2.5</v>
      </c>
    </row>
    <row r="33304" customFormat="false" ht="12" hidden="false" customHeight="false" outlineLevel="0" collapsed="false">
      <c r="BS33304" s="96" t="n">
        <f aca="false">BR33304-2.5</f>
        <v>-2.5</v>
      </c>
    </row>
    <row r="33305" customFormat="false" ht="12" hidden="false" customHeight="false" outlineLevel="0" collapsed="false">
      <c r="BS33305" s="96" t="n">
        <f aca="false">BR33305-2.5</f>
        <v>-2.5</v>
      </c>
    </row>
    <row r="33306" customFormat="false" ht="12" hidden="false" customHeight="false" outlineLevel="0" collapsed="false">
      <c r="BS33306" s="96" t="n">
        <f aca="false">BR33306-2.5</f>
        <v>-2.5</v>
      </c>
    </row>
    <row r="33307" customFormat="false" ht="12" hidden="false" customHeight="false" outlineLevel="0" collapsed="false">
      <c r="BS33307" s="96" t="n">
        <f aca="false">BR33307-2.5</f>
        <v>-2.5</v>
      </c>
    </row>
    <row r="33308" customFormat="false" ht="12" hidden="false" customHeight="false" outlineLevel="0" collapsed="false">
      <c r="BS33308" s="96" t="n">
        <f aca="false">BR33308-2.5</f>
        <v>-2.5</v>
      </c>
    </row>
    <row r="33309" customFormat="false" ht="12" hidden="false" customHeight="false" outlineLevel="0" collapsed="false">
      <c r="BS33309" s="96" t="n">
        <f aca="false">BR33309-2.5</f>
        <v>-2.5</v>
      </c>
    </row>
    <row r="33310" customFormat="false" ht="12" hidden="false" customHeight="false" outlineLevel="0" collapsed="false">
      <c r="BS33310" s="96" t="n">
        <f aca="false">BR33310-2.5</f>
        <v>-2.5</v>
      </c>
    </row>
    <row r="33311" customFormat="false" ht="12" hidden="false" customHeight="false" outlineLevel="0" collapsed="false">
      <c r="BS33311" s="96" t="n">
        <f aca="false">BR33311-2.5</f>
        <v>-2.5</v>
      </c>
    </row>
    <row r="33312" customFormat="false" ht="12" hidden="false" customHeight="false" outlineLevel="0" collapsed="false">
      <c r="BS33312" s="96" t="n">
        <f aca="false">BR33312-2.5</f>
        <v>-2.5</v>
      </c>
    </row>
    <row r="33313" customFormat="false" ht="12" hidden="false" customHeight="false" outlineLevel="0" collapsed="false">
      <c r="BS33313" s="96" t="n">
        <f aca="false">BR33313-2.5</f>
        <v>-2.5</v>
      </c>
    </row>
    <row r="33314" customFormat="false" ht="12" hidden="false" customHeight="false" outlineLevel="0" collapsed="false">
      <c r="BS33314" s="96" t="n">
        <f aca="false">BR33314-2.5</f>
        <v>-2.5</v>
      </c>
    </row>
    <row r="33315" customFormat="false" ht="12" hidden="false" customHeight="false" outlineLevel="0" collapsed="false">
      <c r="BS33315" s="96" t="n">
        <f aca="false">BR33315-2.5</f>
        <v>-2.5</v>
      </c>
    </row>
    <row r="33316" customFormat="false" ht="12" hidden="false" customHeight="false" outlineLevel="0" collapsed="false">
      <c r="BS33316" s="96" t="n">
        <f aca="false">BR33316-2.5</f>
        <v>-2.5</v>
      </c>
    </row>
    <row r="33317" customFormat="false" ht="12" hidden="false" customHeight="false" outlineLevel="0" collapsed="false">
      <c r="BS33317" s="96" t="n">
        <f aca="false">BR33317-2.5</f>
        <v>-2.5</v>
      </c>
    </row>
    <row r="33318" customFormat="false" ht="12" hidden="false" customHeight="false" outlineLevel="0" collapsed="false">
      <c r="BS33318" s="96" t="n">
        <f aca="false">BR33318-2.5</f>
        <v>-2.5</v>
      </c>
    </row>
    <row r="33319" customFormat="false" ht="12" hidden="false" customHeight="false" outlineLevel="0" collapsed="false">
      <c r="BS33319" s="96" t="n">
        <f aca="false">BR33319-2.5</f>
        <v>-2.5</v>
      </c>
    </row>
    <row r="33320" customFormat="false" ht="12" hidden="false" customHeight="false" outlineLevel="0" collapsed="false">
      <c r="BS33320" s="96" t="n">
        <f aca="false">BR33320-2.5</f>
        <v>-2.5</v>
      </c>
    </row>
    <row r="33321" customFormat="false" ht="12" hidden="false" customHeight="false" outlineLevel="0" collapsed="false">
      <c r="BS33321" s="96" t="n">
        <f aca="false">BR33321-2.5</f>
        <v>-2.5</v>
      </c>
    </row>
    <row r="33322" customFormat="false" ht="12" hidden="false" customHeight="false" outlineLevel="0" collapsed="false">
      <c r="BS33322" s="96" t="n">
        <f aca="false">BR33322-2.5</f>
        <v>-2.5</v>
      </c>
    </row>
    <row r="33323" customFormat="false" ht="12" hidden="false" customHeight="false" outlineLevel="0" collapsed="false">
      <c r="BS33323" s="96" t="n">
        <f aca="false">BR33323-2.5</f>
        <v>-2.5</v>
      </c>
    </row>
    <row r="33324" customFormat="false" ht="12" hidden="false" customHeight="false" outlineLevel="0" collapsed="false">
      <c r="BS33324" s="96" t="n">
        <f aca="false">BR33324-2.5</f>
        <v>-2.5</v>
      </c>
    </row>
    <row r="33325" customFormat="false" ht="12" hidden="false" customHeight="false" outlineLevel="0" collapsed="false">
      <c r="BS33325" s="96" t="n">
        <f aca="false">BR33325-2.5</f>
        <v>-2.5</v>
      </c>
    </row>
    <row r="33326" customFormat="false" ht="12" hidden="false" customHeight="false" outlineLevel="0" collapsed="false">
      <c r="BS33326" s="96" t="n">
        <f aca="false">BR33326-2.5</f>
        <v>-2.5</v>
      </c>
    </row>
    <row r="33327" customFormat="false" ht="12" hidden="false" customHeight="false" outlineLevel="0" collapsed="false">
      <c r="BS33327" s="96" t="n">
        <f aca="false">BR33327-2.5</f>
        <v>-2.5</v>
      </c>
    </row>
    <row r="33328" customFormat="false" ht="12" hidden="false" customHeight="false" outlineLevel="0" collapsed="false">
      <c r="BS33328" s="96" t="n">
        <f aca="false">BR33328-2.5</f>
        <v>-2.5</v>
      </c>
    </row>
    <row r="33329" customFormat="false" ht="12" hidden="false" customHeight="false" outlineLevel="0" collapsed="false">
      <c r="BS33329" s="96" t="n">
        <f aca="false">BR33329-2.5</f>
        <v>-2.5</v>
      </c>
    </row>
    <row r="33330" customFormat="false" ht="12" hidden="false" customHeight="false" outlineLevel="0" collapsed="false">
      <c r="BS33330" s="96" t="n">
        <f aca="false">BR33330-2.5</f>
        <v>-2.5</v>
      </c>
    </row>
    <row r="33331" customFormat="false" ht="12" hidden="false" customHeight="false" outlineLevel="0" collapsed="false">
      <c r="BS33331" s="96" t="n">
        <f aca="false">BR33331-2.5</f>
        <v>-2.5</v>
      </c>
    </row>
    <row r="33332" customFormat="false" ht="12" hidden="false" customHeight="false" outlineLevel="0" collapsed="false">
      <c r="BS33332" s="96" t="n">
        <f aca="false">BR33332-2.5</f>
        <v>-2.5</v>
      </c>
    </row>
    <row r="33333" customFormat="false" ht="12" hidden="false" customHeight="false" outlineLevel="0" collapsed="false">
      <c r="BS33333" s="96" t="n">
        <f aca="false">BR33333-2.5</f>
        <v>-2.5</v>
      </c>
    </row>
    <row r="33334" customFormat="false" ht="12" hidden="false" customHeight="false" outlineLevel="0" collapsed="false">
      <c r="BS33334" s="96" t="n">
        <f aca="false">BR33334-2.5</f>
        <v>-2.5</v>
      </c>
    </row>
    <row r="33335" customFormat="false" ht="12" hidden="false" customHeight="false" outlineLevel="0" collapsed="false">
      <c r="BS33335" s="96" t="n">
        <f aca="false">BR33335-2.5</f>
        <v>-2.5</v>
      </c>
    </row>
    <row r="33336" customFormat="false" ht="12" hidden="false" customHeight="false" outlineLevel="0" collapsed="false">
      <c r="BS33336" s="96" t="n">
        <f aca="false">BR33336-2.5</f>
        <v>-2.5</v>
      </c>
    </row>
    <row r="33337" customFormat="false" ht="12" hidden="false" customHeight="false" outlineLevel="0" collapsed="false">
      <c r="BS33337" s="96" t="n">
        <f aca="false">BR33337-2.5</f>
        <v>-2.5</v>
      </c>
    </row>
    <row r="33338" customFormat="false" ht="12" hidden="false" customHeight="false" outlineLevel="0" collapsed="false">
      <c r="BS33338" s="96" t="n">
        <f aca="false">BR33338-2.5</f>
        <v>-2.5</v>
      </c>
    </row>
    <row r="33339" customFormat="false" ht="12" hidden="false" customHeight="false" outlineLevel="0" collapsed="false">
      <c r="BS33339" s="96" t="n">
        <f aca="false">BR33339-2.5</f>
        <v>-2.5</v>
      </c>
    </row>
    <row r="33340" customFormat="false" ht="12" hidden="false" customHeight="false" outlineLevel="0" collapsed="false">
      <c r="BS33340" s="96" t="n">
        <f aca="false">BR33340-2.5</f>
        <v>-2.5</v>
      </c>
    </row>
    <row r="33341" customFormat="false" ht="12" hidden="false" customHeight="false" outlineLevel="0" collapsed="false">
      <c r="BS33341" s="96" t="n">
        <f aca="false">BR33341-2.5</f>
        <v>-2.5</v>
      </c>
    </row>
    <row r="33342" customFormat="false" ht="12" hidden="false" customHeight="false" outlineLevel="0" collapsed="false">
      <c r="BS33342" s="96" t="n">
        <f aca="false">BR33342-2.5</f>
        <v>-2.5</v>
      </c>
    </row>
    <row r="33343" customFormat="false" ht="12" hidden="false" customHeight="false" outlineLevel="0" collapsed="false">
      <c r="BS33343" s="96" t="n">
        <f aca="false">BR33343-2.5</f>
        <v>-2.5</v>
      </c>
    </row>
    <row r="33344" customFormat="false" ht="12" hidden="false" customHeight="false" outlineLevel="0" collapsed="false">
      <c r="BS33344" s="96" t="n">
        <f aca="false">BR33344-2.5</f>
        <v>-2.5</v>
      </c>
    </row>
    <row r="33345" customFormat="false" ht="12" hidden="false" customHeight="false" outlineLevel="0" collapsed="false">
      <c r="BS33345" s="96" t="n">
        <f aca="false">BR33345-2.5</f>
        <v>-2.5</v>
      </c>
    </row>
    <row r="33346" customFormat="false" ht="12" hidden="false" customHeight="false" outlineLevel="0" collapsed="false">
      <c r="BS33346" s="96" t="n">
        <f aca="false">BR33346-2.5</f>
        <v>-2.5</v>
      </c>
    </row>
    <row r="33347" customFormat="false" ht="12" hidden="false" customHeight="false" outlineLevel="0" collapsed="false">
      <c r="BS33347" s="96" t="n">
        <f aca="false">BR33347-2.5</f>
        <v>-2.5</v>
      </c>
    </row>
    <row r="33348" customFormat="false" ht="12" hidden="false" customHeight="false" outlineLevel="0" collapsed="false">
      <c r="BS33348" s="96" t="n">
        <f aca="false">BR33348-2.5</f>
        <v>-2.5</v>
      </c>
    </row>
    <row r="33349" customFormat="false" ht="12" hidden="false" customHeight="false" outlineLevel="0" collapsed="false">
      <c r="BS33349" s="96" t="n">
        <f aca="false">BR33349-2.5</f>
        <v>-2.5</v>
      </c>
    </row>
    <row r="33350" customFormat="false" ht="12" hidden="false" customHeight="false" outlineLevel="0" collapsed="false">
      <c r="BS33350" s="96" t="n">
        <f aca="false">BR33350-2.5</f>
        <v>-2.5</v>
      </c>
    </row>
    <row r="33351" customFormat="false" ht="12" hidden="false" customHeight="false" outlineLevel="0" collapsed="false">
      <c r="BS33351" s="96" t="n">
        <f aca="false">BR33351-2.5</f>
        <v>-2.5</v>
      </c>
    </row>
    <row r="33352" customFormat="false" ht="12" hidden="false" customHeight="false" outlineLevel="0" collapsed="false">
      <c r="BS33352" s="96" t="n">
        <f aca="false">BR33352-2.5</f>
        <v>-2.5</v>
      </c>
    </row>
    <row r="33353" customFormat="false" ht="12" hidden="false" customHeight="false" outlineLevel="0" collapsed="false">
      <c r="BS33353" s="96" t="n">
        <f aca="false">BR33353-2.5</f>
        <v>-2.5</v>
      </c>
    </row>
    <row r="33354" customFormat="false" ht="12" hidden="false" customHeight="false" outlineLevel="0" collapsed="false">
      <c r="BS33354" s="96" t="n">
        <f aca="false">BR33354-2.5</f>
        <v>-2.5</v>
      </c>
    </row>
    <row r="33355" customFormat="false" ht="12" hidden="false" customHeight="false" outlineLevel="0" collapsed="false">
      <c r="BS33355" s="96" t="n">
        <f aca="false">BR33355-2.5</f>
        <v>-2.5</v>
      </c>
    </row>
    <row r="33356" customFormat="false" ht="12" hidden="false" customHeight="false" outlineLevel="0" collapsed="false">
      <c r="BS33356" s="96" t="n">
        <f aca="false">BR33356-2.5</f>
        <v>-2.5</v>
      </c>
    </row>
    <row r="33357" customFormat="false" ht="12" hidden="false" customHeight="false" outlineLevel="0" collapsed="false">
      <c r="BS33357" s="96" t="n">
        <f aca="false">BR33357-2.5</f>
        <v>-2.5</v>
      </c>
    </row>
    <row r="33358" customFormat="false" ht="12" hidden="false" customHeight="false" outlineLevel="0" collapsed="false">
      <c r="BS33358" s="96" t="n">
        <f aca="false">BR33358-2.5</f>
        <v>-2.5</v>
      </c>
    </row>
    <row r="33359" customFormat="false" ht="12" hidden="false" customHeight="false" outlineLevel="0" collapsed="false">
      <c r="BS33359" s="96" t="n">
        <f aca="false">BR33359-2.5</f>
        <v>-2.5</v>
      </c>
    </row>
    <row r="33360" customFormat="false" ht="12" hidden="false" customHeight="false" outlineLevel="0" collapsed="false">
      <c r="BS33360" s="96" t="n">
        <f aca="false">BR33360-2.5</f>
        <v>-2.5</v>
      </c>
    </row>
    <row r="33361" customFormat="false" ht="12" hidden="false" customHeight="false" outlineLevel="0" collapsed="false">
      <c r="BS33361" s="96" t="n">
        <f aca="false">BR33361-2.5</f>
        <v>-2.5</v>
      </c>
    </row>
    <row r="33362" customFormat="false" ht="12" hidden="false" customHeight="false" outlineLevel="0" collapsed="false">
      <c r="BS33362" s="96" t="n">
        <f aca="false">BR33362-2.5</f>
        <v>-2.5</v>
      </c>
    </row>
    <row r="33363" customFormat="false" ht="12" hidden="false" customHeight="false" outlineLevel="0" collapsed="false">
      <c r="BS33363" s="96" t="n">
        <f aca="false">BR33363-2.5</f>
        <v>-2.5</v>
      </c>
    </row>
    <row r="33364" customFormat="false" ht="12" hidden="false" customHeight="false" outlineLevel="0" collapsed="false">
      <c r="BS33364" s="96" t="n">
        <f aca="false">BR33364-2.5</f>
        <v>-2.5</v>
      </c>
    </row>
    <row r="33365" customFormat="false" ht="12" hidden="false" customHeight="false" outlineLevel="0" collapsed="false">
      <c r="BS33365" s="96" t="n">
        <f aca="false">BR33365-2.5</f>
        <v>-2.5</v>
      </c>
    </row>
    <row r="33366" customFormat="false" ht="12" hidden="false" customHeight="false" outlineLevel="0" collapsed="false">
      <c r="BS33366" s="96" t="n">
        <f aca="false">BR33366-2.5</f>
        <v>-2.5</v>
      </c>
    </row>
    <row r="33367" customFormat="false" ht="12" hidden="false" customHeight="false" outlineLevel="0" collapsed="false">
      <c r="BS33367" s="96" t="n">
        <f aca="false">BR33367-2.5</f>
        <v>-2.5</v>
      </c>
    </row>
    <row r="33368" customFormat="false" ht="12" hidden="false" customHeight="false" outlineLevel="0" collapsed="false">
      <c r="BS33368" s="96" t="n">
        <f aca="false">BR33368-2.5</f>
        <v>-2.5</v>
      </c>
    </row>
    <row r="33369" customFormat="false" ht="12" hidden="false" customHeight="false" outlineLevel="0" collapsed="false">
      <c r="BS33369" s="96" t="n">
        <f aca="false">BR33369-2.5</f>
        <v>-2.5</v>
      </c>
    </row>
    <row r="33370" customFormat="false" ht="12" hidden="false" customHeight="false" outlineLevel="0" collapsed="false">
      <c r="BS33370" s="96" t="n">
        <f aca="false">BR33370-2.5</f>
        <v>-2.5</v>
      </c>
    </row>
    <row r="33371" customFormat="false" ht="12" hidden="false" customHeight="false" outlineLevel="0" collapsed="false">
      <c r="BS33371" s="96" t="n">
        <f aca="false">BR33371-2.5</f>
        <v>-2.5</v>
      </c>
    </row>
    <row r="33372" customFormat="false" ht="12" hidden="false" customHeight="false" outlineLevel="0" collapsed="false">
      <c r="BS33372" s="96" t="n">
        <f aca="false">BR33372-2.5</f>
        <v>-2.5</v>
      </c>
    </row>
    <row r="33373" customFormat="false" ht="12" hidden="false" customHeight="false" outlineLevel="0" collapsed="false">
      <c r="BS33373" s="96" t="n">
        <f aca="false">BR33373-2.5</f>
        <v>-2.5</v>
      </c>
    </row>
    <row r="33374" customFormat="false" ht="12" hidden="false" customHeight="false" outlineLevel="0" collapsed="false">
      <c r="BS33374" s="96" t="n">
        <f aca="false">BR33374-2.5</f>
        <v>-2.5</v>
      </c>
    </row>
    <row r="33375" customFormat="false" ht="12" hidden="false" customHeight="false" outlineLevel="0" collapsed="false">
      <c r="BS33375" s="96" t="n">
        <f aca="false">BR33375-2.5</f>
        <v>-2.5</v>
      </c>
    </row>
    <row r="33376" customFormat="false" ht="12" hidden="false" customHeight="false" outlineLevel="0" collapsed="false">
      <c r="BS33376" s="96" t="n">
        <f aca="false">BR33376-2.5</f>
        <v>-2.5</v>
      </c>
    </row>
    <row r="33377" customFormat="false" ht="12" hidden="false" customHeight="false" outlineLevel="0" collapsed="false">
      <c r="BS33377" s="96" t="n">
        <f aca="false">BR33377-2.5</f>
        <v>-2.5</v>
      </c>
    </row>
    <row r="33378" customFormat="false" ht="12" hidden="false" customHeight="false" outlineLevel="0" collapsed="false">
      <c r="BS33378" s="96" t="n">
        <f aca="false">BR33378-2.5</f>
        <v>-2.5</v>
      </c>
    </row>
    <row r="33379" customFormat="false" ht="12" hidden="false" customHeight="false" outlineLevel="0" collapsed="false">
      <c r="BS33379" s="96" t="n">
        <f aca="false">BR33379-2.5</f>
        <v>-2.5</v>
      </c>
    </row>
    <row r="33380" customFormat="false" ht="12" hidden="false" customHeight="false" outlineLevel="0" collapsed="false">
      <c r="BS33380" s="96" t="n">
        <f aca="false">BR33380-2.5</f>
        <v>-2.5</v>
      </c>
    </row>
    <row r="33381" customFormat="false" ht="12" hidden="false" customHeight="false" outlineLevel="0" collapsed="false">
      <c r="BS33381" s="96" t="n">
        <f aca="false">BR33381-2.5</f>
        <v>-2.5</v>
      </c>
    </row>
    <row r="33382" customFormat="false" ht="12" hidden="false" customHeight="false" outlineLevel="0" collapsed="false">
      <c r="BS33382" s="96" t="n">
        <f aca="false">BR33382-2.5</f>
        <v>-2.5</v>
      </c>
    </row>
    <row r="33383" customFormat="false" ht="12" hidden="false" customHeight="false" outlineLevel="0" collapsed="false">
      <c r="BS33383" s="96" t="n">
        <f aca="false">BR33383-2.5</f>
        <v>-2.5</v>
      </c>
    </row>
    <row r="33384" customFormat="false" ht="12" hidden="false" customHeight="false" outlineLevel="0" collapsed="false">
      <c r="BS33384" s="96" t="n">
        <f aca="false">BR33384-2.5</f>
        <v>-2.5</v>
      </c>
    </row>
    <row r="33385" customFormat="false" ht="12" hidden="false" customHeight="false" outlineLevel="0" collapsed="false">
      <c r="BS33385" s="96" t="n">
        <f aca="false">BR33385-2.5</f>
        <v>-2.5</v>
      </c>
    </row>
    <row r="33386" customFormat="false" ht="12" hidden="false" customHeight="false" outlineLevel="0" collapsed="false">
      <c r="BS33386" s="96" t="n">
        <f aca="false">BR33386-2.5</f>
        <v>-2.5</v>
      </c>
    </row>
    <row r="33387" customFormat="false" ht="12" hidden="false" customHeight="false" outlineLevel="0" collapsed="false">
      <c r="BS33387" s="96" t="n">
        <f aca="false">BR33387-2.5</f>
        <v>-2.5</v>
      </c>
    </row>
    <row r="33388" customFormat="false" ht="12" hidden="false" customHeight="false" outlineLevel="0" collapsed="false">
      <c r="BS33388" s="96" t="n">
        <f aca="false">BR33388-2.5</f>
        <v>-2.5</v>
      </c>
    </row>
    <row r="33389" customFormat="false" ht="12" hidden="false" customHeight="false" outlineLevel="0" collapsed="false">
      <c r="BS33389" s="96" t="n">
        <f aca="false">BR33389-2.5</f>
        <v>-2.5</v>
      </c>
    </row>
    <row r="33390" customFormat="false" ht="12" hidden="false" customHeight="false" outlineLevel="0" collapsed="false">
      <c r="BS33390" s="96" t="n">
        <f aca="false">BR33390-2.5</f>
        <v>-2.5</v>
      </c>
    </row>
    <row r="33391" customFormat="false" ht="12" hidden="false" customHeight="false" outlineLevel="0" collapsed="false">
      <c r="BS33391" s="96" t="n">
        <f aca="false">BR33391-2.5</f>
        <v>-2.5</v>
      </c>
    </row>
    <row r="33392" customFormat="false" ht="12" hidden="false" customHeight="false" outlineLevel="0" collapsed="false">
      <c r="BS33392" s="96" t="n">
        <f aca="false">BR33392-2.5</f>
        <v>-2.5</v>
      </c>
    </row>
    <row r="33393" customFormat="false" ht="12" hidden="false" customHeight="false" outlineLevel="0" collapsed="false">
      <c r="BS33393" s="96" t="n">
        <f aca="false">BR33393-2.5</f>
        <v>-2.5</v>
      </c>
    </row>
    <row r="33394" customFormat="false" ht="12" hidden="false" customHeight="false" outlineLevel="0" collapsed="false">
      <c r="BS33394" s="96" t="n">
        <f aca="false">BR33394-2.5</f>
        <v>-2.5</v>
      </c>
    </row>
    <row r="33395" customFormat="false" ht="12" hidden="false" customHeight="false" outlineLevel="0" collapsed="false">
      <c r="BS33395" s="96" t="n">
        <f aca="false">BR33395-2.5</f>
        <v>-2.5</v>
      </c>
    </row>
    <row r="33396" customFormat="false" ht="12" hidden="false" customHeight="false" outlineLevel="0" collapsed="false">
      <c r="BS33396" s="96" t="n">
        <f aca="false">BR33396-2.5</f>
        <v>-2.5</v>
      </c>
    </row>
    <row r="33397" customFormat="false" ht="12" hidden="false" customHeight="false" outlineLevel="0" collapsed="false">
      <c r="BS33397" s="96" t="n">
        <f aca="false">BR33397-2.5</f>
        <v>-2.5</v>
      </c>
    </row>
    <row r="33398" customFormat="false" ht="12" hidden="false" customHeight="false" outlineLevel="0" collapsed="false">
      <c r="BS33398" s="96" t="n">
        <f aca="false">BR33398-2.5</f>
        <v>-2.5</v>
      </c>
    </row>
    <row r="33399" customFormat="false" ht="12" hidden="false" customHeight="false" outlineLevel="0" collapsed="false">
      <c r="BS33399" s="96" t="n">
        <f aca="false">BR33399-2.5</f>
        <v>-2.5</v>
      </c>
    </row>
    <row r="33400" customFormat="false" ht="12" hidden="false" customHeight="false" outlineLevel="0" collapsed="false">
      <c r="BS33400" s="96" t="n">
        <f aca="false">BR33400-2.5</f>
        <v>-2.5</v>
      </c>
    </row>
    <row r="33401" customFormat="false" ht="12" hidden="false" customHeight="false" outlineLevel="0" collapsed="false">
      <c r="BS33401" s="96" t="n">
        <f aca="false">BR33401-2.5</f>
        <v>-2.5</v>
      </c>
    </row>
    <row r="33402" customFormat="false" ht="12" hidden="false" customHeight="false" outlineLevel="0" collapsed="false">
      <c r="BS33402" s="96" t="n">
        <f aca="false">BR33402-2.5</f>
        <v>-2.5</v>
      </c>
    </row>
    <row r="33403" customFormat="false" ht="12" hidden="false" customHeight="false" outlineLevel="0" collapsed="false">
      <c r="BS33403" s="96" t="n">
        <f aca="false">BR33403-2.5</f>
        <v>-2.5</v>
      </c>
    </row>
    <row r="33404" customFormat="false" ht="12" hidden="false" customHeight="false" outlineLevel="0" collapsed="false">
      <c r="BS33404" s="96" t="n">
        <f aca="false">BR33404-2.5</f>
        <v>-2.5</v>
      </c>
    </row>
    <row r="33405" customFormat="false" ht="12" hidden="false" customHeight="false" outlineLevel="0" collapsed="false">
      <c r="BS33405" s="96" t="n">
        <f aca="false">BR33405-2.5</f>
        <v>-2.5</v>
      </c>
    </row>
    <row r="33406" customFormat="false" ht="12" hidden="false" customHeight="false" outlineLevel="0" collapsed="false">
      <c r="BS33406" s="96" t="n">
        <f aca="false">BR33406-2.5</f>
        <v>-2.5</v>
      </c>
    </row>
    <row r="33407" customFormat="false" ht="12" hidden="false" customHeight="false" outlineLevel="0" collapsed="false">
      <c r="BS33407" s="96" t="n">
        <f aca="false">BR33407-2.5</f>
        <v>-2.5</v>
      </c>
    </row>
    <row r="33408" customFormat="false" ht="12" hidden="false" customHeight="false" outlineLevel="0" collapsed="false">
      <c r="BS33408" s="96" t="n">
        <f aca="false">BR33408-2.5</f>
        <v>-2.5</v>
      </c>
    </row>
    <row r="33409" customFormat="false" ht="12" hidden="false" customHeight="false" outlineLevel="0" collapsed="false">
      <c r="BS33409" s="96" t="n">
        <f aca="false">BR33409-2.5</f>
        <v>-2.5</v>
      </c>
    </row>
    <row r="33410" customFormat="false" ht="12" hidden="false" customHeight="false" outlineLevel="0" collapsed="false">
      <c r="BS33410" s="96" t="n">
        <f aca="false">BR33410-2.5</f>
        <v>-2.5</v>
      </c>
    </row>
    <row r="33411" customFormat="false" ht="12" hidden="false" customHeight="false" outlineLevel="0" collapsed="false">
      <c r="BS33411" s="96" t="n">
        <f aca="false">BR33411-2.5</f>
        <v>-2.5</v>
      </c>
    </row>
    <row r="33412" customFormat="false" ht="12" hidden="false" customHeight="false" outlineLevel="0" collapsed="false">
      <c r="BS33412" s="96" t="n">
        <f aca="false">BR33412-2.5</f>
        <v>-2.5</v>
      </c>
    </row>
    <row r="33413" customFormat="false" ht="12" hidden="false" customHeight="false" outlineLevel="0" collapsed="false">
      <c r="BS33413" s="96" t="n">
        <f aca="false">BR33413-2.5</f>
        <v>-2.5</v>
      </c>
    </row>
    <row r="33414" customFormat="false" ht="12" hidden="false" customHeight="false" outlineLevel="0" collapsed="false">
      <c r="BS33414" s="96" t="n">
        <f aca="false">BR33414-2.5</f>
        <v>-2.5</v>
      </c>
    </row>
    <row r="33415" customFormat="false" ht="12" hidden="false" customHeight="false" outlineLevel="0" collapsed="false">
      <c r="BS33415" s="96" t="n">
        <f aca="false">BR33415-2.5</f>
        <v>-2.5</v>
      </c>
    </row>
    <row r="33416" customFormat="false" ht="12" hidden="false" customHeight="false" outlineLevel="0" collapsed="false">
      <c r="BS33416" s="96" t="n">
        <f aca="false">BR33416-2.5</f>
        <v>-2.5</v>
      </c>
    </row>
    <row r="33417" customFormat="false" ht="12" hidden="false" customHeight="false" outlineLevel="0" collapsed="false">
      <c r="BS33417" s="96" t="n">
        <f aca="false">BR33417-2.5</f>
        <v>-2.5</v>
      </c>
    </row>
    <row r="33418" customFormat="false" ht="12" hidden="false" customHeight="false" outlineLevel="0" collapsed="false">
      <c r="BS33418" s="96" t="n">
        <f aca="false">BR33418-2.5</f>
        <v>-2.5</v>
      </c>
    </row>
    <row r="33419" customFormat="false" ht="12" hidden="false" customHeight="false" outlineLevel="0" collapsed="false">
      <c r="BS33419" s="96" t="n">
        <f aca="false">BR33419-2.5</f>
        <v>-2.5</v>
      </c>
    </row>
    <row r="33420" customFormat="false" ht="12" hidden="false" customHeight="false" outlineLevel="0" collapsed="false">
      <c r="BS33420" s="96" t="n">
        <f aca="false">BR33420-2.5</f>
        <v>-2.5</v>
      </c>
    </row>
    <row r="33421" customFormat="false" ht="12" hidden="false" customHeight="false" outlineLevel="0" collapsed="false">
      <c r="BS33421" s="96" t="n">
        <f aca="false">BR33421-2.5</f>
        <v>-2.5</v>
      </c>
    </row>
    <row r="33422" customFormat="false" ht="12" hidden="false" customHeight="false" outlineLevel="0" collapsed="false">
      <c r="BS33422" s="96" t="n">
        <f aca="false">BR33422-2.5</f>
        <v>-2.5</v>
      </c>
    </row>
    <row r="33423" customFormat="false" ht="12" hidden="false" customHeight="false" outlineLevel="0" collapsed="false">
      <c r="BS33423" s="96" t="n">
        <f aca="false">BR33423-2.5</f>
        <v>-2.5</v>
      </c>
    </row>
    <row r="33424" customFormat="false" ht="12" hidden="false" customHeight="false" outlineLevel="0" collapsed="false">
      <c r="BS33424" s="96" t="n">
        <f aca="false">BR33424-2.5</f>
        <v>-2.5</v>
      </c>
    </row>
    <row r="33425" customFormat="false" ht="12" hidden="false" customHeight="false" outlineLevel="0" collapsed="false">
      <c r="BS33425" s="96" t="n">
        <f aca="false">BR33425-2.5</f>
        <v>-2.5</v>
      </c>
    </row>
    <row r="33426" customFormat="false" ht="12" hidden="false" customHeight="false" outlineLevel="0" collapsed="false">
      <c r="BS33426" s="96" t="n">
        <f aca="false">BR33426-2.5</f>
        <v>-2.5</v>
      </c>
    </row>
    <row r="33427" customFormat="false" ht="12" hidden="false" customHeight="false" outlineLevel="0" collapsed="false">
      <c r="BS33427" s="96" t="n">
        <f aca="false">BR33427-2.5</f>
        <v>-2.5</v>
      </c>
    </row>
    <row r="33428" customFormat="false" ht="12" hidden="false" customHeight="false" outlineLevel="0" collapsed="false">
      <c r="BS33428" s="96" t="n">
        <f aca="false">BR33428-2.5</f>
        <v>-2.5</v>
      </c>
    </row>
    <row r="33429" customFormat="false" ht="12" hidden="false" customHeight="false" outlineLevel="0" collapsed="false">
      <c r="BS33429" s="96" t="n">
        <f aca="false">BR33429-2.5</f>
        <v>-2.5</v>
      </c>
    </row>
    <row r="33430" customFormat="false" ht="12" hidden="false" customHeight="false" outlineLevel="0" collapsed="false">
      <c r="BS33430" s="96" t="n">
        <f aca="false">BR33430-2.5</f>
        <v>-2.5</v>
      </c>
    </row>
    <row r="33431" customFormat="false" ht="12" hidden="false" customHeight="false" outlineLevel="0" collapsed="false">
      <c r="BS33431" s="96" t="n">
        <f aca="false">BR33431-2.5</f>
        <v>-2.5</v>
      </c>
    </row>
    <row r="33432" customFormat="false" ht="12" hidden="false" customHeight="false" outlineLevel="0" collapsed="false">
      <c r="BS33432" s="96" t="n">
        <f aca="false">BR33432-2.5</f>
        <v>-2.5</v>
      </c>
    </row>
    <row r="33433" customFormat="false" ht="12" hidden="false" customHeight="false" outlineLevel="0" collapsed="false">
      <c r="BS33433" s="96" t="n">
        <f aca="false">BR33433-2.5</f>
        <v>-2.5</v>
      </c>
    </row>
    <row r="33434" customFormat="false" ht="12" hidden="false" customHeight="false" outlineLevel="0" collapsed="false">
      <c r="BS33434" s="96" t="n">
        <f aca="false">BR33434-2.5</f>
        <v>-2.5</v>
      </c>
    </row>
    <row r="33435" customFormat="false" ht="12" hidden="false" customHeight="false" outlineLevel="0" collapsed="false">
      <c r="BS33435" s="96" t="n">
        <f aca="false">BR33435-2.5</f>
        <v>-2.5</v>
      </c>
    </row>
    <row r="33436" customFormat="false" ht="12" hidden="false" customHeight="false" outlineLevel="0" collapsed="false">
      <c r="BS33436" s="96" t="n">
        <f aca="false">BR33436-2.5</f>
        <v>-2.5</v>
      </c>
    </row>
    <row r="33437" customFormat="false" ht="12" hidden="false" customHeight="false" outlineLevel="0" collapsed="false">
      <c r="BS33437" s="96" t="n">
        <f aca="false">BR33437-2.5</f>
        <v>-2.5</v>
      </c>
    </row>
    <row r="33438" customFormat="false" ht="12" hidden="false" customHeight="false" outlineLevel="0" collapsed="false">
      <c r="BS33438" s="96" t="n">
        <f aca="false">BR33438-2.5</f>
        <v>-2.5</v>
      </c>
    </row>
    <row r="33439" customFormat="false" ht="12" hidden="false" customHeight="false" outlineLevel="0" collapsed="false">
      <c r="BS33439" s="96" t="n">
        <f aca="false">BR33439-2.5</f>
        <v>-2.5</v>
      </c>
    </row>
    <row r="33440" customFormat="false" ht="12" hidden="false" customHeight="false" outlineLevel="0" collapsed="false">
      <c r="BS33440" s="96" t="n">
        <f aca="false">BR33440-2.5</f>
        <v>-2.5</v>
      </c>
    </row>
    <row r="33441" customFormat="false" ht="12" hidden="false" customHeight="false" outlineLevel="0" collapsed="false">
      <c r="BS33441" s="96" t="n">
        <f aca="false">BR33441-2.5</f>
        <v>-2.5</v>
      </c>
    </row>
    <row r="33442" customFormat="false" ht="12" hidden="false" customHeight="false" outlineLevel="0" collapsed="false">
      <c r="BS33442" s="96" t="n">
        <f aca="false">BR33442-2.5</f>
        <v>-2.5</v>
      </c>
    </row>
    <row r="33443" customFormat="false" ht="12" hidden="false" customHeight="false" outlineLevel="0" collapsed="false">
      <c r="BS33443" s="96" t="n">
        <f aca="false">BR33443-2.5</f>
        <v>-2.5</v>
      </c>
    </row>
    <row r="33444" customFormat="false" ht="12" hidden="false" customHeight="false" outlineLevel="0" collapsed="false">
      <c r="BS33444" s="96" t="n">
        <f aca="false">BR33444-2.5</f>
        <v>-2.5</v>
      </c>
    </row>
    <row r="33445" customFormat="false" ht="12" hidden="false" customHeight="false" outlineLevel="0" collapsed="false">
      <c r="BS33445" s="96" t="n">
        <f aca="false">BR33445-2.5</f>
        <v>-2.5</v>
      </c>
    </row>
    <row r="33446" customFormat="false" ht="12" hidden="false" customHeight="false" outlineLevel="0" collapsed="false">
      <c r="BS33446" s="96" t="n">
        <f aca="false">BR33446-2.5</f>
        <v>-2.5</v>
      </c>
    </row>
    <row r="33447" customFormat="false" ht="12" hidden="false" customHeight="false" outlineLevel="0" collapsed="false">
      <c r="BS33447" s="96" t="n">
        <f aca="false">BR33447-2.5</f>
        <v>-2.5</v>
      </c>
    </row>
    <row r="33448" customFormat="false" ht="12" hidden="false" customHeight="false" outlineLevel="0" collapsed="false">
      <c r="BS33448" s="96" t="n">
        <f aca="false">BR33448-2.5</f>
        <v>-2.5</v>
      </c>
    </row>
    <row r="33449" customFormat="false" ht="12" hidden="false" customHeight="false" outlineLevel="0" collapsed="false">
      <c r="BS33449" s="96" t="n">
        <f aca="false">BR33449-2.5</f>
        <v>-2.5</v>
      </c>
    </row>
    <row r="33450" customFormat="false" ht="12" hidden="false" customHeight="false" outlineLevel="0" collapsed="false">
      <c r="BS33450" s="96" t="n">
        <f aca="false">BR33450-2.5</f>
        <v>-2.5</v>
      </c>
    </row>
    <row r="33451" customFormat="false" ht="12" hidden="false" customHeight="false" outlineLevel="0" collapsed="false">
      <c r="BS33451" s="96" t="n">
        <f aca="false">BR33451-2.5</f>
        <v>-2.5</v>
      </c>
    </row>
    <row r="33452" customFormat="false" ht="12" hidden="false" customHeight="false" outlineLevel="0" collapsed="false">
      <c r="BS33452" s="96" t="n">
        <f aca="false">BR33452-2.5</f>
        <v>-2.5</v>
      </c>
    </row>
    <row r="33453" customFormat="false" ht="12" hidden="false" customHeight="false" outlineLevel="0" collapsed="false">
      <c r="BS33453" s="96" t="n">
        <f aca="false">BR33453-2.5</f>
        <v>-2.5</v>
      </c>
    </row>
    <row r="33454" customFormat="false" ht="12" hidden="false" customHeight="false" outlineLevel="0" collapsed="false">
      <c r="BS33454" s="96" t="n">
        <f aca="false">BR33454-2.5</f>
        <v>-2.5</v>
      </c>
    </row>
    <row r="33455" customFormat="false" ht="12" hidden="false" customHeight="false" outlineLevel="0" collapsed="false">
      <c r="BS33455" s="96" t="n">
        <f aca="false">BR33455-2.5</f>
        <v>-2.5</v>
      </c>
    </row>
    <row r="33456" customFormat="false" ht="12" hidden="false" customHeight="false" outlineLevel="0" collapsed="false">
      <c r="BS33456" s="96" t="n">
        <f aca="false">BR33456-2.5</f>
        <v>-2.5</v>
      </c>
    </row>
    <row r="33457" customFormat="false" ht="12" hidden="false" customHeight="false" outlineLevel="0" collapsed="false">
      <c r="BS33457" s="96" t="n">
        <f aca="false">BR33457-2.5</f>
        <v>-2.5</v>
      </c>
    </row>
    <row r="33458" customFormat="false" ht="12" hidden="false" customHeight="false" outlineLevel="0" collapsed="false">
      <c r="BS33458" s="96" t="n">
        <f aca="false">BR33458-2.5</f>
        <v>-2.5</v>
      </c>
    </row>
    <row r="33459" customFormat="false" ht="12" hidden="false" customHeight="false" outlineLevel="0" collapsed="false">
      <c r="BS33459" s="96" t="n">
        <f aca="false">BR33459-2.5</f>
        <v>-2.5</v>
      </c>
    </row>
    <row r="33460" customFormat="false" ht="12" hidden="false" customHeight="false" outlineLevel="0" collapsed="false">
      <c r="BS33460" s="96" t="n">
        <f aca="false">BR33460-2.5</f>
        <v>-2.5</v>
      </c>
    </row>
    <row r="33461" customFormat="false" ht="12" hidden="false" customHeight="false" outlineLevel="0" collapsed="false">
      <c r="BS33461" s="96" t="n">
        <f aca="false">BR33461-2.5</f>
        <v>-2.5</v>
      </c>
    </row>
    <row r="33462" customFormat="false" ht="12" hidden="false" customHeight="false" outlineLevel="0" collapsed="false">
      <c r="BS33462" s="96" t="n">
        <f aca="false">BR33462-2.5</f>
        <v>-2.5</v>
      </c>
    </row>
    <row r="33463" customFormat="false" ht="12" hidden="false" customHeight="false" outlineLevel="0" collapsed="false">
      <c r="BS33463" s="96" t="n">
        <f aca="false">BR33463-2.5</f>
        <v>-2.5</v>
      </c>
    </row>
    <row r="33464" customFormat="false" ht="12" hidden="false" customHeight="false" outlineLevel="0" collapsed="false">
      <c r="BS33464" s="96" t="n">
        <f aca="false">BR33464-2.5</f>
        <v>-2.5</v>
      </c>
    </row>
    <row r="33465" customFormat="false" ht="12" hidden="false" customHeight="false" outlineLevel="0" collapsed="false">
      <c r="BS33465" s="96" t="n">
        <f aca="false">BR33465-2.5</f>
        <v>-2.5</v>
      </c>
    </row>
    <row r="33466" customFormat="false" ht="12" hidden="false" customHeight="false" outlineLevel="0" collapsed="false">
      <c r="BS33466" s="96" t="n">
        <f aca="false">BR33466-2.5</f>
        <v>-2.5</v>
      </c>
    </row>
    <row r="33467" customFormat="false" ht="12" hidden="false" customHeight="false" outlineLevel="0" collapsed="false">
      <c r="BS33467" s="96" t="n">
        <f aca="false">BR33467-2.5</f>
        <v>-2.5</v>
      </c>
    </row>
    <row r="33468" customFormat="false" ht="12" hidden="false" customHeight="false" outlineLevel="0" collapsed="false">
      <c r="BS33468" s="96" t="n">
        <f aca="false">BR33468-2.5</f>
        <v>-2.5</v>
      </c>
    </row>
    <row r="33469" customFormat="false" ht="12" hidden="false" customHeight="false" outlineLevel="0" collapsed="false">
      <c r="BS33469" s="96" t="n">
        <f aca="false">BR33469-2.5</f>
        <v>-2.5</v>
      </c>
    </row>
    <row r="33470" customFormat="false" ht="12" hidden="false" customHeight="false" outlineLevel="0" collapsed="false">
      <c r="BS33470" s="96" t="n">
        <f aca="false">BR33470-2.5</f>
        <v>-2.5</v>
      </c>
    </row>
    <row r="33471" customFormat="false" ht="12" hidden="false" customHeight="false" outlineLevel="0" collapsed="false">
      <c r="BS33471" s="96" t="n">
        <f aca="false">BR33471-2.5</f>
        <v>-2.5</v>
      </c>
    </row>
    <row r="33472" customFormat="false" ht="12" hidden="false" customHeight="false" outlineLevel="0" collapsed="false">
      <c r="BS33472" s="96" t="n">
        <f aca="false">BR33472-2.5</f>
        <v>-2.5</v>
      </c>
    </row>
    <row r="33473" customFormat="false" ht="12" hidden="false" customHeight="false" outlineLevel="0" collapsed="false">
      <c r="BS33473" s="96" t="n">
        <f aca="false">BR33473-2.5</f>
        <v>-2.5</v>
      </c>
    </row>
    <row r="33474" customFormat="false" ht="12" hidden="false" customHeight="false" outlineLevel="0" collapsed="false">
      <c r="BS33474" s="96" t="n">
        <f aca="false">BR33474-2.5</f>
        <v>-2.5</v>
      </c>
    </row>
    <row r="33475" customFormat="false" ht="12" hidden="false" customHeight="false" outlineLevel="0" collapsed="false">
      <c r="BS33475" s="96" t="n">
        <f aca="false">BR33475-2.5</f>
        <v>-2.5</v>
      </c>
    </row>
    <row r="33476" customFormat="false" ht="12" hidden="false" customHeight="false" outlineLevel="0" collapsed="false">
      <c r="BS33476" s="96" t="n">
        <f aca="false">BR33476-2.5</f>
        <v>-2.5</v>
      </c>
    </row>
    <row r="33477" customFormat="false" ht="12" hidden="false" customHeight="false" outlineLevel="0" collapsed="false">
      <c r="BS33477" s="96" t="n">
        <f aca="false">BR33477-2.5</f>
        <v>-2.5</v>
      </c>
    </row>
    <row r="33478" customFormat="false" ht="12" hidden="false" customHeight="false" outlineLevel="0" collapsed="false">
      <c r="BS33478" s="96" t="n">
        <f aca="false">BR33478-2.5</f>
        <v>-2.5</v>
      </c>
    </row>
    <row r="33479" customFormat="false" ht="12" hidden="false" customHeight="false" outlineLevel="0" collapsed="false">
      <c r="BS33479" s="96" t="n">
        <f aca="false">BR33479-2.5</f>
        <v>-2.5</v>
      </c>
    </row>
    <row r="33480" customFormat="false" ht="12" hidden="false" customHeight="false" outlineLevel="0" collapsed="false">
      <c r="BS33480" s="96" t="n">
        <f aca="false">BR33480-2.5</f>
        <v>-2.5</v>
      </c>
    </row>
    <row r="33481" customFormat="false" ht="12" hidden="false" customHeight="false" outlineLevel="0" collapsed="false">
      <c r="BS33481" s="96" t="n">
        <f aca="false">BR33481-2.5</f>
        <v>-2.5</v>
      </c>
    </row>
    <row r="33482" customFormat="false" ht="12" hidden="false" customHeight="false" outlineLevel="0" collapsed="false">
      <c r="BS33482" s="96" t="n">
        <f aca="false">BR33482-2.5</f>
        <v>-2.5</v>
      </c>
    </row>
    <row r="33483" customFormat="false" ht="12" hidden="false" customHeight="false" outlineLevel="0" collapsed="false">
      <c r="BS33483" s="96" t="n">
        <f aca="false">BR33483-2.5</f>
        <v>-2.5</v>
      </c>
    </row>
    <row r="33484" customFormat="false" ht="12" hidden="false" customHeight="false" outlineLevel="0" collapsed="false">
      <c r="BS33484" s="96" t="n">
        <f aca="false">BR33484-2.5</f>
        <v>-2.5</v>
      </c>
    </row>
    <row r="33485" customFormat="false" ht="12" hidden="false" customHeight="false" outlineLevel="0" collapsed="false">
      <c r="BS33485" s="96" t="n">
        <f aca="false">BR33485-2.5</f>
        <v>-2.5</v>
      </c>
    </row>
    <row r="33486" customFormat="false" ht="12" hidden="false" customHeight="false" outlineLevel="0" collapsed="false">
      <c r="BS33486" s="96" t="n">
        <f aca="false">BR33486-2.5</f>
        <v>-2.5</v>
      </c>
    </row>
    <row r="33487" customFormat="false" ht="12" hidden="false" customHeight="false" outlineLevel="0" collapsed="false">
      <c r="BS33487" s="96" t="n">
        <f aca="false">BR33487-2.5</f>
        <v>-2.5</v>
      </c>
    </row>
    <row r="33488" customFormat="false" ht="12" hidden="false" customHeight="false" outlineLevel="0" collapsed="false">
      <c r="BS33488" s="96" t="n">
        <f aca="false">BR33488-2.5</f>
        <v>-2.5</v>
      </c>
    </row>
    <row r="33489" customFormat="false" ht="12" hidden="false" customHeight="false" outlineLevel="0" collapsed="false">
      <c r="BS33489" s="96" t="n">
        <f aca="false">BR33489-2.5</f>
        <v>-2.5</v>
      </c>
    </row>
    <row r="33490" customFormat="false" ht="12" hidden="false" customHeight="false" outlineLevel="0" collapsed="false">
      <c r="BS33490" s="96" t="n">
        <f aca="false">BR33490-2.5</f>
        <v>-2.5</v>
      </c>
    </row>
    <row r="33491" customFormat="false" ht="12" hidden="false" customHeight="false" outlineLevel="0" collapsed="false">
      <c r="BS33491" s="96" t="n">
        <f aca="false">BR33491-2.5</f>
        <v>-2.5</v>
      </c>
    </row>
    <row r="33492" customFormat="false" ht="12" hidden="false" customHeight="false" outlineLevel="0" collapsed="false">
      <c r="BS33492" s="96" t="n">
        <f aca="false">BR33492-2.5</f>
        <v>-2.5</v>
      </c>
    </row>
    <row r="33493" customFormat="false" ht="12" hidden="false" customHeight="false" outlineLevel="0" collapsed="false">
      <c r="BS33493" s="96" t="n">
        <f aca="false">BR33493-2.5</f>
        <v>-2.5</v>
      </c>
    </row>
    <row r="33494" customFormat="false" ht="12" hidden="false" customHeight="false" outlineLevel="0" collapsed="false">
      <c r="BS33494" s="96" t="n">
        <f aca="false">BR33494-2.5</f>
        <v>-2.5</v>
      </c>
    </row>
    <row r="33495" customFormat="false" ht="12" hidden="false" customHeight="false" outlineLevel="0" collapsed="false">
      <c r="BS33495" s="96" t="n">
        <f aca="false">BR33495-2.5</f>
        <v>-2.5</v>
      </c>
    </row>
    <row r="33496" customFormat="false" ht="12" hidden="false" customHeight="false" outlineLevel="0" collapsed="false">
      <c r="BS33496" s="96" t="n">
        <f aca="false">BR33496-2.5</f>
        <v>-2.5</v>
      </c>
    </row>
    <row r="33497" customFormat="false" ht="12" hidden="false" customHeight="false" outlineLevel="0" collapsed="false">
      <c r="BS33497" s="96" t="n">
        <f aca="false">BR33497-2.5</f>
        <v>-2.5</v>
      </c>
    </row>
    <row r="33498" customFormat="false" ht="12" hidden="false" customHeight="false" outlineLevel="0" collapsed="false">
      <c r="BS33498" s="96" t="n">
        <f aca="false">BR33498-2.5</f>
        <v>-2.5</v>
      </c>
    </row>
    <row r="33499" customFormat="false" ht="12" hidden="false" customHeight="false" outlineLevel="0" collapsed="false">
      <c r="BS33499" s="96" t="n">
        <f aca="false">BR33499-2.5</f>
        <v>-2.5</v>
      </c>
    </row>
    <row r="33500" customFormat="false" ht="12" hidden="false" customHeight="false" outlineLevel="0" collapsed="false">
      <c r="BS33500" s="96" t="n">
        <f aca="false">BR33500-2.5</f>
        <v>-2.5</v>
      </c>
    </row>
    <row r="33501" customFormat="false" ht="12" hidden="false" customHeight="false" outlineLevel="0" collapsed="false">
      <c r="BS33501" s="96" t="n">
        <f aca="false">BR33501-2.5</f>
        <v>-2.5</v>
      </c>
    </row>
    <row r="33502" customFormat="false" ht="12" hidden="false" customHeight="false" outlineLevel="0" collapsed="false">
      <c r="BS33502" s="96" t="n">
        <f aca="false">BR33502-2.5</f>
        <v>-2.5</v>
      </c>
    </row>
    <row r="33503" customFormat="false" ht="12" hidden="false" customHeight="false" outlineLevel="0" collapsed="false">
      <c r="BS33503" s="96" t="n">
        <f aca="false">BR33503-2.5</f>
        <v>-2.5</v>
      </c>
    </row>
    <row r="33504" customFormat="false" ht="12" hidden="false" customHeight="false" outlineLevel="0" collapsed="false">
      <c r="BS33504" s="96" t="n">
        <f aca="false">BR33504-2.5</f>
        <v>-2.5</v>
      </c>
    </row>
    <row r="33505" customFormat="false" ht="12" hidden="false" customHeight="false" outlineLevel="0" collapsed="false">
      <c r="BS33505" s="96" t="n">
        <f aca="false">BR33505-2.5</f>
        <v>-2.5</v>
      </c>
    </row>
    <row r="33506" customFormat="false" ht="12" hidden="false" customHeight="false" outlineLevel="0" collapsed="false">
      <c r="BS33506" s="96" t="n">
        <f aca="false">BR33506-2.5</f>
        <v>-2.5</v>
      </c>
    </row>
    <row r="33507" customFormat="false" ht="12" hidden="false" customHeight="false" outlineLevel="0" collapsed="false">
      <c r="BS33507" s="96" t="n">
        <f aca="false">BR33507-2.5</f>
        <v>-2.5</v>
      </c>
    </row>
    <row r="33508" customFormat="false" ht="12" hidden="false" customHeight="false" outlineLevel="0" collapsed="false">
      <c r="BS33508" s="96" t="n">
        <f aca="false">BR33508-2.5</f>
        <v>-2.5</v>
      </c>
    </row>
    <row r="33509" customFormat="false" ht="12" hidden="false" customHeight="false" outlineLevel="0" collapsed="false">
      <c r="BS33509" s="96" t="n">
        <f aca="false">BR33509-2.5</f>
        <v>-2.5</v>
      </c>
    </row>
    <row r="33510" customFormat="false" ht="12" hidden="false" customHeight="false" outlineLevel="0" collapsed="false">
      <c r="BS33510" s="96" t="n">
        <f aca="false">BR33510-2.5</f>
        <v>-2.5</v>
      </c>
    </row>
    <row r="33511" customFormat="false" ht="12" hidden="false" customHeight="false" outlineLevel="0" collapsed="false">
      <c r="BS33511" s="96" t="n">
        <f aca="false">BR33511-2.5</f>
        <v>-2.5</v>
      </c>
    </row>
    <row r="33512" customFormat="false" ht="12" hidden="false" customHeight="false" outlineLevel="0" collapsed="false">
      <c r="BS33512" s="96" t="n">
        <f aca="false">BR33512-2.5</f>
        <v>-2.5</v>
      </c>
    </row>
    <row r="33513" customFormat="false" ht="12" hidden="false" customHeight="false" outlineLevel="0" collapsed="false">
      <c r="BS33513" s="96" t="n">
        <f aca="false">BR33513-2.5</f>
        <v>-2.5</v>
      </c>
    </row>
    <row r="33514" customFormat="false" ht="12" hidden="false" customHeight="false" outlineLevel="0" collapsed="false">
      <c r="BS33514" s="96" t="n">
        <f aca="false">BR33514-2.5</f>
        <v>-2.5</v>
      </c>
    </row>
    <row r="33515" customFormat="false" ht="12" hidden="false" customHeight="false" outlineLevel="0" collapsed="false">
      <c r="BS33515" s="96" t="n">
        <f aca="false">BR33515-2.5</f>
        <v>-2.5</v>
      </c>
    </row>
    <row r="33516" customFormat="false" ht="12" hidden="false" customHeight="false" outlineLevel="0" collapsed="false">
      <c r="BS33516" s="96" t="n">
        <f aca="false">BR33516-2.5</f>
        <v>-2.5</v>
      </c>
    </row>
    <row r="33517" customFormat="false" ht="12" hidden="false" customHeight="false" outlineLevel="0" collapsed="false">
      <c r="BS33517" s="96" t="n">
        <f aca="false">BR33517-2.5</f>
        <v>-2.5</v>
      </c>
    </row>
    <row r="33518" customFormat="false" ht="12" hidden="false" customHeight="false" outlineLevel="0" collapsed="false">
      <c r="BS33518" s="96" t="n">
        <f aca="false">BR33518-2.5</f>
        <v>-2.5</v>
      </c>
    </row>
    <row r="33519" customFormat="false" ht="12" hidden="false" customHeight="false" outlineLevel="0" collapsed="false">
      <c r="BS33519" s="96" t="n">
        <f aca="false">BR33519-2.5</f>
        <v>-2.5</v>
      </c>
    </row>
    <row r="33520" customFormat="false" ht="12" hidden="false" customHeight="false" outlineLevel="0" collapsed="false">
      <c r="BS33520" s="96" t="n">
        <f aca="false">BR33520-2.5</f>
        <v>-2.5</v>
      </c>
    </row>
    <row r="33521" customFormat="false" ht="12" hidden="false" customHeight="false" outlineLevel="0" collapsed="false">
      <c r="BS33521" s="96" t="n">
        <f aca="false">BR33521-2.5</f>
        <v>-2.5</v>
      </c>
    </row>
    <row r="33522" customFormat="false" ht="12" hidden="false" customHeight="false" outlineLevel="0" collapsed="false">
      <c r="BS33522" s="96" t="n">
        <f aca="false">BR33522-2.5</f>
        <v>-2.5</v>
      </c>
    </row>
    <row r="33523" customFormat="false" ht="12" hidden="false" customHeight="false" outlineLevel="0" collapsed="false">
      <c r="BS33523" s="96" t="n">
        <f aca="false">BR33523-2.5</f>
        <v>-2.5</v>
      </c>
    </row>
    <row r="33524" customFormat="false" ht="12" hidden="false" customHeight="false" outlineLevel="0" collapsed="false">
      <c r="BS33524" s="96" t="n">
        <f aca="false">BR33524-2.5</f>
        <v>-2.5</v>
      </c>
    </row>
    <row r="33525" customFormat="false" ht="12" hidden="false" customHeight="false" outlineLevel="0" collapsed="false">
      <c r="BS33525" s="96" t="n">
        <f aca="false">BR33525-2.5</f>
        <v>-2.5</v>
      </c>
    </row>
    <row r="33526" customFormat="false" ht="12" hidden="false" customHeight="false" outlineLevel="0" collapsed="false">
      <c r="BS33526" s="96" t="n">
        <f aca="false">BR33526-2.5</f>
        <v>-2.5</v>
      </c>
    </row>
    <row r="33527" customFormat="false" ht="12" hidden="false" customHeight="false" outlineLevel="0" collapsed="false">
      <c r="BS33527" s="96" t="n">
        <f aca="false">BR33527-2.5</f>
        <v>-2.5</v>
      </c>
    </row>
    <row r="33528" customFormat="false" ht="12" hidden="false" customHeight="false" outlineLevel="0" collapsed="false">
      <c r="BS33528" s="96" t="n">
        <f aca="false">BR33528-2.5</f>
        <v>-2.5</v>
      </c>
    </row>
    <row r="33529" customFormat="false" ht="12" hidden="false" customHeight="false" outlineLevel="0" collapsed="false">
      <c r="BS33529" s="96" t="n">
        <f aca="false">BR33529-2.5</f>
        <v>-2.5</v>
      </c>
    </row>
    <row r="33530" customFormat="false" ht="12" hidden="false" customHeight="false" outlineLevel="0" collapsed="false">
      <c r="BS33530" s="96" t="n">
        <f aca="false">BR33530-2.5</f>
        <v>-2.5</v>
      </c>
    </row>
    <row r="33531" customFormat="false" ht="12" hidden="false" customHeight="false" outlineLevel="0" collapsed="false">
      <c r="BS33531" s="96" t="n">
        <f aca="false">BR33531-2.5</f>
        <v>-2.5</v>
      </c>
    </row>
    <row r="33532" customFormat="false" ht="12" hidden="false" customHeight="false" outlineLevel="0" collapsed="false">
      <c r="BS33532" s="96" t="n">
        <f aca="false">BR33532-2.5</f>
        <v>-2.5</v>
      </c>
    </row>
    <row r="33533" customFormat="false" ht="12" hidden="false" customHeight="false" outlineLevel="0" collapsed="false">
      <c r="BS33533" s="96" t="n">
        <f aca="false">BR33533-2.5</f>
        <v>-2.5</v>
      </c>
    </row>
    <row r="33534" customFormat="false" ht="12" hidden="false" customHeight="false" outlineLevel="0" collapsed="false">
      <c r="BS33534" s="96" t="n">
        <f aca="false">BR33534-2.5</f>
        <v>-2.5</v>
      </c>
    </row>
    <row r="33535" customFormat="false" ht="12" hidden="false" customHeight="false" outlineLevel="0" collapsed="false">
      <c r="BS33535" s="96" t="n">
        <f aca="false">BR33535-2.5</f>
        <v>-2.5</v>
      </c>
    </row>
    <row r="33536" customFormat="false" ht="12" hidden="false" customHeight="false" outlineLevel="0" collapsed="false">
      <c r="BS33536" s="96" t="n">
        <f aca="false">BR33536-2.5</f>
        <v>-2.5</v>
      </c>
    </row>
    <row r="33537" customFormat="false" ht="12" hidden="false" customHeight="false" outlineLevel="0" collapsed="false">
      <c r="BS33537" s="96" t="n">
        <f aca="false">BR33537-2.5</f>
        <v>-2.5</v>
      </c>
    </row>
    <row r="33538" customFormat="false" ht="12" hidden="false" customHeight="false" outlineLevel="0" collapsed="false">
      <c r="BS33538" s="96" t="n">
        <f aca="false">BR33538-2.5</f>
        <v>-2.5</v>
      </c>
    </row>
    <row r="33539" customFormat="false" ht="12" hidden="false" customHeight="false" outlineLevel="0" collapsed="false">
      <c r="BS33539" s="96" t="n">
        <f aca="false">BR33539-2.5</f>
        <v>-2.5</v>
      </c>
    </row>
    <row r="33540" customFormat="false" ht="12" hidden="false" customHeight="false" outlineLevel="0" collapsed="false">
      <c r="BS33540" s="96" t="n">
        <f aca="false">BR33540-2.5</f>
        <v>-2.5</v>
      </c>
    </row>
    <row r="33541" customFormat="false" ht="12" hidden="false" customHeight="false" outlineLevel="0" collapsed="false">
      <c r="BS33541" s="96" t="n">
        <f aca="false">BR33541-2.5</f>
        <v>-2.5</v>
      </c>
    </row>
    <row r="33542" customFormat="false" ht="12" hidden="false" customHeight="false" outlineLevel="0" collapsed="false">
      <c r="BS33542" s="96" t="n">
        <f aca="false">BR33542-2.5</f>
        <v>-2.5</v>
      </c>
    </row>
    <row r="33543" customFormat="false" ht="12" hidden="false" customHeight="false" outlineLevel="0" collapsed="false">
      <c r="BS33543" s="96" t="n">
        <f aca="false">BR33543-2.5</f>
        <v>-2.5</v>
      </c>
    </row>
    <row r="33544" customFormat="false" ht="12" hidden="false" customHeight="false" outlineLevel="0" collapsed="false">
      <c r="BS33544" s="96" t="n">
        <f aca="false">BR33544-2.5</f>
        <v>-2.5</v>
      </c>
    </row>
    <row r="33545" customFormat="false" ht="12" hidden="false" customHeight="false" outlineLevel="0" collapsed="false">
      <c r="BS33545" s="96" t="n">
        <f aca="false">BR33545-2.5</f>
        <v>-2.5</v>
      </c>
    </row>
    <row r="33546" customFormat="false" ht="12" hidden="false" customHeight="false" outlineLevel="0" collapsed="false">
      <c r="BS33546" s="96" t="n">
        <f aca="false">BR33546-2.5</f>
        <v>-2.5</v>
      </c>
    </row>
    <row r="33547" customFormat="false" ht="12" hidden="false" customHeight="false" outlineLevel="0" collapsed="false">
      <c r="BS33547" s="96" t="n">
        <f aca="false">BR33547-2.5</f>
        <v>-2.5</v>
      </c>
    </row>
    <row r="33548" customFormat="false" ht="12" hidden="false" customHeight="false" outlineLevel="0" collapsed="false">
      <c r="BS33548" s="96" t="n">
        <f aca="false">BR33548-2.5</f>
        <v>-2.5</v>
      </c>
    </row>
    <row r="33549" customFormat="false" ht="12" hidden="false" customHeight="false" outlineLevel="0" collapsed="false">
      <c r="BS33549" s="96" t="n">
        <f aca="false">BR33549-2.5</f>
        <v>-2.5</v>
      </c>
    </row>
    <row r="33550" customFormat="false" ht="12" hidden="false" customHeight="false" outlineLevel="0" collapsed="false">
      <c r="BS33550" s="96" t="n">
        <f aca="false">BR33550-2.5</f>
        <v>-2.5</v>
      </c>
    </row>
    <row r="33551" customFormat="false" ht="12" hidden="false" customHeight="false" outlineLevel="0" collapsed="false">
      <c r="BS33551" s="96" t="n">
        <f aca="false">BR33551-2.5</f>
        <v>-2.5</v>
      </c>
    </row>
    <row r="33552" customFormat="false" ht="12" hidden="false" customHeight="false" outlineLevel="0" collapsed="false">
      <c r="BS33552" s="96" t="n">
        <f aca="false">BR33552-2.5</f>
        <v>-2.5</v>
      </c>
    </row>
    <row r="33553" customFormat="false" ht="12" hidden="false" customHeight="false" outlineLevel="0" collapsed="false">
      <c r="BS33553" s="96" t="n">
        <f aca="false">BR33553-2.5</f>
        <v>-2.5</v>
      </c>
    </row>
    <row r="33554" customFormat="false" ht="12" hidden="false" customHeight="false" outlineLevel="0" collapsed="false">
      <c r="BS33554" s="96" t="n">
        <f aca="false">BR33554-2.5</f>
        <v>-2.5</v>
      </c>
    </row>
    <row r="33555" customFormat="false" ht="12" hidden="false" customHeight="false" outlineLevel="0" collapsed="false">
      <c r="BS33555" s="96" t="n">
        <f aca="false">BR33555-2.5</f>
        <v>-2.5</v>
      </c>
    </row>
    <row r="33556" customFormat="false" ht="12" hidden="false" customHeight="false" outlineLevel="0" collapsed="false">
      <c r="BS33556" s="96" t="n">
        <f aca="false">BR33556-2.5</f>
        <v>-2.5</v>
      </c>
    </row>
    <row r="33557" customFormat="false" ht="12" hidden="false" customHeight="false" outlineLevel="0" collapsed="false">
      <c r="BS33557" s="96" t="n">
        <f aca="false">BR33557-2.5</f>
        <v>-2.5</v>
      </c>
    </row>
    <row r="33558" customFormat="false" ht="12" hidden="false" customHeight="false" outlineLevel="0" collapsed="false">
      <c r="BS33558" s="96" t="n">
        <f aca="false">BR33558-2.5</f>
        <v>-2.5</v>
      </c>
    </row>
    <row r="33559" customFormat="false" ht="12" hidden="false" customHeight="false" outlineLevel="0" collapsed="false">
      <c r="BS33559" s="96" t="n">
        <f aca="false">BR33559-2.5</f>
        <v>-2.5</v>
      </c>
    </row>
    <row r="33560" customFormat="false" ht="12" hidden="false" customHeight="false" outlineLevel="0" collapsed="false">
      <c r="BS33560" s="96" t="n">
        <f aca="false">BR33560-2.5</f>
        <v>-2.5</v>
      </c>
    </row>
    <row r="33561" customFormat="false" ht="12" hidden="false" customHeight="false" outlineLevel="0" collapsed="false">
      <c r="BS33561" s="96" t="n">
        <f aca="false">BR33561-2.5</f>
        <v>-2.5</v>
      </c>
    </row>
    <row r="33562" customFormat="false" ht="12" hidden="false" customHeight="false" outlineLevel="0" collapsed="false">
      <c r="BS33562" s="96" t="n">
        <f aca="false">BR33562-2.5</f>
        <v>-2.5</v>
      </c>
    </row>
    <row r="33563" customFormat="false" ht="12" hidden="false" customHeight="false" outlineLevel="0" collapsed="false">
      <c r="BS33563" s="96" t="n">
        <f aca="false">BR33563-2.5</f>
        <v>-2.5</v>
      </c>
    </row>
    <row r="33564" customFormat="false" ht="12" hidden="false" customHeight="false" outlineLevel="0" collapsed="false">
      <c r="BS33564" s="96" t="n">
        <f aca="false">BR33564-2.5</f>
        <v>-2.5</v>
      </c>
    </row>
    <row r="33565" customFormat="false" ht="12" hidden="false" customHeight="false" outlineLevel="0" collapsed="false">
      <c r="BS33565" s="96" t="n">
        <f aca="false">BR33565-2.5</f>
        <v>-2.5</v>
      </c>
    </row>
    <row r="33566" customFormat="false" ht="12" hidden="false" customHeight="false" outlineLevel="0" collapsed="false">
      <c r="BS33566" s="96" t="n">
        <f aca="false">BR33566-2.5</f>
        <v>-2.5</v>
      </c>
    </row>
    <row r="33567" customFormat="false" ht="12" hidden="false" customHeight="false" outlineLevel="0" collapsed="false">
      <c r="BS33567" s="96" t="n">
        <f aca="false">BR33567-2.5</f>
        <v>-2.5</v>
      </c>
    </row>
    <row r="33568" customFormat="false" ht="12" hidden="false" customHeight="false" outlineLevel="0" collapsed="false">
      <c r="BS33568" s="96" t="n">
        <f aca="false">BR33568-2.5</f>
        <v>-2.5</v>
      </c>
    </row>
    <row r="33569" customFormat="false" ht="12" hidden="false" customHeight="false" outlineLevel="0" collapsed="false">
      <c r="BS33569" s="96" t="n">
        <f aca="false">BR33569-2.5</f>
        <v>-2.5</v>
      </c>
    </row>
    <row r="33570" customFormat="false" ht="12" hidden="false" customHeight="false" outlineLevel="0" collapsed="false">
      <c r="BS33570" s="96" t="n">
        <f aca="false">BR33570-2.5</f>
        <v>-2.5</v>
      </c>
    </row>
    <row r="33571" customFormat="false" ht="12" hidden="false" customHeight="false" outlineLevel="0" collapsed="false">
      <c r="BS33571" s="96" t="n">
        <f aca="false">BR33571-2.5</f>
        <v>-2.5</v>
      </c>
    </row>
    <row r="33572" customFormat="false" ht="12" hidden="false" customHeight="false" outlineLevel="0" collapsed="false">
      <c r="BS33572" s="96" t="n">
        <f aca="false">BR33572-2.5</f>
        <v>-2.5</v>
      </c>
    </row>
    <row r="33573" customFormat="false" ht="12" hidden="false" customHeight="false" outlineLevel="0" collapsed="false">
      <c r="BS33573" s="96" t="n">
        <f aca="false">BR33573-2.5</f>
        <v>-2.5</v>
      </c>
    </row>
    <row r="33574" customFormat="false" ht="12" hidden="false" customHeight="false" outlineLevel="0" collapsed="false">
      <c r="BS33574" s="96" t="n">
        <f aca="false">BR33574-2.5</f>
        <v>-2.5</v>
      </c>
    </row>
    <row r="33575" customFormat="false" ht="12" hidden="false" customHeight="false" outlineLevel="0" collapsed="false">
      <c r="BS33575" s="96" t="n">
        <f aca="false">BR33575-2.5</f>
        <v>-2.5</v>
      </c>
    </row>
    <row r="33576" customFormat="false" ht="12" hidden="false" customHeight="false" outlineLevel="0" collapsed="false">
      <c r="BS33576" s="96" t="n">
        <f aca="false">BR33576-2.5</f>
        <v>-2.5</v>
      </c>
    </row>
    <row r="33577" customFormat="false" ht="12" hidden="false" customHeight="false" outlineLevel="0" collapsed="false">
      <c r="BS33577" s="96" t="n">
        <f aca="false">BR33577-2.5</f>
        <v>-2.5</v>
      </c>
    </row>
    <row r="33578" customFormat="false" ht="12" hidden="false" customHeight="false" outlineLevel="0" collapsed="false">
      <c r="BS33578" s="96" t="n">
        <f aca="false">BR33578-2.5</f>
        <v>-2.5</v>
      </c>
    </row>
    <row r="33579" customFormat="false" ht="12" hidden="false" customHeight="false" outlineLevel="0" collapsed="false">
      <c r="BS33579" s="96" t="n">
        <f aca="false">BR33579-2.5</f>
        <v>-2.5</v>
      </c>
    </row>
    <row r="33580" customFormat="false" ht="12" hidden="false" customHeight="false" outlineLevel="0" collapsed="false">
      <c r="BS33580" s="96" t="n">
        <f aca="false">BR33580-2.5</f>
        <v>-2.5</v>
      </c>
    </row>
    <row r="33581" customFormat="false" ht="12" hidden="false" customHeight="false" outlineLevel="0" collapsed="false">
      <c r="BS33581" s="96" t="n">
        <f aca="false">BR33581-2.5</f>
        <v>-2.5</v>
      </c>
    </row>
    <row r="33582" customFormat="false" ht="12" hidden="false" customHeight="false" outlineLevel="0" collapsed="false">
      <c r="BS33582" s="96" t="n">
        <f aca="false">BR33582-2.5</f>
        <v>-2.5</v>
      </c>
    </row>
    <row r="33583" customFormat="false" ht="12" hidden="false" customHeight="false" outlineLevel="0" collapsed="false">
      <c r="BS33583" s="96" t="n">
        <f aca="false">BR33583-2.5</f>
        <v>-2.5</v>
      </c>
    </row>
    <row r="33584" customFormat="false" ht="12" hidden="false" customHeight="false" outlineLevel="0" collapsed="false">
      <c r="BS33584" s="96" t="n">
        <f aca="false">BR33584-2.5</f>
        <v>-2.5</v>
      </c>
    </row>
    <row r="33585" customFormat="false" ht="12" hidden="false" customHeight="false" outlineLevel="0" collapsed="false">
      <c r="BS33585" s="96" t="n">
        <f aca="false">BR33585-2.5</f>
        <v>-2.5</v>
      </c>
    </row>
    <row r="33586" customFormat="false" ht="12" hidden="false" customHeight="false" outlineLevel="0" collapsed="false">
      <c r="BS33586" s="96" t="n">
        <f aca="false">BR33586-2.5</f>
        <v>-2.5</v>
      </c>
    </row>
    <row r="33587" customFormat="false" ht="12" hidden="false" customHeight="false" outlineLevel="0" collapsed="false">
      <c r="BS33587" s="96" t="n">
        <f aca="false">BR33587-2.5</f>
        <v>-2.5</v>
      </c>
    </row>
    <row r="33588" customFormat="false" ht="12" hidden="false" customHeight="false" outlineLevel="0" collapsed="false">
      <c r="BS33588" s="96" t="n">
        <f aca="false">BR33588-2.5</f>
        <v>-2.5</v>
      </c>
    </row>
    <row r="33589" customFormat="false" ht="12" hidden="false" customHeight="false" outlineLevel="0" collapsed="false">
      <c r="BS33589" s="96" t="n">
        <f aca="false">BR33589-2.5</f>
        <v>-2.5</v>
      </c>
    </row>
    <row r="33590" customFormat="false" ht="12" hidden="false" customHeight="false" outlineLevel="0" collapsed="false">
      <c r="BS33590" s="96" t="n">
        <f aca="false">BR33590-2.5</f>
        <v>-2.5</v>
      </c>
    </row>
    <row r="33591" customFormat="false" ht="12" hidden="false" customHeight="false" outlineLevel="0" collapsed="false">
      <c r="BS33591" s="96" t="n">
        <f aca="false">BR33591-2.5</f>
        <v>-2.5</v>
      </c>
    </row>
    <row r="33592" customFormat="false" ht="12" hidden="false" customHeight="false" outlineLevel="0" collapsed="false">
      <c r="BS33592" s="96" t="n">
        <f aca="false">BR33592-2.5</f>
        <v>-2.5</v>
      </c>
    </row>
    <row r="33593" customFormat="false" ht="12" hidden="false" customHeight="false" outlineLevel="0" collapsed="false">
      <c r="BS33593" s="96" t="n">
        <f aca="false">BR33593-2.5</f>
        <v>-2.5</v>
      </c>
    </row>
    <row r="33594" customFormat="false" ht="12" hidden="false" customHeight="false" outlineLevel="0" collapsed="false">
      <c r="BS33594" s="96" t="n">
        <f aca="false">BR33594-2.5</f>
        <v>-2.5</v>
      </c>
    </row>
    <row r="33595" customFormat="false" ht="12" hidden="false" customHeight="false" outlineLevel="0" collapsed="false">
      <c r="BS33595" s="96" t="n">
        <f aca="false">BR33595-2.5</f>
        <v>-2.5</v>
      </c>
    </row>
    <row r="33596" customFormat="false" ht="12" hidden="false" customHeight="false" outlineLevel="0" collapsed="false">
      <c r="BS33596" s="96" t="n">
        <f aca="false">BR33596-2.5</f>
        <v>-2.5</v>
      </c>
    </row>
    <row r="33597" customFormat="false" ht="12" hidden="false" customHeight="false" outlineLevel="0" collapsed="false">
      <c r="BS33597" s="96" t="n">
        <f aca="false">BR33597-2.5</f>
        <v>-2.5</v>
      </c>
    </row>
    <row r="33598" customFormat="false" ht="12" hidden="false" customHeight="false" outlineLevel="0" collapsed="false">
      <c r="BS33598" s="96" t="n">
        <f aca="false">BR33598-2.5</f>
        <v>-2.5</v>
      </c>
    </row>
    <row r="33599" customFormat="false" ht="12" hidden="false" customHeight="false" outlineLevel="0" collapsed="false">
      <c r="BS33599" s="96" t="n">
        <f aca="false">BR33599-2.5</f>
        <v>-2.5</v>
      </c>
    </row>
    <row r="33600" customFormat="false" ht="12" hidden="false" customHeight="false" outlineLevel="0" collapsed="false">
      <c r="BS33600" s="96" t="n">
        <f aca="false">BR33600-2.5</f>
        <v>-2.5</v>
      </c>
    </row>
    <row r="33601" customFormat="false" ht="12" hidden="false" customHeight="false" outlineLevel="0" collapsed="false">
      <c r="BS33601" s="96" t="n">
        <f aca="false">BR33601-2.5</f>
        <v>-2.5</v>
      </c>
    </row>
    <row r="33602" customFormat="false" ht="12" hidden="false" customHeight="false" outlineLevel="0" collapsed="false">
      <c r="BS33602" s="96" t="n">
        <f aca="false">BR33602-2.5</f>
        <v>-2.5</v>
      </c>
    </row>
    <row r="33603" customFormat="false" ht="12" hidden="false" customHeight="false" outlineLevel="0" collapsed="false">
      <c r="BS33603" s="96" t="n">
        <f aca="false">BR33603-2.5</f>
        <v>-2.5</v>
      </c>
    </row>
    <row r="33604" customFormat="false" ht="12" hidden="false" customHeight="false" outlineLevel="0" collapsed="false">
      <c r="BS33604" s="96" t="n">
        <f aca="false">BR33604-2.5</f>
        <v>-2.5</v>
      </c>
    </row>
    <row r="33605" customFormat="false" ht="12" hidden="false" customHeight="false" outlineLevel="0" collapsed="false">
      <c r="BS33605" s="96" t="n">
        <f aca="false">BR33605-2.5</f>
        <v>-2.5</v>
      </c>
    </row>
    <row r="33606" customFormat="false" ht="12" hidden="false" customHeight="false" outlineLevel="0" collapsed="false">
      <c r="BS33606" s="96" t="n">
        <f aca="false">BR33606-2.5</f>
        <v>-2.5</v>
      </c>
    </row>
    <row r="33607" customFormat="false" ht="12" hidden="false" customHeight="false" outlineLevel="0" collapsed="false">
      <c r="BS33607" s="96" t="n">
        <f aca="false">BR33607-2.5</f>
        <v>-2.5</v>
      </c>
    </row>
    <row r="33608" customFormat="false" ht="12" hidden="false" customHeight="false" outlineLevel="0" collapsed="false">
      <c r="BS33608" s="96" t="n">
        <f aca="false">BR33608-2.5</f>
        <v>-2.5</v>
      </c>
    </row>
    <row r="33609" customFormat="false" ht="12" hidden="false" customHeight="false" outlineLevel="0" collapsed="false">
      <c r="BS33609" s="96" t="n">
        <f aca="false">BR33609-2.5</f>
        <v>-2.5</v>
      </c>
    </row>
    <row r="33610" customFormat="false" ht="12" hidden="false" customHeight="false" outlineLevel="0" collapsed="false">
      <c r="BS33610" s="96" t="n">
        <f aca="false">BR33610-2.5</f>
        <v>-2.5</v>
      </c>
    </row>
    <row r="33611" customFormat="false" ht="12" hidden="false" customHeight="false" outlineLevel="0" collapsed="false">
      <c r="BS33611" s="96" t="n">
        <f aca="false">BR33611-2.5</f>
        <v>-2.5</v>
      </c>
    </row>
    <row r="33612" customFormat="false" ht="12" hidden="false" customHeight="false" outlineLevel="0" collapsed="false">
      <c r="BS33612" s="96" t="n">
        <f aca="false">BR33612-2.5</f>
        <v>-2.5</v>
      </c>
    </row>
    <row r="33613" customFormat="false" ht="12" hidden="false" customHeight="false" outlineLevel="0" collapsed="false">
      <c r="BS33613" s="96" t="n">
        <f aca="false">BR33613-2.5</f>
        <v>-2.5</v>
      </c>
    </row>
    <row r="33614" customFormat="false" ht="12" hidden="false" customHeight="false" outlineLevel="0" collapsed="false">
      <c r="BS33614" s="96" t="n">
        <f aca="false">BR33614-2.5</f>
        <v>-2.5</v>
      </c>
    </row>
    <row r="33615" customFormat="false" ht="12" hidden="false" customHeight="false" outlineLevel="0" collapsed="false">
      <c r="BS33615" s="96" t="n">
        <f aca="false">BR33615-2.5</f>
        <v>-2.5</v>
      </c>
    </row>
    <row r="33616" customFormat="false" ht="12" hidden="false" customHeight="false" outlineLevel="0" collapsed="false">
      <c r="BS33616" s="96" t="n">
        <f aca="false">BR33616-2.5</f>
        <v>-2.5</v>
      </c>
    </row>
    <row r="33617" customFormat="false" ht="12" hidden="false" customHeight="false" outlineLevel="0" collapsed="false">
      <c r="BS33617" s="96" t="n">
        <f aca="false">BR33617-2.5</f>
        <v>-2.5</v>
      </c>
    </row>
    <row r="33618" customFormat="false" ht="12" hidden="false" customHeight="false" outlineLevel="0" collapsed="false">
      <c r="BS33618" s="96" t="n">
        <f aca="false">BR33618-2.5</f>
        <v>-2.5</v>
      </c>
    </row>
    <row r="33619" customFormat="false" ht="12" hidden="false" customHeight="false" outlineLevel="0" collapsed="false">
      <c r="BS33619" s="96" t="n">
        <f aca="false">BR33619-2.5</f>
        <v>-2.5</v>
      </c>
    </row>
    <row r="33620" customFormat="false" ht="12" hidden="false" customHeight="false" outlineLevel="0" collapsed="false">
      <c r="BS33620" s="96" t="n">
        <f aca="false">BR33620-2.5</f>
        <v>-2.5</v>
      </c>
    </row>
    <row r="33621" customFormat="false" ht="12" hidden="false" customHeight="false" outlineLevel="0" collapsed="false">
      <c r="BS33621" s="96" t="n">
        <f aca="false">BR33621-2.5</f>
        <v>-2.5</v>
      </c>
    </row>
    <row r="33622" customFormat="false" ht="12" hidden="false" customHeight="false" outlineLevel="0" collapsed="false">
      <c r="BS33622" s="96" t="n">
        <f aca="false">BR33622-2.5</f>
        <v>-2.5</v>
      </c>
    </row>
    <row r="33623" customFormat="false" ht="12" hidden="false" customHeight="false" outlineLevel="0" collapsed="false">
      <c r="BS33623" s="96" t="n">
        <f aca="false">BR33623-2.5</f>
        <v>-2.5</v>
      </c>
    </row>
    <row r="33624" customFormat="false" ht="12" hidden="false" customHeight="false" outlineLevel="0" collapsed="false">
      <c r="BS33624" s="96" t="n">
        <f aca="false">BR33624-2.5</f>
        <v>-2.5</v>
      </c>
    </row>
    <row r="33625" customFormat="false" ht="12" hidden="false" customHeight="false" outlineLevel="0" collapsed="false">
      <c r="BS33625" s="96" t="n">
        <f aca="false">BR33625-2.5</f>
        <v>-2.5</v>
      </c>
    </row>
    <row r="33626" customFormat="false" ht="12" hidden="false" customHeight="false" outlineLevel="0" collapsed="false">
      <c r="BS33626" s="96" t="n">
        <f aca="false">BR33626-2.5</f>
        <v>-2.5</v>
      </c>
    </row>
    <row r="33627" customFormat="false" ht="12" hidden="false" customHeight="false" outlineLevel="0" collapsed="false">
      <c r="BS33627" s="96" t="n">
        <f aca="false">BR33627-2.5</f>
        <v>-2.5</v>
      </c>
    </row>
    <row r="33628" customFormat="false" ht="12" hidden="false" customHeight="false" outlineLevel="0" collapsed="false">
      <c r="BS33628" s="96" t="n">
        <f aca="false">BR33628-2.5</f>
        <v>-2.5</v>
      </c>
    </row>
    <row r="33629" customFormat="false" ht="12" hidden="false" customHeight="false" outlineLevel="0" collapsed="false">
      <c r="BS33629" s="96" t="n">
        <f aca="false">BR33629-2.5</f>
        <v>-2.5</v>
      </c>
    </row>
    <row r="33630" customFormat="false" ht="12" hidden="false" customHeight="false" outlineLevel="0" collapsed="false">
      <c r="BS33630" s="96" t="n">
        <f aca="false">BR33630-2.5</f>
        <v>-2.5</v>
      </c>
    </row>
    <row r="33631" customFormat="false" ht="12" hidden="false" customHeight="false" outlineLevel="0" collapsed="false">
      <c r="BS33631" s="96" t="n">
        <f aca="false">BR33631-2.5</f>
        <v>-2.5</v>
      </c>
    </row>
    <row r="33632" customFormat="false" ht="12" hidden="false" customHeight="false" outlineLevel="0" collapsed="false">
      <c r="BS33632" s="96" t="n">
        <f aca="false">BR33632-2.5</f>
        <v>-2.5</v>
      </c>
    </row>
    <row r="33633" customFormat="false" ht="12" hidden="false" customHeight="false" outlineLevel="0" collapsed="false">
      <c r="BS33633" s="96" t="n">
        <f aca="false">BR33633-2.5</f>
        <v>-2.5</v>
      </c>
    </row>
    <row r="33634" customFormat="false" ht="12" hidden="false" customHeight="false" outlineLevel="0" collapsed="false">
      <c r="BS33634" s="96" t="n">
        <f aca="false">BR33634-2.5</f>
        <v>-2.5</v>
      </c>
    </row>
    <row r="33635" customFormat="false" ht="12" hidden="false" customHeight="false" outlineLevel="0" collapsed="false">
      <c r="BS33635" s="96" t="n">
        <f aca="false">BR33635-2.5</f>
        <v>-2.5</v>
      </c>
    </row>
    <row r="33636" customFormat="false" ht="12" hidden="false" customHeight="false" outlineLevel="0" collapsed="false">
      <c r="BS33636" s="96" t="n">
        <f aca="false">BR33636-2.5</f>
        <v>-2.5</v>
      </c>
    </row>
    <row r="33637" customFormat="false" ht="12" hidden="false" customHeight="false" outlineLevel="0" collapsed="false">
      <c r="BS33637" s="96" t="n">
        <f aca="false">BR33637-2.5</f>
        <v>-2.5</v>
      </c>
    </row>
    <row r="33638" customFormat="false" ht="12" hidden="false" customHeight="false" outlineLevel="0" collapsed="false">
      <c r="BS33638" s="96" t="n">
        <f aca="false">BR33638-2.5</f>
        <v>-2.5</v>
      </c>
    </row>
    <row r="33639" customFormat="false" ht="12" hidden="false" customHeight="false" outlineLevel="0" collapsed="false">
      <c r="BS33639" s="96" t="n">
        <f aca="false">BR33639-2.5</f>
        <v>-2.5</v>
      </c>
    </row>
    <row r="33640" customFormat="false" ht="12" hidden="false" customHeight="false" outlineLevel="0" collapsed="false">
      <c r="BS33640" s="96" t="n">
        <f aca="false">BR33640-2.5</f>
        <v>-2.5</v>
      </c>
    </row>
    <row r="33641" customFormat="false" ht="12" hidden="false" customHeight="false" outlineLevel="0" collapsed="false">
      <c r="BS33641" s="96" t="n">
        <f aca="false">BR33641-2.5</f>
        <v>-2.5</v>
      </c>
    </row>
    <row r="33642" customFormat="false" ht="12" hidden="false" customHeight="false" outlineLevel="0" collapsed="false">
      <c r="BS33642" s="96" t="n">
        <f aca="false">BR33642-2.5</f>
        <v>-2.5</v>
      </c>
    </row>
    <row r="33643" customFormat="false" ht="12" hidden="false" customHeight="false" outlineLevel="0" collapsed="false">
      <c r="BS33643" s="96" t="n">
        <f aca="false">BR33643-2.5</f>
        <v>-2.5</v>
      </c>
    </row>
    <row r="33644" customFormat="false" ht="12" hidden="false" customHeight="false" outlineLevel="0" collapsed="false">
      <c r="BS33644" s="96" t="n">
        <f aca="false">BR33644-2.5</f>
        <v>-2.5</v>
      </c>
    </row>
    <row r="33645" customFormat="false" ht="12" hidden="false" customHeight="false" outlineLevel="0" collapsed="false">
      <c r="BS33645" s="96" t="n">
        <f aca="false">BR33645-2.5</f>
        <v>-2.5</v>
      </c>
    </row>
    <row r="33646" customFormat="false" ht="12" hidden="false" customHeight="false" outlineLevel="0" collapsed="false">
      <c r="BS33646" s="96" t="n">
        <f aca="false">BR33646-2.5</f>
        <v>-2.5</v>
      </c>
    </row>
    <row r="33647" customFormat="false" ht="12" hidden="false" customHeight="false" outlineLevel="0" collapsed="false">
      <c r="BS33647" s="96" t="n">
        <f aca="false">BR33647-2.5</f>
        <v>-2.5</v>
      </c>
    </row>
    <row r="33648" customFormat="false" ht="12" hidden="false" customHeight="false" outlineLevel="0" collapsed="false">
      <c r="BS33648" s="96" t="n">
        <f aca="false">BR33648-2.5</f>
        <v>-2.5</v>
      </c>
    </row>
    <row r="33649" customFormat="false" ht="12" hidden="false" customHeight="false" outlineLevel="0" collapsed="false">
      <c r="BS33649" s="96" t="n">
        <f aca="false">BR33649-2.5</f>
        <v>-2.5</v>
      </c>
    </row>
    <row r="33650" customFormat="false" ht="12" hidden="false" customHeight="false" outlineLevel="0" collapsed="false">
      <c r="BS33650" s="96" t="n">
        <f aca="false">BR33650-2.5</f>
        <v>-2.5</v>
      </c>
    </row>
    <row r="33651" customFormat="false" ht="12" hidden="false" customHeight="false" outlineLevel="0" collapsed="false">
      <c r="BS33651" s="96" t="n">
        <f aca="false">BR33651-2.5</f>
        <v>-2.5</v>
      </c>
    </row>
    <row r="33652" customFormat="false" ht="12" hidden="false" customHeight="false" outlineLevel="0" collapsed="false">
      <c r="BS33652" s="96" t="n">
        <f aca="false">BR33652-2.5</f>
        <v>-2.5</v>
      </c>
    </row>
    <row r="33653" customFormat="false" ht="12" hidden="false" customHeight="false" outlineLevel="0" collapsed="false">
      <c r="BS33653" s="96" t="n">
        <f aca="false">BR33653-2.5</f>
        <v>-2.5</v>
      </c>
    </row>
    <row r="33654" customFormat="false" ht="12" hidden="false" customHeight="false" outlineLevel="0" collapsed="false">
      <c r="BS33654" s="96" t="n">
        <f aca="false">BR33654-2.5</f>
        <v>-2.5</v>
      </c>
    </row>
    <row r="33655" customFormat="false" ht="12" hidden="false" customHeight="false" outlineLevel="0" collapsed="false">
      <c r="BS33655" s="96" t="n">
        <f aca="false">BR33655-2.5</f>
        <v>-2.5</v>
      </c>
    </row>
    <row r="33656" customFormat="false" ht="12" hidden="false" customHeight="false" outlineLevel="0" collapsed="false">
      <c r="BS33656" s="96" t="n">
        <f aca="false">BR33656-2.5</f>
        <v>-2.5</v>
      </c>
    </row>
    <row r="33657" customFormat="false" ht="12" hidden="false" customHeight="false" outlineLevel="0" collapsed="false">
      <c r="BS33657" s="96" t="n">
        <f aca="false">BR33657-2.5</f>
        <v>-2.5</v>
      </c>
    </row>
    <row r="33658" customFormat="false" ht="12" hidden="false" customHeight="false" outlineLevel="0" collapsed="false">
      <c r="BS33658" s="96" t="n">
        <f aca="false">BR33658-2.5</f>
        <v>-2.5</v>
      </c>
    </row>
    <row r="33659" customFormat="false" ht="12" hidden="false" customHeight="false" outlineLevel="0" collapsed="false">
      <c r="BS33659" s="96" t="n">
        <f aca="false">BR33659-2.5</f>
        <v>-2.5</v>
      </c>
    </row>
    <row r="33660" customFormat="false" ht="12" hidden="false" customHeight="false" outlineLevel="0" collapsed="false">
      <c r="BS33660" s="96" t="n">
        <f aca="false">BR33660-2.5</f>
        <v>-2.5</v>
      </c>
    </row>
    <row r="33661" customFormat="false" ht="12" hidden="false" customHeight="false" outlineLevel="0" collapsed="false">
      <c r="BS33661" s="96" t="n">
        <f aca="false">BR33661-2.5</f>
        <v>-2.5</v>
      </c>
    </row>
    <row r="33662" customFormat="false" ht="12" hidden="false" customHeight="false" outlineLevel="0" collapsed="false">
      <c r="BS33662" s="96" t="n">
        <f aca="false">BR33662-2.5</f>
        <v>-2.5</v>
      </c>
    </row>
    <row r="33663" customFormat="false" ht="12" hidden="false" customHeight="false" outlineLevel="0" collapsed="false">
      <c r="BS33663" s="96" t="n">
        <f aca="false">BR33663-2.5</f>
        <v>-2.5</v>
      </c>
    </row>
    <row r="33664" customFormat="false" ht="12" hidden="false" customHeight="false" outlineLevel="0" collapsed="false">
      <c r="BS33664" s="96" t="n">
        <f aca="false">BR33664-2.5</f>
        <v>-2.5</v>
      </c>
    </row>
    <row r="33665" customFormat="false" ht="12" hidden="false" customHeight="false" outlineLevel="0" collapsed="false">
      <c r="BS33665" s="96" t="n">
        <f aca="false">BR33665-2.5</f>
        <v>-2.5</v>
      </c>
    </row>
    <row r="33666" customFormat="false" ht="12" hidden="false" customHeight="false" outlineLevel="0" collapsed="false">
      <c r="BS33666" s="96" t="n">
        <f aca="false">BR33666-2.5</f>
        <v>-2.5</v>
      </c>
    </row>
    <row r="33667" customFormat="false" ht="12" hidden="false" customHeight="false" outlineLevel="0" collapsed="false">
      <c r="BS33667" s="96" t="n">
        <f aca="false">BR33667-2.5</f>
        <v>-2.5</v>
      </c>
    </row>
    <row r="33668" customFormat="false" ht="12" hidden="false" customHeight="false" outlineLevel="0" collapsed="false">
      <c r="BS33668" s="96" t="n">
        <f aca="false">BR33668-2.5</f>
        <v>-2.5</v>
      </c>
    </row>
    <row r="33669" customFormat="false" ht="12" hidden="false" customHeight="false" outlineLevel="0" collapsed="false">
      <c r="BS33669" s="96" t="n">
        <f aca="false">BR33669-2.5</f>
        <v>-2.5</v>
      </c>
    </row>
    <row r="33670" customFormat="false" ht="12" hidden="false" customHeight="false" outlineLevel="0" collapsed="false">
      <c r="BS33670" s="96" t="n">
        <f aca="false">BR33670-2.5</f>
        <v>-2.5</v>
      </c>
    </row>
    <row r="33671" customFormat="false" ht="12" hidden="false" customHeight="false" outlineLevel="0" collapsed="false">
      <c r="BS33671" s="96" t="n">
        <f aca="false">BR33671-2.5</f>
        <v>-2.5</v>
      </c>
    </row>
    <row r="33672" customFormat="false" ht="12" hidden="false" customHeight="false" outlineLevel="0" collapsed="false">
      <c r="BS33672" s="96" t="n">
        <f aca="false">BR33672-2.5</f>
        <v>-2.5</v>
      </c>
    </row>
    <row r="33673" customFormat="false" ht="12" hidden="false" customHeight="false" outlineLevel="0" collapsed="false">
      <c r="BS33673" s="96" t="n">
        <f aca="false">BR33673-2.5</f>
        <v>-2.5</v>
      </c>
    </row>
    <row r="33674" customFormat="false" ht="12" hidden="false" customHeight="false" outlineLevel="0" collapsed="false">
      <c r="BS33674" s="96" t="n">
        <f aca="false">BR33674-2.5</f>
        <v>-2.5</v>
      </c>
    </row>
    <row r="33675" customFormat="false" ht="12" hidden="false" customHeight="false" outlineLevel="0" collapsed="false">
      <c r="BS33675" s="96" t="n">
        <f aca="false">BR33675-2.5</f>
        <v>-2.5</v>
      </c>
    </row>
    <row r="33676" customFormat="false" ht="12" hidden="false" customHeight="false" outlineLevel="0" collapsed="false">
      <c r="BS33676" s="96" t="n">
        <f aca="false">BR33676-2.5</f>
        <v>-2.5</v>
      </c>
    </row>
    <row r="33677" customFormat="false" ht="12" hidden="false" customHeight="false" outlineLevel="0" collapsed="false">
      <c r="BS33677" s="96" t="n">
        <f aca="false">BR33677-2.5</f>
        <v>-2.5</v>
      </c>
    </row>
    <row r="33678" customFormat="false" ht="12" hidden="false" customHeight="false" outlineLevel="0" collapsed="false">
      <c r="BS33678" s="96" t="n">
        <f aca="false">BR33678-2.5</f>
        <v>-2.5</v>
      </c>
    </row>
    <row r="33679" customFormat="false" ht="12" hidden="false" customHeight="false" outlineLevel="0" collapsed="false">
      <c r="BS33679" s="96" t="n">
        <f aca="false">BR33679-2.5</f>
        <v>-2.5</v>
      </c>
    </row>
    <row r="33680" customFormat="false" ht="12" hidden="false" customHeight="false" outlineLevel="0" collapsed="false">
      <c r="BS33680" s="96" t="n">
        <f aca="false">BR33680-2.5</f>
        <v>-2.5</v>
      </c>
    </row>
    <row r="33681" customFormat="false" ht="12" hidden="false" customHeight="false" outlineLevel="0" collapsed="false">
      <c r="BS33681" s="96" t="n">
        <f aca="false">BR33681-2.5</f>
        <v>-2.5</v>
      </c>
    </row>
    <row r="33682" customFormat="false" ht="12" hidden="false" customHeight="false" outlineLevel="0" collapsed="false">
      <c r="BS33682" s="96" t="n">
        <f aca="false">BR33682-2.5</f>
        <v>-2.5</v>
      </c>
    </row>
    <row r="33683" customFormat="false" ht="12" hidden="false" customHeight="false" outlineLevel="0" collapsed="false">
      <c r="BS33683" s="96" t="n">
        <f aca="false">BR33683-2.5</f>
        <v>-2.5</v>
      </c>
    </row>
    <row r="33684" customFormat="false" ht="12" hidden="false" customHeight="false" outlineLevel="0" collapsed="false">
      <c r="BS33684" s="96" t="n">
        <f aca="false">BR33684-2.5</f>
        <v>-2.5</v>
      </c>
    </row>
    <row r="33685" customFormat="false" ht="12" hidden="false" customHeight="false" outlineLevel="0" collapsed="false">
      <c r="BS33685" s="96" t="n">
        <f aca="false">BR33685-2.5</f>
        <v>-2.5</v>
      </c>
    </row>
    <row r="33686" customFormat="false" ht="12" hidden="false" customHeight="false" outlineLevel="0" collapsed="false">
      <c r="BS33686" s="96" t="n">
        <f aca="false">BR33686-2.5</f>
        <v>-2.5</v>
      </c>
    </row>
    <row r="33687" customFormat="false" ht="12" hidden="false" customHeight="false" outlineLevel="0" collapsed="false">
      <c r="BS33687" s="96" t="n">
        <f aca="false">BR33687-2.5</f>
        <v>-2.5</v>
      </c>
    </row>
    <row r="33688" customFormat="false" ht="12" hidden="false" customHeight="false" outlineLevel="0" collapsed="false">
      <c r="BS33688" s="96" t="n">
        <f aca="false">BR33688-2.5</f>
        <v>-2.5</v>
      </c>
    </row>
    <row r="33689" customFormat="false" ht="12" hidden="false" customHeight="false" outlineLevel="0" collapsed="false">
      <c r="BS33689" s="96" t="n">
        <f aca="false">BR33689-2.5</f>
        <v>-2.5</v>
      </c>
    </row>
    <row r="33690" customFormat="false" ht="12" hidden="false" customHeight="false" outlineLevel="0" collapsed="false">
      <c r="BS33690" s="96" t="n">
        <f aca="false">BR33690-2.5</f>
        <v>-2.5</v>
      </c>
    </row>
    <row r="33691" customFormat="false" ht="12" hidden="false" customHeight="false" outlineLevel="0" collapsed="false">
      <c r="BS33691" s="96" t="n">
        <f aca="false">BR33691-2.5</f>
        <v>-2.5</v>
      </c>
    </row>
    <row r="33692" customFormat="false" ht="12" hidden="false" customHeight="false" outlineLevel="0" collapsed="false">
      <c r="BS33692" s="96" t="n">
        <f aca="false">BR33692-2.5</f>
        <v>-2.5</v>
      </c>
    </row>
    <row r="33693" customFormat="false" ht="12" hidden="false" customHeight="false" outlineLevel="0" collapsed="false">
      <c r="BS33693" s="96" t="n">
        <f aca="false">BR33693-2.5</f>
        <v>-2.5</v>
      </c>
    </row>
    <row r="33694" customFormat="false" ht="12" hidden="false" customHeight="false" outlineLevel="0" collapsed="false">
      <c r="BS33694" s="96" t="n">
        <f aca="false">BR33694-2.5</f>
        <v>-2.5</v>
      </c>
    </row>
    <row r="33695" customFormat="false" ht="12" hidden="false" customHeight="false" outlineLevel="0" collapsed="false">
      <c r="BS33695" s="96" t="n">
        <f aca="false">BR33695-2.5</f>
        <v>-2.5</v>
      </c>
    </row>
    <row r="33696" customFormat="false" ht="12" hidden="false" customHeight="false" outlineLevel="0" collapsed="false">
      <c r="BS33696" s="96" t="n">
        <f aca="false">BR33696-2.5</f>
        <v>-2.5</v>
      </c>
    </row>
    <row r="33697" customFormat="false" ht="12" hidden="false" customHeight="false" outlineLevel="0" collapsed="false">
      <c r="BS33697" s="96" t="n">
        <f aca="false">BR33697-2.5</f>
        <v>-2.5</v>
      </c>
    </row>
    <row r="33698" customFormat="false" ht="12" hidden="false" customHeight="false" outlineLevel="0" collapsed="false">
      <c r="BS33698" s="96" t="n">
        <f aca="false">BR33698-2.5</f>
        <v>-2.5</v>
      </c>
    </row>
    <row r="33699" customFormat="false" ht="12" hidden="false" customHeight="false" outlineLevel="0" collapsed="false">
      <c r="BS33699" s="96" t="n">
        <f aca="false">BR33699-2.5</f>
        <v>-2.5</v>
      </c>
    </row>
    <row r="33700" customFormat="false" ht="12" hidden="false" customHeight="false" outlineLevel="0" collapsed="false">
      <c r="BS33700" s="96" t="n">
        <f aca="false">BR33700-2.5</f>
        <v>-2.5</v>
      </c>
    </row>
    <row r="33701" customFormat="false" ht="12" hidden="false" customHeight="false" outlineLevel="0" collapsed="false">
      <c r="BS33701" s="96" t="n">
        <f aca="false">BR33701-2.5</f>
        <v>-2.5</v>
      </c>
    </row>
    <row r="33702" customFormat="false" ht="12" hidden="false" customHeight="false" outlineLevel="0" collapsed="false">
      <c r="BS33702" s="96" t="n">
        <f aca="false">BR33702-2.5</f>
        <v>-2.5</v>
      </c>
    </row>
    <row r="33703" customFormat="false" ht="12" hidden="false" customHeight="false" outlineLevel="0" collapsed="false">
      <c r="BS33703" s="96" t="n">
        <f aca="false">BR33703-2.5</f>
        <v>-2.5</v>
      </c>
    </row>
    <row r="33704" customFormat="false" ht="12" hidden="false" customHeight="false" outlineLevel="0" collapsed="false">
      <c r="BS33704" s="96" t="n">
        <f aca="false">BR33704-2.5</f>
        <v>-2.5</v>
      </c>
    </row>
    <row r="33705" customFormat="false" ht="12" hidden="false" customHeight="false" outlineLevel="0" collapsed="false">
      <c r="BS33705" s="96" t="n">
        <f aca="false">BR33705-2.5</f>
        <v>-2.5</v>
      </c>
    </row>
    <row r="33706" customFormat="false" ht="12" hidden="false" customHeight="false" outlineLevel="0" collapsed="false">
      <c r="BS33706" s="96" t="n">
        <f aca="false">BR33706-2.5</f>
        <v>-2.5</v>
      </c>
    </row>
    <row r="33707" customFormat="false" ht="12" hidden="false" customHeight="false" outlineLevel="0" collapsed="false">
      <c r="BS33707" s="96" t="n">
        <f aca="false">BR33707-2.5</f>
        <v>-2.5</v>
      </c>
    </row>
    <row r="33708" customFormat="false" ht="12" hidden="false" customHeight="false" outlineLevel="0" collapsed="false">
      <c r="BS33708" s="96" t="n">
        <f aca="false">BR33708-2.5</f>
        <v>-2.5</v>
      </c>
    </row>
    <row r="33709" customFormat="false" ht="12" hidden="false" customHeight="false" outlineLevel="0" collapsed="false">
      <c r="BS33709" s="96" t="n">
        <f aca="false">BR33709-2.5</f>
        <v>-2.5</v>
      </c>
    </row>
    <row r="33710" customFormat="false" ht="12" hidden="false" customHeight="false" outlineLevel="0" collapsed="false">
      <c r="BS33710" s="96" t="n">
        <f aca="false">BR33710-2.5</f>
        <v>-2.5</v>
      </c>
    </row>
    <row r="33711" customFormat="false" ht="12" hidden="false" customHeight="false" outlineLevel="0" collapsed="false">
      <c r="BS33711" s="96" t="n">
        <f aca="false">BR33711-2.5</f>
        <v>-2.5</v>
      </c>
    </row>
    <row r="33712" customFormat="false" ht="12" hidden="false" customHeight="false" outlineLevel="0" collapsed="false">
      <c r="BS33712" s="96" t="n">
        <f aca="false">BR33712-2.5</f>
        <v>-2.5</v>
      </c>
    </row>
    <row r="33713" customFormat="false" ht="12" hidden="false" customHeight="false" outlineLevel="0" collapsed="false">
      <c r="BS33713" s="96" t="n">
        <f aca="false">BR33713-2.5</f>
        <v>-2.5</v>
      </c>
    </row>
    <row r="33714" customFormat="false" ht="12" hidden="false" customHeight="false" outlineLevel="0" collapsed="false">
      <c r="BS33714" s="96" t="n">
        <f aca="false">BR33714-2.5</f>
        <v>-2.5</v>
      </c>
    </row>
    <row r="33715" customFormat="false" ht="12" hidden="false" customHeight="false" outlineLevel="0" collapsed="false">
      <c r="BS33715" s="96" t="n">
        <f aca="false">BR33715-2.5</f>
        <v>-2.5</v>
      </c>
    </row>
    <row r="33716" customFormat="false" ht="12" hidden="false" customHeight="false" outlineLevel="0" collapsed="false">
      <c r="BS33716" s="96" t="n">
        <f aca="false">BR33716-2.5</f>
        <v>-2.5</v>
      </c>
    </row>
    <row r="33717" customFormat="false" ht="12" hidden="false" customHeight="false" outlineLevel="0" collapsed="false">
      <c r="BS33717" s="96" t="n">
        <f aca="false">BR33717-2.5</f>
        <v>-2.5</v>
      </c>
    </row>
    <row r="33718" customFormat="false" ht="12" hidden="false" customHeight="false" outlineLevel="0" collapsed="false">
      <c r="BS33718" s="96" t="n">
        <f aca="false">BR33718-2.5</f>
        <v>-2.5</v>
      </c>
    </row>
    <row r="33719" customFormat="false" ht="12" hidden="false" customHeight="false" outlineLevel="0" collapsed="false">
      <c r="BS33719" s="96" t="n">
        <f aca="false">BR33719-2.5</f>
        <v>-2.5</v>
      </c>
    </row>
    <row r="33720" customFormat="false" ht="12" hidden="false" customHeight="false" outlineLevel="0" collapsed="false">
      <c r="BS33720" s="96" t="n">
        <f aca="false">BR33720-2.5</f>
        <v>-2.5</v>
      </c>
    </row>
    <row r="33721" customFormat="false" ht="12" hidden="false" customHeight="false" outlineLevel="0" collapsed="false">
      <c r="BS33721" s="96" t="n">
        <f aca="false">BR33721-2.5</f>
        <v>-2.5</v>
      </c>
    </row>
    <row r="33722" customFormat="false" ht="12" hidden="false" customHeight="false" outlineLevel="0" collapsed="false">
      <c r="BS33722" s="96" t="n">
        <f aca="false">BR33722-2.5</f>
        <v>-2.5</v>
      </c>
    </row>
    <row r="33723" customFormat="false" ht="12" hidden="false" customHeight="false" outlineLevel="0" collapsed="false">
      <c r="BS33723" s="96" t="n">
        <f aca="false">BR33723-2.5</f>
        <v>-2.5</v>
      </c>
    </row>
    <row r="33724" customFormat="false" ht="12" hidden="false" customHeight="false" outlineLevel="0" collapsed="false">
      <c r="BS33724" s="96" t="n">
        <f aca="false">BR33724-2.5</f>
        <v>-2.5</v>
      </c>
    </row>
    <row r="33725" customFormat="false" ht="12" hidden="false" customHeight="false" outlineLevel="0" collapsed="false">
      <c r="BS33725" s="96" t="n">
        <f aca="false">BR33725-2.5</f>
        <v>-2.5</v>
      </c>
    </row>
    <row r="33726" customFormat="false" ht="12" hidden="false" customHeight="false" outlineLevel="0" collapsed="false">
      <c r="BS33726" s="96" t="n">
        <f aca="false">BR33726-2.5</f>
        <v>-2.5</v>
      </c>
    </row>
    <row r="33727" customFormat="false" ht="12" hidden="false" customHeight="false" outlineLevel="0" collapsed="false">
      <c r="BS33727" s="96" t="n">
        <f aca="false">BR33727-2.5</f>
        <v>-2.5</v>
      </c>
    </row>
    <row r="33728" customFormat="false" ht="12" hidden="false" customHeight="false" outlineLevel="0" collapsed="false">
      <c r="BS33728" s="96" t="n">
        <f aca="false">BR33728-2.5</f>
        <v>-2.5</v>
      </c>
    </row>
    <row r="33729" customFormat="false" ht="12" hidden="false" customHeight="false" outlineLevel="0" collapsed="false">
      <c r="BS33729" s="96" t="n">
        <f aca="false">BR33729-2.5</f>
        <v>-2.5</v>
      </c>
    </row>
    <row r="33730" customFormat="false" ht="12" hidden="false" customHeight="false" outlineLevel="0" collapsed="false">
      <c r="BS33730" s="96" t="n">
        <f aca="false">BR33730-2.5</f>
        <v>-2.5</v>
      </c>
    </row>
    <row r="33731" customFormat="false" ht="12" hidden="false" customHeight="false" outlineLevel="0" collapsed="false">
      <c r="BS33731" s="96" t="n">
        <f aca="false">BR33731-2.5</f>
        <v>-2.5</v>
      </c>
    </row>
    <row r="33732" customFormat="false" ht="12" hidden="false" customHeight="false" outlineLevel="0" collapsed="false">
      <c r="BS33732" s="96" t="n">
        <f aca="false">BR33732-2.5</f>
        <v>-2.5</v>
      </c>
    </row>
    <row r="33733" customFormat="false" ht="12" hidden="false" customHeight="false" outlineLevel="0" collapsed="false">
      <c r="BS33733" s="96" t="n">
        <f aca="false">BR33733-2.5</f>
        <v>-2.5</v>
      </c>
    </row>
    <row r="33734" customFormat="false" ht="12" hidden="false" customHeight="false" outlineLevel="0" collapsed="false">
      <c r="BS33734" s="96" t="n">
        <f aca="false">BR33734-2.5</f>
        <v>-2.5</v>
      </c>
    </row>
    <row r="33735" customFormat="false" ht="12" hidden="false" customHeight="false" outlineLevel="0" collapsed="false">
      <c r="BS33735" s="96" t="n">
        <f aca="false">BR33735-2.5</f>
        <v>-2.5</v>
      </c>
    </row>
    <row r="33736" customFormat="false" ht="12" hidden="false" customHeight="false" outlineLevel="0" collapsed="false">
      <c r="BS33736" s="96" t="n">
        <f aca="false">BR33736-2.5</f>
        <v>-2.5</v>
      </c>
    </row>
    <row r="33737" customFormat="false" ht="12" hidden="false" customHeight="false" outlineLevel="0" collapsed="false">
      <c r="BS33737" s="96" t="n">
        <f aca="false">BR33737-2.5</f>
        <v>-2.5</v>
      </c>
    </row>
    <row r="33738" customFormat="false" ht="12" hidden="false" customHeight="false" outlineLevel="0" collapsed="false">
      <c r="BS33738" s="96" t="n">
        <f aca="false">BR33738-2.5</f>
        <v>-2.5</v>
      </c>
    </row>
    <row r="33739" customFormat="false" ht="12" hidden="false" customHeight="false" outlineLevel="0" collapsed="false">
      <c r="BS33739" s="96" t="n">
        <f aca="false">BR33739-2.5</f>
        <v>-2.5</v>
      </c>
    </row>
    <row r="33740" customFormat="false" ht="12" hidden="false" customHeight="false" outlineLevel="0" collapsed="false">
      <c r="BS33740" s="96" t="n">
        <f aca="false">BR33740-2.5</f>
        <v>-2.5</v>
      </c>
    </row>
    <row r="33741" customFormat="false" ht="12" hidden="false" customHeight="false" outlineLevel="0" collapsed="false">
      <c r="BS33741" s="96" t="n">
        <f aca="false">BR33741-2.5</f>
        <v>-2.5</v>
      </c>
    </row>
    <row r="33742" customFormat="false" ht="12" hidden="false" customHeight="false" outlineLevel="0" collapsed="false">
      <c r="BS33742" s="96" t="n">
        <f aca="false">BR33742-2.5</f>
        <v>-2.5</v>
      </c>
    </row>
    <row r="33743" customFormat="false" ht="12" hidden="false" customHeight="false" outlineLevel="0" collapsed="false">
      <c r="BS33743" s="96" t="n">
        <f aca="false">BR33743-2.5</f>
        <v>-2.5</v>
      </c>
    </row>
    <row r="33744" customFormat="false" ht="12" hidden="false" customHeight="false" outlineLevel="0" collapsed="false">
      <c r="BS33744" s="96" t="n">
        <f aca="false">BR33744-2.5</f>
        <v>-2.5</v>
      </c>
    </row>
    <row r="33745" customFormat="false" ht="12" hidden="false" customHeight="false" outlineLevel="0" collapsed="false">
      <c r="BS33745" s="96" t="n">
        <f aca="false">BR33745-2.5</f>
        <v>-2.5</v>
      </c>
    </row>
    <row r="33746" customFormat="false" ht="12" hidden="false" customHeight="false" outlineLevel="0" collapsed="false">
      <c r="BS33746" s="96" t="n">
        <f aca="false">BR33746-2.5</f>
        <v>-2.5</v>
      </c>
    </row>
    <row r="33747" customFormat="false" ht="12" hidden="false" customHeight="false" outlineLevel="0" collapsed="false">
      <c r="BS33747" s="96" t="n">
        <f aca="false">BR33747-2.5</f>
        <v>-2.5</v>
      </c>
    </row>
    <row r="33748" customFormat="false" ht="12" hidden="false" customHeight="false" outlineLevel="0" collapsed="false">
      <c r="BS33748" s="96" t="n">
        <f aca="false">BR33748-2.5</f>
        <v>-2.5</v>
      </c>
    </row>
    <row r="33749" customFormat="false" ht="12" hidden="false" customHeight="false" outlineLevel="0" collapsed="false">
      <c r="BS33749" s="96" t="n">
        <f aca="false">BR33749-2.5</f>
        <v>-2.5</v>
      </c>
    </row>
    <row r="33750" customFormat="false" ht="12" hidden="false" customHeight="false" outlineLevel="0" collapsed="false">
      <c r="BS33750" s="96" t="n">
        <f aca="false">BR33750-2.5</f>
        <v>-2.5</v>
      </c>
    </row>
    <row r="33751" customFormat="false" ht="12" hidden="false" customHeight="false" outlineLevel="0" collapsed="false">
      <c r="BS33751" s="96" t="n">
        <f aca="false">BR33751-2.5</f>
        <v>-2.5</v>
      </c>
    </row>
    <row r="33752" customFormat="false" ht="12" hidden="false" customHeight="false" outlineLevel="0" collapsed="false">
      <c r="BS33752" s="96" t="n">
        <f aca="false">BR33752-2.5</f>
        <v>-2.5</v>
      </c>
    </row>
    <row r="33753" customFormat="false" ht="12" hidden="false" customHeight="false" outlineLevel="0" collapsed="false">
      <c r="BS33753" s="96" t="n">
        <f aca="false">BR33753-2.5</f>
        <v>-2.5</v>
      </c>
    </row>
    <row r="33754" customFormat="false" ht="12" hidden="false" customHeight="false" outlineLevel="0" collapsed="false">
      <c r="BS33754" s="96" t="n">
        <f aca="false">BR33754-2.5</f>
        <v>-2.5</v>
      </c>
    </row>
    <row r="33755" customFormat="false" ht="12" hidden="false" customHeight="false" outlineLevel="0" collapsed="false">
      <c r="BS33755" s="96" t="n">
        <f aca="false">BR33755-2.5</f>
        <v>-2.5</v>
      </c>
    </row>
    <row r="33756" customFormat="false" ht="12" hidden="false" customHeight="false" outlineLevel="0" collapsed="false">
      <c r="BS33756" s="96" t="n">
        <f aca="false">BR33756-2.5</f>
        <v>-2.5</v>
      </c>
    </row>
    <row r="33757" customFormat="false" ht="12" hidden="false" customHeight="false" outlineLevel="0" collapsed="false">
      <c r="BS33757" s="96" t="n">
        <f aca="false">BR33757-2.5</f>
        <v>-2.5</v>
      </c>
    </row>
    <row r="33758" customFormat="false" ht="12" hidden="false" customHeight="false" outlineLevel="0" collapsed="false">
      <c r="BS33758" s="96" t="n">
        <f aca="false">BR33758-2.5</f>
        <v>-2.5</v>
      </c>
    </row>
    <row r="33759" customFormat="false" ht="12" hidden="false" customHeight="false" outlineLevel="0" collapsed="false">
      <c r="BS33759" s="96" t="n">
        <f aca="false">BR33759-2.5</f>
        <v>-2.5</v>
      </c>
    </row>
    <row r="33760" customFormat="false" ht="12" hidden="false" customHeight="false" outlineLevel="0" collapsed="false">
      <c r="BS33760" s="96" t="n">
        <f aca="false">BR33760-2.5</f>
        <v>-2.5</v>
      </c>
    </row>
    <row r="33761" customFormat="false" ht="12" hidden="false" customHeight="false" outlineLevel="0" collapsed="false">
      <c r="BS33761" s="96" t="n">
        <f aca="false">BR33761-2.5</f>
        <v>-2.5</v>
      </c>
    </row>
    <row r="33762" customFormat="false" ht="12" hidden="false" customHeight="false" outlineLevel="0" collapsed="false">
      <c r="BS33762" s="96" t="n">
        <f aca="false">BR33762-2.5</f>
        <v>-2.5</v>
      </c>
    </row>
    <row r="33763" customFormat="false" ht="12" hidden="false" customHeight="false" outlineLevel="0" collapsed="false">
      <c r="BS33763" s="96" t="n">
        <f aca="false">BR33763-2.5</f>
        <v>-2.5</v>
      </c>
    </row>
    <row r="33764" customFormat="false" ht="12" hidden="false" customHeight="false" outlineLevel="0" collapsed="false">
      <c r="BS33764" s="96" t="n">
        <f aca="false">BR33764-2.5</f>
        <v>-2.5</v>
      </c>
    </row>
    <row r="33765" customFormat="false" ht="12" hidden="false" customHeight="false" outlineLevel="0" collapsed="false">
      <c r="BS33765" s="96" t="n">
        <f aca="false">BR33765-2.5</f>
        <v>-2.5</v>
      </c>
    </row>
    <row r="33766" customFormat="false" ht="12" hidden="false" customHeight="false" outlineLevel="0" collapsed="false">
      <c r="BS33766" s="96" t="n">
        <f aca="false">BR33766-2.5</f>
        <v>-2.5</v>
      </c>
    </row>
    <row r="33767" customFormat="false" ht="12" hidden="false" customHeight="false" outlineLevel="0" collapsed="false">
      <c r="BS33767" s="96" t="n">
        <f aca="false">BR33767-2.5</f>
        <v>-2.5</v>
      </c>
    </row>
    <row r="33768" customFormat="false" ht="12" hidden="false" customHeight="false" outlineLevel="0" collapsed="false">
      <c r="BS33768" s="96" t="n">
        <f aca="false">BR33768-2.5</f>
        <v>-2.5</v>
      </c>
    </row>
    <row r="33769" customFormat="false" ht="12" hidden="false" customHeight="false" outlineLevel="0" collapsed="false">
      <c r="BS33769" s="96" t="n">
        <f aca="false">BR33769-2.5</f>
        <v>-2.5</v>
      </c>
    </row>
    <row r="33770" customFormat="false" ht="12" hidden="false" customHeight="false" outlineLevel="0" collapsed="false">
      <c r="BS33770" s="96" t="n">
        <f aca="false">BR33770-2.5</f>
        <v>-2.5</v>
      </c>
    </row>
    <row r="33771" customFormat="false" ht="12" hidden="false" customHeight="false" outlineLevel="0" collapsed="false">
      <c r="BS33771" s="96" t="n">
        <f aca="false">BR33771-2.5</f>
        <v>-2.5</v>
      </c>
    </row>
    <row r="33772" customFormat="false" ht="12" hidden="false" customHeight="false" outlineLevel="0" collapsed="false">
      <c r="BS33772" s="96" t="n">
        <f aca="false">BR33772-2.5</f>
        <v>-2.5</v>
      </c>
    </row>
    <row r="33773" customFormat="false" ht="12" hidden="false" customHeight="false" outlineLevel="0" collapsed="false">
      <c r="BS33773" s="96" t="n">
        <f aca="false">BR33773-2.5</f>
        <v>-2.5</v>
      </c>
    </row>
    <row r="33774" customFormat="false" ht="12" hidden="false" customHeight="false" outlineLevel="0" collapsed="false">
      <c r="BS33774" s="96" t="n">
        <f aca="false">BR33774-2.5</f>
        <v>-2.5</v>
      </c>
    </row>
    <row r="33775" customFormat="false" ht="12" hidden="false" customHeight="false" outlineLevel="0" collapsed="false">
      <c r="BS33775" s="96" t="n">
        <f aca="false">BR33775-2.5</f>
        <v>-2.5</v>
      </c>
    </row>
    <row r="33776" customFormat="false" ht="12" hidden="false" customHeight="false" outlineLevel="0" collapsed="false">
      <c r="BS33776" s="96" t="n">
        <f aca="false">BR33776-2.5</f>
        <v>-2.5</v>
      </c>
    </row>
    <row r="33777" customFormat="false" ht="12" hidden="false" customHeight="false" outlineLevel="0" collapsed="false">
      <c r="BS33777" s="96" t="n">
        <f aca="false">BR33777-2.5</f>
        <v>-2.5</v>
      </c>
    </row>
    <row r="33778" customFormat="false" ht="12" hidden="false" customHeight="false" outlineLevel="0" collapsed="false">
      <c r="BS33778" s="96" t="n">
        <f aca="false">BR33778-2.5</f>
        <v>-2.5</v>
      </c>
    </row>
    <row r="33779" customFormat="false" ht="12" hidden="false" customHeight="false" outlineLevel="0" collapsed="false">
      <c r="BS33779" s="96" t="n">
        <f aca="false">BR33779-2.5</f>
        <v>-2.5</v>
      </c>
    </row>
    <row r="33780" customFormat="false" ht="12" hidden="false" customHeight="false" outlineLevel="0" collapsed="false">
      <c r="BS33780" s="96" t="n">
        <f aca="false">BR33780-2.5</f>
        <v>-2.5</v>
      </c>
    </row>
    <row r="33781" customFormat="false" ht="12" hidden="false" customHeight="false" outlineLevel="0" collapsed="false">
      <c r="BS33781" s="96" t="n">
        <f aca="false">BR33781-2.5</f>
        <v>-2.5</v>
      </c>
    </row>
    <row r="33782" customFormat="false" ht="12" hidden="false" customHeight="false" outlineLevel="0" collapsed="false">
      <c r="BS33782" s="96" t="n">
        <f aca="false">BR33782-2.5</f>
        <v>-2.5</v>
      </c>
    </row>
    <row r="33783" customFormat="false" ht="12" hidden="false" customHeight="false" outlineLevel="0" collapsed="false">
      <c r="BS33783" s="96" t="n">
        <f aca="false">BR33783-2.5</f>
        <v>-2.5</v>
      </c>
    </row>
    <row r="33784" customFormat="false" ht="12" hidden="false" customHeight="false" outlineLevel="0" collapsed="false">
      <c r="BS33784" s="96" t="n">
        <f aca="false">BR33784-2.5</f>
        <v>-2.5</v>
      </c>
    </row>
    <row r="33785" customFormat="false" ht="12" hidden="false" customHeight="false" outlineLevel="0" collapsed="false">
      <c r="BS33785" s="96" t="n">
        <f aca="false">BR33785-2.5</f>
        <v>-2.5</v>
      </c>
    </row>
    <row r="33786" customFormat="false" ht="12" hidden="false" customHeight="false" outlineLevel="0" collapsed="false">
      <c r="BS33786" s="96" t="n">
        <f aca="false">BR33786-2.5</f>
        <v>-2.5</v>
      </c>
    </row>
    <row r="33787" customFormat="false" ht="12" hidden="false" customHeight="false" outlineLevel="0" collapsed="false">
      <c r="BS33787" s="96" t="n">
        <f aca="false">BR33787-2.5</f>
        <v>-2.5</v>
      </c>
    </row>
    <row r="33788" customFormat="false" ht="12" hidden="false" customHeight="false" outlineLevel="0" collapsed="false">
      <c r="BS33788" s="96" t="n">
        <f aca="false">BR33788-2.5</f>
        <v>-2.5</v>
      </c>
    </row>
    <row r="33789" customFormat="false" ht="12" hidden="false" customHeight="false" outlineLevel="0" collapsed="false">
      <c r="BS33789" s="96" t="n">
        <f aca="false">BR33789-2.5</f>
        <v>-2.5</v>
      </c>
    </row>
    <row r="33790" customFormat="false" ht="12" hidden="false" customHeight="false" outlineLevel="0" collapsed="false">
      <c r="BS33790" s="96" t="n">
        <f aca="false">BR33790-2.5</f>
        <v>-2.5</v>
      </c>
    </row>
    <row r="33791" customFormat="false" ht="12" hidden="false" customHeight="false" outlineLevel="0" collapsed="false">
      <c r="BS33791" s="96" t="n">
        <f aca="false">BR33791-2.5</f>
        <v>-2.5</v>
      </c>
    </row>
    <row r="33792" customFormat="false" ht="12" hidden="false" customHeight="false" outlineLevel="0" collapsed="false">
      <c r="BS33792" s="96" t="n">
        <f aca="false">BR33792-2.5</f>
        <v>-2.5</v>
      </c>
    </row>
    <row r="33793" customFormat="false" ht="12" hidden="false" customHeight="false" outlineLevel="0" collapsed="false">
      <c r="BS33793" s="96" t="n">
        <f aca="false">BR33793-2.5</f>
        <v>-2.5</v>
      </c>
    </row>
    <row r="33794" customFormat="false" ht="12" hidden="false" customHeight="false" outlineLevel="0" collapsed="false">
      <c r="BS33794" s="96" t="n">
        <f aca="false">BR33794-2.5</f>
        <v>-2.5</v>
      </c>
    </row>
    <row r="33795" customFormat="false" ht="12" hidden="false" customHeight="false" outlineLevel="0" collapsed="false">
      <c r="BS33795" s="96" t="n">
        <f aca="false">BR33795-2.5</f>
        <v>-2.5</v>
      </c>
    </row>
    <row r="33796" customFormat="false" ht="12" hidden="false" customHeight="false" outlineLevel="0" collapsed="false">
      <c r="BS33796" s="96" t="n">
        <f aca="false">BR33796-2.5</f>
        <v>-2.5</v>
      </c>
    </row>
    <row r="33797" customFormat="false" ht="12" hidden="false" customHeight="false" outlineLevel="0" collapsed="false">
      <c r="BS33797" s="96" t="n">
        <f aca="false">BR33797-2.5</f>
        <v>-2.5</v>
      </c>
    </row>
    <row r="33798" customFormat="false" ht="12" hidden="false" customHeight="false" outlineLevel="0" collapsed="false">
      <c r="BS33798" s="96" t="n">
        <f aca="false">BR33798-2.5</f>
        <v>-2.5</v>
      </c>
    </row>
    <row r="33799" customFormat="false" ht="12" hidden="false" customHeight="false" outlineLevel="0" collapsed="false">
      <c r="BS33799" s="96" t="n">
        <f aca="false">BR33799-2.5</f>
        <v>-2.5</v>
      </c>
    </row>
    <row r="33800" customFormat="false" ht="12" hidden="false" customHeight="false" outlineLevel="0" collapsed="false">
      <c r="BS33800" s="96" t="n">
        <f aca="false">BR33800-2.5</f>
        <v>-2.5</v>
      </c>
    </row>
    <row r="33801" customFormat="false" ht="12" hidden="false" customHeight="false" outlineLevel="0" collapsed="false">
      <c r="BS33801" s="96" t="n">
        <f aca="false">BR33801-2.5</f>
        <v>-2.5</v>
      </c>
    </row>
    <row r="33802" customFormat="false" ht="12" hidden="false" customHeight="false" outlineLevel="0" collapsed="false">
      <c r="BS33802" s="96" t="n">
        <f aca="false">BR33802-2.5</f>
        <v>-2.5</v>
      </c>
    </row>
    <row r="33803" customFormat="false" ht="12" hidden="false" customHeight="false" outlineLevel="0" collapsed="false">
      <c r="BS33803" s="96" t="n">
        <f aca="false">BR33803-2.5</f>
        <v>-2.5</v>
      </c>
    </row>
    <row r="33804" customFormat="false" ht="12" hidden="false" customHeight="false" outlineLevel="0" collapsed="false">
      <c r="BS33804" s="96" t="n">
        <f aca="false">BR33804-2.5</f>
        <v>-2.5</v>
      </c>
    </row>
    <row r="33805" customFormat="false" ht="12" hidden="false" customHeight="false" outlineLevel="0" collapsed="false">
      <c r="BS33805" s="96" t="n">
        <f aca="false">BR33805-2.5</f>
        <v>-2.5</v>
      </c>
    </row>
    <row r="33806" customFormat="false" ht="12" hidden="false" customHeight="false" outlineLevel="0" collapsed="false">
      <c r="BS33806" s="96" t="n">
        <f aca="false">BR33806-2.5</f>
        <v>-2.5</v>
      </c>
    </row>
    <row r="33807" customFormat="false" ht="12" hidden="false" customHeight="false" outlineLevel="0" collapsed="false">
      <c r="BS33807" s="96" t="n">
        <f aca="false">BR33807-2.5</f>
        <v>-2.5</v>
      </c>
    </row>
    <row r="33808" customFormat="false" ht="12" hidden="false" customHeight="false" outlineLevel="0" collapsed="false">
      <c r="BS33808" s="96" t="n">
        <f aca="false">BR33808-2.5</f>
        <v>-2.5</v>
      </c>
    </row>
    <row r="33809" customFormat="false" ht="12" hidden="false" customHeight="false" outlineLevel="0" collapsed="false">
      <c r="BS33809" s="96" t="n">
        <f aca="false">BR33809-2.5</f>
        <v>-2.5</v>
      </c>
    </row>
    <row r="33810" customFormat="false" ht="12" hidden="false" customHeight="false" outlineLevel="0" collapsed="false">
      <c r="BS33810" s="96" t="n">
        <f aca="false">BR33810-2.5</f>
        <v>-2.5</v>
      </c>
    </row>
    <row r="33811" customFormat="false" ht="12" hidden="false" customHeight="false" outlineLevel="0" collapsed="false">
      <c r="BS33811" s="96" t="n">
        <f aca="false">BR33811-2.5</f>
        <v>-2.5</v>
      </c>
    </row>
    <row r="33812" customFormat="false" ht="12" hidden="false" customHeight="false" outlineLevel="0" collapsed="false">
      <c r="BS33812" s="96" t="n">
        <f aca="false">BR33812-2.5</f>
        <v>-2.5</v>
      </c>
    </row>
    <row r="33813" customFormat="false" ht="12" hidden="false" customHeight="false" outlineLevel="0" collapsed="false">
      <c r="BS33813" s="96" t="n">
        <f aca="false">BR33813-2.5</f>
        <v>-2.5</v>
      </c>
    </row>
    <row r="33814" customFormat="false" ht="12" hidden="false" customHeight="false" outlineLevel="0" collapsed="false">
      <c r="BS33814" s="96" t="n">
        <f aca="false">BR33814-2.5</f>
        <v>-2.5</v>
      </c>
    </row>
    <row r="33815" customFormat="false" ht="12" hidden="false" customHeight="false" outlineLevel="0" collapsed="false">
      <c r="BS33815" s="96" t="n">
        <f aca="false">BR33815-2.5</f>
        <v>-2.5</v>
      </c>
    </row>
    <row r="33816" customFormat="false" ht="12" hidden="false" customHeight="false" outlineLevel="0" collapsed="false">
      <c r="BS33816" s="96" t="n">
        <f aca="false">BR33816-2.5</f>
        <v>-2.5</v>
      </c>
    </row>
    <row r="33817" customFormat="false" ht="12" hidden="false" customHeight="false" outlineLevel="0" collapsed="false">
      <c r="BS33817" s="96" t="n">
        <f aca="false">BR33817-2.5</f>
        <v>-2.5</v>
      </c>
    </row>
    <row r="33818" customFormat="false" ht="12" hidden="false" customHeight="false" outlineLevel="0" collapsed="false">
      <c r="BS33818" s="96" t="n">
        <f aca="false">BR33818-2.5</f>
        <v>-2.5</v>
      </c>
    </row>
    <row r="33819" customFormat="false" ht="12" hidden="false" customHeight="false" outlineLevel="0" collapsed="false">
      <c r="BS33819" s="96" t="n">
        <f aca="false">BR33819-2.5</f>
        <v>-2.5</v>
      </c>
    </row>
    <row r="33820" customFormat="false" ht="12" hidden="false" customHeight="false" outlineLevel="0" collapsed="false">
      <c r="BS33820" s="96" t="n">
        <f aca="false">BR33820-2.5</f>
        <v>-2.5</v>
      </c>
    </row>
    <row r="33821" customFormat="false" ht="12" hidden="false" customHeight="false" outlineLevel="0" collapsed="false">
      <c r="BS33821" s="96" t="n">
        <f aca="false">BR33821-2.5</f>
        <v>-2.5</v>
      </c>
    </row>
    <row r="33822" customFormat="false" ht="12" hidden="false" customHeight="false" outlineLevel="0" collapsed="false">
      <c r="BS33822" s="96" t="n">
        <f aca="false">BR33822-2.5</f>
        <v>-2.5</v>
      </c>
    </row>
    <row r="33823" customFormat="false" ht="12" hidden="false" customHeight="false" outlineLevel="0" collapsed="false">
      <c r="BS33823" s="96" t="n">
        <f aca="false">BR33823-2.5</f>
        <v>-2.5</v>
      </c>
    </row>
    <row r="33824" customFormat="false" ht="12" hidden="false" customHeight="false" outlineLevel="0" collapsed="false">
      <c r="BS33824" s="96" t="n">
        <f aca="false">BR33824-2.5</f>
        <v>-2.5</v>
      </c>
    </row>
    <row r="33825" customFormat="false" ht="12" hidden="false" customHeight="false" outlineLevel="0" collapsed="false">
      <c r="BS33825" s="96" t="n">
        <f aca="false">BR33825-2.5</f>
        <v>-2.5</v>
      </c>
    </row>
    <row r="33826" customFormat="false" ht="12" hidden="false" customHeight="false" outlineLevel="0" collapsed="false">
      <c r="BS33826" s="96" t="n">
        <f aca="false">BR33826-2.5</f>
        <v>-2.5</v>
      </c>
    </row>
    <row r="33827" customFormat="false" ht="12" hidden="false" customHeight="false" outlineLevel="0" collapsed="false">
      <c r="BS33827" s="96" t="n">
        <f aca="false">BR33827-2.5</f>
        <v>-2.5</v>
      </c>
    </row>
    <row r="33828" customFormat="false" ht="12" hidden="false" customHeight="false" outlineLevel="0" collapsed="false">
      <c r="BS33828" s="96" t="n">
        <f aca="false">BR33828-2.5</f>
        <v>-2.5</v>
      </c>
    </row>
    <row r="33829" customFormat="false" ht="12" hidden="false" customHeight="false" outlineLevel="0" collapsed="false">
      <c r="BS33829" s="96" t="n">
        <f aca="false">BR33829-2.5</f>
        <v>-2.5</v>
      </c>
    </row>
    <row r="33830" customFormat="false" ht="12" hidden="false" customHeight="false" outlineLevel="0" collapsed="false">
      <c r="BS33830" s="96" t="n">
        <f aca="false">BR33830-2.5</f>
        <v>-2.5</v>
      </c>
    </row>
    <row r="33831" customFormat="false" ht="12" hidden="false" customHeight="false" outlineLevel="0" collapsed="false">
      <c r="BS33831" s="96" t="n">
        <f aca="false">BR33831-2.5</f>
        <v>-2.5</v>
      </c>
    </row>
    <row r="33832" customFormat="false" ht="12" hidden="false" customHeight="false" outlineLevel="0" collapsed="false">
      <c r="BS33832" s="96" t="n">
        <f aca="false">BR33832-2.5</f>
        <v>-2.5</v>
      </c>
    </row>
    <row r="33833" customFormat="false" ht="12" hidden="false" customHeight="false" outlineLevel="0" collapsed="false">
      <c r="BS33833" s="96" t="n">
        <f aca="false">BR33833-2.5</f>
        <v>-2.5</v>
      </c>
    </row>
    <row r="33834" customFormat="false" ht="12" hidden="false" customHeight="false" outlineLevel="0" collapsed="false">
      <c r="BS33834" s="96" t="n">
        <f aca="false">BR33834-2.5</f>
        <v>-2.5</v>
      </c>
    </row>
    <row r="33835" customFormat="false" ht="12" hidden="false" customHeight="false" outlineLevel="0" collapsed="false">
      <c r="BS33835" s="96" t="n">
        <f aca="false">BR33835-2.5</f>
        <v>-2.5</v>
      </c>
    </row>
    <row r="33836" customFormat="false" ht="12" hidden="false" customHeight="false" outlineLevel="0" collapsed="false">
      <c r="BS33836" s="96" t="n">
        <f aca="false">BR33836-2.5</f>
        <v>-2.5</v>
      </c>
    </row>
    <row r="33837" customFormat="false" ht="12" hidden="false" customHeight="false" outlineLevel="0" collapsed="false">
      <c r="BS33837" s="96" t="n">
        <f aca="false">BR33837-2.5</f>
        <v>-2.5</v>
      </c>
    </row>
    <row r="33838" customFormat="false" ht="12" hidden="false" customHeight="false" outlineLevel="0" collapsed="false">
      <c r="BS33838" s="96" t="n">
        <f aca="false">BR33838-2.5</f>
        <v>-2.5</v>
      </c>
    </row>
    <row r="33839" customFormat="false" ht="12" hidden="false" customHeight="false" outlineLevel="0" collapsed="false">
      <c r="BS33839" s="96" t="n">
        <f aca="false">BR33839-2.5</f>
        <v>-2.5</v>
      </c>
    </row>
    <row r="33840" customFormat="false" ht="12" hidden="false" customHeight="false" outlineLevel="0" collapsed="false">
      <c r="BS33840" s="96" t="n">
        <f aca="false">BR33840-2.5</f>
        <v>-2.5</v>
      </c>
    </row>
    <row r="33841" customFormat="false" ht="12" hidden="false" customHeight="false" outlineLevel="0" collapsed="false">
      <c r="BS33841" s="96" t="n">
        <f aca="false">BR33841-2.5</f>
        <v>-2.5</v>
      </c>
    </row>
    <row r="33842" customFormat="false" ht="12" hidden="false" customHeight="false" outlineLevel="0" collapsed="false">
      <c r="BS33842" s="96" t="n">
        <f aca="false">BR33842-2.5</f>
        <v>-2.5</v>
      </c>
    </row>
    <row r="33843" customFormat="false" ht="12" hidden="false" customHeight="false" outlineLevel="0" collapsed="false">
      <c r="BS33843" s="96" t="n">
        <f aca="false">BR33843-2.5</f>
        <v>-2.5</v>
      </c>
    </row>
    <row r="33844" customFormat="false" ht="12" hidden="false" customHeight="false" outlineLevel="0" collapsed="false">
      <c r="BS33844" s="96" t="n">
        <f aca="false">BR33844-2.5</f>
        <v>-2.5</v>
      </c>
    </row>
    <row r="33845" customFormat="false" ht="12" hidden="false" customHeight="false" outlineLevel="0" collapsed="false">
      <c r="BS33845" s="96" t="n">
        <f aca="false">BR33845-2.5</f>
        <v>-2.5</v>
      </c>
    </row>
    <row r="33846" customFormat="false" ht="12" hidden="false" customHeight="false" outlineLevel="0" collapsed="false">
      <c r="BS33846" s="96" t="n">
        <f aca="false">BR33846-2.5</f>
        <v>-2.5</v>
      </c>
    </row>
    <row r="33847" customFormat="false" ht="12" hidden="false" customHeight="false" outlineLevel="0" collapsed="false">
      <c r="BS33847" s="96" t="n">
        <f aca="false">BR33847-2.5</f>
        <v>-2.5</v>
      </c>
    </row>
    <row r="33848" customFormat="false" ht="12" hidden="false" customHeight="false" outlineLevel="0" collapsed="false">
      <c r="BS33848" s="96" t="n">
        <f aca="false">BR33848-2.5</f>
        <v>-2.5</v>
      </c>
    </row>
    <row r="33849" customFormat="false" ht="12" hidden="false" customHeight="false" outlineLevel="0" collapsed="false">
      <c r="BS33849" s="96" t="n">
        <f aca="false">BR33849-2.5</f>
        <v>-2.5</v>
      </c>
    </row>
    <row r="33850" customFormat="false" ht="12" hidden="false" customHeight="false" outlineLevel="0" collapsed="false">
      <c r="BS33850" s="96" t="n">
        <f aca="false">BR33850-2.5</f>
        <v>-2.5</v>
      </c>
    </row>
    <row r="33851" customFormat="false" ht="12" hidden="false" customHeight="false" outlineLevel="0" collapsed="false">
      <c r="BS33851" s="96" t="n">
        <f aca="false">BR33851-2.5</f>
        <v>-2.5</v>
      </c>
    </row>
    <row r="33852" customFormat="false" ht="12" hidden="false" customHeight="false" outlineLevel="0" collapsed="false">
      <c r="BS33852" s="96" t="n">
        <f aca="false">BR33852-2.5</f>
        <v>-2.5</v>
      </c>
    </row>
    <row r="33853" customFormat="false" ht="12" hidden="false" customHeight="false" outlineLevel="0" collapsed="false">
      <c r="BS33853" s="96" t="n">
        <f aca="false">BR33853-2.5</f>
        <v>-2.5</v>
      </c>
    </row>
    <row r="33854" customFormat="false" ht="12" hidden="false" customHeight="false" outlineLevel="0" collapsed="false">
      <c r="BS33854" s="96" t="n">
        <f aca="false">BR33854-2.5</f>
        <v>-2.5</v>
      </c>
    </row>
    <row r="33855" customFormat="false" ht="12" hidden="false" customHeight="false" outlineLevel="0" collapsed="false">
      <c r="BS33855" s="96" t="n">
        <f aca="false">BR33855-2.5</f>
        <v>-2.5</v>
      </c>
    </row>
    <row r="33856" customFormat="false" ht="12" hidden="false" customHeight="false" outlineLevel="0" collapsed="false">
      <c r="BS33856" s="96" t="n">
        <f aca="false">BR33856-2.5</f>
        <v>-2.5</v>
      </c>
    </row>
    <row r="33857" customFormat="false" ht="12" hidden="false" customHeight="false" outlineLevel="0" collapsed="false">
      <c r="BS33857" s="96" t="n">
        <f aca="false">BR33857-2.5</f>
        <v>-2.5</v>
      </c>
    </row>
    <row r="33858" customFormat="false" ht="12" hidden="false" customHeight="false" outlineLevel="0" collapsed="false">
      <c r="BS33858" s="96" t="n">
        <f aca="false">BR33858-2.5</f>
        <v>-2.5</v>
      </c>
    </row>
    <row r="33859" customFormat="false" ht="12" hidden="false" customHeight="false" outlineLevel="0" collapsed="false">
      <c r="BS33859" s="96" t="n">
        <f aca="false">BR33859-2.5</f>
        <v>-2.5</v>
      </c>
    </row>
    <row r="33860" customFormat="false" ht="12" hidden="false" customHeight="false" outlineLevel="0" collapsed="false">
      <c r="BS33860" s="96" t="n">
        <f aca="false">BR33860-2.5</f>
        <v>-2.5</v>
      </c>
    </row>
    <row r="33861" customFormat="false" ht="12" hidden="false" customHeight="false" outlineLevel="0" collapsed="false">
      <c r="BS33861" s="96" t="n">
        <f aca="false">BR33861-2.5</f>
        <v>-2.5</v>
      </c>
    </row>
    <row r="33862" customFormat="false" ht="12" hidden="false" customHeight="false" outlineLevel="0" collapsed="false">
      <c r="BS33862" s="96" t="n">
        <f aca="false">BR33862-2.5</f>
        <v>-2.5</v>
      </c>
    </row>
    <row r="33863" customFormat="false" ht="12" hidden="false" customHeight="false" outlineLevel="0" collapsed="false">
      <c r="BS33863" s="96" t="n">
        <f aca="false">BR33863-2.5</f>
        <v>-2.5</v>
      </c>
    </row>
    <row r="33864" customFormat="false" ht="12" hidden="false" customHeight="false" outlineLevel="0" collapsed="false">
      <c r="BS33864" s="96" t="n">
        <f aca="false">BR33864-2.5</f>
        <v>-2.5</v>
      </c>
    </row>
    <row r="33865" customFormat="false" ht="12" hidden="false" customHeight="false" outlineLevel="0" collapsed="false">
      <c r="BS33865" s="96" t="n">
        <f aca="false">BR33865-2.5</f>
        <v>-2.5</v>
      </c>
    </row>
    <row r="33866" customFormat="false" ht="12" hidden="false" customHeight="false" outlineLevel="0" collapsed="false">
      <c r="BS33866" s="96" t="n">
        <f aca="false">BR33866-2.5</f>
        <v>-2.5</v>
      </c>
    </row>
    <row r="33867" customFormat="false" ht="12" hidden="false" customHeight="false" outlineLevel="0" collapsed="false">
      <c r="BS33867" s="96" t="n">
        <f aca="false">BR33867-2.5</f>
        <v>-2.5</v>
      </c>
    </row>
    <row r="33868" customFormat="false" ht="12" hidden="false" customHeight="false" outlineLevel="0" collapsed="false">
      <c r="BS33868" s="96" t="n">
        <f aca="false">BR33868-2.5</f>
        <v>-2.5</v>
      </c>
    </row>
    <row r="33869" customFormat="false" ht="12" hidden="false" customHeight="false" outlineLevel="0" collapsed="false">
      <c r="BS33869" s="96" t="n">
        <f aca="false">BR33869-2.5</f>
        <v>-2.5</v>
      </c>
    </row>
    <row r="33870" customFormat="false" ht="12" hidden="false" customHeight="false" outlineLevel="0" collapsed="false">
      <c r="BS33870" s="96" t="n">
        <f aca="false">BR33870-2.5</f>
        <v>-2.5</v>
      </c>
    </row>
    <row r="33871" customFormat="false" ht="12" hidden="false" customHeight="false" outlineLevel="0" collapsed="false">
      <c r="BS33871" s="96" t="n">
        <f aca="false">BR33871-2.5</f>
        <v>-2.5</v>
      </c>
    </row>
    <row r="33872" customFormat="false" ht="12" hidden="false" customHeight="false" outlineLevel="0" collapsed="false">
      <c r="BS33872" s="96" t="n">
        <f aca="false">BR33872-2.5</f>
        <v>-2.5</v>
      </c>
    </row>
    <row r="33873" customFormat="false" ht="12" hidden="false" customHeight="false" outlineLevel="0" collapsed="false">
      <c r="BS33873" s="96" t="n">
        <f aca="false">BR33873-2.5</f>
        <v>-2.5</v>
      </c>
    </row>
    <row r="33874" customFormat="false" ht="12" hidden="false" customHeight="false" outlineLevel="0" collapsed="false">
      <c r="BS33874" s="96" t="n">
        <f aca="false">BR33874-2.5</f>
        <v>-2.5</v>
      </c>
    </row>
    <row r="33875" customFormat="false" ht="12" hidden="false" customHeight="false" outlineLevel="0" collapsed="false">
      <c r="BS33875" s="96" t="n">
        <f aca="false">BR33875-2.5</f>
        <v>-2.5</v>
      </c>
    </row>
    <row r="33876" customFormat="false" ht="12" hidden="false" customHeight="false" outlineLevel="0" collapsed="false">
      <c r="BS33876" s="96" t="n">
        <f aca="false">BR33876-2.5</f>
        <v>-2.5</v>
      </c>
    </row>
    <row r="33877" customFormat="false" ht="12" hidden="false" customHeight="false" outlineLevel="0" collapsed="false">
      <c r="BS33877" s="96" t="n">
        <f aca="false">BR33877-2.5</f>
        <v>-2.5</v>
      </c>
    </row>
    <row r="33878" customFormat="false" ht="12" hidden="false" customHeight="false" outlineLevel="0" collapsed="false">
      <c r="BS33878" s="96" t="n">
        <f aca="false">BR33878-2.5</f>
        <v>-2.5</v>
      </c>
    </row>
    <row r="33879" customFormat="false" ht="12" hidden="false" customHeight="false" outlineLevel="0" collapsed="false">
      <c r="BS33879" s="96" t="n">
        <f aca="false">BR33879-2.5</f>
        <v>-2.5</v>
      </c>
    </row>
    <row r="33880" customFormat="false" ht="12" hidden="false" customHeight="false" outlineLevel="0" collapsed="false">
      <c r="BS33880" s="96" t="n">
        <f aca="false">BR33880-2.5</f>
        <v>-2.5</v>
      </c>
    </row>
    <row r="33881" customFormat="false" ht="12" hidden="false" customHeight="false" outlineLevel="0" collapsed="false">
      <c r="BS33881" s="96" t="n">
        <f aca="false">BR33881-2.5</f>
        <v>-2.5</v>
      </c>
    </row>
    <row r="33882" customFormat="false" ht="12" hidden="false" customHeight="false" outlineLevel="0" collapsed="false">
      <c r="BS33882" s="96" t="n">
        <f aca="false">BR33882-2.5</f>
        <v>-2.5</v>
      </c>
    </row>
    <row r="33883" customFormat="false" ht="12" hidden="false" customHeight="false" outlineLevel="0" collapsed="false">
      <c r="BS33883" s="96" t="n">
        <f aca="false">BR33883-2.5</f>
        <v>-2.5</v>
      </c>
    </row>
    <row r="33884" customFormat="false" ht="12" hidden="false" customHeight="false" outlineLevel="0" collapsed="false">
      <c r="BS33884" s="96" t="n">
        <f aca="false">BR33884-2.5</f>
        <v>-2.5</v>
      </c>
    </row>
    <row r="33885" customFormat="false" ht="12" hidden="false" customHeight="false" outlineLevel="0" collapsed="false">
      <c r="BS33885" s="96" t="n">
        <f aca="false">BR33885-2.5</f>
        <v>-2.5</v>
      </c>
    </row>
    <row r="33886" customFormat="false" ht="12" hidden="false" customHeight="false" outlineLevel="0" collapsed="false">
      <c r="BS33886" s="96" t="n">
        <f aca="false">BR33886-2.5</f>
        <v>-2.5</v>
      </c>
    </row>
    <row r="33887" customFormat="false" ht="12" hidden="false" customHeight="false" outlineLevel="0" collapsed="false">
      <c r="BS33887" s="96" t="n">
        <f aca="false">BR33887-2.5</f>
        <v>-2.5</v>
      </c>
    </row>
    <row r="33888" customFormat="false" ht="12" hidden="false" customHeight="false" outlineLevel="0" collapsed="false">
      <c r="BS33888" s="96" t="n">
        <f aca="false">BR33888-2.5</f>
        <v>-2.5</v>
      </c>
    </row>
    <row r="33889" customFormat="false" ht="12" hidden="false" customHeight="false" outlineLevel="0" collapsed="false">
      <c r="BS33889" s="96" t="n">
        <f aca="false">BR33889-2.5</f>
        <v>-2.5</v>
      </c>
    </row>
    <row r="33890" customFormat="false" ht="12" hidden="false" customHeight="false" outlineLevel="0" collapsed="false">
      <c r="BS33890" s="96" t="n">
        <f aca="false">BR33890-2.5</f>
        <v>-2.5</v>
      </c>
    </row>
    <row r="33891" customFormat="false" ht="12" hidden="false" customHeight="false" outlineLevel="0" collapsed="false">
      <c r="BS33891" s="96" t="n">
        <f aca="false">BR33891-2.5</f>
        <v>-2.5</v>
      </c>
    </row>
    <row r="33892" customFormat="false" ht="12" hidden="false" customHeight="false" outlineLevel="0" collapsed="false">
      <c r="BS33892" s="96" t="n">
        <f aca="false">BR33892-2.5</f>
        <v>-2.5</v>
      </c>
    </row>
    <row r="33893" customFormat="false" ht="12" hidden="false" customHeight="false" outlineLevel="0" collapsed="false">
      <c r="BS33893" s="96" t="n">
        <f aca="false">BR33893-2.5</f>
        <v>-2.5</v>
      </c>
    </row>
    <row r="33894" customFormat="false" ht="12" hidden="false" customHeight="false" outlineLevel="0" collapsed="false">
      <c r="BS33894" s="96" t="n">
        <f aca="false">BR33894-2.5</f>
        <v>-2.5</v>
      </c>
    </row>
    <row r="33895" customFormat="false" ht="12" hidden="false" customHeight="false" outlineLevel="0" collapsed="false">
      <c r="BS33895" s="96" t="n">
        <f aca="false">BR33895-2.5</f>
        <v>-2.5</v>
      </c>
    </row>
    <row r="33896" customFormat="false" ht="12" hidden="false" customHeight="false" outlineLevel="0" collapsed="false">
      <c r="BS33896" s="96" t="n">
        <f aca="false">BR33896-2.5</f>
        <v>-2.5</v>
      </c>
    </row>
    <row r="33897" customFormat="false" ht="12" hidden="false" customHeight="false" outlineLevel="0" collapsed="false">
      <c r="BS33897" s="96" t="n">
        <f aca="false">BR33897-2.5</f>
        <v>-2.5</v>
      </c>
    </row>
    <row r="33898" customFormat="false" ht="12" hidden="false" customHeight="false" outlineLevel="0" collapsed="false">
      <c r="BS33898" s="96" t="n">
        <f aca="false">BR33898-2.5</f>
        <v>-2.5</v>
      </c>
    </row>
    <row r="33899" customFormat="false" ht="12" hidden="false" customHeight="false" outlineLevel="0" collapsed="false">
      <c r="BS33899" s="96" t="n">
        <f aca="false">BR33899-2.5</f>
        <v>-2.5</v>
      </c>
    </row>
    <row r="33900" customFormat="false" ht="12" hidden="false" customHeight="false" outlineLevel="0" collapsed="false">
      <c r="BS33900" s="96" t="n">
        <f aca="false">BR33900-2.5</f>
        <v>-2.5</v>
      </c>
    </row>
    <row r="33901" customFormat="false" ht="12" hidden="false" customHeight="false" outlineLevel="0" collapsed="false">
      <c r="BS33901" s="96" t="n">
        <f aca="false">BR33901-2.5</f>
        <v>-2.5</v>
      </c>
    </row>
    <row r="33902" customFormat="false" ht="12" hidden="false" customHeight="false" outlineLevel="0" collapsed="false">
      <c r="BS33902" s="96" t="n">
        <f aca="false">BR33902-2.5</f>
        <v>-2.5</v>
      </c>
    </row>
    <row r="33903" customFormat="false" ht="12" hidden="false" customHeight="false" outlineLevel="0" collapsed="false">
      <c r="BS33903" s="96" t="n">
        <f aca="false">BR33903-2.5</f>
        <v>-2.5</v>
      </c>
    </row>
    <row r="33904" customFormat="false" ht="12" hidden="false" customHeight="false" outlineLevel="0" collapsed="false">
      <c r="BS33904" s="96" t="n">
        <f aca="false">BR33904-2.5</f>
        <v>-2.5</v>
      </c>
    </row>
    <row r="33905" customFormat="false" ht="12" hidden="false" customHeight="false" outlineLevel="0" collapsed="false">
      <c r="BS33905" s="96" t="n">
        <f aca="false">BR33905-2.5</f>
        <v>-2.5</v>
      </c>
    </row>
    <row r="33906" customFormat="false" ht="12" hidden="false" customHeight="false" outlineLevel="0" collapsed="false">
      <c r="BS33906" s="96" t="n">
        <f aca="false">BR33906-2.5</f>
        <v>-2.5</v>
      </c>
    </row>
    <row r="33907" customFormat="false" ht="12" hidden="false" customHeight="false" outlineLevel="0" collapsed="false">
      <c r="BS33907" s="96" t="n">
        <f aca="false">BR33907-2.5</f>
        <v>-2.5</v>
      </c>
    </row>
    <row r="33908" customFormat="false" ht="12" hidden="false" customHeight="false" outlineLevel="0" collapsed="false">
      <c r="BS33908" s="96" t="n">
        <f aca="false">BR33908-2.5</f>
        <v>-2.5</v>
      </c>
    </row>
    <row r="33909" customFormat="false" ht="12" hidden="false" customHeight="false" outlineLevel="0" collapsed="false">
      <c r="BS33909" s="96" t="n">
        <f aca="false">BR33909-2.5</f>
        <v>-2.5</v>
      </c>
    </row>
    <row r="33910" customFormat="false" ht="12" hidden="false" customHeight="false" outlineLevel="0" collapsed="false">
      <c r="BS33910" s="96" t="n">
        <f aca="false">BR33910-2.5</f>
        <v>-2.5</v>
      </c>
    </row>
    <row r="33911" customFormat="false" ht="12" hidden="false" customHeight="false" outlineLevel="0" collapsed="false">
      <c r="BS33911" s="96" t="n">
        <f aca="false">BR33911-2.5</f>
        <v>-2.5</v>
      </c>
    </row>
    <row r="33912" customFormat="false" ht="12" hidden="false" customHeight="false" outlineLevel="0" collapsed="false">
      <c r="BS33912" s="96" t="n">
        <f aca="false">BR33912-2.5</f>
        <v>-2.5</v>
      </c>
    </row>
    <row r="33913" customFormat="false" ht="12" hidden="false" customHeight="false" outlineLevel="0" collapsed="false">
      <c r="BS33913" s="96" t="n">
        <f aca="false">BR33913-2.5</f>
        <v>-2.5</v>
      </c>
    </row>
    <row r="33914" customFormat="false" ht="12" hidden="false" customHeight="false" outlineLevel="0" collapsed="false">
      <c r="BS33914" s="96" t="n">
        <f aca="false">BR33914-2.5</f>
        <v>-2.5</v>
      </c>
    </row>
    <row r="33915" customFormat="false" ht="12" hidden="false" customHeight="false" outlineLevel="0" collapsed="false">
      <c r="BS33915" s="96" t="n">
        <f aca="false">BR33915-2.5</f>
        <v>-2.5</v>
      </c>
    </row>
    <row r="33916" customFormat="false" ht="12" hidden="false" customHeight="false" outlineLevel="0" collapsed="false">
      <c r="BS33916" s="96" t="n">
        <f aca="false">BR33916-2.5</f>
        <v>-2.5</v>
      </c>
    </row>
    <row r="33917" customFormat="false" ht="12" hidden="false" customHeight="false" outlineLevel="0" collapsed="false">
      <c r="BS33917" s="96" t="n">
        <f aca="false">BR33917-2.5</f>
        <v>-2.5</v>
      </c>
    </row>
    <row r="33918" customFormat="false" ht="12" hidden="false" customHeight="false" outlineLevel="0" collapsed="false">
      <c r="BS33918" s="96" t="n">
        <f aca="false">BR33918-2.5</f>
        <v>-2.5</v>
      </c>
    </row>
    <row r="33919" customFormat="false" ht="12" hidden="false" customHeight="false" outlineLevel="0" collapsed="false">
      <c r="BS33919" s="96" t="n">
        <f aca="false">BR33919-2.5</f>
        <v>-2.5</v>
      </c>
    </row>
    <row r="33920" customFormat="false" ht="12" hidden="false" customHeight="false" outlineLevel="0" collapsed="false">
      <c r="BS33920" s="96" t="n">
        <f aca="false">BR33920-2.5</f>
        <v>-2.5</v>
      </c>
    </row>
    <row r="33921" customFormat="false" ht="12" hidden="false" customHeight="false" outlineLevel="0" collapsed="false">
      <c r="BS33921" s="96" t="n">
        <f aca="false">BR33921-2.5</f>
        <v>-2.5</v>
      </c>
    </row>
    <row r="33922" customFormat="false" ht="12" hidden="false" customHeight="false" outlineLevel="0" collapsed="false">
      <c r="BS33922" s="96" t="n">
        <f aca="false">BR33922-2.5</f>
        <v>-2.5</v>
      </c>
    </row>
    <row r="33923" customFormat="false" ht="12" hidden="false" customHeight="false" outlineLevel="0" collapsed="false">
      <c r="BS33923" s="96" t="n">
        <f aca="false">BR33923-2.5</f>
        <v>-2.5</v>
      </c>
    </row>
    <row r="33924" customFormat="false" ht="12" hidden="false" customHeight="false" outlineLevel="0" collapsed="false">
      <c r="BS33924" s="96" t="n">
        <f aca="false">BR33924-2.5</f>
        <v>-2.5</v>
      </c>
    </row>
    <row r="33925" customFormat="false" ht="12" hidden="false" customHeight="false" outlineLevel="0" collapsed="false">
      <c r="BS33925" s="96" t="n">
        <f aca="false">BR33925-2.5</f>
        <v>-2.5</v>
      </c>
    </row>
    <row r="33926" customFormat="false" ht="12" hidden="false" customHeight="false" outlineLevel="0" collapsed="false">
      <c r="BS33926" s="96" t="n">
        <f aca="false">BR33926-2.5</f>
        <v>-2.5</v>
      </c>
    </row>
    <row r="33927" customFormat="false" ht="12" hidden="false" customHeight="false" outlineLevel="0" collapsed="false">
      <c r="BS33927" s="96" t="n">
        <f aca="false">BR33927-2.5</f>
        <v>-2.5</v>
      </c>
    </row>
    <row r="33928" customFormat="false" ht="12" hidden="false" customHeight="false" outlineLevel="0" collapsed="false">
      <c r="BS33928" s="96" t="n">
        <f aca="false">BR33928-2.5</f>
        <v>-2.5</v>
      </c>
    </row>
    <row r="33929" customFormat="false" ht="12" hidden="false" customHeight="false" outlineLevel="0" collapsed="false">
      <c r="BS33929" s="96" t="n">
        <f aca="false">BR33929-2.5</f>
        <v>-2.5</v>
      </c>
    </row>
    <row r="33930" customFormat="false" ht="12" hidden="false" customHeight="false" outlineLevel="0" collapsed="false">
      <c r="BS33930" s="96" t="n">
        <f aca="false">BR33930-2.5</f>
        <v>-2.5</v>
      </c>
    </row>
    <row r="33931" customFormat="false" ht="12" hidden="false" customHeight="false" outlineLevel="0" collapsed="false">
      <c r="BS33931" s="96" t="n">
        <f aca="false">BR33931-2.5</f>
        <v>-2.5</v>
      </c>
    </row>
    <row r="33932" customFormat="false" ht="12" hidden="false" customHeight="false" outlineLevel="0" collapsed="false">
      <c r="BS33932" s="96" t="n">
        <f aca="false">BR33932-2.5</f>
        <v>-2.5</v>
      </c>
    </row>
    <row r="33933" customFormat="false" ht="12" hidden="false" customHeight="false" outlineLevel="0" collapsed="false">
      <c r="BS33933" s="96" t="n">
        <f aca="false">BR33933-2.5</f>
        <v>-2.5</v>
      </c>
    </row>
    <row r="33934" customFormat="false" ht="12" hidden="false" customHeight="false" outlineLevel="0" collapsed="false">
      <c r="BS33934" s="96" t="n">
        <f aca="false">BR33934-2.5</f>
        <v>-2.5</v>
      </c>
    </row>
    <row r="33935" customFormat="false" ht="12" hidden="false" customHeight="false" outlineLevel="0" collapsed="false">
      <c r="BS33935" s="96" t="n">
        <f aca="false">BR33935-2.5</f>
        <v>-2.5</v>
      </c>
    </row>
    <row r="33936" customFormat="false" ht="12" hidden="false" customHeight="false" outlineLevel="0" collapsed="false">
      <c r="BS33936" s="96" t="n">
        <f aca="false">BR33936-2.5</f>
        <v>-2.5</v>
      </c>
    </row>
    <row r="33937" customFormat="false" ht="12" hidden="false" customHeight="false" outlineLevel="0" collapsed="false">
      <c r="BS33937" s="96" t="n">
        <f aca="false">BR33937-2.5</f>
        <v>-2.5</v>
      </c>
    </row>
    <row r="33938" customFormat="false" ht="12" hidden="false" customHeight="false" outlineLevel="0" collapsed="false">
      <c r="BS33938" s="96" t="n">
        <f aca="false">BR33938-2.5</f>
        <v>-2.5</v>
      </c>
    </row>
    <row r="33939" customFormat="false" ht="12" hidden="false" customHeight="false" outlineLevel="0" collapsed="false">
      <c r="BS33939" s="96" t="n">
        <f aca="false">BR33939-2.5</f>
        <v>-2.5</v>
      </c>
    </row>
    <row r="33940" customFormat="false" ht="12" hidden="false" customHeight="false" outlineLevel="0" collapsed="false">
      <c r="BS33940" s="96" t="n">
        <f aca="false">BR33940-2.5</f>
        <v>-2.5</v>
      </c>
    </row>
    <row r="33941" customFormat="false" ht="12" hidden="false" customHeight="false" outlineLevel="0" collapsed="false">
      <c r="BS33941" s="96" t="n">
        <f aca="false">BR33941-2.5</f>
        <v>-2.5</v>
      </c>
    </row>
    <row r="33942" customFormat="false" ht="12" hidden="false" customHeight="false" outlineLevel="0" collapsed="false">
      <c r="BS33942" s="96" t="n">
        <f aca="false">BR33942-2.5</f>
        <v>-2.5</v>
      </c>
    </row>
    <row r="33943" customFormat="false" ht="12" hidden="false" customHeight="false" outlineLevel="0" collapsed="false">
      <c r="BS33943" s="96" t="n">
        <f aca="false">BR33943-2.5</f>
        <v>-2.5</v>
      </c>
    </row>
    <row r="33944" customFormat="false" ht="12" hidden="false" customHeight="false" outlineLevel="0" collapsed="false">
      <c r="BS33944" s="96" t="n">
        <f aca="false">BR33944-2.5</f>
        <v>-2.5</v>
      </c>
    </row>
    <row r="33945" customFormat="false" ht="12" hidden="false" customHeight="false" outlineLevel="0" collapsed="false">
      <c r="BS33945" s="96" t="n">
        <f aca="false">BR33945-2.5</f>
        <v>-2.5</v>
      </c>
    </row>
    <row r="33946" customFormat="false" ht="12" hidden="false" customHeight="false" outlineLevel="0" collapsed="false">
      <c r="BS33946" s="96" t="n">
        <f aca="false">BR33946-2.5</f>
        <v>-2.5</v>
      </c>
    </row>
    <row r="33947" customFormat="false" ht="12" hidden="false" customHeight="false" outlineLevel="0" collapsed="false">
      <c r="BS33947" s="96" t="n">
        <f aca="false">BR33947-2.5</f>
        <v>-2.5</v>
      </c>
    </row>
    <row r="33948" customFormat="false" ht="12" hidden="false" customHeight="false" outlineLevel="0" collapsed="false">
      <c r="BS33948" s="96" t="n">
        <f aca="false">BR33948-2.5</f>
        <v>-2.5</v>
      </c>
    </row>
    <row r="33949" customFormat="false" ht="12" hidden="false" customHeight="false" outlineLevel="0" collapsed="false">
      <c r="BS33949" s="96" t="n">
        <f aca="false">BR33949-2.5</f>
        <v>-2.5</v>
      </c>
    </row>
    <row r="33950" customFormat="false" ht="12" hidden="false" customHeight="false" outlineLevel="0" collapsed="false">
      <c r="BS33950" s="96" t="n">
        <f aca="false">BR33950-2.5</f>
        <v>-2.5</v>
      </c>
    </row>
    <row r="33951" customFormat="false" ht="12" hidden="false" customHeight="false" outlineLevel="0" collapsed="false">
      <c r="BS33951" s="96" t="n">
        <f aca="false">BR33951-2.5</f>
        <v>-2.5</v>
      </c>
    </row>
    <row r="33952" customFormat="false" ht="12" hidden="false" customHeight="false" outlineLevel="0" collapsed="false">
      <c r="BS33952" s="96" t="n">
        <f aca="false">BR33952-2.5</f>
        <v>-2.5</v>
      </c>
    </row>
    <row r="33953" customFormat="false" ht="12" hidden="false" customHeight="false" outlineLevel="0" collapsed="false">
      <c r="BS33953" s="96" t="n">
        <f aca="false">BR33953-2.5</f>
        <v>-2.5</v>
      </c>
    </row>
    <row r="33954" customFormat="false" ht="12" hidden="false" customHeight="false" outlineLevel="0" collapsed="false">
      <c r="BS33954" s="96" t="n">
        <f aca="false">BR33954-2.5</f>
        <v>-2.5</v>
      </c>
    </row>
    <row r="33955" customFormat="false" ht="12" hidden="false" customHeight="false" outlineLevel="0" collapsed="false">
      <c r="BS33955" s="96" t="n">
        <f aca="false">BR33955-2.5</f>
        <v>-2.5</v>
      </c>
    </row>
    <row r="33956" customFormat="false" ht="12" hidden="false" customHeight="false" outlineLevel="0" collapsed="false">
      <c r="BS33956" s="96" t="n">
        <f aca="false">BR33956-2.5</f>
        <v>-2.5</v>
      </c>
    </row>
    <row r="33957" customFormat="false" ht="12" hidden="false" customHeight="false" outlineLevel="0" collapsed="false">
      <c r="BS33957" s="96" t="n">
        <f aca="false">BR33957-2.5</f>
        <v>-2.5</v>
      </c>
    </row>
    <row r="33958" customFormat="false" ht="12" hidden="false" customHeight="false" outlineLevel="0" collapsed="false">
      <c r="BS33958" s="96" t="n">
        <f aca="false">BR33958-2.5</f>
        <v>-2.5</v>
      </c>
    </row>
    <row r="33959" customFormat="false" ht="12" hidden="false" customHeight="false" outlineLevel="0" collapsed="false">
      <c r="BS33959" s="96" t="n">
        <f aca="false">BR33959-2.5</f>
        <v>-2.5</v>
      </c>
    </row>
    <row r="33960" customFormat="false" ht="12" hidden="false" customHeight="false" outlineLevel="0" collapsed="false">
      <c r="BS33960" s="96" t="n">
        <f aca="false">BR33960-2.5</f>
        <v>-2.5</v>
      </c>
    </row>
    <row r="33961" customFormat="false" ht="12" hidden="false" customHeight="false" outlineLevel="0" collapsed="false">
      <c r="BS33961" s="96" t="n">
        <f aca="false">BR33961-2.5</f>
        <v>-2.5</v>
      </c>
    </row>
    <row r="33962" customFormat="false" ht="12" hidden="false" customHeight="false" outlineLevel="0" collapsed="false">
      <c r="BS33962" s="96" t="n">
        <f aca="false">BR33962-2.5</f>
        <v>-2.5</v>
      </c>
    </row>
    <row r="33963" customFormat="false" ht="12" hidden="false" customHeight="false" outlineLevel="0" collapsed="false">
      <c r="BS33963" s="96" t="n">
        <f aca="false">BR33963-2.5</f>
        <v>-2.5</v>
      </c>
    </row>
    <row r="33964" customFormat="false" ht="12" hidden="false" customHeight="false" outlineLevel="0" collapsed="false">
      <c r="BS33964" s="96" t="n">
        <f aca="false">BR33964-2.5</f>
        <v>-2.5</v>
      </c>
    </row>
    <row r="33965" customFormat="false" ht="12" hidden="false" customHeight="false" outlineLevel="0" collapsed="false">
      <c r="BS33965" s="96" t="n">
        <f aca="false">BR33965-2.5</f>
        <v>-2.5</v>
      </c>
    </row>
    <row r="33966" customFormat="false" ht="12" hidden="false" customHeight="false" outlineLevel="0" collapsed="false">
      <c r="BS33966" s="96" t="n">
        <f aca="false">BR33966-2.5</f>
        <v>-2.5</v>
      </c>
    </row>
    <row r="33967" customFormat="false" ht="12" hidden="false" customHeight="false" outlineLevel="0" collapsed="false">
      <c r="BS33967" s="96" t="n">
        <f aca="false">BR33967-2.5</f>
        <v>-2.5</v>
      </c>
    </row>
    <row r="33968" customFormat="false" ht="12" hidden="false" customHeight="false" outlineLevel="0" collapsed="false">
      <c r="BS33968" s="96" t="n">
        <f aca="false">BR33968-2.5</f>
        <v>-2.5</v>
      </c>
    </row>
    <row r="33969" customFormat="false" ht="12" hidden="false" customHeight="false" outlineLevel="0" collapsed="false">
      <c r="BS33969" s="96" t="n">
        <f aca="false">BR33969-2.5</f>
        <v>-2.5</v>
      </c>
    </row>
    <row r="33970" customFormat="false" ht="12" hidden="false" customHeight="false" outlineLevel="0" collapsed="false">
      <c r="BS33970" s="96" t="n">
        <f aca="false">BR33970-2.5</f>
        <v>-2.5</v>
      </c>
    </row>
    <row r="33971" customFormat="false" ht="12" hidden="false" customHeight="false" outlineLevel="0" collapsed="false">
      <c r="BS33971" s="96" t="n">
        <f aca="false">BR33971-2.5</f>
        <v>-2.5</v>
      </c>
    </row>
    <row r="33972" customFormat="false" ht="12" hidden="false" customHeight="false" outlineLevel="0" collapsed="false">
      <c r="BS33972" s="96" t="n">
        <f aca="false">BR33972-2.5</f>
        <v>-2.5</v>
      </c>
    </row>
    <row r="33973" customFormat="false" ht="12" hidden="false" customHeight="false" outlineLevel="0" collapsed="false">
      <c r="BS33973" s="96" t="n">
        <f aca="false">BR33973-2.5</f>
        <v>-2.5</v>
      </c>
    </row>
    <row r="33974" customFormat="false" ht="12" hidden="false" customHeight="false" outlineLevel="0" collapsed="false">
      <c r="BS33974" s="96" t="n">
        <f aca="false">BR33974-2.5</f>
        <v>-2.5</v>
      </c>
    </row>
    <row r="33975" customFormat="false" ht="12" hidden="false" customHeight="false" outlineLevel="0" collapsed="false">
      <c r="BS33975" s="96" t="n">
        <f aca="false">BR33975-2.5</f>
        <v>-2.5</v>
      </c>
    </row>
    <row r="33976" customFormat="false" ht="12" hidden="false" customHeight="false" outlineLevel="0" collapsed="false">
      <c r="BS33976" s="96" t="n">
        <f aca="false">BR33976-2.5</f>
        <v>-2.5</v>
      </c>
    </row>
    <row r="33977" customFormat="false" ht="12" hidden="false" customHeight="false" outlineLevel="0" collapsed="false">
      <c r="BS33977" s="96" t="n">
        <f aca="false">BR33977-2.5</f>
        <v>-2.5</v>
      </c>
    </row>
    <row r="33978" customFormat="false" ht="12" hidden="false" customHeight="false" outlineLevel="0" collapsed="false">
      <c r="BS33978" s="96" t="n">
        <f aca="false">BR33978-2.5</f>
        <v>-2.5</v>
      </c>
    </row>
    <row r="33979" customFormat="false" ht="12" hidden="false" customHeight="false" outlineLevel="0" collapsed="false">
      <c r="BS33979" s="96" t="n">
        <f aca="false">BR33979-2.5</f>
        <v>-2.5</v>
      </c>
    </row>
    <row r="33980" customFormat="false" ht="12" hidden="false" customHeight="false" outlineLevel="0" collapsed="false">
      <c r="BS33980" s="96" t="n">
        <f aca="false">BR33980-2.5</f>
        <v>-2.5</v>
      </c>
    </row>
    <row r="33981" customFormat="false" ht="12" hidden="false" customHeight="false" outlineLevel="0" collapsed="false">
      <c r="BS33981" s="96" t="n">
        <f aca="false">BR33981-2.5</f>
        <v>-2.5</v>
      </c>
    </row>
    <row r="33982" customFormat="false" ht="12" hidden="false" customHeight="false" outlineLevel="0" collapsed="false">
      <c r="BS33982" s="96" t="n">
        <f aca="false">BR33982-2.5</f>
        <v>-2.5</v>
      </c>
    </row>
    <row r="33983" customFormat="false" ht="12" hidden="false" customHeight="false" outlineLevel="0" collapsed="false">
      <c r="BS33983" s="96" t="n">
        <f aca="false">BR33983-2.5</f>
        <v>-2.5</v>
      </c>
    </row>
    <row r="33984" customFormat="false" ht="12" hidden="false" customHeight="false" outlineLevel="0" collapsed="false">
      <c r="BS33984" s="96" t="n">
        <f aca="false">BR33984-2.5</f>
        <v>-2.5</v>
      </c>
    </row>
    <row r="33985" customFormat="false" ht="12" hidden="false" customHeight="false" outlineLevel="0" collapsed="false">
      <c r="BS33985" s="96" t="n">
        <f aca="false">BR33985-2.5</f>
        <v>-2.5</v>
      </c>
    </row>
    <row r="33986" customFormat="false" ht="12" hidden="false" customHeight="false" outlineLevel="0" collapsed="false">
      <c r="BS33986" s="96" t="n">
        <f aca="false">BR33986-2.5</f>
        <v>-2.5</v>
      </c>
    </row>
    <row r="33987" customFormat="false" ht="12" hidden="false" customHeight="false" outlineLevel="0" collapsed="false">
      <c r="BS33987" s="96" t="n">
        <f aca="false">BR33987-2.5</f>
        <v>-2.5</v>
      </c>
    </row>
    <row r="33988" customFormat="false" ht="12" hidden="false" customHeight="false" outlineLevel="0" collapsed="false">
      <c r="BS33988" s="96" t="n">
        <f aca="false">BR33988-2.5</f>
        <v>-2.5</v>
      </c>
    </row>
    <row r="33989" customFormat="false" ht="12" hidden="false" customHeight="false" outlineLevel="0" collapsed="false">
      <c r="BS33989" s="96" t="n">
        <f aca="false">BR33989-2.5</f>
        <v>-2.5</v>
      </c>
    </row>
    <row r="33990" customFormat="false" ht="12" hidden="false" customHeight="false" outlineLevel="0" collapsed="false">
      <c r="BS33990" s="96" t="n">
        <f aca="false">BR33990-2.5</f>
        <v>-2.5</v>
      </c>
    </row>
    <row r="33991" customFormat="false" ht="12" hidden="false" customHeight="false" outlineLevel="0" collapsed="false">
      <c r="BS33991" s="96" t="n">
        <f aca="false">BR33991-2.5</f>
        <v>-2.5</v>
      </c>
    </row>
    <row r="33992" customFormat="false" ht="12" hidden="false" customHeight="false" outlineLevel="0" collapsed="false">
      <c r="BS33992" s="96" t="n">
        <f aca="false">BR33992-2.5</f>
        <v>-2.5</v>
      </c>
    </row>
    <row r="33993" customFormat="false" ht="12" hidden="false" customHeight="false" outlineLevel="0" collapsed="false">
      <c r="BS33993" s="96" t="n">
        <f aca="false">BR33993-2.5</f>
        <v>-2.5</v>
      </c>
    </row>
    <row r="33994" customFormat="false" ht="12" hidden="false" customHeight="false" outlineLevel="0" collapsed="false">
      <c r="BS33994" s="96" t="n">
        <f aca="false">BR33994-2.5</f>
        <v>-2.5</v>
      </c>
    </row>
    <row r="33995" customFormat="false" ht="12" hidden="false" customHeight="false" outlineLevel="0" collapsed="false">
      <c r="BS33995" s="96" t="n">
        <f aca="false">BR33995-2.5</f>
        <v>-2.5</v>
      </c>
    </row>
    <row r="33996" customFormat="false" ht="12" hidden="false" customHeight="false" outlineLevel="0" collapsed="false">
      <c r="BS33996" s="96" t="n">
        <f aca="false">BR33996-2.5</f>
        <v>-2.5</v>
      </c>
    </row>
    <row r="33997" customFormat="false" ht="12" hidden="false" customHeight="false" outlineLevel="0" collapsed="false">
      <c r="BS33997" s="96" t="n">
        <f aca="false">BR33997-2.5</f>
        <v>-2.5</v>
      </c>
    </row>
    <row r="33998" customFormat="false" ht="12" hidden="false" customHeight="false" outlineLevel="0" collapsed="false">
      <c r="BS33998" s="96" t="n">
        <f aca="false">BR33998-2.5</f>
        <v>-2.5</v>
      </c>
    </row>
    <row r="33999" customFormat="false" ht="12" hidden="false" customHeight="false" outlineLevel="0" collapsed="false">
      <c r="BS33999" s="96" t="n">
        <f aca="false">BR33999-2.5</f>
        <v>-2.5</v>
      </c>
    </row>
    <row r="34000" customFormat="false" ht="12" hidden="false" customHeight="false" outlineLevel="0" collapsed="false">
      <c r="BS34000" s="96" t="n">
        <f aca="false">BR34000-2.5</f>
        <v>-2.5</v>
      </c>
    </row>
    <row r="34001" customFormat="false" ht="12" hidden="false" customHeight="false" outlineLevel="0" collapsed="false">
      <c r="BS34001" s="96" t="n">
        <f aca="false">BR34001-2.5</f>
        <v>-2.5</v>
      </c>
    </row>
    <row r="34002" customFormat="false" ht="12" hidden="false" customHeight="false" outlineLevel="0" collapsed="false">
      <c r="BS34002" s="96" t="n">
        <f aca="false">BR34002-2.5</f>
        <v>-2.5</v>
      </c>
    </row>
    <row r="34003" customFormat="false" ht="12" hidden="false" customHeight="false" outlineLevel="0" collapsed="false">
      <c r="BS34003" s="96" t="n">
        <f aca="false">BR34003-2.5</f>
        <v>-2.5</v>
      </c>
    </row>
    <row r="34004" customFormat="false" ht="12" hidden="false" customHeight="false" outlineLevel="0" collapsed="false">
      <c r="BS34004" s="96" t="n">
        <f aca="false">BR34004-2.5</f>
        <v>-2.5</v>
      </c>
    </row>
    <row r="34005" customFormat="false" ht="12" hidden="false" customHeight="false" outlineLevel="0" collapsed="false">
      <c r="BS34005" s="96" t="n">
        <f aca="false">BR34005-2.5</f>
        <v>-2.5</v>
      </c>
    </row>
    <row r="34006" customFormat="false" ht="12" hidden="false" customHeight="false" outlineLevel="0" collapsed="false">
      <c r="BS34006" s="96" t="n">
        <f aca="false">BR34006-2.5</f>
        <v>-2.5</v>
      </c>
    </row>
    <row r="34007" customFormat="false" ht="12" hidden="false" customHeight="false" outlineLevel="0" collapsed="false">
      <c r="BS34007" s="96" t="n">
        <f aca="false">BR34007-2.5</f>
        <v>-2.5</v>
      </c>
    </row>
    <row r="34008" customFormat="false" ht="12" hidden="false" customHeight="false" outlineLevel="0" collapsed="false">
      <c r="BS34008" s="96" t="n">
        <f aca="false">BR34008-2.5</f>
        <v>-2.5</v>
      </c>
    </row>
    <row r="34009" customFormat="false" ht="12" hidden="false" customHeight="false" outlineLevel="0" collapsed="false">
      <c r="BS34009" s="96" t="n">
        <f aca="false">BR34009-2.5</f>
        <v>-2.5</v>
      </c>
    </row>
    <row r="34010" customFormat="false" ht="12" hidden="false" customHeight="false" outlineLevel="0" collapsed="false">
      <c r="BS34010" s="96" t="n">
        <f aca="false">BR34010-2.5</f>
        <v>-2.5</v>
      </c>
    </row>
    <row r="34011" customFormat="false" ht="12" hidden="false" customHeight="false" outlineLevel="0" collapsed="false">
      <c r="BS34011" s="96" t="n">
        <f aca="false">BR34011-2.5</f>
        <v>-2.5</v>
      </c>
    </row>
    <row r="34012" customFormat="false" ht="12" hidden="false" customHeight="false" outlineLevel="0" collapsed="false">
      <c r="BS34012" s="96" t="n">
        <f aca="false">BR34012-2.5</f>
        <v>-2.5</v>
      </c>
    </row>
    <row r="34013" customFormat="false" ht="12" hidden="false" customHeight="false" outlineLevel="0" collapsed="false">
      <c r="BS34013" s="96" t="n">
        <f aca="false">BR34013-2.5</f>
        <v>-2.5</v>
      </c>
    </row>
    <row r="34014" customFormat="false" ht="12" hidden="false" customHeight="false" outlineLevel="0" collapsed="false">
      <c r="BS34014" s="96" t="n">
        <f aca="false">BR34014-2.5</f>
        <v>-2.5</v>
      </c>
    </row>
    <row r="34015" customFormat="false" ht="12" hidden="false" customHeight="false" outlineLevel="0" collapsed="false">
      <c r="BS34015" s="96" t="n">
        <f aca="false">BR34015-2.5</f>
        <v>-2.5</v>
      </c>
    </row>
    <row r="34016" customFormat="false" ht="12" hidden="false" customHeight="false" outlineLevel="0" collapsed="false">
      <c r="BS34016" s="96" t="n">
        <f aca="false">BR34016-2.5</f>
        <v>-2.5</v>
      </c>
    </row>
    <row r="34017" customFormat="false" ht="12" hidden="false" customHeight="false" outlineLevel="0" collapsed="false">
      <c r="BS34017" s="96" t="n">
        <f aca="false">BR34017-2.5</f>
        <v>-2.5</v>
      </c>
    </row>
    <row r="34018" customFormat="false" ht="12" hidden="false" customHeight="false" outlineLevel="0" collapsed="false">
      <c r="BS34018" s="96" t="n">
        <f aca="false">BR34018-2.5</f>
        <v>-2.5</v>
      </c>
    </row>
    <row r="34019" customFormat="false" ht="12" hidden="false" customHeight="false" outlineLevel="0" collapsed="false">
      <c r="BS34019" s="96" t="n">
        <f aca="false">BR34019-2.5</f>
        <v>-2.5</v>
      </c>
    </row>
    <row r="34020" customFormat="false" ht="12" hidden="false" customHeight="false" outlineLevel="0" collapsed="false">
      <c r="BS34020" s="96" t="n">
        <f aca="false">BR34020-2.5</f>
        <v>-2.5</v>
      </c>
    </row>
    <row r="34021" customFormat="false" ht="12" hidden="false" customHeight="false" outlineLevel="0" collapsed="false">
      <c r="BS34021" s="96" t="n">
        <f aca="false">BR34021-2.5</f>
        <v>-2.5</v>
      </c>
    </row>
    <row r="34022" customFormat="false" ht="12" hidden="false" customHeight="false" outlineLevel="0" collapsed="false">
      <c r="BS34022" s="96" t="n">
        <f aca="false">BR34022-2.5</f>
        <v>-2.5</v>
      </c>
    </row>
    <row r="34023" customFormat="false" ht="12" hidden="false" customHeight="false" outlineLevel="0" collapsed="false">
      <c r="BS34023" s="96" t="n">
        <f aca="false">BR34023-2.5</f>
        <v>-2.5</v>
      </c>
    </row>
    <row r="34024" customFormat="false" ht="12" hidden="false" customHeight="false" outlineLevel="0" collapsed="false">
      <c r="BS34024" s="96" t="n">
        <f aca="false">BR34024-2.5</f>
        <v>-2.5</v>
      </c>
    </row>
    <row r="34025" customFormat="false" ht="12" hidden="false" customHeight="false" outlineLevel="0" collapsed="false">
      <c r="BS34025" s="96" t="n">
        <f aca="false">BR34025-2.5</f>
        <v>-2.5</v>
      </c>
    </row>
    <row r="34026" customFormat="false" ht="12" hidden="false" customHeight="false" outlineLevel="0" collapsed="false">
      <c r="BS34026" s="96" t="n">
        <f aca="false">BR34026-2.5</f>
        <v>-2.5</v>
      </c>
    </row>
    <row r="34027" customFormat="false" ht="12" hidden="false" customHeight="false" outlineLevel="0" collapsed="false">
      <c r="BS34027" s="96" t="n">
        <f aca="false">BR34027-2.5</f>
        <v>-2.5</v>
      </c>
    </row>
    <row r="34028" customFormat="false" ht="12" hidden="false" customHeight="false" outlineLevel="0" collapsed="false">
      <c r="BS34028" s="96" t="n">
        <f aca="false">BR34028-2.5</f>
        <v>-2.5</v>
      </c>
    </row>
    <row r="34029" customFormat="false" ht="12" hidden="false" customHeight="false" outlineLevel="0" collapsed="false">
      <c r="BS34029" s="96" t="n">
        <f aca="false">BR34029-2.5</f>
        <v>-2.5</v>
      </c>
    </row>
    <row r="34030" customFormat="false" ht="12" hidden="false" customHeight="false" outlineLevel="0" collapsed="false">
      <c r="BS34030" s="96" t="n">
        <f aca="false">BR34030-2.5</f>
        <v>-2.5</v>
      </c>
    </row>
    <row r="34031" customFormat="false" ht="12" hidden="false" customHeight="false" outlineLevel="0" collapsed="false">
      <c r="BS34031" s="96" t="n">
        <f aca="false">BR34031-2.5</f>
        <v>-2.5</v>
      </c>
    </row>
    <row r="34032" customFormat="false" ht="12" hidden="false" customHeight="false" outlineLevel="0" collapsed="false">
      <c r="BS34032" s="96" t="n">
        <f aca="false">BR34032-2.5</f>
        <v>-2.5</v>
      </c>
    </row>
    <row r="34033" customFormat="false" ht="12" hidden="false" customHeight="false" outlineLevel="0" collapsed="false">
      <c r="BS34033" s="96" t="n">
        <f aca="false">BR34033-2.5</f>
        <v>-2.5</v>
      </c>
    </row>
    <row r="34034" customFormat="false" ht="12" hidden="false" customHeight="false" outlineLevel="0" collapsed="false">
      <c r="BS34034" s="96" t="n">
        <f aca="false">BR34034-2.5</f>
        <v>-2.5</v>
      </c>
    </row>
    <row r="34035" customFormat="false" ht="12" hidden="false" customHeight="false" outlineLevel="0" collapsed="false">
      <c r="BS34035" s="96" t="n">
        <f aca="false">BR34035-2.5</f>
        <v>-2.5</v>
      </c>
    </row>
    <row r="34036" customFormat="false" ht="12" hidden="false" customHeight="false" outlineLevel="0" collapsed="false">
      <c r="BS34036" s="96" t="n">
        <f aca="false">BR34036-2.5</f>
        <v>-2.5</v>
      </c>
    </row>
    <row r="34037" customFormat="false" ht="12" hidden="false" customHeight="false" outlineLevel="0" collapsed="false">
      <c r="BS34037" s="96" t="n">
        <f aca="false">BR34037-2.5</f>
        <v>-2.5</v>
      </c>
    </row>
    <row r="34038" customFormat="false" ht="12" hidden="false" customHeight="false" outlineLevel="0" collapsed="false">
      <c r="BS34038" s="96" t="n">
        <f aca="false">BR34038-2.5</f>
        <v>-2.5</v>
      </c>
    </row>
    <row r="34039" customFormat="false" ht="12" hidden="false" customHeight="false" outlineLevel="0" collapsed="false">
      <c r="BS34039" s="96" t="n">
        <f aca="false">BR34039-2.5</f>
        <v>-2.5</v>
      </c>
    </row>
    <row r="34040" customFormat="false" ht="12" hidden="false" customHeight="false" outlineLevel="0" collapsed="false">
      <c r="BS34040" s="96" t="n">
        <f aca="false">BR34040-2.5</f>
        <v>-2.5</v>
      </c>
    </row>
    <row r="34041" customFormat="false" ht="12" hidden="false" customHeight="false" outlineLevel="0" collapsed="false">
      <c r="BS34041" s="96" t="n">
        <f aca="false">BR34041-2.5</f>
        <v>-2.5</v>
      </c>
    </row>
    <row r="34042" customFormat="false" ht="12" hidden="false" customHeight="false" outlineLevel="0" collapsed="false">
      <c r="BS34042" s="96" t="n">
        <f aca="false">BR34042-2.5</f>
        <v>-2.5</v>
      </c>
    </row>
    <row r="34043" customFormat="false" ht="12" hidden="false" customHeight="false" outlineLevel="0" collapsed="false">
      <c r="BS34043" s="96" t="n">
        <f aca="false">BR34043-2.5</f>
        <v>-2.5</v>
      </c>
    </row>
    <row r="34044" customFormat="false" ht="12" hidden="false" customHeight="false" outlineLevel="0" collapsed="false">
      <c r="BS34044" s="96" t="n">
        <f aca="false">BR34044-2.5</f>
        <v>-2.5</v>
      </c>
    </row>
    <row r="34045" customFormat="false" ht="12" hidden="false" customHeight="false" outlineLevel="0" collapsed="false">
      <c r="BS34045" s="96" t="n">
        <f aca="false">BR34045-2.5</f>
        <v>-2.5</v>
      </c>
    </row>
    <row r="34046" customFormat="false" ht="12" hidden="false" customHeight="false" outlineLevel="0" collapsed="false">
      <c r="BS34046" s="96" t="n">
        <f aca="false">BR34046-2.5</f>
        <v>-2.5</v>
      </c>
    </row>
    <row r="34047" customFormat="false" ht="12" hidden="false" customHeight="false" outlineLevel="0" collapsed="false">
      <c r="BS34047" s="96" t="n">
        <f aca="false">BR34047-2.5</f>
        <v>-2.5</v>
      </c>
    </row>
    <row r="34048" customFormat="false" ht="12" hidden="false" customHeight="false" outlineLevel="0" collapsed="false">
      <c r="BS34048" s="96" t="n">
        <f aca="false">BR34048-2.5</f>
        <v>-2.5</v>
      </c>
    </row>
    <row r="34049" customFormat="false" ht="12" hidden="false" customHeight="false" outlineLevel="0" collapsed="false">
      <c r="BS34049" s="96" t="n">
        <f aca="false">BR34049-2.5</f>
        <v>-2.5</v>
      </c>
    </row>
    <row r="34050" customFormat="false" ht="12" hidden="false" customHeight="false" outlineLevel="0" collapsed="false">
      <c r="BS34050" s="96" t="n">
        <f aca="false">BR34050-2.5</f>
        <v>-2.5</v>
      </c>
    </row>
    <row r="34051" customFormat="false" ht="12" hidden="false" customHeight="false" outlineLevel="0" collapsed="false">
      <c r="BS34051" s="96" t="n">
        <f aca="false">BR34051-2.5</f>
        <v>-2.5</v>
      </c>
    </row>
    <row r="34052" customFormat="false" ht="12" hidden="false" customHeight="false" outlineLevel="0" collapsed="false">
      <c r="BS34052" s="96" t="n">
        <f aca="false">BR34052-2.5</f>
        <v>-2.5</v>
      </c>
    </row>
    <row r="34053" customFormat="false" ht="12" hidden="false" customHeight="false" outlineLevel="0" collapsed="false">
      <c r="BS34053" s="96" t="n">
        <f aca="false">BR34053-2.5</f>
        <v>-2.5</v>
      </c>
    </row>
    <row r="34054" customFormat="false" ht="12" hidden="false" customHeight="false" outlineLevel="0" collapsed="false">
      <c r="BS34054" s="96" t="n">
        <f aca="false">BR34054-2.5</f>
        <v>-2.5</v>
      </c>
    </row>
    <row r="34055" customFormat="false" ht="12" hidden="false" customHeight="false" outlineLevel="0" collapsed="false">
      <c r="BS34055" s="96" t="n">
        <f aca="false">BR34055-2.5</f>
        <v>-2.5</v>
      </c>
    </row>
    <row r="34056" customFormat="false" ht="12" hidden="false" customHeight="false" outlineLevel="0" collapsed="false">
      <c r="BS34056" s="96" t="n">
        <f aca="false">BR34056-2.5</f>
        <v>-2.5</v>
      </c>
    </row>
    <row r="34057" customFormat="false" ht="12" hidden="false" customHeight="false" outlineLevel="0" collapsed="false">
      <c r="BS34057" s="96" t="n">
        <f aca="false">BR34057-2.5</f>
        <v>-2.5</v>
      </c>
    </row>
    <row r="34058" customFormat="false" ht="12" hidden="false" customHeight="false" outlineLevel="0" collapsed="false">
      <c r="BS34058" s="96" t="n">
        <f aca="false">BR34058-2.5</f>
        <v>-2.5</v>
      </c>
    </row>
    <row r="34059" customFormat="false" ht="12" hidden="false" customHeight="false" outlineLevel="0" collapsed="false">
      <c r="BS34059" s="96" t="n">
        <f aca="false">BR34059-2.5</f>
        <v>-2.5</v>
      </c>
    </row>
    <row r="34060" customFormat="false" ht="12" hidden="false" customHeight="false" outlineLevel="0" collapsed="false">
      <c r="BS34060" s="96" t="n">
        <f aca="false">BR34060-2.5</f>
        <v>-2.5</v>
      </c>
    </row>
    <row r="34061" customFormat="false" ht="12" hidden="false" customHeight="false" outlineLevel="0" collapsed="false">
      <c r="BS34061" s="96" t="n">
        <f aca="false">BR34061-2.5</f>
        <v>-2.5</v>
      </c>
    </row>
    <row r="34062" customFormat="false" ht="12" hidden="false" customHeight="false" outlineLevel="0" collapsed="false">
      <c r="BS34062" s="96" t="n">
        <f aca="false">BR34062-2.5</f>
        <v>-2.5</v>
      </c>
    </row>
    <row r="34063" customFormat="false" ht="12" hidden="false" customHeight="false" outlineLevel="0" collapsed="false">
      <c r="BS34063" s="96" t="n">
        <f aca="false">BR34063-2.5</f>
        <v>-2.5</v>
      </c>
    </row>
    <row r="34064" customFormat="false" ht="12" hidden="false" customHeight="false" outlineLevel="0" collapsed="false">
      <c r="BS34064" s="96" t="n">
        <f aca="false">BR34064-2.5</f>
        <v>-2.5</v>
      </c>
    </row>
    <row r="34065" customFormat="false" ht="12" hidden="false" customHeight="false" outlineLevel="0" collapsed="false">
      <c r="BS34065" s="96" t="n">
        <f aca="false">BR34065-2.5</f>
        <v>-2.5</v>
      </c>
    </row>
    <row r="34066" customFormat="false" ht="12" hidden="false" customHeight="false" outlineLevel="0" collapsed="false">
      <c r="BS34066" s="96" t="n">
        <f aca="false">BR34066-2.5</f>
        <v>-2.5</v>
      </c>
    </row>
    <row r="34067" customFormat="false" ht="12" hidden="false" customHeight="false" outlineLevel="0" collapsed="false">
      <c r="BS34067" s="96" t="n">
        <f aca="false">BR34067-2.5</f>
        <v>-2.5</v>
      </c>
    </row>
    <row r="34068" customFormat="false" ht="12" hidden="false" customHeight="false" outlineLevel="0" collapsed="false">
      <c r="BS34068" s="96" t="n">
        <f aca="false">BR34068-2.5</f>
        <v>-2.5</v>
      </c>
    </row>
    <row r="34069" customFormat="false" ht="12" hidden="false" customHeight="false" outlineLevel="0" collapsed="false">
      <c r="BS34069" s="96" t="n">
        <f aca="false">BR34069-2.5</f>
        <v>-2.5</v>
      </c>
    </row>
    <row r="34070" customFormat="false" ht="12" hidden="false" customHeight="false" outlineLevel="0" collapsed="false">
      <c r="BS34070" s="96" t="n">
        <f aca="false">BR34070-2.5</f>
        <v>-2.5</v>
      </c>
    </row>
    <row r="34071" customFormat="false" ht="12" hidden="false" customHeight="false" outlineLevel="0" collapsed="false">
      <c r="BS34071" s="96" t="n">
        <f aca="false">BR34071-2.5</f>
        <v>-2.5</v>
      </c>
    </row>
    <row r="34072" customFormat="false" ht="12" hidden="false" customHeight="false" outlineLevel="0" collapsed="false">
      <c r="BS34072" s="96" t="n">
        <f aca="false">BR34072-2.5</f>
        <v>-2.5</v>
      </c>
    </row>
    <row r="34073" customFormat="false" ht="12" hidden="false" customHeight="false" outlineLevel="0" collapsed="false">
      <c r="BS34073" s="96" t="n">
        <f aca="false">BR34073-2.5</f>
        <v>-2.5</v>
      </c>
    </row>
    <row r="34074" customFormat="false" ht="12" hidden="false" customHeight="false" outlineLevel="0" collapsed="false">
      <c r="BS34074" s="96" t="n">
        <f aca="false">BR34074-2.5</f>
        <v>-2.5</v>
      </c>
    </row>
    <row r="34075" customFormat="false" ht="12" hidden="false" customHeight="false" outlineLevel="0" collapsed="false">
      <c r="BS34075" s="96" t="n">
        <f aca="false">BR34075-2.5</f>
        <v>-2.5</v>
      </c>
    </row>
    <row r="34076" customFormat="false" ht="12" hidden="false" customHeight="false" outlineLevel="0" collapsed="false">
      <c r="BS34076" s="96" t="n">
        <f aca="false">BR34076-2.5</f>
        <v>-2.5</v>
      </c>
    </row>
    <row r="34077" customFormat="false" ht="12" hidden="false" customHeight="false" outlineLevel="0" collapsed="false">
      <c r="BS34077" s="96" t="n">
        <f aca="false">BR34077-2.5</f>
        <v>-2.5</v>
      </c>
    </row>
    <row r="34078" customFormat="false" ht="12" hidden="false" customHeight="false" outlineLevel="0" collapsed="false">
      <c r="BS34078" s="96" t="n">
        <f aca="false">BR34078-2.5</f>
        <v>-2.5</v>
      </c>
    </row>
    <row r="34079" customFormat="false" ht="12" hidden="false" customHeight="false" outlineLevel="0" collapsed="false">
      <c r="BS34079" s="96" t="n">
        <f aca="false">BR34079-2.5</f>
        <v>-2.5</v>
      </c>
    </row>
    <row r="34080" customFormat="false" ht="12" hidden="false" customHeight="false" outlineLevel="0" collapsed="false">
      <c r="BS34080" s="96" t="n">
        <f aca="false">BR34080-2.5</f>
        <v>-2.5</v>
      </c>
    </row>
    <row r="34081" customFormat="false" ht="12" hidden="false" customHeight="false" outlineLevel="0" collapsed="false">
      <c r="BS34081" s="96" t="n">
        <f aca="false">BR34081-2.5</f>
        <v>-2.5</v>
      </c>
    </row>
    <row r="34082" customFormat="false" ht="12" hidden="false" customHeight="false" outlineLevel="0" collapsed="false">
      <c r="BS34082" s="96" t="n">
        <f aca="false">BR34082-2.5</f>
        <v>-2.5</v>
      </c>
    </row>
    <row r="34083" customFormat="false" ht="12" hidden="false" customHeight="false" outlineLevel="0" collapsed="false">
      <c r="BS34083" s="96" t="n">
        <f aca="false">BR34083-2.5</f>
        <v>-2.5</v>
      </c>
    </row>
    <row r="34084" customFormat="false" ht="12" hidden="false" customHeight="false" outlineLevel="0" collapsed="false">
      <c r="BS34084" s="96" t="n">
        <f aca="false">BR34084-2.5</f>
        <v>-2.5</v>
      </c>
    </row>
    <row r="34085" customFormat="false" ht="12" hidden="false" customHeight="false" outlineLevel="0" collapsed="false">
      <c r="BS34085" s="96" t="n">
        <f aca="false">BR34085-2.5</f>
        <v>-2.5</v>
      </c>
    </row>
    <row r="34086" customFormat="false" ht="12" hidden="false" customHeight="false" outlineLevel="0" collapsed="false">
      <c r="BS34086" s="96" t="n">
        <f aca="false">BR34086-2.5</f>
        <v>-2.5</v>
      </c>
    </row>
    <row r="34087" customFormat="false" ht="12" hidden="false" customHeight="false" outlineLevel="0" collapsed="false">
      <c r="BS34087" s="96" t="n">
        <f aca="false">BR34087-2.5</f>
        <v>-2.5</v>
      </c>
    </row>
    <row r="34088" customFormat="false" ht="12" hidden="false" customHeight="false" outlineLevel="0" collapsed="false">
      <c r="BS34088" s="96" t="n">
        <f aca="false">BR34088-2.5</f>
        <v>-2.5</v>
      </c>
    </row>
    <row r="34089" customFormat="false" ht="12" hidden="false" customHeight="false" outlineLevel="0" collapsed="false">
      <c r="BS34089" s="96" t="n">
        <f aca="false">BR34089-2.5</f>
        <v>-2.5</v>
      </c>
    </row>
    <row r="34090" customFormat="false" ht="12" hidden="false" customHeight="false" outlineLevel="0" collapsed="false">
      <c r="BS34090" s="96" t="n">
        <f aca="false">BR34090-2.5</f>
        <v>-2.5</v>
      </c>
    </row>
    <row r="34091" customFormat="false" ht="12" hidden="false" customHeight="false" outlineLevel="0" collapsed="false">
      <c r="BS34091" s="96" t="n">
        <f aca="false">BR34091-2.5</f>
        <v>-2.5</v>
      </c>
    </row>
    <row r="34092" customFormat="false" ht="12" hidden="false" customHeight="false" outlineLevel="0" collapsed="false">
      <c r="BS34092" s="96" t="n">
        <f aca="false">BR34092-2.5</f>
        <v>-2.5</v>
      </c>
    </row>
    <row r="34093" customFormat="false" ht="12" hidden="false" customHeight="false" outlineLevel="0" collapsed="false">
      <c r="BS34093" s="96" t="n">
        <f aca="false">BR34093-2.5</f>
        <v>-2.5</v>
      </c>
    </row>
    <row r="34094" customFormat="false" ht="12" hidden="false" customHeight="false" outlineLevel="0" collapsed="false">
      <c r="BS34094" s="96" t="n">
        <f aca="false">BR34094-2.5</f>
        <v>-2.5</v>
      </c>
    </row>
    <row r="34095" customFormat="false" ht="12" hidden="false" customHeight="false" outlineLevel="0" collapsed="false">
      <c r="BS34095" s="96" t="n">
        <f aca="false">BR34095-2.5</f>
        <v>-2.5</v>
      </c>
    </row>
    <row r="34096" customFormat="false" ht="12" hidden="false" customHeight="false" outlineLevel="0" collapsed="false">
      <c r="BS34096" s="96" t="n">
        <f aca="false">BR34096-2.5</f>
        <v>-2.5</v>
      </c>
    </row>
    <row r="34097" customFormat="false" ht="12" hidden="false" customHeight="false" outlineLevel="0" collapsed="false">
      <c r="BS34097" s="96" t="n">
        <f aca="false">BR34097-2.5</f>
        <v>-2.5</v>
      </c>
    </row>
    <row r="34098" customFormat="false" ht="12" hidden="false" customHeight="false" outlineLevel="0" collapsed="false">
      <c r="BS34098" s="96" t="n">
        <f aca="false">BR34098-2.5</f>
        <v>-2.5</v>
      </c>
    </row>
    <row r="34099" customFormat="false" ht="12" hidden="false" customHeight="false" outlineLevel="0" collapsed="false">
      <c r="BS34099" s="96" t="n">
        <f aca="false">BR34099-2.5</f>
        <v>-2.5</v>
      </c>
    </row>
    <row r="34100" customFormat="false" ht="12" hidden="false" customHeight="false" outlineLevel="0" collapsed="false">
      <c r="BS34100" s="96" t="n">
        <f aca="false">BR34100-2.5</f>
        <v>-2.5</v>
      </c>
    </row>
    <row r="34101" customFormat="false" ht="12" hidden="false" customHeight="false" outlineLevel="0" collapsed="false">
      <c r="BS34101" s="96" t="n">
        <f aca="false">BR34101-2.5</f>
        <v>-2.5</v>
      </c>
    </row>
    <row r="34102" customFormat="false" ht="12" hidden="false" customHeight="false" outlineLevel="0" collapsed="false">
      <c r="BS34102" s="96" t="n">
        <f aca="false">BR34102-2.5</f>
        <v>-2.5</v>
      </c>
    </row>
    <row r="34103" customFormat="false" ht="12" hidden="false" customHeight="false" outlineLevel="0" collapsed="false">
      <c r="BS34103" s="96" t="n">
        <f aca="false">BR34103-2.5</f>
        <v>-2.5</v>
      </c>
    </row>
    <row r="34104" customFormat="false" ht="12" hidden="false" customHeight="false" outlineLevel="0" collapsed="false">
      <c r="BS34104" s="96" t="n">
        <f aca="false">BR34104-2.5</f>
        <v>-2.5</v>
      </c>
    </row>
    <row r="34105" customFormat="false" ht="12" hidden="false" customHeight="false" outlineLevel="0" collapsed="false">
      <c r="BS34105" s="96" t="n">
        <f aca="false">BR34105-2.5</f>
        <v>-2.5</v>
      </c>
    </row>
    <row r="34106" customFormat="false" ht="12" hidden="false" customHeight="false" outlineLevel="0" collapsed="false">
      <c r="BS34106" s="96" t="n">
        <f aca="false">BR34106-2.5</f>
        <v>-2.5</v>
      </c>
    </row>
    <row r="34107" customFormat="false" ht="12" hidden="false" customHeight="false" outlineLevel="0" collapsed="false">
      <c r="BS34107" s="96" t="n">
        <f aca="false">BR34107-2.5</f>
        <v>-2.5</v>
      </c>
    </row>
    <row r="34108" customFormat="false" ht="12" hidden="false" customHeight="false" outlineLevel="0" collapsed="false">
      <c r="BS34108" s="96" t="n">
        <f aca="false">BR34108-2.5</f>
        <v>-2.5</v>
      </c>
    </row>
    <row r="34109" customFormat="false" ht="12" hidden="false" customHeight="false" outlineLevel="0" collapsed="false">
      <c r="BS34109" s="96" t="n">
        <f aca="false">BR34109-2.5</f>
        <v>-2.5</v>
      </c>
    </row>
    <row r="34110" customFormat="false" ht="12" hidden="false" customHeight="false" outlineLevel="0" collapsed="false">
      <c r="BS34110" s="96" t="n">
        <f aca="false">BR34110-2.5</f>
        <v>-2.5</v>
      </c>
    </row>
    <row r="34111" customFormat="false" ht="12" hidden="false" customHeight="false" outlineLevel="0" collapsed="false">
      <c r="BS34111" s="96" t="n">
        <f aca="false">BR34111-2.5</f>
        <v>-2.5</v>
      </c>
    </row>
    <row r="34112" customFormat="false" ht="12" hidden="false" customHeight="false" outlineLevel="0" collapsed="false">
      <c r="BS34112" s="96" t="n">
        <f aca="false">BR34112-2.5</f>
        <v>-2.5</v>
      </c>
    </row>
    <row r="34113" customFormat="false" ht="12" hidden="false" customHeight="false" outlineLevel="0" collapsed="false">
      <c r="BS34113" s="96" t="n">
        <f aca="false">BR34113-2.5</f>
        <v>-2.5</v>
      </c>
    </row>
    <row r="34114" customFormat="false" ht="12" hidden="false" customHeight="false" outlineLevel="0" collapsed="false">
      <c r="BS34114" s="96" t="n">
        <f aca="false">BR34114-2.5</f>
        <v>-2.5</v>
      </c>
    </row>
    <row r="34115" customFormat="false" ht="12" hidden="false" customHeight="false" outlineLevel="0" collapsed="false">
      <c r="BS34115" s="96" t="n">
        <f aca="false">BR34115-2.5</f>
        <v>-2.5</v>
      </c>
    </row>
    <row r="34116" customFormat="false" ht="12" hidden="false" customHeight="false" outlineLevel="0" collapsed="false">
      <c r="BS34116" s="96" t="n">
        <f aca="false">BR34116-2.5</f>
        <v>-2.5</v>
      </c>
    </row>
    <row r="34117" customFormat="false" ht="12" hidden="false" customHeight="false" outlineLevel="0" collapsed="false">
      <c r="BS34117" s="96" t="n">
        <f aca="false">BR34117-2.5</f>
        <v>-2.5</v>
      </c>
    </row>
    <row r="34118" customFormat="false" ht="12" hidden="false" customHeight="false" outlineLevel="0" collapsed="false">
      <c r="BS34118" s="96" t="n">
        <f aca="false">BR34118-2.5</f>
        <v>-2.5</v>
      </c>
    </row>
    <row r="34119" customFormat="false" ht="12" hidden="false" customHeight="false" outlineLevel="0" collapsed="false">
      <c r="BS34119" s="96" t="n">
        <f aca="false">BR34119-2.5</f>
        <v>-2.5</v>
      </c>
    </row>
    <row r="34120" customFormat="false" ht="12" hidden="false" customHeight="false" outlineLevel="0" collapsed="false">
      <c r="BS34120" s="96" t="n">
        <f aca="false">BR34120-2.5</f>
        <v>-2.5</v>
      </c>
    </row>
    <row r="34121" customFormat="false" ht="12" hidden="false" customHeight="false" outlineLevel="0" collapsed="false">
      <c r="BS34121" s="96" t="n">
        <f aca="false">BR34121-2.5</f>
        <v>-2.5</v>
      </c>
    </row>
    <row r="34122" customFormat="false" ht="12" hidden="false" customHeight="false" outlineLevel="0" collapsed="false">
      <c r="BS34122" s="96" t="n">
        <f aca="false">BR34122-2.5</f>
        <v>-2.5</v>
      </c>
    </row>
    <row r="34123" customFormat="false" ht="12" hidden="false" customHeight="false" outlineLevel="0" collapsed="false">
      <c r="BS34123" s="96" t="n">
        <f aca="false">BR34123-2.5</f>
        <v>-2.5</v>
      </c>
    </row>
    <row r="34124" customFormat="false" ht="12" hidden="false" customHeight="false" outlineLevel="0" collapsed="false">
      <c r="BS34124" s="96" t="n">
        <f aca="false">BR34124-2.5</f>
        <v>-2.5</v>
      </c>
    </row>
    <row r="34125" customFormat="false" ht="12" hidden="false" customHeight="false" outlineLevel="0" collapsed="false">
      <c r="BS34125" s="96" t="n">
        <f aca="false">BR34125-2.5</f>
        <v>-2.5</v>
      </c>
    </row>
    <row r="34126" customFormat="false" ht="12" hidden="false" customHeight="false" outlineLevel="0" collapsed="false">
      <c r="BS34126" s="96" t="n">
        <f aca="false">BR34126-2.5</f>
        <v>-2.5</v>
      </c>
    </row>
    <row r="34127" customFormat="false" ht="12" hidden="false" customHeight="false" outlineLevel="0" collapsed="false">
      <c r="BS34127" s="96" t="n">
        <f aca="false">BR34127-2.5</f>
        <v>-2.5</v>
      </c>
    </row>
    <row r="34128" customFormat="false" ht="12" hidden="false" customHeight="false" outlineLevel="0" collapsed="false">
      <c r="BS34128" s="96" t="n">
        <f aca="false">BR34128-2.5</f>
        <v>-2.5</v>
      </c>
    </row>
    <row r="34129" customFormat="false" ht="12" hidden="false" customHeight="false" outlineLevel="0" collapsed="false">
      <c r="BS34129" s="96" t="n">
        <f aca="false">BR34129-2.5</f>
        <v>-2.5</v>
      </c>
    </row>
    <row r="34130" customFormat="false" ht="12" hidden="false" customHeight="false" outlineLevel="0" collapsed="false">
      <c r="BS34130" s="96" t="n">
        <f aca="false">BR34130-2.5</f>
        <v>-2.5</v>
      </c>
    </row>
    <row r="34131" customFormat="false" ht="12" hidden="false" customHeight="false" outlineLevel="0" collapsed="false">
      <c r="BS34131" s="96" t="n">
        <f aca="false">BR34131-2.5</f>
        <v>-2.5</v>
      </c>
    </row>
    <row r="34132" customFormat="false" ht="12" hidden="false" customHeight="false" outlineLevel="0" collapsed="false">
      <c r="BS34132" s="96" t="n">
        <f aca="false">BR34132-2.5</f>
        <v>-2.5</v>
      </c>
    </row>
    <row r="34133" customFormat="false" ht="12" hidden="false" customHeight="false" outlineLevel="0" collapsed="false">
      <c r="BS34133" s="96" t="n">
        <f aca="false">BR34133-2.5</f>
        <v>-2.5</v>
      </c>
    </row>
    <row r="34134" customFormat="false" ht="12" hidden="false" customHeight="false" outlineLevel="0" collapsed="false">
      <c r="BS34134" s="96" t="n">
        <f aca="false">BR34134-2.5</f>
        <v>-2.5</v>
      </c>
    </row>
    <row r="34135" customFormat="false" ht="12" hidden="false" customHeight="false" outlineLevel="0" collapsed="false">
      <c r="BS34135" s="96" t="n">
        <f aca="false">BR34135-2.5</f>
        <v>-2.5</v>
      </c>
    </row>
    <row r="34136" customFormat="false" ht="12" hidden="false" customHeight="false" outlineLevel="0" collapsed="false">
      <c r="BS34136" s="96" t="n">
        <f aca="false">BR34136-2.5</f>
        <v>-2.5</v>
      </c>
    </row>
    <row r="34137" customFormat="false" ht="12" hidden="false" customHeight="false" outlineLevel="0" collapsed="false">
      <c r="BS34137" s="96" t="n">
        <f aca="false">BR34137-2.5</f>
        <v>-2.5</v>
      </c>
    </row>
    <row r="34138" customFormat="false" ht="12" hidden="false" customHeight="false" outlineLevel="0" collapsed="false">
      <c r="BS34138" s="96" t="n">
        <f aca="false">BR34138-2.5</f>
        <v>-2.5</v>
      </c>
    </row>
    <row r="34139" customFormat="false" ht="12" hidden="false" customHeight="false" outlineLevel="0" collapsed="false">
      <c r="BS34139" s="96" t="n">
        <f aca="false">BR34139-2.5</f>
        <v>-2.5</v>
      </c>
    </row>
    <row r="34140" customFormat="false" ht="12" hidden="false" customHeight="false" outlineLevel="0" collapsed="false">
      <c r="BS34140" s="96" t="n">
        <f aca="false">BR34140-2.5</f>
        <v>-2.5</v>
      </c>
    </row>
    <row r="34141" customFormat="false" ht="12" hidden="false" customHeight="false" outlineLevel="0" collapsed="false">
      <c r="BS34141" s="96" t="n">
        <f aca="false">BR34141-2.5</f>
        <v>-2.5</v>
      </c>
    </row>
    <row r="34142" customFormat="false" ht="12" hidden="false" customHeight="false" outlineLevel="0" collapsed="false">
      <c r="BS34142" s="96" t="n">
        <f aca="false">BR34142-2.5</f>
        <v>-2.5</v>
      </c>
    </row>
    <row r="34143" customFormat="false" ht="12" hidden="false" customHeight="false" outlineLevel="0" collapsed="false">
      <c r="BS34143" s="96" t="n">
        <f aca="false">BR34143-2.5</f>
        <v>-2.5</v>
      </c>
    </row>
    <row r="34144" customFormat="false" ht="12" hidden="false" customHeight="false" outlineLevel="0" collapsed="false">
      <c r="BS34144" s="96" t="n">
        <f aca="false">BR34144-2.5</f>
        <v>-2.5</v>
      </c>
    </row>
    <row r="34145" customFormat="false" ht="12" hidden="false" customHeight="false" outlineLevel="0" collapsed="false">
      <c r="BS34145" s="96" t="n">
        <f aca="false">BR34145-2.5</f>
        <v>-2.5</v>
      </c>
    </row>
    <row r="34146" customFormat="false" ht="12" hidden="false" customHeight="false" outlineLevel="0" collapsed="false">
      <c r="BS34146" s="96" t="n">
        <f aca="false">BR34146-2.5</f>
        <v>-2.5</v>
      </c>
    </row>
    <row r="34147" customFormat="false" ht="12" hidden="false" customHeight="false" outlineLevel="0" collapsed="false">
      <c r="BS34147" s="96" t="n">
        <f aca="false">BR34147-2.5</f>
        <v>-2.5</v>
      </c>
    </row>
    <row r="34148" customFormat="false" ht="12" hidden="false" customHeight="false" outlineLevel="0" collapsed="false">
      <c r="BS34148" s="96" t="n">
        <f aca="false">BR34148-2.5</f>
        <v>-2.5</v>
      </c>
    </row>
    <row r="34149" customFormat="false" ht="12" hidden="false" customHeight="false" outlineLevel="0" collapsed="false">
      <c r="BS34149" s="96" t="n">
        <f aca="false">BR34149-2.5</f>
        <v>-2.5</v>
      </c>
    </row>
    <row r="34150" customFormat="false" ht="12" hidden="false" customHeight="false" outlineLevel="0" collapsed="false">
      <c r="BS34150" s="96" t="n">
        <f aca="false">BR34150-2.5</f>
        <v>-2.5</v>
      </c>
    </row>
    <row r="34151" customFormat="false" ht="12" hidden="false" customHeight="false" outlineLevel="0" collapsed="false">
      <c r="BS34151" s="96" t="n">
        <f aca="false">BR34151-2.5</f>
        <v>-2.5</v>
      </c>
    </row>
    <row r="34152" customFormat="false" ht="12" hidden="false" customHeight="false" outlineLevel="0" collapsed="false">
      <c r="BS34152" s="96" t="n">
        <f aca="false">BR34152-2.5</f>
        <v>-2.5</v>
      </c>
    </row>
    <row r="34153" customFormat="false" ht="12" hidden="false" customHeight="false" outlineLevel="0" collapsed="false">
      <c r="BS34153" s="96" t="n">
        <f aca="false">BR34153-2.5</f>
        <v>-2.5</v>
      </c>
    </row>
    <row r="34154" customFormat="false" ht="12" hidden="false" customHeight="false" outlineLevel="0" collapsed="false">
      <c r="BS34154" s="96" t="n">
        <f aca="false">BR34154-2.5</f>
        <v>-2.5</v>
      </c>
    </row>
    <row r="34155" customFormat="false" ht="12" hidden="false" customHeight="false" outlineLevel="0" collapsed="false">
      <c r="BS34155" s="96" t="n">
        <f aca="false">BR34155-2.5</f>
        <v>-2.5</v>
      </c>
    </row>
    <row r="34156" customFormat="false" ht="12" hidden="false" customHeight="false" outlineLevel="0" collapsed="false">
      <c r="BS34156" s="96" t="n">
        <f aca="false">BR34156-2.5</f>
        <v>-2.5</v>
      </c>
    </row>
    <row r="34157" customFormat="false" ht="12" hidden="false" customHeight="false" outlineLevel="0" collapsed="false">
      <c r="BS34157" s="96" t="n">
        <f aca="false">BR34157-2.5</f>
        <v>-2.5</v>
      </c>
    </row>
    <row r="34158" customFormat="false" ht="12" hidden="false" customHeight="false" outlineLevel="0" collapsed="false">
      <c r="BS34158" s="96" t="n">
        <f aca="false">BR34158-2.5</f>
        <v>-2.5</v>
      </c>
    </row>
    <row r="34159" customFormat="false" ht="12" hidden="false" customHeight="false" outlineLevel="0" collapsed="false">
      <c r="BS34159" s="96" t="n">
        <f aca="false">BR34159-2.5</f>
        <v>-2.5</v>
      </c>
    </row>
    <row r="34160" customFormat="false" ht="12" hidden="false" customHeight="false" outlineLevel="0" collapsed="false">
      <c r="BS34160" s="96" t="n">
        <f aca="false">BR34160-2.5</f>
        <v>-2.5</v>
      </c>
    </row>
    <row r="34161" customFormat="false" ht="12" hidden="false" customHeight="false" outlineLevel="0" collapsed="false">
      <c r="BS34161" s="96" t="n">
        <f aca="false">BR34161-2.5</f>
        <v>-2.5</v>
      </c>
    </row>
    <row r="34162" customFormat="false" ht="12" hidden="false" customHeight="false" outlineLevel="0" collapsed="false">
      <c r="BS34162" s="96" t="n">
        <f aca="false">BR34162-2.5</f>
        <v>-2.5</v>
      </c>
    </row>
    <row r="34163" customFormat="false" ht="12" hidden="false" customHeight="false" outlineLevel="0" collapsed="false">
      <c r="BS34163" s="96" t="n">
        <f aca="false">BR34163-2.5</f>
        <v>-2.5</v>
      </c>
    </row>
    <row r="34164" customFormat="false" ht="12" hidden="false" customHeight="false" outlineLevel="0" collapsed="false">
      <c r="BS34164" s="96" t="n">
        <f aca="false">BR34164-2.5</f>
        <v>-2.5</v>
      </c>
    </row>
    <row r="34165" customFormat="false" ht="12" hidden="false" customHeight="false" outlineLevel="0" collapsed="false">
      <c r="BS34165" s="96" t="n">
        <f aca="false">BR34165-2.5</f>
        <v>-2.5</v>
      </c>
    </row>
    <row r="34166" customFormat="false" ht="12" hidden="false" customHeight="false" outlineLevel="0" collapsed="false">
      <c r="BS34166" s="96" t="n">
        <f aca="false">BR34166-2.5</f>
        <v>-2.5</v>
      </c>
    </row>
    <row r="34167" customFormat="false" ht="12" hidden="false" customHeight="false" outlineLevel="0" collapsed="false">
      <c r="BS34167" s="96" t="n">
        <f aca="false">BR34167-2.5</f>
        <v>-2.5</v>
      </c>
    </row>
    <row r="34168" customFormat="false" ht="12" hidden="false" customHeight="false" outlineLevel="0" collapsed="false">
      <c r="BS34168" s="96" t="n">
        <f aca="false">BR34168-2.5</f>
        <v>-2.5</v>
      </c>
    </row>
    <row r="34169" customFormat="false" ht="12" hidden="false" customHeight="false" outlineLevel="0" collapsed="false">
      <c r="BS34169" s="96" t="n">
        <f aca="false">BR34169-2.5</f>
        <v>-2.5</v>
      </c>
    </row>
    <row r="34170" customFormat="false" ht="12" hidden="false" customHeight="false" outlineLevel="0" collapsed="false">
      <c r="BS34170" s="96" t="n">
        <f aca="false">BR34170-2.5</f>
        <v>-2.5</v>
      </c>
    </row>
    <row r="34171" customFormat="false" ht="12" hidden="false" customHeight="false" outlineLevel="0" collapsed="false">
      <c r="BS34171" s="96" t="n">
        <f aca="false">BR34171-2.5</f>
        <v>-2.5</v>
      </c>
    </row>
    <row r="34172" customFormat="false" ht="12" hidden="false" customHeight="false" outlineLevel="0" collapsed="false">
      <c r="BS34172" s="96" t="n">
        <f aca="false">BR34172-2.5</f>
        <v>-2.5</v>
      </c>
    </row>
    <row r="34173" customFormat="false" ht="12" hidden="false" customHeight="false" outlineLevel="0" collapsed="false">
      <c r="BS34173" s="96" t="n">
        <f aca="false">BR34173-2.5</f>
        <v>-2.5</v>
      </c>
    </row>
    <row r="34174" customFormat="false" ht="12" hidden="false" customHeight="false" outlineLevel="0" collapsed="false">
      <c r="BS34174" s="96" t="n">
        <f aca="false">BR34174-2.5</f>
        <v>-2.5</v>
      </c>
    </row>
    <row r="34175" customFormat="false" ht="12" hidden="false" customHeight="false" outlineLevel="0" collapsed="false">
      <c r="BS34175" s="96" t="n">
        <f aca="false">BR34175-2.5</f>
        <v>-2.5</v>
      </c>
    </row>
    <row r="34176" customFormat="false" ht="12" hidden="false" customHeight="false" outlineLevel="0" collapsed="false">
      <c r="BS34176" s="96" t="n">
        <f aca="false">BR34176-2.5</f>
        <v>-2.5</v>
      </c>
    </row>
    <row r="34177" customFormat="false" ht="12" hidden="false" customHeight="false" outlineLevel="0" collapsed="false">
      <c r="BS34177" s="96" t="n">
        <f aca="false">BR34177-2.5</f>
        <v>-2.5</v>
      </c>
    </row>
    <row r="34178" customFormat="false" ht="12" hidden="false" customHeight="false" outlineLevel="0" collapsed="false">
      <c r="BS34178" s="96" t="n">
        <f aca="false">BR34178-2.5</f>
        <v>-2.5</v>
      </c>
    </row>
    <row r="34179" customFormat="false" ht="12" hidden="false" customHeight="false" outlineLevel="0" collapsed="false">
      <c r="BS34179" s="96" t="n">
        <f aca="false">BR34179-2.5</f>
        <v>-2.5</v>
      </c>
    </row>
    <row r="34180" customFormat="false" ht="12" hidden="false" customHeight="false" outlineLevel="0" collapsed="false">
      <c r="BS34180" s="96" t="n">
        <f aca="false">BR34180-2.5</f>
        <v>-2.5</v>
      </c>
    </row>
    <row r="34181" customFormat="false" ht="12" hidden="false" customHeight="false" outlineLevel="0" collapsed="false">
      <c r="BS34181" s="96" t="n">
        <f aca="false">BR34181-2.5</f>
        <v>-2.5</v>
      </c>
    </row>
    <row r="34182" customFormat="false" ht="12" hidden="false" customHeight="false" outlineLevel="0" collapsed="false">
      <c r="BS34182" s="96" t="n">
        <f aca="false">BR34182-2.5</f>
        <v>-2.5</v>
      </c>
    </row>
    <row r="34183" customFormat="false" ht="12" hidden="false" customHeight="false" outlineLevel="0" collapsed="false">
      <c r="BS34183" s="96" t="n">
        <f aca="false">BR34183-2.5</f>
        <v>-2.5</v>
      </c>
    </row>
    <row r="34184" customFormat="false" ht="12" hidden="false" customHeight="false" outlineLevel="0" collapsed="false">
      <c r="BS34184" s="96" t="n">
        <f aca="false">BR34184-2.5</f>
        <v>-2.5</v>
      </c>
    </row>
    <row r="34185" customFormat="false" ht="12" hidden="false" customHeight="false" outlineLevel="0" collapsed="false">
      <c r="BS34185" s="96" t="n">
        <f aca="false">BR34185-2.5</f>
        <v>-2.5</v>
      </c>
    </row>
    <row r="34186" customFormat="false" ht="12" hidden="false" customHeight="false" outlineLevel="0" collapsed="false">
      <c r="BS34186" s="96" t="n">
        <f aca="false">BR34186-2.5</f>
        <v>-2.5</v>
      </c>
    </row>
    <row r="34187" customFormat="false" ht="12" hidden="false" customHeight="false" outlineLevel="0" collapsed="false">
      <c r="BS34187" s="96" t="n">
        <f aca="false">BR34187-2.5</f>
        <v>-2.5</v>
      </c>
    </row>
    <row r="34188" customFormat="false" ht="12" hidden="false" customHeight="false" outlineLevel="0" collapsed="false">
      <c r="BS34188" s="96" t="n">
        <f aca="false">BR34188-2.5</f>
        <v>-2.5</v>
      </c>
    </row>
    <row r="34189" customFormat="false" ht="12" hidden="false" customHeight="false" outlineLevel="0" collapsed="false">
      <c r="BS34189" s="96" t="n">
        <f aca="false">BR34189-2.5</f>
        <v>-2.5</v>
      </c>
    </row>
    <row r="34190" customFormat="false" ht="12" hidden="false" customHeight="false" outlineLevel="0" collapsed="false">
      <c r="BS34190" s="96" t="n">
        <f aca="false">BR34190-2.5</f>
        <v>-2.5</v>
      </c>
    </row>
    <row r="34191" customFormat="false" ht="12" hidden="false" customHeight="false" outlineLevel="0" collapsed="false">
      <c r="BS34191" s="96" t="n">
        <f aca="false">BR34191-2.5</f>
        <v>-2.5</v>
      </c>
    </row>
    <row r="34192" customFormat="false" ht="12" hidden="false" customHeight="false" outlineLevel="0" collapsed="false">
      <c r="BS34192" s="96" t="n">
        <f aca="false">BR34192-2.5</f>
        <v>-2.5</v>
      </c>
    </row>
    <row r="34193" customFormat="false" ht="12" hidden="false" customHeight="false" outlineLevel="0" collapsed="false">
      <c r="BS34193" s="96" t="n">
        <f aca="false">BR34193-2.5</f>
        <v>-2.5</v>
      </c>
    </row>
    <row r="34194" customFormat="false" ht="12" hidden="false" customHeight="false" outlineLevel="0" collapsed="false">
      <c r="BS34194" s="96" t="n">
        <f aca="false">BR34194-2.5</f>
        <v>-2.5</v>
      </c>
    </row>
    <row r="34195" customFormat="false" ht="12" hidden="false" customHeight="false" outlineLevel="0" collapsed="false">
      <c r="BS34195" s="96" t="n">
        <f aca="false">BR34195-2.5</f>
        <v>-2.5</v>
      </c>
    </row>
    <row r="34196" customFormat="false" ht="12" hidden="false" customHeight="false" outlineLevel="0" collapsed="false">
      <c r="BS34196" s="96" t="n">
        <f aca="false">BR34196-2.5</f>
        <v>-2.5</v>
      </c>
    </row>
    <row r="34197" customFormat="false" ht="12" hidden="false" customHeight="false" outlineLevel="0" collapsed="false">
      <c r="BS34197" s="96" t="n">
        <f aca="false">BR34197-2.5</f>
        <v>-2.5</v>
      </c>
    </row>
    <row r="34198" customFormat="false" ht="12" hidden="false" customHeight="false" outlineLevel="0" collapsed="false">
      <c r="BS34198" s="96" t="n">
        <f aca="false">BR34198-2.5</f>
        <v>-2.5</v>
      </c>
    </row>
    <row r="34199" customFormat="false" ht="12" hidden="false" customHeight="false" outlineLevel="0" collapsed="false">
      <c r="BS34199" s="96" t="n">
        <f aca="false">BR34199-2.5</f>
        <v>-2.5</v>
      </c>
    </row>
    <row r="34200" customFormat="false" ht="12" hidden="false" customHeight="false" outlineLevel="0" collapsed="false">
      <c r="BS34200" s="96" t="n">
        <f aca="false">BR34200-2.5</f>
        <v>-2.5</v>
      </c>
    </row>
    <row r="34201" customFormat="false" ht="12" hidden="false" customHeight="false" outlineLevel="0" collapsed="false">
      <c r="BS34201" s="96" t="n">
        <f aca="false">BR34201-2.5</f>
        <v>-2.5</v>
      </c>
    </row>
    <row r="34202" customFormat="false" ht="12" hidden="false" customHeight="false" outlineLevel="0" collapsed="false">
      <c r="BS34202" s="96" t="n">
        <f aca="false">BR34202-2.5</f>
        <v>-2.5</v>
      </c>
    </row>
    <row r="34203" customFormat="false" ht="12" hidden="false" customHeight="false" outlineLevel="0" collapsed="false">
      <c r="BS34203" s="96" t="n">
        <f aca="false">BR34203-2.5</f>
        <v>-2.5</v>
      </c>
    </row>
    <row r="34204" customFormat="false" ht="12" hidden="false" customHeight="false" outlineLevel="0" collapsed="false">
      <c r="BS34204" s="96" t="n">
        <f aca="false">BR34204-2.5</f>
        <v>-2.5</v>
      </c>
    </row>
    <row r="34205" customFormat="false" ht="12" hidden="false" customHeight="false" outlineLevel="0" collapsed="false">
      <c r="BS34205" s="96" t="n">
        <f aca="false">BR34205-2.5</f>
        <v>-2.5</v>
      </c>
    </row>
    <row r="34206" customFormat="false" ht="12" hidden="false" customHeight="false" outlineLevel="0" collapsed="false">
      <c r="BS34206" s="96" t="n">
        <f aca="false">BR34206-2.5</f>
        <v>-2.5</v>
      </c>
    </row>
    <row r="34207" customFormat="false" ht="12" hidden="false" customHeight="false" outlineLevel="0" collapsed="false">
      <c r="BS34207" s="96" t="n">
        <f aca="false">BR34207-2.5</f>
        <v>-2.5</v>
      </c>
    </row>
    <row r="34208" customFormat="false" ht="12" hidden="false" customHeight="false" outlineLevel="0" collapsed="false">
      <c r="BS34208" s="96" t="n">
        <f aca="false">BR34208-2.5</f>
        <v>-2.5</v>
      </c>
    </row>
    <row r="34209" customFormat="false" ht="12" hidden="false" customHeight="false" outlineLevel="0" collapsed="false">
      <c r="BS34209" s="96" t="n">
        <f aca="false">BR34209-2.5</f>
        <v>-2.5</v>
      </c>
    </row>
    <row r="34210" customFormat="false" ht="12" hidden="false" customHeight="false" outlineLevel="0" collapsed="false">
      <c r="BS34210" s="96" t="n">
        <f aca="false">BR34210-2.5</f>
        <v>-2.5</v>
      </c>
    </row>
    <row r="34211" customFormat="false" ht="12" hidden="false" customHeight="false" outlineLevel="0" collapsed="false">
      <c r="BS34211" s="96" t="n">
        <f aca="false">BR34211-2.5</f>
        <v>-2.5</v>
      </c>
    </row>
    <row r="34212" customFormat="false" ht="12" hidden="false" customHeight="false" outlineLevel="0" collapsed="false">
      <c r="BS34212" s="96" t="n">
        <f aca="false">BR34212-2.5</f>
        <v>-2.5</v>
      </c>
    </row>
    <row r="34213" customFormat="false" ht="12" hidden="false" customHeight="false" outlineLevel="0" collapsed="false">
      <c r="BS34213" s="96" t="n">
        <f aca="false">BR34213-2.5</f>
        <v>-2.5</v>
      </c>
    </row>
    <row r="34214" customFormat="false" ht="12" hidden="false" customHeight="false" outlineLevel="0" collapsed="false">
      <c r="BS34214" s="96" t="n">
        <f aca="false">BR34214-2.5</f>
        <v>-2.5</v>
      </c>
    </row>
    <row r="34215" customFormat="false" ht="12" hidden="false" customHeight="false" outlineLevel="0" collapsed="false">
      <c r="BS34215" s="96" t="n">
        <f aca="false">BR34215-2.5</f>
        <v>-2.5</v>
      </c>
    </row>
    <row r="34216" customFormat="false" ht="12" hidden="false" customHeight="false" outlineLevel="0" collapsed="false">
      <c r="BS34216" s="96" t="n">
        <f aca="false">BR34216-2.5</f>
        <v>-2.5</v>
      </c>
    </row>
    <row r="34217" customFormat="false" ht="12" hidden="false" customHeight="false" outlineLevel="0" collapsed="false">
      <c r="BS34217" s="96" t="n">
        <f aca="false">BR34217-2.5</f>
        <v>-2.5</v>
      </c>
    </row>
    <row r="34218" customFormat="false" ht="12" hidden="false" customHeight="false" outlineLevel="0" collapsed="false">
      <c r="BS34218" s="96" t="n">
        <f aca="false">BR34218-2.5</f>
        <v>-2.5</v>
      </c>
    </row>
    <row r="34219" customFormat="false" ht="12" hidden="false" customHeight="false" outlineLevel="0" collapsed="false">
      <c r="BS34219" s="96" t="n">
        <f aca="false">BR34219-2.5</f>
        <v>-2.5</v>
      </c>
    </row>
    <row r="34220" customFormat="false" ht="12" hidden="false" customHeight="false" outlineLevel="0" collapsed="false">
      <c r="BS34220" s="96" t="n">
        <f aca="false">BR34220-2.5</f>
        <v>-2.5</v>
      </c>
    </row>
    <row r="34221" customFormat="false" ht="12" hidden="false" customHeight="false" outlineLevel="0" collapsed="false">
      <c r="BS34221" s="96" t="n">
        <f aca="false">BR34221-2.5</f>
        <v>-2.5</v>
      </c>
    </row>
    <row r="34222" customFormat="false" ht="12" hidden="false" customHeight="false" outlineLevel="0" collapsed="false">
      <c r="BS34222" s="96" t="n">
        <f aca="false">BR34222-2.5</f>
        <v>-2.5</v>
      </c>
    </row>
    <row r="34223" customFormat="false" ht="12" hidden="false" customHeight="false" outlineLevel="0" collapsed="false">
      <c r="BS34223" s="96" t="n">
        <f aca="false">BR34223-2.5</f>
        <v>-2.5</v>
      </c>
    </row>
    <row r="34224" customFormat="false" ht="12" hidden="false" customHeight="false" outlineLevel="0" collapsed="false">
      <c r="BS34224" s="96" t="n">
        <f aca="false">BR34224-2.5</f>
        <v>-2.5</v>
      </c>
    </row>
    <row r="34225" customFormat="false" ht="12" hidden="false" customHeight="false" outlineLevel="0" collapsed="false">
      <c r="BS34225" s="96" t="n">
        <f aca="false">BR34225-2.5</f>
        <v>-2.5</v>
      </c>
    </row>
    <row r="34226" customFormat="false" ht="12" hidden="false" customHeight="false" outlineLevel="0" collapsed="false">
      <c r="BS34226" s="96" t="n">
        <f aca="false">BR34226-2.5</f>
        <v>-2.5</v>
      </c>
    </row>
    <row r="34227" customFormat="false" ht="12" hidden="false" customHeight="false" outlineLevel="0" collapsed="false">
      <c r="BS34227" s="96" t="n">
        <f aca="false">BR34227-2.5</f>
        <v>-2.5</v>
      </c>
    </row>
    <row r="34228" customFormat="false" ht="12" hidden="false" customHeight="false" outlineLevel="0" collapsed="false">
      <c r="BS34228" s="96" t="n">
        <f aca="false">BR34228-2.5</f>
        <v>-2.5</v>
      </c>
    </row>
    <row r="34229" customFormat="false" ht="12" hidden="false" customHeight="false" outlineLevel="0" collapsed="false">
      <c r="BS34229" s="96" t="n">
        <f aca="false">BR34229-2.5</f>
        <v>-2.5</v>
      </c>
    </row>
    <row r="34230" customFormat="false" ht="12" hidden="false" customHeight="false" outlineLevel="0" collapsed="false">
      <c r="BS34230" s="96" t="n">
        <f aca="false">BR34230-2.5</f>
        <v>-2.5</v>
      </c>
    </row>
    <row r="34231" customFormat="false" ht="12" hidden="false" customHeight="false" outlineLevel="0" collapsed="false">
      <c r="BS34231" s="96" t="n">
        <f aca="false">BR34231-2.5</f>
        <v>-2.5</v>
      </c>
    </row>
    <row r="34232" customFormat="false" ht="12" hidden="false" customHeight="false" outlineLevel="0" collapsed="false">
      <c r="BS34232" s="96" t="n">
        <f aca="false">BR34232-2.5</f>
        <v>-2.5</v>
      </c>
    </row>
    <row r="34233" customFormat="false" ht="12" hidden="false" customHeight="false" outlineLevel="0" collapsed="false">
      <c r="BS34233" s="96" t="n">
        <f aca="false">BR34233-2.5</f>
        <v>-2.5</v>
      </c>
    </row>
    <row r="34234" customFormat="false" ht="12" hidden="false" customHeight="false" outlineLevel="0" collapsed="false">
      <c r="BS34234" s="96" t="n">
        <f aca="false">BR34234-2.5</f>
        <v>-2.5</v>
      </c>
    </row>
    <row r="34235" customFormat="false" ht="12" hidden="false" customHeight="false" outlineLevel="0" collapsed="false">
      <c r="BS34235" s="96" t="n">
        <f aca="false">BR34235-2.5</f>
        <v>-2.5</v>
      </c>
    </row>
    <row r="34236" customFormat="false" ht="12" hidden="false" customHeight="false" outlineLevel="0" collapsed="false">
      <c r="BS34236" s="96" t="n">
        <f aca="false">BR34236-2.5</f>
        <v>-2.5</v>
      </c>
    </row>
    <row r="34237" customFormat="false" ht="12" hidden="false" customHeight="false" outlineLevel="0" collapsed="false">
      <c r="BS34237" s="96" t="n">
        <f aca="false">BR34237-2.5</f>
        <v>-2.5</v>
      </c>
    </row>
    <row r="34238" customFormat="false" ht="12" hidden="false" customHeight="false" outlineLevel="0" collapsed="false">
      <c r="BS34238" s="96" t="n">
        <f aca="false">BR34238-2.5</f>
        <v>-2.5</v>
      </c>
    </row>
    <row r="34239" customFormat="false" ht="12" hidden="false" customHeight="false" outlineLevel="0" collapsed="false">
      <c r="BS34239" s="96" t="n">
        <f aca="false">BR34239-2.5</f>
        <v>-2.5</v>
      </c>
    </row>
    <row r="34240" customFormat="false" ht="12" hidden="false" customHeight="false" outlineLevel="0" collapsed="false">
      <c r="BS34240" s="96" t="n">
        <f aca="false">BR34240-2.5</f>
        <v>-2.5</v>
      </c>
    </row>
    <row r="34241" customFormat="false" ht="12" hidden="false" customHeight="false" outlineLevel="0" collapsed="false">
      <c r="BS34241" s="96" t="n">
        <f aca="false">BR34241-2.5</f>
        <v>-2.5</v>
      </c>
    </row>
    <row r="34242" customFormat="false" ht="12" hidden="false" customHeight="false" outlineLevel="0" collapsed="false">
      <c r="BS34242" s="96" t="n">
        <f aca="false">BR34242-2.5</f>
        <v>-2.5</v>
      </c>
    </row>
    <row r="34243" customFormat="false" ht="12" hidden="false" customHeight="false" outlineLevel="0" collapsed="false">
      <c r="BS34243" s="96" t="n">
        <f aca="false">BR34243-2.5</f>
        <v>-2.5</v>
      </c>
    </row>
    <row r="34244" customFormat="false" ht="12" hidden="false" customHeight="false" outlineLevel="0" collapsed="false">
      <c r="BS34244" s="96" t="n">
        <f aca="false">BR34244-2.5</f>
        <v>-2.5</v>
      </c>
    </row>
    <row r="34245" customFormat="false" ht="12" hidden="false" customHeight="false" outlineLevel="0" collapsed="false">
      <c r="BS34245" s="96" t="n">
        <f aca="false">BR34245-2.5</f>
        <v>-2.5</v>
      </c>
    </row>
    <row r="34246" customFormat="false" ht="12" hidden="false" customHeight="false" outlineLevel="0" collapsed="false">
      <c r="BS34246" s="96" t="n">
        <f aca="false">BR34246-2.5</f>
        <v>-2.5</v>
      </c>
    </row>
    <row r="34247" customFormat="false" ht="12" hidden="false" customHeight="false" outlineLevel="0" collapsed="false">
      <c r="BS34247" s="96" t="n">
        <f aca="false">BR34247-2.5</f>
        <v>-2.5</v>
      </c>
    </row>
    <row r="34248" customFormat="false" ht="12" hidden="false" customHeight="false" outlineLevel="0" collapsed="false">
      <c r="BS34248" s="96" t="n">
        <f aca="false">BR34248-2.5</f>
        <v>-2.5</v>
      </c>
    </row>
    <row r="34249" customFormat="false" ht="12" hidden="false" customHeight="false" outlineLevel="0" collapsed="false">
      <c r="BS34249" s="96" t="n">
        <f aca="false">BR34249-2.5</f>
        <v>-2.5</v>
      </c>
    </row>
    <row r="34250" customFormat="false" ht="12" hidden="false" customHeight="false" outlineLevel="0" collapsed="false">
      <c r="BS34250" s="96" t="n">
        <f aca="false">BR34250-2.5</f>
        <v>-2.5</v>
      </c>
    </row>
    <row r="34251" customFormat="false" ht="12" hidden="false" customHeight="false" outlineLevel="0" collapsed="false">
      <c r="BS34251" s="96" t="n">
        <f aca="false">BR34251-2.5</f>
        <v>-2.5</v>
      </c>
    </row>
    <row r="34252" customFormat="false" ht="12" hidden="false" customHeight="false" outlineLevel="0" collapsed="false">
      <c r="BS34252" s="96" t="n">
        <f aca="false">BR34252-2.5</f>
        <v>-2.5</v>
      </c>
    </row>
    <row r="34253" customFormat="false" ht="12" hidden="false" customHeight="false" outlineLevel="0" collapsed="false">
      <c r="BS34253" s="96" t="n">
        <f aca="false">BR34253-2.5</f>
        <v>-2.5</v>
      </c>
    </row>
    <row r="34254" customFormat="false" ht="12" hidden="false" customHeight="false" outlineLevel="0" collapsed="false">
      <c r="BS34254" s="96" t="n">
        <f aca="false">BR34254-2.5</f>
        <v>-2.5</v>
      </c>
    </row>
    <row r="34255" customFormat="false" ht="12" hidden="false" customHeight="false" outlineLevel="0" collapsed="false">
      <c r="BS34255" s="96" t="n">
        <f aca="false">BR34255-2.5</f>
        <v>-2.5</v>
      </c>
    </row>
    <row r="34256" customFormat="false" ht="12" hidden="false" customHeight="false" outlineLevel="0" collapsed="false">
      <c r="BS34256" s="96" t="n">
        <f aca="false">BR34256-2.5</f>
        <v>-2.5</v>
      </c>
    </row>
    <row r="34257" customFormat="false" ht="12" hidden="false" customHeight="false" outlineLevel="0" collapsed="false">
      <c r="BS34257" s="96" t="n">
        <f aca="false">BR34257-2.5</f>
        <v>-2.5</v>
      </c>
    </row>
    <row r="34258" customFormat="false" ht="12" hidden="false" customHeight="false" outlineLevel="0" collapsed="false">
      <c r="BS34258" s="96" t="n">
        <f aca="false">BR34258-2.5</f>
        <v>-2.5</v>
      </c>
    </row>
    <row r="34259" customFormat="false" ht="12" hidden="false" customHeight="false" outlineLevel="0" collapsed="false">
      <c r="BS34259" s="96" t="n">
        <f aca="false">BR34259-2.5</f>
        <v>-2.5</v>
      </c>
    </row>
    <row r="34260" customFormat="false" ht="12" hidden="false" customHeight="false" outlineLevel="0" collapsed="false">
      <c r="BS34260" s="96" t="n">
        <f aca="false">BR34260-2.5</f>
        <v>-2.5</v>
      </c>
    </row>
    <row r="34261" customFormat="false" ht="12" hidden="false" customHeight="false" outlineLevel="0" collapsed="false">
      <c r="BS34261" s="96" t="n">
        <f aca="false">BR34261-2.5</f>
        <v>-2.5</v>
      </c>
    </row>
    <row r="34262" customFormat="false" ht="12" hidden="false" customHeight="false" outlineLevel="0" collapsed="false">
      <c r="BS34262" s="96" t="n">
        <f aca="false">BR34262-2.5</f>
        <v>-2.5</v>
      </c>
    </row>
    <row r="34263" customFormat="false" ht="12" hidden="false" customHeight="false" outlineLevel="0" collapsed="false">
      <c r="BS34263" s="96" t="n">
        <f aca="false">BR34263-2.5</f>
        <v>-2.5</v>
      </c>
    </row>
    <row r="34264" customFormat="false" ht="12" hidden="false" customHeight="false" outlineLevel="0" collapsed="false">
      <c r="BS34264" s="96" t="n">
        <f aca="false">BR34264-2.5</f>
        <v>-2.5</v>
      </c>
    </row>
    <row r="34265" customFormat="false" ht="12" hidden="false" customHeight="false" outlineLevel="0" collapsed="false">
      <c r="BS34265" s="96" t="n">
        <f aca="false">BR34265-2.5</f>
        <v>-2.5</v>
      </c>
    </row>
    <row r="34266" customFormat="false" ht="12" hidden="false" customHeight="false" outlineLevel="0" collapsed="false">
      <c r="BS34266" s="96" t="n">
        <f aca="false">BR34266-2.5</f>
        <v>-2.5</v>
      </c>
    </row>
    <row r="34267" customFormat="false" ht="12" hidden="false" customHeight="false" outlineLevel="0" collapsed="false">
      <c r="BS34267" s="96" t="n">
        <f aca="false">BR34267-2.5</f>
        <v>-2.5</v>
      </c>
    </row>
    <row r="34268" customFormat="false" ht="12" hidden="false" customHeight="false" outlineLevel="0" collapsed="false">
      <c r="BS34268" s="96" t="n">
        <f aca="false">BR34268-2.5</f>
        <v>-2.5</v>
      </c>
    </row>
    <row r="34269" customFormat="false" ht="12" hidden="false" customHeight="false" outlineLevel="0" collapsed="false">
      <c r="BS34269" s="96" t="n">
        <f aca="false">BR34269-2.5</f>
        <v>-2.5</v>
      </c>
    </row>
    <row r="34270" customFormat="false" ht="12" hidden="false" customHeight="false" outlineLevel="0" collapsed="false">
      <c r="BS34270" s="96" t="n">
        <f aca="false">BR34270-2.5</f>
        <v>-2.5</v>
      </c>
    </row>
    <row r="34271" customFormat="false" ht="12" hidden="false" customHeight="false" outlineLevel="0" collapsed="false">
      <c r="BS34271" s="96" t="n">
        <f aca="false">BR34271-2.5</f>
        <v>-2.5</v>
      </c>
    </row>
    <row r="34272" customFormat="false" ht="12" hidden="false" customHeight="false" outlineLevel="0" collapsed="false">
      <c r="BS34272" s="96" t="n">
        <f aca="false">BR34272-2.5</f>
        <v>-2.5</v>
      </c>
    </row>
    <row r="34273" customFormat="false" ht="12" hidden="false" customHeight="false" outlineLevel="0" collapsed="false">
      <c r="BS34273" s="96" t="n">
        <f aca="false">BR34273-2.5</f>
        <v>-2.5</v>
      </c>
    </row>
    <row r="34274" customFormat="false" ht="12" hidden="false" customHeight="false" outlineLevel="0" collapsed="false">
      <c r="BS34274" s="96" t="n">
        <f aca="false">BR34274-2.5</f>
        <v>-2.5</v>
      </c>
    </row>
    <row r="34275" customFormat="false" ht="12" hidden="false" customHeight="false" outlineLevel="0" collapsed="false">
      <c r="BS34275" s="96" t="n">
        <f aca="false">BR34275-2.5</f>
        <v>-2.5</v>
      </c>
    </row>
    <row r="34276" customFormat="false" ht="12" hidden="false" customHeight="false" outlineLevel="0" collapsed="false">
      <c r="BS34276" s="96" t="n">
        <f aca="false">BR34276-2.5</f>
        <v>-2.5</v>
      </c>
    </row>
    <row r="34277" customFormat="false" ht="12" hidden="false" customHeight="false" outlineLevel="0" collapsed="false">
      <c r="BS34277" s="96" t="n">
        <f aca="false">BR34277-2.5</f>
        <v>-2.5</v>
      </c>
    </row>
    <row r="34278" customFormat="false" ht="12" hidden="false" customHeight="false" outlineLevel="0" collapsed="false">
      <c r="BS34278" s="96" t="n">
        <f aca="false">BR34278-2.5</f>
        <v>-2.5</v>
      </c>
    </row>
    <row r="34279" customFormat="false" ht="12" hidden="false" customHeight="false" outlineLevel="0" collapsed="false">
      <c r="BS34279" s="96" t="n">
        <f aca="false">BR34279-2.5</f>
        <v>-2.5</v>
      </c>
    </row>
    <row r="34280" customFormat="false" ht="12" hidden="false" customHeight="false" outlineLevel="0" collapsed="false">
      <c r="BS34280" s="96" t="n">
        <f aca="false">BR34280-2.5</f>
        <v>-2.5</v>
      </c>
    </row>
    <row r="34281" customFormat="false" ht="12" hidden="false" customHeight="false" outlineLevel="0" collapsed="false">
      <c r="BS34281" s="96" t="n">
        <f aca="false">BR34281-2.5</f>
        <v>-2.5</v>
      </c>
    </row>
    <row r="34282" customFormat="false" ht="12" hidden="false" customHeight="false" outlineLevel="0" collapsed="false">
      <c r="BS34282" s="96" t="n">
        <f aca="false">BR34282-2.5</f>
        <v>-2.5</v>
      </c>
    </row>
    <row r="34283" customFormat="false" ht="12" hidden="false" customHeight="false" outlineLevel="0" collapsed="false">
      <c r="BS34283" s="96" t="n">
        <f aca="false">BR34283-2.5</f>
        <v>-2.5</v>
      </c>
    </row>
    <row r="34284" customFormat="false" ht="12" hidden="false" customHeight="false" outlineLevel="0" collapsed="false">
      <c r="BS34284" s="96" t="n">
        <f aca="false">BR34284-2.5</f>
        <v>-2.5</v>
      </c>
    </row>
    <row r="34285" customFormat="false" ht="12" hidden="false" customHeight="false" outlineLevel="0" collapsed="false">
      <c r="BS34285" s="96" t="n">
        <f aca="false">BR34285-2.5</f>
        <v>-2.5</v>
      </c>
    </row>
    <row r="34286" customFormat="false" ht="12" hidden="false" customHeight="false" outlineLevel="0" collapsed="false">
      <c r="BS34286" s="96" t="n">
        <f aca="false">BR34286-2.5</f>
        <v>-2.5</v>
      </c>
    </row>
    <row r="34287" customFormat="false" ht="12" hidden="false" customHeight="false" outlineLevel="0" collapsed="false">
      <c r="BS34287" s="96" t="n">
        <f aca="false">BR34287-2.5</f>
        <v>-2.5</v>
      </c>
    </row>
    <row r="34288" customFormat="false" ht="12" hidden="false" customHeight="false" outlineLevel="0" collapsed="false">
      <c r="BS34288" s="96" t="n">
        <f aca="false">BR34288-2.5</f>
        <v>-2.5</v>
      </c>
    </row>
    <row r="34289" customFormat="false" ht="12" hidden="false" customHeight="false" outlineLevel="0" collapsed="false">
      <c r="BS34289" s="96" t="n">
        <f aca="false">BR34289-2.5</f>
        <v>-2.5</v>
      </c>
    </row>
    <row r="34290" customFormat="false" ht="12" hidden="false" customHeight="false" outlineLevel="0" collapsed="false">
      <c r="BS34290" s="96" t="n">
        <f aca="false">BR34290-2.5</f>
        <v>-2.5</v>
      </c>
    </row>
    <row r="34291" customFormat="false" ht="12" hidden="false" customHeight="false" outlineLevel="0" collapsed="false">
      <c r="BS34291" s="96" t="n">
        <f aca="false">BR34291-2.5</f>
        <v>-2.5</v>
      </c>
    </row>
    <row r="34292" customFormat="false" ht="12" hidden="false" customHeight="false" outlineLevel="0" collapsed="false">
      <c r="BS34292" s="96" t="n">
        <f aca="false">BR34292-2.5</f>
        <v>-2.5</v>
      </c>
    </row>
    <row r="34293" customFormat="false" ht="12" hidden="false" customHeight="false" outlineLevel="0" collapsed="false">
      <c r="BS34293" s="96" t="n">
        <f aca="false">BR34293-2.5</f>
        <v>-2.5</v>
      </c>
    </row>
    <row r="34294" customFormat="false" ht="12" hidden="false" customHeight="false" outlineLevel="0" collapsed="false">
      <c r="BS34294" s="96" t="n">
        <f aca="false">BR34294-2.5</f>
        <v>-2.5</v>
      </c>
    </row>
    <row r="34295" customFormat="false" ht="12" hidden="false" customHeight="false" outlineLevel="0" collapsed="false">
      <c r="BS34295" s="96" t="n">
        <f aca="false">BR34295-2.5</f>
        <v>-2.5</v>
      </c>
    </row>
    <row r="34296" customFormat="false" ht="12" hidden="false" customHeight="false" outlineLevel="0" collapsed="false">
      <c r="BS34296" s="96" t="n">
        <f aca="false">BR34296-2.5</f>
        <v>-2.5</v>
      </c>
    </row>
    <row r="34297" customFormat="false" ht="12" hidden="false" customHeight="false" outlineLevel="0" collapsed="false">
      <c r="BS34297" s="96" t="n">
        <f aca="false">BR34297-2.5</f>
        <v>-2.5</v>
      </c>
    </row>
    <row r="34298" customFormat="false" ht="12" hidden="false" customHeight="false" outlineLevel="0" collapsed="false">
      <c r="BS34298" s="96" t="n">
        <f aca="false">BR34298-2.5</f>
        <v>-2.5</v>
      </c>
    </row>
    <row r="34299" customFormat="false" ht="12" hidden="false" customHeight="false" outlineLevel="0" collapsed="false">
      <c r="BS34299" s="96" t="n">
        <f aca="false">BR34299-2.5</f>
        <v>-2.5</v>
      </c>
    </row>
    <row r="34300" customFormat="false" ht="12" hidden="false" customHeight="false" outlineLevel="0" collapsed="false">
      <c r="BS34300" s="96" t="n">
        <f aca="false">BR34300-2.5</f>
        <v>-2.5</v>
      </c>
    </row>
    <row r="34301" customFormat="false" ht="12" hidden="false" customHeight="false" outlineLevel="0" collapsed="false">
      <c r="BS34301" s="96" t="n">
        <f aca="false">BR34301-2.5</f>
        <v>-2.5</v>
      </c>
    </row>
    <row r="34302" customFormat="false" ht="12" hidden="false" customHeight="false" outlineLevel="0" collapsed="false">
      <c r="BS34302" s="96" t="n">
        <f aca="false">BR34302-2.5</f>
        <v>-2.5</v>
      </c>
    </row>
    <row r="34303" customFormat="false" ht="12" hidden="false" customHeight="false" outlineLevel="0" collapsed="false">
      <c r="BS34303" s="96" t="n">
        <f aca="false">BR34303-2.5</f>
        <v>-2.5</v>
      </c>
    </row>
    <row r="34304" customFormat="false" ht="12" hidden="false" customHeight="false" outlineLevel="0" collapsed="false">
      <c r="BS34304" s="96" t="n">
        <f aca="false">BR34304-2.5</f>
        <v>-2.5</v>
      </c>
    </row>
    <row r="34305" customFormat="false" ht="12" hidden="false" customHeight="false" outlineLevel="0" collapsed="false">
      <c r="BS34305" s="96" t="n">
        <f aca="false">BR34305-2.5</f>
        <v>-2.5</v>
      </c>
    </row>
    <row r="34306" customFormat="false" ht="12" hidden="false" customHeight="false" outlineLevel="0" collapsed="false">
      <c r="BS34306" s="96" t="n">
        <f aca="false">BR34306-2.5</f>
        <v>-2.5</v>
      </c>
    </row>
    <row r="34307" customFormat="false" ht="12" hidden="false" customHeight="false" outlineLevel="0" collapsed="false">
      <c r="BS34307" s="96" t="n">
        <f aca="false">BR34307-2.5</f>
        <v>-2.5</v>
      </c>
    </row>
    <row r="34308" customFormat="false" ht="12" hidden="false" customHeight="false" outlineLevel="0" collapsed="false">
      <c r="BS34308" s="96" t="n">
        <f aca="false">BR34308-2.5</f>
        <v>-2.5</v>
      </c>
    </row>
    <row r="34309" customFormat="false" ht="12" hidden="false" customHeight="false" outlineLevel="0" collapsed="false">
      <c r="BS34309" s="96" t="n">
        <f aca="false">BR34309-2.5</f>
        <v>-2.5</v>
      </c>
    </row>
    <row r="34310" customFormat="false" ht="12" hidden="false" customHeight="false" outlineLevel="0" collapsed="false">
      <c r="BS34310" s="96" t="n">
        <f aca="false">BR34310-2.5</f>
        <v>-2.5</v>
      </c>
    </row>
    <row r="34311" customFormat="false" ht="12" hidden="false" customHeight="false" outlineLevel="0" collapsed="false">
      <c r="BS34311" s="96" t="n">
        <f aca="false">BR34311-2.5</f>
        <v>-2.5</v>
      </c>
    </row>
    <row r="34312" customFormat="false" ht="12" hidden="false" customHeight="false" outlineLevel="0" collapsed="false">
      <c r="BS34312" s="96" t="n">
        <f aca="false">BR34312-2.5</f>
        <v>-2.5</v>
      </c>
    </row>
    <row r="34313" customFormat="false" ht="12" hidden="false" customHeight="false" outlineLevel="0" collapsed="false">
      <c r="BS34313" s="96" t="n">
        <f aca="false">BR34313-2.5</f>
        <v>-2.5</v>
      </c>
    </row>
    <row r="34314" customFormat="false" ht="12" hidden="false" customHeight="false" outlineLevel="0" collapsed="false">
      <c r="BS34314" s="96" t="n">
        <f aca="false">BR34314-2.5</f>
        <v>-2.5</v>
      </c>
    </row>
    <row r="34315" customFormat="false" ht="12" hidden="false" customHeight="false" outlineLevel="0" collapsed="false">
      <c r="BS34315" s="96" t="n">
        <f aca="false">BR34315-2.5</f>
        <v>-2.5</v>
      </c>
    </row>
    <row r="34316" customFormat="false" ht="12" hidden="false" customHeight="false" outlineLevel="0" collapsed="false">
      <c r="BS34316" s="96" t="n">
        <f aca="false">BR34316-2.5</f>
        <v>-2.5</v>
      </c>
    </row>
    <row r="34317" customFormat="false" ht="12" hidden="false" customHeight="false" outlineLevel="0" collapsed="false">
      <c r="BS34317" s="96" t="n">
        <f aca="false">BR34317-2.5</f>
        <v>-2.5</v>
      </c>
    </row>
    <row r="34318" customFormat="false" ht="12" hidden="false" customHeight="false" outlineLevel="0" collapsed="false">
      <c r="BS34318" s="96" t="n">
        <f aca="false">BR34318-2.5</f>
        <v>-2.5</v>
      </c>
    </row>
    <row r="34319" customFormat="false" ht="12" hidden="false" customHeight="false" outlineLevel="0" collapsed="false">
      <c r="BS34319" s="96" t="n">
        <f aca="false">BR34319-2.5</f>
        <v>-2.5</v>
      </c>
    </row>
    <row r="34320" customFormat="false" ht="12" hidden="false" customHeight="false" outlineLevel="0" collapsed="false">
      <c r="BS34320" s="96" t="n">
        <f aca="false">BR34320-2.5</f>
        <v>-2.5</v>
      </c>
    </row>
    <row r="34321" customFormat="false" ht="12" hidden="false" customHeight="false" outlineLevel="0" collapsed="false">
      <c r="BS34321" s="96" t="n">
        <f aca="false">BR34321-2.5</f>
        <v>-2.5</v>
      </c>
    </row>
    <row r="34322" customFormat="false" ht="12" hidden="false" customHeight="false" outlineLevel="0" collapsed="false">
      <c r="BS34322" s="96" t="n">
        <f aca="false">BR34322-2.5</f>
        <v>-2.5</v>
      </c>
    </row>
    <row r="34323" customFormat="false" ht="12" hidden="false" customHeight="false" outlineLevel="0" collapsed="false">
      <c r="BS34323" s="96" t="n">
        <f aca="false">BR34323-2.5</f>
        <v>-2.5</v>
      </c>
    </row>
    <row r="34324" customFormat="false" ht="12" hidden="false" customHeight="false" outlineLevel="0" collapsed="false">
      <c r="BS34324" s="96" t="n">
        <f aca="false">BR34324-2.5</f>
        <v>-2.5</v>
      </c>
    </row>
    <row r="34325" customFormat="false" ht="12" hidden="false" customHeight="false" outlineLevel="0" collapsed="false">
      <c r="BS34325" s="96" t="n">
        <f aca="false">BR34325-2.5</f>
        <v>-2.5</v>
      </c>
    </row>
    <row r="34326" customFormat="false" ht="12" hidden="false" customHeight="false" outlineLevel="0" collapsed="false">
      <c r="BS34326" s="96" t="n">
        <f aca="false">BR34326-2.5</f>
        <v>-2.5</v>
      </c>
    </row>
    <row r="34327" customFormat="false" ht="12" hidden="false" customHeight="false" outlineLevel="0" collapsed="false">
      <c r="BS34327" s="96" t="n">
        <f aca="false">BR34327-2.5</f>
        <v>-2.5</v>
      </c>
    </row>
    <row r="34328" customFormat="false" ht="12" hidden="false" customHeight="false" outlineLevel="0" collapsed="false">
      <c r="BS34328" s="96" t="n">
        <f aca="false">BR34328-2.5</f>
        <v>-2.5</v>
      </c>
    </row>
    <row r="34329" customFormat="false" ht="12" hidden="false" customHeight="false" outlineLevel="0" collapsed="false">
      <c r="BS34329" s="96" t="n">
        <f aca="false">BR34329-2.5</f>
        <v>-2.5</v>
      </c>
    </row>
    <row r="34330" customFormat="false" ht="12" hidden="false" customHeight="false" outlineLevel="0" collapsed="false">
      <c r="BS34330" s="96" t="n">
        <f aca="false">BR34330-2.5</f>
        <v>-2.5</v>
      </c>
    </row>
    <row r="34331" customFormat="false" ht="12" hidden="false" customHeight="false" outlineLevel="0" collapsed="false">
      <c r="BS34331" s="96" t="n">
        <f aca="false">BR34331-2.5</f>
        <v>-2.5</v>
      </c>
    </row>
    <row r="34332" customFormat="false" ht="12" hidden="false" customHeight="false" outlineLevel="0" collapsed="false">
      <c r="BS34332" s="96" t="n">
        <f aca="false">BR34332-2.5</f>
        <v>-2.5</v>
      </c>
    </row>
    <row r="34333" customFormat="false" ht="12" hidden="false" customHeight="false" outlineLevel="0" collapsed="false">
      <c r="BS34333" s="96" t="n">
        <f aca="false">BR34333-2.5</f>
        <v>-2.5</v>
      </c>
    </row>
    <row r="34334" customFormat="false" ht="12" hidden="false" customHeight="false" outlineLevel="0" collapsed="false">
      <c r="BS34334" s="96" t="n">
        <f aca="false">BR34334-2.5</f>
        <v>-2.5</v>
      </c>
    </row>
    <row r="34335" customFormat="false" ht="12" hidden="false" customHeight="false" outlineLevel="0" collapsed="false">
      <c r="BS34335" s="96" t="n">
        <f aca="false">BR34335-2.5</f>
        <v>-2.5</v>
      </c>
    </row>
    <row r="34336" customFormat="false" ht="12" hidden="false" customHeight="false" outlineLevel="0" collapsed="false">
      <c r="BS34336" s="96" t="n">
        <f aca="false">BR34336-2.5</f>
        <v>-2.5</v>
      </c>
    </row>
    <row r="34337" customFormat="false" ht="12" hidden="false" customHeight="false" outlineLevel="0" collapsed="false">
      <c r="BS34337" s="96" t="n">
        <f aca="false">BR34337-2.5</f>
        <v>-2.5</v>
      </c>
    </row>
    <row r="34338" customFormat="false" ht="12" hidden="false" customHeight="false" outlineLevel="0" collapsed="false">
      <c r="BS34338" s="96" t="n">
        <f aca="false">BR34338-2.5</f>
        <v>-2.5</v>
      </c>
    </row>
    <row r="34339" customFormat="false" ht="12" hidden="false" customHeight="false" outlineLevel="0" collapsed="false">
      <c r="BS34339" s="96" t="n">
        <f aca="false">BR34339-2.5</f>
        <v>-2.5</v>
      </c>
    </row>
    <row r="34340" customFormat="false" ht="12" hidden="false" customHeight="false" outlineLevel="0" collapsed="false">
      <c r="BS34340" s="96" t="n">
        <f aca="false">BR34340-2.5</f>
        <v>-2.5</v>
      </c>
    </row>
    <row r="34341" customFormat="false" ht="12" hidden="false" customHeight="false" outlineLevel="0" collapsed="false">
      <c r="BS34341" s="96" t="n">
        <f aca="false">BR34341-2.5</f>
        <v>-2.5</v>
      </c>
    </row>
    <row r="34342" customFormat="false" ht="12" hidden="false" customHeight="false" outlineLevel="0" collapsed="false">
      <c r="BS34342" s="96" t="n">
        <f aca="false">BR34342-2.5</f>
        <v>-2.5</v>
      </c>
    </row>
    <row r="34343" customFormat="false" ht="12" hidden="false" customHeight="false" outlineLevel="0" collapsed="false">
      <c r="BS34343" s="96" t="n">
        <f aca="false">BR34343-2.5</f>
        <v>-2.5</v>
      </c>
    </row>
    <row r="34344" customFormat="false" ht="12" hidden="false" customHeight="false" outlineLevel="0" collapsed="false">
      <c r="BS34344" s="96" t="n">
        <f aca="false">BR34344-2.5</f>
        <v>-2.5</v>
      </c>
    </row>
    <row r="34345" customFormat="false" ht="12" hidden="false" customHeight="false" outlineLevel="0" collapsed="false">
      <c r="BS34345" s="96" t="n">
        <f aca="false">BR34345-2.5</f>
        <v>-2.5</v>
      </c>
    </row>
    <row r="34346" customFormat="false" ht="12" hidden="false" customHeight="false" outlineLevel="0" collapsed="false">
      <c r="BS34346" s="96" t="n">
        <f aca="false">BR34346-2.5</f>
        <v>-2.5</v>
      </c>
    </row>
    <row r="34347" customFormat="false" ht="12" hidden="false" customHeight="false" outlineLevel="0" collapsed="false">
      <c r="BS34347" s="96" t="n">
        <f aca="false">BR34347-2.5</f>
        <v>-2.5</v>
      </c>
    </row>
    <row r="34348" customFormat="false" ht="12" hidden="false" customHeight="false" outlineLevel="0" collapsed="false">
      <c r="BS34348" s="96" t="n">
        <f aca="false">BR34348-2.5</f>
        <v>-2.5</v>
      </c>
    </row>
    <row r="34349" customFormat="false" ht="12" hidden="false" customHeight="false" outlineLevel="0" collapsed="false">
      <c r="BS34349" s="96" t="n">
        <f aca="false">BR34349-2.5</f>
        <v>-2.5</v>
      </c>
    </row>
    <row r="34350" customFormat="false" ht="12" hidden="false" customHeight="false" outlineLevel="0" collapsed="false">
      <c r="BS34350" s="96" t="n">
        <f aca="false">BR34350-2.5</f>
        <v>-2.5</v>
      </c>
    </row>
    <row r="34351" customFormat="false" ht="12" hidden="false" customHeight="false" outlineLevel="0" collapsed="false">
      <c r="BS34351" s="96" t="n">
        <f aca="false">BR34351-2.5</f>
        <v>-2.5</v>
      </c>
    </row>
    <row r="34352" customFormat="false" ht="12" hidden="false" customHeight="false" outlineLevel="0" collapsed="false">
      <c r="BS34352" s="96" t="n">
        <f aca="false">BR34352-2.5</f>
        <v>-2.5</v>
      </c>
    </row>
    <row r="34353" customFormat="false" ht="12" hidden="false" customHeight="false" outlineLevel="0" collapsed="false">
      <c r="BS34353" s="96" t="n">
        <f aca="false">BR34353-2.5</f>
        <v>-2.5</v>
      </c>
    </row>
    <row r="34354" customFormat="false" ht="12" hidden="false" customHeight="false" outlineLevel="0" collapsed="false">
      <c r="BS34354" s="96" t="n">
        <f aca="false">BR34354-2.5</f>
        <v>-2.5</v>
      </c>
    </row>
    <row r="34355" customFormat="false" ht="12" hidden="false" customHeight="false" outlineLevel="0" collapsed="false">
      <c r="BS34355" s="96" t="n">
        <f aca="false">BR34355-2.5</f>
        <v>-2.5</v>
      </c>
    </row>
    <row r="34356" customFormat="false" ht="12" hidden="false" customHeight="false" outlineLevel="0" collapsed="false">
      <c r="BS34356" s="96" t="n">
        <f aca="false">BR34356-2.5</f>
        <v>-2.5</v>
      </c>
    </row>
    <row r="34357" customFormat="false" ht="12" hidden="false" customHeight="false" outlineLevel="0" collapsed="false">
      <c r="BS34357" s="96" t="n">
        <f aca="false">BR34357-2.5</f>
        <v>-2.5</v>
      </c>
    </row>
    <row r="34358" customFormat="false" ht="12" hidden="false" customHeight="false" outlineLevel="0" collapsed="false">
      <c r="BS34358" s="96" t="n">
        <f aca="false">BR34358-2.5</f>
        <v>-2.5</v>
      </c>
    </row>
    <row r="34359" customFormat="false" ht="12" hidden="false" customHeight="false" outlineLevel="0" collapsed="false">
      <c r="BS34359" s="96" t="n">
        <f aca="false">BR34359-2.5</f>
        <v>-2.5</v>
      </c>
    </row>
    <row r="34360" customFormat="false" ht="12" hidden="false" customHeight="false" outlineLevel="0" collapsed="false">
      <c r="BS34360" s="96" t="n">
        <f aca="false">BR34360-2.5</f>
        <v>-2.5</v>
      </c>
    </row>
    <row r="34361" customFormat="false" ht="12" hidden="false" customHeight="false" outlineLevel="0" collapsed="false">
      <c r="BS34361" s="96" t="n">
        <f aca="false">BR34361-2.5</f>
        <v>-2.5</v>
      </c>
    </row>
    <row r="34362" customFormat="false" ht="12" hidden="false" customHeight="false" outlineLevel="0" collapsed="false">
      <c r="BS34362" s="96" t="n">
        <f aca="false">BR34362-2.5</f>
        <v>-2.5</v>
      </c>
    </row>
    <row r="34363" customFormat="false" ht="12" hidden="false" customHeight="false" outlineLevel="0" collapsed="false">
      <c r="BS34363" s="96" t="n">
        <f aca="false">BR34363-2.5</f>
        <v>-2.5</v>
      </c>
    </row>
    <row r="34364" customFormat="false" ht="12" hidden="false" customHeight="false" outlineLevel="0" collapsed="false">
      <c r="BS34364" s="96" t="n">
        <f aca="false">BR34364-2.5</f>
        <v>-2.5</v>
      </c>
    </row>
    <row r="34365" customFormat="false" ht="12" hidden="false" customHeight="false" outlineLevel="0" collapsed="false">
      <c r="BS34365" s="96" t="n">
        <f aca="false">BR34365-2.5</f>
        <v>-2.5</v>
      </c>
    </row>
    <row r="34366" customFormat="false" ht="12" hidden="false" customHeight="false" outlineLevel="0" collapsed="false">
      <c r="BS34366" s="96" t="n">
        <f aca="false">BR34366-2.5</f>
        <v>-2.5</v>
      </c>
    </row>
    <row r="34367" customFormat="false" ht="12" hidden="false" customHeight="false" outlineLevel="0" collapsed="false">
      <c r="BS34367" s="96" t="n">
        <f aca="false">BR34367-2.5</f>
        <v>-2.5</v>
      </c>
    </row>
    <row r="34368" customFormat="false" ht="12" hidden="false" customHeight="false" outlineLevel="0" collapsed="false">
      <c r="BS34368" s="96" t="n">
        <f aca="false">BR34368-2.5</f>
        <v>-2.5</v>
      </c>
    </row>
    <row r="34369" customFormat="false" ht="12" hidden="false" customHeight="false" outlineLevel="0" collapsed="false">
      <c r="BS34369" s="96" t="n">
        <f aca="false">BR34369-2.5</f>
        <v>-2.5</v>
      </c>
    </row>
    <row r="34370" customFormat="false" ht="12" hidden="false" customHeight="false" outlineLevel="0" collapsed="false">
      <c r="BS34370" s="96" t="n">
        <f aca="false">BR34370-2.5</f>
        <v>-2.5</v>
      </c>
    </row>
    <row r="34371" customFormat="false" ht="12" hidden="false" customHeight="false" outlineLevel="0" collapsed="false">
      <c r="BS34371" s="96" t="n">
        <f aca="false">BR34371-2.5</f>
        <v>-2.5</v>
      </c>
    </row>
    <row r="34372" customFormat="false" ht="12" hidden="false" customHeight="false" outlineLevel="0" collapsed="false">
      <c r="BS34372" s="96" t="n">
        <f aca="false">BR34372-2.5</f>
        <v>-2.5</v>
      </c>
    </row>
    <row r="34373" customFormat="false" ht="12" hidden="false" customHeight="false" outlineLevel="0" collapsed="false">
      <c r="BS34373" s="96" t="n">
        <f aca="false">BR34373-2.5</f>
        <v>-2.5</v>
      </c>
    </row>
    <row r="34374" customFormat="false" ht="12" hidden="false" customHeight="false" outlineLevel="0" collapsed="false">
      <c r="BS34374" s="96" t="n">
        <f aca="false">BR34374-2.5</f>
        <v>-2.5</v>
      </c>
    </row>
    <row r="34375" customFormat="false" ht="12" hidden="false" customHeight="false" outlineLevel="0" collapsed="false">
      <c r="BS34375" s="96" t="n">
        <f aca="false">BR34375-2.5</f>
        <v>-2.5</v>
      </c>
    </row>
    <row r="34376" customFormat="false" ht="12" hidden="false" customHeight="false" outlineLevel="0" collapsed="false">
      <c r="BS34376" s="96" t="n">
        <f aca="false">BR34376-2.5</f>
        <v>-2.5</v>
      </c>
    </row>
    <row r="34377" customFormat="false" ht="12" hidden="false" customHeight="false" outlineLevel="0" collapsed="false">
      <c r="BS34377" s="96" t="n">
        <f aca="false">BR34377-2.5</f>
        <v>-2.5</v>
      </c>
    </row>
    <row r="34378" customFormat="false" ht="12" hidden="false" customHeight="false" outlineLevel="0" collapsed="false">
      <c r="BS34378" s="96" t="n">
        <f aca="false">BR34378-2.5</f>
        <v>-2.5</v>
      </c>
    </row>
    <row r="34379" customFormat="false" ht="12" hidden="false" customHeight="false" outlineLevel="0" collapsed="false">
      <c r="BS34379" s="96" t="n">
        <f aca="false">BR34379-2.5</f>
        <v>-2.5</v>
      </c>
    </row>
    <row r="34380" customFormat="false" ht="12" hidden="false" customHeight="false" outlineLevel="0" collapsed="false">
      <c r="BS34380" s="96" t="n">
        <f aca="false">BR34380-2.5</f>
        <v>-2.5</v>
      </c>
    </row>
    <row r="34381" customFormat="false" ht="12" hidden="false" customHeight="false" outlineLevel="0" collapsed="false">
      <c r="BS34381" s="96" t="n">
        <f aca="false">BR34381-2.5</f>
        <v>-2.5</v>
      </c>
    </row>
    <row r="34382" customFormat="false" ht="12" hidden="false" customHeight="false" outlineLevel="0" collapsed="false">
      <c r="BS34382" s="96" t="n">
        <f aca="false">BR34382-2.5</f>
        <v>-2.5</v>
      </c>
    </row>
    <row r="34383" customFormat="false" ht="12" hidden="false" customHeight="false" outlineLevel="0" collapsed="false">
      <c r="BS34383" s="96" t="n">
        <f aca="false">BR34383-2.5</f>
        <v>-2.5</v>
      </c>
    </row>
    <row r="34384" customFormat="false" ht="12" hidden="false" customHeight="false" outlineLevel="0" collapsed="false">
      <c r="BS34384" s="96" t="n">
        <f aca="false">BR34384-2.5</f>
        <v>-2.5</v>
      </c>
    </row>
    <row r="34385" customFormat="false" ht="12" hidden="false" customHeight="false" outlineLevel="0" collapsed="false">
      <c r="BS34385" s="96" t="n">
        <f aca="false">BR34385-2.5</f>
        <v>-2.5</v>
      </c>
    </row>
    <row r="34386" customFormat="false" ht="12" hidden="false" customHeight="false" outlineLevel="0" collapsed="false">
      <c r="BS34386" s="96" t="n">
        <f aca="false">BR34386-2.5</f>
        <v>-2.5</v>
      </c>
    </row>
    <row r="34387" customFormat="false" ht="12" hidden="false" customHeight="false" outlineLevel="0" collapsed="false">
      <c r="BS34387" s="96" t="n">
        <f aca="false">BR34387-2.5</f>
        <v>-2.5</v>
      </c>
    </row>
    <row r="34388" customFormat="false" ht="12" hidden="false" customHeight="false" outlineLevel="0" collapsed="false">
      <c r="BS34388" s="96" t="n">
        <f aca="false">BR34388-2.5</f>
        <v>-2.5</v>
      </c>
    </row>
    <row r="34389" customFormat="false" ht="12" hidden="false" customHeight="false" outlineLevel="0" collapsed="false">
      <c r="BS34389" s="96" t="n">
        <f aca="false">BR34389-2.5</f>
        <v>-2.5</v>
      </c>
    </row>
    <row r="34390" customFormat="false" ht="12" hidden="false" customHeight="false" outlineLevel="0" collapsed="false">
      <c r="BS34390" s="96" t="n">
        <f aca="false">BR34390-2.5</f>
        <v>-2.5</v>
      </c>
    </row>
    <row r="34391" customFormat="false" ht="12" hidden="false" customHeight="false" outlineLevel="0" collapsed="false">
      <c r="BS34391" s="96" t="n">
        <f aca="false">BR34391-2.5</f>
        <v>-2.5</v>
      </c>
    </row>
    <row r="34392" customFormat="false" ht="12" hidden="false" customHeight="false" outlineLevel="0" collapsed="false">
      <c r="BS34392" s="96" t="n">
        <f aca="false">BR34392-2.5</f>
        <v>-2.5</v>
      </c>
    </row>
    <row r="34393" customFormat="false" ht="12" hidden="false" customHeight="false" outlineLevel="0" collapsed="false">
      <c r="BS34393" s="96" t="n">
        <f aca="false">BR34393-2.5</f>
        <v>-2.5</v>
      </c>
    </row>
    <row r="34394" customFormat="false" ht="12" hidden="false" customHeight="false" outlineLevel="0" collapsed="false">
      <c r="BS34394" s="96" t="n">
        <f aca="false">BR34394-2.5</f>
        <v>-2.5</v>
      </c>
    </row>
    <row r="34395" customFormat="false" ht="12" hidden="false" customHeight="false" outlineLevel="0" collapsed="false">
      <c r="BS34395" s="96" t="n">
        <f aca="false">BR34395-2.5</f>
        <v>-2.5</v>
      </c>
    </row>
    <row r="34396" customFormat="false" ht="12" hidden="false" customHeight="false" outlineLevel="0" collapsed="false">
      <c r="BS34396" s="96" t="n">
        <f aca="false">BR34396-2.5</f>
        <v>-2.5</v>
      </c>
    </row>
    <row r="34397" customFormat="false" ht="12" hidden="false" customHeight="false" outlineLevel="0" collapsed="false">
      <c r="BS34397" s="96" t="n">
        <f aca="false">BR34397-2.5</f>
        <v>-2.5</v>
      </c>
    </row>
    <row r="34398" customFormat="false" ht="12" hidden="false" customHeight="false" outlineLevel="0" collapsed="false">
      <c r="BS34398" s="96" t="n">
        <f aca="false">BR34398-2.5</f>
        <v>-2.5</v>
      </c>
    </row>
    <row r="34399" customFormat="false" ht="12" hidden="false" customHeight="false" outlineLevel="0" collapsed="false">
      <c r="BS34399" s="96" t="n">
        <f aca="false">BR34399-2.5</f>
        <v>-2.5</v>
      </c>
    </row>
    <row r="34400" customFormat="false" ht="12" hidden="false" customHeight="false" outlineLevel="0" collapsed="false">
      <c r="BS34400" s="96" t="n">
        <f aca="false">BR34400-2.5</f>
        <v>-2.5</v>
      </c>
    </row>
    <row r="34401" customFormat="false" ht="12" hidden="false" customHeight="false" outlineLevel="0" collapsed="false">
      <c r="BS34401" s="96" t="n">
        <f aca="false">BR34401-2.5</f>
        <v>-2.5</v>
      </c>
    </row>
    <row r="34402" customFormat="false" ht="12" hidden="false" customHeight="false" outlineLevel="0" collapsed="false">
      <c r="BS34402" s="96" t="n">
        <f aca="false">BR34402-2.5</f>
        <v>-2.5</v>
      </c>
    </row>
    <row r="34403" customFormat="false" ht="12" hidden="false" customHeight="false" outlineLevel="0" collapsed="false">
      <c r="BS34403" s="96" t="n">
        <f aca="false">BR34403-2.5</f>
        <v>-2.5</v>
      </c>
    </row>
    <row r="34404" customFormat="false" ht="12" hidden="false" customHeight="false" outlineLevel="0" collapsed="false">
      <c r="BS34404" s="96" t="n">
        <f aca="false">BR34404-2.5</f>
        <v>-2.5</v>
      </c>
    </row>
    <row r="34405" customFormat="false" ht="12" hidden="false" customHeight="false" outlineLevel="0" collapsed="false">
      <c r="BS34405" s="96" t="n">
        <f aca="false">BR34405-2.5</f>
        <v>-2.5</v>
      </c>
    </row>
    <row r="34406" customFormat="false" ht="12" hidden="false" customHeight="false" outlineLevel="0" collapsed="false">
      <c r="BS34406" s="96" t="n">
        <f aca="false">BR34406-2.5</f>
        <v>-2.5</v>
      </c>
    </row>
    <row r="34407" customFormat="false" ht="12" hidden="false" customHeight="false" outlineLevel="0" collapsed="false">
      <c r="BS34407" s="96" t="n">
        <f aca="false">BR34407-2.5</f>
        <v>-2.5</v>
      </c>
    </row>
    <row r="34408" customFormat="false" ht="12" hidden="false" customHeight="false" outlineLevel="0" collapsed="false">
      <c r="BS34408" s="96" t="n">
        <f aca="false">BR34408-2.5</f>
        <v>-2.5</v>
      </c>
    </row>
    <row r="34409" customFormat="false" ht="12" hidden="false" customHeight="false" outlineLevel="0" collapsed="false">
      <c r="BS34409" s="96" t="n">
        <f aca="false">BR34409-2.5</f>
        <v>-2.5</v>
      </c>
    </row>
    <row r="34410" customFormat="false" ht="12" hidden="false" customHeight="false" outlineLevel="0" collapsed="false">
      <c r="BS34410" s="96" t="n">
        <f aca="false">BR34410-2.5</f>
        <v>-2.5</v>
      </c>
    </row>
    <row r="34411" customFormat="false" ht="12" hidden="false" customHeight="false" outlineLevel="0" collapsed="false">
      <c r="BS34411" s="96" t="n">
        <f aca="false">BR34411-2.5</f>
        <v>-2.5</v>
      </c>
    </row>
    <row r="34412" customFormat="false" ht="12" hidden="false" customHeight="false" outlineLevel="0" collapsed="false">
      <c r="BS34412" s="96" t="n">
        <f aca="false">BR34412-2.5</f>
        <v>-2.5</v>
      </c>
    </row>
    <row r="34413" customFormat="false" ht="12" hidden="false" customHeight="false" outlineLevel="0" collapsed="false">
      <c r="BS34413" s="96" t="n">
        <f aca="false">BR34413-2.5</f>
        <v>-2.5</v>
      </c>
    </row>
    <row r="34414" customFormat="false" ht="12" hidden="false" customHeight="false" outlineLevel="0" collapsed="false">
      <c r="BS34414" s="96" t="n">
        <f aca="false">BR34414-2.5</f>
        <v>-2.5</v>
      </c>
    </row>
    <row r="34415" customFormat="false" ht="12" hidden="false" customHeight="false" outlineLevel="0" collapsed="false">
      <c r="BS34415" s="96" t="n">
        <f aca="false">BR34415-2.5</f>
        <v>-2.5</v>
      </c>
    </row>
    <row r="34416" customFormat="false" ht="12" hidden="false" customHeight="false" outlineLevel="0" collapsed="false">
      <c r="BS34416" s="96" t="n">
        <f aca="false">BR34416-2.5</f>
        <v>-2.5</v>
      </c>
    </row>
    <row r="34417" customFormat="false" ht="12" hidden="false" customHeight="false" outlineLevel="0" collapsed="false">
      <c r="BS34417" s="96" t="n">
        <f aca="false">BR34417-2.5</f>
        <v>-2.5</v>
      </c>
    </row>
    <row r="34418" customFormat="false" ht="12" hidden="false" customHeight="false" outlineLevel="0" collapsed="false">
      <c r="BS34418" s="96" t="n">
        <f aca="false">BR34418-2.5</f>
        <v>-2.5</v>
      </c>
    </row>
    <row r="34419" customFormat="false" ht="12" hidden="false" customHeight="false" outlineLevel="0" collapsed="false">
      <c r="BS34419" s="96" t="n">
        <f aca="false">BR34419-2.5</f>
        <v>-2.5</v>
      </c>
    </row>
    <row r="34420" customFormat="false" ht="12" hidden="false" customHeight="false" outlineLevel="0" collapsed="false">
      <c r="BS34420" s="96" t="n">
        <f aca="false">BR34420-2.5</f>
        <v>-2.5</v>
      </c>
    </row>
    <row r="34421" customFormat="false" ht="12" hidden="false" customHeight="false" outlineLevel="0" collapsed="false">
      <c r="BS34421" s="96" t="n">
        <f aca="false">BR34421-2.5</f>
        <v>-2.5</v>
      </c>
    </row>
    <row r="34422" customFormat="false" ht="12" hidden="false" customHeight="false" outlineLevel="0" collapsed="false">
      <c r="BS34422" s="96" t="n">
        <f aca="false">BR34422-2.5</f>
        <v>-2.5</v>
      </c>
    </row>
    <row r="34423" customFormat="false" ht="12" hidden="false" customHeight="false" outlineLevel="0" collapsed="false">
      <c r="BS34423" s="96" t="n">
        <f aca="false">BR34423-2.5</f>
        <v>-2.5</v>
      </c>
    </row>
    <row r="34424" customFormat="false" ht="12" hidden="false" customHeight="false" outlineLevel="0" collapsed="false">
      <c r="BS34424" s="96" t="n">
        <f aca="false">BR34424-2.5</f>
        <v>-2.5</v>
      </c>
    </row>
    <row r="34425" customFormat="false" ht="12" hidden="false" customHeight="false" outlineLevel="0" collapsed="false">
      <c r="BS34425" s="96" t="n">
        <f aca="false">BR34425-2.5</f>
        <v>-2.5</v>
      </c>
    </row>
    <row r="34426" customFormat="false" ht="12" hidden="false" customHeight="false" outlineLevel="0" collapsed="false">
      <c r="BS34426" s="96" t="n">
        <f aca="false">BR34426-2.5</f>
        <v>-2.5</v>
      </c>
    </row>
    <row r="34427" customFormat="false" ht="12" hidden="false" customHeight="false" outlineLevel="0" collapsed="false">
      <c r="BS34427" s="96" t="n">
        <f aca="false">BR34427-2.5</f>
        <v>-2.5</v>
      </c>
    </row>
    <row r="34428" customFormat="false" ht="12" hidden="false" customHeight="false" outlineLevel="0" collapsed="false">
      <c r="BS34428" s="96" t="n">
        <f aca="false">BR34428-2.5</f>
        <v>-2.5</v>
      </c>
    </row>
    <row r="34429" customFormat="false" ht="12" hidden="false" customHeight="false" outlineLevel="0" collapsed="false">
      <c r="BS34429" s="96" t="n">
        <f aca="false">BR34429-2.5</f>
        <v>-2.5</v>
      </c>
    </row>
    <row r="34430" customFormat="false" ht="12" hidden="false" customHeight="false" outlineLevel="0" collapsed="false">
      <c r="BS34430" s="96" t="n">
        <f aca="false">BR34430-2.5</f>
        <v>-2.5</v>
      </c>
    </row>
    <row r="34431" customFormat="false" ht="12" hidden="false" customHeight="false" outlineLevel="0" collapsed="false">
      <c r="BS34431" s="96" t="n">
        <f aca="false">BR34431-2.5</f>
        <v>-2.5</v>
      </c>
    </row>
    <row r="34432" customFormat="false" ht="12" hidden="false" customHeight="false" outlineLevel="0" collapsed="false">
      <c r="BS34432" s="96" t="n">
        <f aca="false">BR34432-2.5</f>
        <v>-2.5</v>
      </c>
    </row>
    <row r="34433" customFormat="false" ht="12" hidden="false" customHeight="false" outlineLevel="0" collapsed="false">
      <c r="BS34433" s="96" t="n">
        <f aca="false">BR34433-2.5</f>
        <v>-2.5</v>
      </c>
    </row>
    <row r="34434" customFormat="false" ht="12" hidden="false" customHeight="false" outlineLevel="0" collapsed="false">
      <c r="BS34434" s="96" t="n">
        <f aca="false">BR34434-2.5</f>
        <v>-2.5</v>
      </c>
    </row>
    <row r="34435" customFormat="false" ht="12" hidden="false" customHeight="false" outlineLevel="0" collapsed="false">
      <c r="BS34435" s="96" t="n">
        <f aca="false">BR34435-2.5</f>
        <v>-2.5</v>
      </c>
    </row>
    <row r="34436" customFormat="false" ht="12" hidden="false" customHeight="false" outlineLevel="0" collapsed="false">
      <c r="BS34436" s="96" t="n">
        <f aca="false">BR34436-2.5</f>
        <v>-2.5</v>
      </c>
    </row>
    <row r="34437" customFormat="false" ht="12" hidden="false" customHeight="false" outlineLevel="0" collapsed="false">
      <c r="BS34437" s="96" t="n">
        <f aca="false">BR34437-2.5</f>
        <v>-2.5</v>
      </c>
    </row>
    <row r="34438" customFormat="false" ht="12" hidden="false" customHeight="false" outlineLevel="0" collapsed="false">
      <c r="BS34438" s="96" t="n">
        <f aca="false">BR34438-2.5</f>
        <v>-2.5</v>
      </c>
    </row>
    <row r="34439" customFormat="false" ht="12" hidden="false" customHeight="false" outlineLevel="0" collapsed="false">
      <c r="BS34439" s="96" t="n">
        <f aca="false">BR34439-2.5</f>
        <v>-2.5</v>
      </c>
    </row>
    <row r="34440" customFormat="false" ht="12" hidden="false" customHeight="false" outlineLevel="0" collapsed="false">
      <c r="BS34440" s="96" t="n">
        <f aca="false">BR34440-2.5</f>
        <v>-2.5</v>
      </c>
    </row>
    <row r="34441" customFormat="false" ht="12" hidden="false" customHeight="false" outlineLevel="0" collapsed="false">
      <c r="BS34441" s="96" t="n">
        <f aca="false">BR34441-2.5</f>
        <v>-2.5</v>
      </c>
    </row>
    <row r="34442" customFormat="false" ht="12" hidden="false" customHeight="false" outlineLevel="0" collapsed="false">
      <c r="BS34442" s="96" t="n">
        <f aca="false">BR34442-2.5</f>
        <v>-2.5</v>
      </c>
    </row>
    <row r="34443" customFormat="false" ht="12" hidden="false" customHeight="false" outlineLevel="0" collapsed="false">
      <c r="BS34443" s="96" t="n">
        <f aca="false">BR34443-2.5</f>
        <v>-2.5</v>
      </c>
    </row>
    <row r="34444" customFormat="false" ht="12" hidden="false" customHeight="false" outlineLevel="0" collapsed="false">
      <c r="BS34444" s="96" t="n">
        <f aca="false">BR34444-2.5</f>
        <v>-2.5</v>
      </c>
    </row>
    <row r="34445" customFormat="false" ht="12" hidden="false" customHeight="false" outlineLevel="0" collapsed="false">
      <c r="BS34445" s="96" t="n">
        <f aca="false">BR34445-2.5</f>
        <v>-2.5</v>
      </c>
    </row>
    <row r="34446" customFormat="false" ht="12" hidden="false" customHeight="false" outlineLevel="0" collapsed="false">
      <c r="BS34446" s="96" t="n">
        <f aca="false">BR34446-2.5</f>
        <v>-2.5</v>
      </c>
    </row>
    <row r="34447" customFormat="false" ht="12" hidden="false" customHeight="false" outlineLevel="0" collapsed="false">
      <c r="BS34447" s="96" t="n">
        <f aca="false">BR34447-2.5</f>
        <v>-2.5</v>
      </c>
    </row>
    <row r="34448" customFormat="false" ht="12" hidden="false" customHeight="false" outlineLevel="0" collapsed="false">
      <c r="BS34448" s="96" t="n">
        <f aca="false">BR34448-2.5</f>
        <v>-2.5</v>
      </c>
    </row>
    <row r="34449" customFormat="false" ht="12" hidden="false" customHeight="false" outlineLevel="0" collapsed="false">
      <c r="BS34449" s="96" t="n">
        <f aca="false">BR34449-2.5</f>
        <v>-2.5</v>
      </c>
    </row>
    <row r="34450" customFormat="false" ht="12" hidden="false" customHeight="false" outlineLevel="0" collapsed="false">
      <c r="BS34450" s="96" t="n">
        <f aca="false">BR34450-2.5</f>
        <v>-2.5</v>
      </c>
    </row>
    <row r="34451" customFormat="false" ht="12" hidden="false" customHeight="false" outlineLevel="0" collapsed="false">
      <c r="BS34451" s="96" t="n">
        <f aca="false">BR34451-2.5</f>
        <v>-2.5</v>
      </c>
    </row>
    <row r="34452" customFormat="false" ht="12" hidden="false" customHeight="false" outlineLevel="0" collapsed="false">
      <c r="BS34452" s="96" t="n">
        <f aca="false">BR34452-2.5</f>
        <v>-2.5</v>
      </c>
    </row>
    <row r="34453" customFormat="false" ht="12" hidden="false" customHeight="false" outlineLevel="0" collapsed="false">
      <c r="BS34453" s="96" t="n">
        <f aca="false">BR34453-2.5</f>
        <v>-2.5</v>
      </c>
    </row>
    <row r="34454" customFormat="false" ht="12" hidden="false" customHeight="false" outlineLevel="0" collapsed="false">
      <c r="BS34454" s="96" t="n">
        <f aca="false">BR34454-2.5</f>
        <v>-2.5</v>
      </c>
    </row>
    <row r="34455" customFormat="false" ht="12" hidden="false" customHeight="false" outlineLevel="0" collapsed="false">
      <c r="BS34455" s="96" t="n">
        <f aca="false">BR34455-2.5</f>
        <v>-2.5</v>
      </c>
    </row>
    <row r="34456" customFormat="false" ht="12" hidden="false" customHeight="false" outlineLevel="0" collapsed="false">
      <c r="BS34456" s="96" t="n">
        <f aca="false">BR34456-2.5</f>
        <v>-2.5</v>
      </c>
    </row>
    <row r="34457" customFormat="false" ht="12" hidden="false" customHeight="false" outlineLevel="0" collapsed="false">
      <c r="BS34457" s="96" t="n">
        <f aca="false">BR34457-2.5</f>
        <v>-2.5</v>
      </c>
    </row>
    <row r="34458" customFormat="false" ht="12" hidden="false" customHeight="false" outlineLevel="0" collapsed="false">
      <c r="BS34458" s="96" t="n">
        <f aca="false">BR34458-2.5</f>
        <v>-2.5</v>
      </c>
    </row>
    <row r="34459" customFormat="false" ht="12" hidden="false" customHeight="false" outlineLevel="0" collapsed="false">
      <c r="BS34459" s="96" t="n">
        <f aca="false">BR34459-2.5</f>
        <v>-2.5</v>
      </c>
    </row>
    <row r="34460" customFormat="false" ht="12" hidden="false" customHeight="false" outlineLevel="0" collapsed="false">
      <c r="BS34460" s="96" t="n">
        <f aca="false">BR34460-2.5</f>
        <v>-2.5</v>
      </c>
    </row>
    <row r="34461" customFormat="false" ht="12" hidden="false" customHeight="false" outlineLevel="0" collapsed="false">
      <c r="BS34461" s="96" t="n">
        <f aca="false">BR34461-2.5</f>
        <v>-2.5</v>
      </c>
    </row>
    <row r="34462" customFormat="false" ht="12" hidden="false" customHeight="false" outlineLevel="0" collapsed="false">
      <c r="BS34462" s="96" t="n">
        <f aca="false">BR34462-2.5</f>
        <v>-2.5</v>
      </c>
    </row>
    <row r="34463" customFormat="false" ht="12" hidden="false" customHeight="false" outlineLevel="0" collapsed="false">
      <c r="BS34463" s="96" t="n">
        <f aca="false">BR34463-2.5</f>
        <v>-2.5</v>
      </c>
    </row>
    <row r="34464" customFormat="false" ht="12" hidden="false" customHeight="false" outlineLevel="0" collapsed="false">
      <c r="BS34464" s="96" t="n">
        <f aca="false">BR34464-2.5</f>
        <v>-2.5</v>
      </c>
    </row>
    <row r="34465" customFormat="false" ht="12" hidden="false" customHeight="false" outlineLevel="0" collapsed="false">
      <c r="BS34465" s="96" t="n">
        <f aca="false">BR34465-2.5</f>
        <v>-2.5</v>
      </c>
    </row>
    <row r="34466" customFormat="false" ht="12" hidden="false" customHeight="false" outlineLevel="0" collapsed="false">
      <c r="BS34466" s="96" t="n">
        <f aca="false">BR34466-2.5</f>
        <v>-2.5</v>
      </c>
    </row>
    <row r="34467" customFormat="false" ht="12" hidden="false" customHeight="false" outlineLevel="0" collapsed="false">
      <c r="BS34467" s="96" t="n">
        <f aca="false">BR34467-2.5</f>
        <v>-2.5</v>
      </c>
    </row>
    <row r="34468" customFormat="false" ht="12" hidden="false" customHeight="false" outlineLevel="0" collapsed="false">
      <c r="BS34468" s="96" t="n">
        <f aca="false">BR34468-2.5</f>
        <v>-2.5</v>
      </c>
    </row>
    <row r="34469" customFormat="false" ht="12" hidden="false" customHeight="false" outlineLevel="0" collapsed="false">
      <c r="BS34469" s="96" t="n">
        <f aca="false">BR34469-2.5</f>
        <v>-2.5</v>
      </c>
    </row>
    <row r="34470" customFormat="false" ht="12" hidden="false" customHeight="false" outlineLevel="0" collapsed="false">
      <c r="BS34470" s="96" t="n">
        <f aca="false">BR34470-2.5</f>
        <v>-2.5</v>
      </c>
    </row>
    <row r="34471" customFormat="false" ht="12" hidden="false" customHeight="false" outlineLevel="0" collapsed="false">
      <c r="BS34471" s="96" t="n">
        <f aca="false">BR34471-2.5</f>
        <v>-2.5</v>
      </c>
    </row>
    <row r="34472" customFormat="false" ht="12" hidden="false" customHeight="false" outlineLevel="0" collapsed="false">
      <c r="BS34472" s="96" t="n">
        <f aca="false">BR34472-2.5</f>
        <v>-2.5</v>
      </c>
    </row>
    <row r="34473" customFormat="false" ht="12" hidden="false" customHeight="false" outlineLevel="0" collapsed="false">
      <c r="BS34473" s="96" t="n">
        <f aca="false">BR34473-2.5</f>
        <v>-2.5</v>
      </c>
    </row>
    <row r="34474" customFormat="false" ht="12" hidden="false" customHeight="false" outlineLevel="0" collapsed="false">
      <c r="BS34474" s="96" t="n">
        <f aca="false">BR34474-2.5</f>
        <v>-2.5</v>
      </c>
    </row>
    <row r="34475" customFormat="false" ht="12" hidden="false" customHeight="false" outlineLevel="0" collapsed="false">
      <c r="BS34475" s="96" t="n">
        <f aca="false">BR34475-2.5</f>
        <v>-2.5</v>
      </c>
    </row>
    <row r="34476" customFormat="false" ht="12" hidden="false" customHeight="false" outlineLevel="0" collapsed="false">
      <c r="BS34476" s="96" t="n">
        <f aca="false">BR34476-2.5</f>
        <v>-2.5</v>
      </c>
    </row>
    <row r="34477" customFormat="false" ht="12" hidden="false" customHeight="false" outlineLevel="0" collapsed="false">
      <c r="BS34477" s="96" t="n">
        <f aca="false">BR34477-2.5</f>
        <v>-2.5</v>
      </c>
    </row>
    <row r="34478" customFormat="false" ht="12" hidden="false" customHeight="false" outlineLevel="0" collapsed="false">
      <c r="BS34478" s="96" t="n">
        <f aca="false">BR34478-2.5</f>
        <v>-2.5</v>
      </c>
    </row>
    <row r="34479" customFormat="false" ht="12" hidden="false" customHeight="false" outlineLevel="0" collapsed="false">
      <c r="BS34479" s="96" t="n">
        <f aca="false">BR34479-2.5</f>
        <v>-2.5</v>
      </c>
    </row>
    <row r="34480" customFormat="false" ht="12" hidden="false" customHeight="false" outlineLevel="0" collapsed="false">
      <c r="BS34480" s="96" t="n">
        <f aca="false">BR34480-2.5</f>
        <v>-2.5</v>
      </c>
    </row>
    <row r="34481" customFormat="false" ht="12" hidden="false" customHeight="false" outlineLevel="0" collapsed="false">
      <c r="BS34481" s="96" t="n">
        <f aca="false">BR34481-2.5</f>
        <v>-2.5</v>
      </c>
    </row>
    <row r="34482" customFormat="false" ht="12" hidden="false" customHeight="false" outlineLevel="0" collapsed="false">
      <c r="BS34482" s="96" t="n">
        <f aca="false">BR34482-2.5</f>
        <v>-2.5</v>
      </c>
    </row>
    <row r="34483" customFormat="false" ht="12" hidden="false" customHeight="false" outlineLevel="0" collapsed="false">
      <c r="BS34483" s="96" t="n">
        <f aca="false">BR34483-2.5</f>
        <v>-2.5</v>
      </c>
    </row>
    <row r="34484" customFormat="false" ht="12" hidden="false" customHeight="false" outlineLevel="0" collapsed="false">
      <c r="BS34484" s="96" t="n">
        <f aca="false">BR34484-2.5</f>
        <v>-2.5</v>
      </c>
    </row>
    <row r="34485" customFormat="false" ht="12" hidden="false" customHeight="false" outlineLevel="0" collapsed="false">
      <c r="BS34485" s="96" t="n">
        <f aca="false">BR34485-2.5</f>
        <v>-2.5</v>
      </c>
    </row>
    <row r="34486" customFormat="false" ht="12" hidden="false" customHeight="false" outlineLevel="0" collapsed="false">
      <c r="BS34486" s="96" t="n">
        <f aca="false">BR34486-2.5</f>
        <v>-2.5</v>
      </c>
    </row>
    <row r="34487" customFormat="false" ht="12" hidden="false" customHeight="false" outlineLevel="0" collapsed="false">
      <c r="BS34487" s="96" t="n">
        <f aca="false">BR34487-2.5</f>
        <v>-2.5</v>
      </c>
    </row>
    <row r="34488" customFormat="false" ht="12" hidden="false" customHeight="false" outlineLevel="0" collapsed="false">
      <c r="BS34488" s="96" t="n">
        <f aca="false">BR34488-2.5</f>
        <v>-2.5</v>
      </c>
    </row>
    <row r="34489" customFormat="false" ht="12" hidden="false" customHeight="false" outlineLevel="0" collapsed="false">
      <c r="BS34489" s="96" t="n">
        <f aca="false">BR34489-2.5</f>
        <v>-2.5</v>
      </c>
    </row>
    <row r="34490" customFormat="false" ht="12" hidden="false" customHeight="false" outlineLevel="0" collapsed="false">
      <c r="BS34490" s="96" t="n">
        <f aca="false">BR34490-2.5</f>
        <v>-2.5</v>
      </c>
    </row>
    <row r="34491" customFormat="false" ht="12" hidden="false" customHeight="false" outlineLevel="0" collapsed="false">
      <c r="BS34491" s="96" t="n">
        <f aca="false">BR34491-2.5</f>
        <v>-2.5</v>
      </c>
    </row>
    <row r="34492" customFormat="false" ht="12" hidden="false" customHeight="false" outlineLevel="0" collapsed="false">
      <c r="BS34492" s="96" t="n">
        <f aca="false">BR34492-2.5</f>
        <v>-2.5</v>
      </c>
    </row>
    <row r="34493" customFormat="false" ht="12" hidden="false" customHeight="false" outlineLevel="0" collapsed="false">
      <c r="BS34493" s="96" t="n">
        <f aca="false">BR34493-2.5</f>
        <v>-2.5</v>
      </c>
    </row>
    <row r="34494" customFormat="false" ht="12" hidden="false" customHeight="false" outlineLevel="0" collapsed="false">
      <c r="BS34494" s="96" t="n">
        <f aca="false">BR34494-2.5</f>
        <v>-2.5</v>
      </c>
    </row>
    <row r="34495" customFormat="false" ht="12" hidden="false" customHeight="false" outlineLevel="0" collapsed="false">
      <c r="BS34495" s="96" t="n">
        <f aca="false">BR34495-2.5</f>
        <v>-2.5</v>
      </c>
    </row>
    <row r="34496" customFormat="false" ht="12" hidden="false" customHeight="false" outlineLevel="0" collapsed="false">
      <c r="BS34496" s="96" t="n">
        <f aca="false">BR34496-2.5</f>
        <v>-2.5</v>
      </c>
    </row>
    <row r="34497" customFormat="false" ht="12" hidden="false" customHeight="false" outlineLevel="0" collapsed="false">
      <c r="BS34497" s="96" t="n">
        <f aca="false">BR34497-2.5</f>
        <v>-2.5</v>
      </c>
    </row>
    <row r="34498" customFormat="false" ht="12" hidden="false" customHeight="false" outlineLevel="0" collapsed="false">
      <c r="BS34498" s="96" t="n">
        <f aca="false">BR34498-2.5</f>
        <v>-2.5</v>
      </c>
    </row>
    <row r="34499" customFormat="false" ht="12" hidden="false" customHeight="false" outlineLevel="0" collapsed="false">
      <c r="BS34499" s="96" t="n">
        <f aca="false">BR34499-2.5</f>
        <v>-2.5</v>
      </c>
    </row>
    <row r="34500" customFormat="false" ht="12" hidden="false" customHeight="false" outlineLevel="0" collapsed="false">
      <c r="BS34500" s="96" t="n">
        <f aca="false">BR34500-2.5</f>
        <v>-2.5</v>
      </c>
    </row>
    <row r="34501" customFormat="false" ht="12" hidden="false" customHeight="false" outlineLevel="0" collapsed="false">
      <c r="BS34501" s="96" t="n">
        <f aca="false">BR34501-2.5</f>
        <v>-2.5</v>
      </c>
    </row>
    <row r="34502" customFormat="false" ht="12" hidden="false" customHeight="false" outlineLevel="0" collapsed="false">
      <c r="BS34502" s="96" t="n">
        <f aca="false">BR34502-2.5</f>
        <v>-2.5</v>
      </c>
    </row>
    <row r="34503" customFormat="false" ht="12" hidden="false" customHeight="false" outlineLevel="0" collapsed="false">
      <c r="BS34503" s="96" t="n">
        <f aca="false">BR34503-2.5</f>
        <v>-2.5</v>
      </c>
    </row>
    <row r="34504" customFormat="false" ht="12" hidden="false" customHeight="false" outlineLevel="0" collapsed="false">
      <c r="BS34504" s="96" t="n">
        <f aca="false">BR34504-2.5</f>
        <v>-2.5</v>
      </c>
    </row>
    <row r="34505" customFormat="false" ht="12" hidden="false" customHeight="false" outlineLevel="0" collapsed="false">
      <c r="BS34505" s="96" t="n">
        <f aca="false">BR34505-2.5</f>
        <v>-2.5</v>
      </c>
    </row>
    <row r="34506" customFormat="false" ht="12" hidden="false" customHeight="false" outlineLevel="0" collapsed="false">
      <c r="BS34506" s="96" t="n">
        <f aca="false">BR34506-2.5</f>
        <v>-2.5</v>
      </c>
    </row>
    <row r="34507" customFormat="false" ht="12" hidden="false" customHeight="false" outlineLevel="0" collapsed="false">
      <c r="BS34507" s="96" t="n">
        <f aca="false">BR34507-2.5</f>
        <v>-2.5</v>
      </c>
    </row>
    <row r="34508" customFormat="false" ht="12" hidden="false" customHeight="false" outlineLevel="0" collapsed="false">
      <c r="BS34508" s="96" t="n">
        <f aca="false">BR34508-2.5</f>
        <v>-2.5</v>
      </c>
    </row>
    <row r="34509" customFormat="false" ht="12" hidden="false" customHeight="false" outlineLevel="0" collapsed="false">
      <c r="BS34509" s="96" t="n">
        <f aca="false">BR34509-2.5</f>
        <v>-2.5</v>
      </c>
    </row>
    <row r="34510" customFormat="false" ht="12" hidden="false" customHeight="false" outlineLevel="0" collapsed="false">
      <c r="BS34510" s="96" t="n">
        <f aca="false">BR34510-2.5</f>
        <v>-2.5</v>
      </c>
    </row>
    <row r="34511" customFormat="false" ht="12" hidden="false" customHeight="false" outlineLevel="0" collapsed="false">
      <c r="BS34511" s="96" t="n">
        <f aca="false">BR34511-2.5</f>
        <v>-2.5</v>
      </c>
    </row>
    <row r="34512" customFormat="false" ht="12" hidden="false" customHeight="false" outlineLevel="0" collapsed="false">
      <c r="BS34512" s="96" t="n">
        <f aca="false">BR34512-2.5</f>
        <v>-2.5</v>
      </c>
    </row>
    <row r="34513" customFormat="false" ht="12" hidden="false" customHeight="false" outlineLevel="0" collapsed="false">
      <c r="BS34513" s="96" t="n">
        <f aca="false">BR34513-2.5</f>
        <v>-2.5</v>
      </c>
    </row>
    <row r="34514" customFormat="false" ht="12" hidden="false" customHeight="false" outlineLevel="0" collapsed="false">
      <c r="BS34514" s="96" t="n">
        <f aca="false">BR34514-2.5</f>
        <v>-2.5</v>
      </c>
    </row>
    <row r="34515" customFormat="false" ht="12" hidden="false" customHeight="false" outlineLevel="0" collapsed="false">
      <c r="BS34515" s="96" t="n">
        <f aca="false">BR34515-2.5</f>
        <v>-2.5</v>
      </c>
    </row>
    <row r="34516" customFormat="false" ht="12" hidden="false" customHeight="false" outlineLevel="0" collapsed="false">
      <c r="BS34516" s="96" t="n">
        <f aca="false">BR34516-2.5</f>
        <v>-2.5</v>
      </c>
    </row>
    <row r="34517" customFormat="false" ht="12" hidden="false" customHeight="false" outlineLevel="0" collapsed="false">
      <c r="BS34517" s="96" t="n">
        <f aca="false">BR34517-2.5</f>
        <v>-2.5</v>
      </c>
    </row>
    <row r="34518" customFormat="false" ht="12" hidden="false" customHeight="false" outlineLevel="0" collapsed="false">
      <c r="BS34518" s="96" t="n">
        <f aca="false">BR34518-2.5</f>
        <v>-2.5</v>
      </c>
    </row>
    <row r="34519" customFormat="false" ht="12" hidden="false" customHeight="false" outlineLevel="0" collapsed="false">
      <c r="BS34519" s="96" t="n">
        <f aca="false">BR34519-2.5</f>
        <v>-2.5</v>
      </c>
    </row>
    <row r="34520" customFormat="false" ht="12" hidden="false" customHeight="false" outlineLevel="0" collapsed="false">
      <c r="BS34520" s="96" t="n">
        <f aca="false">BR34520-2.5</f>
        <v>-2.5</v>
      </c>
    </row>
    <row r="34521" customFormat="false" ht="12" hidden="false" customHeight="false" outlineLevel="0" collapsed="false">
      <c r="BS34521" s="96" t="n">
        <f aca="false">BR34521-2.5</f>
        <v>-2.5</v>
      </c>
    </row>
    <row r="34522" customFormat="false" ht="12" hidden="false" customHeight="false" outlineLevel="0" collapsed="false">
      <c r="BS34522" s="96" t="n">
        <f aca="false">BR34522-2.5</f>
        <v>-2.5</v>
      </c>
    </row>
    <row r="34523" customFormat="false" ht="12" hidden="false" customHeight="false" outlineLevel="0" collapsed="false">
      <c r="BS34523" s="96" t="n">
        <f aca="false">BR34523-2.5</f>
        <v>-2.5</v>
      </c>
    </row>
    <row r="34524" customFormat="false" ht="12" hidden="false" customHeight="false" outlineLevel="0" collapsed="false">
      <c r="BS34524" s="96" t="n">
        <f aca="false">BR34524-2.5</f>
        <v>-2.5</v>
      </c>
    </row>
    <row r="34525" customFormat="false" ht="12" hidden="false" customHeight="false" outlineLevel="0" collapsed="false">
      <c r="BS34525" s="96" t="n">
        <f aca="false">BR34525-2.5</f>
        <v>-2.5</v>
      </c>
    </row>
    <row r="34526" customFormat="false" ht="12" hidden="false" customHeight="false" outlineLevel="0" collapsed="false">
      <c r="BS34526" s="96" t="n">
        <f aca="false">BR34526-2.5</f>
        <v>-2.5</v>
      </c>
    </row>
    <row r="34527" customFormat="false" ht="12" hidden="false" customHeight="false" outlineLevel="0" collapsed="false">
      <c r="BS34527" s="96" t="n">
        <f aca="false">BR34527-2.5</f>
        <v>-2.5</v>
      </c>
    </row>
    <row r="34528" customFormat="false" ht="12" hidden="false" customHeight="false" outlineLevel="0" collapsed="false">
      <c r="BS34528" s="96" t="n">
        <f aca="false">BR34528-2.5</f>
        <v>-2.5</v>
      </c>
    </row>
    <row r="34529" customFormat="false" ht="12" hidden="false" customHeight="false" outlineLevel="0" collapsed="false">
      <c r="BS34529" s="96" t="n">
        <f aca="false">BR34529-2.5</f>
        <v>-2.5</v>
      </c>
    </row>
    <row r="34530" customFormat="false" ht="12" hidden="false" customHeight="false" outlineLevel="0" collapsed="false">
      <c r="BS34530" s="96" t="n">
        <f aca="false">BR34530-2.5</f>
        <v>-2.5</v>
      </c>
    </row>
    <row r="34531" customFormat="false" ht="12" hidden="false" customHeight="false" outlineLevel="0" collapsed="false">
      <c r="BS34531" s="96" t="n">
        <f aca="false">BR34531-2.5</f>
        <v>-2.5</v>
      </c>
    </row>
    <row r="34532" customFormat="false" ht="12" hidden="false" customHeight="false" outlineLevel="0" collapsed="false">
      <c r="BS34532" s="96" t="n">
        <f aca="false">BR34532-2.5</f>
        <v>-2.5</v>
      </c>
    </row>
    <row r="34533" customFormat="false" ht="12" hidden="false" customHeight="false" outlineLevel="0" collapsed="false">
      <c r="BS34533" s="96" t="n">
        <f aca="false">BR34533-2.5</f>
        <v>-2.5</v>
      </c>
    </row>
    <row r="34534" customFormat="false" ht="12" hidden="false" customHeight="false" outlineLevel="0" collapsed="false">
      <c r="BS34534" s="96" t="n">
        <f aca="false">BR34534-2.5</f>
        <v>-2.5</v>
      </c>
    </row>
    <row r="34535" customFormat="false" ht="12" hidden="false" customHeight="false" outlineLevel="0" collapsed="false">
      <c r="BS34535" s="96" t="n">
        <f aca="false">BR34535-2.5</f>
        <v>-2.5</v>
      </c>
    </row>
    <row r="34536" customFormat="false" ht="12" hidden="false" customHeight="false" outlineLevel="0" collapsed="false">
      <c r="BS34536" s="96" t="n">
        <f aca="false">BR34536-2.5</f>
        <v>-2.5</v>
      </c>
    </row>
    <row r="34537" customFormat="false" ht="12" hidden="false" customHeight="false" outlineLevel="0" collapsed="false">
      <c r="BS34537" s="96" t="n">
        <f aca="false">BR34537-2.5</f>
        <v>-2.5</v>
      </c>
    </row>
    <row r="34538" customFormat="false" ht="12" hidden="false" customHeight="false" outlineLevel="0" collapsed="false">
      <c r="BS34538" s="96" t="n">
        <f aca="false">BR34538-2.5</f>
        <v>-2.5</v>
      </c>
    </row>
    <row r="34539" customFormat="false" ht="12" hidden="false" customHeight="false" outlineLevel="0" collapsed="false">
      <c r="BS34539" s="96" t="n">
        <f aca="false">BR34539-2.5</f>
        <v>-2.5</v>
      </c>
    </row>
    <row r="34540" customFormat="false" ht="12" hidden="false" customHeight="false" outlineLevel="0" collapsed="false">
      <c r="BS34540" s="96" t="n">
        <f aca="false">BR34540-2.5</f>
        <v>-2.5</v>
      </c>
    </row>
    <row r="34541" customFormat="false" ht="12" hidden="false" customHeight="false" outlineLevel="0" collapsed="false">
      <c r="BS34541" s="96" t="n">
        <f aca="false">BR34541-2.5</f>
        <v>-2.5</v>
      </c>
    </row>
    <row r="34542" customFormat="false" ht="12" hidden="false" customHeight="false" outlineLevel="0" collapsed="false">
      <c r="BS34542" s="96" t="n">
        <f aca="false">BR34542-2.5</f>
        <v>-2.5</v>
      </c>
    </row>
    <row r="34543" customFormat="false" ht="12" hidden="false" customHeight="false" outlineLevel="0" collapsed="false">
      <c r="BS34543" s="96" t="n">
        <f aca="false">BR34543-2.5</f>
        <v>-2.5</v>
      </c>
    </row>
    <row r="34544" customFormat="false" ht="12" hidden="false" customHeight="false" outlineLevel="0" collapsed="false">
      <c r="BS34544" s="96" t="n">
        <f aca="false">BR34544-2.5</f>
        <v>-2.5</v>
      </c>
    </row>
    <row r="34545" customFormat="false" ht="12" hidden="false" customHeight="false" outlineLevel="0" collapsed="false">
      <c r="BS34545" s="96" t="n">
        <f aca="false">BR34545-2.5</f>
        <v>-2.5</v>
      </c>
    </row>
    <row r="34546" customFormat="false" ht="12" hidden="false" customHeight="false" outlineLevel="0" collapsed="false">
      <c r="BS34546" s="96" t="n">
        <f aca="false">BR34546-2.5</f>
        <v>-2.5</v>
      </c>
    </row>
    <row r="34547" customFormat="false" ht="12" hidden="false" customHeight="false" outlineLevel="0" collapsed="false">
      <c r="BS34547" s="96" t="n">
        <f aca="false">BR34547-2.5</f>
        <v>-2.5</v>
      </c>
    </row>
    <row r="34548" customFormat="false" ht="12" hidden="false" customHeight="false" outlineLevel="0" collapsed="false">
      <c r="BS34548" s="96" t="n">
        <f aca="false">BR34548-2.5</f>
        <v>-2.5</v>
      </c>
    </row>
    <row r="34549" customFormat="false" ht="12" hidden="false" customHeight="false" outlineLevel="0" collapsed="false">
      <c r="BS34549" s="96" t="n">
        <f aca="false">BR34549-2.5</f>
        <v>-2.5</v>
      </c>
    </row>
    <row r="34550" customFormat="false" ht="12" hidden="false" customHeight="false" outlineLevel="0" collapsed="false">
      <c r="BS34550" s="96" t="n">
        <f aca="false">BR34550-2.5</f>
        <v>-2.5</v>
      </c>
    </row>
    <row r="34551" customFormat="false" ht="12" hidden="false" customHeight="false" outlineLevel="0" collapsed="false">
      <c r="BS34551" s="96" t="n">
        <f aca="false">BR34551-2.5</f>
        <v>-2.5</v>
      </c>
    </row>
    <row r="34552" customFormat="false" ht="12" hidden="false" customHeight="false" outlineLevel="0" collapsed="false">
      <c r="BS34552" s="96" t="n">
        <f aca="false">BR34552-2.5</f>
        <v>-2.5</v>
      </c>
    </row>
    <row r="34553" customFormat="false" ht="12" hidden="false" customHeight="false" outlineLevel="0" collapsed="false">
      <c r="BS34553" s="96" t="n">
        <f aca="false">BR34553-2.5</f>
        <v>-2.5</v>
      </c>
    </row>
    <row r="34554" customFormat="false" ht="12" hidden="false" customHeight="false" outlineLevel="0" collapsed="false">
      <c r="BS34554" s="96" t="n">
        <f aca="false">BR34554-2.5</f>
        <v>-2.5</v>
      </c>
    </row>
    <row r="34555" customFormat="false" ht="12" hidden="false" customHeight="false" outlineLevel="0" collapsed="false">
      <c r="BS34555" s="96" t="n">
        <f aca="false">BR34555-2.5</f>
        <v>-2.5</v>
      </c>
    </row>
    <row r="34556" customFormat="false" ht="12" hidden="false" customHeight="false" outlineLevel="0" collapsed="false">
      <c r="BS34556" s="96" t="n">
        <f aca="false">BR34556-2.5</f>
        <v>-2.5</v>
      </c>
    </row>
    <row r="34557" customFormat="false" ht="12" hidden="false" customHeight="false" outlineLevel="0" collapsed="false">
      <c r="BS34557" s="96" t="n">
        <f aca="false">BR34557-2.5</f>
        <v>-2.5</v>
      </c>
    </row>
    <row r="34558" customFormat="false" ht="12" hidden="false" customHeight="false" outlineLevel="0" collapsed="false">
      <c r="BS34558" s="96" t="n">
        <f aca="false">BR34558-2.5</f>
        <v>-2.5</v>
      </c>
    </row>
    <row r="34559" customFormat="false" ht="12" hidden="false" customHeight="false" outlineLevel="0" collapsed="false">
      <c r="BS34559" s="96" t="n">
        <f aca="false">BR34559-2.5</f>
        <v>-2.5</v>
      </c>
    </row>
    <row r="34560" customFormat="false" ht="12" hidden="false" customHeight="false" outlineLevel="0" collapsed="false">
      <c r="BS34560" s="96" t="n">
        <f aca="false">BR34560-2.5</f>
        <v>-2.5</v>
      </c>
    </row>
    <row r="34561" customFormat="false" ht="12" hidden="false" customHeight="false" outlineLevel="0" collapsed="false">
      <c r="BS34561" s="96" t="n">
        <f aca="false">BR34561-2.5</f>
        <v>-2.5</v>
      </c>
    </row>
    <row r="34562" customFormat="false" ht="12" hidden="false" customHeight="false" outlineLevel="0" collapsed="false">
      <c r="BS34562" s="96" t="n">
        <f aca="false">BR34562-2.5</f>
        <v>-2.5</v>
      </c>
    </row>
    <row r="34563" customFormat="false" ht="12" hidden="false" customHeight="false" outlineLevel="0" collapsed="false">
      <c r="BS34563" s="96" t="n">
        <f aca="false">BR34563-2.5</f>
        <v>-2.5</v>
      </c>
    </row>
    <row r="34564" customFormat="false" ht="12" hidden="false" customHeight="false" outlineLevel="0" collapsed="false">
      <c r="BS34564" s="96" t="n">
        <f aca="false">BR34564-2.5</f>
        <v>-2.5</v>
      </c>
    </row>
    <row r="34565" customFormat="false" ht="12" hidden="false" customHeight="false" outlineLevel="0" collapsed="false">
      <c r="BS34565" s="96" t="n">
        <f aca="false">BR34565-2.5</f>
        <v>-2.5</v>
      </c>
    </row>
    <row r="34566" customFormat="false" ht="12" hidden="false" customHeight="false" outlineLevel="0" collapsed="false">
      <c r="BS34566" s="96" t="n">
        <f aca="false">BR34566-2.5</f>
        <v>-2.5</v>
      </c>
    </row>
    <row r="34567" customFormat="false" ht="12" hidden="false" customHeight="false" outlineLevel="0" collapsed="false">
      <c r="BS34567" s="96" t="n">
        <f aca="false">BR34567-2.5</f>
        <v>-2.5</v>
      </c>
    </row>
    <row r="34568" customFormat="false" ht="12" hidden="false" customHeight="false" outlineLevel="0" collapsed="false">
      <c r="BS34568" s="96" t="n">
        <f aca="false">BR34568-2.5</f>
        <v>-2.5</v>
      </c>
    </row>
    <row r="34569" customFormat="false" ht="12" hidden="false" customHeight="false" outlineLevel="0" collapsed="false">
      <c r="BS34569" s="96" t="n">
        <f aca="false">BR34569-2.5</f>
        <v>-2.5</v>
      </c>
    </row>
    <row r="34570" customFormat="false" ht="12" hidden="false" customHeight="false" outlineLevel="0" collapsed="false">
      <c r="BS34570" s="96" t="n">
        <f aca="false">BR34570-2.5</f>
        <v>-2.5</v>
      </c>
    </row>
    <row r="34571" customFormat="false" ht="12" hidden="false" customHeight="false" outlineLevel="0" collapsed="false">
      <c r="BS34571" s="96" t="n">
        <f aca="false">BR34571-2.5</f>
        <v>-2.5</v>
      </c>
    </row>
    <row r="34572" customFormat="false" ht="12" hidden="false" customHeight="false" outlineLevel="0" collapsed="false">
      <c r="BS34572" s="96" t="n">
        <f aca="false">BR34572-2.5</f>
        <v>-2.5</v>
      </c>
    </row>
    <row r="34573" customFormat="false" ht="12" hidden="false" customHeight="false" outlineLevel="0" collapsed="false">
      <c r="BS34573" s="96" t="n">
        <f aca="false">BR34573-2.5</f>
        <v>-2.5</v>
      </c>
    </row>
    <row r="34574" customFormat="false" ht="12" hidden="false" customHeight="false" outlineLevel="0" collapsed="false">
      <c r="BS34574" s="96" t="n">
        <f aca="false">BR34574-2.5</f>
        <v>-2.5</v>
      </c>
    </row>
    <row r="34575" customFormat="false" ht="12" hidden="false" customHeight="false" outlineLevel="0" collapsed="false">
      <c r="BS34575" s="96" t="n">
        <f aca="false">BR34575-2.5</f>
        <v>-2.5</v>
      </c>
    </row>
    <row r="34576" customFormat="false" ht="12" hidden="false" customHeight="false" outlineLevel="0" collapsed="false">
      <c r="BS34576" s="96" t="n">
        <f aca="false">BR34576-2.5</f>
        <v>-2.5</v>
      </c>
    </row>
    <row r="34577" customFormat="false" ht="12" hidden="false" customHeight="false" outlineLevel="0" collapsed="false">
      <c r="BS34577" s="96" t="n">
        <f aca="false">BR34577-2.5</f>
        <v>-2.5</v>
      </c>
    </row>
    <row r="34578" customFormat="false" ht="12" hidden="false" customHeight="false" outlineLevel="0" collapsed="false">
      <c r="BS34578" s="96" t="n">
        <f aca="false">BR34578-2.5</f>
        <v>-2.5</v>
      </c>
    </row>
    <row r="34579" customFormat="false" ht="12" hidden="false" customHeight="false" outlineLevel="0" collapsed="false">
      <c r="BS34579" s="96" t="n">
        <f aca="false">BR34579-2.5</f>
        <v>-2.5</v>
      </c>
    </row>
    <row r="34580" customFormat="false" ht="12" hidden="false" customHeight="false" outlineLevel="0" collapsed="false">
      <c r="BS34580" s="96" t="n">
        <f aca="false">BR34580-2.5</f>
        <v>-2.5</v>
      </c>
    </row>
    <row r="34581" customFormat="false" ht="12" hidden="false" customHeight="false" outlineLevel="0" collapsed="false">
      <c r="BS34581" s="96" t="n">
        <f aca="false">BR34581-2.5</f>
        <v>-2.5</v>
      </c>
    </row>
    <row r="34582" customFormat="false" ht="12" hidden="false" customHeight="false" outlineLevel="0" collapsed="false">
      <c r="BS34582" s="96" t="n">
        <f aca="false">BR34582-2.5</f>
        <v>-2.5</v>
      </c>
    </row>
    <row r="34583" customFormat="false" ht="12" hidden="false" customHeight="false" outlineLevel="0" collapsed="false">
      <c r="BS34583" s="96" t="n">
        <f aca="false">BR34583-2.5</f>
        <v>-2.5</v>
      </c>
    </row>
    <row r="34584" customFormat="false" ht="12" hidden="false" customHeight="false" outlineLevel="0" collapsed="false">
      <c r="BS34584" s="96" t="n">
        <f aca="false">BR34584-2.5</f>
        <v>-2.5</v>
      </c>
    </row>
    <row r="34585" customFormat="false" ht="12" hidden="false" customHeight="false" outlineLevel="0" collapsed="false">
      <c r="BS34585" s="96" t="n">
        <f aca="false">BR34585-2.5</f>
        <v>-2.5</v>
      </c>
    </row>
    <row r="34586" customFormat="false" ht="12" hidden="false" customHeight="false" outlineLevel="0" collapsed="false">
      <c r="BS34586" s="96" t="n">
        <f aca="false">BR34586-2.5</f>
        <v>-2.5</v>
      </c>
    </row>
    <row r="34587" customFormat="false" ht="12" hidden="false" customHeight="false" outlineLevel="0" collapsed="false">
      <c r="BS34587" s="96" t="n">
        <f aca="false">BR34587-2.5</f>
        <v>-2.5</v>
      </c>
    </row>
    <row r="34588" customFormat="false" ht="12" hidden="false" customHeight="false" outlineLevel="0" collapsed="false">
      <c r="BS34588" s="96" t="n">
        <f aca="false">BR34588-2.5</f>
        <v>-2.5</v>
      </c>
    </row>
    <row r="34589" customFormat="false" ht="12" hidden="false" customHeight="false" outlineLevel="0" collapsed="false">
      <c r="BS34589" s="96" t="n">
        <f aca="false">BR34589-2.5</f>
        <v>-2.5</v>
      </c>
    </row>
    <row r="34590" customFormat="false" ht="12" hidden="false" customHeight="false" outlineLevel="0" collapsed="false">
      <c r="BS34590" s="96" t="n">
        <f aca="false">BR34590-2.5</f>
        <v>-2.5</v>
      </c>
    </row>
    <row r="34591" customFormat="false" ht="12" hidden="false" customHeight="false" outlineLevel="0" collapsed="false">
      <c r="BS34591" s="96" t="n">
        <f aca="false">BR34591-2.5</f>
        <v>-2.5</v>
      </c>
    </row>
    <row r="34592" customFormat="false" ht="12" hidden="false" customHeight="false" outlineLevel="0" collapsed="false">
      <c r="BS34592" s="96" t="n">
        <f aca="false">BR34592-2.5</f>
        <v>-2.5</v>
      </c>
    </row>
    <row r="34593" customFormat="false" ht="12" hidden="false" customHeight="false" outlineLevel="0" collapsed="false">
      <c r="BS34593" s="96" t="n">
        <f aca="false">BR34593-2.5</f>
        <v>-2.5</v>
      </c>
    </row>
    <row r="34594" customFormat="false" ht="12" hidden="false" customHeight="false" outlineLevel="0" collapsed="false">
      <c r="BS34594" s="96" t="n">
        <f aca="false">BR34594-2.5</f>
        <v>-2.5</v>
      </c>
    </row>
    <row r="34595" customFormat="false" ht="12" hidden="false" customHeight="false" outlineLevel="0" collapsed="false">
      <c r="BS34595" s="96" t="n">
        <f aca="false">BR34595-2.5</f>
        <v>-2.5</v>
      </c>
    </row>
    <row r="34596" customFormat="false" ht="12" hidden="false" customHeight="false" outlineLevel="0" collapsed="false">
      <c r="BS34596" s="96" t="n">
        <f aca="false">BR34596-2.5</f>
        <v>-2.5</v>
      </c>
    </row>
    <row r="34597" customFormat="false" ht="12" hidden="false" customHeight="false" outlineLevel="0" collapsed="false">
      <c r="BS34597" s="96" t="n">
        <f aca="false">BR34597-2.5</f>
        <v>-2.5</v>
      </c>
    </row>
    <row r="34598" customFormat="false" ht="12" hidden="false" customHeight="false" outlineLevel="0" collapsed="false">
      <c r="BS34598" s="96" t="n">
        <f aca="false">BR34598-2.5</f>
        <v>-2.5</v>
      </c>
    </row>
    <row r="34599" customFormat="false" ht="12" hidden="false" customHeight="false" outlineLevel="0" collapsed="false">
      <c r="BS34599" s="96" t="n">
        <f aca="false">BR34599-2.5</f>
        <v>-2.5</v>
      </c>
    </row>
    <row r="34600" customFormat="false" ht="12" hidden="false" customHeight="false" outlineLevel="0" collapsed="false">
      <c r="BS34600" s="96" t="n">
        <f aca="false">BR34600-2.5</f>
        <v>-2.5</v>
      </c>
    </row>
    <row r="34601" customFormat="false" ht="12" hidden="false" customHeight="false" outlineLevel="0" collapsed="false">
      <c r="BS34601" s="96" t="n">
        <f aca="false">BR34601-2.5</f>
        <v>-2.5</v>
      </c>
    </row>
    <row r="34602" customFormat="false" ht="12" hidden="false" customHeight="false" outlineLevel="0" collapsed="false">
      <c r="BS34602" s="96" t="n">
        <f aca="false">BR34602-2.5</f>
        <v>-2.5</v>
      </c>
    </row>
    <row r="34603" customFormat="false" ht="12" hidden="false" customHeight="false" outlineLevel="0" collapsed="false">
      <c r="BS34603" s="96" t="n">
        <f aca="false">BR34603-2.5</f>
        <v>-2.5</v>
      </c>
    </row>
    <row r="34604" customFormat="false" ht="12" hidden="false" customHeight="false" outlineLevel="0" collapsed="false">
      <c r="BS34604" s="96" t="n">
        <f aca="false">BR34604-2.5</f>
        <v>-2.5</v>
      </c>
    </row>
    <row r="34605" customFormat="false" ht="12" hidden="false" customHeight="false" outlineLevel="0" collapsed="false">
      <c r="BS34605" s="96" t="n">
        <f aca="false">BR34605-2.5</f>
        <v>-2.5</v>
      </c>
    </row>
    <row r="34606" customFormat="false" ht="12" hidden="false" customHeight="false" outlineLevel="0" collapsed="false">
      <c r="BS34606" s="96" t="n">
        <f aca="false">BR34606-2.5</f>
        <v>-2.5</v>
      </c>
    </row>
    <row r="34607" customFormat="false" ht="12" hidden="false" customHeight="false" outlineLevel="0" collapsed="false">
      <c r="BS34607" s="96" t="n">
        <f aca="false">BR34607-2.5</f>
        <v>-2.5</v>
      </c>
    </row>
    <row r="34608" customFormat="false" ht="12" hidden="false" customHeight="false" outlineLevel="0" collapsed="false">
      <c r="BS34608" s="96" t="n">
        <f aca="false">BR34608-2.5</f>
        <v>-2.5</v>
      </c>
    </row>
    <row r="34609" customFormat="false" ht="12" hidden="false" customHeight="false" outlineLevel="0" collapsed="false">
      <c r="BS34609" s="96" t="n">
        <f aca="false">BR34609-2.5</f>
        <v>-2.5</v>
      </c>
    </row>
    <row r="34610" customFormat="false" ht="12" hidden="false" customHeight="false" outlineLevel="0" collapsed="false">
      <c r="BS34610" s="96" t="n">
        <f aca="false">BR34610-2.5</f>
        <v>-2.5</v>
      </c>
    </row>
    <row r="34611" customFormat="false" ht="12" hidden="false" customHeight="false" outlineLevel="0" collapsed="false">
      <c r="BS34611" s="96" t="n">
        <f aca="false">BR34611-2.5</f>
        <v>-2.5</v>
      </c>
    </row>
    <row r="34612" customFormat="false" ht="12" hidden="false" customHeight="false" outlineLevel="0" collapsed="false">
      <c r="BS34612" s="96" t="n">
        <f aca="false">BR34612-2.5</f>
        <v>-2.5</v>
      </c>
    </row>
    <row r="34613" customFormat="false" ht="12" hidden="false" customHeight="false" outlineLevel="0" collapsed="false">
      <c r="BS34613" s="96" t="n">
        <f aca="false">BR34613-2.5</f>
        <v>-2.5</v>
      </c>
    </row>
    <row r="34614" customFormat="false" ht="12" hidden="false" customHeight="false" outlineLevel="0" collapsed="false">
      <c r="BS34614" s="96" t="n">
        <f aca="false">BR34614-2.5</f>
        <v>-2.5</v>
      </c>
    </row>
    <row r="34615" customFormat="false" ht="12" hidden="false" customHeight="false" outlineLevel="0" collapsed="false">
      <c r="BS34615" s="96" t="n">
        <f aca="false">BR34615-2.5</f>
        <v>-2.5</v>
      </c>
    </row>
    <row r="34616" customFormat="false" ht="12" hidden="false" customHeight="false" outlineLevel="0" collapsed="false">
      <c r="BS34616" s="96" t="n">
        <f aca="false">BR34616-2.5</f>
        <v>-2.5</v>
      </c>
    </row>
    <row r="34617" customFormat="false" ht="12" hidden="false" customHeight="false" outlineLevel="0" collapsed="false">
      <c r="BS34617" s="96" t="n">
        <f aca="false">BR34617-2.5</f>
        <v>-2.5</v>
      </c>
    </row>
    <row r="34618" customFormat="false" ht="12" hidden="false" customHeight="false" outlineLevel="0" collapsed="false">
      <c r="BS34618" s="96" t="n">
        <f aca="false">BR34618-2.5</f>
        <v>-2.5</v>
      </c>
    </row>
    <row r="34619" customFormat="false" ht="12" hidden="false" customHeight="false" outlineLevel="0" collapsed="false">
      <c r="BS34619" s="96" t="n">
        <f aca="false">BR34619-2.5</f>
        <v>-2.5</v>
      </c>
    </row>
    <row r="34620" customFormat="false" ht="12" hidden="false" customHeight="false" outlineLevel="0" collapsed="false">
      <c r="BS34620" s="96" t="n">
        <f aca="false">BR34620-2.5</f>
        <v>-2.5</v>
      </c>
    </row>
    <row r="34621" customFormat="false" ht="12" hidden="false" customHeight="false" outlineLevel="0" collapsed="false">
      <c r="BS34621" s="96" t="n">
        <f aca="false">BR34621-2.5</f>
        <v>-2.5</v>
      </c>
    </row>
    <row r="34622" customFormat="false" ht="12" hidden="false" customHeight="false" outlineLevel="0" collapsed="false">
      <c r="BS34622" s="96" t="n">
        <f aca="false">BR34622-2.5</f>
        <v>-2.5</v>
      </c>
    </row>
    <row r="34623" customFormat="false" ht="12" hidden="false" customHeight="false" outlineLevel="0" collapsed="false">
      <c r="BS34623" s="96" t="n">
        <f aca="false">BR34623-2.5</f>
        <v>-2.5</v>
      </c>
    </row>
    <row r="34624" customFormat="false" ht="12" hidden="false" customHeight="false" outlineLevel="0" collapsed="false">
      <c r="BS34624" s="96" t="n">
        <f aca="false">BR34624-2.5</f>
        <v>-2.5</v>
      </c>
    </row>
    <row r="34625" customFormat="false" ht="12" hidden="false" customHeight="false" outlineLevel="0" collapsed="false">
      <c r="BS34625" s="96" t="n">
        <f aca="false">BR34625-2.5</f>
        <v>-2.5</v>
      </c>
    </row>
    <row r="34626" customFormat="false" ht="12" hidden="false" customHeight="false" outlineLevel="0" collapsed="false">
      <c r="BS34626" s="96" t="n">
        <f aca="false">BR34626-2.5</f>
        <v>-2.5</v>
      </c>
    </row>
    <row r="34627" customFormat="false" ht="12" hidden="false" customHeight="false" outlineLevel="0" collapsed="false">
      <c r="BS34627" s="96" t="n">
        <f aca="false">BR34627-2.5</f>
        <v>-2.5</v>
      </c>
    </row>
    <row r="34628" customFormat="false" ht="12" hidden="false" customHeight="false" outlineLevel="0" collapsed="false">
      <c r="BS34628" s="96" t="n">
        <f aca="false">BR34628-2.5</f>
        <v>-2.5</v>
      </c>
    </row>
    <row r="34629" customFormat="false" ht="12" hidden="false" customHeight="false" outlineLevel="0" collapsed="false">
      <c r="BS34629" s="96" t="n">
        <f aca="false">BR34629-2.5</f>
        <v>-2.5</v>
      </c>
    </row>
    <row r="34630" customFormat="false" ht="12" hidden="false" customHeight="false" outlineLevel="0" collapsed="false">
      <c r="BS34630" s="96" t="n">
        <f aca="false">BR34630-2.5</f>
        <v>-2.5</v>
      </c>
    </row>
    <row r="34631" customFormat="false" ht="12" hidden="false" customHeight="false" outlineLevel="0" collapsed="false">
      <c r="BS34631" s="96" t="n">
        <f aca="false">BR34631-2.5</f>
        <v>-2.5</v>
      </c>
    </row>
    <row r="34632" customFormat="false" ht="12" hidden="false" customHeight="false" outlineLevel="0" collapsed="false">
      <c r="BS34632" s="96" t="n">
        <f aca="false">BR34632-2.5</f>
        <v>-2.5</v>
      </c>
    </row>
    <row r="34633" customFormat="false" ht="12" hidden="false" customHeight="false" outlineLevel="0" collapsed="false">
      <c r="BS34633" s="96" t="n">
        <f aca="false">BR34633-2.5</f>
        <v>-2.5</v>
      </c>
    </row>
    <row r="34634" customFormat="false" ht="12" hidden="false" customHeight="false" outlineLevel="0" collapsed="false">
      <c r="BS34634" s="96" t="n">
        <f aca="false">BR34634-2.5</f>
        <v>-2.5</v>
      </c>
    </row>
    <row r="34635" customFormat="false" ht="12" hidden="false" customHeight="false" outlineLevel="0" collapsed="false">
      <c r="BS34635" s="96" t="n">
        <f aca="false">BR34635-2.5</f>
        <v>-2.5</v>
      </c>
    </row>
    <row r="34636" customFormat="false" ht="12" hidden="false" customHeight="false" outlineLevel="0" collapsed="false">
      <c r="BS34636" s="96" t="n">
        <f aca="false">BR34636-2.5</f>
        <v>-2.5</v>
      </c>
    </row>
    <row r="34637" customFormat="false" ht="12" hidden="false" customHeight="false" outlineLevel="0" collapsed="false">
      <c r="BS34637" s="96" t="n">
        <f aca="false">BR34637-2.5</f>
        <v>-2.5</v>
      </c>
    </row>
    <row r="34638" customFormat="false" ht="12" hidden="false" customHeight="false" outlineLevel="0" collapsed="false">
      <c r="BS34638" s="96" t="n">
        <f aca="false">BR34638-2.5</f>
        <v>-2.5</v>
      </c>
    </row>
    <row r="34639" customFormat="false" ht="12" hidden="false" customHeight="false" outlineLevel="0" collapsed="false">
      <c r="BS34639" s="96" t="n">
        <f aca="false">BR34639-2.5</f>
        <v>-2.5</v>
      </c>
    </row>
    <row r="34640" customFormat="false" ht="12" hidden="false" customHeight="false" outlineLevel="0" collapsed="false">
      <c r="BS34640" s="96" t="n">
        <f aca="false">BR34640-2.5</f>
        <v>-2.5</v>
      </c>
    </row>
    <row r="34641" customFormat="false" ht="12" hidden="false" customHeight="false" outlineLevel="0" collapsed="false">
      <c r="BS34641" s="96" t="n">
        <f aca="false">BR34641-2.5</f>
        <v>-2.5</v>
      </c>
    </row>
    <row r="34642" customFormat="false" ht="12" hidden="false" customHeight="false" outlineLevel="0" collapsed="false">
      <c r="BS34642" s="96" t="n">
        <f aca="false">BR34642-2.5</f>
        <v>-2.5</v>
      </c>
    </row>
    <row r="34643" customFormat="false" ht="12" hidden="false" customHeight="false" outlineLevel="0" collapsed="false">
      <c r="BS34643" s="96" t="n">
        <f aca="false">BR34643-2.5</f>
        <v>-2.5</v>
      </c>
    </row>
    <row r="34644" customFormat="false" ht="12" hidden="false" customHeight="false" outlineLevel="0" collapsed="false">
      <c r="BS34644" s="96" t="n">
        <f aca="false">BR34644-2.5</f>
        <v>-2.5</v>
      </c>
    </row>
    <row r="34645" customFormat="false" ht="12" hidden="false" customHeight="false" outlineLevel="0" collapsed="false">
      <c r="BS34645" s="96" t="n">
        <f aca="false">BR34645-2.5</f>
        <v>-2.5</v>
      </c>
    </row>
    <row r="34646" customFormat="false" ht="12" hidden="false" customHeight="false" outlineLevel="0" collapsed="false">
      <c r="BS34646" s="96" t="n">
        <f aca="false">BR34646-2.5</f>
        <v>-2.5</v>
      </c>
    </row>
    <row r="34647" customFormat="false" ht="12" hidden="false" customHeight="false" outlineLevel="0" collapsed="false">
      <c r="BS34647" s="96" t="n">
        <f aca="false">BR34647-2.5</f>
        <v>-2.5</v>
      </c>
    </row>
    <row r="34648" customFormat="false" ht="12" hidden="false" customHeight="false" outlineLevel="0" collapsed="false">
      <c r="BS34648" s="96" t="n">
        <f aca="false">BR34648-2.5</f>
        <v>-2.5</v>
      </c>
    </row>
    <row r="34649" customFormat="false" ht="12" hidden="false" customHeight="false" outlineLevel="0" collapsed="false">
      <c r="BS34649" s="96" t="n">
        <f aca="false">BR34649-2.5</f>
        <v>-2.5</v>
      </c>
    </row>
    <row r="34650" customFormat="false" ht="12" hidden="false" customHeight="false" outlineLevel="0" collapsed="false">
      <c r="BS34650" s="96" t="n">
        <f aca="false">BR34650-2.5</f>
        <v>-2.5</v>
      </c>
    </row>
    <row r="34651" customFormat="false" ht="12" hidden="false" customHeight="false" outlineLevel="0" collapsed="false">
      <c r="BS34651" s="96" t="n">
        <f aca="false">BR34651-2.5</f>
        <v>-2.5</v>
      </c>
    </row>
    <row r="34652" customFormat="false" ht="12" hidden="false" customHeight="false" outlineLevel="0" collapsed="false">
      <c r="BS34652" s="96" t="n">
        <f aca="false">BR34652-2.5</f>
        <v>-2.5</v>
      </c>
    </row>
    <row r="34653" customFormat="false" ht="12" hidden="false" customHeight="false" outlineLevel="0" collapsed="false">
      <c r="BS34653" s="96" t="n">
        <f aca="false">BR34653-2.5</f>
        <v>-2.5</v>
      </c>
    </row>
    <row r="34654" customFormat="false" ht="12" hidden="false" customHeight="false" outlineLevel="0" collapsed="false">
      <c r="BS34654" s="96" t="n">
        <f aca="false">BR34654-2.5</f>
        <v>-2.5</v>
      </c>
    </row>
    <row r="34655" customFormat="false" ht="12" hidden="false" customHeight="false" outlineLevel="0" collapsed="false">
      <c r="BS34655" s="96" t="n">
        <f aca="false">BR34655-2.5</f>
        <v>-2.5</v>
      </c>
    </row>
    <row r="34656" customFormat="false" ht="12" hidden="false" customHeight="false" outlineLevel="0" collapsed="false">
      <c r="BS34656" s="96" t="n">
        <f aca="false">BR34656-2.5</f>
        <v>-2.5</v>
      </c>
    </row>
    <row r="34657" customFormat="false" ht="12" hidden="false" customHeight="false" outlineLevel="0" collapsed="false">
      <c r="BS34657" s="96" t="n">
        <f aca="false">BR34657-2.5</f>
        <v>-2.5</v>
      </c>
    </row>
    <row r="34658" customFormat="false" ht="12" hidden="false" customHeight="false" outlineLevel="0" collapsed="false">
      <c r="BS34658" s="96" t="n">
        <f aca="false">BR34658-2.5</f>
        <v>-2.5</v>
      </c>
    </row>
    <row r="34659" customFormat="false" ht="12" hidden="false" customHeight="false" outlineLevel="0" collapsed="false">
      <c r="BS34659" s="96" t="n">
        <f aca="false">BR34659-2.5</f>
        <v>-2.5</v>
      </c>
    </row>
    <row r="34660" customFormat="false" ht="12" hidden="false" customHeight="false" outlineLevel="0" collapsed="false">
      <c r="BS34660" s="96" t="n">
        <f aca="false">BR34660-2.5</f>
        <v>-2.5</v>
      </c>
    </row>
    <row r="34661" customFormat="false" ht="12" hidden="false" customHeight="false" outlineLevel="0" collapsed="false">
      <c r="BS34661" s="96" t="n">
        <f aca="false">BR34661-2.5</f>
        <v>-2.5</v>
      </c>
    </row>
    <row r="34662" customFormat="false" ht="12" hidden="false" customHeight="false" outlineLevel="0" collapsed="false">
      <c r="BS34662" s="96" t="n">
        <f aca="false">BR34662-2.5</f>
        <v>-2.5</v>
      </c>
    </row>
    <row r="34663" customFormat="false" ht="12" hidden="false" customHeight="false" outlineLevel="0" collapsed="false">
      <c r="BS34663" s="96" t="n">
        <f aca="false">BR34663-2.5</f>
        <v>-2.5</v>
      </c>
    </row>
    <row r="34664" customFormat="false" ht="12" hidden="false" customHeight="false" outlineLevel="0" collapsed="false">
      <c r="BS34664" s="96" t="n">
        <f aca="false">BR34664-2.5</f>
        <v>-2.5</v>
      </c>
    </row>
    <row r="34665" customFormat="false" ht="12" hidden="false" customHeight="false" outlineLevel="0" collapsed="false">
      <c r="BS34665" s="96" t="n">
        <f aca="false">BR34665-2.5</f>
        <v>-2.5</v>
      </c>
    </row>
    <row r="34666" customFormat="false" ht="12" hidden="false" customHeight="false" outlineLevel="0" collapsed="false">
      <c r="BS34666" s="96" t="n">
        <f aca="false">BR34666-2.5</f>
        <v>-2.5</v>
      </c>
    </row>
    <row r="34667" customFormat="false" ht="12" hidden="false" customHeight="false" outlineLevel="0" collapsed="false">
      <c r="BS34667" s="96" t="n">
        <f aca="false">BR34667-2.5</f>
        <v>-2.5</v>
      </c>
    </row>
    <row r="34668" customFormat="false" ht="12" hidden="false" customHeight="false" outlineLevel="0" collapsed="false">
      <c r="BS34668" s="96" t="n">
        <f aca="false">BR34668-2.5</f>
        <v>-2.5</v>
      </c>
    </row>
    <row r="34669" customFormat="false" ht="12" hidden="false" customHeight="false" outlineLevel="0" collapsed="false">
      <c r="BS34669" s="96" t="n">
        <f aca="false">BR34669-2.5</f>
        <v>-2.5</v>
      </c>
    </row>
    <row r="34670" customFormat="false" ht="12" hidden="false" customHeight="false" outlineLevel="0" collapsed="false">
      <c r="BS34670" s="96" t="n">
        <f aca="false">BR34670-2.5</f>
        <v>-2.5</v>
      </c>
    </row>
    <row r="34671" customFormat="false" ht="12" hidden="false" customHeight="false" outlineLevel="0" collapsed="false">
      <c r="BS34671" s="96" t="n">
        <f aca="false">BR34671-2.5</f>
        <v>-2.5</v>
      </c>
    </row>
    <row r="34672" customFormat="false" ht="12" hidden="false" customHeight="false" outlineLevel="0" collapsed="false">
      <c r="BS34672" s="96" t="n">
        <f aca="false">BR34672-2.5</f>
        <v>-2.5</v>
      </c>
    </row>
    <row r="34673" customFormat="false" ht="12" hidden="false" customHeight="false" outlineLevel="0" collapsed="false">
      <c r="BS34673" s="96" t="n">
        <f aca="false">BR34673-2.5</f>
        <v>-2.5</v>
      </c>
    </row>
    <row r="34674" customFormat="false" ht="12" hidden="false" customHeight="false" outlineLevel="0" collapsed="false">
      <c r="BS34674" s="96" t="n">
        <f aca="false">BR34674-2.5</f>
        <v>-2.5</v>
      </c>
    </row>
    <row r="34675" customFormat="false" ht="12" hidden="false" customHeight="false" outlineLevel="0" collapsed="false">
      <c r="BS34675" s="96" t="n">
        <f aca="false">BR34675-2.5</f>
        <v>-2.5</v>
      </c>
    </row>
    <row r="34676" customFormat="false" ht="12" hidden="false" customHeight="false" outlineLevel="0" collapsed="false">
      <c r="BS34676" s="96" t="n">
        <f aca="false">BR34676-2.5</f>
        <v>-2.5</v>
      </c>
    </row>
    <row r="34677" customFormat="false" ht="12" hidden="false" customHeight="false" outlineLevel="0" collapsed="false">
      <c r="BS34677" s="96" t="n">
        <f aca="false">BR34677-2.5</f>
        <v>-2.5</v>
      </c>
    </row>
    <row r="34678" customFormat="false" ht="12" hidden="false" customHeight="false" outlineLevel="0" collapsed="false">
      <c r="BS34678" s="96" t="n">
        <f aca="false">BR34678-2.5</f>
        <v>-2.5</v>
      </c>
    </row>
    <row r="34679" customFormat="false" ht="12" hidden="false" customHeight="false" outlineLevel="0" collapsed="false">
      <c r="BS34679" s="96" t="n">
        <f aca="false">BR34679-2.5</f>
        <v>-2.5</v>
      </c>
    </row>
    <row r="34680" customFormat="false" ht="12" hidden="false" customHeight="false" outlineLevel="0" collapsed="false">
      <c r="BS34680" s="96" t="n">
        <f aca="false">BR34680-2.5</f>
        <v>-2.5</v>
      </c>
    </row>
    <row r="34681" customFormat="false" ht="12" hidden="false" customHeight="false" outlineLevel="0" collapsed="false">
      <c r="BS34681" s="96" t="n">
        <f aca="false">BR34681-2.5</f>
        <v>-2.5</v>
      </c>
    </row>
    <row r="34682" customFormat="false" ht="12" hidden="false" customHeight="false" outlineLevel="0" collapsed="false">
      <c r="BS34682" s="96" t="n">
        <f aca="false">BR34682-2.5</f>
        <v>-2.5</v>
      </c>
    </row>
    <row r="34683" customFormat="false" ht="12" hidden="false" customHeight="false" outlineLevel="0" collapsed="false">
      <c r="BS34683" s="96" t="n">
        <f aca="false">BR34683-2.5</f>
        <v>-2.5</v>
      </c>
    </row>
    <row r="34684" customFormat="false" ht="12" hidden="false" customHeight="false" outlineLevel="0" collapsed="false">
      <c r="BS34684" s="96" t="n">
        <f aca="false">BR34684-2.5</f>
        <v>-2.5</v>
      </c>
    </row>
    <row r="34685" customFormat="false" ht="12" hidden="false" customHeight="false" outlineLevel="0" collapsed="false">
      <c r="BS34685" s="96" t="n">
        <f aca="false">BR34685-2.5</f>
        <v>-2.5</v>
      </c>
    </row>
    <row r="34686" customFormat="false" ht="12" hidden="false" customHeight="false" outlineLevel="0" collapsed="false">
      <c r="BS34686" s="96" t="n">
        <f aca="false">BR34686-2.5</f>
        <v>-2.5</v>
      </c>
    </row>
    <row r="34687" customFormat="false" ht="12" hidden="false" customHeight="false" outlineLevel="0" collapsed="false">
      <c r="BS34687" s="96" t="n">
        <f aca="false">BR34687-2.5</f>
        <v>-2.5</v>
      </c>
    </row>
    <row r="34688" customFormat="false" ht="12" hidden="false" customHeight="false" outlineLevel="0" collapsed="false">
      <c r="BS34688" s="96" t="n">
        <f aca="false">BR34688-2.5</f>
        <v>-2.5</v>
      </c>
    </row>
    <row r="34689" customFormat="false" ht="12" hidden="false" customHeight="false" outlineLevel="0" collapsed="false">
      <c r="BS34689" s="96" t="n">
        <f aca="false">BR34689-2.5</f>
        <v>-2.5</v>
      </c>
    </row>
    <row r="34690" customFormat="false" ht="12" hidden="false" customHeight="false" outlineLevel="0" collapsed="false">
      <c r="BS34690" s="96" t="n">
        <f aca="false">BR34690-2.5</f>
        <v>-2.5</v>
      </c>
    </row>
    <row r="34691" customFormat="false" ht="12" hidden="false" customHeight="false" outlineLevel="0" collapsed="false">
      <c r="BS34691" s="96" t="n">
        <f aca="false">BR34691-2.5</f>
        <v>-2.5</v>
      </c>
    </row>
    <row r="34692" customFormat="false" ht="12" hidden="false" customHeight="false" outlineLevel="0" collapsed="false">
      <c r="BS34692" s="96" t="n">
        <f aca="false">BR34692-2.5</f>
        <v>-2.5</v>
      </c>
    </row>
    <row r="34693" customFormat="false" ht="12" hidden="false" customHeight="false" outlineLevel="0" collapsed="false">
      <c r="BS34693" s="96" t="n">
        <f aca="false">BR34693-2.5</f>
        <v>-2.5</v>
      </c>
    </row>
    <row r="34694" customFormat="false" ht="12" hidden="false" customHeight="false" outlineLevel="0" collapsed="false">
      <c r="BS34694" s="96" t="n">
        <f aca="false">BR34694-2.5</f>
        <v>-2.5</v>
      </c>
    </row>
    <row r="34695" customFormat="false" ht="12" hidden="false" customHeight="false" outlineLevel="0" collapsed="false">
      <c r="BS34695" s="96" t="n">
        <f aca="false">BR34695-2.5</f>
        <v>-2.5</v>
      </c>
    </row>
    <row r="34696" customFormat="false" ht="12" hidden="false" customHeight="false" outlineLevel="0" collapsed="false">
      <c r="BS34696" s="96" t="n">
        <f aca="false">BR34696-2.5</f>
        <v>-2.5</v>
      </c>
    </row>
    <row r="34697" customFormat="false" ht="12" hidden="false" customHeight="false" outlineLevel="0" collapsed="false">
      <c r="BS34697" s="96" t="n">
        <f aca="false">BR34697-2.5</f>
        <v>-2.5</v>
      </c>
    </row>
    <row r="34698" customFormat="false" ht="12" hidden="false" customHeight="false" outlineLevel="0" collapsed="false">
      <c r="BS34698" s="96" t="n">
        <f aca="false">BR34698-2.5</f>
        <v>-2.5</v>
      </c>
    </row>
    <row r="34699" customFormat="false" ht="12" hidden="false" customHeight="false" outlineLevel="0" collapsed="false">
      <c r="BS34699" s="96" t="n">
        <f aca="false">BR34699-2.5</f>
        <v>-2.5</v>
      </c>
    </row>
    <row r="34700" customFormat="false" ht="12" hidden="false" customHeight="false" outlineLevel="0" collapsed="false">
      <c r="BS34700" s="96" t="n">
        <f aca="false">BR34700-2.5</f>
        <v>-2.5</v>
      </c>
    </row>
    <row r="34701" customFormat="false" ht="12" hidden="false" customHeight="false" outlineLevel="0" collapsed="false">
      <c r="BS34701" s="96" t="n">
        <f aca="false">BR34701-2.5</f>
        <v>-2.5</v>
      </c>
    </row>
    <row r="34702" customFormat="false" ht="12" hidden="false" customHeight="false" outlineLevel="0" collapsed="false">
      <c r="BS34702" s="96" t="n">
        <f aca="false">BR34702-2.5</f>
        <v>-2.5</v>
      </c>
    </row>
    <row r="34703" customFormat="false" ht="12" hidden="false" customHeight="false" outlineLevel="0" collapsed="false">
      <c r="BS34703" s="96" t="n">
        <f aca="false">BR34703-2.5</f>
        <v>-2.5</v>
      </c>
    </row>
    <row r="34704" customFormat="false" ht="12" hidden="false" customHeight="false" outlineLevel="0" collapsed="false">
      <c r="BS34704" s="96" t="n">
        <f aca="false">BR34704-2.5</f>
        <v>-2.5</v>
      </c>
    </row>
    <row r="34705" customFormat="false" ht="12" hidden="false" customHeight="false" outlineLevel="0" collapsed="false">
      <c r="BS34705" s="96" t="n">
        <f aca="false">BR34705-2.5</f>
        <v>-2.5</v>
      </c>
    </row>
    <row r="34706" customFormat="false" ht="12" hidden="false" customHeight="false" outlineLevel="0" collapsed="false">
      <c r="BS34706" s="96" t="n">
        <f aca="false">BR34706-2.5</f>
        <v>-2.5</v>
      </c>
    </row>
    <row r="34707" customFormat="false" ht="12" hidden="false" customHeight="false" outlineLevel="0" collapsed="false">
      <c r="BS34707" s="96" t="n">
        <f aca="false">BR34707-2.5</f>
        <v>-2.5</v>
      </c>
    </row>
    <row r="34708" customFormat="false" ht="12" hidden="false" customHeight="false" outlineLevel="0" collapsed="false">
      <c r="BS34708" s="96" t="n">
        <f aca="false">BR34708-2.5</f>
        <v>-2.5</v>
      </c>
    </row>
    <row r="34709" customFormat="false" ht="12" hidden="false" customHeight="false" outlineLevel="0" collapsed="false">
      <c r="BS34709" s="96" t="n">
        <f aca="false">BR34709-2.5</f>
        <v>-2.5</v>
      </c>
    </row>
    <row r="34710" customFormat="false" ht="12" hidden="false" customHeight="false" outlineLevel="0" collapsed="false">
      <c r="BS34710" s="96" t="n">
        <f aca="false">BR34710-2.5</f>
        <v>-2.5</v>
      </c>
    </row>
    <row r="34711" customFormat="false" ht="12" hidden="false" customHeight="false" outlineLevel="0" collapsed="false">
      <c r="BS34711" s="96" t="n">
        <f aca="false">BR34711-2.5</f>
        <v>-2.5</v>
      </c>
    </row>
    <row r="34712" customFormat="false" ht="12" hidden="false" customHeight="false" outlineLevel="0" collapsed="false">
      <c r="BS34712" s="96" t="n">
        <f aca="false">BR34712-2.5</f>
        <v>-2.5</v>
      </c>
    </row>
    <row r="34713" customFormat="false" ht="12" hidden="false" customHeight="false" outlineLevel="0" collapsed="false">
      <c r="BS34713" s="96" t="n">
        <f aca="false">BR34713-2.5</f>
        <v>-2.5</v>
      </c>
    </row>
    <row r="34714" customFormat="false" ht="12" hidden="false" customHeight="false" outlineLevel="0" collapsed="false">
      <c r="BS34714" s="96" t="n">
        <f aca="false">BR34714-2.5</f>
        <v>-2.5</v>
      </c>
    </row>
    <row r="34715" customFormat="false" ht="12" hidden="false" customHeight="false" outlineLevel="0" collapsed="false">
      <c r="BS34715" s="96" t="n">
        <f aca="false">BR34715-2.5</f>
        <v>-2.5</v>
      </c>
    </row>
    <row r="34716" customFormat="false" ht="12" hidden="false" customHeight="false" outlineLevel="0" collapsed="false">
      <c r="BS34716" s="96" t="n">
        <f aca="false">BR34716-2.5</f>
        <v>-2.5</v>
      </c>
    </row>
    <row r="34717" customFormat="false" ht="12" hidden="false" customHeight="false" outlineLevel="0" collapsed="false">
      <c r="BS34717" s="96" t="n">
        <f aca="false">BR34717-2.5</f>
        <v>-2.5</v>
      </c>
    </row>
    <row r="34718" customFormat="false" ht="12" hidden="false" customHeight="false" outlineLevel="0" collapsed="false">
      <c r="BS34718" s="96" t="n">
        <f aca="false">BR34718-2.5</f>
        <v>-2.5</v>
      </c>
    </row>
    <row r="34719" customFormat="false" ht="12" hidden="false" customHeight="false" outlineLevel="0" collapsed="false">
      <c r="BS34719" s="96" t="n">
        <f aca="false">BR34719-2.5</f>
        <v>-2.5</v>
      </c>
    </row>
    <row r="34720" customFormat="false" ht="12" hidden="false" customHeight="false" outlineLevel="0" collapsed="false">
      <c r="BS34720" s="96" t="n">
        <f aca="false">BR34720-2.5</f>
        <v>-2.5</v>
      </c>
    </row>
    <row r="34721" customFormat="false" ht="12" hidden="false" customHeight="false" outlineLevel="0" collapsed="false">
      <c r="BS34721" s="96" t="n">
        <f aca="false">BR34721-2.5</f>
        <v>-2.5</v>
      </c>
    </row>
    <row r="34722" customFormat="false" ht="12" hidden="false" customHeight="false" outlineLevel="0" collapsed="false">
      <c r="BS34722" s="96" t="n">
        <f aca="false">BR34722-2.5</f>
        <v>-2.5</v>
      </c>
    </row>
    <row r="34723" customFormat="false" ht="12" hidden="false" customHeight="false" outlineLevel="0" collapsed="false">
      <c r="BS34723" s="96" t="n">
        <f aca="false">BR34723-2.5</f>
        <v>-2.5</v>
      </c>
    </row>
    <row r="34724" customFormat="false" ht="12" hidden="false" customHeight="false" outlineLevel="0" collapsed="false">
      <c r="BS34724" s="96" t="n">
        <f aca="false">BR34724-2.5</f>
        <v>-2.5</v>
      </c>
    </row>
    <row r="34725" customFormat="false" ht="12" hidden="false" customHeight="false" outlineLevel="0" collapsed="false">
      <c r="BS34725" s="96" t="n">
        <f aca="false">BR34725-2.5</f>
        <v>-2.5</v>
      </c>
    </row>
    <row r="34726" customFormat="false" ht="12" hidden="false" customHeight="false" outlineLevel="0" collapsed="false">
      <c r="BS34726" s="96" t="n">
        <f aca="false">BR34726-2.5</f>
        <v>-2.5</v>
      </c>
    </row>
    <row r="34727" customFormat="false" ht="12" hidden="false" customHeight="false" outlineLevel="0" collapsed="false">
      <c r="BS34727" s="96" t="n">
        <f aca="false">BR34727-2.5</f>
        <v>-2.5</v>
      </c>
    </row>
    <row r="34728" customFormat="false" ht="12" hidden="false" customHeight="false" outlineLevel="0" collapsed="false">
      <c r="BS34728" s="96" t="n">
        <f aca="false">BR34728-2.5</f>
        <v>-2.5</v>
      </c>
    </row>
    <row r="34729" customFormat="false" ht="12" hidden="false" customHeight="false" outlineLevel="0" collapsed="false">
      <c r="BS34729" s="96" t="n">
        <f aca="false">BR34729-2.5</f>
        <v>-2.5</v>
      </c>
    </row>
    <row r="34730" customFormat="false" ht="12" hidden="false" customHeight="false" outlineLevel="0" collapsed="false">
      <c r="BS34730" s="96" t="n">
        <f aca="false">BR34730-2.5</f>
        <v>-2.5</v>
      </c>
    </row>
    <row r="34731" customFormat="false" ht="12" hidden="false" customHeight="false" outlineLevel="0" collapsed="false">
      <c r="BS34731" s="96" t="n">
        <f aca="false">BR34731-2.5</f>
        <v>-2.5</v>
      </c>
    </row>
    <row r="34732" customFormat="false" ht="12" hidden="false" customHeight="false" outlineLevel="0" collapsed="false">
      <c r="BS34732" s="96" t="n">
        <f aca="false">BR34732-2.5</f>
        <v>-2.5</v>
      </c>
    </row>
    <row r="34733" customFormat="false" ht="12" hidden="false" customHeight="false" outlineLevel="0" collapsed="false">
      <c r="BS34733" s="96" t="n">
        <f aca="false">BR34733-2.5</f>
        <v>-2.5</v>
      </c>
    </row>
    <row r="34734" customFormat="false" ht="12" hidden="false" customHeight="false" outlineLevel="0" collapsed="false">
      <c r="BS34734" s="96" t="n">
        <f aca="false">BR34734-2.5</f>
        <v>-2.5</v>
      </c>
    </row>
    <row r="34735" customFormat="false" ht="12" hidden="false" customHeight="false" outlineLevel="0" collapsed="false">
      <c r="BS34735" s="96" t="n">
        <f aca="false">BR34735-2.5</f>
        <v>-2.5</v>
      </c>
    </row>
    <row r="34736" customFormat="false" ht="12" hidden="false" customHeight="false" outlineLevel="0" collapsed="false">
      <c r="BS34736" s="96" t="n">
        <f aca="false">BR34736-2.5</f>
        <v>-2.5</v>
      </c>
    </row>
    <row r="34737" customFormat="false" ht="12" hidden="false" customHeight="false" outlineLevel="0" collapsed="false">
      <c r="BS34737" s="96" t="n">
        <f aca="false">BR34737-2.5</f>
        <v>-2.5</v>
      </c>
    </row>
    <row r="34738" customFormat="false" ht="12" hidden="false" customHeight="false" outlineLevel="0" collapsed="false">
      <c r="BS34738" s="96" t="n">
        <f aca="false">BR34738-2.5</f>
        <v>-2.5</v>
      </c>
    </row>
    <row r="34739" customFormat="false" ht="12" hidden="false" customHeight="false" outlineLevel="0" collapsed="false">
      <c r="BS34739" s="96" t="n">
        <f aca="false">BR34739-2.5</f>
        <v>-2.5</v>
      </c>
    </row>
    <row r="34740" customFormat="false" ht="12" hidden="false" customHeight="false" outlineLevel="0" collapsed="false">
      <c r="BS34740" s="96" t="n">
        <f aca="false">BR34740-2.5</f>
        <v>-2.5</v>
      </c>
    </row>
    <row r="34741" customFormat="false" ht="12" hidden="false" customHeight="false" outlineLevel="0" collapsed="false">
      <c r="BS34741" s="96" t="n">
        <f aca="false">BR34741-2.5</f>
        <v>-2.5</v>
      </c>
    </row>
    <row r="34742" customFormat="false" ht="12" hidden="false" customHeight="false" outlineLevel="0" collapsed="false">
      <c r="BS34742" s="96" t="n">
        <f aca="false">BR34742-2.5</f>
        <v>-2.5</v>
      </c>
    </row>
    <row r="34743" customFormat="false" ht="12" hidden="false" customHeight="false" outlineLevel="0" collapsed="false">
      <c r="BS34743" s="96" t="n">
        <f aca="false">BR34743-2.5</f>
        <v>-2.5</v>
      </c>
    </row>
    <row r="34744" customFormat="false" ht="12" hidden="false" customHeight="false" outlineLevel="0" collapsed="false">
      <c r="BS34744" s="96" t="n">
        <f aca="false">BR34744-2.5</f>
        <v>-2.5</v>
      </c>
    </row>
    <row r="34745" customFormat="false" ht="12" hidden="false" customHeight="false" outlineLevel="0" collapsed="false">
      <c r="BS34745" s="96" t="n">
        <f aca="false">BR34745-2.5</f>
        <v>-2.5</v>
      </c>
    </row>
    <row r="34746" customFormat="false" ht="12" hidden="false" customHeight="false" outlineLevel="0" collapsed="false">
      <c r="BS34746" s="96" t="n">
        <f aca="false">BR34746-2.5</f>
        <v>-2.5</v>
      </c>
    </row>
    <row r="34747" customFormat="false" ht="12" hidden="false" customHeight="false" outlineLevel="0" collapsed="false">
      <c r="BS34747" s="96" t="n">
        <f aca="false">BR34747-2.5</f>
        <v>-2.5</v>
      </c>
    </row>
    <row r="34748" customFormat="false" ht="12" hidden="false" customHeight="false" outlineLevel="0" collapsed="false">
      <c r="BS34748" s="96" t="n">
        <f aca="false">BR34748-2.5</f>
        <v>-2.5</v>
      </c>
    </row>
    <row r="34749" customFormat="false" ht="12" hidden="false" customHeight="false" outlineLevel="0" collapsed="false">
      <c r="BS34749" s="96" t="n">
        <f aca="false">BR34749-2.5</f>
        <v>-2.5</v>
      </c>
    </row>
    <row r="34750" customFormat="false" ht="12" hidden="false" customHeight="false" outlineLevel="0" collapsed="false">
      <c r="BS34750" s="96" t="n">
        <f aca="false">BR34750-2.5</f>
        <v>-2.5</v>
      </c>
    </row>
    <row r="34751" customFormat="false" ht="12" hidden="false" customHeight="false" outlineLevel="0" collapsed="false">
      <c r="BS34751" s="96" t="n">
        <f aca="false">BR34751-2.5</f>
        <v>-2.5</v>
      </c>
    </row>
    <row r="34752" customFormat="false" ht="12" hidden="false" customHeight="false" outlineLevel="0" collapsed="false">
      <c r="BS34752" s="96" t="n">
        <f aca="false">BR34752-2.5</f>
        <v>-2.5</v>
      </c>
    </row>
    <row r="34753" customFormat="false" ht="12" hidden="false" customHeight="false" outlineLevel="0" collapsed="false">
      <c r="BS34753" s="96" t="n">
        <f aca="false">BR34753-2.5</f>
        <v>-2.5</v>
      </c>
    </row>
    <row r="34754" customFormat="false" ht="12" hidden="false" customHeight="false" outlineLevel="0" collapsed="false">
      <c r="BS34754" s="96" t="n">
        <f aca="false">BR34754-2.5</f>
        <v>-2.5</v>
      </c>
    </row>
    <row r="34755" customFormat="false" ht="12" hidden="false" customHeight="false" outlineLevel="0" collapsed="false">
      <c r="BS34755" s="96" t="n">
        <f aca="false">BR34755-2.5</f>
        <v>-2.5</v>
      </c>
    </row>
    <row r="34756" customFormat="false" ht="12" hidden="false" customHeight="false" outlineLevel="0" collapsed="false">
      <c r="BS34756" s="96" t="n">
        <f aca="false">BR34756-2.5</f>
        <v>-2.5</v>
      </c>
    </row>
    <row r="34757" customFormat="false" ht="12" hidden="false" customHeight="false" outlineLevel="0" collapsed="false">
      <c r="BS34757" s="96" t="n">
        <f aca="false">BR34757-2.5</f>
        <v>-2.5</v>
      </c>
    </row>
    <row r="34758" customFormat="false" ht="12" hidden="false" customHeight="false" outlineLevel="0" collapsed="false">
      <c r="BS34758" s="96" t="n">
        <f aca="false">BR34758-2.5</f>
        <v>-2.5</v>
      </c>
    </row>
    <row r="34759" customFormat="false" ht="12" hidden="false" customHeight="false" outlineLevel="0" collapsed="false">
      <c r="BS34759" s="96" t="n">
        <f aca="false">BR34759-2.5</f>
        <v>-2.5</v>
      </c>
    </row>
    <row r="34760" customFormat="false" ht="12" hidden="false" customHeight="false" outlineLevel="0" collapsed="false">
      <c r="BS34760" s="96" t="n">
        <f aca="false">BR34760-2.5</f>
        <v>-2.5</v>
      </c>
    </row>
    <row r="34761" customFormat="false" ht="12" hidden="false" customHeight="false" outlineLevel="0" collapsed="false">
      <c r="BS34761" s="96" t="n">
        <f aca="false">BR34761-2.5</f>
        <v>-2.5</v>
      </c>
    </row>
    <row r="34762" customFormat="false" ht="12" hidden="false" customHeight="false" outlineLevel="0" collapsed="false">
      <c r="BS34762" s="96" t="n">
        <f aca="false">BR34762-2.5</f>
        <v>-2.5</v>
      </c>
    </row>
    <row r="34763" customFormat="false" ht="12" hidden="false" customHeight="false" outlineLevel="0" collapsed="false">
      <c r="BS34763" s="96" t="n">
        <f aca="false">BR34763-2.5</f>
        <v>-2.5</v>
      </c>
    </row>
    <row r="34764" customFormat="false" ht="12" hidden="false" customHeight="false" outlineLevel="0" collapsed="false">
      <c r="BS34764" s="96" t="n">
        <f aca="false">BR34764-2.5</f>
        <v>-2.5</v>
      </c>
    </row>
    <row r="34765" customFormat="false" ht="12" hidden="false" customHeight="false" outlineLevel="0" collapsed="false">
      <c r="BS34765" s="96" t="n">
        <f aca="false">BR34765-2.5</f>
        <v>-2.5</v>
      </c>
    </row>
    <row r="34766" customFormat="false" ht="12" hidden="false" customHeight="false" outlineLevel="0" collapsed="false">
      <c r="BS34766" s="96" t="n">
        <f aca="false">BR34766-2.5</f>
        <v>-2.5</v>
      </c>
    </row>
    <row r="34767" customFormat="false" ht="12" hidden="false" customHeight="false" outlineLevel="0" collapsed="false">
      <c r="BS34767" s="96" t="n">
        <f aca="false">BR34767-2.5</f>
        <v>-2.5</v>
      </c>
    </row>
    <row r="34768" customFormat="false" ht="12" hidden="false" customHeight="false" outlineLevel="0" collapsed="false">
      <c r="BS34768" s="96" t="n">
        <f aca="false">BR34768-2.5</f>
        <v>-2.5</v>
      </c>
    </row>
    <row r="34769" customFormat="false" ht="12" hidden="false" customHeight="false" outlineLevel="0" collapsed="false">
      <c r="BS34769" s="96" t="n">
        <f aca="false">BR34769-2.5</f>
        <v>-2.5</v>
      </c>
    </row>
    <row r="34770" customFormat="false" ht="12" hidden="false" customHeight="false" outlineLevel="0" collapsed="false">
      <c r="BS34770" s="96" t="n">
        <f aca="false">BR34770-2.5</f>
        <v>-2.5</v>
      </c>
    </row>
    <row r="34771" customFormat="false" ht="12" hidden="false" customHeight="false" outlineLevel="0" collapsed="false">
      <c r="BS34771" s="96" t="n">
        <f aca="false">BR34771-2.5</f>
        <v>-2.5</v>
      </c>
    </row>
    <row r="34772" customFormat="false" ht="12" hidden="false" customHeight="false" outlineLevel="0" collapsed="false">
      <c r="BS34772" s="96" t="n">
        <f aca="false">BR34772-2.5</f>
        <v>-2.5</v>
      </c>
    </row>
    <row r="34773" customFormat="false" ht="12" hidden="false" customHeight="false" outlineLevel="0" collapsed="false">
      <c r="BS34773" s="96" t="n">
        <f aca="false">BR34773-2.5</f>
        <v>-2.5</v>
      </c>
    </row>
    <row r="34774" customFormat="false" ht="12" hidden="false" customHeight="false" outlineLevel="0" collapsed="false">
      <c r="BS34774" s="96" t="n">
        <f aca="false">BR34774-2.5</f>
        <v>-2.5</v>
      </c>
    </row>
    <row r="34775" customFormat="false" ht="12" hidden="false" customHeight="false" outlineLevel="0" collapsed="false">
      <c r="BS34775" s="96" t="n">
        <f aca="false">BR34775-2.5</f>
        <v>-2.5</v>
      </c>
    </row>
    <row r="34776" customFormat="false" ht="12" hidden="false" customHeight="false" outlineLevel="0" collapsed="false">
      <c r="BS34776" s="96" t="n">
        <f aca="false">BR34776-2.5</f>
        <v>-2.5</v>
      </c>
    </row>
    <row r="34777" customFormat="false" ht="12" hidden="false" customHeight="false" outlineLevel="0" collapsed="false">
      <c r="BS34777" s="96" t="n">
        <f aca="false">BR34777-2.5</f>
        <v>-2.5</v>
      </c>
    </row>
    <row r="34778" customFormat="false" ht="12" hidden="false" customHeight="false" outlineLevel="0" collapsed="false">
      <c r="BS34778" s="96" t="n">
        <f aca="false">BR34778-2.5</f>
        <v>-2.5</v>
      </c>
    </row>
    <row r="34779" customFormat="false" ht="12" hidden="false" customHeight="false" outlineLevel="0" collapsed="false">
      <c r="BS34779" s="96" t="n">
        <f aca="false">BR34779-2.5</f>
        <v>-2.5</v>
      </c>
    </row>
    <row r="34780" customFormat="false" ht="12" hidden="false" customHeight="false" outlineLevel="0" collapsed="false">
      <c r="BS34780" s="96" t="n">
        <f aca="false">BR34780-2.5</f>
        <v>-2.5</v>
      </c>
    </row>
    <row r="34781" customFormat="false" ht="12" hidden="false" customHeight="false" outlineLevel="0" collapsed="false">
      <c r="BS34781" s="96" t="n">
        <f aca="false">BR34781-2.5</f>
        <v>-2.5</v>
      </c>
    </row>
    <row r="34782" customFormat="false" ht="12" hidden="false" customHeight="false" outlineLevel="0" collapsed="false">
      <c r="BS34782" s="96" t="n">
        <f aca="false">BR34782-2.5</f>
        <v>-2.5</v>
      </c>
    </row>
    <row r="34783" customFormat="false" ht="12" hidden="false" customHeight="false" outlineLevel="0" collapsed="false">
      <c r="BS34783" s="96" t="n">
        <f aca="false">BR34783-2.5</f>
        <v>-2.5</v>
      </c>
    </row>
    <row r="34784" customFormat="false" ht="12" hidden="false" customHeight="false" outlineLevel="0" collapsed="false">
      <c r="BS34784" s="96" t="n">
        <f aca="false">BR34784-2.5</f>
        <v>-2.5</v>
      </c>
    </row>
    <row r="34785" customFormat="false" ht="12" hidden="false" customHeight="false" outlineLevel="0" collapsed="false">
      <c r="BS34785" s="96" t="n">
        <f aca="false">BR34785-2.5</f>
        <v>-2.5</v>
      </c>
    </row>
    <row r="34786" customFormat="false" ht="12" hidden="false" customHeight="false" outlineLevel="0" collapsed="false">
      <c r="BS34786" s="96" t="n">
        <f aca="false">BR34786-2.5</f>
        <v>-2.5</v>
      </c>
    </row>
    <row r="34787" customFormat="false" ht="12" hidden="false" customHeight="false" outlineLevel="0" collapsed="false">
      <c r="BS34787" s="96" t="n">
        <f aca="false">BR34787-2.5</f>
        <v>-2.5</v>
      </c>
    </row>
    <row r="34788" customFormat="false" ht="12" hidden="false" customHeight="false" outlineLevel="0" collapsed="false">
      <c r="BS34788" s="96" t="n">
        <f aca="false">BR34788-2.5</f>
        <v>-2.5</v>
      </c>
    </row>
    <row r="34789" customFormat="false" ht="12" hidden="false" customHeight="false" outlineLevel="0" collapsed="false">
      <c r="BS34789" s="96" t="n">
        <f aca="false">BR34789-2.5</f>
        <v>-2.5</v>
      </c>
    </row>
    <row r="34790" customFormat="false" ht="12" hidden="false" customHeight="false" outlineLevel="0" collapsed="false">
      <c r="BS34790" s="96" t="n">
        <f aca="false">BR34790-2.5</f>
        <v>-2.5</v>
      </c>
    </row>
    <row r="34791" customFormat="false" ht="12" hidden="false" customHeight="false" outlineLevel="0" collapsed="false">
      <c r="BS34791" s="96" t="n">
        <f aca="false">BR34791-2.5</f>
        <v>-2.5</v>
      </c>
    </row>
    <row r="34792" customFormat="false" ht="12" hidden="false" customHeight="false" outlineLevel="0" collapsed="false">
      <c r="BS34792" s="96" t="n">
        <f aca="false">BR34792-2.5</f>
        <v>-2.5</v>
      </c>
    </row>
    <row r="34793" customFormat="false" ht="12" hidden="false" customHeight="false" outlineLevel="0" collapsed="false">
      <c r="BS34793" s="96" t="n">
        <f aca="false">BR34793-2.5</f>
        <v>-2.5</v>
      </c>
    </row>
    <row r="34794" customFormat="false" ht="12" hidden="false" customHeight="false" outlineLevel="0" collapsed="false">
      <c r="BS34794" s="96" t="n">
        <f aca="false">BR34794-2.5</f>
        <v>-2.5</v>
      </c>
    </row>
    <row r="34795" customFormat="false" ht="12" hidden="false" customHeight="false" outlineLevel="0" collapsed="false">
      <c r="BS34795" s="96" t="n">
        <f aca="false">BR34795-2.5</f>
        <v>-2.5</v>
      </c>
    </row>
    <row r="34796" customFormat="false" ht="12" hidden="false" customHeight="false" outlineLevel="0" collapsed="false">
      <c r="BS34796" s="96" t="n">
        <f aca="false">BR34796-2.5</f>
        <v>-2.5</v>
      </c>
    </row>
    <row r="34797" customFormat="false" ht="12" hidden="false" customHeight="false" outlineLevel="0" collapsed="false">
      <c r="BS34797" s="96" t="n">
        <f aca="false">BR34797-2.5</f>
        <v>-2.5</v>
      </c>
    </row>
    <row r="34798" customFormat="false" ht="12" hidden="false" customHeight="false" outlineLevel="0" collapsed="false">
      <c r="BS34798" s="96" t="n">
        <f aca="false">BR34798-2.5</f>
        <v>-2.5</v>
      </c>
    </row>
    <row r="34799" customFormat="false" ht="12" hidden="false" customHeight="false" outlineLevel="0" collapsed="false">
      <c r="BS34799" s="96" t="n">
        <f aca="false">BR34799-2.5</f>
        <v>-2.5</v>
      </c>
    </row>
    <row r="34800" customFormat="false" ht="12" hidden="false" customHeight="false" outlineLevel="0" collapsed="false">
      <c r="BS34800" s="96" t="n">
        <f aca="false">BR34800-2.5</f>
        <v>-2.5</v>
      </c>
    </row>
    <row r="34801" customFormat="false" ht="12" hidden="false" customHeight="false" outlineLevel="0" collapsed="false">
      <c r="BS34801" s="96" t="n">
        <f aca="false">BR34801-2.5</f>
        <v>-2.5</v>
      </c>
    </row>
    <row r="34802" customFormat="false" ht="12" hidden="false" customHeight="false" outlineLevel="0" collapsed="false">
      <c r="BS34802" s="96" t="n">
        <f aca="false">BR34802-2.5</f>
        <v>-2.5</v>
      </c>
    </row>
    <row r="34803" customFormat="false" ht="12" hidden="false" customHeight="false" outlineLevel="0" collapsed="false">
      <c r="BS34803" s="96" t="n">
        <f aca="false">BR34803-2.5</f>
        <v>-2.5</v>
      </c>
    </row>
    <row r="34804" customFormat="false" ht="12" hidden="false" customHeight="false" outlineLevel="0" collapsed="false">
      <c r="BS34804" s="96" t="n">
        <f aca="false">BR34804-2.5</f>
        <v>-2.5</v>
      </c>
    </row>
    <row r="34805" customFormat="false" ht="12" hidden="false" customHeight="false" outlineLevel="0" collapsed="false">
      <c r="BS34805" s="96" t="n">
        <f aca="false">BR34805-2.5</f>
        <v>-2.5</v>
      </c>
    </row>
    <row r="34806" customFormat="false" ht="12" hidden="false" customHeight="false" outlineLevel="0" collapsed="false">
      <c r="BS34806" s="96" t="n">
        <f aca="false">BR34806-2.5</f>
        <v>-2.5</v>
      </c>
    </row>
    <row r="34807" customFormat="false" ht="12" hidden="false" customHeight="false" outlineLevel="0" collapsed="false">
      <c r="BS34807" s="96" t="n">
        <f aca="false">BR34807-2.5</f>
        <v>-2.5</v>
      </c>
    </row>
    <row r="34808" customFormat="false" ht="12" hidden="false" customHeight="false" outlineLevel="0" collapsed="false">
      <c r="BS34808" s="96" t="n">
        <f aca="false">BR34808-2.5</f>
        <v>-2.5</v>
      </c>
    </row>
    <row r="34809" customFormat="false" ht="12" hidden="false" customHeight="false" outlineLevel="0" collapsed="false">
      <c r="BS34809" s="96" t="n">
        <f aca="false">BR34809-2.5</f>
        <v>-2.5</v>
      </c>
    </row>
    <row r="34810" customFormat="false" ht="12" hidden="false" customHeight="false" outlineLevel="0" collapsed="false">
      <c r="BS34810" s="96" t="n">
        <f aca="false">BR34810-2.5</f>
        <v>-2.5</v>
      </c>
    </row>
    <row r="34811" customFormat="false" ht="12" hidden="false" customHeight="false" outlineLevel="0" collapsed="false">
      <c r="BS34811" s="96" t="n">
        <f aca="false">BR34811-2.5</f>
        <v>-2.5</v>
      </c>
    </row>
    <row r="34812" customFormat="false" ht="12" hidden="false" customHeight="false" outlineLevel="0" collapsed="false">
      <c r="BS34812" s="96" t="n">
        <f aca="false">BR34812-2.5</f>
        <v>-2.5</v>
      </c>
    </row>
    <row r="34813" customFormat="false" ht="12" hidden="false" customHeight="false" outlineLevel="0" collapsed="false">
      <c r="BS34813" s="96" t="n">
        <f aca="false">BR34813-2.5</f>
        <v>-2.5</v>
      </c>
    </row>
    <row r="34814" customFormat="false" ht="12" hidden="false" customHeight="false" outlineLevel="0" collapsed="false">
      <c r="BS34814" s="96" t="n">
        <f aca="false">BR34814-2.5</f>
        <v>-2.5</v>
      </c>
    </row>
    <row r="34815" customFormat="false" ht="12" hidden="false" customHeight="false" outlineLevel="0" collapsed="false">
      <c r="BS34815" s="96" t="n">
        <f aca="false">BR34815-2.5</f>
        <v>-2.5</v>
      </c>
    </row>
    <row r="34816" customFormat="false" ht="12" hidden="false" customHeight="false" outlineLevel="0" collapsed="false">
      <c r="BS34816" s="96" t="n">
        <f aca="false">BR34816-2.5</f>
        <v>-2.5</v>
      </c>
    </row>
    <row r="34817" customFormat="false" ht="12" hidden="false" customHeight="false" outlineLevel="0" collapsed="false">
      <c r="BS34817" s="96" t="n">
        <f aca="false">BR34817-2.5</f>
        <v>-2.5</v>
      </c>
    </row>
    <row r="34818" customFormat="false" ht="12" hidden="false" customHeight="false" outlineLevel="0" collapsed="false">
      <c r="BS34818" s="96" t="n">
        <f aca="false">BR34818-2.5</f>
        <v>-2.5</v>
      </c>
    </row>
    <row r="34819" customFormat="false" ht="12" hidden="false" customHeight="false" outlineLevel="0" collapsed="false">
      <c r="BS34819" s="96" t="n">
        <f aca="false">BR34819-2.5</f>
        <v>-2.5</v>
      </c>
    </row>
    <row r="34820" customFormat="false" ht="12" hidden="false" customHeight="false" outlineLevel="0" collapsed="false">
      <c r="BS34820" s="96" t="n">
        <f aca="false">BR34820-2.5</f>
        <v>-2.5</v>
      </c>
    </row>
    <row r="34821" customFormat="false" ht="12" hidden="false" customHeight="false" outlineLevel="0" collapsed="false">
      <c r="BS34821" s="96" t="n">
        <f aca="false">BR34821-2.5</f>
        <v>-2.5</v>
      </c>
    </row>
    <row r="34822" customFormat="false" ht="12" hidden="false" customHeight="false" outlineLevel="0" collapsed="false">
      <c r="BS34822" s="96" t="n">
        <f aca="false">BR34822-2.5</f>
        <v>-2.5</v>
      </c>
    </row>
    <row r="34823" customFormat="false" ht="12" hidden="false" customHeight="false" outlineLevel="0" collapsed="false">
      <c r="BS34823" s="96" t="n">
        <f aca="false">BR34823-2.5</f>
        <v>-2.5</v>
      </c>
    </row>
    <row r="34824" customFormat="false" ht="12" hidden="false" customHeight="false" outlineLevel="0" collapsed="false">
      <c r="BS34824" s="96" t="n">
        <f aca="false">BR34824-2.5</f>
        <v>-2.5</v>
      </c>
    </row>
    <row r="34825" customFormat="false" ht="12" hidden="false" customHeight="false" outlineLevel="0" collapsed="false">
      <c r="BS34825" s="96" t="n">
        <f aca="false">BR34825-2.5</f>
        <v>-2.5</v>
      </c>
    </row>
    <row r="34826" customFormat="false" ht="12" hidden="false" customHeight="false" outlineLevel="0" collapsed="false">
      <c r="BS34826" s="96" t="n">
        <f aca="false">BR34826-2.5</f>
        <v>-2.5</v>
      </c>
    </row>
    <row r="34827" customFormat="false" ht="12" hidden="false" customHeight="false" outlineLevel="0" collapsed="false">
      <c r="BS34827" s="96" t="n">
        <f aca="false">BR34827-2.5</f>
        <v>-2.5</v>
      </c>
    </row>
    <row r="34828" customFormat="false" ht="12" hidden="false" customHeight="false" outlineLevel="0" collapsed="false">
      <c r="BS34828" s="96" t="n">
        <f aca="false">BR34828-2.5</f>
        <v>-2.5</v>
      </c>
    </row>
    <row r="34829" customFormat="false" ht="12" hidden="false" customHeight="false" outlineLevel="0" collapsed="false">
      <c r="BS34829" s="96" t="n">
        <f aca="false">BR34829-2.5</f>
        <v>-2.5</v>
      </c>
    </row>
    <row r="34830" customFormat="false" ht="12" hidden="false" customHeight="false" outlineLevel="0" collapsed="false">
      <c r="BS34830" s="96" t="n">
        <f aca="false">BR34830-2.5</f>
        <v>-2.5</v>
      </c>
    </row>
    <row r="34831" customFormat="false" ht="12" hidden="false" customHeight="false" outlineLevel="0" collapsed="false">
      <c r="BS34831" s="96" t="n">
        <f aca="false">BR34831-2.5</f>
        <v>-2.5</v>
      </c>
    </row>
    <row r="34832" customFormat="false" ht="12" hidden="false" customHeight="false" outlineLevel="0" collapsed="false">
      <c r="BS34832" s="96" t="n">
        <f aca="false">BR34832-2.5</f>
        <v>-2.5</v>
      </c>
    </row>
    <row r="34833" customFormat="false" ht="12" hidden="false" customHeight="false" outlineLevel="0" collapsed="false">
      <c r="BS34833" s="96" t="n">
        <f aca="false">BR34833-2.5</f>
        <v>-2.5</v>
      </c>
    </row>
    <row r="34834" customFormat="false" ht="12" hidden="false" customHeight="false" outlineLevel="0" collapsed="false">
      <c r="BS34834" s="96" t="n">
        <f aca="false">BR34834-2.5</f>
        <v>-2.5</v>
      </c>
    </row>
    <row r="34835" customFormat="false" ht="12" hidden="false" customHeight="false" outlineLevel="0" collapsed="false">
      <c r="BS34835" s="96" t="n">
        <f aca="false">BR34835-2.5</f>
        <v>-2.5</v>
      </c>
    </row>
    <row r="34836" customFormat="false" ht="12" hidden="false" customHeight="false" outlineLevel="0" collapsed="false">
      <c r="BS34836" s="96" t="n">
        <f aca="false">BR34836-2.5</f>
        <v>-2.5</v>
      </c>
    </row>
    <row r="34837" customFormat="false" ht="12" hidden="false" customHeight="false" outlineLevel="0" collapsed="false">
      <c r="BS34837" s="96" t="n">
        <f aca="false">BR34837-2.5</f>
        <v>-2.5</v>
      </c>
    </row>
    <row r="34838" customFormat="false" ht="12" hidden="false" customHeight="false" outlineLevel="0" collapsed="false">
      <c r="BS34838" s="96" t="n">
        <f aca="false">BR34838-2.5</f>
        <v>-2.5</v>
      </c>
    </row>
    <row r="34839" customFormat="false" ht="12" hidden="false" customHeight="false" outlineLevel="0" collapsed="false">
      <c r="BS34839" s="96" t="n">
        <f aca="false">BR34839-2.5</f>
        <v>-2.5</v>
      </c>
    </row>
    <row r="34840" customFormat="false" ht="12" hidden="false" customHeight="false" outlineLevel="0" collapsed="false">
      <c r="BS34840" s="96" t="n">
        <f aca="false">BR34840-2.5</f>
        <v>-2.5</v>
      </c>
    </row>
    <row r="34841" customFormat="false" ht="12" hidden="false" customHeight="false" outlineLevel="0" collapsed="false">
      <c r="BS34841" s="96" t="n">
        <f aca="false">BR34841-2.5</f>
        <v>-2.5</v>
      </c>
    </row>
    <row r="34842" customFormat="false" ht="12" hidden="false" customHeight="false" outlineLevel="0" collapsed="false">
      <c r="BS34842" s="96" t="n">
        <f aca="false">BR34842-2.5</f>
        <v>-2.5</v>
      </c>
    </row>
    <row r="34843" customFormat="false" ht="12" hidden="false" customHeight="false" outlineLevel="0" collapsed="false">
      <c r="BS34843" s="96" t="n">
        <f aca="false">BR34843-2.5</f>
        <v>-2.5</v>
      </c>
    </row>
    <row r="34844" customFormat="false" ht="12" hidden="false" customHeight="false" outlineLevel="0" collapsed="false">
      <c r="BS34844" s="96" t="n">
        <f aca="false">BR34844-2.5</f>
        <v>-2.5</v>
      </c>
    </row>
    <row r="34845" customFormat="false" ht="12" hidden="false" customHeight="false" outlineLevel="0" collapsed="false">
      <c r="BS34845" s="96" t="n">
        <f aca="false">BR34845-2.5</f>
        <v>-2.5</v>
      </c>
    </row>
    <row r="34846" customFormat="false" ht="12" hidden="false" customHeight="false" outlineLevel="0" collapsed="false">
      <c r="BS34846" s="96" t="n">
        <f aca="false">BR34846-2.5</f>
        <v>-2.5</v>
      </c>
    </row>
    <row r="34847" customFormat="false" ht="12" hidden="false" customHeight="false" outlineLevel="0" collapsed="false">
      <c r="BS34847" s="96" t="n">
        <f aca="false">BR34847-2.5</f>
        <v>-2.5</v>
      </c>
    </row>
    <row r="34848" customFormat="false" ht="12" hidden="false" customHeight="false" outlineLevel="0" collapsed="false">
      <c r="BS34848" s="96" t="n">
        <f aca="false">BR34848-2.5</f>
        <v>-2.5</v>
      </c>
    </row>
    <row r="34849" customFormat="false" ht="12" hidden="false" customHeight="false" outlineLevel="0" collapsed="false">
      <c r="BS34849" s="96" t="n">
        <f aca="false">BR34849-2.5</f>
        <v>-2.5</v>
      </c>
    </row>
    <row r="34850" customFormat="false" ht="12" hidden="false" customHeight="false" outlineLevel="0" collapsed="false">
      <c r="BS34850" s="96" t="n">
        <f aca="false">BR34850-2.5</f>
        <v>-2.5</v>
      </c>
    </row>
    <row r="34851" customFormat="false" ht="12" hidden="false" customHeight="false" outlineLevel="0" collapsed="false">
      <c r="BS34851" s="96" t="n">
        <f aca="false">BR34851-2.5</f>
        <v>-2.5</v>
      </c>
    </row>
    <row r="34852" customFormat="false" ht="12" hidden="false" customHeight="false" outlineLevel="0" collapsed="false">
      <c r="BS34852" s="96" t="n">
        <f aca="false">BR34852-2.5</f>
        <v>-2.5</v>
      </c>
    </row>
    <row r="34853" customFormat="false" ht="12" hidden="false" customHeight="false" outlineLevel="0" collapsed="false">
      <c r="BS34853" s="96" t="n">
        <f aca="false">BR34853-2.5</f>
        <v>-2.5</v>
      </c>
    </row>
    <row r="34854" customFormat="false" ht="12" hidden="false" customHeight="false" outlineLevel="0" collapsed="false">
      <c r="BS34854" s="96" t="n">
        <f aca="false">BR34854-2.5</f>
        <v>-2.5</v>
      </c>
    </row>
    <row r="34855" customFormat="false" ht="12" hidden="false" customHeight="false" outlineLevel="0" collapsed="false">
      <c r="BS34855" s="96" t="n">
        <f aca="false">BR34855-2.5</f>
        <v>-2.5</v>
      </c>
    </row>
    <row r="34856" customFormat="false" ht="12" hidden="false" customHeight="false" outlineLevel="0" collapsed="false">
      <c r="BS34856" s="96" t="n">
        <f aca="false">BR34856-2.5</f>
        <v>-2.5</v>
      </c>
    </row>
    <row r="34857" customFormat="false" ht="12" hidden="false" customHeight="false" outlineLevel="0" collapsed="false">
      <c r="BS34857" s="96" t="n">
        <f aca="false">BR34857-2.5</f>
        <v>-2.5</v>
      </c>
    </row>
    <row r="34858" customFormat="false" ht="12" hidden="false" customHeight="false" outlineLevel="0" collapsed="false">
      <c r="BS34858" s="96" t="n">
        <f aca="false">BR34858-2.5</f>
        <v>-2.5</v>
      </c>
    </row>
    <row r="34859" customFormat="false" ht="12" hidden="false" customHeight="false" outlineLevel="0" collapsed="false">
      <c r="BS34859" s="96" t="n">
        <f aca="false">BR34859-2.5</f>
        <v>-2.5</v>
      </c>
    </row>
    <row r="34860" customFormat="false" ht="12" hidden="false" customHeight="false" outlineLevel="0" collapsed="false">
      <c r="BS34860" s="96" t="n">
        <f aca="false">BR34860-2.5</f>
        <v>-2.5</v>
      </c>
    </row>
    <row r="34861" customFormat="false" ht="12" hidden="false" customHeight="false" outlineLevel="0" collapsed="false">
      <c r="BS34861" s="96" t="n">
        <f aca="false">BR34861-2.5</f>
        <v>-2.5</v>
      </c>
    </row>
    <row r="34862" customFormat="false" ht="12" hidden="false" customHeight="false" outlineLevel="0" collapsed="false">
      <c r="BS34862" s="96" t="n">
        <f aca="false">BR34862-2.5</f>
        <v>-2.5</v>
      </c>
    </row>
    <row r="34863" customFormat="false" ht="12" hidden="false" customHeight="false" outlineLevel="0" collapsed="false">
      <c r="BS34863" s="96" t="n">
        <f aca="false">BR34863-2.5</f>
        <v>-2.5</v>
      </c>
    </row>
    <row r="34864" customFormat="false" ht="12" hidden="false" customHeight="false" outlineLevel="0" collapsed="false">
      <c r="BS34864" s="96" t="n">
        <f aca="false">BR34864-2.5</f>
        <v>-2.5</v>
      </c>
    </row>
    <row r="34865" customFormat="false" ht="12" hidden="false" customHeight="false" outlineLevel="0" collapsed="false">
      <c r="BS34865" s="96" t="n">
        <f aca="false">BR34865-2.5</f>
        <v>-2.5</v>
      </c>
    </row>
    <row r="34866" customFormat="false" ht="12" hidden="false" customHeight="false" outlineLevel="0" collapsed="false">
      <c r="BS34866" s="96" t="n">
        <f aca="false">BR34866-2.5</f>
        <v>-2.5</v>
      </c>
    </row>
    <row r="34867" customFormat="false" ht="12" hidden="false" customHeight="false" outlineLevel="0" collapsed="false">
      <c r="BS34867" s="96" t="n">
        <f aca="false">BR34867-2.5</f>
        <v>-2.5</v>
      </c>
    </row>
    <row r="34868" customFormat="false" ht="12" hidden="false" customHeight="false" outlineLevel="0" collapsed="false">
      <c r="BS34868" s="96" t="n">
        <f aca="false">BR34868-2.5</f>
        <v>-2.5</v>
      </c>
    </row>
    <row r="34869" customFormat="false" ht="12" hidden="false" customHeight="false" outlineLevel="0" collapsed="false">
      <c r="BS34869" s="96" t="n">
        <f aca="false">BR34869-2.5</f>
        <v>-2.5</v>
      </c>
    </row>
    <row r="34870" customFormat="false" ht="12" hidden="false" customHeight="false" outlineLevel="0" collapsed="false">
      <c r="BS34870" s="96" t="n">
        <f aca="false">BR34870-2.5</f>
        <v>-2.5</v>
      </c>
    </row>
    <row r="34871" customFormat="false" ht="12" hidden="false" customHeight="false" outlineLevel="0" collapsed="false">
      <c r="BS34871" s="96" t="n">
        <f aca="false">BR34871-2.5</f>
        <v>-2.5</v>
      </c>
    </row>
    <row r="34872" customFormat="false" ht="12" hidden="false" customHeight="false" outlineLevel="0" collapsed="false">
      <c r="BS34872" s="96" t="n">
        <f aca="false">BR34872-2.5</f>
        <v>-2.5</v>
      </c>
    </row>
    <row r="34873" customFormat="false" ht="12" hidden="false" customHeight="false" outlineLevel="0" collapsed="false">
      <c r="BS34873" s="96" t="n">
        <f aca="false">BR34873-2.5</f>
        <v>-2.5</v>
      </c>
    </row>
    <row r="34874" customFormat="false" ht="12" hidden="false" customHeight="false" outlineLevel="0" collapsed="false">
      <c r="BS34874" s="96" t="n">
        <f aca="false">BR34874-2.5</f>
        <v>-2.5</v>
      </c>
    </row>
    <row r="34875" customFormat="false" ht="12" hidden="false" customHeight="false" outlineLevel="0" collapsed="false">
      <c r="BS34875" s="96" t="n">
        <f aca="false">BR34875-2.5</f>
        <v>-2.5</v>
      </c>
    </row>
    <row r="34876" customFormat="false" ht="12" hidden="false" customHeight="false" outlineLevel="0" collapsed="false">
      <c r="BS34876" s="96" t="n">
        <f aca="false">BR34876-2.5</f>
        <v>-2.5</v>
      </c>
    </row>
    <row r="34877" customFormat="false" ht="12" hidden="false" customHeight="false" outlineLevel="0" collapsed="false">
      <c r="BS34877" s="96" t="n">
        <f aca="false">BR34877-2.5</f>
        <v>-2.5</v>
      </c>
    </row>
    <row r="34878" customFormat="false" ht="12" hidden="false" customHeight="false" outlineLevel="0" collapsed="false">
      <c r="BS34878" s="96" t="n">
        <f aca="false">BR34878-2.5</f>
        <v>-2.5</v>
      </c>
    </row>
    <row r="34879" customFormat="false" ht="12" hidden="false" customHeight="false" outlineLevel="0" collapsed="false">
      <c r="BS34879" s="96" t="n">
        <f aca="false">BR34879-2.5</f>
        <v>-2.5</v>
      </c>
    </row>
    <row r="34880" customFormat="false" ht="12" hidden="false" customHeight="false" outlineLevel="0" collapsed="false">
      <c r="BS34880" s="96" t="n">
        <f aca="false">BR34880-2.5</f>
        <v>-2.5</v>
      </c>
    </row>
    <row r="34881" customFormat="false" ht="12" hidden="false" customHeight="false" outlineLevel="0" collapsed="false">
      <c r="BS34881" s="96" t="n">
        <f aca="false">BR34881-2.5</f>
        <v>-2.5</v>
      </c>
    </row>
    <row r="34882" customFormat="false" ht="12" hidden="false" customHeight="false" outlineLevel="0" collapsed="false">
      <c r="BS34882" s="96" t="n">
        <f aca="false">BR34882-2.5</f>
        <v>-2.5</v>
      </c>
    </row>
    <row r="34883" customFormat="false" ht="12" hidden="false" customHeight="false" outlineLevel="0" collapsed="false">
      <c r="BS34883" s="96" t="n">
        <f aca="false">BR34883-2.5</f>
        <v>-2.5</v>
      </c>
    </row>
    <row r="34884" customFormat="false" ht="12" hidden="false" customHeight="false" outlineLevel="0" collapsed="false">
      <c r="BS34884" s="96" t="n">
        <f aca="false">BR34884-2.5</f>
        <v>-2.5</v>
      </c>
    </row>
    <row r="34885" customFormat="false" ht="12" hidden="false" customHeight="false" outlineLevel="0" collapsed="false">
      <c r="BS34885" s="96" t="n">
        <f aca="false">BR34885-2.5</f>
        <v>-2.5</v>
      </c>
    </row>
    <row r="34886" customFormat="false" ht="12" hidden="false" customHeight="false" outlineLevel="0" collapsed="false">
      <c r="BS34886" s="96" t="n">
        <f aca="false">BR34886-2.5</f>
        <v>-2.5</v>
      </c>
    </row>
    <row r="34887" customFormat="false" ht="12" hidden="false" customHeight="false" outlineLevel="0" collapsed="false">
      <c r="BS34887" s="96" t="n">
        <f aca="false">BR34887-2.5</f>
        <v>-2.5</v>
      </c>
    </row>
    <row r="34888" customFormat="false" ht="12" hidden="false" customHeight="false" outlineLevel="0" collapsed="false">
      <c r="BS34888" s="96" t="n">
        <f aca="false">BR34888-2.5</f>
        <v>-2.5</v>
      </c>
    </row>
    <row r="34889" customFormat="false" ht="12" hidden="false" customHeight="false" outlineLevel="0" collapsed="false">
      <c r="BS34889" s="96" t="n">
        <f aca="false">BR34889-2.5</f>
        <v>-2.5</v>
      </c>
    </row>
    <row r="34890" customFormat="false" ht="12" hidden="false" customHeight="false" outlineLevel="0" collapsed="false">
      <c r="BS34890" s="96" t="n">
        <f aca="false">BR34890-2.5</f>
        <v>-2.5</v>
      </c>
    </row>
    <row r="34891" customFormat="false" ht="12" hidden="false" customHeight="false" outlineLevel="0" collapsed="false">
      <c r="BS34891" s="96" t="n">
        <f aca="false">BR34891-2.5</f>
        <v>-2.5</v>
      </c>
    </row>
    <row r="34892" customFormat="false" ht="12" hidden="false" customHeight="false" outlineLevel="0" collapsed="false">
      <c r="BS34892" s="96" t="n">
        <f aca="false">BR34892-2.5</f>
        <v>-2.5</v>
      </c>
    </row>
    <row r="34893" customFormat="false" ht="12" hidden="false" customHeight="false" outlineLevel="0" collapsed="false">
      <c r="BS34893" s="96" t="n">
        <f aca="false">BR34893-2.5</f>
        <v>-2.5</v>
      </c>
    </row>
    <row r="34894" customFormat="false" ht="12" hidden="false" customHeight="false" outlineLevel="0" collapsed="false">
      <c r="BS34894" s="96" t="n">
        <f aca="false">BR34894-2.5</f>
        <v>-2.5</v>
      </c>
    </row>
    <row r="34895" customFormat="false" ht="12" hidden="false" customHeight="false" outlineLevel="0" collapsed="false">
      <c r="BS34895" s="96" t="n">
        <f aca="false">BR34895-2.5</f>
        <v>-2.5</v>
      </c>
    </row>
    <row r="34896" customFormat="false" ht="12" hidden="false" customHeight="false" outlineLevel="0" collapsed="false">
      <c r="BS34896" s="96" t="n">
        <f aca="false">BR34896-2.5</f>
        <v>-2.5</v>
      </c>
    </row>
    <row r="34897" customFormat="false" ht="12" hidden="false" customHeight="false" outlineLevel="0" collapsed="false">
      <c r="BS34897" s="96" t="n">
        <f aca="false">BR34897-2.5</f>
        <v>-2.5</v>
      </c>
    </row>
    <row r="34898" customFormat="false" ht="12" hidden="false" customHeight="false" outlineLevel="0" collapsed="false">
      <c r="BS34898" s="96" t="n">
        <f aca="false">BR34898-2.5</f>
        <v>-2.5</v>
      </c>
    </row>
    <row r="34899" customFormat="false" ht="12" hidden="false" customHeight="false" outlineLevel="0" collapsed="false">
      <c r="BS34899" s="96" t="n">
        <f aca="false">BR34899-2.5</f>
        <v>-2.5</v>
      </c>
    </row>
    <row r="34900" customFormat="false" ht="12" hidden="false" customHeight="false" outlineLevel="0" collapsed="false">
      <c r="BS34900" s="96" t="n">
        <f aca="false">BR34900-2.5</f>
        <v>-2.5</v>
      </c>
    </row>
    <row r="34901" customFormat="false" ht="12" hidden="false" customHeight="false" outlineLevel="0" collapsed="false">
      <c r="BS34901" s="96" t="n">
        <f aca="false">BR34901-2.5</f>
        <v>-2.5</v>
      </c>
    </row>
    <row r="34902" customFormat="false" ht="12" hidden="false" customHeight="false" outlineLevel="0" collapsed="false">
      <c r="BS34902" s="96" t="n">
        <f aca="false">BR34902-2.5</f>
        <v>-2.5</v>
      </c>
    </row>
    <row r="34903" customFormat="false" ht="12" hidden="false" customHeight="false" outlineLevel="0" collapsed="false">
      <c r="BS34903" s="96" t="n">
        <f aca="false">BR34903-2.5</f>
        <v>-2.5</v>
      </c>
    </row>
    <row r="34904" customFormat="false" ht="12" hidden="false" customHeight="false" outlineLevel="0" collapsed="false">
      <c r="BS34904" s="96" t="n">
        <f aca="false">BR34904-2.5</f>
        <v>-2.5</v>
      </c>
    </row>
    <row r="34905" customFormat="false" ht="12" hidden="false" customHeight="false" outlineLevel="0" collapsed="false">
      <c r="BS34905" s="96" t="n">
        <f aca="false">BR34905-2.5</f>
        <v>-2.5</v>
      </c>
    </row>
    <row r="34906" customFormat="false" ht="12" hidden="false" customHeight="false" outlineLevel="0" collapsed="false">
      <c r="BS34906" s="96" t="n">
        <f aca="false">BR34906-2.5</f>
        <v>-2.5</v>
      </c>
    </row>
    <row r="34907" customFormat="false" ht="12" hidden="false" customHeight="false" outlineLevel="0" collapsed="false">
      <c r="BS34907" s="96" t="n">
        <f aca="false">BR34907-2.5</f>
        <v>-2.5</v>
      </c>
    </row>
    <row r="34908" customFormat="false" ht="12" hidden="false" customHeight="false" outlineLevel="0" collapsed="false">
      <c r="BS34908" s="96" t="n">
        <f aca="false">BR34908-2.5</f>
        <v>-2.5</v>
      </c>
    </row>
    <row r="34909" customFormat="false" ht="12" hidden="false" customHeight="false" outlineLevel="0" collapsed="false">
      <c r="BS34909" s="96" t="n">
        <f aca="false">BR34909-2.5</f>
        <v>-2.5</v>
      </c>
    </row>
    <row r="34910" customFormat="false" ht="12" hidden="false" customHeight="false" outlineLevel="0" collapsed="false">
      <c r="BS34910" s="96" t="n">
        <f aca="false">BR34910-2.5</f>
        <v>-2.5</v>
      </c>
    </row>
    <row r="34911" customFormat="false" ht="12" hidden="false" customHeight="false" outlineLevel="0" collapsed="false">
      <c r="BS34911" s="96" t="n">
        <f aca="false">BR34911-2.5</f>
        <v>-2.5</v>
      </c>
    </row>
    <row r="34912" customFormat="false" ht="12" hidden="false" customHeight="false" outlineLevel="0" collapsed="false">
      <c r="BS34912" s="96" t="n">
        <f aca="false">BR34912-2.5</f>
        <v>-2.5</v>
      </c>
    </row>
    <row r="34913" customFormat="false" ht="12" hidden="false" customHeight="false" outlineLevel="0" collapsed="false">
      <c r="BS34913" s="96" t="n">
        <f aca="false">BR34913-2.5</f>
        <v>-2.5</v>
      </c>
    </row>
    <row r="34914" customFormat="false" ht="12" hidden="false" customHeight="false" outlineLevel="0" collapsed="false">
      <c r="BS34914" s="96" t="n">
        <f aca="false">BR34914-2.5</f>
        <v>-2.5</v>
      </c>
    </row>
    <row r="34915" customFormat="false" ht="12" hidden="false" customHeight="false" outlineLevel="0" collapsed="false">
      <c r="BS34915" s="96" t="n">
        <f aca="false">BR34915-2.5</f>
        <v>-2.5</v>
      </c>
    </row>
    <row r="34916" customFormat="false" ht="12" hidden="false" customHeight="false" outlineLevel="0" collapsed="false">
      <c r="BS34916" s="96" t="n">
        <f aca="false">BR34916-2.5</f>
        <v>-2.5</v>
      </c>
    </row>
    <row r="34917" customFormat="false" ht="12" hidden="false" customHeight="false" outlineLevel="0" collapsed="false">
      <c r="BS34917" s="96" t="n">
        <f aca="false">BR34917-2.5</f>
        <v>-2.5</v>
      </c>
    </row>
    <row r="34918" customFormat="false" ht="12" hidden="false" customHeight="false" outlineLevel="0" collapsed="false">
      <c r="BS34918" s="96" t="n">
        <f aca="false">BR34918-2.5</f>
        <v>-2.5</v>
      </c>
    </row>
    <row r="34919" customFormat="false" ht="12" hidden="false" customHeight="false" outlineLevel="0" collapsed="false">
      <c r="BS34919" s="96" t="n">
        <f aca="false">BR34919-2.5</f>
        <v>-2.5</v>
      </c>
    </row>
    <row r="34920" customFormat="false" ht="12" hidden="false" customHeight="false" outlineLevel="0" collapsed="false">
      <c r="BS34920" s="96" t="n">
        <f aca="false">BR34920-2.5</f>
        <v>-2.5</v>
      </c>
    </row>
    <row r="34921" customFormat="false" ht="12" hidden="false" customHeight="false" outlineLevel="0" collapsed="false">
      <c r="BS34921" s="96" t="n">
        <f aca="false">BR34921-2.5</f>
        <v>-2.5</v>
      </c>
    </row>
    <row r="34922" customFormat="false" ht="12" hidden="false" customHeight="false" outlineLevel="0" collapsed="false">
      <c r="BS34922" s="96" t="n">
        <f aca="false">BR34922-2.5</f>
        <v>-2.5</v>
      </c>
    </row>
    <row r="34923" customFormat="false" ht="12" hidden="false" customHeight="false" outlineLevel="0" collapsed="false">
      <c r="BS34923" s="96" t="n">
        <f aca="false">BR34923-2.5</f>
        <v>-2.5</v>
      </c>
    </row>
    <row r="34924" customFormat="false" ht="12" hidden="false" customHeight="false" outlineLevel="0" collapsed="false">
      <c r="BS34924" s="96" t="n">
        <f aca="false">BR34924-2.5</f>
        <v>-2.5</v>
      </c>
    </row>
    <row r="34925" customFormat="false" ht="12" hidden="false" customHeight="false" outlineLevel="0" collapsed="false">
      <c r="BS34925" s="96" t="n">
        <f aca="false">BR34925-2.5</f>
        <v>-2.5</v>
      </c>
    </row>
    <row r="34926" customFormat="false" ht="12" hidden="false" customHeight="false" outlineLevel="0" collapsed="false">
      <c r="BS34926" s="96" t="n">
        <f aca="false">BR34926-2.5</f>
        <v>-2.5</v>
      </c>
    </row>
    <row r="34927" customFormat="false" ht="12" hidden="false" customHeight="false" outlineLevel="0" collapsed="false">
      <c r="BS34927" s="96" t="n">
        <f aca="false">BR34927-2.5</f>
        <v>-2.5</v>
      </c>
    </row>
    <row r="34928" customFormat="false" ht="12" hidden="false" customHeight="false" outlineLevel="0" collapsed="false">
      <c r="BS34928" s="96" t="n">
        <f aca="false">BR34928-2.5</f>
        <v>-2.5</v>
      </c>
    </row>
    <row r="34929" customFormat="false" ht="12" hidden="false" customHeight="false" outlineLevel="0" collapsed="false">
      <c r="BS34929" s="96" t="n">
        <f aca="false">BR34929-2.5</f>
        <v>-2.5</v>
      </c>
    </row>
    <row r="34930" customFormat="false" ht="12" hidden="false" customHeight="false" outlineLevel="0" collapsed="false">
      <c r="BS34930" s="96" t="n">
        <f aca="false">BR34930-2.5</f>
        <v>-2.5</v>
      </c>
    </row>
    <row r="34931" customFormat="false" ht="12" hidden="false" customHeight="false" outlineLevel="0" collapsed="false">
      <c r="BS34931" s="96" t="n">
        <f aca="false">BR34931-2.5</f>
        <v>-2.5</v>
      </c>
    </row>
    <row r="34932" customFormat="false" ht="12" hidden="false" customHeight="false" outlineLevel="0" collapsed="false">
      <c r="BS34932" s="96" t="n">
        <f aca="false">BR34932-2.5</f>
        <v>-2.5</v>
      </c>
    </row>
    <row r="34933" customFormat="false" ht="12" hidden="false" customHeight="false" outlineLevel="0" collapsed="false">
      <c r="BS34933" s="96" t="n">
        <f aca="false">BR34933-2.5</f>
        <v>-2.5</v>
      </c>
    </row>
    <row r="34934" customFormat="false" ht="12" hidden="false" customHeight="false" outlineLevel="0" collapsed="false">
      <c r="BS34934" s="96" t="n">
        <f aca="false">BR34934-2.5</f>
        <v>-2.5</v>
      </c>
    </row>
    <row r="34935" customFormat="false" ht="12" hidden="false" customHeight="false" outlineLevel="0" collapsed="false">
      <c r="BS34935" s="96" t="n">
        <f aca="false">BR34935-2.5</f>
        <v>-2.5</v>
      </c>
    </row>
    <row r="34936" customFormat="false" ht="12" hidden="false" customHeight="false" outlineLevel="0" collapsed="false">
      <c r="BS34936" s="96" t="n">
        <f aca="false">BR34936-2.5</f>
        <v>-2.5</v>
      </c>
    </row>
    <row r="34937" customFormat="false" ht="12" hidden="false" customHeight="false" outlineLevel="0" collapsed="false">
      <c r="BS34937" s="96" t="n">
        <f aca="false">BR34937-2.5</f>
        <v>-2.5</v>
      </c>
    </row>
    <row r="34938" customFormat="false" ht="12" hidden="false" customHeight="false" outlineLevel="0" collapsed="false">
      <c r="BS34938" s="96" t="n">
        <f aca="false">BR34938-2.5</f>
        <v>-2.5</v>
      </c>
    </row>
    <row r="34939" customFormat="false" ht="12" hidden="false" customHeight="false" outlineLevel="0" collapsed="false">
      <c r="BS34939" s="96" t="n">
        <f aca="false">BR34939-2.5</f>
        <v>-2.5</v>
      </c>
    </row>
    <row r="34940" customFormat="false" ht="12" hidden="false" customHeight="false" outlineLevel="0" collapsed="false">
      <c r="BS34940" s="96" t="n">
        <f aca="false">BR34940-2.5</f>
        <v>-2.5</v>
      </c>
    </row>
    <row r="34941" customFormat="false" ht="12" hidden="false" customHeight="false" outlineLevel="0" collapsed="false">
      <c r="BS34941" s="96" t="n">
        <f aca="false">BR34941-2.5</f>
        <v>-2.5</v>
      </c>
    </row>
    <row r="34942" customFormat="false" ht="12" hidden="false" customHeight="false" outlineLevel="0" collapsed="false">
      <c r="BS34942" s="96" t="n">
        <f aca="false">BR34942-2.5</f>
        <v>-2.5</v>
      </c>
    </row>
    <row r="34943" customFormat="false" ht="12" hidden="false" customHeight="false" outlineLevel="0" collapsed="false">
      <c r="BS34943" s="96" t="n">
        <f aca="false">BR34943-2.5</f>
        <v>-2.5</v>
      </c>
    </row>
    <row r="34944" customFormat="false" ht="12" hidden="false" customHeight="false" outlineLevel="0" collapsed="false">
      <c r="BS34944" s="96" t="n">
        <f aca="false">BR34944-2.5</f>
        <v>-2.5</v>
      </c>
    </row>
    <row r="34945" customFormat="false" ht="12" hidden="false" customHeight="false" outlineLevel="0" collapsed="false">
      <c r="BS34945" s="96" t="n">
        <f aca="false">BR34945-2.5</f>
        <v>-2.5</v>
      </c>
    </row>
    <row r="34946" customFormat="false" ht="12" hidden="false" customHeight="false" outlineLevel="0" collapsed="false">
      <c r="BS34946" s="96" t="n">
        <f aca="false">BR34946-2.5</f>
        <v>-2.5</v>
      </c>
    </row>
    <row r="34947" customFormat="false" ht="12" hidden="false" customHeight="false" outlineLevel="0" collapsed="false">
      <c r="BS34947" s="96" t="n">
        <f aca="false">BR34947-2.5</f>
        <v>-2.5</v>
      </c>
    </row>
    <row r="34948" customFormat="false" ht="12" hidden="false" customHeight="false" outlineLevel="0" collapsed="false">
      <c r="BS34948" s="96" t="n">
        <f aca="false">BR34948-2.5</f>
        <v>-2.5</v>
      </c>
    </row>
    <row r="34949" customFormat="false" ht="12" hidden="false" customHeight="false" outlineLevel="0" collapsed="false">
      <c r="BS34949" s="96" t="n">
        <f aca="false">BR34949-2.5</f>
        <v>-2.5</v>
      </c>
    </row>
    <row r="34950" customFormat="false" ht="12" hidden="false" customHeight="false" outlineLevel="0" collapsed="false">
      <c r="BS34950" s="96" t="n">
        <f aca="false">BR34950-2.5</f>
        <v>-2.5</v>
      </c>
    </row>
    <row r="34951" customFormat="false" ht="12" hidden="false" customHeight="false" outlineLevel="0" collapsed="false">
      <c r="BS34951" s="96" t="n">
        <f aca="false">BR34951-2.5</f>
        <v>-2.5</v>
      </c>
    </row>
    <row r="34952" customFormat="false" ht="12" hidden="false" customHeight="false" outlineLevel="0" collapsed="false">
      <c r="BS34952" s="96" t="n">
        <f aca="false">BR34952-2.5</f>
        <v>-2.5</v>
      </c>
    </row>
    <row r="34953" customFormat="false" ht="12" hidden="false" customHeight="false" outlineLevel="0" collapsed="false">
      <c r="BS34953" s="96" t="n">
        <f aca="false">BR34953-2.5</f>
        <v>-2.5</v>
      </c>
    </row>
    <row r="34954" customFormat="false" ht="12" hidden="false" customHeight="false" outlineLevel="0" collapsed="false">
      <c r="BS34954" s="96" t="n">
        <f aca="false">BR34954-2.5</f>
        <v>-2.5</v>
      </c>
    </row>
    <row r="34955" customFormat="false" ht="12" hidden="false" customHeight="false" outlineLevel="0" collapsed="false">
      <c r="BS34955" s="96" t="n">
        <f aca="false">BR34955-2.5</f>
        <v>-2.5</v>
      </c>
    </row>
    <row r="34956" customFormat="false" ht="12" hidden="false" customHeight="false" outlineLevel="0" collapsed="false">
      <c r="BS34956" s="96" t="n">
        <f aca="false">BR34956-2.5</f>
        <v>-2.5</v>
      </c>
    </row>
    <row r="34957" customFormat="false" ht="12" hidden="false" customHeight="false" outlineLevel="0" collapsed="false">
      <c r="BS34957" s="96" t="n">
        <f aca="false">BR34957-2.5</f>
        <v>-2.5</v>
      </c>
    </row>
    <row r="34958" customFormat="false" ht="12" hidden="false" customHeight="false" outlineLevel="0" collapsed="false">
      <c r="BS34958" s="96" t="n">
        <f aca="false">BR34958-2.5</f>
        <v>-2.5</v>
      </c>
    </row>
    <row r="34959" customFormat="false" ht="12" hidden="false" customHeight="false" outlineLevel="0" collapsed="false">
      <c r="BS34959" s="96" t="n">
        <f aca="false">BR34959-2.5</f>
        <v>-2.5</v>
      </c>
    </row>
    <row r="34960" customFormat="false" ht="12" hidden="false" customHeight="false" outlineLevel="0" collapsed="false">
      <c r="BS34960" s="96" t="n">
        <f aca="false">BR34960-2.5</f>
        <v>-2.5</v>
      </c>
    </row>
    <row r="34961" customFormat="false" ht="12" hidden="false" customHeight="false" outlineLevel="0" collapsed="false">
      <c r="BS34961" s="96" t="n">
        <f aca="false">BR34961-2.5</f>
        <v>-2.5</v>
      </c>
    </row>
    <row r="34962" customFormat="false" ht="12" hidden="false" customHeight="false" outlineLevel="0" collapsed="false">
      <c r="BS34962" s="96" t="n">
        <f aca="false">BR34962-2.5</f>
        <v>-2.5</v>
      </c>
    </row>
    <row r="34963" customFormat="false" ht="12" hidden="false" customHeight="false" outlineLevel="0" collapsed="false">
      <c r="BS34963" s="96" t="n">
        <f aca="false">BR34963-2.5</f>
        <v>-2.5</v>
      </c>
    </row>
    <row r="34964" customFormat="false" ht="12" hidden="false" customHeight="false" outlineLevel="0" collapsed="false">
      <c r="BS34964" s="96" t="n">
        <f aca="false">BR34964-2.5</f>
        <v>-2.5</v>
      </c>
    </row>
    <row r="34965" customFormat="false" ht="12" hidden="false" customHeight="false" outlineLevel="0" collapsed="false">
      <c r="BS34965" s="96" t="n">
        <f aca="false">BR34965-2.5</f>
        <v>-2.5</v>
      </c>
    </row>
    <row r="34966" customFormat="false" ht="12" hidden="false" customHeight="false" outlineLevel="0" collapsed="false">
      <c r="BS34966" s="96" t="n">
        <f aca="false">BR34966-2.5</f>
        <v>-2.5</v>
      </c>
    </row>
    <row r="34967" customFormat="false" ht="12" hidden="false" customHeight="false" outlineLevel="0" collapsed="false">
      <c r="BS34967" s="96" t="n">
        <f aca="false">BR34967-2.5</f>
        <v>-2.5</v>
      </c>
    </row>
    <row r="34968" customFormat="false" ht="12" hidden="false" customHeight="false" outlineLevel="0" collapsed="false">
      <c r="BS34968" s="96" t="n">
        <f aca="false">BR34968-2.5</f>
        <v>-2.5</v>
      </c>
    </row>
    <row r="34969" customFormat="false" ht="12" hidden="false" customHeight="false" outlineLevel="0" collapsed="false">
      <c r="BS34969" s="96" t="n">
        <f aca="false">BR34969-2.5</f>
        <v>-2.5</v>
      </c>
    </row>
    <row r="34970" customFormat="false" ht="12" hidden="false" customHeight="false" outlineLevel="0" collapsed="false">
      <c r="BS34970" s="96" t="n">
        <f aca="false">BR34970-2.5</f>
        <v>-2.5</v>
      </c>
    </row>
    <row r="34971" customFormat="false" ht="12" hidden="false" customHeight="false" outlineLevel="0" collapsed="false">
      <c r="BS34971" s="96" t="n">
        <f aca="false">BR34971-2.5</f>
        <v>-2.5</v>
      </c>
    </row>
    <row r="34972" customFormat="false" ht="12" hidden="false" customHeight="false" outlineLevel="0" collapsed="false">
      <c r="BS34972" s="96" t="n">
        <f aca="false">BR34972-2.5</f>
        <v>-2.5</v>
      </c>
    </row>
    <row r="34973" customFormat="false" ht="12" hidden="false" customHeight="false" outlineLevel="0" collapsed="false">
      <c r="BS34973" s="96" t="n">
        <f aca="false">BR34973-2.5</f>
        <v>-2.5</v>
      </c>
    </row>
    <row r="34974" customFormat="false" ht="12" hidden="false" customHeight="false" outlineLevel="0" collapsed="false">
      <c r="BS34974" s="96" t="n">
        <f aca="false">BR34974-2.5</f>
        <v>-2.5</v>
      </c>
    </row>
    <row r="34975" customFormat="false" ht="12" hidden="false" customHeight="false" outlineLevel="0" collapsed="false">
      <c r="BS34975" s="96" t="n">
        <f aca="false">BR34975-2.5</f>
        <v>-2.5</v>
      </c>
    </row>
    <row r="34976" customFormat="false" ht="12" hidden="false" customHeight="false" outlineLevel="0" collapsed="false">
      <c r="BS34976" s="96" t="n">
        <f aca="false">BR34976-2.5</f>
        <v>-2.5</v>
      </c>
    </row>
    <row r="34977" customFormat="false" ht="12" hidden="false" customHeight="false" outlineLevel="0" collapsed="false">
      <c r="BS34977" s="96" t="n">
        <f aca="false">BR34977-2.5</f>
        <v>-2.5</v>
      </c>
    </row>
    <row r="34978" customFormat="false" ht="12" hidden="false" customHeight="false" outlineLevel="0" collapsed="false">
      <c r="BS34978" s="96" t="n">
        <f aca="false">BR34978-2.5</f>
        <v>-2.5</v>
      </c>
    </row>
    <row r="34979" customFormat="false" ht="12" hidden="false" customHeight="false" outlineLevel="0" collapsed="false">
      <c r="BS34979" s="96" t="n">
        <f aca="false">BR34979-2.5</f>
        <v>-2.5</v>
      </c>
    </row>
    <row r="34980" customFormat="false" ht="12" hidden="false" customHeight="false" outlineLevel="0" collapsed="false">
      <c r="BS34980" s="96" t="n">
        <f aca="false">BR34980-2.5</f>
        <v>-2.5</v>
      </c>
    </row>
    <row r="34981" customFormat="false" ht="12" hidden="false" customHeight="false" outlineLevel="0" collapsed="false">
      <c r="BS34981" s="96" t="n">
        <f aca="false">BR34981-2.5</f>
        <v>-2.5</v>
      </c>
    </row>
    <row r="34982" customFormat="false" ht="12" hidden="false" customHeight="false" outlineLevel="0" collapsed="false">
      <c r="BS34982" s="96" t="n">
        <f aca="false">BR34982-2.5</f>
        <v>-2.5</v>
      </c>
    </row>
    <row r="34983" customFormat="false" ht="12" hidden="false" customHeight="false" outlineLevel="0" collapsed="false">
      <c r="BS34983" s="96" t="n">
        <f aca="false">BR34983-2.5</f>
        <v>-2.5</v>
      </c>
    </row>
    <row r="34984" customFormat="false" ht="12" hidden="false" customHeight="false" outlineLevel="0" collapsed="false">
      <c r="BS34984" s="96" t="n">
        <f aca="false">BR34984-2.5</f>
        <v>-2.5</v>
      </c>
    </row>
    <row r="34985" customFormat="false" ht="12" hidden="false" customHeight="false" outlineLevel="0" collapsed="false">
      <c r="BS34985" s="96" t="n">
        <f aca="false">BR34985-2.5</f>
        <v>-2.5</v>
      </c>
    </row>
    <row r="34986" customFormat="false" ht="12" hidden="false" customHeight="false" outlineLevel="0" collapsed="false">
      <c r="BS34986" s="96" t="n">
        <f aca="false">BR34986-2.5</f>
        <v>-2.5</v>
      </c>
    </row>
    <row r="34987" customFormat="false" ht="12" hidden="false" customHeight="false" outlineLevel="0" collapsed="false">
      <c r="BS34987" s="96" t="n">
        <f aca="false">BR34987-2.5</f>
        <v>-2.5</v>
      </c>
    </row>
    <row r="34988" customFormat="false" ht="12" hidden="false" customHeight="false" outlineLevel="0" collapsed="false">
      <c r="BS34988" s="96" t="n">
        <f aca="false">BR34988-2.5</f>
        <v>-2.5</v>
      </c>
    </row>
    <row r="34989" customFormat="false" ht="12" hidden="false" customHeight="false" outlineLevel="0" collapsed="false">
      <c r="BS34989" s="96" t="n">
        <f aca="false">BR34989-2.5</f>
        <v>-2.5</v>
      </c>
    </row>
    <row r="34990" customFormat="false" ht="12" hidden="false" customHeight="false" outlineLevel="0" collapsed="false">
      <c r="BS34990" s="96" t="n">
        <f aca="false">BR34990-2.5</f>
        <v>-2.5</v>
      </c>
    </row>
    <row r="34991" customFormat="false" ht="12" hidden="false" customHeight="false" outlineLevel="0" collapsed="false">
      <c r="BS34991" s="96" t="n">
        <f aca="false">BR34991-2.5</f>
        <v>-2.5</v>
      </c>
    </row>
    <row r="34992" customFormat="false" ht="12" hidden="false" customHeight="false" outlineLevel="0" collapsed="false">
      <c r="BS34992" s="96" t="n">
        <f aca="false">BR34992-2.5</f>
        <v>-2.5</v>
      </c>
    </row>
    <row r="34993" customFormat="false" ht="12" hidden="false" customHeight="false" outlineLevel="0" collapsed="false">
      <c r="BS34993" s="96" t="n">
        <f aca="false">BR34993-2.5</f>
        <v>-2.5</v>
      </c>
    </row>
    <row r="34994" customFormat="false" ht="12" hidden="false" customHeight="false" outlineLevel="0" collapsed="false">
      <c r="BS34994" s="96" t="n">
        <f aca="false">BR34994-2.5</f>
        <v>-2.5</v>
      </c>
    </row>
    <row r="34995" customFormat="false" ht="12" hidden="false" customHeight="false" outlineLevel="0" collapsed="false">
      <c r="BS34995" s="96" t="n">
        <f aca="false">BR34995-2.5</f>
        <v>-2.5</v>
      </c>
    </row>
    <row r="34996" customFormat="false" ht="12" hidden="false" customHeight="false" outlineLevel="0" collapsed="false">
      <c r="BS34996" s="96" t="n">
        <f aca="false">BR34996-2.5</f>
        <v>-2.5</v>
      </c>
    </row>
    <row r="34997" customFormat="false" ht="12" hidden="false" customHeight="false" outlineLevel="0" collapsed="false">
      <c r="BS34997" s="96" t="n">
        <f aca="false">BR34997-2.5</f>
        <v>-2.5</v>
      </c>
    </row>
    <row r="34998" customFormat="false" ht="12" hidden="false" customHeight="false" outlineLevel="0" collapsed="false">
      <c r="BS34998" s="96" t="n">
        <f aca="false">BR34998-2.5</f>
        <v>-2.5</v>
      </c>
    </row>
    <row r="34999" customFormat="false" ht="12" hidden="false" customHeight="false" outlineLevel="0" collapsed="false">
      <c r="BS34999" s="96" t="n">
        <f aca="false">BR34999-2.5</f>
        <v>-2.5</v>
      </c>
    </row>
    <row r="35000" customFormat="false" ht="12" hidden="false" customHeight="false" outlineLevel="0" collapsed="false">
      <c r="BS35000" s="96" t="n">
        <f aca="false">BR35000-2.5</f>
        <v>-2.5</v>
      </c>
    </row>
    <row r="35001" customFormat="false" ht="12" hidden="false" customHeight="false" outlineLevel="0" collapsed="false">
      <c r="BS35001" s="96" t="n">
        <f aca="false">BR35001-2.5</f>
        <v>-2.5</v>
      </c>
    </row>
    <row r="35002" customFormat="false" ht="12" hidden="false" customHeight="false" outlineLevel="0" collapsed="false">
      <c r="BS35002" s="96" t="n">
        <f aca="false">BR35002-2.5</f>
        <v>-2.5</v>
      </c>
    </row>
    <row r="35003" customFormat="false" ht="12" hidden="false" customHeight="false" outlineLevel="0" collapsed="false">
      <c r="BS35003" s="96" t="n">
        <f aca="false">BR35003-2.5</f>
        <v>-2.5</v>
      </c>
    </row>
    <row r="35004" customFormat="false" ht="12" hidden="false" customHeight="false" outlineLevel="0" collapsed="false">
      <c r="BS35004" s="96" t="n">
        <f aca="false">BR35004-2.5</f>
        <v>-2.5</v>
      </c>
    </row>
    <row r="35005" customFormat="false" ht="12" hidden="false" customHeight="false" outlineLevel="0" collapsed="false">
      <c r="BS35005" s="96" t="n">
        <f aca="false">BR35005-2.5</f>
        <v>-2.5</v>
      </c>
    </row>
    <row r="35006" customFormat="false" ht="12" hidden="false" customHeight="false" outlineLevel="0" collapsed="false">
      <c r="BS35006" s="96" t="n">
        <f aca="false">BR35006-2.5</f>
        <v>-2.5</v>
      </c>
    </row>
    <row r="35007" customFormat="false" ht="12" hidden="false" customHeight="false" outlineLevel="0" collapsed="false">
      <c r="BS35007" s="96" t="n">
        <f aca="false">BR35007-2.5</f>
        <v>-2.5</v>
      </c>
    </row>
    <row r="35008" customFormat="false" ht="12" hidden="false" customHeight="false" outlineLevel="0" collapsed="false">
      <c r="BS35008" s="96" t="n">
        <f aca="false">BR35008-2.5</f>
        <v>-2.5</v>
      </c>
    </row>
    <row r="35009" customFormat="false" ht="12" hidden="false" customHeight="false" outlineLevel="0" collapsed="false">
      <c r="BS35009" s="96" t="n">
        <f aca="false">BR35009-2.5</f>
        <v>-2.5</v>
      </c>
    </row>
    <row r="35010" customFormat="false" ht="12" hidden="false" customHeight="false" outlineLevel="0" collapsed="false">
      <c r="BS35010" s="96" t="n">
        <f aca="false">BR35010-2.5</f>
        <v>-2.5</v>
      </c>
    </row>
    <row r="35011" customFormat="false" ht="12" hidden="false" customHeight="false" outlineLevel="0" collapsed="false">
      <c r="BS35011" s="96" t="n">
        <f aca="false">BR35011-2.5</f>
        <v>-2.5</v>
      </c>
    </row>
    <row r="35012" customFormat="false" ht="12" hidden="false" customHeight="false" outlineLevel="0" collapsed="false">
      <c r="BS35012" s="96" t="n">
        <f aca="false">BR35012-2.5</f>
        <v>-2.5</v>
      </c>
    </row>
    <row r="35013" customFormat="false" ht="12" hidden="false" customHeight="false" outlineLevel="0" collapsed="false">
      <c r="BS35013" s="96" t="n">
        <f aca="false">BR35013-2.5</f>
        <v>-2.5</v>
      </c>
    </row>
    <row r="35014" customFormat="false" ht="12" hidden="false" customHeight="false" outlineLevel="0" collapsed="false">
      <c r="BS35014" s="96" t="n">
        <f aca="false">BR35014-2.5</f>
        <v>-2.5</v>
      </c>
    </row>
    <row r="35015" customFormat="false" ht="12" hidden="false" customHeight="false" outlineLevel="0" collapsed="false">
      <c r="BS35015" s="96" t="n">
        <f aca="false">BR35015-2.5</f>
        <v>-2.5</v>
      </c>
    </row>
    <row r="35016" customFormat="false" ht="12" hidden="false" customHeight="false" outlineLevel="0" collapsed="false">
      <c r="BS35016" s="96" t="n">
        <f aca="false">BR35016-2.5</f>
        <v>-2.5</v>
      </c>
    </row>
    <row r="35017" customFormat="false" ht="12" hidden="false" customHeight="false" outlineLevel="0" collapsed="false">
      <c r="BS35017" s="96" t="n">
        <f aca="false">BR35017-2.5</f>
        <v>-2.5</v>
      </c>
    </row>
    <row r="35018" customFormat="false" ht="12" hidden="false" customHeight="false" outlineLevel="0" collapsed="false">
      <c r="BS35018" s="96" t="n">
        <f aca="false">BR35018-2.5</f>
        <v>-2.5</v>
      </c>
    </row>
    <row r="35019" customFormat="false" ht="12" hidden="false" customHeight="false" outlineLevel="0" collapsed="false">
      <c r="BS35019" s="96" t="n">
        <f aca="false">BR35019-2.5</f>
        <v>-2.5</v>
      </c>
    </row>
    <row r="35020" customFormat="false" ht="12" hidden="false" customHeight="false" outlineLevel="0" collapsed="false">
      <c r="BS35020" s="96" t="n">
        <f aca="false">BR35020-2.5</f>
        <v>-2.5</v>
      </c>
    </row>
    <row r="35021" customFormat="false" ht="12" hidden="false" customHeight="false" outlineLevel="0" collapsed="false">
      <c r="BS35021" s="96" t="n">
        <f aca="false">BR35021-2.5</f>
        <v>-2.5</v>
      </c>
    </row>
    <row r="35022" customFormat="false" ht="12" hidden="false" customHeight="false" outlineLevel="0" collapsed="false">
      <c r="BS35022" s="96" t="n">
        <f aca="false">BR35022-2.5</f>
        <v>-2.5</v>
      </c>
    </row>
    <row r="35023" customFormat="false" ht="12" hidden="false" customHeight="false" outlineLevel="0" collapsed="false">
      <c r="BS35023" s="96" t="n">
        <f aca="false">BR35023-2.5</f>
        <v>-2.5</v>
      </c>
    </row>
    <row r="35024" customFormat="false" ht="12" hidden="false" customHeight="false" outlineLevel="0" collapsed="false">
      <c r="BS35024" s="96" t="n">
        <f aca="false">BR35024-2.5</f>
        <v>-2.5</v>
      </c>
    </row>
    <row r="35025" customFormat="false" ht="12" hidden="false" customHeight="false" outlineLevel="0" collapsed="false">
      <c r="BS35025" s="96" t="n">
        <f aca="false">BR35025-2.5</f>
        <v>-2.5</v>
      </c>
    </row>
    <row r="35026" customFormat="false" ht="12" hidden="false" customHeight="false" outlineLevel="0" collapsed="false">
      <c r="BS35026" s="96" t="n">
        <f aca="false">BR35026-2.5</f>
        <v>-2.5</v>
      </c>
    </row>
    <row r="35027" customFormat="false" ht="12" hidden="false" customHeight="false" outlineLevel="0" collapsed="false">
      <c r="BS35027" s="96" t="n">
        <f aca="false">BR35027-2.5</f>
        <v>-2.5</v>
      </c>
    </row>
    <row r="35028" customFormat="false" ht="12" hidden="false" customHeight="false" outlineLevel="0" collapsed="false">
      <c r="BS35028" s="96" t="n">
        <f aca="false">BR35028-2.5</f>
        <v>-2.5</v>
      </c>
    </row>
    <row r="35029" customFormat="false" ht="12" hidden="false" customHeight="false" outlineLevel="0" collapsed="false">
      <c r="BS35029" s="96" t="n">
        <f aca="false">BR35029-2.5</f>
        <v>-2.5</v>
      </c>
    </row>
    <row r="35030" customFormat="false" ht="12" hidden="false" customHeight="false" outlineLevel="0" collapsed="false">
      <c r="BS35030" s="96" t="n">
        <f aca="false">BR35030-2.5</f>
        <v>-2.5</v>
      </c>
    </row>
    <row r="35031" customFormat="false" ht="12" hidden="false" customHeight="false" outlineLevel="0" collapsed="false">
      <c r="BS35031" s="96" t="n">
        <f aca="false">BR35031-2.5</f>
        <v>-2.5</v>
      </c>
    </row>
    <row r="35032" customFormat="false" ht="12" hidden="false" customHeight="false" outlineLevel="0" collapsed="false">
      <c r="BS35032" s="96" t="n">
        <f aca="false">BR35032-2.5</f>
        <v>-2.5</v>
      </c>
    </row>
    <row r="35033" customFormat="false" ht="12" hidden="false" customHeight="false" outlineLevel="0" collapsed="false">
      <c r="BS35033" s="96" t="n">
        <f aca="false">BR35033-2.5</f>
        <v>-2.5</v>
      </c>
    </row>
    <row r="35034" customFormat="false" ht="12" hidden="false" customHeight="false" outlineLevel="0" collapsed="false">
      <c r="BS35034" s="96" t="n">
        <f aca="false">BR35034-2.5</f>
        <v>-2.5</v>
      </c>
    </row>
    <row r="35035" customFormat="false" ht="12" hidden="false" customHeight="false" outlineLevel="0" collapsed="false">
      <c r="BS35035" s="96" t="n">
        <f aca="false">BR35035-2.5</f>
        <v>-2.5</v>
      </c>
    </row>
    <row r="35036" customFormat="false" ht="12" hidden="false" customHeight="false" outlineLevel="0" collapsed="false">
      <c r="BS35036" s="96" t="n">
        <f aca="false">BR35036-2.5</f>
        <v>-2.5</v>
      </c>
    </row>
    <row r="35037" customFormat="false" ht="12" hidden="false" customHeight="false" outlineLevel="0" collapsed="false">
      <c r="BS35037" s="96" t="n">
        <f aca="false">BR35037-2.5</f>
        <v>-2.5</v>
      </c>
    </row>
    <row r="35038" customFormat="false" ht="12" hidden="false" customHeight="false" outlineLevel="0" collapsed="false">
      <c r="BS35038" s="96" t="n">
        <f aca="false">BR35038-2.5</f>
        <v>-2.5</v>
      </c>
    </row>
    <row r="35039" customFormat="false" ht="12" hidden="false" customHeight="false" outlineLevel="0" collapsed="false">
      <c r="BS35039" s="96" t="n">
        <f aca="false">BR35039-2.5</f>
        <v>-2.5</v>
      </c>
    </row>
    <row r="35040" customFormat="false" ht="12" hidden="false" customHeight="false" outlineLevel="0" collapsed="false">
      <c r="BS35040" s="96" t="n">
        <f aca="false">BR35040-2.5</f>
        <v>-2.5</v>
      </c>
    </row>
    <row r="35041" customFormat="false" ht="12" hidden="false" customHeight="false" outlineLevel="0" collapsed="false">
      <c r="BS35041" s="96" t="n">
        <f aca="false">BR35041-2.5</f>
        <v>-2.5</v>
      </c>
    </row>
    <row r="35042" customFormat="false" ht="12" hidden="false" customHeight="false" outlineLevel="0" collapsed="false">
      <c r="BS35042" s="96" t="n">
        <f aca="false">BR35042-2.5</f>
        <v>-2.5</v>
      </c>
    </row>
    <row r="35043" customFormat="false" ht="12" hidden="false" customHeight="false" outlineLevel="0" collapsed="false">
      <c r="BS35043" s="96" t="n">
        <f aca="false">BR35043-2.5</f>
        <v>-2.5</v>
      </c>
    </row>
    <row r="35044" customFormat="false" ht="12" hidden="false" customHeight="false" outlineLevel="0" collapsed="false">
      <c r="BS35044" s="96" t="n">
        <f aca="false">BR35044-2.5</f>
        <v>-2.5</v>
      </c>
    </row>
    <row r="35045" customFormat="false" ht="12" hidden="false" customHeight="false" outlineLevel="0" collapsed="false">
      <c r="BS35045" s="96" t="n">
        <f aca="false">BR35045-2.5</f>
        <v>-2.5</v>
      </c>
    </row>
    <row r="35046" customFormat="false" ht="12" hidden="false" customHeight="false" outlineLevel="0" collapsed="false">
      <c r="BS35046" s="96" t="n">
        <f aca="false">BR35046-2.5</f>
        <v>-2.5</v>
      </c>
    </row>
    <row r="35047" customFormat="false" ht="12" hidden="false" customHeight="false" outlineLevel="0" collapsed="false">
      <c r="BS35047" s="96" t="n">
        <f aca="false">BR35047-2.5</f>
        <v>-2.5</v>
      </c>
    </row>
    <row r="35048" customFormat="false" ht="12" hidden="false" customHeight="false" outlineLevel="0" collapsed="false">
      <c r="BS35048" s="96" t="n">
        <f aca="false">BR35048-2.5</f>
        <v>-2.5</v>
      </c>
    </row>
    <row r="35049" customFormat="false" ht="12" hidden="false" customHeight="false" outlineLevel="0" collapsed="false">
      <c r="BS35049" s="96" t="n">
        <f aca="false">BR35049-2.5</f>
        <v>-2.5</v>
      </c>
    </row>
    <row r="35050" customFormat="false" ht="12" hidden="false" customHeight="false" outlineLevel="0" collapsed="false">
      <c r="BS35050" s="96" t="n">
        <f aca="false">BR35050-2.5</f>
        <v>-2.5</v>
      </c>
    </row>
    <row r="35051" customFormat="false" ht="12" hidden="false" customHeight="false" outlineLevel="0" collapsed="false">
      <c r="BS35051" s="96" t="n">
        <f aca="false">BR35051-2.5</f>
        <v>-2.5</v>
      </c>
    </row>
    <row r="35052" customFormat="false" ht="12" hidden="false" customHeight="false" outlineLevel="0" collapsed="false">
      <c r="BS35052" s="96" t="n">
        <f aca="false">BR35052-2.5</f>
        <v>-2.5</v>
      </c>
    </row>
    <row r="35053" customFormat="false" ht="12" hidden="false" customHeight="false" outlineLevel="0" collapsed="false">
      <c r="BS35053" s="96" t="n">
        <f aca="false">BR35053-2.5</f>
        <v>-2.5</v>
      </c>
    </row>
    <row r="35054" customFormat="false" ht="12" hidden="false" customHeight="false" outlineLevel="0" collapsed="false">
      <c r="BS35054" s="96" t="n">
        <f aca="false">BR35054-2.5</f>
        <v>-2.5</v>
      </c>
    </row>
    <row r="35055" customFormat="false" ht="12" hidden="false" customHeight="false" outlineLevel="0" collapsed="false">
      <c r="BS35055" s="96" t="n">
        <f aca="false">BR35055-2.5</f>
        <v>-2.5</v>
      </c>
    </row>
    <row r="35056" customFormat="false" ht="12" hidden="false" customHeight="false" outlineLevel="0" collapsed="false">
      <c r="BS35056" s="96" t="n">
        <f aca="false">BR35056-2.5</f>
        <v>-2.5</v>
      </c>
    </row>
    <row r="35057" customFormat="false" ht="12" hidden="false" customHeight="false" outlineLevel="0" collapsed="false">
      <c r="BS35057" s="96" t="n">
        <f aca="false">BR35057-2.5</f>
        <v>-2.5</v>
      </c>
    </row>
    <row r="35058" customFormat="false" ht="12" hidden="false" customHeight="false" outlineLevel="0" collapsed="false">
      <c r="BS35058" s="96" t="n">
        <f aca="false">BR35058-2.5</f>
        <v>-2.5</v>
      </c>
    </row>
    <row r="35059" customFormat="false" ht="12" hidden="false" customHeight="false" outlineLevel="0" collapsed="false">
      <c r="BS35059" s="96" t="n">
        <f aca="false">BR35059-2.5</f>
        <v>-2.5</v>
      </c>
    </row>
    <row r="35060" customFormat="false" ht="12" hidden="false" customHeight="false" outlineLevel="0" collapsed="false">
      <c r="BS35060" s="96" t="n">
        <f aca="false">BR35060-2.5</f>
        <v>-2.5</v>
      </c>
    </row>
    <row r="35061" customFormat="false" ht="12" hidden="false" customHeight="false" outlineLevel="0" collapsed="false">
      <c r="BS35061" s="96" t="n">
        <f aca="false">BR35061-2.5</f>
        <v>-2.5</v>
      </c>
    </row>
    <row r="35062" customFormat="false" ht="12" hidden="false" customHeight="false" outlineLevel="0" collapsed="false">
      <c r="BS35062" s="96" t="n">
        <f aca="false">BR35062-2.5</f>
        <v>-2.5</v>
      </c>
    </row>
    <row r="35063" customFormat="false" ht="12" hidden="false" customHeight="false" outlineLevel="0" collapsed="false">
      <c r="BS35063" s="96" t="n">
        <f aca="false">BR35063-2.5</f>
        <v>-2.5</v>
      </c>
    </row>
    <row r="35064" customFormat="false" ht="12" hidden="false" customHeight="false" outlineLevel="0" collapsed="false">
      <c r="BS35064" s="96" t="n">
        <f aca="false">BR35064-2.5</f>
        <v>-2.5</v>
      </c>
    </row>
    <row r="35065" customFormat="false" ht="12" hidden="false" customHeight="false" outlineLevel="0" collapsed="false">
      <c r="BS35065" s="96" t="n">
        <f aca="false">BR35065-2.5</f>
        <v>-2.5</v>
      </c>
    </row>
    <row r="35066" customFormat="false" ht="12" hidden="false" customHeight="false" outlineLevel="0" collapsed="false">
      <c r="BS35066" s="96" t="n">
        <f aca="false">BR35066-2.5</f>
        <v>-2.5</v>
      </c>
    </row>
    <row r="35067" customFormat="false" ht="12" hidden="false" customHeight="false" outlineLevel="0" collapsed="false">
      <c r="BS35067" s="96" t="n">
        <f aca="false">BR35067-2.5</f>
        <v>-2.5</v>
      </c>
    </row>
    <row r="35068" customFormat="false" ht="12" hidden="false" customHeight="false" outlineLevel="0" collapsed="false">
      <c r="BS35068" s="96" t="n">
        <f aca="false">BR35068-2.5</f>
        <v>-2.5</v>
      </c>
    </row>
    <row r="35069" customFormat="false" ht="12" hidden="false" customHeight="false" outlineLevel="0" collapsed="false">
      <c r="BS35069" s="96" t="n">
        <f aca="false">BR35069-2.5</f>
        <v>-2.5</v>
      </c>
    </row>
    <row r="35070" customFormat="false" ht="12" hidden="false" customHeight="false" outlineLevel="0" collapsed="false">
      <c r="BS35070" s="96" t="n">
        <f aca="false">BR35070-2.5</f>
        <v>-2.5</v>
      </c>
    </row>
    <row r="35071" customFormat="false" ht="12" hidden="false" customHeight="false" outlineLevel="0" collapsed="false">
      <c r="BS35071" s="96" t="n">
        <f aca="false">BR35071-2.5</f>
        <v>-2.5</v>
      </c>
    </row>
    <row r="35072" customFormat="false" ht="12" hidden="false" customHeight="false" outlineLevel="0" collapsed="false">
      <c r="BS35072" s="96" t="n">
        <f aca="false">BR35072-2.5</f>
        <v>-2.5</v>
      </c>
    </row>
    <row r="35073" customFormat="false" ht="12" hidden="false" customHeight="false" outlineLevel="0" collapsed="false">
      <c r="BS35073" s="96" t="n">
        <f aca="false">BR35073-2.5</f>
        <v>-2.5</v>
      </c>
    </row>
    <row r="35074" customFormat="false" ht="12" hidden="false" customHeight="false" outlineLevel="0" collapsed="false">
      <c r="BS35074" s="96" t="n">
        <f aca="false">BR35074-2.5</f>
        <v>-2.5</v>
      </c>
    </row>
    <row r="35075" customFormat="false" ht="12" hidden="false" customHeight="false" outlineLevel="0" collapsed="false">
      <c r="BS35075" s="96" t="n">
        <f aca="false">BR35075-2.5</f>
        <v>-2.5</v>
      </c>
    </row>
    <row r="35076" customFormat="false" ht="12" hidden="false" customHeight="false" outlineLevel="0" collapsed="false">
      <c r="BS35076" s="96" t="n">
        <f aca="false">BR35076-2.5</f>
        <v>-2.5</v>
      </c>
    </row>
    <row r="35077" customFormat="false" ht="12" hidden="false" customHeight="false" outlineLevel="0" collapsed="false">
      <c r="BS35077" s="96" t="n">
        <f aca="false">BR35077-2.5</f>
        <v>-2.5</v>
      </c>
    </row>
    <row r="35078" customFormat="false" ht="12" hidden="false" customHeight="false" outlineLevel="0" collapsed="false">
      <c r="BS35078" s="96" t="n">
        <f aca="false">BR35078-2.5</f>
        <v>-2.5</v>
      </c>
    </row>
    <row r="35079" customFormat="false" ht="12" hidden="false" customHeight="false" outlineLevel="0" collapsed="false">
      <c r="BS35079" s="96" t="n">
        <f aca="false">BR35079-2.5</f>
        <v>-2.5</v>
      </c>
    </row>
    <row r="35080" customFormat="false" ht="12" hidden="false" customHeight="false" outlineLevel="0" collapsed="false">
      <c r="BS35080" s="96" t="n">
        <f aca="false">BR35080-2.5</f>
        <v>-2.5</v>
      </c>
    </row>
    <row r="35081" customFormat="false" ht="12" hidden="false" customHeight="false" outlineLevel="0" collapsed="false">
      <c r="BS35081" s="96" t="n">
        <f aca="false">BR35081-2.5</f>
        <v>-2.5</v>
      </c>
    </row>
    <row r="35082" customFormat="false" ht="12" hidden="false" customHeight="false" outlineLevel="0" collapsed="false">
      <c r="BS35082" s="96" t="n">
        <f aca="false">BR35082-2.5</f>
        <v>-2.5</v>
      </c>
    </row>
    <row r="35083" customFormat="false" ht="12" hidden="false" customHeight="false" outlineLevel="0" collapsed="false">
      <c r="BS35083" s="96" t="n">
        <f aca="false">BR35083-2.5</f>
        <v>-2.5</v>
      </c>
    </row>
    <row r="35084" customFormat="false" ht="12" hidden="false" customHeight="false" outlineLevel="0" collapsed="false">
      <c r="BS35084" s="96" t="n">
        <f aca="false">BR35084-2.5</f>
        <v>-2.5</v>
      </c>
    </row>
    <row r="35085" customFormat="false" ht="12" hidden="false" customHeight="false" outlineLevel="0" collapsed="false">
      <c r="BS35085" s="96" t="n">
        <f aca="false">BR35085-2.5</f>
        <v>-2.5</v>
      </c>
    </row>
    <row r="35086" customFormat="false" ht="12" hidden="false" customHeight="false" outlineLevel="0" collapsed="false">
      <c r="BS35086" s="96" t="n">
        <f aca="false">BR35086-2.5</f>
        <v>-2.5</v>
      </c>
    </row>
    <row r="35087" customFormat="false" ht="12" hidden="false" customHeight="false" outlineLevel="0" collapsed="false">
      <c r="BS35087" s="96" t="n">
        <f aca="false">BR35087-2.5</f>
        <v>-2.5</v>
      </c>
    </row>
    <row r="35088" customFormat="false" ht="12" hidden="false" customHeight="false" outlineLevel="0" collapsed="false">
      <c r="BS35088" s="96" t="n">
        <f aca="false">BR35088-2.5</f>
        <v>-2.5</v>
      </c>
    </row>
    <row r="35089" customFormat="false" ht="12" hidden="false" customHeight="false" outlineLevel="0" collapsed="false">
      <c r="BS35089" s="96" t="n">
        <f aca="false">BR35089-2.5</f>
        <v>-2.5</v>
      </c>
    </row>
    <row r="35090" customFormat="false" ht="12" hidden="false" customHeight="false" outlineLevel="0" collapsed="false">
      <c r="BS35090" s="96" t="n">
        <f aca="false">BR35090-2.5</f>
        <v>-2.5</v>
      </c>
    </row>
    <row r="35091" customFormat="false" ht="12" hidden="false" customHeight="false" outlineLevel="0" collapsed="false">
      <c r="BS35091" s="96" t="n">
        <f aca="false">BR35091-2.5</f>
        <v>-2.5</v>
      </c>
    </row>
    <row r="35092" customFormat="false" ht="12" hidden="false" customHeight="false" outlineLevel="0" collapsed="false">
      <c r="BS35092" s="96" t="n">
        <f aca="false">BR35092-2.5</f>
        <v>-2.5</v>
      </c>
    </row>
    <row r="35093" customFormat="false" ht="12" hidden="false" customHeight="false" outlineLevel="0" collapsed="false">
      <c r="BS35093" s="96" t="n">
        <f aca="false">BR35093-2.5</f>
        <v>-2.5</v>
      </c>
    </row>
    <row r="35094" customFormat="false" ht="12" hidden="false" customHeight="false" outlineLevel="0" collapsed="false">
      <c r="BS35094" s="96" t="n">
        <f aca="false">BR35094-2.5</f>
        <v>-2.5</v>
      </c>
    </row>
    <row r="35095" customFormat="false" ht="12" hidden="false" customHeight="false" outlineLevel="0" collapsed="false">
      <c r="BS35095" s="96" t="n">
        <f aca="false">BR35095-2.5</f>
        <v>-2.5</v>
      </c>
    </row>
    <row r="35096" customFormat="false" ht="12" hidden="false" customHeight="false" outlineLevel="0" collapsed="false">
      <c r="BS35096" s="96" t="n">
        <f aca="false">BR35096-2.5</f>
        <v>-2.5</v>
      </c>
    </row>
    <row r="35097" customFormat="false" ht="12" hidden="false" customHeight="false" outlineLevel="0" collapsed="false">
      <c r="BS35097" s="96" t="n">
        <f aca="false">BR35097-2.5</f>
        <v>-2.5</v>
      </c>
    </row>
    <row r="35098" customFormat="false" ht="12" hidden="false" customHeight="false" outlineLevel="0" collapsed="false">
      <c r="BS35098" s="96" t="n">
        <f aca="false">BR35098-2.5</f>
        <v>-2.5</v>
      </c>
    </row>
    <row r="35099" customFormat="false" ht="12" hidden="false" customHeight="false" outlineLevel="0" collapsed="false">
      <c r="BS35099" s="96" t="n">
        <f aca="false">BR35099-2.5</f>
        <v>-2.5</v>
      </c>
    </row>
    <row r="35100" customFormat="false" ht="12" hidden="false" customHeight="false" outlineLevel="0" collapsed="false">
      <c r="BS35100" s="96" t="n">
        <f aca="false">BR35100-2.5</f>
        <v>-2.5</v>
      </c>
    </row>
    <row r="35101" customFormat="false" ht="12" hidden="false" customHeight="false" outlineLevel="0" collapsed="false">
      <c r="BS35101" s="96" t="n">
        <f aca="false">BR35101-2.5</f>
        <v>-2.5</v>
      </c>
    </row>
    <row r="35102" customFormat="false" ht="12" hidden="false" customHeight="false" outlineLevel="0" collapsed="false">
      <c r="BS35102" s="96" t="n">
        <f aca="false">BR35102-2.5</f>
        <v>-2.5</v>
      </c>
    </row>
    <row r="35103" customFormat="false" ht="12" hidden="false" customHeight="false" outlineLevel="0" collapsed="false">
      <c r="BS35103" s="96" t="n">
        <f aca="false">BR35103-2.5</f>
        <v>-2.5</v>
      </c>
    </row>
    <row r="35104" customFormat="false" ht="12" hidden="false" customHeight="false" outlineLevel="0" collapsed="false">
      <c r="BS35104" s="96" t="n">
        <f aca="false">BR35104-2.5</f>
        <v>-2.5</v>
      </c>
    </row>
    <row r="35105" customFormat="false" ht="12" hidden="false" customHeight="false" outlineLevel="0" collapsed="false">
      <c r="BS35105" s="96" t="n">
        <f aca="false">BR35105-2.5</f>
        <v>-2.5</v>
      </c>
    </row>
    <row r="35106" customFormat="false" ht="12" hidden="false" customHeight="false" outlineLevel="0" collapsed="false">
      <c r="BS35106" s="96" t="n">
        <f aca="false">BR35106-2.5</f>
        <v>-2.5</v>
      </c>
    </row>
    <row r="35107" customFormat="false" ht="12" hidden="false" customHeight="false" outlineLevel="0" collapsed="false">
      <c r="BS35107" s="96" t="n">
        <f aca="false">BR35107-2.5</f>
        <v>-2.5</v>
      </c>
    </row>
    <row r="35108" customFormat="false" ht="12" hidden="false" customHeight="false" outlineLevel="0" collapsed="false">
      <c r="BS35108" s="96" t="n">
        <f aca="false">BR35108-2.5</f>
        <v>-2.5</v>
      </c>
    </row>
    <row r="35109" customFormat="false" ht="12" hidden="false" customHeight="false" outlineLevel="0" collapsed="false">
      <c r="BS35109" s="96" t="n">
        <f aca="false">BR35109-2.5</f>
        <v>-2.5</v>
      </c>
    </row>
    <row r="35110" customFormat="false" ht="12" hidden="false" customHeight="false" outlineLevel="0" collapsed="false">
      <c r="BS35110" s="96" t="n">
        <f aca="false">BR35110-2.5</f>
        <v>-2.5</v>
      </c>
    </row>
    <row r="35111" customFormat="false" ht="12" hidden="false" customHeight="false" outlineLevel="0" collapsed="false">
      <c r="BS35111" s="96" t="n">
        <f aca="false">BR35111-2.5</f>
        <v>-2.5</v>
      </c>
    </row>
    <row r="35112" customFormat="false" ht="12" hidden="false" customHeight="false" outlineLevel="0" collapsed="false">
      <c r="BS35112" s="96" t="n">
        <f aca="false">BR35112-2.5</f>
        <v>-2.5</v>
      </c>
    </row>
    <row r="35113" customFormat="false" ht="12" hidden="false" customHeight="false" outlineLevel="0" collapsed="false">
      <c r="BS35113" s="96" t="n">
        <f aca="false">BR35113-2.5</f>
        <v>-2.5</v>
      </c>
    </row>
    <row r="35114" customFormat="false" ht="12" hidden="false" customHeight="false" outlineLevel="0" collapsed="false">
      <c r="BS35114" s="96" t="n">
        <f aca="false">BR35114-2.5</f>
        <v>-2.5</v>
      </c>
    </row>
    <row r="35115" customFormat="false" ht="12" hidden="false" customHeight="false" outlineLevel="0" collapsed="false">
      <c r="BS35115" s="96" t="n">
        <f aca="false">BR35115-2.5</f>
        <v>-2.5</v>
      </c>
    </row>
    <row r="35116" customFormat="false" ht="12" hidden="false" customHeight="false" outlineLevel="0" collapsed="false">
      <c r="BS35116" s="96" t="n">
        <f aca="false">BR35116-2.5</f>
        <v>-2.5</v>
      </c>
    </row>
    <row r="35117" customFormat="false" ht="12" hidden="false" customHeight="false" outlineLevel="0" collapsed="false">
      <c r="BS35117" s="96" t="n">
        <f aca="false">BR35117-2.5</f>
        <v>-2.5</v>
      </c>
    </row>
    <row r="35118" customFormat="false" ht="12" hidden="false" customHeight="false" outlineLevel="0" collapsed="false">
      <c r="BS35118" s="96" t="n">
        <f aca="false">BR35118-2.5</f>
        <v>-2.5</v>
      </c>
    </row>
    <row r="35119" customFormat="false" ht="12" hidden="false" customHeight="false" outlineLevel="0" collapsed="false">
      <c r="BS35119" s="96" t="n">
        <f aca="false">BR35119-2.5</f>
        <v>-2.5</v>
      </c>
    </row>
    <row r="35120" customFormat="false" ht="12" hidden="false" customHeight="false" outlineLevel="0" collapsed="false">
      <c r="BS35120" s="96" t="n">
        <f aca="false">BR35120-2.5</f>
        <v>-2.5</v>
      </c>
    </row>
    <row r="35121" customFormat="false" ht="12" hidden="false" customHeight="false" outlineLevel="0" collapsed="false">
      <c r="BS35121" s="96" t="n">
        <f aca="false">BR35121-2.5</f>
        <v>-2.5</v>
      </c>
    </row>
    <row r="35122" customFormat="false" ht="12" hidden="false" customHeight="false" outlineLevel="0" collapsed="false">
      <c r="BS35122" s="96" t="n">
        <f aca="false">BR35122-2.5</f>
        <v>-2.5</v>
      </c>
    </row>
    <row r="35123" customFormat="false" ht="12" hidden="false" customHeight="false" outlineLevel="0" collapsed="false">
      <c r="BS35123" s="96" t="n">
        <f aca="false">BR35123-2.5</f>
        <v>-2.5</v>
      </c>
    </row>
    <row r="35124" customFormat="false" ht="12" hidden="false" customHeight="false" outlineLevel="0" collapsed="false">
      <c r="BS35124" s="96" t="n">
        <f aca="false">BR35124-2.5</f>
        <v>-2.5</v>
      </c>
    </row>
    <row r="35125" customFormat="false" ht="12" hidden="false" customHeight="false" outlineLevel="0" collapsed="false">
      <c r="BS35125" s="96" t="n">
        <f aca="false">BR35125-2.5</f>
        <v>-2.5</v>
      </c>
    </row>
    <row r="35126" customFormat="false" ht="12" hidden="false" customHeight="false" outlineLevel="0" collapsed="false">
      <c r="BS35126" s="96" t="n">
        <f aca="false">BR35126-2.5</f>
        <v>-2.5</v>
      </c>
    </row>
    <row r="35127" customFormat="false" ht="12" hidden="false" customHeight="false" outlineLevel="0" collapsed="false">
      <c r="BS35127" s="96" t="n">
        <f aca="false">BR35127-2.5</f>
        <v>-2.5</v>
      </c>
    </row>
    <row r="35128" customFormat="false" ht="12" hidden="false" customHeight="false" outlineLevel="0" collapsed="false">
      <c r="BS35128" s="96" t="n">
        <f aca="false">BR35128-2.5</f>
        <v>-2.5</v>
      </c>
    </row>
    <row r="35129" customFormat="false" ht="12" hidden="false" customHeight="false" outlineLevel="0" collapsed="false">
      <c r="BS35129" s="96" t="n">
        <f aca="false">BR35129-2.5</f>
        <v>-2.5</v>
      </c>
    </row>
    <row r="35130" customFormat="false" ht="12" hidden="false" customHeight="false" outlineLevel="0" collapsed="false">
      <c r="BS35130" s="96" t="n">
        <f aca="false">BR35130-2.5</f>
        <v>-2.5</v>
      </c>
    </row>
    <row r="35131" customFormat="false" ht="12" hidden="false" customHeight="false" outlineLevel="0" collapsed="false">
      <c r="BS35131" s="96" t="n">
        <f aca="false">BR35131-2.5</f>
        <v>-2.5</v>
      </c>
    </row>
    <row r="35132" customFormat="false" ht="12" hidden="false" customHeight="false" outlineLevel="0" collapsed="false">
      <c r="BS35132" s="96" t="n">
        <f aca="false">BR35132-2.5</f>
        <v>-2.5</v>
      </c>
    </row>
    <row r="35133" customFormat="false" ht="12" hidden="false" customHeight="false" outlineLevel="0" collapsed="false">
      <c r="BS35133" s="96" t="n">
        <f aca="false">BR35133-2.5</f>
        <v>-2.5</v>
      </c>
    </row>
    <row r="35134" customFormat="false" ht="12" hidden="false" customHeight="false" outlineLevel="0" collapsed="false">
      <c r="BS35134" s="96" t="n">
        <f aca="false">BR35134-2.5</f>
        <v>-2.5</v>
      </c>
    </row>
    <row r="35135" customFormat="false" ht="12" hidden="false" customHeight="false" outlineLevel="0" collapsed="false">
      <c r="BS35135" s="96" t="n">
        <f aca="false">BR35135-2.5</f>
        <v>-2.5</v>
      </c>
    </row>
    <row r="35136" customFormat="false" ht="12" hidden="false" customHeight="false" outlineLevel="0" collapsed="false">
      <c r="BS35136" s="96" t="n">
        <f aca="false">BR35136-2.5</f>
        <v>-2.5</v>
      </c>
    </row>
    <row r="35137" customFormat="false" ht="12" hidden="false" customHeight="false" outlineLevel="0" collapsed="false">
      <c r="BS35137" s="96" t="n">
        <f aca="false">BR35137-2.5</f>
        <v>-2.5</v>
      </c>
    </row>
    <row r="35138" customFormat="false" ht="12" hidden="false" customHeight="false" outlineLevel="0" collapsed="false">
      <c r="BS35138" s="96" t="n">
        <f aca="false">BR35138-2.5</f>
        <v>-2.5</v>
      </c>
    </row>
    <row r="35139" customFormat="false" ht="12" hidden="false" customHeight="false" outlineLevel="0" collapsed="false">
      <c r="BS35139" s="96" t="n">
        <f aca="false">BR35139-2.5</f>
        <v>-2.5</v>
      </c>
    </row>
    <row r="35140" customFormat="false" ht="12" hidden="false" customHeight="false" outlineLevel="0" collapsed="false">
      <c r="BS35140" s="96" t="n">
        <f aca="false">BR35140-2.5</f>
        <v>-2.5</v>
      </c>
    </row>
    <row r="35141" customFormat="false" ht="12" hidden="false" customHeight="false" outlineLevel="0" collapsed="false">
      <c r="BS35141" s="96" t="n">
        <f aca="false">BR35141-2.5</f>
        <v>-2.5</v>
      </c>
    </row>
    <row r="35142" customFormat="false" ht="12" hidden="false" customHeight="false" outlineLevel="0" collapsed="false">
      <c r="BS35142" s="96" t="n">
        <f aca="false">BR35142-2.5</f>
        <v>-2.5</v>
      </c>
    </row>
    <row r="35143" customFormat="false" ht="12" hidden="false" customHeight="false" outlineLevel="0" collapsed="false">
      <c r="BS35143" s="96" t="n">
        <f aca="false">BR35143-2.5</f>
        <v>-2.5</v>
      </c>
    </row>
    <row r="35144" customFormat="false" ht="12" hidden="false" customHeight="false" outlineLevel="0" collapsed="false">
      <c r="BS35144" s="96" t="n">
        <f aca="false">BR35144-2.5</f>
        <v>-2.5</v>
      </c>
    </row>
    <row r="35145" customFormat="false" ht="12" hidden="false" customHeight="false" outlineLevel="0" collapsed="false">
      <c r="BS35145" s="96" t="n">
        <f aca="false">BR35145-2.5</f>
        <v>-2.5</v>
      </c>
    </row>
    <row r="35146" customFormat="false" ht="12" hidden="false" customHeight="false" outlineLevel="0" collapsed="false">
      <c r="BS35146" s="96" t="n">
        <f aca="false">BR35146-2.5</f>
        <v>-2.5</v>
      </c>
    </row>
    <row r="35147" customFormat="false" ht="12" hidden="false" customHeight="false" outlineLevel="0" collapsed="false">
      <c r="BS35147" s="96" t="n">
        <f aca="false">BR35147-2.5</f>
        <v>-2.5</v>
      </c>
    </row>
    <row r="35148" customFormat="false" ht="12" hidden="false" customHeight="false" outlineLevel="0" collapsed="false">
      <c r="BS35148" s="96" t="n">
        <f aca="false">BR35148-2.5</f>
        <v>-2.5</v>
      </c>
    </row>
    <row r="35149" customFormat="false" ht="12" hidden="false" customHeight="false" outlineLevel="0" collapsed="false">
      <c r="BS35149" s="96" t="n">
        <f aca="false">BR35149-2.5</f>
        <v>-2.5</v>
      </c>
    </row>
    <row r="35150" customFormat="false" ht="12" hidden="false" customHeight="false" outlineLevel="0" collapsed="false">
      <c r="BS35150" s="96" t="n">
        <f aca="false">BR35150-2.5</f>
        <v>-2.5</v>
      </c>
    </row>
    <row r="35151" customFormat="false" ht="12" hidden="false" customHeight="false" outlineLevel="0" collapsed="false">
      <c r="BS35151" s="96" t="n">
        <f aca="false">BR35151-2.5</f>
        <v>-2.5</v>
      </c>
    </row>
    <row r="35152" customFormat="false" ht="12" hidden="false" customHeight="false" outlineLevel="0" collapsed="false">
      <c r="BS35152" s="96" t="n">
        <f aca="false">BR35152-2.5</f>
        <v>-2.5</v>
      </c>
    </row>
    <row r="35153" customFormat="false" ht="12" hidden="false" customHeight="false" outlineLevel="0" collapsed="false">
      <c r="BS35153" s="96" t="n">
        <f aca="false">BR35153-2.5</f>
        <v>-2.5</v>
      </c>
    </row>
    <row r="35154" customFormat="false" ht="12" hidden="false" customHeight="false" outlineLevel="0" collapsed="false">
      <c r="BS35154" s="96" t="n">
        <f aca="false">BR35154-2.5</f>
        <v>-2.5</v>
      </c>
    </row>
    <row r="35155" customFormat="false" ht="12" hidden="false" customHeight="false" outlineLevel="0" collapsed="false">
      <c r="BS35155" s="96" t="n">
        <f aca="false">BR35155-2.5</f>
        <v>-2.5</v>
      </c>
    </row>
    <row r="35156" customFormat="false" ht="12" hidden="false" customHeight="false" outlineLevel="0" collapsed="false">
      <c r="BS35156" s="96" t="n">
        <f aca="false">BR35156-2.5</f>
        <v>-2.5</v>
      </c>
    </row>
    <row r="35157" customFormat="false" ht="12" hidden="false" customHeight="false" outlineLevel="0" collapsed="false">
      <c r="BS35157" s="96" t="n">
        <f aca="false">BR35157-2.5</f>
        <v>-2.5</v>
      </c>
    </row>
    <row r="35158" customFormat="false" ht="12" hidden="false" customHeight="false" outlineLevel="0" collapsed="false">
      <c r="BS35158" s="96" t="n">
        <f aca="false">BR35158-2.5</f>
        <v>-2.5</v>
      </c>
    </row>
    <row r="35159" customFormat="false" ht="12" hidden="false" customHeight="false" outlineLevel="0" collapsed="false">
      <c r="BS35159" s="96" t="n">
        <f aca="false">BR35159-2.5</f>
        <v>-2.5</v>
      </c>
    </row>
    <row r="35160" customFormat="false" ht="12" hidden="false" customHeight="false" outlineLevel="0" collapsed="false">
      <c r="BS35160" s="96" t="n">
        <f aca="false">BR35160-2.5</f>
        <v>-2.5</v>
      </c>
    </row>
    <row r="35161" customFormat="false" ht="12" hidden="false" customHeight="false" outlineLevel="0" collapsed="false">
      <c r="BS35161" s="96" t="n">
        <f aca="false">BR35161-2.5</f>
        <v>-2.5</v>
      </c>
    </row>
    <row r="35162" customFormat="false" ht="12" hidden="false" customHeight="false" outlineLevel="0" collapsed="false">
      <c r="BS35162" s="96" t="n">
        <f aca="false">BR35162-2.5</f>
        <v>-2.5</v>
      </c>
    </row>
    <row r="35163" customFormat="false" ht="12" hidden="false" customHeight="false" outlineLevel="0" collapsed="false">
      <c r="BS35163" s="96" t="n">
        <f aca="false">BR35163-2.5</f>
        <v>-2.5</v>
      </c>
    </row>
    <row r="35164" customFormat="false" ht="12" hidden="false" customHeight="false" outlineLevel="0" collapsed="false">
      <c r="BS35164" s="96" t="n">
        <f aca="false">BR35164-2.5</f>
        <v>-2.5</v>
      </c>
    </row>
    <row r="35165" customFormat="false" ht="12" hidden="false" customHeight="false" outlineLevel="0" collapsed="false">
      <c r="BS35165" s="96" t="n">
        <f aca="false">BR35165-2.5</f>
        <v>-2.5</v>
      </c>
    </row>
    <row r="35166" customFormat="false" ht="12" hidden="false" customHeight="false" outlineLevel="0" collapsed="false">
      <c r="BS35166" s="96" t="n">
        <f aca="false">BR35166-2.5</f>
        <v>-2.5</v>
      </c>
    </row>
    <row r="35167" customFormat="false" ht="12" hidden="false" customHeight="false" outlineLevel="0" collapsed="false">
      <c r="BS35167" s="96" t="n">
        <f aca="false">BR35167-2.5</f>
        <v>-2.5</v>
      </c>
    </row>
    <row r="35168" customFormat="false" ht="12" hidden="false" customHeight="false" outlineLevel="0" collapsed="false">
      <c r="BS35168" s="96" t="n">
        <f aca="false">BR35168-2.5</f>
        <v>-2.5</v>
      </c>
    </row>
    <row r="35169" customFormat="false" ht="12" hidden="false" customHeight="false" outlineLevel="0" collapsed="false">
      <c r="BS35169" s="96" t="n">
        <f aca="false">BR35169-2.5</f>
        <v>-2.5</v>
      </c>
    </row>
    <row r="35170" customFormat="false" ht="12" hidden="false" customHeight="false" outlineLevel="0" collapsed="false">
      <c r="BS35170" s="96" t="n">
        <f aca="false">BR35170-2.5</f>
        <v>-2.5</v>
      </c>
    </row>
    <row r="35171" customFormat="false" ht="12" hidden="false" customHeight="false" outlineLevel="0" collapsed="false">
      <c r="BS35171" s="96" t="n">
        <f aca="false">BR35171-2.5</f>
        <v>-2.5</v>
      </c>
    </row>
    <row r="35172" customFormat="false" ht="12" hidden="false" customHeight="false" outlineLevel="0" collapsed="false">
      <c r="BS35172" s="96" t="n">
        <f aca="false">BR35172-2.5</f>
        <v>-2.5</v>
      </c>
    </row>
    <row r="35173" customFormat="false" ht="12" hidden="false" customHeight="false" outlineLevel="0" collapsed="false">
      <c r="BS35173" s="96" t="n">
        <f aca="false">BR35173-2.5</f>
        <v>-2.5</v>
      </c>
    </row>
    <row r="35174" customFormat="false" ht="12" hidden="false" customHeight="false" outlineLevel="0" collapsed="false">
      <c r="BS35174" s="96" t="n">
        <f aca="false">BR35174-2.5</f>
        <v>-2.5</v>
      </c>
    </row>
    <row r="35175" customFormat="false" ht="12" hidden="false" customHeight="false" outlineLevel="0" collapsed="false">
      <c r="BS35175" s="96" t="n">
        <f aca="false">BR35175-2.5</f>
        <v>-2.5</v>
      </c>
    </row>
    <row r="35176" customFormat="false" ht="12" hidden="false" customHeight="false" outlineLevel="0" collapsed="false">
      <c r="BS35176" s="96" t="n">
        <f aca="false">BR35176-2.5</f>
        <v>-2.5</v>
      </c>
    </row>
    <row r="35177" customFormat="false" ht="12" hidden="false" customHeight="false" outlineLevel="0" collapsed="false">
      <c r="BS35177" s="96" t="n">
        <f aca="false">BR35177-2.5</f>
        <v>-2.5</v>
      </c>
    </row>
    <row r="35178" customFormat="false" ht="12" hidden="false" customHeight="false" outlineLevel="0" collapsed="false">
      <c r="BS35178" s="96" t="n">
        <f aca="false">BR35178-2.5</f>
        <v>-2.5</v>
      </c>
    </row>
    <row r="35179" customFormat="false" ht="12" hidden="false" customHeight="false" outlineLevel="0" collapsed="false">
      <c r="BS35179" s="96" t="n">
        <f aca="false">BR35179-2.5</f>
        <v>-2.5</v>
      </c>
    </row>
    <row r="35180" customFormat="false" ht="12" hidden="false" customHeight="false" outlineLevel="0" collapsed="false">
      <c r="BS35180" s="96" t="n">
        <f aca="false">BR35180-2.5</f>
        <v>-2.5</v>
      </c>
    </row>
    <row r="35181" customFormat="false" ht="12" hidden="false" customHeight="false" outlineLevel="0" collapsed="false">
      <c r="BS35181" s="96" t="n">
        <f aca="false">BR35181-2.5</f>
        <v>-2.5</v>
      </c>
    </row>
    <row r="35182" customFormat="false" ht="12" hidden="false" customHeight="false" outlineLevel="0" collapsed="false">
      <c r="BS35182" s="96" t="n">
        <f aca="false">BR35182-2.5</f>
        <v>-2.5</v>
      </c>
    </row>
    <row r="35183" customFormat="false" ht="12" hidden="false" customHeight="false" outlineLevel="0" collapsed="false">
      <c r="BS35183" s="96" t="n">
        <f aca="false">BR35183-2.5</f>
        <v>-2.5</v>
      </c>
    </row>
    <row r="35184" customFormat="false" ht="12" hidden="false" customHeight="false" outlineLevel="0" collapsed="false">
      <c r="BS35184" s="96" t="n">
        <f aca="false">BR35184-2.5</f>
        <v>-2.5</v>
      </c>
    </row>
    <row r="35185" customFormat="false" ht="12" hidden="false" customHeight="false" outlineLevel="0" collapsed="false">
      <c r="BS35185" s="96" t="n">
        <f aca="false">BR35185-2.5</f>
        <v>-2.5</v>
      </c>
    </row>
    <row r="35186" customFormat="false" ht="12" hidden="false" customHeight="false" outlineLevel="0" collapsed="false">
      <c r="BS35186" s="96" t="n">
        <f aca="false">BR35186-2.5</f>
        <v>-2.5</v>
      </c>
    </row>
    <row r="35187" customFormat="false" ht="12" hidden="false" customHeight="false" outlineLevel="0" collapsed="false">
      <c r="BS35187" s="96" t="n">
        <f aca="false">BR35187-2.5</f>
        <v>-2.5</v>
      </c>
    </row>
    <row r="35188" customFormat="false" ht="12" hidden="false" customHeight="false" outlineLevel="0" collapsed="false">
      <c r="BS35188" s="96" t="n">
        <f aca="false">BR35188-2.5</f>
        <v>-2.5</v>
      </c>
    </row>
    <row r="35189" customFormat="false" ht="12" hidden="false" customHeight="false" outlineLevel="0" collapsed="false">
      <c r="BS35189" s="96" t="n">
        <f aca="false">BR35189-2.5</f>
        <v>-2.5</v>
      </c>
    </row>
    <row r="35190" customFormat="false" ht="12" hidden="false" customHeight="false" outlineLevel="0" collapsed="false">
      <c r="BS35190" s="96" t="n">
        <f aca="false">BR35190-2.5</f>
        <v>-2.5</v>
      </c>
    </row>
    <row r="35191" customFormat="false" ht="12" hidden="false" customHeight="false" outlineLevel="0" collapsed="false">
      <c r="BS35191" s="96" t="n">
        <f aca="false">BR35191-2.5</f>
        <v>-2.5</v>
      </c>
    </row>
    <row r="35192" customFormat="false" ht="12" hidden="false" customHeight="false" outlineLevel="0" collapsed="false">
      <c r="BS35192" s="96" t="n">
        <f aca="false">BR35192-2.5</f>
        <v>-2.5</v>
      </c>
    </row>
    <row r="35193" customFormat="false" ht="12" hidden="false" customHeight="false" outlineLevel="0" collapsed="false">
      <c r="BS35193" s="96" t="n">
        <f aca="false">BR35193-2.5</f>
        <v>-2.5</v>
      </c>
    </row>
    <row r="35194" customFormat="false" ht="12" hidden="false" customHeight="false" outlineLevel="0" collapsed="false">
      <c r="BS35194" s="96" t="n">
        <f aca="false">BR35194-2.5</f>
        <v>-2.5</v>
      </c>
    </row>
    <row r="35195" customFormat="false" ht="12" hidden="false" customHeight="false" outlineLevel="0" collapsed="false">
      <c r="BS35195" s="96" t="n">
        <f aca="false">BR35195-2.5</f>
        <v>-2.5</v>
      </c>
    </row>
    <row r="35196" customFormat="false" ht="12" hidden="false" customHeight="false" outlineLevel="0" collapsed="false">
      <c r="BS35196" s="96" t="n">
        <f aca="false">BR35196-2.5</f>
        <v>-2.5</v>
      </c>
    </row>
    <row r="35197" customFormat="false" ht="12" hidden="false" customHeight="false" outlineLevel="0" collapsed="false">
      <c r="BS35197" s="96" t="n">
        <f aca="false">BR35197-2.5</f>
        <v>-2.5</v>
      </c>
    </row>
    <row r="35198" customFormat="false" ht="12" hidden="false" customHeight="false" outlineLevel="0" collapsed="false">
      <c r="BS35198" s="96" t="n">
        <f aca="false">BR35198-2.5</f>
        <v>-2.5</v>
      </c>
    </row>
    <row r="35199" customFormat="false" ht="12" hidden="false" customHeight="false" outlineLevel="0" collapsed="false">
      <c r="BS35199" s="96" t="n">
        <f aca="false">BR35199-2.5</f>
        <v>-2.5</v>
      </c>
    </row>
    <row r="35200" customFormat="false" ht="12" hidden="false" customHeight="false" outlineLevel="0" collapsed="false">
      <c r="BS35200" s="96" t="n">
        <f aca="false">BR35200-2.5</f>
        <v>-2.5</v>
      </c>
    </row>
    <row r="35201" customFormat="false" ht="12" hidden="false" customHeight="false" outlineLevel="0" collapsed="false">
      <c r="BS35201" s="96" t="n">
        <f aca="false">BR35201-2.5</f>
        <v>-2.5</v>
      </c>
    </row>
    <row r="35202" customFormat="false" ht="12" hidden="false" customHeight="false" outlineLevel="0" collapsed="false">
      <c r="BS35202" s="96" t="n">
        <f aca="false">BR35202-2.5</f>
        <v>-2.5</v>
      </c>
    </row>
    <row r="35203" customFormat="false" ht="12" hidden="false" customHeight="false" outlineLevel="0" collapsed="false">
      <c r="BS35203" s="96" t="n">
        <f aca="false">BR35203-2.5</f>
        <v>-2.5</v>
      </c>
    </row>
    <row r="35204" customFormat="false" ht="12" hidden="false" customHeight="false" outlineLevel="0" collapsed="false">
      <c r="BS35204" s="96" t="n">
        <f aca="false">BR35204-2.5</f>
        <v>-2.5</v>
      </c>
    </row>
    <row r="35205" customFormat="false" ht="12" hidden="false" customHeight="false" outlineLevel="0" collapsed="false">
      <c r="BS35205" s="96" t="n">
        <f aca="false">BR35205-2.5</f>
        <v>-2.5</v>
      </c>
    </row>
    <row r="35206" customFormat="false" ht="12" hidden="false" customHeight="false" outlineLevel="0" collapsed="false">
      <c r="BS35206" s="96" t="n">
        <f aca="false">BR35206-2.5</f>
        <v>-2.5</v>
      </c>
    </row>
    <row r="35207" customFormat="false" ht="12" hidden="false" customHeight="false" outlineLevel="0" collapsed="false">
      <c r="BS35207" s="96" t="n">
        <f aca="false">BR35207-2.5</f>
        <v>-2.5</v>
      </c>
    </row>
    <row r="35208" customFormat="false" ht="12" hidden="false" customHeight="false" outlineLevel="0" collapsed="false">
      <c r="BS35208" s="96" t="n">
        <f aca="false">BR35208-2.5</f>
        <v>-2.5</v>
      </c>
    </row>
    <row r="35209" customFormat="false" ht="12" hidden="false" customHeight="false" outlineLevel="0" collapsed="false">
      <c r="BS35209" s="96" t="n">
        <f aca="false">BR35209-2.5</f>
        <v>-2.5</v>
      </c>
    </row>
    <row r="35210" customFormat="false" ht="12" hidden="false" customHeight="false" outlineLevel="0" collapsed="false">
      <c r="BS35210" s="96" t="n">
        <f aca="false">BR35210-2.5</f>
        <v>-2.5</v>
      </c>
    </row>
    <row r="35211" customFormat="false" ht="12" hidden="false" customHeight="false" outlineLevel="0" collapsed="false">
      <c r="BS35211" s="96" t="n">
        <f aca="false">BR35211-2.5</f>
        <v>-2.5</v>
      </c>
    </row>
    <row r="35212" customFormat="false" ht="12" hidden="false" customHeight="false" outlineLevel="0" collapsed="false">
      <c r="BS35212" s="96" t="n">
        <f aca="false">BR35212-2.5</f>
        <v>-2.5</v>
      </c>
    </row>
    <row r="35213" customFormat="false" ht="12" hidden="false" customHeight="false" outlineLevel="0" collapsed="false">
      <c r="BS35213" s="96" t="n">
        <f aca="false">BR35213-2.5</f>
        <v>-2.5</v>
      </c>
    </row>
    <row r="35214" customFormat="false" ht="12" hidden="false" customHeight="false" outlineLevel="0" collapsed="false">
      <c r="BS35214" s="96" t="n">
        <f aca="false">BR35214-2.5</f>
        <v>-2.5</v>
      </c>
    </row>
    <row r="35215" customFormat="false" ht="12" hidden="false" customHeight="false" outlineLevel="0" collapsed="false">
      <c r="BS35215" s="96" t="n">
        <f aca="false">BR35215-2.5</f>
        <v>-2.5</v>
      </c>
    </row>
    <row r="35216" customFormat="false" ht="12" hidden="false" customHeight="false" outlineLevel="0" collapsed="false">
      <c r="BS35216" s="96" t="n">
        <f aca="false">BR35216-2.5</f>
        <v>-2.5</v>
      </c>
    </row>
    <row r="35217" customFormat="false" ht="12" hidden="false" customHeight="false" outlineLevel="0" collapsed="false">
      <c r="BS35217" s="96" t="n">
        <f aca="false">BR35217-2.5</f>
        <v>-2.5</v>
      </c>
    </row>
    <row r="35218" customFormat="false" ht="12" hidden="false" customHeight="false" outlineLevel="0" collapsed="false">
      <c r="BS35218" s="96" t="n">
        <f aca="false">BR35218-2.5</f>
        <v>-2.5</v>
      </c>
    </row>
    <row r="35219" customFormat="false" ht="12" hidden="false" customHeight="false" outlineLevel="0" collapsed="false">
      <c r="BS35219" s="96" t="n">
        <f aca="false">BR35219-2.5</f>
        <v>-2.5</v>
      </c>
    </row>
    <row r="35220" customFormat="false" ht="12" hidden="false" customHeight="false" outlineLevel="0" collapsed="false">
      <c r="BS35220" s="96" t="n">
        <f aca="false">BR35220-2.5</f>
        <v>-2.5</v>
      </c>
    </row>
    <row r="35221" customFormat="false" ht="12" hidden="false" customHeight="false" outlineLevel="0" collapsed="false">
      <c r="BS35221" s="96" t="n">
        <f aca="false">BR35221-2.5</f>
        <v>-2.5</v>
      </c>
    </row>
    <row r="35222" customFormat="false" ht="12" hidden="false" customHeight="false" outlineLevel="0" collapsed="false">
      <c r="BS35222" s="96" t="n">
        <f aca="false">BR35222-2.5</f>
        <v>-2.5</v>
      </c>
    </row>
    <row r="35223" customFormat="false" ht="12" hidden="false" customHeight="false" outlineLevel="0" collapsed="false">
      <c r="BS35223" s="96" t="n">
        <f aca="false">BR35223-2.5</f>
        <v>-2.5</v>
      </c>
    </row>
    <row r="35224" customFormat="false" ht="12" hidden="false" customHeight="false" outlineLevel="0" collapsed="false">
      <c r="BS35224" s="96" t="n">
        <f aca="false">BR35224-2.5</f>
        <v>-2.5</v>
      </c>
    </row>
    <row r="35225" customFormat="false" ht="12" hidden="false" customHeight="false" outlineLevel="0" collapsed="false">
      <c r="BS35225" s="96" t="n">
        <f aca="false">BR35225-2.5</f>
        <v>-2.5</v>
      </c>
    </row>
    <row r="35226" customFormat="false" ht="12" hidden="false" customHeight="false" outlineLevel="0" collapsed="false">
      <c r="BS35226" s="96" t="n">
        <f aca="false">BR35226-2.5</f>
        <v>-2.5</v>
      </c>
    </row>
    <row r="35227" customFormat="false" ht="12" hidden="false" customHeight="false" outlineLevel="0" collapsed="false">
      <c r="BS35227" s="96" t="n">
        <f aca="false">BR35227-2.5</f>
        <v>-2.5</v>
      </c>
    </row>
    <row r="35228" customFormat="false" ht="12" hidden="false" customHeight="false" outlineLevel="0" collapsed="false">
      <c r="BS35228" s="96" t="n">
        <f aca="false">BR35228-2.5</f>
        <v>-2.5</v>
      </c>
    </row>
    <row r="35229" customFormat="false" ht="12" hidden="false" customHeight="false" outlineLevel="0" collapsed="false">
      <c r="BS35229" s="96" t="n">
        <f aca="false">BR35229-2.5</f>
        <v>-2.5</v>
      </c>
    </row>
    <row r="35230" customFormat="false" ht="12" hidden="false" customHeight="false" outlineLevel="0" collapsed="false">
      <c r="BS35230" s="96" t="n">
        <f aca="false">BR35230-2.5</f>
        <v>-2.5</v>
      </c>
    </row>
    <row r="35231" customFormat="false" ht="12" hidden="false" customHeight="false" outlineLevel="0" collapsed="false">
      <c r="BS35231" s="96" t="n">
        <f aca="false">BR35231-2.5</f>
        <v>-2.5</v>
      </c>
    </row>
    <row r="35232" customFormat="false" ht="12" hidden="false" customHeight="false" outlineLevel="0" collapsed="false">
      <c r="BS35232" s="96" t="n">
        <f aca="false">BR35232-2.5</f>
        <v>-2.5</v>
      </c>
    </row>
    <row r="35233" customFormat="false" ht="12" hidden="false" customHeight="false" outlineLevel="0" collapsed="false">
      <c r="BS35233" s="96" t="n">
        <f aca="false">BR35233-2.5</f>
        <v>-2.5</v>
      </c>
    </row>
    <row r="35234" customFormat="false" ht="12" hidden="false" customHeight="false" outlineLevel="0" collapsed="false">
      <c r="BS35234" s="96" t="n">
        <f aca="false">BR35234-2.5</f>
        <v>-2.5</v>
      </c>
    </row>
    <row r="35235" customFormat="false" ht="12" hidden="false" customHeight="false" outlineLevel="0" collapsed="false">
      <c r="BS35235" s="96" t="n">
        <f aca="false">BR35235-2.5</f>
        <v>-2.5</v>
      </c>
    </row>
    <row r="35236" customFormat="false" ht="12" hidden="false" customHeight="false" outlineLevel="0" collapsed="false">
      <c r="BS35236" s="96" t="n">
        <f aca="false">BR35236-2.5</f>
        <v>-2.5</v>
      </c>
    </row>
    <row r="35237" customFormat="false" ht="12" hidden="false" customHeight="false" outlineLevel="0" collapsed="false">
      <c r="BS35237" s="96" t="n">
        <f aca="false">BR35237-2.5</f>
        <v>-2.5</v>
      </c>
    </row>
    <row r="35238" customFormat="false" ht="12" hidden="false" customHeight="false" outlineLevel="0" collapsed="false">
      <c r="BS35238" s="96" t="n">
        <f aca="false">BR35238-2.5</f>
        <v>-2.5</v>
      </c>
    </row>
    <row r="35239" customFormat="false" ht="12" hidden="false" customHeight="false" outlineLevel="0" collapsed="false">
      <c r="BS35239" s="96" t="n">
        <f aca="false">BR35239-2.5</f>
        <v>-2.5</v>
      </c>
    </row>
    <row r="35240" customFormat="false" ht="12" hidden="false" customHeight="false" outlineLevel="0" collapsed="false">
      <c r="BS35240" s="96" t="n">
        <f aca="false">BR35240-2.5</f>
        <v>-2.5</v>
      </c>
    </row>
    <row r="35241" customFormat="false" ht="12" hidden="false" customHeight="false" outlineLevel="0" collapsed="false">
      <c r="BS35241" s="96" t="n">
        <f aca="false">BR35241-2.5</f>
        <v>-2.5</v>
      </c>
    </row>
    <row r="35242" customFormat="false" ht="12" hidden="false" customHeight="false" outlineLevel="0" collapsed="false">
      <c r="BS35242" s="96" t="n">
        <f aca="false">BR35242-2.5</f>
        <v>-2.5</v>
      </c>
    </row>
    <row r="35243" customFormat="false" ht="12" hidden="false" customHeight="false" outlineLevel="0" collapsed="false">
      <c r="BS35243" s="96" t="n">
        <f aca="false">BR35243-2.5</f>
        <v>-2.5</v>
      </c>
    </row>
    <row r="35244" customFormat="false" ht="12" hidden="false" customHeight="false" outlineLevel="0" collapsed="false">
      <c r="BS35244" s="96" t="n">
        <f aca="false">BR35244-2.5</f>
        <v>-2.5</v>
      </c>
    </row>
    <row r="35245" customFormat="false" ht="12" hidden="false" customHeight="false" outlineLevel="0" collapsed="false">
      <c r="BS35245" s="96" t="n">
        <f aca="false">BR35245-2.5</f>
        <v>-2.5</v>
      </c>
    </row>
    <row r="35246" customFormat="false" ht="12" hidden="false" customHeight="false" outlineLevel="0" collapsed="false">
      <c r="BS35246" s="96" t="n">
        <f aca="false">BR35246-2.5</f>
        <v>-2.5</v>
      </c>
    </row>
    <row r="35247" customFormat="false" ht="12" hidden="false" customHeight="false" outlineLevel="0" collapsed="false">
      <c r="BS35247" s="96" t="n">
        <f aca="false">BR35247-2.5</f>
        <v>-2.5</v>
      </c>
    </row>
    <row r="35248" customFormat="false" ht="12" hidden="false" customHeight="false" outlineLevel="0" collapsed="false">
      <c r="BS35248" s="96" t="n">
        <f aca="false">BR35248-2.5</f>
        <v>-2.5</v>
      </c>
    </row>
    <row r="35249" customFormat="false" ht="12" hidden="false" customHeight="false" outlineLevel="0" collapsed="false">
      <c r="BS35249" s="96" t="n">
        <f aca="false">BR35249-2.5</f>
        <v>-2.5</v>
      </c>
    </row>
    <row r="35250" customFormat="false" ht="12" hidden="false" customHeight="false" outlineLevel="0" collapsed="false">
      <c r="BS35250" s="96" t="n">
        <f aca="false">BR35250-2.5</f>
        <v>-2.5</v>
      </c>
    </row>
    <row r="35251" customFormat="false" ht="12" hidden="false" customHeight="false" outlineLevel="0" collapsed="false">
      <c r="BS35251" s="96" t="n">
        <f aca="false">BR35251-2.5</f>
        <v>-2.5</v>
      </c>
    </row>
    <row r="35252" customFormat="false" ht="12" hidden="false" customHeight="false" outlineLevel="0" collapsed="false">
      <c r="BS35252" s="96" t="n">
        <f aca="false">BR35252-2.5</f>
        <v>-2.5</v>
      </c>
    </row>
    <row r="35253" customFormat="false" ht="12" hidden="false" customHeight="false" outlineLevel="0" collapsed="false">
      <c r="BS35253" s="96" t="n">
        <f aca="false">BR35253-2.5</f>
        <v>-2.5</v>
      </c>
    </row>
    <row r="35254" customFormat="false" ht="12" hidden="false" customHeight="false" outlineLevel="0" collapsed="false">
      <c r="BS35254" s="96" t="n">
        <f aca="false">BR35254-2.5</f>
        <v>-2.5</v>
      </c>
    </row>
    <row r="35255" customFormat="false" ht="12" hidden="false" customHeight="false" outlineLevel="0" collapsed="false">
      <c r="BS35255" s="96" t="n">
        <f aca="false">BR35255-2.5</f>
        <v>-2.5</v>
      </c>
    </row>
    <row r="35256" customFormat="false" ht="12" hidden="false" customHeight="false" outlineLevel="0" collapsed="false">
      <c r="BS35256" s="96" t="n">
        <f aca="false">BR35256-2.5</f>
        <v>-2.5</v>
      </c>
    </row>
    <row r="35257" customFormat="false" ht="12" hidden="false" customHeight="false" outlineLevel="0" collapsed="false">
      <c r="BS35257" s="96" t="n">
        <f aca="false">BR35257-2.5</f>
        <v>-2.5</v>
      </c>
    </row>
    <row r="35258" customFormat="false" ht="12" hidden="false" customHeight="false" outlineLevel="0" collapsed="false">
      <c r="BS35258" s="96" t="n">
        <f aca="false">BR35258-2.5</f>
        <v>-2.5</v>
      </c>
    </row>
    <row r="35259" customFormat="false" ht="12" hidden="false" customHeight="false" outlineLevel="0" collapsed="false">
      <c r="BS35259" s="96" t="n">
        <f aca="false">BR35259-2.5</f>
        <v>-2.5</v>
      </c>
    </row>
    <row r="35260" customFormat="false" ht="12" hidden="false" customHeight="false" outlineLevel="0" collapsed="false">
      <c r="BS35260" s="96" t="n">
        <f aca="false">BR35260-2.5</f>
        <v>-2.5</v>
      </c>
    </row>
    <row r="35261" customFormat="false" ht="12" hidden="false" customHeight="false" outlineLevel="0" collapsed="false">
      <c r="BS35261" s="96" t="n">
        <f aca="false">BR35261-2.5</f>
        <v>-2.5</v>
      </c>
    </row>
    <row r="35262" customFormat="false" ht="12" hidden="false" customHeight="false" outlineLevel="0" collapsed="false">
      <c r="BS35262" s="96" t="n">
        <f aca="false">BR35262-2.5</f>
        <v>-2.5</v>
      </c>
    </row>
    <row r="35263" customFormat="false" ht="12" hidden="false" customHeight="false" outlineLevel="0" collapsed="false">
      <c r="BS35263" s="96" t="n">
        <f aca="false">BR35263-2.5</f>
        <v>-2.5</v>
      </c>
    </row>
    <row r="35264" customFormat="false" ht="12" hidden="false" customHeight="false" outlineLevel="0" collapsed="false">
      <c r="BS35264" s="96" t="n">
        <f aca="false">BR35264-2.5</f>
        <v>-2.5</v>
      </c>
    </row>
    <row r="35265" customFormat="false" ht="12" hidden="false" customHeight="false" outlineLevel="0" collapsed="false">
      <c r="BS35265" s="96" t="n">
        <f aca="false">BR35265-2.5</f>
        <v>-2.5</v>
      </c>
    </row>
    <row r="35266" customFormat="false" ht="12" hidden="false" customHeight="false" outlineLevel="0" collapsed="false">
      <c r="BS35266" s="96" t="n">
        <f aca="false">BR35266-2.5</f>
        <v>-2.5</v>
      </c>
    </row>
    <row r="35267" customFormat="false" ht="12" hidden="false" customHeight="false" outlineLevel="0" collapsed="false">
      <c r="BS35267" s="96" t="n">
        <f aca="false">BR35267-2.5</f>
        <v>-2.5</v>
      </c>
    </row>
    <row r="35268" customFormat="false" ht="12" hidden="false" customHeight="false" outlineLevel="0" collapsed="false">
      <c r="BS35268" s="96" t="n">
        <f aca="false">BR35268-2.5</f>
        <v>-2.5</v>
      </c>
    </row>
    <row r="35269" customFormat="false" ht="12" hidden="false" customHeight="false" outlineLevel="0" collapsed="false">
      <c r="BS35269" s="96" t="n">
        <f aca="false">BR35269-2.5</f>
        <v>-2.5</v>
      </c>
    </row>
    <row r="35270" customFormat="false" ht="12" hidden="false" customHeight="false" outlineLevel="0" collapsed="false">
      <c r="BS35270" s="96" t="n">
        <f aca="false">BR35270-2.5</f>
        <v>-2.5</v>
      </c>
    </row>
    <row r="35271" customFormat="false" ht="12" hidden="false" customHeight="false" outlineLevel="0" collapsed="false">
      <c r="BS35271" s="96" t="n">
        <f aca="false">BR35271-2.5</f>
        <v>-2.5</v>
      </c>
    </row>
    <row r="35272" customFormat="false" ht="12" hidden="false" customHeight="false" outlineLevel="0" collapsed="false">
      <c r="BS35272" s="96" t="n">
        <f aca="false">BR35272-2.5</f>
        <v>-2.5</v>
      </c>
    </row>
    <row r="35273" customFormat="false" ht="12" hidden="false" customHeight="false" outlineLevel="0" collapsed="false">
      <c r="BS35273" s="96" t="n">
        <f aca="false">BR35273-2.5</f>
        <v>-2.5</v>
      </c>
    </row>
    <row r="35274" customFormat="false" ht="12" hidden="false" customHeight="false" outlineLevel="0" collapsed="false">
      <c r="BS35274" s="96" t="n">
        <f aca="false">BR35274-2.5</f>
        <v>-2.5</v>
      </c>
    </row>
    <row r="35275" customFormat="false" ht="12" hidden="false" customHeight="false" outlineLevel="0" collapsed="false">
      <c r="BS35275" s="96" t="n">
        <f aca="false">BR35275-2.5</f>
        <v>-2.5</v>
      </c>
    </row>
    <row r="35276" customFormat="false" ht="12" hidden="false" customHeight="false" outlineLevel="0" collapsed="false">
      <c r="BS35276" s="96" t="n">
        <f aca="false">BR35276-2.5</f>
        <v>-2.5</v>
      </c>
    </row>
    <row r="35277" customFormat="false" ht="12" hidden="false" customHeight="false" outlineLevel="0" collapsed="false">
      <c r="BS35277" s="96" t="n">
        <f aca="false">BR35277-2.5</f>
        <v>-2.5</v>
      </c>
    </row>
    <row r="35278" customFormat="false" ht="12" hidden="false" customHeight="false" outlineLevel="0" collapsed="false">
      <c r="BS35278" s="96" t="n">
        <f aca="false">BR35278-2.5</f>
        <v>-2.5</v>
      </c>
    </row>
    <row r="35279" customFormat="false" ht="12" hidden="false" customHeight="false" outlineLevel="0" collapsed="false">
      <c r="BS35279" s="96" t="n">
        <f aca="false">BR35279-2.5</f>
        <v>-2.5</v>
      </c>
    </row>
    <row r="35280" customFormat="false" ht="12" hidden="false" customHeight="false" outlineLevel="0" collapsed="false">
      <c r="BS35280" s="96" t="n">
        <f aca="false">BR35280-2.5</f>
        <v>-2.5</v>
      </c>
    </row>
    <row r="35281" customFormat="false" ht="12" hidden="false" customHeight="false" outlineLevel="0" collapsed="false">
      <c r="BS35281" s="96" t="n">
        <f aca="false">BR35281-2.5</f>
        <v>-2.5</v>
      </c>
    </row>
    <row r="35282" customFormat="false" ht="12" hidden="false" customHeight="false" outlineLevel="0" collapsed="false">
      <c r="BS35282" s="96" t="n">
        <f aca="false">BR35282-2.5</f>
        <v>-2.5</v>
      </c>
    </row>
    <row r="35283" customFormat="false" ht="12" hidden="false" customHeight="false" outlineLevel="0" collapsed="false">
      <c r="BS35283" s="96" t="n">
        <f aca="false">BR35283-2.5</f>
        <v>-2.5</v>
      </c>
    </row>
    <row r="35284" customFormat="false" ht="12" hidden="false" customHeight="false" outlineLevel="0" collapsed="false">
      <c r="BS35284" s="96" t="n">
        <f aca="false">BR35284-2.5</f>
        <v>-2.5</v>
      </c>
    </row>
    <row r="35285" customFormat="false" ht="12" hidden="false" customHeight="false" outlineLevel="0" collapsed="false">
      <c r="BS35285" s="96" t="n">
        <f aca="false">BR35285-2.5</f>
        <v>-2.5</v>
      </c>
    </row>
    <row r="35286" customFormat="false" ht="12" hidden="false" customHeight="false" outlineLevel="0" collapsed="false">
      <c r="BS35286" s="96" t="n">
        <f aca="false">BR35286-2.5</f>
        <v>-2.5</v>
      </c>
    </row>
    <row r="35287" customFormat="false" ht="12" hidden="false" customHeight="false" outlineLevel="0" collapsed="false">
      <c r="BS35287" s="96" t="n">
        <f aca="false">BR35287-2.5</f>
        <v>-2.5</v>
      </c>
    </row>
    <row r="35288" customFormat="false" ht="12" hidden="false" customHeight="false" outlineLevel="0" collapsed="false">
      <c r="BS35288" s="96" t="n">
        <f aca="false">BR35288-2.5</f>
        <v>-2.5</v>
      </c>
    </row>
    <row r="35289" customFormat="false" ht="12" hidden="false" customHeight="false" outlineLevel="0" collapsed="false">
      <c r="BS35289" s="96" t="n">
        <f aca="false">BR35289-2.5</f>
        <v>-2.5</v>
      </c>
    </row>
    <row r="35290" customFormat="false" ht="12" hidden="false" customHeight="false" outlineLevel="0" collapsed="false">
      <c r="BS35290" s="96" t="n">
        <f aca="false">BR35290-2.5</f>
        <v>-2.5</v>
      </c>
    </row>
    <row r="35291" customFormat="false" ht="12" hidden="false" customHeight="false" outlineLevel="0" collapsed="false">
      <c r="BS35291" s="96" t="n">
        <f aca="false">BR35291-2.5</f>
        <v>-2.5</v>
      </c>
    </row>
    <row r="35292" customFormat="false" ht="12" hidden="false" customHeight="false" outlineLevel="0" collapsed="false">
      <c r="BS35292" s="96" t="n">
        <f aca="false">BR35292-2.5</f>
        <v>-2.5</v>
      </c>
    </row>
    <row r="35293" customFormat="false" ht="12" hidden="false" customHeight="false" outlineLevel="0" collapsed="false">
      <c r="BS35293" s="96" t="n">
        <f aca="false">BR35293-2.5</f>
        <v>-2.5</v>
      </c>
    </row>
    <row r="35294" customFormat="false" ht="12" hidden="false" customHeight="false" outlineLevel="0" collapsed="false">
      <c r="BS35294" s="96" t="n">
        <f aca="false">BR35294-2.5</f>
        <v>-2.5</v>
      </c>
    </row>
    <row r="35295" customFormat="false" ht="12" hidden="false" customHeight="false" outlineLevel="0" collapsed="false">
      <c r="BS35295" s="96" t="n">
        <f aca="false">BR35295-2.5</f>
        <v>-2.5</v>
      </c>
    </row>
    <row r="35296" customFormat="false" ht="12" hidden="false" customHeight="false" outlineLevel="0" collapsed="false">
      <c r="BS35296" s="96" t="n">
        <f aca="false">BR35296-2.5</f>
        <v>-2.5</v>
      </c>
    </row>
    <row r="35297" customFormat="false" ht="12" hidden="false" customHeight="false" outlineLevel="0" collapsed="false">
      <c r="BS35297" s="96" t="n">
        <f aca="false">BR35297-2.5</f>
        <v>-2.5</v>
      </c>
    </row>
    <row r="35298" customFormat="false" ht="12" hidden="false" customHeight="false" outlineLevel="0" collapsed="false">
      <c r="BS35298" s="96" t="n">
        <f aca="false">BR35298-2.5</f>
        <v>-2.5</v>
      </c>
    </row>
    <row r="35299" customFormat="false" ht="12" hidden="false" customHeight="false" outlineLevel="0" collapsed="false">
      <c r="BS35299" s="96" t="n">
        <f aca="false">BR35299-2.5</f>
        <v>-2.5</v>
      </c>
    </row>
    <row r="35300" customFormat="false" ht="12" hidden="false" customHeight="false" outlineLevel="0" collapsed="false">
      <c r="BS35300" s="96" t="n">
        <f aca="false">BR35300-2.5</f>
        <v>-2.5</v>
      </c>
    </row>
    <row r="35301" customFormat="false" ht="12" hidden="false" customHeight="false" outlineLevel="0" collapsed="false">
      <c r="BS35301" s="96" t="n">
        <f aca="false">BR35301-2.5</f>
        <v>-2.5</v>
      </c>
    </row>
    <row r="35302" customFormat="false" ht="12" hidden="false" customHeight="false" outlineLevel="0" collapsed="false">
      <c r="BS35302" s="96" t="n">
        <f aca="false">BR35302-2.5</f>
        <v>-2.5</v>
      </c>
    </row>
    <row r="35303" customFormat="false" ht="12" hidden="false" customHeight="false" outlineLevel="0" collapsed="false">
      <c r="BS35303" s="96" t="n">
        <f aca="false">BR35303-2.5</f>
        <v>-2.5</v>
      </c>
    </row>
    <row r="35304" customFormat="false" ht="12" hidden="false" customHeight="false" outlineLevel="0" collapsed="false">
      <c r="BS35304" s="96" t="n">
        <f aca="false">BR35304-2.5</f>
        <v>-2.5</v>
      </c>
    </row>
    <row r="35305" customFormat="false" ht="12" hidden="false" customHeight="false" outlineLevel="0" collapsed="false">
      <c r="BS35305" s="96" t="n">
        <f aca="false">BR35305-2.5</f>
        <v>-2.5</v>
      </c>
    </row>
    <row r="35306" customFormat="false" ht="12" hidden="false" customHeight="false" outlineLevel="0" collapsed="false">
      <c r="BS35306" s="96" t="n">
        <f aca="false">BR35306-2.5</f>
        <v>-2.5</v>
      </c>
    </row>
    <row r="35307" customFormat="false" ht="12" hidden="false" customHeight="false" outlineLevel="0" collapsed="false">
      <c r="BS35307" s="96" t="n">
        <f aca="false">BR35307-2.5</f>
        <v>-2.5</v>
      </c>
    </row>
    <row r="35308" customFormat="false" ht="12" hidden="false" customHeight="false" outlineLevel="0" collapsed="false">
      <c r="BS35308" s="96" t="n">
        <f aca="false">BR35308-2.5</f>
        <v>-2.5</v>
      </c>
    </row>
    <row r="35309" customFormat="false" ht="12" hidden="false" customHeight="false" outlineLevel="0" collapsed="false">
      <c r="BS35309" s="96" t="n">
        <f aca="false">BR35309-2.5</f>
        <v>-2.5</v>
      </c>
    </row>
    <row r="35310" customFormat="false" ht="12" hidden="false" customHeight="false" outlineLevel="0" collapsed="false">
      <c r="BS35310" s="96" t="n">
        <f aca="false">BR35310-2.5</f>
        <v>-2.5</v>
      </c>
    </row>
    <row r="35311" customFormat="false" ht="12" hidden="false" customHeight="false" outlineLevel="0" collapsed="false">
      <c r="BS35311" s="96" t="n">
        <f aca="false">BR35311-2.5</f>
        <v>-2.5</v>
      </c>
    </row>
    <row r="35312" customFormat="false" ht="12" hidden="false" customHeight="false" outlineLevel="0" collapsed="false">
      <c r="BS35312" s="96" t="n">
        <f aca="false">BR35312-2.5</f>
        <v>-2.5</v>
      </c>
    </row>
    <row r="35313" customFormat="false" ht="12" hidden="false" customHeight="false" outlineLevel="0" collapsed="false">
      <c r="BS35313" s="96" t="n">
        <f aca="false">BR35313-2.5</f>
        <v>-2.5</v>
      </c>
    </row>
    <row r="35314" customFormat="false" ht="12" hidden="false" customHeight="false" outlineLevel="0" collapsed="false">
      <c r="BS35314" s="96" t="n">
        <f aca="false">BR35314-2.5</f>
        <v>-2.5</v>
      </c>
    </row>
    <row r="35315" customFormat="false" ht="12" hidden="false" customHeight="false" outlineLevel="0" collapsed="false">
      <c r="BS35315" s="96" t="n">
        <f aca="false">BR35315-2.5</f>
        <v>-2.5</v>
      </c>
    </row>
    <row r="35316" customFormat="false" ht="12" hidden="false" customHeight="false" outlineLevel="0" collapsed="false">
      <c r="BS35316" s="96" t="n">
        <f aca="false">BR35316-2.5</f>
        <v>-2.5</v>
      </c>
    </row>
    <row r="35317" customFormat="false" ht="12" hidden="false" customHeight="false" outlineLevel="0" collapsed="false">
      <c r="BS35317" s="96" t="n">
        <f aca="false">BR35317-2.5</f>
        <v>-2.5</v>
      </c>
    </row>
    <row r="35318" customFormat="false" ht="12" hidden="false" customHeight="false" outlineLevel="0" collapsed="false">
      <c r="BS35318" s="96" t="n">
        <f aca="false">BR35318-2.5</f>
        <v>-2.5</v>
      </c>
    </row>
    <row r="35319" customFormat="false" ht="12" hidden="false" customHeight="false" outlineLevel="0" collapsed="false">
      <c r="BS35319" s="96" t="n">
        <f aca="false">BR35319-2.5</f>
        <v>-2.5</v>
      </c>
    </row>
    <row r="35320" customFormat="false" ht="12" hidden="false" customHeight="false" outlineLevel="0" collapsed="false">
      <c r="BS35320" s="96" t="n">
        <f aca="false">BR35320-2.5</f>
        <v>-2.5</v>
      </c>
    </row>
    <row r="35321" customFormat="false" ht="12" hidden="false" customHeight="false" outlineLevel="0" collapsed="false">
      <c r="BS35321" s="96" t="n">
        <f aca="false">BR35321-2.5</f>
        <v>-2.5</v>
      </c>
    </row>
    <row r="35322" customFormat="false" ht="12" hidden="false" customHeight="false" outlineLevel="0" collapsed="false">
      <c r="BS35322" s="96" t="n">
        <f aca="false">BR35322-2.5</f>
        <v>-2.5</v>
      </c>
    </row>
    <row r="35323" customFormat="false" ht="12" hidden="false" customHeight="false" outlineLevel="0" collapsed="false">
      <c r="BS35323" s="96" t="n">
        <f aca="false">BR35323-2.5</f>
        <v>-2.5</v>
      </c>
    </row>
    <row r="35324" customFormat="false" ht="12" hidden="false" customHeight="false" outlineLevel="0" collapsed="false">
      <c r="BS35324" s="96" t="n">
        <f aca="false">BR35324-2.5</f>
        <v>-2.5</v>
      </c>
    </row>
    <row r="35325" customFormat="false" ht="12" hidden="false" customHeight="false" outlineLevel="0" collapsed="false">
      <c r="BS35325" s="96" t="n">
        <f aca="false">BR35325-2.5</f>
        <v>-2.5</v>
      </c>
    </row>
    <row r="35326" customFormat="false" ht="12" hidden="false" customHeight="false" outlineLevel="0" collapsed="false">
      <c r="BS35326" s="96" t="n">
        <f aca="false">BR35326-2.5</f>
        <v>-2.5</v>
      </c>
    </row>
    <row r="35327" customFormat="false" ht="12" hidden="false" customHeight="false" outlineLevel="0" collapsed="false">
      <c r="BS35327" s="96" t="n">
        <f aca="false">BR35327-2.5</f>
        <v>-2.5</v>
      </c>
    </row>
    <row r="35328" customFormat="false" ht="12" hidden="false" customHeight="false" outlineLevel="0" collapsed="false">
      <c r="BS35328" s="96" t="n">
        <f aca="false">BR35328-2.5</f>
        <v>-2.5</v>
      </c>
    </row>
    <row r="35329" customFormat="false" ht="12" hidden="false" customHeight="false" outlineLevel="0" collapsed="false">
      <c r="BS35329" s="96" t="n">
        <f aca="false">BR35329-2.5</f>
        <v>-2.5</v>
      </c>
    </row>
    <row r="35330" customFormat="false" ht="12" hidden="false" customHeight="false" outlineLevel="0" collapsed="false">
      <c r="BS35330" s="96" t="n">
        <f aca="false">BR35330-2.5</f>
        <v>-2.5</v>
      </c>
    </row>
    <row r="35331" customFormat="false" ht="12" hidden="false" customHeight="false" outlineLevel="0" collapsed="false">
      <c r="BS35331" s="96" t="n">
        <f aca="false">BR35331-2.5</f>
        <v>-2.5</v>
      </c>
    </row>
    <row r="35332" customFormat="false" ht="12" hidden="false" customHeight="false" outlineLevel="0" collapsed="false">
      <c r="BS35332" s="96" t="n">
        <f aca="false">BR35332-2.5</f>
        <v>-2.5</v>
      </c>
    </row>
    <row r="35333" customFormat="false" ht="12" hidden="false" customHeight="false" outlineLevel="0" collapsed="false">
      <c r="BS35333" s="96" t="n">
        <f aca="false">BR35333-2.5</f>
        <v>-2.5</v>
      </c>
    </row>
    <row r="35334" customFormat="false" ht="12" hidden="false" customHeight="false" outlineLevel="0" collapsed="false">
      <c r="BS35334" s="96" t="n">
        <f aca="false">BR35334-2.5</f>
        <v>-2.5</v>
      </c>
    </row>
    <row r="35335" customFormat="false" ht="12" hidden="false" customHeight="false" outlineLevel="0" collapsed="false">
      <c r="BS35335" s="96" t="n">
        <f aca="false">BR35335-2.5</f>
        <v>-2.5</v>
      </c>
    </row>
    <row r="35336" customFormat="false" ht="12" hidden="false" customHeight="false" outlineLevel="0" collapsed="false">
      <c r="BS35336" s="96" t="n">
        <f aca="false">BR35336-2.5</f>
        <v>-2.5</v>
      </c>
    </row>
    <row r="35337" customFormat="false" ht="12" hidden="false" customHeight="false" outlineLevel="0" collapsed="false">
      <c r="BS35337" s="96" t="n">
        <f aca="false">BR35337-2.5</f>
        <v>-2.5</v>
      </c>
    </row>
    <row r="35338" customFormat="false" ht="12" hidden="false" customHeight="false" outlineLevel="0" collapsed="false">
      <c r="BS35338" s="96" t="n">
        <f aca="false">BR35338-2.5</f>
        <v>-2.5</v>
      </c>
    </row>
    <row r="35339" customFormat="false" ht="12" hidden="false" customHeight="false" outlineLevel="0" collapsed="false">
      <c r="BS35339" s="96" t="n">
        <f aca="false">BR35339-2.5</f>
        <v>-2.5</v>
      </c>
    </row>
    <row r="35340" customFormat="false" ht="12" hidden="false" customHeight="false" outlineLevel="0" collapsed="false">
      <c r="BS35340" s="96" t="n">
        <f aca="false">BR35340-2.5</f>
        <v>-2.5</v>
      </c>
    </row>
    <row r="35341" customFormat="false" ht="12" hidden="false" customHeight="false" outlineLevel="0" collapsed="false">
      <c r="BS35341" s="96" t="n">
        <f aca="false">BR35341-2.5</f>
        <v>-2.5</v>
      </c>
    </row>
    <row r="35342" customFormat="false" ht="12" hidden="false" customHeight="false" outlineLevel="0" collapsed="false">
      <c r="BS35342" s="96" t="n">
        <f aca="false">BR35342-2.5</f>
        <v>-2.5</v>
      </c>
    </row>
    <row r="35343" customFormat="false" ht="12" hidden="false" customHeight="false" outlineLevel="0" collapsed="false">
      <c r="BS35343" s="96" t="n">
        <f aca="false">BR35343-2.5</f>
        <v>-2.5</v>
      </c>
    </row>
    <row r="35344" customFormat="false" ht="12" hidden="false" customHeight="false" outlineLevel="0" collapsed="false">
      <c r="BS35344" s="96" t="n">
        <f aca="false">BR35344-2.5</f>
        <v>-2.5</v>
      </c>
    </row>
    <row r="35345" customFormat="false" ht="12" hidden="false" customHeight="false" outlineLevel="0" collapsed="false">
      <c r="BS35345" s="96" t="n">
        <f aca="false">BR35345-2.5</f>
        <v>-2.5</v>
      </c>
    </row>
    <row r="35346" customFormat="false" ht="12" hidden="false" customHeight="false" outlineLevel="0" collapsed="false">
      <c r="BS35346" s="96" t="n">
        <f aca="false">BR35346-2.5</f>
        <v>-2.5</v>
      </c>
    </row>
    <row r="35347" customFormat="false" ht="12" hidden="false" customHeight="false" outlineLevel="0" collapsed="false">
      <c r="BS35347" s="96" t="n">
        <f aca="false">BR35347-2.5</f>
        <v>-2.5</v>
      </c>
    </row>
    <row r="35348" customFormat="false" ht="12" hidden="false" customHeight="false" outlineLevel="0" collapsed="false">
      <c r="BS35348" s="96" t="n">
        <f aca="false">BR35348-2.5</f>
        <v>-2.5</v>
      </c>
    </row>
    <row r="35349" customFormat="false" ht="12" hidden="false" customHeight="false" outlineLevel="0" collapsed="false">
      <c r="BS35349" s="96" t="n">
        <f aca="false">BR35349-2.5</f>
        <v>-2.5</v>
      </c>
    </row>
    <row r="35350" customFormat="false" ht="12" hidden="false" customHeight="false" outlineLevel="0" collapsed="false">
      <c r="BS35350" s="96" t="n">
        <f aca="false">BR35350-2.5</f>
        <v>-2.5</v>
      </c>
    </row>
    <row r="35351" customFormat="false" ht="12" hidden="false" customHeight="false" outlineLevel="0" collapsed="false">
      <c r="BS35351" s="96" t="n">
        <f aca="false">BR35351-2.5</f>
        <v>-2.5</v>
      </c>
    </row>
    <row r="35352" customFormat="false" ht="12" hidden="false" customHeight="false" outlineLevel="0" collapsed="false">
      <c r="BS35352" s="96" t="n">
        <f aca="false">BR35352-2.5</f>
        <v>-2.5</v>
      </c>
    </row>
    <row r="35353" customFormat="false" ht="12" hidden="false" customHeight="false" outlineLevel="0" collapsed="false">
      <c r="BS35353" s="96" t="n">
        <f aca="false">BR35353-2.5</f>
        <v>-2.5</v>
      </c>
    </row>
    <row r="35354" customFormat="false" ht="12" hidden="false" customHeight="false" outlineLevel="0" collapsed="false">
      <c r="BS35354" s="96" t="n">
        <f aca="false">BR35354-2.5</f>
        <v>-2.5</v>
      </c>
    </row>
    <row r="35355" customFormat="false" ht="12" hidden="false" customHeight="false" outlineLevel="0" collapsed="false">
      <c r="BS35355" s="96" t="n">
        <f aca="false">BR35355-2.5</f>
        <v>-2.5</v>
      </c>
    </row>
    <row r="35356" customFormat="false" ht="12" hidden="false" customHeight="false" outlineLevel="0" collapsed="false">
      <c r="BS35356" s="96" t="n">
        <f aca="false">BR35356-2.5</f>
        <v>-2.5</v>
      </c>
    </row>
    <row r="35357" customFormat="false" ht="12" hidden="false" customHeight="false" outlineLevel="0" collapsed="false">
      <c r="BS35357" s="96" t="n">
        <f aca="false">BR35357-2.5</f>
        <v>-2.5</v>
      </c>
    </row>
    <row r="35358" customFormat="false" ht="12" hidden="false" customHeight="false" outlineLevel="0" collapsed="false">
      <c r="BS35358" s="96" t="n">
        <f aca="false">BR35358-2.5</f>
        <v>-2.5</v>
      </c>
    </row>
    <row r="35359" customFormat="false" ht="12" hidden="false" customHeight="false" outlineLevel="0" collapsed="false">
      <c r="BS35359" s="96" t="n">
        <f aca="false">BR35359-2.5</f>
        <v>-2.5</v>
      </c>
    </row>
    <row r="35360" customFormat="false" ht="12" hidden="false" customHeight="false" outlineLevel="0" collapsed="false">
      <c r="BS35360" s="96" t="n">
        <f aca="false">BR35360-2.5</f>
        <v>-2.5</v>
      </c>
    </row>
    <row r="35361" customFormat="false" ht="12" hidden="false" customHeight="false" outlineLevel="0" collapsed="false">
      <c r="BS35361" s="96" t="n">
        <f aca="false">BR35361-2.5</f>
        <v>-2.5</v>
      </c>
    </row>
    <row r="35362" customFormat="false" ht="12" hidden="false" customHeight="false" outlineLevel="0" collapsed="false">
      <c r="BS35362" s="96" t="n">
        <f aca="false">BR35362-2.5</f>
        <v>-2.5</v>
      </c>
    </row>
    <row r="35363" customFormat="false" ht="12" hidden="false" customHeight="false" outlineLevel="0" collapsed="false">
      <c r="BS35363" s="96" t="n">
        <f aca="false">BR35363-2.5</f>
        <v>-2.5</v>
      </c>
    </row>
    <row r="35364" customFormat="false" ht="12" hidden="false" customHeight="false" outlineLevel="0" collapsed="false">
      <c r="BS35364" s="96" t="n">
        <f aca="false">BR35364-2.5</f>
        <v>-2.5</v>
      </c>
    </row>
    <row r="35365" customFormat="false" ht="12" hidden="false" customHeight="false" outlineLevel="0" collapsed="false">
      <c r="BS35365" s="96" t="n">
        <f aca="false">BR35365-2.5</f>
        <v>-2.5</v>
      </c>
    </row>
    <row r="35366" customFormat="false" ht="12" hidden="false" customHeight="false" outlineLevel="0" collapsed="false">
      <c r="BS35366" s="96" t="n">
        <f aca="false">BR35366-2.5</f>
        <v>-2.5</v>
      </c>
    </row>
    <row r="35367" customFormat="false" ht="12" hidden="false" customHeight="false" outlineLevel="0" collapsed="false">
      <c r="BS35367" s="96" t="n">
        <f aca="false">BR35367-2.5</f>
        <v>-2.5</v>
      </c>
    </row>
    <row r="35368" customFormat="false" ht="12" hidden="false" customHeight="false" outlineLevel="0" collapsed="false">
      <c r="BS35368" s="96" t="n">
        <f aca="false">BR35368-2.5</f>
        <v>-2.5</v>
      </c>
    </row>
    <row r="35369" customFormat="false" ht="12" hidden="false" customHeight="false" outlineLevel="0" collapsed="false">
      <c r="BS35369" s="96" t="n">
        <f aca="false">BR35369-2.5</f>
        <v>-2.5</v>
      </c>
    </row>
    <row r="35370" customFormat="false" ht="12" hidden="false" customHeight="false" outlineLevel="0" collapsed="false">
      <c r="BS35370" s="96" t="n">
        <f aca="false">BR35370-2.5</f>
        <v>-2.5</v>
      </c>
    </row>
    <row r="35371" customFormat="false" ht="12" hidden="false" customHeight="false" outlineLevel="0" collapsed="false">
      <c r="BS35371" s="96" t="n">
        <f aca="false">BR35371-2.5</f>
        <v>-2.5</v>
      </c>
    </row>
    <row r="35372" customFormat="false" ht="12" hidden="false" customHeight="false" outlineLevel="0" collapsed="false">
      <c r="BS35372" s="96" t="n">
        <f aca="false">BR35372-2.5</f>
        <v>-2.5</v>
      </c>
    </row>
    <row r="35373" customFormat="false" ht="12" hidden="false" customHeight="false" outlineLevel="0" collapsed="false">
      <c r="BS35373" s="96" t="n">
        <f aca="false">BR35373-2.5</f>
        <v>-2.5</v>
      </c>
    </row>
    <row r="35374" customFormat="false" ht="12" hidden="false" customHeight="false" outlineLevel="0" collapsed="false">
      <c r="BS35374" s="96" t="n">
        <f aca="false">BR35374-2.5</f>
        <v>-2.5</v>
      </c>
    </row>
    <row r="35375" customFormat="false" ht="12" hidden="false" customHeight="false" outlineLevel="0" collapsed="false">
      <c r="BS35375" s="96" t="n">
        <f aca="false">BR35375-2.5</f>
        <v>-2.5</v>
      </c>
    </row>
    <row r="35376" customFormat="false" ht="12" hidden="false" customHeight="false" outlineLevel="0" collapsed="false">
      <c r="BS35376" s="96" t="n">
        <f aca="false">BR35376-2.5</f>
        <v>-2.5</v>
      </c>
    </row>
    <row r="35377" customFormat="false" ht="12" hidden="false" customHeight="false" outlineLevel="0" collapsed="false">
      <c r="BS35377" s="96" t="n">
        <f aca="false">BR35377-2.5</f>
        <v>-2.5</v>
      </c>
    </row>
    <row r="35378" customFormat="false" ht="12" hidden="false" customHeight="false" outlineLevel="0" collapsed="false">
      <c r="BS35378" s="96" t="n">
        <f aca="false">BR35378-2.5</f>
        <v>-2.5</v>
      </c>
    </row>
    <row r="35379" customFormat="false" ht="12" hidden="false" customHeight="false" outlineLevel="0" collapsed="false">
      <c r="BS35379" s="96" t="n">
        <f aca="false">BR35379-2.5</f>
        <v>-2.5</v>
      </c>
    </row>
    <row r="35380" customFormat="false" ht="12" hidden="false" customHeight="false" outlineLevel="0" collapsed="false">
      <c r="BS35380" s="96" t="n">
        <f aca="false">BR35380-2.5</f>
        <v>-2.5</v>
      </c>
    </row>
    <row r="35381" customFormat="false" ht="12" hidden="false" customHeight="false" outlineLevel="0" collapsed="false">
      <c r="BS35381" s="96" t="n">
        <f aca="false">BR35381-2.5</f>
        <v>-2.5</v>
      </c>
    </row>
    <row r="35382" customFormat="false" ht="12" hidden="false" customHeight="false" outlineLevel="0" collapsed="false">
      <c r="BS35382" s="96" t="n">
        <f aca="false">BR35382-2.5</f>
        <v>-2.5</v>
      </c>
    </row>
    <row r="35383" customFormat="false" ht="12" hidden="false" customHeight="false" outlineLevel="0" collapsed="false">
      <c r="BS35383" s="96" t="n">
        <f aca="false">BR35383-2.5</f>
        <v>-2.5</v>
      </c>
    </row>
    <row r="35384" customFormat="false" ht="12" hidden="false" customHeight="false" outlineLevel="0" collapsed="false">
      <c r="BS35384" s="96" t="n">
        <f aca="false">BR35384-2.5</f>
        <v>-2.5</v>
      </c>
    </row>
    <row r="35385" customFormat="false" ht="12" hidden="false" customHeight="false" outlineLevel="0" collapsed="false">
      <c r="BS35385" s="96" t="n">
        <f aca="false">BR35385-2.5</f>
        <v>-2.5</v>
      </c>
    </row>
    <row r="35386" customFormat="false" ht="12" hidden="false" customHeight="false" outlineLevel="0" collapsed="false">
      <c r="BS35386" s="96" t="n">
        <f aca="false">BR35386-2.5</f>
        <v>-2.5</v>
      </c>
    </row>
    <row r="35387" customFormat="false" ht="12" hidden="false" customHeight="false" outlineLevel="0" collapsed="false">
      <c r="BS35387" s="96" t="n">
        <f aca="false">BR35387-2.5</f>
        <v>-2.5</v>
      </c>
    </row>
    <row r="35388" customFormat="false" ht="12" hidden="false" customHeight="false" outlineLevel="0" collapsed="false">
      <c r="BS35388" s="96" t="n">
        <f aca="false">BR35388-2.5</f>
        <v>-2.5</v>
      </c>
    </row>
    <row r="35389" customFormat="false" ht="12" hidden="false" customHeight="false" outlineLevel="0" collapsed="false">
      <c r="BS35389" s="96" t="n">
        <f aca="false">BR35389-2.5</f>
        <v>-2.5</v>
      </c>
    </row>
    <row r="35390" customFormat="false" ht="12" hidden="false" customHeight="false" outlineLevel="0" collapsed="false">
      <c r="BS35390" s="96" t="n">
        <f aca="false">BR35390-2.5</f>
        <v>-2.5</v>
      </c>
    </row>
    <row r="35391" customFormat="false" ht="12" hidden="false" customHeight="false" outlineLevel="0" collapsed="false">
      <c r="BS35391" s="96" t="n">
        <f aca="false">BR35391-2.5</f>
        <v>-2.5</v>
      </c>
    </row>
    <row r="35392" customFormat="false" ht="12" hidden="false" customHeight="false" outlineLevel="0" collapsed="false">
      <c r="BS35392" s="96" t="n">
        <f aca="false">BR35392-2.5</f>
        <v>-2.5</v>
      </c>
    </row>
    <row r="35393" customFormat="false" ht="12" hidden="false" customHeight="false" outlineLevel="0" collapsed="false">
      <c r="BS35393" s="96" t="n">
        <f aca="false">BR35393-2.5</f>
        <v>-2.5</v>
      </c>
    </row>
    <row r="35394" customFormat="false" ht="12" hidden="false" customHeight="false" outlineLevel="0" collapsed="false">
      <c r="BS35394" s="96" t="n">
        <f aca="false">BR35394-2.5</f>
        <v>-2.5</v>
      </c>
    </row>
    <row r="35395" customFormat="false" ht="12" hidden="false" customHeight="false" outlineLevel="0" collapsed="false">
      <c r="BS35395" s="96" t="n">
        <f aca="false">BR35395-2.5</f>
        <v>-2.5</v>
      </c>
    </row>
    <row r="35396" customFormat="false" ht="12" hidden="false" customHeight="false" outlineLevel="0" collapsed="false">
      <c r="BS35396" s="96" t="n">
        <f aca="false">BR35396-2.5</f>
        <v>-2.5</v>
      </c>
    </row>
    <row r="35397" customFormat="false" ht="12" hidden="false" customHeight="false" outlineLevel="0" collapsed="false">
      <c r="BS35397" s="96" t="n">
        <f aca="false">BR35397-2.5</f>
        <v>-2.5</v>
      </c>
    </row>
    <row r="35398" customFormat="false" ht="12" hidden="false" customHeight="false" outlineLevel="0" collapsed="false">
      <c r="BS35398" s="96" t="n">
        <f aca="false">BR35398-2.5</f>
        <v>-2.5</v>
      </c>
    </row>
    <row r="35399" customFormat="false" ht="12" hidden="false" customHeight="false" outlineLevel="0" collapsed="false">
      <c r="BS35399" s="96" t="n">
        <f aca="false">BR35399-2.5</f>
        <v>-2.5</v>
      </c>
    </row>
    <row r="35400" customFormat="false" ht="12" hidden="false" customHeight="false" outlineLevel="0" collapsed="false">
      <c r="BS35400" s="96" t="n">
        <f aca="false">BR35400-2.5</f>
        <v>-2.5</v>
      </c>
    </row>
    <row r="35401" customFormat="false" ht="12" hidden="false" customHeight="false" outlineLevel="0" collapsed="false">
      <c r="BS35401" s="96" t="n">
        <f aca="false">BR35401-2.5</f>
        <v>-2.5</v>
      </c>
    </row>
    <row r="35402" customFormat="false" ht="12" hidden="false" customHeight="false" outlineLevel="0" collapsed="false">
      <c r="BS35402" s="96" t="n">
        <f aca="false">BR35402-2.5</f>
        <v>-2.5</v>
      </c>
    </row>
    <row r="35403" customFormat="false" ht="12" hidden="false" customHeight="false" outlineLevel="0" collapsed="false">
      <c r="BS35403" s="96" t="n">
        <f aca="false">BR35403-2.5</f>
        <v>-2.5</v>
      </c>
    </row>
    <row r="35404" customFormat="false" ht="12" hidden="false" customHeight="false" outlineLevel="0" collapsed="false">
      <c r="BS35404" s="96" t="n">
        <f aca="false">BR35404-2.5</f>
        <v>-2.5</v>
      </c>
    </row>
    <row r="35405" customFormat="false" ht="12" hidden="false" customHeight="false" outlineLevel="0" collapsed="false">
      <c r="BS35405" s="96" t="n">
        <f aca="false">BR35405-2.5</f>
        <v>-2.5</v>
      </c>
    </row>
    <row r="35406" customFormat="false" ht="12" hidden="false" customHeight="false" outlineLevel="0" collapsed="false">
      <c r="BS35406" s="96" t="n">
        <f aca="false">BR35406-2.5</f>
        <v>-2.5</v>
      </c>
    </row>
    <row r="35407" customFormat="false" ht="12" hidden="false" customHeight="false" outlineLevel="0" collapsed="false">
      <c r="BS35407" s="96" t="n">
        <f aca="false">BR35407-2.5</f>
        <v>-2.5</v>
      </c>
    </row>
    <row r="35408" customFormat="false" ht="12" hidden="false" customHeight="false" outlineLevel="0" collapsed="false">
      <c r="BS35408" s="96" t="n">
        <f aca="false">BR35408-2.5</f>
        <v>-2.5</v>
      </c>
    </row>
    <row r="35409" customFormat="false" ht="12" hidden="false" customHeight="false" outlineLevel="0" collapsed="false">
      <c r="BS35409" s="96" t="n">
        <f aca="false">BR35409-2.5</f>
        <v>-2.5</v>
      </c>
    </row>
    <row r="35410" customFormat="false" ht="12" hidden="false" customHeight="false" outlineLevel="0" collapsed="false">
      <c r="BS35410" s="96" t="n">
        <f aca="false">BR35410-2.5</f>
        <v>-2.5</v>
      </c>
    </row>
    <row r="35411" customFormat="false" ht="12" hidden="false" customHeight="false" outlineLevel="0" collapsed="false">
      <c r="BS35411" s="96" t="n">
        <f aca="false">BR35411-2.5</f>
        <v>-2.5</v>
      </c>
    </row>
    <row r="35412" customFormat="false" ht="12" hidden="false" customHeight="false" outlineLevel="0" collapsed="false">
      <c r="BS35412" s="96" t="n">
        <f aca="false">BR35412-2.5</f>
        <v>-2.5</v>
      </c>
    </row>
    <row r="35413" customFormat="false" ht="12" hidden="false" customHeight="false" outlineLevel="0" collapsed="false">
      <c r="BS35413" s="96" t="n">
        <f aca="false">BR35413-2.5</f>
        <v>-2.5</v>
      </c>
    </row>
    <row r="35414" customFormat="false" ht="12" hidden="false" customHeight="false" outlineLevel="0" collapsed="false">
      <c r="BS35414" s="96" t="n">
        <f aca="false">BR35414-2.5</f>
        <v>-2.5</v>
      </c>
    </row>
    <row r="35415" customFormat="false" ht="12" hidden="false" customHeight="false" outlineLevel="0" collapsed="false">
      <c r="BS35415" s="96" t="n">
        <f aca="false">BR35415-2.5</f>
        <v>-2.5</v>
      </c>
    </row>
    <row r="35416" customFormat="false" ht="12" hidden="false" customHeight="false" outlineLevel="0" collapsed="false">
      <c r="BS35416" s="96" t="n">
        <f aca="false">BR35416-2.5</f>
        <v>-2.5</v>
      </c>
    </row>
    <row r="35417" customFormat="false" ht="12" hidden="false" customHeight="false" outlineLevel="0" collapsed="false">
      <c r="BS35417" s="96" t="n">
        <f aca="false">BR35417-2.5</f>
        <v>-2.5</v>
      </c>
    </row>
    <row r="35418" customFormat="false" ht="12" hidden="false" customHeight="false" outlineLevel="0" collapsed="false">
      <c r="BS35418" s="96" t="n">
        <f aca="false">BR35418-2.5</f>
        <v>-2.5</v>
      </c>
    </row>
    <row r="35419" customFormat="false" ht="12" hidden="false" customHeight="false" outlineLevel="0" collapsed="false">
      <c r="BS35419" s="96" t="n">
        <f aca="false">BR35419-2.5</f>
        <v>-2.5</v>
      </c>
    </row>
    <row r="35420" customFormat="false" ht="12" hidden="false" customHeight="false" outlineLevel="0" collapsed="false">
      <c r="BS35420" s="96" t="n">
        <f aca="false">BR35420-2.5</f>
        <v>-2.5</v>
      </c>
    </row>
    <row r="35421" customFormat="false" ht="12" hidden="false" customHeight="false" outlineLevel="0" collapsed="false">
      <c r="BS35421" s="96" t="n">
        <f aca="false">BR35421-2.5</f>
        <v>-2.5</v>
      </c>
    </row>
    <row r="35422" customFormat="false" ht="12" hidden="false" customHeight="false" outlineLevel="0" collapsed="false">
      <c r="BS35422" s="96" t="n">
        <f aca="false">BR35422-2.5</f>
        <v>-2.5</v>
      </c>
    </row>
    <row r="35423" customFormat="false" ht="12" hidden="false" customHeight="false" outlineLevel="0" collapsed="false">
      <c r="BS35423" s="96" t="n">
        <f aca="false">BR35423-2.5</f>
        <v>-2.5</v>
      </c>
    </row>
    <row r="35424" customFormat="false" ht="12" hidden="false" customHeight="false" outlineLevel="0" collapsed="false">
      <c r="BS35424" s="96" t="n">
        <f aca="false">BR35424-2.5</f>
        <v>-2.5</v>
      </c>
    </row>
    <row r="35425" customFormat="false" ht="12" hidden="false" customHeight="false" outlineLevel="0" collapsed="false">
      <c r="BS35425" s="96" t="n">
        <f aca="false">BR35425-2.5</f>
        <v>-2.5</v>
      </c>
    </row>
    <row r="35426" customFormat="false" ht="12" hidden="false" customHeight="false" outlineLevel="0" collapsed="false">
      <c r="BS35426" s="96" t="n">
        <f aca="false">BR35426-2.5</f>
        <v>-2.5</v>
      </c>
    </row>
    <row r="35427" customFormat="false" ht="12" hidden="false" customHeight="false" outlineLevel="0" collapsed="false">
      <c r="BS35427" s="96" t="n">
        <f aca="false">BR35427-2.5</f>
        <v>-2.5</v>
      </c>
    </row>
    <row r="35428" customFormat="false" ht="12" hidden="false" customHeight="false" outlineLevel="0" collapsed="false">
      <c r="BS35428" s="96" t="n">
        <f aca="false">BR35428-2.5</f>
        <v>-2.5</v>
      </c>
    </row>
    <row r="35429" customFormat="false" ht="12" hidden="false" customHeight="false" outlineLevel="0" collapsed="false">
      <c r="BS35429" s="96" t="n">
        <f aca="false">BR35429-2.5</f>
        <v>-2.5</v>
      </c>
    </row>
    <row r="35430" customFormat="false" ht="12" hidden="false" customHeight="false" outlineLevel="0" collapsed="false">
      <c r="BS35430" s="96" t="n">
        <f aca="false">BR35430-2.5</f>
        <v>-2.5</v>
      </c>
    </row>
    <row r="35431" customFormat="false" ht="12" hidden="false" customHeight="false" outlineLevel="0" collapsed="false">
      <c r="BS35431" s="96" t="n">
        <f aca="false">BR35431-2.5</f>
        <v>-2.5</v>
      </c>
    </row>
    <row r="35432" customFormat="false" ht="12" hidden="false" customHeight="false" outlineLevel="0" collapsed="false">
      <c r="BS35432" s="96" t="n">
        <f aca="false">BR35432-2.5</f>
        <v>-2.5</v>
      </c>
    </row>
    <row r="35433" customFormat="false" ht="12" hidden="false" customHeight="false" outlineLevel="0" collapsed="false">
      <c r="BS35433" s="96" t="n">
        <f aca="false">BR35433-2.5</f>
        <v>-2.5</v>
      </c>
    </row>
    <row r="35434" customFormat="false" ht="12" hidden="false" customHeight="false" outlineLevel="0" collapsed="false">
      <c r="BS35434" s="96" t="n">
        <f aca="false">BR35434-2.5</f>
        <v>-2.5</v>
      </c>
    </row>
    <row r="35435" customFormat="false" ht="12" hidden="false" customHeight="false" outlineLevel="0" collapsed="false">
      <c r="BS35435" s="96" t="n">
        <f aca="false">BR35435-2.5</f>
        <v>-2.5</v>
      </c>
    </row>
    <row r="35436" customFormat="false" ht="12" hidden="false" customHeight="false" outlineLevel="0" collapsed="false">
      <c r="BS35436" s="96" t="n">
        <f aca="false">BR35436-2.5</f>
        <v>-2.5</v>
      </c>
    </row>
    <row r="35437" customFormat="false" ht="12" hidden="false" customHeight="false" outlineLevel="0" collapsed="false">
      <c r="BS35437" s="96" t="n">
        <f aca="false">BR35437-2.5</f>
        <v>-2.5</v>
      </c>
    </row>
    <row r="35438" customFormat="false" ht="12" hidden="false" customHeight="false" outlineLevel="0" collapsed="false">
      <c r="BS35438" s="96" t="n">
        <f aca="false">BR35438-2.5</f>
        <v>-2.5</v>
      </c>
    </row>
    <row r="35439" customFormat="false" ht="12" hidden="false" customHeight="false" outlineLevel="0" collapsed="false">
      <c r="BS35439" s="96" t="n">
        <f aca="false">BR35439-2.5</f>
        <v>-2.5</v>
      </c>
    </row>
    <row r="35440" customFormat="false" ht="12" hidden="false" customHeight="false" outlineLevel="0" collapsed="false">
      <c r="BS35440" s="96" t="n">
        <f aca="false">BR35440-2.5</f>
        <v>-2.5</v>
      </c>
    </row>
    <row r="35441" customFormat="false" ht="12" hidden="false" customHeight="false" outlineLevel="0" collapsed="false">
      <c r="BS35441" s="96" t="n">
        <f aca="false">BR35441-2.5</f>
        <v>-2.5</v>
      </c>
    </row>
    <row r="35442" customFormat="false" ht="12" hidden="false" customHeight="false" outlineLevel="0" collapsed="false">
      <c r="BS35442" s="96" t="n">
        <f aca="false">BR35442-2.5</f>
        <v>-2.5</v>
      </c>
    </row>
    <row r="35443" customFormat="false" ht="12" hidden="false" customHeight="false" outlineLevel="0" collapsed="false">
      <c r="BS35443" s="96" t="n">
        <f aca="false">BR35443-2.5</f>
        <v>-2.5</v>
      </c>
    </row>
    <row r="35444" customFormat="false" ht="12" hidden="false" customHeight="false" outlineLevel="0" collapsed="false">
      <c r="BS35444" s="96" t="n">
        <f aca="false">BR35444-2.5</f>
        <v>-2.5</v>
      </c>
    </row>
    <row r="35445" customFormat="false" ht="12" hidden="false" customHeight="false" outlineLevel="0" collapsed="false">
      <c r="BS35445" s="96" t="n">
        <f aca="false">BR35445-2.5</f>
        <v>-2.5</v>
      </c>
    </row>
    <row r="35446" customFormat="false" ht="12" hidden="false" customHeight="false" outlineLevel="0" collapsed="false">
      <c r="BS35446" s="96" t="n">
        <f aca="false">BR35446-2.5</f>
        <v>-2.5</v>
      </c>
    </row>
    <row r="35447" customFormat="false" ht="12" hidden="false" customHeight="false" outlineLevel="0" collapsed="false">
      <c r="BS35447" s="96" t="n">
        <f aca="false">BR35447-2.5</f>
        <v>-2.5</v>
      </c>
    </row>
    <row r="35448" customFormat="false" ht="12" hidden="false" customHeight="false" outlineLevel="0" collapsed="false">
      <c r="BS35448" s="96" t="n">
        <f aca="false">BR35448-2.5</f>
        <v>-2.5</v>
      </c>
    </row>
    <row r="35449" customFormat="false" ht="12" hidden="false" customHeight="false" outlineLevel="0" collapsed="false">
      <c r="BS35449" s="96" t="n">
        <f aca="false">BR35449-2.5</f>
        <v>-2.5</v>
      </c>
    </row>
    <row r="35450" customFormat="false" ht="12" hidden="false" customHeight="false" outlineLevel="0" collapsed="false">
      <c r="BS35450" s="96" t="n">
        <f aca="false">BR35450-2.5</f>
        <v>-2.5</v>
      </c>
    </row>
    <row r="35451" customFormat="false" ht="12" hidden="false" customHeight="false" outlineLevel="0" collapsed="false">
      <c r="BS35451" s="96" t="n">
        <f aca="false">BR35451-2.5</f>
        <v>-2.5</v>
      </c>
    </row>
    <row r="35452" customFormat="false" ht="12" hidden="false" customHeight="false" outlineLevel="0" collapsed="false">
      <c r="BS35452" s="96" t="n">
        <f aca="false">BR35452-2.5</f>
        <v>-2.5</v>
      </c>
    </row>
    <row r="35453" customFormat="false" ht="12" hidden="false" customHeight="false" outlineLevel="0" collapsed="false">
      <c r="BS35453" s="96" t="n">
        <f aca="false">BR35453-2.5</f>
        <v>-2.5</v>
      </c>
    </row>
    <row r="35454" customFormat="false" ht="12" hidden="false" customHeight="false" outlineLevel="0" collapsed="false">
      <c r="BS35454" s="96" t="n">
        <f aca="false">BR35454-2.5</f>
        <v>-2.5</v>
      </c>
    </row>
    <row r="35455" customFormat="false" ht="12" hidden="false" customHeight="false" outlineLevel="0" collapsed="false">
      <c r="BS35455" s="96" t="n">
        <f aca="false">BR35455-2.5</f>
        <v>-2.5</v>
      </c>
    </row>
    <row r="35456" customFormat="false" ht="12" hidden="false" customHeight="false" outlineLevel="0" collapsed="false">
      <c r="BS35456" s="96" t="n">
        <f aca="false">BR35456-2.5</f>
        <v>-2.5</v>
      </c>
    </row>
    <row r="35457" customFormat="false" ht="12" hidden="false" customHeight="false" outlineLevel="0" collapsed="false">
      <c r="BS35457" s="96" t="n">
        <f aca="false">BR35457-2.5</f>
        <v>-2.5</v>
      </c>
    </row>
    <row r="35458" customFormat="false" ht="12" hidden="false" customHeight="false" outlineLevel="0" collapsed="false">
      <c r="BS35458" s="96" t="n">
        <f aca="false">BR35458-2.5</f>
        <v>-2.5</v>
      </c>
    </row>
    <row r="35459" customFormat="false" ht="12" hidden="false" customHeight="false" outlineLevel="0" collapsed="false">
      <c r="BS35459" s="96" t="n">
        <f aca="false">BR35459-2.5</f>
        <v>-2.5</v>
      </c>
    </row>
    <row r="35460" customFormat="false" ht="12" hidden="false" customHeight="false" outlineLevel="0" collapsed="false">
      <c r="BS35460" s="96" t="n">
        <f aca="false">BR35460-2.5</f>
        <v>-2.5</v>
      </c>
    </row>
    <row r="35461" customFormat="false" ht="12" hidden="false" customHeight="false" outlineLevel="0" collapsed="false">
      <c r="BS35461" s="96" t="n">
        <f aca="false">BR35461-2.5</f>
        <v>-2.5</v>
      </c>
    </row>
    <row r="35462" customFormat="false" ht="12" hidden="false" customHeight="false" outlineLevel="0" collapsed="false">
      <c r="BS35462" s="96" t="n">
        <f aca="false">BR35462-2.5</f>
        <v>-2.5</v>
      </c>
    </row>
    <row r="35463" customFormat="false" ht="12" hidden="false" customHeight="false" outlineLevel="0" collapsed="false">
      <c r="BS35463" s="96" t="n">
        <f aca="false">BR35463-2.5</f>
        <v>-2.5</v>
      </c>
    </row>
    <row r="35464" customFormat="false" ht="12" hidden="false" customHeight="false" outlineLevel="0" collapsed="false">
      <c r="BS35464" s="96" t="n">
        <f aca="false">BR35464-2.5</f>
        <v>-2.5</v>
      </c>
    </row>
    <row r="35465" customFormat="false" ht="12" hidden="false" customHeight="false" outlineLevel="0" collapsed="false">
      <c r="BS35465" s="96" t="n">
        <f aca="false">BR35465-2.5</f>
        <v>-2.5</v>
      </c>
    </row>
    <row r="35466" customFormat="false" ht="12" hidden="false" customHeight="false" outlineLevel="0" collapsed="false">
      <c r="BS35466" s="96" t="n">
        <f aca="false">BR35466-2.5</f>
        <v>-2.5</v>
      </c>
    </row>
    <row r="35467" customFormat="false" ht="12" hidden="false" customHeight="false" outlineLevel="0" collapsed="false">
      <c r="BS35467" s="96" t="n">
        <f aca="false">BR35467-2.5</f>
        <v>-2.5</v>
      </c>
    </row>
    <row r="35468" customFormat="false" ht="12" hidden="false" customHeight="false" outlineLevel="0" collapsed="false">
      <c r="BS35468" s="96" t="n">
        <f aca="false">BR35468-2.5</f>
        <v>-2.5</v>
      </c>
    </row>
    <row r="35469" customFormat="false" ht="12" hidden="false" customHeight="false" outlineLevel="0" collapsed="false">
      <c r="BS35469" s="96" t="n">
        <f aca="false">BR35469-2.5</f>
        <v>-2.5</v>
      </c>
    </row>
    <row r="35470" customFormat="false" ht="12" hidden="false" customHeight="false" outlineLevel="0" collapsed="false">
      <c r="BS35470" s="96" t="n">
        <f aca="false">BR35470-2.5</f>
        <v>-2.5</v>
      </c>
    </row>
    <row r="35471" customFormat="false" ht="12" hidden="false" customHeight="false" outlineLevel="0" collapsed="false">
      <c r="BS35471" s="96" t="n">
        <f aca="false">BR35471-2.5</f>
        <v>-2.5</v>
      </c>
    </row>
    <row r="35472" customFormat="false" ht="12" hidden="false" customHeight="false" outlineLevel="0" collapsed="false">
      <c r="BS35472" s="96" t="n">
        <f aca="false">BR35472-2.5</f>
        <v>-2.5</v>
      </c>
    </row>
    <row r="35473" customFormat="false" ht="12" hidden="false" customHeight="false" outlineLevel="0" collapsed="false">
      <c r="BS35473" s="96" t="n">
        <f aca="false">BR35473-2.5</f>
        <v>-2.5</v>
      </c>
    </row>
    <row r="35474" customFormat="false" ht="12" hidden="false" customHeight="false" outlineLevel="0" collapsed="false">
      <c r="BS35474" s="96" t="n">
        <f aca="false">BR35474-2.5</f>
        <v>-2.5</v>
      </c>
    </row>
    <row r="35475" customFormat="false" ht="12" hidden="false" customHeight="false" outlineLevel="0" collapsed="false">
      <c r="BS35475" s="96" t="n">
        <f aca="false">BR35475-2.5</f>
        <v>-2.5</v>
      </c>
    </row>
    <row r="35476" customFormat="false" ht="12" hidden="false" customHeight="false" outlineLevel="0" collapsed="false">
      <c r="BS35476" s="96" t="n">
        <f aca="false">BR35476-2.5</f>
        <v>-2.5</v>
      </c>
    </row>
    <row r="35477" customFormat="false" ht="12" hidden="false" customHeight="false" outlineLevel="0" collapsed="false">
      <c r="BS35477" s="96" t="n">
        <f aca="false">BR35477-2.5</f>
        <v>-2.5</v>
      </c>
    </row>
    <row r="35478" customFormat="false" ht="12" hidden="false" customHeight="false" outlineLevel="0" collapsed="false">
      <c r="BS35478" s="96" t="n">
        <f aca="false">BR35478-2.5</f>
        <v>-2.5</v>
      </c>
    </row>
    <row r="35479" customFormat="false" ht="12" hidden="false" customHeight="false" outlineLevel="0" collapsed="false">
      <c r="BS35479" s="96" t="n">
        <f aca="false">BR35479-2.5</f>
        <v>-2.5</v>
      </c>
    </row>
    <row r="35480" customFormat="false" ht="12" hidden="false" customHeight="false" outlineLevel="0" collapsed="false">
      <c r="BS35480" s="96" t="n">
        <f aca="false">BR35480-2.5</f>
        <v>-2.5</v>
      </c>
    </row>
    <row r="35481" customFormat="false" ht="12" hidden="false" customHeight="false" outlineLevel="0" collapsed="false">
      <c r="BS35481" s="96" t="n">
        <f aca="false">BR35481-2.5</f>
        <v>-2.5</v>
      </c>
    </row>
    <row r="35482" customFormat="false" ht="12" hidden="false" customHeight="false" outlineLevel="0" collapsed="false">
      <c r="BS35482" s="96" t="n">
        <f aca="false">BR35482-2.5</f>
        <v>-2.5</v>
      </c>
    </row>
    <row r="35483" customFormat="false" ht="12" hidden="false" customHeight="false" outlineLevel="0" collapsed="false">
      <c r="BS35483" s="96" t="n">
        <f aca="false">BR35483-2.5</f>
        <v>-2.5</v>
      </c>
    </row>
    <row r="35484" customFormat="false" ht="12" hidden="false" customHeight="false" outlineLevel="0" collapsed="false">
      <c r="BS35484" s="96" t="n">
        <f aca="false">BR35484-2.5</f>
        <v>-2.5</v>
      </c>
    </row>
    <row r="35485" customFormat="false" ht="12" hidden="false" customHeight="false" outlineLevel="0" collapsed="false">
      <c r="BS35485" s="96" t="n">
        <f aca="false">BR35485-2.5</f>
        <v>-2.5</v>
      </c>
    </row>
    <row r="35486" customFormat="false" ht="12" hidden="false" customHeight="false" outlineLevel="0" collapsed="false">
      <c r="BS35486" s="96" t="n">
        <f aca="false">BR35486-2.5</f>
        <v>-2.5</v>
      </c>
    </row>
    <row r="35487" customFormat="false" ht="12" hidden="false" customHeight="false" outlineLevel="0" collapsed="false">
      <c r="BS35487" s="96" t="n">
        <f aca="false">BR35487-2.5</f>
        <v>-2.5</v>
      </c>
    </row>
    <row r="35488" customFormat="false" ht="12" hidden="false" customHeight="false" outlineLevel="0" collapsed="false">
      <c r="BS35488" s="96" t="n">
        <f aca="false">BR35488-2.5</f>
        <v>-2.5</v>
      </c>
    </row>
    <row r="35489" customFormat="false" ht="12" hidden="false" customHeight="false" outlineLevel="0" collapsed="false">
      <c r="BS35489" s="96" t="n">
        <f aca="false">BR35489-2.5</f>
        <v>-2.5</v>
      </c>
    </row>
    <row r="35490" customFormat="false" ht="12" hidden="false" customHeight="false" outlineLevel="0" collapsed="false">
      <c r="BS35490" s="96" t="n">
        <f aca="false">BR35490-2.5</f>
        <v>-2.5</v>
      </c>
    </row>
    <row r="35491" customFormat="false" ht="12" hidden="false" customHeight="false" outlineLevel="0" collapsed="false">
      <c r="BS35491" s="96" t="n">
        <f aca="false">BR35491-2.5</f>
        <v>-2.5</v>
      </c>
    </row>
    <row r="35492" customFormat="false" ht="12" hidden="false" customHeight="false" outlineLevel="0" collapsed="false">
      <c r="BS35492" s="96" t="n">
        <f aca="false">BR35492-2.5</f>
        <v>-2.5</v>
      </c>
    </row>
    <row r="35493" customFormat="false" ht="12" hidden="false" customHeight="false" outlineLevel="0" collapsed="false">
      <c r="BS35493" s="96" t="n">
        <f aca="false">BR35493-2.5</f>
        <v>-2.5</v>
      </c>
    </row>
    <row r="35494" customFormat="false" ht="12" hidden="false" customHeight="false" outlineLevel="0" collapsed="false">
      <c r="BS35494" s="96" t="n">
        <f aca="false">BR35494-2.5</f>
        <v>-2.5</v>
      </c>
    </row>
    <row r="35495" customFormat="false" ht="12" hidden="false" customHeight="false" outlineLevel="0" collapsed="false">
      <c r="BS35495" s="96" t="n">
        <f aca="false">BR35495-2.5</f>
        <v>-2.5</v>
      </c>
    </row>
    <row r="35496" customFormat="false" ht="12" hidden="false" customHeight="false" outlineLevel="0" collapsed="false">
      <c r="BS35496" s="96" t="n">
        <f aca="false">BR35496-2.5</f>
        <v>-2.5</v>
      </c>
    </row>
    <row r="35497" customFormat="false" ht="12" hidden="false" customHeight="false" outlineLevel="0" collapsed="false">
      <c r="BS35497" s="96" t="n">
        <f aca="false">BR35497-2.5</f>
        <v>-2.5</v>
      </c>
    </row>
    <row r="35498" customFormat="false" ht="12" hidden="false" customHeight="false" outlineLevel="0" collapsed="false">
      <c r="BS35498" s="96" t="n">
        <f aca="false">BR35498-2.5</f>
        <v>-2.5</v>
      </c>
    </row>
    <row r="35499" customFormat="false" ht="12" hidden="false" customHeight="false" outlineLevel="0" collapsed="false">
      <c r="BS35499" s="96" t="n">
        <f aca="false">BR35499-2.5</f>
        <v>-2.5</v>
      </c>
    </row>
    <row r="35500" customFormat="false" ht="12" hidden="false" customHeight="false" outlineLevel="0" collapsed="false">
      <c r="BS35500" s="96" t="n">
        <f aca="false">BR35500-2.5</f>
        <v>-2.5</v>
      </c>
    </row>
    <row r="35501" customFormat="false" ht="12" hidden="false" customHeight="false" outlineLevel="0" collapsed="false">
      <c r="BS35501" s="96" t="n">
        <f aca="false">BR35501-2.5</f>
        <v>-2.5</v>
      </c>
    </row>
    <row r="35502" customFormat="false" ht="12" hidden="false" customHeight="false" outlineLevel="0" collapsed="false">
      <c r="BS35502" s="96" t="n">
        <f aca="false">BR35502-2.5</f>
        <v>-2.5</v>
      </c>
    </row>
    <row r="35503" customFormat="false" ht="12" hidden="false" customHeight="false" outlineLevel="0" collapsed="false">
      <c r="BS35503" s="96" t="n">
        <f aca="false">BR35503-2.5</f>
        <v>-2.5</v>
      </c>
    </row>
    <row r="35504" customFormat="false" ht="12" hidden="false" customHeight="false" outlineLevel="0" collapsed="false">
      <c r="BS35504" s="96" t="n">
        <f aca="false">BR35504-2.5</f>
        <v>-2.5</v>
      </c>
    </row>
    <row r="35505" customFormat="false" ht="12" hidden="false" customHeight="false" outlineLevel="0" collapsed="false">
      <c r="BS35505" s="96" t="n">
        <f aca="false">BR35505-2.5</f>
        <v>-2.5</v>
      </c>
    </row>
    <row r="35506" customFormat="false" ht="12" hidden="false" customHeight="false" outlineLevel="0" collapsed="false">
      <c r="BS35506" s="96" t="n">
        <f aca="false">BR35506-2.5</f>
        <v>-2.5</v>
      </c>
    </row>
    <row r="35507" customFormat="false" ht="12" hidden="false" customHeight="false" outlineLevel="0" collapsed="false">
      <c r="BS35507" s="96" t="n">
        <f aca="false">BR35507-2.5</f>
        <v>-2.5</v>
      </c>
    </row>
    <row r="35508" customFormat="false" ht="12" hidden="false" customHeight="false" outlineLevel="0" collapsed="false">
      <c r="BS35508" s="96" t="n">
        <f aca="false">BR35508-2.5</f>
        <v>-2.5</v>
      </c>
    </row>
    <row r="35509" customFormat="false" ht="12" hidden="false" customHeight="false" outlineLevel="0" collapsed="false">
      <c r="BS35509" s="96" t="n">
        <f aca="false">BR35509-2.5</f>
        <v>-2.5</v>
      </c>
    </row>
    <row r="35510" customFormat="false" ht="12" hidden="false" customHeight="false" outlineLevel="0" collapsed="false">
      <c r="BS35510" s="96" t="n">
        <f aca="false">BR35510-2.5</f>
        <v>-2.5</v>
      </c>
    </row>
    <row r="35511" customFormat="false" ht="12" hidden="false" customHeight="false" outlineLevel="0" collapsed="false">
      <c r="BS35511" s="96" t="n">
        <f aca="false">BR35511-2.5</f>
        <v>-2.5</v>
      </c>
    </row>
    <row r="35512" customFormat="false" ht="12" hidden="false" customHeight="false" outlineLevel="0" collapsed="false">
      <c r="BS35512" s="96" t="n">
        <f aca="false">BR35512-2.5</f>
        <v>-2.5</v>
      </c>
    </row>
    <row r="35513" customFormat="false" ht="12" hidden="false" customHeight="false" outlineLevel="0" collapsed="false">
      <c r="BS35513" s="96" t="n">
        <f aca="false">BR35513-2.5</f>
        <v>-2.5</v>
      </c>
    </row>
    <row r="35514" customFormat="false" ht="12" hidden="false" customHeight="false" outlineLevel="0" collapsed="false">
      <c r="BS35514" s="96" t="n">
        <f aca="false">BR35514-2.5</f>
        <v>-2.5</v>
      </c>
    </row>
    <row r="35515" customFormat="false" ht="12" hidden="false" customHeight="false" outlineLevel="0" collapsed="false">
      <c r="BS35515" s="96" t="n">
        <f aca="false">BR35515-2.5</f>
        <v>-2.5</v>
      </c>
    </row>
    <row r="35516" customFormat="false" ht="12" hidden="false" customHeight="false" outlineLevel="0" collapsed="false">
      <c r="BS35516" s="96" t="n">
        <f aca="false">BR35516-2.5</f>
        <v>-2.5</v>
      </c>
    </row>
    <row r="35517" customFormat="false" ht="12" hidden="false" customHeight="false" outlineLevel="0" collapsed="false">
      <c r="BS35517" s="96" t="n">
        <f aca="false">BR35517-2.5</f>
        <v>-2.5</v>
      </c>
    </row>
    <row r="35518" customFormat="false" ht="12" hidden="false" customHeight="false" outlineLevel="0" collapsed="false">
      <c r="BS35518" s="96" t="n">
        <f aca="false">BR35518-2.5</f>
        <v>-2.5</v>
      </c>
    </row>
    <row r="35519" customFormat="false" ht="12" hidden="false" customHeight="false" outlineLevel="0" collapsed="false">
      <c r="BS35519" s="96" t="n">
        <f aca="false">BR35519-2.5</f>
        <v>-2.5</v>
      </c>
    </row>
    <row r="35520" customFormat="false" ht="12" hidden="false" customHeight="false" outlineLevel="0" collapsed="false">
      <c r="BS35520" s="96" t="n">
        <f aca="false">BR35520-2.5</f>
        <v>-2.5</v>
      </c>
    </row>
    <row r="35521" customFormat="false" ht="12" hidden="false" customHeight="false" outlineLevel="0" collapsed="false">
      <c r="BS35521" s="96" t="n">
        <f aca="false">BR35521-2.5</f>
        <v>-2.5</v>
      </c>
    </row>
    <row r="35522" customFormat="false" ht="12" hidden="false" customHeight="false" outlineLevel="0" collapsed="false">
      <c r="BS35522" s="96" t="n">
        <f aca="false">BR35522-2.5</f>
        <v>-2.5</v>
      </c>
    </row>
    <row r="35523" customFormat="false" ht="12" hidden="false" customHeight="false" outlineLevel="0" collapsed="false">
      <c r="BS35523" s="96" t="n">
        <f aca="false">BR35523-2.5</f>
        <v>-2.5</v>
      </c>
    </row>
    <row r="35524" customFormat="false" ht="12" hidden="false" customHeight="false" outlineLevel="0" collapsed="false">
      <c r="BS35524" s="96" t="n">
        <f aca="false">BR35524-2.5</f>
        <v>-2.5</v>
      </c>
    </row>
    <row r="35525" customFormat="false" ht="12" hidden="false" customHeight="false" outlineLevel="0" collapsed="false">
      <c r="BS35525" s="96" t="n">
        <f aca="false">BR35525-2.5</f>
        <v>-2.5</v>
      </c>
    </row>
    <row r="35526" customFormat="false" ht="12" hidden="false" customHeight="false" outlineLevel="0" collapsed="false">
      <c r="BS35526" s="96" t="n">
        <f aca="false">BR35526-2.5</f>
        <v>-2.5</v>
      </c>
    </row>
    <row r="35527" customFormat="false" ht="12" hidden="false" customHeight="false" outlineLevel="0" collapsed="false">
      <c r="BS35527" s="96" t="n">
        <f aca="false">BR35527-2.5</f>
        <v>-2.5</v>
      </c>
    </row>
    <row r="35528" customFormat="false" ht="12" hidden="false" customHeight="false" outlineLevel="0" collapsed="false">
      <c r="BS35528" s="96" t="n">
        <f aca="false">BR35528-2.5</f>
        <v>-2.5</v>
      </c>
    </row>
    <row r="35529" customFormat="false" ht="12" hidden="false" customHeight="false" outlineLevel="0" collapsed="false">
      <c r="BS35529" s="96" t="n">
        <f aca="false">BR35529-2.5</f>
        <v>-2.5</v>
      </c>
    </row>
    <row r="35530" customFormat="false" ht="12" hidden="false" customHeight="false" outlineLevel="0" collapsed="false">
      <c r="BS35530" s="96" t="n">
        <f aca="false">BR35530-2.5</f>
        <v>-2.5</v>
      </c>
    </row>
    <row r="35531" customFormat="false" ht="12" hidden="false" customHeight="false" outlineLevel="0" collapsed="false">
      <c r="BS35531" s="96" t="n">
        <f aca="false">BR35531-2.5</f>
        <v>-2.5</v>
      </c>
    </row>
    <row r="35532" customFormat="false" ht="12" hidden="false" customHeight="false" outlineLevel="0" collapsed="false">
      <c r="BS35532" s="96" t="n">
        <f aca="false">BR35532-2.5</f>
        <v>-2.5</v>
      </c>
    </row>
    <row r="35533" customFormat="false" ht="12" hidden="false" customHeight="false" outlineLevel="0" collapsed="false">
      <c r="BS35533" s="96" t="n">
        <f aca="false">BR35533-2.5</f>
        <v>-2.5</v>
      </c>
    </row>
    <row r="35534" customFormat="false" ht="12" hidden="false" customHeight="false" outlineLevel="0" collapsed="false">
      <c r="BS35534" s="96" t="n">
        <f aca="false">BR35534-2.5</f>
        <v>-2.5</v>
      </c>
    </row>
    <row r="35535" customFormat="false" ht="12" hidden="false" customHeight="false" outlineLevel="0" collapsed="false">
      <c r="BS35535" s="96" t="n">
        <f aca="false">BR35535-2.5</f>
        <v>-2.5</v>
      </c>
    </row>
    <row r="35536" customFormat="false" ht="12" hidden="false" customHeight="false" outlineLevel="0" collapsed="false">
      <c r="BS35536" s="96" t="n">
        <f aca="false">BR35536-2.5</f>
        <v>-2.5</v>
      </c>
    </row>
    <row r="35537" customFormat="false" ht="12" hidden="false" customHeight="false" outlineLevel="0" collapsed="false">
      <c r="BS35537" s="96" t="n">
        <f aca="false">BR35537-2.5</f>
        <v>-2.5</v>
      </c>
    </row>
    <row r="35538" customFormat="false" ht="12" hidden="false" customHeight="false" outlineLevel="0" collapsed="false">
      <c r="BS35538" s="96" t="n">
        <f aca="false">BR35538-2.5</f>
        <v>-2.5</v>
      </c>
    </row>
    <row r="35539" customFormat="false" ht="12" hidden="false" customHeight="false" outlineLevel="0" collapsed="false">
      <c r="BS35539" s="96" t="n">
        <f aca="false">BR35539-2.5</f>
        <v>-2.5</v>
      </c>
    </row>
    <row r="35540" customFormat="false" ht="12" hidden="false" customHeight="false" outlineLevel="0" collapsed="false">
      <c r="BS35540" s="96" t="n">
        <f aca="false">BR35540-2.5</f>
        <v>-2.5</v>
      </c>
    </row>
    <row r="35541" customFormat="false" ht="12" hidden="false" customHeight="false" outlineLevel="0" collapsed="false">
      <c r="BS35541" s="96" t="n">
        <f aca="false">BR35541-2.5</f>
        <v>-2.5</v>
      </c>
    </row>
    <row r="35542" customFormat="false" ht="12" hidden="false" customHeight="false" outlineLevel="0" collapsed="false">
      <c r="BS35542" s="96" t="n">
        <f aca="false">BR35542-2.5</f>
        <v>-2.5</v>
      </c>
    </row>
    <row r="35543" customFormat="false" ht="12" hidden="false" customHeight="false" outlineLevel="0" collapsed="false">
      <c r="BS35543" s="96" t="n">
        <f aca="false">BR35543-2.5</f>
        <v>-2.5</v>
      </c>
    </row>
    <row r="35544" customFormat="false" ht="12" hidden="false" customHeight="false" outlineLevel="0" collapsed="false">
      <c r="BS35544" s="96" t="n">
        <f aca="false">BR35544-2.5</f>
        <v>-2.5</v>
      </c>
    </row>
    <row r="35545" customFormat="false" ht="12" hidden="false" customHeight="false" outlineLevel="0" collapsed="false">
      <c r="BS35545" s="96" t="n">
        <f aca="false">BR35545-2.5</f>
        <v>-2.5</v>
      </c>
    </row>
    <row r="35546" customFormat="false" ht="12" hidden="false" customHeight="false" outlineLevel="0" collapsed="false">
      <c r="BS35546" s="96" t="n">
        <f aca="false">BR35546-2.5</f>
        <v>-2.5</v>
      </c>
    </row>
    <row r="35547" customFormat="false" ht="12" hidden="false" customHeight="false" outlineLevel="0" collapsed="false">
      <c r="BS35547" s="96" t="n">
        <f aca="false">BR35547-2.5</f>
        <v>-2.5</v>
      </c>
    </row>
    <row r="35548" customFormat="false" ht="12" hidden="false" customHeight="false" outlineLevel="0" collapsed="false">
      <c r="BS35548" s="96" t="n">
        <f aca="false">BR35548-2.5</f>
        <v>-2.5</v>
      </c>
    </row>
    <row r="35549" customFormat="false" ht="12" hidden="false" customHeight="false" outlineLevel="0" collapsed="false">
      <c r="BS35549" s="96" t="n">
        <f aca="false">BR35549-2.5</f>
        <v>-2.5</v>
      </c>
    </row>
    <row r="35550" customFormat="false" ht="12" hidden="false" customHeight="false" outlineLevel="0" collapsed="false">
      <c r="BS35550" s="96" t="n">
        <f aca="false">BR35550-2.5</f>
        <v>-2.5</v>
      </c>
    </row>
    <row r="35551" customFormat="false" ht="12" hidden="false" customHeight="false" outlineLevel="0" collapsed="false">
      <c r="BS35551" s="96" t="n">
        <f aca="false">BR35551-2.5</f>
        <v>-2.5</v>
      </c>
    </row>
    <row r="35552" customFormat="false" ht="12" hidden="false" customHeight="false" outlineLevel="0" collapsed="false">
      <c r="BS35552" s="96" t="n">
        <f aca="false">BR35552-2.5</f>
        <v>-2.5</v>
      </c>
    </row>
    <row r="35553" customFormat="false" ht="12" hidden="false" customHeight="false" outlineLevel="0" collapsed="false">
      <c r="BS35553" s="96" t="n">
        <f aca="false">BR35553-2.5</f>
        <v>-2.5</v>
      </c>
    </row>
    <row r="35554" customFormat="false" ht="12" hidden="false" customHeight="false" outlineLevel="0" collapsed="false">
      <c r="BS35554" s="96" t="n">
        <f aca="false">BR35554-2.5</f>
        <v>-2.5</v>
      </c>
    </row>
    <row r="35555" customFormat="false" ht="12" hidden="false" customHeight="false" outlineLevel="0" collapsed="false">
      <c r="BS35555" s="96" t="n">
        <f aca="false">BR35555-2.5</f>
        <v>-2.5</v>
      </c>
    </row>
    <row r="35556" customFormat="false" ht="12" hidden="false" customHeight="false" outlineLevel="0" collapsed="false">
      <c r="BS35556" s="96" t="n">
        <f aca="false">BR35556-2.5</f>
        <v>-2.5</v>
      </c>
    </row>
    <row r="35557" customFormat="false" ht="12" hidden="false" customHeight="false" outlineLevel="0" collapsed="false">
      <c r="BS35557" s="96" t="n">
        <f aca="false">BR35557-2.5</f>
        <v>-2.5</v>
      </c>
    </row>
    <row r="35558" customFormat="false" ht="12" hidden="false" customHeight="false" outlineLevel="0" collapsed="false">
      <c r="BS35558" s="96" t="n">
        <f aca="false">BR35558-2.5</f>
        <v>-2.5</v>
      </c>
    </row>
    <row r="35559" customFormat="false" ht="12" hidden="false" customHeight="false" outlineLevel="0" collapsed="false">
      <c r="BS35559" s="96" t="n">
        <f aca="false">BR35559-2.5</f>
        <v>-2.5</v>
      </c>
    </row>
    <row r="35560" customFormat="false" ht="12" hidden="false" customHeight="false" outlineLevel="0" collapsed="false">
      <c r="BS35560" s="96" t="n">
        <f aca="false">BR35560-2.5</f>
        <v>-2.5</v>
      </c>
    </row>
    <row r="35561" customFormat="false" ht="12" hidden="false" customHeight="false" outlineLevel="0" collapsed="false">
      <c r="BS35561" s="96" t="n">
        <f aca="false">BR35561-2.5</f>
        <v>-2.5</v>
      </c>
    </row>
    <row r="35562" customFormat="false" ht="12" hidden="false" customHeight="false" outlineLevel="0" collapsed="false">
      <c r="BS35562" s="96" t="n">
        <f aca="false">BR35562-2.5</f>
        <v>-2.5</v>
      </c>
    </row>
    <row r="35563" customFormat="false" ht="12" hidden="false" customHeight="false" outlineLevel="0" collapsed="false">
      <c r="BS35563" s="96" t="n">
        <f aca="false">BR35563-2.5</f>
        <v>-2.5</v>
      </c>
    </row>
    <row r="35564" customFormat="false" ht="12" hidden="false" customHeight="false" outlineLevel="0" collapsed="false">
      <c r="BS35564" s="96" t="n">
        <f aca="false">BR35564-2.5</f>
        <v>-2.5</v>
      </c>
    </row>
    <row r="35565" customFormat="false" ht="12" hidden="false" customHeight="false" outlineLevel="0" collapsed="false">
      <c r="BS35565" s="96" t="n">
        <f aca="false">BR35565-2.5</f>
        <v>-2.5</v>
      </c>
    </row>
    <row r="35566" customFormat="false" ht="12" hidden="false" customHeight="false" outlineLevel="0" collapsed="false">
      <c r="BS35566" s="96" t="n">
        <f aca="false">BR35566-2.5</f>
        <v>-2.5</v>
      </c>
    </row>
    <row r="35567" customFormat="false" ht="12" hidden="false" customHeight="false" outlineLevel="0" collapsed="false">
      <c r="BS35567" s="96" t="n">
        <f aca="false">BR35567-2.5</f>
        <v>-2.5</v>
      </c>
    </row>
    <row r="35568" customFormat="false" ht="12" hidden="false" customHeight="false" outlineLevel="0" collapsed="false">
      <c r="BS35568" s="96" t="n">
        <f aca="false">BR35568-2.5</f>
        <v>-2.5</v>
      </c>
    </row>
    <row r="35569" customFormat="false" ht="12" hidden="false" customHeight="false" outlineLevel="0" collapsed="false">
      <c r="BS35569" s="96" t="n">
        <f aca="false">BR35569-2.5</f>
        <v>-2.5</v>
      </c>
    </row>
    <row r="35570" customFormat="false" ht="12" hidden="false" customHeight="false" outlineLevel="0" collapsed="false">
      <c r="BS35570" s="96" t="n">
        <f aca="false">BR35570-2.5</f>
        <v>-2.5</v>
      </c>
    </row>
    <row r="35571" customFormat="false" ht="12" hidden="false" customHeight="false" outlineLevel="0" collapsed="false">
      <c r="BS35571" s="96" t="n">
        <f aca="false">BR35571-2.5</f>
        <v>-2.5</v>
      </c>
    </row>
    <row r="35572" customFormat="false" ht="12" hidden="false" customHeight="false" outlineLevel="0" collapsed="false">
      <c r="BS35572" s="96" t="n">
        <f aca="false">BR35572-2.5</f>
        <v>-2.5</v>
      </c>
    </row>
    <row r="35573" customFormat="false" ht="12" hidden="false" customHeight="false" outlineLevel="0" collapsed="false">
      <c r="BS35573" s="96" t="n">
        <f aca="false">BR35573-2.5</f>
        <v>-2.5</v>
      </c>
    </row>
    <row r="35574" customFormat="false" ht="12" hidden="false" customHeight="false" outlineLevel="0" collapsed="false">
      <c r="BS35574" s="96" t="n">
        <f aca="false">BR35574-2.5</f>
        <v>-2.5</v>
      </c>
    </row>
    <row r="35575" customFormat="false" ht="12" hidden="false" customHeight="false" outlineLevel="0" collapsed="false">
      <c r="BS35575" s="96" t="n">
        <f aca="false">BR35575-2.5</f>
        <v>-2.5</v>
      </c>
    </row>
    <row r="35576" customFormat="false" ht="12" hidden="false" customHeight="false" outlineLevel="0" collapsed="false">
      <c r="BS35576" s="96" t="n">
        <f aca="false">BR35576-2.5</f>
        <v>-2.5</v>
      </c>
    </row>
    <row r="35577" customFormat="false" ht="12" hidden="false" customHeight="false" outlineLevel="0" collapsed="false">
      <c r="BS35577" s="96" t="n">
        <f aca="false">BR35577-2.5</f>
        <v>-2.5</v>
      </c>
    </row>
    <row r="35578" customFormat="false" ht="12" hidden="false" customHeight="false" outlineLevel="0" collapsed="false">
      <c r="BS35578" s="96" t="n">
        <f aca="false">BR35578-2.5</f>
        <v>-2.5</v>
      </c>
    </row>
    <row r="35579" customFormat="false" ht="12" hidden="false" customHeight="false" outlineLevel="0" collapsed="false">
      <c r="BS35579" s="96" t="n">
        <f aca="false">BR35579-2.5</f>
        <v>-2.5</v>
      </c>
    </row>
    <row r="35580" customFormat="false" ht="12" hidden="false" customHeight="false" outlineLevel="0" collapsed="false">
      <c r="BS35580" s="96" t="n">
        <f aca="false">BR35580-2.5</f>
        <v>-2.5</v>
      </c>
    </row>
    <row r="35581" customFormat="false" ht="12" hidden="false" customHeight="false" outlineLevel="0" collapsed="false">
      <c r="BS35581" s="96" t="n">
        <f aca="false">BR35581-2.5</f>
        <v>-2.5</v>
      </c>
    </row>
    <row r="35582" customFormat="false" ht="12" hidden="false" customHeight="false" outlineLevel="0" collapsed="false">
      <c r="BS35582" s="96" t="n">
        <f aca="false">BR35582-2.5</f>
        <v>-2.5</v>
      </c>
    </row>
    <row r="35583" customFormat="false" ht="12" hidden="false" customHeight="false" outlineLevel="0" collapsed="false">
      <c r="BS35583" s="96" t="n">
        <f aca="false">BR35583-2.5</f>
        <v>-2.5</v>
      </c>
    </row>
    <row r="35584" customFormat="false" ht="12" hidden="false" customHeight="false" outlineLevel="0" collapsed="false">
      <c r="BS35584" s="96" t="n">
        <f aca="false">BR35584-2.5</f>
        <v>-2.5</v>
      </c>
    </row>
    <row r="35585" customFormat="false" ht="12" hidden="false" customHeight="false" outlineLevel="0" collapsed="false">
      <c r="BS35585" s="96" t="n">
        <f aca="false">BR35585-2.5</f>
        <v>-2.5</v>
      </c>
    </row>
    <row r="35586" customFormat="false" ht="12" hidden="false" customHeight="false" outlineLevel="0" collapsed="false">
      <c r="BS35586" s="96" t="n">
        <f aca="false">BR35586-2.5</f>
        <v>-2.5</v>
      </c>
    </row>
    <row r="35587" customFormat="false" ht="12" hidden="false" customHeight="false" outlineLevel="0" collapsed="false">
      <c r="BS35587" s="96" t="n">
        <f aca="false">BR35587-2.5</f>
        <v>-2.5</v>
      </c>
    </row>
    <row r="35588" customFormat="false" ht="12" hidden="false" customHeight="false" outlineLevel="0" collapsed="false">
      <c r="BS35588" s="96" t="n">
        <f aca="false">BR35588-2.5</f>
        <v>-2.5</v>
      </c>
    </row>
    <row r="35589" customFormat="false" ht="12" hidden="false" customHeight="false" outlineLevel="0" collapsed="false">
      <c r="BS35589" s="96" t="n">
        <f aca="false">BR35589-2.5</f>
        <v>-2.5</v>
      </c>
    </row>
    <row r="35590" customFormat="false" ht="12" hidden="false" customHeight="false" outlineLevel="0" collapsed="false">
      <c r="BS35590" s="96" t="n">
        <f aca="false">BR35590-2.5</f>
        <v>-2.5</v>
      </c>
    </row>
    <row r="35591" customFormat="false" ht="12" hidden="false" customHeight="false" outlineLevel="0" collapsed="false">
      <c r="BS35591" s="96" t="n">
        <f aca="false">BR35591-2.5</f>
        <v>-2.5</v>
      </c>
    </row>
    <row r="35592" customFormat="false" ht="12" hidden="false" customHeight="false" outlineLevel="0" collapsed="false">
      <c r="BS35592" s="96" t="n">
        <f aca="false">BR35592-2.5</f>
        <v>-2.5</v>
      </c>
    </row>
    <row r="35593" customFormat="false" ht="12" hidden="false" customHeight="false" outlineLevel="0" collapsed="false">
      <c r="BS35593" s="96" t="n">
        <f aca="false">BR35593-2.5</f>
        <v>-2.5</v>
      </c>
    </row>
    <row r="35594" customFormat="false" ht="12" hidden="false" customHeight="false" outlineLevel="0" collapsed="false">
      <c r="BS35594" s="96" t="n">
        <f aca="false">BR35594-2.5</f>
        <v>-2.5</v>
      </c>
    </row>
    <row r="35595" customFormat="false" ht="12" hidden="false" customHeight="false" outlineLevel="0" collapsed="false">
      <c r="BS35595" s="96" t="n">
        <f aca="false">BR35595-2.5</f>
        <v>-2.5</v>
      </c>
    </row>
    <row r="35596" customFormat="false" ht="12" hidden="false" customHeight="false" outlineLevel="0" collapsed="false">
      <c r="BS35596" s="96" t="n">
        <f aca="false">BR35596-2.5</f>
        <v>-2.5</v>
      </c>
    </row>
    <row r="35597" customFormat="false" ht="12" hidden="false" customHeight="false" outlineLevel="0" collapsed="false">
      <c r="BS35597" s="96" t="n">
        <f aca="false">BR35597-2.5</f>
        <v>-2.5</v>
      </c>
    </row>
    <row r="35598" customFormat="false" ht="12" hidden="false" customHeight="false" outlineLevel="0" collapsed="false">
      <c r="BS35598" s="96" t="n">
        <f aca="false">BR35598-2.5</f>
        <v>-2.5</v>
      </c>
    </row>
    <row r="35599" customFormat="false" ht="12" hidden="false" customHeight="false" outlineLevel="0" collapsed="false">
      <c r="BS35599" s="96" t="n">
        <f aca="false">BR35599-2.5</f>
        <v>-2.5</v>
      </c>
    </row>
    <row r="35600" customFormat="false" ht="12" hidden="false" customHeight="false" outlineLevel="0" collapsed="false">
      <c r="BS35600" s="96" t="n">
        <f aca="false">BR35600-2.5</f>
        <v>-2.5</v>
      </c>
    </row>
    <row r="35601" customFormat="false" ht="12" hidden="false" customHeight="false" outlineLevel="0" collapsed="false">
      <c r="BS35601" s="96" t="n">
        <f aca="false">BR35601-2.5</f>
        <v>-2.5</v>
      </c>
    </row>
    <row r="35602" customFormat="false" ht="12" hidden="false" customHeight="false" outlineLevel="0" collapsed="false">
      <c r="BS35602" s="96" t="n">
        <f aca="false">BR35602-2.5</f>
        <v>-2.5</v>
      </c>
    </row>
    <row r="35603" customFormat="false" ht="12" hidden="false" customHeight="false" outlineLevel="0" collapsed="false">
      <c r="BS35603" s="96" t="n">
        <f aca="false">BR35603-2.5</f>
        <v>-2.5</v>
      </c>
    </row>
    <row r="35604" customFormat="false" ht="12" hidden="false" customHeight="false" outlineLevel="0" collapsed="false">
      <c r="BS35604" s="96" t="n">
        <f aca="false">BR35604-2.5</f>
        <v>-2.5</v>
      </c>
    </row>
    <row r="35605" customFormat="false" ht="12" hidden="false" customHeight="false" outlineLevel="0" collapsed="false">
      <c r="BS35605" s="96" t="n">
        <f aca="false">BR35605-2.5</f>
        <v>-2.5</v>
      </c>
    </row>
    <row r="35606" customFormat="false" ht="12" hidden="false" customHeight="false" outlineLevel="0" collapsed="false">
      <c r="BS35606" s="96" t="n">
        <f aca="false">BR35606-2.5</f>
        <v>-2.5</v>
      </c>
    </row>
    <row r="35607" customFormat="false" ht="12" hidden="false" customHeight="false" outlineLevel="0" collapsed="false">
      <c r="BS35607" s="96" t="n">
        <f aca="false">BR35607-2.5</f>
        <v>-2.5</v>
      </c>
    </row>
    <row r="35608" customFormat="false" ht="12" hidden="false" customHeight="false" outlineLevel="0" collapsed="false">
      <c r="BS35608" s="96" t="n">
        <f aca="false">BR35608-2.5</f>
        <v>-2.5</v>
      </c>
    </row>
    <row r="35609" customFormat="false" ht="12" hidden="false" customHeight="false" outlineLevel="0" collapsed="false">
      <c r="BS35609" s="96" t="n">
        <f aca="false">BR35609-2.5</f>
        <v>-2.5</v>
      </c>
    </row>
    <row r="35610" customFormat="false" ht="12" hidden="false" customHeight="false" outlineLevel="0" collapsed="false">
      <c r="BS35610" s="96" t="n">
        <f aca="false">BR35610-2.5</f>
        <v>-2.5</v>
      </c>
    </row>
    <row r="35611" customFormat="false" ht="12" hidden="false" customHeight="false" outlineLevel="0" collapsed="false">
      <c r="BS35611" s="96" t="n">
        <f aca="false">BR35611-2.5</f>
        <v>-2.5</v>
      </c>
    </row>
    <row r="35612" customFormat="false" ht="12" hidden="false" customHeight="false" outlineLevel="0" collapsed="false">
      <c r="BS35612" s="96" t="n">
        <f aca="false">BR35612-2.5</f>
        <v>-2.5</v>
      </c>
    </row>
    <row r="35613" customFormat="false" ht="12" hidden="false" customHeight="false" outlineLevel="0" collapsed="false">
      <c r="BS35613" s="96" t="n">
        <f aca="false">BR35613-2.5</f>
        <v>-2.5</v>
      </c>
    </row>
    <row r="35614" customFormat="false" ht="12" hidden="false" customHeight="false" outlineLevel="0" collapsed="false">
      <c r="BS35614" s="96" t="n">
        <f aca="false">BR35614-2.5</f>
        <v>-2.5</v>
      </c>
    </row>
    <row r="35615" customFormat="false" ht="12" hidden="false" customHeight="false" outlineLevel="0" collapsed="false">
      <c r="BS35615" s="96" t="n">
        <f aca="false">BR35615-2.5</f>
        <v>-2.5</v>
      </c>
    </row>
    <row r="35616" customFormat="false" ht="12" hidden="false" customHeight="false" outlineLevel="0" collapsed="false">
      <c r="BS35616" s="96" t="n">
        <f aca="false">BR35616-2.5</f>
        <v>-2.5</v>
      </c>
    </row>
    <row r="35617" customFormat="false" ht="12" hidden="false" customHeight="false" outlineLevel="0" collapsed="false">
      <c r="BS35617" s="96" t="n">
        <f aca="false">BR35617-2.5</f>
        <v>-2.5</v>
      </c>
    </row>
    <row r="35618" customFormat="false" ht="12" hidden="false" customHeight="false" outlineLevel="0" collapsed="false">
      <c r="BS35618" s="96" t="n">
        <f aca="false">BR35618-2.5</f>
        <v>-2.5</v>
      </c>
    </row>
    <row r="35619" customFormat="false" ht="12" hidden="false" customHeight="false" outlineLevel="0" collapsed="false">
      <c r="BS35619" s="96" t="n">
        <f aca="false">BR35619-2.5</f>
        <v>-2.5</v>
      </c>
    </row>
    <row r="35620" customFormat="false" ht="12" hidden="false" customHeight="false" outlineLevel="0" collapsed="false">
      <c r="BS35620" s="96" t="n">
        <f aca="false">BR35620-2.5</f>
        <v>-2.5</v>
      </c>
    </row>
    <row r="35621" customFormat="false" ht="12" hidden="false" customHeight="false" outlineLevel="0" collapsed="false">
      <c r="BS35621" s="96" t="n">
        <f aca="false">BR35621-2.5</f>
        <v>-2.5</v>
      </c>
    </row>
    <row r="35622" customFormat="false" ht="12" hidden="false" customHeight="false" outlineLevel="0" collapsed="false">
      <c r="BS35622" s="96" t="n">
        <f aca="false">BR35622-2.5</f>
        <v>-2.5</v>
      </c>
    </row>
    <row r="35623" customFormat="false" ht="12" hidden="false" customHeight="false" outlineLevel="0" collapsed="false">
      <c r="BS35623" s="96" t="n">
        <f aca="false">BR35623-2.5</f>
        <v>-2.5</v>
      </c>
    </row>
    <row r="35624" customFormat="false" ht="12" hidden="false" customHeight="false" outlineLevel="0" collapsed="false">
      <c r="BS35624" s="96" t="n">
        <f aca="false">BR35624-2.5</f>
        <v>-2.5</v>
      </c>
    </row>
    <row r="35625" customFormat="false" ht="12" hidden="false" customHeight="false" outlineLevel="0" collapsed="false">
      <c r="BS35625" s="96" t="n">
        <f aca="false">BR35625-2.5</f>
        <v>-2.5</v>
      </c>
    </row>
    <row r="35626" customFormat="false" ht="12" hidden="false" customHeight="false" outlineLevel="0" collapsed="false">
      <c r="BS35626" s="96" t="n">
        <f aca="false">BR35626-2.5</f>
        <v>-2.5</v>
      </c>
    </row>
    <row r="35627" customFormat="false" ht="12" hidden="false" customHeight="false" outlineLevel="0" collapsed="false">
      <c r="BS35627" s="96" t="n">
        <f aca="false">BR35627-2.5</f>
        <v>-2.5</v>
      </c>
    </row>
    <row r="35628" customFormat="false" ht="12" hidden="false" customHeight="false" outlineLevel="0" collapsed="false">
      <c r="BS35628" s="96" t="n">
        <f aca="false">BR35628-2.5</f>
        <v>-2.5</v>
      </c>
    </row>
    <row r="35629" customFormat="false" ht="12" hidden="false" customHeight="false" outlineLevel="0" collapsed="false">
      <c r="BS35629" s="96" t="n">
        <f aca="false">BR35629-2.5</f>
        <v>-2.5</v>
      </c>
    </row>
    <row r="35630" customFormat="false" ht="12" hidden="false" customHeight="false" outlineLevel="0" collapsed="false">
      <c r="BS35630" s="96" t="n">
        <f aca="false">BR35630-2.5</f>
        <v>-2.5</v>
      </c>
    </row>
    <row r="35631" customFormat="false" ht="12" hidden="false" customHeight="false" outlineLevel="0" collapsed="false">
      <c r="BS35631" s="96" t="n">
        <f aca="false">BR35631-2.5</f>
        <v>-2.5</v>
      </c>
    </row>
    <row r="35632" customFormat="false" ht="12" hidden="false" customHeight="false" outlineLevel="0" collapsed="false">
      <c r="BS35632" s="96" t="n">
        <f aca="false">BR35632-2.5</f>
        <v>-2.5</v>
      </c>
    </row>
    <row r="35633" customFormat="false" ht="12" hidden="false" customHeight="false" outlineLevel="0" collapsed="false">
      <c r="BS35633" s="96" t="n">
        <f aca="false">BR35633-2.5</f>
        <v>-2.5</v>
      </c>
    </row>
    <row r="35634" customFormat="false" ht="12" hidden="false" customHeight="false" outlineLevel="0" collapsed="false">
      <c r="BS35634" s="96" t="n">
        <f aca="false">BR35634-2.5</f>
        <v>-2.5</v>
      </c>
    </row>
    <row r="35635" customFormat="false" ht="12" hidden="false" customHeight="false" outlineLevel="0" collapsed="false">
      <c r="BS35635" s="96" t="n">
        <f aca="false">BR35635-2.5</f>
        <v>-2.5</v>
      </c>
    </row>
    <row r="35636" customFormat="false" ht="12" hidden="false" customHeight="false" outlineLevel="0" collapsed="false">
      <c r="BS35636" s="96" t="n">
        <f aca="false">BR35636-2.5</f>
        <v>-2.5</v>
      </c>
    </row>
    <row r="35637" customFormat="false" ht="12" hidden="false" customHeight="false" outlineLevel="0" collapsed="false">
      <c r="BS35637" s="96" t="n">
        <f aca="false">BR35637-2.5</f>
        <v>-2.5</v>
      </c>
    </row>
    <row r="35638" customFormat="false" ht="12" hidden="false" customHeight="false" outlineLevel="0" collapsed="false">
      <c r="BS35638" s="96" t="n">
        <f aca="false">BR35638-2.5</f>
        <v>-2.5</v>
      </c>
    </row>
    <row r="35639" customFormat="false" ht="12" hidden="false" customHeight="false" outlineLevel="0" collapsed="false">
      <c r="BS35639" s="96" t="n">
        <f aca="false">BR35639-2.5</f>
        <v>-2.5</v>
      </c>
    </row>
    <row r="35640" customFormat="false" ht="12" hidden="false" customHeight="false" outlineLevel="0" collapsed="false">
      <c r="BS35640" s="96" t="n">
        <f aca="false">BR35640-2.5</f>
        <v>-2.5</v>
      </c>
    </row>
    <row r="35641" customFormat="false" ht="12" hidden="false" customHeight="false" outlineLevel="0" collapsed="false">
      <c r="BS35641" s="96" t="n">
        <f aca="false">BR35641-2.5</f>
        <v>-2.5</v>
      </c>
    </row>
    <row r="35642" customFormat="false" ht="12" hidden="false" customHeight="false" outlineLevel="0" collapsed="false">
      <c r="BS35642" s="96" t="n">
        <f aca="false">BR35642-2.5</f>
        <v>-2.5</v>
      </c>
    </row>
    <row r="35643" customFormat="false" ht="12" hidden="false" customHeight="false" outlineLevel="0" collapsed="false">
      <c r="BS35643" s="96" t="n">
        <f aca="false">BR35643-2.5</f>
        <v>-2.5</v>
      </c>
    </row>
    <row r="35644" customFormat="false" ht="12" hidden="false" customHeight="false" outlineLevel="0" collapsed="false">
      <c r="BS35644" s="96" t="n">
        <f aca="false">BR35644-2.5</f>
        <v>-2.5</v>
      </c>
    </row>
    <row r="35645" customFormat="false" ht="12" hidden="false" customHeight="false" outlineLevel="0" collapsed="false">
      <c r="BS35645" s="96" t="n">
        <f aca="false">BR35645-2.5</f>
        <v>-2.5</v>
      </c>
    </row>
    <row r="35646" customFormat="false" ht="12" hidden="false" customHeight="false" outlineLevel="0" collapsed="false">
      <c r="BS35646" s="96" t="n">
        <f aca="false">BR35646-2.5</f>
        <v>-2.5</v>
      </c>
    </row>
    <row r="35647" customFormat="false" ht="12" hidden="false" customHeight="false" outlineLevel="0" collapsed="false">
      <c r="BS35647" s="96" t="n">
        <f aca="false">BR35647-2.5</f>
        <v>-2.5</v>
      </c>
    </row>
    <row r="35648" customFormat="false" ht="12" hidden="false" customHeight="false" outlineLevel="0" collapsed="false">
      <c r="BS35648" s="96" t="n">
        <f aca="false">BR35648-2.5</f>
        <v>-2.5</v>
      </c>
    </row>
    <row r="35649" customFormat="false" ht="12" hidden="false" customHeight="false" outlineLevel="0" collapsed="false">
      <c r="BS35649" s="96" t="n">
        <f aca="false">BR35649-2.5</f>
        <v>-2.5</v>
      </c>
    </row>
    <row r="35650" customFormat="false" ht="12" hidden="false" customHeight="false" outlineLevel="0" collapsed="false">
      <c r="BS35650" s="96" t="n">
        <f aca="false">BR35650-2.5</f>
        <v>-2.5</v>
      </c>
    </row>
    <row r="35651" customFormat="false" ht="12" hidden="false" customHeight="false" outlineLevel="0" collapsed="false">
      <c r="BS35651" s="96" t="n">
        <f aca="false">BR35651-2.5</f>
        <v>-2.5</v>
      </c>
    </row>
    <row r="35652" customFormat="false" ht="12" hidden="false" customHeight="false" outlineLevel="0" collapsed="false">
      <c r="BS35652" s="96" t="n">
        <f aca="false">BR35652-2.5</f>
        <v>-2.5</v>
      </c>
    </row>
    <row r="35653" customFormat="false" ht="12" hidden="false" customHeight="false" outlineLevel="0" collapsed="false">
      <c r="BS35653" s="96" t="n">
        <f aca="false">BR35653-2.5</f>
        <v>-2.5</v>
      </c>
    </row>
    <row r="35654" customFormat="false" ht="12" hidden="false" customHeight="false" outlineLevel="0" collapsed="false">
      <c r="BS35654" s="96" t="n">
        <f aca="false">BR35654-2.5</f>
        <v>-2.5</v>
      </c>
    </row>
    <row r="35655" customFormat="false" ht="12" hidden="false" customHeight="false" outlineLevel="0" collapsed="false">
      <c r="BS35655" s="96" t="n">
        <f aca="false">BR35655-2.5</f>
        <v>-2.5</v>
      </c>
    </row>
    <row r="35656" customFormat="false" ht="12" hidden="false" customHeight="false" outlineLevel="0" collapsed="false">
      <c r="BS35656" s="96" t="n">
        <f aca="false">BR35656-2.5</f>
        <v>-2.5</v>
      </c>
    </row>
    <row r="35657" customFormat="false" ht="12" hidden="false" customHeight="false" outlineLevel="0" collapsed="false">
      <c r="BS35657" s="96" t="n">
        <f aca="false">BR35657-2.5</f>
        <v>-2.5</v>
      </c>
    </row>
    <row r="35658" customFormat="false" ht="12" hidden="false" customHeight="false" outlineLevel="0" collapsed="false">
      <c r="BS35658" s="96" t="n">
        <f aca="false">BR35658-2.5</f>
        <v>-2.5</v>
      </c>
    </row>
    <row r="35659" customFormat="false" ht="12" hidden="false" customHeight="false" outlineLevel="0" collapsed="false">
      <c r="BS35659" s="96" t="n">
        <f aca="false">BR35659-2.5</f>
        <v>-2.5</v>
      </c>
    </row>
    <row r="35660" customFormat="false" ht="12" hidden="false" customHeight="false" outlineLevel="0" collapsed="false">
      <c r="BS35660" s="96" t="n">
        <f aca="false">BR35660-2.5</f>
        <v>-2.5</v>
      </c>
    </row>
    <row r="35661" customFormat="false" ht="12" hidden="false" customHeight="false" outlineLevel="0" collapsed="false">
      <c r="BS35661" s="96" t="n">
        <f aca="false">BR35661-2.5</f>
        <v>-2.5</v>
      </c>
    </row>
    <row r="35662" customFormat="false" ht="12" hidden="false" customHeight="false" outlineLevel="0" collapsed="false">
      <c r="BS35662" s="96" t="n">
        <f aca="false">BR35662-2.5</f>
        <v>-2.5</v>
      </c>
    </row>
    <row r="35663" customFormat="false" ht="12" hidden="false" customHeight="false" outlineLevel="0" collapsed="false">
      <c r="BS35663" s="96" t="n">
        <f aca="false">BR35663-2.5</f>
        <v>-2.5</v>
      </c>
    </row>
    <row r="35664" customFormat="false" ht="12" hidden="false" customHeight="false" outlineLevel="0" collapsed="false">
      <c r="BS35664" s="96" t="n">
        <f aca="false">BR35664-2.5</f>
        <v>-2.5</v>
      </c>
    </row>
    <row r="35665" customFormat="false" ht="12" hidden="false" customHeight="false" outlineLevel="0" collapsed="false">
      <c r="BS35665" s="96" t="n">
        <f aca="false">BR35665-2.5</f>
        <v>-2.5</v>
      </c>
    </row>
    <row r="35666" customFormat="false" ht="12" hidden="false" customHeight="false" outlineLevel="0" collapsed="false">
      <c r="BS35666" s="96" t="n">
        <f aca="false">BR35666-2.5</f>
        <v>-2.5</v>
      </c>
    </row>
    <row r="35667" customFormat="false" ht="12" hidden="false" customHeight="false" outlineLevel="0" collapsed="false">
      <c r="BS35667" s="96" t="n">
        <f aca="false">BR35667-2.5</f>
        <v>-2.5</v>
      </c>
    </row>
    <row r="35668" customFormat="false" ht="12" hidden="false" customHeight="false" outlineLevel="0" collapsed="false">
      <c r="BS35668" s="96" t="n">
        <f aca="false">BR35668-2.5</f>
        <v>-2.5</v>
      </c>
    </row>
    <row r="35669" customFormat="false" ht="12" hidden="false" customHeight="false" outlineLevel="0" collapsed="false">
      <c r="BS35669" s="96" t="n">
        <f aca="false">BR35669-2.5</f>
        <v>-2.5</v>
      </c>
    </row>
    <row r="35670" customFormat="false" ht="12" hidden="false" customHeight="false" outlineLevel="0" collapsed="false">
      <c r="BS35670" s="96" t="n">
        <f aca="false">BR35670-2.5</f>
        <v>-2.5</v>
      </c>
    </row>
    <row r="35671" customFormat="false" ht="12" hidden="false" customHeight="false" outlineLevel="0" collapsed="false">
      <c r="BS35671" s="96" t="n">
        <f aca="false">BR35671-2.5</f>
        <v>-2.5</v>
      </c>
    </row>
    <row r="35672" customFormat="false" ht="12" hidden="false" customHeight="false" outlineLevel="0" collapsed="false">
      <c r="BS35672" s="96" t="n">
        <f aca="false">BR35672-2.5</f>
        <v>-2.5</v>
      </c>
    </row>
    <row r="35673" customFormat="false" ht="12" hidden="false" customHeight="false" outlineLevel="0" collapsed="false">
      <c r="BS35673" s="96" t="n">
        <f aca="false">BR35673-2.5</f>
        <v>-2.5</v>
      </c>
    </row>
    <row r="35674" customFormat="false" ht="12" hidden="false" customHeight="false" outlineLevel="0" collapsed="false">
      <c r="BS35674" s="96" t="n">
        <f aca="false">BR35674-2.5</f>
        <v>-2.5</v>
      </c>
    </row>
    <row r="35675" customFormat="false" ht="12" hidden="false" customHeight="false" outlineLevel="0" collapsed="false">
      <c r="BS35675" s="96" t="n">
        <f aca="false">BR35675-2.5</f>
        <v>-2.5</v>
      </c>
    </row>
    <row r="35676" customFormat="false" ht="12" hidden="false" customHeight="false" outlineLevel="0" collapsed="false">
      <c r="BS35676" s="96" t="n">
        <f aca="false">BR35676-2.5</f>
        <v>-2.5</v>
      </c>
    </row>
    <row r="35677" customFormat="false" ht="12" hidden="false" customHeight="false" outlineLevel="0" collapsed="false">
      <c r="BS35677" s="96" t="n">
        <f aca="false">BR35677-2.5</f>
        <v>-2.5</v>
      </c>
    </row>
    <row r="35678" customFormat="false" ht="12" hidden="false" customHeight="false" outlineLevel="0" collapsed="false">
      <c r="BS35678" s="96" t="n">
        <f aca="false">BR35678-2.5</f>
        <v>-2.5</v>
      </c>
    </row>
    <row r="35679" customFormat="false" ht="12" hidden="false" customHeight="false" outlineLevel="0" collapsed="false">
      <c r="BS35679" s="96" t="n">
        <f aca="false">BR35679-2.5</f>
        <v>-2.5</v>
      </c>
    </row>
    <row r="35680" customFormat="false" ht="12" hidden="false" customHeight="false" outlineLevel="0" collapsed="false">
      <c r="BS35680" s="96" t="n">
        <f aca="false">BR35680-2.5</f>
        <v>-2.5</v>
      </c>
    </row>
    <row r="35681" customFormat="false" ht="12" hidden="false" customHeight="false" outlineLevel="0" collapsed="false">
      <c r="BS35681" s="96" t="n">
        <f aca="false">BR35681-2.5</f>
        <v>-2.5</v>
      </c>
    </row>
    <row r="35682" customFormat="false" ht="12" hidden="false" customHeight="false" outlineLevel="0" collapsed="false">
      <c r="BS35682" s="96" t="n">
        <f aca="false">BR35682-2.5</f>
        <v>-2.5</v>
      </c>
    </row>
    <row r="35683" customFormat="false" ht="12" hidden="false" customHeight="false" outlineLevel="0" collapsed="false">
      <c r="BS35683" s="96" t="n">
        <f aca="false">BR35683-2.5</f>
        <v>-2.5</v>
      </c>
    </row>
    <row r="35684" customFormat="false" ht="12" hidden="false" customHeight="false" outlineLevel="0" collapsed="false">
      <c r="BS35684" s="96" t="n">
        <f aca="false">BR35684-2.5</f>
        <v>-2.5</v>
      </c>
    </row>
    <row r="35685" customFormat="false" ht="12" hidden="false" customHeight="false" outlineLevel="0" collapsed="false">
      <c r="BS35685" s="96" t="n">
        <f aca="false">BR35685-2.5</f>
        <v>-2.5</v>
      </c>
    </row>
    <row r="35686" customFormat="false" ht="12" hidden="false" customHeight="false" outlineLevel="0" collapsed="false">
      <c r="BS35686" s="96" t="n">
        <f aca="false">BR35686-2.5</f>
        <v>-2.5</v>
      </c>
    </row>
    <row r="35687" customFormat="false" ht="12" hidden="false" customHeight="false" outlineLevel="0" collapsed="false">
      <c r="BS35687" s="96" t="n">
        <f aca="false">BR35687-2.5</f>
        <v>-2.5</v>
      </c>
    </row>
    <row r="35688" customFormat="false" ht="12" hidden="false" customHeight="false" outlineLevel="0" collapsed="false">
      <c r="BS35688" s="96" t="n">
        <f aca="false">BR35688-2.5</f>
        <v>-2.5</v>
      </c>
    </row>
    <row r="35689" customFormat="false" ht="12" hidden="false" customHeight="false" outlineLevel="0" collapsed="false">
      <c r="BS35689" s="96" t="n">
        <f aca="false">BR35689-2.5</f>
        <v>-2.5</v>
      </c>
    </row>
    <row r="35690" customFormat="false" ht="12" hidden="false" customHeight="false" outlineLevel="0" collapsed="false">
      <c r="BS35690" s="96" t="n">
        <f aca="false">BR35690-2.5</f>
        <v>-2.5</v>
      </c>
    </row>
    <row r="35691" customFormat="false" ht="12" hidden="false" customHeight="false" outlineLevel="0" collapsed="false">
      <c r="BS35691" s="96" t="n">
        <f aca="false">BR35691-2.5</f>
        <v>-2.5</v>
      </c>
    </row>
    <row r="35692" customFormat="false" ht="12" hidden="false" customHeight="false" outlineLevel="0" collapsed="false">
      <c r="BS35692" s="96" t="n">
        <f aca="false">BR35692-2.5</f>
        <v>-2.5</v>
      </c>
    </row>
    <row r="35693" customFormat="false" ht="12" hidden="false" customHeight="false" outlineLevel="0" collapsed="false">
      <c r="BS35693" s="96" t="n">
        <f aca="false">BR35693-2.5</f>
        <v>-2.5</v>
      </c>
    </row>
    <row r="35694" customFormat="false" ht="12" hidden="false" customHeight="false" outlineLevel="0" collapsed="false">
      <c r="BS35694" s="96" t="n">
        <f aca="false">BR35694-2.5</f>
        <v>-2.5</v>
      </c>
    </row>
    <row r="35695" customFormat="false" ht="12" hidden="false" customHeight="false" outlineLevel="0" collapsed="false">
      <c r="BS35695" s="96" t="n">
        <f aca="false">BR35695-2.5</f>
        <v>-2.5</v>
      </c>
    </row>
    <row r="35696" customFormat="false" ht="12" hidden="false" customHeight="false" outlineLevel="0" collapsed="false">
      <c r="BS35696" s="96" t="n">
        <f aca="false">BR35696-2.5</f>
        <v>-2.5</v>
      </c>
    </row>
    <row r="35697" customFormat="false" ht="12" hidden="false" customHeight="false" outlineLevel="0" collapsed="false">
      <c r="BS35697" s="96" t="n">
        <f aca="false">BR35697-2.5</f>
        <v>-2.5</v>
      </c>
    </row>
    <row r="35698" customFormat="false" ht="12" hidden="false" customHeight="false" outlineLevel="0" collapsed="false">
      <c r="BS35698" s="96" t="n">
        <f aca="false">BR35698-2.5</f>
        <v>-2.5</v>
      </c>
    </row>
    <row r="35699" customFormat="false" ht="12" hidden="false" customHeight="false" outlineLevel="0" collapsed="false">
      <c r="BS35699" s="96" t="n">
        <f aca="false">BR35699-2.5</f>
        <v>-2.5</v>
      </c>
    </row>
    <row r="35700" customFormat="false" ht="12" hidden="false" customHeight="false" outlineLevel="0" collapsed="false">
      <c r="BS35700" s="96" t="n">
        <f aca="false">BR35700-2.5</f>
        <v>-2.5</v>
      </c>
    </row>
    <row r="35701" customFormat="false" ht="12" hidden="false" customHeight="false" outlineLevel="0" collapsed="false">
      <c r="BS35701" s="96" t="n">
        <f aca="false">BR35701-2.5</f>
        <v>-2.5</v>
      </c>
    </row>
    <row r="35702" customFormat="false" ht="12" hidden="false" customHeight="false" outlineLevel="0" collapsed="false">
      <c r="BS35702" s="96" t="n">
        <f aca="false">BR35702-2.5</f>
        <v>-2.5</v>
      </c>
    </row>
    <row r="35703" customFormat="false" ht="12" hidden="false" customHeight="false" outlineLevel="0" collapsed="false">
      <c r="BS35703" s="96" t="n">
        <f aca="false">BR35703-2.5</f>
        <v>-2.5</v>
      </c>
    </row>
    <row r="35704" customFormat="false" ht="12" hidden="false" customHeight="false" outlineLevel="0" collapsed="false">
      <c r="BS35704" s="96" t="n">
        <f aca="false">BR35704-2.5</f>
        <v>-2.5</v>
      </c>
    </row>
    <row r="35705" customFormat="false" ht="12" hidden="false" customHeight="false" outlineLevel="0" collapsed="false">
      <c r="BS35705" s="96" t="n">
        <f aca="false">BR35705-2.5</f>
        <v>-2.5</v>
      </c>
    </row>
    <row r="35706" customFormat="false" ht="12" hidden="false" customHeight="false" outlineLevel="0" collapsed="false">
      <c r="BS35706" s="96" t="n">
        <f aca="false">BR35706-2.5</f>
        <v>-2.5</v>
      </c>
    </row>
    <row r="35707" customFormat="false" ht="12" hidden="false" customHeight="false" outlineLevel="0" collapsed="false">
      <c r="BS35707" s="96" t="n">
        <f aca="false">BR35707-2.5</f>
        <v>-2.5</v>
      </c>
    </row>
    <row r="35708" customFormat="false" ht="12" hidden="false" customHeight="false" outlineLevel="0" collapsed="false">
      <c r="BS35708" s="96" t="n">
        <f aca="false">BR35708-2.5</f>
        <v>-2.5</v>
      </c>
    </row>
    <row r="35709" customFormat="false" ht="12" hidden="false" customHeight="false" outlineLevel="0" collapsed="false">
      <c r="BS35709" s="96" t="n">
        <f aca="false">BR35709-2.5</f>
        <v>-2.5</v>
      </c>
    </row>
    <row r="35710" customFormat="false" ht="12" hidden="false" customHeight="false" outlineLevel="0" collapsed="false">
      <c r="BS35710" s="96" t="n">
        <f aca="false">BR35710-2.5</f>
        <v>-2.5</v>
      </c>
    </row>
    <row r="35711" customFormat="false" ht="12" hidden="false" customHeight="false" outlineLevel="0" collapsed="false">
      <c r="BS35711" s="96" t="n">
        <f aca="false">BR35711-2.5</f>
        <v>-2.5</v>
      </c>
    </row>
    <row r="35712" customFormat="false" ht="12" hidden="false" customHeight="false" outlineLevel="0" collapsed="false">
      <c r="BS35712" s="96" t="n">
        <f aca="false">BR35712-2.5</f>
        <v>-2.5</v>
      </c>
    </row>
    <row r="35713" customFormat="false" ht="12" hidden="false" customHeight="false" outlineLevel="0" collapsed="false">
      <c r="BS35713" s="96" t="n">
        <f aca="false">BR35713-2.5</f>
        <v>-2.5</v>
      </c>
    </row>
    <row r="35714" customFormat="false" ht="12" hidden="false" customHeight="false" outlineLevel="0" collapsed="false">
      <c r="BS35714" s="96" t="n">
        <f aca="false">BR35714-2.5</f>
        <v>-2.5</v>
      </c>
    </row>
    <row r="35715" customFormat="false" ht="12" hidden="false" customHeight="false" outlineLevel="0" collapsed="false">
      <c r="BS35715" s="96" t="n">
        <f aca="false">BR35715-2.5</f>
        <v>-2.5</v>
      </c>
    </row>
    <row r="35716" customFormat="false" ht="12" hidden="false" customHeight="false" outlineLevel="0" collapsed="false">
      <c r="BS35716" s="96" t="n">
        <f aca="false">BR35716-2.5</f>
        <v>-2.5</v>
      </c>
    </row>
    <row r="35717" customFormat="false" ht="12" hidden="false" customHeight="false" outlineLevel="0" collapsed="false">
      <c r="BS35717" s="96" t="n">
        <f aca="false">BR35717-2.5</f>
        <v>-2.5</v>
      </c>
    </row>
    <row r="35718" customFormat="false" ht="12" hidden="false" customHeight="false" outlineLevel="0" collapsed="false">
      <c r="BS35718" s="96" t="n">
        <f aca="false">BR35718-2.5</f>
        <v>-2.5</v>
      </c>
    </row>
    <row r="35719" customFormat="false" ht="12" hidden="false" customHeight="false" outlineLevel="0" collapsed="false">
      <c r="BS35719" s="96" t="n">
        <f aca="false">BR35719-2.5</f>
        <v>-2.5</v>
      </c>
    </row>
    <row r="35720" customFormat="false" ht="12" hidden="false" customHeight="false" outlineLevel="0" collapsed="false">
      <c r="BS35720" s="96" t="n">
        <f aca="false">BR35720-2.5</f>
        <v>-2.5</v>
      </c>
    </row>
    <row r="35721" customFormat="false" ht="12" hidden="false" customHeight="false" outlineLevel="0" collapsed="false">
      <c r="BS35721" s="96" t="n">
        <f aca="false">BR35721-2.5</f>
        <v>-2.5</v>
      </c>
    </row>
    <row r="35722" customFormat="false" ht="12" hidden="false" customHeight="false" outlineLevel="0" collapsed="false">
      <c r="BS35722" s="96" t="n">
        <f aca="false">BR35722-2.5</f>
        <v>-2.5</v>
      </c>
    </row>
    <row r="35723" customFormat="false" ht="12" hidden="false" customHeight="false" outlineLevel="0" collapsed="false">
      <c r="BS35723" s="96" t="n">
        <f aca="false">BR35723-2.5</f>
        <v>-2.5</v>
      </c>
    </row>
    <row r="35724" customFormat="false" ht="12" hidden="false" customHeight="false" outlineLevel="0" collapsed="false">
      <c r="BS35724" s="96" t="n">
        <f aca="false">BR35724-2.5</f>
        <v>-2.5</v>
      </c>
    </row>
    <row r="35725" customFormat="false" ht="12" hidden="false" customHeight="false" outlineLevel="0" collapsed="false">
      <c r="BS35725" s="96" t="n">
        <f aca="false">BR35725-2.5</f>
        <v>-2.5</v>
      </c>
    </row>
    <row r="35726" customFormat="false" ht="12" hidden="false" customHeight="false" outlineLevel="0" collapsed="false">
      <c r="BS35726" s="96" t="n">
        <f aca="false">BR35726-2.5</f>
        <v>-2.5</v>
      </c>
    </row>
    <row r="35727" customFormat="false" ht="12" hidden="false" customHeight="false" outlineLevel="0" collapsed="false">
      <c r="BS35727" s="96" t="n">
        <f aca="false">BR35727-2.5</f>
        <v>-2.5</v>
      </c>
    </row>
    <row r="35728" customFormat="false" ht="12" hidden="false" customHeight="false" outlineLevel="0" collapsed="false">
      <c r="BS35728" s="96" t="n">
        <f aca="false">BR35728-2.5</f>
        <v>-2.5</v>
      </c>
    </row>
    <row r="35729" customFormat="false" ht="12" hidden="false" customHeight="false" outlineLevel="0" collapsed="false">
      <c r="BS35729" s="96" t="n">
        <f aca="false">BR35729-2.5</f>
        <v>-2.5</v>
      </c>
    </row>
    <row r="35730" customFormat="false" ht="12" hidden="false" customHeight="false" outlineLevel="0" collapsed="false">
      <c r="BS35730" s="96" t="n">
        <f aca="false">BR35730-2.5</f>
        <v>-2.5</v>
      </c>
    </row>
    <row r="35731" customFormat="false" ht="12" hidden="false" customHeight="false" outlineLevel="0" collapsed="false">
      <c r="BS35731" s="96" t="n">
        <f aca="false">BR35731-2.5</f>
        <v>-2.5</v>
      </c>
    </row>
    <row r="35732" customFormat="false" ht="12" hidden="false" customHeight="false" outlineLevel="0" collapsed="false">
      <c r="BS35732" s="96" t="n">
        <f aca="false">BR35732-2.5</f>
        <v>-2.5</v>
      </c>
    </row>
    <row r="35733" customFormat="false" ht="12" hidden="false" customHeight="false" outlineLevel="0" collapsed="false">
      <c r="BS35733" s="96" t="n">
        <f aca="false">BR35733-2.5</f>
        <v>-2.5</v>
      </c>
    </row>
    <row r="35734" customFormat="false" ht="12" hidden="false" customHeight="false" outlineLevel="0" collapsed="false">
      <c r="BS35734" s="96" t="n">
        <f aca="false">BR35734-2.5</f>
        <v>-2.5</v>
      </c>
    </row>
    <row r="35735" customFormat="false" ht="12" hidden="false" customHeight="false" outlineLevel="0" collapsed="false">
      <c r="BS35735" s="96" t="n">
        <f aca="false">BR35735-2.5</f>
        <v>-2.5</v>
      </c>
    </row>
    <row r="35736" customFormat="false" ht="12" hidden="false" customHeight="false" outlineLevel="0" collapsed="false">
      <c r="BS35736" s="96" t="n">
        <f aca="false">BR35736-2.5</f>
        <v>-2.5</v>
      </c>
    </row>
    <row r="35737" customFormat="false" ht="12" hidden="false" customHeight="false" outlineLevel="0" collapsed="false">
      <c r="BS35737" s="96" t="n">
        <f aca="false">BR35737-2.5</f>
        <v>-2.5</v>
      </c>
    </row>
    <row r="35738" customFormat="false" ht="12" hidden="false" customHeight="false" outlineLevel="0" collapsed="false">
      <c r="BS35738" s="96" t="n">
        <f aca="false">BR35738-2.5</f>
        <v>-2.5</v>
      </c>
    </row>
    <row r="35739" customFormat="false" ht="12" hidden="false" customHeight="false" outlineLevel="0" collapsed="false">
      <c r="BS35739" s="96" t="n">
        <f aca="false">BR35739-2.5</f>
        <v>-2.5</v>
      </c>
    </row>
    <row r="35740" customFormat="false" ht="12" hidden="false" customHeight="false" outlineLevel="0" collapsed="false">
      <c r="BS35740" s="96" t="n">
        <f aca="false">BR35740-2.5</f>
        <v>-2.5</v>
      </c>
    </row>
    <row r="35741" customFormat="false" ht="12" hidden="false" customHeight="false" outlineLevel="0" collapsed="false">
      <c r="BS35741" s="96" t="n">
        <f aca="false">BR35741-2.5</f>
        <v>-2.5</v>
      </c>
    </row>
    <row r="35742" customFormat="false" ht="12" hidden="false" customHeight="false" outlineLevel="0" collapsed="false">
      <c r="BS35742" s="96" t="n">
        <f aca="false">BR35742-2.5</f>
        <v>-2.5</v>
      </c>
    </row>
    <row r="35743" customFormat="false" ht="12" hidden="false" customHeight="false" outlineLevel="0" collapsed="false">
      <c r="BS35743" s="96" t="n">
        <f aca="false">BR35743-2.5</f>
        <v>-2.5</v>
      </c>
    </row>
    <row r="35744" customFormat="false" ht="12" hidden="false" customHeight="false" outlineLevel="0" collapsed="false">
      <c r="BS35744" s="96" t="n">
        <f aca="false">BR35744-2.5</f>
        <v>-2.5</v>
      </c>
    </row>
    <row r="35745" customFormat="false" ht="12" hidden="false" customHeight="false" outlineLevel="0" collapsed="false">
      <c r="BS35745" s="96" t="n">
        <f aca="false">BR35745-2.5</f>
        <v>-2.5</v>
      </c>
    </row>
    <row r="35746" customFormat="false" ht="12" hidden="false" customHeight="false" outlineLevel="0" collapsed="false">
      <c r="BS35746" s="96" t="n">
        <f aca="false">BR35746-2.5</f>
        <v>-2.5</v>
      </c>
    </row>
    <row r="35747" customFormat="false" ht="12" hidden="false" customHeight="false" outlineLevel="0" collapsed="false">
      <c r="BS35747" s="96" t="n">
        <f aca="false">BR35747-2.5</f>
        <v>-2.5</v>
      </c>
    </row>
    <row r="35748" customFormat="false" ht="12" hidden="false" customHeight="false" outlineLevel="0" collapsed="false">
      <c r="BS35748" s="96" t="n">
        <f aca="false">BR35748-2.5</f>
        <v>-2.5</v>
      </c>
    </row>
    <row r="35749" customFormat="false" ht="12" hidden="false" customHeight="false" outlineLevel="0" collapsed="false">
      <c r="BS35749" s="96" t="n">
        <f aca="false">BR35749-2.5</f>
        <v>-2.5</v>
      </c>
    </row>
    <row r="35750" customFormat="false" ht="12" hidden="false" customHeight="false" outlineLevel="0" collapsed="false">
      <c r="BS35750" s="96" t="n">
        <f aca="false">BR35750-2.5</f>
        <v>-2.5</v>
      </c>
    </row>
    <row r="35751" customFormat="false" ht="12" hidden="false" customHeight="false" outlineLevel="0" collapsed="false">
      <c r="BS35751" s="96" t="n">
        <f aca="false">BR35751-2.5</f>
        <v>-2.5</v>
      </c>
    </row>
    <row r="35752" customFormat="false" ht="12" hidden="false" customHeight="false" outlineLevel="0" collapsed="false">
      <c r="BS35752" s="96" t="n">
        <f aca="false">BR35752-2.5</f>
        <v>-2.5</v>
      </c>
    </row>
    <row r="35753" customFormat="false" ht="12" hidden="false" customHeight="false" outlineLevel="0" collapsed="false">
      <c r="BS35753" s="96" t="n">
        <f aca="false">BR35753-2.5</f>
        <v>-2.5</v>
      </c>
    </row>
    <row r="35754" customFormat="false" ht="12" hidden="false" customHeight="false" outlineLevel="0" collapsed="false">
      <c r="BS35754" s="96" t="n">
        <f aca="false">BR35754-2.5</f>
        <v>-2.5</v>
      </c>
    </row>
    <row r="35755" customFormat="false" ht="12" hidden="false" customHeight="false" outlineLevel="0" collapsed="false">
      <c r="BS35755" s="96" t="n">
        <f aca="false">BR35755-2.5</f>
        <v>-2.5</v>
      </c>
    </row>
    <row r="35756" customFormat="false" ht="12" hidden="false" customHeight="false" outlineLevel="0" collapsed="false">
      <c r="BS35756" s="96" t="n">
        <f aca="false">BR35756-2.5</f>
        <v>-2.5</v>
      </c>
    </row>
    <row r="35757" customFormat="false" ht="12" hidden="false" customHeight="false" outlineLevel="0" collapsed="false">
      <c r="BS35757" s="96" t="n">
        <f aca="false">BR35757-2.5</f>
        <v>-2.5</v>
      </c>
    </row>
    <row r="35758" customFormat="false" ht="12" hidden="false" customHeight="false" outlineLevel="0" collapsed="false">
      <c r="BS35758" s="96" t="n">
        <f aca="false">BR35758-2.5</f>
        <v>-2.5</v>
      </c>
    </row>
    <row r="35759" customFormat="false" ht="12" hidden="false" customHeight="false" outlineLevel="0" collapsed="false">
      <c r="BS35759" s="96" t="n">
        <f aca="false">BR35759-2.5</f>
        <v>-2.5</v>
      </c>
    </row>
    <row r="35760" customFormat="false" ht="12" hidden="false" customHeight="false" outlineLevel="0" collapsed="false">
      <c r="BS35760" s="96" t="n">
        <f aca="false">BR35760-2.5</f>
        <v>-2.5</v>
      </c>
    </row>
    <row r="35761" customFormat="false" ht="12" hidden="false" customHeight="false" outlineLevel="0" collapsed="false">
      <c r="BS35761" s="96" t="n">
        <f aca="false">BR35761-2.5</f>
        <v>-2.5</v>
      </c>
    </row>
    <row r="35762" customFormat="false" ht="12" hidden="false" customHeight="false" outlineLevel="0" collapsed="false">
      <c r="BS35762" s="96" t="n">
        <f aca="false">BR35762-2.5</f>
        <v>-2.5</v>
      </c>
    </row>
    <row r="35763" customFormat="false" ht="12" hidden="false" customHeight="false" outlineLevel="0" collapsed="false">
      <c r="BS35763" s="96" t="n">
        <f aca="false">BR35763-2.5</f>
        <v>-2.5</v>
      </c>
    </row>
    <row r="35764" customFormat="false" ht="12" hidden="false" customHeight="false" outlineLevel="0" collapsed="false">
      <c r="BS35764" s="96" t="n">
        <f aca="false">BR35764-2.5</f>
        <v>-2.5</v>
      </c>
    </row>
    <row r="35765" customFormat="false" ht="12" hidden="false" customHeight="false" outlineLevel="0" collapsed="false">
      <c r="BS35765" s="96" t="n">
        <f aca="false">BR35765-2.5</f>
        <v>-2.5</v>
      </c>
    </row>
    <row r="35766" customFormat="false" ht="12" hidden="false" customHeight="false" outlineLevel="0" collapsed="false">
      <c r="BS35766" s="96" t="n">
        <f aca="false">BR35766-2.5</f>
        <v>-2.5</v>
      </c>
    </row>
    <row r="35767" customFormat="false" ht="12" hidden="false" customHeight="false" outlineLevel="0" collapsed="false">
      <c r="BS35767" s="96" t="n">
        <f aca="false">BR35767-2.5</f>
        <v>-2.5</v>
      </c>
    </row>
    <row r="35768" customFormat="false" ht="12" hidden="false" customHeight="false" outlineLevel="0" collapsed="false">
      <c r="BS35768" s="96" t="n">
        <f aca="false">BR35768-2.5</f>
        <v>-2.5</v>
      </c>
    </row>
    <row r="35769" customFormat="false" ht="12" hidden="false" customHeight="false" outlineLevel="0" collapsed="false">
      <c r="BS35769" s="96" t="n">
        <f aca="false">BR35769-2.5</f>
        <v>-2.5</v>
      </c>
    </row>
    <row r="35770" customFormat="false" ht="12" hidden="false" customHeight="false" outlineLevel="0" collapsed="false">
      <c r="BS35770" s="96" t="n">
        <f aca="false">BR35770-2.5</f>
        <v>-2.5</v>
      </c>
    </row>
    <row r="35771" customFormat="false" ht="12" hidden="false" customHeight="false" outlineLevel="0" collapsed="false">
      <c r="BS35771" s="96" t="n">
        <f aca="false">BR35771-2.5</f>
        <v>-2.5</v>
      </c>
    </row>
    <row r="35772" customFormat="false" ht="12" hidden="false" customHeight="false" outlineLevel="0" collapsed="false">
      <c r="BS35772" s="96" t="n">
        <f aca="false">BR35772-2.5</f>
        <v>-2.5</v>
      </c>
    </row>
    <row r="35773" customFormat="false" ht="12" hidden="false" customHeight="false" outlineLevel="0" collapsed="false">
      <c r="BS35773" s="96" t="n">
        <f aca="false">BR35773-2.5</f>
        <v>-2.5</v>
      </c>
    </row>
    <row r="35774" customFormat="false" ht="12" hidden="false" customHeight="false" outlineLevel="0" collapsed="false">
      <c r="BS35774" s="96" t="n">
        <f aca="false">BR35774-2.5</f>
        <v>-2.5</v>
      </c>
    </row>
    <row r="35775" customFormat="false" ht="12" hidden="false" customHeight="false" outlineLevel="0" collapsed="false">
      <c r="BS35775" s="96" t="n">
        <f aca="false">BR35775-2.5</f>
        <v>-2.5</v>
      </c>
    </row>
    <row r="35776" customFormat="false" ht="12" hidden="false" customHeight="false" outlineLevel="0" collapsed="false">
      <c r="BS35776" s="96" t="n">
        <f aca="false">BR35776-2.5</f>
        <v>-2.5</v>
      </c>
    </row>
    <row r="35777" customFormat="false" ht="12" hidden="false" customHeight="false" outlineLevel="0" collapsed="false">
      <c r="BS35777" s="96" t="n">
        <f aca="false">BR35777-2.5</f>
        <v>-2.5</v>
      </c>
    </row>
    <row r="35778" customFormat="false" ht="12" hidden="false" customHeight="false" outlineLevel="0" collapsed="false">
      <c r="BS35778" s="96" t="n">
        <f aca="false">BR35778-2.5</f>
        <v>-2.5</v>
      </c>
    </row>
    <row r="35779" customFormat="false" ht="12" hidden="false" customHeight="false" outlineLevel="0" collapsed="false">
      <c r="BS35779" s="96" t="n">
        <f aca="false">BR35779-2.5</f>
        <v>-2.5</v>
      </c>
    </row>
    <row r="35780" customFormat="false" ht="12" hidden="false" customHeight="false" outlineLevel="0" collapsed="false">
      <c r="BS35780" s="96" t="n">
        <f aca="false">BR35780-2.5</f>
        <v>-2.5</v>
      </c>
    </row>
    <row r="35781" customFormat="false" ht="12" hidden="false" customHeight="false" outlineLevel="0" collapsed="false">
      <c r="BS35781" s="96" t="n">
        <f aca="false">BR35781-2.5</f>
        <v>-2.5</v>
      </c>
    </row>
    <row r="35782" customFormat="false" ht="12" hidden="false" customHeight="false" outlineLevel="0" collapsed="false">
      <c r="BS35782" s="96" t="n">
        <f aca="false">BR35782-2.5</f>
        <v>-2.5</v>
      </c>
    </row>
    <row r="35783" customFormat="false" ht="12" hidden="false" customHeight="false" outlineLevel="0" collapsed="false">
      <c r="BS35783" s="96" t="n">
        <f aca="false">BR35783-2.5</f>
        <v>-2.5</v>
      </c>
    </row>
    <row r="35784" customFormat="false" ht="12" hidden="false" customHeight="false" outlineLevel="0" collapsed="false">
      <c r="BS35784" s="96" t="n">
        <f aca="false">BR35784-2.5</f>
        <v>-2.5</v>
      </c>
    </row>
    <row r="35785" customFormat="false" ht="12" hidden="false" customHeight="false" outlineLevel="0" collapsed="false">
      <c r="BS35785" s="96" t="n">
        <f aca="false">BR35785-2.5</f>
        <v>-2.5</v>
      </c>
    </row>
    <row r="35786" customFormat="false" ht="12" hidden="false" customHeight="false" outlineLevel="0" collapsed="false">
      <c r="BS35786" s="96" t="n">
        <f aca="false">BR35786-2.5</f>
        <v>-2.5</v>
      </c>
    </row>
    <row r="35787" customFormat="false" ht="12" hidden="false" customHeight="false" outlineLevel="0" collapsed="false">
      <c r="BS35787" s="96" t="n">
        <f aca="false">BR35787-2.5</f>
        <v>-2.5</v>
      </c>
    </row>
    <row r="35788" customFormat="false" ht="12" hidden="false" customHeight="false" outlineLevel="0" collapsed="false">
      <c r="BS35788" s="96" t="n">
        <f aca="false">BR35788-2.5</f>
        <v>-2.5</v>
      </c>
    </row>
    <row r="35789" customFormat="false" ht="12" hidden="false" customHeight="false" outlineLevel="0" collapsed="false">
      <c r="BS35789" s="96" t="n">
        <f aca="false">BR35789-2.5</f>
        <v>-2.5</v>
      </c>
    </row>
    <row r="35790" customFormat="false" ht="12" hidden="false" customHeight="false" outlineLevel="0" collapsed="false">
      <c r="BS35790" s="96" t="n">
        <f aca="false">BR35790-2.5</f>
        <v>-2.5</v>
      </c>
    </row>
    <row r="35791" customFormat="false" ht="12" hidden="false" customHeight="false" outlineLevel="0" collapsed="false">
      <c r="BS35791" s="96" t="n">
        <f aca="false">BR35791-2.5</f>
        <v>-2.5</v>
      </c>
    </row>
    <row r="35792" customFormat="false" ht="12" hidden="false" customHeight="false" outlineLevel="0" collapsed="false">
      <c r="BS35792" s="96" t="n">
        <f aca="false">BR35792-2.5</f>
        <v>-2.5</v>
      </c>
    </row>
    <row r="35793" customFormat="false" ht="12" hidden="false" customHeight="false" outlineLevel="0" collapsed="false">
      <c r="BS35793" s="96" t="n">
        <f aca="false">BR35793-2.5</f>
        <v>-2.5</v>
      </c>
    </row>
    <row r="35794" customFormat="false" ht="12" hidden="false" customHeight="false" outlineLevel="0" collapsed="false">
      <c r="BS35794" s="96" t="n">
        <f aca="false">BR35794-2.5</f>
        <v>-2.5</v>
      </c>
    </row>
    <row r="35795" customFormat="false" ht="12" hidden="false" customHeight="false" outlineLevel="0" collapsed="false">
      <c r="BS35795" s="96" t="n">
        <f aca="false">BR35795-2.5</f>
        <v>-2.5</v>
      </c>
    </row>
    <row r="35796" customFormat="false" ht="12" hidden="false" customHeight="false" outlineLevel="0" collapsed="false">
      <c r="BS35796" s="96" t="n">
        <f aca="false">BR35796-2.5</f>
        <v>-2.5</v>
      </c>
    </row>
    <row r="35797" customFormat="false" ht="12" hidden="false" customHeight="false" outlineLevel="0" collapsed="false">
      <c r="BS35797" s="96" t="n">
        <f aca="false">BR35797-2.5</f>
        <v>-2.5</v>
      </c>
    </row>
    <row r="35798" customFormat="false" ht="12" hidden="false" customHeight="false" outlineLevel="0" collapsed="false">
      <c r="BS35798" s="96" t="n">
        <f aca="false">BR35798-2.5</f>
        <v>-2.5</v>
      </c>
    </row>
    <row r="35799" customFormat="false" ht="12" hidden="false" customHeight="false" outlineLevel="0" collapsed="false">
      <c r="BS35799" s="96" t="n">
        <f aca="false">BR35799-2.5</f>
        <v>-2.5</v>
      </c>
    </row>
    <row r="35800" customFormat="false" ht="12" hidden="false" customHeight="false" outlineLevel="0" collapsed="false">
      <c r="BS35800" s="96" t="n">
        <f aca="false">BR35800-2.5</f>
        <v>-2.5</v>
      </c>
    </row>
    <row r="35801" customFormat="false" ht="12" hidden="false" customHeight="false" outlineLevel="0" collapsed="false">
      <c r="BS35801" s="96" t="n">
        <f aca="false">BR35801-2.5</f>
        <v>-2.5</v>
      </c>
    </row>
    <row r="35802" customFormat="false" ht="12" hidden="false" customHeight="false" outlineLevel="0" collapsed="false">
      <c r="BS35802" s="96" t="n">
        <f aca="false">BR35802-2.5</f>
        <v>-2.5</v>
      </c>
    </row>
    <row r="35803" customFormat="false" ht="12" hidden="false" customHeight="false" outlineLevel="0" collapsed="false">
      <c r="BS35803" s="96" t="n">
        <f aca="false">BR35803-2.5</f>
        <v>-2.5</v>
      </c>
    </row>
    <row r="35804" customFormat="false" ht="12" hidden="false" customHeight="false" outlineLevel="0" collapsed="false">
      <c r="BS35804" s="96" t="n">
        <f aca="false">BR35804-2.5</f>
        <v>-2.5</v>
      </c>
    </row>
    <row r="35805" customFormat="false" ht="12" hidden="false" customHeight="false" outlineLevel="0" collapsed="false">
      <c r="BS35805" s="96" t="n">
        <f aca="false">BR35805-2.5</f>
        <v>-2.5</v>
      </c>
    </row>
    <row r="35806" customFormat="false" ht="12" hidden="false" customHeight="false" outlineLevel="0" collapsed="false">
      <c r="BS35806" s="96" t="n">
        <f aca="false">BR35806-2.5</f>
        <v>-2.5</v>
      </c>
    </row>
    <row r="35807" customFormat="false" ht="12" hidden="false" customHeight="false" outlineLevel="0" collapsed="false">
      <c r="BS35807" s="96" t="n">
        <f aca="false">BR35807-2.5</f>
        <v>-2.5</v>
      </c>
    </row>
    <row r="35808" customFormat="false" ht="12" hidden="false" customHeight="false" outlineLevel="0" collapsed="false">
      <c r="BS35808" s="96" t="n">
        <f aca="false">BR35808-2.5</f>
        <v>-2.5</v>
      </c>
    </row>
    <row r="35809" customFormat="false" ht="12" hidden="false" customHeight="false" outlineLevel="0" collapsed="false">
      <c r="BS35809" s="96" t="n">
        <f aca="false">BR35809-2.5</f>
        <v>-2.5</v>
      </c>
    </row>
    <row r="35810" customFormat="false" ht="12" hidden="false" customHeight="false" outlineLevel="0" collapsed="false">
      <c r="BS35810" s="96" t="n">
        <f aca="false">BR35810-2.5</f>
        <v>-2.5</v>
      </c>
    </row>
    <row r="35811" customFormat="false" ht="12" hidden="false" customHeight="false" outlineLevel="0" collapsed="false">
      <c r="BS35811" s="96" t="n">
        <f aca="false">BR35811-2.5</f>
        <v>-2.5</v>
      </c>
    </row>
    <row r="35812" customFormat="false" ht="12" hidden="false" customHeight="false" outlineLevel="0" collapsed="false">
      <c r="BS35812" s="96" t="n">
        <f aca="false">BR35812-2.5</f>
        <v>-2.5</v>
      </c>
    </row>
    <row r="35813" customFormat="false" ht="12" hidden="false" customHeight="false" outlineLevel="0" collapsed="false">
      <c r="BS35813" s="96" t="n">
        <f aca="false">BR35813-2.5</f>
        <v>-2.5</v>
      </c>
    </row>
    <row r="35814" customFormat="false" ht="12" hidden="false" customHeight="false" outlineLevel="0" collapsed="false">
      <c r="BS35814" s="96" t="n">
        <f aca="false">BR35814-2.5</f>
        <v>-2.5</v>
      </c>
    </row>
    <row r="35815" customFormat="false" ht="12" hidden="false" customHeight="false" outlineLevel="0" collapsed="false">
      <c r="BS35815" s="96" t="n">
        <f aca="false">BR35815-2.5</f>
        <v>-2.5</v>
      </c>
    </row>
    <row r="35816" customFormat="false" ht="12" hidden="false" customHeight="false" outlineLevel="0" collapsed="false">
      <c r="BS35816" s="96" t="n">
        <f aca="false">BR35816-2.5</f>
        <v>-2.5</v>
      </c>
    </row>
    <row r="35817" customFormat="false" ht="12" hidden="false" customHeight="false" outlineLevel="0" collapsed="false">
      <c r="BS35817" s="96" t="n">
        <f aca="false">BR35817-2.5</f>
        <v>-2.5</v>
      </c>
    </row>
    <row r="35818" customFormat="false" ht="12" hidden="false" customHeight="false" outlineLevel="0" collapsed="false">
      <c r="BS35818" s="96" t="n">
        <f aca="false">BR35818-2.5</f>
        <v>-2.5</v>
      </c>
    </row>
    <row r="35819" customFormat="false" ht="12" hidden="false" customHeight="false" outlineLevel="0" collapsed="false">
      <c r="BS35819" s="96" t="n">
        <f aca="false">BR35819-2.5</f>
        <v>-2.5</v>
      </c>
    </row>
    <row r="35820" customFormat="false" ht="12" hidden="false" customHeight="false" outlineLevel="0" collapsed="false">
      <c r="BS35820" s="96" t="n">
        <f aca="false">BR35820-2.5</f>
        <v>-2.5</v>
      </c>
    </row>
    <row r="35821" customFormat="false" ht="12" hidden="false" customHeight="false" outlineLevel="0" collapsed="false">
      <c r="BS35821" s="96" t="n">
        <f aca="false">BR35821-2.5</f>
        <v>-2.5</v>
      </c>
    </row>
    <row r="35822" customFormat="false" ht="12" hidden="false" customHeight="false" outlineLevel="0" collapsed="false">
      <c r="BS35822" s="96" t="n">
        <f aca="false">BR35822-2.5</f>
        <v>-2.5</v>
      </c>
    </row>
    <row r="35823" customFormat="false" ht="12" hidden="false" customHeight="false" outlineLevel="0" collapsed="false">
      <c r="BS35823" s="96" t="n">
        <f aca="false">BR35823-2.5</f>
        <v>-2.5</v>
      </c>
    </row>
    <row r="35824" customFormat="false" ht="12" hidden="false" customHeight="false" outlineLevel="0" collapsed="false">
      <c r="BS35824" s="96" t="n">
        <f aca="false">BR35824-2.5</f>
        <v>-2.5</v>
      </c>
    </row>
    <row r="35825" customFormat="false" ht="12" hidden="false" customHeight="false" outlineLevel="0" collapsed="false">
      <c r="BS35825" s="96" t="n">
        <f aca="false">BR35825-2.5</f>
        <v>-2.5</v>
      </c>
    </row>
    <row r="35826" customFormat="false" ht="12" hidden="false" customHeight="false" outlineLevel="0" collapsed="false">
      <c r="BS35826" s="96" t="n">
        <f aca="false">BR35826-2.5</f>
        <v>-2.5</v>
      </c>
    </row>
    <row r="35827" customFormat="false" ht="12" hidden="false" customHeight="false" outlineLevel="0" collapsed="false">
      <c r="BS35827" s="96" t="n">
        <f aca="false">BR35827-2.5</f>
        <v>-2.5</v>
      </c>
    </row>
    <row r="35828" customFormat="false" ht="12" hidden="false" customHeight="false" outlineLevel="0" collapsed="false">
      <c r="BS35828" s="96" t="n">
        <f aca="false">BR35828-2.5</f>
        <v>-2.5</v>
      </c>
    </row>
    <row r="35829" customFormat="false" ht="12" hidden="false" customHeight="false" outlineLevel="0" collapsed="false">
      <c r="BS35829" s="96" t="n">
        <f aca="false">BR35829-2.5</f>
        <v>-2.5</v>
      </c>
    </row>
    <row r="35830" customFormat="false" ht="12" hidden="false" customHeight="false" outlineLevel="0" collapsed="false">
      <c r="BS35830" s="96" t="n">
        <f aca="false">BR35830-2.5</f>
        <v>-2.5</v>
      </c>
    </row>
    <row r="35831" customFormat="false" ht="12" hidden="false" customHeight="false" outlineLevel="0" collapsed="false">
      <c r="BS35831" s="96" t="n">
        <f aca="false">BR35831-2.5</f>
        <v>-2.5</v>
      </c>
    </row>
    <row r="35832" customFormat="false" ht="12" hidden="false" customHeight="false" outlineLevel="0" collapsed="false">
      <c r="BS35832" s="96" t="n">
        <f aca="false">BR35832-2.5</f>
        <v>-2.5</v>
      </c>
    </row>
    <row r="35833" customFormat="false" ht="12" hidden="false" customHeight="false" outlineLevel="0" collapsed="false">
      <c r="BS35833" s="96" t="n">
        <f aca="false">BR35833-2.5</f>
        <v>-2.5</v>
      </c>
    </row>
    <row r="35834" customFormat="false" ht="12" hidden="false" customHeight="false" outlineLevel="0" collapsed="false">
      <c r="BS35834" s="96" t="n">
        <f aca="false">BR35834-2.5</f>
        <v>-2.5</v>
      </c>
    </row>
    <row r="35835" customFormat="false" ht="12" hidden="false" customHeight="false" outlineLevel="0" collapsed="false">
      <c r="BS35835" s="96" t="n">
        <f aca="false">BR35835-2.5</f>
        <v>-2.5</v>
      </c>
    </row>
    <row r="35836" customFormat="false" ht="12" hidden="false" customHeight="false" outlineLevel="0" collapsed="false">
      <c r="BS35836" s="96" t="n">
        <f aca="false">BR35836-2.5</f>
        <v>-2.5</v>
      </c>
    </row>
    <row r="35837" customFormat="false" ht="12" hidden="false" customHeight="false" outlineLevel="0" collapsed="false">
      <c r="BS35837" s="96" t="n">
        <f aca="false">BR35837-2.5</f>
        <v>-2.5</v>
      </c>
    </row>
    <row r="35838" customFormat="false" ht="12" hidden="false" customHeight="false" outlineLevel="0" collapsed="false">
      <c r="BS35838" s="96" t="n">
        <f aca="false">BR35838-2.5</f>
        <v>-2.5</v>
      </c>
    </row>
    <row r="35839" customFormat="false" ht="12" hidden="false" customHeight="false" outlineLevel="0" collapsed="false">
      <c r="BS35839" s="96" t="n">
        <f aca="false">BR35839-2.5</f>
        <v>-2.5</v>
      </c>
    </row>
    <row r="35840" customFormat="false" ht="12" hidden="false" customHeight="false" outlineLevel="0" collapsed="false">
      <c r="BS35840" s="96" t="n">
        <f aca="false">BR35840-2.5</f>
        <v>-2.5</v>
      </c>
    </row>
    <row r="35841" customFormat="false" ht="12" hidden="false" customHeight="false" outlineLevel="0" collapsed="false">
      <c r="BS35841" s="96" t="n">
        <f aca="false">BR35841-2.5</f>
        <v>-2.5</v>
      </c>
    </row>
    <row r="35842" customFormat="false" ht="12" hidden="false" customHeight="false" outlineLevel="0" collapsed="false">
      <c r="BS35842" s="96" t="n">
        <f aca="false">BR35842-2.5</f>
        <v>-2.5</v>
      </c>
    </row>
    <row r="35843" customFormat="false" ht="12" hidden="false" customHeight="false" outlineLevel="0" collapsed="false">
      <c r="BS35843" s="96" t="n">
        <f aca="false">BR35843-2.5</f>
        <v>-2.5</v>
      </c>
    </row>
    <row r="35844" customFormat="false" ht="12" hidden="false" customHeight="false" outlineLevel="0" collapsed="false">
      <c r="BS35844" s="96" t="n">
        <f aca="false">BR35844-2.5</f>
        <v>-2.5</v>
      </c>
    </row>
    <row r="35845" customFormat="false" ht="12" hidden="false" customHeight="false" outlineLevel="0" collapsed="false">
      <c r="BS35845" s="96" t="n">
        <f aca="false">BR35845-2.5</f>
        <v>-2.5</v>
      </c>
    </row>
    <row r="35846" customFormat="false" ht="12" hidden="false" customHeight="false" outlineLevel="0" collapsed="false">
      <c r="BS35846" s="96" t="n">
        <f aca="false">BR35846-2.5</f>
        <v>-2.5</v>
      </c>
    </row>
    <row r="35847" customFormat="false" ht="12" hidden="false" customHeight="false" outlineLevel="0" collapsed="false">
      <c r="BS35847" s="96" t="n">
        <f aca="false">BR35847-2.5</f>
        <v>-2.5</v>
      </c>
    </row>
    <row r="35848" customFormat="false" ht="12" hidden="false" customHeight="false" outlineLevel="0" collapsed="false">
      <c r="BS35848" s="96" t="n">
        <f aca="false">BR35848-2.5</f>
        <v>-2.5</v>
      </c>
    </row>
    <row r="35849" customFormat="false" ht="12" hidden="false" customHeight="false" outlineLevel="0" collapsed="false">
      <c r="BS35849" s="96" t="n">
        <f aca="false">BR35849-2.5</f>
        <v>-2.5</v>
      </c>
    </row>
    <row r="35850" customFormat="false" ht="12" hidden="false" customHeight="false" outlineLevel="0" collapsed="false">
      <c r="BS35850" s="96" t="n">
        <f aca="false">BR35850-2.5</f>
        <v>-2.5</v>
      </c>
    </row>
    <row r="35851" customFormat="false" ht="12" hidden="false" customHeight="false" outlineLevel="0" collapsed="false">
      <c r="BS35851" s="96" t="n">
        <f aca="false">BR35851-2.5</f>
        <v>-2.5</v>
      </c>
    </row>
    <row r="35852" customFormat="false" ht="12" hidden="false" customHeight="false" outlineLevel="0" collapsed="false">
      <c r="BS35852" s="96" t="n">
        <f aca="false">BR35852-2.5</f>
        <v>-2.5</v>
      </c>
    </row>
    <row r="35853" customFormat="false" ht="12" hidden="false" customHeight="false" outlineLevel="0" collapsed="false">
      <c r="BS35853" s="96" t="n">
        <f aca="false">BR35853-2.5</f>
        <v>-2.5</v>
      </c>
    </row>
    <row r="35854" customFormat="false" ht="12" hidden="false" customHeight="false" outlineLevel="0" collapsed="false">
      <c r="BS35854" s="96" t="n">
        <f aca="false">BR35854-2.5</f>
        <v>-2.5</v>
      </c>
    </row>
    <row r="35855" customFormat="false" ht="12" hidden="false" customHeight="false" outlineLevel="0" collapsed="false">
      <c r="BS35855" s="96" t="n">
        <f aca="false">BR35855-2.5</f>
        <v>-2.5</v>
      </c>
    </row>
    <row r="35856" customFormat="false" ht="12" hidden="false" customHeight="false" outlineLevel="0" collapsed="false">
      <c r="BS35856" s="96" t="n">
        <f aca="false">BR35856-2.5</f>
        <v>-2.5</v>
      </c>
    </row>
    <row r="35857" customFormat="false" ht="12" hidden="false" customHeight="false" outlineLevel="0" collapsed="false">
      <c r="BS35857" s="96" t="n">
        <f aca="false">BR35857-2.5</f>
        <v>-2.5</v>
      </c>
    </row>
    <row r="35858" customFormat="false" ht="12" hidden="false" customHeight="false" outlineLevel="0" collapsed="false">
      <c r="BS35858" s="96" t="n">
        <f aca="false">BR35858-2.5</f>
        <v>-2.5</v>
      </c>
    </row>
    <row r="35859" customFormat="false" ht="12" hidden="false" customHeight="false" outlineLevel="0" collapsed="false">
      <c r="BS35859" s="96" t="n">
        <f aca="false">BR35859-2.5</f>
        <v>-2.5</v>
      </c>
    </row>
    <row r="35860" customFormat="false" ht="12" hidden="false" customHeight="false" outlineLevel="0" collapsed="false">
      <c r="BS35860" s="96" t="n">
        <f aca="false">BR35860-2.5</f>
        <v>-2.5</v>
      </c>
    </row>
    <row r="35861" customFormat="false" ht="12" hidden="false" customHeight="false" outlineLevel="0" collapsed="false">
      <c r="BS35861" s="96" t="n">
        <f aca="false">BR35861-2.5</f>
        <v>-2.5</v>
      </c>
    </row>
    <row r="35862" customFormat="false" ht="12" hidden="false" customHeight="false" outlineLevel="0" collapsed="false">
      <c r="BS35862" s="96" t="n">
        <f aca="false">BR35862-2.5</f>
        <v>-2.5</v>
      </c>
    </row>
    <row r="35863" customFormat="false" ht="12" hidden="false" customHeight="false" outlineLevel="0" collapsed="false">
      <c r="BS35863" s="96" t="n">
        <f aca="false">BR35863-2.5</f>
        <v>-2.5</v>
      </c>
    </row>
    <row r="35864" customFormat="false" ht="12" hidden="false" customHeight="false" outlineLevel="0" collapsed="false">
      <c r="BS35864" s="96" t="n">
        <f aca="false">BR35864-2.5</f>
        <v>-2.5</v>
      </c>
    </row>
    <row r="35865" customFormat="false" ht="12" hidden="false" customHeight="false" outlineLevel="0" collapsed="false">
      <c r="BS35865" s="96" t="n">
        <f aca="false">BR35865-2.5</f>
        <v>-2.5</v>
      </c>
    </row>
    <row r="35866" customFormat="false" ht="12" hidden="false" customHeight="false" outlineLevel="0" collapsed="false">
      <c r="BS35866" s="96" t="n">
        <f aca="false">BR35866-2.5</f>
        <v>-2.5</v>
      </c>
    </row>
    <row r="35867" customFormat="false" ht="12" hidden="false" customHeight="false" outlineLevel="0" collapsed="false">
      <c r="BS35867" s="96" t="n">
        <f aca="false">BR35867-2.5</f>
        <v>-2.5</v>
      </c>
    </row>
    <row r="35868" customFormat="false" ht="12" hidden="false" customHeight="false" outlineLevel="0" collapsed="false">
      <c r="BS35868" s="96" t="n">
        <f aca="false">BR35868-2.5</f>
        <v>-2.5</v>
      </c>
    </row>
    <row r="35869" customFormat="false" ht="12" hidden="false" customHeight="false" outlineLevel="0" collapsed="false">
      <c r="BS35869" s="96" t="n">
        <f aca="false">BR35869-2.5</f>
        <v>-2.5</v>
      </c>
    </row>
    <row r="35870" customFormat="false" ht="12" hidden="false" customHeight="false" outlineLevel="0" collapsed="false">
      <c r="BS35870" s="96" t="n">
        <f aca="false">BR35870-2.5</f>
        <v>-2.5</v>
      </c>
    </row>
    <row r="35871" customFormat="false" ht="12" hidden="false" customHeight="false" outlineLevel="0" collapsed="false">
      <c r="BS35871" s="96" t="n">
        <f aca="false">BR35871-2.5</f>
        <v>-2.5</v>
      </c>
    </row>
    <row r="35872" customFormat="false" ht="12" hidden="false" customHeight="false" outlineLevel="0" collapsed="false">
      <c r="BS35872" s="96" t="n">
        <f aca="false">BR35872-2.5</f>
        <v>-2.5</v>
      </c>
    </row>
    <row r="35873" customFormat="false" ht="12" hidden="false" customHeight="false" outlineLevel="0" collapsed="false">
      <c r="BS35873" s="96" t="n">
        <f aca="false">BR35873-2.5</f>
        <v>-2.5</v>
      </c>
    </row>
    <row r="35874" customFormat="false" ht="12" hidden="false" customHeight="false" outlineLevel="0" collapsed="false">
      <c r="BS35874" s="96" t="n">
        <f aca="false">BR35874-2.5</f>
        <v>-2.5</v>
      </c>
    </row>
    <row r="35875" customFormat="false" ht="12" hidden="false" customHeight="false" outlineLevel="0" collapsed="false">
      <c r="BS35875" s="96" t="n">
        <f aca="false">BR35875-2.5</f>
        <v>-2.5</v>
      </c>
    </row>
    <row r="35876" customFormat="false" ht="12" hidden="false" customHeight="false" outlineLevel="0" collapsed="false">
      <c r="BS35876" s="96" t="n">
        <f aca="false">BR35876-2.5</f>
        <v>-2.5</v>
      </c>
    </row>
    <row r="35877" customFormat="false" ht="12" hidden="false" customHeight="false" outlineLevel="0" collapsed="false">
      <c r="BS35877" s="96" t="n">
        <f aca="false">BR35877-2.5</f>
        <v>-2.5</v>
      </c>
    </row>
    <row r="35878" customFormat="false" ht="12" hidden="false" customHeight="false" outlineLevel="0" collapsed="false">
      <c r="BS35878" s="96" t="n">
        <f aca="false">BR35878-2.5</f>
        <v>-2.5</v>
      </c>
    </row>
    <row r="35879" customFormat="false" ht="12" hidden="false" customHeight="false" outlineLevel="0" collapsed="false">
      <c r="BS35879" s="96" t="n">
        <f aca="false">BR35879-2.5</f>
        <v>-2.5</v>
      </c>
    </row>
    <row r="35880" customFormat="false" ht="12" hidden="false" customHeight="false" outlineLevel="0" collapsed="false">
      <c r="BS35880" s="96" t="n">
        <f aca="false">BR35880-2.5</f>
        <v>-2.5</v>
      </c>
    </row>
    <row r="35881" customFormat="false" ht="12" hidden="false" customHeight="false" outlineLevel="0" collapsed="false">
      <c r="BS35881" s="96" t="n">
        <f aca="false">BR35881-2.5</f>
        <v>-2.5</v>
      </c>
    </row>
    <row r="35882" customFormat="false" ht="12" hidden="false" customHeight="false" outlineLevel="0" collapsed="false">
      <c r="BS35882" s="96" t="n">
        <f aca="false">BR35882-2.5</f>
        <v>-2.5</v>
      </c>
    </row>
    <row r="35883" customFormat="false" ht="12" hidden="false" customHeight="false" outlineLevel="0" collapsed="false">
      <c r="BS35883" s="96" t="n">
        <f aca="false">BR35883-2.5</f>
        <v>-2.5</v>
      </c>
    </row>
    <row r="35884" customFormat="false" ht="12" hidden="false" customHeight="false" outlineLevel="0" collapsed="false">
      <c r="BS35884" s="96" t="n">
        <f aca="false">BR35884-2.5</f>
        <v>-2.5</v>
      </c>
    </row>
    <row r="35885" customFormat="false" ht="12" hidden="false" customHeight="false" outlineLevel="0" collapsed="false">
      <c r="BS35885" s="96" t="n">
        <f aca="false">BR35885-2.5</f>
        <v>-2.5</v>
      </c>
    </row>
    <row r="35886" customFormat="false" ht="12" hidden="false" customHeight="false" outlineLevel="0" collapsed="false">
      <c r="BS35886" s="96" t="n">
        <f aca="false">BR35886-2.5</f>
        <v>-2.5</v>
      </c>
    </row>
    <row r="35887" customFormat="false" ht="12" hidden="false" customHeight="false" outlineLevel="0" collapsed="false">
      <c r="BS35887" s="96" t="n">
        <f aca="false">BR35887-2.5</f>
        <v>-2.5</v>
      </c>
    </row>
    <row r="35888" customFormat="false" ht="12" hidden="false" customHeight="false" outlineLevel="0" collapsed="false">
      <c r="BS35888" s="96" t="n">
        <f aca="false">BR35888-2.5</f>
        <v>-2.5</v>
      </c>
    </row>
    <row r="35889" customFormat="false" ht="12" hidden="false" customHeight="false" outlineLevel="0" collapsed="false">
      <c r="BS35889" s="96" t="n">
        <f aca="false">BR35889-2.5</f>
        <v>-2.5</v>
      </c>
    </row>
    <row r="35890" customFormat="false" ht="12" hidden="false" customHeight="false" outlineLevel="0" collapsed="false">
      <c r="BS35890" s="96" t="n">
        <f aca="false">BR35890-2.5</f>
        <v>-2.5</v>
      </c>
    </row>
    <row r="35891" customFormat="false" ht="12" hidden="false" customHeight="false" outlineLevel="0" collapsed="false">
      <c r="BS35891" s="96" t="n">
        <f aca="false">BR35891-2.5</f>
        <v>-2.5</v>
      </c>
    </row>
    <row r="35892" customFormat="false" ht="12" hidden="false" customHeight="false" outlineLevel="0" collapsed="false">
      <c r="BS35892" s="96" t="n">
        <f aca="false">BR35892-2.5</f>
        <v>-2.5</v>
      </c>
    </row>
    <row r="35893" customFormat="false" ht="12" hidden="false" customHeight="false" outlineLevel="0" collapsed="false">
      <c r="BS35893" s="96" t="n">
        <f aca="false">BR35893-2.5</f>
        <v>-2.5</v>
      </c>
    </row>
    <row r="35894" customFormat="false" ht="12" hidden="false" customHeight="false" outlineLevel="0" collapsed="false">
      <c r="BS35894" s="96" t="n">
        <f aca="false">BR35894-2.5</f>
        <v>-2.5</v>
      </c>
    </row>
    <row r="35895" customFormat="false" ht="12" hidden="false" customHeight="false" outlineLevel="0" collapsed="false">
      <c r="BS35895" s="96" t="n">
        <f aca="false">BR35895-2.5</f>
        <v>-2.5</v>
      </c>
    </row>
    <row r="35896" customFormat="false" ht="12" hidden="false" customHeight="false" outlineLevel="0" collapsed="false">
      <c r="BS35896" s="96" t="n">
        <f aca="false">BR35896-2.5</f>
        <v>-2.5</v>
      </c>
    </row>
    <row r="35897" customFormat="false" ht="12" hidden="false" customHeight="false" outlineLevel="0" collapsed="false">
      <c r="BS35897" s="96" t="n">
        <f aca="false">BR35897-2.5</f>
        <v>-2.5</v>
      </c>
    </row>
    <row r="35898" customFormat="false" ht="12" hidden="false" customHeight="false" outlineLevel="0" collapsed="false">
      <c r="BS35898" s="96" t="n">
        <f aca="false">BR35898-2.5</f>
        <v>-2.5</v>
      </c>
    </row>
    <row r="35899" customFormat="false" ht="12" hidden="false" customHeight="false" outlineLevel="0" collapsed="false">
      <c r="BS35899" s="96" t="n">
        <f aca="false">BR35899-2.5</f>
        <v>-2.5</v>
      </c>
    </row>
    <row r="35900" customFormat="false" ht="12" hidden="false" customHeight="false" outlineLevel="0" collapsed="false">
      <c r="BS35900" s="96" t="n">
        <f aca="false">BR35900-2.5</f>
        <v>-2.5</v>
      </c>
    </row>
    <row r="35901" customFormat="false" ht="12" hidden="false" customHeight="false" outlineLevel="0" collapsed="false">
      <c r="BS35901" s="96" t="n">
        <f aca="false">BR35901-2.5</f>
        <v>-2.5</v>
      </c>
    </row>
    <row r="35902" customFormat="false" ht="12" hidden="false" customHeight="false" outlineLevel="0" collapsed="false">
      <c r="BS35902" s="96" t="n">
        <f aca="false">BR35902-2.5</f>
        <v>-2.5</v>
      </c>
    </row>
    <row r="35903" customFormat="false" ht="12" hidden="false" customHeight="false" outlineLevel="0" collapsed="false">
      <c r="BS35903" s="96" t="n">
        <f aca="false">BR35903-2.5</f>
        <v>-2.5</v>
      </c>
    </row>
    <row r="35904" customFormat="false" ht="12" hidden="false" customHeight="false" outlineLevel="0" collapsed="false">
      <c r="BS35904" s="96" t="n">
        <f aca="false">BR35904-2.5</f>
        <v>-2.5</v>
      </c>
    </row>
    <row r="35905" customFormat="false" ht="12" hidden="false" customHeight="false" outlineLevel="0" collapsed="false">
      <c r="BS35905" s="96" t="n">
        <f aca="false">BR35905-2.5</f>
        <v>-2.5</v>
      </c>
    </row>
    <row r="35906" customFormat="false" ht="12" hidden="false" customHeight="false" outlineLevel="0" collapsed="false">
      <c r="BS35906" s="96" t="n">
        <f aca="false">BR35906-2.5</f>
        <v>-2.5</v>
      </c>
    </row>
    <row r="35907" customFormat="false" ht="12" hidden="false" customHeight="false" outlineLevel="0" collapsed="false">
      <c r="BS35907" s="96" t="n">
        <f aca="false">BR35907-2.5</f>
        <v>-2.5</v>
      </c>
    </row>
    <row r="35908" customFormat="false" ht="12" hidden="false" customHeight="false" outlineLevel="0" collapsed="false">
      <c r="BS35908" s="96" t="n">
        <f aca="false">BR35908-2.5</f>
        <v>-2.5</v>
      </c>
    </row>
    <row r="35909" customFormat="false" ht="12" hidden="false" customHeight="false" outlineLevel="0" collapsed="false">
      <c r="BS35909" s="96" t="n">
        <f aca="false">BR35909-2.5</f>
        <v>-2.5</v>
      </c>
    </row>
    <row r="35910" customFormat="false" ht="12" hidden="false" customHeight="false" outlineLevel="0" collapsed="false">
      <c r="BS35910" s="96" t="n">
        <f aca="false">BR35910-2.5</f>
        <v>-2.5</v>
      </c>
    </row>
    <row r="35911" customFormat="false" ht="12" hidden="false" customHeight="false" outlineLevel="0" collapsed="false">
      <c r="BS35911" s="96" t="n">
        <f aca="false">BR35911-2.5</f>
        <v>-2.5</v>
      </c>
    </row>
    <row r="35912" customFormat="false" ht="12" hidden="false" customHeight="false" outlineLevel="0" collapsed="false">
      <c r="BS35912" s="96" t="n">
        <f aca="false">BR35912-2.5</f>
        <v>-2.5</v>
      </c>
    </row>
    <row r="35913" customFormat="false" ht="12" hidden="false" customHeight="false" outlineLevel="0" collapsed="false">
      <c r="BS35913" s="96" t="n">
        <f aca="false">BR35913-2.5</f>
        <v>-2.5</v>
      </c>
    </row>
    <row r="35914" customFormat="false" ht="12" hidden="false" customHeight="false" outlineLevel="0" collapsed="false">
      <c r="BS35914" s="96" t="n">
        <f aca="false">BR35914-2.5</f>
        <v>-2.5</v>
      </c>
    </row>
    <row r="35915" customFormat="false" ht="12" hidden="false" customHeight="false" outlineLevel="0" collapsed="false">
      <c r="BS35915" s="96" t="n">
        <f aca="false">BR35915-2.5</f>
        <v>-2.5</v>
      </c>
    </row>
    <row r="35916" customFormat="false" ht="12" hidden="false" customHeight="false" outlineLevel="0" collapsed="false">
      <c r="BS35916" s="96" t="n">
        <f aca="false">BR35916-2.5</f>
        <v>-2.5</v>
      </c>
    </row>
    <row r="35917" customFormat="false" ht="12" hidden="false" customHeight="false" outlineLevel="0" collapsed="false">
      <c r="BS35917" s="96" t="n">
        <f aca="false">BR35917-2.5</f>
        <v>-2.5</v>
      </c>
    </row>
    <row r="35918" customFormat="false" ht="12" hidden="false" customHeight="false" outlineLevel="0" collapsed="false">
      <c r="BS35918" s="96" t="n">
        <f aca="false">BR35918-2.5</f>
        <v>-2.5</v>
      </c>
    </row>
    <row r="35919" customFormat="false" ht="12" hidden="false" customHeight="false" outlineLevel="0" collapsed="false">
      <c r="BS35919" s="96" t="n">
        <f aca="false">BR35919-2.5</f>
        <v>-2.5</v>
      </c>
    </row>
    <row r="35920" customFormat="false" ht="12" hidden="false" customHeight="false" outlineLevel="0" collapsed="false">
      <c r="BS35920" s="96" t="n">
        <f aca="false">BR35920-2.5</f>
        <v>-2.5</v>
      </c>
    </row>
    <row r="35921" customFormat="false" ht="12" hidden="false" customHeight="false" outlineLevel="0" collapsed="false">
      <c r="BS35921" s="96" t="n">
        <f aca="false">BR35921-2.5</f>
        <v>-2.5</v>
      </c>
    </row>
    <row r="35922" customFormat="false" ht="12" hidden="false" customHeight="false" outlineLevel="0" collapsed="false">
      <c r="BS35922" s="96" t="n">
        <f aca="false">BR35922-2.5</f>
        <v>-2.5</v>
      </c>
    </row>
    <row r="35923" customFormat="false" ht="12" hidden="false" customHeight="false" outlineLevel="0" collapsed="false">
      <c r="BS35923" s="96" t="n">
        <f aca="false">BR35923-2.5</f>
        <v>-2.5</v>
      </c>
    </row>
    <row r="35924" customFormat="false" ht="12" hidden="false" customHeight="false" outlineLevel="0" collapsed="false">
      <c r="BS35924" s="96" t="n">
        <f aca="false">BR35924-2.5</f>
        <v>-2.5</v>
      </c>
    </row>
    <row r="35925" customFormat="false" ht="12" hidden="false" customHeight="false" outlineLevel="0" collapsed="false">
      <c r="BS35925" s="96" t="n">
        <f aca="false">BR35925-2.5</f>
        <v>-2.5</v>
      </c>
    </row>
    <row r="35926" customFormat="false" ht="12" hidden="false" customHeight="false" outlineLevel="0" collapsed="false">
      <c r="BS35926" s="96" t="n">
        <f aca="false">BR35926-2.5</f>
        <v>-2.5</v>
      </c>
    </row>
    <row r="35927" customFormat="false" ht="12" hidden="false" customHeight="false" outlineLevel="0" collapsed="false">
      <c r="BS35927" s="96" t="n">
        <f aca="false">BR35927-2.5</f>
        <v>-2.5</v>
      </c>
    </row>
    <row r="35928" customFormat="false" ht="12" hidden="false" customHeight="false" outlineLevel="0" collapsed="false">
      <c r="BS35928" s="96" t="n">
        <f aca="false">BR35928-2.5</f>
        <v>-2.5</v>
      </c>
    </row>
    <row r="35929" customFormat="false" ht="12" hidden="false" customHeight="false" outlineLevel="0" collapsed="false">
      <c r="BS35929" s="96" t="n">
        <f aca="false">BR35929-2.5</f>
        <v>-2.5</v>
      </c>
    </row>
    <row r="35930" customFormat="false" ht="12" hidden="false" customHeight="false" outlineLevel="0" collapsed="false">
      <c r="BS35930" s="96" t="n">
        <f aca="false">BR35930-2.5</f>
        <v>-2.5</v>
      </c>
    </row>
    <row r="35931" customFormat="false" ht="12" hidden="false" customHeight="false" outlineLevel="0" collapsed="false">
      <c r="BS35931" s="96" t="n">
        <f aca="false">BR35931-2.5</f>
        <v>-2.5</v>
      </c>
    </row>
    <row r="35932" customFormat="false" ht="12" hidden="false" customHeight="false" outlineLevel="0" collapsed="false">
      <c r="BS35932" s="96" t="n">
        <f aca="false">BR35932-2.5</f>
        <v>-2.5</v>
      </c>
    </row>
    <row r="35933" customFormat="false" ht="12" hidden="false" customHeight="false" outlineLevel="0" collapsed="false">
      <c r="BS35933" s="96" t="n">
        <f aca="false">BR35933-2.5</f>
        <v>-2.5</v>
      </c>
    </row>
    <row r="35934" customFormat="false" ht="12" hidden="false" customHeight="false" outlineLevel="0" collapsed="false">
      <c r="BS35934" s="96" t="n">
        <f aca="false">BR35934-2.5</f>
        <v>-2.5</v>
      </c>
    </row>
    <row r="35935" customFormat="false" ht="12" hidden="false" customHeight="false" outlineLevel="0" collapsed="false">
      <c r="BS35935" s="96" t="n">
        <f aca="false">BR35935-2.5</f>
        <v>-2.5</v>
      </c>
    </row>
    <row r="35936" customFormat="false" ht="12" hidden="false" customHeight="false" outlineLevel="0" collapsed="false">
      <c r="BS35936" s="96" t="n">
        <f aca="false">BR35936-2.5</f>
        <v>-2.5</v>
      </c>
    </row>
    <row r="35937" customFormat="false" ht="12" hidden="false" customHeight="false" outlineLevel="0" collapsed="false">
      <c r="BS35937" s="96" t="n">
        <f aca="false">BR35937-2.5</f>
        <v>-2.5</v>
      </c>
    </row>
    <row r="35938" customFormat="false" ht="12" hidden="false" customHeight="false" outlineLevel="0" collapsed="false">
      <c r="BS35938" s="96" t="n">
        <f aca="false">BR35938-2.5</f>
        <v>-2.5</v>
      </c>
    </row>
    <row r="35939" customFormat="false" ht="12" hidden="false" customHeight="false" outlineLevel="0" collapsed="false">
      <c r="BS35939" s="96" t="n">
        <f aca="false">BR35939-2.5</f>
        <v>-2.5</v>
      </c>
    </row>
    <row r="35940" customFormat="false" ht="12" hidden="false" customHeight="false" outlineLevel="0" collapsed="false">
      <c r="BS35940" s="96" t="n">
        <f aca="false">BR35940-2.5</f>
        <v>-2.5</v>
      </c>
    </row>
    <row r="35941" customFormat="false" ht="12" hidden="false" customHeight="false" outlineLevel="0" collapsed="false">
      <c r="BS35941" s="96" t="n">
        <f aca="false">BR35941-2.5</f>
        <v>-2.5</v>
      </c>
    </row>
    <row r="35942" customFormat="false" ht="12" hidden="false" customHeight="false" outlineLevel="0" collapsed="false">
      <c r="BS35942" s="96" t="n">
        <f aca="false">BR35942-2.5</f>
        <v>-2.5</v>
      </c>
    </row>
    <row r="35943" customFormat="false" ht="12" hidden="false" customHeight="false" outlineLevel="0" collapsed="false">
      <c r="BS35943" s="96" t="n">
        <f aca="false">BR35943-2.5</f>
        <v>-2.5</v>
      </c>
    </row>
    <row r="35944" customFormat="false" ht="12" hidden="false" customHeight="false" outlineLevel="0" collapsed="false">
      <c r="BS35944" s="96" t="n">
        <f aca="false">BR35944-2.5</f>
        <v>-2.5</v>
      </c>
    </row>
    <row r="35945" customFormat="false" ht="12" hidden="false" customHeight="false" outlineLevel="0" collapsed="false">
      <c r="BS35945" s="96" t="n">
        <f aca="false">BR35945-2.5</f>
        <v>-2.5</v>
      </c>
    </row>
    <row r="35946" customFormat="false" ht="12" hidden="false" customHeight="false" outlineLevel="0" collapsed="false">
      <c r="BS35946" s="96" t="n">
        <f aca="false">BR35946-2.5</f>
        <v>-2.5</v>
      </c>
    </row>
    <row r="35947" customFormat="false" ht="12" hidden="false" customHeight="false" outlineLevel="0" collapsed="false">
      <c r="BS35947" s="96" t="n">
        <f aca="false">BR35947-2.5</f>
        <v>-2.5</v>
      </c>
    </row>
    <row r="35948" customFormat="false" ht="12" hidden="false" customHeight="false" outlineLevel="0" collapsed="false">
      <c r="BS35948" s="96" t="n">
        <f aca="false">BR35948-2.5</f>
        <v>-2.5</v>
      </c>
    </row>
    <row r="35949" customFormat="false" ht="12" hidden="false" customHeight="false" outlineLevel="0" collapsed="false">
      <c r="BS35949" s="96" t="n">
        <f aca="false">BR35949-2.5</f>
        <v>-2.5</v>
      </c>
    </row>
    <row r="35950" customFormat="false" ht="12" hidden="false" customHeight="false" outlineLevel="0" collapsed="false">
      <c r="BS35950" s="96" t="n">
        <f aca="false">BR35950-2.5</f>
        <v>-2.5</v>
      </c>
    </row>
    <row r="35951" customFormat="false" ht="12" hidden="false" customHeight="false" outlineLevel="0" collapsed="false">
      <c r="BS35951" s="96" t="n">
        <f aca="false">BR35951-2.5</f>
        <v>-2.5</v>
      </c>
    </row>
    <row r="35952" customFormat="false" ht="12" hidden="false" customHeight="false" outlineLevel="0" collapsed="false">
      <c r="BS35952" s="96" t="n">
        <f aca="false">BR35952-2.5</f>
        <v>-2.5</v>
      </c>
    </row>
    <row r="35953" customFormat="false" ht="12" hidden="false" customHeight="false" outlineLevel="0" collapsed="false">
      <c r="BS35953" s="96" t="n">
        <f aca="false">BR35953-2.5</f>
        <v>-2.5</v>
      </c>
    </row>
    <row r="35954" customFormat="false" ht="12" hidden="false" customHeight="false" outlineLevel="0" collapsed="false">
      <c r="BS35954" s="96" t="n">
        <f aca="false">BR35954-2.5</f>
        <v>-2.5</v>
      </c>
    </row>
    <row r="35955" customFormat="false" ht="12" hidden="false" customHeight="false" outlineLevel="0" collapsed="false">
      <c r="BS35955" s="96" t="n">
        <f aca="false">BR35955-2.5</f>
        <v>-2.5</v>
      </c>
    </row>
    <row r="35956" customFormat="false" ht="12" hidden="false" customHeight="false" outlineLevel="0" collapsed="false">
      <c r="BS35956" s="96" t="n">
        <f aca="false">BR35956-2.5</f>
        <v>-2.5</v>
      </c>
    </row>
    <row r="35957" customFormat="false" ht="12" hidden="false" customHeight="false" outlineLevel="0" collapsed="false">
      <c r="BS35957" s="96" t="n">
        <f aca="false">BR35957-2.5</f>
        <v>-2.5</v>
      </c>
    </row>
    <row r="35958" customFormat="false" ht="12" hidden="false" customHeight="false" outlineLevel="0" collapsed="false">
      <c r="BS35958" s="96" t="n">
        <f aca="false">BR35958-2.5</f>
        <v>-2.5</v>
      </c>
    </row>
    <row r="35959" customFormat="false" ht="12" hidden="false" customHeight="false" outlineLevel="0" collapsed="false">
      <c r="BS35959" s="96" t="n">
        <f aca="false">BR35959-2.5</f>
        <v>-2.5</v>
      </c>
    </row>
    <row r="35960" customFormat="false" ht="12" hidden="false" customHeight="false" outlineLevel="0" collapsed="false">
      <c r="BS35960" s="96" t="n">
        <f aca="false">BR35960-2.5</f>
        <v>-2.5</v>
      </c>
    </row>
    <row r="35961" customFormat="false" ht="12" hidden="false" customHeight="false" outlineLevel="0" collapsed="false">
      <c r="BS35961" s="96" t="n">
        <f aca="false">BR35961-2.5</f>
        <v>-2.5</v>
      </c>
    </row>
    <row r="35962" customFormat="false" ht="12" hidden="false" customHeight="false" outlineLevel="0" collapsed="false">
      <c r="BS35962" s="96" t="n">
        <f aca="false">BR35962-2.5</f>
        <v>-2.5</v>
      </c>
    </row>
    <row r="35963" customFormat="false" ht="12" hidden="false" customHeight="false" outlineLevel="0" collapsed="false">
      <c r="BS35963" s="96" t="n">
        <f aca="false">BR35963-2.5</f>
        <v>-2.5</v>
      </c>
    </row>
    <row r="35964" customFormat="false" ht="12" hidden="false" customHeight="false" outlineLevel="0" collapsed="false">
      <c r="BS35964" s="96" t="n">
        <f aca="false">BR35964-2.5</f>
        <v>-2.5</v>
      </c>
    </row>
    <row r="35965" customFormat="false" ht="12" hidden="false" customHeight="false" outlineLevel="0" collapsed="false">
      <c r="BS35965" s="96" t="n">
        <f aca="false">BR35965-2.5</f>
        <v>-2.5</v>
      </c>
    </row>
    <row r="35966" customFormat="false" ht="12" hidden="false" customHeight="false" outlineLevel="0" collapsed="false">
      <c r="BS35966" s="96" t="n">
        <f aca="false">BR35966-2.5</f>
        <v>-2.5</v>
      </c>
    </row>
    <row r="35967" customFormat="false" ht="12" hidden="false" customHeight="false" outlineLevel="0" collapsed="false">
      <c r="BS35967" s="96" t="n">
        <f aca="false">BR35967-2.5</f>
        <v>-2.5</v>
      </c>
    </row>
    <row r="35968" customFormat="false" ht="12" hidden="false" customHeight="false" outlineLevel="0" collapsed="false">
      <c r="BS35968" s="96" t="n">
        <f aca="false">BR35968-2.5</f>
        <v>-2.5</v>
      </c>
    </row>
    <row r="35969" customFormat="false" ht="12" hidden="false" customHeight="false" outlineLevel="0" collapsed="false">
      <c r="BS35969" s="96" t="n">
        <f aca="false">BR35969-2.5</f>
        <v>-2.5</v>
      </c>
    </row>
    <row r="35970" customFormat="false" ht="12" hidden="false" customHeight="false" outlineLevel="0" collapsed="false">
      <c r="BS35970" s="96" t="n">
        <f aca="false">BR35970-2.5</f>
        <v>-2.5</v>
      </c>
    </row>
    <row r="35971" customFormat="false" ht="12" hidden="false" customHeight="false" outlineLevel="0" collapsed="false">
      <c r="BS35971" s="96" t="n">
        <f aca="false">BR35971-2.5</f>
        <v>-2.5</v>
      </c>
    </row>
    <row r="35972" customFormat="false" ht="12" hidden="false" customHeight="false" outlineLevel="0" collapsed="false">
      <c r="BS35972" s="96" t="n">
        <f aca="false">BR35972-2.5</f>
        <v>-2.5</v>
      </c>
    </row>
    <row r="35973" customFormat="false" ht="12" hidden="false" customHeight="false" outlineLevel="0" collapsed="false">
      <c r="BS35973" s="96" t="n">
        <f aca="false">BR35973-2.5</f>
        <v>-2.5</v>
      </c>
    </row>
    <row r="35974" customFormat="false" ht="12" hidden="false" customHeight="false" outlineLevel="0" collapsed="false">
      <c r="BS35974" s="96" t="n">
        <f aca="false">BR35974-2.5</f>
        <v>-2.5</v>
      </c>
    </row>
    <row r="35975" customFormat="false" ht="12" hidden="false" customHeight="false" outlineLevel="0" collapsed="false">
      <c r="BS35975" s="96" t="n">
        <f aca="false">BR35975-2.5</f>
        <v>-2.5</v>
      </c>
    </row>
    <row r="35976" customFormat="false" ht="12" hidden="false" customHeight="false" outlineLevel="0" collapsed="false">
      <c r="BS35976" s="96" t="n">
        <f aca="false">BR35976-2.5</f>
        <v>-2.5</v>
      </c>
    </row>
    <row r="35977" customFormat="false" ht="12" hidden="false" customHeight="false" outlineLevel="0" collapsed="false">
      <c r="BS35977" s="96" t="n">
        <f aca="false">BR35977-2.5</f>
        <v>-2.5</v>
      </c>
    </row>
    <row r="35978" customFormat="false" ht="12" hidden="false" customHeight="false" outlineLevel="0" collapsed="false">
      <c r="BS35978" s="96" t="n">
        <f aca="false">BR35978-2.5</f>
        <v>-2.5</v>
      </c>
    </row>
    <row r="35979" customFormat="false" ht="12" hidden="false" customHeight="false" outlineLevel="0" collapsed="false">
      <c r="BS35979" s="96" t="n">
        <f aca="false">BR35979-2.5</f>
        <v>-2.5</v>
      </c>
    </row>
    <row r="35980" customFormat="false" ht="12" hidden="false" customHeight="false" outlineLevel="0" collapsed="false">
      <c r="BS35980" s="96" t="n">
        <f aca="false">BR35980-2.5</f>
        <v>-2.5</v>
      </c>
    </row>
    <row r="35981" customFormat="false" ht="12" hidden="false" customHeight="false" outlineLevel="0" collapsed="false">
      <c r="BS35981" s="96" t="n">
        <f aca="false">BR35981-2.5</f>
        <v>-2.5</v>
      </c>
    </row>
    <row r="35982" customFormat="false" ht="12" hidden="false" customHeight="false" outlineLevel="0" collapsed="false">
      <c r="BS35982" s="96" t="n">
        <f aca="false">BR35982-2.5</f>
        <v>-2.5</v>
      </c>
    </row>
    <row r="35983" customFormat="false" ht="12" hidden="false" customHeight="false" outlineLevel="0" collapsed="false">
      <c r="BS35983" s="96" t="n">
        <f aca="false">BR35983-2.5</f>
        <v>-2.5</v>
      </c>
    </row>
    <row r="35984" customFormat="false" ht="12" hidden="false" customHeight="false" outlineLevel="0" collapsed="false">
      <c r="BS35984" s="96" t="n">
        <f aca="false">BR35984-2.5</f>
        <v>-2.5</v>
      </c>
    </row>
    <row r="35985" customFormat="false" ht="12" hidden="false" customHeight="false" outlineLevel="0" collapsed="false">
      <c r="BS35985" s="96" t="n">
        <f aca="false">BR35985-2.5</f>
        <v>-2.5</v>
      </c>
    </row>
    <row r="35986" customFormat="false" ht="12" hidden="false" customHeight="false" outlineLevel="0" collapsed="false">
      <c r="BS35986" s="96" t="n">
        <f aca="false">BR35986-2.5</f>
        <v>-2.5</v>
      </c>
    </row>
    <row r="35987" customFormat="false" ht="12" hidden="false" customHeight="false" outlineLevel="0" collapsed="false">
      <c r="BS35987" s="96" t="n">
        <f aca="false">BR35987-2.5</f>
        <v>-2.5</v>
      </c>
    </row>
    <row r="35988" customFormat="false" ht="12" hidden="false" customHeight="false" outlineLevel="0" collapsed="false">
      <c r="BS35988" s="96" t="n">
        <f aca="false">BR35988-2.5</f>
        <v>-2.5</v>
      </c>
    </row>
    <row r="35989" customFormat="false" ht="12" hidden="false" customHeight="false" outlineLevel="0" collapsed="false">
      <c r="BS35989" s="96" t="n">
        <f aca="false">BR35989-2.5</f>
        <v>-2.5</v>
      </c>
    </row>
    <row r="35990" customFormat="false" ht="12" hidden="false" customHeight="false" outlineLevel="0" collapsed="false">
      <c r="BS35990" s="96" t="n">
        <f aca="false">BR35990-2.5</f>
        <v>-2.5</v>
      </c>
    </row>
    <row r="35991" customFormat="false" ht="12" hidden="false" customHeight="false" outlineLevel="0" collapsed="false">
      <c r="BS35991" s="96" t="n">
        <f aca="false">BR35991-2.5</f>
        <v>-2.5</v>
      </c>
    </row>
    <row r="35992" customFormat="false" ht="12" hidden="false" customHeight="false" outlineLevel="0" collapsed="false">
      <c r="BS35992" s="96" t="n">
        <f aca="false">BR35992-2.5</f>
        <v>-2.5</v>
      </c>
    </row>
    <row r="35993" customFormat="false" ht="12" hidden="false" customHeight="false" outlineLevel="0" collapsed="false">
      <c r="BS35993" s="96" t="n">
        <f aca="false">BR35993-2.5</f>
        <v>-2.5</v>
      </c>
    </row>
    <row r="35994" customFormat="false" ht="12" hidden="false" customHeight="false" outlineLevel="0" collapsed="false">
      <c r="BS35994" s="96" t="n">
        <f aca="false">BR35994-2.5</f>
        <v>-2.5</v>
      </c>
    </row>
    <row r="35995" customFormat="false" ht="12" hidden="false" customHeight="false" outlineLevel="0" collapsed="false">
      <c r="BS35995" s="96" t="n">
        <f aca="false">BR35995-2.5</f>
        <v>-2.5</v>
      </c>
    </row>
    <row r="35996" customFormat="false" ht="12" hidden="false" customHeight="false" outlineLevel="0" collapsed="false">
      <c r="BS35996" s="96" t="n">
        <f aca="false">BR35996-2.5</f>
        <v>-2.5</v>
      </c>
    </row>
    <row r="35997" customFormat="false" ht="12" hidden="false" customHeight="false" outlineLevel="0" collapsed="false">
      <c r="BS35997" s="96" t="n">
        <f aca="false">BR35997-2.5</f>
        <v>-2.5</v>
      </c>
    </row>
    <row r="35998" customFormat="false" ht="12" hidden="false" customHeight="false" outlineLevel="0" collapsed="false">
      <c r="BS35998" s="96" t="n">
        <f aca="false">BR35998-2.5</f>
        <v>-2.5</v>
      </c>
    </row>
    <row r="35999" customFormat="false" ht="12" hidden="false" customHeight="false" outlineLevel="0" collapsed="false">
      <c r="BS35999" s="96" t="n">
        <f aca="false">BR35999-2.5</f>
        <v>-2.5</v>
      </c>
    </row>
    <row r="36000" customFormat="false" ht="12" hidden="false" customHeight="false" outlineLevel="0" collapsed="false">
      <c r="BS36000" s="96" t="n">
        <f aca="false">BR36000-2.5</f>
        <v>-2.5</v>
      </c>
    </row>
    <row r="36001" customFormat="false" ht="12" hidden="false" customHeight="false" outlineLevel="0" collapsed="false">
      <c r="BS36001" s="96" t="n">
        <f aca="false">BR36001-2.5</f>
        <v>-2.5</v>
      </c>
    </row>
    <row r="36002" customFormat="false" ht="12" hidden="false" customHeight="false" outlineLevel="0" collapsed="false">
      <c r="BS36002" s="96" t="n">
        <f aca="false">BR36002-2.5</f>
        <v>-2.5</v>
      </c>
    </row>
    <row r="36003" customFormat="false" ht="12" hidden="false" customHeight="false" outlineLevel="0" collapsed="false">
      <c r="BS36003" s="96" t="n">
        <f aca="false">BR36003-2.5</f>
        <v>-2.5</v>
      </c>
    </row>
    <row r="36004" customFormat="false" ht="12" hidden="false" customHeight="false" outlineLevel="0" collapsed="false">
      <c r="BS36004" s="96" t="n">
        <f aca="false">BR36004-2.5</f>
        <v>-2.5</v>
      </c>
    </row>
    <row r="36005" customFormat="false" ht="12" hidden="false" customHeight="false" outlineLevel="0" collapsed="false">
      <c r="BS36005" s="96" t="n">
        <f aca="false">BR36005-2.5</f>
        <v>-2.5</v>
      </c>
    </row>
    <row r="36006" customFormat="false" ht="12" hidden="false" customHeight="false" outlineLevel="0" collapsed="false">
      <c r="BS36006" s="96" t="n">
        <f aca="false">BR36006-2.5</f>
        <v>-2.5</v>
      </c>
    </row>
    <row r="36007" customFormat="false" ht="12" hidden="false" customHeight="false" outlineLevel="0" collapsed="false">
      <c r="BS36007" s="96" t="n">
        <f aca="false">BR36007-2.5</f>
        <v>-2.5</v>
      </c>
    </row>
    <row r="36008" customFormat="false" ht="12" hidden="false" customHeight="false" outlineLevel="0" collapsed="false">
      <c r="BS36008" s="96" t="n">
        <f aca="false">BR36008-2.5</f>
        <v>-2.5</v>
      </c>
    </row>
    <row r="36009" customFormat="false" ht="12" hidden="false" customHeight="false" outlineLevel="0" collapsed="false">
      <c r="BS36009" s="96" t="n">
        <f aca="false">BR36009-2.5</f>
        <v>-2.5</v>
      </c>
    </row>
    <row r="36010" customFormat="false" ht="12" hidden="false" customHeight="false" outlineLevel="0" collapsed="false">
      <c r="BS36010" s="96" t="n">
        <f aca="false">BR36010-2.5</f>
        <v>-2.5</v>
      </c>
    </row>
    <row r="36011" customFormat="false" ht="12" hidden="false" customHeight="false" outlineLevel="0" collapsed="false">
      <c r="BS36011" s="96" t="n">
        <f aca="false">BR36011-2.5</f>
        <v>-2.5</v>
      </c>
    </row>
    <row r="36012" customFormat="false" ht="12" hidden="false" customHeight="false" outlineLevel="0" collapsed="false">
      <c r="BS36012" s="96" t="n">
        <f aca="false">BR36012-2.5</f>
        <v>-2.5</v>
      </c>
    </row>
    <row r="36013" customFormat="false" ht="12" hidden="false" customHeight="false" outlineLevel="0" collapsed="false">
      <c r="BS36013" s="96" t="n">
        <f aca="false">BR36013-2.5</f>
        <v>-2.5</v>
      </c>
    </row>
    <row r="36014" customFormat="false" ht="12" hidden="false" customHeight="false" outlineLevel="0" collapsed="false">
      <c r="BS36014" s="96" t="n">
        <f aca="false">BR36014-2.5</f>
        <v>-2.5</v>
      </c>
    </row>
    <row r="36015" customFormat="false" ht="12" hidden="false" customHeight="false" outlineLevel="0" collapsed="false">
      <c r="BS36015" s="96" t="n">
        <f aca="false">BR36015-2.5</f>
        <v>-2.5</v>
      </c>
    </row>
    <row r="36016" customFormat="false" ht="12" hidden="false" customHeight="false" outlineLevel="0" collapsed="false">
      <c r="BS36016" s="96" t="n">
        <f aca="false">BR36016-2.5</f>
        <v>-2.5</v>
      </c>
    </row>
    <row r="36017" customFormat="false" ht="12" hidden="false" customHeight="false" outlineLevel="0" collapsed="false">
      <c r="BS36017" s="96" t="n">
        <f aca="false">BR36017-2.5</f>
        <v>-2.5</v>
      </c>
    </row>
    <row r="36018" customFormat="false" ht="12" hidden="false" customHeight="false" outlineLevel="0" collapsed="false">
      <c r="BS36018" s="96" t="n">
        <f aca="false">BR36018-2.5</f>
        <v>-2.5</v>
      </c>
    </row>
    <row r="36019" customFormat="false" ht="12" hidden="false" customHeight="false" outlineLevel="0" collapsed="false">
      <c r="BS36019" s="96" t="n">
        <f aca="false">BR36019-2.5</f>
        <v>-2.5</v>
      </c>
    </row>
    <row r="36020" customFormat="false" ht="12" hidden="false" customHeight="false" outlineLevel="0" collapsed="false">
      <c r="BS36020" s="96" t="n">
        <f aca="false">BR36020-2.5</f>
        <v>-2.5</v>
      </c>
    </row>
    <row r="36021" customFormat="false" ht="12" hidden="false" customHeight="false" outlineLevel="0" collapsed="false">
      <c r="BS36021" s="96" t="n">
        <f aca="false">BR36021-2.5</f>
        <v>-2.5</v>
      </c>
    </row>
    <row r="36022" customFormat="false" ht="12" hidden="false" customHeight="false" outlineLevel="0" collapsed="false">
      <c r="BS36022" s="96" t="n">
        <f aca="false">BR36022-2.5</f>
        <v>-2.5</v>
      </c>
    </row>
    <row r="36023" customFormat="false" ht="12" hidden="false" customHeight="false" outlineLevel="0" collapsed="false">
      <c r="BS36023" s="96" t="n">
        <f aca="false">BR36023-2.5</f>
        <v>-2.5</v>
      </c>
    </row>
    <row r="36024" customFormat="false" ht="12" hidden="false" customHeight="false" outlineLevel="0" collapsed="false">
      <c r="BS36024" s="96" t="n">
        <f aca="false">BR36024-2.5</f>
        <v>-2.5</v>
      </c>
    </row>
    <row r="36025" customFormat="false" ht="12" hidden="false" customHeight="false" outlineLevel="0" collapsed="false">
      <c r="BS36025" s="96" t="n">
        <f aca="false">BR36025-2.5</f>
        <v>-2.5</v>
      </c>
    </row>
    <row r="36026" customFormat="false" ht="12" hidden="false" customHeight="false" outlineLevel="0" collapsed="false">
      <c r="BS36026" s="96" t="n">
        <f aca="false">BR36026-2.5</f>
        <v>-2.5</v>
      </c>
    </row>
    <row r="36027" customFormat="false" ht="12" hidden="false" customHeight="false" outlineLevel="0" collapsed="false">
      <c r="BS36027" s="96" t="n">
        <f aca="false">BR36027-2.5</f>
        <v>-2.5</v>
      </c>
    </row>
    <row r="36028" customFormat="false" ht="12" hidden="false" customHeight="false" outlineLevel="0" collapsed="false">
      <c r="BS36028" s="96" t="n">
        <f aca="false">BR36028-2.5</f>
        <v>-2.5</v>
      </c>
    </row>
    <row r="36029" customFormat="false" ht="12" hidden="false" customHeight="false" outlineLevel="0" collapsed="false">
      <c r="BS36029" s="96" t="n">
        <f aca="false">BR36029-2.5</f>
        <v>-2.5</v>
      </c>
    </row>
    <row r="36030" customFormat="false" ht="12" hidden="false" customHeight="false" outlineLevel="0" collapsed="false">
      <c r="BS36030" s="96" t="n">
        <f aca="false">BR36030-2.5</f>
        <v>-2.5</v>
      </c>
    </row>
    <row r="36031" customFormat="false" ht="12" hidden="false" customHeight="false" outlineLevel="0" collapsed="false">
      <c r="BS36031" s="96" t="n">
        <f aca="false">BR36031-2.5</f>
        <v>-2.5</v>
      </c>
    </row>
    <row r="36032" customFormat="false" ht="12" hidden="false" customHeight="false" outlineLevel="0" collapsed="false">
      <c r="BS36032" s="96" t="n">
        <f aca="false">BR36032-2.5</f>
        <v>-2.5</v>
      </c>
    </row>
    <row r="36033" customFormat="false" ht="12" hidden="false" customHeight="false" outlineLevel="0" collapsed="false">
      <c r="BS36033" s="96" t="n">
        <f aca="false">BR36033-2.5</f>
        <v>-2.5</v>
      </c>
    </row>
    <row r="36034" customFormat="false" ht="12" hidden="false" customHeight="false" outlineLevel="0" collapsed="false">
      <c r="BS36034" s="96" t="n">
        <f aca="false">BR36034-2.5</f>
        <v>-2.5</v>
      </c>
    </row>
    <row r="36035" customFormat="false" ht="12" hidden="false" customHeight="false" outlineLevel="0" collapsed="false">
      <c r="BS36035" s="96" t="n">
        <f aca="false">BR36035-2.5</f>
        <v>-2.5</v>
      </c>
    </row>
    <row r="36036" customFormat="false" ht="12" hidden="false" customHeight="false" outlineLevel="0" collapsed="false">
      <c r="BS36036" s="96" t="n">
        <f aca="false">BR36036-2.5</f>
        <v>-2.5</v>
      </c>
    </row>
    <row r="36037" customFormat="false" ht="12" hidden="false" customHeight="false" outlineLevel="0" collapsed="false">
      <c r="BS36037" s="96" t="n">
        <f aca="false">BR36037-2.5</f>
        <v>-2.5</v>
      </c>
    </row>
    <row r="36038" customFormat="false" ht="12" hidden="false" customHeight="false" outlineLevel="0" collapsed="false">
      <c r="BS36038" s="96" t="n">
        <f aca="false">BR36038-2.5</f>
        <v>-2.5</v>
      </c>
    </row>
    <row r="36039" customFormat="false" ht="12" hidden="false" customHeight="false" outlineLevel="0" collapsed="false">
      <c r="BS36039" s="96" t="n">
        <f aca="false">BR36039-2.5</f>
        <v>-2.5</v>
      </c>
    </row>
    <row r="36040" customFormat="false" ht="12" hidden="false" customHeight="false" outlineLevel="0" collapsed="false">
      <c r="BS36040" s="96" t="n">
        <f aca="false">BR36040-2.5</f>
        <v>-2.5</v>
      </c>
    </row>
    <row r="36041" customFormat="false" ht="12" hidden="false" customHeight="false" outlineLevel="0" collapsed="false">
      <c r="BS36041" s="96" t="n">
        <f aca="false">BR36041-2.5</f>
        <v>-2.5</v>
      </c>
    </row>
    <row r="36042" customFormat="false" ht="12" hidden="false" customHeight="false" outlineLevel="0" collapsed="false">
      <c r="BS36042" s="96" t="n">
        <f aca="false">BR36042-2.5</f>
        <v>-2.5</v>
      </c>
    </row>
    <row r="36043" customFormat="false" ht="12" hidden="false" customHeight="false" outlineLevel="0" collapsed="false">
      <c r="BS36043" s="96" t="n">
        <f aca="false">BR36043-2.5</f>
        <v>-2.5</v>
      </c>
    </row>
    <row r="36044" customFormat="false" ht="12" hidden="false" customHeight="false" outlineLevel="0" collapsed="false">
      <c r="BS36044" s="96" t="n">
        <f aca="false">BR36044-2.5</f>
        <v>-2.5</v>
      </c>
    </row>
    <row r="36045" customFormat="false" ht="12" hidden="false" customHeight="false" outlineLevel="0" collapsed="false">
      <c r="BS36045" s="96" t="n">
        <f aca="false">BR36045-2.5</f>
        <v>-2.5</v>
      </c>
    </row>
    <row r="36046" customFormat="false" ht="12" hidden="false" customHeight="false" outlineLevel="0" collapsed="false">
      <c r="BS36046" s="96" t="n">
        <f aca="false">BR36046-2.5</f>
        <v>-2.5</v>
      </c>
    </row>
    <row r="36047" customFormat="false" ht="12" hidden="false" customHeight="false" outlineLevel="0" collapsed="false">
      <c r="BS36047" s="96" t="n">
        <f aca="false">BR36047-2.5</f>
        <v>-2.5</v>
      </c>
    </row>
    <row r="36048" customFormat="false" ht="12" hidden="false" customHeight="false" outlineLevel="0" collapsed="false">
      <c r="BS36048" s="96" t="n">
        <f aca="false">BR36048-2.5</f>
        <v>-2.5</v>
      </c>
    </row>
    <row r="36049" customFormat="false" ht="12" hidden="false" customHeight="false" outlineLevel="0" collapsed="false">
      <c r="BS36049" s="96" t="n">
        <f aca="false">BR36049-2.5</f>
        <v>-2.5</v>
      </c>
    </row>
    <row r="36050" customFormat="false" ht="12" hidden="false" customHeight="false" outlineLevel="0" collapsed="false">
      <c r="BS36050" s="96" t="n">
        <f aca="false">BR36050-2.5</f>
        <v>-2.5</v>
      </c>
    </row>
    <row r="36051" customFormat="false" ht="12" hidden="false" customHeight="false" outlineLevel="0" collapsed="false">
      <c r="BS36051" s="96" t="n">
        <f aca="false">BR36051-2.5</f>
        <v>-2.5</v>
      </c>
    </row>
    <row r="36052" customFormat="false" ht="12" hidden="false" customHeight="false" outlineLevel="0" collapsed="false">
      <c r="BS36052" s="96" t="n">
        <f aca="false">BR36052-2.5</f>
        <v>-2.5</v>
      </c>
    </row>
    <row r="36053" customFormat="false" ht="12" hidden="false" customHeight="false" outlineLevel="0" collapsed="false">
      <c r="BS36053" s="96" t="n">
        <f aca="false">BR36053-2.5</f>
        <v>-2.5</v>
      </c>
    </row>
    <row r="36054" customFormat="false" ht="12" hidden="false" customHeight="false" outlineLevel="0" collapsed="false">
      <c r="BS36054" s="96" t="n">
        <f aca="false">BR36054-2.5</f>
        <v>-2.5</v>
      </c>
    </row>
    <row r="36055" customFormat="false" ht="12" hidden="false" customHeight="false" outlineLevel="0" collapsed="false">
      <c r="BS36055" s="96" t="n">
        <f aca="false">BR36055-2.5</f>
        <v>-2.5</v>
      </c>
    </row>
    <row r="36056" customFormat="false" ht="12" hidden="false" customHeight="false" outlineLevel="0" collapsed="false">
      <c r="BS36056" s="96" t="n">
        <f aca="false">BR36056-2.5</f>
        <v>-2.5</v>
      </c>
    </row>
    <row r="36057" customFormat="false" ht="12" hidden="false" customHeight="false" outlineLevel="0" collapsed="false">
      <c r="BS36057" s="96" t="n">
        <f aca="false">BR36057-2.5</f>
        <v>-2.5</v>
      </c>
    </row>
    <row r="36058" customFormat="false" ht="12" hidden="false" customHeight="false" outlineLevel="0" collapsed="false">
      <c r="BS36058" s="96" t="n">
        <f aca="false">BR36058-2.5</f>
        <v>-2.5</v>
      </c>
    </row>
    <row r="36059" customFormat="false" ht="12" hidden="false" customHeight="false" outlineLevel="0" collapsed="false">
      <c r="BS36059" s="96" t="n">
        <f aca="false">BR36059-2.5</f>
        <v>-2.5</v>
      </c>
    </row>
    <row r="36060" customFormat="false" ht="12" hidden="false" customHeight="false" outlineLevel="0" collapsed="false">
      <c r="BS36060" s="96" t="n">
        <f aca="false">BR36060-2.5</f>
        <v>-2.5</v>
      </c>
    </row>
    <row r="36061" customFormat="false" ht="12" hidden="false" customHeight="false" outlineLevel="0" collapsed="false">
      <c r="BS36061" s="96" t="n">
        <f aca="false">BR36061-2.5</f>
        <v>-2.5</v>
      </c>
    </row>
    <row r="36062" customFormat="false" ht="12" hidden="false" customHeight="false" outlineLevel="0" collapsed="false">
      <c r="BS36062" s="96" t="n">
        <f aca="false">BR36062-2.5</f>
        <v>-2.5</v>
      </c>
    </row>
    <row r="36063" customFormat="false" ht="12" hidden="false" customHeight="false" outlineLevel="0" collapsed="false">
      <c r="BS36063" s="96" t="n">
        <f aca="false">BR36063-2.5</f>
        <v>-2.5</v>
      </c>
    </row>
    <row r="36064" customFormat="false" ht="12" hidden="false" customHeight="false" outlineLevel="0" collapsed="false">
      <c r="BS36064" s="96" t="n">
        <f aca="false">BR36064-2.5</f>
        <v>-2.5</v>
      </c>
    </row>
    <row r="36065" customFormat="false" ht="12" hidden="false" customHeight="false" outlineLevel="0" collapsed="false">
      <c r="BS36065" s="96" t="n">
        <f aca="false">BR36065-2.5</f>
        <v>-2.5</v>
      </c>
    </row>
    <row r="36066" customFormat="false" ht="12" hidden="false" customHeight="false" outlineLevel="0" collapsed="false">
      <c r="BS36066" s="96" t="n">
        <f aca="false">BR36066-2.5</f>
        <v>-2.5</v>
      </c>
    </row>
    <row r="36067" customFormat="false" ht="12" hidden="false" customHeight="false" outlineLevel="0" collapsed="false">
      <c r="BS36067" s="96" t="n">
        <f aca="false">BR36067-2.5</f>
        <v>-2.5</v>
      </c>
    </row>
    <row r="36068" customFormat="false" ht="12" hidden="false" customHeight="false" outlineLevel="0" collapsed="false">
      <c r="BS36068" s="96" t="n">
        <f aca="false">BR36068-2.5</f>
        <v>-2.5</v>
      </c>
    </row>
    <row r="36069" customFormat="false" ht="12" hidden="false" customHeight="false" outlineLevel="0" collapsed="false">
      <c r="BS36069" s="96" t="n">
        <f aca="false">BR36069-2.5</f>
        <v>-2.5</v>
      </c>
    </row>
    <row r="36070" customFormat="false" ht="12" hidden="false" customHeight="false" outlineLevel="0" collapsed="false">
      <c r="BS36070" s="96" t="n">
        <f aca="false">BR36070-2.5</f>
        <v>-2.5</v>
      </c>
    </row>
    <row r="36071" customFormat="false" ht="12" hidden="false" customHeight="false" outlineLevel="0" collapsed="false">
      <c r="BS36071" s="96" t="n">
        <f aca="false">BR36071-2.5</f>
        <v>-2.5</v>
      </c>
    </row>
    <row r="36072" customFormat="false" ht="12" hidden="false" customHeight="false" outlineLevel="0" collapsed="false">
      <c r="BS36072" s="96" t="n">
        <f aca="false">BR36072-2.5</f>
        <v>-2.5</v>
      </c>
    </row>
    <row r="36073" customFormat="false" ht="12" hidden="false" customHeight="false" outlineLevel="0" collapsed="false">
      <c r="BS36073" s="96" t="n">
        <f aca="false">BR36073-2.5</f>
        <v>-2.5</v>
      </c>
    </row>
    <row r="36074" customFormat="false" ht="12" hidden="false" customHeight="false" outlineLevel="0" collapsed="false">
      <c r="BS36074" s="96" t="n">
        <f aca="false">BR36074-2.5</f>
        <v>-2.5</v>
      </c>
    </row>
    <row r="36075" customFormat="false" ht="12" hidden="false" customHeight="false" outlineLevel="0" collapsed="false">
      <c r="BS36075" s="96" t="n">
        <f aca="false">BR36075-2.5</f>
        <v>-2.5</v>
      </c>
    </row>
    <row r="36076" customFormat="false" ht="12" hidden="false" customHeight="false" outlineLevel="0" collapsed="false">
      <c r="BS36076" s="96" t="n">
        <f aca="false">BR36076-2.5</f>
        <v>-2.5</v>
      </c>
    </row>
    <row r="36077" customFormat="false" ht="12" hidden="false" customHeight="false" outlineLevel="0" collapsed="false">
      <c r="BS36077" s="96" t="n">
        <f aca="false">BR36077-2.5</f>
        <v>-2.5</v>
      </c>
    </row>
    <row r="36078" customFormat="false" ht="12" hidden="false" customHeight="false" outlineLevel="0" collapsed="false">
      <c r="BS36078" s="96" t="n">
        <f aca="false">BR36078-2.5</f>
        <v>-2.5</v>
      </c>
    </row>
    <row r="36079" customFormat="false" ht="12" hidden="false" customHeight="false" outlineLevel="0" collapsed="false">
      <c r="BS36079" s="96" t="n">
        <f aca="false">BR36079-2.5</f>
        <v>-2.5</v>
      </c>
    </row>
    <row r="36080" customFormat="false" ht="12" hidden="false" customHeight="false" outlineLevel="0" collapsed="false">
      <c r="BS36080" s="96" t="n">
        <f aca="false">BR36080-2.5</f>
        <v>-2.5</v>
      </c>
    </row>
    <row r="36081" customFormat="false" ht="12" hidden="false" customHeight="false" outlineLevel="0" collapsed="false">
      <c r="BS36081" s="96" t="n">
        <f aca="false">BR36081-2.5</f>
        <v>-2.5</v>
      </c>
    </row>
    <row r="36082" customFormat="false" ht="12" hidden="false" customHeight="false" outlineLevel="0" collapsed="false">
      <c r="BS36082" s="96" t="n">
        <f aca="false">BR36082-2.5</f>
        <v>-2.5</v>
      </c>
    </row>
    <row r="36083" customFormat="false" ht="12" hidden="false" customHeight="false" outlineLevel="0" collapsed="false">
      <c r="BS36083" s="96" t="n">
        <f aca="false">BR36083-2.5</f>
        <v>-2.5</v>
      </c>
    </row>
    <row r="36084" customFormat="false" ht="12" hidden="false" customHeight="false" outlineLevel="0" collapsed="false">
      <c r="BS36084" s="96" t="n">
        <f aca="false">BR36084-2.5</f>
        <v>-2.5</v>
      </c>
    </row>
    <row r="36085" customFormat="false" ht="12" hidden="false" customHeight="false" outlineLevel="0" collapsed="false">
      <c r="BS36085" s="96" t="n">
        <f aca="false">BR36085-2.5</f>
        <v>-2.5</v>
      </c>
    </row>
    <row r="36086" customFormat="false" ht="12" hidden="false" customHeight="false" outlineLevel="0" collapsed="false">
      <c r="BS36086" s="96" t="n">
        <f aca="false">BR36086-2.5</f>
        <v>-2.5</v>
      </c>
    </row>
    <row r="36087" customFormat="false" ht="12" hidden="false" customHeight="false" outlineLevel="0" collapsed="false">
      <c r="BS36087" s="96" t="n">
        <f aca="false">BR36087-2.5</f>
        <v>-2.5</v>
      </c>
    </row>
    <row r="36088" customFormat="false" ht="12" hidden="false" customHeight="false" outlineLevel="0" collapsed="false">
      <c r="BS36088" s="96" t="n">
        <f aca="false">BR36088-2.5</f>
        <v>-2.5</v>
      </c>
    </row>
    <row r="36089" customFormat="false" ht="12" hidden="false" customHeight="false" outlineLevel="0" collapsed="false">
      <c r="BS36089" s="96" t="n">
        <f aca="false">BR36089-2.5</f>
        <v>-2.5</v>
      </c>
    </row>
    <row r="36090" customFormat="false" ht="12" hidden="false" customHeight="false" outlineLevel="0" collapsed="false">
      <c r="BS36090" s="96" t="n">
        <f aca="false">BR36090-2.5</f>
        <v>-2.5</v>
      </c>
    </row>
    <row r="36091" customFormat="false" ht="12" hidden="false" customHeight="false" outlineLevel="0" collapsed="false">
      <c r="BS36091" s="96" t="n">
        <f aca="false">BR36091-2.5</f>
        <v>-2.5</v>
      </c>
    </row>
    <row r="36092" customFormat="false" ht="12" hidden="false" customHeight="false" outlineLevel="0" collapsed="false">
      <c r="BS36092" s="96" t="n">
        <f aca="false">BR36092-2.5</f>
        <v>-2.5</v>
      </c>
    </row>
    <row r="36093" customFormat="false" ht="12" hidden="false" customHeight="false" outlineLevel="0" collapsed="false">
      <c r="BS36093" s="96" t="n">
        <f aca="false">BR36093-2.5</f>
        <v>-2.5</v>
      </c>
    </row>
    <row r="36094" customFormat="false" ht="12" hidden="false" customHeight="false" outlineLevel="0" collapsed="false">
      <c r="BS36094" s="96" t="n">
        <f aca="false">BR36094-2.5</f>
        <v>-2.5</v>
      </c>
    </row>
    <row r="36095" customFormat="false" ht="12" hidden="false" customHeight="false" outlineLevel="0" collapsed="false">
      <c r="BS36095" s="96" t="n">
        <f aca="false">BR36095-2.5</f>
        <v>-2.5</v>
      </c>
    </row>
    <row r="36096" customFormat="false" ht="12" hidden="false" customHeight="false" outlineLevel="0" collapsed="false">
      <c r="BS36096" s="96" t="n">
        <f aca="false">BR36096-2.5</f>
        <v>-2.5</v>
      </c>
    </row>
    <row r="36097" customFormat="false" ht="12" hidden="false" customHeight="false" outlineLevel="0" collapsed="false">
      <c r="BS36097" s="96" t="n">
        <f aca="false">BR36097-2.5</f>
        <v>-2.5</v>
      </c>
    </row>
    <row r="36098" customFormat="false" ht="12" hidden="false" customHeight="false" outlineLevel="0" collapsed="false">
      <c r="BS36098" s="96" t="n">
        <f aca="false">BR36098-2.5</f>
        <v>-2.5</v>
      </c>
    </row>
    <row r="36099" customFormat="false" ht="12" hidden="false" customHeight="false" outlineLevel="0" collapsed="false">
      <c r="BS36099" s="96" t="n">
        <f aca="false">BR36099-2.5</f>
        <v>-2.5</v>
      </c>
    </row>
    <row r="36100" customFormat="false" ht="12" hidden="false" customHeight="false" outlineLevel="0" collapsed="false">
      <c r="BS36100" s="96" t="n">
        <f aca="false">BR36100-2.5</f>
        <v>-2.5</v>
      </c>
    </row>
    <row r="36101" customFormat="false" ht="12" hidden="false" customHeight="false" outlineLevel="0" collapsed="false">
      <c r="BS36101" s="96" t="n">
        <f aca="false">BR36101-2.5</f>
        <v>-2.5</v>
      </c>
    </row>
    <row r="36102" customFormat="false" ht="12" hidden="false" customHeight="false" outlineLevel="0" collapsed="false">
      <c r="BS36102" s="96" t="n">
        <f aca="false">BR36102-2.5</f>
        <v>-2.5</v>
      </c>
    </row>
    <row r="36103" customFormat="false" ht="12" hidden="false" customHeight="false" outlineLevel="0" collapsed="false">
      <c r="BS36103" s="96" t="n">
        <f aca="false">BR36103-2.5</f>
        <v>-2.5</v>
      </c>
    </row>
    <row r="36104" customFormat="false" ht="12" hidden="false" customHeight="false" outlineLevel="0" collapsed="false">
      <c r="BS36104" s="96" t="n">
        <f aca="false">BR36104-2.5</f>
        <v>-2.5</v>
      </c>
    </row>
    <row r="36105" customFormat="false" ht="12" hidden="false" customHeight="false" outlineLevel="0" collapsed="false">
      <c r="BS36105" s="96" t="n">
        <f aca="false">BR36105-2.5</f>
        <v>-2.5</v>
      </c>
    </row>
    <row r="36106" customFormat="false" ht="12" hidden="false" customHeight="false" outlineLevel="0" collapsed="false">
      <c r="BS36106" s="96" t="n">
        <f aca="false">BR36106-2.5</f>
        <v>-2.5</v>
      </c>
    </row>
    <row r="36107" customFormat="false" ht="12" hidden="false" customHeight="false" outlineLevel="0" collapsed="false">
      <c r="BS36107" s="96" t="n">
        <f aca="false">BR36107-2.5</f>
        <v>-2.5</v>
      </c>
    </row>
    <row r="36108" customFormat="false" ht="12" hidden="false" customHeight="false" outlineLevel="0" collapsed="false">
      <c r="BS36108" s="96" t="n">
        <f aca="false">BR36108-2.5</f>
        <v>-2.5</v>
      </c>
    </row>
    <row r="36109" customFormat="false" ht="12" hidden="false" customHeight="false" outlineLevel="0" collapsed="false">
      <c r="BS36109" s="96" t="n">
        <f aca="false">BR36109-2.5</f>
        <v>-2.5</v>
      </c>
    </row>
    <row r="36110" customFormat="false" ht="12" hidden="false" customHeight="false" outlineLevel="0" collapsed="false">
      <c r="BS36110" s="96" t="n">
        <f aca="false">BR36110-2.5</f>
        <v>-2.5</v>
      </c>
    </row>
    <row r="36111" customFormat="false" ht="12" hidden="false" customHeight="false" outlineLevel="0" collapsed="false">
      <c r="BS36111" s="96" t="n">
        <f aca="false">BR36111-2.5</f>
        <v>-2.5</v>
      </c>
    </row>
    <row r="36112" customFormat="false" ht="12" hidden="false" customHeight="false" outlineLevel="0" collapsed="false">
      <c r="BS36112" s="96" t="n">
        <f aca="false">BR36112-2.5</f>
        <v>-2.5</v>
      </c>
    </row>
    <row r="36113" customFormat="false" ht="12" hidden="false" customHeight="false" outlineLevel="0" collapsed="false">
      <c r="BS36113" s="96" t="n">
        <f aca="false">BR36113-2.5</f>
        <v>-2.5</v>
      </c>
    </row>
    <row r="36114" customFormat="false" ht="12" hidden="false" customHeight="false" outlineLevel="0" collapsed="false">
      <c r="BS36114" s="96" t="n">
        <f aca="false">BR36114-2.5</f>
        <v>-2.5</v>
      </c>
    </row>
    <row r="36115" customFormat="false" ht="12" hidden="false" customHeight="false" outlineLevel="0" collapsed="false">
      <c r="BS36115" s="96" t="n">
        <f aca="false">BR36115-2.5</f>
        <v>-2.5</v>
      </c>
    </row>
    <row r="36116" customFormat="false" ht="12" hidden="false" customHeight="false" outlineLevel="0" collapsed="false">
      <c r="BS36116" s="96" t="n">
        <f aca="false">BR36116-2.5</f>
        <v>-2.5</v>
      </c>
    </row>
    <row r="36117" customFormat="false" ht="12" hidden="false" customHeight="false" outlineLevel="0" collapsed="false">
      <c r="BS36117" s="96" t="n">
        <f aca="false">BR36117-2.5</f>
        <v>-2.5</v>
      </c>
    </row>
    <row r="36118" customFormat="false" ht="12" hidden="false" customHeight="false" outlineLevel="0" collapsed="false">
      <c r="BS36118" s="96" t="n">
        <f aca="false">BR36118-2.5</f>
        <v>-2.5</v>
      </c>
    </row>
    <row r="36119" customFormat="false" ht="12" hidden="false" customHeight="false" outlineLevel="0" collapsed="false">
      <c r="BS36119" s="96" t="n">
        <f aca="false">BR36119-2.5</f>
        <v>-2.5</v>
      </c>
    </row>
    <row r="36120" customFormat="false" ht="12" hidden="false" customHeight="false" outlineLevel="0" collapsed="false">
      <c r="BS36120" s="96" t="n">
        <f aca="false">BR36120-2.5</f>
        <v>-2.5</v>
      </c>
    </row>
    <row r="36121" customFormat="false" ht="12" hidden="false" customHeight="false" outlineLevel="0" collapsed="false">
      <c r="BS36121" s="96" t="n">
        <f aca="false">BR36121-2.5</f>
        <v>-2.5</v>
      </c>
    </row>
    <row r="36122" customFormat="false" ht="12" hidden="false" customHeight="false" outlineLevel="0" collapsed="false">
      <c r="BS36122" s="96" t="n">
        <f aca="false">BR36122-2.5</f>
        <v>-2.5</v>
      </c>
    </row>
    <row r="36123" customFormat="false" ht="12" hidden="false" customHeight="false" outlineLevel="0" collapsed="false">
      <c r="BS36123" s="96" t="n">
        <f aca="false">BR36123-2.5</f>
        <v>-2.5</v>
      </c>
    </row>
    <row r="36124" customFormat="false" ht="12" hidden="false" customHeight="false" outlineLevel="0" collapsed="false">
      <c r="BS36124" s="96" t="n">
        <f aca="false">BR36124-2.5</f>
        <v>-2.5</v>
      </c>
    </row>
    <row r="36125" customFormat="false" ht="12" hidden="false" customHeight="false" outlineLevel="0" collapsed="false">
      <c r="BS36125" s="96" t="n">
        <f aca="false">BR36125-2.5</f>
        <v>-2.5</v>
      </c>
    </row>
    <row r="36126" customFormat="false" ht="12" hidden="false" customHeight="false" outlineLevel="0" collapsed="false">
      <c r="BS36126" s="96" t="n">
        <f aca="false">BR36126-2.5</f>
        <v>-2.5</v>
      </c>
    </row>
    <row r="36127" customFormat="false" ht="12" hidden="false" customHeight="false" outlineLevel="0" collapsed="false">
      <c r="BS36127" s="96" t="n">
        <f aca="false">BR36127-2.5</f>
        <v>-2.5</v>
      </c>
    </row>
    <row r="36128" customFormat="false" ht="12" hidden="false" customHeight="false" outlineLevel="0" collapsed="false">
      <c r="BS36128" s="96" t="n">
        <f aca="false">BR36128-2.5</f>
        <v>-2.5</v>
      </c>
    </row>
    <row r="36129" customFormat="false" ht="12" hidden="false" customHeight="false" outlineLevel="0" collapsed="false">
      <c r="BS36129" s="96" t="n">
        <f aca="false">BR36129-2.5</f>
        <v>-2.5</v>
      </c>
    </row>
    <row r="36130" customFormat="false" ht="12" hidden="false" customHeight="false" outlineLevel="0" collapsed="false">
      <c r="BS36130" s="96" t="n">
        <f aca="false">BR36130-2.5</f>
        <v>-2.5</v>
      </c>
    </row>
    <row r="36131" customFormat="false" ht="12" hidden="false" customHeight="false" outlineLevel="0" collapsed="false">
      <c r="BS36131" s="96" t="n">
        <f aca="false">BR36131-2.5</f>
        <v>-2.5</v>
      </c>
    </row>
    <row r="36132" customFormat="false" ht="12" hidden="false" customHeight="false" outlineLevel="0" collapsed="false">
      <c r="BS36132" s="96" t="n">
        <f aca="false">BR36132-2.5</f>
        <v>-2.5</v>
      </c>
    </row>
    <row r="36133" customFormat="false" ht="12" hidden="false" customHeight="false" outlineLevel="0" collapsed="false">
      <c r="BS36133" s="96" t="n">
        <f aca="false">BR36133-2.5</f>
        <v>-2.5</v>
      </c>
    </row>
    <row r="36134" customFormat="false" ht="12" hidden="false" customHeight="false" outlineLevel="0" collapsed="false">
      <c r="BS36134" s="96" t="n">
        <f aca="false">BR36134-2.5</f>
        <v>-2.5</v>
      </c>
    </row>
    <row r="36135" customFormat="false" ht="12" hidden="false" customHeight="false" outlineLevel="0" collapsed="false">
      <c r="BS36135" s="96" t="n">
        <f aca="false">BR36135-2.5</f>
        <v>-2.5</v>
      </c>
    </row>
    <row r="36136" customFormat="false" ht="12" hidden="false" customHeight="false" outlineLevel="0" collapsed="false">
      <c r="BS36136" s="96" t="n">
        <f aca="false">BR36136-2.5</f>
        <v>-2.5</v>
      </c>
    </row>
    <row r="36137" customFormat="false" ht="12" hidden="false" customHeight="false" outlineLevel="0" collapsed="false">
      <c r="BS36137" s="96" t="n">
        <f aca="false">BR36137-2.5</f>
        <v>-2.5</v>
      </c>
    </row>
    <row r="36138" customFormat="false" ht="12" hidden="false" customHeight="false" outlineLevel="0" collapsed="false">
      <c r="BS36138" s="96" t="n">
        <f aca="false">BR36138-2.5</f>
        <v>-2.5</v>
      </c>
    </row>
    <row r="36139" customFormat="false" ht="12" hidden="false" customHeight="false" outlineLevel="0" collapsed="false">
      <c r="BS36139" s="96" t="n">
        <f aca="false">BR36139-2.5</f>
        <v>-2.5</v>
      </c>
    </row>
    <row r="36140" customFormat="false" ht="12" hidden="false" customHeight="false" outlineLevel="0" collapsed="false">
      <c r="BS36140" s="96" t="n">
        <f aca="false">BR36140-2.5</f>
        <v>-2.5</v>
      </c>
    </row>
    <row r="36141" customFormat="false" ht="12" hidden="false" customHeight="false" outlineLevel="0" collapsed="false">
      <c r="BS36141" s="96" t="n">
        <f aca="false">BR36141-2.5</f>
        <v>-2.5</v>
      </c>
    </row>
    <row r="36142" customFormat="false" ht="12" hidden="false" customHeight="false" outlineLevel="0" collapsed="false">
      <c r="BS36142" s="96" t="n">
        <f aca="false">BR36142-2.5</f>
        <v>-2.5</v>
      </c>
    </row>
    <row r="36143" customFormat="false" ht="12" hidden="false" customHeight="false" outlineLevel="0" collapsed="false">
      <c r="BS36143" s="96" t="n">
        <f aca="false">BR36143-2.5</f>
        <v>-2.5</v>
      </c>
    </row>
    <row r="36144" customFormat="false" ht="12" hidden="false" customHeight="false" outlineLevel="0" collapsed="false">
      <c r="BS36144" s="96" t="n">
        <f aca="false">BR36144-2.5</f>
        <v>-2.5</v>
      </c>
    </row>
    <row r="36145" customFormat="false" ht="12" hidden="false" customHeight="false" outlineLevel="0" collapsed="false">
      <c r="BS36145" s="96" t="n">
        <f aca="false">BR36145-2.5</f>
        <v>-2.5</v>
      </c>
    </row>
    <row r="36146" customFormat="false" ht="12" hidden="false" customHeight="false" outlineLevel="0" collapsed="false">
      <c r="BS36146" s="96" t="n">
        <f aca="false">BR36146-2.5</f>
        <v>-2.5</v>
      </c>
    </row>
    <row r="36147" customFormat="false" ht="12" hidden="false" customHeight="false" outlineLevel="0" collapsed="false">
      <c r="BS36147" s="96" t="n">
        <f aca="false">BR36147-2.5</f>
        <v>-2.5</v>
      </c>
    </row>
    <row r="36148" customFormat="false" ht="12" hidden="false" customHeight="false" outlineLevel="0" collapsed="false">
      <c r="BS36148" s="96" t="n">
        <f aca="false">BR36148-2.5</f>
        <v>-2.5</v>
      </c>
    </row>
    <row r="36149" customFormat="false" ht="12" hidden="false" customHeight="false" outlineLevel="0" collapsed="false">
      <c r="BS36149" s="96" t="n">
        <f aca="false">BR36149-2.5</f>
        <v>-2.5</v>
      </c>
    </row>
    <row r="36150" customFormat="false" ht="12" hidden="false" customHeight="false" outlineLevel="0" collapsed="false">
      <c r="BS36150" s="96" t="n">
        <f aca="false">BR36150-2.5</f>
        <v>-2.5</v>
      </c>
    </row>
    <row r="36151" customFormat="false" ht="12" hidden="false" customHeight="false" outlineLevel="0" collapsed="false">
      <c r="BS36151" s="96" t="n">
        <f aca="false">BR36151-2.5</f>
        <v>-2.5</v>
      </c>
    </row>
    <row r="36152" customFormat="false" ht="12" hidden="false" customHeight="false" outlineLevel="0" collapsed="false">
      <c r="BS36152" s="96" t="n">
        <f aca="false">BR36152-2.5</f>
        <v>-2.5</v>
      </c>
    </row>
    <row r="36153" customFormat="false" ht="12" hidden="false" customHeight="false" outlineLevel="0" collapsed="false">
      <c r="BS36153" s="96" t="n">
        <f aca="false">BR36153-2.5</f>
        <v>-2.5</v>
      </c>
    </row>
    <row r="36154" customFormat="false" ht="12" hidden="false" customHeight="false" outlineLevel="0" collapsed="false">
      <c r="BS36154" s="96" t="n">
        <f aca="false">BR36154-2.5</f>
        <v>-2.5</v>
      </c>
    </row>
    <row r="36155" customFormat="false" ht="12" hidden="false" customHeight="false" outlineLevel="0" collapsed="false">
      <c r="BS36155" s="96" t="n">
        <f aca="false">BR36155-2.5</f>
        <v>-2.5</v>
      </c>
    </row>
    <row r="36156" customFormat="false" ht="12" hidden="false" customHeight="false" outlineLevel="0" collapsed="false">
      <c r="BS36156" s="96" t="n">
        <f aca="false">BR36156-2.5</f>
        <v>-2.5</v>
      </c>
    </row>
    <row r="36157" customFormat="false" ht="12" hidden="false" customHeight="false" outlineLevel="0" collapsed="false">
      <c r="BS36157" s="96" t="n">
        <f aca="false">BR36157-2.5</f>
        <v>-2.5</v>
      </c>
    </row>
    <row r="36158" customFormat="false" ht="12" hidden="false" customHeight="false" outlineLevel="0" collapsed="false">
      <c r="BS36158" s="96" t="n">
        <f aca="false">BR36158-2.5</f>
        <v>-2.5</v>
      </c>
    </row>
    <row r="36159" customFormat="false" ht="12" hidden="false" customHeight="false" outlineLevel="0" collapsed="false">
      <c r="BS36159" s="96" t="n">
        <f aca="false">BR36159-2.5</f>
        <v>-2.5</v>
      </c>
    </row>
    <row r="36160" customFormat="false" ht="12" hidden="false" customHeight="false" outlineLevel="0" collapsed="false">
      <c r="BS36160" s="96" t="n">
        <f aca="false">BR36160-2.5</f>
        <v>-2.5</v>
      </c>
    </row>
    <row r="36161" customFormat="false" ht="12" hidden="false" customHeight="false" outlineLevel="0" collapsed="false">
      <c r="BS36161" s="96" t="n">
        <f aca="false">BR36161-2.5</f>
        <v>-2.5</v>
      </c>
    </row>
    <row r="36162" customFormat="false" ht="12" hidden="false" customHeight="false" outlineLevel="0" collapsed="false">
      <c r="BS36162" s="96" t="n">
        <f aca="false">BR36162-2.5</f>
        <v>-2.5</v>
      </c>
    </row>
    <row r="36163" customFormat="false" ht="12" hidden="false" customHeight="false" outlineLevel="0" collapsed="false">
      <c r="BS36163" s="96" t="n">
        <f aca="false">BR36163-2.5</f>
        <v>-2.5</v>
      </c>
    </row>
    <row r="36164" customFormat="false" ht="12" hidden="false" customHeight="false" outlineLevel="0" collapsed="false">
      <c r="BS36164" s="96" t="n">
        <f aca="false">BR36164-2.5</f>
        <v>-2.5</v>
      </c>
    </row>
    <row r="36165" customFormat="false" ht="12" hidden="false" customHeight="false" outlineLevel="0" collapsed="false">
      <c r="BS36165" s="96" t="n">
        <f aca="false">BR36165-2.5</f>
        <v>-2.5</v>
      </c>
    </row>
    <row r="36166" customFormat="false" ht="12" hidden="false" customHeight="false" outlineLevel="0" collapsed="false">
      <c r="BS36166" s="96" t="n">
        <f aca="false">BR36166-2.5</f>
        <v>-2.5</v>
      </c>
    </row>
    <row r="36167" customFormat="false" ht="12" hidden="false" customHeight="false" outlineLevel="0" collapsed="false">
      <c r="BS36167" s="96" t="n">
        <f aca="false">BR36167-2.5</f>
        <v>-2.5</v>
      </c>
    </row>
    <row r="36168" customFormat="false" ht="12" hidden="false" customHeight="false" outlineLevel="0" collapsed="false">
      <c r="BS36168" s="96" t="n">
        <f aca="false">BR36168-2.5</f>
        <v>-2.5</v>
      </c>
    </row>
    <row r="36169" customFormat="false" ht="12" hidden="false" customHeight="false" outlineLevel="0" collapsed="false">
      <c r="BS36169" s="96" t="n">
        <f aca="false">BR36169-2.5</f>
        <v>-2.5</v>
      </c>
    </row>
    <row r="36170" customFormat="false" ht="12" hidden="false" customHeight="false" outlineLevel="0" collapsed="false">
      <c r="BS36170" s="96" t="n">
        <f aca="false">BR36170-2.5</f>
        <v>-2.5</v>
      </c>
    </row>
    <row r="36171" customFormat="false" ht="12" hidden="false" customHeight="false" outlineLevel="0" collapsed="false">
      <c r="BS36171" s="96" t="n">
        <f aca="false">BR36171-2.5</f>
        <v>-2.5</v>
      </c>
    </row>
    <row r="36172" customFormat="false" ht="12" hidden="false" customHeight="false" outlineLevel="0" collapsed="false">
      <c r="BS36172" s="96" t="n">
        <f aca="false">BR36172-2.5</f>
        <v>-2.5</v>
      </c>
    </row>
    <row r="36173" customFormat="false" ht="12" hidden="false" customHeight="false" outlineLevel="0" collapsed="false">
      <c r="BS36173" s="96" t="n">
        <f aca="false">BR36173-2.5</f>
        <v>-2.5</v>
      </c>
    </row>
    <row r="36174" customFormat="false" ht="12" hidden="false" customHeight="false" outlineLevel="0" collapsed="false">
      <c r="BS36174" s="96" t="n">
        <f aca="false">BR36174-2.5</f>
        <v>-2.5</v>
      </c>
    </row>
    <row r="36175" customFormat="false" ht="12" hidden="false" customHeight="false" outlineLevel="0" collapsed="false">
      <c r="BS36175" s="96" t="n">
        <f aca="false">BR36175-2.5</f>
        <v>-2.5</v>
      </c>
    </row>
    <row r="36176" customFormat="false" ht="12" hidden="false" customHeight="false" outlineLevel="0" collapsed="false">
      <c r="BS36176" s="96" t="n">
        <f aca="false">BR36176-2.5</f>
        <v>-2.5</v>
      </c>
    </row>
    <row r="36177" customFormat="false" ht="12" hidden="false" customHeight="false" outlineLevel="0" collapsed="false">
      <c r="BS36177" s="96" t="n">
        <f aca="false">BR36177-2.5</f>
        <v>-2.5</v>
      </c>
    </row>
    <row r="36178" customFormat="false" ht="12" hidden="false" customHeight="false" outlineLevel="0" collapsed="false">
      <c r="BS36178" s="96" t="n">
        <f aca="false">BR36178-2.5</f>
        <v>-2.5</v>
      </c>
    </row>
    <row r="36179" customFormat="false" ht="12" hidden="false" customHeight="false" outlineLevel="0" collapsed="false">
      <c r="BS36179" s="96" t="n">
        <f aca="false">BR36179-2.5</f>
        <v>-2.5</v>
      </c>
    </row>
    <row r="36180" customFormat="false" ht="12" hidden="false" customHeight="false" outlineLevel="0" collapsed="false">
      <c r="BS36180" s="96" t="n">
        <f aca="false">BR36180-2.5</f>
        <v>-2.5</v>
      </c>
    </row>
    <row r="36181" customFormat="false" ht="12" hidden="false" customHeight="false" outlineLevel="0" collapsed="false">
      <c r="BS36181" s="96" t="n">
        <f aca="false">BR36181-2.5</f>
        <v>-2.5</v>
      </c>
    </row>
    <row r="36182" customFormat="false" ht="12" hidden="false" customHeight="false" outlineLevel="0" collapsed="false">
      <c r="BS36182" s="96" t="n">
        <f aca="false">BR36182-2.5</f>
        <v>-2.5</v>
      </c>
    </row>
    <row r="36183" customFormat="false" ht="12" hidden="false" customHeight="false" outlineLevel="0" collapsed="false">
      <c r="BS36183" s="96" t="n">
        <f aca="false">BR36183-2.5</f>
        <v>-2.5</v>
      </c>
    </row>
    <row r="36184" customFormat="false" ht="12" hidden="false" customHeight="false" outlineLevel="0" collapsed="false">
      <c r="BS36184" s="96" t="n">
        <f aca="false">BR36184-2.5</f>
        <v>-2.5</v>
      </c>
    </row>
    <row r="36185" customFormat="false" ht="12" hidden="false" customHeight="false" outlineLevel="0" collapsed="false">
      <c r="BS36185" s="96" t="n">
        <f aca="false">BR36185-2.5</f>
        <v>-2.5</v>
      </c>
    </row>
    <row r="36186" customFormat="false" ht="12" hidden="false" customHeight="false" outlineLevel="0" collapsed="false">
      <c r="BS36186" s="96" t="n">
        <f aca="false">BR36186-2.5</f>
        <v>-2.5</v>
      </c>
    </row>
    <row r="36187" customFormat="false" ht="12" hidden="false" customHeight="false" outlineLevel="0" collapsed="false">
      <c r="BS36187" s="96" t="n">
        <f aca="false">BR36187-2.5</f>
        <v>-2.5</v>
      </c>
    </row>
    <row r="36188" customFormat="false" ht="12" hidden="false" customHeight="false" outlineLevel="0" collapsed="false">
      <c r="BS36188" s="96" t="n">
        <f aca="false">BR36188-2.5</f>
        <v>-2.5</v>
      </c>
    </row>
    <row r="36189" customFormat="false" ht="12" hidden="false" customHeight="false" outlineLevel="0" collapsed="false">
      <c r="BS36189" s="96" t="n">
        <f aca="false">BR36189-2.5</f>
        <v>-2.5</v>
      </c>
    </row>
    <row r="36190" customFormat="false" ht="12" hidden="false" customHeight="false" outlineLevel="0" collapsed="false">
      <c r="BS36190" s="96" t="n">
        <f aca="false">BR36190-2.5</f>
        <v>-2.5</v>
      </c>
    </row>
    <row r="36191" customFormat="false" ht="12" hidden="false" customHeight="false" outlineLevel="0" collapsed="false">
      <c r="BS36191" s="96" t="n">
        <f aca="false">BR36191-2.5</f>
        <v>-2.5</v>
      </c>
    </row>
    <row r="36192" customFormat="false" ht="12" hidden="false" customHeight="false" outlineLevel="0" collapsed="false">
      <c r="BS36192" s="96" t="n">
        <f aca="false">BR36192-2.5</f>
        <v>-2.5</v>
      </c>
    </row>
    <row r="36193" customFormat="false" ht="12" hidden="false" customHeight="false" outlineLevel="0" collapsed="false">
      <c r="BS36193" s="96" t="n">
        <f aca="false">BR36193-2.5</f>
        <v>-2.5</v>
      </c>
    </row>
    <row r="36194" customFormat="false" ht="12" hidden="false" customHeight="false" outlineLevel="0" collapsed="false">
      <c r="BS36194" s="96" t="n">
        <f aca="false">BR36194-2.5</f>
        <v>-2.5</v>
      </c>
    </row>
    <row r="36195" customFormat="false" ht="12" hidden="false" customHeight="false" outlineLevel="0" collapsed="false">
      <c r="BS36195" s="96" t="n">
        <f aca="false">BR36195-2.5</f>
        <v>-2.5</v>
      </c>
    </row>
    <row r="36196" customFormat="false" ht="12" hidden="false" customHeight="false" outlineLevel="0" collapsed="false">
      <c r="BS36196" s="96" t="n">
        <f aca="false">BR36196-2.5</f>
        <v>-2.5</v>
      </c>
    </row>
    <row r="36197" customFormat="false" ht="12" hidden="false" customHeight="false" outlineLevel="0" collapsed="false">
      <c r="BS36197" s="96" t="n">
        <f aca="false">BR36197-2.5</f>
        <v>-2.5</v>
      </c>
    </row>
    <row r="36198" customFormat="false" ht="12" hidden="false" customHeight="false" outlineLevel="0" collapsed="false">
      <c r="BS36198" s="96" t="n">
        <f aca="false">BR36198-2.5</f>
        <v>-2.5</v>
      </c>
    </row>
    <row r="36199" customFormat="false" ht="12" hidden="false" customHeight="false" outlineLevel="0" collapsed="false">
      <c r="BS36199" s="96" t="n">
        <f aca="false">BR36199-2.5</f>
        <v>-2.5</v>
      </c>
    </row>
    <row r="36200" customFormat="false" ht="12" hidden="false" customHeight="false" outlineLevel="0" collapsed="false">
      <c r="BS36200" s="96" t="n">
        <f aca="false">BR36200-2.5</f>
        <v>-2.5</v>
      </c>
    </row>
    <row r="36201" customFormat="false" ht="12" hidden="false" customHeight="false" outlineLevel="0" collapsed="false">
      <c r="BS36201" s="96" t="n">
        <f aca="false">BR36201-2.5</f>
        <v>-2.5</v>
      </c>
    </row>
    <row r="36202" customFormat="false" ht="12" hidden="false" customHeight="false" outlineLevel="0" collapsed="false">
      <c r="BS36202" s="96" t="n">
        <f aca="false">BR36202-2.5</f>
        <v>-2.5</v>
      </c>
    </row>
    <row r="36203" customFormat="false" ht="12" hidden="false" customHeight="false" outlineLevel="0" collapsed="false">
      <c r="BS36203" s="96" t="n">
        <f aca="false">BR36203-2.5</f>
        <v>-2.5</v>
      </c>
    </row>
    <row r="36204" customFormat="false" ht="12" hidden="false" customHeight="false" outlineLevel="0" collapsed="false">
      <c r="BS36204" s="96" t="n">
        <f aca="false">BR36204-2.5</f>
        <v>-2.5</v>
      </c>
    </row>
    <row r="36205" customFormat="false" ht="12" hidden="false" customHeight="false" outlineLevel="0" collapsed="false">
      <c r="BS36205" s="96" t="n">
        <f aca="false">BR36205-2.5</f>
        <v>-2.5</v>
      </c>
    </row>
    <row r="36206" customFormat="false" ht="12" hidden="false" customHeight="false" outlineLevel="0" collapsed="false">
      <c r="BS36206" s="96" t="n">
        <f aca="false">BR36206-2.5</f>
        <v>-2.5</v>
      </c>
    </row>
    <row r="36207" customFormat="false" ht="12" hidden="false" customHeight="false" outlineLevel="0" collapsed="false">
      <c r="BS36207" s="96" t="n">
        <f aca="false">BR36207-2.5</f>
        <v>-2.5</v>
      </c>
    </row>
    <row r="36208" customFormat="false" ht="12" hidden="false" customHeight="false" outlineLevel="0" collapsed="false">
      <c r="BS36208" s="96" t="n">
        <f aca="false">BR36208-2.5</f>
        <v>-2.5</v>
      </c>
    </row>
    <row r="36209" customFormat="false" ht="12" hidden="false" customHeight="false" outlineLevel="0" collapsed="false">
      <c r="BS36209" s="96" t="n">
        <f aca="false">BR36209-2.5</f>
        <v>-2.5</v>
      </c>
    </row>
    <row r="36210" customFormat="false" ht="12" hidden="false" customHeight="false" outlineLevel="0" collapsed="false">
      <c r="BS36210" s="96" t="n">
        <f aca="false">BR36210-2.5</f>
        <v>-2.5</v>
      </c>
    </row>
    <row r="36211" customFormat="false" ht="12" hidden="false" customHeight="false" outlineLevel="0" collapsed="false">
      <c r="BS36211" s="96" t="n">
        <f aca="false">BR36211-2.5</f>
        <v>-2.5</v>
      </c>
    </row>
    <row r="36212" customFormat="false" ht="12" hidden="false" customHeight="false" outlineLevel="0" collapsed="false">
      <c r="BS36212" s="96" t="n">
        <f aca="false">BR36212-2.5</f>
        <v>-2.5</v>
      </c>
    </row>
    <row r="36213" customFormat="false" ht="12" hidden="false" customHeight="false" outlineLevel="0" collapsed="false">
      <c r="BS36213" s="96" t="n">
        <f aca="false">BR36213-2.5</f>
        <v>-2.5</v>
      </c>
    </row>
    <row r="36214" customFormat="false" ht="12" hidden="false" customHeight="false" outlineLevel="0" collapsed="false">
      <c r="BS36214" s="96" t="n">
        <f aca="false">BR36214-2.5</f>
        <v>-2.5</v>
      </c>
    </row>
    <row r="36215" customFormat="false" ht="12" hidden="false" customHeight="false" outlineLevel="0" collapsed="false">
      <c r="BS36215" s="96" t="n">
        <f aca="false">BR36215-2.5</f>
        <v>-2.5</v>
      </c>
    </row>
    <row r="36216" customFormat="false" ht="12" hidden="false" customHeight="false" outlineLevel="0" collapsed="false">
      <c r="BS36216" s="96" t="n">
        <f aca="false">BR36216-2.5</f>
        <v>-2.5</v>
      </c>
    </row>
    <row r="36217" customFormat="false" ht="12" hidden="false" customHeight="false" outlineLevel="0" collapsed="false">
      <c r="BS36217" s="96" t="n">
        <f aca="false">BR36217-2.5</f>
        <v>-2.5</v>
      </c>
    </row>
    <row r="36218" customFormat="false" ht="12" hidden="false" customHeight="false" outlineLevel="0" collapsed="false">
      <c r="BS36218" s="96" t="n">
        <f aca="false">BR36218-2.5</f>
        <v>-2.5</v>
      </c>
    </row>
    <row r="36219" customFormat="false" ht="12" hidden="false" customHeight="false" outlineLevel="0" collapsed="false">
      <c r="BS36219" s="96" t="n">
        <f aca="false">BR36219-2.5</f>
        <v>-2.5</v>
      </c>
    </row>
    <row r="36220" customFormat="false" ht="12" hidden="false" customHeight="false" outlineLevel="0" collapsed="false">
      <c r="BS36220" s="96" t="n">
        <f aca="false">BR36220-2.5</f>
        <v>-2.5</v>
      </c>
    </row>
    <row r="36221" customFormat="false" ht="12" hidden="false" customHeight="false" outlineLevel="0" collapsed="false">
      <c r="BS36221" s="96" t="n">
        <f aca="false">BR36221-2.5</f>
        <v>-2.5</v>
      </c>
    </row>
    <row r="36222" customFormat="false" ht="12" hidden="false" customHeight="false" outlineLevel="0" collapsed="false">
      <c r="BS36222" s="96" t="n">
        <f aca="false">BR36222-2.5</f>
        <v>-2.5</v>
      </c>
    </row>
    <row r="36223" customFormat="false" ht="12" hidden="false" customHeight="false" outlineLevel="0" collapsed="false">
      <c r="BS36223" s="96" t="n">
        <f aca="false">BR36223-2.5</f>
        <v>-2.5</v>
      </c>
    </row>
    <row r="36224" customFormat="false" ht="12" hidden="false" customHeight="false" outlineLevel="0" collapsed="false">
      <c r="BS36224" s="96" t="n">
        <f aca="false">BR36224-2.5</f>
        <v>-2.5</v>
      </c>
    </row>
    <row r="36225" customFormat="false" ht="12" hidden="false" customHeight="false" outlineLevel="0" collapsed="false">
      <c r="BS36225" s="96" t="n">
        <f aca="false">BR36225-2.5</f>
        <v>-2.5</v>
      </c>
    </row>
    <row r="36226" customFormat="false" ht="12" hidden="false" customHeight="false" outlineLevel="0" collapsed="false">
      <c r="BS36226" s="96" t="n">
        <f aca="false">BR36226-2.5</f>
        <v>-2.5</v>
      </c>
    </row>
    <row r="36227" customFormat="false" ht="12" hidden="false" customHeight="false" outlineLevel="0" collapsed="false">
      <c r="BS36227" s="96" t="n">
        <f aca="false">BR36227-2.5</f>
        <v>-2.5</v>
      </c>
    </row>
    <row r="36228" customFormat="false" ht="12" hidden="false" customHeight="false" outlineLevel="0" collapsed="false">
      <c r="BS36228" s="96" t="n">
        <f aca="false">BR36228-2.5</f>
        <v>-2.5</v>
      </c>
    </row>
    <row r="36229" customFormat="false" ht="12" hidden="false" customHeight="false" outlineLevel="0" collapsed="false">
      <c r="BS36229" s="96" t="n">
        <f aca="false">BR36229-2.5</f>
        <v>-2.5</v>
      </c>
    </row>
    <row r="36230" customFormat="false" ht="12" hidden="false" customHeight="false" outlineLevel="0" collapsed="false">
      <c r="BS36230" s="96" t="n">
        <f aca="false">BR36230-2.5</f>
        <v>-2.5</v>
      </c>
    </row>
    <row r="36231" customFormat="false" ht="12" hidden="false" customHeight="false" outlineLevel="0" collapsed="false">
      <c r="BS36231" s="96" t="n">
        <f aca="false">BR36231-2.5</f>
        <v>-2.5</v>
      </c>
    </row>
    <row r="36232" customFormat="false" ht="12" hidden="false" customHeight="false" outlineLevel="0" collapsed="false">
      <c r="BS36232" s="96" t="n">
        <f aca="false">BR36232-2.5</f>
        <v>-2.5</v>
      </c>
    </row>
    <row r="36233" customFormat="false" ht="12" hidden="false" customHeight="false" outlineLevel="0" collapsed="false">
      <c r="BS36233" s="96" t="n">
        <f aca="false">BR36233-2.5</f>
        <v>-2.5</v>
      </c>
    </row>
    <row r="36234" customFormat="false" ht="12" hidden="false" customHeight="false" outlineLevel="0" collapsed="false">
      <c r="BS36234" s="96" t="n">
        <f aca="false">BR36234-2.5</f>
        <v>-2.5</v>
      </c>
    </row>
    <row r="36235" customFormat="false" ht="12" hidden="false" customHeight="false" outlineLevel="0" collapsed="false">
      <c r="BS36235" s="96" t="n">
        <f aca="false">BR36235-2.5</f>
        <v>-2.5</v>
      </c>
    </row>
    <row r="36236" customFormat="false" ht="12" hidden="false" customHeight="false" outlineLevel="0" collapsed="false">
      <c r="BS36236" s="96" t="n">
        <f aca="false">BR36236-2.5</f>
        <v>-2.5</v>
      </c>
    </row>
    <row r="36237" customFormat="false" ht="12" hidden="false" customHeight="false" outlineLevel="0" collapsed="false">
      <c r="BS36237" s="96" t="n">
        <f aca="false">BR36237-2.5</f>
        <v>-2.5</v>
      </c>
    </row>
    <row r="36238" customFormat="false" ht="12" hidden="false" customHeight="false" outlineLevel="0" collapsed="false">
      <c r="BS36238" s="96" t="n">
        <f aca="false">BR36238-2.5</f>
        <v>-2.5</v>
      </c>
    </row>
    <row r="36239" customFormat="false" ht="12" hidden="false" customHeight="false" outlineLevel="0" collapsed="false">
      <c r="BS36239" s="96" t="n">
        <f aca="false">BR36239-2.5</f>
        <v>-2.5</v>
      </c>
    </row>
    <row r="36240" customFormat="false" ht="12" hidden="false" customHeight="false" outlineLevel="0" collapsed="false">
      <c r="BS36240" s="96" t="n">
        <f aca="false">BR36240-2.5</f>
        <v>-2.5</v>
      </c>
    </row>
    <row r="36241" customFormat="false" ht="12" hidden="false" customHeight="false" outlineLevel="0" collapsed="false">
      <c r="BS36241" s="96" t="n">
        <f aca="false">BR36241-2.5</f>
        <v>-2.5</v>
      </c>
    </row>
    <row r="36242" customFormat="false" ht="12" hidden="false" customHeight="false" outlineLevel="0" collapsed="false">
      <c r="BS36242" s="96" t="n">
        <f aca="false">BR36242-2.5</f>
        <v>-2.5</v>
      </c>
    </row>
    <row r="36243" customFormat="false" ht="12" hidden="false" customHeight="false" outlineLevel="0" collapsed="false">
      <c r="BS36243" s="96" t="n">
        <f aca="false">BR36243-2.5</f>
        <v>-2.5</v>
      </c>
    </row>
    <row r="36244" customFormat="false" ht="12" hidden="false" customHeight="false" outlineLevel="0" collapsed="false">
      <c r="BS36244" s="96" t="n">
        <f aca="false">BR36244-2.5</f>
        <v>-2.5</v>
      </c>
    </row>
    <row r="36245" customFormat="false" ht="12" hidden="false" customHeight="false" outlineLevel="0" collapsed="false">
      <c r="BS36245" s="96" t="n">
        <f aca="false">BR36245-2.5</f>
        <v>-2.5</v>
      </c>
    </row>
    <row r="36246" customFormat="false" ht="12" hidden="false" customHeight="false" outlineLevel="0" collapsed="false">
      <c r="BS36246" s="96" t="n">
        <f aca="false">BR36246-2.5</f>
        <v>-2.5</v>
      </c>
    </row>
    <row r="36247" customFormat="false" ht="12" hidden="false" customHeight="false" outlineLevel="0" collapsed="false">
      <c r="BS36247" s="96" t="n">
        <f aca="false">BR36247-2.5</f>
        <v>-2.5</v>
      </c>
    </row>
    <row r="36248" customFormat="false" ht="12" hidden="false" customHeight="false" outlineLevel="0" collapsed="false">
      <c r="BS36248" s="96" t="n">
        <f aca="false">BR36248-2.5</f>
        <v>-2.5</v>
      </c>
    </row>
    <row r="36249" customFormat="false" ht="12" hidden="false" customHeight="false" outlineLevel="0" collapsed="false">
      <c r="BS36249" s="96" t="n">
        <f aca="false">BR36249-2.5</f>
        <v>-2.5</v>
      </c>
    </row>
    <row r="36250" customFormat="false" ht="12" hidden="false" customHeight="false" outlineLevel="0" collapsed="false">
      <c r="BS36250" s="96" t="n">
        <f aca="false">BR36250-2.5</f>
        <v>-2.5</v>
      </c>
    </row>
    <row r="36251" customFormat="false" ht="12" hidden="false" customHeight="false" outlineLevel="0" collapsed="false">
      <c r="BS36251" s="96" t="n">
        <f aca="false">BR36251-2.5</f>
        <v>-2.5</v>
      </c>
    </row>
    <row r="36252" customFormat="false" ht="12" hidden="false" customHeight="false" outlineLevel="0" collapsed="false">
      <c r="BS36252" s="96" t="n">
        <f aca="false">BR36252-2.5</f>
        <v>-2.5</v>
      </c>
    </row>
    <row r="36253" customFormat="false" ht="12" hidden="false" customHeight="false" outlineLevel="0" collapsed="false">
      <c r="BS36253" s="96" t="n">
        <f aca="false">BR36253-2.5</f>
        <v>-2.5</v>
      </c>
    </row>
    <row r="36254" customFormat="false" ht="12" hidden="false" customHeight="false" outlineLevel="0" collapsed="false">
      <c r="BS36254" s="96" t="n">
        <f aca="false">BR36254-2.5</f>
        <v>-2.5</v>
      </c>
    </row>
    <row r="36255" customFormat="false" ht="12" hidden="false" customHeight="false" outlineLevel="0" collapsed="false">
      <c r="BS36255" s="96" t="n">
        <f aca="false">BR36255-2.5</f>
        <v>-2.5</v>
      </c>
    </row>
    <row r="36256" customFormat="false" ht="12" hidden="false" customHeight="false" outlineLevel="0" collapsed="false">
      <c r="BS36256" s="96" t="n">
        <f aca="false">BR36256-2.5</f>
        <v>-2.5</v>
      </c>
    </row>
    <row r="36257" customFormat="false" ht="12" hidden="false" customHeight="false" outlineLevel="0" collapsed="false">
      <c r="BS36257" s="96" t="n">
        <f aca="false">BR36257-2.5</f>
        <v>-2.5</v>
      </c>
    </row>
    <row r="36258" customFormat="false" ht="12" hidden="false" customHeight="false" outlineLevel="0" collapsed="false">
      <c r="BS36258" s="96" t="n">
        <f aca="false">BR36258-2.5</f>
        <v>-2.5</v>
      </c>
    </row>
    <row r="36259" customFormat="false" ht="12" hidden="false" customHeight="false" outlineLevel="0" collapsed="false">
      <c r="BS36259" s="96" t="n">
        <f aca="false">BR36259-2.5</f>
        <v>-2.5</v>
      </c>
    </row>
    <row r="36260" customFormat="false" ht="12" hidden="false" customHeight="false" outlineLevel="0" collapsed="false">
      <c r="BS36260" s="96" t="n">
        <f aca="false">BR36260-2.5</f>
        <v>-2.5</v>
      </c>
    </row>
    <row r="36261" customFormat="false" ht="12" hidden="false" customHeight="false" outlineLevel="0" collapsed="false">
      <c r="BS36261" s="96" t="n">
        <f aca="false">BR36261-2.5</f>
        <v>-2.5</v>
      </c>
    </row>
    <row r="36262" customFormat="false" ht="12" hidden="false" customHeight="false" outlineLevel="0" collapsed="false">
      <c r="BS36262" s="96" t="n">
        <f aca="false">BR36262-2.5</f>
        <v>-2.5</v>
      </c>
    </row>
    <row r="36263" customFormat="false" ht="12" hidden="false" customHeight="false" outlineLevel="0" collapsed="false">
      <c r="BS36263" s="96" t="n">
        <f aca="false">BR36263-2.5</f>
        <v>-2.5</v>
      </c>
    </row>
    <row r="36264" customFormat="false" ht="12" hidden="false" customHeight="false" outlineLevel="0" collapsed="false">
      <c r="BS36264" s="96" t="n">
        <f aca="false">BR36264-2.5</f>
        <v>-2.5</v>
      </c>
    </row>
    <row r="36265" customFormat="false" ht="12" hidden="false" customHeight="false" outlineLevel="0" collapsed="false">
      <c r="BS36265" s="96" t="n">
        <f aca="false">BR36265-2.5</f>
        <v>-2.5</v>
      </c>
    </row>
    <row r="36266" customFormat="false" ht="12" hidden="false" customHeight="false" outlineLevel="0" collapsed="false">
      <c r="BS36266" s="96" t="n">
        <f aca="false">BR36266-2.5</f>
        <v>-2.5</v>
      </c>
    </row>
    <row r="36267" customFormat="false" ht="12" hidden="false" customHeight="false" outlineLevel="0" collapsed="false">
      <c r="BS36267" s="96" t="n">
        <f aca="false">BR36267-2.5</f>
        <v>-2.5</v>
      </c>
    </row>
    <row r="36268" customFormat="false" ht="12" hidden="false" customHeight="false" outlineLevel="0" collapsed="false">
      <c r="BS36268" s="96" t="n">
        <f aca="false">BR36268-2.5</f>
        <v>-2.5</v>
      </c>
    </row>
    <row r="36269" customFormat="false" ht="12" hidden="false" customHeight="false" outlineLevel="0" collapsed="false">
      <c r="BS36269" s="96" t="n">
        <f aca="false">BR36269-2.5</f>
        <v>-2.5</v>
      </c>
    </row>
    <row r="36270" customFormat="false" ht="12" hidden="false" customHeight="false" outlineLevel="0" collapsed="false">
      <c r="BS36270" s="96" t="n">
        <f aca="false">BR36270-2.5</f>
        <v>-2.5</v>
      </c>
    </row>
    <row r="36271" customFormat="false" ht="12" hidden="false" customHeight="false" outlineLevel="0" collapsed="false">
      <c r="BS36271" s="96" t="n">
        <f aca="false">BR36271-2.5</f>
        <v>-2.5</v>
      </c>
    </row>
    <row r="36272" customFormat="false" ht="12" hidden="false" customHeight="false" outlineLevel="0" collapsed="false">
      <c r="BS36272" s="96" t="n">
        <f aca="false">BR36272-2.5</f>
        <v>-2.5</v>
      </c>
    </row>
    <row r="36273" customFormat="false" ht="12" hidden="false" customHeight="false" outlineLevel="0" collapsed="false">
      <c r="BS36273" s="96" t="n">
        <f aca="false">BR36273-2.5</f>
        <v>-2.5</v>
      </c>
    </row>
    <row r="36274" customFormat="false" ht="12" hidden="false" customHeight="false" outlineLevel="0" collapsed="false">
      <c r="BS36274" s="96" t="n">
        <f aca="false">BR36274-2.5</f>
        <v>-2.5</v>
      </c>
    </row>
    <row r="36275" customFormat="false" ht="12" hidden="false" customHeight="false" outlineLevel="0" collapsed="false">
      <c r="BS36275" s="96" t="n">
        <f aca="false">BR36275-2.5</f>
        <v>-2.5</v>
      </c>
    </row>
    <row r="36276" customFormat="false" ht="12" hidden="false" customHeight="false" outlineLevel="0" collapsed="false">
      <c r="BS36276" s="96" t="n">
        <f aca="false">BR36276-2.5</f>
        <v>-2.5</v>
      </c>
    </row>
    <row r="36277" customFormat="false" ht="12" hidden="false" customHeight="false" outlineLevel="0" collapsed="false">
      <c r="BS36277" s="96" t="n">
        <f aca="false">BR36277-2.5</f>
        <v>-2.5</v>
      </c>
    </row>
    <row r="36278" customFormat="false" ht="12" hidden="false" customHeight="false" outlineLevel="0" collapsed="false">
      <c r="BS36278" s="96" t="n">
        <f aca="false">BR36278-2.5</f>
        <v>-2.5</v>
      </c>
    </row>
    <row r="36279" customFormat="false" ht="12" hidden="false" customHeight="false" outlineLevel="0" collapsed="false">
      <c r="BS36279" s="96" t="n">
        <f aca="false">BR36279-2.5</f>
        <v>-2.5</v>
      </c>
    </row>
    <row r="36280" customFormat="false" ht="12" hidden="false" customHeight="false" outlineLevel="0" collapsed="false">
      <c r="BS36280" s="96" t="n">
        <f aca="false">BR36280-2.5</f>
        <v>-2.5</v>
      </c>
    </row>
    <row r="36281" customFormat="false" ht="12" hidden="false" customHeight="false" outlineLevel="0" collapsed="false">
      <c r="BS36281" s="96" t="n">
        <f aca="false">BR36281-2.5</f>
        <v>-2.5</v>
      </c>
    </row>
    <row r="36282" customFormat="false" ht="12" hidden="false" customHeight="false" outlineLevel="0" collapsed="false">
      <c r="BS36282" s="96" t="n">
        <f aca="false">BR36282-2.5</f>
        <v>-2.5</v>
      </c>
    </row>
    <row r="36283" customFormat="false" ht="12" hidden="false" customHeight="false" outlineLevel="0" collapsed="false">
      <c r="BS36283" s="96" t="n">
        <f aca="false">BR36283-2.5</f>
        <v>-2.5</v>
      </c>
    </row>
    <row r="36284" customFormat="false" ht="12" hidden="false" customHeight="false" outlineLevel="0" collapsed="false">
      <c r="BS36284" s="96" t="n">
        <f aca="false">BR36284-2.5</f>
        <v>-2.5</v>
      </c>
    </row>
    <row r="36285" customFormat="false" ht="12" hidden="false" customHeight="false" outlineLevel="0" collapsed="false">
      <c r="BS36285" s="96" t="n">
        <f aca="false">BR36285-2.5</f>
        <v>-2.5</v>
      </c>
    </row>
    <row r="36286" customFormat="false" ht="12" hidden="false" customHeight="false" outlineLevel="0" collapsed="false">
      <c r="BS36286" s="96" t="n">
        <f aca="false">BR36286-2.5</f>
        <v>-2.5</v>
      </c>
    </row>
    <row r="36287" customFormat="false" ht="12" hidden="false" customHeight="false" outlineLevel="0" collapsed="false">
      <c r="BS36287" s="96" t="n">
        <f aca="false">BR36287-2.5</f>
        <v>-2.5</v>
      </c>
    </row>
    <row r="36288" customFormat="false" ht="12" hidden="false" customHeight="false" outlineLevel="0" collapsed="false">
      <c r="BS36288" s="96" t="n">
        <f aca="false">BR36288-2.5</f>
        <v>-2.5</v>
      </c>
    </row>
    <row r="36289" customFormat="false" ht="12" hidden="false" customHeight="false" outlineLevel="0" collapsed="false">
      <c r="BS36289" s="96" t="n">
        <f aca="false">BR36289-2.5</f>
        <v>-2.5</v>
      </c>
    </row>
    <row r="36290" customFormat="false" ht="12" hidden="false" customHeight="false" outlineLevel="0" collapsed="false">
      <c r="BS36290" s="96" t="n">
        <f aca="false">BR36290-2.5</f>
        <v>-2.5</v>
      </c>
    </row>
    <row r="36291" customFormat="false" ht="12" hidden="false" customHeight="false" outlineLevel="0" collapsed="false">
      <c r="BS36291" s="96" t="n">
        <f aca="false">BR36291-2.5</f>
        <v>-2.5</v>
      </c>
    </row>
    <row r="36292" customFormat="false" ht="12" hidden="false" customHeight="false" outlineLevel="0" collapsed="false">
      <c r="BS36292" s="96" t="n">
        <f aca="false">BR36292-2.5</f>
        <v>-2.5</v>
      </c>
    </row>
    <row r="36293" customFormat="false" ht="12" hidden="false" customHeight="false" outlineLevel="0" collapsed="false">
      <c r="BS36293" s="96" t="n">
        <f aca="false">BR36293-2.5</f>
        <v>-2.5</v>
      </c>
    </row>
    <row r="36294" customFormat="false" ht="12" hidden="false" customHeight="false" outlineLevel="0" collapsed="false">
      <c r="BS36294" s="96" t="n">
        <f aca="false">BR36294-2.5</f>
        <v>-2.5</v>
      </c>
    </row>
    <row r="36295" customFormat="false" ht="12" hidden="false" customHeight="false" outlineLevel="0" collapsed="false">
      <c r="BS36295" s="96" t="n">
        <f aca="false">BR36295-2.5</f>
        <v>-2.5</v>
      </c>
    </row>
    <row r="36296" customFormat="false" ht="12" hidden="false" customHeight="false" outlineLevel="0" collapsed="false">
      <c r="BS36296" s="96" t="n">
        <f aca="false">BR36296-2.5</f>
        <v>-2.5</v>
      </c>
    </row>
    <row r="36297" customFormat="false" ht="12" hidden="false" customHeight="false" outlineLevel="0" collapsed="false">
      <c r="BS36297" s="96" t="n">
        <f aca="false">BR36297-2.5</f>
        <v>-2.5</v>
      </c>
    </row>
    <row r="36298" customFormat="false" ht="12" hidden="false" customHeight="false" outlineLevel="0" collapsed="false">
      <c r="BS36298" s="96" t="n">
        <f aca="false">BR36298-2.5</f>
        <v>-2.5</v>
      </c>
    </row>
    <row r="36299" customFormat="false" ht="12" hidden="false" customHeight="false" outlineLevel="0" collapsed="false">
      <c r="BS36299" s="96" t="n">
        <f aca="false">BR36299-2.5</f>
        <v>-2.5</v>
      </c>
    </row>
    <row r="36300" customFormat="false" ht="12" hidden="false" customHeight="false" outlineLevel="0" collapsed="false">
      <c r="BS36300" s="96" t="n">
        <f aca="false">BR36300-2.5</f>
        <v>-2.5</v>
      </c>
    </row>
    <row r="36301" customFormat="false" ht="12" hidden="false" customHeight="false" outlineLevel="0" collapsed="false">
      <c r="BS36301" s="96" t="n">
        <f aca="false">BR36301-2.5</f>
        <v>-2.5</v>
      </c>
    </row>
    <row r="36302" customFormat="false" ht="12" hidden="false" customHeight="false" outlineLevel="0" collapsed="false">
      <c r="BS36302" s="96" t="n">
        <f aca="false">BR36302-2.5</f>
        <v>-2.5</v>
      </c>
    </row>
    <row r="36303" customFormat="false" ht="12" hidden="false" customHeight="false" outlineLevel="0" collapsed="false">
      <c r="BS36303" s="96" t="n">
        <f aca="false">BR36303-2.5</f>
        <v>-2.5</v>
      </c>
    </row>
    <row r="36304" customFormat="false" ht="12" hidden="false" customHeight="false" outlineLevel="0" collapsed="false">
      <c r="BS36304" s="96" t="n">
        <f aca="false">BR36304-2.5</f>
        <v>-2.5</v>
      </c>
    </row>
    <row r="36305" customFormat="false" ht="12" hidden="false" customHeight="false" outlineLevel="0" collapsed="false">
      <c r="BS36305" s="96" t="n">
        <f aca="false">BR36305-2.5</f>
        <v>-2.5</v>
      </c>
    </row>
    <row r="36306" customFormat="false" ht="12" hidden="false" customHeight="false" outlineLevel="0" collapsed="false">
      <c r="BS36306" s="96" t="n">
        <f aca="false">BR36306-2.5</f>
        <v>-2.5</v>
      </c>
    </row>
    <row r="36307" customFormat="false" ht="12" hidden="false" customHeight="false" outlineLevel="0" collapsed="false">
      <c r="BS36307" s="96" t="n">
        <f aca="false">BR36307-2.5</f>
        <v>-2.5</v>
      </c>
    </row>
    <row r="36308" customFormat="false" ht="12" hidden="false" customHeight="false" outlineLevel="0" collapsed="false">
      <c r="BS36308" s="96" t="n">
        <f aca="false">BR36308-2.5</f>
        <v>-2.5</v>
      </c>
    </row>
    <row r="36309" customFormat="false" ht="12" hidden="false" customHeight="false" outlineLevel="0" collapsed="false">
      <c r="BS36309" s="96" t="n">
        <f aca="false">BR36309-2.5</f>
        <v>-2.5</v>
      </c>
    </row>
    <row r="36310" customFormat="false" ht="12" hidden="false" customHeight="false" outlineLevel="0" collapsed="false">
      <c r="BS36310" s="96" t="n">
        <f aca="false">BR36310-2.5</f>
        <v>-2.5</v>
      </c>
    </row>
    <row r="36311" customFormat="false" ht="12" hidden="false" customHeight="false" outlineLevel="0" collapsed="false">
      <c r="BS36311" s="96" t="n">
        <f aca="false">BR36311-2.5</f>
        <v>-2.5</v>
      </c>
    </row>
    <row r="36312" customFormat="false" ht="12" hidden="false" customHeight="false" outlineLevel="0" collapsed="false">
      <c r="BS36312" s="96" t="n">
        <f aca="false">BR36312-2.5</f>
        <v>-2.5</v>
      </c>
    </row>
    <row r="36313" customFormat="false" ht="12" hidden="false" customHeight="false" outlineLevel="0" collapsed="false">
      <c r="BS36313" s="96" t="n">
        <f aca="false">BR36313-2.5</f>
        <v>-2.5</v>
      </c>
    </row>
    <row r="36314" customFormat="false" ht="12" hidden="false" customHeight="false" outlineLevel="0" collapsed="false">
      <c r="BS36314" s="96" t="n">
        <f aca="false">BR36314-2.5</f>
        <v>-2.5</v>
      </c>
    </row>
    <row r="36315" customFormat="false" ht="12" hidden="false" customHeight="false" outlineLevel="0" collapsed="false">
      <c r="BS36315" s="96" t="n">
        <f aca="false">BR36315-2.5</f>
        <v>-2.5</v>
      </c>
    </row>
    <row r="36316" customFormat="false" ht="12" hidden="false" customHeight="false" outlineLevel="0" collapsed="false">
      <c r="BS36316" s="96" t="n">
        <f aca="false">BR36316-2.5</f>
        <v>-2.5</v>
      </c>
    </row>
    <row r="36317" customFormat="false" ht="12" hidden="false" customHeight="false" outlineLevel="0" collapsed="false">
      <c r="BS36317" s="96" t="n">
        <f aca="false">BR36317-2.5</f>
        <v>-2.5</v>
      </c>
    </row>
    <row r="36318" customFormat="false" ht="12" hidden="false" customHeight="false" outlineLevel="0" collapsed="false">
      <c r="BS36318" s="96" t="n">
        <f aca="false">BR36318-2.5</f>
        <v>-2.5</v>
      </c>
    </row>
    <row r="36319" customFormat="false" ht="12" hidden="false" customHeight="false" outlineLevel="0" collapsed="false">
      <c r="BS36319" s="96" t="n">
        <f aca="false">BR36319-2.5</f>
        <v>-2.5</v>
      </c>
    </row>
    <row r="36320" customFormat="false" ht="12" hidden="false" customHeight="false" outlineLevel="0" collapsed="false">
      <c r="BS36320" s="96" t="n">
        <f aca="false">BR36320-2.5</f>
        <v>-2.5</v>
      </c>
    </row>
    <row r="36321" customFormat="false" ht="12" hidden="false" customHeight="false" outlineLevel="0" collapsed="false">
      <c r="BS36321" s="96" t="n">
        <f aca="false">BR36321-2.5</f>
        <v>-2.5</v>
      </c>
    </row>
    <row r="36322" customFormat="false" ht="12" hidden="false" customHeight="false" outlineLevel="0" collapsed="false">
      <c r="BS36322" s="96" t="n">
        <f aca="false">BR36322-2.5</f>
        <v>-2.5</v>
      </c>
    </row>
    <row r="36323" customFormat="false" ht="12" hidden="false" customHeight="false" outlineLevel="0" collapsed="false">
      <c r="BS36323" s="96" t="n">
        <f aca="false">BR36323-2.5</f>
        <v>-2.5</v>
      </c>
    </row>
    <row r="36324" customFormat="false" ht="12" hidden="false" customHeight="false" outlineLevel="0" collapsed="false">
      <c r="BS36324" s="96" t="n">
        <f aca="false">BR36324-2.5</f>
        <v>-2.5</v>
      </c>
    </row>
    <row r="36325" customFormat="false" ht="12" hidden="false" customHeight="false" outlineLevel="0" collapsed="false">
      <c r="BS36325" s="96" t="n">
        <f aca="false">BR36325-2.5</f>
        <v>-2.5</v>
      </c>
    </row>
    <row r="36326" customFormat="false" ht="12" hidden="false" customHeight="false" outlineLevel="0" collapsed="false">
      <c r="BS36326" s="96" t="n">
        <f aca="false">BR36326-2.5</f>
        <v>-2.5</v>
      </c>
    </row>
    <row r="36327" customFormat="false" ht="12" hidden="false" customHeight="false" outlineLevel="0" collapsed="false">
      <c r="BS36327" s="96" t="n">
        <f aca="false">BR36327-2.5</f>
        <v>-2.5</v>
      </c>
    </row>
    <row r="36328" customFormat="false" ht="12" hidden="false" customHeight="false" outlineLevel="0" collapsed="false">
      <c r="BS36328" s="96" t="n">
        <f aca="false">BR36328-2.5</f>
        <v>-2.5</v>
      </c>
    </row>
    <row r="36329" customFormat="false" ht="12" hidden="false" customHeight="false" outlineLevel="0" collapsed="false">
      <c r="BS36329" s="96" t="n">
        <f aca="false">BR36329-2.5</f>
        <v>-2.5</v>
      </c>
    </row>
    <row r="36330" customFormat="false" ht="12" hidden="false" customHeight="false" outlineLevel="0" collapsed="false">
      <c r="BS36330" s="96" t="n">
        <f aca="false">BR36330-2.5</f>
        <v>-2.5</v>
      </c>
    </row>
    <row r="36331" customFormat="false" ht="12" hidden="false" customHeight="false" outlineLevel="0" collapsed="false">
      <c r="BS36331" s="96" t="n">
        <f aca="false">BR36331-2.5</f>
        <v>-2.5</v>
      </c>
    </row>
    <row r="36332" customFormat="false" ht="12" hidden="false" customHeight="false" outlineLevel="0" collapsed="false">
      <c r="BS36332" s="96" t="n">
        <f aca="false">BR36332-2.5</f>
        <v>-2.5</v>
      </c>
    </row>
    <row r="36333" customFormat="false" ht="12" hidden="false" customHeight="false" outlineLevel="0" collapsed="false">
      <c r="BS36333" s="96" t="n">
        <f aca="false">BR36333-2.5</f>
        <v>-2.5</v>
      </c>
    </row>
    <row r="36334" customFormat="false" ht="12" hidden="false" customHeight="false" outlineLevel="0" collapsed="false">
      <c r="BS36334" s="96" t="n">
        <f aca="false">BR36334-2.5</f>
        <v>-2.5</v>
      </c>
    </row>
    <row r="36335" customFormat="false" ht="12" hidden="false" customHeight="false" outlineLevel="0" collapsed="false">
      <c r="BS36335" s="96" t="n">
        <f aca="false">BR36335-2.5</f>
        <v>-2.5</v>
      </c>
    </row>
    <row r="36336" customFormat="false" ht="12" hidden="false" customHeight="false" outlineLevel="0" collapsed="false">
      <c r="BS36336" s="96" t="n">
        <f aca="false">BR36336-2.5</f>
        <v>-2.5</v>
      </c>
    </row>
    <row r="36337" customFormat="false" ht="12" hidden="false" customHeight="false" outlineLevel="0" collapsed="false">
      <c r="BS36337" s="96" t="n">
        <f aca="false">BR36337-2.5</f>
        <v>-2.5</v>
      </c>
    </row>
    <row r="36338" customFormat="false" ht="12" hidden="false" customHeight="false" outlineLevel="0" collapsed="false">
      <c r="BS36338" s="96" t="n">
        <f aca="false">BR36338-2.5</f>
        <v>-2.5</v>
      </c>
    </row>
    <row r="36339" customFormat="false" ht="12" hidden="false" customHeight="false" outlineLevel="0" collapsed="false">
      <c r="BS36339" s="96" t="n">
        <f aca="false">BR36339-2.5</f>
        <v>-2.5</v>
      </c>
    </row>
    <row r="36340" customFormat="false" ht="12" hidden="false" customHeight="false" outlineLevel="0" collapsed="false">
      <c r="BS36340" s="96" t="n">
        <f aca="false">BR36340-2.5</f>
        <v>-2.5</v>
      </c>
    </row>
    <row r="36341" customFormat="false" ht="12" hidden="false" customHeight="false" outlineLevel="0" collapsed="false">
      <c r="BS36341" s="96" t="n">
        <f aca="false">BR36341-2.5</f>
        <v>-2.5</v>
      </c>
    </row>
    <row r="36342" customFormat="false" ht="12" hidden="false" customHeight="false" outlineLevel="0" collapsed="false">
      <c r="BS36342" s="96" t="n">
        <f aca="false">BR36342-2.5</f>
        <v>-2.5</v>
      </c>
    </row>
    <row r="36343" customFormat="false" ht="12" hidden="false" customHeight="false" outlineLevel="0" collapsed="false">
      <c r="BS36343" s="96" t="n">
        <f aca="false">BR36343-2.5</f>
        <v>-2.5</v>
      </c>
    </row>
    <row r="36344" customFormat="false" ht="12" hidden="false" customHeight="false" outlineLevel="0" collapsed="false">
      <c r="BS36344" s="96" t="n">
        <f aca="false">BR36344-2.5</f>
        <v>-2.5</v>
      </c>
    </row>
    <row r="36345" customFormat="false" ht="12" hidden="false" customHeight="false" outlineLevel="0" collapsed="false">
      <c r="BS36345" s="96" t="n">
        <f aca="false">BR36345-2.5</f>
        <v>-2.5</v>
      </c>
    </row>
    <row r="36346" customFormat="false" ht="12" hidden="false" customHeight="false" outlineLevel="0" collapsed="false">
      <c r="BS36346" s="96" t="n">
        <f aca="false">BR36346-2.5</f>
        <v>-2.5</v>
      </c>
    </row>
    <row r="36347" customFormat="false" ht="12" hidden="false" customHeight="false" outlineLevel="0" collapsed="false">
      <c r="BS36347" s="96" t="n">
        <f aca="false">BR36347-2.5</f>
        <v>-2.5</v>
      </c>
    </row>
    <row r="36348" customFormat="false" ht="12" hidden="false" customHeight="false" outlineLevel="0" collapsed="false">
      <c r="BS36348" s="96" t="n">
        <f aca="false">BR36348-2.5</f>
        <v>-2.5</v>
      </c>
    </row>
    <row r="36349" customFormat="false" ht="12" hidden="false" customHeight="false" outlineLevel="0" collapsed="false">
      <c r="BS36349" s="96" t="n">
        <f aca="false">BR36349-2.5</f>
        <v>-2.5</v>
      </c>
    </row>
    <row r="36350" customFormat="false" ht="12" hidden="false" customHeight="false" outlineLevel="0" collapsed="false">
      <c r="BS36350" s="96" t="n">
        <f aca="false">BR36350-2.5</f>
        <v>-2.5</v>
      </c>
    </row>
    <row r="36351" customFormat="false" ht="12" hidden="false" customHeight="false" outlineLevel="0" collapsed="false">
      <c r="BS36351" s="96" t="n">
        <f aca="false">BR36351-2.5</f>
        <v>-2.5</v>
      </c>
    </row>
    <row r="36352" customFormat="false" ht="12" hidden="false" customHeight="false" outlineLevel="0" collapsed="false">
      <c r="BS36352" s="96" t="n">
        <f aca="false">BR36352-2.5</f>
        <v>-2.5</v>
      </c>
    </row>
    <row r="36353" customFormat="false" ht="12" hidden="false" customHeight="false" outlineLevel="0" collapsed="false">
      <c r="BS36353" s="96" t="n">
        <f aca="false">BR36353-2.5</f>
        <v>-2.5</v>
      </c>
    </row>
    <row r="36354" customFormat="false" ht="12" hidden="false" customHeight="false" outlineLevel="0" collapsed="false">
      <c r="BS36354" s="96" t="n">
        <f aca="false">BR36354-2.5</f>
        <v>-2.5</v>
      </c>
    </row>
    <row r="36355" customFormat="false" ht="12" hidden="false" customHeight="false" outlineLevel="0" collapsed="false">
      <c r="BS36355" s="96" t="n">
        <f aca="false">BR36355-2.5</f>
        <v>-2.5</v>
      </c>
    </row>
    <row r="36356" customFormat="false" ht="12" hidden="false" customHeight="false" outlineLevel="0" collapsed="false">
      <c r="BS36356" s="96" t="n">
        <f aca="false">BR36356-2.5</f>
        <v>-2.5</v>
      </c>
    </row>
    <row r="36357" customFormat="false" ht="12" hidden="false" customHeight="false" outlineLevel="0" collapsed="false">
      <c r="BS36357" s="96" t="n">
        <f aca="false">BR36357-2.5</f>
        <v>-2.5</v>
      </c>
    </row>
    <row r="36358" customFormat="false" ht="12" hidden="false" customHeight="false" outlineLevel="0" collapsed="false">
      <c r="BS36358" s="96" t="n">
        <f aca="false">BR36358-2.5</f>
        <v>-2.5</v>
      </c>
    </row>
    <row r="36359" customFormat="false" ht="12" hidden="false" customHeight="false" outlineLevel="0" collapsed="false">
      <c r="BS36359" s="96" t="n">
        <f aca="false">BR36359-2.5</f>
        <v>-2.5</v>
      </c>
    </row>
    <row r="36360" customFormat="false" ht="12" hidden="false" customHeight="false" outlineLevel="0" collapsed="false">
      <c r="BS36360" s="96" t="n">
        <f aca="false">BR36360-2.5</f>
        <v>-2.5</v>
      </c>
    </row>
    <row r="36361" customFormat="false" ht="12" hidden="false" customHeight="false" outlineLevel="0" collapsed="false">
      <c r="BS36361" s="96" t="n">
        <f aca="false">BR36361-2.5</f>
        <v>-2.5</v>
      </c>
    </row>
    <row r="36362" customFormat="false" ht="12" hidden="false" customHeight="false" outlineLevel="0" collapsed="false">
      <c r="BS36362" s="96" t="n">
        <f aca="false">BR36362-2.5</f>
        <v>-2.5</v>
      </c>
    </row>
    <row r="36363" customFormat="false" ht="12" hidden="false" customHeight="false" outlineLevel="0" collapsed="false">
      <c r="BS36363" s="96" t="n">
        <f aca="false">BR36363-2.5</f>
        <v>-2.5</v>
      </c>
    </row>
    <row r="36364" customFormat="false" ht="12" hidden="false" customHeight="false" outlineLevel="0" collapsed="false">
      <c r="BS36364" s="96" t="n">
        <f aca="false">BR36364-2.5</f>
        <v>-2.5</v>
      </c>
    </row>
    <row r="36365" customFormat="false" ht="12" hidden="false" customHeight="false" outlineLevel="0" collapsed="false">
      <c r="BS36365" s="96" t="n">
        <f aca="false">BR36365-2.5</f>
        <v>-2.5</v>
      </c>
    </row>
    <row r="36366" customFormat="false" ht="12" hidden="false" customHeight="false" outlineLevel="0" collapsed="false">
      <c r="BS36366" s="96" t="n">
        <f aca="false">BR36366-2.5</f>
        <v>-2.5</v>
      </c>
    </row>
    <row r="36367" customFormat="false" ht="12" hidden="false" customHeight="false" outlineLevel="0" collapsed="false">
      <c r="BS36367" s="96" t="n">
        <f aca="false">BR36367-2.5</f>
        <v>-2.5</v>
      </c>
    </row>
    <row r="36368" customFormat="false" ht="12" hidden="false" customHeight="false" outlineLevel="0" collapsed="false">
      <c r="BS36368" s="96" t="n">
        <f aca="false">BR36368-2.5</f>
        <v>-2.5</v>
      </c>
    </row>
    <row r="36369" customFormat="false" ht="12" hidden="false" customHeight="false" outlineLevel="0" collapsed="false">
      <c r="BS36369" s="96" t="n">
        <f aca="false">BR36369-2.5</f>
        <v>-2.5</v>
      </c>
    </row>
    <row r="36370" customFormat="false" ht="12" hidden="false" customHeight="false" outlineLevel="0" collapsed="false">
      <c r="BS36370" s="96" t="n">
        <f aca="false">BR36370-2.5</f>
        <v>-2.5</v>
      </c>
    </row>
    <row r="36371" customFormat="false" ht="12" hidden="false" customHeight="false" outlineLevel="0" collapsed="false">
      <c r="BS36371" s="96" t="n">
        <f aca="false">BR36371-2.5</f>
        <v>-2.5</v>
      </c>
    </row>
    <row r="36372" customFormat="false" ht="12" hidden="false" customHeight="false" outlineLevel="0" collapsed="false">
      <c r="BS36372" s="96" t="n">
        <f aca="false">BR36372-2.5</f>
        <v>-2.5</v>
      </c>
    </row>
    <row r="36373" customFormat="false" ht="12" hidden="false" customHeight="false" outlineLevel="0" collapsed="false">
      <c r="BS36373" s="96" t="n">
        <f aca="false">BR36373-2.5</f>
        <v>-2.5</v>
      </c>
    </row>
    <row r="36374" customFormat="false" ht="12" hidden="false" customHeight="false" outlineLevel="0" collapsed="false">
      <c r="BS36374" s="96" t="n">
        <f aca="false">BR36374-2.5</f>
        <v>-2.5</v>
      </c>
    </row>
    <row r="36375" customFormat="false" ht="12" hidden="false" customHeight="false" outlineLevel="0" collapsed="false">
      <c r="BS36375" s="96" t="n">
        <f aca="false">BR36375-2.5</f>
        <v>-2.5</v>
      </c>
    </row>
    <row r="36376" customFormat="false" ht="12" hidden="false" customHeight="false" outlineLevel="0" collapsed="false">
      <c r="BS36376" s="96" t="n">
        <f aca="false">BR36376-2.5</f>
        <v>-2.5</v>
      </c>
    </row>
    <row r="36377" customFormat="false" ht="12" hidden="false" customHeight="false" outlineLevel="0" collapsed="false">
      <c r="BS36377" s="96" t="n">
        <f aca="false">BR36377-2.5</f>
        <v>-2.5</v>
      </c>
    </row>
    <row r="36378" customFormat="false" ht="12" hidden="false" customHeight="false" outlineLevel="0" collapsed="false">
      <c r="BS36378" s="96" t="n">
        <f aca="false">BR36378-2.5</f>
        <v>-2.5</v>
      </c>
    </row>
    <row r="36379" customFormat="false" ht="12" hidden="false" customHeight="false" outlineLevel="0" collapsed="false">
      <c r="BS36379" s="96" t="n">
        <f aca="false">BR36379-2.5</f>
        <v>-2.5</v>
      </c>
    </row>
    <row r="36380" customFormat="false" ht="12" hidden="false" customHeight="false" outlineLevel="0" collapsed="false">
      <c r="BS36380" s="96" t="n">
        <f aca="false">BR36380-2.5</f>
        <v>-2.5</v>
      </c>
    </row>
    <row r="36381" customFormat="false" ht="12" hidden="false" customHeight="false" outlineLevel="0" collapsed="false">
      <c r="BS36381" s="96" t="n">
        <f aca="false">BR36381-2.5</f>
        <v>-2.5</v>
      </c>
    </row>
    <row r="36382" customFormat="false" ht="12" hidden="false" customHeight="false" outlineLevel="0" collapsed="false">
      <c r="BS36382" s="96" t="n">
        <f aca="false">BR36382-2.5</f>
        <v>-2.5</v>
      </c>
    </row>
    <row r="36383" customFormat="false" ht="12" hidden="false" customHeight="false" outlineLevel="0" collapsed="false">
      <c r="BS36383" s="96" t="n">
        <f aca="false">BR36383-2.5</f>
        <v>-2.5</v>
      </c>
    </row>
    <row r="36384" customFormat="false" ht="12" hidden="false" customHeight="false" outlineLevel="0" collapsed="false">
      <c r="BS36384" s="96" t="n">
        <f aca="false">BR36384-2.5</f>
        <v>-2.5</v>
      </c>
    </row>
    <row r="36385" customFormat="false" ht="12" hidden="false" customHeight="false" outlineLevel="0" collapsed="false">
      <c r="BS36385" s="96" t="n">
        <f aca="false">BR36385-2.5</f>
        <v>-2.5</v>
      </c>
    </row>
    <row r="36386" customFormat="false" ht="12" hidden="false" customHeight="false" outlineLevel="0" collapsed="false">
      <c r="BS36386" s="96" t="n">
        <f aca="false">BR36386-2.5</f>
        <v>-2.5</v>
      </c>
    </row>
    <row r="36387" customFormat="false" ht="12" hidden="false" customHeight="false" outlineLevel="0" collapsed="false">
      <c r="BS36387" s="96" t="n">
        <f aca="false">BR36387-2.5</f>
        <v>-2.5</v>
      </c>
    </row>
    <row r="36388" customFormat="false" ht="12" hidden="false" customHeight="false" outlineLevel="0" collapsed="false">
      <c r="BS36388" s="96" t="n">
        <f aca="false">BR36388-2.5</f>
        <v>-2.5</v>
      </c>
    </row>
    <row r="36389" customFormat="false" ht="12" hidden="false" customHeight="false" outlineLevel="0" collapsed="false">
      <c r="BS36389" s="96" t="n">
        <f aca="false">BR36389-2.5</f>
        <v>-2.5</v>
      </c>
    </row>
    <row r="36390" customFormat="false" ht="12" hidden="false" customHeight="false" outlineLevel="0" collapsed="false">
      <c r="BS36390" s="96" t="n">
        <f aca="false">BR36390-2.5</f>
        <v>-2.5</v>
      </c>
    </row>
    <row r="36391" customFormat="false" ht="12" hidden="false" customHeight="false" outlineLevel="0" collapsed="false">
      <c r="BS36391" s="96" t="n">
        <f aca="false">BR36391-2.5</f>
        <v>-2.5</v>
      </c>
    </row>
    <row r="36392" customFormat="false" ht="12" hidden="false" customHeight="false" outlineLevel="0" collapsed="false">
      <c r="BS36392" s="96" t="n">
        <f aca="false">BR36392-2.5</f>
        <v>-2.5</v>
      </c>
    </row>
    <row r="36393" customFormat="false" ht="12" hidden="false" customHeight="false" outlineLevel="0" collapsed="false">
      <c r="BS36393" s="96" t="n">
        <f aca="false">BR36393-2.5</f>
        <v>-2.5</v>
      </c>
    </row>
    <row r="36394" customFormat="false" ht="12" hidden="false" customHeight="false" outlineLevel="0" collapsed="false">
      <c r="BS36394" s="96" t="n">
        <f aca="false">BR36394-2.5</f>
        <v>-2.5</v>
      </c>
    </row>
    <row r="36395" customFormat="false" ht="12" hidden="false" customHeight="false" outlineLevel="0" collapsed="false">
      <c r="BS36395" s="96" t="n">
        <f aca="false">BR36395-2.5</f>
        <v>-2.5</v>
      </c>
    </row>
    <row r="36396" customFormat="false" ht="12" hidden="false" customHeight="false" outlineLevel="0" collapsed="false">
      <c r="BS36396" s="96" t="n">
        <f aca="false">BR36396-2.5</f>
        <v>-2.5</v>
      </c>
    </row>
    <row r="36397" customFormat="false" ht="12" hidden="false" customHeight="false" outlineLevel="0" collapsed="false">
      <c r="BS36397" s="96" t="n">
        <f aca="false">BR36397-2.5</f>
        <v>-2.5</v>
      </c>
    </row>
    <row r="36398" customFormat="false" ht="12" hidden="false" customHeight="false" outlineLevel="0" collapsed="false">
      <c r="BS36398" s="96" t="n">
        <f aca="false">BR36398-2.5</f>
        <v>-2.5</v>
      </c>
    </row>
    <row r="36399" customFormat="false" ht="12" hidden="false" customHeight="false" outlineLevel="0" collapsed="false">
      <c r="BS36399" s="96" t="n">
        <f aca="false">BR36399-2.5</f>
        <v>-2.5</v>
      </c>
    </row>
    <row r="36400" customFormat="false" ht="12" hidden="false" customHeight="false" outlineLevel="0" collapsed="false">
      <c r="BS36400" s="96" t="n">
        <f aca="false">BR36400-2.5</f>
        <v>-2.5</v>
      </c>
    </row>
    <row r="36401" customFormat="false" ht="12" hidden="false" customHeight="false" outlineLevel="0" collapsed="false">
      <c r="BS36401" s="96" t="n">
        <f aca="false">BR36401-2.5</f>
        <v>-2.5</v>
      </c>
    </row>
    <row r="36402" customFormat="false" ht="12" hidden="false" customHeight="false" outlineLevel="0" collapsed="false">
      <c r="BS36402" s="96" t="n">
        <f aca="false">BR36402-2.5</f>
        <v>-2.5</v>
      </c>
    </row>
    <row r="36403" customFormat="false" ht="12" hidden="false" customHeight="false" outlineLevel="0" collapsed="false">
      <c r="BS36403" s="96" t="n">
        <f aca="false">BR36403-2.5</f>
        <v>-2.5</v>
      </c>
    </row>
    <row r="36404" customFormat="false" ht="12" hidden="false" customHeight="false" outlineLevel="0" collapsed="false">
      <c r="BS36404" s="96" t="n">
        <f aca="false">BR36404-2.5</f>
        <v>-2.5</v>
      </c>
    </row>
    <row r="36405" customFormat="false" ht="12" hidden="false" customHeight="false" outlineLevel="0" collapsed="false">
      <c r="BS36405" s="96" t="n">
        <f aca="false">BR36405-2.5</f>
        <v>-2.5</v>
      </c>
    </row>
    <row r="36406" customFormat="false" ht="12" hidden="false" customHeight="false" outlineLevel="0" collapsed="false">
      <c r="BS36406" s="96" t="n">
        <f aca="false">BR36406-2.5</f>
        <v>-2.5</v>
      </c>
    </row>
    <row r="36407" customFormat="false" ht="12" hidden="false" customHeight="false" outlineLevel="0" collapsed="false">
      <c r="BS36407" s="96" t="n">
        <f aca="false">BR36407-2.5</f>
        <v>-2.5</v>
      </c>
    </row>
    <row r="36408" customFormat="false" ht="12" hidden="false" customHeight="false" outlineLevel="0" collapsed="false">
      <c r="BS36408" s="96" t="n">
        <f aca="false">BR36408-2.5</f>
        <v>-2.5</v>
      </c>
    </row>
    <row r="36409" customFormat="false" ht="12" hidden="false" customHeight="false" outlineLevel="0" collapsed="false">
      <c r="BS36409" s="96" t="n">
        <f aca="false">BR36409-2.5</f>
        <v>-2.5</v>
      </c>
    </row>
    <row r="36410" customFormat="false" ht="12" hidden="false" customHeight="false" outlineLevel="0" collapsed="false">
      <c r="BS36410" s="96" t="n">
        <f aca="false">BR36410-2.5</f>
        <v>-2.5</v>
      </c>
    </row>
    <row r="36411" customFormat="false" ht="12" hidden="false" customHeight="false" outlineLevel="0" collapsed="false">
      <c r="BS36411" s="96" t="n">
        <f aca="false">BR36411-2.5</f>
        <v>-2.5</v>
      </c>
    </row>
    <row r="36412" customFormat="false" ht="12" hidden="false" customHeight="false" outlineLevel="0" collapsed="false">
      <c r="BS36412" s="96" t="n">
        <f aca="false">BR36412-2.5</f>
        <v>-2.5</v>
      </c>
    </row>
    <row r="36413" customFormat="false" ht="12" hidden="false" customHeight="false" outlineLevel="0" collapsed="false">
      <c r="BS36413" s="96" t="n">
        <f aca="false">BR36413-2.5</f>
        <v>-2.5</v>
      </c>
    </row>
    <row r="36414" customFormat="false" ht="12" hidden="false" customHeight="false" outlineLevel="0" collapsed="false">
      <c r="BS36414" s="96" t="n">
        <f aca="false">BR36414-2.5</f>
        <v>-2.5</v>
      </c>
    </row>
    <row r="36415" customFormat="false" ht="12" hidden="false" customHeight="false" outlineLevel="0" collapsed="false">
      <c r="BS36415" s="96" t="n">
        <f aca="false">BR36415-2.5</f>
        <v>-2.5</v>
      </c>
    </row>
    <row r="36416" customFormat="false" ht="12" hidden="false" customHeight="false" outlineLevel="0" collapsed="false">
      <c r="BS36416" s="96" t="n">
        <f aca="false">BR36416-2.5</f>
        <v>-2.5</v>
      </c>
    </row>
    <row r="36417" customFormat="false" ht="12" hidden="false" customHeight="false" outlineLevel="0" collapsed="false">
      <c r="BS36417" s="96" t="n">
        <f aca="false">BR36417-2.5</f>
        <v>-2.5</v>
      </c>
    </row>
    <row r="36418" customFormat="false" ht="12" hidden="false" customHeight="false" outlineLevel="0" collapsed="false">
      <c r="BS36418" s="96" t="n">
        <f aca="false">BR36418-2.5</f>
        <v>-2.5</v>
      </c>
    </row>
    <row r="36419" customFormat="false" ht="12" hidden="false" customHeight="false" outlineLevel="0" collapsed="false">
      <c r="BS36419" s="96" t="n">
        <f aca="false">BR36419-2.5</f>
        <v>-2.5</v>
      </c>
    </row>
    <row r="36420" customFormat="false" ht="12" hidden="false" customHeight="false" outlineLevel="0" collapsed="false">
      <c r="BS36420" s="96" t="n">
        <f aca="false">BR36420-2.5</f>
        <v>-2.5</v>
      </c>
    </row>
    <row r="36421" customFormat="false" ht="12" hidden="false" customHeight="false" outlineLevel="0" collapsed="false">
      <c r="BS36421" s="96" t="n">
        <f aca="false">BR36421-2.5</f>
        <v>-2.5</v>
      </c>
    </row>
    <row r="36422" customFormat="false" ht="12" hidden="false" customHeight="false" outlineLevel="0" collapsed="false">
      <c r="BS36422" s="96" t="n">
        <f aca="false">BR36422-2.5</f>
        <v>-2.5</v>
      </c>
    </row>
    <row r="36423" customFormat="false" ht="12" hidden="false" customHeight="false" outlineLevel="0" collapsed="false">
      <c r="BS36423" s="96" t="n">
        <f aca="false">BR36423-2.5</f>
        <v>-2.5</v>
      </c>
    </row>
    <row r="36424" customFormat="false" ht="12" hidden="false" customHeight="false" outlineLevel="0" collapsed="false">
      <c r="BS36424" s="96" t="n">
        <f aca="false">BR36424-2.5</f>
        <v>-2.5</v>
      </c>
    </row>
    <row r="36425" customFormat="false" ht="12" hidden="false" customHeight="false" outlineLevel="0" collapsed="false">
      <c r="BS36425" s="96" t="n">
        <f aca="false">BR36425-2.5</f>
        <v>-2.5</v>
      </c>
    </row>
    <row r="36426" customFormat="false" ht="12" hidden="false" customHeight="false" outlineLevel="0" collapsed="false">
      <c r="BS36426" s="96" t="n">
        <f aca="false">BR36426-2.5</f>
        <v>-2.5</v>
      </c>
    </row>
    <row r="36427" customFormat="false" ht="12" hidden="false" customHeight="false" outlineLevel="0" collapsed="false">
      <c r="BS36427" s="96" t="n">
        <f aca="false">BR36427-2.5</f>
        <v>-2.5</v>
      </c>
    </row>
    <row r="36428" customFormat="false" ht="12" hidden="false" customHeight="false" outlineLevel="0" collapsed="false">
      <c r="BS36428" s="96" t="n">
        <f aca="false">BR36428-2.5</f>
        <v>-2.5</v>
      </c>
    </row>
    <row r="36429" customFormat="false" ht="12" hidden="false" customHeight="false" outlineLevel="0" collapsed="false">
      <c r="BS36429" s="96" t="n">
        <f aca="false">BR36429-2.5</f>
        <v>-2.5</v>
      </c>
    </row>
    <row r="36430" customFormat="false" ht="12" hidden="false" customHeight="false" outlineLevel="0" collapsed="false">
      <c r="BS36430" s="96" t="n">
        <f aca="false">BR36430-2.5</f>
        <v>-2.5</v>
      </c>
    </row>
    <row r="36431" customFormat="false" ht="12" hidden="false" customHeight="false" outlineLevel="0" collapsed="false">
      <c r="BS36431" s="96" t="n">
        <f aca="false">BR36431-2.5</f>
        <v>-2.5</v>
      </c>
    </row>
    <row r="36432" customFormat="false" ht="12" hidden="false" customHeight="false" outlineLevel="0" collapsed="false">
      <c r="BS36432" s="96" t="n">
        <f aca="false">BR36432-2.5</f>
        <v>-2.5</v>
      </c>
    </row>
    <row r="36433" customFormat="false" ht="12" hidden="false" customHeight="false" outlineLevel="0" collapsed="false">
      <c r="BS36433" s="96" t="n">
        <f aca="false">BR36433-2.5</f>
        <v>-2.5</v>
      </c>
    </row>
    <row r="36434" customFormat="false" ht="12" hidden="false" customHeight="false" outlineLevel="0" collapsed="false">
      <c r="BS36434" s="96" t="n">
        <f aca="false">BR36434-2.5</f>
        <v>-2.5</v>
      </c>
    </row>
    <row r="36435" customFormat="false" ht="12" hidden="false" customHeight="false" outlineLevel="0" collapsed="false">
      <c r="BS36435" s="96" t="n">
        <f aca="false">BR36435-2.5</f>
        <v>-2.5</v>
      </c>
    </row>
    <row r="36436" customFormat="false" ht="12" hidden="false" customHeight="false" outlineLevel="0" collapsed="false">
      <c r="BS36436" s="96" t="n">
        <f aca="false">BR36436-2.5</f>
        <v>-2.5</v>
      </c>
    </row>
    <row r="36437" customFormat="false" ht="12" hidden="false" customHeight="false" outlineLevel="0" collapsed="false">
      <c r="BS36437" s="96" t="n">
        <f aca="false">BR36437-2.5</f>
        <v>-2.5</v>
      </c>
    </row>
    <row r="36438" customFormat="false" ht="12" hidden="false" customHeight="false" outlineLevel="0" collapsed="false">
      <c r="BS36438" s="96" t="n">
        <f aca="false">BR36438-2.5</f>
        <v>-2.5</v>
      </c>
    </row>
    <row r="36439" customFormat="false" ht="12" hidden="false" customHeight="false" outlineLevel="0" collapsed="false">
      <c r="BS36439" s="96" t="n">
        <f aca="false">BR36439-2.5</f>
        <v>-2.5</v>
      </c>
    </row>
    <row r="36440" customFormat="false" ht="12" hidden="false" customHeight="false" outlineLevel="0" collapsed="false">
      <c r="BS36440" s="96" t="n">
        <f aca="false">BR36440-2.5</f>
        <v>-2.5</v>
      </c>
    </row>
    <row r="36441" customFormat="false" ht="12" hidden="false" customHeight="false" outlineLevel="0" collapsed="false">
      <c r="BS36441" s="96" t="n">
        <f aca="false">BR36441-2.5</f>
        <v>-2.5</v>
      </c>
    </row>
    <row r="36442" customFormat="false" ht="12" hidden="false" customHeight="false" outlineLevel="0" collapsed="false">
      <c r="BS36442" s="96" t="n">
        <f aca="false">BR36442-2.5</f>
        <v>-2.5</v>
      </c>
    </row>
    <row r="36443" customFormat="false" ht="12" hidden="false" customHeight="false" outlineLevel="0" collapsed="false">
      <c r="BS36443" s="96" t="n">
        <f aca="false">BR36443-2.5</f>
        <v>-2.5</v>
      </c>
    </row>
    <row r="36444" customFormat="false" ht="12" hidden="false" customHeight="false" outlineLevel="0" collapsed="false">
      <c r="BS36444" s="96" t="n">
        <f aca="false">BR36444-2.5</f>
        <v>-2.5</v>
      </c>
    </row>
    <row r="36445" customFormat="false" ht="12" hidden="false" customHeight="false" outlineLevel="0" collapsed="false">
      <c r="BS36445" s="96" t="n">
        <f aca="false">BR36445-2.5</f>
        <v>-2.5</v>
      </c>
    </row>
    <row r="36446" customFormat="false" ht="12" hidden="false" customHeight="false" outlineLevel="0" collapsed="false">
      <c r="BS36446" s="96" t="n">
        <f aca="false">BR36446-2.5</f>
        <v>-2.5</v>
      </c>
    </row>
    <row r="36447" customFormat="false" ht="12" hidden="false" customHeight="false" outlineLevel="0" collapsed="false">
      <c r="BS36447" s="96" t="n">
        <f aca="false">BR36447-2.5</f>
        <v>-2.5</v>
      </c>
    </row>
    <row r="36448" customFormat="false" ht="12" hidden="false" customHeight="false" outlineLevel="0" collapsed="false">
      <c r="BS36448" s="96" t="n">
        <f aca="false">BR36448-2.5</f>
        <v>-2.5</v>
      </c>
    </row>
    <row r="36449" customFormat="false" ht="12" hidden="false" customHeight="false" outlineLevel="0" collapsed="false">
      <c r="BS36449" s="96" t="n">
        <f aca="false">BR36449-2.5</f>
        <v>-2.5</v>
      </c>
    </row>
    <row r="36450" customFormat="false" ht="12" hidden="false" customHeight="false" outlineLevel="0" collapsed="false">
      <c r="BS36450" s="96" t="n">
        <f aca="false">BR36450-2.5</f>
        <v>-2.5</v>
      </c>
    </row>
    <row r="36451" customFormat="false" ht="12" hidden="false" customHeight="false" outlineLevel="0" collapsed="false">
      <c r="BS36451" s="96" t="n">
        <f aca="false">BR36451-2.5</f>
        <v>-2.5</v>
      </c>
    </row>
    <row r="36452" customFormat="false" ht="12" hidden="false" customHeight="false" outlineLevel="0" collapsed="false">
      <c r="BS36452" s="96" t="n">
        <f aca="false">BR36452-2.5</f>
        <v>-2.5</v>
      </c>
    </row>
    <row r="36453" customFormat="false" ht="12" hidden="false" customHeight="false" outlineLevel="0" collapsed="false">
      <c r="BS36453" s="96" t="n">
        <f aca="false">BR36453-2.5</f>
        <v>-2.5</v>
      </c>
    </row>
    <row r="36454" customFormat="false" ht="12" hidden="false" customHeight="false" outlineLevel="0" collapsed="false">
      <c r="BS36454" s="96" t="n">
        <f aca="false">BR36454-2.5</f>
        <v>-2.5</v>
      </c>
    </row>
    <row r="36455" customFormat="false" ht="12" hidden="false" customHeight="false" outlineLevel="0" collapsed="false">
      <c r="BS36455" s="96" t="n">
        <f aca="false">BR36455-2.5</f>
        <v>-2.5</v>
      </c>
    </row>
    <row r="36456" customFormat="false" ht="12" hidden="false" customHeight="false" outlineLevel="0" collapsed="false">
      <c r="BS36456" s="96" t="n">
        <f aca="false">BR36456-2.5</f>
        <v>-2.5</v>
      </c>
    </row>
    <row r="36457" customFormat="false" ht="12" hidden="false" customHeight="false" outlineLevel="0" collapsed="false">
      <c r="BS36457" s="96" t="n">
        <f aca="false">BR36457-2.5</f>
        <v>-2.5</v>
      </c>
    </row>
    <row r="36458" customFormat="false" ht="12" hidden="false" customHeight="false" outlineLevel="0" collapsed="false">
      <c r="BS36458" s="96" t="n">
        <f aca="false">BR36458-2.5</f>
        <v>-2.5</v>
      </c>
    </row>
    <row r="36459" customFormat="false" ht="12" hidden="false" customHeight="false" outlineLevel="0" collapsed="false">
      <c r="BS36459" s="96" t="n">
        <f aca="false">BR36459-2.5</f>
        <v>-2.5</v>
      </c>
    </row>
    <row r="36460" customFormat="false" ht="12" hidden="false" customHeight="false" outlineLevel="0" collapsed="false">
      <c r="BS36460" s="96" t="n">
        <f aca="false">BR36460-2.5</f>
        <v>-2.5</v>
      </c>
    </row>
    <row r="36461" customFormat="false" ht="12" hidden="false" customHeight="false" outlineLevel="0" collapsed="false">
      <c r="BS36461" s="96" t="n">
        <f aca="false">BR36461-2.5</f>
        <v>-2.5</v>
      </c>
    </row>
    <row r="36462" customFormat="false" ht="12" hidden="false" customHeight="false" outlineLevel="0" collapsed="false">
      <c r="BS36462" s="96" t="n">
        <f aca="false">BR36462-2.5</f>
        <v>-2.5</v>
      </c>
    </row>
    <row r="36463" customFormat="false" ht="12" hidden="false" customHeight="false" outlineLevel="0" collapsed="false">
      <c r="BS36463" s="96" t="n">
        <f aca="false">BR36463-2.5</f>
        <v>-2.5</v>
      </c>
    </row>
    <row r="36464" customFormat="false" ht="12" hidden="false" customHeight="false" outlineLevel="0" collapsed="false">
      <c r="BS36464" s="96" t="n">
        <f aca="false">BR36464-2.5</f>
        <v>-2.5</v>
      </c>
    </row>
    <row r="36465" customFormat="false" ht="12" hidden="false" customHeight="false" outlineLevel="0" collapsed="false">
      <c r="BS36465" s="96" t="n">
        <f aca="false">BR36465-2.5</f>
        <v>-2.5</v>
      </c>
    </row>
    <row r="36466" customFormat="false" ht="12" hidden="false" customHeight="false" outlineLevel="0" collapsed="false">
      <c r="BS36466" s="96" t="n">
        <f aca="false">BR36466-2.5</f>
        <v>-2.5</v>
      </c>
    </row>
    <row r="36467" customFormat="false" ht="12" hidden="false" customHeight="false" outlineLevel="0" collapsed="false">
      <c r="BS36467" s="96" t="n">
        <f aca="false">BR36467-2.5</f>
        <v>-2.5</v>
      </c>
    </row>
    <row r="36468" customFormat="false" ht="12" hidden="false" customHeight="false" outlineLevel="0" collapsed="false">
      <c r="BS36468" s="96" t="n">
        <f aca="false">BR36468-2.5</f>
        <v>-2.5</v>
      </c>
    </row>
    <row r="36469" customFormat="false" ht="12" hidden="false" customHeight="false" outlineLevel="0" collapsed="false">
      <c r="BS36469" s="96" t="n">
        <f aca="false">BR36469-2.5</f>
        <v>-2.5</v>
      </c>
    </row>
    <row r="36470" customFormat="false" ht="12" hidden="false" customHeight="false" outlineLevel="0" collapsed="false">
      <c r="BS36470" s="96" t="n">
        <f aca="false">BR36470-2.5</f>
        <v>-2.5</v>
      </c>
    </row>
    <row r="36471" customFormat="false" ht="12" hidden="false" customHeight="false" outlineLevel="0" collapsed="false">
      <c r="BS36471" s="96" t="n">
        <f aca="false">BR36471-2.5</f>
        <v>-2.5</v>
      </c>
    </row>
    <row r="36472" customFormat="false" ht="12" hidden="false" customHeight="false" outlineLevel="0" collapsed="false">
      <c r="BS36472" s="96" t="n">
        <f aca="false">BR36472-2.5</f>
        <v>-2.5</v>
      </c>
    </row>
    <row r="36473" customFormat="false" ht="12" hidden="false" customHeight="false" outlineLevel="0" collapsed="false">
      <c r="BS36473" s="96" t="n">
        <f aca="false">BR36473-2.5</f>
        <v>-2.5</v>
      </c>
    </row>
    <row r="36474" customFormat="false" ht="12" hidden="false" customHeight="false" outlineLevel="0" collapsed="false">
      <c r="BS36474" s="96" t="n">
        <f aca="false">BR36474-2.5</f>
        <v>-2.5</v>
      </c>
    </row>
    <row r="36475" customFormat="false" ht="12" hidden="false" customHeight="false" outlineLevel="0" collapsed="false">
      <c r="BS36475" s="96" t="n">
        <f aca="false">BR36475-2.5</f>
        <v>-2.5</v>
      </c>
    </row>
    <row r="36476" customFormat="false" ht="12" hidden="false" customHeight="false" outlineLevel="0" collapsed="false">
      <c r="BS36476" s="96" t="n">
        <f aca="false">BR36476-2.5</f>
        <v>-2.5</v>
      </c>
    </row>
    <row r="36477" customFormat="false" ht="12" hidden="false" customHeight="false" outlineLevel="0" collapsed="false">
      <c r="BS36477" s="96" t="n">
        <f aca="false">BR36477-2.5</f>
        <v>-2.5</v>
      </c>
    </row>
    <row r="36478" customFormat="false" ht="12" hidden="false" customHeight="false" outlineLevel="0" collapsed="false">
      <c r="BS36478" s="96" t="n">
        <f aca="false">BR36478-2.5</f>
        <v>-2.5</v>
      </c>
    </row>
    <row r="36479" customFormat="false" ht="12" hidden="false" customHeight="false" outlineLevel="0" collapsed="false">
      <c r="BS36479" s="96" t="n">
        <f aca="false">BR36479-2.5</f>
        <v>-2.5</v>
      </c>
    </row>
    <row r="36480" customFormat="false" ht="12" hidden="false" customHeight="false" outlineLevel="0" collapsed="false">
      <c r="BS36480" s="96" t="n">
        <f aca="false">BR36480-2.5</f>
        <v>-2.5</v>
      </c>
    </row>
    <row r="36481" customFormat="false" ht="12" hidden="false" customHeight="false" outlineLevel="0" collapsed="false">
      <c r="BS36481" s="96" t="n">
        <f aca="false">BR36481-2.5</f>
        <v>-2.5</v>
      </c>
    </row>
    <row r="36482" customFormat="false" ht="12" hidden="false" customHeight="false" outlineLevel="0" collapsed="false">
      <c r="BS36482" s="96" t="n">
        <f aca="false">BR36482-2.5</f>
        <v>-2.5</v>
      </c>
    </row>
    <row r="36483" customFormat="false" ht="12" hidden="false" customHeight="false" outlineLevel="0" collapsed="false">
      <c r="BS36483" s="96" t="n">
        <f aca="false">BR36483-2.5</f>
        <v>-2.5</v>
      </c>
    </row>
    <row r="36484" customFormat="false" ht="12" hidden="false" customHeight="false" outlineLevel="0" collapsed="false">
      <c r="BS36484" s="96" t="n">
        <f aca="false">BR36484-2.5</f>
        <v>-2.5</v>
      </c>
    </row>
    <row r="36485" customFormat="false" ht="12" hidden="false" customHeight="false" outlineLevel="0" collapsed="false">
      <c r="BS36485" s="96" t="n">
        <f aca="false">BR36485-2.5</f>
        <v>-2.5</v>
      </c>
    </row>
    <row r="36486" customFormat="false" ht="12" hidden="false" customHeight="false" outlineLevel="0" collapsed="false">
      <c r="BS36486" s="96" t="n">
        <f aca="false">BR36486-2.5</f>
        <v>-2.5</v>
      </c>
    </row>
    <row r="36487" customFormat="false" ht="12" hidden="false" customHeight="false" outlineLevel="0" collapsed="false">
      <c r="BS36487" s="96" t="n">
        <f aca="false">BR36487-2.5</f>
        <v>-2.5</v>
      </c>
    </row>
    <row r="36488" customFormat="false" ht="12" hidden="false" customHeight="false" outlineLevel="0" collapsed="false">
      <c r="BS36488" s="96" t="n">
        <f aca="false">BR36488-2.5</f>
        <v>-2.5</v>
      </c>
    </row>
    <row r="36489" customFormat="false" ht="12" hidden="false" customHeight="false" outlineLevel="0" collapsed="false">
      <c r="BS36489" s="96" t="n">
        <f aca="false">BR36489-2.5</f>
        <v>-2.5</v>
      </c>
    </row>
    <row r="36490" customFormat="false" ht="12" hidden="false" customHeight="false" outlineLevel="0" collapsed="false">
      <c r="BS36490" s="96" t="n">
        <f aca="false">BR36490-2.5</f>
        <v>-2.5</v>
      </c>
    </row>
    <row r="36491" customFormat="false" ht="12" hidden="false" customHeight="false" outlineLevel="0" collapsed="false">
      <c r="BS36491" s="96" t="n">
        <f aca="false">BR36491-2.5</f>
        <v>-2.5</v>
      </c>
    </row>
    <row r="36492" customFormat="false" ht="12" hidden="false" customHeight="false" outlineLevel="0" collapsed="false">
      <c r="BS36492" s="96" t="n">
        <f aca="false">BR36492-2.5</f>
        <v>-2.5</v>
      </c>
    </row>
    <row r="36493" customFormat="false" ht="12" hidden="false" customHeight="false" outlineLevel="0" collapsed="false">
      <c r="BS36493" s="96" t="n">
        <f aca="false">BR36493-2.5</f>
        <v>-2.5</v>
      </c>
    </row>
    <row r="36494" customFormat="false" ht="12" hidden="false" customHeight="false" outlineLevel="0" collapsed="false">
      <c r="BS36494" s="96" t="n">
        <f aca="false">BR36494-2.5</f>
        <v>-2.5</v>
      </c>
    </row>
    <row r="36495" customFormat="false" ht="12" hidden="false" customHeight="false" outlineLevel="0" collapsed="false">
      <c r="BS36495" s="96" t="n">
        <f aca="false">BR36495-2.5</f>
        <v>-2.5</v>
      </c>
    </row>
    <row r="36496" customFormat="false" ht="12" hidden="false" customHeight="false" outlineLevel="0" collapsed="false">
      <c r="BS36496" s="96" t="n">
        <f aca="false">BR36496-2.5</f>
        <v>-2.5</v>
      </c>
    </row>
    <row r="36497" customFormat="false" ht="12" hidden="false" customHeight="false" outlineLevel="0" collapsed="false">
      <c r="BS36497" s="96" t="n">
        <f aca="false">BR36497-2.5</f>
        <v>-2.5</v>
      </c>
    </row>
    <row r="36498" customFormat="false" ht="12" hidden="false" customHeight="false" outlineLevel="0" collapsed="false">
      <c r="BS36498" s="96" t="n">
        <f aca="false">BR36498-2.5</f>
        <v>-2.5</v>
      </c>
    </row>
    <row r="36499" customFormat="false" ht="12" hidden="false" customHeight="false" outlineLevel="0" collapsed="false">
      <c r="BS36499" s="96" t="n">
        <f aca="false">BR36499-2.5</f>
        <v>-2.5</v>
      </c>
    </row>
    <row r="36500" customFormat="false" ht="12" hidden="false" customHeight="false" outlineLevel="0" collapsed="false">
      <c r="BS36500" s="96" t="n">
        <f aca="false">BR36500-2.5</f>
        <v>-2.5</v>
      </c>
    </row>
    <row r="36501" customFormat="false" ht="12" hidden="false" customHeight="false" outlineLevel="0" collapsed="false">
      <c r="BS36501" s="96" t="n">
        <f aca="false">BR36501-2.5</f>
        <v>-2.5</v>
      </c>
    </row>
    <row r="36502" customFormat="false" ht="12" hidden="false" customHeight="false" outlineLevel="0" collapsed="false">
      <c r="BS36502" s="96" t="n">
        <f aca="false">BR36502-2.5</f>
        <v>-2.5</v>
      </c>
    </row>
    <row r="36503" customFormat="false" ht="12" hidden="false" customHeight="false" outlineLevel="0" collapsed="false">
      <c r="BS36503" s="96" t="n">
        <f aca="false">BR36503-2.5</f>
        <v>-2.5</v>
      </c>
    </row>
    <row r="36504" customFormat="false" ht="12" hidden="false" customHeight="false" outlineLevel="0" collapsed="false">
      <c r="BS36504" s="96" t="n">
        <f aca="false">BR36504-2.5</f>
        <v>-2.5</v>
      </c>
    </row>
    <row r="36505" customFormat="false" ht="12" hidden="false" customHeight="false" outlineLevel="0" collapsed="false">
      <c r="BS36505" s="96" t="n">
        <f aca="false">BR36505-2.5</f>
        <v>-2.5</v>
      </c>
    </row>
    <row r="36506" customFormat="false" ht="12" hidden="false" customHeight="false" outlineLevel="0" collapsed="false">
      <c r="BS36506" s="96" t="n">
        <f aca="false">BR36506-2.5</f>
        <v>-2.5</v>
      </c>
    </row>
    <row r="36507" customFormat="false" ht="12" hidden="false" customHeight="false" outlineLevel="0" collapsed="false">
      <c r="BS36507" s="96" t="n">
        <f aca="false">BR36507-2.5</f>
        <v>-2.5</v>
      </c>
    </row>
    <row r="36508" customFormat="false" ht="12" hidden="false" customHeight="false" outlineLevel="0" collapsed="false">
      <c r="BS36508" s="96" t="n">
        <f aca="false">BR36508-2.5</f>
        <v>-2.5</v>
      </c>
    </row>
    <row r="36509" customFormat="false" ht="12" hidden="false" customHeight="false" outlineLevel="0" collapsed="false">
      <c r="BS36509" s="96" t="n">
        <f aca="false">BR36509-2.5</f>
        <v>-2.5</v>
      </c>
    </row>
    <row r="36510" customFormat="false" ht="12" hidden="false" customHeight="false" outlineLevel="0" collapsed="false">
      <c r="BS36510" s="96" t="n">
        <f aca="false">BR36510-2.5</f>
        <v>-2.5</v>
      </c>
    </row>
    <row r="36511" customFormat="false" ht="12" hidden="false" customHeight="false" outlineLevel="0" collapsed="false">
      <c r="BS36511" s="96" t="n">
        <f aca="false">BR36511-2.5</f>
        <v>-2.5</v>
      </c>
    </row>
    <row r="36512" customFormat="false" ht="12" hidden="false" customHeight="false" outlineLevel="0" collapsed="false">
      <c r="BS36512" s="96" t="n">
        <f aca="false">BR36512-2.5</f>
        <v>-2.5</v>
      </c>
    </row>
    <row r="36513" customFormat="false" ht="12" hidden="false" customHeight="false" outlineLevel="0" collapsed="false">
      <c r="BS36513" s="96" t="n">
        <f aca="false">BR36513-2.5</f>
        <v>-2.5</v>
      </c>
    </row>
    <row r="36514" customFormat="false" ht="12" hidden="false" customHeight="false" outlineLevel="0" collapsed="false">
      <c r="BS36514" s="96" t="n">
        <f aca="false">BR36514-2.5</f>
        <v>-2.5</v>
      </c>
    </row>
    <row r="36515" customFormat="false" ht="12" hidden="false" customHeight="false" outlineLevel="0" collapsed="false">
      <c r="BS36515" s="96" t="n">
        <f aca="false">BR36515-2.5</f>
        <v>-2.5</v>
      </c>
    </row>
    <row r="36516" customFormat="false" ht="12" hidden="false" customHeight="false" outlineLevel="0" collapsed="false">
      <c r="BS36516" s="96" t="n">
        <f aca="false">BR36516-2.5</f>
        <v>-2.5</v>
      </c>
    </row>
    <row r="36517" customFormat="false" ht="12" hidden="false" customHeight="false" outlineLevel="0" collapsed="false">
      <c r="BS36517" s="96" t="n">
        <f aca="false">BR36517-2.5</f>
        <v>-2.5</v>
      </c>
    </row>
    <row r="36518" customFormat="false" ht="12" hidden="false" customHeight="false" outlineLevel="0" collapsed="false">
      <c r="BS36518" s="96" t="n">
        <f aca="false">BR36518-2.5</f>
        <v>-2.5</v>
      </c>
    </row>
    <row r="36519" customFormat="false" ht="12" hidden="false" customHeight="false" outlineLevel="0" collapsed="false">
      <c r="BS36519" s="96" t="n">
        <f aca="false">BR36519-2.5</f>
        <v>-2.5</v>
      </c>
    </row>
    <row r="36520" customFormat="false" ht="12" hidden="false" customHeight="false" outlineLevel="0" collapsed="false">
      <c r="BS36520" s="96" t="n">
        <f aca="false">BR36520-2.5</f>
        <v>-2.5</v>
      </c>
    </row>
    <row r="36521" customFormat="false" ht="12" hidden="false" customHeight="false" outlineLevel="0" collapsed="false">
      <c r="BS36521" s="96" t="n">
        <f aca="false">BR36521-2.5</f>
        <v>-2.5</v>
      </c>
    </row>
    <row r="36522" customFormat="false" ht="12" hidden="false" customHeight="false" outlineLevel="0" collapsed="false">
      <c r="BS36522" s="96" t="n">
        <f aca="false">BR36522-2.5</f>
        <v>-2.5</v>
      </c>
    </row>
    <row r="36523" customFormat="false" ht="12" hidden="false" customHeight="false" outlineLevel="0" collapsed="false">
      <c r="BS36523" s="96" t="n">
        <f aca="false">BR36523-2.5</f>
        <v>-2.5</v>
      </c>
    </row>
    <row r="36524" customFormat="false" ht="12" hidden="false" customHeight="false" outlineLevel="0" collapsed="false">
      <c r="BS36524" s="96" t="n">
        <f aca="false">BR36524-2.5</f>
        <v>-2.5</v>
      </c>
    </row>
    <row r="36525" customFormat="false" ht="12" hidden="false" customHeight="false" outlineLevel="0" collapsed="false">
      <c r="BS36525" s="96" t="n">
        <f aca="false">BR36525-2.5</f>
        <v>-2.5</v>
      </c>
    </row>
    <row r="36526" customFormat="false" ht="12" hidden="false" customHeight="false" outlineLevel="0" collapsed="false">
      <c r="BS36526" s="96" t="n">
        <f aca="false">BR36526-2.5</f>
        <v>-2.5</v>
      </c>
    </row>
    <row r="36527" customFormat="false" ht="12" hidden="false" customHeight="false" outlineLevel="0" collapsed="false">
      <c r="BS36527" s="96" t="n">
        <f aca="false">BR36527-2.5</f>
        <v>-2.5</v>
      </c>
    </row>
    <row r="36528" customFormat="false" ht="12" hidden="false" customHeight="false" outlineLevel="0" collapsed="false">
      <c r="BS36528" s="96" t="n">
        <f aca="false">BR36528-2.5</f>
        <v>-2.5</v>
      </c>
    </row>
    <row r="36529" customFormat="false" ht="12" hidden="false" customHeight="false" outlineLevel="0" collapsed="false">
      <c r="BS36529" s="96" t="n">
        <f aca="false">BR36529-2.5</f>
        <v>-2.5</v>
      </c>
    </row>
    <row r="36530" customFormat="false" ht="12" hidden="false" customHeight="false" outlineLevel="0" collapsed="false">
      <c r="BS36530" s="96" t="n">
        <f aca="false">BR36530-2.5</f>
        <v>-2.5</v>
      </c>
    </row>
    <row r="36531" customFormat="false" ht="12" hidden="false" customHeight="false" outlineLevel="0" collapsed="false">
      <c r="BS36531" s="96" t="n">
        <f aca="false">BR36531-2.5</f>
        <v>-2.5</v>
      </c>
    </row>
    <row r="36532" customFormat="false" ht="12" hidden="false" customHeight="false" outlineLevel="0" collapsed="false">
      <c r="BS36532" s="96" t="n">
        <f aca="false">BR36532-2.5</f>
        <v>-2.5</v>
      </c>
    </row>
    <row r="36533" customFormat="false" ht="12" hidden="false" customHeight="false" outlineLevel="0" collapsed="false">
      <c r="BS36533" s="96" t="n">
        <f aca="false">BR36533-2.5</f>
        <v>-2.5</v>
      </c>
    </row>
    <row r="36534" customFormat="false" ht="12" hidden="false" customHeight="false" outlineLevel="0" collapsed="false">
      <c r="BS36534" s="96" t="n">
        <f aca="false">BR36534-2.5</f>
        <v>-2.5</v>
      </c>
    </row>
    <row r="36535" customFormat="false" ht="12" hidden="false" customHeight="false" outlineLevel="0" collapsed="false">
      <c r="BS36535" s="96" t="n">
        <f aca="false">BR36535-2.5</f>
        <v>-2.5</v>
      </c>
    </row>
    <row r="36536" customFormat="false" ht="12" hidden="false" customHeight="false" outlineLevel="0" collapsed="false">
      <c r="BS36536" s="96" t="n">
        <f aca="false">BR36536-2.5</f>
        <v>-2.5</v>
      </c>
    </row>
    <row r="36537" customFormat="false" ht="12" hidden="false" customHeight="false" outlineLevel="0" collapsed="false">
      <c r="BS36537" s="96" t="n">
        <f aca="false">BR36537-2.5</f>
        <v>-2.5</v>
      </c>
    </row>
    <row r="36538" customFormat="false" ht="12" hidden="false" customHeight="false" outlineLevel="0" collapsed="false">
      <c r="BS36538" s="96" t="n">
        <f aca="false">BR36538-2.5</f>
        <v>-2.5</v>
      </c>
    </row>
    <row r="36539" customFormat="false" ht="12" hidden="false" customHeight="false" outlineLevel="0" collapsed="false">
      <c r="BS36539" s="96" t="n">
        <f aca="false">BR36539-2.5</f>
        <v>-2.5</v>
      </c>
    </row>
    <row r="36540" customFormat="false" ht="12" hidden="false" customHeight="false" outlineLevel="0" collapsed="false">
      <c r="BS36540" s="96" t="n">
        <f aca="false">BR36540-2.5</f>
        <v>-2.5</v>
      </c>
    </row>
    <row r="36541" customFormat="false" ht="12" hidden="false" customHeight="false" outlineLevel="0" collapsed="false">
      <c r="BS36541" s="96" t="n">
        <f aca="false">BR36541-2.5</f>
        <v>-2.5</v>
      </c>
    </row>
    <row r="36542" customFormat="false" ht="12" hidden="false" customHeight="false" outlineLevel="0" collapsed="false">
      <c r="BS36542" s="96" t="n">
        <f aca="false">BR36542-2.5</f>
        <v>-2.5</v>
      </c>
    </row>
    <row r="36543" customFormat="false" ht="12" hidden="false" customHeight="false" outlineLevel="0" collapsed="false">
      <c r="BS36543" s="96" t="n">
        <f aca="false">BR36543-2.5</f>
        <v>-2.5</v>
      </c>
    </row>
    <row r="36544" customFormat="false" ht="12" hidden="false" customHeight="false" outlineLevel="0" collapsed="false">
      <c r="BS36544" s="96" t="n">
        <f aca="false">BR36544-2.5</f>
        <v>-2.5</v>
      </c>
    </row>
    <row r="36545" customFormat="false" ht="12" hidden="false" customHeight="false" outlineLevel="0" collapsed="false">
      <c r="BS36545" s="96" t="n">
        <f aca="false">BR36545-2.5</f>
        <v>-2.5</v>
      </c>
    </row>
    <row r="36546" customFormat="false" ht="12" hidden="false" customHeight="false" outlineLevel="0" collapsed="false">
      <c r="BS36546" s="96" t="n">
        <f aca="false">BR36546-2.5</f>
        <v>-2.5</v>
      </c>
    </row>
    <row r="36547" customFormat="false" ht="12" hidden="false" customHeight="false" outlineLevel="0" collapsed="false">
      <c r="BS36547" s="96" t="n">
        <f aca="false">BR36547-2.5</f>
        <v>-2.5</v>
      </c>
    </row>
    <row r="36548" customFormat="false" ht="12" hidden="false" customHeight="false" outlineLevel="0" collapsed="false">
      <c r="BS36548" s="96" t="n">
        <f aca="false">BR36548-2.5</f>
        <v>-2.5</v>
      </c>
    </row>
    <row r="36549" customFormat="false" ht="12" hidden="false" customHeight="false" outlineLevel="0" collapsed="false">
      <c r="BS36549" s="96" t="n">
        <f aca="false">BR36549-2.5</f>
        <v>-2.5</v>
      </c>
    </row>
    <row r="36550" customFormat="false" ht="12" hidden="false" customHeight="false" outlineLevel="0" collapsed="false">
      <c r="BS36550" s="96" t="n">
        <f aca="false">BR36550-2.5</f>
        <v>-2.5</v>
      </c>
    </row>
    <row r="36551" customFormat="false" ht="12" hidden="false" customHeight="false" outlineLevel="0" collapsed="false">
      <c r="BS36551" s="96" t="n">
        <f aca="false">BR36551-2.5</f>
        <v>-2.5</v>
      </c>
    </row>
    <row r="36552" customFormat="false" ht="12" hidden="false" customHeight="false" outlineLevel="0" collapsed="false">
      <c r="BS36552" s="96" t="n">
        <f aca="false">BR36552-2.5</f>
        <v>-2.5</v>
      </c>
    </row>
    <row r="36553" customFormat="false" ht="12" hidden="false" customHeight="false" outlineLevel="0" collapsed="false">
      <c r="BS36553" s="96" t="n">
        <f aca="false">BR36553-2.5</f>
        <v>-2.5</v>
      </c>
    </row>
    <row r="36554" customFormat="false" ht="12" hidden="false" customHeight="false" outlineLevel="0" collapsed="false">
      <c r="BS36554" s="96" t="n">
        <f aca="false">BR36554-2.5</f>
        <v>-2.5</v>
      </c>
    </row>
    <row r="36555" customFormat="false" ht="12" hidden="false" customHeight="false" outlineLevel="0" collapsed="false">
      <c r="BS36555" s="96" t="n">
        <f aca="false">BR36555-2.5</f>
        <v>-2.5</v>
      </c>
    </row>
    <row r="36556" customFormat="false" ht="12" hidden="false" customHeight="false" outlineLevel="0" collapsed="false">
      <c r="BS36556" s="96" t="n">
        <f aca="false">BR36556-2.5</f>
        <v>-2.5</v>
      </c>
    </row>
    <row r="36557" customFormat="false" ht="12" hidden="false" customHeight="false" outlineLevel="0" collapsed="false">
      <c r="BS36557" s="96" t="n">
        <f aca="false">BR36557-2.5</f>
        <v>-2.5</v>
      </c>
    </row>
    <row r="36558" customFormat="false" ht="12" hidden="false" customHeight="false" outlineLevel="0" collapsed="false">
      <c r="BS36558" s="96" t="n">
        <f aca="false">BR36558-2.5</f>
        <v>-2.5</v>
      </c>
    </row>
    <row r="36559" customFormat="false" ht="12" hidden="false" customHeight="false" outlineLevel="0" collapsed="false">
      <c r="BS36559" s="96" t="n">
        <f aca="false">BR36559-2.5</f>
        <v>-2.5</v>
      </c>
    </row>
    <row r="36560" customFormat="false" ht="12" hidden="false" customHeight="false" outlineLevel="0" collapsed="false">
      <c r="BS36560" s="96" t="n">
        <f aca="false">BR36560-2.5</f>
        <v>-2.5</v>
      </c>
    </row>
    <row r="36561" customFormat="false" ht="12" hidden="false" customHeight="false" outlineLevel="0" collapsed="false">
      <c r="BS36561" s="96" t="n">
        <f aca="false">BR36561-2.5</f>
        <v>-2.5</v>
      </c>
    </row>
    <row r="36562" customFormat="false" ht="12" hidden="false" customHeight="false" outlineLevel="0" collapsed="false">
      <c r="BS36562" s="96" t="n">
        <f aca="false">BR36562-2.5</f>
        <v>-2.5</v>
      </c>
    </row>
    <row r="36563" customFormat="false" ht="12" hidden="false" customHeight="false" outlineLevel="0" collapsed="false">
      <c r="BS36563" s="96" t="n">
        <f aca="false">BR36563-2.5</f>
        <v>-2.5</v>
      </c>
    </row>
    <row r="36564" customFormat="false" ht="12" hidden="false" customHeight="false" outlineLevel="0" collapsed="false">
      <c r="BS36564" s="96" t="n">
        <f aca="false">BR36564-2.5</f>
        <v>-2.5</v>
      </c>
    </row>
    <row r="36565" customFormat="false" ht="12" hidden="false" customHeight="false" outlineLevel="0" collapsed="false">
      <c r="BS36565" s="96" t="n">
        <f aca="false">BR36565-2.5</f>
        <v>-2.5</v>
      </c>
    </row>
    <row r="36566" customFormat="false" ht="12" hidden="false" customHeight="false" outlineLevel="0" collapsed="false">
      <c r="BS36566" s="96" t="n">
        <f aca="false">BR36566-2.5</f>
        <v>-2.5</v>
      </c>
    </row>
    <row r="36567" customFormat="false" ht="12" hidden="false" customHeight="false" outlineLevel="0" collapsed="false">
      <c r="BS36567" s="96" t="n">
        <f aca="false">BR36567-2.5</f>
        <v>-2.5</v>
      </c>
    </row>
    <row r="36568" customFormat="false" ht="12" hidden="false" customHeight="false" outlineLevel="0" collapsed="false">
      <c r="BS36568" s="96" t="n">
        <f aca="false">BR36568-2.5</f>
        <v>-2.5</v>
      </c>
    </row>
    <row r="36569" customFormat="false" ht="12" hidden="false" customHeight="false" outlineLevel="0" collapsed="false">
      <c r="BS36569" s="96" t="n">
        <f aca="false">BR36569-2.5</f>
        <v>-2.5</v>
      </c>
    </row>
    <row r="36570" customFormat="false" ht="12" hidden="false" customHeight="false" outlineLevel="0" collapsed="false">
      <c r="BS36570" s="96" t="n">
        <f aca="false">BR36570-2.5</f>
        <v>-2.5</v>
      </c>
    </row>
    <row r="36571" customFormat="false" ht="12" hidden="false" customHeight="false" outlineLevel="0" collapsed="false">
      <c r="BS36571" s="96" t="n">
        <f aca="false">BR36571-2.5</f>
        <v>-2.5</v>
      </c>
    </row>
    <row r="36572" customFormat="false" ht="12" hidden="false" customHeight="false" outlineLevel="0" collapsed="false">
      <c r="BS36572" s="96" t="n">
        <f aca="false">BR36572-2.5</f>
        <v>-2.5</v>
      </c>
    </row>
    <row r="36573" customFormat="false" ht="12" hidden="false" customHeight="false" outlineLevel="0" collapsed="false">
      <c r="BS36573" s="96" t="n">
        <f aca="false">BR36573-2.5</f>
        <v>-2.5</v>
      </c>
    </row>
    <row r="36574" customFormat="false" ht="12" hidden="false" customHeight="false" outlineLevel="0" collapsed="false">
      <c r="BS36574" s="96" t="n">
        <f aca="false">BR36574-2.5</f>
        <v>-2.5</v>
      </c>
    </row>
    <row r="36575" customFormat="false" ht="12" hidden="false" customHeight="false" outlineLevel="0" collapsed="false">
      <c r="BS36575" s="96" t="n">
        <f aca="false">BR36575-2.5</f>
        <v>-2.5</v>
      </c>
    </row>
    <row r="36576" customFormat="false" ht="12" hidden="false" customHeight="false" outlineLevel="0" collapsed="false">
      <c r="BS36576" s="96" t="n">
        <f aca="false">BR36576-2.5</f>
        <v>-2.5</v>
      </c>
    </row>
    <row r="36577" customFormat="false" ht="12" hidden="false" customHeight="false" outlineLevel="0" collapsed="false">
      <c r="BS36577" s="96" t="n">
        <f aca="false">BR36577-2.5</f>
        <v>-2.5</v>
      </c>
    </row>
    <row r="36578" customFormat="false" ht="12" hidden="false" customHeight="false" outlineLevel="0" collapsed="false">
      <c r="BS36578" s="96" t="n">
        <f aca="false">BR36578-2.5</f>
        <v>-2.5</v>
      </c>
    </row>
    <row r="36579" customFormat="false" ht="12" hidden="false" customHeight="false" outlineLevel="0" collapsed="false">
      <c r="BS36579" s="96" t="n">
        <f aca="false">BR36579-2.5</f>
        <v>-2.5</v>
      </c>
    </row>
    <row r="36580" customFormat="false" ht="12" hidden="false" customHeight="false" outlineLevel="0" collapsed="false">
      <c r="BS36580" s="96" t="n">
        <f aca="false">BR36580-2.5</f>
        <v>-2.5</v>
      </c>
    </row>
    <row r="36581" customFormat="false" ht="12" hidden="false" customHeight="false" outlineLevel="0" collapsed="false">
      <c r="BS36581" s="96" t="n">
        <f aca="false">BR36581-2.5</f>
        <v>-2.5</v>
      </c>
    </row>
    <row r="36582" customFormat="false" ht="12" hidden="false" customHeight="false" outlineLevel="0" collapsed="false">
      <c r="BS36582" s="96" t="n">
        <f aca="false">BR36582-2.5</f>
        <v>-2.5</v>
      </c>
    </row>
    <row r="36583" customFormat="false" ht="12" hidden="false" customHeight="false" outlineLevel="0" collapsed="false">
      <c r="BS36583" s="96" t="n">
        <f aca="false">BR36583-2.5</f>
        <v>-2.5</v>
      </c>
    </row>
    <row r="36584" customFormat="false" ht="12" hidden="false" customHeight="false" outlineLevel="0" collapsed="false">
      <c r="BS36584" s="96" t="n">
        <f aca="false">BR36584-2.5</f>
        <v>-2.5</v>
      </c>
    </row>
    <row r="36585" customFormat="false" ht="12" hidden="false" customHeight="false" outlineLevel="0" collapsed="false">
      <c r="BS36585" s="96" t="n">
        <f aca="false">BR36585-2.5</f>
        <v>-2.5</v>
      </c>
    </row>
    <row r="36586" customFormat="false" ht="12" hidden="false" customHeight="false" outlineLevel="0" collapsed="false">
      <c r="BS36586" s="96" t="n">
        <f aca="false">BR36586-2.5</f>
        <v>-2.5</v>
      </c>
    </row>
    <row r="36587" customFormat="false" ht="12" hidden="false" customHeight="false" outlineLevel="0" collapsed="false">
      <c r="BS36587" s="96" t="n">
        <f aca="false">BR36587-2.5</f>
        <v>-2.5</v>
      </c>
    </row>
    <row r="36588" customFormat="false" ht="12" hidden="false" customHeight="false" outlineLevel="0" collapsed="false">
      <c r="BS36588" s="96" t="n">
        <f aca="false">BR36588-2.5</f>
        <v>-2.5</v>
      </c>
    </row>
    <row r="36589" customFormat="false" ht="12" hidden="false" customHeight="false" outlineLevel="0" collapsed="false">
      <c r="BS36589" s="96" t="n">
        <f aca="false">BR36589-2.5</f>
        <v>-2.5</v>
      </c>
    </row>
    <row r="36590" customFormat="false" ht="12" hidden="false" customHeight="false" outlineLevel="0" collapsed="false">
      <c r="BS36590" s="96" t="n">
        <f aca="false">BR36590-2.5</f>
        <v>-2.5</v>
      </c>
    </row>
    <row r="36591" customFormat="false" ht="12" hidden="false" customHeight="false" outlineLevel="0" collapsed="false">
      <c r="BS36591" s="96" t="n">
        <f aca="false">BR36591-2.5</f>
        <v>-2.5</v>
      </c>
    </row>
    <row r="36592" customFormat="false" ht="12" hidden="false" customHeight="false" outlineLevel="0" collapsed="false">
      <c r="BS36592" s="96" t="n">
        <f aca="false">BR36592-2.5</f>
        <v>-2.5</v>
      </c>
    </row>
    <row r="36593" customFormat="false" ht="12" hidden="false" customHeight="false" outlineLevel="0" collapsed="false">
      <c r="BS36593" s="96" t="n">
        <f aca="false">BR36593-2.5</f>
        <v>-2.5</v>
      </c>
    </row>
    <row r="36594" customFormat="false" ht="12" hidden="false" customHeight="false" outlineLevel="0" collapsed="false">
      <c r="BS36594" s="96" t="n">
        <f aca="false">BR36594-2.5</f>
        <v>-2.5</v>
      </c>
    </row>
    <row r="36595" customFormat="false" ht="12" hidden="false" customHeight="false" outlineLevel="0" collapsed="false">
      <c r="BS36595" s="96" t="n">
        <f aca="false">BR36595-2.5</f>
        <v>-2.5</v>
      </c>
    </row>
    <row r="36596" customFormat="false" ht="12" hidden="false" customHeight="false" outlineLevel="0" collapsed="false">
      <c r="BS36596" s="96" t="n">
        <f aca="false">BR36596-2.5</f>
        <v>-2.5</v>
      </c>
    </row>
    <row r="36597" customFormat="false" ht="12" hidden="false" customHeight="false" outlineLevel="0" collapsed="false">
      <c r="BS36597" s="96" t="n">
        <f aca="false">BR36597-2.5</f>
        <v>-2.5</v>
      </c>
    </row>
    <row r="36598" customFormat="false" ht="12" hidden="false" customHeight="false" outlineLevel="0" collapsed="false">
      <c r="BS36598" s="96" t="n">
        <f aca="false">BR36598-2.5</f>
        <v>-2.5</v>
      </c>
    </row>
    <row r="36599" customFormat="false" ht="12" hidden="false" customHeight="false" outlineLevel="0" collapsed="false">
      <c r="BS36599" s="96" t="n">
        <f aca="false">BR36599-2.5</f>
        <v>-2.5</v>
      </c>
    </row>
    <row r="36600" customFormat="false" ht="12" hidden="false" customHeight="false" outlineLevel="0" collapsed="false">
      <c r="BS36600" s="96" t="n">
        <f aca="false">BR36600-2.5</f>
        <v>-2.5</v>
      </c>
    </row>
    <row r="36601" customFormat="false" ht="12" hidden="false" customHeight="false" outlineLevel="0" collapsed="false">
      <c r="BS36601" s="96" t="n">
        <f aca="false">BR36601-2.5</f>
        <v>-2.5</v>
      </c>
    </row>
    <row r="36602" customFormat="false" ht="12" hidden="false" customHeight="false" outlineLevel="0" collapsed="false">
      <c r="BS36602" s="96" t="n">
        <f aca="false">BR36602-2.5</f>
        <v>-2.5</v>
      </c>
    </row>
    <row r="36603" customFormat="false" ht="12" hidden="false" customHeight="false" outlineLevel="0" collapsed="false">
      <c r="BS36603" s="96" t="n">
        <f aca="false">BR36603-2.5</f>
        <v>-2.5</v>
      </c>
    </row>
    <row r="36604" customFormat="false" ht="12" hidden="false" customHeight="false" outlineLevel="0" collapsed="false">
      <c r="BS36604" s="96" t="n">
        <f aca="false">BR36604-2.5</f>
        <v>-2.5</v>
      </c>
    </row>
    <row r="36605" customFormat="false" ht="12" hidden="false" customHeight="false" outlineLevel="0" collapsed="false">
      <c r="BS36605" s="96" t="n">
        <f aca="false">BR36605-2.5</f>
        <v>-2.5</v>
      </c>
    </row>
    <row r="36606" customFormat="false" ht="12" hidden="false" customHeight="false" outlineLevel="0" collapsed="false">
      <c r="BS36606" s="96" t="n">
        <f aca="false">BR36606-2.5</f>
        <v>-2.5</v>
      </c>
    </row>
    <row r="36607" customFormat="false" ht="12" hidden="false" customHeight="false" outlineLevel="0" collapsed="false">
      <c r="BS36607" s="96" t="n">
        <f aca="false">BR36607-2.5</f>
        <v>-2.5</v>
      </c>
    </row>
    <row r="36608" customFormat="false" ht="12" hidden="false" customHeight="false" outlineLevel="0" collapsed="false">
      <c r="BS36608" s="96" t="n">
        <f aca="false">BR36608-2.5</f>
        <v>-2.5</v>
      </c>
    </row>
    <row r="36609" customFormat="false" ht="12" hidden="false" customHeight="false" outlineLevel="0" collapsed="false">
      <c r="BS36609" s="96" t="n">
        <f aca="false">BR36609-2.5</f>
        <v>-2.5</v>
      </c>
    </row>
    <row r="36610" customFormat="false" ht="12" hidden="false" customHeight="false" outlineLevel="0" collapsed="false">
      <c r="BS36610" s="96" t="n">
        <f aca="false">BR36610-2.5</f>
        <v>-2.5</v>
      </c>
    </row>
    <row r="36611" customFormat="false" ht="12" hidden="false" customHeight="false" outlineLevel="0" collapsed="false">
      <c r="BS36611" s="96" t="n">
        <f aca="false">BR36611-2.5</f>
        <v>-2.5</v>
      </c>
    </row>
    <row r="36612" customFormat="false" ht="12" hidden="false" customHeight="false" outlineLevel="0" collapsed="false">
      <c r="BS36612" s="96" t="n">
        <f aca="false">BR36612-2.5</f>
        <v>-2.5</v>
      </c>
    </row>
    <row r="36613" customFormat="false" ht="12" hidden="false" customHeight="false" outlineLevel="0" collapsed="false">
      <c r="BS36613" s="96" t="n">
        <f aca="false">BR36613-2.5</f>
        <v>-2.5</v>
      </c>
    </row>
    <row r="36614" customFormat="false" ht="12" hidden="false" customHeight="false" outlineLevel="0" collapsed="false">
      <c r="BS36614" s="96" t="n">
        <f aca="false">BR36614-2.5</f>
        <v>-2.5</v>
      </c>
    </row>
    <row r="36615" customFormat="false" ht="12" hidden="false" customHeight="false" outlineLevel="0" collapsed="false">
      <c r="BS36615" s="96" t="n">
        <f aca="false">BR36615-2.5</f>
        <v>-2.5</v>
      </c>
    </row>
    <row r="36616" customFormat="false" ht="12" hidden="false" customHeight="false" outlineLevel="0" collapsed="false">
      <c r="BS36616" s="96" t="n">
        <f aca="false">BR36616-2.5</f>
        <v>-2.5</v>
      </c>
    </row>
    <row r="36617" customFormat="false" ht="12" hidden="false" customHeight="false" outlineLevel="0" collapsed="false">
      <c r="BS36617" s="96" t="n">
        <f aca="false">BR36617-2.5</f>
        <v>-2.5</v>
      </c>
    </row>
    <row r="36618" customFormat="false" ht="12" hidden="false" customHeight="false" outlineLevel="0" collapsed="false">
      <c r="BS36618" s="96" t="n">
        <f aca="false">BR36618-2.5</f>
        <v>-2.5</v>
      </c>
    </row>
    <row r="36619" customFormat="false" ht="12" hidden="false" customHeight="false" outlineLevel="0" collapsed="false">
      <c r="BS36619" s="96" t="n">
        <f aca="false">BR36619-2.5</f>
        <v>-2.5</v>
      </c>
    </row>
    <row r="36620" customFormat="false" ht="12" hidden="false" customHeight="false" outlineLevel="0" collapsed="false">
      <c r="BS36620" s="96" t="n">
        <f aca="false">BR36620-2.5</f>
        <v>-2.5</v>
      </c>
    </row>
    <row r="36621" customFormat="false" ht="12" hidden="false" customHeight="false" outlineLevel="0" collapsed="false">
      <c r="BS36621" s="96" t="n">
        <f aca="false">BR36621-2.5</f>
        <v>-2.5</v>
      </c>
    </row>
    <row r="36622" customFormat="false" ht="12" hidden="false" customHeight="false" outlineLevel="0" collapsed="false">
      <c r="BS36622" s="96" t="n">
        <f aca="false">BR36622-2.5</f>
        <v>-2.5</v>
      </c>
    </row>
    <row r="36623" customFormat="false" ht="12" hidden="false" customHeight="false" outlineLevel="0" collapsed="false">
      <c r="BS36623" s="96" t="n">
        <f aca="false">BR36623-2.5</f>
        <v>-2.5</v>
      </c>
    </row>
    <row r="36624" customFormat="false" ht="12" hidden="false" customHeight="false" outlineLevel="0" collapsed="false">
      <c r="BS36624" s="96" t="n">
        <f aca="false">BR36624-2.5</f>
        <v>-2.5</v>
      </c>
    </row>
    <row r="36625" customFormat="false" ht="12" hidden="false" customHeight="false" outlineLevel="0" collapsed="false">
      <c r="BS36625" s="96" t="n">
        <f aca="false">BR36625-2.5</f>
        <v>-2.5</v>
      </c>
    </row>
    <row r="36626" customFormat="false" ht="12" hidden="false" customHeight="false" outlineLevel="0" collapsed="false">
      <c r="BS36626" s="96" t="n">
        <f aca="false">BR36626-2.5</f>
        <v>-2.5</v>
      </c>
    </row>
    <row r="36627" customFormat="false" ht="12" hidden="false" customHeight="false" outlineLevel="0" collapsed="false">
      <c r="BS36627" s="96" t="n">
        <f aca="false">BR36627-2.5</f>
        <v>-2.5</v>
      </c>
    </row>
    <row r="36628" customFormat="false" ht="12" hidden="false" customHeight="false" outlineLevel="0" collapsed="false">
      <c r="BS36628" s="96" t="n">
        <f aca="false">BR36628-2.5</f>
        <v>-2.5</v>
      </c>
    </row>
    <row r="36629" customFormat="false" ht="12" hidden="false" customHeight="false" outlineLevel="0" collapsed="false">
      <c r="BS36629" s="96" t="n">
        <f aca="false">BR36629-2.5</f>
        <v>-2.5</v>
      </c>
    </row>
    <row r="36630" customFormat="false" ht="12" hidden="false" customHeight="false" outlineLevel="0" collapsed="false">
      <c r="BS36630" s="96" t="n">
        <f aca="false">BR36630-2.5</f>
        <v>-2.5</v>
      </c>
    </row>
    <row r="36631" customFormat="false" ht="12" hidden="false" customHeight="false" outlineLevel="0" collapsed="false">
      <c r="BS36631" s="96" t="n">
        <f aca="false">BR36631-2.5</f>
        <v>-2.5</v>
      </c>
    </row>
    <row r="36632" customFormat="false" ht="12" hidden="false" customHeight="false" outlineLevel="0" collapsed="false">
      <c r="BS36632" s="96" t="n">
        <f aca="false">BR36632-2.5</f>
        <v>-2.5</v>
      </c>
    </row>
    <row r="36633" customFormat="false" ht="12" hidden="false" customHeight="false" outlineLevel="0" collapsed="false">
      <c r="BS36633" s="96" t="n">
        <f aca="false">BR36633-2.5</f>
        <v>-2.5</v>
      </c>
    </row>
    <row r="36634" customFormat="false" ht="12" hidden="false" customHeight="false" outlineLevel="0" collapsed="false">
      <c r="BS36634" s="96" t="n">
        <f aca="false">BR36634-2.5</f>
        <v>-2.5</v>
      </c>
    </row>
    <row r="36635" customFormat="false" ht="12" hidden="false" customHeight="false" outlineLevel="0" collapsed="false">
      <c r="BS36635" s="96" t="n">
        <f aca="false">BR36635-2.5</f>
        <v>-2.5</v>
      </c>
    </row>
    <row r="36636" customFormat="false" ht="12" hidden="false" customHeight="false" outlineLevel="0" collapsed="false">
      <c r="BS36636" s="96" t="n">
        <f aca="false">BR36636-2.5</f>
        <v>-2.5</v>
      </c>
    </row>
    <row r="36637" customFormat="false" ht="12" hidden="false" customHeight="false" outlineLevel="0" collapsed="false">
      <c r="BS36637" s="96" t="n">
        <f aca="false">BR36637-2.5</f>
        <v>-2.5</v>
      </c>
    </row>
    <row r="36638" customFormat="false" ht="12" hidden="false" customHeight="false" outlineLevel="0" collapsed="false">
      <c r="BS36638" s="96" t="n">
        <f aca="false">BR36638-2.5</f>
        <v>-2.5</v>
      </c>
    </row>
    <row r="36639" customFormat="false" ht="12" hidden="false" customHeight="false" outlineLevel="0" collapsed="false">
      <c r="BS36639" s="96" t="n">
        <f aca="false">BR36639-2.5</f>
        <v>-2.5</v>
      </c>
    </row>
    <row r="36640" customFormat="false" ht="12" hidden="false" customHeight="false" outlineLevel="0" collapsed="false">
      <c r="BS36640" s="96" t="n">
        <f aca="false">BR36640-2.5</f>
        <v>-2.5</v>
      </c>
    </row>
    <row r="36641" customFormat="false" ht="12" hidden="false" customHeight="false" outlineLevel="0" collapsed="false">
      <c r="BS36641" s="96" t="n">
        <f aca="false">BR36641-2.5</f>
        <v>-2.5</v>
      </c>
    </row>
    <row r="36642" customFormat="false" ht="12" hidden="false" customHeight="false" outlineLevel="0" collapsed="false">
      <c r="BS36642" s="96" t="n">
        <f aca="false">BR36642-2.5</f>
        <v>-2.5</v>
      </c>
    </row>
    <row r="36643" customFormat="false" ht="12" hidden="false" customHeight="false" outlineLevel="0" collapsed="false">
      <c r="BS36643" s="96" t="n">
        <f aca="false">BR36643-2.5</f>
        <v>-2.5</v>
      </c>
    </row>
    <row r="36644" customFormat="false" ht="12" hidden="false" customHeight="false" outlineLevel="0" collapsed="false">
      <c r="BS36644" s="96" t="n">
        <f aca="false">BR36644-2.5</f>
        <v>-2.5</v>
      </c>
    </row>
    <row r="36645" customFormat="false" ht="12" hidden="false" customHeight="false" outlineLevel="0" collapsed="false">
      <c r="BS36645" s="96" t="n">
        <f aca="false">BR36645-2.5</f>
        <v>-2.5</v>
      </c>
    </row>
    <row r="36646" customFormat="false" ht="12" hidden="false" customHeight="false" outlineLevel="0" collapsed="false">
      <c r="BS36646" s="96" t="n">
        <f aca="false">BR36646-2.5</f>
        <v>-2.5</v>
      </c>
    </row>
    <row r="36647" customFormat="false" ht="12" hidden="false" customHeight="false" outlineLevel="0" collapsed="false">
      <c r="BS36647" s="96" t="n">
        <f aca="false">BR36647-2.5</f>
        <v>-2.5</v>
      </c>
    </row>
    <row r="36648" customFormat="false" ht="12" hidden="false" customHeight="false" outlineLevel="0" collapsed="false">
      <c r="BS36648" s="96" t="n">
        <f aca="false">BR36648-2.5</f>
        <v>-2.5</v>
      </c>
    </row>
    <row r="36649" customFormat="false" ht="12" hidden="false" customHeight="false" outlineLevel="0" collapsed="false">
      <c r="BS36649" s="96" t="n">
        <f aca="false">BR36649-2.5</f>
        <v>-2.5</v>
      </c>
    </row>
    <row r="36650" customFormat="false" ht="12" hidden="false" customHeight="false" outlineLevel="0" collapsed="false">
      <c r="BS36650" s="96" t="n">
        <f aca="false">BR36650-2.5</f>
        <v>-2.5</v>
      </c>
    </row>
    <row r="36651" customFormat="false" ht="12" hidden="false" customHeight="false" outlineLevel="0" collapsed="false">
      <c r="BS36651" s="96" t="n">
        <f aca="false">BR36651-2.5</f>
        <v>-2.5</v>
      </c>
    </row>
    <row r="36652" customFormat="false" ht="12" hidden="false" customHeight="false" outlineLevel="0" collapsed="false">
      <c r="BS36652" s="96" t="n">
        <f aca="false">BR36652-2.5</f>
        <v>-2.5</v>
      </c>
    </row>
    <row r="36653" customFormat="false" ht="12" hidden="false" customHeight="false" outlineLevel="0" collapsed="false">
      <c r="BS36653" s="96" t="n">
        <f aca="false">BR36653-2.5</f>
        <v>-2.5</v>
      </c>
    </row>
    <row r="36654" customFormat="false" ht="12" hidden="false" customHeight="false" outlineLevel="0" collapsed="false">
      <c r="BS36654" s="96" t="n">
        <f aca="false">BR36654-2.5</f>
        <v>-2.5</v>
      </c>
    </row>
    <row r="36655" customFormat="false" ht="12" hidden="false" customHeight="false" outlineLevel="0" collapsed="false">
      <c r="BS36655" s="96" t="n">
        <f aca="false">BR36655-2.5</f>
        <v>-2.5</v>
      </c>
    </row>
    <row r="36656" customFormat="false" ht="12" hidden="false" customHeight="false" outlineLevel="0" collapsed="false">
      <c r="BS36656" s="96" t="n">
        <f aca="false">BR36656-2.5</f>
        <v>-2.5</v>
      </c>
    </row>
    <row r="36657" customFormat="false" ht="12" hidden="false" customHeight="false" outlineLevel="0" collapsed="false">
      <c r="BS36657" s="96" t="n">
        <f aca="false">BR36657-2.5</f>
        <v>-2.5</v>
      </c>
    </row>
    <row r="36658" customFormat="false" ht="12" hidden="false" customHeight="false" outlineLevel="0" collapsed="false">
      <c r="BS36658" s="96" t="n">
        <f aca="false">BR36658-2.5</f>
        <v>-2.5</v>
      </c>
    </row>
    <row r="36659" customFormat="false" ht="12" hidden="false" customHeight="false" outlineLevel="0" collapsed="false">
      <c r="BS36659" s="96" t="n">
        <f aca="false">BR36659-2.5</f>
        <v>-2.5</v>
      </c>
    </row>
    <row r="36660" customFormat="false" ht="12" hidden="false" customHeight="false" outlineLevel="0" collapsed="false">
      <c r="BS36660" s="96" t="n">
        <f aca="false">BR36660-2.5</f>
        <v>-2.5</v>
      </c>
    </row>
    <row r="36661" customFormat="false" ht="12" hidden="false" customHeight="false" outlineLevel="0" collapsed="false">
      <c r="BS36661" s="96" t="n">
        <f aca="false">BR36661-2.5</f>
        <v>-2.5</v>
      </c>
    </row>
    <row r="36662" customFormat="false" ht="12" hidden="false" customHeight="false" outlineLevel="0" collapsed="false">
      <c r="BS36662" s="96" t="n">
        <f aca="false">BR36662-2.5</f>
        <v>-2.5</v>
      </c>
    </row>
    <row r="36663" customFormat="false" ht="12" hidden="false" customHeight="false" outlineLevel="0" collapsed="false">
      <c r="BS36663" s="96" t="n">
        <f aca="false">BR36663-2.5</f>
        <v>-2.5</v>
      </c>
    </row>
    <row r="36664" customFormat="false" ht="12" hidden="false" customHeight="false" outlineLevel="0" collapsed="false">
      <c r="BS36664" s="96" t="n">
        <f aca="false">BR36664-2.5</f>
        <v>-2.5</v>
      </c>
    </row>
    <row r="36665" customFormat="false" ht="12" hidden="false" customHeight="false" outlineLevel="0" collapsed="false">
      <c r="BS36665" s="96" t="n">
        <f aca="false">BR36665-2.5</f>
        <v>-2.5</v>
      </c>
    </row>
    <row r="36666" customFormat="false" ht="12" hidden="false" customHeight="false" outlineLevel="0" collapsed="false">
      <c r="BS36666" s="96" t="n">
        <f aca="false">BR36666-2.5</f>
        <v>-2.5</v>
      </c>
    </row>
    <row r="36667" customFormat="false" ht="12" hidden="false" customHeight="false" outlineLevel="0" collapsed="false">
      <c r="BS36667" s="96" t="n">
        <f aca="false">BR36667-2.5</f>
        <v>-2.5</v>
      </c>
    </row>
    <row r="36668" customFormat="false" ht="12" hidden="false" customHeight="false" outlineLevel="0" collapsed="false">
      <c r="BS36668" s="96" t="n">
        <f aca="false">BR36668-2.5</f>
        <v>-2.5</v>
      </c>
    </row>
    <row r="36669" customFormat="false" ht="12" hidden="false" customHeight="false" outlineLevel="0" collapsed="false">
      <c r="BS36669" s="96" t="n">
        <f aca="false">BR36669-2.5</f>
        <v>-2.5</v>
      </c>
    </row>
    <row r="36670" customFormat="false" ht="12" hidden="false" customHeight="false" outlineLevel="0" collapsed="false">
      <c r="BS36670" s="96" t="n">
        <f aca="false">BR36670-2.5</f>
        <v>-2.5</v>
      </c>
    </row>
    <row r="36671" customFormat="false" ht="12" hidden="false" customHeight="false" outlineLevel="0" collapsed="false">
      <c r="BS36671" s="96" t="n">
        <f aca="false">BR36671-2.5</f>
        <v>-2.5</v>
      </c>
    </row>
    <row r="36672" customFormat="false" ht="12" hidden="false" customHeight="false" outlineLevel="0" collapsed="false">
      <c r="BS36672" s="96" t="n">
        <f aca="false">BR36672-2.5</f>
        <v>-2.5</v>
      </c>
    </row>
    <row r="36673" customFormat="false" ht="12" hidden="false" customHeight="false" outlineLevel="0" collapsed="false">
      <c r="BS36673" s="96" t="n">
        <f aca="false">BR36673-2.5</f>
        <v>-2.5</v>
      </c>
    </row>
    <row r="36674" customFormat="false" ht="12" hidden="false" customHeight="false" outlineLevel="0" collapsed="false">
      <c r="BS36674" s="96" t="n">
        <f aca="false">BR36674-2.5</f>
        <v>-2.5</v>
      </c>
    </row>
    <row r="36675" customFormat="false" ht="12" hidden="false" customHeight="false" outlineLevel="0" collapsed="false">
      <c r="BS36675" s="96" t="n">
        <f aca="false">BR36675-2.5</f>
        <v>-2.5</v>
      </c>
    </row>
    <row r="36676" customFormat="false" ht="12" hidden="false" customHeight="false" outlineLevel="0" collapsed="false">
      <c r="BS36676" s="96" t="n">
        <f aca="false">BR36676-2.5</f>
        <v>-2.5</v>
      </c>
    </row>
    <row r="36677" customFormat="false" ht="12" hidden="false" customHeight="false" outlineLevel="0" collapsed="false">
      <c r="BS36677" s="96" t="n">
        <f aca="false">BR36677-2.5</f>
        <v>-2.5</v>
      </c>
    </row>
    <row r="36678" customFormat="false" ht="12" hidden="false" customHeight="false" outlineLevel="0" collapsed="false">
      <c r="BS36678" s="96" t="n">
        <f aca="false">BR36678-2.5</f>
        <v>-2.5</v>
      </c>
    </row>
    <row r="36679" customFormat="false" ht="12" hidden="false" customHeight="false" outlineLevel="0" collapsed="false">
      <c r="BS36679" s="96" t="n">
        <f aca="false">BR36679-2.5</f>
        <v>-2.5</v>
      </c>
    </row>
    <row r="36680" customFormat="false" ht="12" hidden="false" customHeight="false" outlineLevel="0" collapsed="false">
      <c r="BS36680" s="96" t="n">
        <f aca="false">BR36680-2.5</f>
        <v>-2.5</v>
      </c>
    </row>
    <row r="36681" customFormat="false" ht="12" hidden="false" customHeight="false" outlineLevel="0" collapsed="false">
      <c r="BS36681" s="96" t="n">
        <f aca="false">BR36681-2.5</f>
        <v>-2.5</v>
      </c>
    </row>
    <row r="36682" customFormat="false" ht="12" hidden="false" customHeight="false" outlineLevel="0" collapsed="false">
      <c r="BS36682" s="96" t="n">
        <f aca="false">BR36682-2.5</f>
        <v>-2.5</v>
      </c>
    </row>
    <row r="36683" customFormat="false" ht="12" hidden="false" customHeight="false" outlineLevel="0" collapsed="false">
      <c r="BS36683" s="96" t="n">
        <f aca="false">BR36683-2.5</f>
        <v>-2.5</v>
      </c>
    </row>
    <row r="36684" customFormat="false" ht="12" hidden="false" customHeight="false" outlineLevel="0" collapsed="false">
      <c r="BS36684" s="96" t="n">
        <f aca="false">BR36684-2.5</f>
        <v>-2.5</v>
      </c>
    </row>
    <row r="36685" customFormat="false" ht="12" hidden="false" customHeight="false" outlineLevel="0" collapsed="false">
      <c r="BS36685" s="96" t="n">
        <f aca="false">BR36685-2.5</f>
        <v>-2.5</v>
      </c>
    </row>
    <row r="36686" customFormat="false" ht="12" hidden="false" customHeight="false" outlineLevel="0" collapsed="false">
      <c r="BS36686" s="96" t="n">
        <f aca="false">BR36686-2.5</f>
        <v>-2.5</v>
      </c>
    </row>
    <row r="36687" customFormat="false" ht="12" hidden="false" customHeight="false" outlineLevel="0" collapsed="false">
      <c r="BS36687" s="96" t="n">
        <f aca="false">BR36687-2.5</f>
        <v>-2.5</v>
      </c>
    </row>
    <row r="36688" customFormat="false" ht="12" hidden="false" customHeight="false" outlineLevel="0" collapsed="false">
      <c r="BS36688" s="96" t="n">
        <f aca="false">BR36688-2.5</f>
        <v>-2.5</v>
      </c>
    </row>
    <row r="36689" customFormat="false" ht="12" hidden="false" customHeight="false" outlineLevel="0" collapsed="false">
      <c r="BS36689" s="96" t="n">
        <f aca="false">BR36689-2.5</f>
        <v>-2.5</v>
      </c>
    </row>
    <row r="36690" customFormat="false" ht="12" hidden="false" customHeight="false" outlineLevel="0" collapsed="false">
      <c r="BS36690" s="96" t="n">
        <f aca="false">BR36690-2.5</f>
        <v>-2.5</v>
      </c>
    </row>
    <row r="36691" customFormat="false" ht="12" hidden="false" customHeight="false" outlineLevel="0" collapsed="false">
      <c r="BS36691" s="96" t="n">
        <f aca="false">BR36691-2.5</f>
        <v>-2.5</v>
      </c>
    </row>
    <row r="36692" customFormat="false" ht="12" hidden="false" customHeight="false" outlineLevel="0" collapsed="false">
      <c r="BS36692" s="96" t="n">
        <f aca="false">BR36692-2.5</f>
        <v>-2.5</v>
      </c>
    </row>
    <row r="36693" customFormat="false" ht="12" hidden="false" customHeight="false" outlineLevel="0" collapsed="false">
      <c r="BS36693" s="96" t="n">
        <f aca="false">BR36693-2.5</f>
        <v>-2.5</v>
      </c>
    </row>
    <row r="36694" customFormat="false" ht="12" hidden="false" customHeight="false" outlineLevel="0" collapsed="false">
      <c r="BS36694" s="96" t="n">
        <f aca="false">BR36694-2.5</f>
        <v>-2.5</v>
      </c>
    </row>
    <row r="36695" customFormat="false" ht="12" hidden="false" customHeight="false" outlineLevel="0" collapsed="false">
      <c r="BS36695" s="96" t="n">
        <f aca="false">BR36695-2.5</f>
        <v>-2.5</v>
      </c>
    </row>
    <row r="36696" customFormat="false" ht="12" hidden="false" customHeight="false" outlineLevel="0" collapsed="false">
      <c r="BS36696" s="96" t="n">
        <f aca="false">BR36696-2.5</f>
        <v>-2.5</v>
      </c>
    </row>
    <row r="36697" customFormat="false" ht="12" hidden="false" customHeight="false" outlineLevel="0" collapsed="false">
      <c r="BS36697" s="96" t="n">
        <f aca="false">BR36697-2.5</f>
        <v>-2.5</v>
      </c>
    </row>
    <row r="36698" customFormat="false" ht="12" hidden="false" customHeight="false" outlineLevel="0" collapsed="false">
      <c r="BS36698" s="96" t="n">
        <f aca="false">BR36698-2.5</f>
        <v>-2.5</v>
      </c>
    </row>
    <row r="36699" customFormat="false" ht="12" hidden="false" customHeight="false" outlineLevel="0" collapsed="false">
      <c r="BS36699" s="96" t="n">
        <f aca="false">BR36699-2.5</f>
        <v>-2.5</v>
      </c>
    </row>
    <row r="36700" customFormat="false" ht="12" hidden="false" customHeight="false" outlineLevel="0" collapsed="false">
      <c r="BS36700" s="96" t="n">
        <f aca="false">BR36700-2.5</f>
        <v>-2.5</v>
      </c>
    </row>
    <row r="36701" customFormat="false" ht="12" hidden="false" customHeight="false" outlineLevel="0" collapsed="false">
      <c r="BS36701" s="96" t="n">
        <f aca="false">BR36701-2.5</f>
        <v>-2.5</v>
      </c>
    </row>
    <row r="36702" customFormat="false" ht="12" hidden="false" customHeight="false" outlineLevel="0" collapsed="false">
      <c r="BS36702" s="96" t="n">
        <f aca="false">BR36702-2.5</f>
        <v>-2.5</v>
      </c>
    </row>
    <row r="36703" customFormat="false" ht="12" hidden="false" customHeight="false" outlineLevel="0" collapsed="false">
      <c r="BS36703" s="96" t="n">
        <f aca="false">BR36703-2.5</f>
        <v>-2.5</v>
      </c>
    </row>
    <row r="36704" customFormat="false" ht="12" hidden="false" customHeight="false" outlineLevel="0" collapsed="false">
      <c r="BS36704" s="96" t="n">
        <f aca="false">BR36704-2.5</f>
        <v>-2.5</v>
      </c>
    </row>
    <row r="36705" customFormat="false" ht="12" hidden="false" customHeight="false" outlineLevel="0" collapsed="false">
      <c r="BS36705" s="96" t="n">
        <f aca="false">BR36705-2.5</f>
        <v>-2.5</v>
      </c>
    </row>
    <row r="36706" customFormat="false" ht="12" hidden="false" customHeight="false" outlineLevel="0" collapsed="false">
      <c r="BS36706" s="96" t="n">
        <f aca="false">BR36706-2.5</f>
        <v>-2.5</v>
      </c>
    </row>
    <row r="36707" customFormat="false" ht="12" hidden="false" customHeight="false" outlineLevel="0" collapsed="false">
      <c r="BS36707" s="96" t="n">
        <f aca="false">BR36707-2.5</f>
        <v>-2.5</v>
      </c>
    </row>
    <row r="36708" customFormat="false" ht="12" hidden="false" customHeight="false" outlineLevel="0" collapsed="false">
      <c r="BS36708" s="96" t="n">
        <f aca="false">BR36708-2.5</f>
        <v>-2.5</v>
      </c>
    </row>
    <row r="36709" customFormat="false" ht="12" hidden="false" customHeight="false" outlineLevel="0" collapsed="false">
      <c r="BS36709" s="96" t="n">
        <f aca="false">BR36709-2.5</f>
        <v>-2.5</v>
      </c>
    </row>
    <row r="36710" customFormat="false" ht="12" hidden="false" customHeight="false" outlineLevel="0" collapsed="false">
      <c r="BS36710" s="96" t="n">
        <f aca="false">BR36710-2.5</f>
        <v>-2.5</v>
      </c>
    </row>
    <row r="36711" customFormat="false" ht="12" hidden="false" customHeight="false" outlineLevel="0" collapsed="false">
      <c r="BS36711" s="96" t="n">
        <f aca="false">BR36711-2.5</f>
        <v>-2.5</v>
      </c>
    </row>
    <row r="36712" customFormat="false" ht="12" hidden="false" customHeight="false" outlineLevel="0" collapsed="false">
      <c r="BS36712" s="96" t="n">
        <f aca="false">BR36712-2.5</f>
        <v>-2.5</v>
      </c>
    </row>
    <row r="36713" customFormat="false" ht="12" hidden="false" customHeight="false" outlineLevel="0" collapsed="false">
      <c r="BS36713" s="96" t="n">
        <f aca="false">BR36713-2.5</f>
        <v>-2.5</v>
      </c>
    </row>
    <row r="36714" customFormat="false" ht="12" hidden="false" customHeight="false" outlineLevel="0" collapsed="false">
      <c r="BS36714" s="96" t="n">
        <f aca="false">BR36714-2.5</f>
        <v>-2.5</v>
      </c>
    </row>
    <row r="36715" customFormat="false" ht="12" hidden="false" customHeight="false" outlineLevel="0" collapsed="false">
      <c r="BS36715" s="96" t="n">
        <f aca="false">BR36715-2.5</f>
        <v>-2.5</v>
      </c>
    </row>
    <row r="36716" customFormat="false" ht="12" hidden="false" customHeight="false" outlineLevel="0" collapsed="false">
      <c r="BS36716" s="96" t="n">
        <f aca="false">BR36716-2.5</f>
        <v>-2.5</v>
      </c>
    </row>
    <row r="36717" customFormat="false" ht="12" hidden="false" customHeight="false" outlineLevel="0" collapsed="false">
      <c r="BS36717" s="96" t="n">
        <f aca="false">BR36717-2.5</f>
        <v>-2.5</v>
      </c>
    </row>
    <row r="36718" customFormat="false" ht="12" hidden="false" customHeight="false" outlineLevel="0" collapsed="false">
      <c r="BS36718" s="96" t="n">
        <f aca="false">BR36718-2.5</f>
        <v>-2.5</v>
      </c>
    </row>
    <row r="36719" customFormat="false" ht="12" hidden="false" customHeight="false" outlineLevel="0" collapsed="false">
      <c r="BS36719" s="96" t="n">
        <f aca="false">BR36719-2.5</f>
        <v>-2.5</v>
      </c>
    </row>
    <row r="36720" customFormat="false" ht="12" hidden="false" customHeight="false" outlineLevel="0" collapsed="false">
      <c r="BS36720" s="96" t="n">
        <f aca="false">BR36720-2.5</f>
        <v>-2.5</v>
      </c>
    </row>
    <row r="36721" customFormat="false" ht="12" hidden="false" customHeight="false" outlineLevel="0" collapsed="false">
      <c r="BS36721" s="96" t="n">
        <f aca="false">BR36721-2.5</f>
        <v>-2.5</v>
      </c>
    </row>
    <row r="36722" customFormat="false" ht="12" hidden="false" customHeight="false" outlineLevel="0" collapsed="false">
      <c r="BS36722" s="96" t="n">
        <f aca="false">BR36722-2.5</f>
        <v>-2.5</v>
      </c>
    </row>
    <row r="36723" customFormat="false" ht="12" hidden="false" customHeight="false" outlineLevel="0" collapsed="false">
      <c r="BS36723" s="96" t="n">
        <f aca="false">BR36723-2.5</f>
        <v>-2.5</v>
      </c>
    </row>
    <row r="36724" customFormat="false" ht="12" hidden="false" customHeight="false" outlineLevel="0" collapsed="false">
      <c r="BS36724" s="96" t="n">
        <f aca="false">BR36724-2.5</f>
        <v>-2.5</v>
      </c>
    </row>
    <row r="36725" customFormat="false" ht="12" hidden="false" customHeight="false" outlineLevel="0" collapsed="false">
      <c r="BS36725" s="96" t="n">
        <f aca="false">BR36725-2.5</f>
        <v>-2.5</v>
      </c>
    </row>
    <row r="36726" customFormat="false" ht="12" hidden="false" customHeight="false" outlineLevel="0" collapsed="false">
      <c r="BS36726" s="96" t="n">
        <f aca="false">BR36726-2.5</f>
        <v>-2.5</v>
      </c>
    </row>
    <row r="36727" customFormat="false" ht="12" hidden="false" customHeight="false" outlineLevel="0" collapsed="false">
      <c r="BS36727" s="96" t="n">
        <f aca="false">BR36727-2.5</f>
        <v>-2.5</v>
      </c>
    </row>
    <row r="36728" customFormat="false" ht="12" hidden="false" customHeight="false" outlineLevel="0" collapsed="false">
      <c r="BS36728" s="96" t="n">
        <f aca="false">BR36728-2.5</f>
        <v>-2.5</v>
      </c>
    </row>
    <row r="36729" customFormat="false" ht="12" hidden="false" customHeight="false" outlineLevel="0" collapsed="false">
      <c r="BS36729" s="96" t="n">
        <f aca="false">BR36729-2.5</f>
        <v>-2.5</v>
      </c>
    </row>
    <row r="36730" customFormat="false" ht="12" hidden="false" customHeight="false" outlineLevel="0" collapsed="false">
      <c r="BS36730" s="96" t="n">
        <f aca="false">BR36730-2.5</f>
        <v>-2.5</v>
      </c>
    </row>
    <row r="36731" customFormat="false" ht="12" hidden="false" customHeight="false" outlineLevel="0" collapsed="false">
      <c r="BS36731" s="96" t="n">
        <f aca="false">BR36731-2.5</f>
        <v>-2.5</v>
      </c>
    </row>
    <row r="36732" customFormat="false" ht="12" hidden="false" customHeight="false" outlineLevel="0" collapsed="false">
      <c r="BS36732" s="96" t="n">
        <f aca="false">BR36732-2.5</f>
        <v>-2.5</v>
      </c>
    </row>
    <row r="36733" customFormat="false" ht="12" hidden="false" customHeight="false" outlineLevel="0" collapsed="false">
      <c r="BS36733" s="96" t="n">
        <f aca="false">BR36733-2.5</f>
        <v>-2.5</v>
      </c>
    </row>
    <row r="36734" customFormat="false" ht="12" hidden="false" customHeight="false" outlineLevel="0" collapsed="false">
      <c r="BS36734" s="96" t="n">
        <f aca="false">BR36734-2.5</f>
        <v>-2.5</v>
      </c>
    </row>
    <row r="36735" customFormat="false" ht="12" hidden="false" customHeight="false" outlineLevel="0" collapsed="false">
      <c r="BS36735" s="96" t="n">
        <f aca="false">BR36735-2.5</f>
        <v>-2.5</v>
      </c>
    </row>
    <row r="36736" customFormat="false" ht="12" hidden="false" customHeight="false" outlineLevel="0" collapsed="false">
      <c r="BS36736" s="96" t="n">
        <f aca="false">BR36736-2.5</f>
        <v>-2.5</v>
      </c>
    </row>
    <row r="36737" customFormat="false" ht="12" hidden="false" customHeight="false" outlineLevel="0" collapsed="false">
      <c r="BS36737" s="96" t="n">
        <f aca="false">BR36737-2.5</f>
        <v>-2.5</v>
      </c>
    </row>
    <row r="36738" customFormat="false" ht="12" hidden="false" customHeight="false" outlineLevel="0" collapsed="false">
      <c r="BS36738" s="96" t="n">
        <f aca="false">BR36738-2.5</f>
        <v>-2.5</v>
      </c>
    </row>
    <row r="36739" customFormat="false" ht="12" hidden="false" customHeight="false" outlineLevel="0" collapsed="false">
      <c r="BS36739" s="96" t="n">
        <f aca="false">BR36739-2.5</f>
        <v>-2.5</v>
      </c>
    </row>
    <row r="36740" customFormat="false" ht="12" hidden="false" customHeight="false" outlineLevel="0" collapsed="false">
      <c r="BS36740" s="96" t="n">
        <f aca="false">BR36740-2.5</f>
        <v>-2.5</v>
      </c>
    </row>
    <row r="36741" customFormat="false" ht="12" hidden="false" customHeight="false" outlineLevel="0" collapsed="false">
      <c r="BS36741" s="96" t="n">
        <f aca="false">BR36741-2.5</f>
        <v>-2.5</v>
      </c>
    </row>
    <row r="36742" customFormat="false" ht="12" hidden="false" customHeight="false" outlineLevel="0" collapsed="false">
      <c r="BS36742" s="96" t="n">
        <f aca="false">BR36742-2.5</f>
        <v>-2.5</v>
      </c>
    </row>
    <row r="36743" customFormat="false" ht="12" hidden="false" customHeight="false" outlineLevel="0" collapsed="false">
      <c r="BS36743" s="96" t="n">
        <f aca="false">BR36743-2.5</f>
        <v>-2.5</v>
      </c>
    </row>
    <row r="36744" customFormat="false" ht="12" hidden="false" customHeight="false" outlineLevel="0" collapsed="false">
      <c r="BS36744" s="96" t="n">
        <f aca="false">BR36744-2.5</f>
        <v>-2.5</v>
      </c>
    </row>
    <row r="36745" customFormat="false" ht="12" hidden="false" customHeight="false" outlineLevel="0" collapsed="false">
      <c r="BS36745" s="96" t="n">
        <f aca="false">BR36745-2.5</f>
        <v>-2.5</v>
      </c>
    </row>
    <row r="36746" customFormat="false" ht="12" hidden="false" customHeight="false" outlineLevel="0" collapsed="false">
      <c r="BS36746" s="96" t="n">
        <f aca="false">BR36746-2.5</f>
        <v>-2.5</v>
      </c>
    </row>
    <row r="36747" customFormat="false" ht="12" hidden="false" customHeight="false" outlineLevel="0" collapsed="false">
      <c r="BS36747" s="96" t="n">
        <f aca="false">BR36747-2.5</f>
        <v>-2.5</v>
      </c>
    </row>
    <row r="36748" customFormat="false" ht="12" hidden="false" customHeight="false" outlineLevel="0" collapsed="false">
      <c r="BS36748" s="96" t="n">
        <f aca="false">BR36748-2.5</f>
        <v>-2.5</v>
      </c>
    </row>
    <row r="36749" customFormat="false" ht="12" hidden="false" customHeight="false" outlineLevel="0" collapsed="false">
      <c r="BS36749" s="96" t="n">
        <f aca="false">BR36749-2.5</f>
        <v>-2.5</v>
      </c>
    </row>
    <row r="36750" customFormat="false" ht="12" hidden="false" customHeight="false" outlineLevel="0" collapsed="false">
      <c r="BS36750" s="96" t="n">
        <f aca="false">BR36750-2.5</f>
        <v>-2.5</v>
      </c>
    </row>
    <row r="36751" customFormat="false" ht="12" hidden="false" customHeight="false" outlineLevel="0" collapsed="false">
      <c r="BS36751" s="96" t="n">
        <f aca="false">BR36751-2.5</f>
        <v>-2.5</v>
      </c>
    </row>
    <row r="36752" customFormat="false" ht="12" hidden="false" customHeight="false" outlineLevel="0" collapsed="false">
      <c r="BS36752" s="96" t="n">
        <f aca="false">BR36752-2.5</f>
        <v>-2.5</v>
      </c>
    </row>
    <row r="36753" customFormat="false" ht="12" hidden="false" customHeight="false" outlineLevel="0" collapsed="false">
      <c r="BS36753" s="96" t="n">
        <f aca="false">BR36753-2.5</f>
        <v>-2.5</v>
      </c>
    </row>
    <row r="36754" customFormat="false" ht="12" hidden="false" customHeight="false" outlineLevel="0" collapsed="false">
      <c r="BS36754" s="96" t="n">
        <f aca="false">BR36754-2.5</f>
        <v>-2.5</v>
      </c>
    </row>
    <row r="36755" customFormat="false" ht="12" hidden="false" customHeight="false" outlineLevel="0" collapsed="false">
      <c r="BS36755" s="96" t="n">
        <f aca="false">BR36755-2.5</f>
        <v>-2.5</v>
      </c>
    </row>
    <row r="36756" customFormat="false" ht="12" hidden="false" customHeight="false" outlineLevel="0" collapsed="false">
      <c r="BS36756" s="96" t="n">
        <f aca="false">BR36756-2.5</f>
        <v>-2.5</v>
      </c>
    </row>
    <row r="36757" customFormat="false" ht="12" hidden="false" customHeight="false" outlineLevel="0" collapsed="false">
      <c r="BS36757" s="96" t="n">
        <f aca="false">BR36757-2.5</f>
        <v>-2.5</v>
      </c>
    </row>
    <row r="36758" customFormat="false" ht="12" hidden="false" customHeight="false" outlineLevel="0" collapsed="false">
      <c r="BS36758" s="96" t="n">
        <f aca="false">BR36758-2.5</f>
        <v>-2.5</v>
      </c>
    </row>
    <row r="36759" customFormat="false" ht="12" hidden="false" customHeight="false" outlineLevel="0" collapsed="false">
      <c r="BS36759" s="96" t="n">
        <f aca="false">BR36759-2.5</f>
        <v>-2.5</v>
      </c>
    </row>
    <row r="36760" customFormat="false" ht="12" hidden="false" customHeight="false" outlineLevel="0" collapsed="false">
      <c r="BS36760" s="96" t="n">
        <f aca="false">BR36760-2.5</f>
        <v>-2.5</v>
      </c>
    </row>
    <row r="36761" customFormat="false" ht="12" hidden="false" customHeight="false" outlineLevel="0" collapsed="false">
      <c r="BS36761" s="96" t="n">
        <f aca="false">BR36761-2.5</f>
        <v>-2.5</v>
      </c>
    </row>
    <row r="36762" customFormat="false" ht="12" hidden="false" customHeight="false" outlineLevel="0" collapsed="false">
      <c r="BS36762" s="96" t="n">
        <f aca="false">BR36762-2.5</f>
        <v>-2.5</v>
      </c>
    </row>
    <row r="36763" customFormat="false" ht="12" hidden="false" customHeight="false" outlineLevel="0" collapsed="false">
      <c r="BS36763" s="96" t="n">
        <f aca="false">BR36763-2.5</f>
        <v>-2.5</v>
      </c>
    </row>
    <row r="36764" customFormat="false" ht="12" hidden="false" customHeight="false" outlineLevel="0" collapsed="false">
      <c r="BS36764" s="96" t="n">
        <f aca="false">BR36764-2.5</f>
        <v>-2.5</v>
      </c>
    </row>
    <row r="36765" customFormat="false" ht="12" hidden="false" customHeight="false" outlineLevel="0" collapsed="false">
      <c r="BS36765" s="96" t="n">
        <f aca="false">BR36765-2.5</f>
        <v>-2.5</v>
      </c>
    </row>
    <row r="36766" customFormat="false" ht="12" hidden="false" customHeight="false" outlineLevel="0" collapsed="false">
      <c r="BS36766" s="96" t="n">
        <f aca="false">BR36766-2.5</f>
        <v>-2.5</v>
      </c>
    </row>
    <row r="36767" customFormat="false" ht="12" hidden="false" customHeight="false" outlineLevel="0" collapsed="false">
      <c r="BS36767" s="96" t="n">
        <f aca="false">BR36767-2.5</f>
        <v>-2.5</v>
      </c>
    </row>
    <row r="36768" customFormat="false" ht="12" hidden="false" customHeight="false" outlineLevel="0" collapsed="false">
      <c r="BS36768" s="96" t="n">
        <f aca="false">BR36768-2.5</f>
        <v>-2.5</v>
      </c>
    </row>
    <row r="36769" customFormat="false" ht="12" hidden="false" customHeight="false" outlineLevel="0" collapsed="false">
      <c r="BS36769" s="96" t="n">
        <f aca="false">BR36769-2.5</f>
        <v>-2.5</v>
      </c>
    </row>
    <row r="36770" customFormat="false" ht="12" hidden="false" customHeight="false" outlineLevel="0" collapsed="false">
      <c r="BS36770" s="96" t="n">
        <f aca="false">BR36770-2.5</f>
        <v>-2.5</v>
      </c>
    </row>
    <row r="36771" customFormat="false" ht="12" hidden="false" customHeight="false" outlineLevel="0" collapsed="false">
      <c r="BS36771" s="96" t="n">
        <f aca="false">BR36771-2.5</f>
        <v>-2.5</v>
      </c>
    </row>
    <row r="36772" customFormat="false" ht="12" hidden="false" customHeight="false" outlineLevel="0" collapsed="false">
      <c r="BS36772" s="96" t="n">
        <f aca="false">BR36772-2.5</f>
        <v>-2.5</v>
      </c>
    </row>
    <row r="36773" customFormat="false" ht="12" hidden="false" customHeight="false" outlineLevel="0" collapsed="false">
      <c r="BS36773" s="96" t="n">
        <f aca="false">BR36773-2.5</f>
        <v>-2.5</v>
      </c>
    </row>
    <row r="36774" customFormat="false" ht="12" hidden="false" customHeight="false" outlineLevel="0" collapsed="false">
      <c r="BS36774" s="96" t="n">
        <f aca="false">BR36774-2.5</f>
        <v>-2.5</v>
      </c>
    </row>
    <row r="36775" customFormat="false" ht="12" hidden="false" customHeight="false" outlineLevel="0" collapsed="false">
      <c r="BS36775" s="96" t="n">
        <f aca="false">BR36775-2.5</f>
        <v>-2.5</v>
      </c>
    </row>
    <row r="36776" customFormat="false" ht="12" hidden="false" customHeight="false" outlineLevel="0" collapsed="false">
      <c r="BS36776" s="96" t="n">
        <f aca="false">BR36776-2.5</f>
        <v>-2.5</v>
      </c>
    </row>
    <row r="36777" customFormat="false" ht="12" hidden="false" customHeight="false" outlineLevel="0" collapsed="false">
      <c r="BS36777" s="96" t="n">
        <f aca="false">BR36777-2.5</f>
        <v>-2.5</v>
      </c>
    </row>
    <row r="36778" customFormat="false" ht="12" hidden="false" customHeight="false" outlineLevel="0" collapsed="false">
      <c r="BS36778" s="96" t="n">
        <f aca="false">BR36778-2.5</f>
        <v>-2.5</v>
      </c>
    </row>
    <row r="36779" customFormat="false" ht="12" hidden="false" customHeight="false" outlineLevel="0" collapsed="false">
      <c r="BS36779" s="96" t="n">
        <f aca="false">BR36779-2.5</f>
        <v>-2.5</v>
      </c>
    </row>
    <row r="36780" customFormat="false" ht="12" hidden="false" customHeight="false" outlineLevel="0" collapsed="false">
      <c r="BS36780" s="96" t="n">
        <f aca="false">BR36780-2.5</f>
        <v>-2.5</v>
      </c>
    </row>
    <row r="36781" customFormat="false" ht="12" hidden="false" customHeight="false" outlineLevel="0" collapsed="false">
      <c r="BS36781" s="96" t="n">
        <f aca="false">BR36781-2.5</f>
        <v>-2.5</v>
      </c>
    </row>
    <row r="36782" customFormat="false" ht="12" hidden="false" customHeight="false" outlineLevel="0" collapsed="false">
      <c r="BS36782" s="96" t="n">
        <f aca="false">BR36782-2.5</f>
        <v>-2.5</v>
      </c>
    </row>
    <row r="36783" customFormat="false" ht="12" hidden="false" customHeight="false" outlineLevel="0" collapsed="false">
      <c r="BS36783" s="96" t="n">
        <f aca="false">BR36783-2.5</f>
        <v>-2.5</v>
      </c>
    </row>
    <row r="36784" customFormat="false" ht="12" hidden="false" customHeight="false" outlineLevel="0" collapsed="false">
      <c r="BS36784" s="96" t="n">
        <f aca="false">BR36784-2.5</f>
        <v>-2.5</v>
      </c>
    </row>
    <row r="36785" customFormat="false" ht="12" hidden="false" customHeight="false" outlineLevel="0" collapsed="false">
      <c r="BS36785" s="96" t="n">
        <f aca="false">BR36785-2.5</f>
        <v>-2.5</v>
      </c>
    </row>
    <row r="36786" customFormat="false" ht="12" hidden="false" customHeight="false" outlineLevel="0" collapsed="false">
      <c r="BS36786" s="96" t="n">
        <f aca="false">BR36786-2.5</f>
        <v>-2.5</v>
      </c>
    </row>
    <row r="36787" customFormat="false" ht="12" hidden="false" customHeight="false" outlineLevel="0" collapsed="false">
      <c r="BS36787" s="96" t="n">
        <f aca="false">BR36787-2.5</f>
        <v>-2.5</v>
      </c>
    </row>
    <row r="36788" customFormat="false" ht="12" hidden="false" customHeight="false" outlineLevel="0" collapsed="false">
      <c r="BS36788" s="96" t="n">
        <f aca="false">BR36788-2.5</f>
        <v>-2.5</v>
      </c>
    </row>
    <row r="36789" customFormat="false" ht="12" hidden="false" customHeight="false" outlineLevel="0" collapsed="false">
      <c r="BS36789" s="96" t="n">
        <f aca="false">BR36789-2.5</f>
        <v>-2.5</v>
      </c>
    </row>
    <row r="36790" customFormat="false" ht="12" hidden="false" customHeight="false" outlineLevel="0" collapsed="false">
      <c r="BS36790" s="96" t="n">
        <f aca="false">BR36790-2.5</f>
        <v>-2.5</v>
      </c>
    </row>
    <row r="36791" customFormat="false" ht="12" hidden="false" customHeight="false" outlineLevel="0" collapsed="false">
      <c r="BS36791" s="96" t="n">
        <f aca="false">BR36791-2.5</f>
        <v>-2.5</v>
      </c>
    </row>
    <row r="36792" customFormat="false" ht="12" hidden="false" customHeight="false" outlineLevel="0" collapsed="false">
      <c r="BS36792" s="96" t="n">
        <f aca="false">BR36792-2.5</f>
        <v>-2.5</v>
      </c>
    </row>
    <row r="36793" customFormat="false" ht="12" hidden="false" customHeight="false" outlineLevel="0" collapsed="false">
      <c r="BS36793" s="96" t="n">
        <f aca="false">BR36793-2.5</f>
        <v>-2.5</v>
      </c>
    </row>
    <row r="36794" customFormat="false" ht="12" hidden="false" customHeight="false" outlineLevel="0" collapsed="false">
      <c r="BS36794" s="96" t="n">
        <f aca="false">BR36794-2.5</f>
        <v>-2.5</v>
      </c>
    </row>
    <row r="36795" customFormat="false" ht="12" hidden="false" customHeight="false" outlineLevel="0" collapsed="false">
      <c r="BS36795" s="96" t="n">
        <f aca="false">BR36795-2.5</f>
        <v>-2.5</v>
      </c>
    </row>
    <row r="36796" customFormat="false" ht="12" hidden="false" customHeight="false" outlineLevel="0" collapsed="false">
      <c r="BS36796" s="96" t="n">
        <f aca="false">BR36796-2.5</f>
        <v>-2.5</v>
      </c>
    </row>
    <row r="36797" customFormat="false" ht="12" hidden="false" customHeight="false" outlineLevel="0" collapsed="false">
      <c r="BS36797" s="96" t="n">
        <f aca="false">BR36797-2.5</f>
        <v>-2.5</v>
      </c>
    </row>
    <row r="36798" customFormat="false" ht="12" hidden="false" customHeight="false" outlineLevel="0" collapsed="false">
      <c r="BS36798" s="96" t="n">
        <f aca="false">BR36798-2.5</f>
        <v>-2.5</v>
      </c>
    </row>
    <row r="36799" customFormat="false" ht="12" hidden="false" customHeight="false" outlineLevel="0" collapsed="false">
      <c r="BS36799" s="96" t="n">
        <f aca="false">BR36799-2.5</f>
        <v>-2.5</v>
      </c>
    </row>
    <row r="36800" customFormat="false" ht="12" hidden="false" customHeight="false" outlineLevel="0" collapsed="false">
      <c r="BS36800" s="96" t="n">
        <f aca="false">BR36800-2.5</f>
        <v>-2.5</v>
      </c>
    </row>
    <row r="36801" customFormat="false" ht="12" hidden="false" customHeight="false" outlineLevel="0" collapsed="false">
      <c r="BS36801" s="96" t="n">
        <f aca="false">BR36801-2.5</f>
        <v>-2.5</v>
      </c>
    </row>
    <row r="36802" customFormat="false" ht="12" hidden="false" customHeight="false" outlineLevel="0" collapsed="false">
      <c r="BS36802" s="96" t="n">
        <f aca="false">BR36802-2.5</f>
        <v>-2.5</v>
      </c>
    </row>
    <row r="36803" customFormat="false" ht="12" hidden="false" customHeight="false" outlineLevel="0" collapsed="false">
      <c r="BS36803" s="96" t="n">
        <f aca="false">BR36803-2.5</f>
        <v>-2.5</v>
      </c>
    </row>
    <row r="36804" customFormat="false" ht="12" hidden="false" customHeight="false" outlineLevel="0" collapsed="false">
      <c r="BS36804" s="96" t="n">
        <f aca="false">BR36804-2.5</f>
        <v>-2.5</v>
      </c>
    </row>
    <row r="36805" customFormat="false" ht="12" hidden="false" customHeight="false" outlineLevel="0" collapsed="false">
      <c r="BS36805" s="96" t="n">
        <f aca="false">BR36805-2.5</f>
        <v>-2.5</v>
      </c>
    </row>
    <row r="36806" customFormat="false" ht="12" hidden="false" customHeight="false" outlineLevel="0" collapsed="false">
      <c r="BS36806" s="96" t="n">
        <f aca="false">BR36806-2.5</f>
        <v>-2.5</v>
      </c>
    </row>
    <row r="36807" customFormat="false" ht="12" hidden="false" customHeight="false" outlineLevel="0" collapsed="false">
      <c r="BS36807" s="96" t="n">
        <f aca="false">BR36807-2.5</f>
        <v>-2.5</v>
      </c>
    </row>
    <row r="36808" customFormat="false" ht="12" hidden="false" customHeight="false" outlineLevel="0" collapsed="false">
      <c r="BS36808" s="96" t="n">
        <f aca="false">BR36808-2.5</f>
        <v>-2.5</v>
      </c>
    </row>
    <row r="36809" customFormat="false" ht="12" hidden="false" customHeight="false" outlineLevel="0" collapsed="false">
      <c r="BS36809" s="96" t="n">
        <f aca="false">BR36809-2.5</f>
        <v>-2.5</v>
      </c>
    </row>
    <row r="36810" customFormat="false" ht="12" hidden="false" customHeight="false" outlineLevel="0" collapsed="false">
      <c r="BS36810" s="96" t="n">
        <f aca="false">BR36810-2.5</f>
        <v>-2.5</v>
      </c>
    </row>
    <row r="36811" customFormat="false" ht="12" hidden="false" customHeight="false" outlineLevel="0" collapsed="false">
      <c r="BS36811" s="96" t="n">
        <f aca="false">BR36811-2.5</f>
        <v>-2.5</v>
      </c>
    </row>
    <row r="36812" customFormat="false" ht="12" hidden="false" customHeight="false" outlineLevel="0" collapsed="false">
      <c r="BS36812" s="96" t="n">
        <f aca="false">BR36812-2.5</f>
        <v>-2.5</v>
      </c>
    </row>
    <row r="36813" customFormat="false" ht="12" hidden="false" customHeight="false" outlineLevel="0" collapsed="false">
      <c r="BS36813" s="96" t="n">
        <f aca="false">BR36813-2.5</f>
        <v>-2.5</v>
      </c>
    </row>
    <row r="36814" customFormat="false" ht="12" hidden="false" customHeight="false" outlineLevel="0" collapsed="false">
      <c r="BS36814" s="96" t="n">
        <f aca="false">BR36814-2.5</f>
        <v>-2.5</v>
      </c>
    </row>
    <row r="36815" customFormat="false" ht="12" hidden="false" customHeight="false" outlineLevel="0" collapsed="false">
      <c r="BS36815" s="96" t="n">
        <f aca="false">BR36815-2.5</f>
        <v>-2.5</v>
      </c>
    </row>
    <row r="36816" customFormat="false" ht="12" hidden="false" customHeight="false" outlineLevel="0" collapsed="false">
      <c r="BS36816" s="96" t="n">
        <f aca="false">BR36816-2.5</f>
        <v>-2.5</v>
      </c>
    </row>
    <row r="36817" customFormat="false" ht="12" hidden="false" customHeight="false" outlineLevel="0" collapsed="false">
      <c r="BS36817" s="96" t="n">
        <f aca="false">BR36817-2.5</f>
        <v>-2.5</v>
      </c>
    </row>
    <row r="36818" customFormat="false" ht="12" hidden="false" customHeight="false" outlineLevel="0" collapsed="false">
      <c r="BS36818" s="96" t="n">
        <f aca="false">BR36818-2.5</f>
        <v>-2.5</v>
      </c>
    </row>
    <row r="36819" customFormat="false" ht="12" hidden="false" customHeight="false" outlineLevel="0" collapsed="false">
      <c r="BS36819" s="96" t="n">
        <f aca="false">BR36819-2.5</f>
        <v>-2.5</v>
      </c>
    </row>
    <row r="36820" customFormat="false" ht="12" hidden="false" customHeight="false" outlineLevel="0" collapsed="false">
      <c r="BS36820" s="96" t="n">
        <f aca="false">BR36820-2.5</f>
        <v>-2.5</v>
      </c>
    </row>
    <row r="36821" customFormat="false" ht="12" hidden="false" customHeight="false" outlineLevel="0" collapsed="false">
      <c r="BS36821" s="96" t="n">
        <f aca="false">BR36821-2.5</f>
        <v>-2.5</v>
      </c>
    </row>
    <row r="36822" customFormat="false" ht="12" hidden="false" customHeight="false" outlineLevel="0" collapsed="false">
      <c r="BS36822" s="96" t="n">
        <f aca="false">BR36822-2.5</f>
        <v>-2.5</v>
      </c>
    </row>
    <row r="36823" customFormat="false" ht="12" hidden="false" customHeight="false" outlineLevel="0" collapsed="false">
      <c r="BS36823" s="96" t="n">
        <f aca="false">BR36823-2.5</f>
        <v>-2.5</v>
      </c>
    </row>
    <row r="36824" customFormat="false" ht="12" hidden="false" customHeight="false" outlineLevel="0" collapsed="false">
      <c r="BS36824" s="96" t="n">
        <f aca="false">BR36824-2.5</f>
        <v>-2.5</v>
      </c>
    </row>
    <row r="36825" customFormat="false" ht="12" hidden="false" customHeight="false" outlineLevel="0" collapsed="false">
      <c r="BS36825" s="96" t="n">
        <f aca="false">BR36825-2.5</f>
        <v>-2.5</v>
      </c>
    </row>
    <row r="36826" customFormat="false" ht="12" hidden="false" customHeight="false" outlineLevel="0" collapsed="false">
      <c r="BS36826" s="96" t="n">
        <f aca="false">BR36826-2.5</f>
        <v>-2.5</v>
      </c>
    </row>
    <row r="36827" customFormat="false" ht="12" hidden="false" customHeight="false" outlineLevel="0" collapsed="false">
      <c r="BS36827" s="96" t="n">
        <f aca="false">BR36827-2.5</f>
        <v>-2.5</v>
      </c>
    </row>
    <row r="36828" customFormat="false" ht="12" hidden="false" customHeight="false" outlineLevel="0" collapsed="false">
      <c r="BS36828" s="96" t="n">
        <f aca="false">BR36828-2.5</f>
        <v>-2.5</v>
      </c>
    </row>
    <row r="36829" customFormat="false" ht="12" hidden="false" customHeight="false" outlineLevel="0" collapsed="false">
      <c r="BS36829" s="96" t="n">
        <f aca="false">BR36829-2.5</f>
        <v>-2.5</v>
      </c>
    </row>
    <row r="36830" customFormat="false" ht="12" hidden="false" customHeight="false" outlineLevel="0" collapsed="false">
      <c r="BS36830" s="96" t="n">
        <f aca="false">BR36830-2.5</f>
        <v>-2.5</v>
      </c>
    </row>
    <row r="36831" customFormat="false" ht="12" hidden="false" customHeight="false" outlineLevel="0" collapsed="false">
      <c r="BS36831" s="96" t="n">
        <f aca="false">BR36831-2.5</f>
        <v>-2.5</v>
      </c>
    </row>
    <row r="36832" customFormat="false" ht="12" hidden="false" customHeight="false" outlineLevel="0" collapsed="false">
      <c r="BS36832" s="96" t="n">
        <f aca="false">BR36832-2.5</f>
        <v>-2.5</v>
      </c>
    </row>
    <row r="36833" customFormat="false" ht="12" hidden="false" customHeight="false" outlineLevel="0" collapsed="false">
      <c r="BS36833" s="96" t="n">
        <f aca="false">BR36833-2.5</f>
        <v>-2.5</v>
      </c>
    </row>
    <row r="36834" customFormat="false" ht="12" hidden="false" customHeight="false" outlineLevel="0" collapsed="false">
      <c r="BS36834" s="96" t="n">
        <f aca="false">BR36834-2.5</f>
        <v>-2.5</v>
      </c>
    </row>
    <row r="36835" customFormat="false" ht="12" hidden="false" customHeight="false" outlineLevel="0" collapsed="false">
      <c r="BS36835" s="96" t="n">
        <f aca="false">BR36835-2.5</f>
        <v>-2.5</v>
      </c>
    </row>
    <row r="36836" customFormat="false" ht="12" hidden="false" customHeight="false" outlineLevel="0" collapsed="false">
      <c r="BS36836" s="96" t="n">
        <f aca="false">BR36836-2.5</f>
        <v>-2.5</v>
      </c>
    </row>
    <row r="36837" customFormat="false" ht="12" hidden="false" customHeight="false" outlineLevel="0" collapsed="false">
      <c r="BS36837" s="96" t="n">
        <f aca="false">BR36837-2.5</f>
        <v>-2.5</v>
      </c>
    </row>
    <row r="36838" customFormat="false" ht="12" hidden="false" customHeight="false" outlineLevel="0" collapsed="false">
      <c r="BS36838" s="96" t="n">
        <f aca="false">BR36838-2.5</f>
        <v>-2.5</v>
      </c>
    </row>
    <row r="36839" customFormat="false" ht="12" hidden="false" customHeight="false" outlineLevel="0" collapsed="false">
      <c r="BS36839" s="96" t="n">
        <f aca="false">BR36839-2.5</f>
        <v>-2.5</v>
      </c>
    </row>
    <row r="36840" customFormat="false" ht="12" hidden="false" customHeight="false" outlineLevel="0" collapsed="false">
      <c r="BS36840" s="96" t="n">
        <f aca="false">BR36840-2.5</f>
        <v>-2.5</v>
      </c>
    </row>
    <row r="36841" customFormat="false" ht="12" hidden="false" customHeight="false" outlineLevel="0" collapsed="false">
      <c r="BS36841" s="96" t="n">
        <f aca="false">BR36841-2.5</f>
        <v>-2.5</v>
      </c>
    </row>
    <row r="36842" customFormat="false" ht="12" hidden="false" customHeight="false" outlineLevel="0" collapsed="false">
      <c r="BS36842" s="96" t="n">
        <f aca="false">BR36842-2.5</f>
        <v>-2.5</v>
      </c>
    </row>
    <row r="36843" customFormat="false" ht="12" hidden="false" customHeight="false" outlineLevel="0" collapsed="false">
      <c r="BS36843" s="96" t="n">
        <f aca="false">BR36843-2.5</f>
        <v>-2.5</v>
      </c>
    </row>
    <row r="36844" customFormat="false" ht="12" hidden="false" customHeight="false" outlineLevel="0" collapsed="false">
      <c r="BS36844" s="96" t="n">
        <f aca="false">BR36844-2.5</f>
        <v>-2.5</v>
      </c>
    </row>
    <row r="36845" customFormat="false" ht="12" hidden="false" customHeight="false" outlineLevel="0" collapsed="false">
      <c r="BS36845" s="96" t="n">
        <f aca="false">BR36845-2.5</f>
        <v>-2.5</v>
      </c>
    </row>
    <row r="36846" customFormat="false" ht="12" hidden="false" customHeight="false" outlineLevel="0" collapsed="false">
      <c r="BS36846" s="96" t="n">
        <f aca="false">BR36846-2.5</f>
        <v>-2.5</v>
      </c>
    </row>
    <row r="36847" customFormat="false" ht="12" hidden="false" customHeight="false" outlineLevel="0" collapsed="false">
      <c r="BS36847" s="96" t="n">
        <f aca="false">BR36847-2.5</f>
        <v>-2.5</v>
      </c>
    </row>
    <row r="36848" customFormat="false" ht="12" hidden="false" customHeight="false" outlineLevel="0" collapsed="false">
      <c r="BS36848" s="96" t="n">
        <f aca="false">BR36848-2.5</f>
        <v>-2.5</v>
      </c>
    </row>
    <row r="36849" customFormat="false" ht="12" hidden="false" customHeight="false" outlineLevel="0" collapsed="false">
      <c r="BS36849" s="96" t="n">
        <f aca="false">BR36849-2.5</f>
        <v>-2.5</v>
      </c>
    </row>
    <row r="36850" customFormat="false" ht="12" hidden="false" customHeight="false" outlineLevel="0" collapsed="false">
      <c r="BS36850" s="96" t="n">
        <f aca="false">BR36850-2.5</f>
        <v>-2.5</v>
      </c>
    </row>
    <row r="36851" customFormat="false" ht="12" hidden="false" customHeight="false" outlineLevel="0" collapsed="false">
      <c r="BS36851" s="96" t="n">
        <f aca="false">BR36851-2.5</f>
        <v>-2.5</v>
      </c>
    </row>
    <row r="36852" customFormat="false" ht="12" hidden="false" customHeight="false" outlineLevel="0" collapsed="false">
      <c r="BS36852" s="96" t="n">
        <f aca="false">BR36852-2.5</f>
        <v>-2.5</v>
      </c>
    </row>
    <row r="36853" customFormat="false" ht="12" hidden="false" customHeight="false" outlineLevel="0" collapsed="false">
      <c r="BS36853" s="96" t="n">
        <f aca="false">BR36853-2.5</f>
        <v>-2.5</v>
      </c>
    </row>
    <row r="36854" customFormat="false" ht="12" hidden="false" customHeight="false" outlineLevel="0" collapsed="false">
      <c r="BS36854" s="96" t="n">
        <f aca="false">BR36854-2.5</f>
        <v>-2.5</v>
      </c>
    </row>
    <row r="36855" customFormat="false" ht="12" hidden="false" customHeight="false" outlineLevel="0" collapsed="false">
      <c r="BS36855" s="96" t="n">
        <f aca="false">BR36855-2.5</f>
        <v>-2.5</v>
      </c>
    </row>
    <row r="36856" customFormat="false" ht="12" hidden="false" customHeight="false" outlineLevel="0" collapsed="false">
      <c r="BS36856" s="96" t="n">
        <f aca="false">BR36856-2.5</f>
        <v>-2.5</v>
      </c>
    </row>
    <row r="36857" customFormat="false" ht="12" hidden="false" customHeight="false" outlineLevel="0" collapsed="false">
      <c r="BS36857" s="96" t="n">
        <f aca="false">BR36857-2.5</f>
        <v>-2.5</v>
      </c>
    </row>
    <row r="36858" customFormat="false" ht="12" hidden="false" customHeight="false" outlineLevel="0" collapsed="false">
      <c r="BS36858" s="96" t="n">
        <f aca="false">BR36858-2.5</f>
        <v>-2.5</v>
      </c>
    </row>
    <row r="36859" customFormat="false" ht="12" hidden="false" customHeight="false" outlineLevel="0" collapsed="false">
      <c r="BS36859" s="96" t="n">
        <f aca="false">BR36859-2.5</f>
        <v>-2.5</v>
      </c>
    </row>
    <row r="36860" customFormat="false" ht="12" hidden="false" customHeight="false" outlineLevel="0" collapsed="false">
      <c r="BS36860" s="96" t="n">
        <f aca="false">BR36860-2.5</f>
        <v>-2.5</v>
      </c>
    </row>
    <row r="36861" customFormat="false" ht="12" hidden="false" customHeight="false" outlineLevel="0" collapsed="false">
      <c r="BS36861" s="96" t="n">
        <f aca="false">BR36861-2.5</f>
        <v>-2.5</v>
      </c>
    </row>
    <row r="36862" customFormat="false" ht="12" hidden="false" customHeight="false" outlineLevel="0" collapsed="false">
      <c r="BS36862" s="96" t="n">
        <f aca="false">BR36862-2.5</f>
        <v>-2.5</v>
      </c>
    </row>
    <row r="36863" customFormat="false" ht="12" hidden="false" customHeight="false" outlineLevel="0" collapsed="false">
      <c r="BS36863" s="96" t="n">
        <f aca="false">BR36863-2.5</f>
        <v>-2.5</v>
      </c>
    </row>
    <row r="36864" customFormat="false" ht="12" hidden="false" customHeight="false" outlineLevel="0" collapsed="false">
      <c r="BS36864" s="96" t="n">
        <f aca="false">BR36864-2.5</f>
        <v>-2.5</v>
      </c>
    </row>
    <row r="36865" customFormat="false" ht="12" hidden="false" customHeight="false" outlineLevel="0" collapsed="false">
      <c r="BS36865" s="96" t="n">
        <f aca="false">BR36865-2.5</f>
        <v>-2.5</v>
      </c>
    </row>
    <row r="36866" customFormat="false" ht="12" hidden="false" customHeight="false" outlineLevel="0" collapsed="false">
      <c r="BS36866" s="96" t="n">
        <f aca="false">BR36866-2.5</f>
        <v>-2.5</v>
      </c>
    </row>
    <row r="36867" customFormat="false" ht="12" hidden="false" customHeight="false" outlineLevel="0" collapsed="false">
      <c r="BS36867" s="96" t="n">
        <f aca="false">BR36867-2.5</f>
        <v>-2.5</v>
      </c>
    </row>
    <row r="36868" customFormat="false" ht="12" hidden="false" customHeight="false" outlineLevel="0" collapsed="false">
      <c r="BS36868" s="96" t="n">
        <f aca="false">BR36868-2.5</f>
        <v>-2.5</v>
      </c>
    </row>
    <row r="36869" customFormat="false" ht="12" hidden="false" customHeight="false" outlineLevel="0" collapsed="false">
      <c r="BS36869" s="96" t="n">
        <f aca="false">BR36869-2.5</f>
        <v>-2.5</v>
      </c>
    </row>
    <row r="36870" customFormat="false" ht="12" hidden="false" customHeight="false" outlineLevel="0" collapsed="false">
      <c r="BS36870" s="96" t="n">
        <f aca="false">BR36870-2.5</f>
        <v>-2.5</v>
      </c>
    </row>
    <row r="36871" customFormat="false" ht="12" hidden="false" customHeight="false" outlineLevel="0" collapsed="false">
      <c r="BS36871" s="96" t="n">
        <f aca="false">BR36871-2.5</f>
        <v>-2.5</v>
      </c>
    </row>
    <row r="36872" customFormat="false" ht="12" hidden="false" customHeight="false" outlineLevel="0" collapsed="false">
      <c r="BS36872" s="96" t="n">
        <f aca="false">BR36872-2.5</f>
        <v>-2.5</v>
      </c>
    </row>
    <row r="36873" customFormat="false" ht="12" hidden="false" customHeight="false" outlineLevel="0" collapsed="false">
      <c r="BS36873" s="96" t="n">
        <f aca="false">BR36873-2.5</f>
        <v>-2.5</v>
      </c>
    </row>
    <row r="36874" customFormat="false" ht="12" hidden="false" customHeight="false" outlineLevel="0" collapsed="false">
      <c r="BS36874" s="96" t="n">
        <f aca="false">BR36874-2.5</f>
        <v>-2.5</v>
      </c>
    </row>
    <row r="36875" customFormat="false" ht="12" hidden="false" customHeight="false" outlineLevel="0" collapsed="false">
      <c r="BS36875" s="96" t="n">
        <f aca="false">BR36875-2.5</f>
        <v>-2.5</v>
      </c>
    </row>
    <row r="36876" customFormat="false" ht="12" hidden="false" customHeight="false" outlineLevel="0" collapsed="false">
      <c r="BS36876" s="96" t="n">
        <f aca="false">BR36876-2.5</f>
        <v>-2.5</v>
      </c>
    </row>
    <row r="36877" customFormat="false" ht="12" hidden="false" customHeight="false" outlineLevel="0" collapsed="false">
      <c r="BS36877" s="96" t="n">
        <f aca="false">BR36877-2.5</f>
        <v>-2.5</v>
      </c>
    </row>
    <row r="36878" customFormat="false" ht="12" hidden="false" customHeight="false" outlineLevel="0" collapsed="false">
      <c r="BS36878" s="96" t="n">
        <f aca="false">BR36878-2.5</f>
        <v>-2.5</v>
      </c>
    </row>
    <row r="36879" customFormat="false" ht="12" hidden="false" customHeight="false" outlineLevel="0" collapsed="false">
      <c r="BS36879" s="96" t="n">
        <f aca="false">BR36879-2.5</f>
        <v>-2.5</v>
      </c>
    </row>
    <row r="36880" customFormat="false" ht="12" hidden="false" customHeight="false" outlineLevel="0" collapsed="false">
      <c r="BS36880" s="96" t="n">
        <f aca="false">BR36880-2.5</f>
        <v>-2.5</v>
      </c>
    </row>
    <row r="36881" customFormat="false" ht="12" hidden="false" customHeight="false" outlineLevel="0" collapsed="false">
      <c r="BS36881" s="96" t="n">
        <f aca="false">BR36881-2.5</f>
        <v>-2.5</v>
      </c>
    </row>
    <row r="36882" customFormat="false" ht="12" hidden="false" customHeight="false" outlineLevel="0" collapsed="false">
      <c r="BS36882" s="96" t="n">
        <f aca="false">BR36882-2.5</f>
        <v>-2.5</v>
      </c>
    </row>
    <row r="36883" customFormat="false" ht="12" hidden="false" customHeight="false" outlineLevel="0" collapsed="false">
      <c r="BS36883" s="96" t="n">
        <f aca="false">BR36883-2.5</f>
        <v>-2.5</v>
      </c>
    </row>
    <row r="36884" customFormat="false" ht="12" hidden="false" customHeight="false" outlineLevel="0" collapsed="false">
      <c r="BS36884" s="96" t="n">
        <f aca="false">BR36884-2.5</f>
        <v>-2.5</v>
      </c>
    </row>
    <row r="36885" customFormat="false" ht="12" hidden="false" customHeight="false" outlineLevel="0" collapsed="false">
      <c r="BS36885" s="96" t="n">
        <f aca="false">BR36885-2.5</f>
        <v>-2.5</v>
      </c>
    </row>
    <row r="36886" customFormat="false" ht="12" hidden="false" customHeight="false" outlineLevel="0" collapsed="false">
      <c r="BS36886" s="96" t="n">
        <f aca="false">BR36886-2.5</f>
        <v>-2.5</v>
      </c>
    </row>
    <row r="36887" customFormat="false" ht="12" hidden="false" customHeight="false" outlineLevel="0" collapsed="false">
      <c r="BS36887" s="96" t="n">
        <f aca="false">BR36887-2.5</f>
        <v>-2.5</v>
      </c>
    </row>
    <row r="36888" customFormat="false" ht="12" hidden="false" customHeight="false" outlineLevel="0" collapsed="false">
      <c r="BS36888" s="96" t="n">
        <f aca="false">BR36888-2.5</f>
        <v>-2.5</v>
      </c>
    </row>
    <row r="36889" customFormat="false" ht="12" hidden="false" customHeight="false" outlineLevel="0" collapsed="false">
      <c r="BS36889" s="96" t="n">
        <f aca="false">BR36889-2.5</f>
        <v>-2.5</v>
      </c>
    </row>
    <row r="36890" customFormat="false" ht="12" hidden="false" customHeight="false" outlineLevel="0" collapsed="false">
      <c r="BS36890" s="96" t="n">
        <f aca="false">BR36890-2.5</f>
        <v>-2.5</v>
      </c>
    </row>
    <row r="36891" customFormat="false" ht="12" hidden="false" customHeight="false" outlineLevel="0" collapsed="false">
      <c r="BS36891" s="96" t="n">
        <f aca="false">BR36891-2.5</f>
        <v>-2.5</v>
      </c>
    </row>
    <row r="36892" customFormat="false" ht="12" hidden="false" customHeight="false" outlineLevel="0" collapsed="false">
      <c r="BS36892" s="96" t="n">
        <f aca="false">BR36892-2.5</f>
        <v>-2.5</v>
      </c>
    </row>
    <row r="36893" customFormat="false" ht="12" hidden="false" customHeight="false" outlineLevel="0" collapsed="false">
      <c r="BS36893" s="96" t="n">
        <f aca="false">BR36893-2.5</f>
        <v>-2.5</v>
      </c>
    </row>
    <row r="36894" customFormat="false" ht="12" hidden="false" customHeight="false" outlineLevel="0" collapsed="false">
      <c r="BS36894" s="96" t="n">
        <f aca="false">BR36894-2.5</f>
        <v>-2.5</v>
      </c>
    </row>
    <row r="36895" customFormat="false" ht="12" hidden="false" customHeight="false" outlineLevel="0" collapsed="false">
      <c r="BS36895" s="96" t="n">
        <f aca="false">BR36895-2.5</f>
        <v>-2.5</v>
      </c>
    </row>
    <row r="36896" customFormat="false" ht="12" hidden="false" customHeight="false" outlineLevel="0" collapsed="false">
      <c r="BS36896" s="96" t="n">
        <f aca="false">BR36896-2.5</f>
        <v>-2.5</v>
      </c>
    </row>
    <row r="36897" customFormat="false" ht="12" hidden="false" customHeight="false" outlineLevel="0" collapsed="false">
      <c r="BS36897" s="96" t="n">
        <f aca="false">BR36897-2.5</f>
        <v>-2.5</v>
      </c>
    </row>
    <row r="36898" customFormat="false" ht="12" hidden="false" customHeight="false" outlineLevel="0" collapsed="false">
      <c r="BS36898" s="96" t="n">
        <f aca="false">BR36898-2.5</f>
        <v>-2.5</v>
      </c>
    </row>
    <row r="36899" customFormat="false" ht="12" hidden="false" customHeight="false" outlineLevel="0" collapsed="false">
      <c r="BS36899" s="96" t="n">
        <f aca="false">BR36899-2.5</f>
        <v>-2.5</v>
      </c>
    </row>
    <row r="36900" customFormat="false" ht="12" hidden="false" customHeight="false" outlineLevel="0" collapsed="false">
      <c r="BS36900" s="96" t="n">
        <f aca="false">BR36900-2.5</f>
        <v>-2.5</v>
      </c>
    </row>
    <row r="36901" customFormat="false" ht="12" hidden="false" customHeight="false" outlineLevel="0" collapsed="false">
      <c r="BS36901" s="96" t="n">
        <f aca="false">BR36901-2.5</f>
        <v>-2.5</v>
      </c>
    </row>
    <row r="36902" customFormat="false" ht="12" hidden="false" customHeight="false" outlineLevel="0" collapsed="false">
      <c r="BS36902" s="96" t="n">
        <f aca="false">BR36902-2.5</f>
        <v>-2.5</v>
      </c>
    </row>
    <row r="36903" customFormat="false" ht="12" hidden="false" customHeight="false" outlineLevel="0" collapsed="false">
      <c r="BS36903" s="96" t="n">
        <f aca="false">BR36903-2.5</f>
        <v>-2.5</v>
      </c>
    </row>
    <row r="36904" customFormat="false" ht="12" hidden="false" customHeight="false" outlineLevel="0" collapsed="false">
      <c r="BS36904" s="96" t="n">
        <f aca="false">BR36904-2.5</f>
        <v>-2.5</v>
      </c>
    </row>
    <row r="36905" customFormat="false" ht="12" hidden="false" customHeight="false" outlineLevel="0" collapsed="false">
      <c r="BS36905" s="96" t="n">
        <f aca="false">BR36905-2.5</f>
        <v>-2.5</v>
      </c>
    </row>
    <row r="36906" customFormat="false" ht="12" hidden="false" customHeight="false" outlineLevel="0" collapsed="false">
      <c r="BS36906" s="96" t="n">
        <f aca="false">BR36906-2.5</f>
        <v>-2.5</v>
      </c>
    </row>
    <row r="36907" customFormat="false" ht="12" hidden="false" customHeight="false" outlineLevel="0" collapsed="false">
      <c r="BS36907" s="96" t="n">
        <f aca="false">BR36907-2.5</f>
        <v>-2.5</v>
      </c>
    </row>
    <row r="36908" customFormat="false" ht="12" hidden="false" customHeight="false" outlineLevel="0" collapsed="false">
      <c r="BS36908" s="96" t="n">
        <f aca="false">BR36908-2.5</f>
        <v>-2.5</v>
      </c>
    </row>
    <row r="36909" customFormat="false" ht="12" hidden="false" customHeight="false" outlineLevel="0" collapsed="false">
      <c r="BS36909" s="96" t="n">
        <f aca="false">BR36909-2.5</f>
        <v>-2.5</v>
      </c>
    </row>
    <row r="36910" customFormat="false" ht="12" hidden="false" customHeight="false" outlineLevel="0" collapsed="false">
      <c r="BS36910" s="96" t="n">
        <f aca="false">BR36910-2.5</f>
        <v>-2.5</v>
      </c>
    </row>
    <row r="36911" customFormat="false" ht="12" hidden="false" customHeight="false" outlineLevel="0" collapsed="false">
      <c r="BS36911" s="96" t="n">
        <f aca="false">BR36911-2.5</f>
        <v>-2.5</v>
      </c>
    </row>
    <row r="36912" customFormat="false" ht="12" hidden="false" customHeight="false" outlineLevel="0" collapsed="false">
      <c r="BS36912" s="96" t="n">
        <f aca="false">BR36912-2.5</f>
        <v>-2.5</v>
      </c>
    </row>
    <row r="36913" customFormat="false" ht="12" hidden="false" customHeight="false" outlineLevel="0" collapsed="false">
      <c r="BS36913" s="96" t="n">
        <f aca="false">BR36913-2.5</f>
        <v>-2.5</v>
      </c>
    </row>
    <row r="36914" customFormat="false" ht="12" hidden="false" customHeight="false" outlineLevel="0" collapsed="false">
      <c r="BS36914" s="96" t="n">
        <f aca="false">BR36914-2.5</f>
        <v>-2.5</v>
      </c>
    </row>
    <row r="36915" customFormat="false" ht="12" hidden="false" customHeight="false" outlineLevel="0" collapsed="false">
      <c r="BS36915" s="96" t="n">
        <f aca="false">BR36915-2.5</f>
        <v>-2.5</v>
      </c>
    </row>
    <row r="36916" customFormat="false" ht="12" hidden="false" customHeight="false" outlineLevel="0" collapsed="false">
      <c r="BS36916" s="96" t="n">
        <f aca="false">BR36916-2.5</f>
        <v>-2.5</v>
      </c>
    </row>
    <row r="36917" customFormat="false" ht="12" hidden="false" customHeight="false" outlineLevel="0" collapsed="false">
      <c r="BS36917" s="96" t="n">
        <f aca="false">BR36917-2.5</f>
        <v>-2.5</v>
      </c>
    </row>
    <row r="36918" customFormat="false" ht="12" hidden="false" customHeight="false" outlineLevel="0" collapsed="false">
      <c r="BS36918" s="96" t="n">
        <f aca="false">BR36918-2.5</f>
        <v>-2.5</v>
      </c>
    </row>
    <row r="36919" customFormat="false" ht="12" hidden="false" customHeight="false" outlineLevel="0" collapsed="false">
      <c r="BS36919" s="96" t="n">
        <f aca="false">BR36919-2.5</f>
        <v>-2.5</v>
      </c>
    </row>
    <row r="36920" customFormat="false" ht="12" hidden="false" customHeight="false" outlineLevel="0" collapsed="false">
      <c r="BS36920" s="96" t="n">
        <f aca="false">BR36920-2.5</f>
        <v>-2.5</v>
      </c>
    </row>
    <row r="36921" customFormat="false" ht="12" hidden="false" customHeight="false" outlineLevel="0" collapsed="false">
      <c r="BS36921" s="96" t="n">
        <f aca="false">BR36921-2.5</f>
        <v>-2.5</v>
      </c>
    </row>
    <row r="36922" customFormat="false" ht="12" hidden="false" customHeight="false" outlineLevel="0" collapsed="false">
      <c r="BS36922" s="96" t="n">
        <f aca="false">BR36922-2.5</f>
        <v>-2.5</v>
      </c>
    </row>
    <row r="36923" customFormat="false" ht="12" hidden="false" customHeight="false" outlineLevel="0" collapsed="false">
      <c r="BS36923" s="96" t="n">
        <f aca="false">BR36923-2.5</f>
        <v>-2.5</v>
      </c>
    </row>
    <row r="36924" customFormat="false" ht="12" hidden="false" customHeight="false" outlineLevel="0" collapsed="false">
      <c r="BS36924" s="96" t="n">
        <f aca="false">BR36924-2.5</f>
        <v>-2.5</v>
      </c>
    </row>
    <row r="36925" customFormat="false" ht="12" hidden="false" customHeight="false" outlineLevel="0" collapsed="false">
      <c r="BS36925" s="96" t="n">
        <f aca="false">BR36925-2.5</f>
        <v>-2.5</v>
      </c>
    </row>
    <row r="36926" customFormat="false" ht="12" hidden="false" customHeight="false" outlineLevel="0" collapsed="false">
      <c r="BS36926" s="96" t="n">
        <f aca="false">BR36926-2.5</f>
        <v>-2.5</v>
      </c>
    </row>
    <row r="36927" customFormat="false" ht="12" hidden="false" customHeight="false" outlineLevel="0" collapsed="false">
      <c r="BS36927" s="96" t="n">
        <f aca="false">BR36927-2.5</f>
        <v>-2.5</v>
      </c>
    </row>
    <row r="36928" customFormat="false" ht="12" hidden="false" customHeight="false" outlineLevel="0" collapsed="false">
      <c r="BS36928" s="96" t="n">
        <f aca="false">BR36928-2.5</f>
        <v>-2.5</v>
      </c>
    </row>
    <row r="36929" customFormat="false" ht="12" hidden="false" customHeight="false" outlineLevel="0" collapsed="false">
      <c r="BS36929" s="96" t="n">
        <f aca="false">BR36929-2.5</f>
        <v>-2.5</v>
      </c>
    </row>
    <row r="36930" customFormat="false" ht="12" hidden="false" customHeight="false" outlineLevel="0" collapsed="false">
      <c r="BS36930" s="96" t="n">
        <f aca="false">BR36930-2.5</f>
        <v>-2.5</v>
      </c>
    </row>
    <row r="36931" customFormat="false" ht="12" hidden="false" customHeight="false" outlineLevel="0" collapsed="false">
      <c r="BS36931" s="96" t="n">
        <f aca="false">BR36931-2.5</f>
        <v>-2.5</v>
      </c>
    </row>
    <row r="36932" customFormat="false" ht="12" hidden="false" customHeight="false" outlineLevel="0" collapsed="false">
      <c r="BS36932" s="96" t="n">
        <f aca="false">BR36932-2.5</f>
        <v>-2.5</v>
      </c>
    </row>
    <row r="36933" customFormat="false" ht="12" hidden="false" customHeight="false" outlineLevel="0" collapsed="false">
      <c r="BS36933" s="96" t="n">
        <f aca="false">BR36933-2.5</f>
        <v>-2.5</v>
      </c>
    </row>
    <row r="36934" customFormat="false" ht="12" hidden="false" customHeight="false" outlineLevel="0" collapsed="false">
      <c r="BS36934" s="96" t="n">
        <f aca="false">BR36934-2.5</f>
        <v>-2.5</v>
      </c>
    </row>
    <row r="36935" customFormat="false" ht="12" hidden="false" customHeight="false" outlineLevel="0" collapsed="false">
      <c r="BS36935" s="96" t="n">
        <f aca="false">BR36935-2.5</f>
        <v>-2.5</v>
      </c>
    </row>
    <row r="36936" customFormat="false" ht="12" hidden="false" customHeight="false" outlineLevel="0" collapsed="false">
      <c r="BS36936" s="96" t="n">
        <f aca="false">BR36936-2.5</f>
        <v>-2.5</v>
      </c>
    </row>
    <row r="36937" customFormat="false" ht="12" hidden="false" customHeight="false" outlineLevel="0" collapsed="false">
      <c r="BS36937" s="96" t="n">
        <f aca="false">BR36937-2.5</f>
        <v>-2.5</v>
      </c>
    </row>
    <row r="36938" customFormat="false" ht="12" hidden="false" customHeight="false" outlineLevel="0" collapsed="false">
      <c r="BS36938" s="96" t="n">
        <f aca="false">BR36938-2.5</f>
        <v>-2.5</v>
      </c>
    </row>
    <row r="36939" customFormat="false" ht="12" hidden="false" customHeight="false" outlineLevel="0" collapsed="false">
      <c r="BS36939" s="96" t="n">
        <f aca="false">BR36939-2.5</f>
        <v>-2.5</v>
      </c>
    </row>
    <row r="36940" customFormat="false" ht="12" hidden="false" customHeight="false" outlineLevel="0" collapsed="false">
      <c r="BS36940" s="96" t="n">
        <f aca="false">BR36940-2.5</f>
        <v>-2.5</v>
      </c>
    </row>
    <row r="36941" customFormat="false" ht="12" hidden="false" customHeight="false" outlineLevel="0" collapsed="false">
      <c r="BS36941" s="96" t="n">
        <f aca="false">BR36941-2.5</f>
        <v>-2.5</v>
      </c>
    </row>
    <row r="36942" customFormat="false" ht="12" hidden="false" customHeight="false" outlineLevel="0" collapsed="false">
      <c r="BS36942" s="96" t="n">
        <f aca="false">BR36942-2.5</f>
        <v>-2.5</v>
      </c>
    </row>
    <row r="36943" customFormat="false" ht="12" hidden="false" customHeight="false" outlineLevel="0" collapsed="false">
      <c r="BS36943" s="96" t="n">
        <f aca="false">BR36943-2.5</f>
        <v>-2.5</v>
      </c>
    </row>
    <row r="36944" customFormat="false" ht="12" hidden="false" customHeight="false" outlineLevel="0" collapsed="false">
      <c r="BS36944" s="96" t="n">
        <f aca="false">BR36944-2.5</f>
        <v>-2.5</v>
      </c>
    </row>
    <row r="36945" customFormat="false" ht="12" hidden="false" customHeight="false" outlineLevel="0" collapsed="false">
      <c r="BS36945" s="96" t="n">
        <f aca="false">BR36945-2.5</f>
        <v>-2.5</v>
      </c>
    </row>
    <row r="36946" customFormat="false" ht="12" hidden="false" customHeight="false" outlineLevel="0" collapsed="false">
      <c r="BS36946" s="96" t="n">
        <f aca="false">BR36946-2.5</f>
        <v>-2.5</v>
      </c>
    </row>
    <row r="36947" customFormat="false" ht="12" hidden="false" customHeight="false" outlineLevel="0" collapsed="false">
      <c r="BS36947" s="96" t="n">
        <f aca="false">BR36947-2.5</f>
        <v>-2.5</v>
      </c>
    </row>
    <row r="36948" customFormat="false" ht="12" hidden="false" customHeight="false" outlineLevel="0" collapsed="false">
      <c r="BS36948" s="96" t="n">
        <f aca="false">BR36948-2.5</f>
        <v>-2.5</v>
      </c>
    </row>
    <row r="36949" customFormat="false" ht="12" hidden="false" customHeight="false" outlineLevel="0" collapsed="false">
      <c r="BS36949" s="96" t="n">
        <f aca="false">BR36949-2.5</f>
        <v>-2.5</v>
      </c>
    </row>
    <row r="36950" customFormat="false" ht="12" hidden="false" customHeight="false" outlineLevel="0" collapsed="false">
      <c r="BS36950" s="96" t="n">
        <f aca="false">BR36950-2.5</f>
        <v>-2.5</v>
      </c>
    </row>
    <row r="36951" customFormat="false" ht="12" hidden="false" customHeight="false" outlineLevel="0" collapsed="false">
      <c r="BS36951" s="96" t="n">
        <f aca="false">BR36951-2.5</f>
        <v>-2.5</v>
      </c>
    </row>
    <row r="36952" customFormat="false" ht="12" hidden="false" customHeight="false" outlineLevel="0" collapsed="false">
      <c r="BS36952" s="96" t="n">
        <f aca="false">BR36952-2.5</f>
        <v>-2.5</v>
      </c>
    </row>
    <row r="36953" customFormat="false" ht="12" hidden="false" customHeight="false" outlineLevel="0" collapsed="false">
      <c r="BS36953" s="96" t="n">
        <f aca="false">BR36953-2.5</f>
        <v>-2.5</v>
      </c>
    </row>
    <row r="36954" customFormat="false" ht="12" hidden="false" customHeight="false" outlineLevel="0" collapsed="false">
      <c r="BS36954" s="96" t="n">
        <f aca="false">BR36954-2.5</f>
        <v>-2.5</v>
      </c>
    </row>
    <row r="36955" customFormat="false" ht="12" hidden="false" customHeight="false" outlineLevel="0" collapsed="false">
      <c r="BS36955" s="96" t="n">
        <f aca="false">BR36955-2.5</f>
        <v>-2.5</v>
      </c>
    </row>
    <row r="36956" customFormat="false" ht="12" hidden="false" customHeight="false" outlineLevel="0" collapsed="false">
      <c r="BS36956" s="96" t="n">
        <f aca="false">BR36956-2.5</f>
        <v>-2.5</v>
      </c>
    </row>
    <row r="36957" customFormat="false" ht="12" hidden="false" customHeight="false" outlineLevel="0" collapsed="false">
      <c r="BS36957" s="96" t="n">
        <f aca="false">BR36957-2.5</f>
        <v>-2.5</v>
      </c>
    </row>
    <row r="36958" customFormat="false" ht="12" hidden="false" customHeight="false" outlineLevel="0" collapsed="false">
      <c r="BS36958" s="96" t="n">
        <f aca="false">BR36958-2.5</f>
        <v>-2.5</v>
      </c>
    </row>
    <row r="36959" customFormat="false" ht="12" hidden="false" customHeight="false" outlineLevel="0" collapsed="false">
      <c r="BS36959" s="96" t="n">
        <f aca="false">BR36959-2.5</f>
        <v>-2.5</v>
      </c>
    </row>
    <row r="36960" customFormat="false" ht="12" hidden="false" customHeight="false" outlineLevel="0" collapsed="false">
      <c r="BS36960" s="96" t="n">
        <f aca="false">BR36960-2.5</f>
        <v>-2.5</v>
      </c>
    </row>
    <row r="36961" customFormat="false" ht="12" hidden="false" customHeight="false" outlineLevel="0" collapsed="false">
      <c r="BS36961" s="96" t="n">
        <f aca="false">BR36961-2.5</f>
        <v>-2.5</v>
      </c>
    </row>
    <row r="36962" customFormat="false" ht="12" hidden="false" customHeight="false" outlineLevel="0" collapsed="false">
      <c r="BS36962" s="96" t="n">
        <f aca="false">BR36962-2.5</f>
        <v>-2.5</v>
      </c>
    </row>
    <row r="36963" customFormat="false" ht="12" hidden="false" customHeight="false" outlineLevel="0" collapsed="false">
      <c r="BS36963" s="96" t="n">
        <f aca="false">BR36963-2.5</f>
        <v>-2.5</v>
      </c>
    </row>
    <row r="36964" customFormat="false" ht="12" hidden="false" customHeight="false" outlineLevel="0" collapsed="false">
      <c r="BS36964" s="96" t="n">
        <f aca="false">BR36964-2.5</f>
        <v>-2.5</v>
      </c>
    </row>
    <row r="36965" customFormat="false" ht="12" hidden="false" customHeight="false" outlineLevel="0" collapsed="false">
      <c r="BS36965" s="96" t="n">
        <f aca="false">BR36965-2.5</f>
        <v>-2.5</v>
      </c>
    </row>
    <row r="36966" customFormat="false" ht="12" hidden="false" customHeight="false" outlineLevel="0" collapsed="false">
      <c r="BS36966" s="96" t="n">
        <f aca="false">BR36966-2.5</f>
        <v>-2.5</v>
      </c>
    </row>
    <row r="36967" customFormat="false" ht="12" hidden="false" customHeight="false" outlineLevel="0" collapsed="false">
      <c r="BS36967" s="96" t="n">
        <f aca="false">BR36967-2.5</f>
        <v>-2.5</v>
      </c>
    </row>
    <row r="36968" customFormat="false" ht="12" hidden="false" customHeight="false" outlineLevel="0" collapsed="false">
      <c r="BS36968" s="96" t="n">
        <f aca="false">BR36968-2.5</f>
        <v>-2.5</v>
      </c>
    </row>
    <row r="36969" customFormat="false" ht="12" hidden="false" customHeight="false" outlineLevel="0" collapsed="false">
      <c r="BS36969" s="96" t="n">
        <f aca="false">BR36969-2.5</f>
        <v>-2.5</v>
      </c>
    </row>
    <row r="36970" customFormat="false" ht="12" hidden="false" customHeight="false" outlineLevel="0" collapsed="false">
      <c r="BS36970" s="96" t="n">
        <f aca="false">BR36970-2.5</f>
        <v>-2.5</v>
      </c>
    </row>
    <row r="36971" customFormat="false" ht="12" hidden="false" customHeight="false" outlineLevel="0" collapsed="false">
      <c r="BS36971" s="96" t="n">
        <f aca="false">BR36971-2.5</f>
        <v>-2.5</v>
      </c>
    </row>
    <row r="36972" customFormat="false" ht="12" hidden="false" customHeight="false" outlineLevel="0" collapsed="false">
      <c r="BS36972" s="96" t="n">
        <f aca="false">BR36972-2.5</f>
        <v>-2.5</v>
      </c>
    </row>
    <row r="36973" customFormat="false" ht="12" hidden="false" customHeight="false" outlineLevel="0" collapsed="false">
      <c r="BS36973" s="96" t="n">
        <f aca="false">BR36973-2.5</f>
        <v>-2.5</v>
      </c>
    </row>
    <row r="36974" customFormat="false" ht="12" hidden="false" customHeight="false" outlineLevel="0" collapsed="false">
      <c r="BS36974" s="96" t="n">
        <f aca="false">BR36974-2.5</f>
        <v>-2.5</v>
      </c>
    </row>
    <row r="36975" customFormat="false" ht="12" hidden="false" customHeight="false" outlineLevel="0" collapsed="false">
      <c r="BS36975" s="96" t="n">
        <f aca="false">BR36975-2.5</f>
        <v>-2.5</v>
      </c>
    </row>
    <row r="36976" customFormat="false" ht="12" hidden="false" customHeight="false" outlineLevel="0" collapsed="false">
      <c r="BS36976" s="96" t="n">
        <f aca="false">BR36976-2.5</f>
        <v>-2.5</v>
      </c>
    </row>
    <row r="36977" customFormat="false" ht="12" hidden="false" customHeight="false" outlineLevel="0" collapsed="false">
      <c r="BS36977" s="96" t="n">
        <f aca="false">BR36977-2.5</f>
        <v>-2.5</v>
      </c>
    </row>
    <row r="36978" customFormat="false" ht="12" hidden="false" customHeight="false" outlineLevel="0" collapsed="false">
      <c r="BS36978" s="96" t="n">
        <f aca="false">BR36978-2.5</f>
        <v>-2.5</v>
      </c>
    </row>
    <row r="36979" customFormat="false" ht="12" hidden="false" customHeight="false" outlineLevel="0" collapsed="false">
      <c r="BS36979" s="96" t="n">
        <f aca="false">BR36979-2.5</f>
        <v>-2.5</v>
      </c>
    </row>
    <row r="36980" customFormat="false" ht="12" hidden="false" customHeight="false" outlineLevel="0" collapsed="false">
      <c r="BS36980" s="96" t="n">
        <f aca="false">BR36980-2.5</f>
        <v>-2.5</v>
      </c>
    </row>
    <row r="36981" customFormat="false" ht="12" hidden="false" customHeight="false" outlineLevel="0" collapsed="false">
      <c r="BS36981" s="96" t="n">
        <f aca="false">BR36981-2.5</f>
        <v>-2.5</v>
      </c>
    </row>
    <row r="36982" customFormat="false" ht="12" hidden="false" customHeight="false" outlineLevel="0" collapsed="false">
      <c r="BS36982" s="96" t="n">
        <f aca="false">BR36982-2.5</f>
        <v>-2.5</v>
      </c>
    </row>
    <row r="36983" customFormat="false" ht="12" hidden="false" customHeight="false" outlineLevel="0" collapsed="false">
      <c r="BS36983" s="96" t="n">
        <f aca="false">BR36983-2.5</f>
        <v>-2.5</v>
      </c>
    </row>
    <row r="36984" customFormat="false" ht="12" hidden="false" customHeight="false" outlineLevel="0" collapsed="false">
      <c r="BS36984" s="96" t="n">
        <f aca="false">BR36984-2.5</f>
        <v>-2.5</v>
      </c>
    </row>
    <row r="36985" customFormat="false" ht="12" hidden="false" customHeight="false" outlineLevel="0" collapsed="false">
      <c r="BS36985" s="96" t="n">
        <f aca="false">BR36985-2.5</f>
        <v>-2.5</v>
      </c>
    </row>
    <row r="36986" customFormat="false" ht="12" hidden="false" customHeight="false" outlineLevel="0" collapsed="false">
      <c r="BS36986" s="96" t="n">
        <f aca="false">BR36986-2.5</f>
        <v>-2.5</v>
      </c>
    </row>
    <row r="36987" customFormat="false" ht="12" hidden="false" customHeight="false" outlineLevel="0" collapsed="false">
      <c r="BS36987" s="96" t="n">
        <f aca="false">BR36987-2.5</f>
        <v>-2.5</v>
      </c>
    </row>
    <row r="36988" customFormat="false" ht="12" hidden="false" customHeight="false" outlineLevel="0" collapsed="false">
      <c r="BS36988" s="96" t="n">
        <f aca="false">BR36988-2.5</f>
        <v>-2.5</v>
      </c>
    </row>
    <row r="36989" customFormat="false" ht="12" hidden="false" customHeight="false" outlineLevel="0" collapsed="false">
      <c r="BS36989" s="96" t="n">
        <f aca="false">BR36989-2.5</f>
        <v>-2.5</v>
      </c>
    </row>
    <row r="36990" customFormat="false" ht="12" hidden="false" customHeight="false" outlineLevel="0" collapsed="false">
      <c r="BS36990" s="96" t="n">
        <f aca="false">BR36990-2.5</f>
        <v>-2.5</v>
      </c>
    </row>
    <row r="36991" customFormat="false" ht="12" hidden="false" customHeight="false" outlineLevel="0" collapsed="false">
      <c r="BS36991" s="96" t="n">
        <f aca="false">BR36991-2.5</f>
        <v>-2.5</v>
      </c>
    </row>
    <row r="36992" customFormat="false" ht="12" hidden="false" customHeight="false" outlineLevel="0" collapsed="false">
      <c r="BS36992" s="96" t="n">
        <f aca="false">BR36992-2.5</f>
        <v>-2.5</v>
      </c>
    </row>
    <row r="36993" customFormat="false" ht="12" hidden="false" customHeight="false" outlineLevel="0" collapsed="false">
      <c r="BS36993" s="96" t="n">
        <f aca="false">BR36993-2.5</f>
        <v>-2.5</v>
      </c>
    </row>
    <row r="36994" customFormat="false" ht="12" hidden="false" customHeight="false" outlineLevel="0" collapsed="false">
      <c r="BS36994" s="96" t="n">
        <f aca="false">BR36994-2.5</f>
        <v>-2.5</v>
      </c>
    </row>
    <row r="36995" customFormat="false" ht="12" hidden="false" customHeight="false" outlineLevel="0" collapsed="false">
      <c r="BS36995" s="96" t="n">
        <f aca="false">BR36995-2.5</f>
        <v>-2.5</v>
      </c>
    </row>
    <row r="36996" customFormat="false" ht="12" hidden="false" customHeight="false" outlineLevel="0" collapsed="false">
      <c r="BS36996" s="96" t="n">
        <f aca="false">BR36996-2.5</f>
        <v>-2.5</v>
      </c>
    </row>
    <row r="36997" customFormat="false" ht="12" hidden="false" customHeight="false" outlineLevel="0" collapsed="false">
      <c r="BS36997" s="96" t="n">
        <f aca="false">BR36997-2.5</f>
        <v>-2.5</v>
      </c>
    </row>
    <row r="36998" customFormat="false" ht="12" hidden="false" customHeight="false" outlineLevel="0" collapsed="false">
      <c r="BS36998" s="96" t="n">
        <f aca="false">BR36998-2.5</f>
        <v>-2.5</v>
      </c>
    </row>
    <row r="36999" customFormat="false" ht="12" hidden="false" customHeight="false" outlineLevel="0" collapsed="false">
      <c r="BS36999" s="96" t="n">
        <f aca="false">BR36999-2.5</f>
        <v>-2.5</v>
      </c>
    </row>
    <row r="37000" customFormat="false" ht="12" hidden="false" customHeight="false" outlineLevel="0" collapsed="false">
      <c r="BS37000" s="96" t="n">
        <f aca="false">BR37000-2.5</f>
        <v>-2.5</v>
      </c>
    </row>
    <row r="37001" customFormat="false" ht="12" hidden="false" customHeight="false" outlineLevel="0" collapsed="false">
      <c r="BS37001" s="96" t="n">
        <f aca="false">BR37001-2.5</f>
        <v>-2.5</v>
      </c>
    </row>
    <row r="37002" customFormat="false" ht="12" hidden="false" customHeight="false" outlineLevel="0" collapsed="false">
      <c r="BS37002" s="96" t="n">
        <f aca="false">BR37002-2.5</f>
        <v>-2.5</v>
      </c>
    </row>
    <row r="37003" customFormat="false" ht="12" hidden="false" customHeight="false" outlineLevel="0" collapsed="false">
      <c r="BS37003" s="96" t="n">
        <f aca="false">BR37003-2.5</f>
        <v>-2.5</v>
      </c>
    </row>
    <row r="37004" customFormat="false" ht="12" hidden="false" customHeight="false" outlineLevel="0" collapsed="false">
      <c r="BS37004" s="96" t="n">
        <f aca="false">BR37004-2.5</f>
        <v>-2.5</v>
      </c>
    </row>
    <row r="37005" customFormat="false" ht="12" hidden="false" customHeight="false" outlineLevel="0" collapsed="false">
      <c r="BS37005" s="96" t="n">
        <f aca="false">BR37005-2.5</f>
        <v>-2.5</v>
      </c>
    </row>
    <row r="37006" customFormat="false" ht="12" hidden="false" customHeight="false" outlineLevel="0" collapsed="false">
      <c r="BS37006" s="96" t="n">
        <f aca="false">BR37006-2.5</f>
        <v>-2.5</v>
      </c>
    </row>
    <row r="37007" customFormat="false" ht="12" hidden="false" customHeight="false" outlineLevel="0" collapsed="false">
      <c r="BS37007" s="96" t="n">
        <f aca="false">BR37007-2.5</f>
        <v>-2.5</v>
      </c>
    </row>
    <row r="37008" customFormat="false" ht="12" hidden="false" customHeight="false" outlineLevel="0" collapsed="false">
      <c r="BS37008" s="96" t="n">
        <f aca="false">BR37008-2.5</f>
        <v>-2.5</v>
      </c>
    </row>
    <row r="37009" customFormat="false" ht="12" hidden="false" customHeight="false" outlineLevel="0" collapsed="false">
      <c r="BS37009" s="96" t="n">
        <f aca="false">BR37009-2.5</f>
        <v>-2.5</v>
      </c>
    </row>
    <row r="37010" customFormat="false" ht="12" hidden="false" customHeight="false" outlineLevel="0" collapsed="false">
      <c r="BS37010" s="96" t="n">
        <f aca="false">BR37010-2.5</f>
        <v>-2.5</v>
      </c>
    </row>
    <row r="37011" customFormat="false" ht="12" hidden="false" customHeight="false" outlineLevel="0" collapsed="false">
      <c r="BS37011" s="96" t="n">
        <f aca="false">BR37011-2.5</f>
        <v>-2.5</v>
      </c>
    </row>
    <row r="37012" customFormat="false" ht="12" hidden="false" customHeight="false" outlineLevel="0" collapsed="false">
      <c r="BS37012" s="96" t="n">
        <f aca="false">BR37012-2.5</f>
        <v>-2.5</v>
      </c>
    </row>
    <row r="37013" customFormat="false" ht="12" hidden="false" customHeight="false" outlineLevel="0" collapsed="false">
      <c r="BS37013" s="96" t="n">
        <f aca="false">BR37013-2.5</f>
        <v>-2.5</v>
      </c>
    </row>
    <row r="37014" customFormat="false" ht="12" hidden="false" customHeight="false" outlineLevel="0" collapsed="false">
      <c r="BS37014" s="96" t="n">
        <f aca="false">BR37014-2.5</f>
        <v>-2.5</v>
      </c>
    </row>
    <row r="37015" customFormat="false" ht="12" hidden="false" customHeight="false" outlineLevel="0" collapsed="false">
      <c r="BS37015" s="96" t="n">
        <f aca="false">BR37015-2.5</f>
        <v>-2.5</v>
      </c>
    </row>
    <row r="37016" customFormat="false" ht="12" hidden="false" customHeight="false" outlineLevel="0" collapsed="false">
      <c r="BS37016" s="96" t="n">
        <f aca="false">BR37016-2.5</f>
        <v>-2.5</v>
      </c>
    </row>
    <row r="37017" customFormat="false" ht="12" hidden="false" customHeight="false" outlineLevel="0" collapsed="false">
      <c r="BS37017" s="96" t="n">
        <f aca="false">BR37017-2.5</f>
        <v>-2.5</v>
      </c>
    </row>
    <row r="37018" customFormat="false" ht="12" hidden="false" customHeight="false" outlineLevel="0" collapsed="false">
      <c r="BS37018" s="96" t="n">
        <f aca="false">BR37018-2.5</f>
        <v>-2.5</v>
      </c>
    </row>
    <row r="37019" customFormat="false" ht="12" hidden="false" customHeight="false" outlineLevel="0" collapsed="false">
      <c r="BS37019" s="96" t="n">
        <f aca="false">BR37019-2.5</f>
        <v>-2.5</v>
      </c>
    </row>
    <row r="37020" customFormat="false" ht="12" hidden="false" customHeight="false" outlineLevel="0" collapsed="false">
      <c r="BS37020" s="96" t="n">
        <f aca="false">BR37020-2.5</f>
        <v>-2.5</v>
      </c>
    </row>
    <row r="37021" customFormat="false" ht="12" hidden="false" customHeight="false" outlineLevel="0" collapsed="false">
      <c r="BS37021" s="96" t="n">
        <f aca="false">BR37021-2.5</f>
        <v>-2.5</v>
      </c>
    </row>
    <row r="37022" customFormat="false" ht="12" hidden="false" customHeight="false" outlineLevel="0" collapsed="false">
      <c r="BS37022" s="96" t="n">
        <f aca="false">BR37022-2.5</f>
        <v>-2.5</v>
      </c>
    </row>
    <row r="37023" customFormat="false" ht="12" hidden="false" customHeight="false" outlineLevel="0" collapsed="false">
      <c r="BS37023" s="96" t="n">
        <f aca="false">BR37023-2.5</f>
        <v>-2.5</v>
      </c>
    </row>
    <row r="37024" customFormat="false" ht="12" hidden="false" customHeight="false" outlineLevel="0" collapsed="false">
      <c r="BS37024" s="96" t="n">
        <f aca="false">BR37024-2.5</f>
        <v>-2.5</v>
      </c>
    </row>
    <row r="37025" customFormat="false" ht="12" hidden="false" customHeight="false" outlineLevel="0" collapsed="false">
      <c r="BS37025" s="96" t="n">
        <f aca="false">BR37025-2.5</f>
        <v>-2.5</v>
      </c>
    </row>
    <row r="37026" customFormat="false" ht="12" hidden="false" customHeight="false" outlineLevel="0" collapsed="false">
      <c r="BS37026" s="96" t="n">
        <f aca="false">BR37026-2.5</f>
        <v>-2.5</v>
      </c>
    </row>
    <row r="37027" customFormat="false" ht="12" hidden="false" customHeight="false" outlineLevel="0" collapsed="false">
      <c r="BS37027" s="96" t="n">
        <f aca="false">BR37027-2.5</f>
        <v>-2.5</v>
      </c>
    </row>
    <row r="37028" customFormat="false" ht="12" hidden="false" customHeight="false" outlineLevel="0" collapsed="false">
      <c r="BS37028" s="96" t="n">
        <f aca="false">BR37028-2.5</f>
        <v>-2.5</v>
      </c>
    </row>
    <row r="37029" customFormat="false" ht="12" hidden="false" customHeight="false" outlineLevel="0" collapsed="false">
      <c r="BS37029" s="96" t="n">
        <f aca="false">BR37029-2.5</f>
        <v>-2.5</v>
      </c>
    </row>
    <row r="37030" customFormat="false" ht="12" hidden="false" customHeight="false" outlineLevel="0" collapsed="false">
      <c r="BS37030" s="96" t="n">
        <f aca="false">BR37030-2.5</f>
        <v>-2.5</v>
      </c>
    </row>
    <row r="37031" customFormat="false" ht="12" hidden="false" customHeight="false" outlineLevel="0" collapsed="false">
      <c r="BS37031" s="96" t="n">
        <f aca="false">BR37031-2.5</f>
        <v>-2.5</v>
      </c>
    </row>
    <row r="37032" customFormat="false" ht="12" hidden="false" customHeight="false" outlineLevel="0" collapsed="false">
      <c r="BS37032" s="96" t="n">
        <f aca="false">BR37032-2.5</f>
        <v>-2.5</v>
      </c>
    </row>
    <row r="37033" customFormat="false" ht="12" hidden="false" customHeight="false" outlineLevel="0" collapsed="false">
      <c r="BS37033" s="96" t="n">
        <f aca="false">BR37033-2.5</f>
        <v>-2.5</v>
      </c>
    </row>
    <row r="37034" customFormat="false" ht="12" hidden="false" customHeight="false" outlineLevel="0" collapsed="false">
      <c r="BS37034" s="96" t="n">
        <f aca="false">BR37034-2.5</f>
        <v>-2.5</v>
      </c>
    </row>
    <row r="37035" customFormat="false" ht="12" hidden="false" customHeight="false" outlineLevel="0" collapsed="false">
      <c r="BS37035" s="96" t="n">
        <f aca="false">BR37035-2.5</f>
        <v>-2.5</v>
      </c>
    </row>
    <row r="37036" customFormat="false" ht="12" hidden="false" customHeight="false" outlineLevel="0" collapsed="false">
      <c r="BS37036" s="96" t="n">
        <f aca="false">BR37036-2.5</f>
        <v>-2.5</v>
      </c>
    </row>
    <row r="37037" customFormat="false" ht="12" hidden="false" customHeight="false" outlineLevel="0" collapsed="false">
      <c r="BS37037" s="96" t="n">
        <f aca="false">BR37037-2.5</f>
        <v>-2.5</v>
      </c>
    </row>
    <row r="37038" customFormat="false" ht="12" hidden="false" customHeight="false" outlineLevel="0" collapsed="false">
      <c r="BS37038" s="96" t="n">
        <f aca="false">BR37038-2.5</f>
        <v>-2.5</v>
      </c>
    </row>
    <row r="37039" customFormat="false" ht="12" hidden="false" customHeight="false" outlineLevel="0" collapsed="false">
      <c r="BS37039" s="96" t="n">
        <f aca="false">BR37039-2.5</f>
        <v>-2.5</v>
      </c>
    </row>
    <row r="37040" customFormat="false" ht="12" hidden="false" customHeight="false" outlineLevel="0" collapsed="false">
      <c r="BS37040" s="96" t="n">
        <f aca="false">BR37040-2.5</f>
        <v>-2.5</v>
      </c>
    </row>
    <row r="37041" customFormat="false" ht="12" hidden="false" customHeight="false" outlineLevel="0" collapsed="false">
      <c r="BS37041" s="96" t="n">
        <f aca="false">BR37041-2.5</f>
        <v>-2.5</v>
      </c>
    </row>
    <row r="37042" customFormat="false" ht="12" hidden="false" customHeight="false" outlineLevel="0" collapsed="false">
      <c r="BS37042" s="96" t="n">
        <f aca="false">BR37042-2.5</f>
        <v>-2.5</v>
      </c>
    </row>
    <row r="37043" customFormat="false" ht="12" hidden="false" customHeight="false" outlineLevel="0" collapsed="false">
      <c r="BS37043" s="96" t="n">
        <f aca="false">BR37043-2.5</f>
        <v>-2.5</v>
      </c>
    </row>
    <row r="37044" customFormat="false" ht="12" hidden="false" customHeight="false" outlineLevel="0" collapsed="false">
      <c r="BS37044" s="96" t="n">
        <f aca="false">BR37044-2.5</f>
        <v>-2.5</v>
      </c>
    </row>
    <row r="37045" customFormat="false" ht="12" hidden="false" customHeight="false" outlineLevel="0" collapsed="false">
      <c r="BS37045" s="96" t="n">
        <f aca="false">BR37045-2.5</f>
        <v>-2.5</v>
      </c>
    </row>
    <row r="37046" customFormat="false" ht="12" hidden="false" customHeight="false" outlineLevel="0" collapsed="false">
      <c r="BS37046" s="96" t="n">
        <f aca="false">BR37046-2.5</f>
        <v>-2.5</v>
      </c>
    </row>
    <row r="37047" customFormat="false" ht="12" hidden="false" customHeight="false" outlineLevel="0" collapsed="false">
      <c r="BS37047" s="96" t="n">
        <f aca="false">BR37047-2.5</f>
        <v>-2.5</v>
      </c>
    </row>
    <row r="37048" customFormat="false" ht="12" hidden="false" customHeight="false" outlineLevel="0" collapsed="false">
      <c r="BS37048" s="96" t="n">
        <f aca="false">BR37048-2.5</f>
        <v>-2.5</v>
      </c>
    </row>
    <row r="37049" customFormat="false" ht="12" hidden="false" customHeight="false" outlineLevel="0" collapsed="false">
      <c r="BS37049" s="96" t="n">
        <f aca="false">BR37049-2.5</f>
        <v>-2.5</v>
      </c>
    </row>
    <row r="37050" customFormat="false" ht="12" hidden="false" customHeight="false" outlineLevel="0" collapsed="false">
      <c r="BS37050" s="96" t="n">
        <f aca="false">BR37050-2.5</f>
        <v>-2.5</v>
      </c>
    </row>
    <row r="37051" customFormat="false" ht="12" hidden="false" customHeight="false" outlineLevel="0" collapsed="false">
      <c r="BS37051" s="96" t="n">
        <f aca="false">BR37051-2.5</f>
        <v>-2.5</v>
      </c>
    </row>
    <row r="37052" customFormat="false" ht="12" hidden="false" customHeight="false" outlineLevel="0" collapsed="false">
      <c r="BS37052" s="96" t="n">
        <f aca="false">BR37052-2.5</f>
        <v>-2.5</v>
      </c>
    </row>
    <row r="37053" customFormat="false" ht="12" hidden="false" customHeight="false" outlineLevel="0" collapsed="false">
      <c r="BS37053" s="96" t="n">
        <f aca="false">BR37053-2.5</f>
        <v>-2.5</v>
      </c>
    </row>
    <row r="37054" customFormat="false" ht="12" hidden="false" customHeight="false" outlineLevel="0" collapsed="false">
      <c r="BS37054" s="96" t="n">
        <f aca="false">BR37054-2.5</f>
        <v>-2.5</v>
      </c>
    </row>
    <row r="37055" customFormat="false" ht="12" hidden="false" customHeight="false" outlineLevel="0" collapsed="false">
      <c r="BS37055" s="96" t="n">
        <f aca="false">BR37055-2.5</f>
        <v>-2.5</v>
      </c>
    </row>
    <row r="37056" customFormat="false" ht="12" hidden="false" customHeight="false" outlineLevel="0" collapsed="false">
      <c r="BS37056" s="96" t="n">
        <f aca="false">BR37056-2.5</f>
        <v>-2.5</v>
      </c>
    </row>
    <row r="37057" customFormat="false" ht="12" hidden="false" customHeight="false" outlineLevel="0" collapsed="false">
      <c r="BS37057" s="96" t="n">
        <f aca="false">BR37057-2.5</f>
        <v>-2.5</v>
      </c>
    </row>
    <row r="37058" customFormat="false" ht="12" hidden="false" customHeight="false" outlineLevel="0" collapsed="false">
      <c r="BS37058" s="96" t="n">
        <f aca="false">BR37058-2.5</f>
        <v>-2.5</v>
      </c>
    </row>
    <row r="37059" customFormat="false" ht="12" hidden="false" customHeight="false" outlineLevel="0" collapsed="false">
      <c r="BS37059" s="96" t="n">
        <f aca="false">BR37059-2.5</f>
        <v>-2.5</v>
      </c>
    </row>
    <row r="37060" customFormat="false" ht="12" hidden="false" customHeight="false" outlineLevel="0" collapsed="false">
      <c r="BS37060" s="96" t="n">
        <f aca="false">BR37060-2.5</f>
        <v>-2.5</v>
      </c>
    </row>
    <row r="37061" customFormat="false" ht="12" hidden="false" customHeight="false" outlineLevel="0" collapsed="false">
      <c r="BS37061" s="96" t="n">
        <f aca="false">BR37061-2.5</f>
        <v>-2.5</v>
      </c>
    </row>
    <row r="37062" customFormat="false" ht="12" hidden="false" customHeight="false" outlineLevel="0" collapsed="false">
      <c r="BS37062" s="96" t="n">
        <f aca="false">BR37062-2.5</f>
        <v>-2.5</v>
      </c>
    </row>
    <row r="37063" customFormat="false" ht="12" hidden="false" customHeight="false" outlineLevel="0" collapsed="false">
      <c r="BS37063" s="96" t="n">
        <f aca="false">BR37063-2.5</f>
        <v>-2.5</v>
      </c>
    </row>
    <row r="37064" customFormat="false" ht="12" hidden="false" customHeight="false" outlineLevel="0" collapsed="false">
      <c r="BS37064" s="96" t="n">
        <f aca="false">BR37064-2.5</f>
        <v>-2.5</v>
      </c>
    </row>
    <row r="37065" customFormat="false" ht="12" hidden="false" customHeight="false" outlineLevel="0" collapsed="false">
      <c r="BS37065" s="96" t="n">
        <f aca="false">BR37065-2.5</f>
        <v>-2.5</v>
      </c>
    </row>
    <row r="37066" customFormat="false" ht="12" hidden="false" customHeight="false" outlineLevel="0" collapsed="false">
      <c r="BS37066" s="96" t="n">
        <f aca="false">BR37066-2.5</f>
        <v>-2.5</v>
      </c>
    </row>
    <row r="37067" customFormat="false" ht="12" hidden="false" customHeight="false" outlineLevel="0" collapsed="false">
      <c r="BS37067" s="96" t="n">
        <f aca="false">BR37067-2.5</f>
        <v>-2.5</v>
      </c>
    </row>
    <row r="37068" customFormat="false" ht="12" hidden="false" customHeight="false" outlineLevel="0" collapsed="false">
      <c r="BS37068" s="96" t="n">
        <f aca="false">BR37068-2.5</f>
        <v>-2.5</v>
      </c>
    </row>
    <row r="37069" customFormat="false" ht="12" hidden="false" customHeight="false" outlineLevel="0" collapsed="false">
      <c r="BS37069" s="96" t="n">
        <f aca="false">BR37069-2.5</f>
        <v>-2.5</v>
      </c>
    </row>
    <row r="37070" customFormat="false" ht="12" hidden="false" customHeight="false" outlineLevel="0" collapsed="false">
      <c r="BS37070" s="96" t="n">
        <f aca="false">BR37070-2.5</f>
        <v>-2.5</v>
      </c>
    </row>
    <row r="37071" customFormat="false" ht="12" hidden="false" customHeight="false" outlineLevel="0" collapsed="false">
      <c r="BS37071" s="96" t="n">
        <f aca="false">BR37071-2.5</f>
        <v>-2.5</v>
      </c>
    </row>
    <row r="37072" customFormat="false" ht="12" hidden="false" customHeight="false" outlineLevel="0" collapsed="false">
      <c r="BS37072" s="96" t="n">
        <f aca="false">BR37072-2.5</f>
        <v>-2.5</v>
      </c>
    </row>
    <row r="37073" customFormat="false" ht="12" hidden="false" customHeight="false" outlineLevel="0" collapsed="false">
      <c r="BS37073" s="96" t="n">
        <f aca="false">BR37073-2.5</f>
        <v>-2.5</v>
      </c>
    </row>
    <row r="37074" customFormat="false" ht="12" hidden="false" customHeight="false" outlineLevel="0" collapsed="false">
      <c r="BS37074" s="96" t="n">
        <f aca="false">BR37074-2.5</f>
        <v>-2.5</v>
      </c>
    </row>
    <row r="37075" customFormat="false" ht="12" hidden="false" customHeight="false" outlineLevel="0" collapsed="false">
      <c r="BS37075" s="96" t="n">
        <f aca="false">BR37075-2.5</f>
        <v>-2.5</v>
      </c>
    </row>
    <row r="37076" customFormat="false" ht="12" hidden="false" customHeight="false" outlineLevel="0" collapsed="false">
      <c r="BS37076" s="96" t="n">
        <f aca="false">BR37076-2.5</f>
        <v>-2.5</v>
      </c>
    </row>
    <row r="37077" customFormat="false" ht="12" hidden="false" customHeight="false" outlineLevel="0" collapsed="false">
      <c r="BS37077" s="96" t="n">
        <f aca="false">BR37077-2.5</f>
        <v>-2.5</v>
      </c>
    </row>
    <row r="37078" customFormat="false" ht="12" hidden="false" customHeight="false" outlineLevel="0" collapsed="false">
      <c r="BS37078" s="96" t="n">
        <f aca="false">BR37078-2.5</f>
        <v>-2.5</v>
      </c>
    </row>
    <row r="37079" customFormat="false" ht="12" hidden="false" customHeight="false" outlineLevel="0" collapsed="false">
      <c r="BS37079" s="96" t="n">
        <f aca="false">BR37079-2.5</f>
        <v>-2.5</v>
      </c>
    </row>
    <row r="37080" customFormat="false" ht="12" hidden="false" customHeight="false" outlineLevel="0" collapsed="false">
      <c r="BS37080" s="96" t="n">
        <f aca="false">BR37080-2.5</f>
        <v>-2.5</v>
      </c>
    </row>
    <row r="37081" customFormat="false" ht="12" hidden="false" customHeight="false" outlineLevel="0" collapsed="false">
      <c r="BS37081" s="96" t="n">
        <f aca="false">BR37081-2.5</f>
        <v>-2.5</v>
      </c>
    </row>
    <row r="37082" customFormat="false" ht="12" hidden="false" customHeight="false" outlineLevel="0" collapsed="false">
      <c r="BS37082" s="96" t="n">
        <f aca="false">BR37082-2.5</f>
        <v>-2.5</v>
      </c>
    </row>
    <row r="37083" customFormat="false" ht="12" hidden="false" customHeight="false" outlineLevel="0" collapsed="false">
      <c r="BS37083" s="96" t="n">
        <f aca="false">BR37083-2.5</f>
        <v>-2.5</v>
      </c>
    </row>
    <row r="37084" customFormat="false" ht="12" hidden="false" customHeight="false" outlineLevel="0" collapsed="false">
      <c r="BS37084" s="96" t="n">
        <f aca="false">BR37084-2.5</f>
        <v>-2.5</v>
      </c>
    </row>
    <row r="37085" customFormat="false" ht="12" hidden="false" customHeight="false" outlineLevel="0" collapsed="false">
      <c r="BS37085" s="96" t="n">
        <f aca="false">BR37085-2.5</f>
        <v>-2.5</v>
      </c>
    </row>
    <row r="37086" customFormat="false" ht="12" hidden="false" customHeight="false" outlineLevel="0" collapsed="false">
      <c r="BS37086" s="96" t="n">
        <f aca="false">BR37086-2.5</f>
        <v>-2.5</v>
      </c>
    </row>
    <row r="37087" customFormat="false" ht="12" hidden="false" customHeight="false" outlineLevel="0" collapsed="false">
      <c r="BS37087" s="96" t="n">
        <f aca="false">BR37087-2.5</f>
        <v>-2.5</v>
      </c>
    </row>
    <row r="37088" customFormat="false" ht="12" hidden="false" customHeight="false" outlineLevel="0" collapsed="false">
      <c r="BS37088" s="96" t="n">
        <f aca="false">BR37088-2.5</f>
        <v>-2.5</v>
      </c>
    </row>
    <row r="37089" customFormat="false" ht="12" hidden="false" customHeight="false" outlineLevel="0" collapsed="false">
      <c r="BS37089" s="96" t="n">
        <f aca="false">BR37089-2.5</f>
        <v>-2.5</v>
      </c>
    </row>
    <row r="37090" customFormat="false" ht="12" hidden="false" customHeight="false" outlineLevel="0" collapsed="false">
      <c r="BS37090" s="96" t="n">
        <f aca="false">BR37090-2.5</f>
        <v>-2.5</v>
      </c>
    </row>
    <row r="37091" customFormat="false" ht="12" hidden="false" customHeight="false" outlineLevel="0" collapsed="false">
      <c r="BS37091" s="96" t="n">
        <f aca="false">BR37091-2.5</f>
        <v>-2.5</v>
      </c>
    </row>
    <row r="37092" customFormat="false" ht="12" hidden="false" customHeight="false" outlineLevel="0" collapsed="false">
      <c r="BS37092" s="96" t="n">
        <f aca="false">BR37092-2.5</f>
        <v>-2.5</v>
      </c>
    </row>
    <row r="37093" customFormat="false" ht="12" hidden="false" customHeight="false" outlineLevel="0" collapsed="false">
      <c r="BS37093" s="96" t="n">
        <f aca="false">BR37093-2.5</f>
        <v>-2.5</v>
      </c>
    </row>
    <row r="37094" customFormat="false" ht="12" hidden="false" customHeight="false" outlineLevel="0" collapsed="false">
      <c r="BS37094" s="96" t="n">
        <f aca="false">BR37094-2.5</f>
        <v>-2.5</v>
      </c>
    </row>
    <row r="37095" customFormat="false" ht="12" hidden="false" customHeight="false" outlineLevel="0" collapsed="false">
      <c r="BS37095" s="96" t="n">
        <f aca="false">BR37095-2.5</f>
        <v>-2.5</v>
      </c>
    </row>
    <row r="37096" customFormat="false" ht="12" hidden="false" customHeight="false" outlineLevel="0" collapsed="false">
      <c r="BS37096" s="96" t="n">
        <f aca="false">BR37096-2.5</f>
        <v>-2.5</v>
      </c>
    </row>
    <row r="37097" customFormat="false" ht="12" hidden="false" customHeight="false" outlineLevel="0" collapsed="false">
      <c r="BS37097" s="96" t="n">
        <f aca="false">BR37097-2.5</f>
        <v>-2.5</v>
      </c>
    </row>
    <row r="37098" customFormat="false" ht="12" hidden="false" customHeight="false" outlineLevel="0" collapsed="false">
      <c r="BS37098" s="96" t="n">
        <f aca="false">BR37098-2.5</f>
        <v>-2.5</v>
      </c>
    </row>
    <row r="37099" customFormat="false" ht="12" hidden="false" customHeight="false" outlineLevel="0" collapsed="false">
      <c r="BS37099" s="96" t="n">
        <f aca="false">BR37099-2.5</f>
        <v>-2.5</v>
      </c>
    </row>
    <row r="37100" customFormat="false" ht="12" hidden="false" customHeight="false" outlineLevel="0" collapsed="false">
      <c r="BS37100" s="96" t="n">
        <f aca="false">BR37100-2.5</f>
        <v>-2.5</v>
      </c>
    </row>
    <row r="37101" customFormat="false" ht="12" hidden="false" customHeight="false" outlineLevel="0" collapsed="false">
      <c r="BS37101" s="96" t="n">
        <f aca="false">BR37101-2.5</f>
        <v>-2.5</v>
      </c>
    </row>
    <row r="37102" customFormat="false" ht="12" hidden="false" customHeight="false" outlineLevel="0" collapsed="false">
      <c r="BS37102" s="96" t="n">
        <f aca="false">BR37102-2.5</f>
        <v>-2.5</v>
      </c>
    </row>
    <row r="37103" customFormat="false" ht="12" hidden="false" customHeight="false" outlineLevel="0" collapsed="false">
      <c r="BS37103" s="96" t="n">
        <f aca="false">BR37103-2.5</f>
        <v>-2.5</v>
      </c>
    </row>
    <row r="37104" customFormat="false" ht="12" hidden="false" customHeight="false" outlineLevel="0" collapsed="false">
      <c r="BS37104" s="96" t="n">
        <f aca="false">BR37104-2.5</f>
        <v>-2.5</v>
      </c>
    </row>
    <row r="37105" customFormat="false" ht="12" hidden="false" customHeight="false" outlineLevel="0" collapsed="false">
      <c r="BS37105" s="96" t="n">
        <f aca="false">BR37105-2.5</f>
        <v>-2.5</v>
      </c>
    </row>
    <row r="37106" customFormat="false" ht="12" hidden="false" customHeight="false" outlineLevel="0" collapsed="false">
      <c r="BS37106" s="96" t="n">
        <f aca="false">BR37106-2.5</f>
        <v>-2.5</v>
      </c>
    </row>
    <row r="37107" customFormat="false" ht="12" hidden="false" customHeight="false" outlineLevel="0" collapsed="false">
      <c r="BS37107" s="96" t="n">
        <f aca="false">BR37107-2.5</f>
        <v>-2.5</v>
      </c>
    </row>
    <row r="37108" customFormat="false" ht="12" hidden="false" customHeight="false" outlineLevel="0" collapsed="false">
      <c r="BS37108" s="96" t="n">
        <f aca="false">BR37108-2.5</f>
        <v>-2.5</v>
      </c>
    </row>
    <row r="37109" customFormat="false" ht="12" hidden="false" customHeight="false" outlineLevel="0" collapsed="false">
      <c r="BS37109" s="96" t="n">
        <f aca="false">BR37109-2.5</f>
        <v>-2.5</v>
      </c>
    </row>
    <row r="37110" customFormat="false" ht="12" hidden="false" customHeight="false" outlineLevel="0" collapsed="false">
      <c r="BS37110" s="96" t="n">
        <f aca="false">BR37110-2.5</f>
        <v>-2.5</v>
      </c>
    </row>
    <row r="37111" customFormat="false" ht="12" hidden="false" customHeight="false" outlineLevel="0" collapsed="false">
      <c r="BS37111" s="96" t="n">
        <f aca="false">BR37111-2.5</f>
        <v>-2.5</v>
      </c>
    </row>
    <row r="37112" customFormat="false" ht="12" hidden="false" customHeight="false" outlineLevel="0" collapsed="false">
      <c r="BS37112" s="96" t="n">
        <f aca="false">BR37112-2.5</f>
        <v>-2.5</v>
      </c>
    </row>
    <row r="37113" customFormat="false" ht="12" hidden="false" customHeight="false" outlineLevel="0" collapsed="false">
      <c r="BS37113" s="96" t="n">
        <f aca="false">BR37113-2.5</f>
        <v>-2.5</v>
      </c>
    </row>
    <row r="37114" customFormat="false" ht="12" hidden="false" customHeight="false" outlineLevel="0" collapsed="false">
      <c r="BS37114" s="96" t="n">
        <f aca="false">BR37114-2.5</f>
        <v>-2.5</v>
      </c>
    </row>
    <row r="37115" customFormat="false" ht="12" hidden="false" customHeight="false" outlineLevel="0" collapsed="false">
      <c r="BS37115" s="96" t="n">
        <f aca="false">BR37115-2.5</f>
        <v>-2.5</v>
      </c>
    </row>
    <row r="37116" customFormat="false" ht="12" hidden="false" customHeight="false" outlineLevel="0" collapsed="false">
      <c r="BS37116" s="96" t="n">
        <f aca="false">BR37116-2.5</f>
        <v>-2.5</v>
      </c>
    </row>
    <row r="37117" customFormat="false" ht="12" hidden="false" customHeight="false" outlineLevel="0" collapsed="false">
      <c r="BS37117" s="96" t="n">
        <f aca="false">BR37117-2.5</f>
        <v>-2.5</v>
      </c>
    </row>
    <row r="37118" customFormat="false" ht="12" hidden="false" customHeight="false" outlineLevel="0" collapsed="false">
      <c r="BS37118" s="96" t="n">
        <f aca="false">BR37118-2.5</f>
        <v>-2.5</v>
      </c>
    </row>
    <row r="37119" customFormat="false" ht="12" hidden="false" customHeight="false" outlineLevel="0" collapsed="false">
      <c r="BS37119" s="96" t="n">
        <f aca="false">BR37119-2.5</f>
        <v>-2.5</v>
      </c>
    </row>
    <row r="37120" customFormat="false" ht="12" hidden="false" customHeight="false" outlineLevel="0" collapsed="false">
      <c r="BS37120" s="96" t="n">
        <f aca="false">BR37120-2.5</f>
        <v>-2.5</v>
      </c>
    </row>
    <row r="37121" customFormat="false" ht="12" hidden="false" customHeight="false" outlineLevel="0" collapsed="false">
      <c r="BS37121" s="96" t="n">
        <f aca="false">BR37121-2.5</f>
        <v>-2.5</v>
      </c>
    </row>
    <row r="37122" customFormat="false" ht="12" hidden="false" customHeight="false" outlineLevel="0" collapsed="false">
      <c r="BS37122" s="96" t="n">
        <f aca="false">BR37122-2.5</f>
        <v>-2.5</v>
      </c>
    </row>
    <row r="37123" customFormat="false" ht="12" hidden="false" customHeight="false" outlineLevel="0" collapsed="false">
      <c r="BS37123" s="96" t="n">
        <f aca="false">BR37123-2.5</f>
        <v>-2.5</v>
      </c>
    </row>
    <row r="37124" customFormat="false" ht="12" hidden="false" customHeight="false" outlineLevel="0" collapsed="false">
      <c r="BS37124" s="96" t="n">
        <f aca="false">BR37124-2.5</f>
        <v>-2.5</v>
      </c>
    </row>
    <row r="37125" customFormat="false" ht="12" hidden="false" customHeight="false" outlineLevel="0" collapsed="false">
      <c r="BS37125" s="96" t="n">
        <f aca="false">BR37125-2.5</f>
        <v>-2.5</v>
      </c>
    </row>
    <row r="37126" customFormat="false" ht="12" hidden="false" customHeight="false" outlineLevel="0" collapsed="false">
      <c r="BS37126" s="96" t="n">
        <f aca="false">BR37126-2.5</f>
        <v>-2.5</v>
      </c>
    </row>
    <row r="37127" customFormat="false" ht="12" hidden="false" customHeight="false" outlineLevel="0" collapsed="false">
      <c r="BS37127" s="96" t="n">
        <f aca="false">BR37127-2.5</f>
        <v>-2.5</v>
      </c>
    </row>
    <row r="37128" customFormat="false" ht="12" hidden="false" customHeight="false" outlineLevel="0" collapsed="false">
      <c r="BS37128" s="96" t="n">
        <f aca="false">BR37128-2.5</f>
        <v>-2.5</v>
      </c>
    </row>
    <row r="37129" customFormat="false" ht="12" hidden="false" customHeight="false" outlineLevel="0" collapsed="false">
      <c r="BS37129" s="96" t="n">
        <f aca="false">BR37129-2.5</f>
        <v>-2.5</v>
      </c>
    </row>
    <row r="37130" customFormat="false" ht="12" hidden="false" customHeight="false" outlineLevel="0" collapsed="false">
      <c r="BS37130" s="96" t="n">
        <f aca="false">BR37130-2.5</f>
        <v>-2.5</v>
      </c>
    </row>
    <row r="37131" customFormat="false" ht="12" hidden="false" customHeight="false" outlineLevel="0" collapsed="false">
      <c r="BS37131" s="96" t="n">
        <f aca="false">BR37131-2.5</f>
        <v>-2.5</v>
      </c>
    </row>
    <row r="37132" customFormat="false" ht="12" hidden="false" customHeight="false" outlineLevel="0" collapsed="false">
      <c r="BS37132" s="96" t="n">
        <f aca="false">BR37132-2.5</f>
        <v>-2.5</v>
      </c>
    </row>
    <row r="37133" customFormat="false" ht="12" hidden="false" customHeight="false" outlineLevel="0" collapsed="false">
      <c r="BS37133" s="96" t="n">
        <f aca="false">BR37133-2.5</f>
        <v>-2.5</v>
      </c>
    </row>
    <row r="37134" customFormat="false" ht="12" hidden="false" customHeight="false" outlineLevel="0" collapsed="false">
      <c r="BS37134" s="96" t="n">
        <f aca="false">BR37134-2.5</f>
        <v>-2.5</v>
      </c>
    </row>
    <row r="37135" customFormat="false" ht="12" hidden="false" customHeight="false" outlineLevel="0" collapsed="false">
      <c r="BS37135" s="96" t="n">
        <f aca="false">BR37135-2.5</f>
        <v>-2.5</v>
      </c>
    </row>
    <row r="37136" customFormat="false" ht="12" hidden="false" customHeight="false" outlineLevel="0" collapsed="false">
      <c r="BS37136" s="96" t="n">
        <f aca="false">BR37136-2.5</f>
        <v>-2.5</v>
      </c>
    </row>
    <row r="37137" customFormat="false" ht="12" hidden="false" customHeight="false" outlineLevel="0" collapsed="false">
      <c r="BS37137" s="96" t="n">
        <f aca="false">BR37137-2.5</f>
        <v>-2.5</v>
      </c>
    </row>
    <row r="37138" customFormat="false" ht="12" hidden="false" customHeight="false" outlineLevel="0" collapsed="false">
      <c r="BS37138" s="96" t="n">
        <f aca="false">BR37138-2.5</f>
        <v>-2.5</v>
      </c>
    </row>
    <row r="37139" customFormat="false" ht="12" hidden="false" customHeight="false" outlineLevel="0" collapsed="false">
      <c r="BS37139" s="96" t="n">
        <f aca="false">BR37139-2.5</f>
        <v>-2.5</v>
      </c>
    </row>
    <row r="37140" customFormat="false" ht="12" hidden="false" customHeight="false" outlineLevel="0" collapsed="false">
      <c r="BS37140" s="96" t="n">
        <f aca="false">BR37140-2.5</f>
        <v>-2.5</v>
      </c>
    </row>
    <row r="37141" customFormat="false" ht="12" hidden="false" customHeight="false" outlineLevel="0" collapsed="false">
      <c r="BS37141" s="96" t="n">
        <f aca="false">BR37141-2.5</f>
        <v>-2.5</v>
      </c>
    </row>
    <row r="37142" customFormat="false" ht="12" hidden="false" customHeight="false" outlineLevel="0" collapsed="false">
      <c r="BS37142" s="96" t="n">
        <f aca="false">BR37142-2.5</f>
        <v>-2.5</v>
      </c>
    </row>
    <row r="37143" customFormat="false" ht="12" hidden="false" customHeight="false" outlineLevel="0" collapsed="false">
      <c r="BS37143" s="96" t="n">
        <f aca="false">BR37143-2.5</f>
        <v>-2.5</v>
      </c>
    </row>
    <row r="37144" customFormat="false" ht="12" hidden="false" customHeight="false" outlineLevel="0" collapsed="false">
      <c r="BS37144" s="96" t="n">
        <f aca="false">BR37144-2.5</f>
        <v>-2.5</v>
      </c>
    </row>
    <row r="37145" customFormat="false" ht="12" hidden="false" customHeight="false" outlineLevel="0" collapsed="false">
      <c r="BS37145" s="96" t="n">
        <f aca="false">BR37145-2.5</f>
        <v>-2.5</v>
      </c>
    </row>
    <row r="37146" customFormat="false" ht="12" hidden="false" customHeight="false" outlineLevel="0" collapsed="false">
      <c r="BS37146" s="96" t="n">
        <f aca="false">BR37146-2.5</f>
        <v>-2.5</v>
      </c>
    </row>
    <row r="37147" customFormat="false" ht="12" hidden="false" customHeight="false" outlineLevel="0" collapsed="false">
      <c r="BS37147" s="96" t="n">
        <f aca="false">BR37147-2.5</f>
        <v>-2.5</v>
      </c>
    </row>
    <row r="37148" customFormat="false" ht="12" hidden="false" customHeight="false" outlineLevel="0" collapsed="false">
      <c r="BS37148" s="96" t="n">
        <f aca="false">BR37148-2.5</f>
        <v>-2.5</v>
      </c>
    </row>
    <row r="37149" customFormat="false" ht="12" hidden="false" customHeight="false" outlineLevel="0" collapsed="false">
      <c r="BS37149" s="96" t="n">
        <f aca="false">BR37149-2.5</f>
        <v>-2.5</v>
      </c>
    </row>
    <row r="37150" customFormat="false" ht="12" hidden="false" customHeight="false" outlineLevel="0" collapsed="false">
      <c r="BS37150" s="96" t="n">
        <f aca="false">BR37150-2.5</f>
        <v>-2.5</v>
      </c>
    </row>
    <row r="37151" customFormat="false" ht="12" hidden="false" customHeight="false" outlineLevel="0" collapsed="false">
      <c r="BS37151" s="96" t="n">
        <f aca="false">BR37151-2.5</f>
        <v>-2.5</v>
      </c>
    </row>
    <row r="37152" customFormat="false" ht="12" hidden="false" customHeight="false" outlineLevel="0" collapsed="false">
      <c r="BS37152" s="96" t="n">
        <f aca="false">BR37152-2.5</f>
        <v>-2.5</v>
      </c>
    </row>
    <row r="37153" customFormat="false" ht="12" hidden="false" customHeight="false" outlineLevel="0" collapsed="false">
      <c r="BS37153" s="96" t="n">
        <f aca="false">BR37153-2.5</f>
        <v>-2.5</v>
      </c>
    </row>
    <row r="37154" customFormat="false" ht="12" hidden="false" customHeight="false" outlineLevel="0" collapsed="false">
      <c r="BS37154" s="96" t="n">
        <f aca="false">BR37154-2.5</f>
        <v>-2.5</v>
      </c>
    </row>
    <row r="37155" customFormat="false" ht="12" hidden="false" customHeight="false" outlineLevel="0" collapsed="false">
      <c r="BS37155" s="96" t="n">
        <f aca="false">BR37155-2.5</f>
        <v>-2.5</v>
      </c>
    </row>
    <row r="37156" customFormat="false" ht="12" hidden="false" customHeight="false" outlineLevel="0" collapsed="false">
      <c r="BS37156" s="96" t="n">
        <f aca="false">BR37156-2.5</f>
        <v>-2.5</v>
      </c>
    </row>
    <row r="37157" customFormat="false" ht="12" hidden="false" customHeight="false" outlineLevel="0" collapsed="false">
      <c r="BS37157" s="96" t="n">
        <f aca="false">BR37157-2.5</f>
        <v>-2.5</v>
      </c>
    </row>
    <row r="37158" customFormat="false" ht="12" hidden="false" customHeight="false" outlineLevel="0" collapsed="false">
      <c r="BS37158" s="96" t="n">
        <f aca="false">BR37158-2.5</f>
        <v>-2.5</v>
      </c>
    </row>
    <row r="37159" customFormat="false" ht="12" hidden="false" customHeight="false" outlineLevel="0" collapsed="false">
      <c r="BS37159" s="96" t="n">
        <f aca="false">BR37159-2.5</f>
        <v>-2.5</v>
      </c>
    </row>
    <row r="37160" customFormat="false" ht="12" hidden="false" customHeight="false" outlineLevel="0" collapsed="false">
      <c r="BS37160" s="96" t="n">
        <f aca="false">BR37160-2.5</f>
        <v>-2.5</v>
      </c>
    </row>
    <row r="37161" customFormat="false" ht="12" hidden="false" customHeight="false" outlineLevel="0" collapsed="false">
      <c r="BS37161" s="96" t="n">
        <f aca="false">BR37161-2.5</f>
        <v>-2.5</v>
      </c>
    </row>
    <row r="37162" customFormat="false" ht="12" hidden="false" customHeight="false" outlineLevel="0" collapsed="false">
      <c r="BS37162" s="96" t="n">
        <f aca="false">BR37162-2.5</f>
        <v>-2.5</v>
      </c>
    </row>
    <row r="37163" customFormat="false" ht="12" hidden="false" customHeight="false" outlineLevel="0" collapsed="false">
      <c r="BS37163" s="96" t="n">
        <f aca="false">BR37163-2.5</f>
        <v>-2.5</v>
      </c>
    </row>
    <row r="37164" customFormat="false" ht="12" hidden="false" customHeight="false" outlineLevel="0" collapsed="false">
      <c r="BS37164" s="96" t="n">
        <f aca="false">BR37164-2.5</f>
        <v>-2.5</v>
      </c>
    </row>
    <row r="37165" customFormat="false" ht="12" hidden="false" customHeight="false" outlineLevel="0" collapsed="false">
      <c r="BS37165" s="96" t="n">
        <f aca="false">BR37165-2.5</f>
        <v>-2.5</v>
      </c>
    </row>
    <row r="37166" customFormat="false" ht="12" hidden="false" customHeight="false" outlineLevel="0" collapsed="false">
      <c r="BS37166" s="96" t="n">
        <f aca="false">BR37166-2.5</f>
        <v>-2.5</v>
      </c>
    </row>
    <row r="37167" customFormat="false" ht="12" hidden="false" customHeight="false" outlineLevel="0" collapsed="false">
      <c r="BS37167" s="96" t="n">
        <f aca="false">BR37167-2.5</f>
        <v>-2.5</v>
      </c>
    </row>
    <row r="37168" customFormat="false" ht="12" hidden="false" customHeight="false" outlineLevel="0" collapsed="false">
      <c r="BS37168" s="96" t="n">
        <f aca="false">BR37168-2.5</f>
        <v>-2.5</v>
      </c>
    </row>
    <row r="37169" customFormat="false" ht="12" hidden="false" customHeight="false" outlineLevel="0" collapsed="false">
      <c r="BS37169" s="96" t="n">
        <f aca="false">BR37169-2.5</f>
        <v>-2.5</v>
      </c>
    </row>
    <row r="37170" customFormat="false" ht="12" hidden="false" customHeight="false" outlineLevel="0" collapsed="false">
      <c r="BS37170" s="96" t="n">
        <f aca="false">BR37170-2.5</f>
        <v>-2.5</v>
      </c>
    </row>
    <row r="37171" customFormat="false" ht="12" hidden="false" customHeight="false" outlineLevel="0" collapsed="false">
      <c r="BS37171" s="96" t="n">
        <f aca="false">BR37171-2.5</f>
        <v>-2.5</v>
      </c>
    </row>
    <row r="37172" customFormat="false" ht="12" hidden="false" customHeight="false" outlineLevel="0" collapsed="false">
      <c r="BS37172" s="96" t="n">
        <f aca="false">BR37172-2.5</f>
        <v>-2.5</v>
      </c>
    </row>
    <row r="37173" customFormat="false" ht="12" hidden="false" customHeight="false" outlineLevel="0" collapsed="false">
      <c r="BS37173" s="96" t="n">
        <f aca="false">BR37173-2.5</f>
        <v>-2.5</v>
      </c>
    </row>
    <row r="37174" customFormat="false" ht="12" hidden="false" customHeight="false" outlineLevel="0" collapsed="false">
      <c r="BS37174" s="96" t="n">
        <f aca="false">BR37174-2.5</f>
        <v>-2.5</v>
      </c>
    </row>
    <row r="37175" customFormat="false" ht="12" hidden="false" customHeight="false" outlineLevel="0" collapsed="false">
      <c r="BS37175" s="96" t="n">
        <f aca="false">BR37175-2.5</f>
        <v>-2.5</v>
      </c>
    </row>
    <row r="37176" customFormat="false" ht="12" hidden="false" customHeight="false" outlineLevel="0" collapsed="false">
      <c r="BS37176" s="96" t="n">
        <f aca="false">BR37176-2.5</f>
        <v>-2.5</v>
      </c>
    </row>
    <row r="37177" customFormat="false" ht="12" hidden="false" customHeight="false" outlineLevel="0" collapsed="false">
      <c r="BS37177" s="96" t="n">
        <f aca="false">BR37177-2.5</f>
        <v>-2.5</v>
      </c>
    </row>
    <row r="37178" customFormat="false" ht="12" hidden="false" customHeight="false" outlineLevel="0" collapsed="false">
      <c r="BS37178" s="96" t="n">
        <f aca="false">BR37178-2.5</f>
        <v>-2.5</v>
      </c>
    </row>
    <row r="37179" customFormat="false" ht="12" hidden="false" customHeight="false" outlineLevel="0" collapsed="false">
      <c r="BS37179" s="96" t="n">
        <f aca="false">BR37179-2.5</f>
        <v>-2.5</v>
      </c>
    </row>
    <row r="37180" customFormat="false" ht="12" hidden="false" customHeight="false" outlineLevel="0" collapsed="false">
      <c r="BS37180" s="96" t="n">
        <f aca="false">BR37180-2.5</f>
        <v>-2.5</v>
      </c>
    </row>
    <row r="37181" customFormat="false" ht="12" hidden="false" customHeight="false" outlineLevel="0" collapsed="false">
      <c r="BS37181" s="96" t="n">
        <f aca="false">BR37181-2.5</f>
        <v>-2.5</v>
      </c>
    </row>
    <row r="37182" customFormat="false" ht="12" hidden="false" customHeight="false" outlineLevel="0" collapsed="false">
      <c r="BS37182" s="96" t="n">
        <f aca="false">BR37182-2.5</f>
        <v>-2.5</v>
      </c>
    </row>
    <row r="37183" customFormat="false" ht="12" hidden="false" customHeight="false" outlineLevel="0" collapsed="false">
      <c r="BS37183" s="96" t="n">
        <f aca="false">BR37183-2.5</f>
        <v>-2.5</v>
      </c>
    </row>
    <row r="37184" customFormat="false" ht="12" hidden="false" customHeight="false" outlineLevel="0" collapsed="false">
      <c r="BS37184" s="96" t="n">
        <f aca="false">BR37184-2.5</f>
        <v>-2.5</v>
      </c>
    </row>
    <row r="37185" customFormat="false" ht="12" hidden="false" customHeight="false" outlineLevel="0" collapsed="false">
      <c r="BS37185" s="96" t="n">
        <f aca="false">BR37185-2.5</f>
        <v>-2.5</v>
      </c>
    </row>
    <row r="37186" customFormat="false" ht="12" hidden="false" customHeight="false" outlineLevel="0" collapsed="false">
      <c r="BS37186" s="96" t="n">
        <f aca="false">BR37186-2.5</f>
        <v>-2.5</v>
      </c>
    </row>
    <row r="37187" customFormat="false" ht="12" hidden="false" customHeight="false" outlineLevel="0" collapsed="false">
      <c r="BS37187" s="96" t="n">
        <f aca="false">BR37187-2.5</f>
        <v>-2.5</v>
      </c>
    </row>
    <row r="37188" customFormat="false" ht="12" hidden="false" customHeight="false" outlineLevel="0" collapsed="false">
      <c r="BS37188" s="96" t="n">
        <f aca="false">BR37188-2.5</f>
        <v>-2.5</v>
      </c>
    </row>
    <row r="37189" customFormat="false" ht="12" hidden="false" customHeight="false" outlineLevel="0" collapsed="false">
      <c r="BS37189" s="96" t="n">
        <f aca="false">BR37189-2.5</f>
        <v>-2.5</v>
      </c>
    </row>
    <row r="37190" customFormat="false" ht="12" hidden="false" customHeight="false" outlineLevel="0" collapsed="false">
      <c r="BS37190" s="96" t="n">
        <f aca="false">BR37190-2.5</f>
        <v>-2.5</v>
      </c>
    </row>
    <row r="37191" customFormat="false" ht="12" hidden="false" customHeight="false" outlineLevel="0" collapsed="false">
      <c r="BS37191" s="96" t="n">
        <f aca="false">BR37191-2.5</f>
        <v>-2.5</v>
      </c>
    </row>
    <row r="37192" customFormat="false" ht="12" hidden="false" customHeight="false" outlineLevel="0" collapsed="false">
      <c r="BS37192" s="96" t="n">
        <f aca="false">BR37192-2.5</f>
        <v>-2.5</v>
      </c>
    </row>
    <row r="37193" customFormat="false" ht="12" hidden="false" customHeight="false" outlineLevel="0" collapsed="false">
      <c r="BS37193" s="96" t="n">
        <f aca="false">BR37193-2.5</f>
        <v>-2.5</v>
      </c>
    </row>
    <row r="37194" customFormat="false" ht="12" hidden="false" customHeight="false" outlineLevel="0" collapsed="false">
      <c r="BS37194" s="96" t="n">
        <f aca="false">BR37194-2.5</f>
        <v>-2.5</v>
      </c>
    </row>
    <row r="37195" customFormat="false" ht="12" hidden="false" customHeight="false" outlineLevel="0" collapsed="false">
      <c r="BS37195" s="96" t="n">
        <f aca="false">BR37195-2.5</f>
        <v>-2.5</v>
      </c>
    </row>
    <row r="37196" customFormat="false" ht="12" hidden="false" customHeight="false" outlineLevel="0" collapsed="false">
      <c r="BS37196" s="96" t="n">
        <f aca="false">BR37196-2.5</f>
        <v>-2.5</v>
      </c>
    </row>
    <row r="37197" customFormat="false" ht="12" hidden="false" customHeight="false" outlineLevel="0" collapsed="false">
      <c r="BS37197" s="96" t="n">
        <f aca="false">BR37197-2.5</f>
        <v>-2.5</v>
      </c>
    </row>
    <row r="37198" customFormat="false" ht="12" hidden="false" customHeight="false" outlineLevel="0" collapsed="false">
      <c r="BS37198" s="96" t="n">
        <f aca="false">BR37198-2.5</f>
        <v>-2.5</v>
      </c>
    </row>
    <row r="37199" customFormat="false" ht="12" hidden="false" customHeight="false" outlineLevel="0" collapsed="false">
      <c r="BS37199" s="96" t="n">
        <f aca="false">BR37199-2.5</f>
        <v>-2.5</v>
      </c>
    </row>
    <row r="37200" customFormat="false" ht="12" hidden="false" customHeight="false" outlineLevel="0" collapsed="false">
      <c r="BS37200" s="96" t="n">
        <f aca="false">BR37200-2.5</f>
        <v>-2.5</v>
      </c>
    </row>
    <row r="37201" customFormat="false" ht="12" hidden="false" customHeight="false" outlineLevel="0" collapsed="false">
      <c r="BS37201" s="96" t="n">
        <f aca="false">BR37201-2.5</f>
        <v>-2.5</v>
      </c>
    </row>
    <row r="37202" customFormat="false" ht="12" hidden="false" customHeight="false" outlineLevel="0" collapsed="false">
      <c r="BS37202" s="96" t="n">
        <f aca="false">BR37202-2.5</f>
        <v>-2.5</v>
      </c>
    </row>
    <row r="37203" customFormat="false" ht="12" hidden="false" customHeight="false" outlineLevel="0" collapsed="false">
      <c r="BS37203" s="96" t="n">
        <f aca="false">BR37203-2.5</f>
        <v>-2.5</v>
      </c>
    </row>
    <row r="37204" customFormat="false" ht="12" hidden="false" customHeight="false" outlineLevel="0" collapsed="false">
      <c r="BS37204" s="96" t="n">
        <f aca="false">BR37204-2.5</f>
        <v>-2.5</v>
      </c>
    </row>
    <row r="37205" customFormat="false" ht="12" hidden="false" customHeight="false" outlineLevel="0" collapsed="false">
      <c r="BS37205" s="96" t="n">
        <f aca="false">BR37205-2.5</f>
        <v>-2.5</v>
      </c>
    </row>
    <row r="37206" customFormat="false" ht="12" hidden="false" customHeight="false" outlineLevel="0" collapsed="false">
      <c r="BS37206" s="96" t="n">
        <f aca="false">BR37206-2.5</f>
        <v>-2.5</v>
      </c>
    </row>
    <row r="37207" customFormat="false" ht="12" hidden="false" customHeight="false" outlineLevel="0" collapsed="false">
      <c r="BS37207" s="96" t="n">
        <f aca="false">BR37207-2.5</f>
        <v>-2.5</v>
      </c>
    </row>
    <row r="37208" customFormat="false" ht="12" hidden="false" customHeight="false" outlineLevel="0" collapsed="false">
      <c r="BS37208" s="96" t="n">
        <f aca="false">BR37208-2.5</f>
        <v>-2.5</v>
      </c>
    </row>
    <row r="37209" customFormat="false" ht="12" hidden="false" customHeight="false" outlineLevel="0" collapsed="false">
      <c r="BS37209" s="96" t="n">
        <f aca="false">BR37209-2.5</f>
        <v>-2.5</v>
      </c>
    </row>
    <row r="37210" customFormat="false" ht="12" hidden="false" customHeight="false" outlineLevel="0" collapsed="false">
      <c r="BS37210" s="96" t="n">
        <f aca="false">BR37210-2.5</f>
        <v>-2.5</v>
      </c>
    </row>
    <row r="37211" customFormat="false" ht="12" hidden="false" customHeight="false" outlineLevel="0" collapsed="false">
      <c r="BS37211" s="96" t="n">
        <f aca="false">BR37211-2.5</f>
        <v>-2.5</v>
      </c>
    </row>
    <row r="37212" customFormat="false" ht="12" hidden="false" customHeight="false" outlineLevel="0" collapsed="false">
      <c r="BS37212" s="96" t="n">
        <f aca="false">BR37212-2.5</f>
        <v>-2.5</v>
      </c>
    </row>
    <row r="37213" customFormat="false" ht="12" hidden="false" customHeight="false" outlineLevel="0" collapsed="false">
      <c r="BS37213" s="96" t="n">
        <f aca="false">BR37213-2.5</f>
        <v>-2.5</v>
      </c>
    </row>
    <row r="37214" customFormat="false" ht="12" hidden="false" customHeight="false" outlineLevel="0" collapsed="false">
      <c r="BS37214" s="96" t="n">
        <f aca="false">BR37214-2.5</f>
        <v>-2.5</v>
      </c>
    </row>
    <row r="37215" customFormat="false" ht="12" hidden="false" customHeight="false" outlineLevel="0" collapsed="false">
      <c r="BS37215" s="96" t="n">
        <f aca="false">BR37215-2.5</f>
        <v>-2.5</v>
      </c>
    </row>
    <row r="37216" customFormat="false" ht="12" hidden="false" customHeight="false" outlineLevel="0" collapsed="false">
      <c r="BS37216" s="96" t="n">
        <f aca="false">BR37216-2.5</f>
        <v>-2.5</v>
      </c>
    </row>
    <row r="37217" customFormat="false" ht="12" hidden="false" customHeight="false" outlineLevel="0" collapsed="false">
      <c r="BS37217" s="96" t="n">
        <f aca="false">BR37217-2.5</f>
        <v>-2.5</v>
      </c>
    </row>
    <row r="37218" customFormat="false" ht="12" hidden="false" customHeight="false" outlineLevel="0" collapsed="false">
      <c r="BS37218" s="96" t="n">
        <f aca="false">BR37218-2.5</f>
        <v>-2.5</v>
      </c>
    </row>
    <row r="37219" customFormat="false" ht="12" hidden="false" customHeight="false" outlineLevel="0" collapsed="false">
      <c r="BS37219" s="96" t="n">
        <f aca="false">BR37219-2.5</f>
        <v>-2.5</v>
      </c>
    </row>
    <row r="37220" customFormat="false" ht="12" hidden="false" customHeight="false" outlineLevel="0" collapsed="false">
      <c r="BS37220" s="96" t="n">
        <f aca="false">BR37220-2.5</f>
        <v>-2.5</v>
      </c>
    </row>
    <row r="37221" customFormat="false" ht="12" hidden="false" customHeight="false" outlineLevel="0" collapsed="false">
      <c r="BS37221" s="96" t="n">
        <f aca="false">BR37221-2.5</f>
        <v>-2.5</v>
      </c>
    </row>
    <row r="37222" customFormat="false" ht="12" hidden="false" customHeight="false" outlineLevel="0" collapsed="false">
      <c r="BS37222" s="96" t="n">
        <f aca="false">BR37222-2.5</f>
        <v>-2.5</v>
      </c>
    </row>
    <row r="37223" customFormat="false" ht="12" hidden="false" customHeight="false" outlineLevel="0" collapsed="false">
      <c r="BS37223" s="96" t="n">
        <f aca="false">BR37223-2.5</f>
        <v>-2.5</v>
      </c>
    </row>
    <row r="37224" customFormat="false" ht="12" hidden="false" customHeight="false" outlineLevel="0" collapsed="false">
      <c r="BS37224" s="96" t="n">
        <f aca="false">BR37224-2.5</f>
        <v>-2.5</v>
      </c>
    </row>
    <row r="37225" customFormat="false" ht="12" hidden="false" customHeight="false" outlineLevel="0" collapsed="false">
      <c r="BS37225" s="96" t="n">
        <f aca="false">BR37225-2.5</f>
        <v>-2.5</v>
      </c>
    </row>
    <row r="37226" customFormat="false" ht="12" hidden="false" customHeight="false" outlineLevel="0" collapsed="false">
      <c r="BS37226" s="96" t="n">
        <f aca="false">BR37226-2.5</f>
        <v>-2.5</v>
      </c>
    </row>
    <row r="37227" customFormat="false" ht="12" hidden="false" customHeight="false" outlineLevel="0" collapsed="false">
      <c r="BS37227" s="96" t="n">
        <f aca="false">BR37227-2.5</f>
        <v>-2.5</v>
      </c>
    </row>
    <row r="37228" customFormat="false" ht="12" hidden="false" customHeight="false" outlineLevel="0" collapsed="false">
      <c r="BS37228" s="96" t="n">
        <f aca="false">BR37228-2.5</f>
        <v>-2.5</v>
      </c>
    </row>
    <row r="37229" customFormat="false" ht="12" hidden="false" customHeight="false" outlineLevel="0" collapsed="false">
      <c r="BS37229" s="96" t="n">
        <f aca="false">BR37229-2.5</f>
        <v>-2.5</v>
      </c>
    </row>
    <row r="37230" customFormat="false" ht="12" hidden="false" customHeight="false" outlineLevel="0" collapsed="false">
      <c r="BS37230" s="96" t="n">
        <f aca="false">BR37230-2.5</f>
        <v>-2.5</v>
      </c>
    </row>
    <row r="37231" customFormat="false" ht="12" hidden="false" customHeight="false" outlineLevel="0" collapsed="false">
      <c r="BS37231" s="96" t="n">
        <f aca="false">BR37231-2.5</f>
        <v>-2.5</v>
      </c>
    </row>
    <row r="37232" customFormat="false" ht="12" hidden="false" customHeight="false" outlineLevel="0" collapsed="false">
      <c r="BS37232" s="96" t="n">
        <f aca="false">BR37232-2.5</f>
        <v>-2.5</v>
      </c>
    </row>
    <row r="37233" customFormat="false" ht="12" hidden="false" customHeight="false" outlineLevel="0" collapsed="false">
      <c r="BS37233" s="96" t="n">
        <f aca="false">BR37233-2.5</f>
        <v>-2.5</v>
      </c>
    </row>
    <row r="37234" customFormat="false" ht="12" hidden="false" customHeight="false" outlineLevel="0" collapsed="false">
      <c r="BS37234" s="96" t="n">
        <f aca="false">BR37234-2.5</f>
        <v>-2.5</v>
      </c>
    </row>
    <row r="37235" customFormat="false" ht="12" hidden="false" customHeight="false" outlineLevel="0" collapsed="false">
      <c r="BS37235" s="96" t="n">
        <f aca="false">BR37235-2.5</f>
        <v>-2.5</v>
      </c>
    </row>
    <row r="37236" customFormat="false" ht="12" hidden="false" customHeight="false" outlineLevel="0" collapsed="false">
      <c r="BS37236" s="96" t="n">
        <f aca="false">BR37236-2.5</f>
        <v>-2.5</v>
      </c>
    </row>
    <row r="37237" customFormat="false" ht="12" hidden="false" customHeight="false" outlineLevel="0" collapsed="false">
      <c r="BS37237" s="96" t="n">
        <f aca="false">BR37237-2.5</f>
        <v>-2.5</v>
      </c>
    </row>
    <row r="37238" customFormat="false" ht="12" hidden="false" customHeight="false" outlineLevel="0" collapsed="false">
      <c r="BS37238" s="96" t="n">
        <f aca="false">BR37238-2.5</f>
        <v>-2.5</v>
      </c>
    </row>
    <row r="37239" customFormat="false" ht="12" hidden="false" customHeight="false" outlineLevel="0" collapsed="false">
      <c r="BS37239" s="96" t="n">
        <f aca="false">BR37239-2.5</f>
        <v>-2.5</v>
      </c>
    </row>
    <row r="37240" customFormat="false" ht="12" hidden="false" customHeight="false" outlineLevel="0" collapsed="false">
      <c r="BS37240" s="96" t="n">
        <f aca="false">BR37240-2.5</f>
        <v>-2.5</v>
      </c>
    </row>
    <row r="37241" customFormat="false" ht="12" hidden="false" customHeight="false" outlineLevel="0" collapsed="false">
      <c r="BS37241" s="96" t="n">
        <f aca="false">BR37241-2.5</f>
        <v>-2.5</v>
      </c>
    </row>
    <row r="37242" customFormat="false" ht="12" hidden="false" customHeight="false" outlineLevel="0" collapsed="false">
      <c r="BS37242" s="96" t="n">
        <f aca="false">BR37242-2.5</f>
        <v>-2.5</v>
      </c>
    </row>
    <row r="37243" customFormat="false" ht="12" hidden="false" customHeight="false" outlineLevel="0" collapsed="false">
      <c r="BS37243" s="96" t="n">
        <f aca="false">BR37243-2.5</f>
        <v>-2.5</v>
      </c>
    </row>
    <row r="37244" customFormat="false" ht="12" hidden="false" customHeight="false" outlineLevel="0" collapsed="false">
      <c r="BS37244" s="96" t="n">
        <f aca="false">BR37244-2.5</f>
        <v>-2.5</v>
      </c>
    </row>
    <row r="37245" customFormat="false" ht="12" hidden="false" customHeight="false" outlineLevel="0" collapsed="false">
      <c r="BS37245" s="96" t="n">
        <f aca="false">BR37245-2.5</f>
        <v>-2.5</v>
      </c>
    </row>
    <row r="37246" customFormat="false" ht="12" hidden="false" customHeight="false" outlineLevel="0" collapsed="false">
      <c r="BS37246" s="96" t="n">
        <f aca="false">BR37246-2.5</f>
        <v>-2.5</v>
      </c>
    </row>
    <row r="37247" customFormat="false" ht="12" hidden="false" customHeight="false" outlineLevel="0" collapsed="false">
      <c r="BS37247" s="96" t="n">
        <f aca="false">BR37247-2.5</f>
        <v>-2.5</v>
      </c>
    </row>
    <row r="37248" customFormat="false" ht="12" hidden="false" customHeight="false" outlineLevel="0" collapsed="false">
      <c r="BS37248" s="96" t="n">
        <f aca="false">BR37248-2.5</f>
        <v>-2.5</v>
      </c>
    </row>
    <row r="37249" customFormat="false" ht="12" hidden="false" customHeight="false" outlineLevel="0" collapsed="false">
      <c r="BS37249" s="96" t="n">
        <f aca="false">BR37249-2.5</f>
        <v>-2.5</v>
      </c>
    </row>
    <row r="37250" customFormat="false" ht="12" hidden="false" customHeight="false" outlineLevel="0" collapsed="false">
      <c r="BS37250" s="96" t="n">
        <f aca="false">BR37250-2.5</f>
        <v>-2.5</v>
      </c>
    </row>
    <row r="37251" customFormat="false" ht="12" hidden="false" customHeight="false" outlineLevel="0" collapsed="false">
      <c r="BS37251" s="96" t="n">
        <f aca="false">BR37251-2.5</f>
        <v>-2.5</v>
      </c>
    </row>
    <row r="37252" customFormat="false" ht="12" hidden="false" customHeight="false" outlineLevel="0" collapsed="false">
      <c r="BS37252" s="96" t="n">
        <f aca="false">BR37252-2.5</f>
        <v>-2.5</v>
      </c>
    </row>
    <row r="37253" customFormat="false" ht="12" hidden="false" customHeight="false" outlineLevel="0" collapsed="false">
      <c r="BS37253" s="96" t="n">
        <f aca="false">BR37253-2.5</f>
        <v>-2.5</v>
      </c>
    </row>
    <row r="37254" customFormat="false" ht="12" hidden="false" customHeight="false" outlineLevel="0" collapsed="false">
      <c r="BS37254" s="96" t="n">
        <f aca="false">BR37254-2.5</f>
        <v>-2.5</v>
      </c>
    </row>
    <row r="37255" customFormat="false" ht="12" hidden="false" customHeight="false" outlineLevel="0" collapsed="false">
      <c r="BS37255" s="96" t="n">
        <f aca="false">BR37255-2.5</f>
        <v>-2.5</v>
      </c>
    </row>
    <row r="37256" customFormat="false" ht="12" hidden="false" customHeight="false" outlineLevel="0" collapsed="false">
      <c r="BS37256" s="96" t="n">
        <f aca="false">BR37256-2.5</f>
        <v>-2.5</v>
      </c>
    </row>
    <row r="37257" customFormat="false" ht="12" hidden="false" customHeight="false" outlineLevel="0" collapsed="false">
      <c r="BS37257" s="96" t="n">
        <f aca="false">BR37257-2.5</f>
        <v>-2.5</v>
      </c>
    </row>
    <row r="37258" customFormat="false" ht="12" hidden="false" customHeight="false" outlineLevel="0" collapsed="false">
      <c r="BS37258" s="96" t="n">
        <f aca="false">BR37258-2.5</f>
        <v>-2.5</v>
      </c>
    </row>
    <row r="37259" customFormat="false" ht="12" hidden="false" customHeight="false" outlineLevel="0" collapsed="false">
      <c r="BS37259" s="96" t="n">
        <f aca="false">BR37259-2.5</f>
        <v>-2.5</v>
      </c>
    </row>
    <row r="37260" customFormat="false" ht="12" hidden="false" customHeight="false" outlineLevel="0" collapsed="false">
      <c r="BS37260" s="96" t="n">
        <f aca="false">BR37260-2.5</f>
        <v>-2.5</v>
      </c>
    </row>
    <row r="37261" customFormat="false" ht="12" hidden="false" customHeight="false" outlineLevel="0" collapsed="false">
      <c r="BS37261" s="96" t="n">
        <f aca="false">BR37261-2.5</f>
        <v>-2.5</v>
      </c>
    </row>
    <row r="37262" customFormat="false" ht="12" hidden="false" customHeight="false" outlineLevel="0" collapsed="false">
      <c r="BS37262" s="96" t="n">
        <f aca="false">BR37262-2.5</f>
        <v>-2.5</v>
      </c>
    </row>
    <row r="37263" customFormat="false" ht="12" hidden="false" customHeight="false" outlineLevel="0" collapsed="false">
      <c r="BS37263" s="96" t="n">
        <f aca="false">BR37263-2.5</f>
        <v>-2.5</v>
      </c>
    </row>
    <row r="37264" customFormat="false" ht="12" hidden="false" customHeight="false" outlineLevel="0" collapsed="false">
      <c r="BS37264" s="96" t="n">
        <f aca="false">BR37264-2.5</f>
        <v>-2.5</v>
      </c>
    </row>
    <row r="37265" customFormat="false" ht="12" hidden="false" customHeight="false" outlineLevel="0" collapsed="false">
      <c r="BS37265" s="96" t="n">
        <f aca="false">BR37265-2.5</f>
        <v>-2.5</v>
      </c>
    </row>
    <row r="37266" customFormat="false" ht="12" hidden="false" customHeight="false" outlineLevel="0" collapsed="false">
      <c r="BS37266" s="96" t="n">
        <f aca="false">BR37266-2.5</f>
        <v>-2.5</v>
      </c>
    </row>
    <row r="37267" customFormat="false" ht="12" hidden="false" customHeight="false" outlineLevel="0" collapsed="false">
      <c r="BS37267" s="96" t="n">
        <f aca="false">BR37267-2.5</f>
        <v>-2.5</v>
      </c>
    </row>
    <row r="37268" customFormat="false" ht="12" hidden="false" customHeight="false" outlineLevel="0" collapsed="false">
      <c r="BS37268" s="96" t="n">
        <f aca="false">BR37268-2.5</f>
        <v>-2.5</v>
      </c>
    </row>
    <row r="37269" customFormat="false" ht="12" hidden="false" customHeight="false" outlineLevel="0" collapsed="false">
      <c r="BS37269" s="96" t="n">
        <f aca="false">BR37269-2.5</f>
        <v>-2.5</v>
      </c>
    </row>
    <row r="37270" customFormat="false" ht="12" hidden="false" customHeight="false" outlineLevel="0" collapsed="false">
      <c r="BS37270" s="96" t="n">
        <f aca="false">BR37270-2.5</f>
        <v>-2.5</v>
      </c>
    </row>
    <row r="37271" customFormat="false" ht="12" hidden="false" customHeight="false" outlineLevel="0" collapsed="false">
      <c r="BS37271" s="96" t="n">
        <f aca="false">BR37271-2.5</f>
        <v>-2.5</v>
      </c>
    </row>
    <row r="37272" customFormat="false" ht="12" hidden="false" customHeight="false" outlineLevel="0" collapsed="false">
      <c r="BS37272" s="96" t="n">
        <f aca="false">BR37272-2.5</f>
        <v>-2.5</v>
      </c>
    </row>
    <row r="37273" customFormat="false" ht="12" hidden="false" customHeight="false" outlineLevel="0" collapsed="false">
      <c r="BS37273" s="96" t="n">
        <f aca="false">BR37273-2.5</f>
        <v>-2.5</v>
      </c>
    </row>
    <row r="37274" customFormat="false" ht="12" hidden="false" customHeight="false" outlineLevel="0" collapsed="false">
      <c r="BS37274" s="96" t="n">
        <f aca="false">BR37274-2.5</f>
        <v>-2.5</v>
      </c>
    </row>
    <row r="37275" customFormat="false" ht="12" hidden="false" customHeight="false" outlineLevel="0" collapsed="false">
      <c r="BS37275" s="96" t="n">
        <f aca="false">BR37275-2.5</f>
        <v>-2.5</v>
      </c>
    </row>
    <row r="37276" customFormat="false" ht="12" hidden="false" customHeight="false" outlineLevel="0" collapsed="false">
      <c r="BS37276" s="96" t="n">
        <f aca="false">BR37276-2.5</f>
        <v>-2.5</v>
      </c>
    </row>
    <row r="37277" customFormat="false" ht="12" hidden="false" customHeight="false" outlineLevel="0" collapsed="false">
      <c r="BS37277" s="96" t="n">
        <f aca="false">BR37277-2.5</f>
        <v>-2.5</v>
      </c>
    </row>
    <row r="37278" customFormat="false" ht="12" hidden="false" customHeight="false" outlineLevel="0" collapsed="false">
      <c r="BS37278" s="96" t="n">
        <f aca="false">BR37278-2.5</f>
        <v>-2.5</v>
      </c>
    </row>
    <row r="37279" customFormat="false" ht="12" hidden="false" customHeight="false" outlineLevel="0" collapsed="false">
      <c r="BS37279" s="96" t="n">
        <f aca="false">BR37279-2.5</f>
        <v>-2.5</v>
      </c>
    </row>
    <row r="37280" customFormat="false" ht="12" hidden="false" customHeight="false" outlineLevel="0" collapsed="false">
      <c r="BS37280" s="96" t="n">
        <f aca="false">BR37280-2.5</f>
        <v>-2.5</v>
      </c>
    </row>
    <row r="37281" customFormat="false" ht="12" hidden="false" customHeight="false" outlineLevel="0" collapsed="false">
      <c r="BS37281" s="96" t="n">
        <f aca="false">BR37281-2.5</f>
        <v>-2.5</v>
      </c>
    </row>
    <row r="37282" customFormat="false" ht="12" hidden="false" customHeight="false" outlineLevel="0" collapsed="false">
      <c r="BS37282" s="96" t="n">
        <f aca="false">BR37282-2.5</f>
        <v>-2.5</v>
      </c>
    </row>
    <row r="37283" customFormat="false" ht="12" hidden="false" customHeight="false" outlineLevel="0" collapsed="false">
      <c r="BS37283" s="96" t="n">
        <f aca="false">BR37283-2.5</f>
        <v>-2.5</v>
      </c>
    </row>
    <row r="37284" customFormat="false" ht="12" hidden="false" customHeight="false" outlineLevel="0" collapsed="false">
      <c r="BS37284" s="96" t="n">
        <f aca="false">BR37284-2.5</f>
        <v>-2.5</v>
      </c>
    </row>
    <row r="37285" customFormat="false" ht="12" hidden="false" customHeight="false" outlineLevel="0" collapsed="false">
      <c r="BS37285" s="96" t="n">
        <f aca="false">BR37285-2.5</f>
        <v>-2.5</v>
      </c>
    </row>
    <row r="37286" customFormat="false" ht="12" hidden="false" customHeight="false" outlineLevel="0" collapsed="false">
      <c r="BS37286" s="96" t="n">
        <f aca="false">BR37286-2.5</f>
        <v>-2.5</v>
      </c>
    </row>
    <row r="37287" customFormat="false" ht="12" hidden="false" customHeight="false" outlineLevel="0" collapsed="false">
      <c r="BS37287" s="96" t="n">
        <f aca="false">BR37287-2.5</f>
        <v>-2.5</v>
      </c>
    </row>
    <row r="37288" customFormat="false" ht="12" hidden="false" customHeight="false" outlineLevel="0" collapsed="false">
      <c r="BS37288" s="96" t="n">
        <f aca="false">BR37288-2.5</f>
        <v>-2.5</v>
      </c>
    </row>
    <row r="37289" customFormat="false" ht="12" hidden="false" customHeight="false" outlineLevel="0" collapsed="false">
      <c r="BS37289" s="96" t="n">
        <f aca="false">BR37289-2.5</f>
        <v>-2.5</v>
      </c>
    </row>
    <row r="37290" customFormat="false" ht="12" hidden="false" customHeight="false" outlineLevel="0" collapsed="false">
      <c r="BS37290" s="96" t="n">
        <f aca="false">BR37290-2.5</f>
        <v>-2.5</v>
      </c>
    </row>
    <row r="37291" customFormat="false" ht="12" hidden="false" customHeight="false" outlineLevel="0" collapsed="false">
      <c r="BS37291" s="96" t="n">
        <f aca="false">BR37291-2.5</f>
        <v>-2.5</v>
      </c>
    </row>
    <row r="37292" customFormat="false" ht="12" hidden="false" customHeight="false" outlineLevel="0" collapsed="false">
      <c r="BS37292" s="96" t="n">
        <f aca="false">BR37292-2.5</f>
        <v>-2.5</v>
      </c>
    </row>
    <row r="37293" customFormat="false" ht="12" hidden="false" customHeight="false" outlineLevel="0" collapsed="false">
      <c r="BS37293" s="96" t="n">
        <f aca="false">BR37293-2.5</f>
        <v>-2.5</v>
      </c>
    </row>
    <row r="37294" customFormat="false" ht="12" hidden="false" customHeight="false" outlineLevel="0" collapsed="false">
      <c r="BS37294" s="96" t="n">
        <f aca="false">BR37294-2.5</f>
        <v>-2.5</v>
      </c>
    </row>
    <row r="37295" customFormat="false" ht="12" hidden="false" customHeight="false" outlineLevel="0" collapsed="false">
      <c r="BS37295" s="96" t="n">
        <f aca="false">BR37295-2.5</f>
        <v>-2.5</v>
      </c>
    </row>
    <row r="37296" customFormat="false" ht="12" hidden="false" customHeight="false" outlineLevel="0" collapsed="false">
      <c r="BS37296" s="96" t="n">
        <f aca="false">BR37296-2.5</f>
        <v>-2.5</v>
      </c>
    </row>
    <row r="37297" customFormat="false" ht="12" hidden="false" customHeight="false" outlineLevel="0" collapsed="false">
      <c r="BS37297" s="96" t="n">
        <f aca="false">BR37297-2.5</f>
        <v>-2.5</v>
      </c>
    </row>
    <row r="37298" customFormat="false" ht="12" hidden="false" customHeight="false" outlineLevel="0" collapsed="false">
      <c r="BS37298" s="96" t="n">
        <f aca="false">BR37298-2.5</f>
        <v>-2.5</v>
      </c>
    </row>
    <row r="37299" customFormat="false" ht="12" hidden="false" customHeight="false" outlineLevel="0" collapsed="false">
      <c r="BS37299" s="96" t="n">
        <f aca="false">BR37299-2.5</f>
        <v>-2.5</v>
      </c>
    </row>
    <row r="37300" customFormat="false" ht="12" hidden="false" customHeight="false" outlineLevel="0" collapsed="false">
      <c r="BS37300" s="96" t="n">
        <f aca="false">BR37300-2.5</f>
        <v>-2.5</v>
      </c>
    </row>
    <row r="37301" customFormat="false" ht="12" hidden="false" customHeight="false" outlineLevel="0" collapsed="false">
      <c r="BS37301" s="96" t="n">
        <f aca="false">BR37301-2.5</f>
        <v>-2.5</v>
      </c>
    </row>
    <row r="37302" customFormat="false" ht="12" hidden="false" customHeight="false" outlineLevel="0" collapsed="false">
      <c r="BS37302" s="96" t="n">
        <f aca="false">BR37302-2.5</f>
        <v>-2.5</v>
      </c>
    </row>
    <row r="37303" customFormat="false" ht="12" hidden="false" customHeight="false" outlineLevel="0" collapsed="false">
      <c r="BS37303" s="96" t="n">
        <f aca="false">BR37303-2.5</f>
        <v>-2.5</v>
      </c>
    </row>
    <row r="37304" customFormat="false" ht="12" hidden="false" customHeight="false" outlineLevel="0" collapsed="false">
      <c r="BS37304" s="96" t="n">
        <f aca="false">BR37304-2.5</f>
        <v>-2.5</v>
      </c>
    </row>
    <row r="37305" customFormat="false" ht="12" hidden="false" customHeight="false" outlineLevel="0" collapsed="false">
      <c r="BS37305" s="96" t="n">
        <f aca="false">BR37305-2.5</f>
        <v>-2.5</v>
      </c>
    </row>
    <row r="37306" customFormat="false" ht="12" hidden="false" customHeight="false" outlineLevel="0" collapsed="false">
      <c r="BS37306" s="96" t="n">
        <f aca="false">BR37306-2.5</f>
        <v>-2.5</v>
      </c>
    </row>
    <row r="37307" customFormat="false" ht="12" hidden="false" customHeight="false" outlineLevel="0" collapsed="false">
      <c r="BS37307" s="96" t="n">
        <f aca="false">BR37307-2.5</f>
        <v>-2.5</v>
      </c>
    </row>
    <row r="37308" customFormat="false" ht="12" hidden="false" customHeight="false" outlineLevel="0" collapsed="false">
      <c r="BS37308" s="96" t="n">
        <f aca="false">BR37308-2.5</f>
        <v>-2.5</v>
      </c>
    </row>
    <row r="37309" customFormat="false" ht="12" hidden="false" customHeight="false" outlineLevel="0" collapsed="false">
      <c r="BS37309" s="96" t="n">
        <f aca="false">BR37309-2.5</f>
        <v>-2.5</v>
      </c>
    </row>
    <row r="37310" customFormat="false" ht="12" hidden="false" customHeight="false" outlineLevel="0" collapsed="false">
      <c r="BS37310" s="96" t="n">
        <f aca="false">BR37310-2.5</f>
        <v>-2.5</v>
      </c>
    </row>
    <row r="37311" customFormat="false" ht="12" hidden="false" customHeight="false" outlineLevel="0" collapsed="false">
      <c r="BS37311" s="96" t="n">
        <f aca="false">BR37311-2.5</f>
        <v>-2.5</v>
      </c>
    </row>
    <row r="37312" customFormat="false" ht="12" hidden="false" customHeight="false" outlineLevel="0" collapsed="false">
      <c r="BS37312" s="96" t="n">
        <f aca="false">BR37312-2.5</f>
        <v>-2.5</v>
      </c>
    </row>
    <row r="37313" customFormat="false" ht="12" hidden="false" customHeight="false" outlineLevel="0" collapsed="false">
      <c r="BS37313" s="96" t="n">
        <f aca="false">BR37313-2.5</f>
        <v>-2.5</v>
      </c>
    </row>
    <row r="37314" customFormat="false" ht="12" hidden="false" customHeight="false" outlineLevel="0" collapsed="false">
      <c r="BS37314" s="96" t="n">
        <f aca="false">BR37314-2.5</f>
        <v>-2.5</v>
      </c>
    </row>
    <row r="37315" customFormat="false" ht="12" hidden="false" customHeight="false" outlineLevel="0" collapsed="false">
      <c r="BS37315" s="96" t="n">
        <f aca="false">BR37315-2.5</f>
        <v>-2.5</v>
      </c>
    </row>
    <row r="37316" customFormat="false" ht="12" hidden="false" customHeight="false" outlineLevel="0" collapsed="false">
      <c r="BS37316" s="96" t="n">
        <f aca="false">BR37316-2.5</f>
        <v>-2.5</v>
      </c>
    </row>
    <row r="37317" customFormat="false" ht="12" hidden="false" customHeight="false" outlineLevel="0" collapsed="false">
      <c r="BS37317" s="96" t="n">
        <f aca="false">BR37317-2.5</f>
        <v>-2.5</v>
      </c>
    </row>
    <row r="37318" customFormat="false" ht="12" hidden="false" customHeight="false" outlineLevel="0" collapsed="false">
      <c r="BS37318" s="96" t="n">
        <f aca="false">BR37318-2.5</f>
        <v>-2.5</v>
      </c>
    </row>
    <row r="37319" customFormat="false" ht="12" hidden="false" customHeight="false" outlineLevel="0" collapsed="false">
      <c r="BS37319" s="96" t="n">
        <f aca="false">BR37319-2.5</f>
        <v>-2.5</v>
      </c>
    </row>
    <row r="37320" customFormat="false" ht="12" hidden="false" customHeight="false" outlineLevel="0" collapsed="false">
      <c r="BS37320" s="96" t="n">
        <f aca="false">BR37320-2.5</f>
        <v>-2.5</v>
      </c>
    </row>
    <row r="37321" customFormat="false" ht="12" hidden="false" customHeight="false" outlineLevel="0" collapsed="false">
      <c r="BS37321" s="96" t="n">
        <f aca="false">BR37321-2.5</f>
        <v>-2.5</v>
      </c>
    </row>
    <row r="37322" customFormat="false" ht="12" hidden="false" customHeight="false" outlineLevel="0" collapsed="false">
      <c r="BS37322" s="96" t="n">
        <f aca="false">BR37322-2.5</f>
        <v>-2.5</v>
      </c>
    </row>
    <row r="37323" customFormat="false" ht="12" hidden="false" customHeight="false" outlineLevel="0" collapsed="false">
      <c r="BS37323" s="96" t="n">
        <f aca="false">BR37323-2.5</f>
        <v>-2.5</v>
      </c>
    </row>
    <row r="37324" customFormat="false" ht="12" hidden="false" customHeight="false" outlineLevel="0" collapsed="false">
      <c r="BS37324" s="96" t="n">
        <f aca="false">BR37324-2.5</f>
        <v>-2.5</v>
      </c>
    </row>
    <row r="37325" customFormat="false" ht="12" hidden="false" customHeight="false" outlineLevel="0" collapsed="false">
      <c r="BS37325" s="96" t="n">
        <f aca="false">BR37325-2.5</f>
        <v>-2.5</v>
      </c>
    </row>
    <row r="37326" customFormat="false" ht="12" hidden="false" customHeight="false" outlineLevel="0" collapsed="false">
      <c r="BS37326" s="96" t="n">
        <f aca="false">BR37326-2.5</f>
        <v>-2.5</v>
      </c>
    </row>
    <row r="37327" customFormat="false" ht="12" hidden="false" customHeight="false" outlineLevel="0" collapsed="false">
      <c r="BS37327" s="96" t="n">
        <f aca="false">BR37327-2.5</f>
        <v>-2.5</v>
      </c>
    </row>
    <row r="37328" customFormat="false" ht="12" hidden="false" customHeight="false" outlineLevel="0" collapsed="false">
      <c r="BS37328" s="96" t="n">
        <f aca="false">BR37328-2.5</f>
        <v>-2.5</v>
      </c>
    </row>
    <row r="37329" customFormat="false" ht="12" hidden="false" customHeight="false" outlineLevel="0" collapsed="false">
      <c r="BS37329" s="96" t="n">
        <f aca="false">BR37329-2.5</f>
        <v>-2.5</v>
      </c>
    </row>
    <row r="37330" customFormat="false" ht="12" hidden="false" customHeight="false" outlineLevel="0" collapsed="false">
      <c r="BS37330" s="96" t="n">
        <f aca="false">BR37330-2.5</f>
        <v>-2.5</v>
      </c>
    </row>
    <row r="37331" customFormat="false" ht="12" hidden="false" customHeight="false" outlineLevel="0" collapsed="false">
      <c r="BS37331" s="96" t="n">
        <f aca="false">BR37331-2.5</f>
        <v>-2.5</v>
      </c>
    </row>
    <row r="37332" customFormat="false" ht="12" hidden="false" customHeight="false" outlineLevel="0" collapsed="false">
      <c r="BS37332" s="96" t="n">
        <f aca="false">BR37332-2.5</f>
        <v>-2.5</v>
      </c>
    </row>
    <row r="37333" customFormat="false" ht="12" hidden="false" customHeight="false" outlineLevel="0" collapsed="false">
      <c r="BS37333" s="96" t="n">
        <f aca="false">BR37333-2.5</f>
        <v>-2.5</v>
      </c>
    </row>
    <row r="37334" customFormat="false" ht="12" hidden="false" customHeight="false" outlineLevel="0" collapsed="false">
      <c r="BS37334" s="96" t="n">
        <f aca="false">BR37334-2.5</f>
        <v>-2.5</v>
      </c>
    </row>
    <row r="37335" customFormat="false" ht="12" hidden="false" customHeight="false" outlineLevel="0" collapsed="false">
      <c r="BS37335" s="96" t="n">
        <f aca="false">BR37335-2.5</f>
        <v>-2.5</v>
      </c>
    </row>
    <row r="37336" customFormat="false" ht="12" hidden="false" customHeight="false" outlineLevel="0" collapsed="false">
      <c r="BS37336" s="96" t="n">
        <f aca="false">BR37336-2.5</f>
        <v>-2.5</v>
      </c>
    </row>
    <row r="37337" customFormat="false" ht="12" hidden="false" customHeight="false" outlineLevel="0" collapsed="false">
      <c r="BS37337" s="96" t="n">
        <f aca="false">BR37337-2.5</f>
        <v>-2.5</v>
      </c>
    </row>
    <row r="37338" customFormat="false" ht="12" hidden="false" customHeight="false" outlineLevel="0" collapsed="false">
      <c r="BS37338" s="96" t="n">
        <f aca="false">BR37338-2.5</f>
        <v>-2.5</v>
      </c>
    </row>
    <row r="37339" customFormat="false" ht="12" hidden="false" customHeight="false" outlineLevel="0" collapsed="false">
      <c r="BS37339" s="96" t="n">
        <f aca="false">BR37339-2.5</f>
        <v>-2.5</v>
      </c>
    </row>
    <row r="37340" customFormat="false" ht="12" hidden="false" customHeight="false" outlineLevel="0" collapsed="false">
      <c r="BS37340" s="96" t="n">
        <f aca="false">BR37340-2.5</f>
        <v>-2.5</v>
      </c>
    </row>
    <row r="37341" customFormat="false" ht="12" hidden="false" customHeight="false" outlineLevel="0" collapsed="false">
      <c r="BS37341" s="96" t="n">
        <f aca="false">BR37341-2.5</f>
        <v>-2.5</v>
      </c>
    </row>
    <row r="37342" customFormat="false" ht="12" hidden="false" customHeight="false" outlineLevel="0" collapsed="false">
      <c r="BS37342" s="96" t="n">
        <f aca="false">BR37342-2.5</f>
        <v>-2.5</v>
      </c>
    </row>
    <row r="37343" customFormat="false" ht="12" hidden="false" customHeight="false" outlineLevel="0" collapsed="false">
      <c r="BS37343" s="96" t="n">
        <f aca="false">BR37343-2.5</f>
        <v>-2.5</v>
      </c>
    </row>
    <row r="37344" customFormat="false" ht="12" hidden="false" customHeight="false" outlineLevel="0" collapsed="false">
      <c r="BS37344" s="96" t="n">
        <f aca="false">BR37344-2.5</f>
        <v>-2.5</v>
      </c>
    </row>
    <row r="37345" customFormat="false" ht="12" hidden="false" customHeight="false" outlineLevel="0" collapsed="false">
      <c r="BS37345" s="96" t="n">
        <f aca="false">BR37345-2.5</f>
        <v>-2.5</v>
      </c>
    </row>
    <row r="37346" customFormat="false" ht="12" hidden="false" customHeight="false" outlineLevel="0" collapsed="false">
      <c r="BS37346" s="96" t="n">
        <f aca="false">BR37346-2.5</f>
        <v>-2.5</v>
      </c>
    </row>
    <row r="37347" customFormat="false" ht="12" hidden="false" customHeight="false" outlineLevel="0" collapsed="false">
      <c r="BS37347" s="96" t="n">
        <f aca="false">BR37347-2.5</f>
        <v>-2.5</v>
      </c>
    </row>
    <row r="37348" customFormat="false" ht="12" hidden="false" customHeight="false" outlineLevel="0" collapsed="false">
      <c r="BS37348" s="96" t="n">
        <f aca="false">BR37348-2.5</f>
        <v>-2.5</v>
      </c>
    </row>
    <row r="37349" customFormat="false" ht="12" hidden="false" customHeight="false" outlineLevel="0" collapsed="false">
      <c r="BS37349" s="96" t="n">
        <f aca="false">BR37349-2.5</f>
        <v>-2.5</v>
      </c>
    </row>
    <row r="37350" customFormat="false" ht="12" hidden="false" customHeight="false" outlineLevel="0" collapsed="false">
      <c r="BS37350" s="96" t="n">
        <f aca="false">BR37350-2.5</f>
        <v>-2.5</v>
      </c>
    </row>
    <row r="37351" customFormat="false" ht="12" hidden="false" customHeight="false" outlineLevel="0" collapsed="false">
      <c r="BS37351" s="96" t="n">
        <f aca="false">BR37351-2.5</f>
        <v>-2.5</v>
      </c>
    </row>
    <row r="37352" customFormat="false" ht="12" hidden="false" customHeight="false" outlineLevel="0" collapsed="false">
      <c r="BS37352" s="96" t="n">
        <f aca="false">BR37352-2.5</f>
        <v>-2.5</v>
      </c>
    </row>
    <row r="37353" customFormat="false" ht="12" hidden="false" customHeight="false" outlineLevel="0" collapsed="false">
      <c r="BS37353" s="96" t="n">
        <f aca="false">BR37353-2.5</f>
        <v>-2.5</v>
      </c>
    </row>
    <row r="37354" customFormat="false" ht="12" hidden="false" customHeight="false" outlineLevel="0" collapsed="false">
      <c r="BS37354" s="96" t="n">
        <f aca="false">BR37354-2.5</f>
        <v>-2.5</v>
      </c>
    </row>
    <row r="37355" customFormat="false" ht="12" hidden="false" customHeight="false" outlineLevel="0" collapsed="false">
      <c r="BS37355" s="96" t="n">
        <f aca="false">BR37355-2.5</f>
        <v>-2.5</v>
      </c>
    </row>
    <row r="37356" customFormat="false" ht="12" hidden="false" customHeight="false" outlineLevel="0" collapsed="false">
      <c r="BS37356" s="96" t="n">
        <f aca="false">BR37356-2.5</f>
        <v>-2.5</v>
      </c>
    </row>
    <row r="37357" customFormat="false" ht="12" hidden="false" customHeight="false" outlineLevel="0" collapsed="false">
      <c r="BS37357" s="96" t="n">
        <f aca="false">BR37357-2.5</f>
        <v>-2.5</v>
      </c>
    </row>
    <row r="37358" customFormat="false" ht="12" hidden="false" customHeight="false" outlineLevel="0" collapsed="false">
      <c r="BS37358" s="96" t="n">
        <f aca="false">BR37358-2.5</f>
        <v>-2.5</v>
      </c>
    </row>
    <row r="37359" customFormat="false" ht="12" hidden="false" customHeight="false" outlineLevel="0" collapsed="false">
      <c r="BS37359" s="96" t="n">
        <f aca="false">BR37359-2.5</f>
        <v>-2.5</v>
      </c>
    </row>
    <row r="37360" customFormat="false" ht="12" hidden="false" customHeight="false" outlineLevel="0" collapsed="false">
      <c r="BS37360" s="96" t="n">
        <f aca="false">BR37360-2.5</f>
        <v>-2.5</v>
      </c>
    </row>
    <row r="37361" customFormat="false" ht="12" hidden="false" customHeight="false" outlineLevel="0" collapsed="false">
      <c r="BS37361" s="96" t="n">
        <f aca="false">BR37361-2.5</f>
        <v>-2.5</v>
      </c>
    </row>
    <row r="37362" customFormat="false" ht="12" hidden="false" customHeight="false" outlineLevel="0" collapsed="false">
      <c r="BS37362" s="96" t="n">
        <f aca="false">BR37362-2.5</f>
        <v>-2.5</v>
      </c>
    </row>
    <row r="37363" customFormat="false" ht="12" hidden="false" customHeight="false" outlineLevel="0" collapsed="false">
      <c r="BS37363" s="96" t="n">
        <f aca="false">BR37363-2.5</f>
        <v>-2.5</v>
      </c>
    </row>
    <row r="37364" customFormat="false" ht="12" hidden="false" customHeight="false" outlineLevel="0" collapsed="false">
      <c r="BS37364" s="96" t="n">
        <f aca="false">BR37364-2.5</f>
        <v>-2.5</v>
      </c>
    </row>
    <row r="37365" customFormat="false" ht="12" hidden="false" customHeight="false" outlineLevel="0" collapsed="false">
      <c r="BS37365" s="96" t="n">
        <f aca="false">BR37365-2.5</f>
        <v>-2.5</v>
      </c>
    </row>
    <row r="37366" customFormat="false" ht="12" hidden="false" customHeight="false" outlineLevel="0" collapsed="false">
      <c r="BS37366" s="96" t="n">
        <f aca="false">BR37366-2.5</f>
        <v>-2.5</v>
      </c>
    </row>
    <row r="37367" customFormat="false" ht="12" hidden="false" customHeight="false" outlineLevel="0" collapsed="false">
      <c r="BS37367" s="96" t="n">
        <f aca="false">BR37367-2.5</f>
        <v>-2.5</v>
      </c>
    </row>
    <row r="37368" customFormat="false" ht="12" hidden="false" customHeight="false" outlineLevel="0" collapsed="false">
      <c r="BS37368" s="96" t="n">
        <f aca="false">BR37368-2.5</f>
        <v>-2.5</v>
      </c>
    </row>
    <row r="37369" customFormat="false" ht="12" hidden="false" customHeight="false" outlineLevel="0" collapsed="false">
      <c r="BS37369" s="96" t="n">
        <f aca="false">BR37369-2.5</f>
        <v>-2.5</v>
      </c>
    </row>
    <row r="37370" customFormat="false" ht="12" hidden="false" customHeight="false" outlineLevel="0" collapsed="false">
      <c r="BS37370" s="96" t="n">
        <f aca="false">BR37370-2.5</f>
        <v>-2.5</v>
      </c>
    </row>
    <row r="37371" customFormat="false" ht="12" hidden="false" customHeight="false" outlineLevel="0" collapsed="false">
      <c r="BS37371" s="96" t="n">
        <f aca="false">BR37371-2.5</f>
        <v>-2.5</v>
      </c>
    </row>
    <row r="37372" customFormat="false" ht="12" hidden="false" customHeight="false" outlineLevel="0" collapsed="false">
      <c r="BS37372" s="96" t="n">
        <f aca="false">BR37372-2.5</f>
        <v>-2.5</v>
      </c>
    </row>
    <row r="37373" customFormat="false" ht="12" hidden="false" customHeight="false" outlineLevel="0" collapsed="false">
      <c r="BS37373" s="96" t="n">
        <f aca="false">BR37373-2.5</f>
        <v>-2.5</v>
      </c>
    </row>
    <row r="37374" customFormat="false" ht="12" hidden="false" customHeight="false" outlineLevel="0" collapsed="false">
      <c r="BS37374" s="96" t="n">
        <f aca="false">BR37374-2.5</f>
        <v>-2.5</v>
      </c>
    </row>
    <row r="37375" customFormat="false" ht="12" hidden="false" customHeight="false" outlineLevel="0" collapsed="false">
      <c r="BS37375" s="96" t="n">
        <f aca="false">BR37375-2.5</f>
        <v>-2.5</v>
      </c>
    </row>
    <row r="37376" customFormat="false" ht="12" hidden="false" customHeight="false" outlineLevel="0" collapsed="false">
      <c r="BS37376" s="96" t="n">
        <f aca="false">BR37376-2.5</f>
        <v>-2.5</v>
      </c>
    </row>
    <row r="37377" customFormat="false" ht="12" hidden="false" customHeight="false" outlineLevel="0" collapsed="false">
      <c r="BS37377" s="96" t="n">
        <f aca="false">BR37377-2.5</f>
        <v>-2.5</v>
      </c>
    </row>
    <row r="37378" customFormat="false" ht="12" hidden="false" customHeight="false" outlineLevel="0" collapsed="false">
      <c r="BS37378" s="96" t="n">
        <f aca="false">BR37378-2.5</f>
        <v>-2.5</v>
      </c>
    </row>
    <row r="37379" customFormat="false" ht="12" hidden="false" customHeight="false" outlineLevel="0" collapsed="false">
      <c r="BS37379" s="96" t="n">
        <f aca="false">BR37379-2.5</f>
        <v>-2.5</v>
      </c>
    </row>
    <row r="37380" customFormat="false" ht="12" hidden="false" customHeight="false" outlineLevel="0" collapsed="false">
      <c r="BS37380" s="96" t="n">
        <f aca="false">BR37380-2.5</f>
        <v>-2.5</v>
      </c>
    </row>
    <row r="37381" customFormat="false" ht="12" hidden="false" customHeight="false" outlineLevel="0" collapsed="false">
      <c r="BS37381" s="96" t="n">
        <f aca="false">BR37381-2.5</f>
        <v>-2.5</v>
      </c>
    </row>
    <row r="37382" customFormat="false" ht="12" hidden="false" customHeight="false" outlineLevel="0" collapsed="false">
      <c r="BS37382" s="96" t="n">
        <f aca="false">BR37382-2.5</f>
        <v>-2.5</v>
      </c>
    </row>
    <row r="37383" customFormat="false" ht="12" hidden="false" customHeight="false" outlineLevel="0" collapsed="false">
      <c r="BS37383" s="96" t="n">
        <f aca="false">BR37383-2.5</f>
        <v>-2.5</v>
      </c>
    </row>
    <row r="37384" customFormat="false" ht="12" hidden="false" customHeight="false" outlineLevel="0" collapsed="false">
      <c r="BS37384" s="96" t="n">
        <f aca="false">BR37384-2.5</f>
        <v>-2.5</v>
      </c>
    </row>
    <row r="37385" customFormat="false" ht="12" hidden="false" customHeight="false" outlineLevel="0" collapsed="false">
      <c r="BS37385" s="96" t="n">
        <f aca="false">BR37385-2.5</f>
        <v>-2.5</v>
      </c>
    </row>
    <row r="37386" customFormat="false" ht="12" hidden="false" customHeight="false" outlineLevel="0" collapsed="false">
      <c r="BS37386" s="96" t="n">
        <f aca="false">BR37386-2.5</f>
        <v>-2.5</v>
      </c>
    </row>
    <row r="37387" customFormat="false" ht="12" hidden="false" customHeight="false" outlineLevel="0" collapsed="false">
      <c r="BS37387" s="96" t="n">
        <f aca="false">BR37387-2.5</f>
        <v>-2.5</v>
      </c>
    </row>
    <row r="37388" customFormat="false" ht="12" hidden="false" customHeight="false" outlineLevel="0" collapsed="false">
      <c r="BS37388" s="96" t="n">
        <f aca="false">BR37388-2.5</f>
        <v>-2.5</v>
      </c>
    </row>
    <row r="37389" customFormat="false" ht="12" hidden="false" customHeight="false" outlineLevel="0" collapsed="false">
      <c r="BS37389" s="96" t="n">
        <f aca="false">BR37389-2.5</f>
        <v>-2.5</v>
      </c>
    </row>
    <row r="37390" customFormat="false" ht="12" hidden="false" customHeight="false" outlineLevel="0" collapsed="false">
      <c r="BS37390" s="96" t="n">
        <f aca="false">BR37390-2.5</f>
        <v>-2.5</v>
      </c>
    </row>
    <row r="37391" customFormat="false" ht="12" hidden="false" customHeight="false" outlineLevel="0" collapsed="false">
      <c r="BS37391" s="96" t="n">
        <f aca="false">BR37391-2.5</f>
        <v>-2.5</v>
      </c>
    </row>
    <row r="37392" customFormat="false" ht="12" hidden="false" customHeight="false" outlineLevel="0" collapsed="false">
      <c r="BS37392" s="96" t="n">
        <f aca="false">BR37392-2.5</f>
        <v>-2.5</v>
      </c>
    </row>
    <row r="37393" customFormat="false" ht="12" hidden="false" customHeight="false" outlineLevel="0" collapsed="false">
      <c r="BS37393" s="96" t="n">
        <f aca="false">BR37393-2.5</f>
        <v>-2.5</v>
      </c>
    </row>
    <row r="37394" customFormat="false" ht="12" hidden="false" customHeight="false" outlineLevel="0" collapsed="false">
      <c r="BS37394" s="96" t="n">
        <f aca="false">BR37394-2.5</f>
        <v>-2.5</v>
      </c>
    </row>
    <row r="37395" customFormat="false" ht="12" hidden="false" customHeight="false" outlineLevel="0" collapsed="false">
      <c r="BS37395" s="96" t="n">
        <f aca="false">BR37395-2.5</f>
        <v>-2.5</v>
      </c>
    </row>
    <row r="37396" customFormat="false" ht="12" hidden="false" customHeight="false" outlineLevel="0" collapsed="false">
      <c r="BS37396" s="96" t="n">
        <f aca="false">BR37396-2.5</f>
        <v>-2.5</v>
      </c>
    </row>
    <row r="37397" customFormat="false" ht="12" hidden="false" customHeight="false" outlineLevel="0" collapsed="false">
      <c r="BS37397" s="96" t="n">
        <f aca="false">BR37397-2.5</f>
        <v>-2.5</v>
      </c>
    </row>
    <row r="37398" customFormat="false" ht="12" hidden="false" customHeight="false" outlineLevel="0" collapsed="false">
      <c r="BS37398" s="96" t="n">
        <f aca="false">BR37398-2.5</f>
        <v>-2.5</v>
      </c>
    </row>
    <row r="37399" customFormat="false" ht="12" hidden="false" customHeight="false" outlineLevel="0" collapsed="false">
      <c r="BS37399" s="96" t="n">
        <f aca="false">BR37399-2.5</f>
        <v>-2.5</v>
      </c>
    </row>
    <row r="37400" customFormat="false" ht="12" hidden="false" customHeight="false" outlineLevel="0" collapsed="false">
      <c r="BS37400" s="96" t="n">
        <f aca="false">BR37400-2.5</f>
        <v>-2.5</v>
      </c>
    </row>
    <row r="37401" customFormat="false" ht="12" hidden="false" customHeight="false" outlineLevel="0" collapsed="false">
      <c r="BS37401" s="96" t="n">
        <f aca="false">BR37401-2.5</f>
        <v>-2.5</v>
      </c>
    </row>
    <row r="37402" customFormat="false" ht="12" hidden="false" customHeight="false" outlineLevel="0" collapsed="false">
      <c r="BS37402" s="96" t="n">
        <f aca="false">BR37402-2.5</f>
        <v>-2.5</v>
      </c>
    </row>
    <row r="37403" customFormat="false" ht="12" hidden="false" customHeight="false" outlineLevel="0" collapsed="false">
      <c r="BS37403" s="96" t="n">
        <f aca="false">BR37403-2.5</f>
        <v>-2.5</v>
      </c>
    </row>
    <row r="37404" customFormat="false" ht="12" hidden="false" customHeight="false" outlineLevel="0" collapsed="false">
      <c r="BS37404" s="96" t="n">
        <f aca="false">BR37404-2.5</f>
        <v>-2.5</v>
      </c>
    </row>
    <row r="37405" customFormat="false" ht="12" hidden="false" customHeight="false" outlineLevel="0" collapsed="false">
      <c r="BS37405" s="96" t="n">
        <f aca="false">BR37405-2.5</f>
        <v>-2.5</v>
      </c>
    </row>
    <row r="37406" customFormat="false" ht="12" hidden="false" customHeight="false" outlineLevel="0" collapsed="false">
      <c r="BS37406" s="96" t="n">
        <f aca="false">BR37406-2.5</f>
        <v>-2.5</v>
      </c>
    </row>
    <row r="37407" customFormat="false" ht="12" hidden="false" customHeight="false" outlineLevel="0" collapsed="false">
      <c r="BS37407" s="96" t="n">
        <f aca="false">BR37407-2.5</f>
        <v>-2.5</v>
      </c>
    </row>
    <row r="37408" customFormat="false" ht="12" hidden="false" customHeight="false" outlineLevel="0" collapsed="false">
      <c r="BS37408" s="96" t="n">
        <f aca="false">BR37408-2.5</f>
        <v>-2.5</v>
      </c>
    </row>
    <row r="37409" customFormat="false" ht="12" hidden="false" customHeight="false" outlineLevel="0" collapsed="false">
      <c r="BS37409" s="96" t="n">
        <f aca="false">BR37409-2.5</f>
        <v>-2.5</v>
      </c>
    </row>
    <row r="37410" customFormat="false" ht="12" hidden="false" customHeight="false" outlineLevel="0" collapsed="false">
      <c r="BS37410" s="96" t="n">
        <f aca="false">BR37410-2.5</f>
        <v>-2.5</v>
      </c>
    </row>
    <row r="37411" customFormat="false" ht="12" hidden="false" customHeight="false" outlineLevel="0" collapsed="false">
      <c r="BS37411" s="96" t="n">
        <f aca="false">BR37411-2.5</f>
        <v>-2.5</v>
      </c>
    </row>
    <row r="37412" customFormat="false" ht="12" hidden="false" customHeight="false" outlineLevel="0" collapsed="false">
      <c r="BS37412" s="96" t="n">
        <f aca="false">BR37412-2.5</f>
        <v>-2.5</v>
      </c>
    </row>
    <row r="37413" customFormat="false" ht="12" hidden="false" customHeight="false" outlineLevel="0" collapsed="false">
      <c r="BS37413" s="96" t="n">
        <f aca="false">BR37413-2.5</f>
        <v>-2.5</v>
      </c>
    </row>
    <row r="37414" customFormat="false" ht="12" hidden="false" customHeight="false" outlineLevel="0" collapsed="false">
      <c r="BS37414" s="96" t="n">
        <f aca="false">BR37414-2.5</f>
        <v>-2.5</v>
      </c>
    </row>
    <row r="37415" customFormat="false" ht="12" hidden="false" customHeight="false" outlineLevel="0" collapsed="false">
      <c r="BS37415" s="96" t="n">
        <f aca="false">BR37415-2.5</f>
        <v>-2.5</v>
      </c>
    </row>
    <row r="37416" customFormat="false" ht="12" hidden="false" customHeight="false" outlineLevel="0" collapsed="false">
      <c r="BS37416" s="96" t="n">
        <f aca="false">BR37416-2.5</f>
        <v>-2.5</v>
      </c>
    </row>
    <row r="37417" customFormat="false" ht="12" hidden="false" customHeight="false" outlineLevel="0" collapsed="false">
      <c r="BS37417" s="96" t="n">
        <f aca="false">BR37417-2.5</f>
        <v>-2.5</v>
      </c>
    </row>
    <row r="37418" customFormat="false" ht="12" hidden="false" customHeight="false" outlineLevel="0" collapsed="false">
      <c r="BS37418" s="96" t="n">
        <f aca="false">BR37418-2.5</f>
        <v>-2.5</v>
      </c>
    </row>
    <row r="37419" customFormat="false" ht="12" hidden="false" customHeight="false" outlineLevel="0" collapsed="false">
      <c r="BS37419" s="96" t="n">
        <f aca="false">BR37419-2.5</f>
        <v>-2.5</v>
      </c>
    </row>
    <row r="37420" customFormat="false" ht="12" hidden="false" customHeight="false" outlineLevel="0" collapsed="false">
      <c r="BS37420" s="96" t="n">
        <f aca="false">BR37420-2.5</f>
        <v>-2.5</v>
      </c>
    </row>
    <row r="37421" customFormat="false" ht="12" hidden="false" customHeight="false" outlineLevel="0" collapsed="false">
      <c r="BS37421" s="96" t="n">
        <f aca="false">BR37421-2.5</f>
        <v>-2.5</v>
      </c>
    </row>
    <row r="37422" customFormat="false" ht="12" hidden="false" customHeight="false" outlineLevel="0" collapsed="false">
      <c r="BS37422" s="96" t="n">
        <f aca="false">BR37422-2.5</f>
        <v>-2.5</v>
      </c>
    </row>
    <row r="37423" customFormat="false" ht="12" hidden="false" customHeight="false" outlineLevel="0" collapsed="false">
      <c r="BS37423" s="96" t="n">
        <f aca="false">BR37423-2.5</f>
        <v>-2.5</v>
      </c>
    </row>
    <row r="37424" customFormat="false" ht="12" hidden="false" customHeight="false" outlineLevel="0" collapsed="false">
      <c r="BS37424" s="96" t="n">
        <f aca="false">BR37424-2.5</f>
        <v>-2.5</v>
      </c>
    </row>
    <row r="37425" customFormat="false" ht="12" hidden="false" customHeight="false" outlineLevel="0" collapsed="false">
      <c r="BS37425" s="96" t="n">
        <f aca="false">BR37425-2.5</f>
        <v>-2.5</v>
      </c>
    </row>
    <row r="37426" customFormat="false" ht="12" hidden="false" customHeight="false" outlineLevel="0" collapsed="false">
      <c r="BS37426" s="96" t="n">
        <f aca="false">BR37426-2.5</f>
        <v>-2.5</v>
      </c>
    </row>
    <row r="37427" customFormat="false" ht="12" hidden="false" customHeight="false" outlineLevel="0" collapsed="false">
      <c r="BS37427" s="96" t="n">
        <f aca="false">BR37427-2.5</f>
        <v>-2.5</v>
      </c>
    </row>
    <row r="37428" customFormat="false" ht="12" hidden="false" customHeight="false" outlineLevel="0" collapsed="false">
      <c r="BS37428" s="96" t="n">
        <f aca="false">BR37428-2.5</f>
        <v>-2.5</v>
      </c>
    </row>
    <row r="37429" customFormat="false" ht="12" hidden="false" customHeight="false" outlineLevel="0" collapsed="false">
      <c r="BS37429" s="96" t="n">
        <f aca="false">BR37429-2.5</f>
        <v>-2.5</v>
      </c>
    </row>
    <row r="37430" customFormat="false" ht="12" hidden="false" customHeight="false" outlineLevel="0" collapsed="false">
      <c r="BS37430" s="96" t="n">
        <f aca="false">BR37430-2.5</f>
        <v>-2.5</v>
      </c>
    </row>
    <row r="37431" customFormat="false" ht="12" hidden="false" customHeight="false" outlineLevel="0" collapsed="false">
      <c r="BS37431" s="96" t="n">
        <f aca="false">BR37431-2.5</f>
        <v>-2.5</v>
      </c>
    </row>
    <row r="37432" customFormat="false" ht="12" hidden="false" customHeight="false" outlineLevel="0" collapsed="false">
      <c r="BS37432" s="96" t="n">
        <f aca="false">BR37432-2.5</f>
        <v>-2.5</v>
      </c>
    </row>
    <row r="37433" customFormat="false" ht="12" hidden="false" customHeight="false" outlineLevel="0" collapsed="false">
      <c r="BS37433" s="96" t="n">
        <f aca="false">BR37433-2.5</f>
        <v>-2.5</v>
      </c>
    </row>
    <row r="37434" customFormat="false" ht="12" hidden="false" customHeight="false" outlineLevel="0" collapsed="false">
      <c r="BS37434" s="96" t="n">
        <f aca="false">BR37434-2.5</f>
        <v>-2.5</v>
      </c>
    </row>
    <row r="37435" customFormat="false" ht="12" hidden="false" customHeight="false" outlineLevel="0" collapsed="false">
      <c r="BS37435" s="96" t="n">
        <f aca="false">BR37435-2.5</f>
        <v>-2.5</v>
      </c>
    </row>
    <row r="37436" customFormat="false" ht="12" hidden="false" customHeight="false" outlineLevel="0" collapsed="false">
      <c r="BS37436" s="96" t="n">
        <f aca="false">BR37436-2.5</f>
        <v>-2.5</v>
      </c>
    </row>
    <row r="37437" customFormat="false" ht="12" hidden="false" customHeight="false" outlineLevel="0" collapsed="false">
      <c r="BS37437" s="96" t="n">
        <f aca="false">BR37437-2.5</f>
        <v>-2.5</v>
      </c>
    </row>
    <row r="37438" customFormat="false" ht="12" hidden="false" customHeight="false" outlineLevel="0" collapsed="false">
      <c r="BS37438" s="96" t="n">
        <f aca="false">BR37438-2.5</f>
        <v>-2.5</v>
      </c>
    </row>
    <row r="37439" customFormat="false" ht="12" hidden="false" customHeight="false" outlineLevel="0" collapsed="false">
      <c r="BS37439" s="96" t="n">
        <f aca="false">BR37439-2.5</f>
        <v>-2.5</v>
      </c>
    </row>
    <row r="37440" customFormat="false" ht="12" hidden="false" customHeight="false" outlineLevel="0" collapsed="false">
      <c r="BS37440" s="96" t="n">
        <f aca="false">BR37440-2.5</f>
        <v>-2.5</v>
      </c>
    </row>
    <row r="37441" customFormat="false" ht="12" hidden="false" customHeight="false" outlineLevel="0" collapsed="false">
      <c r="BS37441" s="96" t="n">
        <f aca="false">BR37441-2.5</f>
        <v>-2.5</v>
      </c>
    </row>
    <row r="37442" customFormat="false" ht="12" hidden="false" customHeight="false" outlineLevel="0" collapsed="false">
      <c r="BS37442" s="96" t="n">
        <f aca="false">BR37442-2.5</f>
        <v>-2.5</v>
      </c>
    </row>
    <row r="37443" customFormat="false" ht="12" hidden="false" customHeight="false" outlineLevel="0" collapsed="false">
      <c r="BS37443" s="96" t="n">
        <f aca="false">BR37443-2.5</f>
        <v>-2.5</v>
      </c>
    </row>
    <row r="37444" customFormat="false" ht="12" hidden="false" customHeight="false" outlineLevel="0" collapsed="false">
      <c r="BS37444" s="96" t="n">
        <f aca="false">BR37444-2.5</f>
        <v>-2.5</v>
      </c>
    </row>
    <row r="37445" customFormat="false" ht="12" hidden="false" customHeight="false" outlineLevel="0" collapsed="false">
      <c r="BS37445" s="96" t="n">
        <f aca="false">BR37445-2.5</f>
        <v>-2.5</v>
      </c>
    </row>
    <row r="37446" customFormat="false" ht="12" hidden="false" customHeight="false" outlineLevel="0" collapsed="false">
      <c r="BS37446" s="96" t="n">
        <f aca="false">BR37446-2.5</f>
        <v>-2.5</v>
      </c>
    </row>
    <row r="37447" customFormat="false" ht="12" hidden="false" customHeight="false" outlineLevel="0" collapsed="false">
      <c r="BS37447" s="96" t="n">
        <f aca="false">BR37447-2.5</f>
        <v>-2.5</v>
      </c>
    </row>
    <row r="37448" customFormat="false" ht="12" hidden="false" customHeight="false" outlineLevel="0" collapsed="false">
      <c r="BS37448" s="96" t="n">
        <f aca="false">BR37448-2.5</f>
        <v>-2.5</v>
      </c>
    </row>
    <row r="37449" customFormat="false" ht="12" hidden="false" customHeight="false" outlineLevel="0" collapsed="false">
      <c r="BS37449" s="96" t="n">
        <f aca="false">BR37449-2.5</f>
        <v>-2.5</v>
      </c>
    </row>
    <row r="37450" customFormat="false" ht="12" hidden="false" customHeight="false" outlineLevel="0" collapsed="false">
      <c r="BS37450" s="96" t="n">
        <f aca="false">BR37450-2.5</f>
        <v>-2.5</v>
      </c>
    </row>
    <row r="37451" customFormat="false" ht="12" hidden="false" customHeight="false" outlineLevel="0" collapsed="false">
      <c r="BS37451" s="96" t="n">
        <f aca="false">BR37451-2.5</f>
        <v>-2.5</v>
      </c>
    </row>
    <row r="37452" customFormat="false" ht="12" hidden="false" customHeight="false" outlineLevel="0" collapsed="false">
      <c r="BS37452" s="96" t="n">
        <f aca="false">BR37452-2.5</f>
        <v>-2.5</v>
      </c>
    </row>
    <row r="37453" customFormat="false" ht="12" hidden="false" customHeight="false" outlineLevel="0" collapsed="false">
      <c r="BS37453" s="96" t="n">
        <f aca="false">BR37453-2.5</f>
        <v>-2.5</v>
      </c>
    </row>
    <row r="37454" customFormat="false" ht="12" hidden="false" customHeight="false" outlineLevel="0" collapsed="false">
      <c r="BS37454" s="96" t="n">
        <f aca="false">BR37454-2.5</f>
        <v>-2.5</v>
      </c>
    </row>
    <row r="37455" customFormat="false" ht="12" hidden="false" customHeight="false" outlineLevel="0" collapsed="false">
      <c r="BS37455" s="96" t="n">
        <f aca="false">BR37455-2.5</f>
        <v>-2.5</v>
      </c>
    </row>
    <row r="37456" customFormat="false" ht="12" hidden="false" customHeight="false" outlineLevel="0" collapsed="false">
      <c r="BS37456" s="96" t="n">
        <f aca="false">BR37456-2.5</f>
        <v>-2.5</v>
      </c>
    </row>
    <row r="37457" customFormat="false" ht="12" hidden="false" customHeight="false" outlineLevel="0" collapsed="false">
      <c r="BS37457" s="96" t="n">
        <f aca="false">BR37457-2.5</f>
        <v>-2.5</v>
      </c>
    </row>
    <row r="37458" customFormat="false" ht="12" hidden="false" customHeight="false" outlineLevel="0" collapsed="false">
      <c r="BS37458" s="96" t="n">
        <f aca="false">BR37458-2.5</f>
        <v>-2.5</v>
      </c>
    </row>
    <row r="37459" customFormat="false" ht="12" hidden="false" customHeight="false" outlineLevel="0" collapsed="false">
      <c r="BS37459" s="96" t="n">
        <f aca="false">BR37459-2.5</f>
        <v>-2.5</v>
      </c>
    </row>
    <row r="37460" customFormat="false" ht="12" hidden="false" customHeight="false" outlineLevel="0" collapsed="false">
      <c r="BS37460" s="96" t="n">
        <f aca="false">BR37460-2.5</f>
        <v>-2.5</v>
      </c>
    </row>
    <row r="37461" customFormat="false" ht="12" hidden="false" customHeight="false" outlineLevel="0" collapsed="false">
      <c r="BS37461" s="96" t="n">
        <f aca="false">BR37461-2.5</f>
        <v>-2.5</v>
      </c>
    </row>
    <row r="37462" customFormat="false" ht="12" hidden="false" customHeight="false" outlineLevel="0" collapsed="false">
      <c r="BS37462" s="96" t="n">
        <f aca="false">BR37462-2.5</f>
        <v>-2.5</v>
      </c>
    </row>
    <row r="37463" customFormat="false" ht="12" hidden="false" customHeight="false" outlineLevel="0" collapsed="false">
      <c r="BS37463" s="96" t="n">
        <f aca="false">BR37463-2.5</f>
        <v>-2.5</v>
      </c>
    </row>
    <row r="37464" customFormat="false" ht="12" hidden="false" customHeight="false" outlineLevel="0" collapsed="false">
      <c r="BS37464" s="96" t="n">
        <f aca="false">BR37464-2.5</f>
        <v>-2.5</v>
      </c>
    </row>
    <row r="37465" customFormat="false" ht="12" hidden="false" customHeight="false" outlineLevel="0" collapsed="false">
      <c r="BS37465" s="96" t="n">
        <f aca="false">BR37465-2.5</f>
        <v>-2.5</v>
      </c>
    </row>
    <row r="37466" customFormat="false" ht="12" hidden="false" customHeight="false" outlineLevel="0" collapsed="false">
      <c r="BS37466" s="96" t="n">
        <f aca="false">BR37466-2.5</f>
        <v>-2.5</v>
      </c>
    </row>
    <row r="37467" customFormat="false" ht="12" hidden="false" customHeight="false" outlineLevel="0" collapsed="false">
      <c r="BS37467" s="96" t="n">
        <f aca="false">BR37467-2.5</f>
        <v>-2.5</v>
      </c>
    </row>
    <row r="37468" customFormat="false" ht="12" hidden="false" customHeight="false" outlineLevel="0" collapsed="false">
      <c r="BS37468" s="96" t="n">
        <f aca="false">BR37468-2.5</f>
        <v>-2.5</v>
      </c>
    </row>
    <row r="37469" customFormat="false" ht="12" hidden="false" customHeight="false" outlineLevel="0" collapsed="false">
      <c r="BS37469" s="96" t="n">
        <f aca="false">BR37469-2.5</f>
        <v>-2.5</v>
      </c>
    </row>
    <row r="37470" customFormat="false" ht="12" hidden="false" customHeight="false" outlineLevel="0" collapsed="false">
      <c r="BS37470" s="96" t="n">
        <f aca="false">BR37470-2.5</f>
        <v>-2.5</v>
      </c>
    </row>
    <row r="37471" customFormat="false" ht="12" hidden="false" customHeight="false" outlineLevel="0" collapsed="false">
      <c r="BS37471" s="96" t="n">
        <f aca="false">BR37471-2.5</f>
        <v>-2.5</v>
      </c>
    </row>
    <row r="37472" customFormat="false" ht="12" hidden="false" customHeight="false" outlineLevel="0" collapsed="false">
      <c r="BS37472" s="96" t="n">
        <f aca="false">BR37472-2.5</f>
        <v>-2.5</v>
      </c>
    </row>
    <row r="37473" customFormat="false" ht="12" hidden="false" customHeight="false" outlineLevel="0" collapsed="false">
      <c r="BS37473" s="96" t="n">
        <f aca="false">BR37473-2.5</f>
        <v>-2.5</v>
      </c>
    </row>
    <row r="37474" customFormat="false" ht="12" hidden="false" customHeight="false" outlineLevel="0" collapsed="false">
      <c r="BS37474" s="96" t="n">
        <f aca="false">BR37474-2.5</f>
        <v>-2.5</v>
      </c>
    </row>
    <row r="37475" customFormat="false" ht="12" hidden="false" customHeight="false" outlineLevel="0" collapsed="false">
      <c r="BS37475" s="96" t="n">
        <f aca="false">BR37475-2.5</f>
        <v>-2.5</v>
      </c>
    </row>
    <row r="37476" customFormat="false" ht="12" hidden="false" customHeight="false" outlineLevel="0" collapsed="false">
      <c r="BS37476" s="96" t="n">
        <f aca="false">BR37476-2.5</f>
        <v>-2.5</v>
      </c>
    </row>
    <row r="37477" customFormat="false" ht="12" hidden="false" customHeight="false" outlineLevel="0" collapsed="false">
      <c r="BS37477" s="96" t="n">
        <f aca="false">BR37477-2.5</f>
        <v>-2.5</v>
      </c>
    </row>
    <row r="37478" customFormat="false" ht="12" hidden="false" customHeight="false" outlineLevel="0" collapsed="false">
      <c r="BS37478" s="96" t="n">
        <f aca="false">BR37478-2.5</f>
        <v>-2.5</v>
      </c>
    </row>
    <row r="37479" customFormat="false" ht="12" hidden="false" customHeight="false" outlineLevel="0" collapsed="false">
      <c r="BS37479" s="96" t="n">
        <f aca="false">BR37479-2.5</f>
        <v>-2.5</v>
      </c>
    </row>
    <row r="37480" customFormat="false" ht="12" hidden="false" customHeight="false" outlineLevel="0" collapsed="false">
      <c r="BS37480" s="96" t="n">
        <f aca="false">BR37480-2.5</f>
        <v>-2.5</v>
      </c>
    </row>
    <row r="37481" customFormat="false" ht="12" hidden="false" customHeight="false" outlineLevel="0" collapsed="false">
      <c r="BS37481" s="96" t="n">
        <f aca="false">BR37481-2.5</f>
        <v>-2.5</v>
      </c>
    </row>
    <row r="37482" customFormat="false" ht="12" hidden="false" customHeight="false" outlineLevel="0" collapsed="false">
      <c r="BS37482" s="96" t="n">
        <f aca="false">BR37482-2.5</f>
        <v>-2.5</v>
      </c>
    </row>
    <row r="37483" customFormat="false" ht="12" hidden="false" customHeight="false" outlineLevel="0" collapsed="false">
      <c r="BS37483" s="96" t="n">
        <f aca="false">BR37483-2.5</f>
        <v>-2.5</v>
      </c>
    </row>
    <row r="37484" customFormat="false" ht="12" hidden="false" customHeight="false" outlineLevel="0" collapsed="false">
      <c r="BS37484" s="96" t="n">
        <f aca="false">BR37484-2.5</f>
        <v>-2.5</v>
      </c>
    </row>
    <row r="37485" customFormat="false" ht="12" hidden="false" customHeight="false" outlineLevel="0" collapsed="false">
      <c r="BS37485" s="96" t="n">
        <f aca="false">BR37485-2.5</f>
        <v>-2.5</v>
      </c>
    </row>
    <row r="37486" customFormat="false" ht="12" hidden="false" customHeight="false" outlineLevel="0" collapsed="false">
      <c r="BS37486" s="96" t="n">
        <f aca="false">BR37486-2.5</f>
        <v>-2.5</v>
      </c>
    </row>
    <row r="37487" customFormat="false" ht="12" hidden="false" customHeight="false" outlineLevel="0" collapsed="false">
      <c r="BS37487" s="96" t="n">
        <f aca="false">BR37487-2.5</f>
        <v>-2.5</v>
      </c>
    </row>
    <row r="37488" customFormat="false" ht="12" hidden="false" customHeight="false" outlineLevel="0" collapsed="false">
      <c r="BS37488" s="96" t="n">
        <f aca="false">BR37488-2.5</f>
        <v>-2.5</v>
      </c>
    </row>
    <row r="37489" customFormat="false" ht="12" hidden="false" customHeight="false" outlineLevel="0" collapsed="false">
      <c r="BS37489" s="96" t="n">
        <f aca="false">BR37489-2.5</f>
        <v>-2.5</v>
      </c>
    </row>
    <row r="37490" customFormat="false" ht="12" hidden="false" customHeight="false" outlineLevel="0" collapsed="false">
      <c r="BS37490" s="96" t="n">
        <f aca="false">BR37490-2.5</f>
        <v>-2.5</v>
      </c>
    </row>
    <row r="37491" customFormat="false" ht="12" hidden="false" customHeight="false" outlineLevel="0" collapsed="false">
      <c r="BS37491" s="96" t="n">
        <f aca="false">BR37491-2.5</f>
        <v>-2.5</v>
      </c>
    </row>
    <row r="37492" customFormat="false" ht="12" hidden="false" customHeight="false" outlineLevel="0" collapsed="false">
      <c r="BS37492" s="96" t="n">
        <f aca="false">BR37492-2.5</f>
        <v>-2.5</v>
      </c>
    </row>
    <row r="37493" customFormat="false" ht="12" hidden="false" customHeight="false" outlineLevel="0" collapsed="false">
      <c r="BS37493" s="96" t="n">
        <f aca="false">BR37493-2.5</f>
        <v>-2.5</v>
      </c>
    </row>
    <row r="37494" customFormat="false" ht="12" hidden="false" customHeight="false" outlineLevel="0" collapsed="false">
      <c r="BS37494" s="96" t="n">
        <f aca="false">BR37494-2.5</f>
        <v>-2.5</v>
      </c>
    </row>
    <row r="37495" customFormat="false" ht="12" hidden="false" customHeight="false" outlineLevel="0" collapsed="false">
      <c r="BS37495" s="96" t="n">
        <f aca="false">BR37495-2.5</f>
        <v>-2.5</v>
      </c>
    </row>
    <row r="37496" customFormat="false" ht="12" hidden="false" customHeight="false" outlineLevel="0" collapsed="false">
      <c r="BS37496" s="96" t="n">
        <f aca="false">BR37496-2.5</f>
        <v>-2.5</v>
      </c>
    </row>
    <row r="37497" customFormat="false" ht="12" hidden="false" customHeight="false" outlineLevel="0" collapsed="false">
      <c r="BS37497" s="96" t="n">
        <f aca="false">BR37497-2.5</f>
        <v>-2.5</v>
      </c>
    </row>
    <row r="37498" customFormat="false" ht="12" hidden="false" customHeight="false" outlineLevel="0" collapsed="false">
      <c r="BS37498" s="96" t="n">
        <f aca="false">BR37498-2.5</f>
        <v>-2.5</v>
      </c>
    </row>
    <row r="37499" customFormat="false" ht="12" hidden="false" customHeight="false" outlineLevel="0" collapsed="false">
      <c r="BS37499" s="96" t="n">
        <f aca="false">BR37499-2.5</f>
        <v>-2.5</v>
      </c>
    </row>
    <row r="37500" customFormat="false" ht="12" hidden="false" customHeight="false" outlineLevel="0" collapsed="false">
      <c r="BS37500" s="96" t="n">
        <f aca="false">BR37500-2.5</f>
        <v>-2.5</v>
      </c>
    </row>
    <row r="37501" customFormat="false" ht="12" hidden="false" customHeight="false" outlineLevel="0" collapsed="false">
      <c r="BS37501" s="96" t="n">
        <f aca="false">BR37501-2.5</f>
        <v>-2.5</v>
      </c>
    </row>
    <row r="37502" customFormat="false" ht="12" hidden="false" customHeight="false" outlineLevel="0" collapsed="false">
      <c r="BS37502" s="96" t="n">
        <f aca="false">BR37502-2.5</f>
        <v>-2.5</v>
      </c>
    </row>
    <row r="37503" customFormat="false" ht="12" hidden="false" customHeight="false" outlineLevel="0" collapsed="false">
      <c r="BS37503" s="96" t="n">
        <f aca="false">BR37503-2.5</f>
        <v>-2.5</v>
      </c>
    </row>
    <row r="37504" customFormat="false" ht="12" hidden="false" customHeight="false" outlineLevel="0" collapsed="false">
      <c r="BS37504" s="96" t="n">
        <f aca="false">BR37504-2.5</f>
        <v>-2.5</v>
      </c>
    </row>
    <row r="37505" customFormat="false" ht="12" hidden="false" customHeight="false" outlineLevel="0" collapsed="false">
      <c r="BS37505" s="96" t="n">
        <f aca="false">BR37505-2.5</f>
        <v>-2.5</v>
      </c>
    </row>
    <row r="37506" customFormat="false" ht="12" hidden="false" customHeight="false" outlineLevel="0" collapsed="false">
      <c r="BS37506" s="96" t="n">
        <f aca="false">BR37506-2.5</f>
        <v>-2.5</v>
      </c>
    </row>
    <row r="37507" customFormat="false" ht="12" hidden="false" customHeight="false" outlineLevel="0" collapsed="false">
      <c r="BS37507" s="96" t="n">
        <f aca="false">BR37507-2.5</f>
        <v>-2.5</v>
      </c>
    </row>
    <row r="37508" customFormat="false" ht="12" hidden="false" customHeight="false" outlineLevel="0" collapsed="false">
      <c r="BS37508" s="96" t="n">
        <f aca="false">BR37508-2.5</f>
        <v>-2.5</v>
      </c>
    </row>
    <row r="37509" customFormat="false" ht="12" hidden="false" customHeight="false" outlineLevel="0" collapsed="false">
      <c r="BS37509" s="96" t="n">
        <f aca="false">BR37509-2.5</f>
        <v>-2.5</v>
      </c>
    </row>
    <row r="37510" customFormat="false" ht="12" hidden="false" customHeight="false" outlineLevel="0" collapsed="false">
      <c r="BS37510" s="96" t="n">
        <f aca="false">BR37510-2.5</f>
        <v>-2.5</v>
      </c>
    </row>
    <row r="37511" customFormat="false" ht="12" hidden="false" customHeight="false" outlineLevel="0" collapsed="false">
      <c r="BS37511" s="96" t="n">
        <f aca="false">BR37511-2.5</f>
        <v>-2.5</v>
      </c>
    </row>
    <row r="37512" customFormat="false" ht="12" hidden="false" customHeight="false" outlineLevel="0" collapsed="false">
      <c r="BS37512" s="96" t="n">
        <f aca="false">BR37512-2.5</f>
        <v>-2.5</v>
      </c>
    </row>
    <row r="37513" customFormat="false" ht="12" hidden="false" customHeight="false" outlineLevel="0" collapsed="false">
      <c r="BS37513" s="96" t="n">
        <f aca="false">BR37513-2.5</f>
        <v>-2.5</v>
      </c>
    </row>
    <row r="37514" customFormat="false" ht="12" hidden="false" customHeight="false" outlineLevel="0" collapsed="false">
      <c r="BS37514" s="96" t="n">
        <f aca="false">BR37514-2.5</f>
        <v>-2.5</v>
      </c>
    </row>
    <row r="37515" customFormat="false" ht="12" hidden="false" customHeight="false" outlineLevel="0" collapsed="false">
      <c r="BS37515" s="96" t="n">
        <f aca="false">BR37515-2.5</f>
        <v>-2.5</v>
      </c>
    </row>
    <row r="37516" customFormat="false" ht="12" hidden="false" customHeight="false" outlineLevel="0" collapsed="false">
      <c r="BS37516" s="96" t="n">
        <f aca="false">BR37516-2.5</f>
        <v>-2.5</v>
      </c>
    </row>
    <row r="37517" customFormat="false" ht="12" hidden="false" customHeight="false" outlineLevel="0" collapsed="false">
      <c r="BS37517" s="96" t="n">
        <f aca="false">BR37517-2.5</f>
        <v>-2.5</v>
      </c>
    </row>
    <row r="37518" customFormat="false" ht="12" hidden="false" customHeight="false" outlineLevel="0" collapsed="false">
      <c r="BS37518" s="96" t="n">
        <f aca="false">BR37518-2.5</f>
        <v>-2.5</v>
      </c>
    </row>
    <row r="37519" customFormat="false" ht="12" hidden="false" customHeight="false" outlineLevel="0" collapsed="false">
      <c r="BS37519" s="96" t="n">
        <f aca="false">BR37519-2.5</f>
        <v>-2.5</v>
      </c>
    </row>
    <row r="37520" customFormat="false" ht="12" hidden="false" customHeight="false" outlineLevel="0" collapsed="false">
      <c r="BS37520" s="96" t="n">
        <f aca="false">BR37520-2.5</f>
        <v>-2.5</v>
      </c>
    </row>
    <row r="37521" customFormat="false" ht="12" hidden="false" customHeight="false" outlineLevel="0" collapsed="false">
      <c r="BS37521" s="96" t="n">
        <f aca="false">BR37521-2.5</f>
        <v>-2.5</v>
      </c>
    </row>
    <row r="37522" customFormat="false" ht="12" hidden="false" customHeight="false" outlineLevel="0" collapsed="false">
      <c r="BS37522" s="96" t="n">
        <f aca="false">BR37522-2.5</f>
        <v>-2.5</v>
      </c>
    </row>
    <row r="37523" customFormat="false" ht="12" hidden="false" customHeight="false" outlineLevel="0" collapsed="false">
      <c r="BS37523" s="96" t="n">
        <f aca="false">BR37523-2.5</f>
        <v>-2.5</v>
      </c>
    </row>
    <row r="37524" customFormat="false" ht="12" hidden="false" customHeight="false" outlineLevel="0" collapsed="false">
      <c r="BS37524" s="96" t="n">
        <f aca="false">BR37524-2.5</f>
        <v>-2.5</v>
      </c>
    </row>
    <row r="37525" customFormat="false" ht="12" hidden="false" customHeight="false" outlineLevel="0" collapsed="false">
      <c r="BS37525" s="96" t="n">
        <f aca="false">BR37525-2.5</f>
        <v>-2.5</v>
      </c>
    </row>
    <row r="37526" customFormat="false" ht="12" hidden="false" customHeight="false" outlineLevel="0" collapsed="false">
      <c r="BS37526" s="96" t="n">
        <f aca="false">BR37526-2.5</f>
        <v>-2.5</v>
      </c>
    </row>
    <row r="37527" customFormat="false" ht="12" hidden="false" customHeight="false" outlineLevel="0" collapsed="false">
      <c r="BS37527" s="96" t="n">
        <f aca="false">BR37527-2.5</f>
        <v>-2.5</v>
      </c>
    </row>
    <row r="37528" customFormat="false" ht="12" hidden="false" customHeight="false" outlineLevel="0" collapsed="false">
      <c r="BS37528" s="96" t="n">
        <f aca="false">BR37528-2.5</f>
        <v>-2.5</v>
      </c>
    </row>
    <row r="37529" customFormat="false" ht="12" hidden="false" customHeight="false" outlineLevel="0" collapsed="false">
      <c r="BS37529" s="96" t="n">
        <f aca="false">BR37529-2.5</f>
        <v>-2.5</v>
      </c>
    </row>
    <row r="37530" customFormat="false" ht="12" hidden="false" customHeight="false" outlineLevel="0" collapsed="false">
      <c r="BS37530" s="96" t="n">
        <f aca="false">BR37530-2.5</f>
        <v>-2.5</v>
      </c>
    </row>
    <row r="37531" customFormat="false" ht="12" hidden="false" customHeight="false" outlineLevel="0" collapsed="false">
      <c r="BS37531" s="96" t="n">
        <f aca="false">BR37531-2.5</f>
        <v>-2.5</v>
      </c>
    </row>
    <row r="37532" customFormat="false" ht="12" hidden="false" customHeight="false" outlineLevel="0" collapsed="false">
      <c r="BS37532" s="96" t="n">
        <f aca="false">BR37532-2.5</f>
        <v>-2.5</v>
      </c>
    </row>
    <row r="37533" customFormat="false" ht="12" hidden="false" customHeight="false" outlineLevel="0" collapsed="false">
      <c r="BS37533" s="96" t="n">
        <f aca="false">BR37533-2.5</f>
        <v>-2.5</v>
      </c>
    </row>
    <row r="37534" customFormat="false" ht="12" hidden="false" customHeight="false" outlineLevel="0" collapsed="false">
      <c r="BS37534" s="96" t="n">
        <f aca="false">BR37534-2.5</f>
        <v>-2.5</v>
      </c>
    </row>
    <row r="37535" customFormat="false" ht="12" hidden="false" customHeight="false" outlineLevel="0" collapsed="false">
      <c r="BS37535" s="96" t="n">
        <f aca="false">BR37535-2.5</f>
        <v>-2.5</v>
      </c>
    </row>
    <row r="37536" customFormat="false" ht="12" hidden="false" customHeight="false" outlineLevel="0" collapsed="false">
      <c r="BS37536" s="96" t="n">
        <f aca="false">BR37536-2.5</f>
        <v>-2.5</v>
      </c>
    </row>
    <row r="37537" customFormat="false" ht="12" hidden="false" customHeight="false" outlineLevel="0" collapsed="false">
      <c r="BS37537" s="96" t="n">
        <f aca="false">BR37537-2.5</f>
        <v>-2.5</v>
      </c>
    </row>
    <row r="37538" customFormat="false" ht="12" hidden="false" customHeight="false" outlineLevel="0" collapsed="false">
      <c r="BS37538" s="96" t="n">
        <f aca="false">BR37538-2.5</f>
        <v>-2.5</v>
      </c>
    </row>
    <row r="37539" customFormat="false" ht="12" hidden="false" customHeight="false" outlineLevel="0" collapsed="false">
      <c r="BS37539" s="96" t="n">
        <f aca="false">BR37539-2.5</f>
        <v>-2.5</v>
      </c>
    </row>
    <row r="37540" customFormat="false" ht="12" hidden="false" customHeight="false" outlineLevel="0" collapsed="false">
      <c r="BS37540" s="96" t="n">
        <f aca="false">BR37540-2.5</f>
        <v>-2.5</v>
      </c>
    </row>
    <row r="37541" customFormat="false" ht="12" hidden="false" customHeight="false" outlineLevel="0" collapsed="false">
      <c r="BS37541" s="96" t="n">
        <f aca="false">BR37541-2.5</f>
        <v>-2.5</v>
      </c>
    </row>
    <row r="37542" customFormat="false" ht="12" hidden="false" customHeight="false" outlineLevel="0" collapsed="false">
      <c r="BS37542" s="96" t="n">
        <f aca="false">BR37542-2.5</f>
        <v>-2.5</v>
      </c>
    </row>
    <row r="37543" customFormat="false" ht="12" hidden="false" customHeight="false" outlineLevel="0" collapsed="false">
      <c r="BS37543" s="96" t="n">
        <f aca="false">BR37543-2.5</f>
        <v>-2.5</v>
      </c>
    </row>
    <row r="37544" customFormat="false" ht="12" hidden="false" customHeight="false" outlineLevel="0" collapsed="false">
      <c r="BS37544" s="96" t="n">
        <f aca="false">BR37544-2.5</f>
        <v>-2.5</v>
      </c>
    </row>
    <row r="37545" customFormat="false" ht="12" hidden="false" customHeight="false" outlineLevel="0" collapsed="false">
      <c r="BS37545" s="96" t="n">
        <f aca="false">BR37545-2.5</f>
        <v>-2.5</v>
      </c>
    </row>
    <row r="37546" customFormat="false" ht="12" hidden="false" customHeight="false" outlineLevel="0" collapsed="false">
      <c r="BS37546" s="96" t="n">
        <f aca="false">BR37546-2.5</f>
        <v>-2.5</v>
      </c>
    </row>
    <row r="37547" customFormat="false" ht="12" hidden="false" customHeight="false" outlineLevel="0" collapsed="false">
      <c r="BS37547" s="96" t="n">
        <f aca="false">BR37547-2.5</f>
        <v>-2.5</v>
      </c>
    </row>
    <row r="37548" customFormat="false" ht="12" hidden="false" customHeight="false" outlineLevel="0" collapsed="false">
      <c r="BS37548" s="96" t="n">
        <f aca="false">BR37548-2.5</f>
        <v>-2.5</v>
      </c>
    </row>
    <row r="37549" customFormat="false" ht="12" hidden="false" customHeight="false" outlineLevel="0" collapsed="false">
      <c r="BS37549" s="96" t="n">
        <f aca="false">BR37549-2.5</f>
        <v>-2.5</v>
      </c>
    </row>
    <row r="37550" customFormat="false" ht="12" hidden="false" customHeight="false" outlineLevel="0" collapsed="false">
      <c r="BS37550" s="96" t="n">
        <f aca="false">BR37550-2.5</f>
        <v>-2.5</v>
      </c>
    </row>
    <row r="37551" customFormat="false" ht="12" hidden="false" customHeight="false" outlineLevel="0" collapsed="false">
      <c r="BS37551" s="96" t="n">
        <f aca="false">BR37551-2.5</f>
        <v>-2.5</v>
      </c>
    </row>
    <row r="37552" customFormat="false" ht="12" hidden="false" customHeight="false" outlineLevel="0" collapsed="false">
      <c r="BS37552" s="96" t="n">
        <f aca="false">BR37552-2.5</f>
        <v>-2.5</v>
      </c>
    </row>
    <row r="37553" customFormat="false" ht="12" hidden="false" customHeight="false" outlineLevel="0" collapsed="false">
      <c r="BS37553" s="96" t="n">
        <f aca="false">BR37553-2.5</f>
        <v>-2.5</v>
      </c>
    </row>
    <row r="37554" customFormat="false" ht="12" hidden="false" customHeight="false" outlineLevel="0" collapsed="false">
      <c r="BS37554" s="96" t="n">
        <f aca="false">BR37554-2.5</f>
        <v>-2.5</v>
      </c>
    </row>
    <row r="37555" customFormat="false" ht="12" hidden="false" customHeight="false" outlineLevel="0" collapsed="false">
      <c r="BS37555" s="96" t="n">
        <f aca="false">BR37555-2.5</f>
        <v>-2.5</v>
      </c>
    </row>
    <row r="37556" customFormat="false" ht="12" hidden="false" customHeight="false" outlineLevel="0" collapsed="false">
      <c r="BS37556" s="96" t="n">
        <f aca="false">BR37556-2.5</f>
        <v>-2.5</v>
      </c>
    </row>
    <row r="37557" customFormat="false" ht="12" hidden="false" customHeight="false" outlineLevel="0" collapsed="false">
      <c r="BS37557" s="96" t="n">
        <f aca="false">BR37557-2.5</f>
        <v>-2.5</v>
      </c>
    </row>
    <row r="37558" customFormat="false" ht="12" hidden="false" customHeight="false" outlineLevel="0" collapsed="false">
      <c r="BS37558" s="96" t="n">
        <f aca="false">BR37558-2.5</f>
        <v>-2.5</v>
      </c>
    </row>
    <row r="37559" customFormat="false" ht="12" hidden="false" customHeight="false" outlineLevel="0" collapsed="false">
      <c r="BS37559" s="96" t="n">
        <f aca="false">BR37559-2.5</f>
        <v>-2.5</v>
      </c>
    </row>
    <row r="37560" customFormat="false" ht="12" hidden="false" customHeight="false" outlineLevel="0" collapsed="false">
      <c r="BS37560" s="96" t="n">
        <f aca="false">BR37560-2.5</f>
        <v>-2.5</v>
      </c>
    </row>
    <row r="37561" customFormat="false" ht="12" hidden="false" customHeight="false" outlineLevel="0" collapsed="false">
      <c r="BS37561" s="96" t="n">
        <f aca="false">BR37561-2.5</f>
        <v>-2.5</v>
      </c>
    </row>
    <row r="37562" customFormat="false" ht="12" hidden="false" customHeight="false" outlineLevel="0" collapsed="false">
      <c r="BS37562" s="96" t="n">
        <f aca="false">BR37562-2.5</f>
        <v>-2.5</v>
      </c>
    </row>
    <row r="37563" customFormat="false" ht="12" hidden="false" customHeight="false" outlineLevel="0" collapsed="false">
      <c r="BS37563" s="96" t="n">
        <f aca="false">BR37563-2.5</f>
        <v>-2.5</v>
      </c>
    </row>
    <row r="37564" customFormat="false" ht="12" hidden="false" customHeight="false" outlineLevel="0" collapsed="false">
      <c r="BS37564" s="96" t="n">
        <f aca="false">BR37564-2.5</f>
        <v>-2.5</v>
      </c>
    </row>
    <row r="37565" customFormat="false" ht="12" hidden="false" customHeight="false" outlineLevel="0" collapsed="false">
      <c r="BS37565" s="96" t="n">
        <f aca="false">BR37565-2.5</f>
        <v>-2.5</v>
      </c>
    </row>
    <row r="37566" customFormat="false" ht="12" hidden="false" customHeight="false" outlineLevel="0" collapsed="false">
      <c r="BS37566" s="96" t="n">
        <f aca="false">BR37566-2.5</f>
        <v>-2.5</v>
      </c>
    </row>
    <row r="37567" customFormat="false" ht="12" hidden="false" customHeight="false" outlineLevel="0" collapsed="false">
      <c r="BS37567" s="96" t="n">
        <f aca="false">BR37567-2.5</f>
        <v>-2.5</v>
      </c>
    </row>
    <row r="37568" customFormat="false" ht="12" hidden="false" customHeight="false" outlineLevel="0" collapsed="false">
      <c r="BS37568" s="96" t="n">
        <f aca="false">BR37568-2.5</f>
        <v>-2.5</v>
      </c>
    </row>
    <row r="37569" customFormat="false" ht="12" hidden="false" customHeight="false" outlineLevel="0" collapsed="false">
      <c r="BS37569" s="96" t="n">
        <f aca="false">BR37569-2.5</f>
        <v>-2.5</v>
      </c>
    </row>
    <row r="37570" customFormat="false" ht="12" hidden="false" customHeight="false" outlineLevel="0" collapsed="false">
      <c r="BS37570" s="96" t="n">
        <f aca="false">BR37570-2.5</f>
        <v>-2.5</v>
      </c>
    </row>
    <row r="37571" customFormat="false" ht="12" hidden="false" customHeight="false" outlineLevel="0" collapsed="false">
      <c r="BS37571" s="96" t="n">
        <f aca="false">BR37571-2.5</f>
        <v>-2.5</v>
      </c>
    </row>
    <row r="37572" customFormat="false" ht="12" hidden="false" customHeight="false" outlineLevel="0" collapsed="false">
      <c r="BS37572" s="96" t="n">
        <f aca="false">BR37572-2.5</f>
        <v>-2.5</v>
      </c>
    </row>
    <row r="37573" customFormat="false" ht="12" hidden="false" customHeight="false" outlineLevel="0" collapsed="false">
      <c r="BS37573" s="96" t="n">
        <f aca="false">BR37573-2.5</f>
        <v>-2.5</v>
      </c>
    </row>
    <row r="37574" customFormat="false" ht="12" hidden="false" customHeight="false" outlineLevel="0" collapsed="false">
      <c r="BS37574" s="96" t="n">
        <f aca="false">BR37574-2.5</f>
        <v>-2.5</v>
      </c>
    </row>
    <row r="37575" customFormat="false" ht="12" hidden="false" customHeight="false" outlineLevel="0" collapsed="false">
      <c r="BS37575" s="96" t="n">
        <f aca="false">BR37575-2.5</f>
        <v>-2.5</v>
      </c>
    </row>
    <row r="37576" customFormat="false" ht="12" hidden="false" customHeight="false" outlineLevel="0" collapsed="false">
      <c r="BS37576" s="96" t="n">
        <f aca="false">BR37576-2.5</f>
        <v>-2.5</v>
      </c>
    </row>
    <row r="37577" customFormat="false" ht="12" hidden="false" customHeight="false" outlineLevel="0" collapsed="false">
      <c r="BS37577" s="96" t="n">
        <f aca="false">BR37577-2.5</f>
        <v>-2.5</v>
      </c>
    </row>
    <row r="37578" customFormat="false" ht="12" hidden="false" customHeight="false" outlineLevel="0" collapsed="false">
      <c r="BS37578" s="96" t="n">
        <f aca="false">BR37578-2.5</f>
        <v>-2.5</v>
      </c>
    </row>
    <row r="37579" customFormat="false" ht="12" hidden="false" customHeight="false" outlineLevel="0" collapsed="false">
      <c r="BS37579" s="96" t="n">
        <f aca="false">BR37579-2.5</f>
        <v>-2.5</v>
      </c>
    </row>
    <row r="37580" customFormat="false" ht="12" hidden="false" customHeight="false" outlineLevel="0" collapsed="false">
      <c r="BS37580" s="96" t="n">
        <f aca="false">BR37580-2.5</f>
        <v>-2.5</v>
      </c>
    </row>
    <row r="37581" customFormat="false" ht="12" hidden="false" customHeight="false" outlineLevel="0" collapsed="false">
      <c r="BS37581" s="96" t="n">
        <f aca="false">BR37581-2.5</f>
        <v>-2.5</v>
      </c>
    </row>
    <row r="37582" customFormat="false" ht="12" hidden="false" customHeight="false" outlineLevel="0" collapsed="false">
      <c r="BS37582" s="96" t="n">
        <f aca="false">BR37582-2.5</f>
        <v>-2.5</v>
      </c>
    </row>
    <row r="37583" customFormat="false" ht="12" hidden="false" customHeight="false" outlineLevel="0" collapsed="false">
      <c r="BS37583" s="96" t="n">
        <f aca="false">BR37583-2.5</f>
        <v>-2.5</v>
      </c>
    </row>
    <row r="37584" customFormat="false" ht="12" hidden="false" customHeight="false" outlineLevel="0" collapsed="false">
      <c r="BS37584" s="96" t="n">
        <f aca="false">BR37584-2.5</f>
        <v>-2.5</v>
      </c>
    </row>
    <row r="37585" customFormat="false" ht="12" hidden="false" customHeight="false" outlineLevel="0" collapsed="false">
      <c r="BS37585" s="96" t="n">
        <f aca="false">BR37585-2.5</f>
        <v>-2.5</v>
      </c>
    </row>
    <row r="37586" customFormat="false" ht="12" hidden="false" customHeight="false" outlineLevel="0" collapsed="false">
      <c r="BS37586" s="96" t="n">
        <f aca="false">BR37586-2.5</f>
        <v>-2.5</v>
      </c>
    </row>
    <row r="37587" customFormat="false" ht="12" hidden="false" customHeight="false" outlineLevel="0" collapsed="false">
      <c r="BS37587" s="96" t="n">
        <f aca="false">BR37587-2.5</f>
        <v>-2.5</v>
      </c>
    </row>
    <row r="37588" customFormat="false" ht="12" hidden="false" customHeight="false" outlineLevel="0" collapsed="false">
      <c r="BS37588" s="96" t="n">
        <f aca="false">BR37588-2.5</f>
        <v>-2.5</v>
      </c>
    </row>
    <row r="37589" customFormat="false" ht="12" hidden="false" customHeight="false" outlineLevel="0" collapsed="false">
      <c r="BS37589" s="96" t="n">
        <f aca="false">BR37589-2.5</f>
        <v>-2.5</v>
      </c>
    </row>
    <row r="37590" customFormat="false" ht="12" hidden="false" customHeight="false" outlineLevel="0" collapsed="false">
      <c r="BS37590" s="96" t="n">
        <f aca="false">BR37590-2.5</f>
        <v>-2.5</v>
      </c>
    </row>
    <row r="37591" customFormat="false" ht="12" hidden="false" customHeight="false" outlineLevel="0" collapsed="false">
      <c r="BS37591" s="96" t="n">
        <f aca="false">BR37591-2.5</f>
        <v>-2.5</v>
      </c>
    </row>
    <row r="37592" customFormat="false" ht="12" hidden="false" customHeight="false" outlineLevel="0" collapsed="false">
      <c r="BS37592" s="96" t="n">
        <f aca="false">BR37592-2.5</f>
        <v>-2.5</v>
      </c>
    </row>
    <row r="37593" customFormat="false" ht="12" hidden="false" customHeight="false" outlineLevel="0" collapsed="false">
      <c r="BS37593" s="96" t="n">
        <f aca="false">BR37593-2.5</f>
        <v>-2.5</v>
      </c>
    </row>
    <row r="37594" customFormat="false" ht="12" hidden="false" customHeight="false" outlineLevel="0" collapsed="false">
      <c r="BS37594" s="96" t="n">
        <f aca="false">BR37594-2.5</f>
        <v>-2.5</v>
      </c>
    </row>
    <row r="37595" customFormat="false" ht="12" hidden="false" customHeight="false" outlineLevel="0" collapsed="false">
      <c r="BS37595" s="96" t="n">
        <f aca="false">BR37595-2.5</f>
        <v>-2.5</v>
      </c>
    </row>
    <row r="37596" customFormat="false" ht="12" hidden="false" customHeight="false" outlineLevel="0" collapsed="false">
      <c r="BS37596" s="96" t="n">
        <f aca="false">BR37596-2.5</f>
        <v>-2.5</v>
      </c>
    </row>
    <row r="37597" customFormat="false" ht="12" hidden="false" customHeight="false" outlineLevel="0" collapsed="false">
      <c r="BS37597" s="96" t="n">
        <f aca="false">BR37597-2.5</f>
        <v>-2.5</v>
      </c>
    </row>
    <row r="37598" customFormat="false" ht="12" hidden="false" customHeight="false" outlineLevel="0" collapsed="false">
      <c r="BS37598" s="96" t="n">
        <f aca="false">BR37598-2.5</f>
        <v>-2.5</v>
      </c>
    </row>
    <row r="37599" customFormat="false" ht="12" hidden="false" customHeight="false" outlineLevel="0" collapsed="false">
      <c r="BS37599" s="96" t="n">
        <f aca="false">BR37599-2.5</f>
        <v>-2.5</v>
      </c>
    </row>
    <row r="37600" customFormat="false" ht="12" hidden="false" customHeight="false" outlineLevel="0" collapsed="false">
      <c r="BS37600" s="96" t="n">
        <f aca="false">BR37600-2.5</f>
        <v>-2.5</v>
      </c>
    </row>
    <row r="37601" customFormat="false" ht="12" hidden="false" customHeight="false" outlineLevel="0" collapsed="false">
      <c r="BS37601" s="96" t="n">
        <f aca="false">BR37601-2.5</f>
        <v>-2.5</v>
      </c>
    </row>
    <row r="37602" customFormat="false" ht="12" hidden="false" customHeight="false" outlineLevel="0" collapsed="false">
      <c r="BS37602" s="96" t="n">
        <f aca="false">BR37602-2.5</f>
        <v>-2.5</v>
      </c>
    </row>
    <row r="37603" customFormat="false" ht="12" hidden="false" customHeight="false" outlineLevel="0" collapsed="false">
      <c r="BS37603" s="96" t="n">
        <f aca="false">BR37603-2.5</f>
        <v>-2.5</v>
      </c>
    </row>
    <row r="37604" customFormat="false" ht="12" hidden="false" customHeight="false" outlineLevel="0" collapsed="false">
      <c r="BS37604" s="96" t="n">
        <f aca="false">BR37604-2.5</f>
        <v>-2.5</v>
      </c>
    </row>
    <row r="37605" customFormat="false" ht="12" hidden="false" customHeight="false" outlineLevel="0" collapsed="false">
      <c r="BS37605" s="96" t="n">
        <f aca="false">BR37605-2.5</f>
        <v>-2.5</v>
      </c>
    </row>
    <row r="37606" customFormat="false" ht="12" hidden="false" customHeight="false" outlineLevel="0" collapsed="false">
      <c r="BS37606" s="96" t="n">
        <f aca="false">BR37606-2.5</f>
        <v>-2.5</v>
      </c>
    </row>
    <row r="37607" customFormat="false" ht="12" hidden="false" customHeight="false" outlineLevel="0" collapsed="false">
      <c r="BS37607" s="96" t="n">
        <f aca="false">BR37607-2.5</f>
        <v>-2.5</v>
      </c>
    </row>
    <row r="37608" customFormat="false" ht="12" hidden="false" customHeight="false" outlineLevel="0" collapsed="false">
      <c r="BS37608" s="96" t="n">
        <f aca="false">BR37608-2.5</f>
        <v>-2.5</v>
      </c>
    </row>
    <row r="37609" customFormat="false" ht="12" hidden="false" customHeight="false" outlineLevel="0" collapsed="false">
      <c r="BS37609" s="96" t="n">
        <f aca="false">BR37609-2.5</f>
        <v>-2.5</v>
      </c>
    </row>
    <row r="37610" customFormat="false" ht="12" hidden="false" customHeight="false" outlineLevel="0" collapsed="false">
      <c r="BS37610" s="96" t="n">
        <f aca="false">BR37610-2.5</f>
        <v>-2.5</v>
      </c>
    </row>
    <row r="37611" customFormat="false" ht="12" hidden="false" customHeight="false" outlineLevel="0" collapsed="false">
      <c r="BS37611" s="96" t="n">
        <f aca="false">BR37611-2.5</f>
        <v>-2.5</v>
      </c>
    </row>
    <row r="37612" customFormat="false" ht="12" hidden="false" customHeight="false" outlineLevel="0" collapsed="false">
      <c r="BS37612" s="96" t="n">
        <f aca="false">BR37612-2.5</f>
        <v>-2.5</v>
      </c>
    </row>
    <row r="37613" customFormat="false" ht="12" hidden="false" customHeight="false" outlineLevel="0" collapsed="false">
      <c r="BS37613" s="96" t="n">
        <f aca="false">BR37613-2.5</f>
        <v>-2.5</v>
      </c>
    </row>
    <row r="37614" customFormat="false" ht="12" hidden="false" customHeight="false" outlineLevel="0" collapsed="false">
      <c r="BS37614" s="96" t="n">
        <f aca="false">BR37614-2.5</f>
        <v>-2.5</v>
      </c>
    </row>
    <row r="37615" customFormat="false" ht="12" hidden="false" customHeight="false" outlineLevel="0" collapsed="false">
      <c r="BS37615" s="96" t="n">
        <f aca="false">BR37615-2.5</f>
        <v>-2.5</v>
      </c>
    </row>
    <row r="37616" customFormat="false" ht="12" hidden="false" customHeight="false" outlineLevel="0" collapsed="false">
      <c r="BS37616" s="96" t="n">
        <f aca="false">BR37616-2.5</f>
        <v>-2.5</v>
      </c>
    </row>
    <row r="37617" customFormat="false" ht="12" hidden="false" customHeight="false" outlineLevel="0" collapsed="false">
      <c r="BS37617" s="96" t="n">
        <f aca="false">BR37617-2.5</f>
        <v>-2.5</v>
      </c>
    </row>
    <row r="37618" customFormat="false" ht="12" hidden="false" customHeight="false" outlineLevel="0" collapsed="false">
      <c r="BS37618" s="96" t="n">
        <f aca="false">BR37618-2.5</f>
        <v>-2.5</v>
      </c>
    </row>
    <row r="37619" customFormat="false" ht="12" hidden="false" customHeight="false" outlineLevel="0" collapsed="false">
      <c r="BS37619" s="96" t="n">
        <f aca="false">BR37619-2.5</f>
        <v>-2.5</v>
      </c>
    </row>
    <row r="37620" customFormat="false" ht="12" hidden="false" customHeight="false" outlineLevel="0" collapsed="false">
      <c r="BS37620" s="96" t="n">
        <f aca="false">BR37620-2.5</f>
        <v>-2.5</v>
      </c>
    </row>
    <row r="37621" customFormat="false" ht="12" hidden="false" customHeight="false" outlineLevel="0" collapsed="false">
      <c r="BS37621" s="96" t="n">
        <f aca="false">BR37621-2.5</f>
        <v>-2.5</v>
      </c>
    </row>
    <row r="37622" customFormat="false" ht="12" hidden="false" customHeight="false" outlineLevel="0" collapsed="false">
      <c r="BS37622" s="96" t="n">
        <f aca="false">BR37622-2.5</f>
        <v>-2.5</v>
      </c>
    </row>
    <row r="37623" customFormat="false" ht="12" hidden="false" customHeight="false" outlineLevel="0" collapsed="false">
      <c r="BS37623" s="96" t="n">
        <f aca="false">BR37623-2.5</f>
        <v>-2.5</v>
      </c>
    </row>
    <row r="37624" customFormat="false" ht="12" hidden="false" customHeight="false" outlineLevel="0" collapsed="false">
      <c r="BS37624" s="96" t="n">
        <f aca="false">BR37624-2.5</f>
        <v>-2.5</v>
      </c>
    </row>
    <row r="37625" customFormat="false" ht="12" hidden="false" customHeight="false" outlineLevel="0" collapsed="false">
      <c r="BS37625" s="96" t="n">
        <f aca="false">BR37625-2.5</f>
        <v>-2.5</v>
      </c>
    </row>
    <row r="37626" customFormat="false" ht="12" hidden="false" customHeight="false" outlineLevel="0" collapsed="false">
      <c r="BS37626" s="96" t="n">
        <f aca="false">BR37626-2.5</f>
        <v>-2.5</v>
      </c>
    </row>
    <row r="37627" customFormat="false" ht="12" hidden="false" customHeight="false" outlineLevel="0" collapsed="false">
      <c r="BS37627" s="96" t="n">
        <f aca="false">BR37627-2.5</f>
        <v>-2.5</v>
      </c>
    </row>
    <row r="37628" customFormat="false" ht="12" hidden="false" customHeight="false" outlineLevel="0" collapsed="false">
      <c r="BS37628" s="96" t="n">
        <f aca="false">BR37628-2.5</f>
        <v>-2.5</v>
      </c>
    </row>
    <row r="37629" customFormat="false" ht="12" hidden="false" customHeight="false" outlineLevel="0" collapsed="false">
      <c r="BS37629" s="96" t="n">
        <f aca="false">BR37629-2.5</f>
        <v>-2.5</v>
      </c>
    </row>
    <row r="37630" customFormat="false" ht="12" hidden="false" customHeight="false" outlineLevel="0" collapsed="false">
      <c r="BS37630" s="96" t="n">
        <f aca="false">BR37630-2.5</f>
        <v>-2.5</v>
      </c>
    </row>
    <row r="37631" customFormat="false" ht="12" hidden="false" customHeight="false" outlineLevel="0" collapsed="false">
      <c r="BS37631" s="96" t="n">
        <f aca="false">BR37631-2.5</f>
        <v>-2.5</v>
      </c>
    </row>
    <row r="37632" customFormat="false" ht="12" hidden="false" customHeight="false" outlineLevel="0" collapsed="false">
      <c r="BS37632" s="96" t="n">
        <f aca="false">BR37632-2.5</f>
        <v>-2.5</v>
      </c>
    </row>
    <row r="37633" customFormat="false" ht="12" hidden="false" customHeight="false" outlineLevel="0" collapsed="false">
      <c r="BS37633" s="96" t="n">
        <f aca="false">BR37633-2.5</f>
        <v>-2.5</v>
      </c>
    </row>
    <row r="37634" customFormat="false" ht="12" hidden="false" customHeight="false" outlineLevel="0" collapsed="false">
      <c r="BS37634" s="96" t="n">
        <f aca="false">BR37634-2.5</f>
        <v>-2.5</v>
      </c>
    </row>
    <row r="37635" customFormat="false" ht="12" hidden="false" customHeight="false" outlineLevel="0" collapsed="false">
      <c r="BS37635" s="96" t="n">
        <f aca="false">BR37635-2.5</f>
        <v>-2.5</v>
      </c>
    </row>
    <row r="37636" customFormat="false" ht="12" hidden="false" customHeight="false" outlineLevel="0" collapsed="false">
      <c r="BS37636" s="96" t="n">
        <f aca="false">BR37636-2.5</f>
        <v>-2.5</v>
      </c>
    </row>
    <row r="37637" customFormat="false" ht="12" hidden="false" customHeight="false" outlineLevel="0" collapsed="false">
      <c r="BS37637" s="96" t="n">
        <f aca="false">BR37637-2.5</f>
        <v>-2.5</v>
      </c>
    </row>
    <row r="37638" customFormat="false" ht="12" hidden="false" customHeight="false" outlineLevel="0" collapsed="false">
      <c r="BS37638" s="96" t="n">
        <f aca="false">BR37638-2.5</f>
        <v>-2.5</v>
      </c>
    </row>
    <row r="37639" customFormat="false" ht="12" hidden="false" customHeight="false" outlineLevel="0" collapsed="false">
      <c r="BS37639" s="96" t="n">
        <f aca="false">BR37639-2.5</f>
        <v>-2.5</v>
      </c>
    </row>
    <row r="37640" customFormat="false" ht="12" hidden="false" customHeight="false" outlineLevel="0" collapsed="false">
      <c r="BS37640" s="96" t="n">
        <f aca="false">BR37640-2.5</f>
        <v>-2.5</v>
      </c>
    </row>
    <row r="37641" customFormat="false" ht="12" hidden="false" customHeight="false" outlineLevel="0" collapsed="false">
      <c r="BS37641" s="96" t="n">
        <f aca="false">BR37641-2.5</f>
        <v>-2.5</v>
      </c>
    </row>
    <row r="37642" customFormat="false" ht="12" hidden="false" customHeight="false" outlineLevel="0" collapsed="false">
      <c r="BS37642" s="96" t="n">
        <f aca="false">BR37642-2.5</f>
        <v>-2.5</v>
      </c>
    </row>
    <row r="37643" customFormat="false" ht="12" hidden="false" customHeight="false" outlineLevel="0" collapsed="false">
      <c r="BS37643" s="96" t="n">
        <f aca="false">BR37643-2.5</f>
        <v>-2.5</v>
      </c>
    </row>
    <row r="37644" customFormat="false" ht="12" hidden="false" customHeight="false" outlineLevel="0" collapsed="false">
      <c r="BS37644" s="96" t="n">
        <f aca="false">BR37644-2.5</f>
        <v>-2.5</v>
      </c>
    </row>
    <row r="37645" customFormat="false" ht="12" hidden="false" customHeight="false" outlineLevel="0" collapsed="false">
      <c r="BS37645" s="96" t="n">
        <f aca="false">BR37645-2.5</f>
        <v>-2.5</v>
      </c>
    </row>
    <row r="37646" customFormat="false" ht="12" hidden="false" customHeight="false" outlineLevel="0" collapsed="false">
      <c r="BS37646" s="96" t="n">
        <f aca="false">BR37646-2.5</f>
        <v>-2.5</v>
      </c>
    </row>
    <row r="37647" customFormat="false" ht="12" hidden="false" customHeight="false" outlineLevel="0" collapsed="false">
      <c r="BS37647" s="96" t="n">
        <f aca="false">BR37647-2.5</f>
        <v>-2.5</v>
      </c>
    </row>
    <row r="37648" customFormat="false" ht="12" hidden="false" customHeight="false" outlineLevel="0" collapsed="false">
      <c r="BS37648" s="96" t="n">
        <f aca="false">BR37648-2.5</f>
        <v>-2.5</v>
      </c>
    </row>
    <row r="37649" customFormat="false" ht="12" hidden="false" customHeight="false" outlineLevel="0" collapsed="false">
      <c r="BS37649" s="96" t="n">
        <f aca="false">BR37649-2.5</f>
        <v>-2.5</v>
      </c>
    </row>
    <row r="37650" customFormat="false" ht="12" hidden="false" customHeight="false" outlineLevel="0" collapsed="false">
      <c r="BS37650" s="96" t="n">
        <f aca="false">BR37650-2.5</f>
        <v>-2.5</v>
      </c>
    </row>
    <row r="37651" customFormat="false" ht="12" hidden="false" customHeight="false" outlineLevel="0" collapsed="false">
      <c r="BS37651" s="96" t="n">
        <f aca="false">BR37651-2.5</f>
        <v>-2.5</v>
      </c>
    </row>
    <row r="37652" customFormat="false" ht="12" hidden="false" customHeight="false" outlineLevel="0" collapsed="false">
      <c r="BS37652" s="96" t="n">
        <f aca="false">BR37652-2.5</f>
        <v>-2.5</v>
      </c>
    </row>
    <row r="37653" customFormat="false" ht="12" hidden="false" customHeight="false" outlineLevel="0" collapsed="false">
      <c r="BS37653" s="96" t="n">
        <f aca="false">BR37653-2.5</f>
        <v>-2.5</v>
      </c>
    </row>
    <row r="37654" customFormat="false" ht="12" hidden="false" customHeight="false" outlineLevel="0" collapsed="false">
      <c r="BS37654" s="96" t="n">
        <f aca="false">BR37654-2.5</f>
        <v>-2.5</v>
      </c>
    </row>
    <row r="37655" customFormat="false" ht="12" hidden="false" customHeight="false" outlineLevel="0" collapsed="false">
      <c r="BS37655" s="96" t="n">
        <f aca="false">BR37655-2.5</f>
        <v>-2.5</v>
      </c>
    </row>
    <row r="37656" customFormat="false" ht="12" hidden="false" customHeight="false" outlineLevel="0" collapsed="false">
      <c r="BS37656" s="96" t="n">
        <f aca="false">BR37656-2.5</f>
        <v>-2.5</v>
      </c>
    </row>
    <row r="37657" customFormat="false" ht="12" hidden="false" customHeight="false" outlineLevel="0" collapsed="false">
      <c r="BS37657" s="96" t="n">
        <f aca="false">BR37657-2.5</f>
        <v>-2.5</v>
      </c>
    </row>
    <row r="37658" customFormat="false" ht="12" hidden="false" customHeight="false" outlineLevel="0" collapsed="false">
      <c r="BS37658" s="96" t="n">
        <f aca="false">BR37658-2.5</f>
        <v>-2.5</v>
      </c>
    </row>
    <row r="37659" customFormat="false" ht="12" hidden="false" customHeight="false" outlineLevel="0" collapsed="false">
      <c r="BS37659" s="96" t="n">
        <f aca="false">BR37659-2.5</f>
        <v>-2.5</v>
      </c>
    </row>
    <row r="37660" customFormat="false" ht="12" hidden="false" customHeight="false" outlineLevel="0" collapsed="false">
      <c r="BS37660" s="96" t="n">
        <f aca="false">BR37660-2.5</f>
        <v>-2.5</v>
      </c>
    </row>
    <row r="37661" customFormat="false" ht="12" hidden="false" customHeight="false" outlineLevel="0" collapsed="false">
      <c r="BS37661" s="96" t="n">
        <f aca="false">BR37661-2.5</f>
        <v>-2.5</v>
      </c>
    </row>
    <row r="37662" customFormat="false" ht="12" hidden="false" customHeight="false" outlineLevel="0" collapsed="false">
      <c r="BS37662" s="96" t="n">
        <f aca="false">BR37662-2.5</f>
        <v>-2.5</v>
      </c>
    </row>
    <row r="37663" customFormat="false" ht="12" hidden="false" customHeight="false" outlineLevel="0" collapsed="false">
      <c r="BS37663" s="96" t="n">
        <f aca="false">BR37663-2.5</f>
        <v>-2.5</v>
      </c>
    </row>
    <row r="37664" customFormat="false" ht="12" hidden="false" customHeight="false" outlineLevel="0" collapsed="false">
      <c r="BS37664" s="96" t="n">
        <f aca="false">BR37664-2.5</f>
        <v>-2.5</v>
      </c>
    </row>
    <row r="37665" customFormat="false" ht="12" hidden="false" customHeight="false" outlineLevel="0" collapsed="false">
      <c r="BS37665" s="96" t="n">
        <f aca="false">BR37665-2.5</f>
        <v>-2.5</v>
      </c>
    </row>
    <row r="37666" customFormat="false" ht="12" hidden="false" customHeight="false" outlineLevel="0" collapsed="false">
      <c r="BS37666" s="96" t="n">
        <f aca="false">BR37666-2.5</f>
        <v>-2.5</v>
      </c>
    </row>
    <row r="37667" customFormat="false" ht="12" hidden="false" customHeight="false" outlineLevel="0" collapsed="false">
      <c r="BS37667" s="96" t="n">
        <f aca="false">BR37667-2.5</f>
        <v>-2.5</v>
      </c>
    </row>
    <row r="37668" customFormat="false" ht="12" hidden="false" customHeight="false" outlineLevel="0" collapsed="false">
      <c r="BS37668" s="96" t="n">
        <f aca="false">BR37668-2.5</f>
        <v>-2.5</v>
      </c>
    </row>
    <row r="37669" customFormat="false" ht="12" hidden="false" customHeight="false" outlineLevel="0" collapsed="false">
      <c r="BS37669" s="96" t="n">
        <f aca="false">BR37669-2.5</f>
        <v>-2.5</v>
      </c>
    </row>
    <row r="37670" customFormat="false" ht="12" hidden="false" customHeight="false" outlineLevel="0" collapsed="false">
      <c r="BS37670" s="96" t="n">
        <f aca="false">BR37670-2.5</f>
        <v>-2.5</v>
      </c>
    </row>
    <row r="37671" customFormat="false" ht="12" hidden="false" customHeight="false" outlineLevel="0" collapsed="false">
      <c r="BS37671" s="96" t="n">
        <f aca="false">BR37671-2.5</f>
        <v>-2.5</v>
      </c>
    </row>
    <row r="37672" customFormat="false" ht="12" hidden="false" customHeight="false" outlineLevel="0" collapsed="false">
      <c r="BS37672" s="96" t="n">
        <f aca="false">BR37672-2.5</f>
        <v>-2.5</v>
      </c>
    </row>
    <row r="37673" customFormat="false" ht="12" hidden="false" customHeight="false" outlineLevel="0" collapsed="false">
      <c r="BS37673" s="96" t="n">
        <f aca="false">BR37673-2.5</f>
        <v>-2.5</v>
      </c>
    </row>
    <row r="37674" customFormat="false" ht="12" hidden="false" customHeight="false" outlineLevel="0" collapsed="false">
      <c r="BS37674" s="96" t="n">
        <f aca="false">BR37674-2.5</f>
        <v>-2.5</v>
      </c>
    </row>
    <row r="37675" customFormat="false" ht="12" hidden="false" customHeight="false" outlineLevel="0" collapsed="false">
      <c r="BS37675" s="96" t="n">
        <f aca="false">BR37675-2.5</f>
        <v>-2.5</v>
      </c>
    </row>
    <row r="37676" customFormat="false" ht="12" hidden="false" customHeight="false" outlineLevel="0" collapsed="false">
      <c r="BS37676" s="96" t="n">
        <f aca="false">BR37676-2.5</f>
        <v>-2.5</v>
      </c>
    </row>
    <row r="37677" customFormat="false" ht="12" hidden="false" customHeight="false" outlineLevel="0" collapsed="false">
      <c r="BS37677" s="96" t="n">
        <f aca="false">BR37677-2.5</f>
        <v>-2.5</v>
      </c>
    </row>
    <row r="37678" customFormat="false" ht="12" hidden="false" customHeight="false" outlineLevel="0" collapsed="false">
      <c r="BS37678" s="96" t="n">
        <f aca="false">BR37678-2.5</f>
        <v>-2.5</v>
      </c>
    </row>
    <row r="37679" customFormat="false" ht="12" hidden="false" customHeight="false" outlineLevel="0" collapsed="false">
      <c r="BS37679" s="96" t="n">
        <f aca="false">BR37679-2.5</f>
        <v>-2.5</v>
      </c>
    </row>
    <row r="37680" customFormat="false" ht="12" hidden="false" customHeight="false" outlineLevel="0" collapsed="false">
      <c r="BS37680" s="96" t="n">
        <f aca="false">BR37680-2.5</f>
        <v>-2.5</v>
      </c>
    </row>
    <row r="37681" customFormat="false" ht="12" hidden="false" customHeight="false" outlineLevel="0" collapsed="false">
      <c r="BS37681" s="96" t="n">
        <f aca="false">BR37681-2.5</f>
        <v>-2.5</v>
      </c>
    </row>
    <row r="37682" customFormat="false" ht="12" hidden="false" customHeight="false" outlineLevel="0" collapsed="false">
      <c r="BS37682" s="96" t="n">
        <f aca="false">BR37682-2.5</f>
        <v>-2.5</v>
      </c>
    </row>
    <row r="37683" customFormat="false" ht="12" hidden="false" customHeight="false" outlineLevel="0" collapsed="false">
      <c r="BS37683" s="96" t="n">
        <f aca="false">BR37683-2.5</f>
        <v>-2.5</v>
      </c>
    </row>
    <row r="37684" customFormat="false" ht="12" hidden="false" customHeight="false" outlineLevel="0" collapsed="false">
      <c r="BS37684" s="96" t="n">
        <f aca="false">BR37684-2.5</f>
        <v>-2.5</v>
      </c>
    </row>
    <row r="37685" customFormat="false" ht="12" hidden="false" customHeight="false" outlineLevel="0" collapsed="false">
      <c r="BS37685" s="96" t="n">
        <f aca="false">BR37685-2.5</f>
        <v>-2.5</v>
      </c>
    </row>
    <row r="37686" customFormat="false" ht="12" hidden="false" customHeight="false" outlineLevel="0" collapsed="false">
      <c r="BS37686" s="96" t="n">
        <f aca="false">BR37686-2.5</f>
        <v>-2.5</v>
      </c>
    </row>
    <row r="37687" customFormat="false" ht="12" hidden="false" customHeight="false" outlineLevel="0" collapsed="false">
      <c r="BS37687" s="96" t="n">
        <f aca="false">BR37687-2.5</f>
        <v>-2.5</v>
      </c>
    </row>
    <row r="37688" customFormat="false" ht="12" hidden="false" customHeight="false" outlineLevel="0" collapsed="false">
      <c r="BS37688" s="96" t="n">
        <f aca="false">BR37688-2.5</f>
        <v>-2.5</v>
      </c>
    </row>
    <row r="37689" customFormat="false" ht="12" hidden="false" customHeight="false" outlineLevel="0" collapsed="false">
      <c r="BS37689" s="96" t="n">
        <f aca="false">BR37689-2.5</f>
        <v>-2.5</v>
      </c>
    </row>
    <row r="37690" customFormat="false" ht="12" hidden="false" customHeight="false" outlineLevel="0" collapsed="false">
      <c r="BS37690" s="96" t="n">
        <f aca="false">BR37690-2.5</f>
        <v>-2.5</v>
      </c>
    </row>
    <row r="37691" customFormat="false" ht="12" hidden="false" customHeight="false" outlineLevel="0" collapsed="false">
      <c r="BS37691" s="96" t="n">
        <f aca="false">BR37691-2.5</f>
        <v>-2.5</v>
      </c>
    </row>
    <row r="37692" customFormat="false" ht="12" hidden="false" customHeight="false" outlineLevel="0" collapsed="false">
      <c r="BS37692" s="96" t="n">
        <f aca="false">BR37692-2.5</f>
        <v>-2.5</v>
      </c>
    </row>
    <row r="37693" customFormat="false" ht="12" hidden="false" customHeight="false" outlineLevel="0" collapsed="false">
      <c r="BS37693" s="96" t="n">
        <f aca="false">BR37693-2.5</f>
        <v>-2.5</v>
      </c>
    </row>
    <row r="37694" customFormat="false" ht="12" hidden="false" customHeight="false" outlineLevel="0" collapsed="false">
      <c r="BS37694" s="96" t="n">
        <f aca="false">BR37694-2.5</f>
        <v>-2.5</v>
      </c>
    </row>
    <row r="37695" customFormat="false" ht="12" hidden="false" customHeight="false" outlineLevel="0" collapsed="false">
      <c r="BS37695" s="96" t="n">
        <f aca="false">BR37695-2.5</f>
        <v>-2.5</v>
      </c>
    </row>
    <row r="37696" customFormat="false" ht="12" hidden="false" customHeight="false" outlineLevel="0" collapsed="false">
      <c r="BS37696" s="96" t="n">
        <f aca="false">BR37696-2.5</f>
        <v>-2.5</v>
      </c>
    </row>
    <row r="37697" customFormat="false" ht="12" hidden="false" customHeight="false" outlineLevel="0" collapsed="false">
      <c r="BS37697" s="96" t="n">
        <f aca="false">BR37697-2.5</f>
        <v>-2.5</v>
      </c>
    </row>
    <row r="37698" customFormat="false" ht="12" hidden="false" customHeight="false" outlineLevel="0" collapsed="false">
      <c r="BS37698" s="96" t="n">
        <f aca="false">BR37698-2.5</f>
        <v>-2.5</v>
      </c>
    </row>
    <row r="37699" customFormat="false" ht="12" hidden="false" customHeight="false" outlineLevel="0" collapsed="false">
      <c r="BS37699" s="96" t="n">
        <f aca="false">BR37699-2.5</f>
        <v>-2.5</v>
      </c>
    </row>
    <row r="37700" customFormat="false" ht="12" hidden="false" customHeight="false" outlineLevel="0" collapsed="false">
      <c r="BS37700" s="96" t="n">
        <f aca="false">BR37700-2.5</f>
        <v>-2.5</v>
      </c>
    </row>
    <row r="37701" customFormat="false" ht="12" hidden="false" customHeight="false" outlineLevel="0" collapsed="false">
      <c r="BS37701" s="96" t="n">
        <f aca="false">BR37701-2.5</f>
        <v>-2.5</v>
      </c>
    </row>
    <row r="37702" customFormat="false" ht="12" hidden="false" customHeight="false" outlineLevel="0" collapsed="false">
      <c r="BS37702" s="96" t="n">
        <f aca="false">BR37702-2.5</f>
        <v>-2.5</v>
      </c>
    </row>
    <row r="37703" customFormat="false" ht="12" hidden="false" customHeight="false" outlineLevel="0" collapsed="false">
      <c r="BS37703" s="96" t="n">
        <f aca="false">BR37703-2.5</f>
        <v>-2.5</v>
      </c>
    </row>
    <row r="37704" customFormat="false" ht="12" hidden="false" customHeight="false" outlineLevel="0" collapsed="false">
      <c r="BS37704" s="96" t="n">
        <f aca="false">BR37704-2.5</f>
        <v>-2.5</v>
      </c>
    </row>
    <row r="37705" customFormat="false" ht="12" hidden="false" customHeight="false" outlineLevel="0" collapsed="false">
      <c r="BS37705" s="96" t="n">
        <f aca="false">BR37705-2.5</f>
        <v>-2.5</v>
      </c>
    </row>
    <row r="37706" customFormat="false" ht="12" hidden="false" customHeight="false" outlineLevel="0" collapsed="false">
      <c r="BS37706" s="96" t="n">
        <f aca="false">BR37706-2.5</f>
        <v>-2.5</v>
      </c>
    </row>
    <row r="37707" customFormat="false" ht="12" hidden="false" customHeight="false" outlineLevel="0" collapsed="false">
      <c r="BS37707" s="96" t="n">
        <f aca="false">BR37707-2.5</f>
        <v>-2.5</v>
      </c>
    </row>
    <row r="37708" customFormat="false" ht="12" hidden="false" customHeight="false" outlineLevel="0" collapsed="false">
      <c r="BS37708" s="96" t="n">
        <f aca="false">BR37708-2.5</f>
        <v>-2.5</v>
      </c>
    </row>
    <row r="37709" customFormat="false" ht="12" hidden="false" customHeight="false" outlineLevel="0" collapsed="false">
      <c r="BS37709" s="96" t="n">
        <f aca="false">BR37709-2.5</f>
        <v>-2.5</v>
      </c>
    </row>
    <row r="37710" customFormat="false" ht="12" hidden="false" customHeight="false" outlineLevel="0" collapsed="false">
      <c r="BS37710" s="96" t="n">
        <f aca="false">BR37710-2.5</f>
        <v>-2.5</v>
      </c>
    </row>
    <row r="37711" customFormat="false" ht="12" hidden="false" customHeight="false" outlineLevel="0" collapsed="false">
      <c r="BS37711" s="96" t="n">
        <f aca="false">BR37711-2.5</f>
        <v>-2.5</v>
      </c>
    </row>
    <row r="37712" customFormat="false" ht="12" hidden="false" customHeight="false" outlineLevel="0" collapsed="false">
      <c r="BS37712" s="96" t="n">
        <f aca="false">BR37712-2.5</f>
        <v>-2.5</v>
      </c>
    </row>
    <row r="37713" customFormat="false" ht="12" hidden="false" customHeight="false" outlineLevel="0" collapsed="false">
      <c r="BS37713" s="96" t="n">
        <f aca="false">BR37713-2.5</f>
        <v>-2.5</v>
      </c>
    </row>
    <row r="37714" customFormat="false" ht="12" hidden="false" customHeight="false" outlineLevel="0" collapsed="false">
      <c r="BS37714" s="96" t="n">
        <f aca="false">BR37714-2.5</f>
        <v>-2.5</v>
      </c>
    </row>
    <row r="37715" customFormat="false" ht="12" hidden="false" customHeight="false" outlineLevel="0" collapsed="false">
      <c r="BS37715" s="96" t="n">
        <f aca="false">BR37715-2.5</f>
        <v>-2.5</v>
      </c>
    </row>
    <row r="37716" customFormat="false" ht="12" hidden="false" customHeight="false" outlineLevel="0" collapsed="false">
      <c r="BS37716" s="96" t="n">
        <f aca="false">BR37716-2.5</f>
        <v>-2.5</v>
      </c>
    </row>
    <row r="37717" customFormat="false" ht="12" hidden="false" customHeight="false" outlineLevel="0" collapsed="false">
      <c r="BS37717" s="96" t="n">
        <f aca="false">BR37717-2.5</f>
        <v>-2.5</v>
      </c>
    </row>
    <row r="37718" customFormat="false" ht="12" hidden="false" customHeight="false" outlineLevel="0" collapsed="false">
      <c r="BS37718" s="96" t="n">
        <f aca="false">BR37718-2.5</f>
        <v>-2.5</v>
      </c>
    </row>
    <row r="37719" customFormat="false" ht="12" hidden="false" customHeight="false" outlineLevel="0" collapsed="false">
      <c r="BS37719" s="96" t="n">
        <f aca="false">BR37719-2.5</f>
        <v>-2.5</v>
      </c>
    </row>
    <row r="37720" customFormat="false" ht="12" hidden="false" customHeight="false" outlineLevel="0" collapsed="false">
      <c r="BS37720" s="96" t="n">
        <f aca="false">BR37720-2.5</f>
        <v>-2.5</v>
      </c>
    </row>
    <row r="37721" customFormat="false" ht="12" hidden="false" customHeight="false" outlineLevel="0" collapsed="false">
      <c r="BS37721" s="96" t="n">
        <f aca="false">BR37721-2.5</f>
        <v>-2.5</v>
      </c>
    </row>
    <row r="37722" customFormat="false" ht="12" hidden="false" customHeight="false" outlineLevel="0" collapsed="false">
      <c r="BS37722" s="96" t="n">
        <f aca="false">BR37722-2.5</f>
        <v>-2.5</v>
      </c>
    </row>
    <row r="37723" customFormat="false" ht="12" hidden="false" customHeight="false" outlineLevel="0" collapsed="false">
      <c r="BS37723" s="96" t="n">
        <f aca="false">BR37723-2.5</f>
        <v>-2.5</v>
      </c>
    </row>
    <row r="37724" customFormat="false" ht="12" hidden="false" customHeight="false" outlineLevel="0" collapsed="false">
      <c r="BS37724" s="96" t="n">
        <f aca="false">BR37724-2.5</f>
        <v>-2.5</v>
      </c>
    </row>
    <row r="37725" customFormat="false" ht="12" hidden="false" customHeight="false" outlineLevel="0" collapsed="false">
      <c r="BS37725" s="96" t="n">
        <f aca="false">BR37725-2.5</f>
        <v>-2.5</v>
      </c>
    </row>
    <row r="37726" customFormat="false" ht="12" hidden="false" customHeight="false" outlineLevel="0" collapsed="false">
      <c r="BS37726" s="96" t="n">
        <f aca="false">BR37726-2.5</f>
        <v>-2.5</v>
      </c>
    </row>
    <row r="37727" customFormat="false" ht="12" hidden="false" customHeight="false" outlineLevel="0" collapsed="false">
      <c r="BS37727" s="96" t="n">
        <f aca="false">BR37727-2.5</f>
        <v>-2.5</v>
      </c>
    </row>
    <row r="37728" customFormat="false" ht="12" hidden="false" customHeight="false" outlineLevel="0" collapsed="false">
      <c r="BS37728" s="96" t="n">
        <f aca="false">BR37728-2.5</f>
        <v>-2.5</v>
      </c>
    </row>
    <row r="37729" customFormat="false" ht="12" hidden="false" customHeight="false" outlineLevel="0" collapsed="false">
      <c r="BS37729" s="96" t="n">
        <f aca="false">BR37729-2.5</f>
        <v>-2.5</v>
      </c>
    </row>
    <row r="37730" customFormat="false" ht="12" hidden="false" customHeight="false" outlineLevel="0" collapsed="false">
      <c r="BS37730" s="96" t="n">
        <f aca="false">BR37730-2.5</f>
        <v>-2.5</v>
      </c>
    </row>
    <row r="37731" customFormat="false" ht="12" hidden="false" customHeight="false" outlineLevel="0" collapsed="false">
      <c r="BS37731" s="96" t="n">
        <f aca="false">BR37731-2.5</f>
        <v>-2.5</v>
      </c>
    </row>
    <row r="37732" customFormat="false" ht="12" hidden="false" customHeight="false" outlineLevel="0" collapsed="false">
      <c r="BS37732" s="96" t="n">
        <f aca="false">BR37732-2.5</f>
        <v>-2.5</v>
      </c>
    </row>
    <row r="37733" customFormat="false" ht="12" hidden="false" customHeight="false" outlineLevel="0" collapsed="false">
      <c r="BS37733" s="96" t="n">
        <f aca="false">BR37733-2.5</f>
        <v>-2.5</v>
      </c>
    </row>
    <row r="37734" customFormat="false" ht="12" hidden="false" customHeight="false" outlineLevel="0" collapsed="false">
      <c r="BS37734" s="96" t="n">
        <f aca="false">BR37734-2.5</f>
        <v>-2.5</v>
      </c>
    </row>
    <row r="37735" customFormat="false" ht="12" hidden="false" customHeight="false" outlineLevel="0" collapsed="false">
      <c r="BS37735" s="96" t="n">
        <f aca="false">BR37735-2.5</f>
        <v>-2.5</v>
      </c>
    </row>
    <row r="37736" customFormat="false" ht="12" hidden="false" customHeight="false" outlineLevel="0" collapsed="false">
      <c r="BS37736" s="96" t="n">
        <f aca="false">BR37736-2.5</f>
        <v>-2.5</v>
      </c>
    </row>
    <row r="37737" customFormat="false" ht="12" hidden="false" customHeight="false" outlineLevel="0" collapsed="false">
      <c r="BS37737" s="96" t="n">
        <f aca="false">BR37737-2.5</f>
        <v>-2.5</v>
      </c>
    </row>
    <row r="37738" customFormat="false" ht="12" hidden="false" customHeight="false" outlineLevel="0" collapsed="false">
      <c r="BS37738" s="96" t="n">
        <f aca="false">BR37738-2.5</f>
        <v>-2.5</v>
      </c>
    </row>
    <row r="37739" customFormat="false" ht="12" hidden="false" customHeight="false" outlineLevel="0" collapsed="false">
      <c r="BS37739" s="96" t="n">
        <f aca="false">BR37739-2.5</f>
        <v>-2.5</v>
      </c>
    </row>
    <row r="37740" customFormat="false" ht="12" hidden="false" customHeight="false" outlineLevel="0" collapsed="false">
      <c r="BS37740" s="96" t="n">
        <f aca="false">BR37740-2.5</f>
        <v>-2.5</v>
      </c>
    </row>
    <row r="37741" customFormat="false" ht="12" hidden="false" customHeight="false" outlineLevel="0" collapsed="false">
      <c r="BS37741" s="96" t="n">
        <f aca="false">BR37741-2.5</f>
        <v>-2.5</v>
      </c>
    </row>
    <row r="37742" customFormat="false" ht="12" hidden="false" customHeight="false" outlineLevel="0" collapsed="false">
      <c r="BS37742" s="96" t="n">
        <f aca="false">BR37742-2.5</f>
        <v>-2.5</v>
      </c>
    </row>
    <row r="37743" customFormat="false" ht="12" hidden="false" customHeight="false" outlineLevel="0" collapsed="false">
      <c r="BS37743" s="96" t="n">
        <f aca="false">BR37743-2.5</f>
        <v>-2.5</v>
      </c>
    </row>
    <row r="37744" customFormat="false" ht="12" hidden="false" customHeight="false" outlineLevel="0" collapsed="false">
      <c r="BS37744" s="96" t="n">
        <f aca="false">BR37744-2.5</f>
        <v>-2.5</v>
      </c>
    </row>
    <row r="37745" customFormat="false" ht="12" hidden="false" customHeight="false" outlineLevel="0" collapsed="false">
      <c r="BS37745" s="96" t="n">
        <f aca="false">BR37745-2.5</f>
        <v>-2.5</v>
      </c>
    </row>
    <row r="37746" customFormat="false" ht="12" hidden="false" customHeight="false" outlineLevel="0" collapsed="false">
      <c r="BS37746" s="96" t="n">
        <f aca="false">BR37746-2.5</f>
        <v>-2.5</v>
      </c>
    </row>
    <row r="37747" customFormat="false" ht="12" hidden="false" customHeight="false" outlineLevel="0" collapsed="false">
      <c r="BS37747" s="96" t="n">
        <f aca="false">BR37747-2.5</f>
        <v>-2.5</v>
      </c>
    </row>
    <row r="37748" customFormat="false" ht="12" hidden="false" customHeight="false" outlineLevel="0" collapsed="false">
      <c r="BS37748" s="96" t="n">
        <f aca="false">BR37748-2.5</f>
        <v>-2.5</v>
      </c>
    </row>
    <row r="37749" customFormat="false" ht="12" hidden="false" customHeight="false" outlineLevel="0" collapsed="false">
      <c r="BS37749" s="96" t="n">
        <f aca="false">BR37749-2.5</f>
        <v>-2.5</v>
      </c>
    </row>
    <row r="37750" customFormat="false" ht="12" hidden="false" customHeight="false" outlineLevel="0" collapsed="false">
      <c r="BS37750" s="96" t="n">
        <f aca="false">BR37750-2.5</f>
        <v>-2.5</v>
      </c>
    </row>
    <row r="37751" customFormat="false" ht="12" hidden="false" customHeight="false" outlineLevel="0" collapsed="false">
      <c r="BS37751" s="96" t="n">
        <f aca="false">BR37751-2.5</f>
        <v>-2.5</v>
      </c>
    </row>
    <row r="37752" customFormat="false" ht="12" hidden="false" customHeight="false" outlineLevel="0" collapsed="false">
      <c r="BS37752" s="96" t="n">
        <f aca="false">BR37752-2.5</f>
        <v>-2.5</v>
      </c>
    </row>
    <row r="37753" customFormat="false" ht="12" hidden="false" customHeight="false" outlineLevel="0" collapsed="false">
      <c r="BS37753" s="96" t="n">
        <f aca="false">BR37753-2.5</f>
        <v>-2.5</v>
      </c>
    </row>
    <row r="37754" customFormat="false" ht="12" hidden="false" customHeight="false" outlineLevel="0" collapsed="false">
      <c r="BS37754" s="96" t="n">
        <f aca="false">BR37754-2.5</f>
        <v>-2.5</v>
      </c>
    </row>
    <row r="37755" customFormat="false" ht="12" hidden="false" customHeight="false" outlineLevel="0" collapsed="false">
      <c r="BS37755" s="96" t="n">
        <f aca="false">BR37755-2.5</f>
        <v>-2.5</v>
      </c>
    </row>
    <row r="37756" customFormat="false" ht="12" hidden="false" customHeight="false" outlineLevel="0" collapsed="false">
      <c r="BS37756" s="96" t="n">
        <f aca="false">BR37756-2.5</f>
        <v>-2.5</v>
      </c>
    </row>
    <row r="37757" customFormat="false" ht="12" hidden="false" customHeight="false" outlineLevel="0" collapsed="false">
      <c r="BS37757" s="96" t="n">
        <f aca="false">BR37757-2.5</f>
        <v>-2.5</v>
      </c>
    </row>
    <row r="37758" customFormat="false" ht="12" hidden="false" customHeight="false" outlineLevel="0" collapsed="false">
      <c r="BS37758" s="96" t="n">
        <f aca="false">BR37758-2.5</f>
        <v>-2.5</v>
      </c>
    </row>
    <row r="37759" customFormat="false" ht="12" hidden="false" customHeight="false" outlineLevel="0" collapsed="false">
      <c r="BS37759" s="96" t="n">
        <f aca="false">BR37759-2.5</f>
        <v>-2.5</v>
      </c>
    </row>
    <row r="37760" customFormat="false" ht="12" hidden="false" customHeight="false" outlineLevel="0" collapsed="false">
      <c r="BS37760" s="96" t="n">
        <f aca="false">BR37760-2.5</f>
        <v>-2.5</v>
      </c>
    </row>
    <row r="37761" customFormat="false" ht="12" hidden="false" customHeight="false" outlineLevel="0" collapsed="false">
      <c r="BS37761" s="96" t="n">
        <f aca="false">BR37761-2.5</f>
        <v>-2.5</v>
      </c>
    </row>
    <row r="37762" customFormat="false" ht="12" hidden="false" customHeight="false" outlineLevel="0" collapsed="false">
      <c r="BS37762" s="96" t="n">
        <f aca="false">BR37762-2.5</f>
        <v>-2.5</v>
      </c>
    </row>
    <row r="37763" customFormat="false" ht="12" hidden="false" customHeight="false" outlineLevel="0" collapsed="false">
      <c r="BS37763" s="96" t="n">
        <f aca="false">BR37763-2.5</f>
        <v>-2.5</v>
      </c>
    </row>
    <row r="37764" customFormat="false" ht="12" hidden="false" customHeight="false" outlineLevel="0" collapsed="false">
      <c r="BS37764" s="96" t="n">
        <f aca="false">BR37764-2.5</f>
        <v>-2.5</v>
      </c>
    </row>
    <row r="37765" customFormat="false" ht="12" hidden="false" customHeight="false" outlineLevel="0" collapsed="false">
      <c r="BS37765" s="96" t="n">
        <f aca="false">BR37765-2.5</f>
        <v>-2.5</v>
      </c>
    </row>
    <row r="37766" customFormat="false" ht="12" hidden="false" customHeight="false" outlineLevel="0" collapsed="false">
      <c r="BS37766" s="96" t="n">
        <f aca="false">BR37766-2.5</f>
        <v>-2.5</v>
      </c>
    </row>
    <row r="37767" customFormat="false" ht="12" hidden="false" customHeight="false" outlineLevel="0" collapsed="false">
      <c r="BS37767" s="96" t="n">
        <f aca="false">BR37767-2.5</f>
        <v>-2.5</v>
      </c>
    </row>
    <row r="37768" customFormat="false" ht="12" hidden="false" customHeight="false" outlineLevel="0" collapsed="false">
      <c r="BS37768" s="96" t="n">
        <f aca="false">BR37768-2.5</f>
        <v>-2.5</v>
      </c>
    </row>
    <row r="37769" customFormat="false" ht="12" hidden="false" customHeight="false" outlineLevel="0" collapsed="false">
      <c r="BS37769" s="96" t="n">
        <f aca="false">BR37769-2.5</f>
        <v>-2.5</v>
      </c>
    </row>
    <row r="37770" customFormat="false" ht="12" hidden="false" customHeight="false" outlineLevel="0" collapsed="false">
      <c r="BS37770" s="96" t="n">
        <f aca="false">BR37770-2.5</f>
        <v>-2.5</v>
      </c>
    </row>
    <row r="37771" customFormat="false" ht="12" hidden="false" customHeight="false" outlineLevel="0" collapsed="false">
      <c r="BS37771" s="96" t="n">
        <f aca="false">BR37771-2.5</f>
        <v>-2.5</v>
      </c>
    </row>
    <row r="37772" customFormat="false" ht="12" hidden="false" customHeight="false" outlineLevel="0" collapsed="false">
      <c r="BS37772" s="96" t="n">
        <f aca="false">BR37772-2.5</f>
        <v>-2.5</v>
      </c>
    </row>
    <row r="37773" customFormat="false" ht="12" hidden="false" customHeight="false" outlineLevel="0" collapsed="false">
      <c r="BS37773" s="96" t="n">
        <f aca="false">BR37773-2.5</f>
        <v>-2.5</v>
      </c>
    </row>
    <row r="37774" customFormat="false" ht="12" hidden="false" customHeight="false" outlineLevel="0" collapsed="false">
      <c r="BS37774" s="96" t="n">
        <f aca="false">BR37774-2.5</f>
        <v>-2.5</v>
      </c>
    </row>
    <row r="37775" customFormat="false" ht="12" hidden="false" customHeight="false" outlineLevel="0" collapsed="false">
      <c r="BS37775" s="96" t="n">
        <f aca="false">BR37775-2.5</f>
        <v>-2.5</v>
      </c>
    </row>
    <row r="37776" customFormat="false" ht="12" hidden="false" customHeight="false" outlineLevel="0" collapsed="false">
      <c r="BS37776" s="96" t="n">
        <f aca="false">BR37776-2.5</f>
        <v>-2.5</v>
      </c>
    </row>
    <row r="37777" customFormat="false" ht="12" hidden="false" customHeight="false" outlineLevel="0" collapsed="false">
      <c r="BS37777" s="96" t="n">
        <f aca="false">BR37777-2.5</f>
        <v>-2.5</v>
      </c>
    </row>
    <row r="37778" customFormat="false" ht="12" hidden="false" customHeight="false" outlineLevel="0" collapsed="false">
      <c r="BS37778" s="96" t="n">
        <f aca="false">BR37778-2.5</f>
        <v>-2.5</v>
      </c>
    </row>
    <row r="37779" customFormat="false" ht="12" hidden="false" customHeight="false" outlineLevel="0" collapsed="false">
      <c r="BS37779" s="96" t="n">
        <f aca="false">BR37779-2.5</f>
        <v>-2.5</v>
      </c>
    </row>
    <row r="37780" customFormat="false" ht="12" hidden="false" customHeight="false" outlineLevel="0" collapsed="false">
      <c r="BS37780" s="96" t="n">
        <f aca="false">BR37780-2.5</f>
        <v>-2.5</v>
      </c>
    </row>
    <row r="37781" customFormat="false" ht="12" hidden="false" customHeight="false" outlineLevel="0" collapsed="false">
      <c r="BS37781" s="96" t="n">
        <f aca="false">BR37781-2.5</f>
        <v>-2.5</v>
      </c>
    </row>
    <row r="37782" customFormat="false" ht="12" hidden="false" customHeight="false" outlineLevel="0" collapsed="false">
      <c r="BS37782" s="96" t="n">
        <f aca="false">BR37782-2.5</f>
        <v>-2.5</v>
      </c>
    </row>
    <row r="37783" customFormat="false" ht="12" hidden="false" customHeight="false" outlineLevel="0" collapsed="false">
      <c r="BS37783" s="96" t="n">
        <f aca="false">BR37783-2.5</f>
        <v>-2.5</v>
      </c>
    </row>
    <row r="37784" customFormat="false" ht="12" hidden="false" customHeight="false" outlineLevel="0" collapsed="false">
      <c r="BS37784" s="96" t="n">
        <f aca="false">BR37784-2.5</f>
        <v>-2.5</v>
      </c>
    </row>
    <row r="37785" customFormat="false" ht="12" hidden="false" customHeight="false" outlineLevel="0" collapsed="false">
      <c r="BS37785" s="96" t="n">
        <f aca="false">BR37785-2.5</f>
        <v>-2.5</v>
      </c>
    </row>
    <row r="37786" customFormat="false" ht="12" hidden="false" customHeight="false" outlineLevel="0" collapsed="false">
      <c r="BS37786" s="96" t="n">
        <f aca="false">BR37786-2.5</f>
        <v>-2.5</v>
      </c>
    </row>
    <row r="37787" customFormat="false" ht="12" hidden="false" customHeight="false" outlineLevel="0" collapsed="false">
      <c r="BS37787" s="96" t="n">
        <f aca="false">BR37787-2.5</f>
        <v>-2.5</v>
      </c>
    </row>
    <row r="37788" customFormat="false" ht="12" hidden="false" customHeight="false" outlineLevel="0" collapsed="false">
      <c r="BS37788" s="96" t="n">
        <f aca="false">BR37788-2.5</f>
        <v>-2.5</v>
      </c>
    </row>
    <row r="37789" customFormat="false" ht="12" hidden="false" customHeight="false" outlineLevel="0" collapsed="false">
      <c r="BS37789" s="96" t="n">
        <f aca="false">BR37789-2.5</f>
        <v>-2.5</v>
      </c>
    </row>
    <row r="37790" customFormat="false" ht="12" hidden="false" customHeight="false" outlineLevel="0" collapsed="false">
      <c r="BS37790" s="96" t="n">
        <f aca="false">BR37790-2.5</f>
        <v>-2.5</v>
      </c>
    </row>
    <row r="37791" customFormat="false" ht="12" hidden="false" customHeight="false" outlineLevel="0" collapsed="false">
      <c r="BS37791" s="96" t="n">
        <f aca="false">BR37791-2.5</f>
        <v>-2.5</v>
      </c>
    </row>
    <row r="37792" customFormat="false" ht="12" hidden="false" customHeight="false" outlineLevel="0" collapsed="false">
      <c r="BS37792" s="96" t="n">
        <f aca="false">BR37792-2.5</f>
        <v>-2.5</v>
      </c>
    </row>
    <row r="37793" customFormat="false" ht="12" hidden="false" customHeight="false" outlineLevel="0" collapsed="false">
      <c r="BS37793" s="96" t="n">
        <f aca="false">BR37793-2.5</f>
        <v>-2.5</v>
      </c>
    </row>
    <row r="37794" customFormat="false" ht="12" hidden="false" customHeight="false" outlineLevel="0" collapsed="false">
      <c r="BS37794" s="96" t="n">
        <f aca="false">BR37794-2.5</f>
        <v>-2.5</v>
      </c>
    </row>
    <row r="37795" customFormat="false" ht="12" hidden="false" customHeight="false" outlineLevel="0" collapsed="false">
      <c r="BS37795" s="96" t="n">
        <f aca="false">BR37795-2.5</f>
        <v>-2.5</v>
      </c>
    </row>
    <row r="37796" customFormat="false" ht="12" hidden="false" customHeight="false" outlineLevel="0" collapsed="false">
      <c r="BS37796" s="96" t="n">
        <f aca="false">BR37796-2.5</f>
        <v>-2.5</v>
      </c>
    </row>
    <row r="37797" customFormat="false" ht="12" hidden="false" customHeight="false" outlineLevel="0" collapsed="false">
      <c r="BS37797" s="96" t="n">
        <f aca="false">BR37797-2.5</f>
        <v>-2.5</v>
      </c>
    </row>
    <row r="37798" customFormat="false" ht="12" hidden="false" customHeight="false" outlineLevel="0" collapsed="false">
      <c r="BS37798" s="96" t="n">
        <f aca="false">BR37798-2.5</f>
        <v>-2.5</v>
      </c>
    </row>
    <row r="37799" customFormat="false" ht="12" hidden="false" customHeight="false" outlineLevel="0" collapsed="false">
      <c r="BS37799" s="96" t="n">
        <f aca="false">BR37799-2.5</f>
        <v>-2.5</v>
      </c>
    </row>
    <row r="37800" customFormat="false" ht="12" hidden="false" customHeight="false" outlineLevel="0" collapsed="false">
      <c r="BS37800" s="96" t="n">
        <f aca="false">BR37800-2.5</f>
        <v>-2.5</v>
      </c>
    </row>
    <row r="37801" customFormat="false" ht="12" hidden="false" customHeight="false" outlineLevel="0" collapsed="false">
      <c r="BS37801" s="96" t="n">
        <f aca="false">BR37801-2.5</f>
        <v>-2.5</v>
      </c>
    </row>
    <row r="37802" customFormat="false" ht="12" hidden="false" customHeight="false" outlineLevel="0" collapsed="false">
      <c r="BS37802" s="96" t="n">
        <f aca="false">BR37802-2.5</f>
        <v>-2.5</v>
      </c>
    </row>
    <row r="37803" customFormat="false" ht="12" hidden="false" customHeight="false" outlineLevel="0" collapsed="false">
      <c r="BS37803" s="96" t="n">
        <f aca="false">BR37803-2.5</f>
        <v>-2.5</v>
      </c>
    </row>
    <row r="37804" customFormat="false" ht="12" hidden="false" customHeight="false" outlineLevel="0" collapsed="false">
      <c r="BS37804" s="96" t="n">
        <f aca="false">BR37804-2.5</f>
        <v>-2.5</v>
      </c>
    </row>
    <row r="37805" customFormat="false" ht="12" hidden="false" customHeight="false" outlineLevel="0" collapsed="false">
      <c r="BS37805" s="96" t="n">
        <f aca="false">BR37805-2.5</f>
        <v>-2.5</v>
      </c>
    </row>
    <row r="37806" customFormat="false" ht="12" hidden="false" customHeight="false" outlineLevel="0" collapsed="false">
      <c r="BS37806" s="96" t="n">
        <f aca="false">BR37806-2.5</f>
        <v>-2.5</v>
      </c>
    </row>
    <row r="37807" customFormat="false" ht="12" hidden="false" customHeight="false" outlineLevel="0" collapsed="false">
      <c r="BS37807" s="96" t="n">
        <f aca="false">BR37807-2.5</f>
        <v>-2.5</v>
      </c>
    </row>
    <row r="37808" customFormat="false" ht="12" hidden="false" customHeight="false" outlineLevel="0" collapsed="false">
      <c r="BS37808" s="96" t="n">
        <f aca="false">BR37808-2.5</f>
        <v>-2.5</v>
      </c>
    </row>
    <row r="37809" customFormat="false" ht="12" hidden="false" customHeight="false" outlineLevel="0" collapsed="false">
      <c r="BS37809" s="96" t="n">
        <f aca="false">BR37809-2.5</f>
        <v>-2.5</v>
      </c>
    </row>
    <row r="37810" customFormat="false" ht="12" hidden="false" customHeight="false" outlineLevel="0" collapsed="false">
      <c r="BS37810" s="96" t="n">
        <f aca="false">BR37810-2.5</f>
        <v>-2.5</v>
      </c>
    </row>
    <row r="37811" customFormat="false" ht="12" hidden="false" customHeight="false" outlineLevel="0" collapsed="false">
      <c r="BS37811" s="96" t="n">
        <f aca="false">BR37811-2.5</f>
        <v>-2.5</v>
      </c>
    </row>
    <row r="37812" customFormat="false" ht="12" hidden="false" customHeight="false" outlineLevel="0" collapsed="false">
      <c r="BS37812" s="96" t="n">
        <f aca="false">BR37812-2.5</f>
        <v>-2.5</v>
      </c>
    </row>
    <row r="37813" customFormat="false" ht="12" hidden="false" customHeight="false" outlineLevel="0" collapsed="false">
      <c r="BS37813" s="96" t="n">
        <f aca="false">BR37813-2.5</f>
        <v>-2.5</v>
      </c>
    </row>
    <row r="37814" customFormat="false" ht="12" hidden="false" customHeight="false" outlineLevel="0" collapsed="false">
      <c r="BS37814" s="96" t="n">
        <f aca="false">BR37814-2.5</f>
        <v>-2.5</v>
      </c>
    </row>
    <row r="37815" customFormat="false" ht="12" hidden="false" customHeight="false" outlineLevel="0" collapsed="false">
      <c r="BS37815" s="96" t="n">
        <f aca="false">BR37815-2.5</f>
        <v>-2.5</v>
      </c>
    </row>
    <row r="37816" customFormat="false" ht="12" hidden="false" customHeight="false" outlineLevel="0" collapsed="false">
      <c r="BS37816" s="96" t="n">
        <f aca="false">BR37816-2.5</f>
        <v>-2.5</v>
      </c>
    </row>
    <row r="37817" customFormat="false" ht="12" hidden="false" customHeight="false" outlineLevel="0" collapsed="false">
      <c r="BS37817" s="96" t="n">
        <f aca="false">BR37817-2.5</f>
        <v>-2.5</v>
      </c>
    </row>
    <row r="37818" customFormat="false" ht="12" hidden="false" customHeight="false" outlineLevel="0" collapsed="false">
      <c r="BS37818" s="96" t="n">
        <f aca="false">BR37818-2.5</f>
        <v>-2.5</v>
      </c>
    </row>
    <row r="37819" customFormat="false" ht="12" hidden="false" customHeight="false" outlineLevel="0" collapsed="false">
      <c r="BS37819" s="96" t="n">
        <f aca="false">BR37819-2.5</f>
        <v>-2.5</v>
      </c>
    </row>
    <row r="37820" customFormat="false" ht="12" hidden="false" customHeight="false" outlineLevel="0" collapsed="false">
      <c r="BS37820" s="96" t="n">
        <f aca="false">BR37820-2.5</f>
        <v>-2.5</v>
      </c>
    </row>
    <row r="37821" customFormat="false" ht="12" hidden="false" customHeight="false" outlineLevel="0" collapsed="false">
      <c r="BS37821" s="96" t="n">
        <f aca="false">BR37821-2.5</f>
        <v>-2.5</v>
      </c>
    </row>
    <row r="37822" customFormat="false" ht="12" hidden="false" customHeight="false" outlineLevel="0" collapsed="false">
      <c r="BS37822" s="96" t="n">
        <f aca="false">BR37822-2.5</f>
        <v>-2.5</v>
      </c>
    </row>
    <row r="37823" customFormat="false" ht="12" hidden="false" customHeight="false" outlineLevel="0" collapsed="false">
      <c r="BS37823" s="96" t="n">
        <f aca="false">BR37823-2.5</f>
        <v>-2.5</v>
      </c>
    </row>
    <row r="37824" customFormat="false" ht="12" hidden="false" customHeight="false" outlineLevel="0" collapsed="false">
      <c r="BS37824" s="96" t="n">
        <f aca="false">BR37824-2.5</f>
        <v>-2.5</v>
      </c>
    </row>
    <row r="37825" customFormat="false" ht="12" hidden="false" customHeight="false" outlineLevel="0" collapsed="false">
      <c r="BS37825" s="96" t="n">
        <f aca="false">BR37825-2.5</f>
        <v>-2.5</v>
      </c>
    </row>
    <row r="37826" customFormat="false" ht="12" hidden="false" customHeight="false" outlineLevel="0" collapsed="false">
      <c r="BS37826" s="96" t="n">
        <f aca="false">BR37826-2.5</f>
        <v>-2.5</v>
      </c>
    </row>
    <row r="37827" customFormat="false" ht="12" hidden="false" customHeight="false" outlineLevel="0" collapsed="false">
      <c r="BS37827" s="96" t="n">
        <f aca="false">BR37827-2.5</f>
        <v>-2.5</v>
      </c>
    </row>
    <row r="37828" customFormat="false" ht="12" hidden="false" customHeight="false" outlineLevel="0" collapsed="false">
      <c r="BS37828" s="96" t="n">
        <f aca="false">BR37828-2.5</f>
        <v>-2.5</v>
      </c>
    </row>
    <row r="37829" customFormat="false" ht="12" hidden="false" customHeight="false" outlineLevel="0" collapsed="false">
      <c r="BS37829" s="96" t="n">
        <f aca="false">BR37829-2.5</f>
        <v>-2.5</v>
      </c>
    </row>
    <row r="37830" customFormat="false" ht="12" hidden="false" customHeight="false" outlineLevel="0" collapsed="false">
      <c r="BS37830" s="96" t="n">
        <f aca="false">BR37830-2.5</f>
        <v>-2.5</v>
      </c>
    </row>
    <row r="37831" customFormat="false" ht="12" hidden="false" customHeight="false" outlineLevel="0" collapsed="false">
      <c r="BS37831" s="96" t="n">
        <f aca="false">BR37831-2.5</f>
        <v>-2.5</v>
      </c>
    </row>
    <row r="37832" customFormat="false" ht="12" hidden="false" customHeight="false" outlineLevel="0" collapsed="false">
      <c r="BS37832" s="96" t="n">
        <f aca="false">BR37832-2.5</f>
        <v>-2.5</v>
      </c>
    </row>
    <row r="37833" customFormat="false" ht="12" hidden="false" customHeight="false" outlineLevel="0" collapsed="false">
      <c r="BS37833" s="96" t="n">
        <f aca="false">BR37833-2.5</f>
        <v>-2.5</v>
      </c>
    </row>
    <row r="37834" customFormat="false" ht="12" hidden="false" customHeight="false" outlineLevel="0" collapsed="false">
      <c r="BS37834" s="96" t="n">
        <f aca="false">BR37834-2.5</f>
        <v>-2.5</v>
      </c>
    </row>
    <row r="37835" customFormat="false" ht="12" hidden="false" customHeight="false" outlineLevel="0" collapsed="false">
      <c r="BS37835" s="96" t="n">
        <f aca="false">BR37835-2.5</f>
        <v>-2.5</v>
      </c>
    </row>
    <row r="37836" customFormat="false" ht="12" hidden="false" customHeight="false" outlineLevel="0" collapsed="false">
      <c r="BS37836" s="96" t="n">
        <f aca="false">BR37836-2.5</f>
        <v>-2.5</v>
      </c>
    </row>
    <row r="37837" customFormat="false" ht="12" hidden="false" customHeight="false" outlineLevel="0" collapsed="false">
      <c r="BS37837" s="96" t="n">
        <f aca="false">BR37837-2.5</f>
        <v>-2.5</v>
      </c>
    </row>
    <row r="37838" customFormat="false" ht="12" hidden="false" customHeight="false" outlineLevel="0" collapsed="false">
      <c r="BS37838" s="96" t="n">
        <f aca="false">BR37838-2.5</f>
        <v>-2.5</v>
      </c>
    </row>
    <row r="37839" customFormat="false" ht="12" hidden="false" customHeight="false" outlineLevel="0" collapsed="false">
      <c r="BS37839" s="96" t="n">
        <f aca="false">BR37839-2.5</f>
        <v>-2.5</v>
      </c>
    </row>
    <row r="37840" customFormat="false" ht="12" hidden="false" customHeight="false" outlineLevel="0" collapsed="false">
      <c r="BS37840" s="96" t="n">
        <f aca="false">BR37840-2.5</f>
        <v>-2.5</v>
      </c>
    </row>
    <row r="37841" customFormat="false" ht="12" hidden="false" customHeight="false" outlineLevel="0" collapsed="false">
      <c r="BS37841" s="96" t="n">
        <f aca="false">BR37841-2.5</f>
        <v>-2.5</v>
      </c>
    </row>
    <row r="37842" customFormat="false" ht="12" hidden="false" customHeight="false" outlineLevel="0" collapsed="false">
      <c r="BS37842" s="96" t="n">
        <f aca="false">BR37842-2.5</f>
        <v>-2.5</v>
      </c>
    </row>
    <row r="37843" customFormat="false" ht="12" hidden="false" customHeight="false" outlineLevel="0" collapsed="false">
      <c r="BS37843" s="96" t="n">
        <f aca="false">BR37843-2.5</f>
        <v>-2.5</v>
      </c>
    </row>
    <row r="37844" customFormat="false" ht="12" hidden="false" customHeight="false" outlineLevel="0" collapsed="false">
      <c r="BS37844" s="96" t="n">
        <f aca="false">BR37844-2.5</f>
        <v>-2.5</v>
      </c>
    </row>
    <row r="37845" customFormat="false" ht="12" hidden="false" customHeight="false" outlineLevel="0" collapsed="false">
      <c r="BS37845" s="96" t="n">
        <f aca="false">BR37845-2.5</f>
        <v>-2.5</v>
      </c>
    </row>
    <row r="37846" customFormat="false" ht="12" hidden="false" customHeight="false" outlineLevel="0" collapsed="false">
      <c r="BS37846" s="96" t="n">
        <f aca="false">BR37846-2.5</f>
        <v>-2.5</v>
      </c>
    </row>
    <row r="37847" customFormat="false" ht="12" hidden="false" customHeight="false" outlineLevel="0" collapsed="false">
      <c r="BS37847" s="96" t="n">
        <f aca="false">BR37847-2.5</f>
        <v>-2.5</v>
      </c>
    </row>
    <row r="37848" customFormat="false" ht="12" hidden="false" customHeight="false" outlineLevel="0" collapsed="false">
      <c r="BS37848" s="96" t="n">
        <f aca="false">BR37848-2.5</f>
        <v>-2.5</v>
      </c>
    </row>
    <row r="37849" customFormat="false" ht="12" hidden="false" customHeight="false" outlineLevel="0" collapsed="false">
      <c r="BS37849" s="96" t="n">
        <f aca="false">BR37849-2.5</f>
        <v>-2.5</v>
      </c>
    </row>
    <row r="37850" customFormat="false" ht="12" hidden="false" customHeight="false" outlineLevel="0" collapsed="false">
      <c r="BS37850" s="96" t="n">
        <f aca="false">BR37850-2.5</f>
        <v>-2.5</v>
      </c>
    </row>
    <row r="37851" customFormat="false" ht="12" hidden="false" customHeight="false" outlineLevel="0" collapsed="false">
      <c r="BS37851" s="96" t="n">
        <f aca="false">BR37851-2.5</f>
        <v>-2.5</v>
      </c>
    </row>
    <row r="37852" customFormat="false" ht="12" hidden="false" customHeight="false" outlineLevel="0" collapsed="false">
      <c r="BS37852" s="96" t="n">
        <f aca="false">BR37852-2.5</f>
        <v>-2.5</v>
      </c>
    </row>
    <row r="37853" customFormat="false" ht="12" hidden="false" customHeight="false" outlineLevel="0" collapsed="false">
      <c r="BS37853" s="96" t="n">
        <f aca="false">BR37853-2.5</f>
        <v>-2.5</v>
      </c>
    </row>
    <row r="37854" customFormat="false" ht="12" hidden="false" customHeight="false" outlineLevel="0" collapsed="false">
      <c r="BS37854" s="96" t="n">
        <f aca="false">BR37854-2.5</f>
        <v>-2.5</v>
      </c>
    </row>
    <row r="37855" customFormat="false" ht="12" hidden="false" customHeight="false" outlineLevel="0" collapsed="false">
      <c r="BS37855" s="96" t="n">
        <f aca="false">BR37855-2.5</f>
        <v>-2.5</v>
      </c>
    </row>
    <row r="37856" customFormat="false" ht="12" hidden="false" customHeight="false" outlineLevel="0" collapsed="false">
      <c r="BS37856" s="96" t="n">
        <f aca="false">BR37856-2.5</f>
        <v>-2.5</v>
      </c>
    </row>
    <row r="37857" customFormat="false" ht="12" hidden="false" customHeight="false" outlineLevel="0" collapsed="false">
      <c r="BS37857" s="96" t="n">
        <f aca="false">BR37857-2.5</f>
        <v>-2.5</v>
      </c>
    </row>
    <row r="37858" customFormat="false" ht="12" hidden="false" customHeight="false" outlineLevel="0" collapsed="false">
      <c r="BS37858" s="96" t="n">
        <f aca="false">BR37858-2.5</f>
        <v>-2.5</v>
      </c>
    </row>
    <row r="37859" customFormat="false" ht="12" hidden="false" customHeight="false" outlineLevel="0" collapsed="false">
      <c r="BS37859" s="96" t="n">
        <f aca="false">BR37859-2.5</f>
        <v>-2.5</v>
      </c>
    </row>
    <row r="37860" customFormat="false" ht="12" hidden="false" customHeight="false" outlineLevel="0" collapsed="false">
      <c r="BS37860" s="96" t="n">
        <f aca="false">BR37860-2.5</f>
        <v>-2.5</v>
      </c>
    </row>
    <row r="37861" customFormat="false" ht="12" hidden="false" customHeight="false" outlineLevel="0" collapsed="false">
      <c r="BS37861" s="96" t="n">
        <f aca="false">BR37861-2.5</f>
        <v>-2.5</v>
      </c>
    </row>
    <row r="37862" customFormat="false" ht="12" hidden="false" customHeight="false" outlineLevel="0" collapsed="false">
      <c r="BS37862" s="96" t="n">
        <f aca="false">BR37862-2.5</f>
        <v>-2.5</v>
      </c>
    </row>
    <row r="37863" customFormat="false" ht="12" hidden="false" customHeight="false" outlineLevel="0" collapsed="false">
      <c r="BS37863" s="96" t="n">
        <f aca="false">BR37863-2.5</f>
        <v>-2.5</v>
      </c>
    </row>
    <row r="37864" customFormat="false" ht="12" hidden="false" customHeight="false" outlineLevel="0" collapsed="false">
      <c r="BS37864" s="96" t="n">
        <f aca="false">BR37864-2.5</f>
        <v>-2.5</v>
      </c>
    </row>
    <row r="37865" customFormat="false" ht="12" hidden="false" customHeight="false" outlineLevel="0" collapsed="false">
      <c r="BS37865" s="96" t="n">
        <f aca="false">BR37865-2.5</f>
        <v>-2.5</v>
      </c>
    </row>
    <row r="37866" customFormat="false" ht="12" hidden="false" customHeight="false" outlineLevel="0" collapsed="false">
      <c r="BS37866" s="96" t="n">
        <f aca="false">BR37866-2.5</f>
        <v>-2.5</v>
      </c>
    </row>
    <row r="37867" customFormat="false" ht="12" hidden="false" customHeight="false" outlineLevel="0" collapsed="false">
      <c r="BS37867" s="96" t="n">
        <f aca="false">BR37867-2.5</f>
        <v>-2.5</v>
      </c>
    </row>
    <row r="37868" customFormat="false" ht="12" hidden="false" customHeight="false" outlineLevel="0" collapsed="false">
      <c r="BS37868" s="96" t="n">
        <f aca="false">BR37868-2.5</f>
        <v>-2.5</v>
      </c>
    </row>
    <row r="37869" customFormat="false" ht="12" hidden="false" customHeight="false" outlineLevel="0" collapsed="false">
      <c r="BS37869" s="96" t="n">
        <f aca="false">BR37869-2.5</f>
        <v>-2.5</v>
      </c>
    </row>
    <row r="37870" customFormat="false" ht="12" hidden="false" customHeight="false" outlineLevel="0" collapsed="false">
      <c r="BS37870" s="96" t="n">
        <f aca="false">BR37870-2.5</f>
        <v>-2.5</v>
      </c>
    </row>
    <row r="37871" customFormat="false" ht="12" hidden="false" customHeight="false" outlineLevel="0" collapsed="false">
      <c r="BS37871" s="96" t="n">
        <f aca="false">BR37871-2.5</f>
        <v>-2.5</v>
      </c>
    </row>
    <row r="37872" customFormat="false" ht="12" hidden="false" customHeight="false" outlineLevel="0" collapsed="false">
      <c r="BS37872" s="96" t="n">
        <f aca="false">BR37872-2.5</f>
        <v>-2.5</v>
      </c>
    </row>
    <row r="37873" customFormat="false" ht="12" hidden="false" customHeight="false" outlineLevel="0" collapsed="false">
      <c r="BS37873" s="96" t="n">
        <f aca="false">BR37873-2.5</f>
        <v>-2.5</v>
      </c>
    </row>
    <row r="37874" customFormat="false" ht="12" hidden="false" customHeight="false" outlineLevel="0" collapsed="false">
      <c r="BS37874" s="96" t="n">
        <f aca="false">BR37874-2.5</f>
        <v>-2.5</v>
      </c>
    </row>
    <row r="37875" customFormat="false" ht="12" hidden="false" customHeight="false" outlineLevel="0" collapsed="false">
      <c r="BS37875" s="96" t="n">
        <f aca="false">BR37875-2.5</f>
        <v>-2.5</v>
      </c>
    </row>
    <row r="37876" customFormat="false" ht="12" hidden="false" customHeight="false" outlineLevel="0" collapsed="false">
      <c r="BS37876" s="96" t="n">
        <f aca="false">BR37876-2.5</f>
        <v>-2.5</v>
      </c>
    </row>
    <row r="37877" customFormat="false" ht="12" hidden="false" customHeight="false" outlineLevel="0" collapsed="false">
      <c r="BS37877" s="96" t="n">
        <f aca="false">BR37877-2.5</f>
        <v>-2.5</v>
      </c>
    </row>
    <row r="37878" customFormat="false" ht="12" hidden="false" customHeight="false" outlineLevel="0" collapsed="false">
      <c r="BS37878" s="96" t="n">
        <f aca="false">BR37878-2.5</f>
        <v>-2.5</v>
      </c>
    </row>
    <row r="37879" customFormat="false" ht="12" hidden="false" customHeight="false" outlineLevel="0" collapsed="false">
      <c r="BS37879" s="96" t="n">
        <f aca="false">BR37879-2.5</f>
        <v>-2.5</v>
      </c>
    </row>
    <row r="37880" customFormat="false" ht="12" hidden="false" customHeight="false" outlineLevel="0" collapsed="false">
      <c r="BS37880" s="96" t="n">
        <f aca="false">BR37880-2.5</f>
        <v>-2.5</v>
      </c>
    </row>
    <row r="37881" customFormat="false" ht="12" hidden="false" customHeight="false" outlineLevel="0" collapsed="false">
      <c r="BS37881" s="96" t="n">
        <f aca="false">BR37881-2.5</f>
        <v>-2.5</v>
      </c>
    </row>
    <row r="37882" customFormat="false" ht="12" hidden="false" customHeight="false" outlineLevel="0" collapsed="false">
      <c r="BS37882" s="96" t="n">
        <f aca="false">BR37882-2.5</f>
        <v>-2.5</v>
      </c>
    </row>
    <row r="37883" customFormat="false" ht="12" hidden="false" customHeight="false" outlineLevel="0" collapsed="false">
      <c r="BS37883" s="96" t="n">
        <f aca="false">BR37883-2.5</f>
        <v>-2.5</v>
      </c>
    </row>
    <row r="37884" customFormat="false" ht="12" hidden="false" customHeight="false" outlineLevel="0" collapsed="false">
      <c r="BS37884" s="96" t="n">
        <f aca="false">BR37884-2.5</f>
        <v>-2.5</v>
      </c>
    </row>
    <row r="37885" customFormat="false" ht="12" hidden="false" customHeight="false" outlineLevel="0" collapsed="false">
      <c r="BS37885" s="96" t="n">
        <f aca="false">BR37885-2.5</f>
        <v>-2.5</v>
      </c>
    </row>
    <row r="37886" customFormat="false" ht="12" hidden="false" customHeight="false" outlineLevel="0" collapsed="false">
      <c r="BS37886" s="96" t="n">
        <f aca="false">BR37886-2.5</f>
        <v>-2.5</v>
      </c>
    </row>
    <row r="37887" customFormat="false" ht="12" hidden="false" customHeight="false" outlineLevel="0" collapsed="false">
      <c r="BS37887" s="96" t="n">
        <f aca="false">BR37887-2.5</f>
        <v>-2.5</v>
      </c>
    </row>
    <row r="37888" customFormat="false" ht="12" hidden="false" customHeight="false" outlineLevel="0" collapsed="false">
      <c r="BS37888" s="96" t="n">
        <f aca="false">BR37888-2.5</f>
        <v>-2.5</v>
      </c>
    </row>
    <row r="37889" customFormat="false" ht="12" hidden="false" customHeight="false" outlineLevel="0" collapsed="false">
      <c r="BS37889" s="96" t="n">
        <f aca="false">BR37889-2.5</f>
        <v>-2.5</v>
      </c>
    </row>
    <row r="37890" customFormat="false" ht="12" hidden="false" customHeight="false" outlineLevel="0" collapsed="false">
      <c r="BS37890" s="96" t="n">
        <f aca="false">BR37890-2.5</f>
        <v>-2.5</v>
      </c>
    </row>
    <row r="37891" customFormat="false" ht="12" hidden="false" customHeight="false" outlineLevel="0" collapsed="false">
      <c r="BS37891" s="96" t="n">
        <f aca="false">BR37891-2.5</f>
        <v>-2.5</v>
      </c>
    </row>
    <row r="37892" customFormat="false" ht="12" hidden="false" customHeight="false" outlineLevel="0" collapsed="false">
      <c r="BS37892" s="96" t="n">
        <f aca="false">BR37892-2.5</f>
        <v>-2.5</v>
      </c>
    </row>
    <row r="37893" customFormat="false" ht="12" hidden="false" customHeight="false" outlineLevel="0" collapsed="false">
      <c r="BS37893" s="96" t="n">
        <f aca="false">BR37893-2.5</f>
        <v>-2.5</v>
      </c>
    </row>
    <row r="37894" customFormat="false" ht="12" hidden="false" customHeight="false" outlineLevel="0" collapsed="false">
      <c r="BS37894" s="96" t="n">
        <f aca="false">BR37894-2.5</f>
        <v>-2.5</v>
      </c>
    </row>
    <row r="37895" customFormat="false" ht="12" hidden="false" customHeight="false" outlineLevel="0" collapsed="false">
      <c r="BS37895" s="96" t="n">
        <f aca="false">BR37895-2.5</f>
        <v>-2.5</v>
      </c>
    </row>
    <row r="37896" customFormat="false" ht="12" hidden="false" customHeight="false" outlineLevel="0" collapsed="false">
      <c r="BS37896" s="96" t="n">
        <f aca="false">BR37896-2.5</f>
        <v>-2.5</v>
      </c>
    </row>
    <row r="37897" customFormat="false" ht="12" hidden="false" customHeight="false" outlineLevel="0" collapsed="false">
      <c r="BS37897" s="96" t="n">
        <f aca="false">BR37897-2.5</f>
        <v>-2.5</v>
      </c>
    </row>
    <row r="37898" customFormat="false" ht="12" hidden="false" customHeight="false" outlineLevel="0" collapsed="false">
      <c r="BS37898" s="96" t="n">
        <f aca="false">BR37898-2.5</f>
        <v>-2.5</v>
      </c>
    </row>
    <row r="37899" customFormat="false" ht="12" hidden="false" customHeight="false" outlineLevel="0" collapsed="false">
      <c r="BS37899" s="96" t="n">
        <f aca="false">BR37899-2.5</f>
        <v>-2.5</v>
      </c>
    </row>
    <row r="37900" customFormat="false" ht="12" hidden="false" customHeight="false" outlineLevel="0" collapsed="false">
      <c r="BS37900" s="96" t="n">
        <f aca="false">BR37900-2.5</f>
        <v>-2.5</v>
      </c>
    </row>
    <row r="37901" customFormat="false" ht="12" hidden="false" customHeight="false" outlineLevel="0" collapsed="false">
      <c r="BS37901" s="96" t="n">
        <f aca="false">BR37901-2.5</f>
        <v>-2.5</v>
      </c>
    </row>
    <row r="37902" customFormat="false" ht="12" hidden="false" customHeight="false" outlineLevel="0" collapsed="false">
      <c r="BS37902" s="96" t="n">
        <f aca="false">BR37902-2.5</f>
        <v>-2.5</v>
      </c>
    </row>
    <row r="37903" customFormat="false" ht="12" hidden="false" customHeight="false" outlineLevel="0" collapsed="false">
      <c r="BS37903" s="96" t="n">
        <f aca="false">BR37903-2.5</f>
        <v>-2.5</v>
      </c>
    </row>
    <row r="37904" customFormat="false" ht="12" hidden="false" customHeight="false" outlineLevel="0" collapsed="false">
      <c r="BS37904" s="96" t="n">
        <f aca="false">BR37904-2.5</f>
        <v>-2.5</v>
      </c>
    </row>
    <row r="37905" customFormat="false" ht="12" hidden="false" customHeight="false" outlineLevel="0" collapsed="false">
      <c r="BS37905" s="96" t="n">
        <f aca="false">BR37905-2.5</f>
        <v>-2.5</v>
      </c>
    </row>
    <row r="37906" customFormat="false" ht="12" hidden="false" customHeight="false" outlineLevel="0" collapsed="false">
      <c r="BS37906" s="96" t="n">
        <f aca="false">BR37906-2.5</f>
        <v>-2.5</v>
      </c>
    </row>
    <row r="37907" customFormat="false" ht="12" hidden="false" customHeight="false" outlineLevel="0" collapsed="false">
      <c r="BS37907" s="96" t="n">
        <f aca="false">BR37907-2.5</f>
        <v>-2.5</v>
      </c>
    </row>
    <row r="37908" customFormat="false" ht="12" hidden="false" customHeight="false" outlineLevel="0" collapsed="false">
      <c r="BS37908" s="96" t="n">
        <f aca="false">BR37908-2.5</f>
        <v>-2.5</v>
      </c>
    </row>
    <row r="37909" customFormat="false" ht="12" hidden="false" customHeight="false" outlineLevel="0" collapsed="false">
      <c r="BS37909" s="96" t="n">
        <f aca="false">BR37909-2.5</f>
        <v>-2.5</v>
      </c>
    </row>
    <row r="37910" customFormat="false" ht="12" hidden="false" customHeight="false" outlineLevel="0" collapsed="false">
      <c r="BS37910" s="96" t="n">
        <f aca="false">BR37910-2.5</f>
        <v>-2.5</v>
      </c>
    </row>
    <row r="37911" customFormat="false" ht="12" hidden="false" customHeight="false" outlineLevel="0" collapsed="false">
      <c r="BS37911" s="96" t="n">
        <f aca="false">BR37911-2.5</f>
        <v>-2.5</v>
      </c>
    </row>
    <row r="37912" customFormat="false" ht="12" hidden="false" customHeight="false" outlineLevel="0" collapsed="false">
      <c r="BS37912" s="96" t="n">
        <f aca="false">BR37912-2.5</f>
        <v>-2.5</v>
      </c>
    </row>
    <row r="37913" customFormat="false" ht="12" hidden="false" customHeight="false" outlineLevel="0" collapsed="false">
      <c r="BS37913" s="96" t="n">
        <f aca="false">BR37913-2.5</f>
        <v>-2.5</v>
      </c>
    </row>
    <row r="37914" customFormat="false" ht="12" hidden="false" customHeight="false" outlineLevel="0" collapsed="false">
      <c r="BS37914" s="96" t="n">
        <f aca="false">BR37914-2.5</f>
        <v>-2.5</v>
      </c>
    </row>
    <row r="37915" customFormat="false" ht="12" hidden="false" customHeight="false" outlineLevel="0" collapsed="false">
      <c r="BS37915" s="96" t="n">
        <f aca="false">BR37915-2.5</f>
        <v>-2.5</v>
      </c>
    </row>
    <row r="37916" customFormat="false" ht="12" hidden="false" customHeight="false" outlineLevel="0" collapsed="false">
      <c r="BS37916" s="96" t="n">
        <f aca="false">BR37916-2.5</f>
        <v>-2.5</v>
      </c>
    </row>
    <row r="37917" customFormat="false" ht="12" hidden="false" customHeight="false" outlineLevel="0" collapsed="false">
      <c r="BS37917" s="96" t="n">
        <f aca="false">BR37917-2.5</f>
        <v>-2.5</v>
      </c>
    </row>
    <row r="37918" customFormat="false" ht="12" hidden="false" customHeight="false" outlineLevel="0" collapsed="false">
      <c r="BS37918" s="96" t="n">
        <f aca="false">BR37918-2.5</f>
        <v>-2.5</v>
      </c>
    </row>
    <row r="37919" customFormat="false" ht="12" hidden="false" customHeight="false" outlineLevel="0" collapsed="false">
      <c r="BS37919" s="96" t="n">
        <f aca="false">BR37919-2.5</f>
        <v>-2.5</v>
      </c>
    </row>
    <row r="37920" customFormat="false" ht="12" hidden="false" customHeight="false" outlineLevel="0" collapsed="false">
      <c r="BS37920" s="96" t="n">
        <f aca="false">BR37920-2.5</f>
        <v>-2.5</v>
      </c>
    </row>
    <row r="37921" customFormat="false" ht="12" hidden="false" customHeight="false" outlineLevel="0" collapsed="false">
      <c r="BS37921" s="96" t="n">
        <f aca="false">BR37921-2.5</f>
        <v>-2.5</v>
      </c>
    </row>
    <row r="37922" customFormat="false" ht="12" hidden="false" customHeight="false" outlineLevel="0" collapsed="false">
      <c r="BS37922" s="96" t="n">
        <f aca="false">BR37922-2.5</f>
        <v>-2.5</v>
      </c>
    </row>
    <row r="37923" customFormat="false" ht="12" hidden="false" customHeight="false" outlineLevel="0" collapsed="false">
      <c r="BS37923" s="96" t="n">
        <f aca="false">BR37923-2.5</f>
        <v>-2.5</v>
      </c>
    </row>
    <row r="37924" customFormat="false" ht="12" hidden="false" customHeight="false" outlineLevel="0" collapsed="false">
      <c r="BS37924" s="96" t="n">
        <f aca="false">BR37924-2.5</f>
        <v>-2.5</v>
      </c>
    </row>
    <row r="37925" customFormat="false" ht="12" hidden="false" customHeight="false" outlineLevel="0" collapsed="false">
      <c r="BS37925" s="96" t="n">
        <f aca="false">BR37925-2.5</f>
        <v>-2.5</v>
      </c>
    </row>
    <row r="37926" customFormat="false" ht="12" hidden="false" customHeight="false" outlineLevel="0" collapsed="false">
      <c r="BS37926" s="96" t="n">
        <f aca="false">BR37926-2.5</f>
        <v>-2.5</v>
      </c>
    </row>
    <row r="37927" customFormat="false" ht="12" hidden="false" customHeight="false" outlineLevel="0" collapsed="false">
      <c r="BS37927" s="96" t="n">
        <f aca="false">BR37927-2.5</f>
        <v>-2.5</v>
      </c>
    </row>
    <row r="37928" customFormat="false" ht="12" hidden="false" customHeight="false" outlineLevel="0" collapsed="false">
      <c r="BS37928" s="96" t="n">
        <f aca="false">BR37928-2.5</f>
        <v>-2.5</v>
      </c>
    </row>
    <row r="37929" customFormat="false" ht="12" hidden="false" customHeight="false" outlineLevel="0" collapsed="false">
      <c r="BS37929" s="96" t="n">
        <f aca="false">BR37929-2.5</f>
        <v>-2.5</v>
      </c>
    </row>
    <row r="37930" customFormat="false" ht="12" hidden="false" customHeight="false" outlineLevel="0" collapsed="false">
      <c r="BS37930" s="96" t="n">
        <f aca="false">BR37930-2.5</f>
        <v>-2.5</v>
      </c>
    </row>
    <row r="37931" customFormat="false" ht="12" hidden="false" customHeight="false" outlineLevel="0" collapsed="false">
      <c r="BS37931" s="96" t="n">
        <f aca="false">BR37931-2.5</f>
        <v>-2.5</v>
      </c>
    </row>
    <row r="37932" customFormat="false" ht="12" hidden="false" customHeight="false" outlineLevel="0" collapsed="false">
      <c r="BS37932" s="96" t="n">
        <f aca="false">BR37932-2.5</f>
        <v>-2.5</v>
      </c>
    </row>
    <row r="37933" customFormat="false" ht="12" hidden="false" customHeight="false" outlineLevel="0" collapsed="false">
      <c r="BS37933" s="96" t="n">
        <f aca="false">BR37933-2.5</f>
        <v>-2.5</v>
      </c>
    </row>
    <row r="37934" customFormat="false" ht="12" hidden="false" customHeight="false" outlineLevel="0" collapsed="false">
      <c r="BS37934" s="96" t="n">
        <f aca="false">BR37934-2.5</f>
        <v>-2.5</v>
      </c>
    </row>
    <row r="37935" customFormat="false" ht="12" hidden="false" customHeight="false" outlineLevel="0" collapsed="false">
      <c r="BS37935" s="96" t="n">
        <f aca="false">BR37935-2.5</f>
        <v>-2.5</v>
      </c>
    </row>
    <row r="37936" customFormat="false" ht="12" hidden="false" customHeight="false" outlineLevel="0" collapsed="false">
      <c r="BS37936" s="96" t="n">
        <f aca="false">BR37936-2.5</f>
        <v>-2.5</v>
      </c>
    </row>
    <row r="37937" customFormat="false" ht="12" hidden="false" customHeight="false" outlineLevel="0" collapsed="false">
      <c r="BS37937" s="96" t="n">
        <f aca="false">BR37937-2.5</f>
        <v>-2.5</v>
      </c>
    </row>
    <row r="37938" customFormat="false" ht="12" hidden="false" customHeight="false" outlineLevel="0" collapsed="false">
      <c r="BS37938" s="96" t="n">
        <f aca="false">BR37938-2.5</f>
        <v>-2.5</v>
      </c>
    </row>
    <row r="37939" customFormat="false" ht="12" hidden="false" customHeight="false" outlineLevel="0" collapsed="false">
      <c r="BS37939" s="96" t="n">
        <f aca="false">BR37939-2.5</f>
        <v>-2.5</v>
      </c>
    </row>
    <row r="37940" customFormat="false" ht="12" hidden="false" customHeight="false" outlineLevel="0" collapsed="false">
      <c r="BS37940" s="96" t="n">
        <f aca="false">BR37940-2.5</f>
        <v>-2.5</v>
      </c>
    </row>
    <row r="37941" customFormat="false" ht="12" hidden="false" customHeight="false" outlineLevel="0" collapsed="false">
      <c r="BS37941" s="96" t="n">
        <f aca="false">BR37941-2.5</f>
        <v>-2.5</v>
      </c>
    </row>
    <row r="37942" customFormat="false" ht="12" hidden="false" customHeight="false" outlineLevel="0" collapsed="false">
      <c r="BS37942" s="96" t="n">
        <f aca="false">BR37942-2.5</f>
        <v>-2.5</v>
      </c>
    </row>
    <row r="37943" customFormat="false" ht="12" hidden="false" customHeight="false" outlineLevel="0" collapsed="false">
      <c r="BS37943" s="96" t="n">
        <f aca="false">BR37943-2.5</f>
        <v>-2.5</v>
      </c>
    </row>
    <row r="37944" customFormat="false" ht="12" hidden="false" customHeight="false" outlineLevel="0" collapsed="false">
      <c r="BS37944" s="96" t="n">
        <f aca="false">BR37944-2.5</f>
        <v>-2.5</v>
      </c>
    </row>
    <row r="37945" customFormat="false" ht="12" hidden="false" customHeight="false" outlineLevel="0" collapsed="false">
      <c r="BS37945" s="96" t="n">
        <f aca="false">BR37945-2.5</f>
        <v>-2.5</v>
      </c>
    </row>
    <row r="37946" customFormat="false" ht="12" hidden="false" customHeight="false" outlineLevel="0" collapsed="false">
      <c r="BS37946" s="96" t="n">
        <f aca="false">BR37946-2.5</f>
        <v>-2.5</v>
      </c>
    </row>
    <row r="37947" customFormat="false" ht="12" hidden="false" customHeight="false" outlineLevel="0" collapsed="false">
      <c r="BS37947" s="96" t="n">
        <f aca="false">BR37947-2.5</f>
        <v>-2.5</v>
      </c>
    </row>
    <row r="37948" customFormat="false" ht="12" hidden="false" customHeight="false" outlineLevel="0" collapsed="false">
      <c r="BS37948" s="96" t="n">
        <f aca="false">BR37948-2.5</f>
        <v>-2.5</v>
      </c>
    </row>
    <row r="37949" customFormat="false" ht="12" hidden="false" customHeight="false" outlineLevel="0" collapsed="false">
      <c r="BS37949" s="96" t="n">
        <f aca="false">BR37949-2.5</f>
        <v>-2.5</v>
      </c>
    </row>
    <row r="37950" customFormat="false" ht="12" hidden="false" customHeight="false" outlineLevel="0" collapsed="false">
      <c r="BS37950" s="96" t="n">
        <f aca="false">BR37950-2.5</f>
        <v>-2.5</v>
      </c>
    </row>
    <row r="37951" customFormat="false" ht="12" hidden="false" customHeight="false" outlineLevel="0" collapsed="false">
      <c r="BS37951" s="96" t="n">
        <f aca="false">BR37951-2.5</f>
        <v>-2.5</v>
      </c>
    </row>
    <row r="37952" customFormat="false" ht="12" hidden="false" customHeight="false" outlineLevel="0" collapsed="false">
      <c r="BS37952" s="96" t="n">
        <f aca="false">BR37952-2.5</f>
        <v>-2.5</v>
      </c>
    </row>
    <row r="37953" customFormat="false" ht="12" hidden="false" customHeight="false" outlineLevel="0" collapsed="false">
      <c r="BS37953" s="96" t="n">
        <f aca="false">BR37953-2.5</f>
        <v>-2.5</v>
      </c>
    </row>
    <row r="37954" customFormat="false" ht="12" hidden="false" customHeight="false" outlineLevel="0" collapsed="false">
      <c r="BS37954" s="96" t="n">
        <f aca="false">BR37954-2.5</f>
        <v>-2.5</v>
      </c>
    </row>
    <row r="37955" customFormat="false" ht="12" hidden="false" customHeight="false" outlineLevel="0" collapsed="false">
      <c r="BS37955" s="96" t="n">
        <f aca="false">BR37955-2.5</f>
        <v>-2.5</v>
      </c>
    </row>
    <row r="37956" customFormat="false" ht="12" hidden="false" customHeight="false" outlineLevel="0" collapsed="false">
      <c r="BS37956" s="96" t="n">
        <f aca="false">BR37956-2.5</f>
        <v>-2.5</v>
      </c>
    </row>
    <row r="37957" customFormat="false" ht="12" hidden="false" customHeight="false" outlineLevel="0" collapsed="false">
      <c r="BS37957" s="96" t="n">
        <f aca="false">BR37957-2.5</f>
        <v>-2.5</v>
      </c>
    </row>
    <row r="37958" customFormat="false" ht="12" hidden="false" customHeight="false" outlineLevel="0" collapsed="false">
      <c r="BS37958" s="96" t="n">
        <f aca="false">BR37958-2.5</f>
        <v>-2.5</v>
      </c>
    </row>
    <row r="37959" customFormat="false" ht="12" hidden="false" customHeight="false" outlineLevel="0" collapsed="false">
      <c r="BS37959" s="96" t="n">
        <f aca="false">BR37959-2.5</f>
        <v>-2.5</v>
      </c>
    </row>
    <row r="37960" customFormat="false" ht="12" hidden="false" customHeight="false" outlineLevel="0" collapsed="false">
      <c r="BS37960" s="96" t="n">
        <f aca="false">BR37960-2.5</f>
        <v>-2.5</v>
      </c>
    </row>
    <row r="37961" customFormat="false" ht="12" hidden="false" customHeight="false" outlineLevel="0" collapsed="false">
      <c r="BS37961" s="96" t="n">
        <f aca="false">BR37961-2.5</f>
        <v>-2.5</v>
      </c>
    </row>
    <row r="37962" customFormat="false" ht="12" hidden="false" customHeight="false" outlineLevel="0" collapsed="false">
      <c r="BS37962" s="96" t="n">
        <f aca="false">BR37962-2.5</f>
        <v>-2.5</v>
      </c>
    </row>
    <row r="37963" customFormat="false" ht="12" hidden="false" customHeight="false" outlineLevel="0" collapsed="false">
      <c r="BS37963" s="96" t="n">
        <f aca="false">BR37963-2.5</f>
        <v>-2.5</v>
      </c>
    </row>
    <row r="37964" customFormat="false" ht="12" hidden="false" customHeight="false" outlineLevel="0" collapsed="false">
      <c r="BS37964" s="96" t="n">
        <f aca="false">BR37964-2.5</f>
        <v>-2.5</v>
      </c>
    </row>
    <row r="37965" customFormat="false" ht="12" hidden="false" customHeight="false" outlineLevel="0" collapsed="false">
      <c r="BS37965" s="96" t="n">
        <f aca="false">BR37965-2.5</f>
        <v>-2.5</v>
      </c>
    </row>
    <row r="37966" customFormat="false" ht="12" hidden="false" customHeight="false" outlineLevel="0" collapsed="false">
      <c r="BS37966" s="96" t="n">
        <f aca="false">BR37966-2.5</f>
        <v>-2.5</v>
      </c>
    </row>
    <row r="37967" customFormat="false" ht="12" hidden="false" customHeight="false" outlineLevel="0" collapsed="false">
      <c r="BS37967" s="96" t="n">
        <f aca="false">BR37967-2.5</f>
        <v>-2.5</v>
      </c>
    </row>
    <row r="37968" customFormat="false" ht="12" hidden="false" customHeight="false" outlineLevel="0" collapsed="false">
      <c r="BS37968" s="96" t="n">
        <f aca="false">BR37968-2.5</f>
        <v>-2.5</v>
      </c>
    </row>
    <row r="37969" customFormat="false" ht="12" hidden="false" customHeight="false" outlineLevel="0" collapsed="false">
      <c r="BS37969" s="96" t="n">
        <f aca="false">BR37969-2.5</f>
        <v>-2.5</v>
      </c>
    </row>
    <row r="37970" customFormat="false" ht="12" hidden="false" customHeight="false" outlineLevel="0" collapsed="false">
      <c r="BS37970" s="96" t="n">
        <f aca="false">BR37970-2.5</f>
        <v>-2.5</v>
      </c>
    </row>
    <row r="37971" customFormat="false" ht="12" hidden="false" customHeight="false" outlineLevel="0" collapsed="false">
      <c r="BS37971" s="96" t="n">
        <f aca="false">BR37971-2.5</f>
        <v>-2.5</v>
      </c>
    </row>
    <row r="37972" customFormat="false" ht="12" hidden="false" customHeight="false" outlineLevel="0" collapsed="false">
      <c r="BS37972" s="96" t="n">
        <f aca="false">BR37972-2.5</f>
        <v>-2.5</v>
      </c>
    </row>
    <row r="37973" customFormat="false" ht="12" hidden="false" customHeight="false" outlineLevel="0" collapsed="false">
      <c r="BS37973" s="96" t="n">
        <f aca="false">BR37973-2.5</f>
        <v>-2.5</v>
      </c>
    </row>
    <row r="37974" customFormat="false" ht="12" hidden="false" customHeight="false" outlineLevel="0" collapsed="false">
      <c r="BS37974" s="96" t="n">
        <f aca="false">BR37974-2.5</f>
        <v>-2.5</v>
      </c>
    </row>
    <row r="37975" customFormat="false" ht="12" hidden="false" customHeight="false" outlineLevel="0" collapsed="false">
      <c r="BS37975" s="96" t="n">
        <f aca="false">BR37975-2.5</f>
        <v>-2.5</v>
      </c>
    </row>
    <row r="37976" customFormat="false" ht="12" hidden="false" customHeight="false" outlineLevel="0" collapsed="false">
      <c r="BS37976" s="96" t="n">
        <f aca="false">BR37976-2.5</f>
        <v>-2.5</v>
      </c>
    </row>
    <row r="37977" customFormat="false" ht="12" hidden="false" customHeight="false" outlineLevel="0" collapsed="false">
      <c r="BS37977" s="96" t="n">
        <f aca="false">BR37977-2.5</f>
        <v>-2.5</v>
      </c>
    </row>
    <row r="37978" customFormat="false" ht="12" hidden="false" customHeight="false" outlineLevel="0" collapsed="false">
      <c r="BS37978" s="96" t="n">
        <f aca="false">BR37978-2.5</f>
        <v>-2.5</v>
      </c>
    </row>
    <row r="37979" customFormat="false" ht="12" hidden="false" customHeight="false" outlineLevel="0" collapsed="false">
      <c r="BS37979" s="96" t="n">
        <f aca="false">BR37979-2.5</f>
        <v>-2.5</v>
      </c>
    </row>
    <row r="37980" customFormat="false" ht="12" hidden="false" customHeight="false" outlineLevel="0" collapsed="false">
      <c r="BS37980" s="96" t="n">
        <f aca="false">BR37980-2.5</f>
        <v>-2.5</v>
      </c>
    </row>
    <row r="37981" customFormat="false" ht="12" hidden="false" customHeight="false" outlineLevel="0" collapsed="false">
      <c r="BS37981" s="96" t="n">
        <f aca="false">BR37981-2.5</f>
        <v>-2.5</v>
      </c>
    </row>
    <row r="37982" customFormat="false" ht="12" hidden="false" customHeight="false" outlineLevel="0" collapsed="false">
      <c r="BS37982" s="96" t="n">
        <f aca="false">BR37982-2.5</f>
        <v>-2.5</v>
      </c>
    </row>
    <row r="37983" customFormat="false" ht="12" hidden="false" customHeight="false" outlineLevel="0" collapsed="false">
      <c r="BS37983" s="96" t="n">
        <f aca="false">BR37983-2.5</f>
        <v>-2.5</v>
      </c>
    </row>
    <row r="37984" customFormat="false" ht="12" hidden="false" customHeight="false" outlineLevel="0" collapsed="false">
      <c r="BS37984" s="96" t="n">
        <f aca="false">BR37984-2.5</f>
        <v>-2.5</v>
      </c>
    </row>
    <row r="37985" customFormat="false" ht="12" hidden="false" customHeight="false" outlineLevel="0" collapsed="false">
      <c r="BS37985" s="96" t="n">
        <f aca="false">BR37985-2.5</f>
        <v>-2.5</v>
      </c>
    </row>
    <row r="37986" customFormat="false" ht="12" hidden="false" customHeight="false" outlineLevel="0" collapsed="false">
      <c r="BS37986" s="96" t="n">
        <f aca="false">BR37986-2.5</f>
        <v>-2.5</v>
      </c>
    </row>
    <row r="37987" customFormat="false" ht="12" hidden="false" customHeight="false" outlineLevel="0" collapsed="false">
      <c r="BS37987" s="96" t="n">
        <f aca="false">BR37987-2.5</f>
        <v>-2.5</v>
      </c>
    </row>
    <row r="37988" customFormat="false" ht="12" hidden="false" customHeight="false" outlineLevel="0" collapsed="false">
      <c r="BS37988" s="96" t="n">
        <f aca="false">BR37988-2.5</f>
        <v>-2.5</v>
      </c>
    </row>
    <row r="37989" customFormat="false" ht="12" hidden="false" customHeight="false" outlineLevel="0" collapsed="false">
      <c r="BS37989" s="96" t="n">
        <f aca="false">BR37989-2.5</f>
        <v>-2.5</v>
      </c>
    </row>
    <row r="37990" customFormat="false" ht="12" hidden="false" customHeight="false" outlineLevel="0" collapsed="false">
      <c r="BS37990" s="96" t="n">
        <f aca="false">BR37990-2.5</f>
        <v>-2.5</v>
      </c>
    </row>
    <row r="37991" customFormat="false" ht="12" hidden="false" customHeight="false" outlineLevel="0" collapsed="false">
      <c r="BS37991" s="96" t="n">
        <f aca="false">BR37991-2.5</f>
        <v>-2.5</v>
      </c>
    </row>
    <row r="37992" customFormat="false" ht="12" hidden="false" customHeight="false" outlineLevel="0" collapsed="false">
      <c r="BS37992" s="96" t="n">
        <f aca="false">BR37992-2.5</f>
        <v>-2.5</v>
      </c>
    </row>
    <row r="37993" customFormat="false" ht="12" hidden="false" customHeight="false" outlineLevel="0" collapsed="false">
      <c r="BS37993" s="96" t="n">
        <f aca="false">BR37993-2.5</f>
        <v>-2.5</v>
      </c>
    </row>
    <row r="37994" customFormat="false" ht="12" hidden="false" customHeight="false" outlineLevel="0" collapsed="false">
      <c r="BS37994" s="96" t="n">
        <f aca="false">BR37994-2.5</f>
        <v>-2.5</v>
      </c>
    </row>
    <row r="37995" customFormat="false" ht="12" hidden="false" customHeight="false" outlineLevel="0" collapsed="false">
      <c r="BS37995" s="96" t="n">
        <f aca="false">BR37995-2.5</f>
        <v>-2.5</v>
      </c>
    </row>
    <row r="37996" customFormat="false" ht="12" hidden="false" customHeight="false" outlineLevel="0" collapsed="false">
      <c r="BS37996" s="96" t="n">
        <f aca="false">BR37996-2.5</f>
        <v>-2.5</v>
      </c>
    </row>
    <row r="37997" customFormat="false" ht="12" hidden="false" customHeight="false" outlineLevel="0" collapsed="false">
      <c r="BS37997" s="96" t="n">
        <f aca="false">BR37997-2.5</f>
        <v>-2.5</v>
      </c>
    </row>
    <row r="37998" customFormat="false" ht="12" hidden="false" customHeight="false" outlineLevel="0" collapsed="false">
      <c r="BS37998" s="96" t="n">
        <f aca="false">BR37998-2.5</f>
        <v>-2.5</v>
      </c>
    </row>
    <row r="37999" customFormat="false" ht="12" hidden="false" customHeight="false" outlineLevel="0" collapsed="false">
      <c r="BS37999" s="96" t="n">
        <f aca="false">BR37999-2.5</f>
        <v>-2.5</v>
      </c>
    </row>
    <row r="38000" customFormat="false" ht="12" hidden="false" customHeight="false" outlineLevel="0" collapsed="false">
      <c r="BS38000" s="96" t="n">
        <f aca="false">BR38000-2.5</f>
        <v>-2.5</v>
      </c>
    </row>
    <row r="38001" customFormat="false" ht="12" hidden="false" customHeight="false" outlineLevel="0" collapsed="false">
      <c r="BS38001" s="96" t="n">
        <f aca="false">BR38001-2.5</f>
        <v>-2.5</v>
      </c>
    </row>
    <row r="38002" customFormat="false" ht="12" hidden="false" customHeight="false" outlineLevel="0" collapsed="false">
      <c r="BS38002" s="96" t="n">
        <f aca="false">BR38002-2.5</f>
        <v>-2.5</v>
      </c>
    </row>
    <row r="38003" customFormat="false" ht="12" hidden="false" customHeight="false" outlineLevel="0" collapsed="false">
      <c r="BS38003" s="96" t="n">
        <f aca="false">BR38003-2.5</f>
        <v>-2.5</v>
      </c>
    </row>
    <row r="38004" customFormat="false" ht="12" hidden="false" customHeight="false" outlineLevel="0" collapsed="false">
      <c r="BS38004" s="96" t="n">
        <f aca="false">BR38004-2.5</f>
        <v>-2.5</v>
      </c>
    </row>
    <row r="38005" customFormat="false" ht="12" hidden="false" customHeight="false" outlineLevel="0" collapsed="false">
      <c r="BS38005" s="96" t="n">
        <f aca="false">BR38005-2.5</f>
        <v>-2.5</v>
      </c>
    </row>
    <row r="38006" customFormat="false" ht="12" hidden="false" customHeight="false" outlineLevel="0" collapsed="false">
      <c r="BS38006" s="96" t="n">
        <f aca="false">BR38006-2.5</f>
        <v>-2.5</v>
      </c>
    </row>
    <row r="38007" customFormat="false" ht="12" hidden="false" customHeight="false" outlineLevel="0" collapsed="false">
      <c r="BS38007" s="96" t="n">
        <f aca="false">BR38007-2.5</f>
        <v>-2.5</v>
      </c>
    </row>
    <row r="38008" customFormat="false" ht="12" hidden="false" customHeight="false" outlineLevel="0" collapsed="false">
      <c r="BS38008" s="96" t="n">
        <f aca="false">BR38008-2.5</f>
        <v>-2.5</v>
      </c>
    </row>
    <row r="38009" customFormat="false" ht="12" hidden="false" customHeight="false" outlineLevel="0" collapsed="false">
      <c r="BS38009" s="96" t="n">
        <f aca="false">BR38009-2.5</f>
        <v>-2.5</v>
      </c>
    </row>
    <row r="38010" customFormat="false" ht="12" hidden="false" customHeight="false" outlineLevel="0" collapsed="false">
      <c r="BS38010" s="96" t="n">
        <f aca="false">BR38010-2.5</f>
        <v>-2.5</v>
      </c>
    </row>
    <row r="38011" customFormat="false" ht="12" hidden="false" customHeight="false" outlineLevel="0" collapsed="false">
      <c r="BS38011" s="96" t="n">
        <f aca="false">BR38011-2.5</f>
        <v>-2.5</v>
      </c>
    </row>
    <row r="38012" customFormat="false" ht="12" hidden="false" customHeight="false" outlineLevel="0" collapsed="false">
      <c r="BS38012" s="96" t="n">
        <f aca="false">BR38012-2.5</f>
        <v>-2.5</v>
      </c>
    </row>
    <row r="38013" customFormat="false" ht="12" hidden="false" customHeight="false" outlineLevel="0" collapsed="false">
      <c r="BS38013" s="96" t="n">
        <f aca="false">BR38013-2.5</f>
        <v>-2.5</v>
      </c>
    </row>
    <row r="38014" customFormat="false" ht="12" hidden="false" customHeight="false" outlineLevel="0" collapsed="false">
      <c r="BS38014" s="96" t="n">
        <f aca="false">BR38014-2.5</f>
        <v>-2.5</v>
      </c>
    </row>
    <row r="38015" customFormat="false" ht="12" hidden="false" customHeight="false" outlineLevel="0" collapsed="false">
      <c r="BS38015" s="96" t="n">
        <f aca="false">BR38015-2.5</f>
        <v>-2.5</v>
      </c>
    </row>
    <row r="38016" customFormat="false" ht="12" hidden="false" customHeight="false" outlineLevel="0" collapsed="false">
      <c r="BS38016" s="96" t="n">
        <f aca="false">BR38016-2.5</f>
        <v>-2.5</v>
      </c>
    </row>
    <row r="38017" customFormat="false" ht="12" hidden="false" customHeight="false" outlineLevel="0" collapsed="false">
      <c r="BS38017" s="96" t="n">
        <f aca="false">BR38017-2.5</f>
        <v>-2.5</v>
      </c>
    </row>
    <row r="38018" customFormat="false" ht="12" hidden="false" customHeight="false" outlineLevel="0" collapsed="false">
      <c r="BS38018" s="96" t="n">
        <f aca="false">BR38018-2.5</f>
        <v>-2.5</v>
      </c>
    </row>
    <row r="38019" customFormat="false" ht="12" hidden="false" customHeight="false" outlineLevel="0" collapsed="false">
      <c r="BS38019" s="96" t="n">
        <f aca="false">BR38019-2.5</f>
        <v>-2.5</v>
      </c>
    </row>
    <row r="38020" customFormat="false" ht="12" hidden="false" customHeight="false" outlineLevel="0" collapsed="false">
      <c r="BS38020" s="96" t="n">
        <f aca="false">BR38020-2.5</f>
        <v>-2.5</v>
      </c>
    </row>
    <row r="38021" customFormat="false" ht="12" hidden="false" customHeight="false" outlineLevel="0" collapsed="false">
      <c r="BS38021" s="96" t="n">
        <f aca="false">BR38021-2.5</f>
        <v>-2.5</v>
      </c>
    </row>
    <row r="38022" customFormat="false" ht="12" hidden="false" customHeight="false" outlineLevel="0" collapsed="false">
      <c r="BS38022" s="96" t="n">
        <f aca="false">BR38022-2.5</f>
        <v>-2.5</v>
      </c>
    </row>
    <row r="38023" customFormat="false" ht="12" hidden="false" customHeight="false" outlineLevel="0" collapsed="false">
      <c r="BS38023" s="96" t="n">
        <f aca="false">BR38023-2.5</f>
        <v>-2.5</v>
      </c>
    </row>
    <row r="38024" customFormat="false" ht="12" hidden="false" customHeight="false" outlineLevel="0" collapsed="false">
      <c r="BS38024" s="96" t="n">
        <f aca="false">BR38024-2.5</f>
        <v>-2.5</v>
      </c>
    </row>
    <row r="38025" customFormat="false" ht="12" hidden="false" customHeight="false" outlineLevel="0" collapsed="false">
      <c r="BS38025" s="96" t="n">
        <f aca="false">BR38025-2.5</f>
        <v>-2.5</v>
      </c>
    </row>
    <row r="38026" customFormat="false" ht="12" hidden="false" customHeight="false" outlineLevel="0" collapsed="false">
      <c r="BS38026" s="96" t="n">
        <f aca="false">BR38026-2.5</f>
        <v>-2.5</v>
      </c>
    </row>
    <row r="38027" customFormat="false" ht="12" hidden="false" customHeight="false" outlineLevel="0" collapsed="false">
      <c r="BS38027" s="96" t="n">
        <f aca="false">BR38027-2.5</f>
        <v>-2.5</v>
      </c>
    </row>
    <row r="38028" customFormat="false" ht="12" hidden="false" customHeight="false" outlineLevel="0" collapsed="false">
      <c r="BS38028" s="96" t="n">
        <f aca="false">BR38028-2.5</f>
        <v>-2.5</v>
      </c>
    </row>
    <row r="38029" customFormat="false" ht="12" hidden="false" customHeight="false" outlineLevel="0" collapsed="false">
      <c r="BS38029" s="96" t="n">
        <f aca="false">BR38029-2.5</f>
        <v>-2.5</v>
      </c>
    </row>
    <row r="38030" customFormat="false" ht="12" hidden="false" customHeight="false" outlineLevel="0" collapsed="false">
      <c r="BS38030" s="96" t="n">
        <f aca="false">BR38030-2.5</f>
        <v>-2.5</v>
      </c>
    </row>
    <row r="38031" customFormat="false" ht="12" hidden="false" customHeight="false" outlineLevel="0" collapsed="false">
      <c r="BS38031" s="96" t="n">
        <f aca="false">BR38031-2.5</f>
        <v>-2.5</v>
      </c>
    </row>
    <row r="38032" customFormat="false" ht="12" hidden="false" customHeight="false" outlineLevel="0" collapsed="false">
      <c r="BS38032" s="96" t="n">
        <f aca="false">BR38032-2.5</f>
        <v>-2.5</v>
      </c>
    </row>
    <row r="38033" customFormat="false" ht="12" hidden="false" customHeight="false" outlineLevel="0" collapsed="false">
      <c r="BS38033" s="96" t="n">
        <f aca="false">BR38033-2.5</f>
        <v>-2.5</v>
      </c>
    </row>
    <row r="38034" customFormat="false" ht="12" hidden="false" customHeight="false" outlineLevel="0" collapsed="false">
      <c r="BS38034" s="96" t="n">
        <f aca="false">BR38034-2.5</f>
        <v>-2.5</v>
      </c>
    </row>
    <row r="38035" customFormat="false" ht="12" hidden="false" customHeight="false" outlineLevel="0" collapsed="false">
      <c r="BS38035" s="96" t="n">
        <f aca="false">BR38035-2.5</f>
        <v>-2.5</v>
      </c>
    </row>
    <row r="38036" customFormat="false" ht="12" hidden="false" customHeight="false" outlineLevel="0" collapsed="false">
      <c r="BS38036" s="96" t="n">
        <f aca="false">BR38036-2.5</f>
        <v>-2.5</v>
      </c>
    </row>
    <row r="38037" customFormat="false" ht="12" hidden="false" customHeight="false" outlineLevel="0" collapsed="false">
      <c r="BS38037" s="96" t="n">
        <f aca="false">BR38037-2.5</f>
        <v>-2.5</v>
      </c>
    </row>
    <row r="38038" customFormat="false" ht="12" hidden="false" customHeight="false" outlineLevel="0" collapsed="false">
      <c r="BS38038" s="96" t="n">
        <f aca="false">BR38038-2.5</f>
        <v>-2.5</v>
      </c>
    </row>
    <row r="38039" customFormat="false" ht="12" hidden="false" customHeight="false" outlineLevel="0" collapsed="false">
      <c r="BS38039" s="96" t="n">
        <f aca="false">BR38039-2.5</f>
        <v>-2.5</v>
      </c>
    </row>
    <row r="38040" customFormat="false" ht="12" hidden="false" customHeight="false" outlineLevel="0" collapsed="false">
      <c r="BS38040" s="96" t="n">
        <f aca="false">BR38040-2.5</f>
        <v>-2.5</v>
      </c>
    </row>
    <row r="38041" customFormat="false" ht="12" hidden="false" customHeight="false" outlineLevel="0" collapsed="false">
      <c r="BS38041" s="96" t="n">
        <f aca="false">BR38041-2.5</f>
        <v>-2.5</v>
      </c>
    </row>
    <row r="38042" customFormat="false" ht="12" hidden="false" customHeight="false" outlineLevel="0" collapsed="false">
      <c r="BS38042" s="96" t="n">
        <f aca="false">BR38042-2.5</f>
        <v>-2.5</v>
      </c>
    </row>
    <row r="38043" customFormat="false" ht="12" hidden="false" customHeight="false" outlineLevel="0" collapsed="false">
      <c r="BS38043" s="96" t="n">
        <f aca="false">BR38043-2.5</f>
        <v>-2.5</v>
      </c>
    </row>
    <row r="38044" customFormat="false" ht="12" hidden="false" customHeight="false" outlineLevel="0" collapsed="false">
      <c r="BS38044" s="96" t="n">
        <f aca="false">BR38044-2.5</f>
        <v>-2.5</v>
      </c>
    </row>
    <row r="38045" customFormat="false" ht="12" hidden="false" customHeight="false" outlineLevel="0" collapsed="false">
      <c r="BS38045" s="96" t="n">
        <f aca="false">BR38045-2.5</f>
        <v>-2.5</v>
      </c>
    </row>
    <row r="38046" customFormat="false" ht="12" hidden="false" customHeight="false" outlineLevel="0" collapsed="false">
      <c r="BS38046" s="96" t="n">
        <f aca="false">BR38046-2.5</f>
        <v>-2.5</v>
      </c>
    </row>
    <row r="38047" customFormat="false" ht="12" hidden="false" customHeight="false" outlineLevel="0" collapsed="false">
      <c r="BS38047" s="96" t="n">
        <f aca="false">BR38047-2.5</f>
        <v>-2.5</v>
      </c>
    </row>
    <row r="38048" customFormat="false" ht="12" hidden="false" customHeight="false" outlineLevel="0" collapsed="false">
      <c r="BS38048" s="96" t="n">
        <f aca="false">BR38048-2.5</f>
        <v>-2.5</v>
      </c>
    </row>
    <row r="38049" customFormat="false" ht="12" hidden="false" customHeight="false" outlineLevel="0" collapsed="false">
      <c r="BS38049" s="96" t="n">
        <f aca="false">BR38049-2.5</f>
        <v>-2.5</v>
      </c>
    </row>
    <row r="38050" customFormat="false" ht="12" hidden="false" customHeight="false" outlineLevel="0" collapsed="false">
      <c r="BS38050" s="96" t="n">
        <f aca="false">BR38050-2.5</f>
        <v>-2.5</v>
      </c>
    </row>
    <row r="38051" customFormat="false" ht="12" hidden="false" customHeight="false" outlineLevel="0" collapsed="false">
      <c r="BS38051" s="96" t="n">
        <f aca="false">BR38051-2.5</f>
        <v>-2.5</v>
      </c>
    </row>
    <row r="38052" customFormat="false" ht="12" hidden="false" customHeight="false" outlineLevel="0" collapsed="false">
      <c r="BS38052" s="96" t="n">
        <f aca="false">BR38052-2.5</f>
        <v>-2.5</v>
      </c>
    </row>
    <row r="38053" customFormat="false" ht="12" hidden="false" customHeight="false" outlineLevel="0" collapsed="false">
      <c r="BS38053" s="96" t="n">
        <f aca="false">BR38053-2.5</f>
        <v>-2.5</v>
      </c>
    </row>
    <row r="38054" customFormat="false" ht="12" hidden="false" customHeight="false" outlineLevel="0" collapsed="false">
      <c r="BS38054" s="96" t="n">
        <f aca="false">BR38054-2.5</f>
        <v>-2.5</v>
      </c>
    </row>
    <row r="38055" customFormat="false" ht="12" hidden="false" customHeight="false" outlineLevel="0" collapsed="false">
      <c r="BS38055" s="96" t="n">
        <f aca="false">BR38055-2.5</f>
        <v>-2.5</v>
      </c>
    </row>
    <row r="38056" customFormat="false" ht="12" hidden="false" customHeight="false" outlineLevel="0" collapsed="false">
      <c r="BS38056" s="96" t="n">
        <f aca="false">BR38056-2.5</f>
        <v>-2.5</v>
      </c>
    </row>
    <row r="38057" customFormat="false" ht="12" hidden="false" customHeight="false" outlineLevel="0" collapsed="false">
      <c r="BS38057" s="96" t="n">
        <f aca="false">BR38057-2.5</f>
        <v>-2.5</v>
      </c>
    </row>
    <row r="38058" customFormat="false" ht="12" hidden="false" customHeight="false" outlineLevel="0" collapsed="false">
      <c r="BS38058" s="96" t="n">
        <f aca="false">BR38058-2.5</f>
        <v>-2.5</v>
      </c>
    </row>
    <row r="38059" customFormat="false" ht="12" hidden="false" customHeight="false" outlineLevel="0" collapsed="false">
      <c r="BS38059" s="96" t="n">
        <f aca="false">BR38059-2.5</f>
        <v>-2.5</v>
      </c>
    </row>
    <row r="38060" customFormat="false" ht="12" hidden="false" customHeight="false" outlineLevel="0" collapsed="false">
      <c r="BS38060" s="96" t="n">
        <f aca="false">BR38060-2.5</f>
        <v>-2.5</v>
      </c>
    </row>
    <row r="38061" customFormat="false" ht="12" hidden="false" customHeight="false" outlineLevel="0" collapsed="false">
      <c r="BS38061" s="96" t="n">
        <f aca="false">BR38061-2.5</f>
        <v>-2.5</v>
      </c>
    </row>
    <row r="38062" customFormat="false" ht="12" hidden="false" customHeight="false" outlineLevel="0" collapsed="false">
      <c r="BS38062" s="96" t="n">
        <f aca="false">BR38062-2.5</f>
        <v>-2.5</v>
      </c>
    </row>
    <row r="38063" customFormat="false" ht="12" hidden="false" customHeight="false" outlineLevel="0" collapsed="false">
      <c r="BS38063" s="96" t="n">
        <f aca="false">BR38063-2.5</f>
        <v>-2.5</v>
      </c>
    </row>
    <row r="38064" customFormat="false" ht="12" hidden="false" customHeight="false" outlineLevel="0" collapsed="false">
      <c r="BS38064" s="96" t="n">
        <f aca="false">BR38064-2.5</f>
        <v>-2.5</v>
      </c>
    </row>
    <row r="38065" customFormat="false" ht="12" hidden="false" customHeight="false" outlineLevel="0" collapsed="false">
      <c r="BS38065" s="96" t="n">
        <f aca="false">BR38065-2.5</f>
        <v>-2.5</v>
      </c>
    </row>
    <row r="38066" customFormat="false" ht="12" hidden="false" customHeight="false" outlineLevel="0" collapsed="false">
      <c r="BS38066" s="96" t="n">
        <f aca="false">BR38066-2.5</f>
        <v>-2.5</v>
      </c>
    </row>
    <row r="38067" customFormat="false" ht="12" hidden="false" customHeight="false" outlineLevel="0" collapsed="false">
      <c r="BS38067" s="96" t="n">
        <f aca="false">BR38067-2.5</f>
        <v>-2.5</v>
      </c>
    </row>
    <row r="38068" customFormat="false" ht="12" hidden="false" customHeight="false" outlineLevel="0" collapsed="false">
      <c r="BS38068" s="96" t="n">
        <f aca="false">BR38068-2.5</f>
        <v>-2.5</v>
      </c>
    </row>
    <row r="38069" customFormat="false" ht="12" hidden="false" customHeight="false" outlineLevel="0" collapsed="false">
      <c r="BS38069" s="96" t="n">
        <f aca="false">BR38069-2.5</f>
        <v>-2.5</v>
      </c>
    </row>
    <row r="38070" customFormat="false" ht="12" hidden="false" customHeight="false" outlineLevel="0" collapsed="false">
      <c r="BS38070" s="96" t="n">
        <f aca="false">BR38070-2.5</f>
        <v>-2.5</v>
      </c>
    </row>
    <row r="38071" customFormat="false" ht="12" hidden="false" customHeight="false" outlineLevel="0" collapsed="false">
      <c r="BS38071" s="96" t="n">
        <f aca="false">BR38071-2.5</f>
        <v>-2.5</v>
      </c>
    </row>
    <row r="38072" customFormat="false" ht="12" hidden="false" customHeight="false" outlineLevel="0" collapsed="false">
      <c r="BS38072" s="96" t="n">
        <f aca="false">BR38072-2.5</f>
        <v>-2.5</v>
      </c>
    </row>
    <row r="38073" customFormat="false" ht="12" hidden="false" customHeight="false" outlineLevel="0" collapsed="false">
      <c r="BS38073" s="96" t="n">
        <f aca="false">BR38073-2.5</f>
        <v>-2.5</v>
      </c>
    </row>
    <row r="38074" customFormat="false" ht="12" hidden="false" customHeight="false" outlineLevel="0" collapsed="false">
      <c r="BS38074" s="96" t="n">
        <f aca="false">BR38074-2.5</f>
        <v>-2.5</v>
      </c>
    </row>
    <row r="38075" customFormat="false" ht="12" hidden="false" customHeight="false" outlineLevel="0" collapsed="false">
      <c r="BS38075" s="96" t="n">
        <f aca="false">BR38075-2.5</f>
        <v>-2.5</v>
      </c>
    </row>
    <row r="38076" customFormat="false" ht="12" hidden="false" customHeight="false" outlineLevel="0" collapsed="false">
      <c r="BS38076" s="96" t="n">
        <f aca="false">BR38076-2.5</f>
        <v>-2.5</v>
      </c>
    </row>
    <row r="38077" customFormat="false" ht="12" hidden="false" customHeight="false" outlineLevel="0" collapsed="false">
      <c r="BS38077" s="96" t="n">
        <f aca="false">BR38077-2.5</f>
        <v>-2.5</v>
      </c>
    </row>
    <row r="38078" customFormat="false" ht="12" hidden="false" customHeight="false" outlineLevel="0" collapsed="false">
      <c r="BS38078" s="96" t="n">
        <f aca="false">BR38078-2.5</f>
        <v>-2.5</v>
      </c>
    </row>
    <row r="38079" customFormat="false" ht="12" hidden="false" customHeight="false" outlineLevel="0" collapsed="false">
      <c r="BS38079" s="96" t="n">
        <f aca="false">BR38079-2.5</f>
        <v>-2.5</v>
      </c>
    </row>
    <row r="38080" customFormat="false" ht="12" hidden="false" customHeight="false" outlineLevel="0" collapsed="false">
      <c r="BS38080" s="96" t="n">
        <f aca="false">BR38080-2.5</f>
        <v>-2.5</v>
      </c>
    </row>
    <row r="38081" customFormat="false" ht="12" hidden="false" customHeight="false" outlineLevel="0" collapsed="false">
      <c r="BS38081" s="96" t="n">
        <f aca="false">BR38081-2.5</f>
        <v>-2.5</v>
      </c>
    </row>
    <row r="38082" customFormat="false" ht="12" hidden="false" customHeight="false" outlineLevel="0" collapsed="false">
      <c r="BS38082" s="96" t="n">
        <f aca="false">BR38082-2.5</f>
        <v>-2.5</v>
      </c>
    </row>
    <row r="38083" customFormat="false" ht="12" hidden="false" customHeight="false" outlineLevel="0" collapsed="false">
      <c r="BS38083" s="96" t="n">
        <f aca="false">BR38083-2.5</f>
        <v>-2.5</v>
      </c>
    </row>
    <row r="38084" customFormat="false" ht="12" hidden="false" customHeight="false" outlineLevel="0" collapsed="false">
      <c r="BS38084" s="96" t="n">
        <f aca="false">BR38084-2.5</f>
        <v>-2.5</v>
      </c>
    </row>
    <row r="38085" customFormat="false" ht="12" hidden="false" customHeight="false" outlineLevel="0" collapsed="false">
      <c r="BS38085" s="96" t="n">
        <f aca="false">BR38085-2.5</f>
        <v>-2.5</v>
      </c>
    </row>
    <row r="38086" customFormat="false" ht="12" hidden="false" customHeight="false" outlineLevel="0" collapsed="false">
      <c r="BS38086" s="96" t="n">
        <f aca="false">BR38086-2.5</f>
        <v>-2.5</v>
      </c>
    </row>
    <row r="38087" customFormat="false" ht="12" hidden="false" customHeight="false" outlineLevel="0" collapsed="false">
      <c r="BS38087" s="96" t="n">
        <f aca="false">BR38087-2.5</f>
        <v>-2.5</v>
      </c>
    </row>
    <row r="38088" customFormat="false" ht="12" hidden="false" customHeight="false" outlineLevel="0" collapsed="false">
      <c r="BS38088" s="96" t="n">
        <f aca="false">BR38088-2.5</f>
        <v>-2.5</v>
      </c>
    </row>
    <row r="38089" customFormat="false" ht="12" hidden="false" customHeight="false" outlineLevel="0" collapsed="false">
      <c r="BS38089" s="96" t="n">
        <f aca="false">BR38089-2.5</f>
        <v>-2.5</v>
      </c>
    </row>
    <row r="38090" customFormat="false" ht="12" hidden="false" customHeight="false" outlineLevel="0" collapsed="false">
      <c r="BS38090" s="96" t="n">
        <f aca="false">BR38090-2.5</f>
        <v>-2.5</v>
      </c>
    </row>
    <row r="38091" customFormat="false" ht="12" hidden="false" customHeight="false" outlineLevel="0" collapsed="false">
      <c r="BS38091" s="96" t="n">
        <f aca="false">BR38091-2.5</f>
        <v>-2.5</v>
      </c>
    </row>
    <row r="38092" customFormat="false" ht="12" hidden="false" customHeight="false" outlineLevel="0" collapsed="false">
      <c r="BS38092" s="96" t="n">
        <f aca="false">BR38092-2.5</f>
        <v>-2.5</v>
      </c>
    </row>
    <row r="38093" customFormat="false" ht="12" hidden="false" customHeight="false" outlineLevel="0" collapsed="false">
      <c r="BS38093" s="96" t="n">
        <f aca="false">BR38093-2.5</f>
        <v>-2.5</v>
      </c>
    </row>
    <row r="38094" customFormat="false" ht="12" hidden="false" customHeight="false" outlineLevel="0" collapsed="false">
      <c r="BS38094" s="96" t="n">
        <f aca="false">BR38094-2.5</f>
        <v>-2.5</v>
      </c>
    </row>
    <row r="38095" customFormat="false" ht="12" hidden="false" customHeight="false" outlineLevel="0" collapsed="false">
      <c r="BS38095" s="96" t="n">
        <f aca="false">BR38095-2.5</f>
        <v>-2.5</v>
      </c>
    </row>
    <row r="38096" customFormat="false" ht="12" hidden="false" customHeight="false" outlineLevel="0" collapsed="false">
      <c r="BS38096" s="96" t="n">
        <f aca="false">BR38096-2.5</f>
        <v>-2.5</v>
      </c>
    </row>
    <row r="38097" customFormat="false" ht="12" hidden="false" customHeight="false" outlineLevel="0" collapsed="false">
      <c r="BS38097" s="96" t="n">
        <f aca="false">BR38097-2.5</f>
        <v>-2.5</v>
      </c>
    </row>
    <row r="38098" customFormat="false" ht="12" hidden="false" customHeight="false" outlineLevel="0" collapsed="false">
      <c r="BS38098" s="96" t="n">
        <f aca="false">BR38098-2.5</f>
        <v>-2.5</v>
      </c>
    </row>
    <row r="38099" customFormat="false" ht="12" hidden="false" customHeight="false" outlineLevel="0" collapsed="false">
      <c r="BS38099" s="96" t="n">
        <f aca="false">BR38099-2.5</f>
        <v>-2.5</v>
      </c>
    </row>
    <row r="38100" customFormat="false" ht="12" hidden="false" customHeight="false" outlineLevel="0" collapsed="false">
      <c r="BS38100" s="96" t="n">
        <f aca="false">BR38100-2.5</f>
        <v>-2.5</v>
      </c>
    </row>
    <row r="38101" customFormat="false" ht="12" hidden="false" customHeight="false" outlineLevel="0" collapsed="false">
      <c r="BS38101" s="96" t="n">
        <f aca="false">BR38101-2.5</f>
        <v>-2.5</v>
      </c>
    </row>
    <row r="38102" customFormat="false" ht="12" hidden="false" customHeight="false" outlineLevel="0" collapsed="false">
      <c r="BS38102" s="96" t="n">
        <f aca="false">BR38102-2.5</f>
        <v>-2.5</v>
      </c>
    </row>
    <row r="38103" customFormat="false" ht="12" hidden="false" customHeight="false" outlineLevel="0" collapsed="false">
      <c r="BS38103" s="96" t="n">
        <f aca="false">BR38103-2.5</f>
        <v>-2.5</v>
      </c>
    </row>
    <row r="38104" customFormat="false" ht="12" hidden="false" customHeight="false" outlineLevel="0" collapsed="false">
      <c r="BS38104" s="96" t="n">
        <f aca="false">BR38104-2.5</f>
        <v>-2.5</v>
      </c>
    </row>
    <row r="38105" customFormat="false" ht="12" hidden="false" customHeight="false" outlineLevel="0" collapsed="false">
      <c r="BS38105" s="96" t="n">
        <f aca="false">BR38105-2.5</f>
        <v>-2.5</v>
      </c>
    </row>
    <row r="38106" customFormat="false" ht="12" hidden="false" customHeight="false" outlineLevel="0" collapsed="false">
      <c r="BS38106" s="96" t="n">
        <f aca="false">BR38106-2.5</f>
        <v>-2.5</v>
      </c>
    </row>
    <row r="38107" customFormat="false" ht="12" hidden="false" customHeight="false" outlineLevel="0" collapsed="false">
      <c r="BS38107" s="96" t="n">
        <f aca="false">BR38107-2.5</f>
        <v>-2.5</v>
      </c>
    </row>
    <row r="38108" customFormat="false" ht="12" hidden="false" customHeight="false" outlineLevel="0" collapsed="false">
      <c r="BS38108" s="96" t="n">
        <f aca="false">BR38108-2.5</f>
        <v>-2.5</v>
      </c>
    </row>
    <row r="38109" customFormat="false" ht="12" hidden="false" customHeight="false" outlineLevel="0" collapsed="false">
      <c r="BS38109" s="96" t="n">
        <f aca="false">BR38109-2.5</f>
        <v>-2.5</v>
      </c>
    </row>
    <row r="38110" customFormat="false" ht="12" hidden="false" customHeight="false" outlineLevel="0" collapsed="false">
      <c r="BS38110" s="96" t="n">
        <f aca="false">BR38110-2.5</f>
        <v>-2.5</v>
      </c>
    </row>
    <row r="38111" customFormat="false" ht="12" hidden="false" customHeight="false" outlineLevel="0" collapsed="false">
      <c r="BS38111" s="96" t="n">
        <f aca="false">BR38111-2.5</f>
        <v>-2.5</v>
      </c>
    </row>
    <row r="38112" customFormat="false" ht="12" hidden="false" customHeight="false" outlineLevel="0" collapsed="false">
      <c r="BS38112" s="96" t="n">
        <f aca="false">BR38112-2.5</f>
        <v>-2.5</v>
      </c>
    </row>
    <row r="38113" customFormat="false" ht="12" hidden="false" customHeight="false" outlineLevel="0" collapsed="false">
      <c r="BS38113" s="96" t="n">
        <f aca="false">BR38113-2.5</f>
        <v>-2.5</v>
      </c>
    </row>
    <row r="38114" customFormat="false" ht="12" hidden="false" customHeight="false" outlineLevel="0" collapsed="false">
      <c r="BS38114" s="96" t="n">
        <f aca="false">BR38114-2.5</f>
        <v>-2.5</v>
      </c>
    </row>
    <row r="38115" customFormat="false" ht="12" hidden="false" customHeight="false" outlineLevel="0" collapsed="false">
      <c r="BS38115" s="96" t="n">
        <f aca="false">BR38115-2.5</f>
        <v>-2.5</v>
      </c>
    </row>
    <row r="38116" customFormat="false" ht="12" hidden="false" customHeight="false" outlineLevel="0" collapsed="false">
      <c r="BS38116" s="96" t="n">
        <f aca="false">BR38116-2.5</f>
        <v>-2.5</v>
      </c>
    </row>
    <row r="38117" customFormat="false" ht="12" hidden="false" customHeight="false" outlineLevel="0" collapsed="false">
      <c r="BS38117" s="96" t="n">
        <f aca="false">BR38117-2.5</f>
        <v>-2.5</v>
      </c>
    </row>
    <row r="38118" customFormat="false" ht="12" hidden="false" customHeight="false" outlineLevel="0" collapsed="false">
      <c r="BS38118" s="96" t="n">
        <f aca="false">BR38118-2.5</f>
        <v>-2.5</v>
      </c>
    </row>
    <row r="38119" customFormat="false" ht="12" hidden="false" customHeight="false" outlineLevel="0" collapsed="false">
      <c r="BS38119" s="96" t="n">
        <f aca="false">BR38119-2.5</f>
        <v>-2.5</v>
      </c>
    </row>
    <row r="38120" customFormat="false" ht="12" hidden="false" customHeight="false" outlineLevel="0" collapsed="false">
      <c r="BS38120" s="96" t="n">
        <f aca="false">BR38120-2.5</f>
        <v>-2.5</v>
      </c>
    </row>
    <row r="38121" customFormat="false" ht="12" hidden="false" customHeight="false" outlineLevel="0" collapsed="false">
      <c r="BS38121" s="96" t="n">
        <f aca="false">BR38121-2.5</f>
        <v>-2.5</v>
      </c>
    </row>
    <row r="38122" customFormat="false" ht="12" hidden="false" customHeight="false" outlineLevel="0" collapsed="false">
      <c r="BS38122" s="96" t="n">
        <f aca="false">BR38122-2.5</f>
        <v>-2.5</v>
      </c>
    </row>
    <row r="38123" customFormat="false" ht="12" hidden="false" customHeight="false" outlineLevel="0" collapsed="false">
      <c r="BS38123" s="96" t="n">
        <f aca="false">BR38123-2.5</f>
        <v>-2.5</v>
      </c>
    </row>
    <row r="38124" customFormat="false" ht="12" hidden="false" customHeight="false" outlineLevel="0" collapsed="false">
      <c r="BS38124" s="96" t="n">
        <f aca="false">BR38124-2.5</f>
        <v>-2.5</v>
      </c>
    </row>
    <row r="38125" customFormat="false" ht="12" hidden="false" customHeight="false" outlineLevel="0" collapsed="false">
      <c r="BS38125" s="96" t="n">
        <f aca="false">BR38125-2.5</f>
        <v>-2.5</v>
      </c>
    </row>
    <row r="38126" customFormat="false" ht="12" hidden="false" customHeight="false" outlineLevel="0" collapsed="false">
      <c r="BS38126" s="96" t="n">
        <f aca="false">BR38126-2.5</f>
        <v>-2.5</v>
      </c>
    </row>
    <row r="38127" customFormat="false" ht="12" hidden="false" customHeight="false" outlineLevel="0" collapsed="false">
      <c r="BS38127" s="96" t="n">
        <f aca="false">BR38127-2.5</f>
        <v>-2.5</v>
      </c>
    </row>
    <row r="38128" customFormat="false" ht="12" hidden="false" customHeight="false" outlineLevel="0" collapsed="false">
      <c r="BS38128" s="96" t="n">
        <f aca="false">BR38128-2.5</f>
        <v>-2.5</v>
      </c>
    </row>
    <row r="38129" customFormat="false" ht="12" hidden="false" customHeight="false" outlineLevel="0" collapsed="false">
      <c r="BS38129" s="96" t="n">
        <f aca="false">BR38129-2.5</f>
        <v>-2.5</v>
      </c>
    </row>
    <row r="38130" customFormat="false" ht="12" hidden="false" customHeight="false" outlineLevel="0" collapsed="false">
      <c r="BS38130" s="96" t="n">
        <f aca="false">BR38130-2.5</f>
        <v>-2.5</v>
      </c>
    </row>
    <row r="38131" customFormat="false" ht="12" hidden="false" customHeight="false" outlineLevel="0" collapsed="false">
      <c r="BS38131" s="96" t="n">
        <f aca="false">BR38131-2.5</f>
        <v>-2.5</v>
      </c>
    </row>
    <row r="38132" customFormat="false" ht="12" hidden="false" customHeight="false" outlineLevel="0" collapsed="false">
      <c r="BS38132" s="96" t="n">
        <f aca="false">BR38132-2.5</f>
        <v>-2.5</v>
      </c>
    </row>
    <row r="38133" customFormat="false" ht="12" hidden="false" customHeight="false" outlineLevel="0" collapsed="false">
      <c r="BS38133" s="96" t="n">
        <f aca="false">BR38133-2.5</f>
        <v>-2.5</v>
      </c>
    </row>
    <row r="38134" customFormat="false" ht="12" hidden="false" customHeight="false" outlineLevel="0" collapsed="false">
      <c r="BS38134" s="96" t="n">
        <f aca="false">BR38134-2.5</f>
        <v>-2.5</v>
      </c>
    </row>
    <row r="38135" customFormat="false" ht="12" hidden="false" customHeight="false" outlineLevel="0" collapsed="false">
      <c r="BS38135" s="96" t="n">
        <f aca="false">BR38135-2.5</f>
        <v>-2.5</v>
      </c>
    </row>
    <row r="38136" customFormat="false" ht="12" hidden="false" customHeight="false" outlineLevel="0" collapsed="false">
      <c r="BS38136" s="96" t="n">
        <f aca="false">BR38136-2.5</f>
        <v>-2.5</v>
      </c>
    </row>
    <row r="38137" customFormat="false" ht="12" hidden="false" customHeight="false" outlineLevel="0" collapsed="false">
      <c r="BS38137" s="96" t="n">
        <f aca="false">BR38137-2.5</f>
        <v>-2.5</v>
      </c>
    </row>
    <row r="38138" customFormat="false" ht="12" hidden="false" customHeight="false" outlineLevel="0" collapsed="false">
      <c r="BS38138" s="96" t="n">
        <f aca="false">BR38138-2.5</f>
        <v>-2.5</v>
      </c>
    </row>
    <row r="38139" customFormat="false" ht="12" hidden="false" customHeight="false" outlineLevel="0" collapsed="false">
      <c r="BS38139" s="96" t="n">
        <f aca="false">BR38139-2.5</f>
        <v>-2.5</v>
      </c>
    </row>
    <row r="38140" customFormat="false" ht="12" hidden="false" customHeight="false" outlineLevel="0" collapsed="false">
      <c r="BS38140" s="96" t="n">
        <f aca="false">BR38140-2.5</f>
        <v>-2.5</v>
      </c>
    </row>
    <row r="38141" customFormat="false" ht="12" hidden="false" customHeight="false" outlineLevel="0" collapsed="false">
      <c r="BS38141" s="96" t="n">
        <f aca="false">BR38141-2.5</f>
        <v>-2.5</v>
      </c>
    </row>
    <row r="38142" customFormat="false" ht="12" hidden="false" customHeight="false" outlineLevel="0" collapsed="false">
      <c r="BS38142" s="96" t="n">
        <f aca="false">BR38142-2.5</f>
        <v>-2.5</v>
      </c>
    </row>
    <row r="38143" customFormat="false" ht="12" hidden="false" customHeight="false" outlineLevel="0" collapsed="false">
      <c r="BS38143" s="96" t="n">
        <f aca="false">BR38143-2.5</f>
        <v>-2.5</v>
      </c>
    </row>
    <row r="38144" customFormat="false" ht="12" hidden="false" customHeight="false" outlineLevel="0" collapsed="false">
      <c r="BS38144" s="96" t="n">
        <f aca="false">BR38144-2.5</f>
        <v>-2.5</v>
      </c>
    </row>
    <row r="38145" customFormat="false" ht="12" hidden="false" customHeight="false" outlineLevel="0" collapsed="false">
      <c r="BS38145" s="96" t="n">
        <f aca="false">BR38145-2.5</f>
        <v>-2.5</v>
      </c>
    </row>
    <row r="38146" customFormat="false" ht="12" hidden="false" customHeight="false" outlineLevel="0" collapsed="false">
      <c r="BS38146" s="96" t="n">
        <f aca="false">BR38146-2.5</f>
        <v>-2.5</v>
      </c>
    </row>
    <row r="38147" customFormat="false" ht="12" hidden="false" customHeight="false" outlineLevel="0" collapsed="false">
      <c r="BS38147" s="96" t="n">
        <f aca="false">BR38147-2.5</f>
        <v>-2.5</v>
      </c>
    </row>
    <row r="38148" customFormat="false" ht="12" hidden="false" customHeight="false" outlineLevel="0" collapsed="false">
      <c r="BS38148" s="96" t="n">
        <f aca="false">BR38148-2.5</f>
        <v>-2.5</v>
      </c>
    </row>
    <row r="38149" customFormat="false" ht="12" hidden="false" customHeight="false" outlineLevel="0" collapsed="false">
      <c r="BS38149" s="96" t="n">
        <f aca="false">BR38149-2.5</f>
        <v>-2.5</v>
      </c>
    </row>
    <row r="38150" customFormat="false" ht="12" hidden="false" customHeight="false" outlineLevel="0" collapsed="false">
      <c r="BS38150" s="96" t="n">
        <f aca="false">BR38150-2.5</f>
        <v>-2.5</v>
      </c>
    </row>
    <row r="38151" customFormat="false" ht="12" hidden="false" customHeight="false" outlineLevel="0" collapsed="false">
      <c r="BS38151" s="96" t="n">
        <f aca="false">BR38151-2.5</f>
        <v>-2.5</v>
      </c>
    </row>
    <row r="38152" customFormat="false" ht="12" hidden="false" customHeight="false" outlineLevel="0" collapsed="false">
      <c r="BS38152" s="96" t="n">
        <f aca="false">BR38152-2.5</f>
        <v>-2.5</v>
      </c>
    </row>
    <row r="38153" customFormat="false" ht="12" hidden="false" customHeight="false" outlineLevel="0" collapsed="false">
      <c r="BS38153" s="96" t="n">
        <f aca="false">BR38153-2.5</f>
        <v>-2.5</v>
      </c>
    </row>
    <row r="38154" customFormat="false" ht="12" hidden="false" customHeight="false" outlineLevel="0" collapsed="false">
      <c r="BS38154" s="96" t="n">
        <f aca="false">BR38154-2.5</f>
        <v>-2.5</v>
      </c>
    </row>
    <row r="38155" customFormat="false" ht="12" hidden="false" customHeight="false" outlineLevel="0" collapsed="false">
      <c r="BS38155" s="96" t="n">
        <f aca="false">BR38155-2.5</f>
        <v>-2.5</v>
      </c>
    </row>
    <row r="38156" customFormat="false" ht="12" hidden="false" customHeight="false" outlineLevel="0" collapsed="false">
      <c r="BS38156" s="96" t="n">
        <f aca="false">BR38156-2.5</f>
        <v>-2.5</v>
      </c>
    </row>
    <row r="38157" customFormat="false" ht="12" hidden="false" customHeight="false" outlineLevel="0" collapsed="false">
      <c r="BS38157" s="96" t="n">
        <f aca="false">BR38157-2.5</f>
        <v>-2.5</v>
      </c>
    </row>
    <row r="38158" customFormat="false" ht="12" hidden="false" customHeight="false" outlineLevel="0" collapsed="false">
      <c r="BS38158" s="96" t="n">
        <f aca="false">BR38158-2.5</f>
        <v>-2.5</v>
      </c>
    </row>
    <row r="38159" customFormat="false" ht="12" hidden="false" customHeight="false" outlineLevel="0" collapsed="false">
      <c r="BS38159" s="96" t="n">
        <f aca="false">BR38159-2.5</f>
        <v>-2.5</v>
      </c>
    </row>
    <row r="38160" customFormat="false" ht="12" hidden="false" customHeight="false" outlineLevel="0" collapsed="false">
      <c r="BS38160" s="96" t="n">
        <f aca="false">BR38160-2.5</f>
        <v>-2.5</v>
      </c>
    </row>
    <row r="38161" customFormat="false" ht="12" hidden="false" customHeight="false" outlineLevel="0" collapsed="false">
      <c r="BS38161" s="96" t="n">
        <f aca="false">BR38161-2.5</f>
        <v>-2.5</v>
      </c>
    </row>
    <row r="38162" customFormat="false" ht="12" hidden="false" customHeight="false" outlineLevel="0" collapsed="false">
      <c r="BS38162" s="96" t="n">
        <f aca="false">BR38162-2.5</f>
        <v>-2.5</v>
      </c>
    </row>
    <row r="38163" customFormat="false" ht="12" hidden="false" customHeight="false" outlineLevel="0" collapsed="false">
      <c r="BS38163" s="96" t="n">
        <f aca="false">BR38163-2.5</f>
        <v>-2.5</v>
      </c>
    </row>
    <row r="38164" customFormat="false" ht="12" hidden="false" customHeight="false" outlineLevel="0" collapsed="false">
      <c r="BS38164" s="96" t="n">
        <f aca="false">BR38164-2.5</f>
        <v>-2.5</v>
      </c>
    </row>
    <row r="38165" customFormat="false" ht="12" hidden="false" customHeight="false" outlineLevel="0" collapsed="false">
      <c r="BS38165" s="96" t="n">
        <f aca="false">BR38165-2.5</f>
        <v>-2.5</v>
      </c>
    </row>
    <row r="38166" customFormat="false" ht="12" hidden="false" customHeight="false" outlineLevel="0" collapsed="false">
      <c r="BS38166" s="96" t="n">
        <f aca="false">BR38166-2.5</f>
        <v>-2.5</v>
      </c>
    </row>
    <row r="38167" customFormat="false" ht="12" hidden="false" customHeight="false" outlineLevel="0" collapsed="false">
      <c r="BS38167" s="96" t="n">
        <f aca="false">BR38167-2.5</f>
        <v>-2.5</v>
      </c>
    </row>
    <row r="38168" customFormat="false" ht="12" hidden="false" customHeight="false" outlineLevel="0" collapsed="false">
      <c r="BS38168" s="96" t="n">
        <f aca="false">BR38168-2.5</f>
        <v>-2.5</v>
      </c>
    </row>
    <row r="38169" customFormat="false" ht="12" hidden="false" customHeight="false" outlineLevel="0" collapsed="false">
      <c r="BS38169" s="96" t="n">
        <f aca="false">BR38169-2.5</f>
        <v>-2.5</v>
      </c>
    </row>
    <row r="38170" customFormat="false" ht="12" hidden="false" customHeight="false" outlineLevel="0" collapsed="false">
      <c r="BS38170" s="96" t="n">
        <f aca="false">BR38170-2.5</f>
        <v>-2.5</v>
      </c>
    </row>
    <row r="38171" customFormat="false" ht="12" hidden="false" customHeight="false" outlineLevel="0" collapsed="false">
      <c r="BS38171" s="96" t="n">
        <f aca="false">BR38171-2.5</f>
        <v>-2.5</v>
      </c>
    </row>
    <row r="38172" customFormat="false" ht="12" hidden="false" customHeight="false" outlineLevel="0" collapsed="false">
      <c r="BS38172" s="96" t="n">
        <f aca="false">BR38172-2.5</f>
        <v>-2.5</v>
      </c>
    </row>
    <row r="38173" customFormat="false" ht="12" hidden="false" customHeight="false" outlineLevel="0" collapsed="false">
      <c r="BS38173" s="96" t="n">
        <f aca="false">BR38173-2.5</f>
        <v>-2.5</v>
      </c>
    </row>
    <row r="38174" customFormat="false" ht="12" hidden="false" customHeight="false" outlineLevel="0" collapsed="false">
      <c r="BS38174" s="96" t="n">
        <f aca="false">BR38174-2.5</f>
        <v>-2.5</v>
      </c>
    </row>
    <row r="38175" customFormat="false" ht="12" hidden="false" customHeight="false" outlineLevel="0" collapsed="false">
      <c r="BS38175" s="96" t="n">
        <f aca="false">BR38175-2.5</f>
        <v>-2.5</v>
      </c>
    </row>
    <row r="38176" customFormat="false" ht="12" hidden="false" customHeight="false" outlineLevel="0" collapsed="false">
      <c r="BS38176" s="96" t="n">
        <f aca="false">BR38176-2.5</f>
        <v>-2.5</v>
      </c>
    </row>
    <row r="38177" customFormat="false" ht="12" hidden="false" customHeight="false" outlineLevel="0" collapsed="false">
      <c r="BS38177" s="96" t="n">
        <f aca="false">BR38177-2.5</f>
        <v>-2.5</v>
      </c>
    </row>
    <row r="38178" customFormat="false" ht="12" hidden="false" customHeight="false" outlineLevel="0" collapsed="false">
      <c r="BS38178" s="96" t="n">
        <f aca="false">BR38178-2.5</f>
        <v>-2.5</v>
      </c>
    </row>
    <row r="38179" customFormat="false" ht="12" hidden="false" customHeight="false" outlineLevel="0" collapsed="false">
      <c r="BS38179" s="96" t="n">
        <f aca="false">BR38179-2.5</f>
        <v>-2.5</v>
      </c>
    </row>
    <row r="38180" customFormat="false" ht="12" hidden="false" customHeight="false" outlineLevel="0" collapsed="false">
      <c r="BS38180" s="96" t="n">
        <f aca="false">BR38180-2.5</f>
        <v>-2.5</v>
      </c>
    </row>
    <row r="38181" customFormat="false" ht="12" hidden="false" customHeight="false" outlineLevel="0" collapsed="false">
      <c r="BS38181" s="96" t="n">
        <f aca="false">BR38181-2.5</f>
        <v>-2.5</v>
      </c>
    </row>
    <row r="38182" customFormat="false" ht="12" hidden="false" customHeight="false" outlineLevel="0" collapsed="false">
      <c r="BS38182" s="96" t="n">
        <f aca="false">BR38182-2.5</f>
        <v>-2.5</v>
      </c>
    </row>
    <row r="38183" customFormat="false" ht="12" hidden="false" customHeight="false" outlineLevel="0" collapsed="false">
      <c r="BS38183" s="96" t="n">
        <f aca="false">BR38183-2.5</f>
        <v>-2.5</v>
      </c>
    </row>
    <row r="38184" customFormat="false" ht="12" hidden="false" customHeight="false" outlineLevel="0" collapsed="false">
      <c r="BS38184" s="96" t="n">
        <f aca="false">BR38184-2.5</f>
        <v>-2.5</v>
      </c>
    </row>
    <row r="38185" customFormat="false" ht="12" hidden="false" customHeight="false" outlineLevel="0" collapsed="false">
      <c r="BS38185" s="96" t="n">
        <f aca="false">BR38185-2.5</f>
        <v>-2.5</v>
      </c>
    </row>
    <row r="38186" customFormat="false" ht="12" hidden="false" customHeight="false" outlineLevel="0" collapsed="false">
      <c r="BS38186" s="96" t="n">
        <f aca="false">BR38186-2.5</f>
        <v>-2.5</v>
      </c>
    </row>
    <row r="38187" customFormat="false" ht="12" hidden="false" customHeight="false" outlineLevel="0" collapsed="false">
      <c r="BS38187" s="96" t="n">
        <f aca="false">BR38187-2.5</f>
        <v>-2.5</v>
      </c>
    </row>
    <row r="38188" customFormat="false" ht="12" hidden="false" customHeight="false" outlineLevel="0" collapsed="false">
      <c r="BS38188" s="96" t="n">
        <f aca="false">BR38188-2.5</f>
        <v>-2.5</v>
      </c>
    </row>
    <row r="38189" customFormat="false" ht="12" hidden="false" customHeight="false" outlineLevel="0" collapsed="false">
      <c r="BS38189" s="96" t="n">
        <f aca="false">BR38189-2.5</f>
        <v>-2.5</v>
      </c>
    </row>
    <row r="38190" customFormat="false" ht="12" hidden="false" customHeight="false" outlineLevel="0" collapsed="false">
      <c r="BS38190" s="96" t="n">
        <f aca="false">BR38190-2.5</f>
        <v>-2.5</v>
      </c>
    </row>
    <row r="38191" customFormat="false" ht="12" hidden="false" customHeight="false" outlineLevel="0" collapsed="false">
      <c r="BS38191" s="96" t="n">
        <f aca="false">BR38191-2.5</f>
        <v>-2.5</v>
      </c>
    </row>
    <row r="38192" customFormat="false" ht="12" hidden="false" customHeight="false" outlineLevel="0" collapsed="false">
      <c r="BS38192" s="96" t="n">
        <f aca="false">BR38192-2.5</f>
        <v>-2.5</v>
      </c>
    </row>
    <row r="38193" customFormat="false" ht="12" hidden="false" customHeight="false" outlineLevel="0" collapsed="false">
      <c r="BS38193" s="96" t="n">
        <f aca="false">BR38193-2.5</f>
        <v>-2.5</v>
      </c>
    </row>
    <row r="38194" customFormat="false" ht="12" hidden="false" customHeight="false" outlineLevel="0" collapsed="false">
      <c r="BS38194" s="96" t="n">
        <f aca="false">BR38194-2.5</f>
        <v>-2.5</v>
      </c>
    </row>
    <row r="38195" customFormat="false" ht="12" hidden="false" customHeight="false" outlineLevel="0" collapsed="false">
      <c r="BS38195" s="96" t="n">
        <f aca="false">BR38195-2.5</f>
        <v>-2.5</v>
      </c>
    </row>
    <row r="38196" customFormat="false" ht="12" hidden="false" customHeight="false" outlineLevel="0" collapsed="false">
      <c r="BS38196" s="96" t="n">
        <f aca="false">BR38196-2.5</f>
        <v>-2.5</v>
      </c>
    </row>
    <row r="38197" customFormat="false" ht="12" hidden="false" customHeight="false" outlineLevel="0" collapsed="false">
      <c r="BS38197" s="96" t="n">
        <f aca="false">BR38197-2.5</f>
        <v>-2.5</v>
      </c>
    </row>
    <row r="38198" customFormat="false" ht="12" hidden="false" customHeight="false" outlineLevel="0" collapsed="false">
      <c r="BS38198" s="96" t="n">
        <f aca="false">BR38198-2.5</f>
        <v>-2.5</v>
      </c>
    </row>
    <row r="38199" customFormat="false" ht="12" hidden="false" customHeight="false" outlineLevel="0" collapsed="false">
      <c r="BS38199" s="96" t="n">
        <f aca="false">BR38199-2.5</f>
        <v>-2.5</v>
      </c>
    </row>
    <row r="38200" customFormat="false" ht="12" hidden="false" customHeight="false" outlineLevel="0" collapsed="false">
      <c r="BS38200" s="96" t="n">
        <f aca="false">BR38200-2.5</f>
        <v>-2.5</v>
      </c>
    </row>
    <row r="38201" customFormat="false" ht="12" hidden="false" customHeight="false" outlineLevel="0" collapsed="false">
      <c r="BS38201" s="96" t="n">
        <f aca="false">BR38201-2.5</f>
        <v>-2.5</v>
      </c>
    </row>
    <row r="38202" customFormat="false" ht="12" hidden="false" customHeight="false" outlineLevel="0" collapsed="false">
      <c r="BS38202" s="96" t="n">
        <f aca="false">BR38202-2.5</f>
        <v>-2.5</v>
      </c>
    </row>
    <row r="38203" customFormat="false" ht="12" hidden="false" customHeight="false" outlineLevel="0" collapsed="false">
      <c r="BS38203" s="96" t="n">
        <f aca="false">BR38203-2.5</f>
        <v>-2.5</v>
      </c>
    </row>
    <row r="38204" customFormat="false" ht="12" hidden="false" customHeight="false" outlineLevel="0" collapsed="false">
      <c r="BS38204" s="96" t="n">
        <f aca="false">BR38204-2.5</f>
        <v>-2.5</v>
      </c>
    </row>
    <row r="38205" customFormat="false" ht="12" hidden="false" customHeight="false" outlineLevel="0" collapsed="false">
      <c r="BS38205" s="96" t="n">
        <f aca="false">BR38205-2.5</f>
        <v>-2.5</v>
      </c>
    </row>
    <row r="38206" customFormat="false" ht="12" hidden="false" customHeight="false" outlineLevel="0" collapsed="false">
      <c r="BS38206" s="96" t="n">
        <f aca="false">BR38206-2.5</f>
        <v>-2.5</v>
      </c>
    </row>
    <row r="38207" customFormat="false" ht="12" hidden="false" customHeight="false" outlineLevel="0" collapsed="false">
      <c r="BS38207" s="96" t="n">
        <f aca="false">BR38207-2.5</f>
        <v>-2.5</v>
      </c>
    </row>
    <row r="38208" customFormat="false" ht="12" hidden="false" customHeight="false" outlineLevel="0" collapsed="false">
      <c r="BS38208" s="96" t="n">
        <f aca="false">BR38208-2.5</f>
        <v>-2.5</v>
      </c>
    </row>
    <row r="38209" customFormat="false" ht="12" hidden="false" customHeight="false" outlineLevel="0" collapsed="false">
      <c r="BS38209" s="96" t="n">
        <f aca="false">BR38209-2.5</f>
        <v>-2.5</v>
      </c>
    </row>
    <row r="38210" customFormat="false" ht="12" hidden="false" customHeight="false" outlineLevel="0" collapsed="false">
      <c r="BS38210" s="96" t="n">
        <f aca="false">BR38210-2.5</f>
        <v>-2.5</v>
      </c>
    </row>
    <row r="38211" customFormat="false" ht="12" hidden="false" customHeight="false" outlineLevel="0" collapsed="false">
      <c r="BS38211" s="96" t="n">
        <f aca="false">BR38211-2.5</f>
        <v>-2.5</v>
      </c>
    </row>
    <row r="38212" customFormat="false" ht="12" hidden="false" customHeight="false" outlineLevel="0" collapsed="false">
      <c r="BS38212" s="96" t="n">
        <f aca="false">BR38212-2.5</f>
        <v>-2.5</v>
      </c>
    </row>
    <row r="38213" customFormat="false" ht="12" hidden="false" customHeight="false" outlineLevel="0" collapsed="false">
      <c r="BS38213" s="96" t="n">
        <f aca="false">BR38213-2.5</f>
        <v>-2.5</v>
      </c>
    </row>
    <row r="38214" customFormat="false" ht="12" hidden="false" customHeight="false" outlineLevel="0" collapsed="false">
      <c r="BS38214" s="96" t="n">
        <f aca="false">BR38214-2.5</f>
        <v>-2.5</v>
      </c>
    </row>
    <row r="38215" customFormat="false" ht="12" hidden="false" customHeight="false" outlineLevel="0" collapsed="false">
      <c r="BS38215" s="96" t="n">
        <f aca="false">BR38215-2.5</f>
        <v>-2.5</v>
      </c>
    </row>
    <row r="38216" customFormat="false" ht="12" hidden="false" customHeight="false" outlineLevel="0" collapsed="false">
      <c r="BS38216" s="96" t="n">
        <f aca="false">BR38216-2.5</f>
        <v>-2.5</v>
      </c>
    </row>
    <row r="38217" customFormat="false" ht="12" hidden="false" customHeight="false" outlineLevel="0" collapsed="false">
      <c r="BS38217" s="96" t="n">
        <f aca="false">BR38217-2.5</f>
        <v>-2.5</v>
      </c>
    </row>
    <row r="38218" customFormat="false" ht="12" hidden="false" customHeight="false" outlineLevel="0" collapsed="false">
      <c r="BS38218" s="96" t="n">
        <f aca="false">BR38218-2.5</f>
        <v>-2.5</v>
      </c>
    </row>
    <row r="38219" customFormat="false" ht="12" hidden="false" customHeight="false" outlineLevel="0" collapsed="false">
      <c r="BS38219" s="96" t="n">
        <f aca="false">BR38219-2.5</f>
        <v>-2.5</v>
      </c>
    </row>
    <row r="38220" customFormat="false" ht="12" hidden="false" customHeight="false" outlineLevel="0" collapsed="false">
      <c r="BS38220" s="96" t="n">
        <f aca="false">BR38220-2.5</f>
        <v>-2.5</v>
      </c>
    </row>
    <row r="38221" customFormat="false" ht="12" hidden="false" customHeight="false" outlineLevel="0" collapsed="false">
      <c r="BS38221" s="96" t="n">
        <f aca="false">BR38221-2.5</f>
        <v>-2.5</v>
      </c>
    </row>
    <row r="38222" customFormat="false" ht="12" hidden="false" customHeight="false" outlineLevel="0" collapsed="false">
      <c r="BS38222" s="96" t="n">
        <f aca="false">BR38222-2.5</f>
        <v>-2.5</v>
      </c>
    </row>
    <row r="38223" customFormat="false" ht="12" hidden="false" customHeight="false" outlineLevel="0" collapsed="false">
      <c r="BS38223" s="96" t="n">
        <f aca="false">BR38223-2.5</f>
        <v>-2.5</v>
      </c>
    </row>
    <row r="38224" customFormat="false" ht="12" hidden="false" customHeight="false" outlineLevel="0" collapsed="false">
      <c r="BS38224" s="96" t="n">
        <f aca="false">BR38224-2.5</f>
        <v>-2.5</v>
      </c>
    </row>
    <row r="38225" customFormat="false" ht="12" hidden="false" customHeight="false" outlineLevel="0" collapsed="false">
      <c r="BS38225" s="96" t="n">
        <f aca="false">BR38225-2.5</f>
        <v>-2.5</v>
      </c>
    </row>
    <row r="38226" customFormat="false" ht="12" hidden="false" customHeight="false" outlineLevel="0" collapsed="false">
      <c r="BS38226" s="96" t="n">
        <f aca="false">BR38226-2.5</f>
        <v>-2.5</v>
      </c>
    </row>
    <row r="38227" customFormat="false" ht="12" hidden="false" customHeight="false" outlineLevel="0" collapsed="false">
      <c r="BS38227" s="96" t="n">
        <f aca="false">BR38227-2.5</f>
        <v>-2.5</v>
      </c>
    </row>
    <row r="38228" customFormat="false" ht="12" hidden="false" customHeight="false" outlineLevel="0" collapsed="false">
      <c r="BS38228" s="96" t="n">
        <f aca="false">BR38228-2.5</f>
        <v>-2.5</v>
      </c>
    </row>
    <row r="38229" customFormat="false" ht="12" hidden="false" customHeight="false" outlineLevel="0" collapsed="false">
      <c r="BS38229" s="96" t="n">
        <f aca="false">BR38229-2.5</f>
        <v>-2.5</v>
      </c>
    </row>
    <row r="38230" customFormat="false" ht="12" hidden="false" customHeight="false" outlineLevel="0" collapsed="false">
      <c r="BS38230" s="96" t="n">
        <f aca="false">BR38230-2.5</f>
        <v>-2.5</v>
      </c>
    </row>
    <row r="38231" customFormat="false" ht="12" hidden="false" customHeight="false" outlineLevel="0" collapsed="false">
      <c r="BS38231" s="96" t="n">
        <f aca="false">BR38231-2.5</f>
        <v>-2.5</v>
      </c>
    </row>
    <row r="38232" customFormat="false" ht="12" hidden="false" customHeight="false" outlineLevel="0" collapsed="false">
      <c r="BS38232" s="96" t="n">
        <f aca="false">BR38232-2.5</f>
        <v>-2.5</v>
      </c>
    </row>
    <row r="38233" customFormat="false" ht="12" hidden="false" customHeight="false" outlineLevel="0" collapsed="false">
      <c r="BS38233" s="96" t="n">
        <f aca="false">BR38233-2.5</f>
        <v>-2.5</v>
      </c>
    </row>
    <row r="38234" customFormat="false" ht="12" hidden="false" customHeight="false" outlineLevel="0" collapsed="false">
      <c r="BS38234" s="96" t="n">
        <f aca="false">BR38234-2.5</f>
        <v>-2.5</v>
      </c>
    </row>
    <row r="38235" customFormat="false" ht="12" hidden="false" customHeight="false" outlineLevel="0" collapsed="false">
      <c r="BS38235" s="96" t="n">
        <f aca="false">BR38235-2.5</f>
        <v>-2.5</v>
      </c>
    </row>
    <row r="38236" customFormat="false" ht="12" hidden="false" customHeight="false" outlineLevel="0" collapsed="false">
      <c r="BS38236" s="96" t="n">
        <f aca="false">BR38236-2.5</f>
        <v>-2.5</v>
      </c>
    </row>
    <row r="38237" customFormat="false" ht="12" hidden="false" customHeight="false" outlineLevel="0" collapsed="false">
      <c r="BS38237" s="96" t="n">
        <f aca="false">BR38237-2.5</f>
        <v>-2.5</v>
      </c>
    </row>
    <row r="38238" customFormat="false" ht="12" hidden="false" customHeight="false" outlineLevel="0" collapsed="false">
      <c r="BS38238" s="96" t="n">
        <f aca="false">BR38238-2.5</f>
        <v>-2.5</v>
      </c>
    </row>
    <row r="38239" customFormat="false" ht="12" hidden="false" customHeight="false" outlineLevel="0" collapsed="false">
      <c r="BS38239" s="96" t="n">
        <f aca="false">BR38239-2.5</f>
        <v>-2.5</v>
      </c>
    </row>
    <row r="38240" customFormat="false" ht="12" hidden="false" customHeight="false" outlineLevel="0" collapsed="false">
      <c r="BS38240" s="96" t="n">
        <f aca="false">BR38240-2.5</f>
        <v>-2.5</v>
      </c>
    </row>
    <row r="38241" customFormat="false" ht="12" hidden="false" customHeight="false" outlineLevel="0" collapsed="false">
      <c r="BS38241" s="96" t="n">
        <f aca="false">BR38241-2.5</f>
        <v>-2.5</v>
      </c>
    </row>
    <row r="38242" customFormat="false" ht="12" hidden="false" customHeight="false" outlineLevel="0" collapsed="false">
      <c r="BS38242" s="96" t="n">
        <f aca="false">BR38242-2.5</f>
        <v>-2.5</v>
      </c>
    </row>
    <row r="38243" customFormat="false" ht="12" hidden="false" customHeight="false" outlineLevel="0" collapsed="false">
      <c r="BS38243" s="96" t="n">
        <f aca="false">BR38243-2.5</f>
        <v>-2.5</v>
      </c>
    </row>
    <row r="38244" customFormat="false" ht="12" hidden="false" customHeight="false" outlineLevel="0" collapsed="false">
      <c r="BS38244" s="96" t="n">
        <f aca="false">BR38244-2.5</f>
        <v>-2.5</v>
      </c>
    </row>
    <row r="38245" customFormat="false" ht="12" hidden="false" customHeight="false" outlineLevel="0" collapsed="false">
      <c r="BS38245" s="96" t="n">
        <f aca="false">BR38245-2.5</f>
        <v>-2.5</v>
      </c>
    </row>
    <row r="38246" customFormat="false" ht="12" hidden="false" customHeight="false" outlineLevel="0" collapsed="false">
      <c r="BS38246" s="96" t="n">
        <f aca="false">BR38246-2.5</f>
        <v>-2.5</v>
      </c>
    </row>
    <row r="38247" customFormat="false" ht="12" hidden="false" customHeight="false" outlineLevel="0" collapsed="false">
      <c r="BS38247" s="96" t="n">
        <f aca="false">BR38247-2.5</f>
        <v>-2.5</v>
      </c>
    </row>
    <row r="38248" customFormat="false" ht="12" hidden="false" customHeight="false" outlineLevel="0" collapsed="false">
      <c r="BS38248" s="96" t="n">
        <f aca="false">BR38248-2.5</f>
        <v>-2.5</v>
      </c>
    </row>
    <row r="38249" customFormat="false" ht="12" hidden="false" customHeight="false" outlineLevel="0" collapsed="false">
      <c r="BS38249" s="96" t="n">
        <f aca="false">BR38249-2.5</f>
        <v>-2.5</v>
      </c>
    </row>
    <row r="38250" customFormat="false" ht="12" hidden="false" customHeight="false" outlineLevel="0" collapsed="false">
      <c r="BS38250" s="96" t="n">
        <f aca="false">BR38250-2.5</f>
        <v>-2.5</v>
      </c>
    </row>
    <row r="38251" customFormat="false" ht="12" hidden="false" customHeight="false" outlineLevel="0" collapsed="false">
      <c r="BS38251" s="96" t="n">
        <f aca="false">BR38251-2.5</f>
        <v>-2.5</v>
      </c>
    </row>
    <row r="38252" customFormat="false" ht="12" hidden="false" customHeight="false" outlineLevel="0" collapsed="false">
      <c r="BS38252" s="96" t="n">
        <f aca="false">BR38252-2.5</f>
        <v>-2.5</v>
      </c>
    </row>
    <row r="38253" customFormat="false" ht="12" hidden="false" customHeight="false" outlineLevel="0" collapsed="false">
      <c r="BS38253" s="96" t="n">
        <f aca="false">BR38253-2.5</f>
        <v>-2.5</v>
      </c>
    </row>
    <row r="38254" customFormat="false" ht="12" hidden="false" customHeight="false" outlineLevel="0" collapsed="false">
      <c r="BS38254" s="96" t="n">
        <f aca="false">BR38254-2.5</f>
        <v>-2.5</v>
      </c>
    </row>
    <row r="38255" customFormat="false" ht="12" hidden="false" customHeight="false" outlineLevel="0" collapsed="false">
      <c r="BS38255" s="96" t="n">
        <f aca="false">BR38255-2.5</f>
        <v>-2.5</v>
      </c>
    </row>
    <row r="38256" customFormat="false" ht="12" hidden="false" customHeight="false" outlineLevel="0" collapsed="false">
      <c r="BS38256" s="96" t="n">
        <f aca="false">BR38256-2.5</f>
        <v>-2.5</v>
      </c>
    </row>
    <row r="38257" customFormat="false" ht="12" hidden="false" customHeight="false" outlineLevel="0" collapsed="false">
      <c r="BS38257" s="96" t="n">
        <f aca="false">BR38257-2.5</f>
        <v>-2.5</v>
      </c>
    </row>
    <row r="38258" customFormat="false" ht="12" hidden="false" customHeight="false" outlineLevel="0" collapsed="false">
      <c r="BS38258" s="96" t="n">
        <f aca="false">BR38258-2.5</f>
        <v>-2.5</v>
      </c>
    </row>
    <row r="38259" customFormat="false" ht="12" hidden="false" customHeight="false" outlineLevel="0" collapsed="false">
      <c r="BS38259" s="96" t="n">
        <f aca="false">BR38259-2.5</f>
        <v>-2.5</v>
      </c>
    </row>
    <row r="38260" customFormat="false" ht="12" hidden="false" customHeight="false" outlineLevel="0" collapsed="false">
      <c r="BS38260" s="96" t="n">
        <f aca="false">BR38260-2.5</f>
        <v>-2.5</v>
      </c>
    </row>
    <row r="38261" customFormat="false" ht="12" hidden="false" customHeight="false" outlineLevel="0" collapsed="false">
      <c r="BS38261" s="96" t="n">
        <f aca="false">BR38261-2.5</f>
        <v>-2.5</v>
      </c>
    </row>
    <row r="38262" customFormat="false" ht="12" hidden="false" customHeight="false" outlineLevel="0" collapsed="false">
      <c r="BS38262" s="96" t="n">
        <f aca="false">BR38262-2.5</f>
        <v>-2.5</v>
      </c>
    </row>
    <row r="38263" customFormat="false" ht="12" hidden="false" customHeight="false" outlineLevel="0" collapsed="false">
      <c r="BS38263" s="96" t="n">
        <f aca="false">BR38263-2.5</f>
        <v>-2.5</v>
      </c>
    </row>
    <row r="38264" customFormat="false" ht="12" hidden="false" customHeight="false" outlineLevel="0" collapsed="false">
      <c r="BS38264" s="96" t="n">
        <f aca="false">BR38264-2.5</f>
        <v>-2.5</v>
      </c>
    </row>
    <row r="38265" customFormat="false" ht="12" hidden="false" customHeight="false" outlineLevel="0" collapsed="false">
      <c r="BS38265" s="96" t="n">
        <f aca="false">BR38265-2.5</f>
        <v>-2.5</v>
      </c>
    </row>
    <row r="38266" customFormat="false" ht="12" hidden="false" customHeight="false" outlineLevel="0" collapsed="false">
      <c r="BS38266" s="96" t="n">
        <f aca="false">BR38266-2.5</f>
        <v>-2.5</v>
      </c>
    </row>
    <row r="38267" customFormat="false" ht="12" hidden="false" customHeight="false" outlineLevel="0" collapsed="false">
      <c r="BS38267" s="96" t="n">
        <f aca="false">BR38267-2.5</f>
        <v>-2.5</v>
      </c>
    </row>
    <row r="38268" customFormat="false" ht="12" hidden="false" customHeight="false" outlineLevel="0" collapsed="false">
      <c r="BS38268" s="96" t="n">
        <f aca="false">BR38268-2.5</f>
        <v>-2.5</v>
      </c>
    </row>
    <row r="38269" customFormat="false" ht="12" hidden="false" customHeight="false" outlineLevel="0" collapsed="false">
      <c r="BS38269" s="96" t="n">
        <f aca="false">BR38269-2.5</f>
        <v>-2.5</v>
      </c>
    </row>
    <row r="38270" customFormat="false" ht="12" hidden="false" customHeight="false" outlineLevel="0" collapsed="false">
      <c r="BS38270" s="96" t="n">
        <f aca="false">BR38270-2.5</f>
        <v>-2.5</v>
      </c>
    </row>
    <row r="38271" customFormat="false" ht="12" hidden="false" customHeight="false" outlineLevel="0" collapsed="false">
      <c r="BS38271" s="96" t="n">
        <f aca="false">BR38271-2.5</f>
        <v>-2.5</v>
      </c>
    </row>
    <row r="38272" customFormat="false" ht="12" hidden="false" customHeight="false" outlineLevel="0" collapsed="false">
      <c r="BS38272" s="96" t="n">
        <f aca="false">BR38272-2.5</f>
        <v>-2.5</v>
      </c>
    </row>
    <row r="38273" customFormat="false" ht="12" hidden="false" customHeight="false" outlineLevel="0" collapsed="false">
      <c r="BS38273" s="96" t="n">
        <f aca="false">BR38273-2.5</f>
        <v>-2.5</v>
      </c>
    </row>
    <row r="38274" customFormat="false" ht="12" hidden="false" customHeight="false" outlineLevel="0" collapsed="false">
      <c r="BS38274" s="96" t="n">
        <f aca="false">BR38274-2.5</f>
        <v>-2.5</v>
      </c>
    </row>
    <row r="38275" customFormat="false" ht="12" hidden="false" customHeight="false" outlineLevel="0" collapsed="false">
      <c r="BS38275" s="96" t="n">
        <f aca="false">BR38275-2.5</f>
        <v>-2.5</v>
      </c>
    </row>
    <row r="38276" customFormat="false" ht="12" hidden="false" customHeight="false" outlineLevel="0" collapsed="false">
      <c r="BS38276" s="96" t="n">
        <f aca="false">BR38276-2.5</f>
        <v>-2.5</v>
      </c>
    </row>
    <row r="38277" customFormat="false" ht="12" hidden="false" customHeight="false" outlineLevel="0" collapsed="false">
      <c r="BS38277" s="96" t="n">
        <f aca="false">BR38277-2.5</f>
        <v>-2.5</v>
      </c>
    </row>
    <row r="38278" customFormat="false" ht="12" hidden="false" customHeight="false" outlineLevel="0" collapsed="false">
      <c r="BS38278" s="96" t="n">
        <f aca="false">BR38278-2.5</f>
        <v>-2.5</v>
      </c>
    </row>
    <row r="38279" customFormat="false" ht="12" hidden="false" customHeight="false" outlineLevel="0" collapsed="false">
      <c r="BS38279" s="96" t="n">
        <f aca="false">BR38279-2.5</f>
        <v>-2.5</v>
      </c>
    </row>
    <row r="38280" customFormat="false" ht="12" hidden="false" customHeight="false" outlineLevel="0" collapsed="false">
      <c r="BS38280" s="96" t="n">
        <f aca="false">BR38280-2.5</f>
        <v>-2.5</v>
      </c>
    </row>
    <row r="38281" customFormat="false" ht="12" hidden="false" customHeight="false" outlineLevel="0" collapsed="false">
      <c r="BS38281" s="96" t="n">
        <f aca="false">BR38281-2.5</f>
        <v>-2.5</v>
      </c>
    </row>
    <row r="38282" customFormat="false" ht="12" hidden="false" customHeight="false" outlineLevel="0" collapsed="false">
      <c r="BS38282" s="96" t="n">
        <f aca="false">BR38282-2.5</f>
        <v>-2.5</v>
      </c>
    </row>
    <row r="38283" customFormat="false" ht="12" hidden="false" customHeight="false" outlineLevel="0" collapsed="false">
      <c r="BS38283" s="96" t="n">
        <f aca="false">BR38283-2.5</f>
        <v>-2.5</v>
      </c>
    </row>
    <row r="38284" customFormat="false" ht="12" hidden="false" customHeight="false" outlineLevel="0" collapsed="false">
      <c r="BS38284" s="96" t="n">
        <f aca="false">BR38284-2.5</f>
        <v>-2.5</v>
      </c>
    </row>
    <row r="38285" customFormat="false" ht="12" hidden="false" customHeight="false" outlineLevel="0" collapsed="false">
      <c r="BS38285" s="96" t="n">
        <f aca="false">BR38285-2.5</f>
        <v>-2.5</v>
      </c>
    </row>
    <row r="38286" customFormat="false" ht="12" hidden="false" customHeight="false" outlineLevel="0" collapsed="false">
      <c r="BS38286" s="96" t="n">
        <f aca="false">BR38286-2.5</f>
        <v>-2.5</v>
      </c>
    </row>
    <row r="38287" customFormat="false" ht="12" hidden="false" customHeight="false" outlineLevel="0" collapsed="false">
      <c r="BS38287" s="96" t="n">
        <f aca="false">BR38287-2.5</f>
        <v>-2.5</v>
      </c>
    </row>
    <row r="38288" customFormat="false" ht="12" hidden="false" customHeight="false" outlineLevel="0" collapsed="false">
      <c r="BS38288" s="96" t="n">
        <f aca="false">BR38288-2.5</f>
        <v>-2.5</v>
      </c>
    </row>
    <row r="38289" customFormat="false" ht="12" hidden="false" customHeight="false" outlineLevel="0" collapsed="false">
      <c r="BS38289" s="96" t="n">
        <f aca="false">BR38289-2.5</f>
        <v>-2.5</v>
      </c>
    </row>
    <row r="38290" customFormat="false" ht="12" hidden="false" customHeight="false" outlineLevel="0" collapsed="false">
      <c r="BS38290" s="96" t="n">
        <f aca="false">BR38290-2.5</f>
        <v>-2.5</v>
      </c>
    </row>
    <row r="38291" customFormat="false" ht="12" hidden="false" customHeight="false" outlineLevel="0" collapsed="false">
      <c r="BS38291" s="96" t="n">
        <f aca="false">BR38291-2.5</f>
        <v>-2.5</v>
      </c>
    </row>
    <row r="38292" customFormat="false" ht="12" hidden="false" customHeight="false" outlineLevel="0" collapsed="false">
      <c r="BS38292" s="96" t="n">
        <f aca="false">BR38292-2.5</f>
        <v>-2.5</v>
      </c>
    </row>
    <row r="38293" customFormat="false" ht="12" hidden="false" customHeight="false" outlineLevel="0" collapsed="false">
      <c r="BS38293" s="96" t="n">
        <f aca="false">BR38293-2.5</f>
        <v>-2.5</v>
      </c>
    </row>
    <row r="38294" customFormat="false" ht="12" hidden="false" customHeight="false" outlineLevel="0" collapsed="false">
      <c r="BS38294" s="96" t="n">
        <f aca="false">BR38294-2.5</f>
        <v>-2.5</v>
      </c>
    </row>
    <row r="38295" customFormat="false" ht="12" hidden="false" customHeight="false" outlineLevel="0" collapsed="false">
      <c r="BS38295" s="96" t="n">
        <f aca="false">BR38295-2.5</f>
        <v>-2.5</v>
      </c>
    </row>
    <row r="38296" customFormat="false" ht="12" hidden="false" customHeight="false" outlineLevel="0" collapsed="false">
      <c r="BS38296" s="96" t="n">
        <f aca="false">BR38296-2.5</f>
        <v>-2.5</v>
      </c>
    </row>
    <row r="38297" customFormat="false" ht="12" hidden="false" customHeight="false" outlineLevel="0" collapsed="false">
      <c r="BS38297" s="96" t="n">
        <f aca="false">BR38297-2.5</f>
        <v>-2.5</v>
      </c>
    </row>
    <row r="38298" customFormat="false" ht="12" hidden="false" customHeight="false" outlineLevel="0" collapsed="false">
      <c r="BS38298" s="96" t="n">
        <f aca="false">BR38298-2.5</f>
        <v>-2.5</v>
      </c>
    </row>
    <row r="38299" customFormat="false" ht="12" hidden="false" customHeight="false" outlineLevel="0" collapsed="false">
      <c r="BS38299" s="96" t="n">
        <f aca="false">BR38299-2.5</f>
        <v>-2.5</v>
      </c>
    </row>
    <row r="38300" customFormat="false" ht="12" hidden="false" customHeight="false" outlineLevel="0" collapsed="false">
      <c r="BS38300" s="96" t="n">
        <f aca="false">BR38300-2.5</f>
        <v>-2.5</v>
      </c>
    </row>
    <row r="38301" customFormat="false" ht="12" hidden="false" customHeight="false" outlineLevel="0" collapsed="false">
      <c r="BS38301" s="96" t="n">
        <f aca="false">BR38301-2.5</f>
        <v>-2.5</v>
      </c>
    </row>
    <row r="38302" customFormat="false" ht="12" hidden="false" customHeight="false" outlineLevel="0" collapsed="false">
      <c r="BS38302" s="96" t="n">
        <f aca="false">BR38302-2.5</f>
        <v>-2.5</v>
      </c>
    </row>
    <row r="38303" customFormat="false" ht="12" hidden="false" customHeight="false" outlineLevel="0" collapsed="false">
      <c r="BS38303" s="96" t="n">
        <f aca="false">BR38303-2.5</f>
        <v>-2.5</v>
      </c>
    </row>
    <row r="38304" customFormat="false" ht="12" hidden="false" customHeight="false" outlineLevel="0" collapsed="false">
      <c r="BS38304" s="96" t="n">
        <f aca="false">BR38304-2.5</f>
        <v>-2.5</v>
      </c>
    </row>
    <row r="38305" customFormat="false" ht="12" hidden="false" customHeight="false" outlineLevel="0" collapsed="false">
      <c r="BS38305" s="96" t="n">
        <f aca="false">BR38305-2.5</f>
        <v>-2.5</v>
      </c>
    </row>
    <row r="38306" customFormat="false" ht="12" hidden="false" customHeight="false" outlineLevel="0" collapsed="false">
      <c r="BS38306" s="96" t="n">
        <f aca="false">BR38306-2.5</f>
        <v>-2.5</v>
      </c>
    </row>
    <row r="38307" customFormat="false" ht="12" hidden="false" customHeight="false" outlineLevel="0" collapsed="false">
      <c r="BS38307" s="96" t="n">
        <f aca="false">BR38307-2.5</f>
        <v>-2.5</v>
      </c>
    </row>
    <row r="38308" customFormat="false" ht="12" hidden="false" customHeight="false" outlineLevel="0" collapsed="false">
      <c r="BS38308" s="96" t="n">
        <f aca="false">BR38308-2.5</f>
        <v>-2.5</v>
      </c>
    </row>
    <row r="38309" customFormat="false" ht="12" hidden="false" customHeight="false" outlineLevel="0" collapsed="false">
      <c r="BS38309" s="96" t="n">
        <f aca="false">BR38309-2.5</f>
        <v>-2.5</v>
      </c>
    </row>
    <row r="38310" customFormat="false" ht="12" hidden="false" customHeight="false" outlineLevel="0" collapsed="false">
      <c r="BS38310" s="96" t="n">
        <f aca="false">BR38310-2.5</f>
        <v>-2.5</v>
      </c>
    </row>
    <row r="38311" customFormat="false" ht="12" hidden="false" customHeight="false" outlineLevel="0" collapsed="false">
      <c r="BS38311" s="96" t="n">
        <f aca="false">BR38311-2.5</f>
        <v>-2.5</v>
      </c>
    </row>
    <row r="38312" customFormat="false" ht="12" hidden="false" customHeight="false" outlineLevel="0" collapsed="false">
      <c r="BS38312" s="96" t="n">
        <f aca="false">BR38312-2.5</f>
        <v>-2.5</v>
      </c>
    </row>
    <row r="38313" customFormat="false" ht="12" hidden="false" customHeight="false" outlineLevel="0" collapsed="false">
      <c r="BS38313" s="96" t="n">
        <f aca="false">BR38313-2.5</f>
        <v>-2.5</v>
      </c>
    </row>
    <row r="38314" customFormat="false" ht="12" hidden="false" customHeight="false" outlineLevel="0" collapsed="false">
      <c r="BS38314" s="96" t="n">
        <f aca="false">BR38314-2.5</f>
        <v>-2.5</v>
      </c>
    </row>
    <row r="38315" customFormat="false" ht="12" hidden="false" customHeight="false" outlineLevel="0" collapsed="false">
      <c r="BS38315" s="96" t="n">
        <f aca="false">BR38315-2.5</f>
        <v>-2.5</v>
      </c>
    </row>
    <row r="38316" customFormat="false" ht="12" hidden="false" customHeight="false" outlineLevel="0" collapsed="false">
      <c r="BS38316" s="96" t="n">
        <f aca="false">BR38316-2.5</f>
        <v>-2.5</v>
      </c>
    </row>
    <row r="38317" customFormat="false" ht="12" hidden="false" customHeight="false" outlineLevel="0" collapsed="false">
      <c r="BS38317" s="96" t="n">
        <f aca="false">BR38317-2.5</f>
        <v>-2.5</v>
      </c>
    </row>
    <row r="38318" customFormat="false" ht="12" hidden="false" customHeight="false" outlineLevel="0" collapsed="false">
      <c r="BS38318" s="96" t="n">
        <f aca="false">BR38318-2.5</f>
        <v>-2.5</v>
      </c>
    </row>
    <row r="38319" customFormat="false" ht="12" hidden="false" customHeight="false" outlineLevel="0" collapsed="false">
      <c r="BS38319" s="96" t="n">
        <f aca="false">BR38319-2.5</f>
        <v>-2.5</v>
      </c>
    </row>
    <row r="38320" customFormat="false" ht="12" hidden="false" customHeight="false" outlineLevel="0" collapsed="false">
      <c r="BS38320" s="96" t="n">
        <f aca="false">BR38320-2.5</f>
        <v>-2.5</v>
      </c>
    </row>
    <row r="38321" customFormat="false" ht="12" hidden="false" customHeight="false" outlineLevel="0" collapsed="false">
      <c r="BS38321" s="96" t="n">
        <f aca="false">BR38321-2.5</f>
        <v>-2.5</v>
      </c>
    </row>
    <row r="38322" customFormat="false" ht="12" hidden="false" customHeight="false" outlineLevel="0" collapsed="false">
      <c r="BS38322" s="96" t="n">
        <f aca="false">BR38322-2.5</f>
        <v>-2.5</v>
      </c>
    </row>
    <row r="38323" customFormat="false" ht="12" hidden="false" customHeight="false" outlineLevel="0" collapsed="false">
      <c r="BS38323" s="96" t="n">
        <f aca="false">BR38323-2.5</f>
        <v>-2.5</v>
      </c>
    </row>
    <row r="38324" customFormat="false" ht="12" hidden="false" customHeight="false" outlineLevel="0" collapsed="false">
      <c r="BS38324" s="96" t="n">
        <f aca="false">BR38324-2.5</f>
        <v>-2.5</v>
      </c>
    </row>
    <row r="38325" customFormat="false" ht="12" hidden="false" customHeight="false" outlineLevel="0" collapsed="false">
      <c r="BS38325" s="96" t="n">
        <f aca="false">BR38325-2.5</f>
        <v>-2.5</v>
      </c>
    </row>
    <row r="38326" customFormat="false" ht="12" hidden="false" customHeight="false" outlineLevel="0" collapsed="false">
      <c r="BS38326" s="96" t="n">
        <f aca="false">BR38326-2.5</f>
        <v>-2.5</v>
      </c>
    </row>
    <row r="38327" customFormat="false" ht="12" hidden="false" customHeight="false" outlineLevel="0" collapsed="false">
      <c r="BS38327" s="96" t="n">
        <f aca="false">BR38327-2.5</f>
        <v>-2.5</v>
      </c>
    </row>
    <row r="38328" customFormat="false" ht="12" hidden="false" customHeight="false" outlineLevel="0" collapsed="false">
      <c r="BS38328" s="96" t="n">
        <f aca="false">BR38328-2.5</f>
        <v>-2.5</v>
      </c>
    </row>
    <row r="38329" customFormat="false" ht="12" hidden="false" customHeight="false" outlineLevel="0" collapsed="false">
      <c r="BS38329" s="96" t="n">
        <f aca="false">BR38329-2.5</f>
        <v>-2.5</v>
      </c>
    </row>
    <row r="38330" customFormat="false" ht="12" hidden="false" customHeight="false" outlineLevel="0" collapsed="false">
      <c r="BS38330" s="96" t="n">
        <f aca="false">BR38330-2.5</f>
        <v>-2.5</v>
      </c>
    </row>
    <row r="38331" customFormat="false" ht="12" hidden="false" customHeight="false" outlineLevel="0" collapsed="false">
      <c r="BS38331" s="96" t="n">
        <f aca="false">BR38331-2.5</f>
        <v>-2.5</v>
      </c>
    </row>
    <row r="38332" customFormat="false" ht="12" hidden="false" customHeight="false" outlineLevel="0" collapsed="false">
      <c r="BS38332" s="96" t="n">
        <f aca="false">BR38332-2.5</f>
        <v>-2.5</v>
      </c>
    </row>
    <row r="38333" customFormat="false" ht="12" hidden="false" customHeight="false" outlineLevel="0" collapsed="false">
      <c r="BS38333" s="96" t="n">
        <f aca="false">BR38333-2.5</f>
        <v>-2.5</v>
      </c>
    </row>
    <row r="38334" customFormat="false" ht="12" hidden="false" customHeight="false" outlineLevel="0" collapsed="false">
      <c r="BS38334" s="96" t="n">
        <f aca="false">BR38334-2.5</f>
        <v>-2.5</v>
      </c>
    </row>
    <row r="38335" customFormat="false" ht="12" hidden="false" customHeight="false" outlineLevel="0" collapsed="false">
      <c r="BS38335" s="96" t="n">
        <f aca="false">BR38335-2.5</f>
        <v>-2.5</v>
      </c>
    </row>
    <row r="38336" customFormat="false" ht="12" hidden="false" customHeight="false" outlineLevel="0" collapsed="false">
      <c r="BS38336" s="96" t="n">
        <f aca="false">BR38336-2.5</f>
        <v>-2.5</v>
      </c>
    </row>
    <row r="38337" customFormat="false" ht="12" hidden="false" customHeight="false" outlineLevel="0" collapsed="false">
      <c r="BS38337" s="96" t="n">
        <f aca="false">BR38337-2.5</f>
        <v>-2.5</v>
      </c>
    </row>
    <row r="38338" customFormat="false" ht="12" hidden="false" customHeight="false" outlineLevel="0" collapsed="false">
      <c r="BS38338" s="96" t="n">
        <f aca="false">BR38338-2.5</f>
        <v>-2.5</v>
      </c>
    </row>
    <row r="38339" customFormat="false" ht="12" hidden="false" customHeight="false" outlineLevel="0" collapsed="false">
      <c r="BS38339" s="96" t="n">
        <f aca="false">BR38339-2.5</f>
        <v>-2.5</v>
      </c>
    </row>
    <row r="38340" customFormat="false" ht="12" hidden="false" customHeight="false" outlineLevel="0" collapsed="false">
      <c r="BS38340" s="96" t="n">
        <f aca="false">BR38340-2.5</f>
        <v>-2.5</v>
      </c>
    </row>
    <row r="38341" customFormat="false" ht="12" hidden="false" customHeight="false" outlineLevel="0" collapsed="false">
      <c r="BS38341" s="96" t="n">
        <f aca="false">BR38341-2.5</f>
        <v>-2.5</v>
      </c>
    </row>
    <row r="38342" customFormat="false" ht="12" hidden="false" customHeight="false" outlineLevel="0" collapsed="false">
      <c r="BS38342" s="96" t="n">
        <f aca="false">BR38342-2.5</f>
        <v>-2.5</v>
      </c>
    </row>
    <row r="38343" customFormat="false" ht="12" hidden="false" customHeight="false" outlineLevel="0" collapsed="false">
      <c r="BS38343" s="96" t="n">
        <f aca="false">BR38343-2.5</f>
        <v>-2.5</v>
      </c>
    </row>
    <row r="38344" customFormat="false" ht="12" hidden="false" customHeight="false" outlineLevel="0" collapsed="false">
      <c r="BS38344" s="96" t="n">
        <f aca="false">BR38344-2.5</f>
        <v>-2.5</v>
      </c>
    </row>
    <row r="38345" customFormat="false" ht="12" hidden="false" customHeight="false" outlineLevel="0" collapsed="false">
      <c r="BS38345" s="96" t="n">
        <f aca="false">BR38345-2.5</f>
        <v>-2.5</v>
      </c>
    </row>
    <row r="38346" customFormat="false" ht="12" hidden="false" customHeight="false" outlineLevel="0" collapsed="false">
      <c r="BS38346" s="96" t="n">
        <f aca="false">BR38346-2.5</f>
        <v>-2.5</v>
      </c>
    </row>
    <row r="38347" customFormat="false" ht="12" hidden="false" customHeight="false" outlineLevel="0" collapsed="false">
      <c r="BS38347" s="96" t="n">
        <f aca="false">BR38347-2.5</f>
        <v>-2.5</v>
      </c>
    </row>
    <row r="38348" customFormat="false" ht="12" hidden="false" customHeight="false" outlineLevel="0" collapsed="false">
      <c r="BS38348" s="96" t="n">
        <f aca="false">BR38348-2.5</f>
        <v>-2.5</v>
      </c>
    </row>
    <row r="38349" customFormat="false" ht="12" hidden="false" customHeight="false" outlineLevel="0" collapsed="false">
      <c r="BS38349" s="96" t="n">
        <f aca="false">BR38349-2.5</f>
        <v>-2.5</v>
      </c>
    </row>
    <row r="38350" customFormat="false" ht="12" hidden="false" customHeight="false" outlineLevel="0" collapsed="false">
      <c r="BS38350" s="96" t="n">
        <f aca="false">BR38350-2.5</f>
        <v>-2.5</v>
      </c>
    </row>
    <row r="38351" customFormat="false" ht="12" hidden="false" customHeight="false" outlineLevel="0" collapsed="false">
      <c r="BS38351" s="96" t="n">
        <f aca="false">BR38351-2.5</f>
        <v>-2.5</v>
      </c>
    </row>
    <row r="38352" customFormat="false" ht="12" hidden="false" customHeight="false" outlineLevel="0" collapsed="false">
      <c r="BS38352" s="96" t="n">
        <f aca="false">BR38352-2.5</f>
        <v>-2.5</v>
      </c>
    </row>
    <row r="38353" customFormat="false" ht="12" hidden="false" customHeight="false" outlineLevel="0" collapsed="false">
      <c r="BS38353" s="96" t="n">
        <f aca="false">BR38353-2.5</f>
        <v>-2.5</v>
      </c>
    </row>
    <row r="38354" customFormat="false" ht="12" hidden="false" customHeight="false" outlineLevel="0" collapsed="false">
      <c r="BS38354" s="96" t="n">
        <f aca="false">BR38354-2.5</f>
        <v>-2.5</v>
      </c>
    </row>
    <row r="38355" customFormat="false" ht="12" hidden="false" customHeight="false" outlineLevel="0" collapsed="false">
      <c r="BS38355" s="96" t="n">
        <f aca="false">BR38355-2.5</f>
        <v>-2.5</v>
      </c>
    </row>
    <row r="38356" customFormat="false" ht="12" hidden="false" customHeight="false" outlineLevel="0" collapsed="false">
      <c r="BS38356" s="96" t="n">
        <f aca="false">BR38356-2.5</f>
        <v>-2.5</v>
      </c>
    </row>
    <row r="38357" customFormat="false" ht="12" hidden="false" customHeight="false" outlineLevel="0" collapsed="false">
      <c r="BS38357" s="96" t="n">
        <f aca="false">BR38357-2.5</f>
        <v>-2.5</v>
      </c>
    </row>
    <row r="38358" customFormat="false" ht="12" hidden="false" customHeight="false" outlineLevel="0" collapsed="false">
      <c r="BS38358" s="96" t="n">
        <f aca="false">BR38358-2.5</f>
        <v>-2.5</v>
      </c>
    </row>
    <row r="38359" customFormat="false" ht="12" hidden="false" customHeight="false" outlineLevel="0" collapsed="false">
      <c r="BS38359" s="96" t="n">
        <f aca="false">BR38359-2.5</f>
        <v>-2.5</v>
      </c>
    </row>
    <row r="38360" customFormat="false" ht="12" hidden="false" customHeight="false" outlineLevel="0" collapsed="false">
      <c r="BS38360" s="96" t="n">
        <f aca="false">BR38360-2.5</f>
        <v>-2.5</v>
      </c>
    </row>
    <row r="38361" customFormat="false" ht="12" hidden="false" customHeight="false" outlineLevel="0" collapsed="false">
      <c r="BS38361" s="96" t="n">
        <f aca="false">BR38361-2.5</f>
        <v>-2.5</v>
      </c>
    </row>
    <row r="38362" customFormat="false" ht="12" hidden="false" customHeight="false" outlineLevel="0" collapsed="false">
      <c r="BS38362" s="96" t="n">
        <f aca="false">BR38362-2.5</f>
        <v>-2.5</v>
      </c>
    </row>
    <row r="38363" customFormat="false" ht="12" hidden="false" customHeight="false" outlineLevel="0" collapsed="false">
      <c r="BS38363" s="96" t="n">
        <f aca="false">BR38363-2.5</f>
        <v>-2.5</v>
      </c>
    </row>
    <row r="38364" customFormat="false" ht="12" hidden="false" customHeight="false" outlineLevel="0" collapsed="false">
      <c r="BS38364" s="96" t="n">
        <f aca="false">BR38364-2.5</f>
        <v>-2.5</v>
      </c>
    </row>
    <row r="38365" customFormat="false" ht="12" hidden="false" customHeight="false" outlineLevel="0" collapsed="false">
      <c r="BS38365" s="96" t="n">
        <f aca="false">BR38365-2.5</f>
        <v>-2.5</v>
      </c>
    </row>
    <row r="38366" customFormat="false" ht="12" hidden="false" customHeight="false" outlineLevel="0" collapsed="false">
      <c r="BS38366" s="96" t="n">
        <f aca="false">BR38366-2.5</f>
        <v>-2.5</v>
      </c>
    </row>
    <row r="38367" customFormat="false" ht="12" hidden="false" customHeight="false" outlineLevel="0" collapsed="false">
      <c r="BS38367" s="96" t="n">
        <f aca="false">BR38367-2.5</f>
        <v>-2.5</v>
      </c>
    </row>
    <row r="38368" customFormat="false" ht="12" hidden="false" customHeight="false" outlineLevel="0" collapsed="false">
      <c r="BS38368" s="96" t="n">
        <f aca="false">BR38368-2.5</f>
        <v>-2.5</v>
      </c>
    </row>
    <row r="38369" customFormat="false" ht="12" hidden="false" customHeight="false" outlineLevel="0" collapsed="false">
      <c r="BS38369" s="96" t="n">
        <f aca="false">BR38369-2.5</f>
        <v>-2.5</v>
      </c>
    </row>
    <row r="38370" customFormat="false" ht="12" hidden="false" customHeight="false" outlineLevel="0" collapsed="false">
      <c r="BS38370" s="96" t="n">
        <f aca="false">BR38370-2.5</f>
        <v>-2.5</v>
      </c>
    </row>
    <row r="38371" customFormat="false" ht="12" hidden="false" customHeight="false" outlineLevel="0" collapsed="false">
      <c r="BS38371" s="96" t="n">
        <f aca="false">BR38371-2.5</f>
        <v>-2.5</v>
      </c>
    </row>
    <row r="38372" customFormat="false" ht="12" hidden="false" customHeight="false" outlineLevel="0" collapsed="false">
      <c r="BS38372" s="96" t="n">
        <f aca="false">BR38372-2.5</f>
        <v>-2.5</v>
      </c>
    </row>
    <row r="38373" customFormat="false" ht="12" hidden="false" customHeight="false" outlineLevel="0" collapsed="false">
      <c r="BS38373" s="96" t="n">
        <f aca="false">BR38373-2.5</f>
        <v>-2.5</v>
      </c>
    </row>
    <row r="38374" customFormat="false" ht="12" hidden="false" customHeight="false" outlineLevel="0" collapsed="false">
      <c r="BS38374" s="96" t="n">
        <f aca="false">BR38374-2.5</f>
        <v>-2.5</v>
      </c>
    </row>
    <row r="38375" customFormat="false" ht="12" hidden="false" customHeight="false" outlineLevel="0" collapsed="false">
      <c r="BS38375" s="96" t="n">
        <f aca="false">BR38375-2.5</f>
        <v>-2.5</v>
      </c>
    </row>
    <row r="38376" customFormat="false" ht="12" hidden="false" customHeight="false" outlineLevel="0" collapsed="false">
      <c r="BS38376" s="96" t="n">
        <f aca="false">BR38376-2.5</f>
        <v>-2.5</v>
      </c>
    </row>
    <row r="38377" customFormat="false" ht="12" hidden="false" customHeight="false" outlineLevel="0" collapsed="false">
      <c r="BS38377" s="96" t="n">
        <f aca="false">BR38377-2.5</f>
        <v>-2.5</v>
      </c>
    </row>
    <row r="38378" customFormat="false" ht="12" hidden="false" customHeight="false" outlineLevel="0" collapsed="false">
      <c r="BS38378" s="96" t="n">
        <f aca="false">BR38378-2.5</f>
        <v>-2.5</v>
      </c>
    </row>
    <row r="38379" customFormat="false" ht="12" hidden="false" customHeight="false" outlineLevel="0" collapsed="false">
      <c r="BS38379" s="96" t="n">
        <f aca="false">BR38379-2.5</f>
        <v>-2.5</v>
      </c>
    </row>
    <row r="38380" customFormat="false" ht="12" hidden="false" customHeight="false" outlineLevel="0" collapsed="false">
      <c r="BS38380" s="96" t="n">
        <f aca="false">BR38380-2.5</f>
        <v>-2.5</v>
      </c>
    </row>
    <row r="38381" customFormat="false" ht="12" hidden="false" customHeight="false" outlineLevel="0" collapsed="false">
      <c r="BS38381" s="96" t="n">
        <f aca="false">BR38381-2.5</f>
        <v>-2.5</v>
      </c>
    </row>
    <row r="38382" customFormat="false" ht="12" hidden="false" customHeight="false" outlineLevel="0" collapsed="false">
      <c r="BS38382" s="96" t="n">
        <f aca="false">BR38382-2.5</f>
        <v>-2.5</v>
      </c>
    </row>
    <row r="38383" customFormat="false" ht="12" hidden="false" customHeight="false" outlineLevel="0" collapsed="false">
      <c r="BS38383" s="96" t="n">
        <f aca="false">BR38383-2.5</f>
        <v>-2.5</v>
      </c>
    </row>
    <row r="38384" customFormat="false" ht="12" hidden="false" customHeight="false" outlineLevel="0" collapsed="false">
      <c r="BS38384" s="96" t="n">
        <f aca="false">BR38384-2.5</f>
        <v>-2.5</v>
      </c>
    </row>
    <row r="38385" customFormat="false" ht="12" hidden="false" customHeight="false" outlineLevel="0" collapsed="false">
      <c r="BS38385" s="96" t="n">
        <f aca="false">BR38385-2.5</f>
        <v>-2.5</v>
      </c>
    </row>
    <row r="38386" customFormat="false" ht="12" hidden="false" customHeight="false" outlineLevel="0" collapsed="false">
      <c r="BS38386" s="96" t="n">
        <f aca="false">BR38386-2.5</f>
        <v>-2.5</v>
      </c>
    </row>
    <row r="38387" customFormat="false" ht="12" hidden="false" customHeight="false" outlineLevel="0" collapsed="false">
      <c r="BS38387" s="96" t="n">
        <f aca="false">BR38387-2.5</f>
        <v>-2.5</v>
      </c>
    </row>
    <row r="38388" customFormat="false" ht="12" hidden="false" customHeight="false" outlineLevel="0" collapsed="false">
      <c r="BS38388" s="96" t="n">
        <f aca="false">BR38388-2.5</f>
        <v>-2.5</v>
      </c>
    </row>
    <row r="38389" customFormat="false" ht="12" hidden="false" customHeight="false" outlineLevel="0" collapsed="false">
      <c r="BS38389" s="96" t="n">
        <f aca="false">BR38389-2.5</f>
        <v>-2.5</v>
      </c>
    </row>
    <row r="38390" customFormat="false" ht="12" hidden="false" customHeight="false" outlineLevel="0" collapsed="false">
      <c r="BS38390" s="96" t="n">
        <f aca="false">BR38390-2.5</f>
        <v>-2.5</v>
      </c>
    </row>
    <row r="38391" customFormat="false" ht="12" hidden="false" customHeight="false" outlineLevel="0" collapsed="false">
      <c r="BS38391" s="96" t="n">
        <f aca="false">BR38391-2.5</f>
        <v>-2.5</v>
      </c>
    </row>
    <row r="38392" customFormat="false" ht="12" hidden="false" customHeight="false" outlineLevel="0" collapsed="false">
      <c r="BS38392" s="96" t="n">
        <f aca="false">BR38392-2.5</f>
        <v>-2.5</v>
      </c>
    </row>
    <row r="38393" customFormat="false" ht="12" hidden="false" customHeight="false" outlineLevel="0" collapsed="false">
      <c r="BS38393" s="96" t="n">
        <f aca="false">BR38393-2.5</f>
        <v>-2.5</v>
      </c>
    </row>
    <row r="38394" customFormat="false" ht="12" hidden="false" customHeight="false" outlineLevel="0" collapsed="false">
      <c r="BS38394" s="96" t="n">
        <f aca="false">BR38394-2.5</f>
        <v>-2.5</v>
      </c>
    </row>
    <row r="38395" customFormat="false" ht="12" hidden="false" customHeight="false" outlineLevel="0" collapsed="false">
      <c r="BS38395" s="96" t="n">
        <f aca="false">BR38395-2.5</f>
        <v>-2.5</v>
      </c>
    </row>
    <row r="38396" customFormat="false" ht="12" hidden="false" customHeight="false" outlineLevel="0" collapsed="false">
      <c r="BS38396" s="96" t="n">
        <f aca="false">BR38396-2.5</f>
        <v>-2.5</v>
      </c>
    </row>
    <row r="38397" customFormat="false" ht="12" hidden="false" customHeight="false" outlineLevel="0" collapsed="false">
      <c r="BS38397" s="96" t="n">
        <f aca="false">BR38397-2.5</f>
        <v>-2.5</v>
      </c>
    </row>
    <row r="38398" customFormat="false" ht="12" hidden="false" customHeight="false" outlineLevel="0" collapsed="false">
      <c r="BS38398" s="96" t="n">
        <f aca="false">BR38398-2.5</f>
        <v>-2.5</v>
      </c>
    </row>
    <row r="38399" customFormat="false" ht="12" hidden="false" customHeight="false" outlineLevel="0" collapsed="false">
      <c r="BS38399" s="96" t="n">
        <f aca="false">BR38399-2.5</f>
        <v>-2.5</v>
      </c>
    </row>
    <row r="38400" customFormat="false" ht="12" hidden="false" customHeight="false" outlineLevel="0" collapsed="false">
      <c r="BS38400" s="96" t="n">
        <f aca="false">BR38400-2.5</f>
        <v>-2.5</v>
      </c>
    </row>
    <row r="38401" customFormat="false" ht="12" hidden="false" customHeight="false" outlineLevel="0" collapsed="false">
      <c r="BS38401" s="96" t="n">
        <f aca="false">BR38401-2.5</f>
        <v>-2.5</v>
      </c>
    </row>
    <row r="38402" customFormat="false" ht="12" hidden="false" customHeight="false" outlineLevel="0" collapsed="false">
      <c r="BS38402" s="96" t="n">
        <f aca="false">BR38402-2.5</f>
        <v>-2.5</v>
      </c>
    </row>
    <row r="38403" customFormat="false" ht="12" hidden="false" customHeight="false" outlineLevel="0" collapsed="false">
      <c r="BS38403" s="96" t="n">
        <f aca="false">BR38403-2.5</f>
        <v>-2.5</v>
      </c>
    </row>
    <row r="38404" customFormat="false" ht="12" hidden="false" customHeight="false" outlineLevel="0" collapsed="false">
      <c r="BS38404" s="96" t="n">
        <f aca="false">BR38404-2.5</f>
        <v>-2.5</v>
      </c>
    </row>
    <row r="38405" customFormat="false" ht="12" hidden="false" customHeight="false" outlineLevel="0" collapsed="false">
      <c r="BS38405" s="96" t="n">
        <f aca="false">BR38405-2.5</f>
        <v>-2.5</v>
      </c>
    </row>
    <row r="38406" customFormat="false" ht="12" hidden="false" customHeight="false" outlineLevel="0" collapsed="false">
      <c r="BS38406" s="96" t="n">
        <f aca="false">BR38406-2.5</f>
        <v>-2.5</v>
      </c>
    </row>
    <row r="38407" customFormat="false" ht="12" hidden="false" customHeight="false" outlineLevel="0" collapsed="false">
      <c r="BS38407" s="96" t="n">
        <f aca="false">BR38407-2.5</f>
        <v>-2.5</v>
      </c>
    </row>
    <row r="38408" customFormat="false" ht="12" hidden="false" customHeight="false" outlineLevel="0" collapsed="false">
      <c r="BS38408" s="96" t="n">
        <f aca="false">BR38408-2.5</f>
        <v>-2.5</v>
      </c>
    </row>
    <row r="38409" customFormat="false" ht="12" hidden="false" customHeight="false" outlineLevel="0" collapsed="false">
      <c r="BS38409" s="96" t="n">
        <f aca="false">BR38409-2.5</f>
        <v>-2.5</v>
      </c>
    </row>
    <row r="38410" customFormat="false" ht="12" hidden="false" customHeight="false" outlineLevel="0" collapsed="false">
      <c r="BS38410" s="96" t="n">
        <f aca="false">BR38410-2.5</f>
        <v>-2.5</v>
      </c>
    </row>
    <row r="38411" customFormat="false" ht="12" hidden="false" customHeight="false" outlineLevel="0" collapsed="false">
      <c r="BS38411" s="96" t="n">
        <f aca="false">BR38411-2.5</f>
        <v>-2.5</v>
      </c>
    </row>
    <row r="38412" customFormat="false" ht="12" hidden="false" customHeight="false" outlineLevel="0" collapsed="false">
      <c r="BS38412" s="96" t="n">
        <f aca="false">BR38412-2.5</f>
        <v>-2.5</v>
      </c>
    </row>
    <row r="38413" customFormat="false" ht="12" hidden="false" customHeight="false" outlineLevel="0" collapsed="false">
      <c r="BS38413" s="96" t="n">
        <f aca="false">BR38413-2.5</f>
        <v>-2.5</v>
      </c>
    </row>
    <row r="38414" customFormat="false" ht="12" hidden="false" customHeight="false" outlineLevel="0" collapsed="false">
      <c r="BS38414" s="96" t="n">
        <f aca="false">BR38414-2.5</f>
        <v>-2.5</v>
      </c>
    </row>
    <row r="38415" customFormat="false" ht="12" hidden="false" customHeight="false" outlineLevel="0" collapsed="false">
      <c r="BS38415" s="96" t="n">
        <f aca="false">BR38415-2.5</f>
        <v>-2.5</v>
      </c>
    </row>
    <row r="38416" customFormat="false" ht="12" hidden="false" customHeight="false" outlineLevel="0" collapsed="false">
      <c r="BS38416" s="96" t="n">
        <f aca="false">BR38416-2.5</f>
        <v>-2.5</v>
      </c>
    </row>
    <row r="38417" customFormat="false" ht="12" hidden="false" customHeight="false" outlineLevel="0" collapsed="false">
      <c r="BS38417" s="96" t="n">
        <f aca="false">BR38417-2.5</f>
        <v>-2.5</v>
      </c>
    </row>
    <row r="38418" customFormat="false" ht="12" hidden="false" customHeight="false" outlineLevel="0" collapsed="false">
      <c r="BS38418" s="96" t="n">
        <f aca="false">BR38418-2.5</f>
        <v>-2.5</v>
      </c>
    </row>
    <row r="38419" customFormat="false" ht="12" hidden="false" customHeight="false" outlineLevel="0" collapsed="false">
      <c r="BS38419" s="96" t="n">
        <f aca="false">BR38419-2.5</f>
        <v>-2.5</v>
      </c>
    </row>
    <row r="38420" customFormat="false" ht="12" hidden="false" customHeight="false" outlineLevel="0" collapsed="false">
      <c r="BS38420" s="96" t="n">
        <f aca="false">BR38420-2.5</f>
        <v>-2.5</v>
      </c>
    </row>
    <row r="38421" customFormat="false" ht="12" hidden="false" customHeight="false" outlineLevel="0" collapsed="false">
      <c r="BS38421" s="96" t="n">
        <f aca="false">BR38421-2.5</f>
        <v>-2.5</v>
      </c>
    </row>
    <row r="38422" customFormat="false" ht="12" hidden="false" customHeight="false" outlineLevel="0" collapsed="false">
      <c r="BS38422" s="96" t="n">
        <f aca="false">BR38422-2.5</f>
        <v>-2.5</v>
      </c>
    </row>
    <row r="38423" customFormat="false" ht="12" hidden="false" customHeight="false" outlineLevel="0" collapsed="false">
      <c r="BS38423" s="96" t="n">
        <f aca="false">BR38423-2.5</f>
        <v>-2.5</v>
      </c>
    </row>
    <row r="38424" customFormat="false" ht="12" hidden="false" customHeight="false" outlineLevel="0" collapsed="false">
      <c r="BS38424" s="96" t="n">
        <f aca="false">BR38424-2.5</f>
        <v>-2.5</v>
      </c>
    </row>
    <row r="38425" customFormat="false" ht="12" hidden="false" customHeight="false" outlineLevel="0" collapsed="false">
      <c r="BS38425" s="96" t="n">
        <f aca="false">BR38425-2.5</f>
        <v>-2.5</v>
      </c>
    </row>
    <row r="38426" customFormat="false" ht="12" hidden="false" customHeight="false" outlineLevel="0" collapsed="false">
      <c r="BS38426" s="96" t="n">
        <f aca="false">BR38426-2.5</f>
        <v>-2.5</v>
      </c>
    </row>
    <row r="38427" customFormat="false" ht="12" hidden="false" customHeight="false" outlineLevel="0" collapsed="false">
      <c r="BS38427" s="96" t="n">
        <f aca="false">BR38427-2.5</f>
        <v>-2.5</v>
      </c>
    </row>
    <row r="38428" customFormat="false" ht="12" hidden="false" customHeight="false" outlineLevel="0" collapsed="false">
      <c r="BS38428" s="96" t="n">
        <f aca="false">BR38428-2.5</f>
        <v>-2.5</v>
      </c>
    </row>
    <row r="38429" customFormat="false" ht="12" hidden="false" customHeight="false" outlineLevel="0" collapsed="false">
      <c r="BS38429" s="96" t="n">
        <f aca="false">BR38429-2.5</f>
        <v>-2.5</v>
      </c>
    </row>
    <row r="38430" customFormat="false" ht="12" hidden="false" customHeight="false" outlineLevel="0" collapsed="false">
      <c r="BS38430" s="96" t="n">
        <f aca="false">BR38430-2.5</f>
        <v>-2.5</v>
      </c>
    </row>
    <row r="38431" customFormat="false" ht="12" hidden="false" customHeight="false" outlineLevel="0" collapsed="false">
      <c r="BS38431" s="96" t="n">
        <f aca="false">BR38431-2.5</f>
        <v>-2.5</v>
      </c>
    </row>
    <row r="38432" customFormat="false" ht="12" hidden="false" customHeight="false" outlineLevel="0" collapsed="false">
      <c r="BS38432" s="96" t="n">
        <f aca="false">BR38432-2.5</f>
        <v>-2.5</v>
      </c>
    </row>
    <row r="38433" customFormat="false" ht="12" hidden="false" customHeight="false" outlineLevel="0" collapsed="false">
      <c r="BS38433" s="96" t="n">
        <f aca="false">BR38433-2.5</f>
        <v>-2.5</v>
      </c>
    </row>
    <row r="38434" customFormat="false" ht="12" hidden="false" customHeight="false" outlineLevel="0" collapsed="false">
      <c r="BS38434" s="96" t="n">
        <f aca="false">BR38434-2.5</f>
        <v>-2.5</v>
      </c>
    </row>
    <row r="38435" customFormat="false" ht="12" hidden="false" customHeight="false" outlineLevel="0" collapsed="false">
      <c r="BS38435" s="96" t="n">
        <f aca="false">BR38435-2.5</f>
        <v>-2.5</v>
      </c>
    </row>
    <row r="38436" customFormat="false" ht="12" hidden="false" customHeight="false" outlineLevel="0" collapsed="false">
      <c r="BS38436" s="96" t="n">
        <f aca="false">BR38436-2.5</f>
        <v>-2.5</v>
      </c>
    </row>
    <row r="38437" customFormat="false" ht="12" hidden="false" customHeight="false" outlineLevel="0" collapsed="false">
      <c r="BS38437" s="96" t="n">
        <f aca="false">BR38437-2.5</f>
        <v>-2.5</v>
      </c>
    </row>
    <row r="38438" customFormat="false" ht="12" hidden="false" customHeight="false" outlineLevel="0" collapsed="false">
      <c r="BS38438" s="96" t="n">
        <f aca="false">BR38438-2.5</f>
        <v>-2.5</v>
      </c>
    </row>
    <row r="38439" customFormat="false" ht="12" hidden="false" customHeight="false" outlineLevel="0" collapsed="false">
      <c r="BS38439" s="96" t="n">
        <f aca="false">BR38439-2.5</f>
        <v>-2.5</v>
      </c>
    </row>
    <row r="38440" customFormat="false" ht="12" hidden="false" customHeight="false" outlineLevel="0" collapsed="false">
      <c r="BS38440" s="96" t="n">
        <f aca="false">BR38440-2.5</f>
        <v>-2.5</v>
      </c>
    </row>
    <row r="38441" customFormat="false" ht="12" hidden="false" customHeight="false" outlineLevel="0" collapsed="false">
      <c r="BS38441" s="96" t="n">
        <f aca="false">BR38441-2.5</f>
        <v>-2.5</v>
      </c>
    </row>
    <row r="38442" customFormat="false" ht="12" hidden="false" customHeight="false" outlineLevel="0" collapsed="false">
      <c r="BS38442" s="96" t="n">
        <f aca="false">BR38442-2.5</f>
        <v>-2.5</v>
      </c>
    </row>
    <row r="38443" customFormat="false" ht="12" hidden="false" customHeight="false" outlineLevel="0" collapsed="false">
      <c r="BS38443" s="96" t="n">
        <f aca="false">BR38443-2.5</f>
        <v>-2.5</v>
      </c>
    </row>
    <row r="38444" customFormat="false" ht="12" hidden="false" customHeight="false" outlineLevel="0" collapsed="false">
      <c r="BS38444" s="96" t="n">
        <f aca="false">BR38444-2.5</f>
        <v>-2.5</v>
      </c>
    </row>
    <row r="38445" customFormat="false" ht="12" hidden="false" customHeight="false" outlineLevel="0" collapsed="false">
      <c r="BS38445" s="96" t="n">
        <f aca="false">BR38445-2.5</f>
        <v>-2.5</v>
      </c>
    </row>
    <row r="38446" customFormat="false" ht="12" hidden="false" customHeight="false" outlineLevel="0" collapsed="false">
      <c r="BS38446" s="96" t="n">
        <f aca="false">BR38446-2.5</f>
        <v>-2.5</v>
      </c>
    </row>
    <row r="38447" customFormat="false" ht="12" hidden="false" customHeight="false" outlineLevel="0" collapsed="false">
      <c r="BS38447" s="96" t="n">
        <f aca="false">BR38447-2.5</f>
        <v>-2.5</v>
      </c>
    </row>
    <row r="38448" customFormat="false" ht="12" hidden="false" customHeight="false" outlineLevel="0" collapsed="false">
      <c r="BS38448" s="96" t="n">
        <f aca="false">BR38448-2.5</f>
        <v>-2.5</v>
      </c>
    </row>
    <row r="38449" customFormat="false" ht="12" hidden="false" customHeight="false" outlineLevel="0" collapsed="false">
      <c r="BS38449" s="96" t="n">
        <f aca="false">BR38449-2.5</f>
        <v>-2.5</v>
      </c>
    </row>
    <row r="38450" customFormat="false" ht="12" hidden="false" customHeight="false" outlineLevel="0" collapsed="false">
      <c r="BS38450" s="96" t="n">
        <f aca="false">BR38450-2.5</f>
        <v>-2.5</v>
      </c>
    </row>
    <row r="38451" customFormat="false" ht="12" hidden="false" customHeight="false" outlineLevel="0" collapsed="false">
      <c r="BS38451" s="96" t="n">
        <f aca="false">BR38451-2.5</f>
        <v>-2.5</v>
      </c>
    </row>
    <row r="38452" customFormat="false" ht="12" hidden="false" customHeight="false" outlineLevel="0" collapsed="false">
      <c r="BS38452" s="96" t="n">
        <f aca="false">BR38452-2.5</f>
        <v>-2.5</v>
      </c>
    </row>
    <row r="38453" customFormat="false" ht="12" hidden="false" customHeight="false" outlineLevel="0" collapsed="false">
      <c r="BS38453" s="96" t="n">
        <f aca="false">BR38453-2.5</f>
        <v>-2.5</v>
      </c>
    </row>
    <row r="38454" customFormat="false" ht="12" hidden="false" customHeight="false" outlineLevel="0" collapsed="false">
      <c r="BS38454" s="96" t="n">
        <f aca="false">BR38454-2.5</f>
        <v>-2.5</v>
      </c>
    </row>
    <row r="38455" customFormat="false" ht="12" hidden="false" customHeight="false" outlineLevel="0" collapsed="false">
      <c r="BS38455" s="96" t="n">
        <f aca="false">BR38455-2.5</f>
        <v>-2.5</v>
      </c>
    </row>
    <row r="38456" customFormat="false" ht="12" hidden="false" customHeight="false" outlineLevel="0" collapsed="false">
      <c r="BS38456" s="96" t="n">
        <f aca="false">BR38456-2.5</f>
        <v>-2.5</v>
      </c>
    </row>
    <row r="38457" customFormat="false" ht="12" hidden="false" customHeight="false" outlineLevel="0" collapsed="false">
      <c r="BS38457" s="96" t="n">
        <f aca="false">BR38457-2.5</f>
        <v>-2.5</v>
      </c>
    </row>
    <row r="38458" customFormat="false" ht="12" hidden="false" customHeight="false" outlineLevel="0" collapsed="false">
      <c r="BS38458" s="96" t="n">
        <f aca="false">BR38458-2.5</f>
        <v>-2.5</v>
      </c>
    </row>
    <row r="38459" customFormat="false" ht="12" hidden="false" customHeight="false" outlineLevel="0" collapsed="false">
      <c r="BS38459" s="96" t="n">
        <f aca="false">BR38459-2.5</f>
        <v>-2.5</v>
      </c>
    </row>
    <row r="38460" customFormat="false" ht="12" hidden="false" customHeight="false" outlineLevel="0" collapsed="false">
      <c r="BS38460" s="96" t="n">
        <f aca="false">BR38460-2.5</f>
        <v>-2.5</v>
      </c>
    </row>
    <row r="38461" customFormat="false" ht="12" hidden="false" customHeight="false" outlineLevel="0" collapsed="false">
      <c r="BS38461" s="96" t="n">
        <f aca="false">BR38461-2.5</f>
        <v>-2.5</v>
      </c>
    </row>
    <row r="38462" customFormat="false" ht="12" hidden="false" customHeight="false" outlineLevel="0" collapsed="false">
      <c r="BS38462" s="96" t="n">
        <f aca="false">BR38462-2.5</f>
        <v>-2.5</v>
      </c>
    </row>
    <row r="38463" customFormat="false" ht="12" hidden="false" customHeight="false" outlineLevel="0" collapsed="false">
      <c r="BS38463" s="96" t="n">
        <f aca="false">BR38463-2.5</f>
        <v>-2.5</v>
      </c>
    </row>
    <row r="38464" customFormat="false" ht="12" hidden="false" customHeight="false" outlineLevel="0" collapsed="false">
      <c r="BS38464" s="96" t="n">
        <f aca="false">BR38464-2.5</f>
        <v>-2.5</v>
      </c>
    </row>
    <row r="38465" customFormat="false" ht="12" hidden="false" customHeight="false" outlineLevel="0" collapsed="false">
      <c r="BS38465" s="96" t="n">
        <f aca="false">BR38465-2.5</f>
        <v>-2.5</v>
      </c>
    </row>
    <row r="38466" customFormat="false" ht="12" hidden="false" customHeight="false" outlineLevel="0" collapsed="false">
      <c r="BS38466" s="96" t="n">
        <f aca="false">BR38466-2.5</f>
        <v>-2.5</v>
      </c>
    </row>
    <row r="38467" customFormat="false" ht="12" hidden="false" customHeight="false" outlineLevel="0" collapsed="false">
      <c r="BS38467" s="96" t="n">
        <f aca="false">BR38467-2.5</f>
        <v>-2.5</v>
      </c>
    </row>
    <row r="38468" customFormat="false" ht="12" hidden="false" customHeight="false" outlineLevel="0" collapsed="false">
      <c r="BS38468" s="96" t="n">
        <f aca="false">BR38468-2.5</f>
        <v>-2.5</v>
      </c>
    </row>
    <row r="38469" customFormat="false" ht="12" hidden="false" customHeight="false" outlineLevel="0" collapsed="false">
      <c r="BS38469" s="96" t="n">
        <f aca="false">BR38469-2.5</f>
        <v>-2.5</v>
      </c>
    </row>
    <row r="38470" customFormat="false" ht="12" hidden="false" customHeight="false" outlineLevel="0" collapsed="false">
      <c r="BS38470" s="96" t="n">
        <f aca="false">BR38470-2.5</f>
        <v>-2.5</v>
      </c>
    </row>
    <row r="38471" customFormat="false" ht="12" hidden="false" customHeight="false" outlineLevel="0" collapsed="false">
      <c r="BS38471" s="96" t="n">
        <f aca="false">BR38471-2.5</f>
        <v>-2.5</v>
      </c>
    </row>
    <row r="38472" customFormat="false" ht="12" hidden="false" customHeight="false" outlineLevel="0" collapsed="false">
      <c r="BS38472" s="96" t="n">
        <f aca="false">BR38472-2.5</f>
        <v>-2.5</v>
      </c>
    </row>
    <row r="38473" customFormat="false" ht="12" hidden="false" customHeight="false" outlineLevel="0" collapsed="false">
      <c r="BS38473" s="96" t="n">
        <f aca="false">BR38473-2.5</f>
        <v>-2.5</v>
      </c>
    </row>
    <row r="38474" customFormat="false" ht="12" hidden="false" customHeight="false" outlineLevel="0" collapsed="false">
      <c r="BS38474" s="96" t="n">
        <f aca="false">BR38474-2.5</f>
        <v>-2.5</v>
      </c>
    </row>
    <row r="38475" customFormat="false" ht="12" hidden="false" customHeight="false" outlineLevel="0" collapsed="false">
      <c r="BS38475" s="96" t="n">
        <f aca="false">BR38475-2.5</f>
        <v>-2.5</v>
      </c>
    </row>
    <row r="38476" customFormat="false" ht="12" hidden="false" customHeight="false" outlineLevel="0" collapsed="false">
      <c r="BS38476" s="96" t="n">
        <f aca="false">BR38476-2.5</f>
        <v>-2.5</v>
      </c>
    </row>
    <row r="38477" customFormat="false" ht="12" hidden="false" customHeight="false" outlineLevel="0" collapsed="false">
      <c r="BS38477" s="96" t="n">
        <f aca="false">BR38477-2.5</f>
        <v>-2.5</v>
      </c>
    </row>
    <row r="38478" customFormat="false" ht="12" hidden="false" customHeight="false" outlineLevel="0" collapsed="false">
      <c r="BS38478" s="96" t="n">
        <f aca="false">BR38478-2.5</f>
        <v>-2.5</v>
      </c>
    </row>
    <row r="38479" customFormat="false" ht="12" hidden="false" customHeight="false" outlineLevel="0" collapsed="false">
      <c r="BS38479" s="96" t="n">
        <f aca="false">BR38479-2.5</f>
        <v>-2.5</v>
      </c>
    </row>
    <row r="38480" customFormat="false" ht="12" hidden="false" customHeight="false" outlineLevel="0" collapsed="false">
      <c r="BS38480" s="96" t="n">
        <f aca="false">BR38480-2.5</f>
        <v>-2.5</v>
      </c>
    </row>
    <row r="38481" customFormat="false" ht="12" hidden="false" customHeight="false" outlineLevel="0" collapsed="false">
      <c r="BS38481" s="96" t="n">
        <f aca="false">BR38481-2.5</f>
        <v>-2.5</v>
      </c>
    </row>
    <row r="38482" customFormat="false" ht="12" hidden="false" customHeight="false" outlineLevel="0" collapsed="false">
      <c r="BS38482" s="96" t="n">
        <f aca="false">BR38482-2.5</f>
        <v>-2.5</v>
      </c>
    </row>
    <row r="38483" customFormat="false" ht="12" hidden="false" customHeight="false" outlineLevel="0" collapsed="false">
      <c r="BS38483" s="96" t="n">
        <f aca="false">BR38483-2.5</f>
        <v>-2.5</v>
      </c>
    </row>
    <row r="38484" customFormat="false" ht="12" hidden="false" customHeight="false" outlineLevel="0" collapsed="false">
      <c r="BS38484" s="96" t="n">
        <f aca="false">BR38484-2.5</f>
        <v>-2.5</v>
      </c>
    </row>
    <row r="38485" customFormat="false" ht="12" hidden="false" customHeight="false" outlineLevel="0" collapsed="false">
      <c r="BS38485" s="96" t="n">
        <f aca="false">BR38485-2.5</f>
        <v>-2.5</v>
      </c>
    </row>
    <row r="38486" customFormat="false" ht="12" hidden="false" customHeight="false" outlineLevel="0" collapsed="false">
      <c r="BS38486" s="96" t="n">
        <f aca="false">BR38486-2.5</f>
        <v>-2.5</v>
      </c>
    </row>
    <row r="38487" customFormat="false" ht="12" hidden="false" customHeight="false" outlineLevel="0" collapsed="false">
      <c r="BS38487" s="96" t="n">
        <f aca="false">BR38487-2.5</f>
        <v>-2.5</v>
      </c>
    </row>
    <row r="38488" customFormat="false" ht="12" hidden="false" customHeight="false" outlineLevel="0" collapsed="false">
      <c r="BS38488" s="96" t="n">
        <f aca="false">BR38488-2.5</f>
        <v>-2.5</v>
      </c>
    </row>
    <row r="38489" customFormat="false" ht="12" hidden="false" customHeight="false" outlineLevel="0" collapsed="false">
      <c r="BS38489" s="96" t="n">
        <f aca="false">BR38489-2.5</f>
        <v>-2.5</v>
      </c>
    </row>
    <row r="38490" customFormat="false" ht="12" hidden="false" customHeight="false" outlineLevel="0" collapsed="false">
      <c r="BS38490" s="96" t="n">
        <f aca="false">BR38490-2.5</f>
        <v>-2.5</v>
      </c>
    </row>
    <row r="38491" customFormat="false" ht="12" hidden="false" customHeight="false" outlineLevel="0" collapsed="false">
      <c r="BS38491" s="96" t="n">
        <f aca="false">BR38491-2.5</f>
        <v>-2.5</v>
      </c>
    </row>
    <row r="38492" customFormat="false" ht="12" hidden="false" customHeight="false" outlineLevel="0" collapsed="false">
      <c r="BS38492" s="96" t="n">
        <f aca="false">BR38492-2.5</f>
        <v>-2.5</v>
      </c>
    </row>
    <row r="38493" customFormat="false" ht="12" hidden="false" customHeight="false" outlineLevel="0" collapsed="false">
      <c r="BS38493" s="96" t="n">
        <f aca="false">BR38493-2.5</f>
        <v>-2.5</v>
      </c>
    </row>
    <row r="38494" customFormat="false" ht="12" hidden="false" customHeight="false" outlineLevel="0" collapsed="false">
      <c r="BS38494" s="96" t="n">
        <f aca="false">BR38494-2.5</f>
        <v>-2.5</v>
      </c>
    </row>
    <row r="38495" customFormat="false" ht="12" hidden="false" customHeight="false" outlineLevel="0" collapsed="false">
      <c r="BS38495" s="96" t="n">
        <f aca="false">BR38495-2.5</f>
        <v>-2.5</v>
      </c>
    </row>
    <row r="38496" customFormat="false" ht="12" hidden="false" customHeight="false" outlineLevel="0" collapsed="false">
      <c r="BS38496" s="96" t="n">
        <f aca="false">BR38496-2.5</f>
        <v>-2.5</v>
      </c>
    </row>
    <row r="38497" customFormat="false" ht="12" hidden="false" customHeight="false" outlineLevel="0" collapsed="false">
      <c r="BS38497" s="96" t="n">
        <f aca="false">BR38497-2.5</f>
        <v>-2.5</v>
      </c>
    </row>
    <row r="38498" customFormat="false" ht="12" hidden="false" customHeight="false" outlineLevel="0" collapsed="false">
      <c r="BS38498" s="96" t="n">
        <f aca="false">BR38498-2.5</f>
        <v>-2.5</v>
      </c>
    </row>
    <row r="38499" customFormat="false" ht="12" hidden="false" customHeight="false" outlineLevel="0" collapsed="false">
      <c r="BS38499" s="96" t="n">
        <f aca="false">BR38499-2.5</f>
        <v>-2.5</v>
      </c>
    </row>
    <row r="38500" customFormat="false" ht="12" hidden="false" customHeight="false" outlineLevel="0" collapsed="false">
      <c r="BS38500" s="96" t="n">
        <f aca="false">BR38500-2.5</f>
        <v>-2.5</v>
      </c>
    </row>
    <row r="38501" customFormat="false" ht="12" hidden="false" customHeight="false" outlineLevel="0" collapsed="false">
      <c r="BS38501" s="96" t="n">
        <f aca="false">BR38501-2.5</f>
        <v>-2.5</v>
      </c>
    </row>
    <row r="38502" customFormat="false" ht="12" hidden="false" customHeight="false" outlineLevel="0" collapsed="false">
      <c r="BS38502" s="96" t="n">
        <f aca="false">BR38502-2.5</f>
        <v>-2.5</v>
      </c>
    </row>
    <row r="38503" customFormat="false" ht="12" hidden="false" customHeight="false" outlineLevel="0" collapsed="false">
      <c r="BS38503" s="96" t="n">
        <f aca="false">BR38503-2.5</f>
        <v>-2.5</v>
      </c>
    </row>
    <row r="38504" customFormat="false" ht="12" hidden="false" customHeight="false" outlineLevel="0" collapsed="false">
      <c r="BS38504" s="96" t="n">
        <f aca="false">BR38504-2.5</f>
        <v>-2.5</v>
      </c>
    </row>
    <row r="38505" customFormat="false" ht="12" hidden="false" customHeight="false" outlineLevel="0" collapsed="false">
      <c r="BS38505" s="96" t="n">
        <f aca="false">BR38505-2.5</f>
        <v>-2.5</v>
      </c>
    </row>
    <row r="38506" customFormat="false" ht="12" hidden="false" customHeight="false" outlineLevel="0" collapsed="false">
      <c r="BS38506" s="96" t="n">
        <f aca="false">BR38506-2.5</f>
        <v>-2.5</v>
      </c>
    </row>
    <row r="38507" customFormat="false" ht="12" hidden="false" customHeight="false" outlineLevel="0" collapsed="false">
      <c r="BS38507" s="96" t="n">
        <f aca="false">BR38507-2.5</f>
        <v>-2.5</v>
      </c>
    </row>
    <row r="38508" customFormat="false" ht="12" hidden="false" customHeight="false" outlineLevel="0" collapsed="false">
      <c r="BS38508" s="96" t="n">
        <f aca="false">BR38508-2.5</f>
        <v>-2.5</v>
      </c>
    </row>
    <row r="38509" customFormat="false" ht="12" hidden="false" customHeight="false" outlineLevel="0" collapsed="false">
      <c r="BS38509" s="96" t="n">
        <f aca="false">BR38509-2.5</f>
        <v>-2.5</v>
      </c>
    </row>
    <row r="38510" customFormat="false" ht="12" hidden="false" customHeight="false" outlineLevel="0" collapsed="false">
      <c r="BS38510" s="96" t="n">
        <f aca="false">BR38510-2.5</f>
        <v>-2.5</v>
      </c>
    </row>
    <row r="38511" customFormat="false" ht="12" hidden="false" customHeight="false" outlineLevel="0" collapsed="false">
      <c r="BS38511" s="96" t="n">
        <f aca="false">BR38511-2.5</f>
        <v>-2.5</v>
      </c>
    </row>
    <row r="38512" customFormat="false" ht="12" hidden="false" customHeight="false" outlineLevel="0" collapsed="false">
      <c r="BS38512" s="96" t="n">
        <f aca="false">BR38512-2.5</f>
        <v>-2.5</v>
      </c>
    </row>
    <row r="38513" customFormat="false" ht="12" hidden="false" customHeight="false" outlineLevel="0" collapsed="false">
      <c r="BS38513" s="96" t="n">
        <f aca="false">BR38513-2.5</f>
        <v>-2.5</v>
      </c>
    </row>
    <row r="38514" customFormat="false" ht="12" hidden="false" customHeight="false" outlineLevel="0" collapsed="false">
      <c r="BS38514" s="96" t="n">
        <f aca="false">BR38514-2.5</f>
        <v>-2.5</v>
      </c>
    </row>
    <row r="38515" customFormat="false" ht="12" hidden="false" customHeight="false" outlineLevel="0" collapsed="false">
      <c r="BS38515" s="96" t="n">
        <f aca="false">BR38515-2.5</f>
        <v>-2.5</v>
      </c>
    </row>
    <row r="38516" customFormat="false" ht="12" hidden="false" customHeight="false" outlineLevel="0" collapsed="false">
      <c r="BS38516" s="96" t="n">
        <f aca="false">BR38516-2.5</f>
        <v>-2.5</v>
      </c>
    </row>
    <row r="38517" customFormat="false" ht="12" hidden="false" customHeight="false" outlineLevel="0" collapsed="false">
      <c r="BS38517" s="96" t="n">
        <f aca="false">BR38517-2.5</f>
        <v>-2.5</v>
      </c>
    </row>
    <row r="38518" customFormat="false" ht="12" hidden="false" customHeight="false" outlineLevel="0" collapsed="false">
      <c r="BS38518" s="96" t="n">
        <f aca="false">BR38518-2.5</f>
        <v>-2.5</v>
      </c>
    </row>
    <row r="38519" customFormat="false" ht="12" hidden="false" customHeight="false" outlineLevel="0" collapsed="false">
      <c r="BS38519" s="96" t="n">
        <f aca="false">BR38519-2.5</f>
        <v>-2.5</v>
      </c>
    </row>
    <row r="38520" customFormat="false" ht="12" hidden="false" customHeight="false" outlineLevel="0" collapsed="false">
      <c r="BS38520" s="96" t="n">
        <f aca="false">BR38520-2.5</f>
        <v>-2.5</v>
      </c>
    </row>
    <row r="38521" customFormat="false" ht="12" hidden="false" customHeight="false" outlineLevel="0" collapsed="false">
      <c r="BS38521" s="96" t="n">
        <f aca="false">BR38521-2.5</f>
        <v>-2.5</v>
      </c>
    </row>
    <row r="38522" customFormat="false" ht="12" hidden="false" customHeight="false" outlineLevel="0" collapsed="false">
      <c r="BS38522" s="96" t="n">
        <f aca="false">BR38522-2.5</f>
        <v>-2.5</v>
      </c>
    </row>
    <row r="38523" customFormat="false" ht="12" hidden="false" customHeight="false" outlineLevel="0" collapsed="false">
      <c r="BS38523" s="96" t="n">
        <f aca="false">BR38523-2.5</f>
        <v>-2.5</v>
      </c>
    </row>
    <row r="38524" customFormat="false" ht="12" hidden="false" customHeight="false" outlineLevel="0" collapsed="false">
      <c r="BS38524" s="96" t="n">
        <f aca="false">BR38524-2.5</f>
        <v>-2.5</v>
      </c>
    </row>
    <row r="38525" customFormat="false" ht="12" hidden="false" customHeight="false" outlineLevel="0" collapsed="false">
      <c r="BS38525" s="96" t="n">
        <f aca="false">BR38525-2.5</f>
        <v>-2.5</v>
      </c>
    </row>
    <row r="38526" customFormat="false" ht="12" hidden="false" customHeight="false" outlineLevel="0" collapsed="false">
      <c r="BS38526" s="96" t="n">
        <f aca="false">BR38526-2.5</f>
        <v>-2.5</v>
      </c>
    </row>
    <row r="38527" customFormat="false" ht="12" hidden="false" customHeight="false" outlineLevel="0" collapsed="false">
      <c r="BS38527" s="96" t="n">
        <f aca="false">BR38527-2.5</f>
        <v>-2.5</v>
      </c>
    </row>
    <row r="38528" customFormat="false" ht="12" hidden="false" customHeight="false" outlineLevel="0" collapsed="false">
      <c r="BS38528" s="96" t="n">
        <f aca="false">BR38528-2.5</f>
        <v>-2.5</v>
      </c>
    </row>
    <row r="38529" customFormat="false" ht="12" hidden="false" customHeight="false" outlineLevel="0" collapsed="false">
      <c r="BS38529" s="96" t="n">
        <f aca="false">BR38529-2.5</f>
        <v>-2.5</v>
      </c>
    </row>
    <row r="38530" customFormat="false" ht="12" hidden="false" customHeight="false" outlineLevel="0" collapsed="false">
      <c r="BS38530" s="96" t="n">
        <f aca="false">BR38530-2.5</f>
        <v>-2.5</v>
      </c>
    </row>
    <row r="38531" customFormat="false" ht="12" hidden="false" customHeight="false" outlineLevel="0" collapsed="false">
      <c r="BS38531" s="96" t="n">
        <f aca="false">BR38531-2.5</f>
        <v>-2.5</v>
      </c>
    </row>
    <row r="38532" customFormat="false" ht="12" hidden="false" customHeight="false" outlineLevel="0" collapsed="false">
      <c r="BS38532" s="96" t="n">
        <f aca="false">BR38532-2.5</f>
        <v>-2.5</v>
      </c>
    </row>
    <row r="38533" customFormat="false" ht="12" hidden="false" customHeight="false" outlineLevel="0" collapsed="false">
      <c r="BS38533" s="96" t="n">
        <f aca="false">BR38533-2.5</f>
        <v>-2.5</v>
      </c>
    </row>
    <row r="38534" customFormat="false" ht="12" hidden="false" customHeight="false" outlineLevel="0" collapsed="false">
      <c r="BS38534" s="96" t="n">
        <f aca="false">BR38534-2.5</f>
        <v>-2.5</v>
      </c>
    </row>
    <row r="38535" customFormat="false" ht="12" hidden="false" customHeight="false" outlineLevel="0" collapsed="false">
      <c r="BS38535" s="96" t="n">
        <f aca="false">BR38535-2.5</f>
        <v>-2.5</v>
      </c>
    </row>
    <row r="38536" customFormat="false" ht="12" hidden="false" customHeight="false" outlineLevel="0" collapsed="false">
      <c r="BS38536" s="96" t="n">
        <f aca="false">BR38536-2.5</f>
        <v>-2.5</v>
      </c>
    </row>
    <row r="38537" customFormat="false" ht="12" hidden="false" customHeight="false" outlineLevel="0" collapsed="false">
      <c r="BS38537" s="96" t="n">
        <f aca="false">BR38537-2.5</f>
        <v>-2.5</v>
      </c>
    </row>
    <row r="38538" customFormat="false" ht="12" hidden="false" customHeight="false" outlineLevel="0" collapsed="false">
      <c r="BS38538" s="96" t="n">
        <f aca="false">BR38538-2.5</f>
        <v>-2.5</v>
      </c>
    </row>
    <row r="38539" customFormat="false" ht="12" hidden="false" customHeight="false" outlineLevel="0" collapsed="false">
      <c r="BS38539" s="96" t="n">
        <f aca="false">BR38539-2.5</f>
        <v>-2.5</v>
      </c>
    </row>
    <row r="38540" customFormat="false" ht="12" hidden="false" customHeight="false" outlineLevel="0" collapsed="false">
      <c r="BS38540" s="96" t="n">
        <f aca="false">BR38540-2.5</f>
        <v>-2.5</v>
      </c>
    </row>
    <row r="38541" customFormat="false" ht="12" hidden="false" customHeight="false" outlineLevel="0" collapsed="false">
      <c r="BS38541" s="96" t="n">
        <f aca="false">BR38541-2.5</f>
        <v>-2.5</v>
      </c>
    </row>
    <row r="38542" customFormat="false" ht="12" hidden="false" customHeight="false" outlineLevel="0" collapsed="false">
      <c r="BS38542" s="96" t="n">
        <f aca="false">BR38542-2.5</f>
        <v>-2.5</v>
      </c>
    </row>
    <row r="38543" customFormat="false" ht="12" hidden="false" customHeight="false" outlineLevel="0" collapsed="false">
      <c r="BS38543" s="96" t="n">
        <f aca="false">BR38543-2.5</f>
        <v>-2.5</v>
      </c>
    </row>
    <row r="38544" customFormat="false" ht="12" hidden="false" customHeight="false" outlineLevel="0" collapsed="false">
      <c r="BS38544" s="96" t="n">
        <f aca="false">BR38544-2.5</f>
        <v>-2.5</v>
      </c>
    </row>
    <row r="38545" customFormat="false" ht="12" hidden="false" customHeight="false" outlineLevel="0" collapsed="false">
      <c r="BS38545" s="96" t="n">
        <f aca="false">BR38545-2.5</f>
        <v>-2.5</v>
      </c>
    </row>
    <row r="38546" customFormat="false" ht="12" hidden="false" customHeight="false" outlineLevel="0" collapsed="false">
      <c r="BS38546" s="96" t="n">
        <f aca="false">BR38546-2.5</f>
        <v>-2.5</v>
      </c>
    </row>
    <row r="38547" customFormat="false" ht="12" hidden="false" customHeight="false" outlineLevel="0" collapsed="false">
      <c r="BS38547" s="96" t="n">
        <f aca="false">BR38547-2.5</f>
        <v>-2.5</v>
      </c>
    </row>
    <row r="38548" customFormat="false" ht="12" hidden="false" customHeight="false" outlineLevel="0" collapsed="false">
      <c r="BS38548" s="96" t="n">
        <f aca="false">BR38548-2.5</f>
        <v>-2.5</v>
      </c>
    </row>
    <row r="38549" customFormat="false" ht="12" hidden="false" customHeight="false" outlineLevel="0" collapsed="false">
      <c r="BS38549" s="96" t="n">
        <f aca="false">BR38549-2.5</f>
        <v>-2.5</v>
      </c>
    </row>
    <row r="38550" customFormat="false" ht="12" hidden="false" customHeight="false" outlineLevel="0" collapsed="false">
      <c r="BS38550" s="96" t="n">
        <f aca="false">BR38550-2.5</f>
        <v>-2.5</v>
      </c>
    </row>
    <row r="38551" customFormat="false" ht="12" hidden="false" customHeight="false" outlineLevel="0" collapsed="false">
      <c r="BS38551" s="96" t="n">
        <f aca="false">BR38551-2.5</f>
        <v>-2.5</v>
      </c>
    </row>
    <row r="38552" customFormat="false" ht="12" hidden="false" customHeight="false" outlineLevel="0" collapsed="false">
      <c r="BS38552" s="96" t="n">
        <f aca="false">BR38552-2.5</f>
        <v>-2.5</v>
      </c>
    </row>
    <row r="38553" customFormat="false" ht="12" hidden="false" customHeight="false" outlineLevel="0" collapsed="false">
      <c r="BS38553" s="96" t="n">
        <f aca="false">BR38553-2.5</f>
        <v>-2.5</v>
      </c>
    </row>
    <row r="38554" customFormat="false" ht="12" hidden="false" customHeight="false" outlineLevel="0" collapsed="false">
      <c r="BS38554" s="96" t="n">
        <f aca="false">BR38554-2.5</f>
        <v>-2.5</v>
      </c>
    </row>
    <row r="38555" customFormat="false" ht="12" hidden="false" customHeight="false" outlineLevel="0" collapsed="false">
      <c r="BS38555" s="96" t="n">
        <f aca="false">BR38555-2.5</f>
        <v>-2.5</v>
      </c>
    </row>
    <row r="38556" customFormat="false" ht="12" hidden="false" customHeight="false" outlineLevel="0" collapsed="false">
      <c r="BS38556" s="96" t="n">
        <f aca="false">BR38556-2.5</f>
        <v>-2.5</v>
      </c>
    </row>
    <row r="38557" customFormat="false" ht="12" hidden="false" customHeight="false" outlineLevel="0" collapsed="false">
      <c r="BS38557" s="96" t="n">
        <f aca="false">BR38557-2.5</f>
        <v>-2.5</v>
      </c>
    </row>
    <row r="38558" customFormat="false" ht="12" hidden="false" customHeight="false" outlineLevel="0" collapsed="false">
      <c r="BS38558" s="96" t="n">
        <f aca="false">BR38558-2.5</f>
        <v>-2.5</v>
      </c>
    </row>
    <row r="38559" customFormat="false" ht="12" hidden="false" customHeight="false" outlineLevel="0" collapsed="false">
      <c r="BS38559" s="96" t="n">
        <f aca="false">BR38559-2.5</f>
        <v>-2.5</v>
      </c>
    </row>
    <row r="38560" customFormat="false" ht="12" hidden="false" customHeight="false" outlineLevel="0" collapsed="false">
      <c r="BS38560" s="96" t="n">
        <f aca="false">BR38560-2.5</f>
        <v>-2.5</v>
      </c>
    </row>
    <row r="38561" customFormat="false" ht="12" hidden="false" customHeight="false" outlineLevel="0" collapsed="false">
      <c r="BS38561" s="96" t="n">
        <f aca="false">BR38561-2.5</f>
        <v>-2.5</v>
      </c>
    </row>
    <row r="38562" customFormat="false" ht="12" hidden="false" customHeight="false" outlineLevel="0" collapsed="false">
      <c r="BS38562" s="96" t="n">
        <f aca="false">BR38562-2.5</f>
        <v>-2.5</v>
      </c>
    </row>
    <row r="38563" customFormat="false" ht="12" hidden="false" customHeight="false" outlineLevel="0" collapsed="false">
      <c r="BS38563" s="96" t="n">
        <f aca="false">BR38563-2.5</f>
        <v>-2.5</v>
      </c>
    </row>
    <row r="38564" customFormat="false" ht="12" hidden="false" customHeight="false" outlineLevel="0" collapsed="false">
      <c r="BS38564" s="96" t="n">
        <f aca="false">BR38564-2.5</f>
        <v>-2.5</v>
      </c>
    </row>
    <row r="38565" customFormat="false" ht="12" hidden="false" customHeight="false" outlineLevel="0" collapsed="false">
      <c r="BS38565" s="96" t="n">
        <f aca="false">BR38565-2.5</f>
        <v>-2.5</v>
      </c>
    </row>
    <row r="38566" customFormat="false" ht="12" hidden="false" customHeight="false" outlineLevel="0" collapsed="false">
      <c r="BS38566" s="96" t="n">
        <f aca="false">BR38566-2.5</f>
        <v>-2.5</v>
      </c>
    </row>
    <row r="38567" customFormat="false" ht="12" hidden="false" customHeight="false" outlineLevel="0" collapsed="false">
      <c r="BS38567" s="96" t="n">
        <f aca="false">BR38567-2.5</f>
        <v>-2.5</v>
      </c>
    </row>
    <row r="38568" customFormat="false" ht="12" hidden="false" customHeight="false" outlineLevel="0" collapsed="false">
      <c r="BS38568" s="96" t="n">
        <f aca="false">BR38568-2.5</f>
        <v>-2.5</v>
      </c>
    </row>
    <row r="38569" customFormat="false" ht="12" hidden="false" customHeight="false" outlineLevel="0" collapsed="false">
      <c r="BS38569" s="96" t="n">
        <f aca="false">BR38569-2.5</f>
        <v>-2.5</v>
      </c>
    </row>
    <row r="38570" customFormat="false" ht="12" hidden="false" customHeight="false" outlineLevel="0" collapsed="false">
      <c r="BS38570" s="96" t="n">
        <f aca="false">BR38570-2.5</f>
        <v>-2.5</v>
      </c>
    </row>
    <row r="38571" customFormat="false" ht="12" hidden="false" customHeight="false" outlineLevel="0" collapsed="false">
      <c r="BS38571" s="96" t="n">
        <f aca="false">BR38571-2.5</f>
        <v>-2.5</v>
      </c>
    </row>
    <row r="38572" customFormat="false" ht="12" hidden="false" customHeight="false" outlineLevel="0" collapsed="false">
      <c r="BS38572" s="96" t="n">
        <f aca="false">BR38572-2.5</f>
        <v>-2.5</v>
      </c>
    </row>
    <row r="38573" customFormat="false" ht="12" hidden="false" customHeight="false" outlineLevel="0" collapsed="false">
      <c r="BS38573" s="96" t="n">
        <f aca="false">BR38573-2.5</f>
        <v>-2.5</v>
      </c>
    </row>
    <row r="38574" customFormat="false" ht="12" hidden="false" customHeight="false" outlineLevel="0" collapsed="false">
      <c r="BS38574" s="96" t="n">
        <f aca="false">BR38574-2.5</f>
        <v>-2.5</v>
      </c>
    </row>
    <row r="38575" customFormat="false" ht="12" hidden="false" customHeight="false" outlineLevel="0" collapsed="false">
      <c r="BS38575" s="96" t="n">
        <f aca="false">BR38575-2.5</f>
        <v>-2.5</v>
      </c>
    </row>
    <row r="38576" customFormat="false" ht="12" hidden="false" customHeight="false" outlineLevel="0" collapsed="false">
      <c r="BS38576" s="96" t="n">
        <f aca="false">BR38576-2.5</f>
        <v>-2.5</v>
      </c>
    </row>
    <row r="38577" customFormat="false" ht="12" hidden="false" customHeight="false" outlineLevel="0" collapsed="false">
      <c r="BS38577" s="96" t="n">
        <f aca="false">BR38577-2.5</f>
        <v>-2.5</v>
      </c>
    </row>
    <row r="38578" customFormat="false" ht="12" hidden="false" customHeight="false" outlineLevel="0" collapsed="false">
      <c r="BS38578" s="96" t="n">
        <f aca="false">BR38578-2.5</f>
        <v>-2.5</v>
      </c>
    </row>
    <row r="38579" customFormat="false" ht="12" hidden="false" customHeight="false" outlineLevel="0" collapsed="false">
      <c r="BS38579" s="96" t="n">
        <f aca="false">BR38579-2.5</f>
        <v>-2.5</v>
      </c>
    </row>
    <row r="38580" customFormat="false" ht="12" hidden="false" customHeight="false" outlineLevel="0" collapsed="false">
      <c r="BS38580" s="96" t="n">
        <f aca="false">BR38580-2.5</f>
        <v>-2.5</v>
      </c>
    </row>
    <row r="38581" customFormat="false" ht="12" hidden="false" customHeight="false" outlineLevel="0" collapsed="false">
      <c r="BS38581" s="96" t="n">
        <f aca="false">BR38581-2.5</f>
        <v>-2.5</v>
      </c>
    </row>
    <row r="38582" customFormat="false" ht="12" hidden="false" customHeight="false" outlineLevel="0" collapsed="false">
      <c r="BS38582" s="96" t="n">
        <f aca="false">BR38582-2.5</f>
        <v>-2.5</v>
      </c>
    </row>
    <row r="38583" customFormat="false" ht="12" hidden="false" customHeight="false" outlineLevel="0" collapsed="false">
      <c r="BS38583" s="96" t="n">
        <f aca="false">BR38583-2.5</f>
        <v>-2.5</v>
      </c>
    </row>
    <row r="38584" customFormat="false" ht="12" hidden="false" customHeight="false" outlineLevel="0" collapsed="false">
      <c r="BS38584" s="96" t="n">
        <f aca="false">BR38584-2.5</f>
        <v>-2.5</v>
      </c>
    </row>
    <row r="38585" customFormat="false" ht="12" hidden="false" customHeight="false" outlineLevel="0" collapsed="false">
      <c r="BS38585" s="96" t="n">
        <f aca="false">BR38585-2.5</f>
        <v>-2.5</v>
      </c>
    </row>
    <row r="38586" customFormat="false" ht="12" hidden="false" customHeight="false" outlineLevel="0" collapsed="false">
      <c r="BS38586" s="96" t="n">
        <f aca="false">BR38586-2.5</f>
        <v>-2.5</v>
      </c>
    </row>
    <row r="38587" customFormat="false" ht="12" hidden="false" customHeight="false" outlineLevel="0" collapsed="false">
      <c r="BS38587" s="96" t="n">
        <f aca="false">BR38587-2.5</f>
        <v>-2.5</v>
      </c>
    </row>
    <row r="38588" customFormat="false" ht="12" hidden="false" customHeight="false" outlineLevel="0" collapsed="false">
      <c r="BS38588" s="96" t="n">
        <f aca="false">BR38588-2.5</f>
        <v>-2.5</v>
      </c>
    </row>
    <row r="38589" customFormat="false" ht="12" hidden="false" customHeight="false" outlineLevel="0" collapsed="false">
      <c r="BS38589" s="96" t="n">
        <f aca="false">BR38589-2.5</f>
        <v>-2.5</v>
      </c>
    </row>
    <row r="38590" customFormat="false" ht="12" hidden="false" customHeight="false" outlineLevel="0" collapsed="false">
      <c r="BS38590" s="96" t="n">
        <f aca="false">BR38590-2.5</f>
        <v>-2.5</v>
      </c>
    </row>
    <row r="38591" customFormat="false" ht="12" hidden="false" customHeight="false" outlineLevel="0" collapsed="false">
      <c r="BS38591" s="96" t="n">
        <f aca="false">BR38591-2.5</f>
        <v>-2.5</v>
      </c>
    </row>
    <row r="38592" customFormat="false" ht="12" hidden="false" customHeight="false" outlineLevel="0" collapsed="false">
      <c r="BS38592" s="96" t="n">
        <f aca="false">BR38592-2.5</f>
        <v>-2.5</v>
      </c>
    </row>
    <row r="38593" customFormat="false" ht="12" hidden="false" customHeight="false" outlineLevel="0" collapsed="false">
      <c r="BS38593" s="96" t="n">
        <f aca="false">BR38593-2.5</f>
        <v>-2.5</v>
      </c>
    </row>
    <row r="38594" customFormat="false" ht="12" hidden="false" customHeight="false" outlineLevel="0" collapsed="false">
      <c r="BS38594" s="96" t="n">
        <f aca="false">BR38594-2.5</f>
        <v>-2.5</v>
      </c>
    </row>
    <row r="38595" customFormat="false" ht="12" hidden="false" customHeight="false" outlineLevel="0" collapsed="false">
      <c r="BS38595" s="96" t="n">
        <f aca="false">BR38595-2.5</f>
        <v>-2.5</v>
      </c>
    </row>
    <row r="38596" customFormat="false" ht="12" hidden="false" customHeight="false" outlineLevel="0" collapsed="false">
      <c r="BS38596" s="96" t="n">
        <f aca="false">BR38596-2.5</f>
        <v>-2.5</v>
      </c>
    </row>
    <row r="38597" customFormat="false" ht="12" hidden="false" customHeight="false" outlineLevel="0" collapsed="false">
      <c r="BS38597" s="96" t="n">
        <f aca="false">BR38597-2.5</f>
        <v>-2.5</v>
      </c>
    </row>
    <row r="38598" customFormat="false" ht="12" hidden="false" customHeight="false" outlineLevel="0" collapsed="false">
      <c r="BS38598" s="96" t="n">
        <f aca="false">BR38598-2.5</f>
        <v>-2.5</v>
      </c>
    </row>
    <row r="38599" customFormat="false" ht="12" hidden="false" customHeight="false" outlineLevel="0" collapsed="false">
      <c r="BS38599" s="96" t="n">
        <f aca="false">BR38599-2.5</f>
        <v>-2.5</v>
      </c>
    </row>
    <row r="38600" customFormat="false" ht="12" hidden="false" customHeight="false" outlineLevel="0" collapsed="false">
      <c r="BS38600" s="96" t="n">
        <f aca="false">BR38600-2.5</f>
        <v>-2.5</v>
      </c>
    </row>
    <row r="38601" customFormat="false" ht="12" hidden="false" customHeight="false" outlineLevel="0" collapsed="false">
      <c r="BS38601" s="96" t="n">
        <f aca="false">BR38601-2.5</f>
        <v>-2.5</v>
      </c>
    </row>
    <row r="38602" customFormat="false" ht="12" hidden="false" customHeight="false" outlineLevel="0" collapsed="false">
      <c r="BS38602" s="96" t="n">
        <f aca="false">BR38602-2.5</f>
        <v>-2.5</v>
      </c>
    </row>
    <row r="38603" customFormat="false" ht="12" hidden="false" customHeight="false" outlineLevel="0" collapsed="false">
      <c r="BS38603" s="96" t="n">
        <f aca="false">BR38603-2.5</f>
        <v>-2.5</v>
      </c>
    </row>
    <row r="38604" customFormat="false" ht="12" hidden="false" customHeight="false" outlineLevel="0" collapsed="false">
      <c r="BS38604" s="96" t="n">
        <f aca="false">BR38604-2.5</f>
        <v>-2.5</v>
      </c>
    </row>
    <row r="38605" customFormat="false" ht="12" hidden="false" customHeight="false" outlineLevel="0" collapsed="false">
      <c r="BS38605" s="96" t="n">
        <f aca="false">BR38605-2.5</f>
        <v>-2.5</v>
      </c>
    </row>
    <row r="38606" customFormat="false" ht="12" hidden="false" customHeight="false" outlineLevel="0" collapsed="false">
      <c r="BS38606" s="96" t="n">
        <f aca="false">BR38606-2.5</f>
        <v>-2.5</v>
      </c>
    </row>
    <row r="38607" customFormat="false" ht="12" hidden="false" customHeight="false" outlineLevel="0" collapsed="false">
      <c r="BS38607" s="96" t="n">
        <f aca="false">BR38607-2.5</f>
        <v>-2.5</v>
      </c>
    </row>
    <row r="38608" customFormat="false" ht="12" hidden="false" customHeight="false" outlineLevel="0" collapsed="false">
      <c r="BS38608" s="96" t="n">
        <f aca="false">BR38608-2.5</f>
        <v>-2.5</v>
      </c>
    </row>
    <row r="38609" customFormat="false" ht="12" hidden="false" customHeight="false" outlineLevel="0" collapsed="false">
      <c r="BS38609" s="96" t="n">
        <f aca="false">BR38609-2.5</f>
        <v>-2.5</v>
      </c>
    </row>
    <row r="38610" customFormat="false" ht="12" hidden="false" customHeight="false" outlineLevel="0" collapsed="false">
      <c r="BS38610" s="96" t="n">
        <f aca="false">BR38610-2.5</f>
        <v>-2.5</v>
      </c>
    </row>
    <row r="38611" customFormat="false" ht="12" hidden="false" customHeight="false" outlineLevel="0" collapsed="false">
      <c r="BS38611" s="96" t="n">
        <f aca="false">BR38611-2.5</f>
        <v>-2.5</v>
      </c>
    </row>
    <row r="38612" customFormat="false" ht="12" hidden="false" customHeight="false" outlineLevel="0" collapsed="false">
      <c r="BS38612" s="96" t="n">
        <f aca="false">BR38612-2.5</f>
        <v>-2.5</v>
      </c>
    </row>
    <row r="38613" customFormat="false" ht="12" hidden="false" customHeight="false" outlineLevel="0" collapsed="false">
      <c r="BS38613" s="96" t="n">
        <f aca="false">BR38613-2.5</f>
        <v>-2.5</v>
      </c>
    </row>
    <row r="38614" customFormat="false" ht="12" hidden="false" customHeight="false" outlineLevel="0" collapsed="false">
      <c r="BS38614" s="96" t="n">
        <f aca="false">BR38614-2.5</f>
        <v>-2.5</v>
      </c>
    </row>
    <row r="38615" customFormat="false" ht="12" hidden="false" customHeight="false" outlineLevel="0" collapsed="false">
      <c r="BS38615" s="96" t="n">
        <f aca="false">BR38615-2.5</f>
        <v>-2.5</v>
      </c>
    </row>
    <row r="38616" customFormat="false" ht="12" hidden="false" customHeight="false" outlineLevel="0" collapsed="false">
      <c r="BS38616" s="96" t="n">
        <f aca="false">BR38616-2.5</f>
        <v>-2.5</v>
      </c>
    </row>
    <row r="38617" customFormat="false" ht="12" hidden="false" customHeight="false" outlineLevel="0" collapsed="false">
      <c r="BS38617" s="96" t="n">
        <f aca="false">BR38617-2.5</f>
        <v>-2.5</v>
      </c>
    </row>
    <row r="38618" customFormat="false" ht="12" hidden="false" customHeight="false" outlineLevel="0" collapsed="false">
      <c r="BS38618" s="96" t="n">
        <f aca="false">BR38618-2.5</f>
        <v>-2.5</v>
      </c>
    </row>
    <row r="38619" customFormat="false" ht="12" hidden="false" customHeight="false" outlineLevel="0" collapsed="false">
      <c r="BS38619" s="96" t="n">
        <f aca="false">BR38619-2.5</f>
        <v>-2.5</v>
      </c>
    </row>
    <row r="38620" customFormat="false" ht="12" hidden="false" customHeight="false" outlineLevel="0" collapsed="false">
      <c r="BS38620" s="96" t="n">
        <f aca="false">BR38620-2.5</f>
        <v>-2.5</v>
      </c>
    </row>
    <row r="38621" customFormat="false" ht="12" hidden="false" customHeight="false" outlineLevel="0" collapsed="false">
      <c r="BS38621" s="96" t="n">
        <f aca="false">BR38621-2.5</f>
        <v>-2.5</v>
      </c>
    </row>
    <row r="38622" customFormat="false" ht="12" hidden="false" customHeight="false" outlineLevel="0" collapsed="false">
      <c r="BS38622" s="96" t="n">
        <f aca="false">BR38622-2.5</f>
        <v>-2.5</v>
      </c>
    </row>
    <row r="38623" customFormat="false" ht="12" hidden="false" customHeight="false" outlineLevel="0" collapsed="false">
      <c r="BS38623" s="96" t="n">
        <f aca="false">BR38623-2.5</f>
        <v>-2.5</v>
      </c>
    </row>
    <row r="38624" customFormat="false" ht="12" hidden="false" customHeight="false" outlineLevel="0" collapsed="false">
      <c r="BS38624" s="96" t="n">
        <f aca="false">BR38624-2.5</f>
        <v>-2.5</v>
      </c>
    </row>
    <row r="38625" customFormat="false" ht="12" hidden="false" customHeight="false" outlineLevel="0" collapsed="false">
      <c r="BS38625" s="96" t="n">
        <f aca="false">BR38625-2.5</f>
        <v>-2.5</v>
      </c>
    </row>
    <row r="38626" customFormat="false" ht="12" hidden="false" customHeight="false" outlineLevel="0" collapsed="false">
      <c r="BS38626" s="96" t="n">
        <f aca="false">BR38626-2.5</f>
        <v>-2.5</v>
      </c>
    </row>
    <row r="38627" customFormat="false" ht="12" hidden="false" customHeight="false" outlineLevel="0" collapsed="false">
      <c r="BS38627" s="96" t="n">
        <f aca="false">BR38627-2.5</f>
        <v>-2.5</v>
      </c>
    </row>
    <row r="38628" customFormat="false" ht="12" hidden="false" customHeight="false" outlineLevel="0" collapsed="false">
      <c r="BS38628" s="96" t="n">
        <f aca="false">BR38628-2.5</f>
        <v>-2.5</v>
      </c>
    </row>
    <row r="38629" customFormat="false" ht="12" hidden="false" customHeight="false" outlineLevel="0" collapsed="false">
      <c r="BS38629" s="96" t="n">
        <f aca="false">BR38629-2.5</f>
        <v>-2.5</v>
      </c>
    </row>
    <row r="38630" customFormat="false" ht="12" hidden="false" customHeight="false" outlineLevel="0" collapsed="false">
      <c r="BS38630" s="96" t="n">
        <f aca="false">BR38630-2.5</f>
        <v>-2.5</v>
      </c>
    </row>
    <row r="38631" customFormat="false" ht="12" hidden="false" customHeight="false" outlineLevel="0" collapsed="false">
      <c r="BS38631" s="96" t="n">
        <f aca="false">BR38631-2.5</f>
        <v>-2.5</v>
      </c>
    </row>
    <row r="38632" customFormat="false" ht="12" hidden="false" customHeight="false" outlineLevel="0" collapsed="false">
      <c r="BS38632" s="96" t="n">
        <f aca="false">BR38632-2.5</f>
        <v>-2.5</v>
      </c>
    </row>
    <row r="38633" customFormat="false" ht="12" hidden="false" customHeight="false" outlineLevel="0" collapsed="false">
      <c r="BS38633" s="96" t="n">
        <f aca="false">BR38633-2.5</f>
        <v>-2.5</v>
      </c>
    </row>
    <row r="38634" customFormat="false" ht="12" hidden="false" customHeight="false" outlineLevel="0" collapsed="false">
      <c r="BS38634" s="96" t="n">
        <f aca="false">BR38634-2.5</f>
        <v>-2.5</v>
      </c>
    </row>
    <row r="38635" customFormat="false" ht="12" hidden="false" customHeight="false" outlineLevel="0" collapsed="false">
      <c r="BS38635" s="96" t="n">
        <f aca="false">BR38635-2.5</f>
        <v>-2.5</v>
      </c>
    </row>
    <row r="38636" customFormat="false" ht="12" hidden="false" customHeight="false" outlineLevel="0" collapsed="false">
      <c r="BS38636" s="96" t="n">
        <f aca="false">BR38636-2.5</f>
        <v>-2.5</v>
      </c>
    </row>
    <row r="38637" customFormat="false" ht="12" hidden="false" customHeight="false" outlineLevel="0" collapsed="false">
      <c r="BS38637" s="96" t="n">
        <f aca="false">BR38637-2.5</f>
        <v>-2.5</v>
      </c>
    </row>
    <row r="38638" customFormat="false" ht="12" hidden="false" customHeight="false" outlineLevel="0" collapsed="false">
      <c r="BS38638" s="96" t="n">
        <f aca="false">BR38638-2.5</f>
        <v>-2.5</v>
      </c>
    </row>
    <row r="38639" customFormat="false" ht="12" hidden="false" customHeight="false" outlineLevel="0" collapsed="false">
      <c r="BS38639" s="96" t="n">
        <f aca="false">BR38639-2.5</f>
        <v>-2.5</v>
      </c>
    </row>
    <row r="38640" customFormat="false" ht="12" hidden="false" customHeight="false" outlineLevel="0" collapsed="false">
      <c r="BS38640" s="96" t="n">
        <f aca="false">BR38640-2.5</f>
        <v>-2.5</v>
      </c>
    </row>
    <row r="38641" customFormat="false" ht="12" hidden="false" customHeight="false" outlineLevel="0" collapsed="false">
      <c r="BS38641" s="96" t="n">
        <f aca="false">BR38641-2.5</f>
        <v>-2.5</v>
      </c>
    </row>
    <row r="38642" customFormat="false" ht="12" hidden="false" customHeight="false" outlineLevel="0" collapsed="false">
      <c r="BS38642" s="96" t="n">
        <f aca="false">BR38642-2.5</f>
        <v>-2.5</v>
      </c>
    </row>
    <row r="38643" customFormat="false" ht="12" hidden="false" customHeight="false" outlineLevel="0" collapsed="false">
      <c r="BS38643" s="96" t="n">
        <f aca="false">BR38643-2.5</f>
        <v>-2.5</v>
      </c>
    </row>
    <row r="38644" customFormat="false" ht="12" hidden="false" customHeight="false" outlineLevel="0" collapsed="false">
      <c r="BS38644" s="96" t="n">
        <f aca="false">BR38644-2.5</f>
        <v>-2.5</v>
      </c>
    </row>
    <row r="38645" customFormat="false" ht="12" hidden="false" customHeight="false" outlineLevel="0" collapsed="false">
      <c r="BS38645" s="96" t="n">
        <f aca="false">BR38645-2.5</f>
        <v>-2.5</v>
      </c>
    </row>
    <row r="38646" customFormat="false" ht="12" hidden="false" customHeight="false" outlineLevel="0" collapsed="false">
      <c r="BS38646" s="96" t="n">
        <f aca="false">BR38646-2.5</f>
        <v>-2.5</v>
      </c>
    </row>
    <row r="38647" customFormat="false" ht="12" hidden="false" customHeight="false" outlineLevel="0" collapsed="false">
      <c r="BS38647" s="96" t="n">
        <f aca="false">BR38647-2.5</f>
        <v>-2.5</v>
      </c>
    </row>
    <row r="38648" customFormat="false" ht="12" hidden="false" customHeight="false" outlineLevel="0" collapsed="false">
      <c r="BS38648" s="96" t="n">
        <f aca="false">BR38648-2.5</f>
        <v>-2.5</v>
      </c>
    </row>
    <row r="38649" customFormat="false" ht="12" hidden="false" customHeight="false" outlineLevel="0" collapsed="false">
      <c r="BS38649" s="96" t="n">
        <f aca="false">BR38649-2.5</f>
        <v>-2.5</v>
      </c>
    </row>
    <row r="38650" customFormat="false" ht="12" hidden="false" customHeight="false" outlineLevel="0" collapsed="false">
      <c r="BS38650" s="96" t="n">
        <f aca="false">BR38650-2.5</f>
        <v>-2.5</v>
      </c>
    </row>
    <row r="38651" customFormat="false" ht="12" hidden="false" customHeight="false" outlineLevel="0" collapsed="false">
      <c r="BS38651" s="96" t="n">
        <f aca="false">BR38651-2.5</f>
        <v>-2.5</v>
      </c>
    </row>
    <row r="38652" customFormat="false" ht="12" hidden="false" customHeight="false" outlineLevel="0" collapsed="false">
      <c r="BS38652" s="96" t="n">
        <f aca="false">BR38652-2.5</f>
        <v>-2.5</v>
      </c>
    </row>
    <row r="38653" customFormat="false" ht="12" hidden="false" customHeight="false" outlineLevel="0" collapsed="false">
      <c r="BS38653" s="96" t="n">
        <f aca="false">BR38653-2.5</f>
        <v>-2.5</v>
      </c>
    </row>
    <row r="38654" customFormat="false" ht="12" hidden="false" customHeight="false" outlineLevel="0" collapsed="false">
      <c r="BS38654" s="96" t="n">
        <f aca="false">BR38654-2.5</f>
        <v>-2.5</v>
      </c>
    </row>
    <row r="38655" customFormat="false" ht="12" hidden="false" customHeight="false" outlineLevel="0" collapsed="false">
      <c r="BS38655" s="96" t="n">
        <f aca="false">BR38655-2.5</f>
        <v>-2.5</v>
      </c>
    </row>
    <row r="38656" customFormat="false" ht="12" hidden="false" customHeight="false" outlineLevel="0" collapsed="false">
      <c r="BS38656" s="96" t="n">
        <f aca="false">BR38656-2.5</f>
        <v>-2.5</v>
      </c>
    </row>
    <row r="38657" customFormat="false" ht="12" hidden="false" customHeight="false" outlineLevel="0" collapsed="false">
      <c r="BS38657" s="96" t="n">
        <f aca="false">BR38657-2.5</f>
        <v>-2.5</v>
      </c>
    </row>
    <row r="38658" customFormat="false" ht="12" hidden="false" customHeight="false" outlineLevel="0" collapsed="false">
      <c r="BS38658" s="96" t="n">
        <f aca="false">BR38658-2.5</f>
        <v>-2.5</v>
      </c>
    </row>
    <row r="38659" customFormat="false" ht="12" hidden="false" customHeight="false" outlineLevel="0" collapsed="false">
      <c r="BS38659" s="96" t="n">
        <f aca="false">BR38659-2.5</f>
        <v>-2.5</v>
      </c>
    </row>
    <row r="38660" customFormat="false" ht="12" hidden="false" customHeight="false" outlineLevel="0" collapsed="false">
      <c r="BS38660" s="96" t="n">
        <f aca="false">BR38660-2.5</f>
        <v>-2.5</v>
      </c>
    </row>
    <row r="38661" customFormat="false" ht="12" hidden="false" customHeight="false" outlineLevel="0" collapsed="false">
      <c r="BS38661" s="96" t="n">
        <f aca="false">BR38661-2.5</f>
        <v>-2.5</v>
      </c>
    </row>
    <row r="38662" customFormat="false" ht="12" hidden="false" customHeight="false" outlineLevel="0" collapsed="false">
      <c r="BS38662" s="96" t="n">
        <f aca="false">BR38662-2.5</f>
        <v>-2.5</v>
      </c>
    </row>
    <row r="38663" customFormat="false" ht="12" hidden="false" customHeight="false" outlineLevel="0" collapsed="false">
      <c r="BS38663" s="96" t="n">
        <f aca="false">BR38663-2.5</f>
        <v>-2.5</v>
      </c>
    </row>
    <row r="38664" customFormat="false" ht="12" hidden="false" customHeight="false" outlineLevel="0" collapsed="false">
      <c r="BS38664" s="96" t="n">
        <f aca="false">BR38664-2.5</f>
        <v>-2.5</v>
      </c>
    </row>
    <row r="38665" customFormat="false" ht="12" hidden="false" customHeight="false" outlineLevel="0" collapsed="false">
      <c r="BS38665" s="96" t="n">
        <f aca="false">BR38665-2.5</f>
        <v>-2.5</v>
      </c>
    </row>
    <row r="38666" customFormat="false" ht="12" hidden="false" customHeight="false" outlineLevel="0" collapsed="false">
      <c r="BS38666" s="96" t="n">
        <f aca="false">BR38666-2.5</f>
        <v>-2.5</v>
      </c>
    </row>
    <row r="38667" customFormat="false" ht="12" hidden="false" customHeight="false" outlineLevel="0" collapsed="false">
      <c r="BS38667" s="96" t="n">
        <f aca="false">BR38667-2.5</f>
        <v>-2.5</v>
      </c>
    </row>
    <row r="38668" customFormat="false" ht="12" hidden="false" customHeight="false" outlineLevel="0" collapsed="false">
      <c r="BS38668" s="96" t="n">
        <f aca="false">BR38668-2.5</f>
        <v>-2.5</v>
      </c>
    </row>
    <row r="38669" customFormat="false" ht="12" hidden="false" customHeight="false" outlineLevel="0" collapsed="false">
      <c r="BS38669" s="96" t="n">
        <f aca="false">BR38669-2.5</f>
        <v>-2.5</v>
      </c>
    </row>
    <row r="38670" customFormat="false" ht="12" hidden="false" customHeight="false" outlineLevel="0" collapsed="false">
      <c r="BS38670" s="96" t="n">
        <f aca="false">BR38670-2.5</f>
        <v>-2.5</v>
      </c>
    </row>
    <row r="38671" customFormat="false" ht="12" hidden="false" customHeight="false" outlineLevel="0" collapsed="false">
      <c r="BS38671" s="96" t="n">
        <f aca="false">BR38671-2.5</f>
        <v>-2.5</v>
      </c>
    </row>
    <row r="38672" customFormat="false" ht="12" hidden="false" customHeight="false" outlineLevel="0" collapsed="false">
      <c r="BS38672" s="96" t="n">
        <f aca="false">BR38672-2.5</f>
        <v>-2.5</v>
      </c>
    </row>
    <row r="38673" customFormat="false" ht="12" hidden="false" customHeight="false" outlineLevel="0" collapsed="false">
      <c r="BS38673" s="96" t="n">
        <f aca="false">BR38673-2.5</f>
        <v>-2.5</v>
      </c>
    </row>
    <row r="38674" customFormat="false" ht="12" hidden="false" customHeight="false" outlineLevel="0" collapsed="false">
      <c r="BS38674" s="96" t="n">
        <f aca="false">BR38674-2.5</f>
        <v>-2.5</v>
      </c>
    </row>
    <row r="38675" customFormat="false" ht="12" hidden="false" customHeight="false" outlineLevel="0" collapsed="false">
      <c r="BS38675" s="96" t="n">
        <f aca="false">BR38675-2.5</f>
        <v>-2.5</v>
      </c>
    </row>
    <row r="38676" customFormat="false" ht="12" hidden="false" customHeight="false" outlineLevel="0" collapsed="false">
      <c r="BS38676" s="96" t="n">
        <f aca="false">BR38676-2.5</f>
        <v>-2.5</v>
      </c>
    </row>
    <row r="38677" customFormat="false" ht="12" hidden="false" customHeight="false" outlineLevel="0" collapsed="false">
      <c r="BS38677" s="96" t="n">
        <f aca="false">BR38677-2.5</f>
        <v>-2.5</v>
      </c>
    </row>
    <row r="38678" customFormat="false" ht="12" hidden="false" customHeight="false" outlineLevel="0" collapsed="false">
      <c r="BS38678" s="96" t="n">
        <f aca="false">BR38678-2.5</f>
        <v>-2.5</v>
      </c>
    </row>
    <row r="38679" customFormat="false" ht="12" hidden="false" customHeight="false" outlineLevel="0" collapsed="false">
      <c r="BS38679" s="96" t="n">
        <f aca="false">BR38679-2.5</f>
        <v>-2.5</v>
      </c>
    </row>
    <row r="38680" customFormat="false" ht="12" hidden="false" customHeight="false" outlineLevel="0" collapsed="false">
      <c r="BS38680" s="96" t="n">
        <f aca="false">BR38680-2.5</f>
        <v>-2.5</v>
      </c>
    </row>
    <row r="38681" customFormat="false" ht="12" hidden="false" customHeight="false" outlineLevel="0" collapsed="false">
      <c r="BS38681" s="96" t="n">
        <f aca="false">BR38681-2.5</f>
        <v>-2.5</v>
      </c>
    </row>
    <row r="38682" customFormat="false" ht="12" hidden="false" customHeight="false" outlineLevel="0" collapsed="false">
      <c r="BS38682" s="96" t="n">
        <f aca="false">BR38682-2.5</f>
        <v>-2.5</v>
      </c>
    </row>
    <row r="38683" customFormat="false" ht="12" hidden="false" customHeight="false" outlineLevel="0" collapsed="false">
      <c r="BS38683" s="96" t="n">
        <f aca="false">BR38683-2.5</f>
        <v>-2.5</v>
      </c>
    </row>
    <row r="38684" customFormat="false" ht="12" hidden="false" customHeight="false" outlineLevel="0" collapsed="false">
      <c r="BS38684" s="96" t="n">
        <f aca="false">BR38684-2.5</f>
        <v>-2.5</v>
      </c>
    </row>
    <row r="38685" customFormat="false" ht="12" hidden="false" customHeight="false" outlineLevel="0" collapsed="false">
      <c r="BS38685" s="96" t="n">
        <f aca="false">BR38685-2.5</f>
        <v>-2.5</v>
      </c>
    </row>
    <row r="38686" customFormat="false" ht="12" hidden="false" customHeight="false" outlineLevel="0" collapsed="false">
      <c r="BS38686" s="96" t="n">
        <f aca="false">BR38686-2.5</f>
        <v>-2.5</v>
      </c>
    </row>
    <row r="38687" customFormat="false" ht="12" hidden="false" customHeight="false" outlineLevel="0" collapsed="false">
      <c r="BS38687" s="96" t="n">
        <f aca="false">BR38687-2.5</f>
        <v>-2.5</v>
      </c>
    </row>
    <row r="38688" customFormat="false" ht="12" hidden="false" customHeight="false" outlineLevel="0" collapsed="false">
      <c r="BS38688" s="96" t="n">
        <f aca="false">BR38688-2.5</f>
        <v>-2.5</v>
      </c>
    </row>
    <row r="38689" customFormat="false" ht="12" hidden="false" customHeight="false" outlineLevel="0" collapsed="false">
      <c r="BS38689" s="96" t="n">
        <f aca="false">BR38689-2.5</f>
        <v>-2.5</v>
      </c>
    </row>
    <row r="38690" customFormat="false" ht="12" hidden="false" customHeight="false" outlineLevel="0" collapsed="false">
      <c r="BS38690" s="96" t="n">
        <f aca="false">BR38690-2.5</f>
        <v>-2.5</v>
      </c>
    </row>
    <row r="38691" customFormat="false" ht="12" hidden="false" customHeight="false" outlineLevel="0" collapsed="false">
      <c r="BS38691" s="96" t="n">
        <f aca="false">BR38691-2.5</f>
        <v>-2.5</v>
      </c>
    </row>
    <row r="38692" customFormat="false" ht="12" hidden="false" customHeight="false" outlineLevel="0" collapsed="false">
      <c r="BS38692" s="96" t="n">
        <f aca="false">BR38692-2.5</f>
        <v>-2.5</v>
      </c>
    </row>
    <row r="38693" customFormat="false" ht="12" hidden="false" customHeight="false" outlineLevel="0" collapsed="false">
      <c r="BS38693" s="96" t="n">
        <f aca="false">BR38693-2.5</f>
        <v>-2.5</v>
      </c>
    </row>
    <row r="38694" customFormat="false" ht="12" hidden="false" customHeight="false" outlineLevel="0" collapsed="false">
      <c r="BS38694" s="96" t="n">
        <f aca="false">BR38694-2.5</f>
        <v>-2.5</v>
      </c>
    </row>
    <row r="38695" customFormat="false" ht="12" hidden="false" customHeight="false" outlineLevel="0" collapsed="false">
      <c r="BS38695" s="96" t="n">
        <f aca="false">BR38695-2.5</f>
        <v>-2.5</v>
      </c>
    </row>
    <row r="38696" customFormat="false" ht="12" hidden="false" customHeight="false" outlineLevel="0" collapsed="false">
      <c r="BS38696" s="96" t="n">
        <f aca="false">BR38696-2.5</f>
        <v>-2.5</v>
      </c>
    </row>
    <row r="38697" customFormat="false" ht="12" hidden="false" customHeight="false" outlineLevel="0" collapsed="false">
      <c r="BS38697" s="96" t="n">
        <f aca="false">BR38697-2.5</f>
        <v>-2.5</v>
      </c>
    </row>
    <row r="38698" customFormat="false" ht="12" hidden="false" customHeight="false" outlineLevel="0" collapsed="false">
      <c r="BS38698" s="96" t="n">
        <f aca="false">BR38698-2.5</f>
        <v>-2.5</v>
      </c>
    </row>
    <row r="38699" customFormat="false" ht="12" hidden="false" customHeight="false" outlineLevel="0" collapsed="false">
      <c r="BS38699" s="96" t="n">
        <f aca="false">BR38699-2.5</f>
        <v>-2.5</v>
      </c>
    </row>
    <row r="38700" customFormat="false" ht="12" hidden="false" customHeight="false" outlineLevel="0" collapsed="false">
      <c r="BS38700" s="96" t="n">
        <f aca="false">BR38700-2.5</f>
        <v>-2.5</v>
      </c>
    </row>
    <row r="38701" customFormat="false" ht="12" hidden="false" customHeight="false" outlineLevel="0" collapsed="false">
      <c r="BS38701" s="96" t="n">
        <f aca="false">BR38701-2.5</f>
        <v>-2.5</v>
      </c>
    </row>
    <row r="38702" customFormat="false" ht="12" hidden="false" customHeight="false" outlineLevel="0" collapsed="false">
      <c r="BS38702" s="96" t="n">
        <f aca="false">BR38702-2.5</f>
        <v>-2.5</v>
      </c>
    </row>
    <row r="38703" customFormat="false" ht="12" hidden="false" customHeight="false" outlineLevel="0" collapsed="false">
      <c r="BS38703" s="96" t="n">
        <f aca="false">BR38703-2.5</f>
        <v>-2.5</v>
      </c>
    </row>
    <row r="38704" customFormat="false" ht="12" hidden="false" customHeight="false" outlineLevel="0" collapsed="false">
      <c r="BS38704" s="96" t="n">
        <f aca="false">BR38704-2.5</f>
        <v>-2.5</v>
      </c>
    </row>
    <row r="38705" customFormat="false" ht="12" hidden="false" customHeight="false" outlineLevel="0" collapsed="false">
      <c r="BS38705" s="96" t="n">
        <f aca="false">BR38705-2.5</f>
        <v>-2.5</v>
      </c>
    </row>
    <row r="38706" customFormat="false" ht="12" hidden="false" customHeight="false" outlineLevel="0" collapsed="false">
      <c r="BS38706" s="96" t="n">
        <f aca="false">BR38706-2.5</f>
        <v>-2.5</v>
      </c>
    </row>
    <row r="38707" customFormat="false" ht="12" hidden="false" customHeight="false" outlineLevel="0" collapsed="false">
      <c r="BS38707" s="96" t="n">
        <f aca="false">BR38707-2.5</f>
        <v>-2.5</v>
      </c>
    </row>
    <row r="38708" customFormat="false" ht="12" hidden="false" customHeight="false" outlineLevel="0" collapsed="false">
      <c r="BS38708" s="96" t="n">
        <f aca="false">BR38708-2.5</f>
        <v>-2.5</v>
      </c>
    </row>
    <row r="38709" customFormat="false" ht="12" hidden="false" customHeight="false" outlineLevel="0" collapsed="false">
      <c r="BS38709" s="96" t="n">
        <f aca="false">BR38709-2.5</f>
        <v>-2.5</v>
      </c>
    </row>
    <row r="38710" customFormat="false" ht="12" hidden="false" customHeight="false" outlineLevel="0" collapsed="false">
      <c r="BS38710" s="96" t="n">
        <f aca="false">BR38710-2.5</f>
        <v>-2.5</v>
      </c>
    </row>
    <row r="38711" customFormat="false" ht="12" hidden="false" customHeight="false" outlineLevel="0" collapsed="false">
      <c r="BS38711" s="96" t="n">
        <f aca="false">BR38711-2.5</f>
        <v>-2.5</v>
      </c>
    </row>
    <row r="38712" customFormat="false" ht="12" hidden="false" customHeight="false" outlineLevel="0" collapsed="false">
      <c r="BS38712" s="96" t="n">
        <f aca="false">BR38712-2.5</f>
        <v>-2.5</v>
      </c>
    </row>
    <row r="38713" customFormat="false" ht="12" hidden="false" customHeight="false" outlineLevel="0" collapsed="false">
      <c r="BS38713" s="96" t="n">
        <f aca="false">BR38713-2.5</f>
        <v>-2.5</v>
      </c>
    </row>
    <row r="38714" customFormat="false" ht="12" hidden="false" customHeight="false" outlineLevel="0" collapsed="false">
      <c r="BS38714" s="96" t="n">
        <f aca="false">BR38714-2.5</f>
        <v>-2.5</v>
      </c>
    </row>
    <row r="38715" customFormat="false" ht="12" hidden="false" customHeight="false" outlineLevel="0" collapsed="false">
      <c r="BS38715" s="96" t="n">
        <f aca="false">BR38715-2.5</f>
        <v>-2.5</v>
      </c>
    </row>
    <row r="38716" customFormat="false" ht="12" hidden="false" customHeight="false" outlineLevel="0" collapsed="false">
      <c r="BS38716" s="96" t="n">
        <f aca="false">BR38716-2.5</f>
        <v>-2.5</v>
      </c>
    </row>
    <row r="38717" customFormat="false" ht="12" hidden="false" customHeight="false" outlineLevel="0" collapsed="false">
      <c r="BS38717" s="96" t="n">
        <f aca="false">BR38717-2.5</f>
        <v>-2.5</v>
      </c>
    </row>
    <row r="38718" customFormat="false" ht="12" hidden="false" customHeight="false" outlineLevel="0" collapsed="false">
      <c r="BS38718" s="96" t="n">
        <f aca="false">BR38718-2.5</f>
        <v>-2.5</v>
      </c>
    </row>
    <row r="38719" customFormat="false" ht="12" hidden="false" customHeight="false" outlineLevel="0" collapsed="false">
      <c r="BS38719" s="96" t="n">
        <f aca="false">BR38719-2.5</f>
        <v>-2.5</v>
      </c>
    </row>
    <row r="38720" customFormat="false" ht="12" hidden="false" customHeight="false" outlineLevel="0" collapsed="false">
      <c r="BS38720" s="96" t="n">
        <f aca="false">BR38720-2.5</f>
        <v>-2.5</v>
      </c>
    </row>
    <row r="38721" customFormat="false" ht="12" hidden="false" customHeight="false" outlineLevel="0" collapsed="false">
      <c r="BS38721" s="96" t="n">
        <f aca="false">BR38721-2.5</f>
        <v>-2.5</v>
      </c>
    </row>
    <row r="38722" customFormat="false" ht="12" hidden="false" customHeight="false" outlineLevel="0" collapsed="false">
      <c r="BS38722" s="96" t="n">
        <f aca="false">BR38722-2.5</f>
        <v>-2.5</v>
      </c>
    </row>
    <row r="38723" customFormat="false" ht="12" hidden="false" customHeight="false" outlineLevel="0" collapsed="false">
      <c r="BS38723" s="96" t="n">
        <f aca="false">BR38723-2.5</f>
        <v>-2.5</v>
      </c>
    </row>
    <row r="38724" customFormat="false" ht="12" hidden="false" customHeight="false" outlineLevel="0" collapsed="false">
      <c r="BS38724" s="96" t="n">
        <f aca="false">BR38724-2.5</f>
        <v>-2.5</v>
      </c>
    </row>
    <row r="38725" customFormat="false" ht="12" hidden="false" customHeight="false" outlineLevel="0" collapsed="false">
      <c r="BS38725" s="96" t="n">
        <f aca="false">BR38725-2.5</f>
        <v>-2.5</v>
      </c>
    </row>
    <row r="38726" customFormat="false" ht="12" hidden="false" customHeight="false" outlineLevel="0" collapsed="false">
      <c r="BS38726" s="96" t="n">
        <f aca="false">BR38726-2.5</f>
        <v>-2.5</v>
      </c>
    </row>
    <row r="38727" customFormat="false" ht="12" hidden="false" customHeight="false" outlineLevel="0" collapsed="false">
      <c r="BS38727" s="96" t="n">
        <f aca="false">BR38727-2.5</f>
        <v>-2.5</v>
      </c>
    </row>
    <row r="38728" customFormat="false" ht="12" hidden="false" customHeight="false" outlineLevel="0" collapsed="false">
      <c r="BS38728" s="96" t="n">
        <f aca="false">BR38728-2.5</f>
        <v>-2.5</v>
      </c>
    </row>
    <row r="38729" customFormat="false" ht="12" hidden="false" customHeight="false" outlineLevel="0" collapsed="false">
      <c r="BS38729" s="96" t="n">
        <f aca="false">BR38729-2.5</f>
        <v>-2.5</v>
      </c>
    </row>
    <row r="38730" customFormat="false" ht="12" hidden="false" customHeight="false" outlineLevel="0" collapsed="false">
      <c r="BS38730" s="96" t="n">
        <f aca="false">BR38730-2.5</f>
        <v>-2.5</v>
      </c>
    </row>
    <row r="38731" customFormat="false" ht="12" hidden="false" customHeight="false" outlineLevel="0" collapsed="false">
      <c r="BS38731" s="96" t="n">
        <f aca="false">BR38731-2.5</f>
        <v>-2.5</v>
      </c>
    </row>
    <row r="38732" customFormat="false" ht="12" hidden="false" customHeight="false" outlineLevel="0" collapsed="false">
      <c r="BS38732" s="96" t="n">
        <f aca="false">BR38732-2.5</f>
        <v>-2.5</v>
      </c>
    </row>
    <row r="38733" customFormat="false" ht="12" hidden="false" customHeight="false" outlineLevel="0" collapsed="false">
      <c r="BS38733" s="96" t="n">
        <f aca="false">BR38733-2.5</f>
        <v>-2.5</v>
      </c>
    </row>
    <row r="38734" customFormat="false" ht="12" hidden="false" customHeight="false" outlineLevel="0" collapsed="false">
      <c r="BS38734" s="96" t="n">
        <f aca="false">BR38734-2.5</f>
        <v>-2.5</v>
      </c>
    </row>
    <row r="38735" customFormat="false" ht="12" hidden="false" customHeight="false" outlineLevel="0" collapsed="false">
      <c r="BS38735" s="96" t="n">
        <f aca="false">BR38735-2.5</f>
        <v>-2.5</v>
      </c>
    </row>
    <row r="38736" customFormat="false" ht="12" hidden="false" customHeight="false" outlineLevel="0" collapsed="false">
      <c r="BS38736" s="96" t="n">
        <f aca="false">BR38736-2.5</f>
        <v>-2.5</v>
      </c>
    </row>
    <row r="38737" customFormat="false" ht="12" hidden="false" customHeight="false" outlineLevel="0" collapsed="false">
      <c r="BS38737" s="96" t="n">
        <f aca="false">BR38737-2.5</f>
        <v>-2.5</v>
      </c>
    </row>
    <row r="38738" customFormat="false" ht="12" hidden="false" customHeight="false" outlineLevel="0" collapsed="false">
      <c r="BS38738" s="96" t="n">
        <f aca="false">BR38738-2.5</f>
        <v>-2.5</v>
      </c>
    </row>
    <row r="38739" customFormat="false" ht="12" hidden="false" customHeight="false" outlineLevel="0" collapsed="false">
      <c r="BS38739" s="96" t="n">
        <f aca="false">BR38739-2.5</f>
        <v>-2.5</v>
      </c>
    </row>
    <row r="38740" customFormat="false" ht="12" hidden="false" customHeight="false" outlineLevel="0" collapsed="false">
      <c r="BS38740" s="96" t="n">
        <f aca="false">BR38740-2.5</f>
        <v>-2.5</v>
      </c>
    </row>
    <row r="38741" customFormat="false" ht="12" hidden="false" customHeight="false" outlineLevel="0" collapsed="false">
      <c r="BS38741" s="96" t="n">
        <f aca="false">BR38741-2.5</f>
        <v>-2.5</v>
      </c>
    </row>
    <row r="38742" customFormat="false" ht="12" hidden="false" customHeight="false" outlineLevel="0" collapsed="false">
      <c r="BS38742" s="96" t="n">
        <f aca="false">BR38742-2.5</f>
        <v>-2.5</v>
      </c>
    </row>
    <row r="38743" customFormat="false" ht="12" hidden="false" customHeight="false" outlineLevel="0" collapsed="false">
      <c r="BS38743" s="96" t="n">
        <f aca="false">BR38743-2.5</f>
        <v>-2.5</v>
      </c>
    </row>
    <row r="38744" customFormat="false" ht="12" hidden="false" customHeight="false" outlineLevel="0" collapsed="false">
      <c r="BS38744" s="96" t="n">
        <f aca="false">BR38744-2.5</f>
        <v>-2.5</v>
      </c>
    </row>
    <row r="38745" customFormat="false" ht="12" hidden="false" customHeight="false" outlineLevel="0" collapsed="false">
      <c r="BS38745" s="96" t="n">
        <f aca="false">BR38745-2.5</f>
        <v>-2.5</v>
      </c>
    </row>
    <row r="38746" customFormat="false" ht="12" hidden="false" customHeight="false" outlineLevel="0" collapsed="false">
      <c r="BS38746" s="96" t="n">
        <f aca="false">BR38746-2.5</f>
        <v>-2.5</v>
      </c>
    </row>
    <row r="38747" customFormat="false" ht="12" hidden="false" customHeight="false" outlineLevel="0" collapsed="false">
      <c r="BS38747" s="96" t="n">
        <f aca="false">BR38747-2.5</f>
        <v>-2.5</v>
      </c>
    </row>
    <row r="38748" customFormat="false" ht="12" hidden="false" customHeight="false" outlineLevel="0" collapsed="false">
      <c r="BS38748" s="96" t="n">
        <f aca="false">BR38748-2.5</f>
        <v>-2.5</v>
      </c>
    </row>
    <row r="38749" customFormat="false" ht="12" hidden="false" customHeight="false" outlineLevel="0" collapsed="false">
      <c r="BS38749" s="96" t="n">
        <f aca="false">BR38749-2.5</f>
        <v>-2.5</v>
      </c>
    </row>
    <row r="38750" customFormat="false" ht="12" hidden="false" customHeight="false" outlineLevel="0" collapsed="false">
      <c r="BS38750" s="96" t="n">
        <f aca="false">BR38750-2.5</f>
        <v>-2.5</v>
      </c>
    </row>
    <row r="38751" customFormat="false" ht="12" hidden="false" customHeight="false" outlineLevel="0" collapsed="false">
      <c r="BS38751" s="96" t="n">
        <f aca="false">BR38751-2.5</f>
        <v>-2.5</v>
      </c>
    </row>
    <row r="38752" customFormat="false" ht="12" hidden="false" customHeight="false" outlineLevel="0" collapsed="false">
      <c r="BS38752" s="96" t="n">
        <f aca="false">BR38752-2.5</f>
        <v>-2.5</v>
      </c>
    </row>
    <row r="38753" customFormat="false" ht="12" hidden="false" customHeight="false" outlineLevel="0" collapsed="false">
      <c r="BS38753" s="96" t="n">
        <f aca="false">BR38753-2.5</f>
        <v>-2.5</v>
      </c>
    </row>
    <row r="38754" customFormat="false" ht="12" hidden="false" customHeight="false" outlineLevel="0" collapsed="false">
      <c r="BS38754" s="96" t="n">
        <f aca="false">BR38754-2.5</f>
        <v>-2.5</v>
      </c>
    </row>
    <row r="38755" customFormat="false" ht="12" hidden="false" customHeight="false" outlineLevel="0" collapsed="false">
      <c r="BS38755" s="96" t="n">
        <f aca="false">BR38755-2.5</f>
        <v>-2.5</v>
      </c>
    </row>
    <row r="38756" customFormat="false" ht="12" hidden="false" customHeight="false" outlineLevel="0" collapsed="false">
      <c r="BS38756" s="96" t="n">
        <f aca="false">BR38756-2.5</f>
        <v>-2.5</v>
      </c>
    </row>
    <row r="38757" customFormat="false" ht="12" hidden="false" customHeight="false" outlineLevel="0" collapsed="false">
      <c r="BS38757" s="96" t="n">
        <f aca="false">BR38757-2.5</f>
        <v>-2.5</v>
      </c>
    </row>
    <row r="38758" customFormat="false" ht="12" hidden="false" customHeight="false" outlineLevel="0" collapsed="false">
      <c r="BS38758" s="96" t="n">
        <f aca="false">BR38758-2.5</f>
        <v>-2.5</v>
      </c>
    </row>
    <row r="38759" customFormat="false" ht="12" hidden="false" customHeight="false" outlineLevel="0" collapsed="false">
      <c r="BS38759" s="96" t="n">
        <f aca="false">BR38759-2.5</f>
        <v>-2.5</v>
      </c>
    </row>
    <row r="38760" customFormat="false" ht="12" hidden="false" customHeight="false" outlineLevel="0" collapsed="false">
      <c r="BS38760" s="96" t="n">
        <f aca="false">BR38760-2.5</f>
        <v>-2.5</v>
      </c>
    </row>
    <row r="38761" customFormat="false" ht="12" hidden="false" customHeight="false" outlineLevel="0" collapsed="false">
      <c r="BS38761" s="96" t="n">
        <f aca="false">BR38761-2.5</f>
        <v>-2.5</v>
      </c>
    </row>
    <row r="38762" customFormat="false" ht="12" hidden="false" customHeight="false" outlineLevel="0" collapsed="false">
      <c r="BS38762" s="96" t="n">
        <f aca="false">BR38762-2.5</f>
        <v>-2.5</v>
      </c>
    </row>
    <row r="38763" customFormat="false" ht="12" hidden="false" customHeight="false" outlineLevel="0" collapsed="false">
      <c r="BS38763" s="96" t="n">
        <f aca="false">BR38763-2.5</f>
        <v>-2.5</v>
      </c>
    </row>
    <row r="38764" customFormat="false" ht="12" hidden="false" customHeight="false" outlineLevel="0" collapsed="false">
      <c r="BS38764" s="96" t="n">
        <f aca="false">BR38764-2.5</f>
        <v>-2.5</v>
      </c>
    </row>
    <row r="38765" customFormat="false" ht="12" hidden="false" customHeight="false" outlineLevel="0" collapsed="false">
      <c r="BS38765" s="96" t="n">
        <f aca="false">BR38765-2.5</f>
        <v>-2.5</v>
      </c>
    </row>
    <row r="38766" customFormat="false" ht="12" hidden="false" customHeight="false" outlineLevel="0" collapsed="false">
      <c r="BS38766" s="96" t="n">
        <f aca="false">BR38766-2.5</f>
        <v>-2.5</v>
      </c>
    </row>
    <row r="38767" customFormat="false" ht="12" hidden="false" customHeight="false" outlineLevel="0" collapsed="false">
      <c r="BS38767" s="96" t="n">
        <f aca="false">BR38767-2.5</f>
        <v>-2.5</v>
      </c>
    </row>
    <row r="38768" customFormat="false" ht="12" hidden="false" customHeight="false" outlineLevel="0" collapsed="false">
      <c r="BS38768" s="96" t="n">
        <f aca="false">BR38768-2.5</f>
        <v>-2.5</v>
      </c>
    </row>
    <row r="38769" customFormat="false" ht="12" hidden="false" customHeight="false" outlineLevel="0" collapsed="false">
      <c r="BS38769" s="96" t="n">
        <f aca="false">BR38769-2.5</f>
        <v>-2.5</v>
      </c>
    </row>
    <row r="38770" customFormat="false" ht="12" hidden="false" customHeight="false" outlineLevel="0" collapsed="false">
      <c r="BS38770" s="96" t="n">
        <f aca="false">BR38770-2.5</f>
        <v>-2.5</v>
      </c>
    </row>
    <row r="38771" customFormat="false" ht="12" hidden="false" customHeight="false" outlineLevel="0" collapsed="false">
      <c r="BS38771" s="96" t="n">
        <f aca="false">BR38771-2.5</f>
        <v>-2.5</v>
      </c>
    </row>
    <row r="38772" customFormat="false" ht="12" hidden="false" customHeight="false" outlineLevel="0" collapsed="false">
      <c r="BS38772" s="96" t="n">
        <f aca="false">BR38772-2.5</f>
        <v>-2.5</v>
      </c>
    </row>
    <row r="38773" customFormat="false" ht="12" hidden="false" customHeight="false" outlineLevel="0" collapsed="false">
      <c r="BS38773" s="96" t="n">
        <f aca="false">BR38773-2.5</f>
        <v>-2.5</v>
      </c>
    </row>
    <row r="38774" customFormat="false" ht="12" hidden="false" customHeight="false" outlineLevel="0" collapsed="false">
      <c r="BS38774" s="96" t="n">
        <f aca="false">BR38774-2.5</f>
        <v>-2.5</v>
      </c>
    </row>
    <row r="38775" customFormat="false" ht="12" hidden="false" customHeight="false" outlineLevel="0" collapsed="false">
      <c r="BS38775" s="96" t="n">
        <f aca="false">BR38775-2.5</f>
        <v>-2.5</v>
      </c>
    </row>
    <row r="38776" customFormat="false" ht="12" hidden="false" customHeight="false" outlineLevel="0" collapsed="false">
      <c r="BS38776" s="96" t="n">
        <f aca="false">BR38776-2.5</f>
        <v>-2.5</v>
      </c>
    </row>
    <row r="38777" customFormat="false" ht="12" hidden="false" customHeight="false" outlineLevel="0" collapsed="false">
      <c r="BS38777" s="96" t="n">
        <f aca="false">BR38777-2.5</f>
        <v>-2.5</v>
      </c>
    </row>
    <row r="38778" customFormat="false" ht="12" hidden="false" customHeight="false" outlineLevel="0" collapsed="false">
      <c r="BS38778" s="96" t="n">
        <f aca="false">BR38778-2.5</f>
        <v>-2.5</v>
      </c>
    </row>
    <row r="38779" customFormat="false" ht="12" hidden="false" customHeight="false" outlineLevel="0" collapsed="false">
      <c r="BS38779" s="96" t="n">
        <f aca="false">BR38779-2.5</f>
        <v>-2.5</v>
      </c>
    </row>
    <row r="38780" customFormat="false" ht="12" hidden="false" customHeight="false" outlineLevel="0" collapsed="false">
      <c r="BS38780" s="96" t="n">
        <f aca="false">BR38780-2.5</f>
        <v>-2.5</v>
      </c>
    </row>
    <row r="38781" customFormat="false" ht="12" hidden="false" customHeight="false" outlineLevel="0" collapsed="false">
      <c r="BS38781" s="96" t="n">
        <f aca="false">BR38781-2.5</f>
        <v>-2.5</v>
      </c>
    </row>
    <row r="38782" customFormat="false" ht="12" hidden="false" customHeight="false" outlineLevel="0" collapsed="false">
      <c r="BS38782" s="96" t="n">
        <f aca="false">BR38782-2.5</f>
        <v>-2.5</v>
      </c>
    </row>
    <row r="38783" customFormat="false" ht="12" hidden="false" customHeight="false" outlineLevel="0" collapsed="false">
      <c r="BS38783" s="96" t="n">
        <f aca="false">BR38783-2.5</f>
        <v>-2.5</v>
      </c>
    </row>
    <row r="38784" customFormat="false" ht="12" hidden="false" customHeight="false" outlineLevel="0" collapsed="false">
      <c r="BS38784" s="96" t="n">
        <f aca="false">BR38784-2.5</f>
        <v>-2.5</v>
      </c>
    </row>
    <row r="38785" customFormat="false" ht="12" hidden="false" customHeight="false" outlineLevel="0" collapsed="false">
      <c r="BS38785" s="96" t="n">
        <f aca="false">BR38785-2.5</f>
        <v>-2.5</v>
      </c>
    </row>
    <row r="38786" customFormat="false" ht="12" hidden="false" customHeight="false" outlineLevel="0" collapsed="false">
      <c r="BS38786" s="96" t="n">
        <f aca="false">BR38786-2.5</f>
        <v>-2.5</v>
      </c>
    </row>
    <row r="38787" customFormat="false" ht="12" hidden="false" customHeight="false" outlineLevel="0" collapsed="false">
      <c r="BS38787" s="96" t="n">
        <f aca="false">BR38787-2.5</f>
        <v>-2.5</v>
      </c>
    </row>
    <row r="38788" customFormat="false" ht="12" hidden="false" customHeight="false" outlineLevel="0" collapsed="false">
      <c r="BS38788" s="96" t="n">
        <f aca="false">BR38788-2.5</f>
        <v>-2.5</v>
      </c>
    </row>
    <row r="38789" customFormat="false" ht="12" hidden="false" customHeight="false" outlineLevel="0" collapsed="false">
      <c r="BS38789" s="96" t="n">
        <f aca="false">BR38789-2.5</f>
        <v>-2.5</v>
      </c>
    </row>
    <row r="38790" customFormat="false" ht="12" hidden="false" customHeight="false" outlineLevel="0" collapsed="false">
      <c r="BS38790" s="96" t="n">
        <f aca="false">BR38790-2.5</f>
        <v>-2.5</v>
      </c>
    </row>
    <row r="38791" customFormat="false" ht="12" hidden="false" customHeight="false" outlineLevel="0" collapsed="false">
      <c r="BS38791" s="96" t="n">
        <f aca="false">BR38791-2.5</f>
        <v>-2.5</v>
      </c>
    </row>
    <row r="38792" customFormat="false" ht="12" hidden="false" customHeight="false" outlineLevel="0" collapsed="false">
      <c r="BS38792" s="96" t="n">
        <f aca="false">BR38792-2.5</f>
        <v>-2.5</v>
      </c>
    </row>
    <row r="38793" customFormat="false" ht="12" hidden="false" customHeight="false" outlineLevel="0" collapsed="false">
      <c r="BS38793" s="96" t="n">
        <f aca="false">BR38793-2.5</f>
        <v>-2.5</v>
      </c>
    </row>
    <row r="38794" customFormat="false" ht="12" hidden="false" customHeight="false" outlineLevel="0" collapsed="false">
      <c r="BS38794" s="96" t="n">
        <f aca="false">BR38794-2.5</f>
        <v>-2.5</v>
      </c>
    </row>
    <row r="38795" customFormat="false" ht="12" hidden="false" customHeight="false" outlineLevel="0" collapsed="false">
      <c r="BS38795" s="96" t="n">
        <f aca="false">BR38795-2.5</f>
        <v>-2.5</v>
      </c>
    </row>
    <row r="38796" customFormat="false" ht="12" hidden="false" customHeight="false" outlineLevel="0" collapsed="false">
      <c r="BS38796" s="96" t="n">
        <f aca="false">BR38796-2.5</f>
        <v>-2.5</v>
      </c>
    </row>
    <row r="38797" customFormat="false" ht="12" hidden="false" customHeight="false" outlineLevel="0" collapsed="false">
      <c r="BS38797" s="96" t="n">
        <f aca="false">BR38797-2.5</f>
        <v>-2.5</v>
      </c>
    </row>
    <row r="38798" customFormat="false" ht="12" hidden="false" customHeight="false" outlineLevel="0" collapsed="false">
      <c r="BS38798" s="96" t="n">
        <f aca="false">BR38798-2.5</f>
        <v>-2.5</v>
      </c>
    </row>
    <row r="38799" customFormat="false" ht="12" hidden="false" customHeight="false" outlineLevel="0" collapsed="false">
      <c r="BS38799" s="96" t="n">
        <f aca="false">BR38799-2.5</f>
        <v>-2.5</v>
      </c>
    </row>
    <row r="38800" customFormat="false" ht="12" hidden="false" customHeight="false" outlineLevel="0" collapsed="false">
      <c r="BS38800" s="96" t="n">
        <f aca="false">BR38800-2.5</f>
        <v>-2.5</v>
      </c>
    </row>
    <row r="38801" customFormat="false" ht="12" hidden="false" customHeight="false" outlineLevel="0" collapsed="false">
      <c r="BS38801" s="96" t="n">
        <f aca="false">BR38801-2.5</f>
        <v>-2.5</v>
      </c>
    </row>
    <row r="38802" customFormat="false" ht="12" hidden="false" customHeight="false" outlineLevel="0" collapsed="false">
      <c r="BS38802" s="96" t="n">
        <f aca="false">BR38802-2.5</f>
        <v>-2.5</v>
      </c>
    </row>
    <row r="38803" customFormat="false" ht="12" hidden="false" customHeight="false" outlineLevel="0" collapsed="false">
      <c r="BS38803" s="96" t="n">
        <f aca="false">BR38803-2.5</f>
        <v>-2.5</v>
      </c>
    </row>
    <row r="38804" customFormat="false" ht="12" hidden="false" customHeight="false" outlineLevel="0" collapsed="false">
      <c r="BS38804" s="96" t="n">
        <f aca="false">BR38804-2.5</f>
        <v>-2.5</v>
      </c>
    </row>
    <row r="38805" customFormat="false" ht="12" hidden="false" customHeight="false" outlineLevel="0" collapsed="false">
      <c r="BS38805" s="96" t="n">
        <f aca="false">BR38805-2.5</f>
        <v>-2.5</v>
      </c>
    </row>
    <row r="38806" customFormat="false" ht="12" hidden="false" customHeight="false" outlineLevel="0" collapsed="false">
      <c r="BS38806" s="96" t="n">
        <f aca="false">BR38806-2.5</f>
        <v>-2.5</v>
      </c>
    </row>
    <row r="38807" customFormat="false" ht="12" hidden="false" customHeight="false" outlineLevel="0" collapsed="false">
      <c r="BS38807" s="96" t="n">
        <f aca="false">BR38807-2.5</f>
        <v>-2.5</v>
      </c>
    </row>
    <row r="38808" customFormat="false" ht="12" hidden="false" customHeight="false" outlineLevel="0" collapsed="false">
      <c r="BS38808" s="96" t="n">
        <f aca="false">BR38808-2.5</f>
        <v>-2.5</v>
      </c>
    </row>
    <row r="38809" customFormat="false" ht="12" hidden="false" customHeight="false" outlineLevel="0" collapsed="false">
      <c r="BS38809" s="96" t="n">
        <f aca="false">BR38809-2.5</f>
        <v>-2.5</v>
      </c>
    </row>
    <row r="38810" customFormat="false" ht="12" hidden="false" customHeight="false" outlineLevel="0" collapsed="false">
      <c r="BS38810" s="96" t="n">
        <f aca="false">BR38810-2.5</f>
        <v>-2.5</v>
      </c>
    </row>
    <row r="38811" customFormat="false" ht="12" hidden="false" customHeight="false" outlineLevel="0" collapsed="false">
      <c r="BS38811" s="96" t="n">
        <f aca="false">BR38811-2.5</f>
        <v>-2.5</v>
      </c>
    </row>
    <row r="38812" customFormat="false" ht="12" hidden="false" customHeight="false" outlineLevel="0" collapsed="false">
      <c r="BS38812" s="96" t="n">
        <f aca="false">BR38812-2.5</f>
        <v>-2.5</v>
      </c>
    </row>
    <row r="38813" customFormat="false" ht="12" hidden="false" customHeight="false" outlineLevel="0" collapsed="false">
      <c r="BS38813" s="96" t="n">
        <f aca="false">BR38813-2.5</f>
        <v>-2.5</v>
      </c>
    </row>
    <row r="38814" customFormat="false" ht="12" hidden="false" customHeight="false" outlineLevel="0" collapsed="false">
      <c r="BS38814" s="96" t="n">
        <f aca="false">BR38814-2.5</f>
        <v>-2.5</v>
      </c>
    </row>
    <row r="38815" customFormat="false" ht="12" hidden="false" customHeight="false" outlineLevel="0" collapsed="false">
      <c r="BS38815" s="96" t="n">
        <f aca="false">BR38815-2.5</f>
        <v>-2.5</v>
      </c>
    </row>
    <row r="38816" customFormat="false" ht="12" hidden="false" customHeight="false" outlineLevel="0" collapsed="false">
      <c r="BS38816" s="96" t="n">
        <f aca="false">BR38816-2.5</f>
        <v>-2.5</v>
      </c>
    </row>
    <row r="38817" customFormat="false" ht="12" hidden="false" customHeight="false" outlineLevel="0" collapsed="false">
      <c r="BS38817" s="96" t="n">
        <f aca="false">BR38817-2.5</f>
        <v>-2.5</v>
      </c>
    </row>
    <row r="38818" customFormat="false" ht="12" hidden="false" customHeight="false" outlineLevel="0" collapsed="false">
      <c r="BS38818" s="96" t="n">
        <f aca="false">BR38818-2.5</f>
        <v>-2.5</v>
      </c>
    </row>
    <row r="38819" customFormat="false" ht="12" hidden="false" customHeight="false" outlineLevel="0" collapsed="false">
      <c r="BS38819" s="96" t="n">
        <f aca="false">BR38819-2.5</f>
        <v>-2.5</v>
      </c>
    </row>
    <row r="38820" customFormat="false" ht="12" hidden="false" customHeight="false" outlineLevel="0" collapsed="false">
      <c r="BS38820" s="96" t="n">
        <f aca="false">BR38820-2.5</f>
        <v>-2.5</v>
      </c>
    </row>
    <row r="38821" customFormat="false" ht="12" hidden="false" customHeight="false" outlineLevel="0" collapsed="false">
      <c r="BS38821" s="96" t="n">
        <f aca="false">BR38821-2.5</f>
        <v>-2.5</v>
      </c>
    </row>
    <row r="38822" customFormat="false" ht="12" hidden="false" customHeight="false" outlineLevel="0" collapsed="false">
      <c r="BS38822" s="96" t="n">
        <f aca="false">BR38822-2.5</f>
        <v>-2.5</v>
      </c>
    </row>
    <row r="38823" customFormat="false" ht="12" hidden="false" customHeight="false" outlineLevel="0" collapsed="false">
      <c r="BS38823" s="96" t="n">
        <f aca="false">BR38823-2.5</f>
        <v>-2.5</v>
      </c>
    </row>
    <row r="38824" customFormat="false" ht="12" hidden="false" customHeight="false" outlineLevel="0" collapsed="false">
      <c r="BS38824" s="96" t="n">
        <f aca="false">BR38824-2.5</f>
        <v>-2.5</v>
      </c>
    </row>
    <row r="38825" customFormat="false" ht="12" hidden="false" customHeight="false" outlineLevel="0" collapsed="false">
      <c r="BS38825" s="96" t="n">
        <f aca="false">BR38825-2.5</f>
        <v>-2.5</v>
      </c>
    </row>
    <row r="38826" customFormat="false" ht="12" hidden="false" customHeight="false" outlineLevel="0" collapsed="false">
      <c r="BS38826" s="96" t="n">
        <f aca="false">BR38826-2.5</f>
        <v>-2.5</v>
      </c>
    </row>
    <row r="38827" customFormat="false" ht="12" hidden="false" customHeight="false" outlineLevel="0" collapsed="false">
      <c r="BS38827" s="96" t="n">
        <f aca="false">BR38827-2.5</f>
        <v>-2.5</v>
      </c>
    </row>
    <row r="38828" customFormat="false" ht="12" hidden="false" customHeight="false" outlineLevel="0" collapsed="false">
      <c r="BS38828" s="96" t="n">
        <f aca="false">BR38828-2.5</f>
        <v>-2.5</v>
      </c>
    </row>
    <row r="38829" customFormat="false" ht="12" hidden="false" customHeight="false" outlineLevel="0" collapsed="false">
      <c r="BS38829" s="96" t="n">
        <f aca="false">BR38829-2.5</f>
        <v>-2.5</v>
      </c>
    </row>
    <row r="38830" customFormat="false" ht="12" hidden="false" customHeight="false" outlineLevel="0" collapsed="false">
      <c r="BS38830" s="96" t="n">
        <f aca="false">BR38830-2.5</f>
        <v>-2.5</v>
      </c>
    </row>
    <row r="38831" customFormat="false" ht="12" hidden="false" customHeight="false" outlineLevel="0" collapsed="false">
      <c r="BS38831" s="96" t="n">
        <f aca="false">BR38831-2.5</f>
        <v>-2.5</v>
      </c>
    </row>
    <row r="38832" customFormat="false" ht="12" hidden="false" customHeight="false" outlineLevel="0" collapsed="false">
      <c r="BS38832" s="96" t="n">
        <f aca="false">BR38832-2.5</f>
        <v>-2.5</v>
      </c>
    </row>
    <row r="38833" customFormat="false" ht="12" hidden="false" customHeight="false" outlineLevel="0" collapsed="false">
      <c r="BS38833" s="96" t="n">
        <f aca="false">BR38833-2.5</f>
        <v>-2.5</v>
      </c>
    </row>
    <row r="38834" customFormat="false" ht="12" hidden="false" customHeight="false" outlineLevel="0" collapsed="false">
      <c r="BS38834" s="96" t="n">
        <f aca="false">BR38834-2.5</f>
        <v>-2.5</v>
      </c>
    </row>
    <row r="38835" customFormat="false" ht="12" hidden="false" customHeight="false" outlineLevel="0" collapsed="false">
      <c r="BS38835" s="96" t="n">
        <f aca="false">BR38835-2.5</f>
        <v>-2.5</v>
      </c>
    </row>
    <row r="38836" customFormat="false" ht="12" hidden="false" customHeight="false" outlineLevel="0" collapsed="false">
      <c r="BS38836" s="96" t="n">
        <f aca="false">BR38836-2.5</f>
        <v>-2.5</v>
      </c>
    </row>
    <row r="38837" customFormat="false" ht="12" hidden="false" customHeight="false" outlineLevel="0" collapsed="false">
      <c r="BS38837" s="96" t="n">
        <f aca="false">BR38837-2.5</f>
        <v>-2.5</v>
      </c>
    </row>
    <row r="38838" customFormat="false" ht="12" hidden="false" customHeight="false" outlineLevel="0" collapsed="false">
      <c r="BS38838" s="96" t="n">
        <f aca="false">BR38838-2.5</f>
        <v>-2.5</v>
      </c>
    </row>
    <row r="38839" customFormat="false" ht="12" hidden="false" customHeight="false" outlineLevel="0" collapsed="false">
      <c r="BS38839" s="96" t="n">
        <f aca="false">BR38839-2.5</f>
        <v>-2.5</v>
      </c>
    </row>
    <row r="38840" customFormat="false" ht="12" hidden="false" customHeight="false" outlineLevel="0" collapsed="false">
      <c r="BS38840" s="96" t="n">
        <f aca="false">BR38840-2.5</f>
        <v>-2.5</v>
      </c>
    </row>
    <row r="38841" customFormat="false" ht="12" hidden="false" customHeight="false" outlineLevel="0" collapsed="false">
      <c r="BS38841" s="96" t="n">
        <f aca="false">BR38841-2.5</f>
        <v>-2.5</v>
      </c>
    </row>
    <row r="38842" customFormat="false" ht="12" hidden="false" customHeight="false" outlineLevel="0" collapsed="false">
      <c r="BS38842" s="96" t="n">
        <f aca="false">BR38842-2.5</f>
        <v>-2.5</v>
      </c>
    </row>
    <row r="38843" customFormat="false" ht="12" hidden="false" customHeight="false" outlineLevel="0" collapsed="false">
      <c r="BS38843" s="96" t="n">
        <f aca="false">BR38843-2.5</f>
        <v>-2.5</v>
      </c>
    </row>
    <row r="38844" customFormat="false" ht="12" hidden="false" customHeight="false" outlineLevel="0" collapsed="false">
      <c r="BS38844" s="96" t="n">
        <f aca="false">BR38844-2.5</f>
        <v>-2.5</v>
      </c>
    </row>
    <row r="38845" customFormat="false" ht="12" hidden="false" customHeight="false" outlineLevel="0" collapsed="false">
      <c r="BS38845" s="96" t="n">
        <f aca="false">BR38845-2.5</f>
        <v>-2.5</v>
      </c>
    </row>
    <row r="38846" customFormat="false" ht="12" hidden="false" customHeight="false" outlineLevel="0" collapsed="false">
      <c r="BS38846" s="96" t="n">
        <f aca="false">BR38846-2.5</f>
        <v>-2.5</v>
      </c>
    </row>
    <row r="38847" customFormat="false" ht="12" hidden="false" customHeight="false" outlineLevel="0" collapsed="false">
      <c r="BS38847" s="96" t="n">
        <f aca="false">BR38847-2.5</f>
        <v>-2.5</v>
      </c>
    </row>
    <row r="38848" customFormat="false" ht="12" hidden="false" customHeight="false" outlineLevel="0" collapsed="false">
      <c r="BS38848" s="96" t="n">
        <f aca="false">BR38848-2.5</f>
        <v>-2.5</v>
      </c>
    </row>
    <row r="38849" customFormat="false" ht="12" hidden="false" customHeight="false" outlineLevel="0" collapsed="false">
      <c r="BS38849" s="96" t="n">
        <f aca="false">BR38849-2.5</f>
        <v>-2.5</v>
      </c>
    </row>
    <row r="38850" customFormat="false" ht="12" hidden="false" customHeight="false" outlineLevel="0" collapsed="false">
      <c r="BS38850" s="96" t="n">
        <f aca="false">BR38850-2.5</f>
        <v>-2.5</v>
      </c>
    </row>
    <row r="38851" customFormat="false" ht="12" hidden="false" customHeight="false" outlineLevel="0" collapsed="false">
      <c r="BS38851" s="96" t="n">
        <f aca="false">BR38851-2.5</f>
        <v>-2.5</v>
      </c>
    </row>
    <row r="38852" customFormat="false" ht="12" hidden="false" customHeight="false" outlineLevel="0" collapsed="false">
      <c r="BS38852" s="96" t="n">
        <f aca="false">BR38852-2.5</f>
        <v>-2.5</v>
      </c>
    </row>
    <row r="38853" customFormat="false" ht="12" hidden="false" customHeight="false" outlineLevel="0" collapsed="false">
      <c r="BS38853" s="96" t="n">
        <f aca="false">BR38853-2.5</f>
        <v>-2.5</v>
      </c>
    </row>
    <row r="38854" customFormat="false" ht="12" hidden="false" customHeight="false" outlineLevel="0" collapsed="false">
      <c r="BS38854" s="96" t="n">
        <f aca="false">BR38854-2.5</f>
        <v>-2.5</v>
      </c>
    </row>
    <row r="38855" customFormat="false" ht="12" hidden="false" customHeight="false" outlineLevel="0" collapsed="false">
      <c r="BS38855" s="96" t="n">
        <f aca="false">BR38855-2.5</f>
        <v>-2.5</v>
      </c>
    </row>
    <row r="38856" customFormat="false" ht="12" hidden="false" customHeight="false" outlineLevel="0" collapsed="false">
      <c r="BS38856" s="96" t="n">
        <f aca="false">BR38856-2.5</f>
        <v>-2.5</v>
      </c>
    </row>
    <row r="38857" customFormat="false" ht="12" hidden="false" customHeight="false" outlineLevel="0" collapsed="false">
      <c r="BS38857" s="96" t="n">
        <f aca="false">BR38857-2.5</f>
        <v>-2.5</v>
      </c>
    </row>
    <row r="38858" customFormat="false" ht="12" hidden="false" customHeight="false" outlineLevel="0" collapsed="false">
      <c r="BS38858" s="96" t="n">
        <f aca="false">BR38858-2.5</f>
        <v>-2.5</v>
      </c>
    </row>
    <row r="38859" customFormat="false" ht="12" hidden="false" customHeight="false" outlineLevel="0" collapsed="false">
      <c r="BS38859" s="96" t="n">
        <f aca="false">BR38859-2.5</f>
        <v>-2.5</v>
      </c>
    </row>
    <row r="38860" customFormat="false" ht="12" hidden="false" customHeight="false" outlineLevel="0" collapsed="false">
      <c r="BS38860" s="96" t="n">
        <f aca="false">BR38860-2.5</f>
        <v>-2.5</v>
      </c>
    </row>
    <row r="38861" customFormat="false" ht="12" hidden="false" customHeight="false" outlineLevel="0" collapsed="false">
      <c r="BS38861" s="96" t="n">
        <f aca="false">BR38861-2.5</f>
        <v>-2.5</v>
      </c>
    </row>
    <row r="38862" customFormat="false" ht="12" hidden="false" customHeight="false" outlineLevel="0" collapsed="false">
      <c r="BS38862" s="96" t="n">
        <f aca="false">BR38862-2.5</f>
        <v>-2.5</v>
      </c>
    </row>
    <row r="38863" customFormat="false" ht="12" hidden="false" customHeight="false" outlineLevel="0" collapsed="false">
      <c r="BS38863" s="96" t="n">
        <f aca="false">BR38863-2.5</f>
        <v>-2.5</v>
      </c>
    </row>
    <row r="38864" customFormat="false" ht="12" hidden="false" customHeight="false" outlineLevel="0" collapsed="false">
      <c r="BS38864" s="96" t="n">
        <f aca="false">BR38864-2.5</f>
        <v>-2.5</v>
      </c>
    </row>
    <row r="38865" customFormat="false" ht="12" hidden="false" customHeight="false" outlineLevel="0" collapsed="false">
      <c r="BS38865" s="96" t="n">
        <f aca="false">BR38865-2.5</f>
        <v>-2.5</v>
      </c>
    </row>
    <row r="38866" customFormat="false" ht="12" hidden="false" customHeight="false" outlineLevel="0" collapsed="false">
      <c r="BS38866" s="96" t="n">
        <f aca="false">BR38866-2.5</f>
        <v>-2.5</v>
      </c>
    </row>
    <row r="38867" customFormat="false" ht="12" hidden="false" customHeight="false" outlineLevel="0" collapsed="false">
      <c r="BS38867" s="96" t="n">
        <f aca="false">BR38867-2.5</f>
        <v>-2.5</v>
      </c>
    </row>
    <row r="38868" customFormat="false" ht="12" hidden="false" customHeight="false" outlineLevel="0" collapsed="false">
      <c r="BS38868" s="96" t="n">
        <f aca="false">BR38868-2.5</f>
        <v>-2.5</v>
      </c>
    </row>
    <row r="38869" customFormat="false" ht="12" hidden="false" customHeight="false" outlineLevel="0" collapsed="false">
      <c r="BS38869" s="96" t="n">
        <f aca="false">BR38869-2.5</f>
        <v>-2.5</v>
      </c>
    </row>
    <row r="38870" customFormat="false" ht="12" hidden="false" customHeight="false" outlineLevel="0" collapsed="false">
      <c r="BS38870" s="96" t="n">
        <f aca="false">BR38870-2.5</f>
        <v>-2.5</v>
      </c>
    </row>
    <row r="38871" customFormat="false" ht="12" hidden="false" customHeight="false" outlineLevel="0" collapsed="false">
      <c r="BS38871" s="96" t="n">
        <f aca="false">BR38871-2.5</f>
        <v>-2.5</v>
      </c>
    </row>
    <row r="38872" customFormat="false" ht="12" hidden="false" customHeight="false" outlineLevel="0" collapsed="false">
      <c r="BS38872" s="96" t="n">
        <f aca="false">BR38872-2.5</f>
        <v>-2.5</v>
      </c>
    </row>
    <row r="38873" customFormat="false" ht="12" hidden="false" customHeight="false" outlineLevel="0" collapsed="false">
      <c r="BS38873" s="96" t="n">
        <f aca="false">BR38873-2.5</f>
        <v>-2.5</v>
      </c>
    </row>
    <row r="38874" customFormat="false" ht="12" hidden="false" customHeight="false" outlineLevel="0" collapsed="false">
      <c r="BS38874" s="96" t="n">
        <f aca="false">BR38874-2.5</f>
        <v>-2.5</v>
      </c>
    </row>
    <row r="38875" customFormat="false" ht="12" hidden="false" customHeight="false" outlineLevel="0" collapsed="false">
      <c r="BS38875" s="96" t="n">
        <f aca="false">BR38875-2.5</f>
        <v>-2.5</v>
      </c>
    </row>
    <row r="38876" customFormat="false" ht="12" hidden="false" customHeight="false" outlineLevel="0" collapsed="false">
      <c r="BS38876" s="96" t="n">
        <f aca="false">BR38876-2.5</f>
        <v>-2.5</v>
      </c>
    </row>
    <row r="38877" customFormat="false" ht="12" hidden="false" customHeight="false" outlineLevel="0" collapsed="false">
      <c r="BS38877" s="96" t="n">
        <f aca="false">BR38877-2.5</f>
        <v>-2.5</v>
      </c>
    </row>
    <row r="38878" customFormat="false" ht="12" hidden="false" customHeight="false" outlineLevel="0" collapsed="false">
      <c r="BS38878" s="96" t="n">
        <f aca="false">BR38878-2.5</f>
        <v>-2.5</v>
      </c>
    </row>
    <row r="38879" customFormat="false" ht="12" hidden="false" customHeight="false" outlineLevel="0" collapsed="false">
      <c r="BS38879" s="96" t="n">
        <f aca="false">BR38879-2.5</f>
        <v>-2.5</v>
      </c>
    </row>
    <row r="38880" customFormat="false" ht="12" hidden="false" customHeight="false" outlineLevel="0" collapsed="false">
      <c r="BS38880" s="96" t="n">
        <f aca="false">BR38880-2.5</f>
        <v>-2.5</v>
      </c>
    </row>
    <row r="38881" customFormat="false" ht="12" hidden="false" customHeight="false" outlineLevel="0" collapsed="false">
      <c r="BS38881" s="96" t="n">
        <f aca="false">BR38881-2.5</f>
        <v>-2.5</v>
      </c>
    </row>
    <row r="38882" customFormat="false" ht="12" hidden="false" customHeight="false" outlineLevel="0" collapsed="false">
      <c r="BS38882" s="96" t="n">
        <f aca="false">BR38882-2.5</f>
        <v>-2.5</v>
      </c>
    </row>
    <row r="38883" customFormat="false" ht="12" hidden="false" customHeight="false" outlineLevel="0" collapsed="false">
      <c r="BS38883" s="96" t="n">
        <f aca="false">BR38883-2.5</f>
        <v>-2.5</v>
      </c>
    </row>
    <row r="38884" customFormat="false" ht="12" hidden="false" customHeight="false" outlineLevel="0" collapsed="false">
      <c r="BS38884" s="96" t="n">
        <f aca="false">BR38884-2.5</f>
        <v>-2.5</v>
      </c>
    </row>
    <row r="38885" customFormat="false" ht="12" hidden="false" customHeight="false" outlineLevel="0" collapsed="false">
      <c r="BS38885" s="96" t="n">
        <f aca="false">BR38885-2.5</f>
        <v>-2.5</v>
      </c>
    </row>
    <row r="38886" customFormat="false" ht="12" hidden="false" customHeight="false" outlineLevel="0" collapsed="false">
      <c r="BS38886" s="96" t="n">
        <f aca="false">BR38886-2.5</f>
        <v>-2.5</v>
      </c>
    </row>
    <row r="38887" customFormat="false" ht="12" hidden="false" customHeight="false" outlineLevel="0" collapsed="false">
      <c r="BS38887" s="96" t="n">
        <f aca="false">BR38887-2.5</f>
        <v>-2.5</v>
      </c>
    </row>
    <row r="38888" customFormat="false" ht="12" hidden="false" customHeight="false" outlineLevel="0" collapsed="false">
      <c r="BS38888" s="96" t="n">
        <f aca="false">BR38888-2.5</f>
        <v>-2.5</v>
      </c>
    </row>
    <row r="38889" customFormat="false" ht="12" hidden="false" customHeight="false" outlineLevel="0" collapsed="false">
      <c r="BS38889" s="96" t="n">
        <f aca="false">BR38889-2.5</f>
        <v>-2.5</v>
      </c>
    </row>
    <row r="38890" customFormat="false" ht="12" hidden="false" customHeight="false" outlineLevel="0" collapsed="false">
      <c r="BS38890" s="96" t="n">
        <f aca="false">BR38890-2.5</f>
        <v>-2.5</v>
      </c>
    </row>
    <row r="38891" customFormat="false" ht="12" hidden="false" customHeight="false" outlineLevel="0" collapsed="false">
      <c r="BS38891" s="96" t="n">
        <f aca="false">BR38891-2.5</f>
        <v>-2.5</v>
      </c>
    </row>
    <row r="38892" customFormat="false" ht="12" hidden="false" customHeight="false" outlineLevel="0" collapsed="false">
      <c r="BS38892" s="96" t="n">
        <f aca="false">BR38892-2.5</f>
        <v>-2.5</v>
      </c>
    </row>
    <row r="38893" customFormat="false" ht="12" hidden="false" customHeight="false" outlineLevel="0" collapsed="false">
      <c r="BS38893" s="96" t="n">
        <f aca="false">BR38893-2.5</f>
        <v>-2.5</v>
      </c>
    </row>
    <row r="38894" customFormat="false" ht="12" hidden="false" customHeight="false" outlineLevel="0" collapsed="false">
      <c r="BS38894" s="96" t="n">
        <f aca="false">BR38894-2.5</f>
        <v>-2.5</v>
      </c>
    </row>
    <row r="38895" customFormat="false" ht="12" hidden="false" customHeight="false" outlineLevel="0" collapsed="false">
      <c r="BS38895" s="96" t="n">
        <f aca="false">BR38895-2.5</f>
        <v>-2.5</v>
      </c>
    </row>
    <row r="38896" customFormat="false" ht="12" hidden="false" customHeight="false" outlineLevel="0" collapsed="false">
      <c r="BS38896" s="96" t="n">
        <f aca="false">BR38896-2.5</f>
        <v>-2.5</v>
      </c>
    </row>
    <row r="38897" customFormat="false" ht="12" hidden="false" customHeight="false" outlineLevel="0" collapsed="false">
      <c r="BS38897" s="96" t="n">
        <f aca="false">BR38897-2.5</f>
        <v>-2.5</v>
      </c>
    </row>
    <row r="38898" customFormat="false" ht="12" hidden="false" customHeight="false" outlineLevel="0" collapsed="false">
      <c r="BS38898" s="96" t="n">
        <f aca="false">BR38898-2.5</f>
        <v>-2.5</v>
      </c>
    </row>
    <row r="38899" customFormat="false" ht="12" hidden="false" customHeight="false" outlineLevel="0" collapsed="false">
      <c r="BS38899" s="96" t="n">
        <f aca="false">BR38899-2.5</f>
        <v>-2.5</v>
      </c>
    </row>
    <row r="38900" customFormat="false" ht="12" hidden="false" customHeight="false" outlineLevel="0" collapsed="false">
      <c r="BS38900" s="96" t="n">
        <f aca="false">BR38900-2.5</f>
        <v>-2.5</v>
      </c>
    </row>
    <row r="38901" customFormat="false" ht="12" hidden="false" customHeight="false" outlineLevel="0" collapsed="false">
      <c r="BS38901" s="96" t="n">
        <f aca="false">BR38901-2.5</f>
        <v>-2.5</v>
      </c>
    </row>
    <row r="38902" customFormat="false" ht="12" hidden="false" customHeight="false" outlineLevel="0" collapsed="false">
      <c r="BS38902" s="96" t="n">
        <f aca="false">BR38902-2.5</f>
        <v>-2.5</v>
      </c>
    </row>
    <row r="38903" customFormat="false" ht="12" hidden="false" customHeight="false" outlineLevel="0" collapsed="false">
      <c r="BS38903" s="96" t="n">
        <f aca="false">BR38903-2.5</f>
        <v>-2.5</v>
      </c>
    </row>
    <row r="38904" customFormat="false" ht="12" hidden="false" customHeight="false" outlineLevel="0" collapsed="false">
      <c r="BS38904" s="96" t="n">
        <f aca="false">BR38904-2.5</f>
        <v>-2.5</v>
      </c>
    </row>
    <row r="38905" customFormat="false" ht="12" hidden="false" customHeight="false" outlineLevel="0" collapsed="false">
      <c r="BS38905" s="96" t="n">
        <f aca="false">BR38905-2.5</f>
        <v>-2.5</v>
      </c>
    </row>
    <row r="38906" customFormat="false" ht="12" hidden="false" customHeight="false" outlineLevel="0" collapsed="false">
      <c r="BS38906" s="96" t="n">
        <f aca="false">BR38906-2.5</f>
        <v>-2.5</v>
      </c>
    </row>
    <row r="38907" customFormat="false" ht="12" hidden="false" customHeight="false" outlineLevel="0" collapsed="false">
      <c r="BS38907" s="96" t="n">
        <f aca="false">BR38907-2.5</f>
        <v>-2.5</v>
      </c>
    </row>
    <row r="38908" customFormat="false" ht="12" hidden="false" customHeight="false" outlineLevel="0" collapsed="false">
      <c r="BS38908" s="96" t="n">
        <f aca="false">BR38908-2.5</f>
        <v>-2.5</v>
      </c>
    </row>
    <row r="38909" customFormat="false" ht="12" hidden="false" customHeight="false" outlineLevel="0" collapsed="false">
      <c r="BS38909" s="96" t="n">
        <f aca="false">BR38909-2.5</f>
        <v>-2.5</v>
      </c>
    </row>
    <row r="38910" customFormat="false" ht="12" hidden="false" customHeight="false" outlineLevel="0" collapsed="false">
      <c r="BS38910" s="96" t="n">
        <f aca="false">BR38910-2.5</f>
        <v>-2.5</v>
      </c>
    </row>
    <row r="38911" customFormat="false" ht="12" hidden="false" customHeight="false" outlineLevel="0" collapsed="false">
      <c r="BS38911" s="96" t="n">
        <f aca="false">BR38911-2.5</f>
        <v>-2.5</v>
      </c>
    </row>
    <row r="38912" customFormat="false" ht="12" hidden="false" customHeight="false" outlineLevel="0" collapsed="false">
      <c r="BS38912" s="96" t="n">
        <f aca="false">BR38912-2.5</f>
        <v>-2.5</v>
      </c>
    </row>
    <row r="38913" customFormat="false" ht="12" hidden="false" customHeight="false" outlineLevel="0" collapsed="false">
      <c r="BS38913" s="96" t="n">
        <f aca="false">BR38913-2.5</f>
        <v>-2.5</v>
      </c>
    </row>
    <row r="38914" customFormat="false" ht="12" hidden="false" customHeight="false" outlineLevel="0" collapsed="false">
      <c r="BS38914" s="96" t="n">
        <f aca="false">BR38914-2.5</f>
        <v>-2.5</v>
      </c>
    </row>
    <row r="38915" customFormat="false" ht="12" hidden="false" customHeight="false" outlineLevel="0" collapsed="false">
      <c r="BS38915" s="96" t="n">
        <f aca="false">BR38915-2.5</f>
        <v>-2.5</v>
      </c>
    </row>
    <row r="38916" customFormat="false" ht="12" hidden="false" customHeight="false" outlineLevel="0" collapsed="false">
      <c r="BS38916" s="96" t="n">
        <f aca="false">BR38916-2.5</f>
        <v>-2.5</v>
      </c>
    </row>
    <row r="38917" customFormat="false" ht="12" hidden="false" customHeight="false" outlineLevel="0" collapsed="false">
      <c r="BS38917" s="96" t="n">
        <f aca="false">BR38917-2.5</f>
        <v>-2.5</v>
      </c>
    </row>
    <row r="38918" customFormat="false" ht="12" hidden="false" customHeight="false" outlineLevel="0" collapsed="false">
      <c r="BS38918" s="96" t="n">
        <f aca="false">BR38918-2.5</f>
        <v>-2.5</v>
      </c>
    </row>
    <row r="38919" customFormat="false" ht="12" hidden="false" customHeight="false" outlineLevel="0" collapsed="false">
      <c r="BS38919" s="96" t="n">
        <f aca="false">BR38919-2.5</f>
        <v>-2.5</v>
      </c>
    </row>
    <row r="38920" customFormat="false" ht="12" hidden="false" customHeight="false" outlineLevel="0" collapsed="false">
      <c r="BS38920" s="96" t="n">
        <f aca="false">BR38920-2.5</f>
        <v>-2.5</v>
      </c>
    </row>
    <row r="38921" customFormat="false" ht="12" hidden="false" customHeight="false" outlineLevel="0" collapsed="false">
      <c r="BS38921" s="96" t="n">
        <f aca="false">BR38921-2.5</f>
        <v>-2.5</v>
      </c>
    </row>
    <row r="38922" customFormat="false" ht="12" hidden="false" customHeight="false" outlineLevel="0" collapsed="false">
      <c r="BS38922" s="96" t="n">
        <f aca="false">BR38922-2.5</f>
        <v>-2.5</v>
      </c>
    </row>
    <row r="38923" customFormat="false" ht="12" hidden="false" customHeight="false" outlineLevel="0" collapsed="false">
      <c r="BS38923" s="96" t="n">
        <f aca="false">BR38923-2.5</f>
        <v>-2.5</v>
      </c>
    </row>
    <row r="38924" customFormat="false" ht="12" hidden="false" customHeight="false" outlineLevel="0" collapsed="false">
      <c r="BS38924" s="96" t="n">
        <f aca="false">BR38924-2.5</f>
        <v>-2.5</v>
      </c>
    </row>
    <row r="38925" customFormat="false" ht="12" hidden="false" customHeight="false" outlineLevel="0" collapsed="false">
      <c r="BS38925" s="96" t="n">
        <f aca="false">BR38925-2.5</f>
        <v>-2.5</v>
      </c>
    </row>
    <row r="38926" customFormat="false" ht="12" hidden="false" customHeight="false" outlineLevel="0" collapsed="false">
      <c r="BS38926" s="96" t="n">
        <f aca="false">BR38926-2.5</f>
        <v>-2.5</v>
      </c>
    </row>
    <row r="38927" customFormat="false" ht="12" hidden="false" customHeight="false" outlineLevel="0" collapsed="false">
      <c r="BS38927" s="96" t="n">
        <f aca="false">BR38927-2.5</f>
        <v>-2.5</v>
      </c>
    </row>
    <row r="38928" customFormat="false" ht="12" hidden="false" customHeight="false" outlineLevel="0" collapsed="false">
      <c r="BS38928" s="96" t="n">
        <f aca="false">BR38928-2.5</f>
        <v>-2.5</v>
      </c>
    </row>
    <row r="38929" customFormat="false" ht="12" hidden="false" customHeight="false" outlineLevel="0" collapsed="false">
      <c r="BS38929" s="96" t="n">
        <f aca="false">BR38929-2.5</f>
        <v>-2.5</v>
      </c>
    </row>
    <row r="38930" customFormat="false" ht="12" hidden="false" customHeight="false" outlineLevel="0" collapsed="false">
      <c r="BS38930" s="96" t="n">
        <f aca="false">BR38930-2.5</f>
        <v>-2.5</v>
      </c>
    </row>
    <row r="38931" customFormat="false" ht="12" hidden="false" customHeight="false" outlineLevel="0" collapsed="false">
      <c r="BS38931" s="96" t="n">
        <f aca="false">BR38931-2.5</f>
        <v>-2.5</v>
      </c>
    </row>
    <row r="38932" customFormat="false" ht="12" hidden="false" customHeight="false" outlineLevel="0" collapsed="false">
      <c r="BS38932" s="96" t="n">
        <f aca="false">BR38932-2.5</f>
        <v>-2.5</v>
      </c>
    </row>
    <row r="38933" customFormat="false" ht="12" hidden="false" customHeight="false" outlineLevel="0" collapsed="false">
      <c r="BS38933" s="96" t="n">
        <f aca="false">BR38933-2.5</f>
        <v>-2.5</v>
      </c>
    </row>
    <row r="38934" customFormat="false" ht="12" hidden="false" customHeight="false" outlineLevel="0" collapsed="false">
      <c r="BS38934" s="96" t="n">
        <f aca="false">BR38934-2.5</f>
        <v>-2.5</v>
      </c>
    </row>
    <row r="38935" customFormat="false" ht="12" hidden="false" customHeight="false" outlineLevel="0" collapsed="false">
      <c r="BS38935" s="96" t="n">
        <f aca="false">BR38935-2.5</f>
        <v>-2.5</v>
      </c>
    </row>
    <row r="38936" customFormat="false" ht="12" hidden="false" customHeight="false" outlineLevel="0" collapsed="false">
      <c r="BS38936" s="96" t="n">
        <f aca="false">BR38936-2.5</f>
        <v>-2.5</v>
      </c>
    </row>
    <row r="38937" customFormat="false" ht="12" hidden="false" customHeight="false" outlineLevel="0" collapsed="false">
      <c r="BS38937" s="96" t="n">
        <f aca="false">BR38937-2.5</f>
        <v>-2.5</v>
      </c>
    </row>
    <row r="38938" customFormat="false" ht="12" hidden="false" customHeight="false" outlineLevel="0" collapsed="false">
      <c r="BS38938" s="96" t="n">
        <f aca="false">BR38938-2.5</f>
        <v>-2.5</v>
      </c>
    </row>
    <row r="38939" customFormat="false" ht="12" hidden="false" customHeight="false" outlineLevel="0" collapsed="false">
      <c r="BS38939" s="96" t="n">
        <f aca="false">BR38939-2.5</f>
        <v>-2.5</v>
      </c>
    </row>
    <row r="38940" customFormat="false" ht="12" hidden="false" customHeight="false" outlineLevel="0" collapsed="false">
      <c r="BS38940" s="96" t="n">
        <f aca="false">BR38940-2.5</f>
        <v>-2.5</v>
      </c>
    </row>
    <row r="38941" customFormat="false" ht="12" hidden="false" customHeight="false" outlineLevel="0" collapsed="false">
      <c r="BS38941" s="96" t="n">
        <f aca="false">BR38941-2.5</f>
        <v>-2.5</v>
      </c>
    </row>
    <row r="38942" customFormat="false" ht="12" hidden="false" customHeight="false" outlineLevel="0" collapsed="false">
      <c r="BS38942" s="96" t="n">
        <f aca="false">BR38942-2.5</f>
        <v>-2.5</v>
      </c>
    </row>
    <row r="38943" customFormat="false" ht="12" hidden="false" customHeight="false" outlineLevel="0" collapsed="false">
      <c r="BS38943" s="96" t="n">
        <f aca="false">BR38943-2.5</f>
        <v>-2.5</v>
      </c>
    </row>
    <row r="38944" customFormat="false" ht="12" hidden="false" customHeight="false" outlineLevel="0" collapsed="false">
      <c r="BS38944" s="96" t="n">
        <f aca="false">BR38944-2.5</f>
        <v>-2.5</v>
      </c>
    </row>
    <row r="38945" customFormat="false" ht="12" hidden="false" customHeight="false" outlineLevel="0" collapsed="false">
      <c r="BS38945" s="96" t="n">
        <f aca="false">BR38945-2.5</f>
        <v>-2.5</v>
      </c>
    </row>
    <row r="38946" customFormat="false" ht="12" hidden="false" customHeight="false" outlineLevel="0" collapsed="false">
      <c r="BS38946" s="96" t="n">
        <f aca="false">BR38946-2.5</f>
        <v>-2.5</v>
      </c>
    </row>
    <row r="38947" customFormat="false" ht="12" hidden="false" customHeight="false" outlineLevel="0" collapsed="false">
      <c r="BS38947" s="96" t="n">
        <f aca="false">BR38947-2.5</f>
        <v>-2.5</v>
      </c>
    </row>
    <row r="38948" customFormat="false" ht="12" hidden="false" customHeight="false" outlineLevel="0" collapsed="false">
      <c r="BS38948" s="96" t="n">
        <f aca="false">BR38948-2.5</f>
        <v>-2.5</v>
      </c>
    </row>
    <row r="38949" customFormat="false" ht="12" hidden="false" customHeight="false" outlineLevel="0" collapsed="false">
      <c r="BS38949" s="96" t="n">
        <f aca="false">BR38949-2.5</f>
        <v>-2.5</v>
      </c>
    </row>
    <row r="38950" customFormat="false" ht="12" hidden="false" customHeight="false" outlineLevel="0" collapsed="false">
      <c r="BS38950" s="96" t="n">
        <f aca="false">BR38950-2.5</f>
        <v>-2.5</v>
      </c>
    </row>
    <row r="38951" customFormat="false" ht="12" hidden="false" customHeight="false" outlineLevel="0" collapsed="false">
      <c r="BS38951" s="96" t="n">
        <f aca="false">BR38951-2.5</f>
        <v>-2.5</v>
      </c>
    </row>
    <row r="38952" customFormat="false" ht="12" hidden="false" customHeight="false" outlineLevel="0" collapsed="false">
      <c r="BS38952" s="96" t="n">
        <f aca="false">BR38952-2.5</f>
        <v>-2.5</v>
      </c>
    </row>
    <row r="38953" customFormat="false" ht="12" hidden="false" customHeight="false" outlineLevel="0" collapsed="false">
      <c r="BS38953" s="96" t="n">
        <f aca="false">BR38953-2.5</f>
        <v>-2.5</v>
      </c>
    </row>
    <row r="38954" customFormat="false" ht="12" hidden="false" customHeight="false" outlineLevel="0" collapsed="false">
      <c r="BS38954" s="96" t="n">
        <f aca="false">BR38954-2.5</f>
        <v>-2.5</v>
      </c>
    </row>
    <row r="38955" customFormat="false" ht="12" hidden="false" customHeight="false" outlineLevel="0" collapsed="false">
      <c r="BS38955" s="96" t="n">
        <f aca="false">BR38955-2.5</f>
        <v>-2.5</v>
      </c>
    </row>
    <row r="38956" customFormat="false" ht="12" hidden="false" customHeight="false" outlineLevel="0" collapsed="false">
      <c r="BS38956" s="96" t="n">
        <f aca="false">BR38956-2.5</f>
        <v>-2.5</v>
      </c>
    </row>
    <row r="38957" customFormat="false" ht="12" hidden="false" customHeight="false" outlineLevel="0" collapsed="false">
      <c r="BS38957" s="96" t="n">
        <f aca="false">BR38957-2.5</f>
        <v>-2.5</v>
      </c>
    </row>
    <row r="38958" customFormat="false" ht="12" hidden="false" customHeight="false" outlineLevel="0" collapsed="false">
      <c r="BS38958" s="96" t="n">
        <f aca="false">BR38958-2.5</f>
        <v>-2.5</v>
      </c>
    </row>
    <row r="38959" customFormat="false" ht="12" hidden="false" customHeight="false" outlineLevel="0" collapsed="false">
      <c r="BS38959" s="96" t="n">
        <f aca="false">BR38959-2.5</f>
        <v>-2.5</v>
      </c>
    </row>
    <row r="38960" customFormat="false" ht="12" hidden="false" customHeight="false" outlineLevel="0" collapsed="false">
      <c r="BS38960" s="96" t="n">
        <f aca="false">BR38960-2.5</f>
        <v>-2.5</v>
      </c>
    </row>
    <row r="38961" customFormat="false" ht="12" hidden="false" customHeight="false" outlineLevel="0" collapsed="false">
      <c r="BS38961" s="96" t="n">
        <f aca="false">BR38961-2.5</f>
        <v>-2.5</v>
      </c>
    </row>
    <row r="38962" customFormat="false" ht="12" hidden="false" customHeight="false" outlineLevel="0" collapsed="false">
      <c r="BS38962" s="96" t="n">
        <f aca="false">BR38962-2.5</f>
        <v>-2.5</v>
      </c>
    </row>
    <row r="38963" customFormat="false" ht="12" hidden="false" customHeight="false" outlineLevel="0" collapsed="false">
      <c r="BS38963" s="96" t="n">
        <f aca="false">BR38963-2.5</f>
        <v>-2.5</v>
      </c>
    </row>
    <row r="38964" customFormat="false" ht="12" hidden="false" customHeight="false" outlineLevel="0" collapsed="false">
      <c r="BS38964" s="96" t="n">
        <f aca="false">BR38964-2.5</f>
        <v>-2.5</v>
      </c>
    </row>
    <row r="38965" customFormat="false" ht="12" hidden="false" customHeight="false" outlineLevel="0" collapsed="false">
      <c r="BS38965" s="96" t="n">
        <f aca="false">BR38965-2.5</f>
        <v>-2.5</v>
      </c>
    </row>
    <row r="38966" customFormat="false" ht="12" hidden="false" customHeight="false" outlineLevel="0" collapsed="false">
      <c r="BS38966" s="96" t="n">
        <f aca="false">BR38966-2.5</f>
        <v>-2.5</v>
      </c>
    </row>
    <row r="38967" customFormat="false" ht="12" hidden="false" customHeight="false" outlineLevel="0" collapsed="false">
      <c r="BS38967" s="96" t="n">
        <f aca="false">BR38967-2.5</f>
        <v>-2.5</v>
      </c>
    </row>
    <row r="38968" customFormat="false" ht="12" hidden="false" customHeight="false" outlineLevel="0" collapsed="false">
      <c r="BS38968" s="96" t="n">
        <f aca="false">BR38968-2.5</f>
        <v>-2.5</v>
      </c>
    </row>
    <row r="38969" customFormat="false" ht="12" hidden="false" customHeight="false" outlineLevel="0" collapsed="false">
      <c r="BS38969" s="96" t="n">
        <f aca="false">BR38969-2.5</f>
        <v>-2.5</v>
      </c>
    </row>
    <row r="38970" customFormat="false" ht="12" hidden="false" customHeight="false" outlineLevel="0" collapsed="false">
      <c r="BS38970" s="96" t="n">
        <f aca="false">BR38970-2.5</f>
        <v>-2.5</v>
      </c>
    </row>
    <row r="38971" customFormat="false" ht="12" hidden="false" customHeight="false" outlineLevel="0" collapsed="false">
      <c r="BS38971" s="96" t="n">
        <f aca="false">BR38971-2.5</f>
        <v>-2.5</v>
      </c>
    </row>
    <row r="38972" customFormat="false" ht="12" hidden="false" customHeight="false" outlineLevel="0" collapsed="false">
      <c r="BS38972" s="96" t="n">
        <f aca="false">BR38972-2.5</f>
        <v>-2.5</v>
      </c>
    </row>
    <row r="38973" customFormat="false" ht="12" hidden="false" customHeight="false" outlineLevel="0" collapsed="false">
      <c r="BS38973" s="96" t="n">
        <f aca="false">BR38973-2.5</f>
        <v>-2.5</v>
      </c>
    </row>
    <row r="38974" customFormat="false" ht="12" hidden="false" customHeight="false" outlineLevel="0" collapsed="false">
      <c r="BS38974" s="96" t="n">
        <f aca="false">BR38974-2.5</f>
        <v>-2.5</v>
      </c>
    </row>
    <row r="38975" customFormat="false" ht="12" hidden="false" customHeight="false" outlineLevel="0" collapsed="false">
      <c r="BS38975" s="96" t="n">
        <f aca="false">BR38975-2.5</f>
        <v>-2.5</v>
      </c>
    </row>
    <row r="38976" customFormat="false" ht="12" hidden="false" customHeight="false" outlineLevel="0" collapsed="false">
      <c r="BS38976" s="96" t="n">
        <f aca="false">BR38976-2.5</f>
        <v>-2.5</v>
      </c>
    </row>
    <row r="38977" customFormat="false" ht="12" hidden="false" customHeight="false" outlineLevel="0" collapsed="false">
      <c r="BS38977" s="96" t="n">
        <f aca="false">BR38977-2.5</f>
        <v>-2.5</v>
      </c>
    </row>
    <row r="38978" customFormat="false" ht="12" hidden="false" customHeight="false" outlineLevel="0" collapsed="false">
      <c r="BS38978" s="96" t="n">
        <f aca="false">BR38978-2.5</f>
        <v>-2.5</v>
      </c>
    </row>
    <row r="38979" customFormat="false" ht="12" hidden="false" customHeight="false" outlineLevel="0" collapsed="false">
      <c r="BS38979" s="96" t="n">
        <f aca="false">BR38979-2.5</f>
        <v>-2.5</v>
      </c>
    </row>
    <row r="38980" customFormat="false" ht="12" hidden="false" customHeight="false" outlineLevel="0" collapsed="false">
      <c r="BS38980" s="96" t="n">
        <f aca="false">BR38980-2.5</f>
        <v>-2.5</v>
      </c>
    </row>
    <row r="38981" customFormat="false" ht="12" hidden="false" customHeight="false" outlineLevel="0" collapsed="false">
      <c r="BS38981" s="96" t="n">
        <f aca="false">BR38981-2.5</f>
        <v>-2.5</v>
      </c>
    </row>
    <row r="38982" customFormat="false" ht="12" hidden="false" customHeight="false" outlineLevel="0" collapsed="false">
      <c r="BS38982" s="96" t="n">
        <f aca="false">BR38982-2.5</f>
        <v>-2.5</v>
      </c>
    </row>
    <row r="38983" customFormat="false" ht="12" hidden="false" customHeight="false" outlineLevel="0" collapsed="false">
      <c r="BS38983" s="96" t="n">
        <f aca="false">BR38983-2.5</f>
        <v>-2.5</v>
      </c>
    </row>
    <row r="38984" customFormat="false" ht="12" hidden="false" customHeight="false" outlineLevel="0" collapsed="false">
      <c r="BS38984" s="96" t="n">
        <f aca="false">BR38984-2.5</f>
        <v>-2.5</v>
      </c>
    </row>
    <row r="38985" customFormat="false" ht="12" hidden="false" customHeight="false" outlineLevel="0" collapsed="false">
      <c r="BS38985" s="96" t="n">
        <f aca="false">BR38985-2.5</f>
        <v>-2.5</v>
      </c>
    </row>
    <row r="38986" customFormat="false" ht="12" hidden="false" customHeight="false" outlineLevel="0" collapsed="false">
      <c r="BS38986" s="96" t="n">
        <f aca="false">BR38986-2.5</f>
        <v>-2.5</v>
      </c>
    </row>
    <row r="38987" customFormat="false" ht="12" hidden="false" customHeight="false" outlineLevel="0" collapsed="false">
      <c r="BS38987" s="96" t="n">
        <f aca="false">BR38987-2.5</f>
        <v>-2.5</v>
      </c>
    </row>
    <row r="38988" customFormat="false" ht="12" hidden="false" customHeight="false" outlineLevel="0" collapsed="false">
      <c r="BS38988" s="96" t="n">
        <f aca="false">BR38988-2.5</f>
        <v>-2.5</v>
      </c>
    </row>
    <row r="38989" customFormat="false" ht="12" hidden="false" customHeight="false" outlineLevel="0" collapsed="false">
      <c r="BS38989" s="96" t="n">
        <f aca="false">BR38989-2.5</f>
        <v>-2.5</v>
      </c>
    </row>
    <row r="38990" customFormat="false" ht="12" hidden="false" customHeight="false" outlineLevel="0" collapsed="false">
      <c r="BS38990" s="96" t="n">
        <f aca="false">BR38990-2.5</f>
        <v>-2.5</v>
      </c>
    </row>
    <row r="38991" customFormat="false" ht="12" hidden="false" customHeight="false" outlineLevel="0" collapsed="false">
      <c r="BS38991" s="96" t="n">
        <f aca="false">BR38991-2.5</f>
        <v>-2.5</v>
      </c>
    </row>
    <row r="38992" customFormat="false" ht="12" hidden="false" customHeight="false" outlineLevel="0" collapsed="false">
      <c r="BS38992" s="96" t="n">
        <f aca="false">BR38992-2.5</f>
        <v>-2.5</v>
      </c>
    </row>
    <row r="38993" customFormat="false" ht="12" hidden="false" customHeight="false" outlineLevel="0" collapsed="false">
      <c r="BS38993" s="96" t="n">
        <f aca="false">BR38993-2.5</f>
        <v>-2.5</v>
      </c>
    </row>
    <row r="38994" customFormat="false" ht="12" hidden="false" customHeight="false" outlineLevel="0" collapsed="false">
      <c r="BS38994" s="96" t="n">
        <f aca="false">BR38994-2.5</f>
        <v>-2.5</v>
      </c>
    </row>
    <row r="38995" customFormat="false" ht="12" hidden="false" customHeight="false" outlineLevel="0" collapsed="false">
      <c r="BS38995" s="96" t="n">
        <f aca="false">BR38995-2.5</f>
        <v>-2.5</v>
      </c>
    </row>
    <row r="38996" customFormat="false" ht="12" hidden="false" customHeight="false" outlineLevel="0" collapsed="false">
      <c r="BS38996" s="96" t="n">
        <f aca="false">BR38996-2.5</f>
        <v>-2.5</v>
      </c>
    </row>
    <row r="38997" customFormat="false" ht="12" hidden="false" customHeight="false" outlineLevel="0" collapsed="false">
      <c r="BS38997" s="96" t="n">
        <f aca="false">BR38997-2.5</f>
        <v>-2.5</v>
      </c>
    </row>
    <row r="38998" customFormat="false" ht="12" hidden="false" customHeight="false" outlineLevel="0" collapsed="false">
      <c r="BS38998" s="96" t="n">
        <f aca="false">BR38998-2.5</f>
        <v>-2.5</v>
      </c>
    </row>
    <row r="38999" customFormat="false" ht="12" hidden="false" customHeight="false" outlineLevel="0" collapsed="false">
      <c r="BS38999" s="96" t="n">
        <f aca="false">BR38999-2.5</f>
        <v>-2.5</v>
      </c>
    </row>
    <row r="39000" customFormat="false" ht="12" hidden="false" customHeight="false" outlineLevel="0" collapsed="false">
      <c r="BS39000" s="96" t="n">
        <f aca="false">BR39000-2.5</f>
        <v>-2.5</v>
      </c>
    </row>
    <row r="39001" customFormat="false" ht="12" hidden="false" customHeight="false" outlineLevel="0" collapsed="false">
      <c r="BS39001" s="96" t="n">
        <f aca="false">BR39001-2.5</f>
        <v>-2.5</v>
      </c>
    </row>
    <row r="39002" customFormat="false" ht="12" hidden="false" customHeight="false" outlineLevel="0" collapsed="false">
      <c r="BS39002" s="96" t="n">
        <f aca="false">BR39002-2.5</f>
        <v>-2.5</v>
      </c>
    </row>
    <row r="39003" customFormat="false" ht="12" hidden="false" customHeight="false" outlineLevel="0" collapsed="false">
      <c r="BS39003" s="96" t="n">
        <f aca="false">BR39003-2.5</f>
        <v>-2.5</v>
      </c>
    </row>
    <row r="39004" customFormat="false" ht="12" hidden="false" customHeight="false" outlineLevel="0" collapsed="false">
      <c r="BS39004" s="96" t="n">
        <f aca="false">BR39004-2.5</f>
        <v>-2.5</v>
      </c>
    </row>
    <row r="39005" customFormat="false" ht="12" hidden="false" customHeight="false" outlineLevel="0" collapsed="false">
      <c r="BS39005" s="96" t="n">
        <f aca="false">BR39005-2.5</f>
        <v>-2.5</v>
      </c>
    </row>
    <row r="39006" customFormat="false" ht="12" hidden="false" customHeight="false" outlineLevel="0" collapsed="false">
      <c r="BS39006" s="96" t="n">
        <f aca="false">BR39006-2.5</f>
        <v>-2.5</v>
      </c>
    </row>
    <row r="39007" customFormat="false" ht="12" hidden="false" customHeight="false" outlineLevel="0" collapsed="false">
      <c r="BS39007" s="96" t="n">
        <f aca="false">BR39007-2.5</f>
        <v>-2.5</v>
      </c>
    </row>
    <row r="39008" customFormat="false" ht="12" hidden="false" customHeight="false" outlineLevel="0" collapsed="false">
      <c r="BS39008" s="96" t="n">
        <f aca="false">BR39008-2.5</f>
        <v>-2.5</v>
      </c>
    </row>
    <row r="39009" customFormat="false" ht="12" hidden="false" customHeight="false" outlineLevel="0" collapsed="false">
      <c r="BS39009" s="96" t="n">
        <f aca="false">BR39009-2.5</f>
        <v>-2.5</v>
      </c>
    </row>
    <row r="39010" customFormat="false" ht="12" hidden="false" customHeight="false" outlineLevel="0" collapsed="false">
      <c r="BS39010" s="96" t="n">
        <f aca="false">BR39010-2.5</f>
        <v>-2.5</v>
      </c>
    </row>
    <row r="39011" customFormat="false" ht="12" hidden="false" customHeight="false" outlineLevel="0" collapsed="false">
      <c r="BS39011" s="96" t="n">
        <f aca="false">BR39011-2.5</f>
        <v>-2.5</v>
      </c>
    </row>
    <row r="39012" customFormat="false" ht="12" hidden="false" customHeight="false" outlineLevel="0" collapsed="false">
      <c r="BS39012" s="96" t="n">
        <f aca="false">BR39012-2.5</f>
        <v>-2.5</v>
      </c>
    </row>
    <row r="39013" customFormat="false" ht="12" hidden="false" customHeight="false" outlineLevel="0" collapsed="false">
      <c r="BS39013" s="96" t="n">
        <f aca="false">BR39013-2.5</f>
        <v>-2.5</v>
      </c>
    </row>
    <row r="39014" customFormat="false" ht="12" hidden="false" customHeight="false" outlineLevel="0" collapsed="false">
      <c r="BS39014" s="96" t="n">
        <f aca="false">BR39014-2.5</f>
        <v>-2.5</v>
      </c>
    </row>
    <row r="39015" customFormat="false" ht="12" hidden="false" customHeight="false" outlineLevel="0" collapsed="false">
      <c r="BS39015" s="96" t="n">
        <f aca="false">BR39015-2.5</f>
        <v>-2.5</v>
      </c>
    </row>
    <row r="39016" customFormat="false" ht="12" hidden="false" customHeight="false" outlineLevel="0" collapsed="false">
      <c r="BS39016" s="96" t="n">
        <f aca="false">BR39016-2.5</f>
        <v>-2.5</v>
      </c>
    </row>
    <row r="39017" customFormat="false" ht="12" hidden="false" customHeight="false" outlineLevel="0" collapsed="false">
      <c r="BS39017" s="96" t="n">
        <f aca="false">BR39017-2.5</f>
        <v>-2.5</v>
      </c>
    </row>
    <row r="39018" customFormat="false" ht="12" hidden="false" customHeight="false" outlineLevel="0" collapsed="false">
      <c r="BS39018" s="96" t="n">
        <f aca="false">BR39018-2.5</f>
        <v>-2.5</v>
      </c>
    </row>
    <row r="39019" customFormat="false" ht="12" hidden="false" customHeight="false" outlineLevel="0" collapsed="false">
      <c r="BS39019" s="96" t="n">
        <f aca="false">BR39019-2.5</f>
        <v>-2.5</v>
      </c>
    </row>
    <row r="39020" customFormat="false" ht="12" hidden="false" customHeight="false" outlineLevel="0" collapsed="false">
      <c r="BS39020" s="96" t="n">
        <f aca="false">BR39020-2.5</f>
        <v>-2.5</v>
      </c>
    </row>
    <row r="39021" customFormat="false" ht="12" hidden="false" customHeight="false" outlineLevel="0" collapsed="false">
      <c r="BS39021" s="96" t="n">
        <f aca="false">BR39021-2.5</f>
        <v>-2.5</v>
      </c>
    </row>
    <row r="39022" customFormat="false" ht="12" hidden="false" customHeight="false" outlineLevel="0" collapsed="false">
      <c r="BS39022" s="96" t="n">
        <f aca="false">BR39022-2.5</f>
        <v>-2.5</v>
      </c>
    </row>
    <row r="39023" customFormat="false" ht="12" hidden="false" customHeight="false" outlineLevel="0" collapsed="false">
      <c r="BS39023" s="96" t="n">
        <f aca="false">BR39023-2.5</f>
        <v>-2.5</v>
      </c>
    </row>
    <row r="39024" customFormat="false" ht="12" hidden="false" customHeight="false" outlineLevel="0" collapsed="false">
      <c r="BS39024" s="96" t="n">
        <f aca="false">BR39024-2.5</f>
        <v>-2.5</v>
      </c>
    </row>
    <row r="39025" customFormat="false" ht="12" hidden="false" customHeight="false" outlineLevel="0" collapsed="false">
      <c r="BS39025" s="96" t="n">
        <f aca="false">BR39025-2.5</f>
        <v>-2.5</v>
      </c>
    </row>
    <row r="39026" customFormat="false" ht="12" hidden="false" customHeight="false" outlineLevel="0" collapsed="false">
      <c r="BS39026" s="96" t="n">
        <f aca="false">BR39026-2.5</f>
        <v>-2.5</v>
      </c>
    </row>
    <row r="39027" customFormat="false" ht="12" hidden="false" customHeight="false" outlineLevel="0" collapsed="false">
      <c r="BS39027" s="96" t="n">
        <f aca="false">BR39027-2.5</f>
        <v>-2.5</v>
      </c>
    </row>
    <row r="39028" customFormat="false" ht="12" hidden="false" customHeight="false" outlineLevel="0" collapsed="false">
      <c r="BS39028" s="96" t="n">
        <f aca="false">BR39028-2.5</f>
        <v>-2.5</v>
      </c>
    </row>
    <row r="39029" customFormat="false" ht="12" hidden="false" customHeight="false" outlineLevel="0" collapsed="false">
      <c r="BS39029" s="96" t="n">
        <f aca="false">BR39029-2.5</f>
        <v>-2.5</v>
      </c>
    </row>
    <row r="39030" customFormat="false" ht="12" hidden="false" customHeight="false" outlineLevel="0" collapsed="false">
      <c r="BS39030" s="96" t="n">
        <f aca="false">BR39030-2.5</f>
        <v>-2.5</v>
      </c>
    </row>
    <row r="39031" customFormat="false" ht="12" hidden="false" customHeight="false" outlineLevel="0" collapsed="false">
      <c r="BS39031" s="96" t="n">
        <f aca="false">BR39031-2.5</f>
        <v>-2.5</v>
      </c>
    </row>
    <row r="39032" customFormat="false" ht="12" hidden="false" customHeight="false" outlineLevel="0" collapsed="false">
      <c r="BS39032" s="96" t="n">
        <f aca="false">BR39032-2.5</f>
        <v>-2.5</v>
      </c>
    </row>
    <row r="39033" customFormat="false" ht="12" hidden="false" customHeight="false" outlineLevel="0" collapsed="false">
      <c r="BS39033" s="96" t="n">
        <f aca="false">BR39033-2.5</f>
        <v>-2.5</v>
      </c>
    </row>
    <row r="39034" customFormat="false" ht="12" hidden="false" customHeight="false" outlineLevel="0" collapsed="false">
      <c r="BS39034" s="96" t="n">
        <f aca="false">BR39034-2.5</f>
        <v>-2.5</v>
      </c>
    </row>
    <row r="39035" customFormat="false" ht="12" hidden="false" customHeight="false" outlineLevel="0" collapsed="false">
      <c r="BS39035" s="96" t="n">
        <f aca="false">BR39035-2.5</f>
        <v>-2.5</v>
      </c>
    </row>
    <row r="39036" customFormat="false" ht="12" hidden="false" customHeight="false" outlineLevel="0" collapsed="false">
      <c r="BS39036" s="96" t="n">
        <f aca="false">BR39036-2.5</f>
        <v>-2.5</v>
      </c>
    </row>
    <row r="39037" customFormat="false" ht="12" hidden="false" customHeight="false" outlineLevel="0" collapsed="false">
      <c r="BS39037" s="96" t="n">
        <f aca="false">BR39037-2.5</f>
        <v>-2.5</v>
      </c>
    </row>
    <row r="39038" customFormat="false" ht="12" hidden="false" customHeight="false" outlineLevel="0" collapsed="false">
      <c r="BS39038" s="96" t="n">
        <f aca="false">BR39038-2.5</f>
        <v>-2.5</v>
      </c>
    </row>
    <row r="39039" customFormat="false" ht="12" hidden="false" customHeight="false" outlineLevel="0" collapsed="false">
      <c r="BS39039" s="96" t="n">
        <f aca="false">BR39039-2.5</f>
        <v>-2.5</v>
      </c>
    </row>
    <row r="39040" customFormat="false" ht="12" hidden="false" customHeight="false" outlineLevel="0" collapsed="false">
      <c r="BS39040" s="96" t="n">
        <f aca="false">BR39040-2.5</f>
        <v>-2.5</v>
      </c>
    </row>
    <row r="39041" customFormat="false" ht="12" hidden="false" customHeight="false" outlineLevel="0" collapsed="false">
      <c r="BS39041" s="96" t="n">
        <f aca="false">BR39041-2.5</f>
        <v>-2.5</v>
      </c>
    </row>
    <row r="39042" customFormat="false" ht="12" hidden="false" customHeight="false" outlineLevel="0" collapsed="false">
      <c r="BS39042" s="96" t="n">
        <f aca="false">BR39042-2.5</f>
        <v>-2.5</v>
      </c>
    </row>
    <row r="39043" customFormat="false" ht="12" hidden="false" customHeight="false" outlineLevel="0" collapsed="false">
      <c r="BS39043" s="96" t="n">
        <f aca="false">BR39043-2.5</f>
        <v>-2.5</v>
      </c>
    </row>
    <row r="39044" customFormat="false" ht="12" hidden="false" customHeight="false" outlineLevel="0" collapsed="false">
      <c r="BS39044" s="96" t="n">
        <f aca="false">BR39044-2.5</f>
        <v>-2.5</v>
      </c>
    </row>
    <row r="39045" customFormat="false" ht="12" hidden="false" customHeight="false" outlineLevel="0" collapsed="false">
      <c r="BS39045" s="96" t="n">
        <f aca="false">BR39045-2.5</f>
        <v>-2.5</v>
      </c>
    </row>
    <row r="39046" customFormat="false" ht="12" hidden="false" customHeight="false" outlineLevel="0" collapsed="false">
      <c r="BS39046" s="96" t="n">
        <f aca="false">BR39046-2.5</f>
        <v>-2.5</v>
      </c>
    </row>
    <row r="39047" customFormat="false" ht="12" hidden="false" customHeight="false" outlineLevel="0" collapsed="false">
      <c r="BS39047" s="96" t="n">
        <f aca="false">BR39047-2.5</f>
        <v>-2.5</v>
      </c>
    </row>
    <row r="39048" customFormat="false" ht="12" hidden="false" customHeight="false" outlineLevel="0" collapsed="false">
      <c r="BS39048" s="96" t="n">
        <f aca="false">BR39048-2.5</f>
        <v>-2.5</v>
      </c>
    </row>
    <row r="39049" customFormat="false" ht="12" hidden="false" customHeight="false" outlineLevel="0" collapsed="false">
      <c r="BS39049" s="96" t="n">
        <f aca="false">BR39049-2.5</f>
        <v>-2.5</v>
      </c>
    </row>
    <row r="39050" customFormat="false" ht="12" hidden="false" customHeight="false" outlineLevel="0" collapsed="false">
      <c r="BS39050" s="96" t="n">
        <f aca="false">BR39050-2.5</f>
        <v>-2.5</v>
      </c>
    </row>
    <row r="39051" customFormat="false" ht="12" hidden="false" customHeight="false" outlineLevel="0" collapsed="false">
      <c r="BS39051" s="96" t="n">
        <f aca="false">BR39051-2.5</f>
        <v>-2.5</v>
      </c>
    </row>
    <row r="39052" customFormat="false" ht="12" hidden="false" customHeight="false" outlineLevel="0" collapsed="false">
      <c r="BS39052" s="96" t="n">
        <f aca="false">BR39052-2.5</f>
        <v>-2.5</v>
      </c>
    </row>
    <row r="39053" customFormat="false" ht="12" hidden="false" customHeight="false" outlineLevel="0" collapsed="false">
      <c r="BS39053" s="96" t="n">
        <f aca="false">BR39053-2.5</f>
        <v>-2.5</v>
      </c>
    </row>
    <row r="39054" customFormat="false" ht="12" hidden="false" customHeight="false" outlineLevel="0" collapsed="false">
      <c r="BS39054" s="96" t="n">
        <f aca="false">BR39054-2.5</f>
        <v>-2.5</v>
      </c>
    </row>
    <row r="39055" customFormat="false" ht="12" hidden="false" customHeight="false" outlineLevel="0" collapsed="false">
      <c r="BS39055" s="96" t="n">
        <f aca="false">BR39055-2.5</f>
        <v>-2.5</v>
      </c>
    </row>
    <row r="39056" customFormat="false" ht="12" hidden="false" customHeight="false" outlineLevel="0" collapsed="false">
      <c r="BS39056" s="96" t="n">
        <f aca="false">BR39056-2.5</f>
        <v>-2.5</v>
      </c>
    </row>
    <row r="39057" customFormat="false" ht="12" hidden="false" customHeight="false" outlineLevel="0" collapsed="false">
      <c r="BS39057" s="96" t="n">
        <f aca="false">BR39057-2.5</f>
        <v>-2.5</v>
      </c>
    </row>
    <row r="39058" customFormat="false" ht="12" hidden="false" customHeight="false" outlineLevel="0" collapsed="false">
      <c r="BS39058" s="96" t="n">
        <f aca="false">BR39058-2.5</f>
        <v>-2.5</v>
      </c>
    </row>
    <row r="39059" customFormat="false" ht="12" hidden="false" customHeight="false" outlineLevel="0" collapsed="false">
      <c r="BS39059" s="96" t="n">
        <f aca="false">BR39059-2.5</f>
        <v>-2.5</v>
      </c>
    </row>
    <row r="39060" customFormat="false" ht="12" hidden="false" customHeight="false" outlineLevel="0" collapsed="false">
      <c r="BS39060" s="96" t="n">
        <f aca="false">BR39060-2.5</f>
        <v>-2.5</v>
      </c>
    </row>
    <row r="39061" customFormat="false" ht="12" hidden="false" customHeight="false" outlineLevel="0" collapsed="false">
      <c r="BS39061" s="96" t="n">
        <f aca="false">BR39061-2.5</f>
        <v>-2.5</v>
      </c>
    </row>
    <row r="39062" customFormat="false" ht="12" hidden="false" customHeight="false" outlineLevel="0" collapsed="false">
      <c r="BS39062" s="96" t="n">
        <f aca="false">BR39062-2.5</f>
        <v>-2.5</v>
      </c>
    </row>
    <row r="39063" customFormat="false" ht="12" hidden="false" customHeight="false" outlineLevel="0" collapsed="false">
      <c r="BS39063" s="96" t="n">
        <f aca="false">BR39063-2.5</f>
        <v>-2.5</v>
      </c>
    </row>
    <row r="39064" customFormat="false" ht="12" hidden="false" customHeight="false" outlineLevel="0" collapsed="false">
      <c r="BS39064" s="96" t="n">
        <f aca="false">BR39064-2.5</f>
        <v>-2.5</v>
      </c>
    </row>
    <row r="39065" customFormat="false" ht="12" hidden="false" customHeight="false" outlineLevel="0" collapsed="false">
      <c r="BS39065" s="96" t="n">
        <f aca="false">BR39065-2.5</f>
        <v>-2.5</v>
      </c>
    </row>
    <row r="39066" customFormat="false" ht="12" hidden="false" customHeight="false" outlineLevel="0" collapsed="false">
      <c r="BS39066" s="96" t="n">
        <f aca="false">BR39066-2.5</f>
        <v>-2.5</v>
      </c>
    </row>
    <row r="39067" customFormat="false" ht="12" hidden="false" customHeight="false" outlineLevel="0" collapsed="false">
      <c r="BS39067" s="96" t="n">
        <f aca="false">BR39067-2.5</f>
        <v>-2.5</v>
      </c>
    </row>
    <row r="39068" customFormat="false" ht="12" hidden="false" customHeight="false" outlineLevel="0" collapsed="false">
      <c r="BS39068" s="96" t="n">
        <f aca="false">BR39068-2.5</f>
        <v>-2.5</v>
      </c>
    </row>
    <row r="39069" customFormat="false" ht="12" hidden="false" customHeight="false" outlineLevel="0" collapsed="false">
      <c r="BS39069" s="96" t="n">
        <f aca="false">BR39069-2.5</f>
        <v>-2.5</v>
      </c>
    </row>
    <row r="39070" customFormat="false" ht="12" hidden="false" customHeight="false" outlineLevel="0" collapsed="false">
      <c r="BS39070" s="96" t="n">
        <f aca="false">BR39070-2.5</f>
        <v>-2.5</v>
      </c>
    </row>
    <row r="39071" customFormat="false" ht="12" hidden="false" customHeight="false" outlineLevel="0" collapsed="false">
      <c r="BS39071" s="96" t="n">
        <f aca="false">BR39071-2.5</f>
        <v>-2.5</v>
      </c>
    </row>
    <row r="39072" customFormat="false" ht="12" hidden="false" customHeight="false" outlineLevel="0" collapsed="false">
      <c r="BS39072" s="96" t="n">
        <f aca="false">BR39072-2.5</f>
        <v>-2.5</v>
      </c>
    </row>
    <row r="39073" customFormat="false" ht="12" hidden="false" customHeight="false" outlineLevel="0" collapsed="false">
      <c r="BS39073" s="96" t="n">
        <f aca="false">BR39073-2.5</f>
        <v>-2.5</v>
      </c>
    </row>
    <row r="39074" customFormat="false" ht="12" hidden="false" customHeight="false" outlineLevel="0" collapsed="false">
      <c r="BS39074" s="96" t="n">
        <f aca="false">BR39074-2.5</f>
        <v>-2.5</v>
      </c>
    </row>
    <row r="39075" customFormat="false" ht="12" hidden="false" customHeight="false" outlineLevel="0" collapsed="false">
      <c r="BS39075" s="96" t="n">
        <f aca="false">BR39075-2.5</f>
        <v>-2.5</v>
      </c>
    </row>
    <row r="39076" customFormat="false" ht="12" hidden="false" customHeight="false" outlineLevel="0" collapsed="false">
      <c r="BS39076" s="96" t="n">
        <f aca="false">BR39076-2.5</f>
        <v>-2.5</v>
      </c>
    </row>
    <row r="39077" customFormat="false" ht="12" hidden="false" customHeight="false" outlineLevel="0" collapsed="false">
      <c r="BS39077" s="96" t="n">
        <f aca="false">BR39077-2.5</f>
        <v>-2.5</v>
      </c>
    </row>
    <row r="39078" customFormat="false" ht="12" hidden="false" customHeight="false" outlineLevel="0" collapsed="false">
      <c r="BS39078" s="96" t="n">
        <f aca="false">BR39078-2.5</f>
        <v>-2.5</v>
      </c>
    </row>
    <row r="39079" customFormat="false" ht="12" hidden="false" customHeight="false" outlineLevel="0" collapsed="false">
      <c r="BS39079" s="96" t="n">
        <f aca="false">BR39079-2.5</f>
        <v>-2.5</v>
      </c>
    </row>
    <row r="39080" customFormat="false" ht="12" hidden="false" customHeight="false" outlineLevel="0" collapsed="false">
      <c r="BS39080" s="96" t="n">
        <f aca="false">BR39080-2.5</f>
        <v>-2.5</v>
      </c>
    </row>
    <row r="39081" customFormat="false" ht="12" hidden="false" customHeight="false" outlineLevel="0" collapsed="false">
      <c r="BS39081" s="96" t="n">
        <f aca="false">BR39081-2.5</f>
        <v>-2.5</v>
      </c>
    </row>
    <row r="39082" customFormat="false" ht="12" hidden="false" customHeight="false" outlineLevel="0" collapsed="false">
      <c r="BS39082" s="96" t="n">
        <f aca="false">BR39082-2.5</f>
        <v>-2.5</v>
      </c>
    </row>
    <row r="39083" customFormat="false" ht="12" hidden="false" customHeight="false" outlineLevel="0" collapsed="false">
      <c r="BS39083" s="96" t="n">
        <f aca="false">BR39083-2.5</f>
        <v>-2.5</v>
      </c>
    </row>
    <row r="39084" customFormat="false" ht="12" hidden="false" customHeight="false" outlineLevel="0" collapsed="false">
      <c r="BS39084" s="96" t="n">
        <f aca="false">BR39084-2.5</f>
        <v>-2.5</v>
      </c>
    </row>
    <row r="39085" customFormat="false" ht="12" hidden="false" customHeight="false" outlineLevel="0" collapsed="false">
      <c r="BS39085" s="96" t="n">
        <f aca="false">BR39085-2.5</f>
        <v>-2.5</v>
      </c>
    </row>
    <row r="39086" customFormat="false" ht="12" hidden="false" customHeight="false" outlineLevel="0" collapsed="false">
      <c r="BS39086" s="96" t="n">
        <f aca="false">BR39086-2.5</f>
        <v>-2.5</v>
      </c>
    </row>
    <row r="39087" customFormat="false" ht="12" hidden="false" customHeight="false" outlineLevel="0" collapsed="false">
      <c r="BS39087" s="96" t="n">
        <f aca="false">BR39087-2.5</f>
        <v>-2.5</v>
      </c>
    </row>
    <row r="39088" customFormat="false" ht="12" hidden="false" customHeight="false" outlineLevel="0" collapsed="false">
      <c r="BS39088" s="96" t="n">
        <f aca="false">BR39088-2.5</f>
        <v>-2.5</v>
      </c>
    </row>
    <row r="39089" customFormat="false" ht="12" hidden="false" customHeight="false" outlineLevel="0" collapsed="false">
      <c r="BS39089" s="96" t="n">
        <f aca="false">BR39089-2.5</f>
        <v>-2.5</v>
      </c>
    </row>
    <row r="39090" customFormat="false" ht="12" hidden="false" customHeight="false" outlineLevel="0" collapsed="false">
      <c r="BS39090" s="96" t="n">
        <f aca="false">BR39090-2.5</f>
        <v>-2.5</v>
      </c>
    </row>
    <row r="39091" customFormat="false" ht="12" hidden="false" customHeight="false" outlineLevel="0" collapsed="false">
      <c r="BS39091" s="96" t="n">
        <f aca="false">BR39091-2.5</f>
        <v>-2.5</v>
      </c>
    </row>
    <row r="39092" customFormat="false" ht="12" hidden="false" customHeight="false" outlineLevel="0" collapsed="false">
      <c r="BS39092" s="96" t="n">
        <f aca="false">BR39092-2.5</f>
        <v>-2.5</v>
      </c>
    </row>
    <row r="39093" customFormat="false" ht="12" hidden="false" customHeight="false" outlineLevel="0" collapsed="false">
      <c r="BS39093" s="96" t="n">
        <f aca="false">BR39093-2.5</f>
        <v>-2.5</v>
      </c>
    </row>
    <row r="39094" customFormat="false" ht="12" hidden="false" customHeight="false" outlineLevel="0" collapsed="false">
      <c r="BS39094" s="96" t="n">
        <f aca="false">BR39094-2.5</f>
        <v>-2.5</v>
      </c>
    </row>
    <row r="39095" customFormat="false" ht="12" hidden="false" customHeight="false" outlineLevel="0" collapsed="false">
      <c r="BS39095" s="96" t="n">
        <f aca="false">BR39095-2.5</f>
        <v>-2.5</v>
      </c>
    </row>
    <row r="39096" customFormat="false" ht="12" hidden="false" customHeight="false" outlineLevel="0" collapsed="false">
      <c r="BS39096" s="96" t="n">
        <f aca="false">BR39096-2.5</f>
        <v>-2.5</v>
      </c>
    </row>
    <row r="39097" customFormat="false" ht="12" hidden="false" customHeight="false" outlineLevel="0" collapsed="false">
      <c r="BS39097" s="96" t="n">
        <f aca="false">BR39097-2.5</f>
        <v>-2.5</v>
      </c>
    </row>
    <row r="39098" customFormat="false" ht="12" hidden="false" customHeight="false" outlineLevel="0" collapsed="false">
      <c r="BS39098" s="96" t="n">
        <f aca="false">BR39098-2.5</f>
        <v>-2.5</v>
      </c>
    </row>
    <row r="39099" customFormat="false" ht="12" hidden="false" customHeight="false" outlineLevel="0" collapsed="false">
      <c r="BS39099" s="96" t="n">
        <f aca="false">BR39099-2.5</f>
        <v>-2.5</v>
      </c>
    </row>
    <row r="39100" customFormat="false" ht="12" hidden="false" customHeight="false" outlineLevel="0" collapsed="false">
      <c r="BS39100" s="96" t="n">
        <f aca="false">BR39100-2.5</f>
        <v>-2.5</v>
      </c>
    </row>
    <row r="39101" customFormat="false" ht="12" hidden="false" customHeight="false" outlineLevel="0" collapsed="false">
      <c r="BS39101" s="96" t="n">
        <f aca="false">BR39101-2.5</f>
        <v>-2.5</v>
      </c>
    </row>
    <row r="39102" customFormat="false" ht="12" hidden="false" customHeight="false" outlineLevel="0" collapsed="false">
      <c r="BS39102" s="96" t="n">
        <f aca="false">BR39102-2.5</f>
        <v>-2.5</v>
      </c>
    </row>
    <row r="39103" customFormat="false" ht="12" hidden="false" customHeight="false" outlineLevel="0" collapsed="false">
      <c r="BS39103" s="96" t="n">
        <f aca="false">BR39103-2.5</f>
        <v>-2.5</v>
      </c>
    </row>
    <row r="39104" customFormat="false" ht="12" hidden="false" customHeight="false" outlineLevel="0" collapsed="false">
      <c r="BS39104" s="96" t="n">
        <f aca="false">BR39104-2.5</f>
        <v>-2.5</v>
      </c>
    </row>
    <row r="39105" customFormat="false" ht="12" hidden="false" customHeight="false" outlineLevel="0" collapsed="false">
      <c r="BS39105" s="96" t="n">
        <f aca="false">BR39105-2.5</f>
        <v>-2.5</v>
      </c>
    </row>
    <row r="39106" customFormat="false" ht="12" hidden="false" customHeight="false" outlineLevel="0" collapsed="false">
      <c r="BS39106" s="96" t="n">
        <f aca="false">BR39106-2.5</f>
        <v>-2.5</v>
      </c>
    </row>
    <row r="39107" customFormat="false" ht="12" hidden="false" customHeight="false" outlineLevel="0" collapsed="false">
      <c r="BS39107" s="96" t="n">
        <f aca="false">BR39107-2.5</f>
        <v>-2.5</v>
      </c>
    </row>
    <row r="39108" customFormat="false" ht="12" hidden="false" customHeight="false" outlineLevel="0" collapsed="false">
      <c r="BS39108" s="96" t="n">
        <f aca="false">BR39108-2.5</f>
        <v>-2.5</v>
      </c>
    </row>
    <row r="39109" customFormat="false" ht="12" hidden="false" customHeight="false" outlineLevel="0" collapsed="false">
      <c r="BS39109" s="96" t="n">
        <f aca="false">BR39109-2.5</f>
        <v>-2.5</v>
      </c>
    </row>
    <row r="39110" customFormat="false" ht="12" hidden="false" customHeight="false" outlineLevel="0" collapsed="false">
      <c r="BS39110" s="96" t="n">
        <f aca="false">BR39110-2.5</f>
        <v>-2.5</v>
      </c>
    </row>
    <row r="39111" customFormat="false" ht="12" hidden="false" customHeight="false" outlineLevel="0" collapsed="false">
      <c r="BS39111" s="96" t="n">
        <f aca="false">BR39111-2.5</f>
        <v>-2.5</v>
      </c>
    </row>
    <row r="39112" customFormat="false" ht="12" hidden="false" customHeight="false" outlineLevel="0" collapsed="false">
      <c r="BS39112" s="96" t="n">
        <f aca="false">BR39112-2.5</f>
        <v>-2.5</v>
      </c>
    </row>
    <row r="39113" customFormat="false" ht="12" hidden="false" customHeight="false" outlineLevel="0" collapsed="false">
      <c r="BS39113" s="96" t="n">
        <f aca="false">BR39113-2.5</f>
        <v>-2.5</v>
      </c>
    </row>
    <row r="39114" customFormat="false" ht="12" hidden="false" customHeight="false" outlineLevel="0" collapsed="false">
      <c r="BS39114" s="96" t="n">
        <f aca="false">BR39114-2.5</f>
        <v>-2.5</v>
      </c>
    </row>
    <row r="39115" customFormat="false" ht="12" hidden="false" customHeight="false" outlineLevel="0" collapsed="false">
      <c r="BS39115" s="96" t="n">
        <f aca="false">BR39115-2.5</f>
        <v>-2.5</v>
      </c>
    </row>
    <row r="39116" customFormat="false" ht="12" hidden="false" customHeight="false" outlineLevel="0" collapsed="false">
      <c r="BS39116" s="96" t="n">
        <f aca="false">BR39116-2.5</f>
        <v>-2.5</v>
      </c>
    </row>
    <row r="39117" customFormat="false" ht="12" hidden="false" customHeight="false" outlineLevel="0" collapsed="false">
      <c r="BS39117" s="96" t="n">
        <f aca="false">BR39117-2.5</f>
        <v>-2.5</v>
      </c>
    </row>
    <row r="39118" customFormat="false" ht="12" hidden="false" customHeight="false" outlineLevel="0" collapsed="false">
      <c r="BS39118" s="96" t="n">
        <f aca="false">BR39118-2.5</f>
        <v>-2.5</v>
      </c>
    </row>
    <row r="39119" customFormat="false" ht="12" hidden="false" customHeight="false" outlineLevel="0" collapsed="false">
      <c r="BS39119" s="96" t="n">
        <f aca="false">BR39119-2.5</f>
        <v>-2.5</v>
      </c>
    </row>
    <row r="39120" customFormat="false" ht="12" hidden="false" customHeight="false" outlineLevel="0" collapsed="false">
      <c r="BS39120" s="96" t="n">
        <f aca="false">BR39120-2.5</f>
        <v>-2.5</v>
      </c>
    </row>
    <row r="39121" customFormat="false" ht="12" hidden="false" customHeight="false" outlineLevel="0" collapsed="false">
      <c r="BS39121" s="96" t="n">
        <f aca="false">BR39121-2.5</f>
        <v>-2.5</v>
      </c>
    </row>
    <row r="39122" customFormat="false" ht="12" hidden="false" customHeight="false" outlineLevel="0" collapsed="false">
      <c r="BS39122" s="96" t="n">
        <f aca="false">BR39122-2.5</f>
        <v>-2.5</v>
      </c>
    </row>
    <row r="39123" customFormat="false" ht="12" hidden="false" customHeight="false" outlineLevel="0" collapsed="false">
      <c r="BS39123" s="96" t="n">
        <f aca="false">BR39123-2.5</f>
        <v>-2.5</v>
      </c>
    </row>
    <row r="39124" customFormat="false" ht="12" hidden="false" customHeight="false" outlineLevel="0" collapsed="false">
      <c r="BS39124" s="96" t="n">
        <f aca="false">BR39124-2.5</f>
        <v>-2.5</v>
      </c>
    </row>
    <row r="39125" customFormat="false" ht="12" hidden="false" customHeight="false" outlineLevel="0" collapsed="false">
      <c r="BS39125" s="96" t="n">
        <f aca="false">BR39125-2.5</f>
        <v>-2.5</v>
      </c>
    </row>
    <row r="39126" customFormat="false" ht="12" hidden="false" customHeight="false" outlineLevel="0" collapsed="false">
      <c r="BS39126" s="96" t="n">
        <f aca="false">BR39126-2.5</f>
        <v>-2.5</v>
      </c>
    </row>
    <row r="39127" customFormat="false" ht="12" hidden="false" customHeight="false" outlineLevel="0" collapsed="false">
      <c r="BS39127" s="96" t="n">
        <f aca="false">BR39127-2.5</f>
        <v>-2.5</v>
      </c>
    </row>
    <row r="39128" customFormat="false" ht="12" hidden="false" customHeight="false" outlineLevel="0" collapsed="false">
      <c r="BS39128" s="96" t="n">
        <f aca="false">BR39128-2.5</f>
        <v>-2.5</v>
      </c>
    </row>
    <row r="39129" customFormat="false" ht="12" hidden="false" customHeight="false" outlineLevel="0" collapsed="false">
      <c r="BS39129" s="96" t="n">
        <f aca="false">BR39129-2.5</f>
        <v>-2.5</v>
      </c>
    </row>
    <row r="39130" customFormat="false" ht="12" hidden="false" customHeight="false" outlineLevel="0" collapsed="false">
      <c r="BS39130" s="96" t="n">
        <f aca="false">BR39130-2.5</f>
        <v>-2.5</v>
      </c>
    </row>
    <row r="39131" customFormat="false" ht="12" hidden="false" customHeight="false" outlineLevel="0" collapsed="false">
      <c r="BS39131" s="96" t="n">
        <f aca="false">BR39131-2.5</f>
        <v>-2.5</v>
      </c>
    </row>
    <row r="39132" customFormat="false" ht="12" hidden="false" customHeight="false" outlineLevel="0" collapsed="false">
      <c r="BS39132" s="96" t="n">
        <f aca="false">BR39132-2.5</f>
        <v>-2.5</v>
      </c>
    </row>
    <row r="39133" customFormat="false" ht="12" hidden="false" customHeight="false" outlineLevel="0" collapsed="false">
      <c r="BS39133" s="96" t="n">
        <f aca="false">BR39133-2.5</f>
        <v>-2.5</v>
      </c>
    </row>
    <row r="39134" customFormat="false" ht="12" hidden="false" customHeight="false" outlineLevel="0" collapsed="false">
      <c r="BS39134" s="96" t="n">
        <f aca="false">BR39134-2.5</f>
        <v>-2.5</v>
      </c>
    </row>
    <row r="39135" customFormat="false" ht="12" hidden="false" customHeight="false" outlineLevel="0" collapsed="false">
      <c r="BS39135" s="96" t="n">
        <f aca="false">BR39135-2.5</f>
        <v>-2.5</v>
      </c>
    </row>
    <row r="39136" customFormat="false" ht="12" hidden="false" customHeight="false" outlineLevel="0" collapsed="false">
      <c r="BS39136" s="96" t="n">
        <f aca="false">BR39136-2.5</f>
        <v>-2.5</v>
      </c>
    </row>
    <row r="39137" customFormat="false" ht="12" hidden="false" customHeight="false" outlineLevel="0" collapsed="false">
      <c r="BS39137" s="96" t="n">
        <f aca="false">BR39137-2.5</f>
        <v>-2.5</v>
      </c>
    </row>
    <row r="39138" customFormat="false" ht="12" hidden="false" customHeight="false" outlineLevel="0" collapsed="false">
      <c r="BS39138" s="96" t="n">
        <f aca="false">BR39138-2.5</f>
        <v>-2.5</v>
      </c>
    </row>
    <row r="39139" customFormat="false" ht="12" hidden="false" customHeight="false" outlineLevel="0" collapsed="false">
      <c r="BS39139" s="96" t="n">
        <f aca="false">BR39139-2.5</f>
        <v>-2.5</v>
      </c>
    </row>
    <row r="39140" customFormat="false" ht="12" hidden="false" customHeight="false" outlineLevel="0" collapsed="false">
      <c r="BS39140" s="96" t="n">
        <f aca="false">BR39140-2.5</f>
        <v>-2.5</v>
      </c>
    </row>
    <row r="39141" customFormat="false" ht="12" hidden="false" customHeight="false" outlineLevel="0" collapsed="false">
      <c r="BS39141" s="96" t="n">
        <f aca="false">BR39141-2.5</f>
        <v>-2.5</v>
      </c>
    </row>
    <row r="39142" customFormat="false" ht="12" hidden="false" customHeight="false" outlineLevel="0" collapsed="false">
      <c r="BS39142" s="96" t="n">
        <f aca="false">BR39142-2.5</f>
        <v>-2.5</v>
      </c>
    </row>
    <row r="39143" customFormat="false" ht="12" hidden="false" customHeight="false" outlineLevel="0" collapsed="false">
      <c r="BS39143" s="96" t="n">
        <f aca="false">BR39143-2.5</f>
        <v>-2.5</v>
      </c>
    </row>
    <row r="39144" customFormat="false" ht="12" hidden="false" customHeight="false" outlineLevel="0" collapsed="false">
      <c r="BS39144" s="96" t="n">
        <f aca="false">BR39144-2.5</f>
        <v>-2.5</v>
      </c>
    </row>
    <row r="39145" customFormat="false" ht="12" hidden="false" customHeight="false" outlineLevel="0" collapsed="false">
      <c r="BS39145" s="96" t="n">
        <f aca="false">BR39145-2.5</f>
        <v>-2.5</v>
      </c>
    </row>
    <row r="39146" customFormat="false" ht="12" hidden="false" customHeight="false" outlineLevel="0" collapsed="false">
      <c r="BS39146" s="96" t="n">
        <f aca="false">BR39146-2.5</f>
        <v>-2.5</v>
      </c>
    </row>
    <row r="39147" customFormat="false" ht="12" hidden="false" customHeight="false" outlineLevel="0" collapsed="false">
      <c r="BS39147" s="96" t="n">
        <f aca="false">BR39147-2.5</f>
        <v>-2.5</v>
      </c>
    </row>
    <row r="39148" customFormat="false" ht="12" hidden="false" customHeight="false" outlineLevel="0" collapsed="false">
      <c r="BS39148" s="96" t="n">
        <f aca="false">BR39148-2.5</f>
        <v>-2.5</v>
      </c>
    </row>
    <row r="39149" customFormat="false" ht="12" hidden="false" customHeight="false" outlineLevel="0" collapsed="false">
      <c r="BS39149" s="96" t="n">
        <f aca="false">BR39149-2.5</f>
        <v>-2.5</v>
      </c>
    </row>
    <row r="39150" customFormat="false" ht="12" hidden="false" customHeight="false" outlineLevel="0" collapsed="false">
      <c r="BS39150" s="96" t="n">
        <f aca="false">BR39150-2.5</f>
        <v>-2.5</v>
      </c>
    </row>
    <row r="39151" customFormat="false" ht="12" hidden="false" customHeight="false" outlineLevel="0" collapsed="false">
      <c r="BS39151" s="96" t="n">
        <f aca="false">BR39151-2.5</f>
        <v>-2.5</v>
      </c>
    </row>
    <row r="39152" customFormat="false" ht="12" hidden="false" customHeight="false" outlineLevel="0" collapsed="false">
      <c r="BS39152" s="96" t="n">
        <f aca="false">BR39152-2.5</f>
        <v>-2.5</v>
      </c>
    </row>
    <row r="39153" customFormat="false" ht="12" hidden="false" customHeight="false" outlineLevel="0" collapsed="false">
      <c r="BS39153" s="96" t="n">
        <f aca="false">BR39153-2.5</f>
        <v>-2.5</v>
      </c>
    </row>
    <row r="39154" customFormat="false" ht="12" hidden="false" customHeight="false" outlineLevel="0" collapsed="false">
      <c r="BS39154" s="96" t="n">
        <f aca="false">BR39154-2.5</f>
        <v>-2.5</v>
      </c>
    </row>
    <row r="39155" customFormat="false" ht="12" hidden="false" customHeight="false" outlineLevel="0" collapsed="false">
      <c r="BS39155" s="96" t="n">
        <f aca="false">BR39155-2.5</f>
        <v>-2.5</v>
      </c>
    </row>
    <row r="39156" customFormat="false" ht="12" hidden="false" customHeight="false" outlineLevel="0" collapsed="false">
      <c r="BS39156" s="96" t="n">
        <f aca="false">BR39156-2.5</f>
        <v>-2.5</v>
      </c>
    </row>
    <row r="39157" customFormat="false" ht="12" hidden="false" customHeight="false" outlineLevel="0" collapsed="false">
      <c r="BS39157" s="96" t="n">
        <f aca="false">BR39157-2.5</f>
        <v>-2.5</v>
      </c>
    </row>
    <row r="39158" customFormat="false" ht="12" hidden="false" customHeight="false" outlineLevel="0" collapsed="false">
      <c r="BS39158" s="96" t="n">
        <f aca="false">BR39158-2.5</f>
        <v>-2.5</v>
      </c>
    </row>
    <row r="39159" customFormat="false" ht="12" hidden="false" customHeight="false" outlineLevel="0" collapsed="false">
      <c r="BS39159" s="96" t="n">
        <f aca="false">BR39159-2.5</f>
        <v>-2.5</v>
      </c>
    </row>
    <row r="39160" customFormat="false" ht="12" hidden="false" customHeight="false" outlineLevel="0" collapsed="false">
      <c r="BS39160" s="96" t="n">
        <f aca="false">BR39160-2.5</f>
        <v>-2.5</v>
      </c>
    </row>
    <row r="39161" customFormat="false" ht="12" hidden="false" customHeight="false" outlineLevel="0" collapsed="false">
      <c r="BS39161" s="96" t="n">
        <f aca="false">BR39161-2.5</f>
        <v>-2.5</v>
      </c>
    </row>
    <row r="39162" customFormat="false" ht="12" hidden="false" customHeight="false" outlineLevel="0" collapsed="false">
      <c r="BS39162" s="96" t="n">
        <f aca="false">BR39162-2.5</f>
        <v>-2.5</v>
      </c>
    </row>
    <row r="39163" customFormat="false" ht="12" hidden="false" customHeight="false" outlineLevel="0" collapsed="false">
      <c r="BS39163" s="96" t="n">
        <f aca="false">BR39163-2.5</f>
        <v>-2.5</v>
      </c>
    </row>
    <row r="39164" customFormat="false" ht="12" hidden="false" customHeight="false" outlineLevel="0" collapsed="false">
      <c r="BS39164" s="96" t="n">
        <f aca="false">BR39164-2.5</f>
        <v>-2.5</v>
      </c>
    </row>
    <row r="39165" customFormat="false" ht="12" hidden="false" customHeight="false" outlineLevel="0" collapsed="false">
      <c r="BS39165" s="96" t="n">
        <f aca="false">BR39165-2.5</f>
        <v>-2.5</v>
      </c>
    </row>
    <row r="39166" customFormat="false" ht="12" hidden="false" customHeight="false" outlineLevel="0" collapsed="false">
      <c r="BS39166" s="96" t="n">
        <f aca="false">BR39166-2.5</f>
        <v>-2.5</v>
      </c>
    </row>
    <row r="39167" customFormat="false" ht="12" hidden="false" customHeight="false" outlineLevel="0" collapsed="false">
      <c r="BS39167" s="96" t="n">
        <f aca="false">BR39167-2.5</f>
        <v>-2.5</v>
      </c>
    </row>
    <row r="39168" customFormat="false" ht="12" hidden="false" customHeight="false" outlineLevel="0" collapsed="false">
      <c r="BS39168" s="96" t="n">
        <f aca="false">BR39168-2.5</f>
        <v>-2.5</v>
      </c>
    </row>
    <row r="39169" customFormat="false" ht="12" hidden="false" customHeight="false" outlineLevel="0" collapsed="false">
      <c r="BS39169" s="96" t="n">
        <f aca="false">BR39169-2.5</f>
        <v>-2.5</v>
      </c>
    </row>
    <row r="39170" customFormat="false" ht="12" hidden="false" customHeight="false" outlineLevel="0" collapsed="false">
      <c r="BS39170" s="96" t="n">
        <f aca="false">BR39170-2.5</f>
        <v>-2.5</v>
      </c>
    </row>
    <row r="39171" customFormat="false" ht="12" hidden="false" customHeight="false" outlineLevel="0" collapsed="false">
      <c r="BS39171" s="96" t="n">
        <f aca="false">BR39171-2.5</f>
        <v>-2.5</v>
      </c>
    </row>
    <row r="39172" customFormat="false" ht="12" hidden="false" customHeight="false" outlineLevel="0" collapsed="false">
      <c r="BS39172" s="96" t="n">
        <f aca="false">BR39172-2.5</f>
        <v>-2.5</v>
      </c>
    </row>
    <row r="39173" customFormat="false" ht="12" hidden="false" customHeight="false" outlineLevel="0" collapsed="false">
      <c r="BS39173" s="96" t="n">
        <f aca="false">BR39173-2.5</f>
        <v>-2.5</v>
      </c>
    </row>
    <row r="39174" customFormat="false" ht="12" hidden="false" customHeight="false" outlineLevel="0" collapsed="false">
      <c r="BS39174" s="96" t="n">
        <f aca="false">BR39174-2.5</f>
        <v>-2.5</v>
      </c>
    </row>
    <row r="39175" customFormat="false" ht="12" hidden="false" customHeight="false" outlineLevel="0" collapsed="false">
      <c r="BS39175" s="96" t="n">
        <f aca="false">BR39175-2.5</f>
        <v>-2.5</v>
      </c>
    </row>
    <row r="39176" customFormat="false" ht="12" hidden="false" customHeight="false" outlineLevel="0" collapsed="false">
      <c r="BS39176" s="96" t="n">
        <f aca="false">BR39176-2.5</f>
        <v>-2.5</v>
      </c>
    </row>
    <row r="39177" customFormat="false" ht="12" hidden="false" customHeight="false" outlineLevel="0" collapsed="false">
      <c r="BS39177" s="96" t="n">
        <f aca="false">BR39177-2.5</f>
        <v>-2.5</v>
      </c>
    </row>
    <row r="39178" customFormat="false" ht="12" hidden="false" customHeight="false" outlineLevel="0" collapsed="false">
      <c r="BS39178" s="96" t="n">
        <f aca="false">BR39178-2.5</f>
        <v>-2.5</v>
      </c>
    </row>
    <row r="39179" customFormat="false" ht="12" hidden="false" customHeight="false" outlineLevel="0" collapsed="false">
      <c r="BS39179" s="96" t="n">
        <f aca="false">BR39179-2.5</f>
        <v>-2.5</v>
      </c>
    </row>
    <row r="39180" customFormat="false" ht="12" hidden="false" customHeight="false" outlineLevel="0" collapsed="false">
      <c r="BS39180" s="96" t="n">
        <f aca="false">BR39180-2.5</f>
        <v>-2.5</v>
      </c>
    </row>
    <row r="39181" customFormat="false" ht="12" hidden="false" customHeight="false" outlineLevel="0" collapsed="false">
      <c r="BS39181" s="96" t="n">
        <f aca="false">BR39181-2.5</f>
        <v>-2.5</v>
      </c>
    </row>
    <row r="39182" customFormat="false" ht="12" hidden="false" customHeight="false" outlineLevel="0" collapsed="false">
      <c r="BS39182" s="96" t="n">
        <f aca="false">BR39182-2.5</f>
        <v>-2.5</v>
      </c>
    </row>
    <row r="39183" customFormat="false" ht="12" hidden="false" customHeight="false" outlineLevel="0" collapsed="false">
      <c r="BS39183" s="96" t="n">
        <f aca="false">BR39183-2.5</f>
        <v>-2.5</v>
      </c>
    </row>
    <row r="39184" customFormat="false" ht="12" hidden="false" customHeight="false" outlineLevel="0" collapsed="false">
      <c r="BS39184" s="96" t="n">
        <f aca="false">BR39184-2.5</f>
        <v>-2.5</v>
      </c>
    </row>
    <row r="39185" customFormat="false" ht="12" hidden="false" customHeight="false" outlineLevel="0" collapsed="false">
      <c r="BS39185" s="96" t="n">
        <f aca="false">BR39185-2.5</f>
        <v>-2.5</v>
      </c>
    </row>
    <row r="39186" customFormat="false" ht="12" hidden="false" customHeight="false" outlineLevel="0" collapsed="false">
      <c r="BS39186" s="96" t="n">
        <f aca="false">BR39186-2.5</f>
        <v>-2.5</v>
      </c>
    </row>
    <row r="39187" customFormat="false" ht="12" hidden="false" customHeight="false" outlineLevel="0" collapsed="false">
      <c r="BS39187" s="96" t="n">
        <f aca="false">BR39187-2.5</f>
        <v>-2.5</v>
      </c>
    </row>
    <row r="39188" customFormat="false" ht="12" hidden="false" customHeight="false" outlineLevel="0" collapsed="false">
      <c r="BS39188" s="96" t="n">
        <f aca="false">BR39188-2.5</f>
        <v>-2.5</v>
      </c>
    </row>
    <row r="39189" customFormat="false" ht="12" hidden="false" customHeight="false" outlineLevel="0" collapsed="false">
      <c r="BS39189" s="96" t="n">
        <f aca="false">BR39189-2.5</f>
        <v>-2.5</v>
      </c>
    </row>
    <row r="39190" customFormat="false" ht="12" hidden="false" customHeight="false" outlineLevel="0" collapsed="false">
      <c r="BS39190" s="96" t="n">
        <f aca="false">BR39190-2.5</f>
        <v>-2.5</v>
      </c>
    </row>
    <row r="39191" customFormat="false" ht="12" hidden="false" customHeight="false" outlineLevel="0" collapsed="false">
      <c r="BS39191" s="96" t="n">
        <f aca="false">BR39191-2.5</f>
        <v>-2.5</v>
      </c>
    </row>
    <row r="39192" customFormat="false" ht="12" hidden="false" customHeight="false" outlineLevel="0" collapsed="false">
      <c r="BS39192" s="96" t="n">
        <f aca="false">BR39192-2.5</f>
        <v>-2.5</v>
      </c>
    </row>
    <row r="39193" customFormat="false" ht="12" hidden="false" customHeight="false" outlineLevel="0" collapsed="false">
      <c r="BS39193" s="96" t="n">
        <f aca="false">BR39193-2.5</f>
        <v>-2.5</v>
      </c>
    </row>
    <row r="39194" customFormat="false" ht="12" hidden="false" customHeight="false" outlineLevel="0" collapsed="false">
      <c r="BS39194" s="96" t="n">
        <f aca="false">BR39194-2.5</f>
        <v>-2.5</v>
      </c>
    </row>
    <row r="39195" customFormat="false" ht="12" hidden="false" customHeight="false" outlineLevel="0" collapsed="false">
      <c r="BS39195" s="96" t="n">
        <f aca="false">BR39195-2.5</f>
        <v>-2.5</v>
      </c>
    </row>
    <row r="39196" customFormat="false" ht="12" hidden="false" customHeight="false" outlineLevel="0" collapsed="false">
      <c r="BS39196" s="96" t="n">
        <f aca="false">BR39196-2.5</f>
        <v>-2.5</v>
      </c>
    </row>
    <row r="39197" customFormat="false" ht="12" hidden="false" customHeight="false" outlineLevel="0" collapsed="false">
      <c r="BS39197" s="96" t="n">
        <f aca="false">BR39197-2.5</f>
        <v>-2.5</v>
      </c>
    </row>
    <row r="39198" customFormat="false" ht="12" hidden="false" customHeight="false" outlineLevel="0" collapsed="false">
      <c r="BS39198" s="96" t="n">
        <f aca="false">BR39198-2.5</f>
        <v>-2.5</v>
      </c>
    </row>
    <row r="39199" customFormat="false" ht="12" hidden="false" customHeight="false" outlineLevel="0" collapsed="false">
      <c r="BS39199" s="96" t="n">
        <f aca="false">BR39199-2.5</f>
        <v>-2.5</v>
      </c>
    </row>
    <row r="39200" customFormat="false" ht="12" hidden="false" customHeight="false" outlineLevel="0" collapsed="false">
      <c r="BS39200" s="96" t="n">
        <f aca="false">BR39200-2.5</f>
        <v>-2.5</v>
      </c>
    </row>
    <row r="39201" customFormat="false" ht="12" hidden="false" customHeight="false" outlineLevel="0" collapsed="false">
      <c r="BS39201" s="96" t="n">
        <f aca="false">BR39201-2.5</f>
        <v>-2.5</v>
      </c>
    </row>
    <row r="39202" customFormat="false" ht="12" hidden="false" customHeight="false" outlineLevel="0" collapsed="false">
      <c r="BS39202" s="96" t="n">
        <f aca="false">BR39202-2.5</f>
        <v>-2.5</v>
      </c>
    </row>
    <row r="39203" customFormat="false" ht="12" hidden="false" customHeight="false" outlineLevel="0" collapsed="false">
      <c r="BS39203" s="96" t="n">
        <f aca="false">BR39203-2.5</f>
        <v>-2.5</v>
      </c>
    </row>
    <row r="39204" customFormat="false" ht="12" hidden="false" customHeight="false" outlineLevel="0" collapsed="false">
      <c r="BS39204" s="96" t="n">
        <f aca="false">BR39204-2.5</f>
        <v>-2.5</v>
      </c>
    </row>
    <row r="39205" customFormat="false" ht="12" hidden="false" customHeight="false" outlineLevel="0" collapsed="false">
      <c r="BS39205" s="96" t="n">
        <f aca="false">BR39205-2.5</f>
        <v>-2.5</v>
      </c>
    </row>
    <row r="39206" customFormat="false" ht="12" hidden="false" customHeight="false" outlineLevel="0" collapsed="false">
      <c r="BS39206" s="96" t="n">
        <f aca="false">BR39206-2.5</f>
        <v>-2.5</v>
      </c>
    </row>
    <row r="39207" customFormat="false" ht="12" hidden="false" customHeight="false" outlineLevel="0" collapsed="false">
      <c r="BS39207" s="96" t="n">
        <f aca="false">BR39207-2.5</f>
        <v>-2.5</v>
      </c>
    </row>
    <row r="39208" customFormat="false" ht="12" hidden="false" customHeight="false" outlineLevel="0" collapsed="false">
      <c r="BS39208" s="96" t="n">
        <f aca="false">BR39208-2.5</f>
        <v>-2.5</v>
      </c>
    </row>
    <row r="39209" customFormat="false" ht="12" hidden="false" customHeight="false" outlineLevel="0" collapsed="false">
      <c r="BS39209" s="96" t="n">
        <f aca="false">BR39209-2.5</f>
        <v>-2.5</v>
      </c>
    </row>
    <row r="39210" customFormat="false" ht="12" hidden="false" customHeight="false" outlineLevel="0" collapsed="false">
      <c r="BS39210" s="96" t="n">
        <f aca="false">BR39210-2.5</f>
        <v>-2.5</v>
      </c>
    </row>
    <row r="39211" customFormat="false" ht="12" hidden="false" customHeight="false" outlineLevel="0" collapsed="false">
      <c r="BS39211" s="96" t="n">
        <f aca="false">BR39211-2.5</f>
        <v>-2.5</v>
      </c>
    </row>
    <row r="39212" customFormat="false" ht="12" hidden="false" customHeight="false" outlineLevel="0" collapsed="false">
      <c r="BS39212" s="96" t="n">
        <f aca="false">BR39212-2.5</f>
        <v>-2.5</v>
      </c>
    </row>
    <row r="39213" customFormat="false" ht="12" hidden="false" customHeight="false" outlineLevel="0" collapsed="false">
      <c r="BS39213" s="96" t="n">
        <f aca="false">BR39213-2.5</f>
        <v>-2.5</v>
      </c>
    </row>
    <row r="39214" customFormat="false" ht="12" hidden="false" customHeight="false" outlineLevel="0" collapsed="false">
      <c r="BS39214" s="96" t="n">
        <f aca="false">BR39214-2.5</f>
        <v>-2.5</v>
      </c>
    </row>
    <row r="39215" customFormat="false" ht="12" hidden="false" customHeight="false" outlineLevel="0" collapsed="false">
      <c r="BS39215" s="96" t="n">
        <f aca="false">BR39215-2.5</f>
        <v>-2.5</v>
      </c>
    </row>
    <row r="39216" customFormat="false" ht="12" hidden="false" customHeight="false" outlineLevel="0" collapsed="false">
      <c r="BS39216" s="96" t="n">
        <f aca="false">BR39216-2.5</f>
        <v>-2.5</v>
      </c>
    </row>
    <row r="39217" customFormat="false" ht="12" hidden="false" customHeight="false" outlineLevel="0" collapsed="false">
      <c r="BS39217" s="96" t="n">
        <f aca="false">BR39217-2.5</f>
        <v>-2.5</v>
      </c>
    </row>
    <row r="39218" customFormat="false" ht="12" hidden="false" customHeight="false" outlineLevel="0" collapsed="false">
      <c r="BS39218" s="96" t="n">
        <f aca="false">BR39218-2.5</f>
        <v>-2.5</v>
      </c>
    </row>
    <row r="39219" customFormat="false" ht="12" hidden="false" customHeight="false" outlineLevel="0" collapsed="false">
      <c r="BS39219" s="96" t="n">
        <f aca="false">BR39219-2.5</f>
        <v>-2.5</v>
      </c>
    </row>
    <row r="39220" customFormat="false" ht="12" hidden="false" customHeight="false" outlineLevel="0" collapsed="false">
      <c r="BS39220" s="96" t="n">
        <f aca="false">BR39220-2.5</f>
        <v>-2.5</v>
      </c>
    </row>
    <row r="39221" customFormat="false" ht="12" hidden="false" customHeight="false" outlineLevel="0" collapsed="false">
      <c r="BS39221" s="96" t="n">
        <f aca="false">BR39221-2.5</f>
        <v>-2.5</v>
      </c>
    </row>
    <row r="39222" customFormat="false" ht="12" hidden="false" customHeight="false" outlineLevel="0" collapsed="false">
      <c r="BS39222" s="96" t="n">
        <f aca="false">BR39222-2.5</f>
        <v>-2.5</v>
      </c>
    </row>
    <row r="39223" customFormat="false" ht="12" hidden="false" customHeight="false" outlineLevel="0" collapsed="false">
      <c r="BS39223" s="96" t="n">
        <f aca="false">BR39223-2.5</f>
        <v>-2.5</v>
      </c>
    </row>
    <row r="39224" customFormat="false" ht="12" hidden="false" customHeight="false" outlineLevel="0" collapsed="false">
      <c r="BS39224" s="96" t="n">
        <f aca="false">BR39224-2.5</f>
        <v>-2.5</v>
      </c>
    </row>
    <row r="39225" customFormat="false" ht="12" hidden="false" customHeight="false" outlineLevel="0" collapsed="false">
      <c r="BS39225" s="96" t="n">
        <f aca="false">BR39225-2.5</f>
        <v>-2.5</v>
      </c>
    </row>
    <row r="39226" customFormat="false" ht="12" hidden="false" customHeight="false" outlineLevel="0" collapsed="false">
      <c r="BS39226" s="96" t="n">
        <f aca="false">BR39226-2.5</f>
        <v>-2.5</v>
      </c>
    </row>
    <row r="39227" customFormat="false" ht="12" hidden="false" customHeight="false" outlineLevel="0" collapsed="false">
      <c r="BS39227" s="96" t="n">
        <f aca="false">BR39227-2.5</f>
        <v>-2.5</v>
      </c>
    </row>
    <row r="39228" customFormat="false" ht="12" hidden="false" customHeight="false" outlineLevel="0" collapsed="false">
      <c r="BS39228" s="96" t="n">
        <f aca="false">BR39228-2.5</f>
        <v>-2.5</v>
      </c>
    </row>
    <row r="39229" customFormat="false" ht="12" hidden="false" customHeight="false" outlineLevel="0" collapsed="false">
      <c r="BS39229" s="96" t="n">
        <f aca="false">BR39229-2.5</f>
        <v>-2.5</v>
      </c>
    </row>
    <row r="39230" customFormat="false" ht="12" hidden="false" customHeight="false" outlineLevel="0" collapsed="false">
      <c r="BS39230" s="96" t="n">
        <f aca="false">BR39230-2.5</f>
        <v>-2.5</v>
      </c>
    </row>
    <row r="39231" customFormat="false" ht="12" hidden="false" customHeight="false" outlineLevel="0" collapsed="false">
      <c r="BS39231" s="96" t="n">
        <f aca="false">BR39231-2.5</f>
        <v>-2.5</v>
      </c>
    </row>
    <row r="39232" customFormat="false" ht="12" hidden="false" customHeight="false" outlineLevel="0" collapsed="false">
      <c r="BS39232" s="96" t="n">
        <f aca="false">BR39232-2.5</f>
        <v>-2.5</v>
      </c>
    </row>
    <row r="39233" customFormat="false" ht="12" hidden="false" customHeight="false" outlineLevel="0" collapsed="false">
      <c r="BS39233" s="96" t="n">
        <f aca="false">BR39233-2.5</f>
        <v>-2.5</v>
      </c>
    </row>
    <row r="39234" customFormat="false" ht="12" hidden="false" customHeight="false" outlineLevel="0" collapsed="false">
      <c r="BS39234" s="96" t="n">
        <f aca="false">BR39234-2.5</f>
        <v>-2.5</v>
      </c>
    </row>
    <row r="39235" customFormat="false" ht="12" hidden="false" customHeight="false" outlineLevel="0" collapsed="false">
      <c r="BS39235" s="96" t="n">
        <f aca="false">BR39235-2.5</f>
        <v>-2.5</v>
      </c>
    </row>
    <row r="39236" customFormat="false" ht="12" hidden="false" customHeight="false" outlineLevel="0" collapsed="false">
      <c r="BS39236" s="96" t="n">
        <f aca="false">BR39236-2.5</f>
        <v>-2.5</v>
      </c>
    </row>
    <row r="39237" customFormat="false" ht="12" hidden="false" customHeight="false" outlineLevel="0" collapsed="false">
      <c r="BS39237" s="96" t="n">
        <f aca="false">BR39237-2.5</f>
        <v>-2.5</v>
      </c>
    </row>
    <row r="39238" customFormat="false" ht="12" hidden="false" customHeight="false" outlineLevel="0" collapsed="false">
      <c r="BS39238" s="96" t="n">
        <f aca="false">BR39238-2.5</f>
        <v>-2.5</v>
      </c>
    </row>
    <row r="39239" customFormat="false" ht="12" hidden="false" customHeight="false" outlineLevel="0" collapsed="false">
      <c r="BS39239" s="96" t="n">
        <f aca="false">BR39239-2.5</f>
        <v>-2.5</v>
      </c>
    </row>
    <row r="39240" customFormat="false" ht="12" hidden="false" customHeight="false" outlineLevel="0" collapsed="false">
      <c r="BS39240" s="96" t="n">
        <f aca="false">BR39240-2.5</f>
        <v>-2.5</v>
      </c>
    </row>
    <row r="39241" customFormat="false" ht="12" hidden="false" customHeight="false" outlineLevel="0" collapsed="false">
      <c r="BS39241" s="96" t="n">
        <f aca="false">BR39241-2.5</f>
        <v>-2.5</v>
      </c>
    </row>
    <row r="39242" customFormat="false" ht="12" hidden="false" customHeight="false" outlineLevel="0" collapsed="false">
      <c r="BS39242" s="96" t="n">
        <f aca="false">BR39242-2.5</f>
        <v>-2.5</v>
      </c>
    </row>
    <row r="39243" customFormat="false" ht="12" hidden="false" customHeight="false" outlineLevel="0" collapsed="false">
      <c r="BS39243" s="96" t="n">
        <f aca="false">BR39243-2.5</f>
        <v>-2.5</v>
      </c>
    </row>
    <row r="39244" customFormat="false" ht="12" hidden="false" customHeight="false" outlineLevel="0" collapsed="false">
      <c r="BS39244" s="96" t="n">
        <f aca="false">BR39244-2.5</f>
        <v>-2.5</v>
      </c>
    </row>
    <row r="39245" customFormat="false" ht="12" hidden="false" customHeight="false" outlineLevel="0" collapsed="false">
      <c r="BS39245" s="96" t="n">
        <f aca="false">BR39245-2.5</f>
        <v>-2.5</v>
      </c>
    </row>
    <row r="39246" customFormat="false" ht="12" hidden="false" customHeight="false" outlineLevel="0" collapsed="false">
      <c r="BS39246" s="96" t="n">
        <f aca="false">BR39246-2.5</f>
        <v>-2.5</v>
      </c>
    </row>
    <row r="39247" customFormat="false" ht="12" hidden="false" customHeight="false" outlineLevel="0" collapsed="false">
      <c r="BS39247" s="96" t="n">
        <f aca="false">BR39247-2.5</f>
        <v>-2.5</v>
      </c>
    </row>
    <row r="39248" customFormat="false" ht="12" hidden="false" customHeight="false" outlineLevel="0" collapsed="false">
      <c r="BS39248" s="96" t="n">
        <f aca="false">BR39248-2.5</f>
        <v>-2.5</v>
      </c>
    </row>
    <row r="39249" customFormat="false" ht="12" hidden="false" customHeight="false" outlineLevel="0" collapsed="false">
      <c r="BS39249" s="96" t="n">
        <f aca="false">BR39249-2.5</f>
        <v>-2.5</v>
      </c>
    </row>
    <row r="39250" customFormat="false" ht="12" hidden="false" customHeight="false" outlineLevel="0" collapsed="false">
      <c r="BS39250" s="96" t="n">
        <f aca="false">BR39250-2.5</f>
        <v>-2.5</v>
      </c>
    </row>
    <row r="39251" customFormat="false" ht="12" hidden="false" customHeight="false" outlineLevel="0" collapsed="false">
      <c r="BS39251" s="96" t="n">
        <f aca="false">BR39251-2.5</f>
        <v>-2.5</v>
      </c>
    </row>
    <row r="39252" customFormat="false" ht="12" hidden="false" customHeight="false" outlineLevel="0" collapsed="false">
      <c r="BS39252" s="96" t="n">
        <f aca="false">BR39252-2.5</f>
        <v>-2.5</v>
      </c>
    </row>
    <row r="39253" customFormat="false" ht="12" hidden="false" customHeight="false" outlineLevel="0" collapsed="false">
      <c r="BS39253" s="96" t="n">
        <f aca="false">BR39253-2.5</f>
        <v>-2.5</v>
      </c>
    </row>
    <row r="39254" customFormat="false" ht="12" hidden="false" customHeight="false" outlineLevel="0" collapsed="false">
      <c r="BS39254" s="96" t="n">
        <f aca="false">BR39254-2.5</f>
        <v>-2.5</v>
      </c>
    </row>
    <row r="39255" customFormat="false" ht="12" hidden="false" customHeight="false" outlineLevel="0" collapsed="false">
      <c r="BS39255" s="96" t="n">
        <f aca="false">BR39255-2.5</f>
        <v>-2.5</v>
      </c>
    </row>
    <row r="39256" customFormat="false" ht="12" hidden="false" customHeight="false" outlineLevel="0" collapsed="false">
      <c r="BS39256" s="96" t="n">
        <f aca="false">BR39256-2.5</f>
        <v>-2.5</v>
      </c>
    </row>
    <row r="39257" customFormat="false" ht="12" hidden="false" customHeight="false" outlineLevel="0" collapsed="false">
      <c r="BS39257" s="96" t="n">
        <f aca="false">BR39257-2.5</f>
        <v>-2.5</v>
      </c>
    </row>
    <row r="39258" customFormat="false" ht="12" hidden="false" customHeight="false" outlineLevel="0" collapsed="false">
      <c r="BS39258" s="96" t="n">
        <f aca="false">BR39258-2.5</f>
        <v>-2.5</v>
      </c>
    </row>
    <row r="39259" customFormat="false" ht="12" hidden="false" customHeight="false" outlineLevel="0" collapsed="false">
      <c r="BS39259" s="96" t="n">
        <f aca="false">BR39259-2.5</f>
        <v>-2.5</v>
      </c>
    </row>
    <row r="39260" customFormat="false" ht="12" hidden="false" customHeight="false" outlineLevel="0" collapsed="false">
      <c r="BS39260" s="96" t="n">
        <f aca="false">BR39260-2.5</f>
        <v>-2.5</v>
      </c>
    </row>
    <row r="39261" customFormat="false" ht="12" hidden="false" customHeight="false" outlineLevel="0" collapsed="false">
      <c r="BS39261" s="96" t="n">
        <f aca="false">BR39261-2.5</f>
        <v>-2.5</v>
      </c>
    </row>
    <row r="39262" customFormat="false" ht="12" hidden="false" customHeight="false" outlineLevel="0" collapsed="false">
      <c r="BS39262" s="96" t="n">
        <f aca="false">BR39262-2.5</f>
        <v>-2.5</v>
      </c>
    </row>
    <row r="39263" customFormat="false" ht="12" hidden="false" customHeight="false" outlineLevel="0" collapsed="false">
      <c r="BS39263" s="96" t="n">
        <f aca="false">BR39263-2.5</f>
        <v>-2.5</v>
      </c>
    </row>
    <row r="39264" customFormat="false" ht="12" hidden="false" customHeight="false" outlineLevel="0" collapsed="false">
      <c r="BS39264" s="96" t="n">
        <f aca="false">BR39264-2.5</f>
        <v>-2.5</v>
      </c>
    </row>
    <row r="39265" customFormat="false" ht="12" hidden="false" customHeight="false" outlineLevel="0" collapsed="false">
      <c r="BS39265" s="96" t="n">
        <f aca="false">BR39265-2.5</f>
        <v>-2.5</v>
      </c>
    </row>
    <row r="39266" customFormat="false" ht="12" hidden="false" customHeight="false" outlineLevel="0" collapsed="false">
      <c r="BS39266" s="96" t="n">
        <f aca="false">BR39266-2.5</f>
        <v>-2.5</v>
      </c>
    </row>
    <row r="39267" customFormat="false" ht="12" hidden="false" customHeight="false" outlineLevel="0" collapsed="false">
      <c r="BS39267" s="96" t="n">
        <f aca="false">BR39267-2.5</f>
        <v>-2.5</v>
      </c>
    </row>
    <row r="39268" customFormat="false" ht="12" hidden="false" customHeight="false" outlineLevel="0" collapsed="false">
      <c r="BS39268" s="96" t="n">
        <f aca="false">BR39268-2.5</f>
        <v>-2.5</v>
      </c>
    </row>
    <row r="39269" customFormat="false" ht="12" hidden="false" customHeight="false" outlineLevel="0" collapsed="false">
      <c r="BS39269" s="96" t="n">
        <f aca="false">BR39269-2.5</f>
        <v>-2.5</v>
      </c>
    </row>
    <row r="39270" customFormat="false" ht="12" hidden="false" customHeight="false" outlineLevel="0" collapsed="false">
      <c r="BS39270" s="96" t="n">
        <f aca="false">BR39270-2.5</f>
        <v>-2.5</v>
      </c>
    </row>
    <row r="39271" customFormat="false" ht="12" hidden="false" customHeight="false" outlineLevel="0" collapsed="false">
      <c r="BS39271" s="96" t="n">
        <f aca="false">BR39271-2.5</f>
        <v>-2.5</v>
      </c>
    </row>
    <row r="39272" customFormat="false" ht="12" hidden="false" customHeight="false" outlineLevel="0" collapsed="false">
      <c r="BS39272" s="96" t="n">
        <f aca="false">BR39272-2.5</f>
        <v>-2.5</v>
      </c>
    </row>
    <row r="39273" customFormat="false" ht="12" hidden="false" customHeight="false" outlineLevel="0" collapsed="false">
      <c r="BS39273" s="96" t="n">
        <f aca="false">BR39273-2.5</f>
        <v>-2.5</v>
      </c>
    </row>
    <row r="39274" customFormat="false" ht="12" hidden="false" customHeight="false" outlineLevel="0" collapsed="false">
      <c r="BS39274" s="96" t="n">
        <f aca="false">BR39274-2.5</f>
        <v>-2.5</v>
      </c>
    </row>
    <row r="39275" customFormat="false" ht="12" hidden="false" customHeight="false" outlineLevel="0" collapsed="false">
      <c r="BS39275" s="96" t="n">
        <f aca="false">BR39275-2.5</f>
        <v>-2.5</v>
      </c>
    </row>
    <row r="39276" customFormat="false" ht="12" hidden="false" customHeight="false" outlineLevel="0" collapsed="false">
      <c r="BS39276" s="96" t="n">
        <f aca="false">BR39276-2.5</f>
        <v>-2.5</v>
      </c>
    </row>
    <row r="39277" customFormat="false" ht="12" hidden="false" customHeight="false" outlineLevel="0" collapsed="false">
      <c r="BS39277" s="96" t="n">
        <f aca="false">BR39277-2.5</f>
        <v>-2.5</v>
      </c>
    </row>
    <row r="39278" customFormat="false" ht="12" hidden="false" customHeight="false" outlineLevel="0" collapsed="false">
      <c r="BS39278" s="96" t="n">
        <f aca="false">BR39278-2.5</f>
        <v>-2.5</v>
      </c>
    </row>
    <row r="39279" customFormat="false" ht="12" hidden="false" customHeight="false" outlineLevel="0" collapsed="false">
      <c r="BS39279" s="96" t="n">
        <f aca="false">BR39279-2.5</f>
        <v>-2.5</v>
      </c>
    </row>
    <row r="39280" customFormat="false" ht="12" hidden="false" customHeight="false" outlineLevel="0" collapsed="false">
      <c r="BS39280" s="96" t="n">
        <f aca="false">BR39280-2.5</f>
        <v>-2.5</v>
      </c>
    </row>
    <row r="39281" customFormat="false" ht="12" hidden="false" customHeight="false" outlineLevel="0" collapsed="false">
      <c r="BS39281" s="96" t="n">
        <f aca="false">BR39281-2.5</f>
        <v>-2.5</v>
      </c>
    </row>
    <row r="39282" customFormat="false" ht="12" hidden="false" customHeight="false" outlineLevel="0" collapsed="false">
      <c r="BS39282" s="96" t="n">
        <f aca="false">BR39282-2.5</f>
        <v>-2.5</v>
      </c>
    </row>
    <row r="39283" customFormat="false" ht="12" hidden="false" customHeight="false" outlineLevel="0" collapsed="false">
      <c r="BS39283" s="96" t="n">
        <f aca="false">BR39283-2.5</f>
        <v>-2.5</v>
      </c>
    </row>
    <row r="39284" customFormat="false" ht="12" hidden="false" customHeight="false" outlineLevel="0" collapsed="false">
      <c r="BS39284" s="96" t="n">
        <f aca="false">BR39284-2.5</f>
        <v>-2.5</v>
      </c>
    </row>
    <row r="39285" customFormat="false" ht="12" hidden="false" customHeight="false" outlineLevel="0" collapsed="false">
      <c r="BS39285" s="96" t="n">
        <f aca="false">BR39285-2.5</f>
        <v>-2.5</v>
      </c>
    </row>
    <row r="39286" customFormat="false" ht="12" hidden="false" customHeight="false" outlineLevel="0" collapsed="false">
      <c r="BS39286" s="96" t="n">
        <f aca="false">BR39286-2.5</f>
        <v>-2.5</v>
      </c>
    </row>
    <row r="39287" customFormat="false" ht="12" hidden="false" customHeight="false" outlineLevel="0" collapsed="false">
      <c r="BS39287" s="96" t="n">
        <f aca="false">BR39287-2.5</f>
        <v>-2.5</v>
      </c>
    </row>
    <row r="39288" customFormat="false" ht="12" hidden="false" customHeight="false" outlineLevel="0" collapsed="false">
      <c r="BS39288" s="96" t="n">
        <f aca="false">BR39288-2.5</f>
        <v>-2.5</v>
      </c>
    </row>
    <row r="39289" customFormat="false" ht="12" hidden="false" customHeight="false" outlineLevel="0" collapsed="false">
      <c r="BS39289" s="96" t="n">
        <f aca="false">BR39289-2.5</f>
        <v>-2.5</v>
      </c>
    </row>
    <row r="39290" customFormat="false" ht="12" hidden="false" customHeight="false" outlineLevel="0" collapsed="false">
      <c r="BS39290" s="96" t="n">
        <f aca="false">BR39290-2.5</f>
        <v>-2.5</v>
      </c>
    </row>
    <row r="39291" customFormat="false" ht="12" hidden="false" customHeight="false" outlineLevel="0" collapsed="false">
      <c r="BS39291" s="96" t="n">
        <f aca="false">BR39291-2.5</f>
        <v>-2.5</v>
      </c>
    </row>
    <row r="39292" customFormat="false" ht="12" hidden="false" customHeight="false" outlineLevel="0" collapsed="false">
      <c r="BS39292" s="96" t="n">
        <f aca="false">BR39292-2.5</f>
        <v>-2.5</v>
      </c>
    </row>
    <row r="39293" customFormat="false" ht="12" hidden="false" customHeight="false" outlineLevel="0" collapsed="false">
      <c r="BS39293" s="96" t="n">
        <f aca="false">BR39293-2.5</f>
        <v>-2.5</v>
      </c>
    </row>
    <row r="39294" customFormat="false" ht="12" hidden="false" customHeight="false" outlineLevel="0" collapsed="false">
      <c r="BS39294" s="96" t="n">
        <f aca="false">BR39294-2.5</f>
        <v>-2.5</v>
      </c>
    </row>
    <row r="39295" customFormat="false" ht="12" hidden="false" customHeight="false" outlineLevel="0" collapsed="false">
      <c r="BS39295" s="96" t="n">
        <f aca="false">BR39295-2.5</f>
        <v>-2.5</v>
      </c>
    </row>
    <row r="39296" customFormat="false" ht="12" hidden="false" customHeight="false" outlineLevel="0" collapsed="false">
      <c r="BS39296" s="96" t="n">
        <f aca="false">BR39296-2.5</f>
        <v>-2.5</v>
      </c>
    </row>
    <row r="39297" customFormat="false" ht="12" hidden="false" customHeight="false" outlineLevel="0" collapsed="false">
      <c r="BS39297" s="96" t="n">
        <f aca="false">BR39297-2.5</f>
        <v>-2.5</v>
      </c>
    </row>
    <row r="39298" customFormat="false" ht="12" hidden="false" customHeight="false" outlineLevel="0" collapsed="false">
      <c r="BS39298" s="96" t="n">
        <f aca="false">BR39298-2.5</f>
        <v>-2.5</v>
      </c>
    </row>
    <row r="39299" customFormat="false" ht="12" hidden="false" customHeight="false" outlineLevel="0" collapsed="false">
      <c r="BS39299" s="96" t="n">
        <f aca="false">BR39299-2.5</f>
        <v>-2.5</v>
      </c>
    </row>
    <row r="39300" customFormat="false" ht="12" hidden="false" customHeight="false" outlineLevel="0" collapsed="false">
      <c r="BS39300" s="96" t="n">
        <f aca="false">BR39300-2.5</f>
        <v>-2.5</v>
      </c>
    </row>
    <row r="39301" customFormat="false" ht="12" hidden="false" customHeight="false" outlineLevel="0" collapsed="false">
      <c r="BS39301" s="96" t="n">
        <f aca="false">BR39301-2.5</f>
        <v>-2.5</v>
      </c>
    </row>
    <row r="39302" customFormat="false" ht="12" hidden="false" customHeight="false" outlineLevel="0" collapsed="false">
      <c r="BS39302" s="96" t="n">
        <f aca="false">BR39302-2.5</f>
        <v>-2.5</v>
      </c>
    </row>
    <row r="39303" customFormat="false" ht="12" hidden="false" customHeight="false" outlineLevel="0" collapsed="false">
      <c r="BS39303" s="96" t="n">
        <f aca="false">BR39303-2.5</f>
        <v>-2.5</v>
      </c>
    </row>
    <row r="39304" customFormat="false" ht="12" hidden="false" customHeight="false" outlineLevel="0" collapsed="false">
      <c r="BS39304" s="96" t="n">
        <f aca="false">BR39304-2.5</f>
        <v>-2.5</v>
      </c>
    </row>
    <row r="39305" customFormat="false" ht="12" hidden="false" customHeight="false" outlineLevel="0" collapsed="false">
      <c r="BS39305" s="96" t="n">
        <f aca="false">BR39305-2.5</f>
        <v>-2.5</v>
      </c>
    </row>
    <row r="39306" customFormat="false" ht="12" hidden="false" customHeight="false" outlineLevel="0" collapsed="false">
      <c r="BS39306" s="96" t="n">
        <f aca="false">BR39306-2.5</f>
        <v>-2.5</v>
      </c>
    </row>
    <row r="39307" customFormat="false" ht="12" hidden="false" customHeight="false" outlineLevel="0" collapsed="false">
      <c r="BS39307" s="96" t="n">
        <f aca="false">BR39307-2.5</f>
        <v>-2.5</v>
      </c>
    </row>
    <row r="39308" customFormat="false" ht="12" hidden="false" customHeight="false" outlineLevel="0" collapsed="false">
      <c r="BS39308" s="96" t="n">
        <f aca="false">BR39308-2.5</f>
        <v>-2.5</v>
      </c>
    </row>
    <row r="39309" customFormat="false" ht="12" hidden="false" customHeight="false" outlineLevel="0" collapsed="false">
      <c r="BS39309" s="96" t="n">
        <f aca="false">BR39309-2.5</f>
        <v>-2.5</v>
      </c>
    </row>
    <row r="39310" customFormat="false" ht="12" hidden="false" customHeight="false" outlineLevel="0" collapsed="false">
      <c r="BS39310" s="96" t="n">
        <f aca="false">BR39310-2.5</f>
        <v>-2.5</v>
      </c>
    </row>
    <row r="39311" customFormat="false" ht="12" hidden="false" customHeight="false" outlineLevel="0" collapsed="false">
      <c r="BS39311" s="96" t="n">
        <f aca="false">BR39311-2.5</f>
        <v>-2.5</v>
      </c>
    </row>
    <row r="39312" customFormat="false" ht="12" hidden="false" customHeight="false" outlineLevel="0" collapsed="false">
      <c r="BS39312" s="96" t="n">
        <f aca="false">BR39312-2.5</f>
        <v>-2.5</v>
      </c>
    </row>
    <row r="39313" customFormat="false" ht="12" hidden="false" customHeight="false" outlineLevel="0" collapsed="false">
      <c r="BS39313" s="96" t="n">
        <f aca="false">BR39313-2.5</f>
        <v>-2.5</v>
      </c>
    </row>
    <row r="39314" customFormat="false" ht="12" hidden="false" customHeight="false" outlineLevel="0" collapsed="false">
      <c r="BS39314" s="96" t="n">
        <f aca="false">BR39314-2.5</f>
        <v>-2.5</v>
      </c>
    </row>
    <row r="39315" customFormat="false" ht="12" hidden="false" customHeight="false" outlineLevel="0" collapsed="false">
      <c r="BS39315" s="96" t="n">
        <f aca="false">BR39315-2.5</f>
        <v>-2.5</v>
      </c>
    </row>
    <row r="39316" customFormat="false" ht="12" hidden="false" customHeight="false" outlineLevel="0" collapsed="false">
      <c r="BS39316" s="96" t="n">
        <f aca="false">BR39316-2.5</f>
        <v>-2.5</v>
      </c>
    </row>
    <row r="39317" customFormat="false" ht="12" hidden="false" customHeight="false" outlineLevel="0" collapsed="false">
      <c r="BS39317" s="96" t="n">
        <f aca="false">BR39317-2.5</f>
        <v>-2.5</v>
      </c>
    </row>
    <row r="39318" customFormat="false" ht="12" hidden="false" customHeight="false" outlineLevel="0" collapsed="false">
      <c r="BS39318" s="96" t="n">
        <f aca="false">BR39318-2.5</f>
        <v>-2.5</v>
      </c>
    </row>
    <row r="39319" customFormat="false" ht="12" hidden="false" customHeight="false" outlineLevel="0" collapsed="false">
      <c r="BS39319" s="96" t="n">
        <f aca="false">BR39319-2.5</f>
        <v>-2.5</v>
      </c>
    </row>
    <row r="39320" customFormat="false" ht="12" hidden="false" customHeight="false" outlineLevel="0" collapsed="false">
      <c r="BS39320" s="96" t="n">
        <f aca="false">BR39320-2.5</f>
        <v>-2.5</v>
      </c>
    </row>
    <row r="39321" customFormat="false" ht="12" hidden="false" customHeight="false" outlineLevel="0" collapsed="false">
      <c r="BS39321" s="96" t="n">
        <f aca="false">BR39321-2.5</f>
        <v>-2.5</v>
      </c>
    </row>
    <row r="39322" customFormat="false" ht="12" hidden="false" customHeight="false" outlineLevel="0" collapsed="false">
      <c r="BS39322" s="96" t="n">
        <f aca="false">BR39322-2.5</f>
        <v>-2.5</v>
      </c>
    </row>
    <row r="39323" customFormat="false" ht="12" hidden="false" customHeight="false" outlineLevel="0" collapsed="false">
      <c r="BS39323" s="96" t="n">
        <f aca="false">BR39323-2.5</f>
        <v>-2.5</v>
      </c>
    </row>
    <row r="39324" customFormat="false" ht="12" hidden="false" customHeight="false" outlineLevel="0" collapsed="false">
      <c r="BS39324" s="96" t="n">
        <f aca="false">BR39324-2.5</f>
        <v>-2.5</v>
      </c>
    </row>
    <row r="39325" customFormat="false" ht="12" hidden="false" customHeight="false" outlineLevel="0" collapsed="false">
      <c r="BS39325" s="96" t="n">
        <f aca="false">BR39325-2.5</f>
        <v>-2.5</v>
      </c>
    </row>
    <row r="39326" customFormat="false" ht="12" hidden="false" customHeight="false" outlineLevel="0" collapsed="false">
      <c r="BS39326" s="96" t="n">
        <f aca="false">BR39326-2.5</f>
        <v>-2.5</v>
      </c>
    </row>
    <row r="39327" customFormat="false" ht="12" hidden="false" customHeight="false" outlineLevel="0" collapsed="false">
      <c r="BS39327" s="96" t="n">
        <f aca="false">BR39327-2.5</f>
        <v>-2.5</v>
      </c>
    </row>
    <row r="39328" customFormat="false" ht="12" hidden="false" customHeight="false" outlineLevel="0" collapsed="false">
      <c r="BS39328" s="96" t="n">
        <f aca="false">BR39328-2.5</f>
        <v>-2.5</v>
      </c>
    </row>
    <row r="39329" customFormat="false" ht="12" hidden="false" customHeight="false" outlineLevel="0" collapsed="false">
      <c r="BS39329" s="96" t="n">
        <f aca="false">BR39329-2.5</f>
        <v>-2.5</v>
      </c>
    </row>
    <row r="39330" customFormat="false" ht="12" hidden="false" customHeight="false" outlineLevel="0" collapsed="false">
      <c r="BS39330" s="96" t="n">
        <f aca="false">BR39330-2.5</f>
        <v>-2.5</v>
      </c>
    </row>
    <row r="39331" customFormat="false" ht="12" hidden="false" customHeight="false" outlineLevel="0" collapsed="false">
      <c r="BS39331" s="96" t="n">
        <f aca="false">BR39331-2.5</f>
        <v>-2.5</v>
      </c>
    </row>
    <row r="39332" customFormat="false" ht="12" hidden="false" customHeight="false" outlineLevel="0" collapsed="false">
      <c r="BS39332" s="96" t="n">
        <f aca="false">BR39332-2.5</f>
        <v>-2.5</v>
      </c>
    </row>
    <row r="39333" customFormat="false" ht="12" hidden="false" customHeight="false" outlineLevel="0" collapsed="false">
      <c r="BS39333" s="96" t="n">
        <f aca="false">BR39333-2.5</f>
        <v>-2.5</v>
      </c>
    </row>
    <row r="39334" customFormat="false" ht="12" hidden="false" customHeight="false" outlineLevel="0" collapsed="false">
      <c r="BS39334" s="96" t="n">
        <f aca="false">BR39334-2.5</f>
        <v>-2.5</v>
      </c>
    </row>
    <row r="39335" customFormat="false" ht="12" hidden="false" customHeight="false" outlineLevel="0" collapsed="false">
      <c r="BS39335" s="96" t="n">
        <f aca="false">BR39335-2.5</f>
        <v>-2.5</v>
      </c>
    </row>
    <row r="39336" customFormat="false" ht="12" hidden="false" customHeight="false" outlineLevel="0" collapsed="false">
      <c r="BS39336" s="96" t="n">
        <f aca="false">BR39336-2.5</f>
        <v>-2.5</v>
      </c>
    </row>
    <row r="39337" customFormat="false" ht="12" hidden="false" customHeight="false" outlineLevel="0" collapsed="false">
      <c r="BS39337" s="96" t="n">
        <f aca="false">BR39337-2.5</f>
        <v>-2.5</v>
      </c>
    </row>
    <row r="39338" customFormat="false" ht="12" hidden="false" customHeight="false" outlineLevel="0" collapsed="false">
      <c r="BS39338" s="96" t="n">
        <f aca="false">BR39338-2.5</f>
        <v>-2.5</v>
      </c>
    </row>
    <row r="39339" customFormat="false" ht="12" hidden="false" customHeight="false" outlineLevel="0" collapsed="false">
      <c r="BS39339" s="96" t="n">
        <f aca="false">BR39339-2.5</f>
        <v>-2.5</v>
      </c>
    </row>
    <row r="39340" customFormat="false" ht="12" hidden="false" customHeight="false" outlineLevel="0" collapsed="false">
      <c r="BS39340" s="96" t="n">
        <f aca="false">BR39340-2.5</f>
        <v>-2.5</v>
      </c>
    </row>
    <row r="39341" customFormat="false" ht="12" hidden="false" customHeight="false" outlineLevel="0" collapsed="false">
      <c r="BS39341" s="96" t="n">
        <f aca="false">BR39341-2.5</f>
        <v>-2.5</v>
      </c>
    </row>
    <row r="39342" customFormat="false" ht="12" hidden="false" customHeight="false" outlineLevel="0" collapsed="false">
      <c r="BS39342" s="96" t="n">
        <f aca="false">BR39342-2.5</f>
        <v>-2.5</v>
      </c>
    </row>
    <row r="39343" customFormat="false" ht="12" hidden="false" customHeight="false" outlineLevel="0" collapsed="false">
      <c r="BS39343" s="96" t="n">
        <f aca="false">BR39343-2.5</f>
        <v>-2.5</v>
      </c>
    </row>
    <row r="39344" customFormat="false" ht="12" hidden="false" customHeight="false" outlineLevel="0" collapsed="false">
      <c r="BS39344" s="96" t="n">
        <f aca="false">BR39344-2.5</f>
        <v>-2.5</v>
      </c>
    </row>
    <row r="39345" customFormat="false" ht="12" hidden="false" customHeight="false" outlineLevel="0" collapsed="false">
      <c r="BS39345" s="96" t="n">
        <f aca="false">BR39345-2.5</f>
        <v>-2.5</v>
      </c>
    </row>
    <row r="39346" customFormat="false" ht="12" hidden="false" customHeight="false" outlineLevel="0" collapsed="false">
      <c r="BS39346" s="96" t="n">
        <f aca="false">BR39346-2.5</f>
        <v>-2.5</v>
      </c>
    </row>
    <row r="39347" customFormat="false" ht="12" hidden="false" customHeight="false" outlineLevel="0" collapsed="false">
      <c r="BS39347" s="96" t="n">
        <f aca="false">BR39347-2.5</f>
        <v>-2.5</v>
      </c>
    </row>
    <row r="39348" customFormat="false" ht="12" hidden="false" customHeight="false" outlineLevel="0" collapsed="false">
      <c r="BS39348" s="96" t="n">
        <f aca="false">BR39348-2.5</f>
        <v>-2.5</v>
      </c>
    </row>
    <row r="39349" customFormat="false" ht="12" hidden="false" customHeight="false" outlineLevel="0" collapsed="false">
      <c r="BS39349" s="96" t="n">
        <f aca="false">BR39349-2.5</f>
        <v>-2.5</v>
      </c>
    </row>
    <row r="39350" customFormat="false" ht="12" hidden="false" customHeight="false" outlineLevel="0" collapsed="false">
      <c r="BS39350" s="96" t="n">
        <f aca="false">BR39350-2.5</f>
        <v>-2.5</v>
      </c>
    </row>
    <row r="39351" customFormat="false" ht="12" hidden="false" customHeight="false" outlineLevel="0" collapsed="false">
      <c r="BS39351" s="96" t="n">
        <f aca="false">BR39351-2.5</f>
        <v>-2.5</v>
      </c>
    </row>
    <row r="39352" customFormat="false" ht="12" hidden="false" customHeight="false" outlineLevel="0" collapsed="false">
      <c r="BS39352" s="96" t="n">
        <f aca="false">BR39352-2.5</f>
        <v>-2.5</v>
      </c>
    </row>
    <row r="39353" customFormat="false" ht="12" hidden="false" customHeight="false" outlineLevel="0" collapsed="false">
      <c r="BS39353" s="96" t="n">
        <f aca="false">BR39353-2.5</f>
        <v>-2.5</v>
      </c>
    </row>
    <row r="39354" customFormat="false" ht="12" hidden="false" customHeight="false" outlineLevel="0" collapsed="false">
      <c r="BS39354" s="96" t="n">
        <f aca="false">BR39354-2.5</f>
        <v>-2.5</v>
      </c>
    </row>
    <row r="39355" customFormat="false" ht="12" hidden="false" customHeight="false" outlineLevel="0" collapsed="false">
      <c r="BS39355" s="96" t="n">
        <f aca="false">BR39355-2.5</f>
        <v>-2.5</v>
      </c>
    </row>
    <row r="39356" customFormat="false" ht="12" hidden="false" customHeight="false" outlineLevel="0" collapsed="false">
      <c r="BS39356" s="96" t="n">
        <f aca="false">BR39356-2.5</f>
        <v>-2.5</v>
      </c>
    </row>
    <row r="39357" customFormat="false" ht="12" hidden="false" customHeight="false" outlineLevel="0" collapsed="false">
      <c r="BS39357" s="96" t="n">
        <f aca="false">BR39357-2.5</f>
        <v>-2.5</v>
      </c>
    </row>
    <row r="39358" customFormat="false" ht="12" hidden="false" customHeight="false" outlineLevel="0" collapsed="false">
      <c r="BS39358" s="96" t="n">
        <f aca="false">BR39358-2.5</f>
        <v>-2.5</v>
      </c>
    </row>
    <row r="39359" customFormat="false" ht="12" hidden="false" customHeight="false" outlineLevel="0" collapsed="false">
      <c r="BS39359" s="96" t="n">
        <f aca="false">BR39359-2.5</f>
        <v>-2.5</v>
      </c>
    </row>
    <row r="39360" customFormat="false" ht="12" hidden="false" customHeight="false" outlineLevel="0" collapsed="false">
      <c r="BS39360" s="96" t="n">
        <f aca="false">BR39360-2.5</f>
        <v>-2.5</v>
      </c>
    </row>
    <row r="39361" customFormat="false" ht="12" hidden="false" customHeight="false" outlineLevel="0" collapsed="false">
      <c r="BS39361" s="96" t="n">
        <f aca="false">BR39361-2.5</f>
        <v>-2.5</v>
      </c>
    </row>
    <row r="39362" customFormat="false" ht="12" hidden="false" customHeight="false" outlineLevel="0" collapsed="false">
      <c r="BS39362" s="96" t="n">
        <f aca="false">BR39362-2.5</f>
        <v>-2.5</v>
      </c>
    </row>
    <row r="39363" customFormat="false" ht="12" hidden="false" customHeight="false" outlineLevel="0" collapsed="false">
      <c r="BS39363" s="96" t="n">
        <f aca="false">BR39363-2.5</f>
        <v>-2.5</v>
      </c>
    </row>
    <row r="39364" customFormat="false" ht="12" hidden="false" customHeight="false" outlineLevel="0" collapsed="false">
      <c r="BS39364" s="96" t="n">
        <f aca="false">BR39364-2.5</f>
        <v>-2.5</v>
      </c>
    </row>
    <row r="39365" customFormat="false" ht="12" hidden="false" customHeight="false" outlineLevel="0" collapsed="false">
      <c r="BS39365" s="96" t="n">
        <f aca="false">BR39365-2.5</f>
        <v>-2.5</v>
      </c>
    </row>
    <row r="39366" customFormat="false" ht="12" hidden="false" customHeight="false" outlineLevel="0" collapsed="false">
      <c r="BS39366" s="96" t="n">
        <f aca="false">BR39366-2.5</f>
        <v>-2.5</v>
      </c>
    </row>
    <row r="39367" customFormat="false" ht="12" hidden="false" customHeight="false" outlineLevel="0" collapsed="false">
      <c r="BS39367" s="96" t="n">
        <f aca="false">BR39367-2.5</f>
        <v>-2.5</v>
      </c>
    </row>
    <row r="39368" customFormat="false" ht="12" hidden="false" customHeight="false" outlineLevel="0" collapsed="false">
      <c r="BS39368" s="96" t="n">
        <f aca="false">BR39368-2.5</f>
        <v>-2.5</v>
      </c>
    </row>
    <row r="39369" customFormat="false" ht="12" hidden="false" customHeight="false" outlineLevel="0" collapsed="false">
      <c r="BS39369" s="96" t="n">
        <f aca="false">BR39369-2.5</f>
        <v>-2.5</v>
      </c>
    </row>
    <row r="39370" customFormat="false" ht="12" hidden="false" customHeight="false" outlineLevel="0" collapsed="false">
      <c r="BS39370" s="96" t="n">
        <f aca="false">BR39370-2.5</f>
        <v>-2.5</v>
      </c>
    </row>
    <row r="39371" customFormat="false" ht="12" hidden="false" customHeight="false" outlineLevel="0" collapsed="false">
      <c r="BS39371" s="96" t="n">
        <f aca="false">BR39371-2.5</f>
        <v>-2.5</v>
      </c>
    </row>
    <row r="39372" customFormat="false" ht="12" hidden="false" customHeight="false" outlineLevel="0" collapsed="false">
      <c r="BS39372" s="96" t="n">
        <f aca="false">BR39372-2.5</f>
        <v>-2.5</v>
      </c>
    </row>
    <row r="39373" customFormat="false" ht="12" hidden="false" customHeight="false" outlineLevel="0" collapsed="false">
      <c r="BS39373" s="96" t="n">
        <f aca="false">BR39373-2.5</f>
        <v>-2.5</v>
      </c>
    </row>
    <row r="39374" customFormat="false" ht="12" hidden="false" customHeight="false" outlineLevel="0" collapsed="false">
      <c r="BS39374" s="96" t="n">
        <f aca="false">BR39374-2.5</f>
        <v>-2.5</v>
      </c>
    </row>
    <row r="39375" customFormat="false" ht="12" hidden="false" customHeight="false" outlineLevel="0" collapsed="false">
      <c r="BS39375" s="96" t="n">
        <f aca="false">BR39375-2.5</f>
        <v>-2.5</v>
      </c>
    </row>
    <row r="39376" customFormat="false" ht="12" hidden="false" customHeight="false" outlineLevel="0" collapsed="false">
      <c r="BS39376" s="96" t="n">
        <f aca="false">BR39376-2.5</f>
        <v>-2.5</v>
      </c>
    </row>
    <row r="39377" customFormat="false" ht="12" hidden="false" customHeight="false" outlineLevel="0" collapsed="false">
      <c r="BS39377" s="96" t="n">
        <f aca="false">BR39377-2.5</f>
        <v>-2.5</v>
      </c>
    </row>
    <row r="39378" customFormat="false" ht="12" hidden="false" customHeight="false" outlineLevel="0" collapsed="false">
      <c r="BS39378" s="96" t="n">
        <f aca="false">BR39378-2.5</f>
        <v>-2.5</v>
      </c>
    </row>
    <row r="39379" customFormat="false" ht="12" hidden="false" customHeight="false" outlineLevel="0" collapsed="false">
      <c r="BS39379" s="96" t="n">
        <f aca="false">BR39379-2.5</f>
        <v>-2.5</v>
      </c>
    </row>
    <row r="39380" customFormat="false" ht="12" hidden="false" customHeight="false" outlineLevel="0" collapsed="false">
      <c r="BS39380" s="96" t="n">
        <f aca="false">BR39380-2.5</f>
        <v>-2.5</v>
      </c>
    </row>
    <row r="39381" customFormat="false" ht="12" hidden="false" customHeight="false" outlineLevel="0" collapsed="false">
      <c r="BS39381" s="96" t="n">
        <f aca="false">BR39381-2.5</f>
        <v>-2.5</v>
      </c>
    </row>
    <row r="39382" customFormat="false" ht="12" hidden="false" customHeight="false" outlineLevel="0" collapsed="false">
      <c r="BS39382" s="96" t="n">
        <f aca="false">BR39382-2.5</f>
        <v>-2.5</v>
      </c>
    </row>
    <row r="39383" customFormat="false" ht="12" hidden="false" customHeight="false" outlineLevel="0" collapsed="false">
      <c r="BS39383" s="96" t="n">
        <f aca="false">BR39383-2.5</f>
        <v>-2.5</v>
      </c>
    </row>
    <row r="39384" customFormat="false" ht="12" hidden="false" customHeight="false" outlineLevel="0" collapsed="false">
      <c r="BS39384" s="96" t="n">
        <f aca="false">BR39384-2.5</f>
        <v>-2.5</v>
      </c>
    </row>
    <row r="39385" customFormat="false" ht="12" hidden="false" customHeight="false" outlineLevel="0" collapsed="false">
      <c r="BS39385" s="96" t="n">
        <f aca="false">BR39385-2.5</f>
        <v>-2.5</v>
      </c>
    </row>
    <row r="39386" customFormat="false" ht="12" hidden="false" customHeight="false" outlineLevel="0" collapsed="false">
      <c r="BS39386" s="96" t="n">
        <f aca="false">BR39386-2.5</f>
        <v>-2.5</v>
      </c>
    </row>
    <row r="39387" customFormat="false" ht="12" hidden="false" customHeight="false" outlineLevel="0" collapsed="false">
      <c r="BS39387" s="96" t="n">
        <f aca="false">BR39387-2.5</f>
        <v>-2.5</v>
      </c>
    </row>
    <row r="39388" customFormat="false" ht="12" hidden="false" customHeight="false" outlineLevel="0" collapsed="false">
      <c r="BS39388" s="96" t="n">
        <f aca="false">BR39388-2.5</f>
        <v>-2.5</v>
      </c>
    </row>
    <row r="39389" customFormat="false" ht="12" hidden="false" customHeight="false" outlineLevel="0" collapsed="false">
      <c r="BS39389" s="96" t="n">
        <f aca="false">BR39389-2.5</f>
        <v>-2.5</v>
      </c>
    </row>
    <row r="39390" customFormat="false" ht="12" hidden="false" customHeight="false" outlineLevel="0" collapsed="false">
      <c r="BS39390" s="96" t="n">
        <f aca="false">BR39390-2.5</f>
        <v>-2.5</v>
      </c>
    </row>
    <row r="39391" customFormat="false" ht="12" hidden="false" customHeight="false" outlineLevel="0" collapsed="false">
      <c r="BS39391" s="96" t="n">
        <f aca="false">BR39391-2.5</f>
        <v>-2.5</v>
      </c>
    </row>
    <row r="39392" customFormat="false" ht="12" hidden="false" customHeight="false" outlineLevel="0" collapsed="false">
      <c r="BS39392" s="96" t="n">
        <f aca="false">BR39392-2.5</f>
        <v>-2.5</v>
      </c>
    </row>
    <row r="39393" customFormat="false" ht="12" hidden="false" customHeight="false" outlineLevel="0" collapsed="false">
      <c r="BS39393" s="96" t="n">
        <f aca="false">BR39393-2.5</f>
        <v>-2.5</v>
      </c>
    </row>
    <row r="39394" customFormat="false" ht="12" hidden="false" customHeight="false" outlineLevel="0" collapsed="false">
      <c r="BS39394" s="96" t="n">
        <f aca="false">BR39394-2.5</f>
        <v>-2.5</v>
      </c>
    </row>
    <row r="39395" customFormat="false" ht="12" hidden="false" customHeight="false" outlineLevel="0" collapsed="false">
      <c r="BS39395" s="96" t="n">
        <f aca="false">BR39395-2.5</f>
        <v>-2.5</v>
      </c>
    </row>
    <row r="39396" customFormat="false" ht="12" hidden="false" customHeight="false" outlineLevel="0" collapsed="false">
      <c r="BS39396" s="96" t="n">
        <f aca="false">BR39396-2.5</f>
        <v>-2.5</v>
      </c>
    </row>
    <row r="39397" customFormat="false" ht="12" hidden="false" customHeight="false" outlineLevel="0" collapsed="false">
      <c r="BS39397" s="96" t="n">
        <f aca="false">BR39397-2.5</f>
        <v>-2.5</v>
      </c>
    </row>
    <row r="39398" customFormat="false" ht="12" hidden="false" customHeight="false" outlineLevel="0" collapsed="false">
      <c r="BS39398" s="96" t="n">
        <f aca="false">BR39398-2.5</f>
        <v>-2.5</v>
      </c>
    </row>
    <row r="39399" customFormat="false" ht="12" hidden="false" customHeight="false" outlineLevel="0" collapsed="false">
      <c r="BS39399" s="96" t="n">
        <f aca="false">BR39399-2.5</f>
        <v>-2.5</v>
      </c>
    </row>
    <row r="39400" customFormat="false" ht="12" hidden="false" customHeight="false" outlineLevel="0" collapsed="false">
      <c r="BS39400" s="96" t="n">
        <f aca="false">BR39400-2.5</f>
        <v>-2.5</v>
      </c>
    </row>
    <row r="39401" customFormat="false" ht="12" hidden="false" customHeight="false" outlineLevel="0" collapsed="false">
      <c r="BS39401" s="96" t="n">
        <f aca="false">BR39401-2.5</f>
        <v>-2.5</v>
      </c>
    </row>
    <row r="39402" customFormat="false" ht="12" hidden="false" customHeight="false" outlineLevel="0" collapsed="false">
      <c r="BS39402" s="96" t="n">
        <f aca="false">BR39402-2.5</f>
        <v>-2.5</v>
      </c>
    </row>
    <row r="39403" customFormat="false" ht="12" hidden="false" customHeight="false" outlineLevel="0" collapsed="false">
      <c r="BS39403" s="96" t="n">
        <f aca="false">BR39403-2.5</f>
        <v>-2.5</v>
      </c>
    </row>
    <row r="39404" customFormat="false" ht="12" hidden="false" customHeight="false" outlineLevel="0" collapsed="false">
      <c r="BS39404" s="96" t="n">
        <f aca="false">BR39404-2.5</f>
        <v>-2.5</v>
      </c>
    </row>
    <row r="39405" customFormat="false" ht="12" hidden="false" customHeight="false" outlineLevel="0" collapsed="false">
      <c r="BS39405" s="96" t="n">
        <f aca="false">BR39405-2.5</f>
        <v>-2.5</v>
      </c>
    </row>
    <row r="39406" customFormat="false" ht="12" hidden="false" customHeight="false" outlineLevel="0" collapsed="false">
      <c r="BS39406" s="96" t="n">
        <f aca="false">BR39406-2.5</f>
        <v>-2.5</v>
      </c>
    </row>
    <row r="39407" customFormat="false" ht="12" hidden="false" customHeight="false" outlineLevel="0" collapsed="false">
      <c r="BS39407" s="96" t="n">
        <f aca="false">BR39407-2.5</f>
        <v>-2.5</v>
      </c>
    </row>
    <row r="39408" customFormat="false" ht="12" hidden="false" customHeight="false" outlineLevel="0" collapsed="false">
      <c r="BS39408" s="96" t="n">
        <f aca="false">BR39408-2.5</f>
        <v>-2.5</v>
      </c>
    </row>
    <row r="39409" customFormat="false" ht="12" hidden="false" customHeight="false" outlineLevel="0" collapsed="false">
      <c r="BS39409" s="96" t="n">
        <f aca="false">BR39409-2.5</f>
        <v>-2.5</v>
      </c>
    </row>
    <row r="39410" customFormat="false" ht="12" hidden="false" customHeight="false" outlineLevel="0" collapsed="false">
      <c r="BS39410" s="96" t="n">
        <f aca="false">BR39410-2.5</f>
        <v>-2.5</v>
      </c>
    </row>
    <row r="39411" customFormat="false" ht="12" hidden="false" customHeight="false" outlineLevel="0" collapsed="false">
      <c r="BS39411" s="96" t="n">
        <f aca="false">BR39411-2.5</f>
        <v>-2.5</v>
      </c>
    </row>
    <row r="39412" customFormat="false" ht="12" hidden="false" customHeight="false" outlineLevel="0" collapsed="false">
      <c r="BS39412" s="96" t="n">
        <f aca="false">BR39412-2.5</f>
        <v>-2.5</v>
      </c>
    </row>
    <row r="39413" customFormat="false" ht="12" hidden="false" customHeight="false" outlineLevel="0" collapsed="false">
      <c r="BS39413" s="96" t="n">
        <f aca="false">BR39413-2.5</f>
        <v>-2.5</v>
      </c>
    </row>
    <row r="39414" customFormat="false" ht="12" hidden="false" customHeight="false" outlineLevel="0" collapsed="false">
      <c r="BS39414" s="96" t="n">
        <f aca="false">BR39414-2.5</f>
        <v>-2.5</v>
      </c>
    </row>
    <row r="39415" customFormat="false" ht="12" hidden="false" customHeight="false" outlineLevel="0" collapsed="false">
      <c r="BS39415" s="96" t="n">
        <f aca="false">BR39415-2.5</f>
        <v>-2.5</v>
      </c>
    </row>
    <row r="39416" customFormat="false" ht="12" hidden="false" customHeight="false" outlineLevel="0" collapsed="false">
      <c r="BS39416" s="96" t="n">
        <f aca="false">BR39416-2.5</f>
        <v>-2.5</v>
      </c>
    </row>
    <row r="39417" customFormat="false" ht="12" hidden="false" customHeight="false" outlineLevel="0" collapsed="false">
      <c r="BS39417" s="96" t="n">
        <f aca="false">BR39417-2.5</f>
        <v>-2.5</v>
      </c>
    </row>
    <row r="39418" customFormat="false" ht="12" hidden="false" customHeight="false" outlineLevel="0" collapsed="false">
      <c r="BS39418" s="96" t="n">
        <f aca="false">BR39418-2.5</f>
        <v>-2.5</v>
      </c>
    </row>
    <row r="39419" customFormat="false" ht="12" hidden="false" customHeight="false" outlineLevel="0" collapsed="false">
      <c r="BS39419" s="96" t="n">
        <f aca="false">BR39419-2.5</f>
        <v>-2.5</v>
      </c>
    </row>
    <row r="39420" customFormat="false" ht="12" hidden="false" customHeight="false" outlineLevel="0" collapsed="false">
      <c r="BS39420" s="96" t="n">
        <f aca="false">BR39420-2.5</f>
        <v>-2.5</v>
      </c>
    </row>
    <row r="39421" customFormat="false" ht="12" hidden="false" customHeight="false" outlineLevel="0" collapsed="false">
      <c r="BS39421" s="96" t="n">
        <f aca="false">BR39421-2.5</f>
        <v>-2.5</v>
      </c>
    </row>
    <row r="39422" customFormat="false" ht="12" hidden="false" customHeight="false" outlineLevel="0" collapsed="false">
      <c r="BS39422" s="96" t="n">
        <f aca="false">BR39422-2.5</f>
        <v>-2.5</v>
      </c>
    </row>
    <row r="39423" customFormat="false" ht="12" hidden="false" customHeight="false" outlineLevel="0" collapsed="false">
      <c r="BS39423" s="96" t="n">
        <f aca="false">BR39423-2.5</f>
        <v>-2.5</v>
      </c>
    </row>
    <row r="39424" customFormat="false" ht="12" hidden="false" customHeight="false" outlineLevel="0" collapsed="false">
      <c r="BS39424" s="96" t="n">
        <f aca="false">BR39424-2.5</f>
        <v>-2.5</v>
      </c>
    </row>
    <row r="39425" customFormat="false" ht="12" hidden="false" customHeight="false" outlineLevel="0" collapsed="false">
      <c r="BS39425" s="96" t="n">
        <f aca="false">BR39425-2.5</f>
        <v>-2.5</v>
      </c>
    </row>
    <row r="39426" customFormat="false" ht="12" hidden="false" customHeight="false" outlineLevel="0" collapsed="false">
      <c r="BS39426" s="96" t="n">
        <f aca="false">BR39426-2.5</f>
        <v>-2.5</v>
      </c>
    </row>
    <row r="39427" customFormat="false" ht="12" hidden="false" customHeight="false" outlineLevel="0" collapsed="false">
      <c r="BS39427" s="96" t="n">
        <f aca="false">BR39427-2.5</f>
        <v>-2.5</v>
      </c>
    </row>
    <row r="39428" customFormat="false" ht="12" hidden="false" customHeight="false" outlineLevel="0" collapsed="false">
      <c r="BS39428" s="96" t="n">
        <f aca="false">BR39428-2.5</f>
        <v>-2.5</v>
      </c>
    </row>
    <row r="39429" customFormat="false" ht="12" hidden="false" customHeight="false" outlineLevel="0" collapsed="false">
      <c r="BS39429" s="96" t="n">
        <f aca="false">BR39429-2.5</f>
        <v>-2.5</v>
      </c>
    </row>
    <row r="39430" customFormat="false" ht="12" hidden="false" customHeight="false" outlineLevel="0" collapsed="false">
      <c r="BS39430" s="96" t="n">
        <f aca="false">BR39430-2.5</f>
        <v>-2.5</v>
      </c>
    </row>
    <row r="39431" customFormat="false" ht="12" hidden="false" customHeight="false" outlineLevel="0" collapsed="false">
      <c r="BS39431" s="96" t="n">
        <f aca="false">BR39431-2.5</f>
        <v>-2.5</v>
      </c>
    </row>
    <row r="39432" customFormat="false" ht="12" hidden="false" customHeight="false" outlineLevel="0" collapsed="false">
      <c r="BS39432" s="96" t="n">
        <f aca="false">BR39432-2.5</f>
        <v>-2.5</v>
      </c>
    </row>
    <row r="39433" customFormat="false" ht="12" hidden="false" customHeight="false" outlineLevel="0" collapsed="false">
      <c r="BS39433" s="96" t="n">
        <f aca="false">BR39433-2.5</f>
        <v>-2.5</v>
      </c>
    </row>
    <row r="39434" customFormat="false" ht="12" hidden="false" customHeight="false" outlineLevel="0" collapsed="false">
      <c r="BS39434" s="96" t="n">
        <f aca="false">BR39434-2.5</f>
        <v>-2.5</v>
      </c>
    </row>
    <row r="39435" customFormat="false" ht="12" hidden="false" customHeight="false" outlineLevel="0" collapsed="false">
      <c r="BS39435" s="96" t="n">
        <f aca="false">BR39435-2.5</f>
        <v>-2.5</v>
      </c>
    </row>
    <row r="39436" customFormat="false" ht="12" hidden="false" customHeight="false" outlineLevel="0" collapsed="false">
      <c r="BS39436" s="96" t="n">
        <f aca="false">BR39436-2.5</f>
        <v>-2.5</v>
      </c>
    </row>
    <row r="39437" customFormat="false" ht="12" hidden="false" customHeight="false" outlineLevel="0" collapsed="false">
      <c r="BS39437" s="96" t="n">
        <f aca="false">BR39437-2.5</f>
        <v>-2.5</v>
      </c>
    </row>
    <row r="39438" customFormat="false" ht="12" hidden="false" customHeight="false" outlineLevel="0" collapsed="false">
      <c r="BS39438" s="96" t="n">
        <f aca="false">BR39438-2.5</f>
        <v>-2.5</v>
      </c>
    </row>
    <row r="39439" customFormat="false" ht="12" hidden="false" customHeight="false" outlineLevel="0" collapsed="false">
      <c r="BS39439" s="96" t="n">
        <f aca="false">BR39439-2.5</f>
        <v>-2.5</v>
      </c>
    </row>
    <row r="39440" customFormat="false" ht="12" hidden="false" customHeight="false" outlineLevel="0" collapsed="false">
      <c r="BS39440" s="96" t="n">
        <f aca="false">BR39440-2.5</f>
        <v>-2.5</v>
      </c>
    </row>
    <row r="39441" customFormat="false" ht="12" hidden="false" customHeight="false" outlineLevel="0" collapsed="false">
      <c r="BS39441" s="96" t="n">
        <f aca="false">BR39441-2.5</f>
        <v>-2.5</v>
      </c>
    </row>
    <row r="39442" customFormat="false" ht="12" hidden="false" customHeight="false" outlineLevel="0" collapsed="false">
      <c r="BS39442" s="96" t="n">
        <f aca="false">BR39442-2.5</f>
        <v>-2.5</v>
      </c>
    </row>
    <row r="39443" customFormat="false" ht="12" hidden="false" customHeight="false" outlineLevel="0" collapsed="false">
      <c r="BS39443" s="96" t="n">
        <f aca="false">BR39443-2.5</f>
        <v>-2.5</v>
      </c>
    </row>
    <row r="39444" customFormat="false" ht="12" hidden="false" customHeight="false" outlineLevel="0" collapsed="false">
      <c r="BS39444" s="96" t="n">
        <f aca="false">BR39444-2.5</f>
        <v>-2.5</v>
      </c>
    </row>
    <row r="39445" customFormat="false" ht="12" hidden="false" customHeight="false" outlineLevel="0" collapsed="false">
      <c r="BS39445" s="96" t="n">
        <f aca="false">BR39445-2.5</f>
        <v>-2.5</v>
      </c>
    </row>
    <row r="39446" customFormat="false" ht="12" hidden="false" customHeight="false" outlineLevel="0" collapsed="false">
      <c r="BS39446" s="96" t="n">
        <f aca="false">BR39446-2.5</f>
        <v>-2.5</v>
      </c>
    </row>
    <row r="39447" customFormat="false" ht="12" hidden="false" customHeight="false" outlineLevel="0" collapsed="false">
      <c r="BS39447" s="96" t="n">
        <f aca="false">BR39447-2.5</f>
        <v>-2.5</v>
      </c>
    </row>
    <row r="39448" customFormat="false" ht="12" hidden="false" customHeight="false" outlineLevel="0" collapsed="false">
      <c r="BS39448" s="96" t="n">
        <f aca="false">BR39448-2.5</f>
        <v>-2.5</v>
      </c>
    </row>
    <row r="39449" customFormat="false" ht="12" hidden="false" customHeight="false" outlineLevel="0" collapsed="false">
      <c r="BS39449" s="96" t="n">
        <f aca="false">BR39449-2.5</f>
        <v>-2.5</v>
      </c>
    </row>
    <row r="39450" customFormat="false" ht="12" hidden="false" customHeight="false" outlineLevel="0" collapsed="false">
      <c r="BS39450" s="96" t="n">
        <f aca="false">BR39450-2.5</f>
        <v>-2.5</v>
      </c>
    </row>
    <row r="39451" customFormat="false" ht="12" hidden="false" customHeight="false" outlineLevel="0" collapsed="false">
      <c r="BS39451" s="96" t="n">
        <f aca="false">BR39451-2.5</f>
        <v>-2.5</v>
      </c>
    </row>
    <row r="39452" customFormat="false" ht="12" hidden="false" customHeight="false" outlineLevel="0" collapsed="false">
      <c r="BS39452" s="96" t="n">
        <f aca="false">BR39452-2.5</f>
        <v>-2.5</v>
      </c>
    </row>
    <row r="39453" customFormat="false" ht="12" hidden="false" customHeight="false" outlineLevel="0" collapsed="false">
      <c r="BS39453" s="96" t="n">
        <f aca="false">BR39453-2.5</f>
        <v>-2.5</v>
      </c>
    </row>
    <row r="39454" customFormat="false" ht="12" hidden="false" customHeight="false" outlineLevel="0" collapsed="false">
      <c r="BS39454" s="96" t="n">
        <f aca="false">BR39454-2.5</f>
        <v>-2.5</v>
      </c>
    </row>
    <row r="39455" customFormat="false" ht="12" hidden="false" customHeight="false" outlineLevel="0" collapsed="false">
      <c r="BS39455" s="96" t="n">
        <f aca="false">BR39455-2.5</f>
        <v>-2.5</v>
      </c>
    </row>
    <row r="39456" customFormat="false" ht="12" hidden="false" customHeight="false" outlineLevel="0" collapsed="false">
      <c r="BS39456" s="96" t="n">
        <f aca="false">BR39456-2.5</f>
        <v>-2.5</v>
      </c>
    </row>
    <row r="39457" customFormat="false" ht="12" hidden="false" customHeight="false" outlineLevel="0" collapsed="false">
      <c r="BS39457" s="96" t="n">
        <f aca="false">BR39457-2.5</f>
        <v>-2.5</v>
      </c>
    </row>
    <row r="39458" customFormat="false" ht="12" hidden="false" customHeight="false" outlineLevel="0" collapsed="false">
      <c r="BS39458" s="96" t="n">
        <f aca="false">BR39458-2.5</f>
        <v>-2.5</v>
      </c>
    </row>
    <row r="39459" customFormat="false" ht="12" hidden="false" customHeight="false" outlineLevel="0" collapsed="false">
      <c r="BS39459" s="96" t="n">
        <f aca="false">BR39459-2.5</f>
        <v>-2.5</v>
      </c>
    </row>
    <row r="39460" customFormat="false" ht="12" hidden="false" customHeight="false" outlineLevel="0" collapsed="false">
      <c r="BS39460" s="96" t="n">
        <f aca="false">BR39460-2.5</f>
        <v>-2.5</v>
      </c>
    </row>
    <row r="39461" customFormat="false" ht="12" hidden="false" customHeight="false" outlineLevel="0" collapsed="false">
      <c r="BS39461" s="96" t="n">
        <f aca="false">BR39461-2.5</f>
        <v>-2.5</v>
      </c>
    </row>
    <row r="39462" customFormat="false" ht="12" hidden="false" customHeight="false" outlineLevel="0" collapsed="false">
      <c r="BS39462" s="96" t="n">
        <f aca="false">BR39462-2.5</f>
        <v>-2.5</v>
      </c>
    </row>
    <row r="39463" customFormat="false" ht="12" hidden="false" customHeight="false" outlineLevel="0" collapsed="false">
      <c r="BS39463" s="96" t="n">
        <f aca="false">BR39463-2.5</f>
        <v>-2.5</v>
      </c>
    </row>
    <row r="39464" customFormat="false" ht="12" hidden="false" customHeight="false" outlineLevel="0" collapsed="false">
      <c r="BS39464" s="96" t="n">
        <f aca="false">BR39464-2.5</f>
        <v>-2.5</v>
      </c>
    </row>
    <row r="39465" customFormat="false" ht="12" hidden="false" customHeight="false" outlineLevel="0" collapsed="false">
      <c r="BS39465" s="96" t="n">
        <f aca="false">BR39465-2.5</f>
        <v>-2.5</v>
      </c>
    </row>
    <row r="39466" customFormat="false" ht="12" hidden="false" customHeight="false" outlineLevel="0" collapsed="false">
      <c r="BS39466" s="96" t="n">
        <f aca="false">BR39466-2.5</f>
        <v>-2.5</v>
      </c>
    </row>
    <row r="39467" customFormat="false" ht="12" hidden="false" customHeight="false" outlineLevel="0" collapsed="false">
      <c r="BS39467" s="96" t="n">
        <f aca="false">BR39467-2.5</f>
        <v>-2.5</v>
      </c>
    </row>
    <row r="39468" customFormat="false" ht="12" hidden="false" customHeight="false" outlineLevel="0" collapsed="false">
      <c r="BS39468" s="96" t="n">
        <f aca="false">BR39468-2.5</f>
        <v>-2.5</v>
      </c>
    </row>
    <row r="39469" customFormat="false" ht="12" hidden="false" customHeight="false" outlineLevel="0" collapsed="false">
      <c r="BS39469" s="96" t="n">
        <f aca="false">BR39469-2.5</f>
        <v>-2.5</v>
      </c>
    </row>
    <row r="39470" customFormat="false" ht="12" hidden="false" customHeight="false" outlineLevel="0" collapsed="false">
      <c r="BS39470" s="96" t="n">
        <f aca="false">BR39470-2.5</f>
        <v>-2.5</v>
      </c>
    </row>
    <row r="39471" customFormat="false" ht="12" hidden="false" customHeight="false" outlineLevel="0" collapsed="false">
      <c r="BS39471" s="96" t="n">
        <f aca="false">BR39471-2.5</f>
        <v>-2.5</v>
      </c>
    </row>
    <row r="39472" customFormat="false" ht="12" hidden="false" customHeight="false" outlineLevel="0" collapsed="false">
      <c r="BS39472" s="96" t="n">
        <f aca="false">BR39472-2.5</f>
        <v>-2.5</v>
      </c>
    </row>
    <row r="39473" customFormat="false" ht="12" hidden="false" customHeight="false" outlineLevel="0" collapsed="false">
      <c r="BS39473" s="96" t="n">
        <f aca="false">BR39473-2.5</f>
        <v>-2.5</v>
      </c>
    </row>
    <row r="39474" customFormat="false" ht="12" hidden="false" customHeight="false" outlineLevel="0" collapsed="false">
      <c r="BS39474" s="96" t="n">
        <f aca="false">BR39474-2.5</f>
        <v>-2.5</v>
      </c>
    </row>
    <row r="39475" customFormat="false" ht="12" hidden="false" customHeight="false" outlineLevel="0" collapsed="false">
      <c r="BS39475" s="96" t="n">
        <f aca="false">BR39475-2.5</f>
        <v>-2.5</v>
      </c>
    </row>
    <row r="39476" customFormat="false" ht="12" hidden="false" customHeight="false" outlineLevel="0" collapsed="false">
      <c r="BS39476" s="96" t="n">
        <f aca="false">BR39476-2.5</f>
        <v>-2.5</v>
      </c>
    </row>
    <row r="39477" customFormat="false" ht="12" hidden="false" customHeight="false" outlineLevel="0" collapsed="false">
      <c r="BS39477" s="96" t="n">
        <f aca="false">BR39477-2.5</f>
        <v>-2.5</v>
      </c>
    </row>
    <row r="39478" customFormat="false" ht="12" hidden="false" customHeight="false" outlineLevel="0" collapsed="false">
      <c r="BS39478" s="96" t="n">
        <f aca="false">BR39478-2.5</f>
        <v>-2.5</v>
      </c>
    </row>
    <row r="39479" customFormat="false" ht="12" hidden="false" customHeight="false" outlineLevel="0" collapsed="false">
      <c r="BS39479" s="96" t="n">
        <f aca="false">BR39479-2.5</f>
        <v>-2.5</v>
      </c>
    </row>
    <row r="39480" customFormat="false" ht="12" hidden="false" customHeight="false" outlineLevel="0" collapsed="false">
      <c r="BS39480" s="96" t="n">
        <f aca="false">BR39480-2.5</f>
        <v>-2.5</v>
      </c>
    </row>
    <row r="39481" customFormat="false" ht="12" hidden="false" customHeight="false" outlineLevel="0" collapsed="false">
      <c r="BS39481" s="96" t="n">
        <f aca="false">BR39481-2.5</f>
        <v>-2.5</v>
      </c>
    </row>
    <row r="39482" customFormat="false" ht="12" hidden="false" customHeight="false" outlineLevel="0" collapsed="false">
      <c r="BS39482" s="96" t="n">
        <f aca="false">BR39482-2.5</f>
        <v>-2.5</v>
      </c>
    </row>
    <row r="39483" customFormat="false" ht="12" hidden="false" customHeight="false" outlineLevel="0" collapsed="false">
      <c r="BS39483" s="96" t="n">
        <f aca="false">BR39483-2.5</f>
        <v>-2.5</v>
      </c>
    </row>
    <row r="39484" customFormat="false" ht="12" hidden="false" customHeight="false" outlineLevel="0" collapsed="false">
      <c r="BS39484" s="96" t="n">
        <f aca="false">BR39484-2.5</f>
        <v>-2.5</v>
      </c>
    </row>
    <row r="39485" customFormat="false" ht="12" hidden="false" customHeight="false" outlineLevel="0" collapsed="false">
      <c r="BS39485" s="96" t="n">
        <f aca="false">BR39485-2.5</f>
        <v>-2.5</v>
      </c>
    </row>
    <row r="39486" customFormat="false" ht="12" hidden="false" customHeight="false" outlineLevel="0" collapsed="false">
      <c r="BS39486" s="96" t="n">
        <f aca="false">BR39486-2.5</f>
        <v>-2.5</v>
      </c>
    </row>
    <row r="39487" customFormat="false" ht="12" hidden="false" customHeight="false" outlineLevel="0" collapsed="false">
      <c r="BS39487" s="96" t="n">
        <f aca="false">BR39487-2.5</f>
        <v>-2.5</v>
      </c>
    </row>
    <row r="39488" customFormat="false" ht="12" hidden="false" customHeight="false" outlineLevel="0" collapsed="false">
      <c r="BS39488" s="96" t="n">
        <f aca="false">BR39488-2.5</f>
        <v>-2.5</v>
      </c>
    </row>
    <row r="39489" customFormat="false" ht="12" hidden="false" customHeight="false" outlineLevel="0" collapsed="false">
      <c r="BS39489" s="96" t="n">
        <f aca="false">BR39489-2.5</f>
        <v>-2.5</v>
      </c>
    </row>
    <row r="39490" customFormat="false" ht="12" hidden="false" customHeight="false" outlineLevel="0" collapsed="false">
      <c r="BS39490" s="96" t="n">
        <f aca="false">BR39490-2.5</f>
        <v>-2.5</v>
      </c>
    </row>
    <row r="39491" customFormat="false" ht="12" hidden="false" customHeight="false" outlineLevel="0" collapsed="false">
      <c r="BS39491" s="96" t="n">
        <f aca="false">BR39491-2.5</f>
        <v>-2.5</v>
      </c>
    </row>
    <row r="39492" customFormat="false" ht="12" hidden="false" customHeight="false" outlineLevel="0" collapsed="false">
      <c r="BS39492" s="96" t="n">
        <f aca="false">BR39492-2.5</f>
        <v>-2.5</v>
      </c>
    </row>
    <row r="39493" customFormat="false" ht="12" hidden="false" customHeight="false" outlineLevel="0" collapsed="false">
      <c r="BS39493" s="96" t="n">
        <f aca="false">BR39493-2.5</f>
        <v>-2.5</v>
      </c>
    </row>
    <row r="39494" customFormat="false" ht="12" hidden="false" customHeight="false" outlineLevel="0" collapsed="false">
      <c r="BS39494" s="96" t="n">
        <f aca="false">BR39494-2.5</f>
        <v>-2.5</v>
      </c>
    </row>
    <row r="39495" customFormat="false" ht="12" hidden="false" customHeight="false" outlineLevel="0" collapsed="false">
      <c r="BS39495" s="96" t="n">
        <f aca="false">BR39495-2.5</f>
        <v>-2.5</v>
      </c>
    </row>
    <row r="39496" customFormat="false" ht="12" hidden="false" customHeight="false" outlineLevel="0" collapsed="false">
      <c r="BS39496" s="96" t="n">
        <f aca="false">BR39496-2.5</f>
        <v>-2.5</v>
      </c>
    </row>
    <row r="39497" customFormat="false" ht="12" hidden="false" customHeight="false" outlineLevel="0" collapsed="false">
      <c r="BS39497" s="96" t="n">
        <f aca="false">BR39497-2.5</f>
        <v>-2.5</v>
      </c>
    </row>
    <row r="39498" customFormat="false" ht="12" hidden="false" customHeight="false" outlineLevel="0" collapsed="false">
      <c r="BS39498" s="96" t="n">
        <f aca="false">BR39498-2.5</f>
        <v>-2.5</v>
      </c>
    </row>
    <row r="39499" customFormat="false" ht="12" hidden="false" customHeight="false" outlineLevel="0" collapsed="false">
      <c r="BS39499" s="96" t="n">
        <f aca="false">BR39499-2.5</f>
        <v>-2.5</v>
      </c>
    </row>
    <row r="39500" customFormat="false" ht="12" hidden="false" customHeight="false" outlineLevel="0" collapsed="false">
      <c r="BS39500" s="96" t="n">
        <f aca="false">BR39500-2.5</f>
        <v>-2.5</v>
      </c>
    </row>
    <row r="39501" customFormat="false" ht="12" hidden="false" customHeight="false" outlineLevel="0" collapsed="false">
      <c r="BS39501" s="96" t="n">
        <f aca="false">BR39501-2.5</f>
        <v>-2.5</v>
      </c>
    </row>
    <row r="39502" customFormat="false" ht="12" hidden="false" customHeight="false" outlineLevel="0" collapsed="false">
      <c r="BS39502" s="96" t="n">
        <f aca="false">BR39502-2.5</f>
        <v>-2.5</v>
      </c>
    </row>
    <row r="39503" customFormat="false" ht="12" hidden="false" customHeight="false" outlineLevel="0" collapsed="false">
      <c r="BS39503" s="96" t="n">
        <f aca="false">BR39503-2.5</f>
        <v>-2.5</v>
      </c>
    </row>
    <row r="39504" customFormat="false" ht="12" hidden="false" customHeight="false" outlineLevel="0" collapsed="false">
      <c r="BS39504" s="96" t="n">
        <f aca="false">BR39504-2.5</f>
        <v>-2.5</v>
      </c>
    </row>
    <row r="39505" customFormat="false" ht="12" hidden="false" customHeight="false" outlineLevel="0" collapsed="false">
      <c r="BS39505" s="96" t="n">
        <f aca="false">BR39505-2.5</f>
        <v>-2.5</v>
      </c>
    </row>
    <row r="39506" customFormat="false" ht="12" hidden="false" customHeight="false" outlineLevel="0" collapsed="false">
      <c r="BS39506" s="96" t="n">
        <f aca="false">BR39506-2.5</f>
        <v>-2.5</v>
      </c>
    </row>
    <row r="39507" customFormat="false" ht="12" hidden="false" customHeight="false" outlineLevel="0" collapsed="false">
      <c r="BS39507" s="96" t="n">
        <f aca="false">BR39507-2.5</f>
        <v>-2.5</v>
      </c>
    </row>
    <row r="39508" customFormat="false" ht="12" hidden="false" customHeight="false" outlineLevel="0" collapsed="false">
      <c r="BS39508" s="96" t="n">
        <f aca="false">BR39508-2.5</f>
        <v>-2.5</v>
      </c>
    </row>
    <row r="39509" customFormat="false" ht="12" hidden="false" customHeight="false" outlineLevel="0" collapsed="false">
      <c r="BS39509" s="96" t="n">
        <f aca="false">BR39509-2.5</f>
        <v>-2.5</v>
      </c>
    </row>
    <row r="39510" customFormat="false" ht="12" hidden="false" customHeight="false" outlineLevel="0" collapsed="false">
      <c r="BS39510" s="96" t="n">
        <f aca="false">BR39510-2.5</f>
        <v>-2.5</v>
      </c>
    </row>
    <row r="39511" customFormat="false" ht="12" hidden="false" customHeight="false" outlineLevel="0" collapsed="false">
      <c r="BS39511" s="96" t="n">
        <f aca="false">BR39511-2.5</f>
        <v>-2.5</v>
      </c>
    </row>
    <row r="39512" customFormat="false" ht="12" hidden="false" customHeight="false" outlineLevel="0" collapsed="false">
      <c r="BS39512" s="96" t="n">
        <f aca="false">BR39512-2.5</f>
        <v>-2.5</v>
      </c>
    </row>
    <row r="39513" customFormat="false" ht="12" hidden="false" customHeight="false" outlineLevel="0" collapsed="false">
      <c r="BS39513" s="96" t="n">
        <f aca="false">BR39513-2.5</f>
        <v>-2.5</v>
      </c>
    </row>
    <row r="39514" customFormat="false" ht="12" hidden="false" customHeight="false" outlineLevel="0" collapsed="false">
      <c r="BS39514" s="96" t="n">
        <f aca="false">BR39514-2.5</f>
        <v>-2.5</v>
      </c>
    </row>
    <row r="39515" customFormat="false" ht="12" hidden="false" customHeight="false" outlineLevel="0" collapsed="false">
      <c r="BS39515" s="96" t="n">
        <f aca="false">BR39515-2.5</f>
        <v>-2.5</v>
      </c>
    </row>
    <row r="39516" customFormat="false" ht="12" hidden="false" customHeight="false" outlineLevel="0" collapsed="false">
      <c r="BS39516" s="96" t="n">
        <f aca="false">BR39516-2.5</f>
        <v>-2.5</v>
      </c>
    </row>
    <row r="39517" customFormat="false" ht="12" hidden="false" customHeight="false" outlineLevel="0" collapsed="false">
      <c r="BS39517" s="96" t="n">
        <f aca="false">BR39517-2.5</f>
        <v>-2.5</v>
      </c>
    </row>
    <row r="39518" customFormat="false" ht="12" hidden="false" customHeight="false" outlineLevel="0" collapsed="false">
      <c r="BS39518" s="96" t="n">
        <f aca="false">BR39518-2.5</f>
        <v>-2.5</v>
      </c>
    </row>
    <row r="39519" customFormat="false" ht="12" hidden="false" customHeight="false" outlineLevel="0" collapsed="false">
      <c r="BS39519" s="96" t="n">
        <f aca="false">BR39519-2.5</f>
        <v>-2.5</v>
      </c>
    </row>
    <row r="39520" customFormat="false" ht="12" hidden="false" customHeight="false" outlineLevel="0" collapsed="false">
      <c r="BS39520" s="96" t="n">
        <f aca="false">BR39520-2.5</f>
        <v>-2.5</v>
      </c>
    </row>
    <row r="39521" customFormat="false" ht="12" hidden="false" customHeight="false" outlineLevel="0" collapsed="false">
      <c r="BS39521" s="96" t="n">
        <f aca="false">BR39521-2.5</f>
        <v>-2.5</v>
      </c>
    </row>
    <row r="39522" customFormat="false" ht="12" hidden="false" customHeight="false" outlineLevel="0" collapsed="false">
      <c r="BS39522" s="96" t="n">
        <f aca="false">BR39522-2.5</f>
        <v>-2.5</v>
      </c>
    </row>
    <row r="39523" customFormat="false" ht="12" hidden="false" customHeight="false" outlineLevel="0" collapsed="false">
      <c r="BS39523" s="96" t="n">
        <f aca="false">BR39523-2.5</f>
        <v>-2.5</v>
      </c>
    </row>
    <row r="39524" customFormat="false" ht="12" hidden="false" customHeight="false" outlineLevel="0" collapsed="false">
      <c r="BS39524" s="96" t="n">
        <f aca="false">BR39524-2.5</f>
        <v>-2.5</v>
      </c>
    </row>
    <row r="39525" customFormat="false" ht="12" hidden="false" customHeight="false" outlineLevel="0" collapsed="false">
      <c r="BS39525" s="96" t="n">
        <f aca="false">BR39525-2.5</f>
        <v>-2.5</v>
      </c>
    </row>
    <row r="39526" customFormat="false" ht="12" hidden="false" customHeight="false" outlineLevel="0" collapsed="false">
      <c r="BS39526" s="96" t="n">
        <f aca="false">BR39526-2.5</f>
        <v>-2.5</v>
      </c>
    </row>
    <row r="39527" customFormat="false" ht="12" hidden="false" customHeight="false" outlineLevel="0" collapsed="false">
      <c r="BS39527" s="96" t="n">
        <f aca="false">BR39527-2.5</f>
        <v>-2.5</v>
      </c>
    </row>
    <row r="39528" customFormat="false" ht="12" hidden="false" customHeight="false" outlineLevel="0" collapsed="false">
      <c r="BS39528" s="96" t="n">
        <f aca="false">BR39528-2.5</f>
        <v>-2.5</v>
      </c>
    </row>
    <row r="39529" customFormat="false" ht="12" hidden="false" customHeight="false" outlineLevel="0" collapsed="false">
      <c r="BS39529" s="96" t="n">
        <f aca="false">BR39529-2.5</f>
        <v>-2.5</v>
      </c>
    </row>
    <row r="39530" customFormat="false" ht="12" hidden="false" customHeight="false" outlineLevel="0" collapsed="false">
      <c r="BS39530" s="96" t="n">
        <f aca="false">BR39530-2.5</f>
        <v>-2.5</v>
      </c>
    </row>
    <row r="39531" customFormat="false" ht="12" hidden="false" customHeight="false" outlineLevel="0" collapsed="false">
      <c r="BS39531" s="96" t="n">
        <f aca="false">BR39531-2.5</f>
        <v>-2.5</v>
      </c>
    </row>
    <row r="39532" customFormat="false" ht="12" hidden="false" customHeight="false" outlineLevel="0" collapsed="false">
      <c r="BS39532" s="96" t="n">
        <f aca="false">BR39532-2.5</f>
        <v>-2.5</v>
      </c>
    </row>
    <row r="39533" customFormat="false" ht="12" hidden="false" customHeight="false" outlineLevel="0" collapsed="false">
      <c r="BS39533" s="96" t="n">
        <f aca="false">BR39533-2.5</f>
        <v>-2.5</v>
      </c>
    </row>
    <row r="39534" customFormat="false" ht="12" hidden="false" customHeight="false" outlineLevel="0" collapsed="false">
      <c r="BS39534" s="96" t="n">
        <f aca="false">BR39534-2.5</f>
        <v>-2.5</v>
      </c>
    </row>
    <row r="39535" customFormat="false" ht="12" hidden="false" customHeight="false" outlineLevel="0" collapsed="false">
      <c r="BS39535" s="96" t="n">
        <f aca="false">BR39535-2.5</f>
        <v>-2.5</v>
      </c>
    </row>
    <row r="39536" customFormat="false" ht="12" hidden="false" customHeight="false" outlineLevel="0" collapsed="false">
      <c r="BS39536" s="96" t="n">
        <f aca="false">BR39536-2.5</f>
        <v>-2.5</v>
      </c>
    </row>
    <row r="39537" customFormat="false" ht="12" hidden="false" customHeight="false" outlineLevel="0" collapsed="false">
      <c r="BS39537" s="96" t="n">
        <f aca="false">BR39537-2.5</f>
        <v>-2.5</v>
      </c>
    </row>
    <row r="39538" customFormat="false" ht="12" hidden="false" customHeight="false" outlineLevel="0" collapsed="false">
      <c r="BS39538" s="96" t="n">
        <f aca="false">BR39538-2.5</f>
        <v>-2.5</v>
      </c>
    </row>
    <row r="39539" customFormat="false" ht="12" hidden="false" customHeight="false" outlineLevel="0" collapsed="false">
      <c r="BS39539" s="96" t="n">
        <f aca="false">BR39539-2.5</f>
        <v>-2.5</v>
      </c>
    </row>
    <row r="39540" customFormat="false" ht="12" hidden="false" customHeight="false" outlineLevel="0" collapsed="false">
      <c r="BS39540" s="96" t="n">
        <f aca="false">BR39540-2.5</f>
        <v>-2.5</v>
      </c>
    </row>
    <row r="39541" customFormat="false" ht="12" hidden="false" customHeight="false" outlineLevel="0" collapsed="false">
      <c r="BS39541" s="96" t="n">
        <f aca="false">BR39541-2.5</f>
        <v>-2.5</v>
      </c>
    </row>
    <row r="39542" customFormat="false" ht="12" hidden="false" customHeight="false" outlineLevel="0" collapsed="false">
      <c r="BS39542" s="96" t="n">
        <f aca="false">BR39542-2.5</f>
        <v>-2.5</v>
      </c>
    </row>
    <row r="39543" customFormat="false" ht="12" hidden="false" customHeight="false" outlineLevel="0" collapsed="false">
      <c r="BS39543" s="96" t="n">
        <f aca="false">BR39543-2.5</f>
        <v>-2.5</v>
      </c>
    </row>
    <row r="39544" customFormat="false" ht="12" hidden="false" customHeight="false" outlineLevel="0" collapsed="false">
      <c r="BS39544" s="96" t="n">
        <f aca="false">BR39544-2.5</f>
        <v>-2.5</v>
      </c>
    </row>
    <row r="39545" customFormat="false" ht="12" hidden="false" customHeight="false" outlineLevel="0" collapsed="false">
      <c r="BS39545" s="96" t="n">
        <f aca="false">BR39545-2.5</f>
        <v>-2.5</v>
      </c>
    </row>
    <row r="39546" customFormat="false" ht="12" hidden="false" customHeight="false" outlineLevel="0" collapsed="false">
      <c r="BS39546" s="96" t="n">
        <f aca="false">BR39546-2.5</f>
        <v>-2.5</v>
      </c>
    </row>
    <row r="39547" customFormat="false" ht="12" hidden="false" customHeight="false" outlineLevel="0" collapsed="false">
      <c r="BS39547" s="96" t="n">
        <f aca="false">BR39547-2.5</f>
        <v>-2.5</v>
      </c>
    </row>
    <row r="39548" customFormat="false" ht="12" hidden="false" customHeight="false" outlineLevel="0" collapsed="false">
      <c r="BS39548" s="96" t="n">
        <f aca="false">BR39548-2.5</f>
        <v>-2.5</v>
      </c>
    </row>
    <row r="39549" customFormat="false" ht="12" hidden="false" customHeight="false" outlineLevel="0" collapsed="false">
      <c r="BS39549" s="96" t="n">
        <f aca="false">BR39549-2.5</f>
        <v>-2.5</v>
      </c>
    </row>
    <row r="39550" customFormat="false" ht="12" hidden="false" customHeight="false" outlineLevel="0" collapsed="false">
      <c r="BS39550" s="96" t="n">
        <f aca="false">BR39550-2.5</f>
        <v>-2.5</v>
      </c>
    </row>
    <row r="39551" customFormat="false" ht="12" hidden="false" customHeight="false" outlineLevel="0" collapsed="false">
      <c r="BS39551" s="96" t="n">
        <f aca="false">BR39551-2.5</f>
        <v>-2.5</v>
      </c>
    </row>
    <row r="39552" customFormat="false" ht="12" hidden="false" customHeight="false" outlineLevel="0" collapsed="false">
      <c r="BS39552" s="96" t="n">
        <f aca="false">BR39552-2.5</f>
        <v>-2.5</v>
      </c>
    </row>
    <row r="39553" customFormat="false" ht="12" hidden="false" customHeight="false" outlineLevel="0" collapsed="false">
      <c r="BS39553" s="96" t="n">
        <f aca="false">BR39553-2.5</f>
        <v>-2.5</v>
      </c>
    </row>
    <row r="39554" customFormat="false" ht="12" hidden="false" customHeight="false" outlineLevel="0" collapsed="false">
      <c r="BS39554" s="96" t="n">
        <f aca="false">BR39554-2.5</f>
        <v>-2.5</v>
      </c>
    </row>
    <row r="39555" customFormat="false" ht="12" hidden="false" customHeight="false" outlineLevel="0" collapsed="false">
      <c r="BS39555" s="96" t="n">
        <f aca="false">BR39555-2.5</f>
        <v>-2.5</v>
      </c>
    </row>
    <row r="39556" customFormat="false" ht="12" hidden="false" customHeight="false" outlineLevel="0" collapsed="false">
      <c r="BS39556" s="96" t="n">
        <f aca="false">BR39556-2.5</f>
        <v>-2.5</v>
      </c>
    </row>
    <row r="39557" customFormat="false" ht="12" hidden="false" customHeight="false" outlineLevel="0" collapsed="false">
      <c r="BS39557" s="96" t="n">
        <f aca="false">BR39557-2.5</f>
        <v>-2.5</v>
      </c>
    </row>
    <row r="39558" customFormat="false" ht="12" hidden="false" customHeight="false" outlineLevel="0" collapsed="false">
      <c r="BS39558" s="96" t="n">
        <f aca="false">BR39558-2.5</f>
        <v>-2.5</v>
      </c>
    </row>
    <row r="39559" customFormat="false" ht="12" hidden="false" customHeight="false" outlineLevel="0" collapsed="false">
      <c r="BS39559" s="96" t="n">
        <f aca="false">BR39559-2.5</f>
        <v>-2.5</v>
      </c>
    </row>
    <row r="39560" customFormat="false" ht="12" hidden="false" customHeight="false" outlineLevel="0" collapsed="false">
      <c r="BS39560" s="96" t="n">
        <f aca="false">BR39560-2.5</f>
        <v>-2.5</v>
      </c>
    </row>
    <row r="39561" customFormat="false" ht="12" hidden="false" customHeight="false" outlineLevel="0" collapsed="false">
      <c r="BS39561" s="96" t="n">
        <f aca="false">BR39561-2.5</f>
        <v>-2.5</v>
      </c>
    </row>
    <row r="39562" customFormat="false" ht="12" hidden="false" customHeight="false" outlineLevel="0" collapsed="false">
      <c r="BS39562" s="96" t="n">
        <f aca="false">BR39562-2.5</f>
        <v>-2.5</v>
      </c>
    </row>
    <row r="39563" customFormat="false" ht="12" hidden="false" customHeight="false" outlineLevel="0" collapsed="false">
      <c r="BS39563" s="96" t="n">
        <f aca="false">BR39563-2.5</f>
        <v>-2.5</v>
      </c>
    </row>
    <row r="39564" customFormat="false" ht="12" hidden="false" customHeight="false" outlineLevel="0" collapsed="false">
      <c r="BS39564" s="96" t="n">
        <f aca="false">BR39564-2.5</f>
        <v>-2.5</v>
      </c>
    </row>
    <row r="39565" customFormat="false" ht="12" hidden="false" customHeight="false" outlineLevel="0" collapsed="false">
      <c r="BS39565" s="96" t="n">
        <f aca="false">BR39565-2.5</f>
        <v>-2.5</v>
      </c>
    </row>
    <row r="39566" customFormat="false" ht="12" hidden="false" customHeight="false" outlineLevel="0" collapsed="false">
      <c r="BS39566" s="96" t="n">
        <f aca="false">BR39566-2.5</f>
        <v>-2.5</v>
      </c>
    </row>
    <row r="39567" customFormat="false" ht="12" hidden="false" customHeight="false" outlineLevel="0" collapsed="false">
      <c r="BS39567" s="96" t="n">
        <f aca="false">BR39567-2.5</f>
        <v>-2.5</v>
      </c>
    </row>
    <row r="39568" customFormat="false" ht="12" hidden="false" customHeight="false" outlineLevel="0" collapsed="false">
      <c r="BS39568" s="96" t="n">
        <f aca="false">BR39568-2.5</f>
        <v>-2.5</v>
      </c>
    </row>
    <row r="39569" customFormat="false" ht="12" hidden="false" customHeight="false" outlineLevel="0" collapsed="false">
      <c r="BS39569" s="96" t="n">
        <f aca="false">BR39569-2.5</f>
        <v>-2.5</v>
      </c>
    </row>
    <row r="39570" customFormat="false" ht="12" hidden="false" customHeight="false" outlineLevel="0" collapsed="false">
      <c r="BS39570" s="96" t="n">
        <f aca="false">BR39570-2.5</f>
        <v>-2.5</v>
      </c>
    </row>
    <row r="39571" customFormat="false" ht="12" hidden="false" customHeight="false" outlineLevel="0" collapsed="false">
      <c r="BS39571" s="96" t="n">
        <f aca="false">BR39571-2.5</f>
        <v>-2.5</v>
      </c>
    </row>
    <row r="39572" customFormat="false" ht="12" hidden="false" customHeight="false" outlineLevel="0" collapsed="false">
      <c r="BS39572" s="96" t="n">
        <f aca="false">BR39572-2.5</f>
        <v>-2.5</v>
      </c>
    </row>
    <row r="39573" customFormat="false" ht="12" hidden="false" customHeight="false" outlineLevel="0" collapsed="false">
      <c r="BS39573" s="96" t="n">
        <f aca="false">BR39573-2.5</f>
        <v>-2.5</v>
      </c>
    </row>
    <row r="39574" customFormat="false" ht="12" hidden="false" customHeight="false" outlineLevel="0" collapsed="false">
      <c r="BS39574" s="96" t="n">
        <f aca="false">BR39574-2.5</f>
        <v>-2.5</v>
      </c>
    </row>
    <row r="39575" customFormat="false" ht="12" hidden="false" customHeight="false" outlineLevel="0" collapsed="false">
      <c r="BS39575" s="96" t="n">
        <f aca="false">BR39575-2.5</f>
        <v>-2.5</v>
      </c>
    </row>
    <row r="39576" customFormat="false" ht="12" hidden="false" customHeight="false" outlineLevel="0" collapsed="false">
      <c r="BS39576" s="96" t="n">
        <f aca="false">BR39576-2.5</f>
        <v>-2.5</v>
      </c>
    </row>
    <row r="39577" customFormat="false" ht="12" hidden="false" customHeight="false" outlineLevel="0" collapsed="false">
      <c r="BS39577" s="96" t="n">
        <f aca="false">BR39577-2.5</f>
        <v>-2.5</v>
      </c>
    </row>
    <row r="39578" customFormat="false" ht="12" hidden="false" customHeight="false" outlineLevel="0" collapsed="false">
      <c r="BS39578" s="96" t="n">
        <f aca="false">BR39578-2.5</f>
        <v>-2.5</v>
      </c>
    </row>
    <row r="39579" customFormat="false" ht="12" hidden="false" customHeight="false" outlineLevel="0" collapsed="false">
      <c r="BS39579" s="96" t="n">
        <f aca="false">BR39579-2.5</f>
        <v>-2.5</v>
      </c>
    </row>
    <row r="39580" customFormat="false" ht="12" hidden="false" customHeight="false" outlineLevel="0" collapsed="false">
      <c r="BS39580" s="96" t="n">
        <f aca="false">BR39580-2.5</f>
        <v>-2.5</v>
      </c>
    </row>
    <row r="39581" customFormat="false" ht="12" hidden="false" customHeight="false" outlineLevel="0" collapsed="false">
      <c r="BS39581" s="96" t="n">
        <f aca="false">BR39581-2.5</f>
        <v>-2.5</v>
      </c>
    </row>
    <row r="39582" customFormat="false" ht="12" hidden="false" customHeight="false" outlineLevel="0" collapsed="false">
      <c r="BS39582" s="96" t="n">
        <f aca="false">BR39582-2.5</f>
        <v>-2.5</v>
      </c>
    </row>
    <row r="39583" customFormat="false" ht="12" hidden="false" customHeight="false" outlineLevel="0" collapsed="false">
      <c r="BS39583" s="96" t="n">
        <f aca="false">BR39583-2.5</f>
        <v>-2.5</v>
      </c>
    </row>
    <row r="39584" customFormat="false" ht="12" hidden="false" customHeight="false" outlineLevel="0" collapsed="false">
      <c r="BS39584" s="96" t="n">
        <f aca="false">BR39584-2.5</f>
        <v>-2.5</v>
      </c>
    </row>
    <row r="39585" customFormat="false" ht="12" hidden="false" customHeight="false" outlineLevel="0" collapsed="false">
      <c r="BS39585" s="96" t="n">
        <f aca="false">BR39585-2.5</f>
        <v>-2.5</v>
      </c>
    </row>
    <row r="39586" customFormat="false" ht="12" hidden="false" customHeight="false" outlineLevel="0" collapsed="false">
      <c r="BS39586" s="96" t="n">
        <f aca="false">BR39586-2.5</f>
        <v>-2.5</v>
      </c>
    </row>
    <row r="39587" customFormat="false" ht="12" hidden="false" customHeight="false" outlineLevel="0" collapsed="false">
      <c r="BS39587" s="96" t="n">
        <f aca="false">BR39587-2.5</f>
        <v>-2.5</v>
      </c>
    </row>
    <row r="39588" customFormat="false" ht="12" hidden="false" customHeight="false" outlineLevel="0" collapsed="false">
      <c r="BS39588" s="96" t="n">
        <f aca="false">BR39588-2.5</f>
        <v>-2.5</v>
      </c>
    </row>
    <row r="39589" customFormat="false" ht="12" hidden="false" customHeight="false" outlineLevel="0" collapsed="false">
      <c r="BS39589" s="96" t="n">
        <f aca="false">BR39589-2.5</f>
        <v>-2.5</v>
      </c>
    </row>
    <row r="39590" customFormat="false" ht="12" hidden="false" customHeight="false" outlineLevel="0" collapsed="false">
      <c r="BS39590" s="96" t="n">
        <f aca="false">BR39590-2.5</f>
        <v>-2.5</v>
      </c>
    </row>
    <row r="39591" customFormat="false" ht="12" hidden="false" customHeight="false" outlineLevel="0" collapsed="false">
      <c r="BS39591" s="96" t="n">
        <f aca="false">BR39591-2.5</f>
        <v>-2.5</v>
      </c>
    </row>
    <row r="39592" customFormat="false" ht="12" hidden="false" customHeight="false" outlineLevel="0" collapsed="false">
      <c r="BS39592" s="96" t="n">
        <f aca="false">BR39592-2.5</f>
        <v>-2.5</v>
      </c>
    </row>
    <row r="39593" customFormat="false" ht="12" hidden="false" customHeight="false" outlineLevel="0" collapsed="false">
      <c r="BS39593" s="96" t="n">
        <f aca="false">BR39593-2.5</f>
        <v>-2.5</v>
      </c>
    </row>
    <row r="39594" customFormat="false" ht="12" hidden="false" customHeight="false" outlineLevel="0" collapsed="false">
      <c r="BS39594" s="96" t="n">
        <f aca="false">BR39594-2.5</f>
        <v>-2.5</v>
      </c>
    </row>
    <row r="39595" customFormat="false" ht="12" hidden="false" customHeight="false" outlineLevel="0" collapsed="false">
      <c r="BS39595" s="96" t="n">
        <f aca="false">BR39595-2.5</f>
        <v>-2.5</v>
      </c>
    </row>
    <row r="39596" customFormat="false" ht="12" hidden="false" customHeight="false" outlineLevel="0" collapsed="false">
      <c r="BS39596" s="96" t="n">
        <f aca="false">BR39596-2.5</f>
        <v>-2.5</v>
      </c>
    </row>
    <row r="39597" customFormat="false" ht="12" hidden="false" customHeight="false" outlineLevel="0" collapsed="false">
      <c r="BS39597" s="96" t="n">
        <f aca="false">BR39597-2.5</f>
        <v>-2.5</v>
      </c>
    </row>
    <row r="39598" customFormat="false" ht="12" hidden="false" customHeight="false" outlineLevel="0" collapsed="false">
      <c r="BS39598" s="96" t="n">
        <f aca="false">BR39598-2.5</f>
        <v>-2.5</v>
      </c>
    </row>
    <row r="39599" customFormat="false" ht="12" hidden="false" customHeight="false" outlineLevel="0" collapsed="false">
      <c r="BS39599" s="96" t="n">
        <f aca="false">BR39599-2.5</f>
        <v>-2.5</v>
      </c>
    </row>
    <row r="39600" customFormat="false" ht="12" hidden="false" customHeight="false" outlineLevel="0" collapsed="false">
      <c r="BS39600" s="96" t="n">
        <f aca="false">BR39600-2.5</f>
        <v>-2.5</v>
      </c>
    </row>
    <row r="39601" customFormat="false" ht="12" hidden="false" customHeight="false" outlineLevel="0" collapsed="false">
      <c r="BS39601" s="96" t="n">
        <f aca="false">BR39601-2.5</f>
        <v>-2.5</v>
      </c>
    </row>
    <row r="39602" customFormat="false" ht="12" hidden="false" customHeight="false" outlineLevel="0" collapsed="false">
      <c r="BS39602" s="96" t="n">
        <f aca="false">BR39602-2.5</f>
        <v>-2.5</v>
      </c>
    </row>
    <row r="39603" customFormat="false" ht="12" hidden="false" customHeight="false" outlineLevel="0" collapsed="false">
      <c r="BS39603" s="96" t="n">
        <f aca="false">BR39603-2.5</f>
        <v>-2.5</v>
      </c>
    </row>
    <row r="39604" customFormat="false" ht="12" hidden="false" customHeight="false" outlineLevel="0" collapsed="false">
      <c r="BS39604" s="96" t="n">
        <f aca="false">BR39604-2.5</f>
        <v>-2.5</v>
      </c>
    </row>
    <row r="39605" customFormat="false" ht="12" hidden="false" customHeight="false" outlineLevel="0" collapsed="false">
      <c r="BS39605" s="96" t="n">
        <f aca="false">BR39605-2.5</f>
        <v>-2.5</v>
      </c>
    </row>
    <row r="39606" customFormat="false" ht="12" hidden="false" customHeight="false" outlineLevel="0" collapsed="false">
      <c r="BS39606" s="96" t="n">
        <f aca="false">BR39606-2.5</f>
        <v>-2.5</v>
      </c>
    </row>
    <row r="39607" customFormat="false" ht="12" hidden="false" customHeight="false" outlineLevel="0" collapsed="false">
      <c r="BS39607" s="96" t="n">
        <f aca="false">BR39607-2.5</f>
        <v>-2.5</v>
      </c>
    </row>
    <row r="39608" customFormat="false" ht="12" hidden="false" customHeight="false" outlineLevel="0" collapsed="false">
      <c r="BS39608" s="96" t="n">
        <f aca="false">BR39608-2.5</f>
        <v>-2.5</v>
      </c>
    </row>
    <row r="39609" customFormat="false" ht="12" hidden="false" customHeight="false" outlineLevel="0" collapsed="false">
      <c r="BS39609" s="96" t="n">
        <f aca="false">BR39609-2.5</f>
        <v>-2.5</v>
      </c>
    </row>
    <row r="39610" customFormat="false" ht="12" hidden="false" customHeight="false" outlineLevel="0" collapsed="false">
      <c r="BS39610" s="96" t="n">
        <f aca="false">BR39610-2.5</f>
        <v>-2.5</v>
      </c>
    </row>
    <row r="39611" customFormat="false" ht="12" hidden="false" customHeight="false" outlineLevel="0" collapsed="false">
      <c r="BS39611" s="96" t="n">
        <f aca="false">BR39611-2.5</f>
        <v>-2.5</v>
      </c>
    </row>
    <row r="39612" customFormat="false" ht="12" hidden="false" customHeight="false" outlineLevel="0" collapsed="false">
      <c r="BS39612" s="96" t="n">
        <f aca="false">BR39612-2.5</f>
        <v>-2.5</v>
      </c>
    </row>
    <row r="39613" customFormat="false" ht="12" hidden="false" customHeight="false" outlineLevel="0" collapsed="false">
      <c r="BS39613" s="96" t="n">
        <f aca="false">BR39613-2.5</f>
        <v>-2.5</v>
      </c>
    </row>
    <row r="39614" customFormat="false" ht="12" hidden="false" customHeight="false" outlineLevel="0" collapsed="false">
      <c r="BS39614" s="96" t="n">
        <f aca="false">BR39614-2.5</f>
        <v>-2.5</v>
      </c>
    </row>
    <row r="39615" customFormat="false" ht="12" hidden="false" customHeight="false" outlineLevel="0" collapsed="false">
      <c r="BS39615" s="96" t="n">
        <f aca="false">BR39615-2.5</f>
        <v>-2.5</v>
      </c>
    </row>
    <row r="39616" customFormat="false" ht="12" hidden="false" customHeight="false" outlineLevel="0" collapsed="false">
      <c r="BS39616" s="96" t="n">
        <f aca="false">BR39616-2.5</f>
        <v>-2.5</v>
      </c>
    </row>
    <row r="39617" customFormat="false" ht="12" hidden="false" customHeight="false" outlineLevel="0" collapsed="false">
      <c r="BS39617" s="96" t="n">
        <f aca="false">BR39617-2.5</f>
        <v>-2.5</v>
      </c>
    </row>
    <row r="39618" customFormat="false" ht="12" hidden="false" customHeight="false" outlineLevel="0" collapsed="false">
      <c r="BS39618" s="96" t="n">
        <f aca="false">BR39618-2.5</f>
        <v>-2.5</v>
      </c>
    </row>
    <row r="39619" customFormat="false" ht="12" hidden="false" customHeight="false" outlineLevel="0" collapsed="false">
      <c r="BS39619" s="96" t="n">
        <f aca="false">BR39619-2.5</f>
        <v>-2.5</v>
      </c>
    </row>
    <row r="39620" customFormat="false" ht="12" hidden="false" customHeight="false" outlineLevel="0" collapsed="false">
      <c r="BS39620" s="96" t="n">
        <f aca="false">BR39620-2.5</f>
        <v>-2.5</v>
      </c>
    </row>
    <row r="39621" customFormat="false" ht="12" hidden="false" customHeight="false" outlineLevel="0" collapsed="false">
      <c r="BS39621" s="96" t="n">
        <f aca="false">BR39621-2.5</f>
        <v>-2.5</v>
      </c>
    </row>
    <row r="39622" customFormat="false" ht="12" hidden="false" customHeight="false" outlineLevel="0" collapsed="false">
      <c r="BS39622" s="96" t="n">
        <f aca="false">BR39622-2.5</f>
        <v>-2.5</v>
      </c>
    </row>
    <row r="39623" customFormat="false" ht="12" hidden="false" customHeight="false" outlineLevel="0" collapsed="false">
      <c r="BS39623" s="96" t="n">
        <f aca="false">BR39623-2.5</f>
        <v>-2.5</v>
      </c>
    </row>
    <row r="39624" customFormat="false" ht="12" hidden="false" customHeight="false" outlineLevel="0" collapsed="false">
      <c r="BS39624" s="96" t="n">
        <f aca="false">BR39624-2.5</f>
        <v>-2.5</v>
      </c>
    </row>
    <row r="39625" customFormat="false" ht="12" hidden="false" customHeight="false" outlineLevel="0" collapsed="false">
      <c r="BS39625" s="96" t="n">
        <f aca="false">BR39625-2.5</f>
        <v>-2.5</v>
      </c>
    </row>
    <row r="39626" customFormat="false" ht="12" hidden="false" customHeight="false" outlineLevel="0" collapsed="false">
      <c r="BS39626" s="96" t="n">
        <f aca="false">BR39626-2.5</f>
        <v>-2.5</v>
      </c>
    </row>
    <row r="39627" customFormat="false" ht="12" hidden="false" customHeight="false" outlineLevel="0" collapsed="false">
      <c r="BS39627" s="96" t="n">
        <f aca="false">BR39627-2.5</f>
        <v>-2.5</v>
      </c>
    </row>
    <row r="39628" customFormat="false" ht="12" hidden="false" customHeight="false" outlineLevel="0" collapsed="false">
      <c r="BS39628" s="96" t="n">
        <f aca="false">BR39628-2.5</f>
        <v>-2.5</v>
      </c>
    </row>
    <row r="39629" customFormat="false" ht="12" hidden="false" customHeight="false" outlineLevel="0" collapsed="false">
      <c r="BS39629" s="96" t="n">
        <f aca="false">BR39629-2.5</f>
        <v>-2.5</v>
      </c>
    </row>
    <row r="39630" customFormat="false" ht="12" hidden="false" customHeight="false" outlineLevel="0" collapsed="false">
      <c r="BS39630" s="96" t="n">
        <f aca="false">BR39630-2.5</f>
        <v>-2.5</v>
      </c>
    </row>
    <row r="39631" customFormat="false" ht="12" hidden="false" customHeight="false" outlineLevel="0" collapsed="false">
      <c r="BS39631" s="96" t="n">
        <f aca="false">BR39631-2.5</f>
        <v>-2.5</v>
      </c>
    </row>
    <row r="39632" customFormat="false" ht="12" hidden="false" customHeight="false" outlineLevel="0" collapsed="false">
      <c r="BS39632" s="96" t="n">
        <f aca="false">BR39632-2.5</f>
        <v>-2.5</v>
      </c>
    </row>
    <row r="39633" customFormat="false" ht="12" hidden="false" customHeight="false" outlineLevel="0" collapsed="false">
      <c r="BS39633" s="96" t="n">
        <f aca="false">BR39633-2.5</f>
        <v>-2.5</v>
      </c>
    </row>
    <row r="39634" customFormat="false" ht="12" hidden="false" customHeight="false" outlineLevel="0" collapsed="false">
      <c r="BS39634" s="96" t="n">
        <f aca="false">BR39634-2.5</f>
        <v>-2.5</v>
      </c>
    </row>
    <row r="39635" customFormat="false" ht="12" hidden="false" customHeight="false" outlineLevel="0" collapsed="false">
      <c r="BS39635" s="96" t="n">
        <f aca="false">BR39635-2.5</f>
        <v>-2.5</v>
      </c>
    </row>
    <row r="39636" customFormat="false" ht="12" hidden="false" customHeight="false" outlineLevel="0" collapsed="false">
      <c r="BS39636" s="96" t="n">
        <f aca="false">BR39636-2.5</f>
        <v>-2.5</v>
      </c>
    </row>
    <row r="39637" customFormat="false" ht="12" hidden="false" customHeight="false" outlineLevel="0" collapsed="false">
      <c r="BS39637" s="96" t="n">
        <f aca="false">BR39637-2.5</f>
        <v>-2.5</v>
      </c>
    </row>
    <row r="39638" customFormat="false" ht="12" hidden="false" customHeight="false" outlineLevel="0" collapsed="false">
      <c r="BS39638" s="96" t="n">
        <f aca="false">BR39638-2.5</f>
        <v>-2.5</v>
      </c>
    </row>
    <row r="39639" customFormat="false" ht="12" hidden="false" customHeight="false" outlineLevel="0" collapsed="false">
      <c r="BS39639" s="96" t="n">
        <f aca="false">BR39639-2.5</f>
        <v>-2.5</v>
      </c>
    </row>
    <row r="39640" customFormat="false" ht="12" hidden="false" customHeight="false" outlineLevel="0" collapsed="false">
      <c r="BS39640" s="96" t="n">
        <f aca="false">BR39640-2.5</f>
        <v>-2.5</v>
      </c>
    </row>
    <row r="39641" customFormat="false" ht="12" hidden="false" customHeight="false" outlineLevel="0" collapsed="false">
      <c r="BS39641" s="96" t="n">
        <f aca="false">BR39641-2.5</f>
        <v>-2.5</v>
      </c>
    </row>
    <row r="39642" customFormat="false" ht="12" hidden="false" customHeight="false" outlineLevel="0" collapsed="false">
      <c r="BS39642" s="96" t="n">
        <f aca="false">BR39642-2.5</f>
        <v>-2.5</v>
      </c>
    </row>
    <row r="39643" customFormat="false" ht="12" hidden="false" customHeight="false" outlineLevel="0" collapsed="false">
      <c r="BS39643" s="96" t="n">
        <f aca="false">BR39643-2.5</f>
        <v>-2.5</v>
      </c>
    </row>
    <row r="39644" customFormat="false" ht="12" hidden="false" customHeight="false" outlineLevel="0" collapsed="false">
      <c r="BS39644" s="96" t="n">
        <f aca="false">BR39644-2.5</f>
        <v>-2.5</v>
      </c>
    </row>
    <row r="39645" customFormat="false" ht="12" hidden="false" customHeight="false" outlineLevel="0" collapsed="false">
      <c r="BS39645" s="96" t="n">
        <f aca="false">BR39645-2.5</f>
        <v>-2.5</v>
      </c>
    </row>
    <row r="39646" customFormat="false" ht="12" hidden="false" customHeight="false" outlineLevel="0" collapsed="false">
      <c r="BS39646" s="96" t="n">
        <f aca="false">BR39646-2.5</f>
        <v>-2.5</v>
      </c>
    </row>
    <row r="39647" customFormat="false" ht="12" hidden="false" customHeight="false" outlineLevel="0" collapsed="false">
      <c r="BS39647" s="96" t="n">
        <f aca="false">BR39647-2.5</f>
        <v>-2.5</v>
      </c>
    </row>
    <row r="39648" customFormat="false" ht="12" hidden="false" customHeight="false" outlineLevel="0" collapsed="false">
      <c r="BS39648" s="96" t="n">
        <f aca="false">BR39648-2.5</f>
        <v>-2.5</v>
      </c>
    </row>
    <row r="39649" customFormat="false" ht="12" hidden="false" customHeight="false" outlineLevel="0" collapsed="false">
      <c r="BS39649" s="96" t="n">
        <f aca="false">BR39649-2.5</f>
        <v>-2.5</v>
      </c>
    </row>
    <row r="39650" customFormat="false" ht="12" hidden="false" customHeight="false" outlineLevel="0" collapsed="false">
      <c r="BS39650" s="96" t="n">
        <f aca="false">BR39650-2.5</f>
        <v>-2.5</v>
      </c>
    </row>
    <row r="39651" customFormat="false" ht="12" hidden="false" customHeight="false" outlineLevel="0" collapsed="false">
      <c r="BS39651" s="96" t="n">
        <f aca="false">BR39651-2.5</f>
        <v>-2.5</v>
      </c>
    </row>
    <row r="39652" customFormat="false" ht="12" hidden="false" customHeight="false" outlineLevel="0" collapsed="false">
      <c r="BS39652" s="96" t="n">
        <f aca="false">BR39652-2.5</f>
        <v>-2.5</v>
      </c>
    </row>
    <row r="39653" customFormat="false" ht="12" hidden="false" customHeight="false" outlineLevel="0" collapsed="false">
      <c r="BS39653" s="96" t="n">
        <f aca="false">BR39653-2.5</f>
        <v>-2.5</v>
      </c>
    </row>
    <row r="39654" customFormat="false" ht="12" hidden="false" customHeight="false" outlineLevel="0" collapsed="false">
      <c r="BS39654" s="96" t="n">
        <f aca="false">BR39654-2.5</f>
        <v>-2.5</v>
      </c>
    </row>
    <row r="39655" customFormat="false" ht="12" hidden="false" customHeight="false" outlineLevel="0" collapsed="false">
      <c r="BS39655" s="96" t="n">
        <f aca="false">BR39655-2.5</f>
        <v>-2.5</v>
      </c>
    </row>
    <row r="39656" customFormat="false" ht="12" hidden="false" customHeight="false" outlineLevel="0" collapsed="false">
      <c r="BS39656" s="96" t="n">
        <f aca="false">BR39656-2.5</f>
        <v>-2.5</v>
      </c>
    </row>
    <row r="39657" customFormat="false" ht="12" hidden="false" customHeight="false" outlineLevel="0" collapsed="false">
      <c r="BS39657" s="96" t="n">
        <f aca="false">BR39657-2.5</f>
        <v>-2.5</v>
      </c>
    </row>
    <row r="39658" customFormat="false" ht="12" hidden="false" customHeight="false" outlineLevel="0" collapsed="false">
      <c r="BS39658" s="96" t="n">
        <f aca="false">BR39658-2.5</f>
        <v>-2.5</v>
      </c>
    </row>
    <row r="39659" customFormat="false" ht="12" hidden="false" customHeight="false" outlineLevel="0" collapsed="false">
      <c r="BS39659" s="96" t="n">
        <f aca="false">BR39659-2.5</f>
        <v>-2.5</v>
      </c>
    </row>
    <row r="39660" customFormat="false" ht="12" hidden="false" customHeight="false" outlineLevel="0" collapsed="false">
      <c r="BS39660" s="96" t="n">
        <f aca="false">BR39660-2.5</f>
        <v>-2.5</v>
      </c>
    </row>
    <row r="39661" customFormat="false" ht="12" hidden="false" customHeight="false" outlineLevel="0" collapsed="false">
      <c r="BS39661" s="96" t="n">
        <f aca="false">BR39661-2.5</f>
        <v>-2.5</v>
      </c>
    </row>
    <row r="39662" customFormat="false" ht="12" hidden="false" customHeight="false" outlineLevel="0" collapsed="false">
      <c r="BS39662" s="96" t="n">
        <f aca="false">BR39662-2.5</f>
        <v>-2.5</v>
      </c>
    </row>
    <row r="39663" customFormat="false" ht="12" hidden="false" customHeight="false" outlineLevel="0" collapsed="false">
      <c r="BS39663" s="96" t="n">
        <f aca="false">BR39663-2.5</f>
        <v>-2.5</v>
      </c>
    </row>
    <row r="39664" customFormat="false" ht="12" hidden="false" customHeight="false" outlineLevel="0" collapsed="false">
      <c r="BS39664" s="96" t="n">
        <f aca="false">BR39664-2.5</f>
        <v>-2.5</v>
      </c>
    </row>
    <row r="39665" customFormat="false" ht="12" hidden="false" customHeight="false" outlineLevel="0" collapsed="false">
      <c r="BS39665" s="96" t="n">
        <f aca="false">BR39665-2.5</f>
        <v>-2.5</v>
      </c>
    </row>
    <row r="39666" customFormat="false" ht="12" hidden="false" customHeight="false" outlineLevel="0" collapsed="false">
      <c r="BS39666" s="96" t="n">
        <f aca="false">BR39666-2.5</f>
        <v>-2.5</v>
      </c>
    </row>
    <row r="39667" customFormat="false" ht="12" hidden="false" customHeight="false" outlineLevel="0" collapsed="false">
      <c r="BS39667" s="96" t="n">
        <f aca="false">BR39667-2.5</f>
        <v>-2.5</v>
      </c>
    </row>
    <row r="39668" customFormat="false" ht="12" hidden="false" customHeight="false" outlineLevel="0" collapsed="false">
      <c r="BS39668" s="96" t="n">
        <f aca="false">BR39668-2.5</f>
        <v>-2.5</v>
      </c>
    </row>
    <row r="39669" customFormat="false" ht="12" hidden="false" customHeight="false" outlineLevel="0" collapsed="false">
      <c r="BS39669" s="96" t="n">
        <f aca="false">BR39669-2.5</f>
        <v>-2.5</v>
      </c>
    </row>
    <row r="39670" customFormat="false" ht="12" hidden="false" customHeight="false" outlineLevel="0" collapsed="false">
      <c r="BS39670" s="96" t="n">
        <f aca="false">BR39670-2.5</f>
        <v>-2.5</v>
      </c>
    </row>
    <row r="39671" customFormat="false" ht="12" hidden="false" customHeight="false" outlineLevel="0" collapsed="false">
      <c r="BS39671" s="96" t="n">
        <f aca="false">BR39671-2.5</f>
        <v>-2.5</v>
      </c>
    </row>
    <row r="39672" customFormat="false" ht="12" hidden="false" customHeight="false" outlineLevel="0" collapsed="false">
      <c r="BS39672" s="96" t="n">
        <f aca="false">BR39672-2.5</f>
        <v>-2.5</v>
      </c>
    </row>
    <row r="39673" customFormat="false" ht="12" hidden="false" customHeight="false" outlineLevel="0" collapsed="false">
      <c r="BS39673" s="96" t="n">
        <f aca="false">BR39673-2.5</f>
        <v>-2.5</v>
      </c>
    </row>
    <row r="39674" customFormat="false" ht="12" hidden="false" customHeight="false" outlineLevel="0" collapsed="false">
      <c r="BS39674" s="96" t="n">
        <f aca="false">BR39674-2.5</f>
        <v>-2.5</v>
      </c>
    </row>
    <row r="39675" customFormat="false" ht="12" hidden="false" customHeight="false" outlineLevel="0" collapsed="false">
      <c r="BS39675" s="96" t="n">
        <f aca="false">BR39675-2.5</f>
        <v>-2.5</v>
      </c>
    </row>
    <row r="39676" customFormat="false" ht="12" hidden="false" customHeight="false" outlineLevel="0" collapsed="false">
      <c r="BS39676" s="96" t="n">
        <f aca="false">BR39676-2.5</f>
        <v>-2.5</v>
      </c>
    </row>
    <row r="39677" customFormat="false" ht="12" hidden="false" customHeight="false" outlineLevel="0" collapsed="false">
      <c r="BS39677" s="96" t="n">
        <f aca="false">BR39677-2.5</f>
        <v>-2.5</v>
      </c>
    </row>
    <row r="39678" customFormat="false" ht="12" hidden="false" customHeight="false" outlineLevel="0" collapsed="false">
      <c r="BS39678" s="96" t="n">
        <f aca="false">BR39678-2.5</f>
        <v>-2.5</v>
      </c>
    </row>
    <row r="39679" customFormat="false" ht="12" hidden="false" customHeight="false" outlineLevel="0" collapsed="false">
      <c r="BS39679" s="96" t="n">
        <f aca="false">BR39679-2.5</f>
        <v>-2.5</v>
      </c>
    </row>
    <row r="39680" customFormat="false" ht="12" hidden="false" customHeight="false" outlineLevel="0" collapsed="false">
      <c r="BS39680" s="96" t="n">
        <f aca="false">BR39680-2.5</f>
        <v>-2.5</v>
      </c>
    </row>
    <row r="39681" customFormat="false" ht="12" hidden="false" customHeight="false" outlineLevel="0" collapsed="false">
      <c r="BS39681" s="96" t="n">
        <f aca="false">BR39681-2.5</f>
        <v>-2.5</v>
      </c>
    </row>
    <row r="39682" customFormat="false" ht="12" hidden="false" customHeight="false" outlineLevel="0" collapsed="false">
      <c r="BS39682" s="96" t="n">
        <f aca="false">BR39682-2.5</f>
        <v>-2.5</v>
      </c>
    </row>
    <row r="39683" customFormat="false" ht="12" hidden="false" customHeight="false" outlineLevel="0" collapsed="false">
      <c r="BS39683" s="96" t="n">
        <f aca="false">BR39683-2.5</f>
        <v>-2.5</v>
      </c>
    </row>
    <row r="39684" customFormat="false" ht="12" hidden="false" customHeight="false" outlineLevel="0" collapsed="false">
      <c r="BS39684" s="96" t="n">
        <f aca="false">BR39684-2.5</f>
        <v>-2.5</v>
      </c>
    </row>
    <row r="39685" customFormat="false" ht="12" hidden="false" customHeight="false" outlineLevel="0" collapsed="false">
      <c r="BS39685" s="96" t="n">
        <f aca="false">BR39685-2.5</f>
        <v>-2.5</v>
      </c>
    </row>
    <row r="39686" customFormat="false" ht="12" hidden="false" customHeight="false" outlineLevel="0" collapsed="false">
      <c r="BS39686" s="96" t="n">
        <f aca="false">BR39686-2.5</f>
        <v>-2.5</v>
      </c>
    </row>
    <row r="39687" customFormat="false" ht="12" hidden="false" customHeight="false" outlineLevel="0" collapsed="false">
      <c r="BS39687" s="96" t="n">
        <f aca="false">BR39687-2.5</f>
        <v>-2.5</v>
      </c>
    </row>
    <row r="39688" customFormat="false" ht="12" hidden="false" customHeight="false" outlineLevel="0" collapsed="false">
      <c r="BS39688" s="96" t="n">
        <f aca="false">BR39688-2.5</f>
        <v>-2.5</v>
      </c>
    </row>
    <row r="39689" customFormat="false" ht="12" hidden="false" customHeight="false" outlineLevel="0" collapsed="false">
      <c r="BS39689" s="96" t="n">
        <f aca="false">BR39689-2.5</f>
        <v>-2.5</v>
      </c>
    </row>
    <row r="39690" customFormat="false" ht="12" hidden="false" customHeight="false" outlineLevel="0" collapsed="false">
      <c r="BS39690" s="96" t="n">
        <f aca="false">BR39690-2.5</f>
        <v>-2.5</v>
      </c>
    </row>
    <row r="39691" customFormat="false" ht="12" hidden="false" customHeight="false" outlineLevel="0" collapsed="false">
      <c r="BS39691" s="96" t="n">
        <f aca="false">BR39691-2.5</f>
        <v>-2.5</v>
      </c>
    </row>
    <row r="39692" customFormat="false" ht="12" hidden="false" customHeight="false" outlineLevel="0" collapsed="false">
      <c r="BS39692" s="96" t="n">
        <f aca="false">BR39692-2.5</f>
        <v>-2.5</v>
      </c>
    </row>
    <row r="39693" customFormat="false" ht="12" hidden="false" customHeight="false" outlineLevel="0" collapsed="false">
      <c r="BS39693" s="96" t="n">
        <f aca="false">BR39693-2.5</f>
        <v>-2.5</v>
      </c>
    </row>
    <row r="39694" customFormat="false" ht="12" hidden="false" customHeight="false" outlineLevel="0" collapsed="false">
      <c r="BS39694" s="96" t="n">
        <f aca="false">BR39694-2.5</f>
        <v>-2.5</v>
      </c>
    </row>
    <row r="39695" customFormat="false" ht="12" hidden="false" customHeight="false" outlineLevel="0" collapsed="false">
      <c r="BS39695" s="96" t="n">
        <f aca="false">BR39695-2.5</f>
        <v>-2.5</v>
      </c>
    </row>
    <row r="39696" customFormat="false" ht="12" hidden="false" customHeight="false" outlineLevel="0" collapsed="false">
      <c r="BS39696" s="96" t="n">
        <f aca="false">BR39696-2.5</f>
        <v>-2.5</v>
      </c>
    </row>
    <row r="39697" customFormat="false" ht="12" hidden="false" customHeight="false" outlineLevel="0" collapsed="false">
      <c r="BS39697" s="96" t="n">
        <f aca="false">BR39697-2.5</f>
        <v>-2.5</v>
      </c>
    </row>
    <row r="39698" customFormat="false" ht="12" hidden="false" customHeight="false" outlineLevel="0" collapsed="false">
      <c r="BS39698" s="96" t="n">
        <f aca="false">BR39698-2.5</f>
        <v>-2.5</v>
      </c>
    </row>
    <row r="39699" customFormat="false" ht="12" hidden="false" customHeight="false" outlineLevel="0" collapsed="false">
      <c r="BS39699" s="96" t="n">
        <f aca="false">BR39699-2.5</f>
        <v>-2.5</v>
      </c>
    </row>
    <row r="39700" customFormat="false" ht="12" hidden="false" customHeight="false" outlineLevel="0" collapsed="false">
      <c r="BS39700" s="96" t="n">
        <f aca="false">BR39700-2.5</f>
        <v>-2.5</v>
      </c>
    </row>
    <row r="39701" customFormat="false" ht="12" hidden="false" customHeight="false" outlineLevel="0" collapsed="false">
      <c r="BS39701" s="96" t="n">
        <f aca="false">BR39701-2.5</f>
        <v>-2.5</v>
      </c>
    </row>
    <row r="39702" customFormat="false" ht="12" hidden="false" customHeight="false" outlineLevel="0" collapsed="false">
      <c r="BS39702" s="96" t="n">
        <f aca="false">BR39702-2.5</f>
        <v>-2.5</v>
      </c>
    </row>
    <row r="39703" customFormat="false" ht="12" hidden="false" customHeight="false" outlineLevel="0" collapsed="false">
      <c r="BS39703" s="96" t="n">
        <f aca="false">BR39703-2.5</f>
        <v>-2.5</v>
      </c>
    </row>
    <row r="39704" customFormat="false" ht="12" hidden="false" customHeight="false" outlineLevel="0" collapsed="false">
      <c r="BS39704" s="96" t="n">
        <f aca="false">BR39704-2.5</f>
        <v>-2.5</v>
      </c>
    </row>
    <row r="39705" customFormat="false" ht="12" hidden="false" customHeight="false" outlineLevel="0" collapsed="false">
      <c r="BS39705" s="96" t="n">
        <f aca="false">BR39705-2.5</f>
        <v>-2.5</v>
      </c>
    </row>
    <row r="39706" customFormat="false" ht="12" hidden="false" customHeight="false" outlineLevel="0" collapsed="false">
      <c r="BS39706" s="96" t="n">
        <f aca="false">BR39706-2.5</f>
        <v>-2.5</v>
      </c>
    </row>
    <row r="39707" customFormat="false" ht="12" hidden="false" customHeight="false" outlineLevel="0" collapsed="false">
      <c r="BS39707" s="96" t="n">
        <f aca="false">BR39707-2.5</f>
        <v>-2.5</v>
      </c>
    </row>
    <row r="39708" customFormat="false" ht="12" hidden="false" customHeight="false" outlineLevel="0" collapsed="false">
      <c r="BS39708" s="96" t="n">
        <f aca="false">BR39708-2.5</f>
        <v>-2.5</v>
      </c>
    </row>
    <row r="39709" customFormat="false" ht="12" hidden="false" customHeight="false" outlineLevel="0" collapsed="false">
      <c r="BS39709" s="96" t="n">
        <f aca="false">BR39709-2.5</f>
        <v>-2.5</v>
      </c>
    </row>
    <row r="39710" customFormat="false" ht="12" hidden="false" customHeight="false" outlineLevel="0" collapsed="false">
      <c r="BS39710" s="96" t="n">
        <f aca="false">BR39710-2.5</f>
        <v>-2.5</v>
      </c>
    </row>
    <row r="39711" customFormat="false" ht="12" hidden="false" customHeight="false" outlineLevel="0" collapsed="false">
      <c r="BS39711" s="96" t="n">
        <f aca="false">BR39711-2.5</f>
        <v>-2.5</v>
      </c>
    </row>
    <row r="39712" customFormat="false" ht="12" hidden="false" customHeight="false" outlineLevel="0" collapsed="false">
      <c r="BS39712" s="96" t="n">
        <f aca="false">BR39712-2.5</f>
        <v>-2.5</v>
      </c>
    </row>
    <row r="39713" customFormat="false" ht="12" hidden="false" customHeight="false" outlineLevel="0" collapsed="false">
      <c r="BS39713" s="96" t="n">
        <f aca="false">BR39713-2.5</f>
        <v>-2.5</v>
      </c>
    </row>
    <row r="39714" customFormat="false" ht="12" hidden="false" customHeight="false" outlineLevel="0" collapsed="false">
      <c r="BS39714" s="96" t="n">
        <f aca="false">BR39714-2.5</f>
        <v>-2.5</v>
      </c>
    </row>
    <row r="39715" customFormat="false" ht="12" hidden="false" customHeight="false" outlineLevel="0" collapsed="false">
      <c r="BS39715" s="96" t="n">
        <f aca="false">BR39715-2.5</f>
        <v>-2.5</v>
      </c>
    </row>
    <row r="39716" customFormat="false" ht="12" hidden="false" customHeight="false" outlineLevel="0" collapsed="false">
      <c r="BS39716" s="96" t="n">
        <f aca="false">BR39716-2.5</f>
        <v>-2.5</v>
      </c>
    </row>
    <row r="39717" customFormat="false" ht="12" hidden="false" customHeight="false" outlineLevel="0" collapsed="false">
      <c r="BS39717" s="96" t="n">
        <f aca="false">BR39717-2.5</f>
        <v>-2.5</v>
      </c>
    </row>
    <row r="39718" customFormat="false" ht="12" hidden="false" customHeight="false" outlineLevel="0" collapsed="false">
      <c r="BS39718" s="96" t="n">
        <f aca="false">BR39718-2.5</f>
        <v>-2.5</v>
      </c>
    </row>
    <row r="39719" customFormat="false" ht="12" hidden="false" customHeight="false" outlineLevel="0" collapsed="false">
      <c r="BS39719" s="96" t="n">
        <f aca="false">BR39719-2.5</f>
        <v>-2.5</v>
      </c>
    </row>
    <row r="39720" customFormat="false" ht="12" hidden="false" customHeight="false" outlineLevel="0" collapsed="false">
      <c r="BS39720" s="96" t="n">
        <f aca="false">BR39720-2.5</f>
        <v>-2.5</v>
      </c>
    </row>
    <row r="39721" customFormat="false" ht="12" hidden="false" customHeight="false" outlineLevel="0" collapsed="false">
      <c r="BS39721" s="96" t="n">
        <f aca="false">BR39721-2.5</f>
        <v>-2.5</v>
      </c>
    </row>
    <row r="39722" customFormat="false" ht="12" hidden="false" customHeight="false" outlineLevel="0" collapsed="false">
      <c r="BS39722" s="96" t="n">
        <f aca="false">BR39722-2.5</f>
        <v>-2.5</v>
      </c>
    </row>
    <row r="39723" customFormat="false" ht="12" hidden="false" customHeight="false" outlineLevel="0" collapsed="false">
      <c r="BS39723" s="96" t="n">
        <f aca="false">BR39723-2.5</f>
        <v>-2.5</v>
      </c>
    </row>
    <row r="39724" customFormat="false" ht="12" hidden="false" customHeight="false" outlineLevel="0" collapsed="false">
      <c r="BS39724" s="96" t="n">
        <f aca="false">BR39724-2.5</f>
        <v>-2.5</v>
      </c>
    </row>
    <row r="39725" customFormat="false" ht="12" hidden="false" customHeight="false" outlineLevel="0" collapsed="false">
      <c r="BS39725" s="96" t="n">
        <f aca="false">BR39725-2.5</f>
        <v>-2.5</v>
      </c>
    </row>
    <row r="39726" customFormat="false" ht="12" hidden="false" customHeight="false" outlineLevel="0" collapsed="false">
      <c r="BS39726" s="96" t="n">
        <f aca="false">BR39726-2.5</f>
        <v>-2.5</v>
      </c>
    </row>
    <row r="39727" customFormat="false" ht="12" hidden="false" customHeight="false" outlineLevel="0" collapsed="false">
      <c r="BS39727" s="96" t="n">
        <f aca="false">BR39727-2.5</f>
        <v>-2.5</v>
      </c>
    </row>
    <row r="39728" customFormat="false" ht="12" hidden="false" customHeight="false" outlineLevel="0" collapsed="false">
      <c r="BS39728" s="96" t="n">
        <f aca="false">BR39728-2.5</f>
        <v>-2.5</v>
      </c>
    </row>
    <row r="39729" customFormat="false" ht="12" hidden="false" customHeight="false" outlineLevel="0" collapsed="false">
      <c r="BS39729" s="96" t="n">
        <f aca="false">BR39729-2.5</f>
        <v>-2.5</v>
      </c>
    </row>
    <row r="39730" customFormat="false" ht="12" hidden="false" customHeight="false" outlineLevel="0" collapsed="false">
      <c r="BS39730" s="96" t="n">
        <f aca="false">BR39730-2.5</f>
        <v>-2.5</v>
      </c>
    </row>
    <row r="39731" customFormat="false" ht="12" hidden="false" customHeight="false" outlineLevel="0" collapsed="false">
      <c r="BS39731" s="96" t="n">
        <f aca="false">BR39731-2.5</f>
        <v>-2.5</v>
      </c>
    </row>
    <row r="39732" customFormat="false" ht="12" hidden="false" customHeight="false" outlineLevel="0" collapsed="false">
      <c r="BS39732" s="96" t="n">
        <f aca="false">BR39732-2.5</f>
        <v>-2.5</v>
      </c>
    </row>
    <row r="39733" customFormat="false" ht="12" hidden="false" customHeight="false" outlineLevel="0" collapsed="false">
      <c r="BS39733" s="96" t="n">
        <f aca="false">BR39733-2.5</f>
        <v>-2.5</v>
      </c>
    </row>
    <row r="39734" customFormat="false" ht="12" hidden="false" customHeight="false" outlineLevel="0" collapsed="false">
      <c r="BS39734" s="96" t="n">
        <f aca="false">BR39734-2.5</f>
        <v>-2.5</v>
      </c>
    </row>
    <row r="39735" customFormat="false" ht="12" hidden="false" customHeight="false" outlineLevel="0" collapsed="false">
      <c r="BS39735" s="96" t="n">
        <f aca="false">BR39735-2.5</f>
        <v>-2.5</v>
      </c>
    </row>
    <row r="39736" customFormat="false" ht="12" hidden="false" customHeight="false" outlineLevel="0" collapsed="false">
      <c r="BS39736" s="96" t="n">
        <f aca="false">BR39736-2.5</f>
        <v>-2.5</v>
      </c>
    </row>
    <row r="39737" customFormat="false" ht="12" hidden="false" customHeight="false" outlineLevel="0" collapsed="false">
      <c r="BS39737" s="96" t="n">
        <f aca="false">BR39737-2.5</f>
        <v>-2.5</v>
      </c>
    </row>
    <row r="39738" customFormat="false" ht="12" hidden="false" customHeight="false" outlineLevel="0" collapsed="false">
      <c r="BS39738" s="96" t="n">
        <f aca="false">BR39738-2.5</f>
        <v>-2.5</v>
      </c>
    </row>
    <row r="39739" customFormat="false" ht="12" hidden="false" customHeight="false" outlineLevel="0" collapsed="false">
      <c r="BS39739" s="96" t="n">
        <f aca="false">BR39739-2.5</f>
        <v>-2.5</v>
      </c>
    </row>
    <row r="39740" customFormat="false" ht="12" hidden="false" customHeight="false" outlineLevel="0" collapsed="false">
      <c r="BS39740" s="96" t="n">
        <f aca="false">BR39740-2.5</f>
        <v>-2.5</v>
      </c>
    </row>
    <row r="39741" customFormat="false" ht="12" hidden="false" customHeight="false" outlineLevel="0" collapsed="false">
      <c r="BS39741" s="96" t="n">
        <f aca="false">BR39741-2.5</f>
        <v>-2.5</v>
      </c>
    </row>
    <row r="39742" customFormat="false" ht="12" hidden="false" customHeight="false" outlineLevel="0" collapsed="false">
      <c r="BS39742" s="96" t="n">
        <f aca="false">BR39742-2.5</f>
        <v>-2.5</v>
      </c>
    </row>
    <row r="39743" customFormat="false" ht="12" hidden="false" customHeight="false" outlineLevel="0" collapsed="false">
      <c r="BS39743" s="96" t="n">
        <f aca="false">BR39743-2.5</f>
        <v>-2.5</v>
      </c>
    </row>
    <row r="39744" customFormat="false" ht="12" hidden="false" customHeight="false" outlineLevel="0" collapsed="false">
      <c r="BS39744" s="96" t="n">
        <f aca="false">BR39744-2.5</f>
        <v>-2.5</v>
      </c>
    </row>
    <row r="39745" customFormat="false" ht="12" hidden="false" customHeight="false" outlineLevel="0" collapsed="false">
      <c r="BS39745" s="96" t="n">
        <f aca="false">BR39745-2.5</f>
        <v>-2.5</v>
      </c>
    </row>
    <row r="39746" customFormat="false" ht="12" hidden="false" customHeight="false" outlineLevel="0" collapsed="false">
      <c r="BS39746" s="96" t="n">
        <f aca="false">BR39746-2.5</f>
        <v>-2.5</v>
      </c>
    </row>
    <row r="39747" customFormat="false" ht="12" hidden="false" customHeight="false" outlineLevel="0" collapsed="false">
      <c r="BS39747" s="96" t="n">
        <f aca="false">BR39747-2.5</f>
        <v>-2.5</v>
      </c>
    </row>
    <row r="39748" customFormat="false" ht="12" hidden="false" customHeight="false" outlineLevel="0" collapsed="false">
      <c r="BS39748" s="96" t="n">
        <f aca="false">BR39748-2.5</f>
        <v>-2.5</v>
      </c>
    </row>
    <row r="39749" customFormat="false" ht="12" hidden="false" customHeight="false" outlineLevel="0" collapsed="false">
      <c r="BS39749" s="96" t="n">
        <f aca="false">BR39749-2.5</f>
        <v>-2.5</v>
      </c>
    </row>
    <row r="39750" customFormat="false" ht="12" hidden="false" customHeight="false" outlineLevel="0" collapsed="false">
      <c r="BS39750" s="96" t="n">
        <f aca="false">BR39750-2.5</f>
        <v>-2.5</v>
      </c>
    </row>
    <row r="39751" customFormat="false" ht="12" hidden="false" customHeight="false" outlineLevel="0" collapsed="false">
      <c r="BS39751" s="96" t="n">
        <f aca="false">BR39751-2.5</f>
        <v>-2.5</v>
      </c>
    </row>
    <row r="39752" customFormat="false" ht="12" hidden="false" customHeight="false" outlineLevel="0" collapsed="false">
      <c r="BS39752" s="96" t="n">
        <f aca="false">BR39752-2.5</f>
        <v>-2.5</v>
      </c>
    </row>
    <row r="39753" customFormat="false" ht="12" hidden="false" customHeight="false" outlineLevel="0" collapsed="false">
      <c r="BS39753" s="96" t="n">
        <f aca="false">BR39753-2.5</f>
        <v>-2.5</v>
      </c>
    </row>
    <row r="39754" customFormat="false" ht="12" hidden="false" customHeight="false" outlineLevel="0" collapsed="false">
      <c r="BS39754" s="96" t="n">
        <f aca="false">BR39754-2.5</f>
        <v>-2.5</v>
      </c>
    </row>
    <row r="39755" customFormat="false" ht="12" hidden="false" customHeight="false" outlineLevel="0" collapsed="false">
      <c r="BS39755" s="96" t="n">
        <f aca="false">BR39755-2.5</f>
        <v>-2.5</v>
      </c>
    </row>
    <row r="39756" customFormat="false" ht="12" hidden="false" customHeight="false" outlineLevel="0" collapsed="false">
      <c r="BS39756" s="96" t="n">
        <f aca="false">BR39756-2.5</f>
        <v>-2.5</v>
      </c>
    </row>
    <row r="39757" customFormat="false" ht="12" hidden="false" customHeight="false" outlineLevel="0" collapsed="false">
      <c r="BS39757" s="96" t="n">
        <f aca="false">BR39757-2.5</f>
        <v>-2.5</v>
      </c>
    </row>
    <row r="39758" customFormat="false" ht="12" hidden="false" customHeight="false" outlineLevel="0" collapsed="false">
      <c r="BS39758" s="96" t="n">
        <f aca="false">BR39758-2.5</f>
        <v>-2.5</v>
      </c>
    </row>
    <row r="39759" customFormat="false" ht="12" hidden="false" customHeight="false" outlineLevel="0" collapsed="false">
      <c r="BS39759" s="96" t="n">
        <f aca="false">BR39759-2.5</f>
        <v>-2.5</v>
      </c>
    </row>
    <row r="39760" customFormat="false" ht="12" hidden="false" customHeight="false" outlineLevel="0" collapsed="false">
      <c r="BS39760" s="96" t="n">
        <f aca="false">BR39760-2.5</f>
        <v>-2.5</v>
      </c>
    </row>
    <row r="39761" customFormat="false" ht="12" hidden="false" customHeight="false" outlineLevel="0" collapsed="false">
      <c r="BS39761" s="96" t="n">
        <f aca="false">BR39761-2.5</f>
        <v>-2.5</v>
      </c>
    </row>
    <row r="39762" customFormat="false" ht="12" hidden="false" customHeight="false" outlineLevel="0" collapsed="false">
      <c r="BS39762" s="96" t="n">
        <f aca="false">BR39762-2.5</f>
        <v>-2.5</v>
      </c>
    </row>
    <row r="39763" customFormat="false" ht="12" hidden="false" customHeight="false" outlineLevel="0" collapsed="false">
      <c r="BS39763" s="96" t="n">
        <f aca="false">BR39763-2.5</f>
        <v>-2.5</v>
      </c>
    </row>
    <row r="39764" customFormat="false" ht="12" hidden="false" customHeight="false" outlineLevel="0" collapsed="false">
      <c r="BS39764" s="96" t="n">
        <f aca="false">BR39764-2.5</f>
        <v>-2.5</v>
      </c>
    </row>
    <row r="39765" customFormat="false" ht="12" hidden="false" customHeight="false" outlineLevel="0" collapsed="false">
      <c r="BS39765" s="96" t="n">
        <f aca="false">BR39765-2.5</f>
        <v>-2.5</v>
      </c>
    </row>
    <row r="39766" customFormat="false" ht="12" hidden="false" customHeight="false" outlineLevel="0" collapsed="false">
      <c r="BS39766" s="96" t="n">
        <f aca="false">BR39766-2.5</f>
        <v>-2.5</v>
      </c>
    </row>
    <row r="39767" customFormat="false" ht="12" hidden="false" customHeight="false" outlineLevel="0" collapsed="false">
      <c r="BS39767" s="96" t="n">
        <f aca="false">BR39767-2.5</f>
        <v>-2.5</v>
      </c>
    </row>
    <row r="39768" customFormat="false" ht="12" hidden="false" customHeight="false" outlineLevel="0" collapsed="false">
      <c r="BS39768" s="96" t="n">
        <f aca="false">BR39768-2.5</f>
        <v>-2.5</v>
      </c>
    </row>
    <row r="39769" customFormat="false" ht="12" hidden="false" customHeight="false" outlineLevel="0" collapsed="false">
      <c r="BS39769" s="96" t="n">
        <f aca="false">BR39769-2.5</f>
        <v>-2.5</v>
      </c>
    </row>
    <row r="39770" customFormat="false" ht="12" hidden="false" customHeight="false" outlineLevel="0" collapsed="false">
      <c r="BS39770" s="96" t="n">
        <f aca="false">BR39770-2.5</f>
        <v>-2.5</v>
      </c>
    </row>
    <row r="39771" customFormat="false" ht="12" hidden="false" customHeight="false" outlineLevel="0" collapsed="false">
      <c r="BS39771" s="96" t="n">
        <f aca="false">BR39771-2.5</f>
        <v>-2.5</v>
      </c>
    </row>
    <row r="39772" customFormat="false" ht="12" hidden="false" customHeight="false" outlineLevel="0" collapsed="false">
      <c r="BS39772" s="96" t="n">
        <f aca="false">BR39772-2.5</f>
        <v>-2.5</v>
      </c>
    </row>
    <row r="39773" customFormat="false" ht="12" hidden="false" customHeight="false" outlineLevel="0" collapsed="false">
      <c r="BS39773" s="96" t="n">
        <f aca="false">BR39773-2.5</f>
        <v>-2.5</v>
      </c>
    </row>
    <row r="39774" customFormat="false" ht="12" hidden="false" customHeight="false" outlineLevel="0" collapsed="false">
      <c r="BS39774" s="96" t="n">
        <f aca="false">BR39774-2.5</f>
        <v>-2.5</v>
      </c>
    </row>
    <row r="39775" customFormat="false" ht="12" hidden="false" customHeight="false" outlineLevel="0" collapsed="false">
      <c r="BS39775" s="96" t="n">
        <f aca="false">BR39775-2.5</f>
        <v>-2.5</v>
      </c>
    </row>
    <row r="39776" customFormat="false" ht="12" hidden="false" customHeight="false" outlineLevel="0" collapsed="false">
      <c r="BS39776" s="96" t="n">
        <f aca="false">BR39776-2.5</f>
        <v>-2.5</v>
      </c>
    </row>
    <row r="39777" customFormat="false" ht="12" hidden="false" customHeight="false" outlineLevel="0" collapsed="false">
      <c r="BS39777" s="96" t="n">
        <f aca="false">BR39777-2.5</f>
        <v>-2.5</v>
      </c>
    </row>
    <row r="39778" customFormat="false" ht="12" hidden="false" customHeight="false" outlineLevel="0" collapsed="false">
      <c r="BS39778" s="96" t="n">
        <f aca="false">BR39778-2.5</f>
        <v>-2.5</v>
      </c>
    </row>
    <row r="39779" customFormat="false" ht="12" hidden="false" customHeight="false" outlineLevel="0" collapsed="false">
      <c r="BS39779" s="96" t="n">
        <f aca="false">BR39779-2.5</f>
        <v>-2.5</v>
      </c>
    </row>
    <row r="39780" customFormat="false" ht="12" hidden="false" customHeight="false" outlineLevel="0" collapsed="false">
      <c r="BS39780" s="96" t="n">
        <f aca="false">BR39780-2.5</f>
        <v>-2.5</v>
      </c>
    </row>
    <row r="39781" customFormat="false" ht="12" hidden="false" customHeight="false" outlineLevel="0" collapsed="false">
      <c r="BS39781" s="96" t="n">
        <f aca="false">BR39781-2.5</f>
        <v>-2.5</v>
      </c>
    </row>
    <row r="39782" customFormat="false" ht="12" hidden="false" customHeight="false" outlineLevel="0" collapsed="false">
      <c r="BS39782" s="96" t="n">
        <f aca="false">BR39782-2.5</f>
        <v>-2.5</v>
      </c>
    </row>
    <row r="39783" customFormat="false" ht="12" hidden="false" customHeight="false" outlineLevel="0" collapsed="false">
      <c r="BS39783" s="96" t="n">
        <f aca="false">BR39783-2.5</f>
        <v>-2.5</v>
      </c>
    </row>
    <row r="39784" customFormat="false" ht="12" hidden="false" customHeight="false" outlineLevel="0" collapsed="false">
      <c r="BS39784" s="96" t="n">
        <f aca="false">BR39784-2.5</f>
        <v>-2.5</v>
      </c>
    </row>
    <row r="39785" customFormat="false" ht="12" hidden="false" customHeight="false" outlineLevel="0" collapsed="false">
      <c r="BS39785" s="96" t="n">
        <f aca="false">BR39785-2.5</f>
        <v>-2.5</v>
      </c>
    </row>
    <row r="39786" customFormat="false" ht="12" hidden="false" customHeight="false" outlineLevel="0" collapsed="false">
      <c r="BS39786" s="96" t="n">
        <f aca="false">BR39786-2.5</f>
        <v>-2.5</v>
      </c>
    </row>
    <row r="39787" customFormat="false" ht="12" hidden="false" customHeight="false" outlineLevel="0" collapsed="false">
      <c r="BS39787" s="96" t="n">
        <f aca="false">BR39787-2.5</f>
        <v>-2.5</v>
      </c>
    </row>
    <row r="39788" customFormat="false" ht="12" hidden="false" customHeight="false" outlineLevel="0" collapsed="false">
      <c r="BS39788" s="96" t="n">
        <f aca="false">BR39788-2.5</f>
        <v>-2.5</v>
      </c>
    </row>
    <row r="39789" customFormat="false" ht="12" hidden="false" customHeight="false" outlineLevel="0" collapsed="false">
      <c r="BS39789" s="96" t="n">
        <f aca="false">BR39789-2.5</f>
        <v>-2.5</v>
      </c>
    </row>
    <row r="39790" customFormat="false" ht="12" hidden="false" customHeight="false" outlineLevel="0" collapsed="false">
      <c r="BS39790" s="96" t="n">
        <f aca="false">BR39790-2.5</f>
        <v>-2.5</v>
      </c>
    </row>
    <row r="39791" customFormat="false" ht="12" hidden="false" customHeight="false" outlineLevel="0" collapsed="false">
      <c r="BS39791" s="96" t="n">
        <f aca="false">BR39791-2.5</f>
        <v>-2.5</v>
      </c>
    </row>
    <row r="39792" customFormat="false" ht="12" hidden="false" customHeight="false" outlineLevel="0" collapsed="false">
      <c r="BS39792" s="96" t="n">
        <f aca="false">BR39792-2.5</f>
        <v>-2.5</v>
      </c>
    </row>
    <row r="39793" customFormat="false" ht="12" hidden="false" customHeight="false" outlineLevel="0" collapsed="false">
      <c r="BS39793" s="96" t="n">
        <f aca="false">BR39793-2.5</f>
        <v>-2.5</v>
      </c>
    </row>
    <row r="39794" customFormat="false" ht="12" hidden="false" customHeight="false" outlineLevel="0" collapsed="false">
      <c r="BS39794" s="96" t="n">
        <f aca="false">BR39794-2.5</f>
        <v>-2.5</v>
      </c>
    </row>
    <row r="39795" customFormat="false" ht="12" hidden="false" customHeight="false" outlineLevel="0" collapsed="false">
      <c r="BS39795" s="96" t="n">
        <f aca="false">BR39795-2.5</f>
        <v>-2.5</v>
      </c>
    </row>
    <row r="39796" customFormat="false" ht="12" hidden="false" customHeight="false" outlineLevel="0" collapsed="false">
      <c r="BS39796" s="96" t="n">
        <f aca="false">BR39796-2.5</f>
        <v>-2.5</v>
      </c>
    </row>
    <row r="39797" customFormat="false" ht="12" hidden="false" customHeight="false" outlineLevel="0" collapsed="false">
      <c r="BS39797" s="96" t="n">
        <f aca="false">BR39797-2.5</f>
        <v>-2.5</v>
      </c>
    </row>
    <row r="39798" customFormat="false" ht="12" hidden="false" customHeight="false" outlineLevel="0" collapsed="false">
      <c r="BS39798" s="96" t="n">
        <f aca="false">BR39798-2.5</f>
        <v>-2.5</v>
      </c>
    </row>
    <row r="39799" customFormat="false" ht="12" hidden="false" customHeight="false" outlineLevel="0" collapsed="false">
      <c r="BS39799" s="96" t="n">
        <f aca="false">BR39799-2.5</f>
        <v>-2.5</v>
      </c>
    </row>
    <row r="39800" customFormat="false" ht="12" hidden="false" customHeight="false" outlineLevel="0" collapsed="false">
      <c r="BS39800" s="96" t="n">
        <f aca="false">BR39800-2.5</f>
        <v>-2.5</v>
      </c>
    </row>
    <row r="39801" customFormat="false" ht="12" hidden="false" customHeight="false" outlineLevel="0" collapsed="false">
      <c r="BS39801" s="96" t="n">
        <f aca="false">BR39801-2.5</f>
        <v>-2.5</v>
      </c>
    </row>
    <row r="39802" customFormat="false" ht="12" hidden="false" customHeight="false" outlineLevel="0" collapsed="false">
      <c r="BS39802" s="96" t="n">
        <f aca="false">BR39802-2.5</f>
        <v>-2.5</v>
      </c>
    </row>
    <row r="39803" customFormat="false" ht="12" hidden="false" customHeight="false" outlineLevel="0" collapsed="false">
      <c r="BS39803" s="96" t="n">
        <f aca="false">BR39803-2.5</f>
        <v>-2.5</v>
      </c>
    </row>
    <row r="39804" customFormat="false" ht="12" hidden="false" customHeight="false" outlineLevel="0" collapsed="false">
      <c r="BS39804" s="96" t="n">
        <f aca="false">BR39804-2.5</f>
        <v>-2.5</v>
      </c>
    </row>
    <row r="39805" customFormat="false" ht="12" hidden="false" customHeight="false" outlineLevel="0" collapsed="false">
      <c r="BS39805" s="96" t="n">
        <f aca="false">BR39805-2.5</f>
        <v>-2.5</v>
      </c>
    </row>
    <row r="39806" customFormat="false" ht="12" hidden="false" customHeight="false" outlineLevel="0" collapsed="false">
      <c r="BS39806" s="96" t="n">
        <f aca="false">BR39806-2.5</f>
        <v>-2.5</v>
      </c>
    </row>
    <row r="39807" customFormat="false" ht="12" hidden="false" customHeight="false" outlineLevel="0" collapsed="false">
      <c r="BS39807" s="96" t="n">
        <f aca="false">BR39807-2.5</f>
        <v>-2.5</v>
      </c>
    </row>
    <row r="39808" customFormat="false" ht="12" hidden="false" customHeight="false" outlineLevel="0" collapsed="false">
      <c r="BS39808" s="96" t="n">
        <f aca="false">BR39808-2.5</f>
        <v>-2.5</v>
      </c>
    </row>
    <row r="39809" customFormat="false" ht="12" hidden="false" customHeight="false" outlineLevel="0" collapsed="false">
      <c r="BS39809" s="96" t="n">
        <f aca="false">BR39809-2.5</f>
        <v>-2.5</v>
      </c>
    </row>
    <row r="39810" customFormat="false" ht="12" hidden="false" customHeight="false" outlineLevel="0" collapsed="false">
      <c r="BS39810" s="96" t="n">
        <f aca="false">BR39810-2.5</f>
        <v>-2.5</v>
      </c>
    </row>
    <row r="39811" customFormat="false" ht="12" hidden="false" customHeight="false" outlineLevel="0" collapsed="false">
      <c r="BS39811" s="96" t="n">
        <f aca="false">BR39811-2.5</f>
        <v>-2.5</v>
      </c>
    </row>
    <row r="39812" customFormat="false" ht="12" hidden="false" customHeight="false" outlineLevel="0" collapsed="false">
      <c r="BS39812" s="96" t="n">
        <f aca="false">BR39812-2.5</f>
        <v>-2.5</v>
      </c>
    </row>
    <row r="39813" customFormat="false" ht="12" hidden="false" customHeight="false" outlineLevel="0" collapsed="false">
      <c r="BS39813" s="96" t="n">
        <f aca="false">BR39813-2.5</f>
        <v>-2.5</v>
      </c>
    </row>
    <row r="39814" customFormat="false" ht="12" hidden="false" customHeight="false" outlineLevel="0" collapsed="false">
      <c r="BS39814" s="96" t="n">
        <f aca="false">BR39814-2.5</f>
        <v>-2.5</v>
      </c>
    </row>
    <row r="39815" customFormat="false" ht="12" hidden="false" customHeight="false" outlineLevel="0" collapsed="false">
      <c r="BS39815" s="96" t="n">
        <f aca="false">BR39815-2.5</f>
        <v>-2.5</v>
      </c>
    </row>
    <row r="39816" customFormat="false" ht="12" hidden="false" customHeight="false" outlineLevel="0" collapsed="false">
      <c r="BS39816" s="96" t="n">
        <f aca="false">BR39816-2.5</f>
        <v>-2.5</v>
      </c>
    </row>
    <row r="39817" customFormat="false" ht="12" hidden="false" customHeight="false" outlineLevel="0" collapsed="false">
      <c r="BS39817" s="96" t="n">
        <f aca="false">BR39817-2.5</f>
        <v>-2.5</v>
      </c>
    </row>
    <row r="39818" customFormat="false" ht="12" hidden="false" customHeight="false" outlineLevel="0" collapsed="false">
      <c r="BS39818" s="96" t="n">
        <f aca="false">BR39818-2.5</f>
        <v>-2.5</v>
      </c>
    </row>
    <row r="39819" customFormat="false" ht="12" hidden="false" customHeight="false" outlineLevel="0" collapsed="false">
      <c r="BS39819" s="96" t="n">
        <f aca="false">BR39819-2.5</f>
        <v>-2.5</v>
      </c>
    </row>
    <row r="39820" customFormat="false" ht="12" hidden="false" customHeight="false" outlineLevel="0" collapsed="false">
      <c r="BS39820" s="96" t="n">
        <f aca="false">BR39820-2.5</f>
        <v>-2.5</v>
      </c>
    </row>
    <row r="39821" customFormat="false" ht="12" hidden="false" customHeight="false" outlineLevel="0" collapsed="false">
      <c r="BS39821" s="96" t="n">
        <f aca="false">BR39821-2.5</f>
        <v>-2.5</v>
      </c>
    </row>
    <row r="39822" customFormat="false" ht="12" hidden="false" customHeight="false" outlineLevel="0" collapsed="false">
      <c r="BS39822" s="96" t="n">
        <f aca="false">BR39822-2.5</f>
        <v>-2.5</v>
      </c>
    </row>
    <row r="39823" customFormat="false" ht="12" hidden="false" customHeight="false" outlineLevel="0" collapsed="false">
      <c r="BS39823" s="96" t="n">
        <f aca="false">BR39823-2.5</f>
        <v>-2.5</v>
      </c>
    </row>
    <row r="39824" customFormat="false" ht="12" hidden="false" customHeight="false" outlineLevel="0" collapsed="false">
      <c r="BS39824" s="96" t="n">
        <f aca="false">BR39824-2.5</f>
        <v>-2.5</v>
      </c>
    </row>
    <row r="39825" customFormat="false" ht="12" hidden="false" customHeight="false" outlineLevel="0" collapsed="false">
      <c r="BS39825" s="96" t="n">
        <f aca="false">BR39825-2.5</f>
        <v>-2.5</v>
      </c>
    </row>
    <row r="39826" customFormat="false" ht="12" hidden="false" customHeight="false" outlineLevel="0" collapsed="false">
      <c r="BS39826" s="96" t="n">
        <f aca="false">BR39826-2.5</f>
        <v>-2.5</v>
      </c>
    </row>
    <row r="39827" customFormat="false" ht="12" hidden="false" customHeight="false" outlineLevel="0" collapsed="false">
      <c r="BS39827" s="96" t="n">
        <f aca="false">BR39827-2.5</f>
        <v>-2.5</v>
      </c>
    </row>
    <row r="39828" customFormat="false" ht="12" hidden="false" customHeight="false" outlineLevel="0" collapsed="false">
      <c r="BS39828" s="96" t="n">
        <f aca="false">BR39828-2.5</f>
        <v>-2.5</v>
      </c>
    </row>
    <row r="39829" customFormat="false" ht="12" hidden="false" customHeight="false" outlineLevel="0" collapsed="false">
      <c r="BS39829" s="96" t="n">
        <f aca="false">BR39829-2.5</f>
        <v>-2.5</v>
      </c>
    </row>
    <row r="39830" customFormat="false" ht="12" hidden="false" customHeight="false" outlineLevel="0" collapsed="false">
      <c r="BS39830" s="96" t="n">
        <f aca="false">BR39830-2.5</f>
        <v>-2.5</v>
      </c>
    </row>
    <row r="39831" customFormat="false" ht="12" hidden="false" customHeight="false" outlineLevel="0" collapsed="false">
      <c r="BS39831" s="96" t="n">
        <f aca="false">BR39831-2.5</f>
        <v>-2.5</v>
      </c>
    </row>
    <row r="39832" customFormat="false" ht="12" hidden="false" customHeight="false" outlineLevel="0" collapsed="false">
      <c r="BS39832" s="96" t="n">
        <f aca="false">BR39832-2.5</f>
        <v>-2.5</v>
      </c>
    </row>
    <row r="39833" customFormat="false" ht="12" hidden="false" customHeight="false" outlineLevel="0" collapsed="false">
      <c r="BS39833" s="96" t="n">
        <f aca="false">BR39833-2.5</f>
        <v>-2.5</v>
      </c>
    </row>
    <row r="39834" customFormat="false" ht="12" hidden="false" customHeight="false" outlineLevel="0" collapsed="false">
      <c r="BS39834" s="96" t="n">
        <f aca="false">BR39834-2.5</f>
        <v>-2.5</v>
      </c>
    </row>
    <row r="39835" customFormat="false" ht="12" hidden="false" customHeight="false" outlineLevel="0" collapsed="false">
      <c r="BS39835" s="96" t="n">
        <f aca="false">BR39835-2.5</f>
        <v>-2.5</v>
      </c>
    </row>
    <row r="39836" customFormat="false" ht="12" hidden="false" customHeight="false" outlineLevel="0" collapsed="false">
      <c r="BS39836" s="96" t="n">
        <f aca="false">BR39836-2.5</f>
        <v>-2.5</v>
      </c>
    </row>
    <row r="39837" customFormat="false" ht="12" hidden="false" customHeight="false" outlineLevel="0" collapsed="false">
      <c r="BS39837" s="96" t="n">
        <f aca="false">BR39837-2.5</f>
        <v>-2.5</v>
      </c>
    </row>
    <row r="39838" customFormat="false" ht="12" hidden="false" customHeight="false" outlineLevel="0" collapsed="false">
      <c r="BS39838" s="96" t="n">
        <f aca="false">BR39838-2.5</f>
        <v>-2.5</v>
      </c>
    </row>
    <row r="39839" customFormat="false" ht="12" hidden="false" customHeight="false" outlineLevel="0" collapsed="false">
      <c r="BS39839" s="96" t="n">
        <f aca="false">BR39839-2.5</f>
        <v>-2.5</v>
      </c>
    </row>
    <row r="39840" customFormat="false" ht="12" hidden="false" customHeight="false" outlineLevel="0" collapsed="false">
      <c r="BS39840" s="96" t="n">
        <f aca="false">BR39840-2.5</f>
        <v>-2.5</v>
      </c>
    </row>
    <row r="39841" customFormat="false" ht="12" hidden="false" customHeight="false" outlineLevel="0" collapsed="false">
      <c r="BS39841" s="96" t="n">
        <f aca="false">BR39841-2.5</f>
        <v>-2.5</v>
      </c>
    </row>
    <row r="39842" customFormat="false" ht="12" hidden="false" customHeight="false" outlineLevel="0" collapsed="false">
      <c r="BS39842" s="96" t="n">
        <f aca="false">BR39842-2.5</f>
        <v>-2.5</v>
      </c>
    </row>
    <row r="39843" customFormat="false" ht="12" hidden="false" customHeight="false" outlineLevel="0" collapsed="false">
      <c r="BS39843" s="96" t="n">
        <f aca="false">BR39843-2.5</f>
        <v>-2.5</v>
      </c>
    </row>
    <row r="39844" customFormat="false" ht="12" hidden="false" customHeight="false" outlineLevel="0" collapsed="false">
      <c r="BS39844" s="96" t="n">
        <f aca="false">BR39844-2.5</f>
        <v>-2.5</v>
      </c>
    </row>
    <row r="39845" customFormat="false" ht="12" hidden="false" customHeight="false" outlineLevel="0" collapsed="false">
      <c r="BS39845" s="96" t="n">
        <f aca="false">BR39845-2.5</f>
        <v>-2.5</v>
      </c>
    </row>
    <row r="39846" customFormat="false" ht="12" hidden="false" customHeight="false" outlineLevel="0" collapsed="false">
      <c r="BS39846" s="96" t="n">
        <f aca="false">BR39846-2.5</f>
        <v>-2.5</v>
      </c>
    </row>
    <row r="39847" customFormat="false" ht="12" hidden="false" customHeight="false" outlineLevel="0" collapsed="false">
      <c r="BS39847" s="96" t="n">
        <f aca="false">BR39847-2.5</f>
        <v>-2.5</v>
      </c>
    </row>
    <row r="39848" customFormat="false" ht="12" hidden="false" customHeight="false" outlineLevel="0" collapsed="false">
      <c r="BS39848" s="96" t="n">
        <f aca="false">BR39848-2.5</f>
        <v>-2.5</v>
      </c>
    </row>
    <row r="39849" customFormat="false" ht="12" hidden="false" customHeight="false" outlineLevel="0" collapsed="false">
      <c r="BS39849" s="96" t="n">
        <f aca="false">BR39849-2.5</f>
        <v>-2.5</v>
      </c>
    </row>
    <row r="39850" customFormat="false" ht="12" hidden="false" customHeight="false" outlineLevel="0" collapsed="false">
      <c r="BS39850" s="96" t="n">
        <f aca="false">BR39850-2.5</f>
        <v>-2.5</v>
      </c>
    </row>
    <row r="39851" customFormat="false" ht="12" hidden="false" customHeight="false" outlineLevel="0" collapsed="false">
      <c r="BS39851" s="96" t="n">
        <f aca="false">BR39851-2.5</f>
        <v>-2.5</v>
      </c>
    </row>
    <row r="39852" customFormat="false" ht="12" hidden="false" customHeight="false" outlineLevel="0" collapsed="false">
      <c r="BS39852" s="96" t="n">
        <f aca="false">BR39852-2.5</f>
        <v>-2.5</v>
      </c>
    </row>
    <row r="39853" customFormat="false" ht="12" hidden="false" customHeight="false" outlineLevel="0" collapsed="false">
      <c r="BS39853" s="96" t="n">
        <f aca="false">BR39853-2.5</f>
        <v>-2.5</v>
      </c>
    </row>
    <row r="39854" customFormat="false" ht="12" hidden="false" customHeight="false" outlineLevel="0" collapsed="false">
      <c r="BS39854" s="96" t="n">
        <f aca="false">BR39854-2.5</f>
        <v>-2.5</v>
      </c>
    </row>
    <row r="39855" customFormat="false" ht="12" hidden="false" customHeight="false" outlineLevel="0" collapsed="false">
      <c r="BS39855" s="96" t="n">
        <f aca="false">BR39855-2.5</f>
        <v>-2.5</v>
      </c>
    </row>
    <row r="39856" customFormat="false" ht="12" hidden="false" customHeight="false" outlineLevel="0" collapsed="false">
      <c r="BS39856" s="96" t="n">
        <f aca="false">BR39856-2.5</f>
        <v>-2.5</v>
      </c>
    </row>
    <row r="39857" customFormat="false" ht="12" hidden="false" customHeight="false" outlineLevel="0" collapsed="false">
      <c r="BS39857" s="96" t="n">
        <f aca="false">BR39857-2.5</f>
        <v>-2.5</v>
      </c>
    </row>
    <row r="39858" customFormat="false" ht="12" hidden="false" customHeight="false" outlineLevel="0" collapsed="false">
      <c r="BS39858" s="96" t="n">
        <f aca="false">BR39858-2.5</f>
        <v>-2.5</v>
      </c>
    </row>
    <row r="39859" customFormat="false" ht="12" hidden="false" customHeight="false" outlineLevel="0" collapsed="false">
      <c r="BS39859" s="96" t="n">
        <f aca="false">BR39859-2.5</f>
        <v>-2.5</v>
      </c>
    </row>
    <row r="39860" customFormat="false" ht="12" hidden="false" customHeight="false" outlineLevel="0" collapsed="false">
      <c r="BS39860" s="96" t="n">
        <f aca="false">BR39860-2.5</f>
        <v>-2.5</v>
      </c>
    </row>
    <row r="39861" customFormat="false" ht="12" hidden="false" customHeight="false" outlineLevel="0" collapsed="false">
      <c r="BS39861" s="96" t="n">
        <f aca="false">BR39861-2.5</f>
        <v>-2.5</v>
      </c>
    </row>
    <row r="39862" customFormat="false" ht="12" hidden="false" customHeight="false" outlineLevel="0" collapsed="false">
      <c r="BS39862" s="96" t="n">
        <f aca="false">BR39862-2.5</f>
        <v>-2.5</v>
      </c>
    </row>
    <row r="39863" customFormat="false" ht="12" hidden="false" customHeight="false" outlineLevel="0" collapsed="false">
      <c r="BS39863" s="96" t="n">
        <f aca="false">BR39863-2.5</f>
        <v>-2.5</v>
      </c>
    </row>
    <row r="39864" customFormat="false" ht="12" hidden="false" customHeight="false" outlineLevel="0" collapsed="false">
      <c r="BS39864" s="96" t="n">
        <f aca="false">BR39864-2.5</f>
        <v>-2.5</v>
      </c>
    </row>
    <row r="39865" customFormat="false" ht="12" hidden="false" customHeight="false" outlineLevel="0" collapsed="false">
      <c r="BS39865" s="96" t="n">
        <f aca="false">BR39865-2.5</f>
        <v>-2.5</v>
      </c>
    </row>
    <row r="39866" customFormat="false" ht="12" hidden="false" customHeight="false" outlineLevel="0" collapsed="false">
      <c r="BS39866" s="96" t="n">
        <f aca="false">BR39866-2.5</f>
        <v>-2.5</v>
      </c>
    </row>
    <row r="39867" customFormat="false" ht="12" hidden="false" customHeight="false" outlineLevel="0" collapsed="false">
      <c r="BS39867" s="96" t="n">
        <f aca="false">BR39867-2.5</f>
        <v>-2.5</v>
      </c>
    </row>
    <row r="39868" customFormat="false" ht="12" hidden="false" customHeight="false" outlineLevel="0" collapsed="false">
      <c r="BS39868" s="96" t="n">
        <f aca="false">BR39868-2.5</f>
        <v>-2.5</v>
      </c>
    </row>
    <row r="39869" customFormat="false" ht="12" hidden="false" customHeight="false" outlineLevel="0" collapsed="false">
      <c r="BS39869" s="96" t="n">
        <f aca="false">BR39869-2.5</f>
        <v>-2.5</v>
      </c>
    </row>
    <row r="39870" customFormat="false" ht="12" hidden="false" customHeight="false" outlineLevel="0" collapsed="false">
      <c r="BS39870" s="96" t="n">
        <f aca="false">BR39870-2.5</f>
        <v>-2.5</v>
      </c>
    </row>
    <row r="39871" customFormat="false" ht="12" hidden="false" customHeight="false" outlineLevel="0" collapsed="false">
      <c r="BS39871" s="96" t="n">
        <f aca="false">BR39871-2.5</f>
        <v>-2.5</v>
      </c>
    </row>
    <row r="39872" customFormat="false" ht="12" hidden="false" customHeight="false" outlineLevel="0" collapsed="false">
      <c r="BS39872" s="96" t="n">
        <f aca="false">BR39872-2.5</f>
        <v>-2.5</v>
      </c>
    </row>
    <row r="39873" customFormat="false" ht="12" hidden="false" customHeight="false" outlineLevel="0" collapsed="false">
      <c r="BS39873" s="96" t="n">
        <f aca="false">BR39873-2.5</f>
        <v>-2.5</v>
      </c>
    </row>
    <row r="39874" customFormat="false" ht="12" hidden="false" customHeight="false" outlineLevel="0" collapsed="false">
      <c r="BS39874" s="96" t="n">
        <f aca="false">BR39874-2.5</f>
        <v>-2.5</v>
      </c>
    </row>
    <row r="39875" customFormat="false" ht="12" hidden="false" customHeight="false" outlineLevel="0" collapsed="false">
      <c r="BS39875" s="96" t="n">
        <f aca="false">BR39875-2.5</f>
        <v>-2.5</v>
      </c>
    </row>
    <row r="39876" customFormat="false" ht="12" hidden="false" customHeight="false" outlineLevel="0" collapsed="false">
      <c r="BS39876" s="96" t="n">
        <f aca="false">BR39876-2.5</f>
        <v>-2.5</v>
      </c>
    </row>
    <row r="39877" customFormat="false" ht="12" hidden="false" customHeight="false" outlineLevel="0" collapsed="false">
      <c r="BS39877" s="96" t="n">
        <f aca="false">BR39877-2.5</f>
        <v>-2.5</v>
      </c>
    </row>
    <row r="39878" customFormat="false" ht="12" hidden="false" customHeight="false" outlineLevel="0" collapsed="false">
      <c r="BS39878" s="96" t="n">
        <f aca="false">BR39878-2.5</f>
        <v>-2.5</v>
      </c>
    </row>
    <row r="39879" customFormat="false" ht="12" hidden="false" customHeight="false" outlineLevel="0" collapsed="false">
      <c r="BS39879" s="96" t="n">
        <f aca="false">BR39879-2.5</f>
        <v>-2.5</v>
      </c>
    </row>
    <row r="39880" customFormat="false" ht="12" hidden="false" customHeight="false" outlineLevel="0" collapsed="false">
      <c r="BS39880" s="96" t="n">
        <f aca="false">BR39880-2.5</f>
        <v>-2.5</v>
      </c>
    </row>
    <row r="39881" customFormat="false" ht="12" hidden="false" customHeight="false" outlineLevel="0" collapsed="false">
      <c r="BS39881" s="96" t="n">
        <f aca="false">BR39881-2.5</f>
        <v>-2.5</v>
      </c>
    </row>
    <row r="39882" customFormat="false" ht="12" hidden="false" customHeight="false" outlineLevel="0" collapsed="false">
      <c r="BS39882" s="96" t="n">
        <f aca="false">BR39882-2.5</f>
        <v>-2.5</v>
      </c>
    </row>
    <row r="39883" customFormat="false" ht="12" hidden="false" customHeight="false" outlineLevel="0" collapsed="false">
      <c r="BS39883" s="96" t="n">
        <f aca="false">BR39883-2.5</f>
        <v>-2.5</v>
      </c>
    </row>
    <row r="39884" customFormat="false" ht="12" hidden="false" customHeight="false" outlineLevel="0" collapsed="false">
      <c r="BS39884" s="96" t="n">
        <f aca="false">BR39884-2.5</f>
        <v>-2.5</v>
      </c>
    </row>
    <row r="39885" customFormat="false" ht="12" hidden="false" customHeight="false" outlineLevel="0" collapsed="false">
      <c r="BS39885" s="96" t="n">
        <f aca="false">BR39885-2.5</f>
        <v>-2.5</v>
      </c>
    </row>
    <row r="39886" customFormat="false" ht="12" hidden="false" customHeight="false" outlineLevel="0" collapsed="false">
      <c r="BS39886" s="96" t="n">
        <f aca="false">BR39886-2.5</f>
        <v>-2.5</v>
      </c>
    </row>
    <row r="39887" customFormat="false" ht="12" hidden="false" customHeight="false" outlineLevel="0" collapsed="false">
      <c r="BS39887" s="96" t="n">
        <f aca="false">BR39887-2.5</f>
        <v>-2.5</v>
      </c>
    </row>
    <row r="39888" customFormat="false" ht="12" hidden="false" customHeight="false" outlineLevel="0" collapsed="false">
      <c r="BS39888" s="96" t="n">
        <f aca="false">BR39888-2.5</f>
        <v>-2.5</v>
      </c>
    </row>
    <row r="39889" customFormat="false" ht="12" hidden="false" customHeight="false" outlineLevel="0" collapsed="false">
      <c r="BS39889" s="96" t="n">
        <f aca="false">BR39889-2.5</f>
        <v>-2.5</v>
      </c>
    </row>
    <row r="39890" customFormat="false" ht="12" hidden="false" customHeight="false" outlineLevel="0" collapsed="false">
      <c r="BS39890" s="96" t="n">
        <f aca="false">BR39890-2.5</f>
        <v>-2.5</v>
      </c>
    </row>
    <row r="39891" customFormat="false" ht="12" hidden="false" customHeight="false" outlineLevel="0" collapsed="false">
      <c r="BS39891" s="96" t="n">
        <f aca="false">BR39891-2.5</f>
        <v>-2.5</v>
      </c>
    </row>
    <row r="39892" customFormat="false" ht="12" hidden="false" customHeight="false" outlineLevel="0" collapsed="false">
      <c r="BS39892" s="96" t="n">
        <f aca="false">BR39892-2.5</f>
        <v>-2.5</v>
      </c>
    </row>
    <row r="39893" customFormat="false" ht="12" hidden="false" customHeight="false" outlineLevel="0" collapsed="false">
      <c r="BS39893" s="96" t="n">
        <f aca="false">BR39893-2.5</f>
        <v>-2.5</v>
      </c>
    </row>
    <row r="39894" customFormat="false" ht="12" hidden="false" customHeight="false" outlineLevel="0" collapsed="false">
      <c r="BS39894" s="96" t="n">
        <f aca="false">BR39894-2.5</f>
        <v>-2.5</v>
      </c>
    </row>
    <row r="39895" customFormat="false" ht="12" hidden="false" customHeight="false" outlineLevel="0" collapsed="false">
      <c r="BS39895" s="96" t="n">
        <f aca="false">BR39895-2.5</f>
        <v>-2.5</v>
      </c>
    </row>
    <row r="39896" customFormat="false" ht="12" hidden="false" customHeight="false" outlineLevel="0" collapsed="false">
      <c r="BS39896" s="96" t="n">
        <f aca="false">BR39896-2.5</f>
        <v>-2.5</v>
      </c>
    </row>
    <row r="39897" customFormat="false" ht="12" hidden="false" customHeight="false" outlineLevel="0" collapsed="false">
      <c r="BS39897" s="96" t="n">
        <f aca="false">BR39897-2.5</f>
        <v>-2.5</v>
      </c>
    </row>
    <row r="39898" customFormat="false" ht="12" hidden="false" customHeight="false" outlineLevel="0" collapsed="false">
      <c r="BS39898" s="96" t="n">
        <f aca="false">BR39898-2.5</f>
        <v>-2.5</v>
      </c>
    </row>
    <row r="39899" customFormat="false" ht="12" hidden="false" customHeight="false" outlineLevel="0" collapsed="false">
      <c r="BS39899" s="96" t="n">
        <f aca="false">BR39899-2.5</f>
        <v>-2.5</v>
      </c>
    </row>
    <row r="39900" customFormat="false" ht="12" hidden="false" customHeight="false" outlineLevel="0" collapsed="false">
      <c r="BS39900" s="96" t="n">
        <f aca="false">BR39900-2.5</f>
        <v>-2.5</v>
      </c>
    </row>
    <row r="39901" customFormat="false" ht="12" hidden="false" customHeight="false" outlineLevel="0" collapsed="false">
      <c r="BS39901" s="96" t="n">
        <f aca="false">BR39901-2.5</f>
        <v>-2.5</v>
      </c>
    </row>
    <row r="39902" customFormat="false" ht="12" hidden="false" customHeight="false" outlineLevel="0" collapsed="false">
      <c r="BS39902" s="96" t="n">
        <f aca="false">BR39902-2.5</f>
        <v>-2.5</v>
      </c>
    </row>
    <row r="39903" customFormat="false" ht="12" hidden="false" customHeight="false" outlineLevel="0" collapsed="false">
      <c r="BS39903" s="96" t="n">
        <f aca="false">BR39903-2.5</f>
        <v>-2.5</v>
      </c>
    </row>
    <row r="39904" customFormat="false" ht="12" hidden="false" customHeight="false" outlineLevel="0" collapsed="false">
      <c r="BS39904" s="96" t="n">
        <f aca="false">BR39904-2.5</f>
        <v>-2.5</v>
      </c>
    </row>
    <row r="39905" customFormat="false" ht="12" hidden="false" customHeight="false" outlineLevel="0" collapsed="false">
      <c r="BS39905" s="96" t="n">
        <f aca="false">BR39905-2.5</f>
        <v>-2.5</v>
      </c>
    </row>
    <row r="39906" customFormat="false" ht="12" hidden="false" customHeight="false" outlineLevel="0" collapsed="false">
      <c r="BS39906" s="96" t="n">
        <f aca="false">BR39906-2.5</f>
        <v>-2.5</v>
      </c>
    </row>
    <row r="39907" customFormat="false" ht="12" hidden="false" customHeight="false" outlineLevel="0" collapsed="false">
      <c r="BS39907" s="96" t="n">
        <f aca="false">BR39907-2.5</f>
        <v>-2.5</v>
      </c>
    </row>
    <row r="39908" customFormat="false" ht="12" hidden="false" customHeight="false" outlineLevel="0" collapsed="false">
      <c r="BS39908" s="96" t="n">
        <f aca="false">BR39908-2.5</f>
        <v>-2.5</v>
      </c>
    </row>
    <row r="39909" customFormat="false" ht="12" hidden="false" customHeight="false" outlineLevel="0" collapsed="false">
      <c r="BS39909" s="96" t="n">
        <f aca="false">BR39909-2.5</f>
        <v>-2.5</v>
      </c>
    </row>
    <row r="39910" customFormat="false" ht="12" hidden="false" customHeight="false" outlineLevel="0" collapsed="false">
      <c r="BS39910" s="96" t="n">
        <f aca="false">BR39910-2.5</f>
        <v>-2.5</v>
      </c>
    </row>
    <row r="39911" customFormat="false" ht="12" hidden="false" customHeight="false" outlineLevel="0" collapsed="false">
      <c r="BS39911" s="96" t="n">
        <f aca="false">BR39911-2.5</f>
        <v>-2.5</v>
      </c>
    </row>
    <row r="39912" customFormat="false" ht="12" hidden="false" customHeight="false" outlineLevel="0" collapsed="false">
      <c r="BS39912" s="96" t="n">
        <f aca="false">BR39912-2.5</f>
        <v>-2.5</v>
      </c>
    </row>
    <row r="39913" customFormat="false" ht="12" hidden="false" customHeight="false" outlineLevel="0" collapsed="false">
      <c r="BS39913" s="96" t="n">
        <f aca="false">BR39913-2.5</f>
        <v>-2.5</v>
      </c>
    </row>
    <row r="39914" customFormat="false" ht="12" hidden="false" customHeight="false" outlineLevel="0" collapsed="false">
      <c r="BS39914" s="96" t="n">
        <f aca="false">BR39914-2.5</f>
        <v>-2.5</v>
      </c>
    </row>
    <row r="39915" customFormat="false" ht="12" hidden="false" customHeight="false" outlineLevel="0" collapsed="false">
      <c r="BS39915" s="96" t="n">
        <f aca="false">BR39915-2.5</f>
        <v>-2.5</v>
      </c>
    </row>
    <row r="39916" customFormat="false" ht="12" hidden="false" customHeight="false" outlineLevel="0" collapsed="false">
      <c r="BS39916" s="96" t="n">
        <f aca="false">BR39916-2.5</f>
        <v>-2.5</v>
      </c>
    </row>
    <row r="39917" customFormat="false" ht="12" hidden="false" customHeight="false" outlineLevel="0" collapsed="false">
      <c r="BS39917" s="96" t="n">
        <f aca="false">BR39917-2.5</f>
        <v>-2.5</v>
      </c>
    </row>
    <row r="39918" customFormat="false" ht="12" hidden="false" customHeight="false" outlineLevel="0" collapsed="false">
      <c r="BS39918" s="96" t="n">
        <f aca="false">BR39918-2.5</f>
        <v>-2.5</v>
      </c>
    </row>
    <row r="39919" customFormat="false" ht="12" hidden="false" customHeight="false" outlineLevel="0" collapsed="false">
      <c r="BS39919" s="96" t="n">
        <f aca="false">BR39919-2.5</f>
        <v>-2.5</v>
      </c>
    </row>
    <row r="39920" customFormat="false" ht="12" hidden="false" customHeight="false" outlineLevel="0" collapsed="false">
      <c r="BS39920" s="96" t="n">
        <f aca="false">BR39920-2.5</f>
        <v>-2.5</v>
      </c>
    </row>
    <row r="39921" customFormat="false" ht="12" hidden="false" customHeight="false" outlineLevel="0" collapsed="false">
      <c r="BS39921" s="96" t="n">
        <f aca="false">BR39921-2.5</f>
        <v>-2.5</v>
      </c>
    </row>
    <row r="39922" customFormat="false" ht="12" hidden="false" customHeight="false" outlineLevel="0" collapsed="false">
      <c r="BS39922" s="96" t="n">
        <f aca="false">BR39922-2.5</f>
        <v>-2.5</v>
      </c>
    </row>
    <row r="39923" customFormat="false" ht="12" hidden="false" customHeight="false" outlineLevel="0" collapsed="false">
      <c r="BS39923" s="96" t="n">
        <f aca="false">BR39923-2.5</f>
        <v>-2.5</v>
      </c>
    </row>
    <row r="39924" customFormat="false" ht="12" hidden="false" customHeight="false" outlineLevel="0" collapsed="false">
      <c r="BS39924" s="96" t="n">
        <f aca="false">BR39924-2.5</f>
        <v>-2.5</v>
      </c>
    </row>
    <row r="39925" customFormat="false" ht="12" hidden="false" customHeight="false" outlineLevel="0" collapsed="false">
      <c r="BS39925" s="96" t="n">
        <f aca="false">BR39925-2.5</f>
        <v>-2.5</v>
      </c>
    </row>
    <row r="39926" customFormat="false" ht="12" hidden="false" customHeight="false" outlineLevel="0" collapsed="false">
      <c r="BS39926" s="96" t="n">
        <f aca="false">BR39926-2.5</f>
        <v>-2.5</v>
      </c>
    </row>
    <row r="39927" customFormat="false" ht="12" hidden="false" customHeight="false" outlineLevel="0" collapsed="false">
      <c r="BS39927" s="96" t="n">
        <f aca="false">BR39927-2.5</f>
        <v>-2.5</v>
      </c>
    </row>
    <row r="39928" customFormat="false" ht="12" hidden="false" customHeight="false" outlineLevel="0" collapsed="false">
      <c r="BS39928" s="96" t="n">
        <f aca="false">BR39928-2.5</f>
        <v>-2.5</v>
      </c>
    </row>
    <row r="39929" customFormat="false" ht="12" hidden="false" customHeight="false" outlineLevel="0" collapsed="false">
      <c r="BS39929" s="96" t="n">
        <f aca="false">BR39929-2.5</f>
        <v>-2.5</v>
      </c>
    </row>
    <row r="39930" customFormat="false" ht="12" hidden="false" customHeight="false" outlineLevel="0" collapsed="false">
      <c r="BS39930" s="96" t="n">
        <f aca="false">BR39930-2.5</f>
        <v>-2.5</v>
      </c>
    </row>
    <row r="39931" customFormat="false" ht="12" hidden="false" customHeight="false" outlineLevel="0" collapsed="false">
      <c r="BS39931" s="96" t="n">
        <f aca="false">BR39931-2.5</f>
        <v>-2.5</v>
      </c>
    </row>
    <row r="39932" customFormat="false" ht="12" hidden="false" customHeight="false" outlineLevel="0" collapsed="false">
      <c r="BS39932" s="96" t="n">
        <f aca="false">BR39932-2.5</f>
        <v>-2.5</v>
      </c>
    </row>
    <row r="39933" customFormat="false" ht="12" hidden="false" customHeight="false" outlineLevel="0" collapsed="false">
      <c r="BS39933" s="96" t="n">
        <f aca="false">BR39933-2.5</f>
        <v>-2.5</v>
      </c>
    </row>
    <row r="39934" customFormat="false" ht="12" hidden="false" customHeight="false" outlineLevel="0" collapsed="false">
      <c r="BS39934" s="96" t="n">
        <f aca="false">BR39934-2.5</f>
        <v>-2.5</v>
      </c>
    </row>
    <row r="39935" customFormat="false" ht="12" hidden="false" customHeight="false" outlineLevel="0" collapsed="false">
      <c r="BS39935" s="96" t="n">
        <f aca="false">BR39935-2.5</f>
        <v>-2.5</v>
      </c>
    </row>
    <row r="39936" customFormat="false" ht="12" hidden="false" customHeight="false" outlineLevel="0" collapsed="false">
      <c r="BS39936" s="96" t="n">
        <f aca="false">BR39936-2.5</f>
        <v>-2.5</v>
      </c>
    </row>
    <row r="39937" customFormat="false" ht="12" hidden="false" customHeight="false" outlineLevel="0" collapsed="false">
      <c r="BS39937" s="96" t="n">
        <f aca="false">BR39937-2.5</f>
        <v>-2.5</v>
      </c>
    </row>
    <row r="39938" customFormat="false" ht="12" hidden="false" customHeight="false" outlineLevel="0" collapsed="false">
      <c r="BS39938" s="96" t="n">
        <f aca="false">BR39938-2.5</f>
        <v>-2.5</v>
      </c>
    </row>
    <row r="39939" customFormat="false" ht="12" hidden="false" customHeight="false" outlineLevel="0" collapsed="false">
      <c r="BS39939" s="96" t="n">
        <f aca="false">BR39939-2.5</f>
        <v>-2.5</v>
      </c>
    </row>
    <row r="39940" customFormat="false" ht="12" hidden="false" customHeight="false" outlineLevel="0" collapsed="false">
      <c r="BS39940" s="96" t="n">
        <f aca="false">BR39940-2.5</f>
        <v>-2.5</v>
      </c>
    </row>
    <row r="39941" customFormat="false" ht="12" hidden="false" customHeight="false" outlineLevel="0" collapsed="false">
      <c r="BS39941" s="96" t="n">
        <f aca="false">BR39941-2.5</f>
        <v>-2.5</v>
      </c>
    </row>
    <row r="39942" customFormat="false" ht="12" hidden="false" customHeight="false" outlineLevel="0" collapsed="false">
      <c r="BS39942" s="96" t="n">
        <f aca="false">BR39942-2.5</f>
        <v>-2.5</v>
      </c>
    </row>
    <row r="39943" customFormat="false" ht="12" hidden="false" customHeight="false" outlineLevel="0" collapsed="false">
      <c r="BS39943" s="96" t="n">
        <f aca="false">BR39943-2.5</f>
        <v>-2.5</v>
      </c>
    </row>
    <row r="39944" customFormat="false" ht="12" hidden="false" customHeight="false" outlineLevel="0" collapsed="false">
      <c r="BS39944" s="96" t="n">
        <f aca="false">BR39944-2.5</f>
        <v>-2.5</v>
      </c>
    </row>
    <row r="39945" customFormat="false" ht="12" hidden="false" customHeight="false" outlineLevel="0" collapsed="false">
      <c r="BS39945" s="96" t="n">
        <f aca="false">BR39945-2.5</f>
        <v>-2.5</v>
      </c>
    </row>
    <row r="39946" customFormat="false" ht="12" hidden="false" customHeight="false" outlineLevel="0" collapsed="false">
      <c r="BS39946" s="96" t="n">
        <f aca="false">BR39946-2.5</f>
        <v>-2.5</v>
      </c>
    </row>
    <row r="39947" customFormat="false" ht="12" hidden="false" customHeight="false" outlineLevel="0" collapsed="false">
      <c r="BS39947" s="96" t="n">
        <f aca="false">BR39947-2.5</f>
        <v>-2.5</v>
      </c>
    </row>
    <row r="39948" customFormat="false" ht="12" hidden="false" customHeight="false" outlineLevel="0" collapsed="false">
      <c r="BS39948" s="96" t="n">
        <f aca="false">BR39948-2.5</f>
        <v>-2.5</v>
      </c>
    </row>
    <row r="39949" customFormat="false" ht="12" hidden="false" customHeight="false" outlineLevel="0" collapsed="false">
      <c r="BS39949" s="96" t="n">
        <f aca="false">BR39949-2.5</f>
        <v>-2.5</v>
      </c>
    </row>
    <row r="39950" customFormat="false" ht="12" hidden="false" customHeight="false" outlineLevel="0" collapsed="false">
      <c r="BS39950" s="96" t="n">
        <f aca="false">BR39950-2.5</f>
        <v>-2.5</v>
      </c>
    </row>
    <row r="39951" customFormat="false" ht="12" hidden="false" customHeight="false" outlineLevel="0" collapsed="false">
      <c r="BS39951" s="96" t="n">
        <f aca="false">BR39951-2.5</f>
        <v>-2.5</v>
      </c>
    </row>
    <row r="39952" customFormat="false" ht="12" hidden="false" customHeight="false" outlineLevel="0" collapsed="false">
      <c r="BS39952" s="96" t="n">
        <f aca="false">BR39952-2.5</f>
        <v>-2.5</v>
      </c>
    </row>
    <row r="39953" customFormat="false" ht="12" hidden="false" customHeight="false" outlineLevel="0" collapsed="false">
      <c r="BS39953" s="96" t="n">
        <f aca="false">BR39953-2.5</f>
        <v>-2.5</v>
      </c>
    </row>
    <row r="39954" customFormat="false" ht="12" hidden="false" customHeight="false" outlineLevel="0" collapsed="false">
      <c r="BS39954" s="96" t="n">
        <f aca="false">BR39954-2.5</f>
        <v>-2.5</v>
      </c>
    </row>
    <row r="39955" customFormat="false" ht="12" hidden="false" customHeight="false" outlineLevel="0" collapsed="false">
      <c r="BS39955" s="96" t="n">
        <f aca="false">BR39955-2.5</f>
        <v>-2.5</v>
      </c>
    </row>
    <row r="39956" customFormat="false" ht="12" hidden="false" customHeight="false" outlineLevel="0" collapsed="false">
      <c r="BS39956" s="96" t="n">
        <f aca="false">BR39956-2.5</f>
        <v>-2.5</v>
      </c>
    </row>
    <row r="39957" customFormat="false" ht="12" hidden="false" customHeight="false" outlineLevel="0" collapsed="false">
      <c r="BS39957" s="96" t="n">
        <f aca="false">BR39957-2.5</f>
        <v>-2.5</v>
      </c>
    </row>
    <row r="39958" customFormat="false" ht="12" hidden="false" customHeight="false" outlineLevel="0" collapsed="false">
      <c r="BS39958" s="96" t="n">
        <f aca="false">BR39958-2.5</f>
        <v>-2.5</v>
      </c>
    </row>
    <row r="39959" customFormat="false" ht="12" hidden="false" customHeight="false" outlineLevel="0" collapsed="false">
      <c r="BS39959" s="96" t="n">
        <f aca="false">BR39959-2.5</f>
        <v>-2.5</v>
      </c>
    </row>
    <row r="39960" customFormat="false" ht="12" hidden="false" customHeight="false" outlineLevel="0" collapsed="false">
      <c r="BS39960" s="96" t="n">
        <f aca="false">BR39960-2.5</f>
        <v>-2.5</v>
      </c>
    </row>
    <row r="39961" customFormat="false" ht="12" hidden="false" customHeight="false" outlineLevel="0" collapsed="false">
      <c r="BS39961" s="96" t="n">
        <f aca="false">BR39961-2.5</f>
        <v>-2.5</v>
      </c>
    </row>
    <row r="39962" customFormat="false" ht="12" hidden="false" customHeight="false" outlineLevel="0" collapsed="false">
      <c r="BS39962" s="96" t="n">
        <f aca="false">BR39962-2.5</f>
        <v>-2.5</v>
      </c>
    </row>
    <row r="39963" customFormat="false" ht="12" hidden="false" customHeight="false" outlineLevel="0" collapsed="false">
      <c r="BS39963" s="96" t="n">
        <f aca="false">BR39963-2.5</f>
        <v>-2.5</v>
      </c>
    </row>
    <row r="39964" customFormat="false" ht="12" hidden="false" customHeight="false" outlineLevel="0" collapsed="false">
      <c r="BS39964" s="96" t="n">
        <f aca="false">BR39964-2.5</f>
        <v>-2.5</v>
      </c>
    </row>
    <row r="39965" customFormat="false" ht="12" hidden="false" customHeight="false" outlineLevel="0" collapsed="false">
      <c r="BS39965" s="96" t="n">
        <f aca="false">BR39965-2.5</f>
        <v>-2.5</v>
      </c>
    </row>
    <row r="39966" customFormat="false" ht="12" hidden="false" customHeight="false" outlineLevel="0" collapsed="false">
      <c r="BS39966" s="96" t="n">
        <f aca="false">BR39966-2.5</f>
        <v>-2.5</v>
      </c>
    </row>
    <row r="39967" customFormat="false" ht="12" hidden="false" customHeight="false" outlineLevel="0" collapsed="false">
      <c r="BS39967" s="96" t="n">
        <f aca="false">BR39967-2.5</f>
        <v>-2.5</v>
      </c>
    </row>
    <row r="39968" customFormat="false" ht="12" hidden="false" customHeight="false" outlineLevel="0" collapsed="false">
      <c r="BS39968" s="96" t="n">
        <f aca="false">BR39968-2.5</f>
        <v>-2.5</v>
      </c>
    </row>
    <row r="39969" customFormat="false" ht="12" hidden="false" customHeight="false" outlineLevel="0" collapsed="false">
      <c r="BS39969" s="96" t="n">
        <f aca="false">BR39969-2.5</f>
        <v>-2.5</v>
      </c>
    </row>
    <row r="39970" customFormat="false" ht="12" hidden="false" customHeight="false" outlineLevel="0" collapsed="false">
      <c r="BS39970" s="96" t="n">
        <f aca="false">BR39970-2.5</f>
        <v>-2.5</v>
      </c>
    </row>
    <row r="39971" customFormat="false" ht="12" hidden="false" customHeight="false" outlineLevel="0" collapsed="false">
      <c r="BS39971" s="96" t="n">
        <f aca="false">BR39971-2.5</f>
        <v>-2.5</v>
      </c>
    </row>
    <row r="39972" customFormat="false" ht="12" hidden="false" customHeight="false" outlineLevel="0" collapsed="false">
      <c r="BS39972" s="96" t="n">
        <f aca="false">BR39972-2.5</f>
        <v>-2.5</v>
      </c>
    </row>
    <row r="39973" customFormat="false" ht="12" hidden="false" customHeight="false" outlineLevel="0" collapsed="false">
      <c r="BS39973" s="96" t="n">
        <f aca="false">BR39973-2.5</f>
        <v>-2.5</v>
      </c>
    </row>
    <row r="39974" customFormat="false" ht="12" hidden="false" customHeight="false" outlineLevel="0" collapsed="false">
      <c r="BS39974" s="96" t="n">
        <f aca="false">BR39974-2.5</f>
        <v>-2.5</v>
      </c>
    </row>
    <row r="39975" customFormat="false" ht="12" hidden="false" customHeight="false" outlineLevel="0" collapsed="false">
      <c r="BS39975" s="96" t="n">
        <f aca="false">BR39975-2.5</f>
        <v>-2.5</v>
      </c>
    </row>
    <row r="39976" customFormat="false" ht="12" hidden="false" customHeight="false" outlineLevel="0" collapsed="false">
      <c r="BS39976" s="96" t="n">
        <f aca="false">BR39976-2.5</f>
        <v>-2.5</v>
      </c>
    </row>
    <row r="39977" customFormat="false" ht="12" hidden="false" customHeight="false" outlineLevel="0" collapsed="false">
      <c r="BS39977" s="96" t="n">
        <f aca="false">BR39977-2.5</f>
        <v>-2.5</v>
      </c>
    </row>
    <row r="39978" customFormat="false" ht="12" hidden="false" customHeight="false" outlineLevel="0" collapsed="false">
      <c r="BS39978" s="96" t="n">
        <f aca="false">BR39978-2.5</f>
        <v>-2.5</v>
      </c>
    </row>
    <row r="39979" customFormat="false" ht="12" hidden="false" customHeight="false" outlineLevel="0" collapsed="false">
      <c r="BS39979" s="96" t="n">
        <f aca="false">BR39979-2.5</f>
        <v>-2.5</v>
      </c>
    </row>
    <row r="39980" customFormat="false" ht="12" hidden="false" customHeight="false" outlineLevel="0" collapsed="false">
      <c r="BS39980" s="96" t="n">
        <f aca="false">BR39980-2.5</f>
        <v>-2.5</v>
      </c>
    </row>
    <row r="39981" customFormat="false" ht="12" hidden="false" customHeight="false" outlineLevel="0" collapsed="false">
      <c r="BS39981" s="96" t="n">
        <f aca="false">BR39981-2.5</f>
        <v>-2.5</v>
      </c>
    </row>
    <row r="39982" customFormat="false" ht="12" hidden="false" customHeight="false" outlineLevel="0" collapsed="false">
      <c r="BS39982" s="96" t="n">
        <f aca="false">BR39982-2.5</f>
        <v>-2.5</v>
      </c>
    </row>
    <row r="39983" customFormat="false" ht="12" hidden="false" customHeight="false" outlineLevel="0" collapsed="false">
      <c r="BS39983" s="96" t="n">
        <f aca="false">BR39983-2.5</f>
        <v>-2.5</v>
      </c>
    </row>
    <row r="39984" customFormat="false" ht="12" hidden="false" customHeight="false" outlineLevel="0" collapsed="false">
      <c r="BS39984" s="96" t="n">
        <f aca="false">BR39984-2.5</f>
        <v>-2.5</v>
      </c>
    </row>
    <row r="39985" customFormat="false" ht="12" hidden="false" customHeight="false" outlineLevel="0" collapsed="false">
      <c r="BS39985" s="96" t="n">
        <f aca="false">BR39985-2.5</f>
        <v>-2.5</v>
      </c>
    </row>
    <row r="39986" customFormat="false" ht="12" hidden="false" customHeight="false" outlineLevel="0" collapsed="false">
      <c r="BS39986" s="96" t="n">
        <f aca="false">BR39986-2.5</f>
        <v>-2.5</v>
      </c>
    </row>
    <row r="39987" customFormat="false" ht="12" hidden="false" customHeight="false" outlineLevel="0" collapsed="false">
      <c r="BS39987" s="96" t="n">
        <f aca="false">BR39987-2.5</f>
        <v>-2.5</v>
      </c>
    </row>
    <row r="39988" customFormat="false" ht="12" hidden="false" customHeight="false" outlineLevel="0" collapsed="false">
      <c r="BS39988" s="96" t="n">
        <f aca="false">BR39988-2.5</f>
        <v>-2.5</v>
      </c>
    </row>
    <row r="39989" customFormat="false" ht="12" hidden="false" customHeight="false" outlineLevel="0" collapsed="false">
      <c r="BS39989" s="96" t="n">
        <f aca="false">BR39989-2.5</f>
        <v>-2.5</v>
      </c>
    </row>
    <row r="39990" customFormat="false" ht="12" hidden="false" customHeight="false" outlineLevel="0" collapsed="false">
      <c r="BS39990" s="96" t="n">
        <f aca="false">BR39990-2.5</f>
        <v>-2.5</v>
      </c>
    </row>
    <row r="39991" customFormat="false" ht="12" hidden="false" customHeight="false" outlineLevel="0" collapsed="false">
      <c r="BS39991" s="96" t="n">
        <f aca="false">BR39991-2.5</f>
        <v>-2.5</v>
      </c>
    </row>
    <row r="39992" customFormat="false" ht="12" hidden="false" customHeight="false" outlineLevel="0" collapsed="false">
      <c r="BS39992" s="96" t="n">
        <f aca="false">BR39992-2.5</f>
        <v>-2.5</v>
      </c>
    </row>
    <row r="39993" customFormat="false" ht="12" hidden="false" customHeight="false" outlineLevel="0" collapsed="false">
      <c r="BS39993" s="96" t="n">
        <f aca="false">BR39993-2.5</f>
        <v>-2.5</v>
      </c>
    </row>
    <row r="39994" customFormat="false" ht="12" hidden="false" customHeight="false" outlineLevel="0" collapsed="false">
      <c r="BS39994" s="96" t="n">
        <f aca="false">BR39994-2.5</f>
        <v>-2.5</v>
      </c>
    </row>
    <row r="39995" customFormat="false" ht="12" hidden="false" customHeight="false" outlineLevel="0" collapsed="false">
      <c r="BS39995" s="96" t="n">
        <f aca="false">BR39995-2.5</f>
        <v>-2.5</v>
      </c>
    </row>
    <row r="39996" customFormat="false" ht="12" hidden="false" customHeight="false" outlineLevel="0" collapsed="false">
      <c r="BS39996" s="96" t="n">
        <f aca="false">BR39996-2.5</f>
        <v>-2.5</v>
      </c>
    </row>
    <row r="39997" customFormat="false" ht="12" hidden="false" customHeight="false" outlineLevel="0" collapsed="false">
      <c r="BS39997" s="96" t="n">
        <f aca="false">BR39997-2.5</f>
        <v>-2.5</v>
      </c>
    </row>
    <row r="39998" customFormat="false" ht="12" hidden="false" customHeight="false" outlineLevel="0" collapsed="false">
      <c r="BS39998" s="96" t="n">
        <f aca="false">BR39998-2.5</f>
        <v>-2.5</v>
      </c>
    </row>
    <row r="39999" customFormat="false" ht="12" hidden="false" customHeight="false" outlineLevel="0" collapsed="false">
      <c r="BS39999" s="96" t="n">
        <f aca="false">BR39999-2.5</f>
        <v>-2.5</v>
      </c>
    </row>
    <row r="40000" customFormat="false" ht="12" hidden="false" customHeight="false" outlineLevel="0" collapsed="false">
      <c r="BS40000" s="96" t="n">
        <f aca="false">BR40000-2.5</f>
        <v>-2.5</v>
      </c>
    </row>
    <row r="40001" customFormat="false" ht="12" hidden="false" customHeight="false" outlineLevel="0" collapsed="false">
      <c r="BS40001" s="96" t="n">
        <f aca="false">BR40001-2.5</f>
        <v>-2.5</v>
      </c>
    </row>
    <row r="40002" customFormat="false" ht="12" hidden="false" customHeight="false" outlineLevel="0" collapsed="false">
      <c r="BS40002" s="96" t="n">
        <f aca="false">BR40002-2.5</f>
        <v>-2.5</v>
      </c>
    </row>
    <row r="40003" customFormat="false" ht="12" hidden="false" customHeight="false" outlineLevel="0" collapsed="false">
      <c r="BS40003" s="96" t="n">
        <f aca="false">BR40003-2.5</f>
        <v>-2.5</v>
      </c>
    </row>
    <row r="40004" customFormat="false" ht="12" hidden="false" customHeight="false" outlineLevel="0" collapsed="false">
      <c r="BS40004" s="96" t="n">
        <f aca="false">BR40004-2.5</f>
        <v>-2.5</v>
      </c>
    </row>
    <row r="40005" customFormat="false" ht="12" hidden="false" customHeight="false" outlineLevel="0" collapsed="false">
      <c r="BS40005" s="96" t="n">
        <f aca="false">BR40005-2.5</f>
        <v>-2.5</v>
      </c>
    </row>
    <row r="40006" customFormat="false" ht="12" hidden="false" customHeight="false" outlineLevel="0" collapsed="false">
      <c r="BS40006" s="96" t="n">
        <f aca="false">BR40006-2.5</f>
        <v>-2.5</v>
      </c>
    </row>
    <row r="40007" customFormat="false" ht="12" hidden="false" customHeight="false" outlineLevel="0" collapsed="false">
      <c r="BS40007" s="96" t="n">
        <f aca="false">BR40007-2.5</f>
        <v>-2.5</v>
      </c>
    </row>
    <row r="40008" customFormat="false" ht="12" hidden="false" customHeight="false" outlineLevel="0" collapsed="false">
      <c r="BS40008" s="96" t="n">
        <f aca="false">BR40008-2.5</f>
        <v>-2.5</v>
      </c>
    </row>
    <row r="40009" customFormat="false" ht="12" hidden="false" customHeight="false" outlineLevel="0" collapsed="false">
      <c r="BS40009" s="96" t="n">
        <f aca="false">BR40009-2.5</f>
        <v>-2.5</v>
      </c>
    </row>
    <row r="40010" customFormat="false" ht="12" hidden="false" customHeight="false" outlineLevel="0" collapsed="false">
      <c r="BS40010" s="96" t="n">
        <f aca="false">BR40010-2.5</f>
        <v>-2.5</v>
      </c>
    </row>
    <row r="40011" customFormat="false" ht="12" hidden="false" customHeight="false" outlineLevel="0" collapsed="false">
      <c r="BS40011" s="96" t="n">
        <f aca="false">BR40011-2.5</f>
        <v>-2.5</v>
      </c>
    </row>
    <row r="40012" customFormat="false" ht="12" hidden="false" customHeight="false" outlineLevel="0" collapsed="false">
      <c r="BS40012" s="96" t="n">
        <f aca="false">BR40012-2.5</f>
        <v>-2.5</v>
      </c>
    </row>
    <row r="40013" customFormat="false" ht="12" hidden="false" customHeight="false" outlineLevel="0" collapsed="false">
      <c r="BS40013" s="96" t="n">
        <f aca="false">BR40013-2.5</f>
        <v>-2.5</v>
      </c>
    </row>
    <row r="40014" customFormat="false" ht="12" hidden="false" customHeight="false" outlineLevel="0" collapsed="false">
      <c r="BS40014" s="96" t="n">
        <f aca="false">BR40014-2.5</f>
        <v>-2.5</v>
      </c>
    </row>
    <row r="40015" customFormat="false" ht="12" hidden="false" customHeight="false" outlineLevel="0" collapsed="false">
      <c r="BS40015" s="96" t="n">
        <f aca="false">BR40015-2.5</f>
        <v>-2.5</v>
      </c>
    </row>
    <row r="40016" customFormat="false" ht="12" hidden="false" customHeight="false" outlineLevel="0" collapsed="false">
      <c r="BS40016" s="96" t="n">
        <f aca="false">BR40016-2.5</f>
        <v>-2.5</v>
      </c>
    </row>
    <row r="40017" customFormat="false" ht="12" hidden="false" customHeight="false" outlineLevel="0" collapsed="false">
      <c r="BS40017" s="96" t="n">
        <f aca="false">BR40017-2.5</f>
        <v>-2.5</v>
      </c>
    </row>
    <row r="40018" customFormat="false" ht="12" hidden="false" customHeight="false" outlineLevel="0" collapsed="false">
      <c r="BS40018" s="96" t="n">
        <f aca="false">BR40018-2.5</f>
        <v>-2.5</v>
      </c>
    </row>
    <row r="40019" customFormat="false" ht="12" hidden="false" customHeight="false" outlineLevel="0" collapsed="false">
      <c r="BS40019" s="96" t="n">
        <f aca="false">BR40019-2.5</f>
        <v>-2.5</v>
      </c>
    </row>
    <row r="40020" customFormat="false" ht="12" hidden="false" customHeight="false" outlineLevel="0" collapsed="false">
      <c r="BS40020" s="96" t="n">
        <f aca="false">BR40020-2.5</f>
        <v>-2.5</v>
      </c>
    </row>
    <row r="40021" customFormat="false" ht="12" hidden="false" customHeight="false" outlineLevel="0" collapsed="false">
      <c r="BS40021" s="96" t="n">
        <f aca="false">BR40021-2.5</f>
        <v>-2.5</v>
      </c>
    </row>
    <row r="40022" customFormat="false" ht="12" hidden="false" customHeight="false" outlineLevel="0" collapsed="false">
      <c r="BS40022" s="96" t="n">
        <f aca="false">BR40022-2.5</f>
        <v>-2.5</v>
      </c>
    </row>
    <row r="40023" customFormat="false" ht="12" hidden="false" customHeight="false" outlineLevel="0" collapsed="false">
      <c r="BS40023" s="96" t="n">
        <f aca="false">BR40023-2.5</f>
        <v>-2.5</v>
      </c>
    </row>
    <row r="40024" customFormat="false" ht="12" hidden="false" customHeight="false" outlineLevel="0" collapsed="false">
      <c r="BS40024" s="96" t="n">
        <f aca="false">BR40024-2.5</f>
        <v>-2.5</v>
      </c>
    </row>
    <row r="40025" customFormat="false" ht="12" hidden="false" customHeight="false" outlineLevel="0" collapsed="false">
      <c r="BS40025" s="96" t="n">
        <f aca="false">BR40025-2.5</f>
        <v>-2.5</v>
      </c>
    </row>
    <row r="40026" customFormat="false" ht="12" hidden="false" customHeight="false" outlineLevel="0" collapsed="false">
      <c r="BS40026" s="96" t="n">
        <f aca="false">BR40026-2.5</f>
        <v>-2.5</v>
      </c>
    </row>
    <row r="40027" customFormat="false" ht="12" hidden="false" customHeight="false" outlineLevel="0" collapsed="false">
      <c r="BS40027" s="96" t="n">
        <f aca="false">BR40027-2.5</f>
        <v>-2.5</v>
      </c>
    </row>
    <row r="40028" customFormat="false" ht="12" hidden="false" customHeight="false" outlineLevel="0" collapsed="false">
      <c r="BS40028" s="96" t="n">
        <f aca="false">BR40028-2.5</f>
        <v>-2.5</v>
      </c>
    </row>
    <row r="40029" customFormat="false" ht="12" hidden="false" customHeight="false" outlineLevel="0" collapsed="false">
      <c r="BS40029" s="96" t="n">
        <f aca="false">BR40029-2.5</f>
        <v>-2.5</v>
      </c>
    </row>
    <row r="40030" customFormat="false" ht="12" hidden="false" customHeight="false" outlineLevel="0" collapsed="false">
      <c r="BS40030" s="96" t="n">
        <f aca="false">BR40030-2.5</f>
        <v>-2.5</v>
      </c>
    </row>
    <row r="40031" customFormat="false" ht="12" hidden="false" customHeight="false" outlineLevel="0" collapsed="false">
      <c r="BS40031" s="96" t="n">
        <f aca="false">BR40031-2.5</f>
        <v>-2.5</v>
      </c>
    </row>
    <row r="40032" customFormat="false" ht="12" hidden="false" customHeight="false" outlineLevel="0" collapsed="false">
      <c r="BS40032" s="96" t="n">
        <f aca="false">BR40032-2.5</f>
        <v>-2.5</v>
      </c>
    </row>
    <row r="40033" customFormat="false" ht="12" hidden="false" customHeight="false" outlineLevel="0" collapsed="false">
      <c r="BS40033" s="96" t="n">
        <f aca="false">BR40033-2.5</f>
        <v>-2.5</v>
      </c>
    </row>
    <row r="40034" customFormat="false" ht="12" hidden="false" customHeight="false" outlineLevel="0" collapsed="false">
      <c r="BS40034" s="96" t="n">
        <f aca="false">BR40034-2.5</f>
        <v>-2.5</v>
      </c>
    </row>
    <row r="40035" customFormat="false" ht="12" hidden="false" customHeight="false" outlineLevel="0" collapsed="false">
      <c r="BS40035" s="96" t="n">
        <f aca="false">BR40035-2.5</f>
        <v>-2.5</v>
      </c>
    </row>
    <row r="40036" customFormat="false" ht="12" hidden="false" customHeight="false" outlineLevel="0" collapsed="false">
      <c r="BS40036" s="96" t="n">
        <f aca="false">BR40036-2.5</f>
        <v>-2.5</v>
      </c>
    </row>
    <row r="40037" customFormat="false" ht="12" hidden="false" customHeight="false" outlineLevel="0" collapsed="false">
      <c r="BS40037" s="96" t="n">
        <f aca="false">BR40037-2.5</f>
        <v>-2.5</v>
      </c>
    </row>
    <row r="40038" customFormat="false" ht="12" hidden="false" customHeight="false" outlineLevel="0" collapsed="false">
      <c r="BS40038" s="96" t="n">
        <f aca="false">BR40038-2.5</f>
        <v>-2.5</v>
      </c>
    </row>
    <row r="40039" customFormat="false" ht="12" hidden="false" customHeight="false" outlineLevel="0" collapsed="false">
      <c r="BS40039" s="96" t="n">
        <f aca="false">BR40039-2.5</f>
        <v>-2.5</v>
      </c>
    </row>
    <row r="40040" customFormat="false" ht="12" hidden="false" customHeight="false" outlineLevel="0" collapsed="false">
      <c r="BS40040" s="96" t="n">
        <f aca="false">BR40040-2.5</f>
        <v>-2.5</v>
      </c>
    </row>
    <row r="40041" customFormat="false" ht="12" hidden="false" customHeight="false" outlineLevel="0" collapsed="false">
      <c r="BS40041" s="96" t="n">
        <f aca="false">BR40041-2.5</f>
        <v>-2.5</v>
      </c>
    </row>
    <row r="40042" customFormat="false" ht="12" hidden="false" customHeight="false" outlineLevel="0" collapsed="false">
      <c r="BS40042" s="96" t="n">
        <f aca="false">BR40042-2.5</f>
        <v>-2.5</v>
      </c>
    </row>
    <row r="40043" customFormat="false" ht="12" hidden="false" customHeight="false" outlineLevel="0" collapsed="false">
      <c r="BS40043" s="96" t="n">
        <f aca="false">BR40043-2.5</f>
        <v>-2.5</v>
      </c>
    </row>
    <row r="40044" customFormat="false" ht="12" hidden="false" customHeight="false" outlineLevel="0" collapsed="false">
      <c r="BS40044" s="96" t="n">
        <f aca="false">BR40044-2.5</f>
        <v>-2.5</v>
      </c>
    </row>
    <row r="40045" customFormat="false" ht="12" hidden="false" customHeight="false" outlineLevel="0" collapsed="false">
      <c r="BS40045" s="96" t="n">
        <f aca="false">BR40045-2.5</f>
        <v>-2.5</v>
      </c>
    </row>
    <row r="40046" customFormat="false" ht="12" hidden="false" customHeight="false" outlineLevel="0" collapsed="false">
      <c r="BS40046" s="96" t="n">
        <f aca="false">BR40046-2.5</f>
        <v>-2.5</v>
      </c>
    </row>
    <row r="40047" customFormat="false" ht="12" hidden="false" customHeight="false" outlineLevel="0" collapsed="false">
      <c r="BS40047" s="96" t="n">
        <f aca="false">BR40047-2.5</f>
        <v>-2.5</v>
      </c>
    </row>
    <row r="40048" customFormat="false" ht="12" hidden="false" customHeight="false" outlineLevel="0" collapsed="false">
      <c r="BS40048" s="96" t="n">
        <f aca="false">BR40048-2.5</f>
        <v>-2.5</v>
      </c>
    </row>
    <row r="40049" customFormat="false" ht="12" hidden="false" customHeight="false" outlineLevel="0" collapsed="false">
      <c r="BS40049" s="96" t="n">
        <f aca="false">BR40049-2.5</f>
        <v>-2.5</v>
      </c>
    </row>
    <row r="40050" customFormat="false" ht="12" hidden="false" customHeight="false" outlineLevel="0" collapsed="false">
      <c r="BS40050" s="96" t="n">
        <f aca="false">BR40050-2.5</f>
        <v>-2.5</v>
      </c>
    </row>
    <row r="40051" customFormat="false" ht="12" hidden="false" customHeight="false" outlineLevel="0" collapsed="false">
      <c r="BS40051" s="96" t="n">
        <f aca="false">BR40051-2.5</f>
        <v>-2.5</v>
      </c>
    </row>
    <row r="40052" customFormat="false" ht="12" hidden="false" customHeight="false" outlineLevel="0" collapsed="false">
      <c r="BS40052" s="96" t="n">
        <f aca="false">BR40052-2.5</f>
        <v>-2.5</v>
      </c>
    </row>
    <row r="40053" customFormat="false" ht="12" hidden="false" customHeight="false" outlineLevel="0" collapsed="false">
      <c r="BS40053" s="96" t="n">
        <f aca="false">BR40053-2.5</f>
        <v>-2.5</v>
      </c>
    </row>
    <row r="40054" customFormat="false" ht="12" hidden="false" customHeight="false" outlineLevel="0" collapsed="false">
      <c r="BS40054" s="96" t="n">
        <f aca="false">BR40054-2.5</f>
        <v>-2.5</v>
      </c>
    </row>
    <row r="40055" customFormat="false" ht="12" hidden="false" customHeight="false" outlineLevel="0" collapsed="false">
      <c r="BS40055" s="96" t="n">
        <f aca="false">BR40055-2.5</f>
        <v>-2.5</v>
      </c>
    </row>
    <row r="40056" customFormat="false" ht="12" hidden="false" customHeight="false" outlineLevel="0" collapsed="false">
      <c r="BS40056" s="96" t="n">
        <f aca="false">BR40056-2.5</f>
        <v>-2.5</v>
      </c>
    </row>
    <row r="40057" customFormat="false" ht="12" hidden="false" customHeight="false" outlineLevel="0" collapsed="false">
      <c r="BS40057" s="96" t="n">
        <f aca="false">BR40057-2.5</f>
        <v>-2.5</v>
      </c>
    </row>
    <row r="40058" customFormat="false" ht="12" hidden="false" customHeight="false" outlineLevel="0" collapsed="false">
      <c r="BS40058" s="96" t="n">
        <f aca="false">BR40058-2.5</f>
        <v>-2.5</v>
      </c>
    </row>
    <row r="40059" customFormat="false" ht="12" hidden="false" customHeight="false" outlineLevel="0" collapsed="false">
      <c r="BS40059" s="96" t="n">
        <f aca="false">BR40059-2.5</f>
        <v>-2.5</v>
      </c>
    </row>
    <row r="40060" customFormat="false" ht="12" hidden="false" customHeight="false" outlineLevel="0" collapsed="false">
      <c r="BS40060" s="96" t="n">
        <f aca="false">BR40060-2.5</f>
        <v>-2.5</v>
      </c>
    </row>
    <row r="40061" customFormat="false" ht="12" hidden="false" customHeight="false" outlineLevel="0" collapsed="false">
      <c r="BS40061" s="96" t="n">
        <f aca="false">BR40061-2.5</f>
        <v>-2.5</v>
      </c>
    </row>
    <row r="40062" customFormat="false" ht="12" hidden="false" customHeight="false" outlineLevel="0" collapsed="false">
      <c r="BS40062" s="96" t="n">
        <f aca="false">BR40062-2.5</f>
        <v>-2.5</v>
      </c>
    </row>
    <row r="40063" customFormat="false" ht="12" hidden="false" customHeight="false" outlineLevel="0" collapsed="false">
      <c r="BS40063" s="96" t="n">
        <f aca="false">BR40063-2.5</f>
        <v>-2.5</v>
      </c>
    </row>
    <row r="40064" customFormat="false" ht="12" hidden="false" customHeight="false" outlineLevel="0" collapsed="false">
      <c r="BS40064" s="96" t="n">
        <f aca="false">BR40064-2.5</f>
        <v>-2.5</v>
      </c>
    </row>
    <row r="40065" customFormat="false" ht="12" hidden="false" customHeight="false" outlineLevel="0" collapsed="false">
      <c r="BS40065" s="96" t="n">
        <f aca="false">BR40065-2.5</f>
        <v>-2.5</v>
      </c>
    </row>
    <row r="40066" customFormat="false" ht="12" hidden="false" customHeight="false" outlineLevel="0" collapsed="false">
      <c r="BS40066" s="96" t="n">
        <f aca="false">BR40066-2.5</f>
        <v>-2.5</v>
      </c>
    </row>
    <row r="40067" customFormat="false" ht="12" hidden="false" customHeight="false" outlineLevel="0" collapsed="false">
      <c r="BS40067" s="96" t="n">
        <f aca="false">BR40067-2.5</f>
        <v>-2.5</v>
      </c>
    </row>
    <row r="40068" customFormat="false" ht="12" hidden="false" customHeight="false" outlineLevel="0" collapsed="false">
      <c r="BS40068" s="96" t="n">
        <f aca="false">BR40068-2.5</f>
        <v>-2.5</v>
      </c>
    </row>
    <row r="40069" customFormat="false" ht="12" hidden="false" customHeight="false" outlineLevel="0" collapsed="false">
      <c r="BS40069" s="96" t="n">
        <f aca="false">BR40069-2.5</f>
        <v>-2.5</v>
      </c>
    </row>
    <row r="40070" customFormat="false" ht="12" hidden="false" customHeight="false" outlineLevel="0" collapsed="false">
      <c r="BS40070" s="96" t="n">
        <f aca="false">BR40070-2.5</f>
        <v>-2.5</v>
      </c>
    </row>
    <row r="40071" customFormat="false" ht="12" hidden="false" customHeight="false" outlineLevel="0" collapsed="false">
      <c r="BS40071" s="96" t="n">
        <f aca="false">BR40071-2.5</f>
        <v>-2.5</v>
      </c>
    </row>
    <row r="40072" customFormat="false" ht="12" hidden="false" customHeight="false" outlineLevel="0" collapsed="false">
      <c r="BS40072" s="96" t="n">
        <f aca="false">BR40072-2.5</f>
        <v>-2.5</v>
      </c>
    </row>
    <row r="40073" customFormat="false" ht="12" hidden="false" customHeight="false" outlineLevel="0" collapsed="false">
      <c r="BS40073" s="96" t="n">
        <f aca="false">BR40073-2.5</f>
        <v>-2.5</v>
      </c>
    </row>
    <row r="40074" customFormat="false" ht="12" hidden="false" customHeight="false" outlineLevel="0" collapsed="false">
      <c r="BS40074" s="96" t="n">
        <f aca="false">BR40074-2.5</f>
        <v>-2.5</v>
      </c>
    </row>
    <row r="40075" customFormat="false" ht="12" hidden="false" customHeight="false" outlineLevel="0" collapsed="false">
      <c r="BS40075" s="96" t="n">
        <f aca="false">BR40075-2.5</f>
        <v>-2.5</v>
      </c>
    </row>
    <row r="40076" customFormat="false" ht="12" hidden="false" customHeight="false" outlineLevel="0" collapsed="false">
      <c r="BS40076" s="96" t="n">
        <f aca="false">BR40076-2.5</f>
        <v>-2.5</v>
      </c>
    </row>
    <row r="40077" customFormat="false" ht="12" hidden="false" customHeight="false" outlineLevel="0" collapsed="false">
      <c r="BS40077" s="96" t="n">
        <f aca="false">BR40077-2.5</f>
        <v>-2.5</v>
      </c>
    </row>
    <row r="40078" customFormat="false" ht="12" hidden="false" customHeight="false" outlineLevel="0" collapsed="false">
      <c r="BS40078" s="96" t="n">
        <f aca="false">BR40078-2.5</f>
        <v>-2.5</v>
      </c>
    </row>
    <row r="40079" customFormat="false" ht="12" hidden="false" customHeight="false" outlineLevel="0" collapsed="false">
      <c r="BS40079" s="96" t="n">
        <f aca="false">BR40079-2.5</f>
        <v>-2.5</v>
      </c>
    </row>
    <row r="40080" customFormat="false" ht="12" hidden="false" customHeight="false" outlineLevel="0" collapsed="false">
      <c r="BS40080" s="96" t="n">
        <f aca="false">BR40080-2.5</f>
        <v>-2.5</v>
      </c>
    </row>
    <row r="40081" customFormat="false" ht="12" hidden="false" customHeight="false" outlineLevel="0" collapsed="false">
      <c r="BS40081" s="96" t="n">
        <f aca="false">BR40081-2.5</f>
        <v>-2.5</v>
      </c>
    </row>
    <row r="40082" customFormat="false" ht="12" hidden="false" customHeight="false" outlineLevel="0" collapsed="false">
      <c r="BS40082" s="96" t="n">
        <f aca="false">BR40082-2.5</f>
        <v>-2.5</v>
      </c>
    </row>
    <row r="40083" customFormat="false" ht="12" hidden="false" customHeight="false" outlineLevel="0" collapsed="false">
      <c r="BS40083" s="96" t="n">
        <f aca="false">BR40083-2.5</f>
        <v>-2.5</v>
      </c>
    </row>
    <row r="40084" customFormat="false" ht="12" hidden="false" customHeight="false" outlineLevel="0" collapsed="false">
      <c r="BS40084" s="96" t="n">
        <f aca="false">BR40084-2.5</f>
        <v>-2.5</v>
      </c>
    </row>
    <row r="40085" customFormat="false" ht="12" hidden="false" customHeight="false" outlineLevel="0" collapsed="false">
      <c r="BS40085" s="96" t="n">
        <f aca="false">BR40085-2.5</f>
        <v>-2.5</v>
      </c>
    </row>
    <row r="40086" customFormat="false" ht="12" hidden="false" customHeight="false" outlineLevel="0" collapsed="false">
      <c r="BS40086" s="96" t="n">
        <f aca="false">BR40086-2.5</f>
        <v>-2.5</v>
      </c>
    </row>
    <row r="40087" customFormat="false" ht="12" hidden="false" customHeight="false" outlineLevel="0" collapsed="false">
      <c r="BS40087" s="96" t="n">
        <f aca="false">BR40087-2.5</f>
        <v>-2.5</v>
      </c>
    </row>
    <row r="40088" customFormat="false" ht="12" hidden="false" customHeight="false" outlineLevel="0" collapsed="false">
      <c r="BS40088" s="96" t="n">
        <f aca="false">BR40088-2.5</f>
        <v>-2.5</v>
      </c>
    </row>
    <row r="40089" customFormat="false" ht="12" hidden="false" customHeight="false" outlineLevel="0" collapsed="false">
      <c r="BS40089" s="96" t="n">
        <f aca="false">BR40089-2.5</f>
        <v>-2.5</v>
      </c>
    </row>
    <row r="40090" customFormat="false" ht="12" hidden="false" customHeight="false" outlineLevel="0" collapsed="false">
      <c r="BS40090" s="96" t="n">
        <f aca="false">BR40090-2.5</f>
        <v>-2.5</v>
      </c>
    </row>
    <row r="40091" customFormat="false" ht="12" hidden="false" customHeight="false" outlineLevel="0" collapsed="false">
      <c r="BS40091" s="96" t="n">
        <f aca="false">BR40091-2.5</f>
        <v>-2.5</v>
      </c>
    </row>
    <row r="40092" customFormat="false" ht="12" hidden="false" customHeight="false" outlineLevel="0" collapsed="false">
      <c r="BS40092" s="96" t="n">
        <f aca="false">BR40092-2.5</f>
        <v>-2.5</v>
      </c>
    </row>
    <row r="40093" customFormat="false" ht="12" hidden="false" customHeight="false" outlineLevel="0" collapsed="false">
      <c r="BS40093" s="96" t="n">
        <f aca="false">BR40093-2.5</f>
        <v>-2.5</v>
      </c>
    </row>
    <row r="40094" customFormat="false" ht="12" hidden="false" customHeight="false" outlineLevel="0" collapsed="false">
      <c r="BS40094" s="96" t="n">
        <f aca="false">BR40094-2.5</f>
        <v>-2.5</v>
      </c>
    </row>
    <row r="40095" customFormat="false" ht="12" hidden="false" customHeight="false" outlineLevel="0" collapsed="false">
      <c r="BS40095" s="96" t="n">
        <f aca="false">BR40095-2.5</f>
        <v>-2.5</v>
      </c>
    </row>
    <row r="40096" customFormat="false" ht="12" hidden="false" customHeight="false" outlineLevel="0" collapsed="false">
      <c r="BS40096" s="96" t="n">
        <f aca="false">BR40096-2.5</f>
        <v>-2.5</v>
      </c>
    </row>
    <row r="40097" customFormat="false" ht="12" hidden="false" customHeight="false" outlineLevel="0" collapsed="false">
      <c r="BS40097" s="96" t="n">
        <f aca="false">BR40097-2.5</f>
        <v>-2.5</v>
      </c>
    </row>
    <row r="40098" customFormat="false" ht="12" hidden="false" customHeight="false" outlineLevel="0" collapsed="false">
      <c r="BS40098" s="96" t="n">
        <f aca="false">BR40098-2.5</f>
        <v>-2.5</v>
      </c>
    </row>
    <row r="40099" customFormat="false" ht="12" hidden="false" customHeight="false" outlineLevel="0" collapsed="false">
      <c r="BS40099" s="96" t="n">
        <f aca="false">BR40099-2.5</f>
        <v>-2.5</v>
      </c>
    </row>
    <row r="40100" customFormat="false" ht="12" hidden="false" customHeight="false" outlineLevel="0" collapsed="false">
      <c r="BS40100" s="96" t="n">
        <f aca="false">BR40100-2.5</f>
        <v>-2.5</v>
      </c>
    </row>
    <row r="40101" customFormat="false" ht="12" hidden="false" customHeight="false" outlineLevel="0" collapsed="false">
      <c r="BS40101" s="96" t="n">
        <f aca="false">BR40101-2.5</f>
        <v>-2.5</v>
      </c>
    </row>
    <row r="40102" customFormat="false" ht="12" hidden="false" customHeight="false" outlineLevel="0" collapsed="false">
      <c r="BS40102" s="96" t="n">
        <f aca="false">BR40102-2.5</f>
        <v>-2.5</v>
      </c>
    </row>
    <row r="40103" customFormat="false" ht="12" hidden="false" customHeight="false" outlineLevel="0" collapsed="false">
      <c r="BS40103" s="96" t="n">
        <f aca="false">BR40103-2.5</f>
        <v>-2.5</v>
      </c>
    </row>
    <row r="40104" customFormat="false" ht="12" hidden="false" customHeight="false" outlineLevel="0" collapsed="false">
      <c r="BS40104" s="96" t="n">
        <f aca="false">BR40104-2.5</f>
        <v>-2.5</v>
      </c>
    </row>
    <row r="40105" customFormat="false" ht="12" hidden="false" customHeight="false" outlineLevel="0" collapsed="false">
      <c r="BS40105" s="96" t="n">
        <f aca="false">BR40105-2.5</f>
        <v>-2.5</v>
      </c>
    </row>
    <row r="40106" customFormat="false" ht="12" hidden="false" customHeight="false" outlineLevel="0" collapsed="false">
      <c r="BS40106" s="96" t="n">
        <f aca="false">BR40106-2.5</f>
        <v>-2.5</v>
      </c>
    </row>
    <row r="40107" customFormat="false" ht="12" hidden="false" customHeight="false" outlineLevel="0" collapsed="false">
      <c r="BS40107" s="96" t="n">
        <f aca="false">BR40107-2.5</f>
        <v>-2.5</v>
      </c>
    </row>
    <row r="40108" customFormat="false" ht="12" hidden="false" customHeight="false" outlineLevel="0" collapsed="false">
      <c r="BS40108" s="96" t="n">
        <f aca="false">BR40108-2.5</f>
        <v>-2.5</v>
      </c>
    </row>
    <row r="40109" customFormat="false" ht="12" hidden="false" customHeight="false" outlineLevel="0" collapsed="false">
      <c r="BS40109" s="96" t="n">
        <f aca="false">BR40109-2.5</f>
        <v>-2.5</v>
      </c>
    </row>
    <row r="40110" customFormat="false" ht="12" hidden="false" customHeight="false" outlineLevel="0" collapsed="false">
      <c r="BS40110" s="96" t="n">
        <f aca="false">BR40110-2.5</f>
        <v>-2.5</v>
      </c>
    </row>
    <row r="40111" customFormat="false" ht="12" hidden="false" customHeight="false" outlineLevel="0" collapsed="false">
      <c r="BS40111" s="96" t="n">
        <f aca="false">BR40111-2.5</f>
        <v>-2.5</v>
      </c>
    </row>
    <row r="40112" customFormat="false" ht="12" hidden="false" customHeight="false" outlineLevel="0" collapsed="false">
      <c r="BS40112" s="96" t="n">
        <f aca="false">BR40112-2.5</f>
        <v>-2.5</v>
      </c>
    </row>
    <row r="40113" customFormat="false" ht="12" hidden="false" customHeight="false" outlineLevel="0" collapsed="false">
      <c r="BS40113" s="96" t="n">
        <f aca="false">BR40113-2.5</f>
        <v>-2.5</v>
      </c>
    </row>
    <row r="40114" customFormat="false" ht="12" hidden="false" customHeight="false" outlineLevel="0" collapsed="false">
      <c r="BS40114" s="96" t="n">
        <f aca="false">BR40114-2.5</f>
        <v>-2.5</v>
      </c>
    </row>
    <row r="40115" customFormat="false" ht="12" hidden="false" customHeight="false" outlineLevel="0" collapsed="false">
      <c r="BS40115" s="96" t="n">
        <f aca="false">BR40115-2.5</f>
        <v>-2.5</v>
      </c>
    </row>
    <row r="40116" customFormat="false" ht="12" hidden="false" customHeight="false" outlineLevel="0" collapsed="false">
      <c r="BS40116" s="96" t="n">
        <f aca="false">BR40116-2.5</f>
        <v>-2.5</v>
      </c>
    </row>
    <row r="40117" customFormat="false" ht="12" hidden="false" customHeight="false" outlineLevel="0" collapsed="false">
      <c r="BS40117" s="96" t="n">
        <f aca="false">BR40117-2.5</f>
        <v>-2.5</v>
      </c>
    </row>
    <row r="40118" customFormat="false" ht="12" hidden="false" customHeight="false" outlineLevel="0" collapsed="false">
      <c r="BS40118" s="96" t="n">
        <f aca="false">BR40118-2.5</f>
        <v>-2.5</v>
      </c>
    </row>
    <row r="40119" customFormat="false" ht="12" hidden="false" customHeight="false" outlineLevel="0" collapsed="false">
      <c r="BS40119" s="96" t="n">
        <f aca="false">BR40119-2.5</f>
        <v>-2.5</v>
      </c>
    </row>
    <row r="40120" customFormat="false" ht="12" hidden="false" customHeight="false" outlineLevel="0" collapsed="false">
      <c r="BS40120" s="96" t="n">
        <f aca="false">BR40120-2.5</f>
        <v>-2.5</v>
      </c>
    </row>
    <row r="40121" customFormat="false" ht="12" hidden="false" customHeight="false" outlineLevel="0" collapsed="false">
      <c r="BS40121" s="96" t="n">
        <f aca="false">BR40121-2.5</f>
        <v>-2.5</v>
      </c>
    </row>
    <row r="40122" customFormat="false" ht="12" hidden="false" customHeight="false" outlineLevel="0" collapsed="false">
      <c r="BS40122" s="96" t="n">
        <f aca="false">BR40122-2.5</f>
        <v>-2.5</v>
      </c>
    </row>
    <row r="40123" customFormat="false" ht="12" hidden="false" customHeight="false" outlineLevel="0" collapsed="false">
      <c r="BS40123" s="96" t="n">
        <f aca="false">BR40123-2.5</f>
        <v>-2.5</v>
      </c>
    </row>
    <row r="40124" customFormat="false" ht="12" hidden="false" customHeight="false" outlineLevel="0" collapsed="false">
      <c r="BS40124" s="96" t="n">
        <f aca="false">BR40124-2.5</f>
        <v>-2.5</v>
      </c>
    </row>
    <row r="40125" customFormat="false" ht="12" hidden="false" customHeight="false" outlineLevel="0" collapsed="false">
      <c r="BS40125" s="96" t="n">
        <f aca="false">BR40125-2.5</f>
        <v>-2.5</v>
      </c>
    </row>
    <row r="40126" customFormat="false" ht="12" hidden="false" customHeight="false" outlineLevel="0" collapsed="false">
      <c r="BS40126" s="96" t="n">
        <f aca="false">BR40126-2.5</f>
        <v>-2.5</v>
      </c>
    </row>
    <row r="40127" customFormat="false" ht="12" hidden="false" customHeight="false" outlineLevel="0" collapsed="false">
      <c r="BS40127" s="96" t="n">
        <f aca="false">BR40127-2.5</f>
        <v>-2.5</v>
      </c>
    </row>
    <row r="40128" customFormat="false" ht="12" hidden="false" customHeight="false" outlineLevel="0" collapsed="false">
      <c r="BS40128" s="96" t="n">
        <f aca="false">BR40128-2.5</f>
        <v>-2.5</v>
      </c>
    </row>
    <row r="40129" customFormat="false" ht="12" hidden="false" customHeight="false" outlineLevel="0" collapsed="false">
      <c r="BS40129" s="96" t="n">
        <f aca="false">BR40129-2.5</f>
        <v>-2.5</v>
      </c>
    </row>
    <row r="40130" customFormat="false" ht="12" hidden="false" customHeight="false" outlineLevel="0" collapsed="false">
      <c r="BS40130" s="96" t="n">
        <f aca="false">BR40130-2.5</f>
        <v>-2.5</v>
      </c>
    </row>
    <row r="40131" customFormat="false" ht="12" hidden="false" customHeight="false" outlineLevel="0" collapsed="false">
      <c r="BS40131" s="96" t="n">
        <f aca="false">BR40131-2.5</f>
        <v>-2.5</v>
      </c>
    </row>
    <row r="40132" customFormat="false" ht="12" hidden="false" customHeight="false" outlineLevel="0" collapsed="false">
      <c r="BS40132" s="96" t="n">
        <f aca="false">BR40132-2.5</f>
        <v>-2.5</v>
      </c>
    </row>
    <row r="40133" customFormat="false" ht="12" hidden="false" customHeight="false" outlineLevel="0" collapsed="false">
      <c r="BS40133" s="96" t="n">
        <f aca="false">BR40133-2.5</f>
        <v>-2.5</v>
      </c>
    </row>
    <row r="40134" customFormat="false" ht="12" hidden="false" customHeight="false" outlineLevel="0" collapsed="false">
      <c r="BS40134" s="96" t="n">
        <f aca="false">BR40134-2.5</f>
        <v>-2.5</v>
      </c>
    </row>
    <row r="40135" customFormat="false" ht="12" hidden="false" customHeight="false" outlineLevel="0" collapsed="false">
      <c r="BS40135" s="96" t="n">
        <f aca="false">BR40135-2.5</f>
        <v>-2.5</v>
      </c>
    </row>
    <row r="40136" customFormat="false" ht="12" hidden="false" customHeight="false" outlineLevel="0" collapsed="false">
      <c r="BS40136" s="96" t="n">
        <f aca="false">BR40136-2.5</f>
        <v>-2.5</v>
      </c>
    </row>
    <row r="40137" customFormat="false" ht="12" hidden="false" customHeight="false" outlineLevel="0" collapsed="false">
      <c r="BS40137" s="96" t="n">
        <f aca="false">BR40137-2.5</f>
        <v>-2.5</v>
      </c>
    </row>
    <row r="40138" customFormat="false" ht="12" hidden="false" customHeight="false" outlineLevel="0" collapsed="false">
      <c r="BS40138" s="96" t="n">
        <f aca="false">BR40138-2.5</f>
        <v>-2.5</v>
      </c>
    </row>
    <row r="40139" customFormat="false" ht="12" hidden="false" customHeight="false" outlineLevel="0" collapsed="false">
      <c r="BS40139" s="96" t="n">
        <f aca="false">BR40139-2.5</f>
        <v>-2.5</v>
      </c>
    </row>
    <row r="40140" customFormat="false" ht="12" hidden="false" customHeight="false" outlineLevel="0" collapsed="false">
      <c r="BS40140" s="96" t="n">
        <f aca="false">BR40140-2.5</f>
        <v>-2.5</v>
      </c>
    </row>
    <row r="40141" customFormat="false" ht="12" hidden="false" customHeight="false" outlineLevel="0" collapsed="false">
      <c r="BS40141" s="96" t="n">
        <f aca="false">BR40141-2.5</f>
        <v>-2.5</v>
      </c>
    </row>
    <row r="40142" customFormat="false" ht="12" hidden="false" customHeight="false" outlineLevel="0" collapsed="false">
      <c r="BS40142" s="96" t="n">
        <f aca="false">BR40142-2.5</f>
        <v>-2.5</v>
      </c>
    </row>
    <row r="40143" customFormat="false" ht="12" hidden="false" customHeight="false" outlineLevel="0" collapsed="false">
      <c r="BS40143" s="96" t="n">
        <f aca="false">BR40143-2.5</f>
        <v>-2.5</v>
      </c>
    </row>
    <row r="40144" customFormat="false" ht="12" hidden="false" customHeight="false" outlineLevel="0" collapsed="false">
      <c r="BS40144" s="96" t="n">
        <f aca="false">BR40144-2.5</f>
        <v>-2.5</v>
      </c>
    </row>
    <row r="40145" customFormat="false" ht="12" hidden="false" customHeight="false" outlineLevel="0" collapsed="false">
      <c r="BS40145" s="96" t="n">
        <f aca="false">BR40145-2.5</f>
        <v>-2.5</v>
      </c>
    </row>
    <row r="40146" customFormat="false" ht="12" hidden="false" customHeight="false" outlineLevel="0" collapsed="false">
      <c r="BS40146" s="96" t="n">
        <f aca="false">BR40146-2.5</f>
        <v>-2.5</v>
      </c>
    </row>
    <row r="40147" customFormat="false" ht="12" hidden="false" customHeight="false" outlineLevel="0" collapsed="false">
      <c r="BS40147" s="96" t="n">
        <f aca="false">BR40147-2.5</f>
        <v>-2.5</v>
      </c>
    </row>
    <row r="40148" customFormat="false" ht="12" hidden="false" customHeight="false" outlineLevel="0" collapsed="false">
      <c r="BS40148" s="96" t="n">
        <f aca="false">BR40148-2.5</f>
        <v>-2.5</v>
      </c>
    </row>
    <row r="40149" customFormat="false" ht="12" hidden="false" customHeight="false" outlineLevel="0" collapsed="false">
      <c r="BS40149" s="96" t="n">
        <f aca="false">BR40149-2.5</f>
        <v>-2.5</v>
      </c>
    </row>
    <row r="40150" customFormat="false" ht="12" hidden="false" customHeight="false" outlineLevel="0" collapsed="false">
      <c r="BS40150" s="96" t="n">
        <f aca="false">BR40150-2.5</f>
        <v>-2.5</v>
      </c>
    </row>
    <row r="40151" customFormat="false" ht="12" hidden="false" customHeight="false" outlineLevel="0" collapsed="false">
      <c r="BS40151" s="96" t="n">
        <f aca="false">BR40151-2.5</f>
        <v>-2.5</v>
      </c>
    </row>
    <row r="40152" customFormat="false" ht="12" hidden="false" customHeight="false" outlineLevel="0" collapsed="false">
      <c r="BS40152" s="96" t="n">
        <f aca="false">BR40152-2.5</f>
        <v>-2.5</v>
      </c>
    </row>
    <row r="40153" customFormat="false" ht="12" hidden="false" customHeight="false" outlineLevel="0" collapsed="false">
      <c r="BS40153" s="96" t="n">
        <f aca="false">BR40153-2.5</f>
        <v>-2.5</v>
      </c>
    </row>
    <row r="40154" customFormat="false" ht="12" hidden="false" customHeight="false" outlineLevel="0" collapsed="false">
      <c r="BS40154" s="96" t="n">
        <f aca="false">BR40154-2.5</f>
        <v>-2.5</v>
      </c>
    </row>
    <row r="40155" customFormat="false" ht="12" hidden="false" customHeight="false" outlineLevel="0" collapsed="false">
      <c r="BS40155" s="96" t="n">
        <f aca="false">BR40155-2.5</f>
        <v>-2.5</v>
      </c>
    </row>
    <row r="40156" customFormat="false" ht="12" hidden="false" customHeight="false" outlineLevel="0" collapsed="false">
      <c r="BS40156" s="96" t="n">
        <f aca="false">BR40156-2.5</f>
        <v>-2.5</v>
      </c>
    </row>
    <row r="40157" customFormat="false" ht="12" hidden="false" customHeight="false" outlineLevel="0" collapsed="false">
      <c r="BS40157" s="96" t="n">
        <f aca="false">BR40157-2.5</f>
        <v>-2.5</v>
      </c>
    </row>
    <row r="40158" customFormat="false" ht="12" hidden="false" customHeight="false" outlineLevel="0" collapsed="false">
      <c r="BS40158" s="96" t="n">
        <f aca="false">BR40158-2.5</f>
        <v>-2.5</v>
      </c>
    </row>
    <row r="40159" customFormat="false" ht="12" hidden="false" customHeight="false" outlineLevel="0" collapsed="false">
      <c r="BS40159" s="96" t="n">
        <f aca="false">BR40159-2.5</f>
        <v>-2.5</v>
      </c>
    </row>
    <row r="40160" customFormat="false" ht="12" hidden="false" customHeight="false" outlineLevel="0" collapsed="false">
      <c r="BS40160" s="96" t="n">
        <f aca="false">BR40160-2.5</f>
        <v>-2.5</v>
      </c>
    </row>
    <row r="40161" customFormat="false" ht="12" hidden="false" customHeight="false" outlineLevel="0" collapsed="false">
      <c r="BS40161" s="96" t="n">
        <f aca="false">BR40161-2.5</f>
        <v>-2.5</v>
      </c>
    </row>
    <row r="40162" customFormat="false" ht="12" hidden="false" customHeight="false" outlineLevel="0" collapsed="false">
      <c r="BS40162" s="96" t="n">
        <f aca="false">BR40162-2.5</f>
        <v>-2.5</v>
      </c>
    </row>
    <row r="40163" customFormat="false" ht="12" hidden="false" customHeight="false" outlineLevel="0" collapsed="false">
      <c r="BS40163" s="96" t="n">
        <f aca="false">BR40163-2.5</f>
        <v>-2.5</v>
      </c>
    </row>
    <row r="40164" customFormat="false" ht="12" hidden="false" customHeight="false" outlineLevel="0" collapsed="false">
      <c r="BS40164" s="96" t="n">
        <f aca="false">BR40164-2.5</f>
        <v>-2.5</v>
      </c>
    </row>
    <row r="40165" customFormat="false" ht="12" hidden="false" customHeight="false" outlineLevel="0" collapsed="false">
      <c r="BS40165" s="96" t="n">
        <f aca="false">BR40165-2.5</f>
        <v>-2.5</v>
      </c>
    </row>
    <row r="40166" customFormat="false" ht="12" hidden="false" customHeight="false" outlineLevel="0" collapsed="false">
      <c r="BS40166" s="96" t="n">
        <f aca="false">BR40166-2.5</f>
        <v>-2.5</v>
      </c>
    </row>
    <row r="40167" customFormat="false" ht="12" hidden="false" customHeight="false" outlineLevel="0" collapsed="false">
      <c r="BS40167" s="96" t="n">
        <f aca="false">BR40167-2.5</f>
        <v>-2.5</v>
      </c>
    </row>
    <row r="40168" customFormat="false" ht="12" hidden="false" customHeight="false" outlineLevel="0" collapsed="false">
      <c r="BS40168" s="96" t="n">
        <f aca="false">BR40168-2.5</f>
        <v>-2.5</v>
      </c>
    </row>
    <row r="40169" customFormat="false" ht="12" hidden="false" customHeight="false" outlineLevel="0" collapsed="false">
      <c r="BS40169" s="96" t="n">
        <f aca="false">BR40169-2.5</f>
        <v>-2.5</v>
      </c>
    </row>
    <row r="40170" customFormat="false" ht="12" hidden="false" customHeight="false" outlineLevel="0" collapsed="false">
      <c r="BS40170" s="96" t="n">
        <f aca="false">BR40170-2.5</f>
        <v>-2.5</v>
      </c>
    </row>
    <row r="40171" customFormat="false" ht="12" hidden="false" customHeight="false" outlineLevel="0" collapsed="false">
      <c r="BS40171" s="96" t="n">
        <f aca="false">BR40171-2.5</f>
        <v>-2.5</v>
      </c>
    </row>
    <row r="40172" customFormat="false" ht="12" hidden="false" customHeight="false" outlineLevel="0" collapsed="false">
      <c r="BS40172" s="96" t="n">
        <f aca="false">BR40172-2.5</f>
        <v>-2.5</v>
      </c>
    </row>
    <row r="40173" customFormat="false" ht="12" hidden="false" customHeight="false" outlineLevel="0" collapsed="false">
      <c r="BS40173" s="96" t="n">
        <f aca="false">BR40173-2.5</f>
        <v>-2.5</v>
      </c>
    </row>
    <row r="40174" customFormat="false" ht="12" hidden="false" customHeight="false" outlineLevel="0" collapsed="false">
      <c r="BS40174" s="96" t="n">
        <f aca="false">BR40174-2.5</f>
        <v>-2.5</v>
      </c>
    </row>
    <row r="40175" customFormat="false" ht="12" hidden="false" customHeight="false" outlineLevel="0" collapsed="false">
      <c r="BS40175" s="96" t="n">
        <f aca="false">BR40175-2.5</f>
        <v>-2.5</v>
      </c>
    </row>
    <row r="40176" customFormat="false" ht="12" hidden="false" customHeight="false" outlineLevel="0" collapsed="false">
      <c r="BS40176" s="96" t="n">
        <f aca="false">BR40176-2.5</f>
        <v>-2.5</v>
      </c>
    </row>
    <row r="40177" customFormat="false" ht="12" hidden="false" customHeight="false" outlineLevel="0" collapsed="false">
      <c r="BS40177" s="96" t="n">
        <f aca="false">BR40177-2.5</f>
        <v>-2.5</v>
      </c>
    </row>
    <row r="40178" customFormat="false" ht="12" hidden="false" customHeight="false" outlineLevel="0" collapsed="false">
      <c r="BS40178" s="96" t="n">
        <f aca="false">BR40178-2.5</f>
        <v>-2.5</v>
      </c>
    </row>
    <row r="40179" customFormat="false" ht="12" hidden="false" customHeight="false" outlineLevel="0" collapsed="false">
      <c r="BS40179" s="96" t="n">
        <f aca="false">BR40179-2.5</f>
        <v>-2.5</v>
      </c>
    </row>
    <row r="40180" customFormat="false" ht="12" hidden="false" customHeight="false" outlineLevel="0" collapsed="false">
      <c r="BS40180" s="96" t="n">
        <f aca="false">BR40180-2.5</f>
        <v>-2.5</v>
      </c>
    </row>
    <row r="40181" customFormat="false" ht="12" hidden="false" customHeight="false" outlineLevel="0" collapsed="false">
      <c r="BS40181" s="96" t="n">
        <f aca="false">BR40181-2.5</f>
        <v>-2.5</v>
      </c>
    </row>
    <row r="40182" customFormat="false" ht="12" hidden="false" customHeight="false" outlineLevel="0" collapsed="false">
      <c r="BS40182" s="96" t="n">
        <f aca="false">BR40182-2.5</f>
        <v>-2.5</v>
      </c>
    </row>
    <row r="40183" customFormat="false" ht="12" hidden="false" customHeight="false" outlineLevel="0" collapsed="false">
      <c r="BS40183" s="96" t="n">
        <f aca="false">BR40183-2.5</f>
        <v>-2.5</v>
      </c>
    </row>
    <row r="40184" customFormat="false" ht="12" hidden="false" customHeight="false" outlineLevel="0" collapsed="false">
      <c r="BS40184" s="96" t="n">
        <f aca="false">BR40184-2.5</f>
        <v>-2.5</v>
      </c>
    </row>
    <row r="40185" customFormat="false" ht="12" hidden="false" customHeight="false" outlineLevel="0" collapsed="false">
      <c r="BS40185" s="96" t="n">
        <f aca="false">BR40185-2.5</f>
        <v>-2.5</v>
      </c>
    </row>
    <row r="40186" customFormat="false" ht="12" hidden="false" customHeight="false" outlineLevel="0" collapsed="false">
      <c r="BS40186" s="96" t="n">
        <f aca="false">BR40186-2.5</f>
        <v>-2.5</v>
      </c>
    </row>
    <row r="40187" customFormat="false" ht="12" hidden="false" customHeight="false" outlineLevel="0" collapsed="false">
      <c r="BS40187" s="96" t="n">
        <f aca="false">BR40187-2.5</f>
        <v>-2.5</v>
      </c>
    </row>
    <row r="40188" customFormat="false" ht="12" hidden="false" customHeight="false" outlineLevel="0" collapsed="false">
      <c r="BS40188" s="96" t="n">
        <f aca="false">BR40188-2.5</f>
        <v>-2.5</v>
      </c>
    </row>
    <row r="40189" customFormat="false" ht="12" hidden="false" customHeight="false" outlineLevel="0" collapsed="false">
      <c r="BS40189" s="96" t="n">
        <f aca="false">BR40189-2.5</f>
        <v>-2.5</v>
      </c>
    </row>
    <row r="40190" customFormat="false" ht="12" hidden="false" customHeight="false" outlineLevel="0" collapsed="false">
      <c r="BS40190" s="96" t="n">
        <f aca="false">BR40190-2.5</f>
        <v>-2.5</v>
      </c>
    </row>
    <row r="40191" customFormat="false" ht="12" hidden="false" customHeight="false" outlineLevel="0" collapsed="false">
      <c r="BS40191" s="96" t="n">
        <f aca="false">BR40191-2.5</f>
        <v>-2.5</v>
      </c>
    </row>
    <row r="40192" customFormat="false" ht="12" hidden="false" customHeight="false" outlineLevel="0" collapsed="false">
      <c r="BS40192" s="96" t="n">
        <f aca="false">BR40192-2.5</f>
        <v>-2.5</v>
      </c>
    </row>
    <row r="40193" customFormat="false" ht="12" hidden="false" customHeight="false" outlineLevel="0" collapsed="false">
      <c r="BS40193" s="96" t="n">
        <f aca="false">BR40193-2.5</f>
        <v>-2.5</v>
      </c>
    </row>
    <row r="40194" customFormat="false" ht="12" hidden="false" customHeight="false" outlineLevel="0" collapsed="false">
      <c r="BS40194" s="96" t="n">
        <f aca="false">BR40194-2.5</f>
        <v>-2.5</v>
      </c>
    </row>
    <row r="40195" customFormat="false" ht="12" hidden="false" customHeight="false" outlineLevel="0" collapsed="false">
      <c r="BS40195" s="96" t="n">
        <f aca="false">BR40195-2.5</f>
        <v>-2.5</v>
      </c>
    </row>
    <row r="40196" customFormat="false" ht="12" hidden="false" customHeight="false" outlineLevel="0" collapsed="false">
      <c r="BS40196" s="96" t="n">
        <f aca="false">BR40196-2.5</f>
        <v>-2.5</v>
      </c>
    </row>
    <row r="40197" customFormat="false" ht="12" hidden="false" customHeight="false" outlineLevel="0" collapsed="false">
      <c r="BS40197" s="96" t="n">
        <f aca="false">BR40197-2.5</f>
        <v>-2.5</v>
      </c>
    </row>
    <row r="40198" customFormat="false" ht="12" hidden="false" customHeight="false" outlineLevel="0" collapsed="false">
      <c r="BS40198" s="96" t="n">
        <f aca="false">BR40198-2.5</f>
        <v>-2.5</v>
      </c>
    </row>
    <row r="40199" customFormat="false" ht="12" hidden="false" customHeight="false" outlineLevel="0" collapsed="false">
      <c r="BS40199" s="96" t="n">
        <f aca="false">BR40199-2.5</f>
        <v>-2.5</v>
      </c>
    </row>
    <row r="40200" customFormat="false" ht="12" hidden="false" customHeight="false" outlineLevel="0" collapsed="false">
      <c r="BS40200" s="96" t="n">
        <f aca="false">BR40200-2.5</f>
        <v>-2.5</v>
      </c>
    </row>
    <row r="40201" customFormat="false" ht="12" hidden="false" customHeight="false" outlineLevel="0" collapsed="false">
      <c r="BS40201" s="96" t="n">
        <f aca="false">BR40201-2.5</f>
        <v>-2.5</v>
      </c>
    </row>
    <row r="40202" customFormat="false" ht="12" hidden="false" customHeight="false" outlineLevel="0" collapsed="false">
      <c r="BS40202" s="96" t="n">
        <f aca="false">BR40202-2.5</f>
        <v>-2.5</v>
      </c>
    </row>
    <row r="40203" customFormat="false" ht="12" hidden="false" customHeight="false" outlineLevel="0" collapsed="false">
      <c r="BS40203" s="96" t="n">
        <f aca="false">BR40203-2.5</f>
        <v>-2.5</v>
      </c>
    </row>
    <row r="40204" customFormat="false" ht="12" hidden="false" customHeight="false" outlineLevel="0" collapsed="false">
      <c r="BS40204" s="96" t="n">
        <f aca="false">BR40204-2.5</f>
        <v>-2.5</v>
      </c>
    </row>
    <row r="40205" customFormat="false" ht="12" hidden="false" customHeight="false" outlineLevel="0" collapsed="false">
      <c r="BS40205" s="96" t="n">
        <f aca="false">BR40205-2.5</f>
        <v>-2.5</v>
      </c>
    </row>
    <row r="40206" customFormat="false" ht="12" hidden="false" customHeight="false" outlineLevel="0" collapsed="false">
      <c r="BS40206" s="96" t="n">
        <f aca="false">BR40206-2.5</f>
        <v>-2.5</v>
      </c>
    </row>
    <row r="40207" customFormat="false" ht="12" hidden="false" customHeight="false" outlineLevel="0" collapsed="false">
      <c r="BS40207" s="96" t="n">
        <f aca="false">BR40207-2.5</f>
        <v>-2.5</v>
      </c>
    </row>
    <row r="40208" customFormat="false" ht="12" hidden="false" customHeight="false" outlineLevel="0" collapsed="false">
      <c r="BS40208" s="96" t="n">
        <f aca="false">BR40208-2.5</f>
        <v>-2.5</v>
      </c>
    </row>
    <row r="40209" customFormat="false" ht="12" hidden="false" customHeight="false" outlineLevel="0" collapsed="false">
      <c r="BS40209" s="96" t="n">
        <f aca="false">BR40209-2.5</f>
        <v>-2.5</v>
      </c>
    </row>
    <row r="40210" customFormat="false" ht="12" hidden="false" customHeight="false" outlineLevel="0" collapsed="false">
      <c r="BS40210" s="96" t="n">
        <f aca="false">BR40210-2.5</f>
        <v>-2.5</v>
      </c>
    </row>
    <row r="40211" customFormat="false" ht="12" hidden="false" customHeight="false" outlineLevel="0" collapsed="false">
      <c r="BS40211" s="96" t="n">
        <f aca="false">BR40211-2.5</f>
        <v>-2.5</v>
      </c>
    </row>
    <row r="40212" customFormat="false" ht="12" hidden="false" customHeight="false" outlineLevel="0" collapsed="false">
      <c r="BS40212" s="96" t="n">
        <f aca="false">BR40212-2.5</f>
        <v>-2.5</v>
      </c>
    </row>
    <row r="40213" customFormat="false" ht="12" hidden="false" customHeight="false" outlineLevel="0" collapsed="false">
      <c r="BS40213" s="96" t="n">
        <f aca="false">BR40213-2.5</f>
        <v>-2.5</v>
      </c>
    </row>
    <row r="40214" customFormat="false" ht="12" hidden="false" customHeight="false" outlineLevel="0" collapsed="false">
      <c r="BS40214" s="96" t="n">
        <f aca="false">BR40214-2.5</f>
        <v>-2.5</v>
      </c>
    </row>
    <row r="40215" customFormat="false" ht="12" hidden="false" customHeight="false" outlineLevel="0" collapsed="false">
      <c r="BS40215" s="96" t="n">
        <f aca="false">BR40215-2.5</f>
        <v>-2.5</v>
      </c>
    </row>
    <row r="40216" customFormat="false" ht="12" hidden="false" customHeight="false" outlineLevel="0" collapsed="false">
      <c r="BS40216" s="96" t="n">
        <f aca="false">BR40216-2.5</f>
        <v>-2.5</v>
      </c>
    </row>
    <row r="40217" customFormat="false" ht="12" hidden="false" customHeight="false" outlineLevel="0" collapsed="false">
      <c r="BS40217" s="96" t="n">
        <f aca="false">BR40217-2.5</f>
        <v>-2.5</v>
      </c>
    </row>
    <row r="40218" customFormat="false" ht="12" hidden="false" customHeight="false" outlineLevel="0" collapsed="false">
      <c r="BS40218" s="96" t="n">
        <f aca="false">BR40218-2.5</f>
        <v>-2.5</v>
      </c>
    </row>
    <row r="40219" customFormat="false" ht="12" hidden="false" customHeight="false" outlineLevel="0" collapsed="false">
      <c r="BS40219" s="96" t="n">
        <f aca="false">BR40219-2.5</f>
        <v>-2.5</v>
      </c>
    </row>
    <row r="40220" customFormat="false" ht="12" hidden="false" customHeight="false" outlineLevel="0" collapsed="false">
      <c r="BS40220" s="96" t="n">
        <f aca="false">BR40220-2.5</f>
        <v>-2.5</v>
      </c>
    </row>
    <row r="40221" customFormat="false" ht="12" hidden="false" customHeight="false" outlineLevel="0" collapsed="false">
      <c r="BS40221" s="96" t="n">
        <f aca="false">BR40221-2.5</f>
        <v>-2.5</v>
      </c>
    </row>
    <row r="40222" customFormat="false" ht="12" hidden="false" customHeight="false" outlineLevel="0" collapsed="false">
      <c r="BS40222" s="96" t="n">
        <f aca="false">BR40222-2.5</f>
        <v>-2.5</v>
      </c>
    </row>
    <row r="40223" customFormat="false" ht="12" hidden="false" customHeight="false" outlineLevel="0" collapsed="false">
      <c r="BS40223" s="96" t="n">
        <f aca="false">BR40223-2.5</f>
        <v>-2.5</v>
      </c>
    </row>
    <row r="40224" customFormat="false" ht="12" hidden="false" customHeight="false" outlineLevel="0" collapsed="false">
      <c r="BS40224" s="96" t="n">
        <f aca="false">BR40224-2.5</f>
        <v>-2.5</v>
      </c>
    </row>
    <row r="40225" customFormat="false" ht="12" hidden="false" customHeight="false" outlineLevel="0" collapsed="false">
      <c r="BS40225" s="96" t="n">
        <f aca="false">BR40225-2.5</f>
        <v>-2.5</v>
      </c>
    </row>
    <row r="40226" customFormat="false" ht="12" hidden="false" customHeight="false" outlineLevel="0" collapsed="false">
      <c r="BS40226" s="96" t="n">
        <f aca="false">BR40226-2.5</f>
        <v>-2.5</v>
      </c>
    </row>
    <row r="40227" customFormat="false" ht="12" hidden="false" customHeight="false" outlineLevel="0" collapsed="false">
      <c r="BS40227" s="96" t="n">
        <f aca="false">BR40227-2.5</f>
        <v>-2.5</v>
      </c>
    </row>
    <row r="40228" customFormat="false" ht="12" hidden="false" customHeight="false" outlineLevel="0" collapsed="false">
      <c r="BS40228" s="96" t="n">
        <f aca="false">BR40228-2.5</f>
        <v>-2.5</v>
      </c>
    </row>
    <row r="40229" customFormat="false" ht="12" hidden="false" customHeight="false" outlineLevel="0" collapsed="false">
      <c r="BS40229" s="96" t="n">
        <f aca="false">BR40229-2.5</f>
        <v>-2.5</v>
      </c>
    </row>
    <row r="40230" customFormat="false" ht="12" hidden="false" customHeight="false" outlineLevel="0" collapsed="false">
      <c r="BS40230" s="96" t="n">
        <f aca="false">BR40230-2.5</f>
        <v>-2.5</v>
      </c>
    </row>
    <row r="40231" customFormat="false" ht="12" hidden="false" customHeight="false" outlineLevel="0" collapsed="false">
      <c r="BS40231" s="96" t="n">
        <f aca="false">BR40231-2.5</f>
        <v>-2.5</v>
      </c>
    </row>
    <row r="40232" customFormat="false" ht="12" hidden="false" customHeight="false" outlineLevel="0" collapsed="false">
      <c r="BS40232" s="96" t="n">
        <f aca="false">BR40232-2.5</f>
        <v>-2.5</v>
      </c>
    </row>
    <row r="40233" customFormat="false" ht="12" hidden="false" customHeight="false" outlineLevel="0" collapsed="false">
      <c r="BS40233" s="96" t="n">
        <f aca="false">BR40233-2.5</f>
        <v>-2.5</v>
      </c>
    </row>
    <row r="40234" customFormat="false" ht="12" hidden="false" customHeight="false" outlineLevel="0" collapsed="false">
      <c r="BS40234" s="96" t="n">
        <f aca="false">BR40234-2.5</f>
        <v>-2.5</v>
      </c>
    </row>
    <row r="40235" customFormat="false" ht="12" hidden="false" customHeight="false" outlineLevel="0" collapsed="false">
      <c r="BS40235" s="96" t="n">
        <f aca="false">BR40235-2.5</f>
        <v>-2.5</v>
      </c>
    </row>
    <row r="40236" customFormat="false" ht="12" hidden="false" customHeight="false" outlineLevel="0" collapsed="false">
      <c r="BS40236" s="96" t="n">
        <f aca="false">BR40236-2.5</f>
        <v>-2.5</v>
      </c>
    </row>
    <row r="40237" customFormat="false" ht="12" hidden="false" customHeight="false" outlineLevel="0" collapsed="false">
      <c r="BS40237" s="96" t="n">
        <f aca="false">BR40237-2.5</f>
        <v>-2.5</v>
      </c>
    </row>
    <row r="40238" customFormat="false" ht="12" hidden="false" customHeight="false" outlineLevel="0" collapsed="false">
      <c r="BS40238" s="96" t="n">
        <f aca="false">BR40238-2.5</f>
        <v>-2.5</v>
      </c>
    </row>
    <row r="40239" customFormat="false" ht="12" hidden="false" customHeight="false" outlineLevel="0" collapsed="false">
      <c r="BS40239" s="96" t="n">
        <f aca="false">BR40239-2.5</f>
        <v>-2.5</v>
      </c>
    </row>
    <row r="40240" customFormat="false" ht="12" hidden="false" customHeight="false" outlineLevel="0" collapsed="false">
      <c r="BS40240" s="96" t="n">
        <f aca="false">BR40240-2.5</f>
        <v>-2.5</v>
      </c>
    </row>
    <row r="40241" customFormat="false" ht="12" hidden="false" customHeight="false" outlineLevel="0" collapsed="false">
      <c r="BS40241" s="96" t="n">
        <f aca="false">BR40241-2.5</f>
        <v>-2.5</v>
      </c>
    </row>
    <row r="40242" customFormat="false" ht="12" hidden="false" customHeight="false" outlineLevel="0" collapsed="false">
      <c r="BS40242" s="96" t="n">
        <f aca="false">BR40242-2.5</f>
        <v>-2.5</v>
      </c>
    </row>
    <row r="40243" customFormat="false" ht="12" hidden="false" customHeight="false" outlineLevel="0" collapsed="false">
      <c r="BS40243" s="96" t="n">
        <f aca="false">BR40243-2.5</f>
        <v>-2.5</v>
      </c>
    </row>
    <row r="40244" customFormat="false" ht="12" hidden="false" customHeight="false" outlineLevel="0" collapsed="false">
      <c r="BS40244" s="96" t="n">
        <f aca="false">BR40244-2.5</f>
        <v>-2.5</v>
      </c>
    </row>
    <row r="40245" customFormat="false" ht="12" hidden="false" customHeight="false" outlineLevel="0" collapsed="false">
      <c r="BS40245" s="96" t="n">
        <f aca="false">BR40245-2.5</f>
        <v>-2.5</v>
      </c>
    </row>
    <row r="40246" customFormat="false" ht="12" hidden="false" customHeight="false" outlineLevel="0" collapsed="false">
      <c r="BS40246" s="96" t="n">
        <f aca="false">BR40246-2.5</f>
        <v>-2.5</v>
      </c>
    </row>
    <row r="40247" customFormat="false" ht="12" hidden="false" customHeight="false" outlineLevel="0" collapsed="false">
      <c r="BS40247" s="96" t="n">
        <f aca="false">BR40247-2.5</f>
        <v>-2.5</v>
      </c>
    </row>
    <row r="40248" customFormat="false" ht="12" hidden="false" customHeight="false" outlineLevel="0" collapsed="false">
      <c r="BS40248" s="96" t="n">
        <f aca="false">BR40248-2.5</f>
        <v>-2.5</v>
      </c>
    </row>
    <row r="40249" customFormat="false" ht="12" hidden="false" customHeight="false" outlineLevel="0" collapsed="false">
      <c r="BS40249" s="96" t="n">
        <f aca="false">BR40249-2.5</f>
        <v>-2.5</v>
      </c>
    </row>
    <row r="40250" customFormat="false" ht="12" hidden="false" customHeight="false" outlineLevel="0" collapsed="false">
      <c r="BS40250" s="96" t="n">
        <f aca="false">BR40250-2.5</f>
        <v>-2.5</v>
      </c>
    </row>
    <row r="40251" customFormat="false" ht="12" hidden="false" customHeight="false" outlineLevel="0" collapsed="false">
      <c r="BS40251" s="96" t="n">
        <f aca="false">BR40251-2.5</f>
        <v>-2.5</v>
      </c>
    </row>
    <row r="40252" customFormat="false" ht="12" hidden="false" customHeight="false" outlineLevel="0" collapsed="false">
      <c r="BS40252" s="96" t="n">
        <f aca="false">BR40252-2.5</f>
        <v>-2.5</v>
      </c>
    </row>
    <row r="40253" customFormat="false" ht="12" hidden="false" customHeight="false" outlineLevel="0" collapsed="false">
      <c r="BS40253" s="96" t="n">
        <f aca="false">BR40253-2.5</f>
        <v>-2.5</v>
      </c>
    </row>
    <row r="40254" customFormat="false" ht="12" hidden="false" customHeight="false" outlineLevel="0" collapsed="false">
      <c r="BS40254" s="96" t="n">
        <f aca="false">BR40254-2.5</f>
        <v>-2.5</v>
      </c>
    </row>
    <row r="40255" customFormat="false" ht="12" hidden="false" customHeight="false" outlineLevel="0" collapsed="false">
      <c r="BS40255" s="96" t="n">
        <f aca="false">BR40255-2.5</f>
        <v>-2.5</v>
      </c>
    </row>
    <row r="40256" customFormat="false" ht="12" hidden="false" customHeight="false" outlineLevel="0" collapsed="false">
      <c r="BS40256" s="96" t="n">
        <f aca="false">BR40256-2.5</f>
        <v>-2.5</v>
      </c>
    </row>
    <row r="40257" customFormat="false" ht="12" hidden="false" customHeight="false" outlineLevel="0" collapsed="false">
      <c r="BS40257" s="96" t="n">
        <f aca="false">BR40257-2.5</f>
        <v>-2.5</v>
      </c>
    </row>
    <row r="40258" customFormat="false" ht="12" hidden="false" customHeight="false" outlineLevel="0" collapsed="false">
      <c r="BS40258" s="96" t="n">
        <f aca="false">BR40258-2.5</f>
        <v>-2.5</v>
      </c>
    </row>
    <row r="40259" customFormat="false" ht="12" hidden="false" customHeight="false" outlineLevel="0" collapsed="false">
      <c r="BS40259" s="96" t="n">
        <f aca="false">BR40259-2.5</f>
        <v>-2.5</v>
      </c>
    </row>
    <row r="40260" customFormat="false" ht="12" hidden="false" customHeight="false" outlineLevel="0" collapsed="false">
      <c r="BS40260" s="96" t="n">
        <f aca="false">BR40260-2.5</f>
        <v>-2.5</v>
      </c>
    </row>
    <row r="40261" customFormat="false" ht="12" hidden="false" customHeight="false" outlineLevel="0" collapsed="false">
      <c r="BS40261" s="96" t="n">
        <f aca="false">BR40261-2.5</f>
        <v>-2.5</v>
      </c>
    </row>
    <row r="40262" customFormat="false" ht="12" hidden="false" customHeight="false" outlineLevel="0" collapsed="false">
      <c r="BS40262" s="96" t="n">
        <f aca="false">BR40262-2.5</f>
        <v>-2.5</v>
      </c>
    </row>
    <row r="40263" customFormat="false" ht="12" hidden="false" customHeight="false" outlineLevel="0" collapsed="false">
      <c r="BS40263" s="96" t="n">
        <f aca="false">BR40263-2.5</f>
        <v>-2.5</v>
      </c>
    </row>
    <row r="40264" customFormat="false" ht="12" hidden="false" customHeight="false" outlineLevel="0" collapsed="false">
      <c r="BS40264" s="96" t="n">
        <f aca="false">BR40264-2.5</f>
        <v>-2.5</v>
      </c>
    </row>
    <row r="40265" customFormat="false" ht="12" hidden="false" customHeight="false" outlineLevel="0" collapsed="false">
      <c r="BS40265" s="96" t="n">
        <f aca="false">BR40265-2.5</f>
        <v>-2.5</v>
      </c>
    </row>
    <row r="40266" customFormat="false" ht="12" hidden="false" customHeight="false" outlineLevel="0" collapsed="false">
      <c r="BS40266" s="96" t="n">
        <f aca="false">BR40266-2.5</f>
        <v>-2.5</v>
      </c>
    </row>
    <row r="40267" customFormat="false" ht="12" hidden="false" customHeight="false" outlineLevel="0" collapsed="false">
      <c r="BS40267" s="96" t="n">
        <f aca="false">BR40267-2.5</f>
        <v>-2.5</v>
      </c>
    </row>
    <row r="40268" customFormat="false" ht="12" hidden="false" customHeight="false" outlineLevel="0" collapsed="false">
      <c r="BS40268" s="96" t="n">
        <f aca="false">BR40268-2.5</f>
        <v>-2.5</v>
      </c>
    </row>
    <row r="40269" customFormat="false" ht="12" hidden="false" customHeight="false" outlineLevel="0" collapsed="false">
      <c r="BS40269" s="96" t="n">
        <f aca="false">BR40269-2.5</f>
        <v>-2.5</v>
      </c>
    </row>
    <row r="40270" customFormat="false" ht="12" hidden="false" customHeight="false" outlineLevel="0" collapsed="false">
      <c r="BS40270" s="96" t="n">
        <f aca="false">BR40270-2.5</f>
        <v>-2.5</v>
      </c>
    </row>
    <row r="40271" customFormat="false" ht="12" hidden="false" customHeight="false" outlineLevel="0" collapsed="false">
      <c r="BS40271" s="96" t="n">
        <f aca="false">BR40271-2.5</f>
        <v>-2.5</v>
      </c>
    </row>
    <row r="40272" customFormat="false" ht="12" hidden="false" customHeight="false" outlineLevel="0" collapsed="false">
      <c r="BS40272" s="96" t="n">
        <f aca="false">BR40272-2.5</f>
        <v>-2.5</v>
      </c>
    </row>
    <row r="40273" customFormat="false" ht="12" hidden="false" customHeight="false" outlineLevel="0" collapsed="false">
      <c r="BS40273" s="96" t="n">
        <f aca="false">BR40273-2.5</f>
        <v>-2.5</v>
      </c>
    </row>
    <row r="40274" customFormat="false" ht="12" hidden="false" customHeight="false" outlineLevel="0" collapsed="false">
      <c r="BS40274" s="96" t="n">
        <f aca="false">BR40274-2.5</f>
        <v>-2.5</v>
      </c>
    </row>
    <row r="40275" customFormat="false" ht="12" hidden="false" customHeight="false" outlineLevel="0" collapsed="false">
      <c r="BS40275" s="96" t="n">
        <f aca="false">BR40275-2.5</f>
        <v>-2.5</v>
      </c>
    </row>
    <row r="40276" customFormat="false" ht="12" hidden="false" customHeight="false" outlineLevel="0" collapsed="false">
      <c r="BS40276" s="96" t="n">
        <f aca="false">BR40276-2.5</f>
        <v>-2.5</v>
      </c>
    </row>
    <row r="40277" customFormat="false" ht="12" hidden="false" customHeight="false" outlineLevel="0" collapsed="false">
      <c r="BS40277" s="96" t="n">
        <f aca="false">BR40277-2.5</f>
        <v>-2.5</v>
      </c>
    </row>
    <row r="40278" customFormat="false" ht="12" hidden="false" customHeight="false" outlineLevel="0" collapsed="false">
      <c r="BS40278" s="96" t="n">
        <f aca="false">BR40278-2.5</f>
        <v>-2.5</v>
      </c>
    </row>
    <row r="40279" customFormat="false" ht="12" hidden="false" customHeight="false" outlineLevel="0" collapsed="false">
      <c r="BS40279" s="96" t="n">
        <f aca="false">BR40279-2.5</f>
        <v>-2.5</v>
      </c>
    </row>
    <row r="40280" customFormat="false" ht="12" hidden="false" customHeight="false" outlineLevel="0" collapsed="false">
      <c r="BS40280" s="96" t="n">
        <f aca="false">BR40280-2.5</f>
        <v>-2.5</v>
      </c>
    </row>
    <row r="40281" customFormat="false" ht="12" hidden="false" customHeight="false" outlineLevel="0" collapsed="false">
      <c r="BS40281" s="96" t="n">
        <f aca="false">BR40281-2.5</f>
        <v>-2.5</v>
      </c>
    </row>
    <row r="40282" customFormat="false" ht="12" hidden="false" customHeight="false" outlineLevel="0" collapsed="false">
      <c r="BS40282" s="96" t="n">
        <f aca="false">BR40282-2.5</f>
        <v>-2.5</v>
      </c>
    </row>
    <row r="40283" customFormat="false" ht="12" hidden="false" customHeight="false" outlineLevel="0" collapsed="false">
      <c r="BS40283" s="96" t="n">
        <f aca="false">BR40283-2.5</f>
        <v>-2.5</v>
      </c>
    </row>
    <row r="40284" customFormat="false" ht="12" hidden="false" customHeight="false" outlineLevel="0" collapsed="false">
      <c r="BS40284" s="96" t="n">
        <f aca="false">BR40284-2.5</f>
        <v>-2.5</v>
      </c>
    </row>
    <row r="40285" customFormat="false" ht="12" hidden="false" customHeight="false" outlineLevel="0" collapsed="false">
      <c r="BS40285" s="96" t="n">
        <f aca="false">BR40285-2.5</f>
        <v>-2.5</v>
      </c>
    </row>
    <row r="40286" customFormat="false" ht="12" hidden="false" customHeight="false" outlineLevel="0" collapsed="false">
      <c r="BS40286" s="96" t="n">
        <f aca="false">BR40286-2.5</f>
        <v>-2.5</v>
      </c>
    </row>
    <row r="40287" customFormat="false" ht="12" hidden="false" customHeight="false" outlineLevel="0" collapsed="false">
      <c r="BS40287" s="96" t="n">
        <f aca="false">BR40287-2.5</f>
        <v>-2.5</v>
      </c>
    </row>
    <row r="40288" customFormat="false" ht="12" hidden="false" customHeight="false" outlineLevel="0" collapsed="false">
      <c r="BS40288" s="96" t="n">
        <f aca="false">BR40288-2.5</f>
        <v>-2.5</v>
      </c>
    </row>
    <row r="40289" customFormat="false" ht="12" hidden="false" customHeight="false" outlineLevel="0" collapsed="false">
      <c r="BS40289" s="96" t="n">
        <f aca="false">BR40289-2.5</f>
        <v>-2.5</v>
      </c>
    </row>
    <row r="40290" customFormat="false" ht="12" hidden="false" customHeight="false" outlineLevel="0" collapsed="false">
      <c r="BS40290" s="96" t="n">
        <f aca="false">BR40290-2.5</f>
        <v>-2.5</v>
      </c>
    </row>
    <row r="40291" customFormat="false" ht="12" hidden="false" customHeight="false" outlineLevel="0" collapsed="false">
      <c r="BS40291" s="96" t="n">
        <f aca="false">BR40291-2.5</f>
        <v>-2.5</v>
      </c>
    </row>
    <row r="40292" customFormat="false" ht="12" hidden="false" customHeight="false" outlineLevel="0" collapsed="false">
      <c r="BS40292" s="96" t="n">
        <f aca="false">BR40292-2.5</f>
        <v>-2.5</v>
      </c>
    </row>
    <row r="40293" customFormat="false" ht="12" hidden="false" customHeight="false" outlineLevel="0" collapsed="false">
      <c r="BS40293" s="96" t="n">
        <f aca="false">BR40293-2.5</f>
        <v>-2.5</v>
      </c>
    </row>
    <row r="40294" customFormat="false" ht="12" hidden="false" customHeight="false" outlineLevel="0" collapsed="false">
      <c r="BS40294" s="96" t="n">
        <f aca="false">BR40294-2.5</f>
        <v>-2.5</v>
      </c>
    </row>
    <row r="40295" customFormat="false" ht="12" hidden="false" customHeight="false" outlineLevel="0" collapsed="false">
      <c r="BS40295" s="96" t="n">
        <f aca="false">BR40295-2.5</f>
        <v>-2.5</v>
      </c>
    </row>
    <row r="40296" customFormat="false" ht="12" hidden="false" customHeight="false" outlineLevel="0" collapsed="false">
      <c r="BS40296" s="96" t="n">
        <f aca="false">BR40296-2.5</f>
        <v>-2.5</v>
      </c>
    </row>
    <row r="40297" customFormat="false" ht="12" hidden="false" customHeight="false" outlineLevel="0" collapsed="false">
      <c r="BS40297" s="96" t="n">
        <f aca="false">BR40297-2.5</f>
        <v>-2.5</v>
      </c>
    </row>
    <row r="40298" customFormat="false" ht="12" hidden="false" customHeight="false" outlineLevel="0" collapsed="false">
      <c r="BS40298" s="96" t="n">
        <f aca="false">BR40298-2.5</f>
        <v>-2.5</v>
      </c>
    </row>
    <row r="40299" customFormat="false" ht="12" hidden="false" customHeight="false" outlineLevel="0" collapsed="false">
      <c r="BS40299" s="96" t="n">
        <f aca="false">BR40299-2.5</f>
        <v>-2.5</v>
      </c>
    </row>
    <row r="40300" customFormat="false" ht="12" hidden="false" customHeight="false" outlineLevel="0" collapsed="false">
      <c r="BS40300" s="96" t="n">
        <f aca="false">BR40300-2.5</f>
        <v>-2.5</v>
      </c>
    </row>
    <row r="40301" customFormat="false" ht="12" hidden="false" customHeight="false" outlineLevel="0" collapsed="false">
      <c r="BS40301" s="96" t="n">
        <f aca="false">BR40301-2.5</f>
        <v>-2.5</v>
      </c>
    </row>
    <row r="40302" customFormat="false" ht="12" hidden="false" customHeight="false" outlineLevel="0" collapsed="false">
      <c r="BS40302" s="96" t="n">
        <f aca="false">BR40302-2.5</f>
        <v>-2.5</v>
      </c>
    </row>
    <row r="40303" customFormat="false" ht="12" hidden="false" customHeight="false" outlineLevel="0" collapsed="false">
      <c r="BS40303" s="96" t="n">
        <f aca="false">BR40303-2.5</f>
        <v>-2.5</v>
      </c>
    </row>
    <row r="40304" customFormat="false" ht="12" hidden="false" customHeight="false" outlineLevel="0" collapsed="false">
      <c r="BS40304" s="96" t="n">
        <f aca="false">BR40304-2.5</f>
        <v>-2.5</v>
      </c>
    </row>
    <row r="40305" customFormat="false" ht="12" hidden="false" customHeight="false" outlineLevel="0" collapsed="false">
      <c r="BS40305" s="96" t="n">
        <f aca="false">BR40305-2.5</f>
        <v>-2.5</v>
      </c>
    </row>
    <row r="40306" customFormat="false" ht="12" hidden="false" customHeight="false" outlineLevel="0" collapsed="false">
      <c r="BS40306" s="96" t="n">
        <f aca="false">BR40306-2.5</f>
        <v>-2.5</v>
      </c>
    </row>
    <row r="40307" customFormat="false" ht="12" hidden="false" customHeight="false" outlineLevel="0" collapsed="false">
      <c r="BS40307" s="96" t="n">
        <f aca="false">BR40307-2.5</f>
        <v>-2.5</v>
      </c>
    </row>
    <row r="40308" customFormat="false" ht="12" hidden="false" customHeight="false" outlineLevel="0" collapsed="false">
      <c r="BS40308" s="96" t="n">
        <f aca="false">BR40308-2.5</f>
        <v>-2.5</v>
      </c>
    </row>
    <row r="40309" customFormat="false" ht="12" hidden="false" customHeight="false" outlineLevel="0" collapsed="false">
      <c r="BS40309" s="96" t="n">
        <f aca="false">BR40309-2.5</f>
        <v>-2.5</v>
      </c>
    </row>
    <row r="40310" customFormat="false" ht="12" hidden="false" customHeight="false" outlineLevel="0" collapsed="false">
      <c r="BS40310" s="96" t="n">
        <f aca="false">BR40310-2.5</f>
        <v>-2.5</v>
      </c>
    </row>
    <row r="40311" customFormat="false" ht="12" hidden="false" customHeight="false" outlineLevel="0" collapsed="false">
      <c r="BS40311" s="96" t="n">
        <f aca="false">BR40311-2.5</f>
        <v>-2.5</v>
      </c>
    </row>
    <row r="40312" customFormat="false" ht="12" hidden="false" customHeight="false" outlineLevel="0" collapsed="false">
      <c r="BS40312" s="96" t="n">
        <f aca="false">BR40312-2.5</f>
        <v>-2.5</v>
      </c>
    </row>
    <row r="40313" customFormat="false" ht="12" hidden="false" customHeight="false" outlineLevel="0" collapsed="false">
      <c r="BS40313" s="96" t="n">
        <f aca="false">BR40313-2.5</f>
        <v>-2.5</v>
      </c>
    </row>
    <row r="40314" customFormat="false" ht="12" hidden="false" customHeight="false" outlineLevel="0" collapsed="false">
      <c r="BS40314" s="96" t="n">
        <f aca="false">BR40314-2.5</f>
        <v>-2.5</v>
      </c>
    </row>
    <row r="40315" customFormat="false" ht="12" hidden="false" customHeight="false" outlineLevel="0" collapsed="false">
      <c r="BS40315" s="96" t="n">
        <f aca="false">BR40315-2.5</f>
        <v>-2.5</v>
      </c>
    </row>
    <row r="40316" customFormat="false" ht="12" hidden="false" customHeight="false" outlineLevel="0" collapsed="false">
      <c r="BS40316" s="96" t="n">
        <f aca="false">BR40316-2.5</f>
        <v>-2.5</v>
      </c>
    </row>
    <row r="40317" customFormat="false" ht="12" hidden="false" customHeight="false" outlineLevel="0" collapsed="false">
      <c r="BS40317" s="96" t="n">
        <f aca="false">BR40317-2.5</f>
        <v>-2.5</v>
      </c>
    </row>
    <row r="40318" customFormat="false" ht="12" hidden="false" customHeight="false" outlineLevel="0" collapsed="false">
      <c r="BS40318" s="96" t="n">
        <f aca="false">BR40318-2.5</f>
        <v>-2.5</v>
      </c>
    </row>
    <row r="40319" customFormat="false" ht="12" hidden="false" customHeight="false" outlineLevel="0" collapsed="false">
      <c r="BS40319" s="96" t="n">
        <f aca="false">BR40319-2.5</f>
        <v>-2.5</v>
      </c>
    </row>
    <row r="40320" customFormat="false" ht="12" hidden="false" customHeight="false" outlineLevel="0" collapsed="false">
      <c r="BS40320" s="96" t="n">
        <f aca="false">BR40320-2.5</f>
        <v>-2.5</v>
      </c>
    </row>
    <row r="40321" customFormat="false" ht="12" hidden="false" customHeight="false" outlineLevel="0" collapsed="false">
      <c r="BS40321" s="96" t="n">
        <f aca="false">BR40321-2.5</f>
        <v>-2.5</v>
      </c>
    </row>
    <row r="40322" customFormat="false" ht="12" hidden="false" customHeight="false" outlineLevel="0" collapsed="false">
      <c r="BS40322" s="96" t="n">
        <f aca="false">BR40322-2.5</f>
        <v>-2.5</v>
      </c>
    </row>
    <row r="40323" customFormat="false" ht="12" hidden="false" customHeight="false" outlineLevel="0" collapsed="false">
      <c r="BS40323" s="96" t="n">
        <f aca="false">BR40323-2.5</f>
        <v>-2.5</v>
      </c>
    </row>
    <row r="40324" customFormat="false" ht="12" hidden="false" customHeight="false" outlineLevel="0" collapsed="false">
      <c r="BS40324" s="96" t="n">
        <f aca="false">BR40324-2.5</f>
        <v>-2.5</v>
      </c>
    </row>
    <row r="40325" customFormat="false" ht="12" hidden="false" customHeight="false" outlineLevel="0" collapsed="false">
      <c r="BS40325" s="96" t="n">
        <f aca="false">BR40325-2.5</f>
        <v>-2.5</v>
      </c>
    </row>
    <row r="40326" customFormat="false" ht="12" hidden="false" customHeight="false" outlineLevel="0" collapsed="false">
      <c r="BS40326" s="96" t="n">
        <f aca="false">BR40326-2.5</f>
        <v>-2.5</v>
      </c>
    </row>
    <row r="40327" customFormat="false" ht="12" hidden="false" customHeight="false" outlineLevel="0" collapsed="false">
      <c r="BS40327" s="96" t="n">
        <f aca="false">BR40327-2.5</f>
        <v>-2.5</v>
      </c>
    </row>
    <row r="40328" customFormat="false" ht="12" hidden="false" customHeight="false" outlineLevel="0" collapsed="false">
      <c r="BS40328" s="96" t="n">
        <f aca="false">BR40328-2.5</f>
        <v>-2.5</v>
      </c>
    </row>
    <row r="40329" customFormat="false" ht="12" hidden="false" customHeight="false" outlineLevel="0" collapsed="false">
      <c r="BS40329" s="96" t="n">
        <f aca="false">BR40329-2.5</f>
        <v>-2.5</v>
      </c>
    </row>
    <row r="40330" customFormat="false" ht="12" hidden="false" customHeight="false" outlineLevel="0" collapsed="false">
      <c r="BS40330" s="96" t="n">
        <f aca="false">BR40330-2.5</f>
        <v>-2.5</v>
      </c>
    </row>
    <row r="40331" customFormat="false" ht="12" hidden="false" customHeight="false" outlineLevel="0" collapsed="false">
      <c r="BS40331" s="96" t="n">
        <f aca="false">BR40331-2.5</f>
        <v>-2.5</v>
      </c>
    </row>
    <row r="40332" customFormat="false" ht="12" hidden="false" customHeight="false" outlineLevel="0" collapsed="false">
      <c r="BS40332" s="96" t="n">
        <f aca="false">BR40332-2.5</f>
        <v>-2.5</v>
      </c>
    </row>
    <row r="40333" customFormat="false" ht="12" hidden="false" customHeight="false" outlineLevel="0" collapsed="false">
      <c r="BS40333" s="96" t="n">
        <f aca="false">BR40333-2.5</f>
        <v>-2.5</v>
      </c>
    </row>
    <row r="40334" customFormat="false" ht="12" hidden="false" customHeight="false" outlineLevel="0" collapsed="false">
      <c r="BS40334" s="96" t="n">
        <f aca="false">BR40334-2.5</f>
        <v>-2.5</v>
      </c>
    </row>
    <row r="40335" customFormat="false" ht="12" hidden="false" customHeight="false" outlineLevel="0" collapsed="false">
      <c r="BS40335" s="96" t="n">
        <f aca="false">BR40335-2.5</f>
        <v>-2.5</v>
      </c>
    </row>
    <row r="40336" customFormat="false" ht="12" hidden="false" customHeight="false" outlineLevel="0" collapsed="false">
      <c r="BS40336" s="96" t="n">
        <f aca="false">BR40336-2.5</f>
        <v>-2.5</v>
      </c>
    </row>
    <row r="40337" customFormat="false" ht="12" hidden="false" customHeight="false" outlineLevel="0" collapsed="false">
      <c r="BS40337" s="96" t="n">
        <f aca="false">BR40337-2.5</f>
        <v>-2.5</v>
      </c>
    </row>
    <row r="40338" customFormat="false" ht="12" hidden="false" customHeight="false" outlineLevel="0" collapsed="false">
      <c r="BS40338" s="96" t="n">
        <f aca="false">BR40338-2.5</f>
        <v>-2.5</v>
      </c>
    </row>
    <row r="40339" customFormat="false" ht="12" hidden="false" customHeight="false" outlineLevel="0" collapsed="false">
      <c r="BS40339" s="96" t="n">
        <f aca="false">BR40339-2.5</f>
        <v>-2.5</v>
      </c>
    </row>
    <row r="40340" customFormat="false" ht="12" hidden="false" customHeight="false" outlineLevel="0" collapsed="false">
      <c r="BS40340" s="96" t="n">
        <f aca="false">BR40340-2.5</f>
        <v>-2.5</v>
      </c>
    </row>
    <row r="40341" customFormat="false" ht="12" hidden="false" customHeight="false" outlineLevel="0" collapsed="false">
      <c r="BS40341" s="96" t="n">
        <f aca="false">BR40341-2.5</f>
        <v>-2.5</v>
      </c>
    </row>
    <row r="40342" customFormat="false" ht="12" hidden="false" customHeight="false" outlineLevel="0" collapsed="false">
      <c r="BS40342" s="96" t="n">
        <f aca="false">BR40342-2.5</f>
        <v>-2.5</v>
      </c>
    </row>
    <row r="40343" customFormat="false" ht="12" hidden="false" customHeight="false" outlineLevel="0" collapsed="false">
      <c r="BS40343" s="96" t="n">
        <f aca="false">BR40343-2.5</f>
        <v>-2.5</v>
      </c>
    </row>
    <row r="40344" customFormat="false" ht="12" hidden="false" customHeight="false" outlineLevel="0" collapsed="false">
      <c r="BS40344" s="96" t="n">
        <f aca="false">BR40344-2.5</f>
        <v>-2.5</v>
      </c>
    </row>
    <row r="40345" customFormat="false" ht="12" hidden="false" customHeight="false" outlineLevel="0" collapsed="false">
      <c r="BS40345" s="96" t="n">
        <f aca="false">BR40345-2.5</f>
        <v>-2.5</v>
      </c>
    </row>
    <row r="40346" customFormat="false" ht="12" hidden="false" customHeight="false" outlineLevel="0" collapsed="false">
      <c r="BS40346" s="96" t="n">
        <f aca="false">BR40346-2.5</f>
        <v>-2.5</v>
      </c>
    </row>
    <row r="40347" customFormat="false" ht="12" hidden="false" customHeight="false" outlineLevel="0" collapsed="false">
      <c r="BS40347" s="96" t="n">
        <f aca="false">BR40347-2.5</f>
        <v>-2.5</v>
      </c>
    </row>
    <row r="40348" customFormat="false" ht="12" hidden="false" customHeight="false" outlineLevel="0" collapsed="false">
      <c r="BS40348" s="96" t="n">
        <f aca="false">BR40348-2.5</f>
        <v>-2.5</v>
      </c>
    </row>
    <row r="40349" customFormat="false" ht="12" hidden="false" customHeight="false" outlineLevel="0" collapsed="false">
      <c r="BS40349" s="96" t="n">
        <f aca="false">BR40349-2.5</f>
        <v>-2.5</v>
      </c>
    </row>
    <row r="40350" customFormat="false" ht="12" hidden="false" customHeight="false" outlineLevel="0" collapsed="false">
      <c r="BS40350" s="96" t="n">
        <f aca="false">BR40350-2.5</f>
        <v>-2.5</v>
      </c>
    </row>
    <row r="40351" customFormat="false" ht="12" hidden="false" customHeight="false" outlineLevel="0" collapsed="false">
      <c r="BS40351" s="96" t="n">
        <f aca="false">BR40351-2.5</f>
        <v>-2.5</v>
      </c>
    </row>
    <row r="40352" customFormat="false" ht="12" hidden="false" customHeight="false" outlineLevel="0" collapsed="false">
      <c r="BS40352" s="96" t="n">
        <f aca="false">BR40352-2.5</f>
        <v>-2.5</v>
      </c>
    </row>
    <row r="40353" customFormat="false" ht="12" hidden="false" customHeight="false" outlineLevel="0" collapsed="false">
      <c r="BS40353" s="96" t="n">
        <f aca="false">BR40353-2.5</f>
        <v>-2.5</v>
      </c>
    </row>
    <row r="40354" customFormat="false" ht="12" hidden="false" customHeight="false" outlineLevel="0" collapsed="false">
      <c r="BS40354" s="96" t="n">
        <f aca="false">BR40354-2.5</f>
        <v>-2.5</v>
      </c>
    </row>
    <row r="40355" customFormat="false" ht="12" hidden="false" customHeight="false" outlineLevel="0" collapsed="false">
      <c r="BS40355" s="96" t="n">
        <f aca="false">BR40355-2.5</f>
        <v>-2.5</v>
      </c>
    </row>
    <row r="40356" customFormat="false" ht="12" hidden="false" customHeight="false" outlineLevel="0" collapsed="false">
      <c r="BS40356" s="96" t="n">
        <f aca="false">BR40356-2.5</f>
        <v>-2.5</v>
      </c>
    </row>
    <row r="40357" customFormat="false" ht="12" hidden="false" customHeight="false" outlineLevel="0" collapsed="false">
      <c r="BS40357" s="96" t="n">
        <f aca="false">BR40357-2.5</f>
        <v>-2.5</v>
      </c>
    </row>
    <row r="40358" customFormat="false" ht="12" hidden="false" customHeight="false" outlineLevel="0" collapsed="false">
      <c r="BS40358" s="96" t="n">
        <f aca="false">BR40358-2.5</f>
        <v>-2.5</v>
      </c>
    </row>
    <row r="40359" customFormat="false" ht="12" hidden="false" customHeight="false" outlineLevel="0" collapsed="false">
      <c r="BS40359" s="96" t="n">
        <f aca="false">BR40359-2.5</f>
        <v>-2.5</v>
      </c>
    </row>
    <row r="40360" customFormat="false" ht="12" hidden="false" customHeight="false" outlineLevel="0" collapsed="false">
      <c r="BS40360" s="96" t="n">
        <f aca="false">BR40360-2.5</f>
        <v>-2.5</v>
      </c>
    </row>
    <row r="40361" customFormat="false" ht="12" hidden="false" customHeight="false" outlineLevel="0" collapsed="false">
      <c r="BS40361" s="96" t="n">
        <f aca="false">BR40361-2.5</f>
        <v>-2.5</v>
      </c>
    </row>
    <row r="40362" customFormat="false" ht="12" hidden="false" customHeight="false" outlineLevel="0" collapsed="false">
      <c r="BS40362" s="96" t="n">
        <f aca="false">BR40362-2.5</f>
        <v>-2.5</v>
      </c>
    </row>
    <row r="40363" customFormat="false" ht="12" hidden="false" customHeight="false" outlineLevel="0" collapsed="false">
      <c r="BS40363" s="96" t="n">
        <f aca="false">BR40363-2.5</f>
        <v>-2.5</v>
      </c>
    </row>
    <row r="40364" customFormat="false" ht="12" hidden="false" customHeight="false" outlineLevel="0" collapsed="false">
      <c r="BS40364" s="96" t="n">
        <f aca="false">BR40364-2.5</f>
        <v>-2.5</v>
      </c>
    </row>
    <row r="40365" customFormat="false" ht="12" hidden="false" customHeight="false" outlineLevel="0" collapsed="false">
      <c r="BS40365" s="96" t="n">
        <f aca="false">BR40365-2.5</f>
        <v>-2.5</v>
      </c>
    </row>
    <row r="40366" customFormat="false" ht="12" hidden="false" customHeight="false" outlineLevel="0" collapsed="false">
      <c r="BS40366" s="96" t="n">
        <f aca="false">BR40366-2.5</f>
        <v>-2.5</v>
      </c>
    </row>
    <row r="40367" customFormat="false" ht="12" hidden="false" customHeight="false" outlineLevel="0" collapsed="false">
      <c r="BS40367" s="96" t="n">
        <f aca="false">BR40367-2.5</f>
        <v>-2.5</v>
      </c>
    </row>
    <row r="40368" customFormat="false" ht="12" hidden="false" customHeight="false" outlineLevel="0" collapsed="false">
      <c r="BS40368" s="96" t="n">
        <f aca="false">BR40368-2.5</f>
        <v>-2.5</v>
      </c>
    </row>
    <row r="40369" customFormat="false" ht="12" hidden="false" customHeight="false" outlineLevel="0" collapsed="false">
      <c r="BS40369" s="96" t="n">
        <f aca="false">BR40369-2.5</f>
        <v>-2.5</v>
      </c>
    </row>
    <row r="40370" customFormat="false" ht="12" hidden="false" customHeight="false" outlineLevel="0" collapsed="false">
      <c r="BS40370" s="96" t="n">
        <f aca="false">BR40370-2.5</f>
        <v>-2.5</v>
      </c>
    </row>
    <row r="40371" customFormat="false" ht="12" hidden="false" customHeight="false" outlineLevel="0" collapsed="false">
      <c r="BS40371" s="96" t="n">
        <f aca="false">BR40371-2.5</f>
        <v>-2.5</v>
      </c>
    </row>
    <row r="40372" customFormat="false" ht="12" hidden="false" customHeight="false" outlineLevel="0" collapsed="false">
      <c r="BS40372" s="96" t="n">
        <f aca="false">BR40372-2.5</f>
        <v>-2.5</v>
      </c>
    </row>
    <row r="40373" customFormat="false" ht="12" hidden="false" customHeight="false" outlineLevel="0" collapsed="false">
      <c r="BS40373" s="96" t="n">
        <f aca="false">BR40373-2.5</f>
        <v>-2.5</v>
      </c>
    </row>
    <row r="40374" customFormat="false" ht="12" hidden="false" customHeight="false" outlineLevel="0" collapsed="false">
      <c r="BS40374" s="96" t="n">
        <f aca="false">BR40374-2.5</f>
        <v>-2.5</v>
      </c>
    </row>
    <row r="40375" customFormat="false" ht="12" hidden="false" customHeight="false" outlineLevel="0" collapsed="false">
      <c r="BS40375" s="96" t="n">
        <f aca="false">BR40375-2.5</f>
        <v>-2.5</v>
      </c>
    </row>
    <row r="40376" customFormat="false" ht="12" hidden="false" customHeight="false" outlineLevel="0" collapsed="false">
      <c r="BS40376" s="96" t="n">
        <f aca="false">BR40376-2.5</f>
        <v>-2.5</v>
      </c>
    </row>
    <row r="40377" customFormat="false" ht="12" hidden="false" customHeight="false" outlineLevel="0" collapsed="false">
      <c r="BS40377" s="96" t="n">
        <f aca="false">BR40377-2.5</f>
        <v>-2.5</v>
      </c>
    </row>
    <row r="40378" customFormat="false" ht="12" hidden="false" customHeight="false" outlineLevel="0" collapsed="false">
      <c r="BS40378" s="96" t="n">
        <f aca="false">BR40378-2.5</f>
        <v>-2.5</v>
      </c>
    </row>
    <row r="40379" customFormat="false" ht="12" hidden="false" customHeight="false" outlineLevel="0" collapsed="false">
      <c r="BS40379" s="96" t="n">
        <f aca="false">BR40379-2.5</f>
        <v>-2.5</v>
      </c>
    </row>
    <row r="40380" customFormat="false" ht="12" hidden="false" customHeight="false" outlineLevel="0" collapsed="false">
      <c r="BS40380" s="96" t="n">
        <f aca="false">BR40380-2.5</f>
        <v>-2.5</v>
      </c>
    </row>
    <row r="40381" customFormat="false" ht="12" hidden="false" customHeight="false" outlineLevel="0" collapsed="false">
      <c r="BS40381" s="96" t="n">
        <f aca="false">BR40381-2.5</f>
        <v>-2.5</v>
      </c>
    </row>
    <row r="40382" customFormat="false" ht="12" hidden="false" customHeight="false" outlineLevel="0" collapsed="false">
      <c r="BS40382" s="96" t="n">
        <f aca="false">BR40382-2.5</f>
        <v>-2.5</v>
      </c>
    </row>
    <row r="40383" customFormat="false" ht="12" hidden="false" customHeight="false" outlineLevel="0" collapsed="false">
      <c r="BS40383" s="96" t="n">
        <f aca="false">BR40383-2.5</f>
        <v>-2.5</v>
      </c>
    </row>
    <row r="40384" customFormat="false" ht="12" hidden="false" customHeight="false" outlineLevel="0" collapsed="false">
      <c r="BS40384" s="96" t="n">
        <f aca="false">BR40384-2.5</f>
        <v>-2.5</v>
      </c>
    </row>
    <row r="40385" customFormat="false" ht="12" hidden="false" customHeight="false" outlineLevel="0" collapsed="false">
      <c r="BS40385" s="96" t="n">
        <f aca="false">BR40385-2.5</f>
        <v>-2.5</v>
      </c>
    </row>
    <row r="40386" customFormat="false" ht="12" hidden="false" customHeight="false" outlineLevel="0" collapsed="false">
      <c r="BS40386" s="96" t="n">
        <f aca="false">BR40386-2.5</f>
        <v>-2.5</v>
      </c>
    </row>
    <row r="40387" customFormat="false" ht="12" hidden="false" customHeight="false" outlineLevel="0" collapsed="false">
      <c r="BS40387" s="96" t="n">
        <f aca="false">BR40387-2.5</f>
        <v>-2.5</v>
      </c>
    </row>
    <row r="40388" customFormat="false" ht="12" hidden="false" customHeight="false" outlineLevel="0" collapsed="false">
      <c r="BS40388" s="96" t="n">
        <f aca="false">BR40388-2.5</f>
        <v>-2.5</v>
      </c>
    </row>
    <row r="40389" customFormat="false" ht="12" hidden="false" customHeight="false" outlineLevel="0" collapsed="false">
      <c r="BS40389" s="96" t="n">
        <f aca="false">BR40389-2.5</f>
        <v>-2.5</v>
      </c>
    </row>
    <row r="40390" customFormat="false" ht="12" hidden="false" customHeight="false" outlineLevel="0" collapsed="false">
      <c r="BS40390" s="96" t="n">
        <f aca="false">BR40390-2.5</f>
        <v>-2.5</v>
      </c>
    </row>
    <row r="40391" customFormat="false" ht="12" hidden="false" customHeight="false" outlineLevel="0" collapsed="false">
      <c r="BS40391" s="96" t="n">
        <f aca="false">BR40391-2.5</f>
        <v>-2.5</v>
      </c>
    </row>
    <row r="40392" customFormat="false" ht="12" hidden="false" customHeight="false" outlineLevel="0" collapsed="false">
      <c r="BS40392" s="96" t="n">
        <f aca="false">BR40392-2.5</f>
        <v>-2.5</v>
      </c>
    </row>
    <row r="40393" customFormat="false" ht="12" hidden="false" customHeight="false" outlineLevel="0" collapsed="false">
      <c r="BS40393" s="96" t="n">
        <f aca="false">BR40393-2.5</f>
        <v>-2.5</v>
      </c>
    </row>
    <row r="40394" customFormat="false" ht="12" hidden="false" customHeight="false" outlineLevel="0" collapsed="false">
      <c r="BS40394" s="96" t="n">
        <f aca="false">BR40394-2.5</f>
        <v>-2.5</v>
      </c>
    </row>
    <row r="40395" customFormat="false" ht="12" hidden="false" customHeight="false" outlineLevel="0" collapsed="false">
      <c r="BS40395" s="96" t="n">
        <f aca="false">BR40395-2.5</f>
        <v>-2.5</v>
      </c>
    </row>
    <row r="40396" customFormat="false" ht="12" hidden="false" customHeight="false" outlineLevel="0" collapsed="false">
      <c r="BS40396" s="96" t="n">
        <f aca="false">BR40396-2.5</f>
        <v>-2.5</v>
      </c>
    </row>
    <row r="40397" customFormat="false" ht="12" hidden="false" customHeight="false" outlineLevel="0" collapsed="false">
      <c r="BS40397" s="96" t="n">
        <f aca="false">BR40397-2.5</f>
        <v>-2.5</v>
      </c>
    </row>
    <row r="40398" customFormat="false" ht="12" hidden="false" customHeight="false" outlineLevel="0" collapsed="false">
      <c r="BS40398" s="96" t="n">
        <f aca="false">BR40398-2.5</f>
        <v>-2.5</v>
      </c>
    </row>
    <row r="40399" customFormat="false" ht="12" hidden="false" customHeight="false" outlineLevel="0" collapsed="false">
      <c r="BS40399" s="96" t="n">
        <f aca="false">BR40399-2.5</f>
        <v>-2.5</v>
      </c>
    </row>
    <row r="40400" customFormat="false" ht="12" hidden="false" customHeight="false" outlineLevel="0" collapsed="false">
      <c r="BS40400" s="96" t="n">
        <f aca="false">BR40400-2.5</f>
        <v>-2.5</v>
      </c>
    </row>
    <row r="40401" customFormat="false" ht="12" hidden="false" customHeight="false" outlineLevel="0" collapsed="false">
      <c r="BS40401" s="96" t="n">
        <f aca="false">BR40401-2.5</f>
        <v>-2.5</v>
      </c>
    </row>
    <row r="40402" customFormat="false" ht="12" hidden="false" customHeight="false" outlineLevel="0" collapsed="false">
      <c r="BS40402" s="96" t="n">
        <f aca="false">BR40402-2.5</f>
        <v>-2.5</v>
      </c>
    </row>
    <row r="40403" customFormat="false" ht="12" hidden="false" customHeight="false" outlineLevel="0" collapsed="false">
      <c r="BS40403" s="96" t="n">
        <f aca="false">BR40403-2.5</f>
        <v>-2.5</v>
      </c>
    </row>
    <row r="40404" customFormat="false" ht="12" hidden="false" customHeight="false" outlineLevel="0" collapsed="false">
      <c r="BS40404" s="96" t="n">
        <f aca="false">BR40404-2.5</f>
        <v>-2.5</v>
      </c>
    </row>
    <row r="40405" customFormat="false" ht="12" hidden="false" customHeight="false" outlineLevel="0" collapsed="false">
      <c r="BS40405" s="96" t="n">
        <f aca="false">BR40405-2.5</f>
        <v>-2.5</v>
      </c>
    </row>
    <row r="40406" customFormat="false" ht="12" hidden="false" customHeight="false" outlineLevel="0" collapsed="false">
      <c r="BS40406" s="96" t="n">
        <f aca="false">BR40406-2.5</f>
        <v>-2.5</v>
      </c>
    </row>
    <row r="40407" customFormat="false" ht="12" hidden="false" customHeight="false" outlineLevel="0" collapsed="false">
      <c r="BS40407" s="96" t="n">
        <f aca="false">BR40407-2.5</f>
        <v>-2.5</v>
      </c>
    </row>
    <row r="40408" customFormat="false" ht="12" hidden="false" customHeight="false" outlineLevel="0" collapsed="false">
      <c r="BS40408" s="96" t="n">
        <f aca="false">BR40408-2.5</f>
        <v>-2.5</v>
      </c>
    </row>
    <row r="40409" customFormat="false" ht="12" hidden="false" customHeight="false" outlineLevel="0" collapsed="false">
      <c r="BS40409" s="96" t="n">
        <f aca="false">BR40409-2.5</f>
        <v>-2.5</v>
      </c>
    </row>
    <row r="40410" customFormat="false" ht="12" hidden="false" customHeight="false" outlineLevel="0" collapsed="false">
      <c r="BS40410" s="96" t="n">
        <f aca="false">BR40410-2.5</f>
        <v>-2.5</v>
      </c>
    </row>
    <row r="40411" customFormat="false" ht="12" hidden="false" customHeight="false" outlineLevel="0" collapsed="false">
      <c r="BS40411" s="96" t="n">
        <f aca="false">BR40411-2.5</f>
        <v>-2.5</v>
      </c>
    </row>
    <row r="40412" customFormat="false" ht="12" hidden="false" customHeight="false" outlineLevel="0" collapsed="false">
      <c r="BS40412" s="96" t="n">
        <f aca="false">BR40412-2.5</f>
        <v>-2.5</v>
      </c>
    </row>
    <row r="40413" customFormat="false" ht="12" hidden="false" customHeight="false" outlineLevel="0" collapsed="false">
      <c r="BS40413" s="96" t="n">
        <f aca="false">BR40413-2.5</f>
        <v>-2.5</v>
      </c>
    </row>
    <row r="40414" customFormat="false" ht="12" hidden="false" customHeight="false" outlineLevel="0" collapsed="false">
      <c r="BS40414" s="96" t="n">
        <f aca="false">BR40414-2.5</f>
        <v>-2.5</v>
      </c>
    </row>
    <row r="40415" customFormat="false" ht="12" hidden="false" customHeight="false" outlineLevel="0" collapsed="false">
      <c r="BS40415" s="96" t="n">
        <f aca="false">BR40415-2.5</f>
        <v>-2.5</v>
      </c>
    </row>
    <row r="40416" customFormat="false" ht="12" hidden="false" customHeight="false" outlineLevel="0" collapsed="false">
      <c r="BS40416" s="96" t="n">
        <f aca="false">BR40416-2.5</f>
        <v>-2.5</v>
      </c>
    </row>
    <row r="40417" customFormat="false" ht="12" hidden="false" customHeight="false" outlineLevel="0" collapsed="false">
      <c r="BS40417" s="96" t="n">
        <f aca="false">BR40417-2.5</f>
        <v>-2.5</v>
      </c>
    </row>
    <row r="40418" customFormat="false" ht="12" hidden="false" customHeight="false" outlineLevel="0" collapsed="false">
      <c r="BS40418" s="96" t="n">
        <f aca="false">BR40418-2.5</f>
        <v>-2.5</v>
      </c>
    </row>
    <row r="40419" customFormat="false" ht="12" hidden="false" customHeight="false" outlineLevel="0" collapsed="false">
      <c r="BS40419" s="96" t="n">
        <f aca="false">BR40419-2.5</f>
        <v>-2.5</v>
      </c>
    </row>
    <row r="40420" customFormat="false" ht="12" hidden="false" customHeight="false" outlineLevel="0" collapsed="false">
      <c r="BS40420" s="96" t="n">
        <f aca="false">BR40420-2.5</f>
        <v>-2.5</v>
      </c>
    </row>
    <row r="40421" customFormat="false" ht="12" hidden="false" customHeight="false" outlineLevel="0" collapsed="false">
      <c r="BS40421" s="96" t="n">
        <f aca="false">BR40421-2.5</f>
        <v>-2.5</v>
      </c>
    </row>
    <row r="40422" customFormat="false" ht="12" hidden="false" customHeight="false" outlineLevel="0" collapsed="false">
      <c r="BS40422" s="96" t="n">
        <f aca="false">BR40422-2.5</f>
        <v>-2.5</v>
      </c>
    </row>
    <row r="40423" customFormat="false" ht="12" hidden="false" customHeight="false" outlineLevel="0" collapsed="false">
      <c r="BS40423" s="96" t="n">
        <f aca="false">BR40423-2.5</f>
        <v>-2.5</v>
      </c>
    </row>
    <row r="40424" customFormat="false" ht="12" hidden="false" customHeight="false" outlineLevel="0" collapsed="false">
      <c r="BS40424" s="96" t="n">
        <f aca="false">BR40424-2.5</f>
        <v>-2.5</v>
      </c>
    </row>
    <row r="40425" customFormat="false" ht="12" hidden="false" customHeight="false" outlineLevel="0" collapsed="false">
      <c r="BS40425" s="96" t="n">
        <f aca="false">BR40425-2.5</f>
        <v>-2.5</v>
      </c>
    </row>
    <row r="40426" customFormat="false" ht="12" hidden="false" customHeight="false" outlineLevel="0" collapsed="false">
      <c r="BS40426" s="96" t="n">
        <f aca="false">BR40426-2.5</f>
        <v>-2.5</v>
      </c>
    </row>
    <row r="40427" customFormat="false" ht="12" hidden="false" customHeight="false" outlineLevel="0" collapsed="false">
      <c r="BS40427" s="96" t="n">
        <f aca="false">BR40427-2.5</f>
        <v>-2.5</v>
      </c>
    </row>
    <row r="40428" customFormat="false" ht="12" hidden="false" customHeight="false" outlineLevel="0" collapsed="false">
      <c r="BS40428" s="96" t="n">
        <f aca="false">BR40428-2.5</f>
        <v>-2.5</v>
      </c>
    </row>
    <row r="40429" customFormat="false" ht="12" hidden="false" customHeight="false" outlineLevel="0" collapsed="false">
      <c r="BS40429" s="96" t="n">
        <f aca="false">BR40429-2.5</f>
        <v>-2.5</v>
      </c>
    </row>
    <row r="40430" customFormat="false" ht="12" hidden="false" customHeight="false" outlineLevel="0" collapsed="false">
      <c r="BS40430" s="96" t="n">
        <f aca="false">BR40430-2.5</f>
        <v>-2.5</v>
      </c>
    </row>
    <row r="40431" customFormat="false" ht="12" hidden="false" customHeight="false" outlineLevel="0" collapsed="false">
      <c r="BS40431" s="96" t="n">
        <f aca="false">BR40431-2.5</f>
        <v>-2.5</v>
      </c>
    </row>
    <row r="40432" customFormat="false" ht="12" hidden="false" customHeight="false" outlineLevel="0" collapsed="false">
      <c r="BS40432" s="96" t="n">
        <f aca="false">BR40432-2.5</f>
        <v>-2.5</v>
      </c>
    </row>
    <row r="40433" customFormat="false" ht="12" hidden="false" customHeight="false" outlineLevel="0" collapsed="false">
      <c r="BS40433" s="96" t="n">
        <f aca="false">BR40433-2.5</f>
        <v>-2.5</v>
      </c>
    </row>
    <row r="40434" customFormat="false" ht="12" hidden="false" customHeight="false" outlineLevel="0" collapsed="false">
      <c r="BS40434" s="96" t="n">
        <f aca="false">BR40434-2.5</f>
        <v>-2.5</v>
      </c>
    </row>
    <row r="40435" customFormat="false" ht="12" hidden="false" customHeight="false" outlineLevel="0" collapsed="false">
      <c r="BS40435" s="96" t="n">
        <f aca="false">BR40435-2.5</f>
        <v>-2.5</v>
      </c>
    </row>
    <row r="40436" customFormat="false" ht="12" hidden="false" customHeight="false" outlineLevel="0" collapsed="false">
      <c r="BS40436" s="96" t="n">
        <f aca="false">BR40436-2.5</f>
        <v>-2.5</v>
      </c>
    </row>
    <row r="40437" customFormat="false" ht="12" hidden="false" customHeight="false" outlineLevel="0" collapsed="false">
      <c r="BS40437" s="96" t="n">
        <f aca="false">BR40437-2.5</f>
        <v>-2.5</v>
      </c>
    </row>
    <row r="40438" customFormat="false" ht="12" hidden="false" customHeight="false" outlineLevel="0" collapsed="false">
      <c r="BS40438" s="96" t="n">
        <f aca="false">BR40438-2.5</f>
        <v>-2.5</v>
      </c>
    </row>
    <row r="40439" customFormat="false" ht="12" hidden="false" customHeight="false" outlineLevel="0" collapsed="false">
      <c r="BS40439" s="96" t="n">
        <f aca="false">BR40439-2.5</f>
        <v>-2.5</v>
      </c>
    </row>
    <row r="40440" customFormat="false" ht="12" hidden="false" customHeight="false" outlineLevel="0" collapsed="false">
      <c r="BS40440" s="96" t="n">
        <f aca="false">BR40440-2.5</f>
        <v>-2.5</v>
      </c>
    </row>
    <row r="40441" customFormat="false" ht="12" hidden="false" customHeight="false" outlineLevel="0" collapsed="false">
      <c r="BS40441" s="96" t="n">
        <f aca="false">BR40441-2.5</f>
        <v>-2.5</v>
      </c>
    </row>
    <row r="40442" customFormat="false" ht="12" hidden="false" customHeight="false" outlineLevel="0" collapsed="false">
      <c r="BS40442" s="96" t="n">
        <f aca="false">BR40442-2.5</f>
        <v>-2.5</v>
      </c>
    </row>
    <row r="40443" customFormat="false" ht="12" hidden="false" customHeight="false" outlineLevel="0" collapsed="false">
      <c r="BS40443" s="96" t="n">
        <f aca="false">BR40443-2.5</f>
        <v>-2.5</v>
      </c>
    </row>
    <row r="40444" customFormat="false" ht="12" hidden="false" customHeight="false" outlineLevel="0" collapsed="false">
      <c r="BS40444" s="96" t="n">
        <f aca="false">BR40444-2.5</f>
        <v>-2.5</v>
      </c>
    </row>
    <row r="40445" customFormat="false" ht="12" hidden="false" customHeight="false" outlineLevel="0" collapsed="false">
      <c r="BS40445" s="96" t="n">
        <f aca="false">BR40445-2.5</f>
        <v>-2.5</v>
      </c>
    </row>
    <row r="40446" customFormat="false" ht="12" hidden="false" customHeight="false" outlineLevel="0" collapsed="false">
      <c r="BS40446" s="96" t="n">
        <f aca="false">BR40446-2.5</f>
        <v>-2.5</v>
      </c>
    </row>
    <row r="40447" customFormat="false" ht="12" hidden="false" customHeight="false" outlineLevel="0" collapsed="false">
      <c r="BS40447" s="96" t="n">
        <f aca="false">BR40447-2.5</f>
        <v>-2.5</v>
      </c>
    </row>
    <row r="40448" customFormat="false" ht="12" hidden="false" customHeight="false" outlineLevel="0" collapsed="false">
      <c r="BS40448" s="96" t="n">
        <f aca="false">BR40448-2.5</f>
        <v>-2.5</v>
      </c>
    </row>
    <row r="40449" customFormat="false" ht="12" hidden="false" customHeight="false" outlineLevel="0" collapsed="false">
      <c r="BS40449" s="96" t="n">
        <f aca="false">BR40449-2.5</f>
        <v>-2.5</v>
      </c>
    </row>
    <row r="40450" customFormat="false" ht="12" hidden="false" customHeight="false" outlineLevel="0" collapsed="false">
      <c r="BS40450" s="96" t="n">
        <f aca="false">BR40450-2.5</f>
        <v>-2.5</v>
      </c>
    </row>
    <row r="40451" customFormat="false" ht="12" hidden="false" customHeight="false" outlineLevel="0" collapsed="false">
      <c r="BS40451" s="96" t="n">
        <f aca="false">BR40451-2.5</f>
        <v>-2.5</v>
      </c>
    </row>
    <row r="40452" customFormat="false" ht="12" hidden="false" customHeight="false" outlineLevel="0" collapsed="false">
      <c r="BS40452" s="96" t="n">
        <f aca="false">BR40452-2.5</f>
        <v>-2.5</v>
      </c>
    </row>
    <row r="40453" customFormat="false" ht="12" hidden="false" customHeight="false" outlineLevel="0" collapsed="false">
      <c r="BS40453" s="96" t="n">
        <f aca="false">BR40453-2.5</f>
        <v>-2.5</v>
      </c>
    </row>
    <row r="40454" customFormat="false" ht="12" hidden="false" customHeight="false" outlineLevel="0" collapsed="false">
      <c r="BS40454" s="96" t="n">
        <f aca="false">BR40454-2.5</f>
        <v>-2.5</v>
      </c>
    </row>
    <row r="40455" customFormat="false" ht="12" hidden="false" customHeight="false" outlineLevel="0" collapsed="false">
      <c r="BS40455" s="96" t="n">
        <f aca="false">BR40455-2.5</f>
        <v>-2.5</v>
      </c>
    </row>
    <row r="40456" customFormat="false" ht="12" hidden="false" customHeight="false" outlineLevel="0" collapsed="false">
      <c r="BS40456" s="96" t="n">
        <f aca="false">BR40456-2.5</f>
        <v>-2.5</v>
      </c>
    </row>
    <row r="40457" customFormat="false" ht="12" hidden="false" customHeight="false" outlineLevel="0" collapsed="false">
      <c r="BS40457" s="96" t="n">
        <f aca="false">BR40457-2.5</f>
        <v>-2.5</v>
      </c>
    </row>
    <row r="40458" customFormat="false" ht="12" hidden="false" customHeight="false" outlineLevel="0" collapsed="false">
      <c r="BS40458" s="96" t="n">
        <f aca="false">BR40458-2.5</f>
        <v>-2.5</v>
      </c>
    </row>
    <row r="40459" customFormat="false" ht="12" hidden="false" customHeight="false" outlineLevel="0" collapsed="false">
      <c r="BS40459" s="96" t="n">
        <f aca="false">BR40459-2.5</f>
        <v>-2.5</v>
      </c>
    </row>
    <row r="40460" customFormat="false" ht="12" hidden="false" customHeight="false" outlineLevel="0" collapsed="false">
      <c r="BS40460" s="96" t="n">
        <f aca="false">BR40460-2.5</f>
        <v>-2.5</v>
      </c>
    </row>
    <row r="40461" customFormat="false" ht="12" hidden="false" customHeight="false" outlineLevel="0" collapsed="false">
      <c r="BS40461" s="96" t="n">
        <f aca="false">BR40461-2.5</f>
        <v>-2.5</v>
      </c>
    </row>
    <row r="40462" customFormat="false" ht="12" hidden="false" customHeight="false" outlineLevel="0" collapsed="false">
      <c r="BS40462" s="96" t="n">
        <f aca="false">BR40462-2.5</f>
        <v>-2.5</v>
      </c>
    </row>
    <row r="40463" customFormat="false" ht="12" hidden="false" customHeight="false" outlineLevel="0" collapsed="false">
      <c r="BS40463" s="96" t="n">
        <f aca="false">BR40463-2.5</f>
        <v>-2.5</v>
      </c>
    </row>
    <row r="40464" customFormat="false" ht="12" hidden="false" customHeight="false" outlineLevel="0" collapsed="false">
      <c r="BS40464" s="96" t="n">
        <f aca="false">BR40464-2.5</f>
        <v>-2.5</v>
      </c>
    </row>
    <row r="40465" customFormat="false" ht="12" hidden="false" customHeight="false" outlineLevel="0" collapsed="false">
      <c r="BS40465" s="96" t="n">
        <f aca="false">BR40465-2.5</f>
        <v>-2.5</v>
      </c>
    </row>
    <row r="40466" customFormat="false" ht="12" hidden="false" customHeight="false" outlineLevel="0" collapsed="false">
      <c r="BS40466" s="96" t="n">
        <f aca="false">BR40466-2.5</f>
        <v>-2.5</v>
      </c>
    </row>
    <row r="40467" customFormat="false" ht="12" hidden="false" customHeight="false" outlineLevel="0" collapsed="false">
      <c r="BS40467" s="96" t="n">
        <f aca="false">BR40467-2.5</f>
        <v>-2.5</v>
      </c>
    </row>
    <row r="40468" customFormat="false" ht="12" hidden="false" customHeight="false" outlineLevel="0" collapsed="false">
      <c r="BS40468" s="96" t="n">
        <f aca="false">BR40468-2.5</f>
        <v>-2.5</v>
      </c>
    </row>
    <row r="40469" customFormat="false" ht="12" hidden="false" customHeight="false" outlineLevel="0" collapsed="false">
      <c r="BS40469" s="96" t="n">
        <f aca="false">BR40469-2.5</f>
        <v>-2.5</v>
      </c>
    </row>
    <row r="40470" customFormat="false" ht="12" hidden="false" customHeight="false" outlineLevel="0" collapsed="false">
      <c r="BS40470" s="96" t="n">
        <f aca="false">BR40470-2.5</f>
        <v>-2.5</v>
      </c>
    </row>
    <row r="40471" customFormat="false" ht="12" hidden="false" customHeight="false" outlineLevel="0" collapsed="false">
      <c r="BS40471" s="96" t="n">
        <f aca="false">BR40471-2.5</f>
        <v>-2.5</v>
      </c>
    </row>
    <row r="40472" customFormat="false" ht="12" hidden="false" customHeight="false" outlineLevel="0" collapsed="false">
      <c r="BS40472" s="96" t="n">
        <f aca="false">BR40472-2.5</f>
        <v>-2.5</v>
      </c>
    </row>
    <row r="40473" customFormat="false" ht="12" hidden="false" customHeight="false" outlineLevel="0" collapsed="false">
      <c r="BS40473" s="96" t="n">
        <f aca="false">BR40473-2.5</f>
        <v>-2.5</v>
      </c>
    </row>
    <row r="40474" customFormat="false" ht="12" hidden="false" customHeight="false" outlineLevel="0" collapsed="false">
      <c r="BS40474" s="96" t="n">
        <f aca="false">BR40474-2.5</f>
        <v>-2.5</v>
      </c>
    </row>
    <row r="40475" customFormat="false" ht="12" hidden="false" customHeight="false" outlineLevel="0" collapsed="false">
      <c r="BS40475" s="96" t="n">
        <f aca="false">BR40475-2.5</f>
        <v>-2.5</v>
      </c>
    </row>
    <row r="40476" customFormat="false" ht="12" hidden="false" customHeight="false" outlineLevel="0" collapsed="false">
      <c r="BS40476" s="96" t="n">
        <f aca="false">BR40476-2.5</f>
        <v>-2.5</v>
      </c>
    </row>
    <row r="40477" customFormat="false" ht="12" hidden="false" customHeight="false" outlineLevel="0" collapsed="false">
      <c r="BS40477" s="96" t="n">
        <f aca="false">BR40477-2.5</f>
        <v>-2.5</v>
      </c>
    </row>
    <row r="40478" customFormat="false" ht="12" hidden="false" customHeight="false" outlineLevel="0" collapsed="false">
      <c r="BS40478" s="96" t="n">
        <f aca="false">BR40478-2.5</f>
        <v>-2.5</v>
      </c>
    </row>
    <row r="40479" customFormat="false" ht="12" hidden="false" customHeight="false" outlineLevel="0" collapsed="false">
      <c r="BS40479" s="96" t="n">
        <f aca="false">BR40479-2.5</f>
        <v>-2.5</v>
      </c>
    </row>
    <row r="40480" customFormat="false" ht="12" hidden="false" customHeight="false" outlineLevel="0" collapsed="false">
      <c r="BS40480" s="96" t="n">
        <f aca="false">BR40480-2.5</f>
        <v>-2.5</v>
      </c>
    </row>
    <row r="40481" customFormat="false" ht="12" hidden="false" customHeight="false" outlineLevel="0" collapsed="false">
      <c r="BS40481" s="96" t="n">
        <f aca="false">BR40481-2.5</f>
        <v>-2.5</v>
      </c>
    </row>
    <row r="40482" customFormat="false" ht="12" hidden="false" customHeight="false" outlineLevel="0" collapsed="false">
      <c r="BS40482" s="96" t="n">
        <f aca="false">BR40482-2.5</f>
        <v>-2.5</v>
      </c>
    </row>
    <row r="40483" customFormat="false" ht="12" hidden="false" customHeight="false" outlineLevel="0" collapsed="false">
      <c r="BS40483" s="96" t="n">
        <f aca="false">BR40483-2.5</f>
        <v>-2.5</v>
      </c>
    </row>
    <row r="40484" customFormat="false" ht="12" hidden="false" customHeight="false" outlineLevel="0" collapsed="false">
      <c r="BS40484" s="96" t="n">
        <f aca="false">BR40484-2.5</f>
        <v>-2.5</v>
      </c>
    </row>
    <row r="40485" customFormat="false" ht="12" hidden="false" customHeight="false" outlineLevel="0" collapsed="false">
      <c r="BS40485" s="96" t="n">
        <f aca="false">BR40485-2.5</f>
        <v>-2.5</v>
      </c>
    </row>
    <row r="40486" customFormat="false" ht="12" hidden="false" customHeight="false" outlineLevel="0" collapsed="false">
      <c r="BS40486" s="96" t="n">
        <f aca="false">BR40486-2.5</f>
        <v>-2.5</v>
      </c>
    </row>
    <row r="40487" customFormat="false" ht="12" hidden="false" customHeight="false" outlineLevel="0" collapsed="false">
      <c r="BS40487" s="96" t="n">
        <f aca="false">BR40487-2.5</f>
        <v>-2.5</v>
      </c>
    </row>
    <row r="40488" customFormat="false" ht="12" hidden="false" customHeight="false" outlineLevel="0" collapsed="false">
      <c r="BS40488" s="96" t="n">
        <f aca="false">BR40488-2.5</f>
        <v>-2.5</v>
      </c>
    </row>
    <row r="40489" customFormat="false" ht="12" hidden="false" customHeight="false" outlineLevel="0" collapsed="false">
      <c r="BS40489" s="96" t="n">
        <f aca="false">BR40489-2.5</f>
        <v>-2.5</v>
      </c>
    </row>
    <row r="40490" customFormat="false" ht="12" hidden="false" customHeight="false" outlineLevel="0" collapsed="false">
      <c r="BS40490" s="96" t="n">
        <f aca="false">BR40490-2.5</f>
        <v>-2.5</v>
      </c>
    </row>
    <row r="40491" customFormat="false" ht="12" hidden="false" customHeight="false" outlineLevel="0" collapsed="false">
      <c r="BS40491" s="96" t="n">
        <f aca="false">BR40491-2.5</f>
        <v>-2.5</v>
      </c>
    </row>
    <row r="40492" customFormat="false" ht="12" hidden="false" customHeight="false" outlineLevel="0" collapsed="false">
      <c r="BS40492" s="96" t="n">
        <f aca="false">BR40492-2.5</f>
        <v>-2.5</v>
      </c>
    </row>
    <row r="40493" customFormat="false" ht="12" hidden="false" customHeight="false" outlineLevel="0" collapsed="false">
      <c r="BS40493" s="96" t="n">
        <f aca="false">BR40493-2.5</f>
        <v>-2.5</v>
      </c>
    </row>
    <row r="40494" customFormat="false" ht="12" hidden="false" customHeight="false" outlineLevel="0" collapsed="false">
      <c r="BS40494" s="96" t="n">
        <f aca="false">BR40494-2.5</f>
        <v>-2.5</v>
      </c>
    </row>
    <row r="40495" customFormat="false" ht="12" hidden="false" customHeight="false" outlineLevel="0" collapsed="false">
      <c r="BS40495" s="96" t="n">
        <f aca="false">BR40495-2.5</f>
        <v>-2.5</v>
      </c>
    </row>
    <row r="40496" customFormat="false" ht="12" hidden="false" customHeight="false" outlineLevel="0" collapsed="false">
      <c r="BS40496" s="96" t="n">
        <f aca="false">BR40496-2.5</f>
        <v>-2.5</v>
      </c>
    </row>
    <row r="40497" customFormat="false" ht="12" hidden="false" customHeight="false" outlineLevel="0" collapsed="false">
      <c r="BS40497" s="96" t="n">
        <f aca="false">BR40497-2.5</f>
        <v>-2.5</v>
      </c>
    </row>
    <row r="40498" customFormat="false" ht="12" hidden="false" customHeight="false" outlineLevel="0" collapsed="false">
      <c r="BS40498" s="96" t="n">
        <f aca="false">BR40498-2.5</f>
        <v>-2.5</v>
      </c>
    </row>
    <row r="40499" customFormat="false" ht="12" hidden="false" customHeight="false" outlineLevel="0" collapsed="false">
      <c r="BS40499" s="96" t="n">
        <f aca="false">BR40499-2.5</f>
        <v>-2.5</v>
      </c>
    </row>
    <row r="40500" customFormat="false" ht="12" hidden="false" customHeight="false" outlineLevel="0" collapsed="false">
      <c r="BS40500" s="96" t="n">
        <f aca="false">BR40500-2.5</f>
        <v>-2.5</v>
      </c>
    </row>
    <row r="40501" customFormat="false" ht="12" hidden="false" customHeight="false" outlineLevel="0" collapsed="false">
      <c r="BS40501" s="96" t="n">
        <f aca="false">BR40501-2.5</f>
        <v>-2.5</v>
      </c>
    </row>
    <row r="40502" customFormat="false" ht="12" hidden="false" customHeight="false" outlineLevel="0" collapsed="false">
      <c r="BS40502" s="96" t="n">
        <f aca="false">BR40502-2.5</f>
        <v>-2.5</v>
      </c>
    </row>
    <row r="40503" customFormat="false" ht="12" hidden="false" customHeight="false" outlineLevel="0" collapsed="false">
      <c r="BS40503" s="96" t="n">
        <f aca="false">BR40503-2.5</f>
        <v>-2.5</v>
      </c>
    </row>
    <row r="40504" customFormat="false" ht="12" hidden="false" customHeight="false" outlineLevel="0" collapsed="false">
      <c r="BS40504" s="96" t="n">
        <f aca="false">BR40504-2.5</f>
        <v>-2.5</v>
      </c>
    </row>
    <row r="40505" customFormat="false" ht="12" hidden="false" customHeight="false" outlineLevel="0" collapsed="false">
      <c r="BS40505" s="96" t="n">
        <f aca="false">BR40505-2.5</f>
        <v>-2.5</v>
      </c>
    </row>
    <row r="40506" customFormat="false" ht="12" hidden="false" customHeight="false" outlineLevel="0" collapsed="false">
      <c r="BS40506" s="96" t="n">
        <f aca="false">BR40506-2.5</f>
        <v>-2.5</v>
      </c>
    </row>
    <row r="40507" customFormat="false" ht="12" hidden="false" customHeight="false" outlineLevel="0" collapsed="false">
      <c r="BS40507" s="96" t="n">
        <f aca="false">BR40507-2.5</f>
        <v>-2.5</v>
      </c>
    </row>
    <row r="40508" customFormat="false" ht="12" hidden="false" customHeight="false" outlineLevel="0" collapsed="false">
      <c r="BS40508" s="96" t="n">
        <f aca="false">BR40508-2.5</f>
        <v>-2.5</v>
      </c>
    </row>
    <row r="40509" customFormat="false" ht="12" hidden="false" customHeight="false" outlineLevel="0" collapsed="false">
      <c r="BS40509" s="96" t="n">
        <f aca="false">BR40509-2.5</f>
        <v>-2.5</v>
      </c>
    </row>
    <row r="40510" customFormat="false" ht="12" hidden="false" customHeight="false" outlineLevel="0" collapsed="false">
      <c r="BS40510" s="96" t="n">
        <f aca="false">BR40510-2.5</f>
        <v>-2.5</v>
      </c>
    </row>
    <row r="40511" customFormat="false" ht="12" hidden="false" customHeight="false" outlineLevel="0" collapsed="false">
      <c r="BS40511" s="96" t="n">
        <f aca="false">BR40511-2.5</f>
        <v>-2.5</v>
      </c>
    </row>
    <row r="40512" customFormat="false" ht="12" hidden="false" customHeight="false" outlineLevel="0" collapsed="false">
      <c r="BS40512" s="96" t="n">
        <f aca="false">BR40512-2.5</f>
        <v>-2.5</v>
      </c>
    </row>
    <row r="40513" customFormat="false" ht="12" hidden="false" customHeight="false" outlineLevel="0" collapsed="false">
      <c r="BS40513" s="96" t="n">
        <f aca="false">BR40513-2.5</f>
        <v>-2.5</v>
      </c>
    </row>
    <row r="40514" customFormat="false" ht="12" hidden="false" customHeight="false" outlineLevel="0" collapsed="false">
      <c r="BS40514" s="96" t="n">
        <f aca="false">BR40514-2.5</f>
        <v>-2.5</v>
      </c>
    </row>
    <row r="40515" customFormat="false" ht="12" hidden="false" customHeight="false" outlineLevel="0" collapsed="false">
      <c r="BS40515" s="96" t="n">
        <f aca="false">BR40515-2.5</f>
        <v>-2.5</v>
      </c>
    </row>
    <row r="40516" customFormat="false" ht="12" hidden="false" customHeight="false" outlineLevel="0" collapsed="false">
      <c r="BS40516" s="96" t="n">
        <f aca="false">BR40516-2.5</f>
        <v>-2.5</v>
      </c>
    </row>
    <row r="40517" customFormat="false" ht="12" hidden="false" customHeight="false" outlineLevel="0" collapsed="false">
      <c r="BS40517" s="96" t="n">
        <f aca="false">BR40517-2.5</f>
        <v>-2.5</v>
      </c>
    </row>
    <row r="40518" customFormat="false" ht="12" hidden="false" customHeight="false" outlineLevel="0" collapsed="false">
      <c r="BS40518" s="96" t="n">
        <f aca="false">BR40518-2.5</f>
        <v>-2.5</v>
      </c>
    </row>
    <row r="40519" customFormat="false" ht="12" hidden="false" customHeight="false" outlineLevel="0" collapsed="false">
      <c r="BS40519" s="96" t="n">
        <f aca="false">BR40519-2.5</f>
        <v>-2.5</v>
      </c>
    </row>
    <row r="40520" customFormat="false" ht="12" hidden="false" customHeight="false" outlineLevel="0" collapsed="false">
      <c r="BS40520" s="96" t="n">
        <f aca="false">BR40520-2.5</f>
        <v>-2.5</v>
      </c>
    </row>
    <row r="40521" customFormat="false" ht="12" hidden="false" customHeight="false" outlineLevel="0" collapsed="false">
      <c r="BS40521" s="96" t="n">
        <f aca="false">BR40521-2.5</f>
        <v>-2.5</v>
      </c>
    </row>
    <row r="40522" customFormat="false" ht="12" hidden="false" customHeight="false" outlineLevel="0" collapsed="false">
      <c r="BS40522" s="96" t="n">
        <f aca="false">BR40522-2.5</f>
        <v>-2.5</v>
      </c>
    </row>
    <row r="40523" customFormat="false" ht="12" hidden="false" customHeight="false" outlineLevel="0" collapsed="false">
      <c r="BS40523" s="96" t="n">
        <f aca="false">BR40523-2.5</f>
        <v>-2.5</v>
      </c>
    </row>
    <row r="40524" customFormat="false" ht="12" hidden="false" customHeight="false" outlineLevel="0" collapsed="false">
      <c r="BS40524" s="96" t="n">
        <f aca="false">BR40524-2.5</f>
        <v>-2.5</v>
      </c>
    </row>
    <row r="40525" customFormat="false" ht="12" hidden="false" customHeight="false" outlineLevel="0" collapsed="false">
      <c r="BS40525" s="96" t="n">
        <f aca="false">BR40525-2.5</f>
        <v>-2.5</v>
      </c>
    </row>
    <row r="40526" customFormat="false" ht="12" hidden="false" customHeight="false" outlineLevel="0" collapsed="false">
      <c r="BS40526" s="96" t="n">
        <f aca="false">BR40526-2.5</f>
        <v>-2.5</v>
      </c>
    </row>
    <row r="40527" customFormat="false" ht="12" hidden="false" customHeight="false" outlineLevel="0" collapsed="false">
      <c r="BS40527" s="96" t="n">
        <f aca="false">BR40527-2.5</f>
        <v>-2.5</v>
      </c>
    </row>
    <row r="40528" customFormat="false" ht="12" hidden="false" customHeight="false" outlineLevel="0" collapsed="false">
      <c r="BS40528" s="96" t="n">
        <f aca="false">BR40528-2.5</f>
        <v>-2.5</v>
      </c>
    </row>
    <row r="40529" customFormat="false" ht="12" hidden="false" customHeight="false" outlineLevel="0" collapsed="false">
      <c r="BS40529" s="96" t="n">
        <f aca="false">BR40529-2.5</f>
        <v>-2.5</v>
      </c>
    </row>
    <row r="40530" customFormat="false" ht="12" hidden="false" customHeight="false" outlineLevel="0" collapsed="false">
      <c r="BS40530" s="96" t="n">
        <f aca="false">BR40530-2.5</f>
        <v>-2.5</v>
      </c>
    </row>
    <row r="40531" customFormat="false" ht="12" hidden="false" customHeight="false" outlineLevel="0" collapsed="false">
      <c r="BS40531" s="96" t="n">
        <f aca="false">BR40531-2.5</f>
        <v>-2.5</v>
      </c>
    </row>
    <row r="40532" customFormat="false" ht="12" hidden="false" customHeight="false" outlineLevel="0" collapsed="false">
      <c r="BS40532" s="96" t="n">
        <f aca="false">BR40532-2.5</f>
        <v>-2.5</v>
      </c>
    </row>
    <row r="40533" customFormat="false" ht="12" hidden="false" customHeight="false" outlineLevel="0" collapsed="false">
      <c r="BS40533" s="96" t="n">
        <f aca="false">BR40533-2.5</f>
        <v>-2.5</v>
      </c>
    </row>
    <row r="40534" customFormat="false" ht="12" hidden="false" customHeight="false" outlineLevel="0" collapsed="false">
      <c r="BS40534" s="96" t="n">
        <f aca="false">BR40534-2.5</f>
        <v>-2.5</v>
      </c>
    </row>
    <row r="40535" customFormat="false" ht="12" hidden="false" customHeight="false" outlineLevel="0" collapsed="false">
      <c r="BS40535" s="96" t="n">
        <f aca="false">BR40535-2.5</f>
        <v>-2.5</v>
      </c>
    </row>
    <row r="40536" customFormat="false" ht="12" hidden="false" customHeight="false" outlineLevel="0" collapsed="false">
      <c r="BS40536" s="96" t="n">
        <f aca="false">BR40536-2.5</f>
        <v>-2.5</v>
      </c>
    </row>
    <row r="40537" customFormat="false" ht="12" hidden="false" customHeight="false" outlineLevel="0" collapsed="false">
      <c r="BS40537" s="96" t="n">
        <f aca="false">BR40537-2.5</f>
        <v>-2.5</v>
      </c>
    </row>
    <row r="40538" customFormat="false" ht="12" hidden="false" customHeight="false" outlineLevel="0" collapsed="false">
      <c r="BS40538" s="96" t="n">
        <f aca="false">BR40538-2.5</f>
        <v>-2.5</v>
      </c>
    </row>
    <row r="40539" customFormat="false" ht="12" hidden="false" customHeight="false" outlineLevel="0" collapsed="false">
      <c r="BS40539" s="96" t="n">
        <f aca="false">BR40539-2.5</f>
        <v>-2.5</v>
      </c>
    </row>
    <row r="40540" customFormat="false" ht="12" hidden="false" customHeight="false" outlineLevel="0" collapsed="false">
      <c r="BS40540" s="96" t="n">
        <f aca="false">BR40540-2.5</f>
        <v>-2.5</v>
      </c>
    </row>
    <row r="40541" customFormat="false" ht="12" hidden="false" customHeight="false" outlineLevel="0" collapsed="false">
      <c r="BS40541" s="96" t="n">
        <f aca="false">BR40541-2.5</f>
        <v>-2.5</v>
      </c>
    </row>
    <row r="40542" customFormat="false" ht="12" hidden="false" customHeight="false" outlineLevel="0" collapsed="false">
      <c r="BS40542" s="96" t="n">
        <f aca="false">BR40542-2.5</f>
        <v>-2.5</v>
      </c>
    </row>
    <row r="40543" customFormat="false" ht="12" hidden="false" customHeight="false" outlineLevel="0" collapsed="false">
      <c r="BS40543" s="96" t="n">
        <f aca="false">BR40543-2.5</f>
        <v>-2.5</v>
      </c>
    </row>
    <row r="40544" customFormat="false" ht="12" hidden="false" customHeight="false" outlineLevel="0" collapsed="false">
      <c r="BS40544" s="96" t="n">
        <f aca="false">BR40544-2.5</f>
        <v>-2.5</v>
      </c>
    </row>
    <row r="40545" customFormat="false" ht="12" hidden="false" customHeight="false" outlineLevel="0" collapsed="false">
      <c r="BS40545" s="96" t="n">
        <f aca="false">BR40545-2.5</f>
        <v>-2.5</v>
      </c>
    </row>
    <row r="40546" customFormat="false" ht="12" hidden="false" customHeight="false" outlineLevel="0" collapsed="false">
      <c r="BS40546" s="96" t="n">
        <f aca="false">BR40546-2.5</f>
        <v>-2.5</v>
      </c>
    </row>
    <row r="40547" customFormat="false" ht="12" hidden="false" customHeight="false" outlineLevel="0" collapsed="false">
      <c r="BS40547" s="96" t="n">
        <f aca="false">BR40547-2.5</f>
        <v>-2.5</v>
      </c>
    </row>
    <row r="40548" customFormat="false" ht="12" hidden="false" customHeight="false" outlineLevel="0" collapsed="false">
      <c r="BS40548" s="96" t="n">
        <f aca="false">BR40548-2.5</f>
        <v>-2.5</v>
      </c>
    </row>
    <row r="40549" customFormat="false" ht="12" hidden="false" customHeight="false" outlineLevel="0" collapsed="false">
      <c r="BS40549" s="96" t="n">
        <f aca="false">BR40549-2.5</f>
        <v>-2.5</v>
      </c>
    </row>
    <row r="40550" customFormat="false" ht="12" hidden="false" customHeight="false" outlineLevel="0" collapsed="false">
      <c r="BS40550" s="96" t="n">
        <f aca="false">BR40550-2.5</f>
        <v>-2.5</v>
      </c>
    </row>
    <row r="40551" customFormat="false" ht="12" hidden="false" customHeight="false" outlineLevel="0" collapsed="false">
      <c r="BS40551" s="96" t="n">
        <f aca="false">BR40551-2.5</f>
        <v>-2.5</v>
      </c>
    </row>
    <row r="40552" customFormat="false" ht="12" hidden="false" customHeight="false" outlineLevel="0" collapsed="false">
      <c r="BS40552" s="96" t="n">
        <f aca="false">BR40552-2.5</f>
        <v>-2.5</v>
      </c>
    </row>
    <row r="40553" customFormat="false" ht="12" hidden="false" customHeight="false" outlineLevel="0" collapsed="false">
      <c r="BS40553" s="96" t="n">
        <f aca="false">BR40553-2.5</f>
        <v>-2.5</v>
      </c>
    </row>
    <row r="40554" customFormat="false" ht="12" hidden="false" customHeight="false" outlineLevel="0" collapsed="false">
      <c r="BS40554" s="96" t="n">
        <f aca="false">BR40554-2.5</f>
        <v>-2.5</v>
      </c>
    </row>
    <row r="40555" customFormat="false" ht="12" hidden="false" customHeight="false" outlineLevel="0" collapsed="false">
      <c r="BS40555" s="96" t="n">
        <f aca="false">BR40555-2.5</f>
        <v>-2.5</v>
      </c>
    </row>
    <row r="40556" customFormat="false" ht="12" hidden="false" customHeight="false" outlineLevel="0" collapsed="false">
      <c r="BS40556" s="96" t="n">
        <f aca="false">BR40556-2.5</f>
        <v>-2.5</v>
      </c>
    </row>
    <row r="40557" customFormat="false" ht="12" hidden="false" customHeight="false" outlineLevel="0" collapsed="false">
      <c r="BS40557" s="96" t="n">
        <f aca="false">BR40557-2.5</f>
        <v>-2.5</v>
      </c>
    </row>
    <row r="40558" customFormat="false" ht="12" hidden="false" customHeight="false" outlineLevel="0" collapsed="false">
      <c r="BS40558" s="96" t="n">
        <f aca="false">BR40558-2.5</f>
        <v>-2.5</v>
      </c>
    </row>
    <row r="40559" customFormat="false" ht="12" hidden="false" customHeight="false" outlineLevel="0" collapsed="false">
      <c r="BS40559" s="96" t="n">
        <f aca="false">BR40559-2.5</f>
        <v>-2.5</v>
      </c>
    </row>
    <row r="40560" customFormat="false" ht="12" hidden="false" customHeight="false" outlineLevel="0" collapsed="false">
      <c r="BS40560" s="96" t="n">
        <f aca="false">BR40560-2.5</f>
        <v>-2.5</v>
      </c>
    </row>
    <row r="40561" customFormat="false" ht="12" hidden="false" customHeight="false" outlineLevel="0" collapsed="false">
      <c r="BS40561" s="96" t="n">
        <f aca="false">BR40561-2.5</f>
        <v>-2.5</v>
      </c>
    </row>
    <row r="40562" customFormat="false" ht="12" hidden="false" customHeight="false" outlineLevel="0" collapsed="false">
      <c r="BS40562" s="96" t="n">
        <f aca="false">BR40562-2.5</f>
        <v>-2.5</v>
      </c>
    </row>
    <row r="40563" customFormat="false" ht="12" hidden="false" customHeight="false" outlineLevel="0" collapsed="false">
      <c r="BS40563" s="96" t="n">
        <f aca="false">BR40563-2.5</f>
        <v>-2.5</v>
      </c>
    </row>
    <row r="40564" customFormat="false" ht="12" hidden="false" customHeight="false" outlineLevel="0" collapsed="false">
      <c r="BS40564" s="96" t="n">
        <f aca="false">BR40564-2.5</f>
        <v>-2.5</v>
      </c>
    </row>
    <row r="40565" customFormat="false" ht="12" hidden="false" customHeight="false" outlineLevel="0" collapsed="false">
      <c r="BS40565" s="96" t="n">
        <f aca="false">BR40565-2.5</f>
        <v>-2.5</v>
      </c>
    </row>
    <row r="40566" customFormat="false" ht="12" hidden="false" customHeight="false" outlineLevel="0" collapsed="false">
      <c r="BS40566" s="96" t="n">
        <f aca="false">BR40566-2.5</f>
        <v>-2.5</v>
      </c>
    </row>
    <row r="40567" customFormat="false" ht="12" hidden="false" customHeight="false" outlineLevel="0" collapsed="false">
      <c r="BS40567" s="96" t="n">
        <f aca="false">BR40567-2.5</f>
        <v>-2.5</v>
      </c>
    </row>
    <row r="40568" customFormat="false" ht="12" hidden="false" customHeight="false" outlineLevel="0" collapsed="false">
      <c r="BS40568" s="96" t="n">
        <f aca="false">BR40568-2.5</f>
        <v>-2.5</v>
      </c>
    </row>
    <row r="40569" customFormat="false" ht="12" hidden="false" customHeight="false" outlineLevel="0" collapsed="false">
      <c r="BS40569" s="96" t="n">
        <f aca="false">BR40569-2.5</f>
        <v>-2.5</v>
      </c>
    </row>
    <row r="40570" customFormat="false" ht="12" hidden="false" customHeight="false" outlineLevel="0" collapsed="false">
      <c r="BS40570" s="96" t="n">
        <f aca="false">BR40570-2.5</f>
        <v>-2.5</v>
      </c>
    </row>
    <row r="40571" customFormat="false" ht="12" hidden="false" customHeight="false" outlineLevel="0" collapsed="false">
      <c r="BS40571" s="96" t="n">
        <f aca="false">BR40571-2.5</f>
        <v>-2.5</v>
      </c>
    </row>
    <row r="40572" customFormat="false" ht="12" hidden="false" customHeight="false" outlineLevel="0" collapsed="false">
      <c r="BS40572" s="96" t="n">
        <f aca="false">BR40572-2.5</f>
        <v>-2.5</v>
      </c>
    </row>
    <row r="40573" customFormat="false" ht="12" hidden="false" customHeight="false" outlineLevel="0" collapsed="false">
      <c r="BS40573" s="96" t="n">
        <f aca="false">BR40573-2.5</f>
        <v>-2.5</v>
      </c>
    </row>
    <row r="40574" customFormat="false" ht="12" hidden="false" customHeight="false" outlineLevel="0" collapsed="false">
      <c r="BS40574" s="96" t="n">
        <f aca="false">BR40574-2.5</f>
        <v>-2.5</v>
      </c>
    </row>
    <row r="40575" customFormat="false" ht="12" hidden="false" customHeight="false" outlineLevel="0" collapsed="false">
      <c r="BS40575" s="96" t="n">
        <f aca="false">BR40575-2.5</f>
        <v>-2.5</v>
      </c>
    </row>
    <row r="40576" customFormat="false" ht="12" hidden="false" customHeight="false" outlineLevel="0" collapsed="false">
      <c r="BS40576" s="96" t="n">
        <f aca="false">BR40576-2.5</f>
        <v>-2.5</v>
      </c>
    </row>
    <row r="40577" customFormat="false" ht="12" hidden="false" customHeight="false" outlineLevel="0" collapsed="false">
      <c r="BS40577" s="96" t="n">
        <f aca="false">BR40577-2.5</f>
        <v>-2.5</v>
      </c>
    </row>
    <row r="40578" customFormat="false" ht="12" hidden="false" customHeight="false" outlineLevel="0" collapsed="false">
      <c r="BS40578" s="96" t="n">
        <f aca="false">BR40578-2.5</f>
        <v>-2.5</v>
      </c>
    </row>
    <row r="40579" customFormat="false" ht="12" hidden="false" customHeight="false" outlineLevel="0" collapsed="false">
      <c r="BS40579" s="96" t="n">
        <f aca="false">BR40579-2.5</f>
        <v>-2.5</v>
      </c>
    </row>
    <row r="40580" customFormat="false" ht="12" hidden="false" customHeight="false" outlineLevel="0" collapsed="false">
      <c r="BS40580" s="96" t="n">
        <f aca="false">BR40580-2.5</f>
        <v>-2.5</v>
      </c>
    </row>
    <row r="40581" customFormat="false" ht="12" hidden="false" customHeight="false" outlineLevel="0" collapsed="false">
      <c r="BS40581" s="96" t="n">
        <f aca="false">BR40581-2.5</f>
        <v>-2.5</v>
      </c>
    </row>
    <row r="40582" customFormat="false" ht="12" hidden="false" customHeight="false" outlineLevel="0" collapsed="false">
      <c r="BS40582" s="96" t="n">
        <f aca="false">BR40582-2.5</f>
        <v>-2.5</v>
      </c>
    </row>
    <row r="40583" customFormat="false" ht="12" hidden="false" customHeight="false" outlineLevel="0" collapsed="false">
      <c r="BS40583" s="96" t="n">
        <f aca="false">BR40583-2.5</f>
        <v>-2.5</v>
      </c>
    </row>
    <row r="40584" customFormat="false" ht="12" hidden="false" customHeight="false" outlineLevel="0" collapsed="false">
      <c r="BS40584" s="96" t="n">
        <f aca="false">BR40584-2.5</f>
        <v>-2.5</v>
      </c>
    </row>
    <row r="40585" customFormat="false" ht="12" hidden="false" customHeight="false" outlineLevel="0" collapsed="false">
      <c r="BS40585" s="96" t="n">
        <f aca="false">BR40585-2.5</f>
        <v>-2.5</v>
      </c>
    </row>
    <row r="40586" customFormat="false" ht="12" hidden="false" customHeight="false" outlineLevel="0" collapsed="false">
      <c r="BS40586" s="96" t="n">
        <f aca="false">BR40586-2.5</f>
        <v>-2.5</v>
      </c>
    </row>
    <row r="40587" customFormat="false" ht="12" hidden="false" customHeight="false" outlineLevel="0" collapsed="false">
      <c r="BS40587" s="96" t="n">
        <f aca="false">BR40587-2.5</f>
        <v>-2.5</v>
      </c>
    </row>
    <row r="40588" customFormat="false" ht="12" hidden="false" customHeight="false" outlineLevel="0" collapsed="false">
      <c r="BS40588" s="96" t="n">
        <f aca="false">BR40588-2.5</f>
        <v>-2.5</v>
      </c>
    </row>
    <row r="40589" customFormat="false" ht="12" hidden="false" customHeight="false" outlineLevel="0" collapsed="false">
      <c r="BS40589" s="96" t="n">
        <f aca="false">BR40589-2.5</f>
        <v>-2.5</v>
      </c>
    </row>
    <row r="40590" customFormat="false" ht="12" hidden="false" customHeight="false" outlineLevel="0" collapsed="false">
      <c r="BS40590" s="96" t="n">
        <f aca="false">BR40590-2.5</f>
        <v>-2.5</v>
      </c>
    </row>
    <row r="40591" customFormat="false" ht="12" hidden="false" customHeight="false" outlineLevel="0" collapsed="false">
      <c r="BS40591" s="96" t="n">
        <f aca="false">BR40591-2.5</f>
        <v>-2.5</v>
      </c>
    </row>
    <row r="40592" customFormat="false" ht="12" hidden="false" customHeight="false" outlineLevel="0" collapsed="false">
      <c r="BS40592" s="96" t="n">
        <f aca="false">BR40592-2.5</f>
        <v>-2.5</v>
      </c>
    </row>
    <row r="40593" customFormat="false" ht="12" hidden="false" customHeight="false" outlineLevel="0" collapsed="false">
      <c r="BS40593" s="96" t="n">
        <f aca="false">BR40593-2.5</f>
        <v>-2.5</v>
      </c>
    </row>
    <row r="40594" customFormat="false" ht="12" hidden="false" customHeight="false" outlineLevel="0" collapsed="false">
      <c r="BS40594" s="96" t="n">
        <f aca="false">BR40594-2.5</f>
        <v>-2.5</v>
      </c>
    </row>
    <row r="40595" customFormat="false" ht="12" hidden="false" customHeight="false" outlineLevel="0" collapsed="false">
      <c r="BS40595" s="96" t="n">
        <f aca="false">BR40595-2.5</f>
        <v>-2.5</v>
      </c>
    </row>
    <row r="40596" customFormat="false" ht="12" hidden="false" customHeight="false" outlineLevel="0" collapsed="false">
      <c r="BS40596" s="96" t="n">
        <f aca="false">BR40596-2.5</f>
        <v>-2.5</v>
      </c>
    </row>
    <row r="40597" customFormat="false" ht="12" hidden="false" customHeight="false" outlineLevel="0" collapsed="false">
      <c r="BS40597" s="96" t="n">
        <f aca="false">BR40597-2.5</f>
        <v>-2.5</v>
      </c>
    </row>
    <row r="40598" customFormat="false" ht="12" hidden="false" customHeight="false" outlineLevel="0" collapsed="false">
      <c r="BS40598" s="96" t="n">
        <f aca="false">BR40598-2.5</f>
        <v>-2.5</v>
      </c>
    </row>
    <row r="40599" customFormat="false" ht="12" hidden="false" customHeight="false" outlineLevel="0" collapsed="false">
      <c r="BS40599" s="96" t="n">
        <f aca="false">BR40599-2.5</f>
        <v>-2.5</v>
      </c>
    </row>
    <row r="40600" customFormat="false" ht="12" hidden="false" customHeight="false" outlineLevel="0" collapsed="false">
      <c r="BS40600" s="96" t="n">
        <f aca="false">BR40600-2.5</f>
        <v>-2.5</v>
      </c>
    </row>
    <row r="40601" customFormat="false" ht="12" hidden="false" customHeight="false" outlineLevel="0" collapsed="false">
      <c r="BS40601" s="96" t="n">
        <f aca="false">BR40601-2.5</f>
        <v>-2.5</v>
      </c>
    </row>
    <row r="40602" customFormat="false" ht="12" hidden="false" customHeight="false" outlineLevel="0" collapsed="false">
      <c r="BS40602" s="96" t="n">
        <f aca="false">BR40602-2.5</f>
        <v>-2.5</v>
      </c>
    </row>
    <row r="40603" customFormat="false" ht="12" hidden="false" customHeight="false" outlineLevel="0" collapsed="false">
      <c r="BS40603" s="96" t="n">
        <f aca="false">BR40603-2.5</f>
        <v>-2.5</v>
      </c>
    </row>
    <row r="40604" customFormat="false" ht="12" hidden="false" customHeight="false" outlineLevel="0" collapsed="false">
      <c r="BS40604" s="96" t="n">
        <f aca="false">BR40604-2.5</f>
        <v>-2.5</v>
      </c>
    </row>
    <row r="40605" customFormat="false" ht="12" hidden="false" customHeight="false" outlineLevel="0" collapsed="false">
      <c r="BS40605" s="96" t="n">
        <f aca="false">BR40605-2.5</f>
        <v>-2.5</v>
      </c>
    </row>
    <row r="40606" customFormat="false" ht="12" hidden="false" customHeight="false" outlineLevel="0" collapsed="false">
      <c r="BS40606" s="96" t="n">
        <f aca="false">BR40606-2.5</f>
        <v>-2.5</v>
      </c>
    </row>
    <row r="40607" customFormat="false" ht="12" hidden="false" customHeight="false" outlineLevel="0" collapsed="false">
      <c r="BS40607" s="96" t="n">
        <f aca="false">BR40607-2.5</f>
        <v>-2.5</v>
      </c>
    </row>
    <row r="40608" customFormat="false" ht="12" hidden="false" customHeight="false" outlineLevel="0" collapsed="false">
      <c r="BS40608" s="96" t="n">
        <f aca="false">BR40608-2.5</f>
        <v>-2.5</v>
      </c>
    </row>
    <row r="40609" customFormat="false" ht="12" hidden="false" customHeight="false" outlineLevel="0" collapsed="false">
      <c r="BS40609" s="96" t="n">
        <f aca="false">BR40609-2.5</f>
        <v>-2.5</v>
      </c>
    </row>
    <row r="40610" customFormat="false" ht="12" hidden="false" customHeight="false" outlineLevel="0" collapsed="false">
      <c r="BS40610" s="96" t="n">
        <f aca="false">BR40610-2.5</f>
        <v>-2.5</v>
      </c>
    </row>
    <row r="40611" customFormat="false" ht="12" hidden="false" customHeight="false" outlineLevel="0" collapsed="false">
      <c r="BS40611" s="96" t="n">
        <f aca="false">BR40611-2.5</f>
        <v>-2.5</v>
      </c>
    </row>
    <row r="40612" customFormat="false" ht="12" hidden="false" customHeight="false" outlineLevel="0" collapsed="false">
      <c r="BS40612" s="96" t="n">
        <f aca="false">BR40612-2.5</f>
        <v>-2.5</v>
      </c>
    </row>
    <row r="40613" customFormat="false" ht="12" hidden="false" customHeight="false" outlineLevel="0" collapsed="false">
      <c r="BS40613" s="96" t="n">
        <f aca="false">BR40613-2.5</f>
        <v>-2.5</v>
      </c>
    </row>
    <row r="40614" customFormat="false" ht="12" hidden="false" customHeight="false" outlineLevel="0" collapsed="false">
      <c r="BS40614" s="96" t="n">
        <f aca="false">BR40614-2.5</f>
        <v>-2.5</v>
      </c>
    </row>
    <row r="40615" customFormat="false" ht="12" hidden="false" customHeight="false" outlineLevel="0" collapsed="false">
      <c r="BS40615" s="96" t="n">
        <f aca="false">BR40615-2.5</f>
        <v>-2.5</v>
      </c>
    </row>
    <row r="40616" customFormat="false" ht="12" hidden="false" customHeight="false" outlineLevel="0" collapsed="false">
      <c r="BS40616" s="96" t="n">
        <f aca="false">BR40616-2.5</f>
        <v>-2.5</v>
      </c>
    </row>
    <row r="40617" customFormat="false" ht="12" hidden="false" customHeight="false" outlineLevel="0" collapsed="false">
      <c r="BS40617" s="96" t="n">
        <f aca="false">BR40617-2.5</f>
        <v>-2.5</v>
      </c>
    </row>
    <row r="40618" customFormat="false" ht="12" hidden="false" customHeight="false" outlineLevel="0" collapsed="false">
      <c r="BS40618" s="96" t="n">
        <f aca="false">BR40618-2.5</f>
        <v>-2.5</v>
      </c>
    </row>
    <row r="40619" customFormat="false" ht="12" hidden="false" customHeight="false" outlineLevel="0" collapsed="false">
      <c r="BS40619" s="96" t="n">
        <f aca="false">BR40619-2.5</f>
        <v>-2.5</v>
      </c>
    </row>
    <row r="40620" customFormat="false" ht="12" hidden="false" customHeight="false" outlineLevel="0" collapsed="false">
      <c r="BS40620" s="96" t="n">
        <f aca="false">BR40620-2.5</f>
        <v>-2.5</v>
      </c>
    </row>
    <row r="40621" customFormat="false" ht="12" hidden="false" customHeight="false" outlineLevel="0" collapsed="false">
      <c r="BS40621" s="96" t="n">
        <f aca="false">BR40621-2.5</f>
        <v>-2.5</v>
      </c>
    </row>
    <row r="40622" customFormat="false" ht="12" hidden="false" customHeight="false" outlineLevel="0" collapsed="false">
      <c r="BS40622" s="96" t="n">
        <f aca="false">BR40622-2.5</f>
        <v>-2.5</v>
      </c>
    </row>
    <row r="40623" customFormat="false" ht="12" hidden="false" customHeight="false" outlineLevel="0" collapsed="false">
      <c r="BS40623" s="96" t="n">
        <f aca="false">BR40623-2.5</f>
        <v>-2.5</v>
      </c>
    </row>
    <row r="40624" customFormat="false" ht="12" hidden="false" customHeight="false" outlineLevel="0" collapsed="false">
      <c r="BS40624" s="96" t="n">
        <f aca="false">BR40624-2.5</f>
        <v>-2.5</v>
      </c>
    </row>
    <row r="40625" customFormat="false" ht="12" hidden="false" customHeight="false" outlineLevel="0" collapsed="false">
      <c r="BS40625" s="96" t="n">
        <f aca="false">BR40625-2.5</f>
        <v>-2.5</v>
      </c>
    </row>
    <row r="40626" customFormat="false" ht="12" hidden="false" customHeight="false" outlineLevel="0" collapsed="false">
      <c r="BS40626" s="96" t="n">
        <f aca="false">BR40626-2.5</f>
        <v>-2.5</v>
      </c>
    </row>
    <row r="40627" customFormat="false" ht="12" hidden="false" customHeight="false" outlineLevel="0" collapsed="false">
      <c r="BS40627" s="96" t="n">
        <f aca="false">BR40627-2.5</f>
        <v>-2.5</v>
      </c>
    </row>
    <row r="40628" customFormat="false" ht="12" hidden="false" customHeight="false" outlineLevel="0" collapsed="false">
      <c r="BS40628" s="96" t="n">
        <f aca="false">BR40628-2.5</f>
        <v>-2.5</v>
      </c>
    </row>
    <row r="40629" customFormat="false" ht="12" hidden="false" customHeight="false" outlineLevel="0" collapsed="false">
      <c r="BS40629" s="96" t="n">
        <f aca="false">BR40629-2.5</f>
        <v>-2.5</v>
      </c>
    </row>
    <row r="40630" customFormat="false" ht="12" hidden="false" customHeight="false" outlineLevel="0" collapsed="false">
      <c r="BS40630" s="96" t="n">
        <f aca="false">BR40630-2.5</f>
        <v>-2.5</v>
      </c>
    </row>
    <row r="40631" customFormat="false" ht="12" hidden="false" customHeight="false" outlineLevel="0" collapsed="false">
      <c r="BS40631" s="96" t="n">
        <f aca="false">BR40631-2.5</f>
        <v>-2.5</v>
      </c>
    </row>
    <row r="40632" customFormat="false" ht="12" hidden="false" customHeight="false" outlineLevel="0" collapsed="false">
      <c r="BS40632" s="96" t="n">
        <f aca="false">BR40632-2.5</f>
        <v>-2.5</v>
      </c>
    </row>
    <row r="40633" customFormat="false" ht="12" hidden="false" customHeight="false" outlineLevel="0" collapsed="false">
      <c r="BS40633" s="96" t="n">
        <f aca="false">BR40633-2.5</f>
        <v>-2.5</v>
      </c>
    </row>
    <row r="40634" customFormat="false" ht="12" hidden="false" customHeight="false" outlineLevel="0" collapsed="false">
      <c r="BS40634" s="96" t="n">
        <f aca="false">BR40634-2.5</f>
        <v>-2.5</v>
      </c>
    </row>
    <row r="40635" customFormat="false" ht="12" hidden="false" customHeight="false" outlineLevel="0" collapsed="false">
      <c r="BS40635" s="96" t="n">
        <f aca="false">BR40635-2.5</f>
        <v>-2.5</v>
      </c>
    </row>
    <row r="40636" customFormat="false" ht="12" hidden="false" customHeight="false" outlineLevel="0" collapsed="false">
      <c r="BS40636" s="96" t="n">
        <f aca="false">BR40636-2.5</f>
        <v>-2.5</v>
      </c>
    </row>
    <row r="40637" customFormat="false" ht="12" hidden="false" customHeight="false" outlineLevel="0" collapsed="false">
      <c r="BS40637" s="96" t="n">
        <f aca="false">BR40637-2.5</f>
        <v>-2.5</v>
      </c>
    </row>
    <row r="40638" customFormat="false" ht="12" hidden="false" customHeight="false" outlineLevel="0" collapsed="false">
      <c r="BS40638" s="96" t="n">
        <f aca="false">BR40638-2.5</f>
        <v>-2.5</v>
      </c>
    </row>
    <row r="40639" customFormat="false" ht="12" hidden="false" customHeight="false" outlineLevel="0" collapsed="false">
      <c r="BS40639" s="96" t="n">
        <f aca="false">BR40639-2.5</f>
        <v>-2.5</v>
      </c>
    </row>
    <row r="40640" customFormat="false" ht="12" hidden="false" customHeight="false" outlineLevel="0" collapsed="false">
      <c r="BS40640" s="96" t="n">
        <f aca="false">BR40640-2.5</f>
        <v>-2.5</v>
      </c>
    </row>
    <row r="40641" customFormat="false" ht="12" hidden="false" customHeight="false" outlineLevel="0" collapsed="false">
      <c r="BS40641" s="96" t="n">
        <f aca="false">BR40641-2.5</f>
        <v>-2.5</v>
      </c>
    </row>
    <row r="40642" customFormat="false" ht="12" hidden="false" customHeight="false" outlineLevel="0" collapsed="false">
      <c r="BS40642" s="96" t="n">
        <f aca="false">BR40642-2.5</f>
        <v>-2.5</v>
      </c>
    </row>
    <row r="40643" customFormat="false" ht="12" hidden="false" customHeight="false" outlineLevel="0" collapsed="false">
      <c r="BS40643" s="96" t="n">
        <f aca="false">BR40643-2.5</f>
        <v>-2.5</v>
      </c>
    </row>
    <row r="40644" customFormat="false" ht="12" hidden="false" customHeight="false" outlineLevel="0" collapsed="false">
      <c r="BS40644" s="96" t="n">
        <f aca="false">BR40644-2.5</f>
        <v>-2.5</v>
      </c>
    </row>
    <row r="40645" customFormat="false" ht="12" hidden="false" customHeight="false" outlineLevel="0" collapsed="false">
      <c r="BS40645" s="96" t="n">
        <f aca="false">BR40645-2.5</f>
        <v>-2.5</v>
      </c>
    </row>
    <row r="40646" customFormat="false" ht="12" hidden="false" customHeight="false" outlineLevel="0" collapsed="false">
      <c r="BS40646" s="96" t="n">
        <f aca="false">BR40646-2.5</f>
        <v>-2.5</v>
      </c>
    </row>
    <row r="40647" customFormat="false" ht="12" hidden="false" customHeight="false" outlineLevel="0" collapsed="false">
      <c r="BS40647" s="96" t="n">
        <f aca="false">BR40647-2.5</f>
        <v>-2.5</v>
      </c>
    </row>
    <row r="40648" customFormat="false" ht="12" hidden="false" customHeight="false" outlineLevel="0" collapsed="false">
      <c r="BS40648" s="96" t="n">
        <f aca="false">BR40648-2.5</f>
        <v>-2.5</v>
      </c>
    </row>
    <row r="40649" customFormat="false" ht="12" hidden="false" customHeight="false" outlineLevel="0" collapsed="false">
      <c r="BS40649" s="96" t="n">
        <f aca="false">BR40649-2.5</f>
        <v>-2.5</v>
      </c>
    </row>
    <row r="40650" customFormat="false" ht="12" hidden="false" customHeight="false" outlineLevel="0" collapsed="false">
      <c r="BS40650" s="96" t="n">
        <f aca="false">BR40650-2.5</f>
        <v>-2.5</v>
      </c>
    </row>
    <row r="40651" customFormat="false" ht="12" hidden="false" customHeight="false" outlineLevel="0" collapsed="false">
      <c r="BS40651" s="96" t="n">
        <f aca="false">BR40651-2.5</f>
        <v>-2.5</v>
      </c>
    </row>
    <row r="40652" customFormat="false" ht="12" hidden="false" customHeight="false" outlineLevel="0" collapsed="false">
      <c r="BS40652" s="96" t="n">
        <f aca="false">BR40652-2.5</f>
        <v>-2.5</v>
      </c>
    </row>
    <row r="40653" customFormat="false" ht="12" hidden="false" customHeight="false" outlineLevel="0" collapsed="false">
      <c r="BS40653" s="96" t="n">
        <f aca="false">BR40653-2.5</f>
        <v>-2.5</v>
      </c>
    </row>
    <row r="40654" customFormat="false" ht="12" hidden="false" customHeight="false" outlineLevel="0" collapsed="false">
      <c r="BS40654" s="96" t="n">
        <f aca="false">BR40654-2.5</f>
        <v>-2.5</v>
      </c>
    </row>
    <row r="40655" customFormat="false" ht="12" hidden="false" customHeight="false" outlineLevel="0" collapsed="false">
      <c r="BS40655" s="96" t="n">
        <f aca="false">BR40655-2.5</f>
        <v>-2.5</v>
      </c>
    </row>
    <row r="40656" customFormat="false" ht="12" hidden="false" customHeight="false" outlineLevel="0" collapsed="false">
      <c r="BS40656" s="96" t="n">
        <f aca="false">BR40656-2.5</f>
        <v>-2.5</v>
      </c>
    </row>
    <row r="40657" customFormat="false" ht="12" hidden="false" customHeight="false" outlineLevel="0" collapsed="false">
      <c r="BS40657" s="96" t="n">
        <f aca="false">BR40657-2.5</f>
        <v>-2.5</v>
      </c>
    </row>
    <row r="40658" customFormat="false" ht="12" hidden="false" customHeight="false" outlineLevel="0" collapsed="false">
      <c r="BS40658" s="96" t="n">
        <f aca="false">BR40658-2.5</f>
        <v>-2.5</v>
      </c>
    </row>
    <row r="40659" customFormat="false" ht="12" hidden="false" customHeight="false" outlineLevel="0" collapsed="false">
      <c r="BS40659" s="96" t="n">
        <f aca="false">BR40659-2.5</f>
        <v>-2.5</v>
      </c>
    </row>
    <row r="40660" customFormat="false" ht="12" hidden="false" customHeight="false" outlineLevel="0" collapsed="false">
      <c r="BS40660" s="96" t="n">
        <f aca="false">BR40660-2.5</f>
        <v>-2.5</v>
      </c>
    </row>
    <row r="40661" customFormat="false" ht="12" hidden="false" customHeight="false" outlineLevel="0" collapsed="false">
      <c r="BS40661" s="96" t="n">
        <f aca="false">BR40661-2.5</f>
        <v>-2.5</v>
      </c>
    </row>
    <row r="40662" customFormat="false" ht="12" hidden="false" customHeight="false" outlineLevel="0" collapsed="false">
      <c r="BS40662" s="96" t="n">
        <f aca="false">BR40662-2.5</f>
        <v>-2.5</v>
      </c>
    </row>
    <row r="40663" customFormat="false" ht="12" hidden="false" customHeight="false" outlineLevel="0" collapsed="false">
      <c r="BS40663" s="96" t="n">
        <f aca="false">BR40663-2.5</f>
        <v>-2.5</v>
      </c>
    </row>
    <row r="40664" customFormat="false" ht="12" hidden="false" customHeight="false" outlineLevel="0" collapsed="false">
      <c r="BS40664" s="96" t="n">
        <f aca="false">BR40664-2.5</f>
        <v>-2.5</v>
      </c>
    </row>
    <row r="40665" customFormat="false" ht="12" hidden="false" customHeight="false" outlineLevel="0" collapsed="false">
      <c r="BS40665" s="96" t="n">
        <f aca="false">BR40665-2.5</f>
        <v>-2.5</v>
      </c>
    </row>
    <row r="40666" customFormat="false" ht="12" hidden="false" customHeight="false" outlineLevel="0" collapsed="false">
      <c r="BS40666" s="96" t="n">
        <f aca="false">BR40666-2.5</f>
        <v>-2.5</v>
      </c>
    </row>
    <row r="40667" customFormat="false" ht="12" hidden="false" customHeight="false" outlineLevel="0" collapsed="false">
      <c r="BS40667" s="96" t="n">
        <f aca="false">BR40667-2.5</f>
        <v>-2.5</v>
      </c>
    </row>
    <row r="40668" customFormat="false" ht="12" hidden="false" customHeight="false" outlineLevel="0" collapsed="false">
      <c r="BS40668" s="96" t="n">
        <f aca="false">BR40668-2.5</f>
        <v>-2.5</v>
      </c>
    </row>
    <row r="40669" customFormat="false" ht="12" hidden="false" customHeight="false" outlineLevel="0" collapsed="false">
      <c r="BS40669" s="96" t="n">
        <f aca="false">BR40669-2.5</f>
        <v>-2.5</v>
      </c>
    </row>
    <row r="40670" customFormat="false" ht="12" hidden="false" customHeight="false" outlineLevel="0" collapsed="false">
      <c r="BS40670" s="96" t="n">
        <f aca="false">BR40670-2.5</f>
        <v>-2.5</v>
      </c>
    </row>
    <row r="40671" customFormat="false" ht="12" hidden="false" customHeight="false" outlineLevel="0" collapsed="false">
      <c r="BS40671" s="96" t="n">
        <f aca="false">BR40671-2.5</f>
        <v>-2.5</v>
      </c>
    </row>
    <row r="40672" customFormat="false" ht="12" hidden="false" customHeight="false" outlineLevel="0" collapsed="false">
      <c r="BS40672" s="96" t="n">
        <f aca="false">BR40672-2.5</f>
        <v>-2.5</v>
      </c>
    </row>
    <row r="40673" customFormat="false" ht="12" hidden="false" customHeight="false" outlineLevel="0" collapsed="false">
      <c r="BS40673" s="96" t="n">
        <f aca="false">BR40673-2.5</f>
        <v>-2.5</v>
      </c>
    </row>
    <row r="40674" customFormat="false" ht="12" hidden="false" customHeight="false" outlineLevel="0" collapsed="false">
      <c r="BS40674" s="96" t="n">
        <f aca="false">BR40674-2.5</f>
        <v>-2.5</v>
      </c>
    </row>
    <row r="40675" customFormat="false" ht="12" hidden="false" customHeight="false" outlineLevel="0" collapsed="false">
      <c r="BS40675" s="96" t="n">
        <f aca="false">BR40675-2.5</f>
        <v>-2.5</v>
      </c>
    </row>
    <row r="40676" customFormat="false" ht="12" hidden="false" customHeight="false" outlineLevel="0" collapsed="false">
      <c r="BS40676" s="96" t="n">
        <f aca="false">BR40676-2.5</f>
        <v>-2.5</v>
      </c>
    </row>
    <row r="40677" customFormat="false" ht="12" hidden="false" customHeight="false" outlineLevel="0" collapsed="false">
      <c r="BS40677" s="96" t="n">
        <f aca="false">BR40677-2.5</f>
        <v>-2.5</v>
      </c>
    </row>
    <row r="40678" customFormat="false" ht="12" hidden="false" customHeight="false" outlineLevel="0" collapsed="false">
      <c r="BS40678" s="96" t="n">
        <f aca="false">BR40678-2.5</f>
        <v>-2.5</v>
      </c>
    </row>
    <row r="40679" customFormat="false" ht="12" hidden="false" customHeight="false" outlineLevel="0" collapsed="false">
      <c r="BS40679" s="96" t="n">
        <f aca="false">BR40679-2.5</f>
        <v>-2.5</v>
      </c>
    </row>
    <row r="40680" customFormat="false" ht="12" hidden="false" customHeight="false" outlineLevel="0" collapsed="false">
      <c r="BS40680" s="96" t="n">
        <f aca="false">BR40680-2.5</f>
        <v>-2.5</v>
      </c>
    </row>
    <row r="40681" customFormat="false" ht="12" hidden="false" customHeight="false" outlineLevel="0" collapsed="false">
      <c r="BS40681" s="96" t="n">
        <f aca="false">BR40681-2.5</f>
        <v>-2.5</v>
      </c>
    </row>
    <row r="40682" customFormat="false" ht="12" hidden="false" customHeight="false" outlineLevel="0" collapsed="false">
      <c r="BS40682" s="96" t="n">
        <f aca="false">BR40682-2.5</f>
        <v>-2.5</v>
      </c>
    </row>
    <row r="40683" customFormat="false" ht="12" hidden="false" customHeight="false" outlineLevel="0" collapsed="false">
      <c r="BS40683" s="96" t="n">
        <f aca="false">BR40683-2.5</f>
        <v>-2.5</v>
      </c>
    </row>
    <row r="40684" customFormat="false" ht="12" hidden="false" customHeight="false" outlineLevel="0" collapsed="false">
      <c r="BS40684" s="96" t="n">
        <f aca="false">BR40684-2.5</f>
        <v>-2.5</v>
      </c>
    </row>
    <row r="40685" customFormat="false" ht="12" hidden="false" customHeight="false" outlineLevel="0" collapsed="false">
      <c r="BS40685" s="96" t="n">
        <f aca="false">BR40685-2.5</f>
        <v>-2.5</v>
      </c>
    </row>
    <row r="40686" customFormat="false" ht="12" hidden="false" customHeight="false" outlineLevel="0" collapsed="false">
      <c r="BS40686" s="96" t="n">
        <f aca="false">BR40686-2.5</f>
        <v>-2.5</v>
      </c>
    </row>
    <row r="40687" customFormat="false" ht="12" hidden="false" customHeight="false" outlineLevel="0" collapsed="false">
      <c r="BS40687" s="96" t="n">
        <f aca="false">BR40687-2.5</f>
        <v>-2.5</v>
      </c>
    </row>
    <row r="40688" customFormat="false" ht="12" hidden="false" customHeight="false" outlineLevel="0" collapsed="false">
      <c r="BS40688" s="96" t="n">
        <f aca="false">BR40688-2.5</f>
        <v>-2.5</v>
      </c>
    </row>
    <row r="40689" customFormat="false" ht="12" hidden="false" customHeight="false" outlineLevel="0" collapsed="false">
      <c r="BS40689" s="96" t="n">
        <f aca="false">BR40689-2.5</f>
        <v>-2.5</v>
      </c>
    </row>
    <row r="40690" customFormat="false" ht="12" hidden="false" customHeight="false" outlineLevel="0" collapsed="false">
      <c r="BS40690" s="96" t="n">
        <f aca="false">BR40690-2.5</f>
        <v>-2.5</v>
      </c>
    </row>
    <row r="40691" customFormat="false" ht="12" hidden="false" customHeight="false" outlineLevel="0" collapsed="false">
      <c r="BS40691" s="96" t="n">
        <f aca="false">BR40691-2.5</f>
        <v>-2.5</v>
      </c>
    </row>
    <row r="40692" customFormat="false" ht="12" hidden="false" customHeight="false" outlineLevel="0" collapsed="false">
      <c r="BS40692" s="96" t="n">
        <f aca="false">BR40692-2.5</f>
        <v>-2.5</v>
      </c>
    </row>
    <row r="40693" customFormat="false" ht="12" hidden="false" customHeight="false" outlineLevel="0" collapsed="false">
      <c r="BS40693" s="96" t="n">
        <f aca="false">BR40693-2.5</f>
        <v>-2.5</v>
      </c>
    </row>
    <row r="40694" customFormat="false" ht="12" hidden="false" customHeight="false" outlineLevel="0" collapsed="false">
      <c r="BS40694" s="96" t="n">
        <f aca="false">BR40694-2.5</f>
        <v>-2.5</v>
      </c>
    </row>
    <row r="40695" customFormat="false" ht="12" hidden="false" customHeight="false" outlineLevel="0" collapsed="false">
      <c r="BS40695" s="96" t="n">
        <f aca="false">BR40695-2.5</f>
        <v>-2.5</v>
      </c>
    </row>
    <row r="40696" customFormat="false" ht="12" hidden="false" customHeight="false" outlineLevel="0" collapsed="false">
      <c r="BS40696" s="96" t="n">
        <f aca="false">BR40696-2.5</f>
        <v>-2.5</v>
      </c>
    </row>
    <row r="40697" customFormat="false" ht="12" hidden="false" customHeight="false" outlineLevel="0" collapsed="false">
      <c r="BS40697" s="96" t="n">
        <f aca="false">BR40697-2.5</f>
        <v>-2.5</v>
      </c>
    </row>
    <row r="40698" customFormat="false" ht="12" hidden="false" customHeight="false" outlineLevel="0" collapsed="false">
      <c r="BS40698" s="96" t="n">
        <f aca="false">BR40698-2.5</f>
        <v>-2.5</v>
      </c>
    </row>
    <row r="40699" customFormat="false" ht="12" hidden="false" customHeight="false" outlineLevel="0" collapsed="false">
      <c r="BS40699" s="96" t="n">
        <f aca="false">BR40699-2.5</f>
        <v>-2.5</v>
      </c>
    </row>
    <row r="40700" customFormat="false" ht="12" hidden="false" customHeight="false" outlineLevel="0" collapsed="false">
      <c r="BS40700" s="96" t="n">
        <f aca="false">BR40700-2.5</f>
        <v>-2.5</v>
      </c>
    </row>
    <row r="40701" customFormat="false" ht="12" hidden="false" customHeight="false" outlineLevel="0" collapsed="false">
      <c r="BS40701" s="96" t="n">
        <f aca="false">BR40701-2.5</f>
        <v>-2.5</v>
      </c>
    </row>
    <row r="40702" customFormat="false" ht="12" hidden="false" customHeight="false" outlineLevel="0" collapsed="false">
      <c r="BS40702" s="96" t="n">
        <f aca="false">BR40702-2.5</f>
        <v>-2.5</v>
      </c>
    </row>
    <row r="40703" customFormat="false" ht="12" hidden="false" customHeight="false" outlineLevel="0" collapsed="false">
      <c r="BS40703" s="96" t="n">
        <f aca="false">BR40703-2.5</f>
        <v>-2.5</v>
      </c>
    </row>
    <row r="40704" customFormat="false" ht="12" hidden="false" customHeight="false" outlineLevel="0" collapsed="false">
      <c r="BS40704" s="96" t="n">
        <f aca="false">BR40704-2.5</f>
        <v>-2.5</v>
      </c>
    </row>
    <row r="40705" customFormat="false" ht="12" hidden="false" customHeight="false" outlineLevel="0" collapsed="false">
      <c r="BS40705" s="96" t="n">
        <f aca="false">BR40705-2.5</f>
        <v>-2.5</v>
      </c>
    </row>
    <row r="40706" customFormat="false" ht="12" hidden="false" customHeight="false" outlineLevel="0" collapsed="false">
      <c r="BS40706" s="96" t="n">
        <f aca="false">BR40706-2.5</f>
        <v>-2.5</v>
      </c>
    </row>
    <row r="40707" customFormat="false" ht="12" hidden="false" customHeight="false" outlineLevel="0" collapsed="false">
      <c r="BS40707" s="96" t="n">
        <f aca="false">BR40707-2.5</f>
        <v>-2.5</v>
      </c>
    </row>
    <row r="40708" customFormat="false" ht="12" hidden="false" customHeight="false" outlineLevel="0" collapsed="false">
      <c r="BS40708" s="96" t="n">
        <f aca="false">BR40708-2.5</f>
        <v>-2.5</v>
      </c>
    </row>
    <row r="40709" customFormat="false" ht="12" hidden="false" customHeight="false" outlineLevel="0" collapsed="false">
      <c r="BS40709" s="96" t="n">
        <f aca="false">BR40709-2.5</f>
        <v>-2.5</v>
      </c>
    </row>
    <row r="40710" customFormat="false" ht="12" hidden="false" customHeight="false" outlineLevel="0" collapsed="false">
      <c r="BS40710" s="96" t="n">
        <f aca="false">BR40710-2.5</f>
        <v>-2.5</v>
      </c>
    </row>
    <row r="40711" customFormat="false" ht="12" hidden="false" customHeight="false" outlineLevel="0" collapsed="false">
      <c r="BS40711" s="96" t="n">
        <f aca="false">BR40711-2.5</f>
        <v>-2.5</v>
      </c>
    </row>
    <row r="40712" customFormat="false" ht="12" hidden="false" customHeight="false" outlineLevel="0" collapsed="false">
      <c r="BS40712" s="96" t="n">
        <f aca="false">BR40712-2.5</f>
        <v>-2.5</v>
      </c>
    </row>
    <row r="40713" customFormat="false" ht="12" hidden="false" customHeight="false" outlineLevel="0" collapsed="false">
      <c r="BS40713" s="96" t="n">
        <f aca="false">BR40713-2.5</f>
        <v>-2.5</v>
      </c>
    </row>
    <row r="40714" customFormat="false" ht="12" hidden="false" customHeight="false" outlineLevel="0" collapsed="false">
      <c r="BS40714" s="96" t="n">
        <f aca="false">BR40714-2.5</f>
        <v>-2.5</v>
      </c>
    </row>
    <row r="40715" customFormat="false" ht="12" hidden="false" customHeight="false" outlineLevel="0" collapsed="false">
      <c r="BS40715" s="96" t="n">
        <f aca="false">BR40715-2.5</f>
        <v>-2.5</v>
      </c>
    </row>
    <row r="40716" customFormat="false" ht="12" hidden="false" customHeight="false" outlineLevel="0" collapsed="false">
      <c r="BS40716" s="96" t="n">
        <f aca="false">BR40716-2.5</f>
        <v>-2.5</v>
      </c>
    </row>
    <row r="40717" customFormat="false" ht="12" hidden="false" customHeight="false" outlineLevel="0" collapsed="false">
      <c r="BS40717" s="96" t="n">
        <f aca="false">BR40717-2.5</f>
        <v>-2.5</v>
      </c>
    </row>
    <row r="40718" customFormat="false" ht="12" hidden="false" customHeight="false" outlineLevel="0" collapsed="false">
      <c r="BS40718" s="96" t="n">
        <f aca="false">BR40718-2.5</f>
        <v>-2.5</v>
      </c>
    </row>
    <row r="40719" customFormat="false" ht="12" hidden="false" customHeight="false" outlineLevel="0" collapsed="false">
      <c r="BS40719" s="96" t="n">
        <f aca="false">BR40719-2.5</f>
        <v>-2.5</v>
      </c>
    </row>
    <row r="40720" customFormat="false" ht="12" hidden="false" customHeight="false" outlineLevel="0" collapsed="false">
      <c r="BS40720" s="96" t="n">
        <f aca="false">BR40720-2.5</f>
        <v>-2.5</v>
      </c>
    </row>
    <row r="40721" customFormat="false" ht="12" hidden="false" customHeight="false" outlineLevel="0" collapsed="false">
      <c r="BS40721" s="96" t="n">
        <f aca="false">BR40721-2.5</f>
        <v>-2.5</v>
      </c>
    </row>
    <row r="40722" customFormat="false" ht="12" hidden="false" customHeight="false" outlineLevel="0" collapsed="false">
      <c r="BS40722" s="96" t="n">
        <f aca="false">BR40722-2.5</f>
        <v>-2.5</v>
      </c>
    </row>
    <row r="40723" customFormat="false" ht="12" hidden="false" customHeight="false" outlineLevel="0" collapsed="false">
      <c r="BS40723" s="96" t="n">
        <f aca="false">BR40723-2.5</f>
        <v>-2.5</v>
      </c>
    </row>
    <row r="40724" customFormat="false" ht="12" hidden="false" customHeight="false" outlineLevel="0" collapsed="false">
      <c r="BS40724" s="96" t="n">
        <f aca="false">BR40724-2.5</f>
        <v>-2.5</v>
      </c>
    </row>
    <row r="40725" customFormat="false" ht="12" hidden="false" customHeight="false" outlineLevel="0" collapsed="false">
      <c r="BS40725" s="96" t="n">
        <f aca="false">BR40725-2.5</f>
        <v>-2.5</v>
      </c>
    </row>
    <row r="40726" customFormat="false" ht="12" hidden="false" customHeight="false" outlineLevel="0" collapsed="false">
      <c r="BS40726" s="96" t="n">
        <f aca="false">BR40726-2.5</f>
        <v>-2.5</v>
      </c>
    </row>
    <row r="40727" customFormat="false" ht="12" hidden="false" customHeight="false" outlineLevel="0" collapsed="false">
      <c r="BS40727" s="96" t="n">
        <f aca="false">BR40727-2.5</f>
        <v>-2.5</v>
      </c>
    </row>
    <row r="40728" customFormat="false" ht="12" hidden="false" customHeight="false" outlineLevel="0" collapsed="false">
      <c r="BS40728" s="96" t="n">
        <f aca="false">BR40728-2.5</f>
        <v>-2.5</v>
      </c>
    </row>
    <row r="40729" customFormat="false" ht="12" hidden="false" customHeight="false" outlineLevel="0" collapsed="false">
      <c r="BS40729" s="96" t="n">
        <f aca="false">BR40729-2.5</f>
        <v>-2.5</v>
      </c>
    </row>
    <row r="40730" customFormat="false" ht="12" hidden="false" customHeight="false" outlineLevel="0" collapsed="false">
      <c r="BS40730" s="96" t="n">
        <f aca="false">BR40730-2.5</f>
        <v>-2.5</v>
      </c>
    </row>
    <row r="40731" customFormat="false" ht="12" hidden="false" customHeight="false" outlineLevel="0" collapsed="false">
      <c r="BS40731" s="96" t="n">
        <f aca="false">BR40731-2.5</f>
        <v>-2.5</v>
      </c>
    </row>
    <row r="40732" customFormat="false" ht="12" hidden="false" customHeight="false" outlineLevel="0" collapsed="false">
      <c r="BS40732" s="96" t="n">
        <f aca="false">BR40732-2.5</f>
        <v>-2.5</v>
      </c>
    </row>
    <row r="40733" customFormat="false" ht="12" hidden="false" customHeight="false" outlineLevel="0" collapsed="false">
      <c r="BS40733" s="96" t="n">
        <f aca="false">BR40733-2.5</f>
        <v>-2.5</v>
      </c>
    </row>
    <row r="40734" customFormat="false" ht="12" hidden="false" customHeight="false" outlineLevel="0" collapsed="false">
      <c r="BS40734" s="96" t="n">
        <f aca="false">BR40734-2.5</f>
        <v>-2.5</v>
      </c>
    </row>
    <row r="40735" customFormat="false" ht="12" hidden="false" customHeight="false" outlineLevel="0" collapsed="false">
      <c r="BS40735" s="96" t="n">
        <f aca="false">BR40735-2.5</f>
        <v>-2.5</v>
      </c>
    </row>
    <row r="40736" customFormat="false" ht="12" hidden="false" customHeight="false" outlineLevel="0" collapsed="false">
      <c r="BS40736" s="96" t="n">
        <f aca="false">BR40736-2.5</f>
        <v>-2.5</v>
      </c>
    </row>
    <row r="40737" customFormat="false" ht="12" hidden="false" customHeight="false" outlineLevel="0" collapsed="false">
      <c r="BS40737" s="96" t="n">
        <f aca="false">BR40737-2.5</f>
        <v>-2.5</v>
      </c>
    </row>
    <row r="40738" customFormat="false" ht="12" hidden="false" customHeight="false" outlineLevel="0" collapsed="false">
      <c r="BS40738" s="96" t="n">
        <f aca="false">BR40738-2.5</f>
        <v>-2.5</v>
      </c>
    </row>
    <row r="40739" customFormat="false" ht="12" hidden="false" customHeight="false" outlineLevel="0" collapsed="false">
      <c r="BS40739" s="96" t="n">
        <f aca="false">BR40739-2.5</f>
        <v>-2.5</v>
      </c>
    </row>
    <row r="40740" customFormat="false" ht="12" hidden="false" customHeight="false" outlineLevel="0" collapsed="false">
      <c r="BS40740" s="96" t="n">
        <f aca="false">BR40740-2.5</f>
        <v>-2.5</v>
      </c>
    </row>
    <row r="40741" customFormat="false" ht="12" hidden="false" customHeight="false" outlineLevel="0" collapsed="false">
      <c r="BS40741" s="96" t="n">
        <f aca="false">BR40741-2.5</f>
        <v>-2.5</v>
      </c>
    </row>
    <row r="40742" customFormat="false" ht="12" hidden="false" customHeight="false" outlineLevel="0" collapsed="false">
      <c r="BS40742" s="96" t="n">
        <f aca="false">BR40742-2.5</f>
        <v>-2.5</v>
      </c>
    </row>
    <row r="40743" customFormat="false" ht="12" hidden="false" customHeight="false" outlineLevel="0" collapsed="false">
      <c r="BS40743" s="96" t="n">
        <f aca="false">BR40743-2.5</f>
        <v>-2.5</v>
      </c>
    </row>
    <row r="40744" customFormat="false" ht="12" hidden="false" customHeight="false" outlineLevel="0" collapsed="false">
      <c r="BS40744" s="96" t="n">
        <f aca="false">BR40744-2.5</f>
        <v>-2.5</v>
      </c>
    </row>
    <row r="40745" customFormat="false" ht="12" hidden="false" customHeight="false" outlineLevel="0" collapsed="false">
      <c r="BS40745" s="96" t="n">
        <f aca="false">BR40745-2.5</f>
        <v>-2.5</v>
      </c>
    </row>
    <row r="40746" customFormat="false" ht="12" hidden="false" customHeight="false" outlineLevel="0" collapsed="false">
      <c r="BS40746" s="96" t="n">
        <f aca="false">BR40746-2.5</f>
        <v>-2.5</v>
      </c>
    </row>
    <row r="40747" customFormat="false" ht="12" hidden="false" customHeight="false" outlineLevel="0" collapsed="false">
      <c r="BS40747" s="96" t="n">
        <f aca="false">BR40747-2.5</f>
        <v>-2.5</v>
      </c>
    </row>
    <row r="40748" customFormat="false" ht="12" hidden="false" customHeight="false" outlineLevel="0" collapsed="false">
      <c r="BS40748" s="96" t="n">
        <f aca="false">BR40748-2.5</f>
        <v>-2.5</v>
      </c>
    </row>
    <row r="40749" customFormat="false" ht="12" hidden="false" customHeight="false" outlineLevel="0" collapsed="false">
      <c r="BS40749" s="96" t="n">
        <f aca="false">BR40749-2.5</f>
        <v>-2.5</v>
      </c>
    </row>
    <row r="40750" customFormat="false" ht="12" hidden="false" customHeight="false" outlineLevel="0" collapsed="false">
      <c r="BS40750" s="96" t="n">
        <f aca="false">BR40750-2.5</f>
        <v>-2.5</v>
      </c>
    </row>
    <row r="40751" customFormat="false" ht="12" hidden="false" customHeight="false" outlineLevel="0" collapsed="false">
      <c r="BS40751" s="96" t="n">
        <f aca="false">BR40751-2.5</f>
        <v>-2.5</v>
      </c>
    </row>
    <row r="40752" customFormat="false" ht="12" hidden="false" customHeight="false" outlineLevel="0" collapsed="false">
      <c r="BS40752" s="96" t="n">
        <f aca="false">BR40752-2.5</f>
        <v>-2.5</v>
      </c>
    </row>
    <row r="40753" customFormat="false" ht="12" hidden="false" customHeight="false" outlineLevel="0" collapsed="false">
      <c r="BS40753" s="96" t="n">
        <f aca="false">BR40753-2.5</f>
        <v>-2.5</v>
      </c>
    </row>
    <row r="40754" customFormat="false" ht="12" hidden="false" customHeight="false" outlineLevel="0" collapsed="false">
      <c r="BS40754" s="96" t="n">
        <f aca="false">BR40754-2.5</f>
        <v>-2.5</v>
      </c>
    </row>
    <row r="40755" customFormat="false" ht="12" hidden="false" customHeight="false" outlineLevel="0" collapsed="false">
      <c r="BS40755" s="96" t="n">
        <f aca="false">BR40755-2.5</f>
        <v>-2.5</v>
      </c>
    </row>
    <row r="40756" customFormat="false" ht="12" hidden="false" customHeight="false" outlineLevel="0" collapsed="false">
      <c r="BS40756" s="96" t="n">
        <f aca="false">BR40756-2.5</f>
        <v>-2.5</v>
      </c>
    </row>
    <row r="40757" customFormat="false" ht="12" hidden="false" customHeight="false" outlineLevel="0" collapsed="false">
      <c r="BS40757" s="96" t="n">
        <f aca="false">BR40757-2.5</f>
        <v>-2.5</v>
      </c>
    </row>
    <row r="40758" customFormat="false" ht="12" hidden="false" customHeight="false" outlineLevel="0" collapsed="false">
      <c r="BS40758" s="96" t="n">
        <f aca="false">BR40758-2.5</f>
        <v>-2.5</v>
      </c>
    </row>
    <row r="40759" customFormat="false" ht="12" hidden="false" customHeight="false" outlineLevel="0" collapsed="false">
      <c r="BS40759" s="96" t="n">
        <f aca="false">BR40759-2.5</f>
        <v>-2.5</v>
      </c>
    </row>
    <row r="40760" customFormat="false" ht="12" hidden="false" customHeight="false" outlineLevel="0" collapsed="false">
      <c r="BS40760" s="96" t="n">
        <f aca="false">BR40760-2.5</f>
        <v>-2.5</v>
      </c>
    </row>
    <row r="40761" customFormat="false" ht="12" hidden="false" customHeight="false" outlineLevel="0" collapsed="false">
      <c r="BS40761" s="96" t="n">
        <f aca="false">BR40761-2.5</f>
        <v>-2.5</v>
      </c>
    </row>
    <row r="40762" customFormat="false" ht="12" hidden="false" customHeight="false" outlineLevel="0" collapsed="false">
      <c r="BS40762" s="96" t="n">
        <f aca="false">BR40762-2.5</f>
        <v>-2.5</v>
      </c>
    </row>
    <row r="40763" customFormat="false" ht="12" hidden="false" customHeight="false" outlineLevel="0" collapsed="false">
      <c r="BS40763" s="96" t="n">
        <f aca="false">BR40763-2.5</f>
        <v>-2.5</v>
      </c>
    </row>
    <row r="40764" customFormat="false" ht="12" hidden="false" customHeight="false" outlineLevel="0" collapsed="false">
      <c r="BS40764" s="96" t="n">
        <f aca="false">BR40764-2.5</f>
        <v>-2.5</v>
      </c>
    </row>
    <row r="40765" customFormat="false" ht="12" hidden="false" customHeight="false" outlineLevel="0" collapsed="false">
      <c r="BS40765" s="96" t="n">
        <f aca="false">BR40765-2.5</f>
        <v>-2.5</v>
      </c>
    </row>
    <row r="40766" customFormat="false" ht="12" hidden="false" customHeight="false" outlineLevel="0" collapsed="false">
      <c r="BS40766" s="96" t="n">
        <f aca="false">BR40766-2.5</f>
        <v>-2.5</v>
      </c>
    </row>
    <row r="40767" customFormat="false" ht="12" hidden="false" customHeight="false" outlineLevel="0" collapsed="false">
      <c r="BS40767" s="96" t="n">
        <f aca="false">BR40767-2.5</f>
        <v>-2.5</v>
      </c>
    </row>
    <row r="40768" customFormat="false" ht="12" hidden="false" customHeight="false" outlineLevel="0" collapsed="false">
      <c r="BS40768" s="96" t="n">
        <f aca="false">BR40768-2.5</f>
        <v>-2.5</v>
      </c>
    </row>
    <row r="40769" customFormat="false" ht="12" hidden="false" customHeight="false" outlineLevel="0" collapsed="false">
      <c r="BS40769" s="96" t="n">
        <f aca="false">BR40769-2.5</f>
        <v>-2.5</v>
      </c>
    </row>
    <row r="40770" customFormat="false" ht="12" hidden="false" customHeight="false" outlineLevel="0" collapsed="false">
      <c r="BS40770" s="96" t="n">
        <f aca="false">BR40770-2.5</f>
        <v>-2.5</v>
      </c>
    </row>
    <row r="40771" customFormat="false" ht="12" hidden="false" customHeight="false" outlineLevel="0" collapsed="false">
      <c r="BS40771" s="96" t="n">
        <f aca="false">BR40771-2.5</f>
        <v>-2.5</v>
      </c>
    </row>
    <row r="40772" customFormat="false" ht="12" hidden="false" customHeight="false" outlineLevel="0" collapsed="false">
      <c r="BS40772" s="96" t="n">
        <f aca="false">BR40772-2.5</f>
        <v>-2.5</v>
      </c>
    </row>
    <row r="40773" customFormat="false" ht="12" hidden="false" customHeight="false" outlineLevel="0" collapsed="false">
      <c r="BS40773" s="96" t="n">
        <f aca="false">BR40773-2.5</f>
        <v>-2.5</v>
      </c>
    </row>
    <row r="40774" customFormat="false" ht="12" hidden="false" customHeight="false" outlineLevel="0" collapsed="false">
      <c r="BS40774" s="96" t="n">
        <f aca="false">BR40774-2.5</f>
        <v>-2.5</v>
      </c>
    </row>
    <row r="40775" customFormat="false" ht="12" hidden="false" customHeight="false" outlineLevel="0" collapsed="false">
      <c r="BS40775" s="96" t="n">
        <f aca="false">BR40775-2.5</f>
        <v>-2.5</v>
      </c>
    </row>
    <row r="40776" customFormat="false" ht="12" hidden="false" customHeight="false" outlineLevel="0" collapsed="false">
      <c r="BS40776" s="96" t="n">
        <f aca="false">BR40776-2.5</f>
        <v>-2.5</v>
      </c>
    </row>
    <row r="40777" customFormat="false" ht="12" hidden="false" customHeight="false" outlineLevel="0" collapsed="false">
      <c r="BS40777" s="96" t="n">
        <f aca="false">BR40777-2.5</f>
        <v>-2.5</v>
      </c>
    </row>
    <row r="40778" customFormat="false" ht="12" hidden="false" customHeight="false" outlineLevel="0" collapsed="false">
      <c r="BS40778" s="96" t="n">
        <f aca="false">BR40778-2.5</f>
        <v>-2.5</v>
      </c>
    </row>
    <row r="40779" customFormat="false" ht="12" hidden="false" customHeight="false" outlineLevel="0" collapsed="false">
      <c r="BS40779" s="96" t="n">
        <f aca="false">BR40779-2.5</f>
        <v>-2.5</v>
      </c>
    </row>
    <row r="40780" customFormat="false" ht="12" hidden="false" customHeight="false" outlineLevel="0" collapsed="false">
      <c r="BS40780" s="96" t="n">
        <f aca="false">BR40780-2.5</f>
        <v>-2.5</v>
      </c>
    </row>
    <row r="40781" customFormat="false" ht="12" hidden="false" customHeight="false" outlineLevel="0" collapsed="false">
      <c r="BS40781" s="96" t="n">
        <f aca="false">BR40781-2.5</f>
        <v>-2.5</v>
      </c>
    </row>
    <row r="40782" customFormat="false" ht="12" hidden="false" customHeight="false" outlineLevel="0" collapsed="false">
      <c r="BS40782" s="96" t="n">
        <f aca="false">BR40782-2.5</f>
        <v>-2.5</v>
      </c>
    </row>
    <row r="40783" customFormat="false" ht="12" hidden="false" customHeight="false" outlineLevel="0" collapsed="false">
      <c r="BS40783" s="96" t="n">
        <f aca="false">BR40783-2.5</f>
        <v>-2.5</v>
      </c>
    </row>
    <row r="40784" customFormat="false" ht="12" hidden="false" customHeight="false" outlineLevel="0" collapsed="false">
      <c r="BS40784" s="96" t="n">
        <f aca="false">BR40784-2.5</f>
        <v>-2.5</v>
      </c>
    </row>
    <row r="40785" customFormat="false" ht="12" hidden="false" customHeight="false" outlineLevel="0" collapsed="false">
      <c r="BS40785" s="96" t="n">
        <f aca="false">BR40785-2.5</f>
        <v>-2.5</v>
      </c>
    </row>
    <row r="40786" customFormat="false" ht="12" hidden="false" customHeight="false" outlineLevel="0" collapsed="false">
      <c r="BS40786" s="96" t="n">
        <f aca="false">BR40786-2.5</f>
        <v>-2.5</v>
      </c>
    </row>
    <row r="40787" customFormat="false" ht="12" hidden="false" customHeight="false" outlineLevel="0" collapsed="false">
      <c r="BS40787" s="96" t="n">
        <f aca="false">BR40787-2.5</f>
        <v>-2.5</v>
      </c>
    </row>
    <row r="40788" customFormat="false" ht="12" hidden="false" customHeight="false" outlineLevel="0" collapsed="false">
      <c r="BS40788" s="96" t="n">
        <f aca="false">BR40788-2.5</f>
        <v>-2.5</v>
      </c>
    </row>
    <row r="40789" customFormat="false" ht="12" hidden="false" customHeight="false" outlineLevel="0" collapsed="false">
      <c r="BS40789" s="96" t="n">
        <f aca="false">BR40789-2.5</f>
        <v>-2.5</v>
      </c>
    </row>
    <row r="40790" customFormat="false" ht="12" hidden="false" customHeight="false" outlineLevel="0" collapsed="false">
      <c r="BS40790" s="96" t="n">
        <f aca="false">BR40790-2.5</f>
        <v>-2.5</v>
      </c>
    </row>
    <row r="40791" customFormat="false" ht="12" hidden="false" customHeight="false" outlineLevel="0" collapsed="false">
      <c r="BS40791" s="96" t="n">
        <f aca="false">BR40791-2.5</f>
        <v>-2.5</v>
      </c>
    </row>
    <row r="40792" customFormat="false" ht="12" hidden="false" customHeight="false" outlineLevel="0" collapsed="false">
      <c r="BS40792" s="96" t="n">
        <f aca="false">BR40792-2.5</f>
        <v>-2.5</v>
      </c>
    </row>
    <row r="40793" customFormat="false" ht="12" hidden="false" customHeight="false" outlineLevel="0" collapsed="false">
      <c r="BS40793" s="96" t="n">
        <f aca="false">BR40793-2.5</f>
        <v>-2.5</v>
      </c>
    </row>
    <row r="40794" customFormat="false" ht="12" hidden="false" customHeight="false" outlineLevel="0" collapsed="false">
      <c r="BS40794" s="96" t="n">
        <f aca="false">BR40794-2.5</f>
        <v>-2.5</v>
      </c>
    </row>
    <row r="40795" customFormat="false" ht="12" hidden="false" customHeight="false" outlineLevel="0" collapsed="false">
      <c r="BS40795" s="96" t="n">
        <f aca="false">BR40795-2.5</f>
        <v>-2.5</v>
      </c>
    </row>
    <row r="40796" customFormat="false" ht="12" hidden="false" customHeight="false" outlineLevel="0" collapsed="false">
      <c r="BS40796" s="96" t="n">
        <f aca="false">BR40796-2.5</f>
        <v>-2.5</v>
      </c>
    </row>
    <row r="40797" customFormat="false" ht="12" hidden="false" customHeight="false" outlineLevel="0" collapsed="false">
      <c r="BS40797" s="96" t="n">
        <f aca="false">BR40797-2.5</f>
        <v>-2.5</v>
      </c>
    </row>
    <row r="40798" customFormat="false" ht="12" hidden="false" customHeight="false" outlineLevel="0" collapsed="false">
      <c r="BS40798" s="96" t="n">
        <f aca="false">BR40798-2.5</f>
        <v>-2.5</v>
      </c>
    </row>
    <row r="40799" customFormat="false" ht="12" hidden="false" customHeight="false" outlineLevel="0" collapsed="false">
      <c r="BS40799" s="96" t="n">
        <f aca="false">BR40799-2.5</f>
        <v>-2.5</v>
      </c>
    </row>
    <row r="40800" customFormat="false" ht="12" hidden="false" customHeight="false" outlineLevel="0" collapsed="false">
      <c r="BS40800" s="96" t="n">
        <f aca="false">BR40800-2.5</f>
        <v>-2.5</v>
      </c>
    </row>
    <row r="40801" customFormat="false" ht="12" hidden="false" customHeight="false" outlineLevel="0" collapsed="false">
      <c r="BS40801" s="96" t="n">
        <f aca="false">BR40801-2.5</f>
        <v>-2.5</v>
      </c>
    </row>
    <row r="40802" customFormat="false" ht="12" hidden="false" customHeight="false" outlineLevel="0" collapsed="false">
      <c r="BS40802" s="96" t="n">
        <f aca="false">BR40802-2.5</f>
        <v>-2.5</v>
      </c>
    </row>
    <row r="40803" customFormat="false" ht="12" hidden="false" customHeight="false" outlineLevel="0" collapsed="false">
      <c r="BS40803" s="96" t="n">
        <f aca="false">BR40803-2.5</f>
        <v>-2.5</v>
      </c>
    </row>
    <row r="40804" customFormat="false" ht="12" hidden="false" customHeight="false" outlineLevel="0" collapsed="false">
      <c r="BS40804" s="96" t="n">
        <f aca="false">BR40804-2.5</f>
        <v>-2.5</v>
      </c>
    </row>
    <row r="40805" customFormat="false" ht="12" hidden="false" customHeight="false" outlineLevel="0" collapsed="false">
      <c r="BS40805" s="96" t="n">
        <f aca="false">BR40805-2.5</f>
        <v>-2.5</v>
      </c>
    </row>
    <row r="40806" customFormat="false" ht="12" hidden="false" customHeight="false" outlineLevel="0" collapsed="false">
      <c r="BS40806" s="96" t="n">
        <f aca="false">BR40806-2.5</f>
        <v>-2.5</v>
      </c>
    </row>
    <row r="40807" customFormat="false" ht="12" hidden="false" customHeight="false" outlineLevel="0" collapsed="false">
      <c r="BS40807" s="96" t="n">
        <f aca="false">BR40807-2.5</f>
        <v>-2.5</v>
      </c>
    </row>
    <row r="40808" customFormat="false" ht="12" hidden="false" customHeight="false" outlineLevel="0" collapsed="false">
      <c r="BS40808" s="96" t="n">
        <f aca="false">BR40808-2.5</f>
        <v>-2.5</v>
      </c>
    </row>
    <row r="40809" customFormat="false" ht="12" hidden="false" customHeight="false" outlineLevel="0" collapsed="false">
      <c r="BS40809" s="96" t="n">
        <f aca="false">BR40809-2.5</f>
        <v>-2.5</v>
      </c>
    </row>
    <row r="40810" customFormat="false" ht="12" hidden="false" customHeight="false" outlineLevel="0" collapsed="false">
      <c r="BS40810" s="96" t="n">
        <f aca="false">BR40810-2.5</f>
        <v>-2.5</v>
      </c>
    </row>
    <row r="40811" customFormat="false" ht="12" hidden="false" customHeight="false" outlineLevel="0" collapsed="false">
      <c r="BS40811" s="96" t="n">
        <f aca="false">BR40811-2.5</f>
        <v>-2.5</v>
      </c>
    </row>
    <row r="40812" customFormat="false" ht="12" hidden="false" customHeight="false" outlineLevel="0" collapsed="false">
      <c r="BS40812" s="96" t="n">
        <f aca="false">BR40812-2.5</f>
        <v>-2.5</v>
      </c>
    </row>
    <row r="40813" customFormat="false" ht="12" hidden="false" customHeight="false" outlineLevel="0" collapsed="false">
      <c r="BS40813" s="96" t="n">
        <f aca="false">BR40813-2.5</f>
        <v>-2.5</v>
      </c>
    </row>
    <row r="40814" customFormat="false" ht="12" hidden="false" customHeight="false" outlineLevel="0" collapsed="false">
      <c r="BS40814" s="96" t="n">
        <f aca="false">BR40814-2.5</f>
        <v>-2.5</v>
      </c>
    </row>
    <row r="40815" customFormat="false" ht="12" hidden="false" customHeight="false" outlineLevel="0" collapsed="false">
      <c r="BS40815" s="96" t="n">
        <f aca="false">BR40815-2.5</f>
        <v>-2.5</v>
      </c>
    </row>
    <row r="40816" customFormat="false" ht="12" hidden="false" customHeight="false" outlineLevel="0" collapsed="false">
      <c r="BS40816" s="96" t="n">
        <f aca="false">BR40816-2.5</f>
        <v>-2.5</v>
      </c>
    </row>
    <row r="40817" customFormat="false" ht="12" hidden="false" customHeight="false" outlineLevel="0" collapsed="false">
      <c r="BS40817" s="96" t="n">
        <f aca="false">BR40817-2.5</f>
        <v>-2.5</v>
      </c>
    </row>
    <row r="40818" customFormat="false" ht="12" hidden="false" customHeight="false" outlineLevel="0" collapsed="false">
      <c r="BS40818" s="96" t="n">
        <f aca="false">BR40818-2.5</f>
        <v>-2.5</v>
      </c>
    </row>
    <row r="40819" customFormat="false" ht="12" hidden="false" customHeight="false" outlineLevel="0" collapsed="false">
      <c r="BS40819" s="96" t="n">
        <f aca="false">BR40819-2.5</f>
        <v>-2.5</v>
      </c>
    </row>
    <row r="40820" customFormat="false" ht="12" hidden="false" customHeight="false" outlineLevel="0" collapsed="false">
      <c r="BS40820" s="96" t="n">
        <f aca="false">BR40820-2.5</f>
        <v>-2.5</v>
      </c>
    </row>
    <row r="40821" customFormat="false" ht="12" hidden="false" customHeight="false" outlineLevel="0" collapsed="false">
      <c r="BS40821" s="96" t="n">
        <f aca="false">BR40821-2.5</f>
        <v>-2.5</v>
      </c>
    </row>
    <row r="40822" customFormat="false" ht="12" hidden="false" customHeight="false" outlineLevel="0" collapsed="false">
      <c r="BS40822" s="96" t="n">
        <f aca="false">BR40822-2.5</f>
        <v>-2.5</v>
      </c>
    </row>
    <row r="40823" customFormat="false" ht="12" hidden="false" customHeight="false" outlineLevel="0" collapsed="false">
      <c r="BS40823" s="96" t="n">
        <f aca="false">BR40823-2.5</f>
        <v>-2.5</v>
      </c>
    </row>
    <row r="40824" customFormat="false" ht="12" hidden="false" customHeight="false" outlineLevel="0" collapsed="false">
      <c r="BS40824" s="96" t="n">
        <f aca="false">BR40824-2.5</f>
        <v>-2.5</v>
      </c>
    </row>
    <row r="40825" customFormat="false" ht="12" hidden="false" customHeight="false" outlineLevel="0" collapsed="false">
      <c r="BS40825" s="96" t="n">
        <f aca="false">BR40825-2.5</f>
        <v>-2.5</v>
      </c>
    </row>
    <row r="40826" customFormat="false" ht="12" hidden="false" customHeight="false" outlineLevel="0" collapsed="false">
      <c r="BS40826" s="96" t="n">
        <f aca="false">BR40826-2.5</f>
        <v>-2.5</v>
      </c>
    </row>
    <row r="40827" customFormat="false" ht="12" hidden="false" customHeight="false" outlineLevel="0" collapsed="false">
      <c r="BS40827" s="96" t="n">
        <f aca="false">BR40827-2.5</f>
        <v>-2.5</v>
      </c>
    </row>
    <row r="40828" customFormat="false" ht="12" hidden="false" customHeight="false" outlineLevel="0" collapsed="false">
      <c r="BS40828" s="96" t="n">
        <f aca="false">BR40828-2.5</f>
        <v>-2.5</v>
      </c>
    </row>
    <row r="40829" customFormat="false" ht="12" hidden="false" customHeight="false" outlineLevel="0" collapsed="false">
      <c r="BS40829" s="96" t="n">
        <f aca="false">BR40829-2.5</f>
        <v>-2.5</v>
      </c>
    </row>
    <row r="40830" customFormat="false" ht="12" hidden="false" customHeight="false" outlineLevel="0" collapsed="false">
      <c r="BS40830" s="96" t="n">
        <f aca="false">BR40830-2.5</f>
        <v>-2.5</v>
      </c>
    </row>
    <row r="40831" customFormat="false" ht="12" hidden="false" customHeight="false" outlineLevel="0" collapsed="false">
      <c r="BS40831" s="96" t="n">
        <f aca="false">BR40831-2.5</f>
        <v>-2.5</v>
      </c>
    </row>
    <row r="40832" customFormat="false" ht="12" hidden="false" customHeight="false" outlineLevel="0" collapsed="false">
      <c r="BS40832" s="96" t="n">
        <f aca="false">BR40832-2.5</f>
        <v>-2.5</v>
      </c>
    </row>
    <row r="40833" customFormat="false" ht="12" hidden="false" customHeight="false" outlineLevel="0" collapsed="false">
      <c r="BS40833" s="96" t="n">
        <f aca="false">BR40833-2.5</f>
        <v>-2.5</v>
      </c>
    </row>
    <row r="40834" customFormat="false" ht="12" hidden="false" customHeight="false" outlineLevel="0" collapsed="false">
      <c r="BS40834" s="96" t="n">
        <f aca="false">BR40834-2.5</f>
        <v>-2.5</v>
      </c>
    </row>
    <row r="40835" customFormat="false" ht="12" hidden="false" customHeight="false" outlineLevel="0" collapsed="false">
      <c r="BS40835" s="96" t="n">
        <f aca="false">BR40835-2.5</f>
        <v>-2.5</v>
      </c>
    </row>
    <row r="40836" customFormat="false" ht="12" hidden="false" customHeight="false" outlineLevel="0" collapsed="false">
      <c r="BS40836" s="96" t="n">
        <f aca="false">BR40836-2.5</f>
        <v>-2.5</v>
      </c>
    </row>
    <row r="40837" customFormat="false" ht="12" hidden="false" customHeight="false" outlineLevel="0" collapsed="false">
      <c r="BS40837" s="96" t="n">
        <f aca="false">BR40837-2.5</f>
        <v>-2.5</v>
      </c>
    </row>
    <row r="40838" customFormat="false" ht="12" hidden="false" customHeight="false" outlineLevel="0" collapsed="false">
      <c r="BS40838" s="96" t="n">
        <f aca="false">BR40838-2.5</f>
        <v>-2.5</v>
      </c>
    </row>
    <row r="40839" customFormat="false" ht="12" hidden="false" customHeight="false" outlineLevel="0" collapsed="false">
      <c r="BS40839" s="96" t="n">
        <f aca="false">BR40839-2.5</f>
        <v>-2.5</v>
      </c>
    </row>
    <row r="40840" customFormat="false" ht="12" hidden="false" customHeight="false" outlineLevel="0" collapsed="false">
      <c r="BS40840" s="96" t="n">
        <f aca="false">BR40840-2.5</f>
        <v>-2.5</v>
      </c>
    </row>
    <row r="40841" customFormat="false" ht="12" hidden="false" customHeight="false" outlineLevel="0" collapsed="false">
      <c r="BS40841" s="96" t="n">
        <f aca="false">BR40841-2.5</f>
        <v>-2.5</v>
      </c>
    </row>
    <row r="40842" customFormat="false" ht="12" hidden="false" customHeight="false" outlineLevel="0" collapsed="false">
      <c r="BS40842" s="96" t="n">
        <f aca="false">BR40842-2.5</f>
        <v>-2.5</v>
      </c>
    </row>
    <row r="40843" customFormat="false" ht="12" hidden="false" customHeight="false" outlineLevel="0" collapsed="false">
      <c r="BS40843" s="96" t="n">
        <f aca="false">BR40843-2.5</f>
        <v>-2.5</v>
      </c>
    </row>
    <row r="40844" customFormat="false" ht="12" hidden="false" customHeight="false" outlineLevel="0" collapsed="false">
      <c r="BS40844" s="96" t="n">
        <f aca="false">BR40844-2.5</f>
        <v>-2.5</v>
      </c>
    </row>
    <row r="40845" customFormat="false" ht="12" hidden="false" customHeight="false" outlineLevel="0" collapsed="false">
      <c r="BS40845" s="96" t="n">
        <f aca="false">BR40845-2.5</f>
        <v>-2.5</v>
      </c>
    </row>
    <row r="40846" customFormat="false" ht="12" hidden="false" customHeight="false" outlineLevel="0" collapsed="false">
      <c r="BS40846" s="96" t="n">
        <f aca="false">BR40846-2.5</f>
        <v>-2.5</v>
      </c>
    </row>
    <row r="40847" customFormat="false" ht="12" hidden="false" customHeight="false" outlineLevel="0" collapsed="false">
      <c r="BS40847" s="96" t="n">
        <f aca="false">BR40847-2.5</f>
        <v>-2.5</v>
      </c>
    </row>
    <row r="40848" customFormat="false" ht="12" hidden="false" customHeight="false" outlineLevel="0" collapsed="false">
      <c r="BS40848" s="96" t="n">
        <f aca="false">BR40848-2.5</f>
        <v>-2.5</v>
      </c>
    </row>
    <row r="40849" customFormat="false" ht="12" hidden="false" customHeight="false" outlineLevel="0" collapsed="false">
      <c r="BS40849" s="96" t="n">
        <f aca="false">BR40849-2.5</f>
        <v>-2.5</v>
      </c>
    </row>
    <row r="40850" customFormat="false" ht="12" hidden="false" customHeight="false" outlineLevel="0" collapsed="false">
      <c r="BS40850" s="96" t="n">
        <f aca="false">BR40850-2.5</f>
        <v>-2.5</v>
      </c>
    </row>
    <row r="40851" customFormat="false" ht="12" hidden="false" customHeight="false" outlineLevel="0" collapsed="false">
      <c r="BS40851" s="96" t="n">
        <f aca="false">BR40851-2.5</f>
        <v>-2.5</v>
      </c>
    </row>
    <row r="40852" customFormat="false" ht="12" hidden="false" customHeight="false" outlineLevel="0" collapsed="false">
      <c r="BS40852" s="96" t="n">
        <f aca="false">BR40852-2.5</f>
        <v>-2.5</v>
      </c>
    </row>
    <row r="40853" customFormat="false" ht="12" hidden="false" customHeight="false" outlineLevel="0" collapsed="false">
      <c r="BS40853" s="96" t="n">
        <f aca="false">BR40853-2.5</f>
        <v>-2.5</v>
      </c>
    </row>
    <row r="40854" customFormat="false" ht="12" hidden="false" customHeight="false" outlineLevel="0" collapsed="false">
      <c r="BS40854" s="96" t="n">
        <f aca="false">BR40854-2.5</f>
        <v>-2.5</v>
      </c>
    </row>
    <row r="40855" customFormat="false" ht="12" hidden="false" customHeight="false" outlineLevel="0" collapsed="false">
      <c r="BS40855" s="96" t="n">
        <f aca="false">BR40855-2.5</f>
        <v>-2.5</v>
      </c>
    </row>
    <row r="40856" customFormat="false" ht="12" hidden="false" customHeight="false" outlineLevel="0" collapsed="false">
      <c r="BS40856" s="96" t="n">
        <f aca="false">BR40856-2.5</f>
        <v>-2.5</v>
      </c>
    </row>
    <row r="40857" customFormat="false" ht="12" hidden="false" customHeight="false" outlineLevel="0" collapsed="false">
      <c r="BS40857" s="96" t="n">
        <f aca="false">BR40857-2.5</f>
        <v>-2.5</v>
      </c>
    </row>
    <row r="40858" customFormat="false" ht="12" hidden="false" customHeight="false" outlineLevel="0" collapsed="false">
      <c r="BS40858" s="96" t="n">
        <f aca="false">BR40858-2.5</f>
        <v>-2.5</v>
      </c>
    </row>
    <row r="40859" customFormat="false" ht="12" hidden="false" customHeight="false" outlineLevel="0" collapsed="false">
      <c r="BS40859" s="96" t="n">
        <f aca="false">BR40859-2.5</f>
        <v>-2.5</v>
      </c>
    </row>
    <row r="40860" customFormat="false" ht="12" hidden="false" customHeight="false" outlineLevel="0" collapsed="false">
      <c r="BS40860" s="96" t="n">
        <f aca="false">BR40860-2.5</f>
        <v>-2.5</v>
      </c>
    </row>
    <row r="40861" customFormat="false" ht="12" hidden="false" customHeight="false" outlineLevel="0" collapsed="false">
      <c r="BS40861" s="96" t="n">
        <f aca="false">BR40861-2.5</f>
        <v>-2.5</v>
      </c>
    </row>
    <row r="40862" customFormat="false" ht="12" hidden="false" customHeight="false" outlineLevel="0" collapsed="false">
      <c r="BS40862" s="96" t="n">
        <f aca="false">BR40862-2.5</f>
        <v>-2.5</v>
      </c>
    </row>
    <row r="40863" customFormat="false" ht="12" hidden="false" customHeight="false" outlineLevel="0" collapsed="false">
      <c r="BS40863" s="96" t="n">
        <f aca="false">BR40863-2.5</f>
        <v>-2.5</v>
      </c>
    </row>
    <row r="40864" customFormat="false" ht="12" hidden="false" customHeight="false" outlineLevel="0" collapsed="false">
      <c r="BS40864" s="96" t="n">
        <f aca="false">BR40864-2.5</f>
        <v>-2.5</v>
      </c>
    </row>
    <row r="40865" customFormat="false" ht="12" hidden="false" customHeight="false" outlineLevel="0" collapsed="false">
      <c r="BS40865" s="96" t="n">
        <f aca="false">BR40865-2.5</f>
        <v>-2.5</v>
      </c>
    </row>
    <row r="40866" customFormat="false" ht="12" hidden="false" customHeight="false" outlineLevel="0" collapsed="false">
      <c r="BS40866" s="96" t="n">
        <f aca="false">BR40866-2.5</f>
        <v>-2.5</v>
      </c>
    </row>
    <row r="40867" customFormat="false" ht="12" hidden="false" customHeight="false" outlineLevel="0" collapsed="false">
      <c r="BS40867" s="96" t="n">
        <f aca="false">BR40867-2.5</f>
        <v>-2.5</v>
      </c>
    </row>
    <row r="40868" customFormat="false" ht="12" hidden="false" customHeight="false" outlineLevel="0" collapsed="false">
      <c r="BS40868" s="96" t="n">
        <f aca="false">BR40868-2.5</f>
        <v>-2.5</v>
      </c>
    </row>
    <row r="40869" customFormat="false" ht="12" hidden="false" customHeight="false" outlineLevel="0" collapsed="false">
      <c r="BS40869" s="96" t="n">
        <f aca="false">BR40869-2.5</f>
        <v>-2.5</v>
      </c>
    </row>
    <row r="40870" customFormat="false" ht="12" hidden="false" customHeight="false" outlineLevel="0" collapsed="false">
      <c r="BS40870" s="96" t="n">
        <f aca="false">BR40870-2.5</f>
        <v>-2.5</v>
      </c>
    </row>
    <row r="40871" customFormat="false" ht="12" hidden="false" customHeight="false" outlineLevel="0" collapsed="false">
      <c r="BS40871" s="96" t="n">
        <f aca="false">BR40871-2.5</f>
        <v>-2.5</v>
      </c>
    </row>
    <row r="40872" customFormat="false" ht="12" hidden="false" customHeight="false" outlineLevel="0" collapsed="false">
      <c r="BS40872" s="96" t="n">
        <f aca="false">BR40872-2.5</f>
        <v>-2.5</v>
      </c>
    </row>
    <row r="40873" customFormat="false" ht="12" hidden="false" customHeight="false" outlineLevel="0" collapsed="false">
      <c r="BS40873" s="96" t="n">
        <f aca="false">BR40873-2.5</f>
        <v>-2.5</v>
      </c>
    </row>
    <row r="40874" customFormat="false" ht="12" hidden="false" customHeight="false" outlineLevel="0" collapsed="false">
      <c r="BS40874" s="96" t="n">
        <f aca="false">BR40874-2.5</f>
        <v>-2.5</v>
      </c>
    </row>
    <row r="40875" customFormat="false" ht="12" hidden="false" customHeight="false" outlineLevel="0" collapsed="false">
      <c r="BS40875" s="96" t="n">
        <f aca="false">BR40875-2.5</f>
        <v>-2.5</v>
      </c>
    </row>
    <row r="40876" customFormat="false" ht="12" hidden="false" customHeight="false" outlineLevel="0" collapsed="false">
      <c r="BS40876" s="96" t="n">
        <f aca="false">BR40876-2.5</f>
        <v>-2.5</v>
      </c>
    </row>
    <row r="40877" customFormat="false" ht="12" hidden="false" customHeight="false" outlineLevel="0" collapsed="false">
      <c r="BS40877" s="96" t="n">
        <f aca="false">BR40877-2.5</f>
        <v>-2.5</v>
      </c>
    </row>
    <row r="40878" customFormat="false" ht="12" hidden="false" customHeight="false" outlineLevel="0" collapsed="false">
      <c r="BS40878" s="96" t="n">
        <f aca="false">BR40878-2.5</f>
        <v>-2.5</v>
      </c>
    </row>
    <row r="40879" customFormat="false" ht="12" hidden="false" customHeight="false" outlineLevel="0" collapsed="false">
      <c r="BS40879" s="96" t="n">
        <f aca="false">BR40879-2.5</f>
        <v>-2.5</v>
      </c>
    </row>
    <row r="40880" customFormat="false" ht="12" hidden="false" customHeight="false" outlineLevel="0" collapsed="false">
      <c r="BS40880" s="96" t="n">
        <f aca="false">BR40880-2.5</f>
        <v>-2.5</v>
      </c>
    </row>
    <row r="40881" customFormat="false" ht="12" hidden="false" customHeight="false" outlineLevel="0" collapsed="false">
      <c r="BS40881" s="96" t="n">
        <f aca="false">BR40881-2.5</f>
        <v>-2.5</v>
      </c>
    </row>
    <row r="40882" customFormat="false" ht="12" hidden="false" customHeight="false" outlineLevel="0" collapsed="false">
      <c r="BS40882" s="96" t="n">
        <f aca="false">BR40882-2.5</f>
        <v>-2.5</v>
      </c>
    </row>
    <row r="40883" customFormat="false" ht="12" hidden="false" customHeight="false" outlineLevel="0" collapsed="false">
      <c r="BS40883" s="96" t="n">
        <f aca="false">BR40883-2.5</f>
        <v>-2.5</v>
      </c>
    </row>
    <row r="40884" customFormat="false" ht="12" hidden="false" customHeight="false" outlineLevel="0" collapsed="false">
      <c r="BS40884" s="96" t="n">
        <f aca="false">BR40884-2.5</f>
        <v>-2.5</v>
      </c>
    </row>
    <row r="40885" customFormat="false" ht="12" hidden="false" customHeight="false" outlineLevel="0" collapsed="false">
      <c r="BS40885" s="96" t="n">
        <f aca="false">BR40885-2.5</f>
        <v>-2.5</v>
      </c>
    </row>
    <row r="40886" customFormat="false" ht="12" hidden="false" customHeight="false" outlineLevel="0" collapsed="false">
      <c r="BS40886" s="96" t="n">
        <f aca="false">BR40886-2.5</f>
        <v>-2.5</v>
      </c>
    </row>
    <row r="40887" customFormat="false" ht="12" hidden="false" customHeight="false" outlineLevel="0" collapsed="false">
      <c r="BS40887" s="96" t="n">
        <f aca="false">BR40887-2.5</f>
        <v>-2.5</v>
      </c>
    </row>
    <row r="40888" customFormat="false" ht="12" hidden="false" customHeight="false" outlineLevel="0" collapsed="false">
      <c r="BS40888" s="96" t="n">
        <f aca="false">BR40888-2.5</f>
        <v>-2.5</v>
      </c>
    </row>
    <row r="40889" customFormat="false" ht="12" hidden="false" customHeight="false" outlineLevel="0" collapsed="false">
      <c r="BS40889" s="96" t="n">
        <f aca="false">BR40889-2.5</f>
        <v>-2.5</v>
      </c>
    </row>
    <row r="40890" customFormat="false" ht="12" hidden="false" customHeight="false" outlineLevel="0" collapsed="false">
      <c r="BS40890" s="96" t="n">
        <f aca="false">BR40890-2.5</f>
        <v>-2.5</v>
      </c>
    </row>
    <row r="40891" customFormat="false" ht="12" hidden="false" customHeight="false" outlineLevel="0" collapsed="false">
      <c r="BS40891" s="96" t="n">
        <f aca="false">BR40891-2.5</f>
        <v>-2.5</v>
      </c>
    </row>
    <row r="40892" customFormat="false" ht="12" hidden="false" customHeight="false" outlineLevel="0" collapsed="false">
      <c r="BS40892" s="96" t="n">
        <f aca="false">BR40892-2.5</f>
        <v>-2.5</v>
      </c>
    </row>
    <row r="40893" customFormat="false" ht="12" hidden="false" customHeight="false" outlineLevel="0" collapsed="false">
      <c r="BS40893" s="96" t="n">
        <f aca="false">BR40893-2.5</f>
        <v>-2.5</v>
      </c>
    </row>
    <row r="40894" customFormat="false" ht="12" hidden="false" customHeight="false" outlineLevel="0" collapsed="false">
      <c r="BS40894" s="96" t="n">
        <f aca="false">BR40894-2.5</f>
        <v>-2.5</v>
      </c>
    </row>
    <row r="40895" customFormat="false" ht="12" hidden="false" customHeight="false" outlineLevel="0" collapsed="false">
      <c r="BS40895" s="96" t="n">
        <f aca="false">BR40895-2.5</f>
        <v>-2.5</v>
      </c>
    </row>
    <row r="40896" customFormat="false" ht="12" hidden="false" customHeight="false" outlineLevel="0" collapsed="false">
      <c r="BS40896" s="96" t="n">
        <f aca="false">BR40896-2.5</f>
        <v>-2.5</v>
      </c>
    </row>
    <row r="40897" customFormat="false" ht="12" hidden="false" customHeight="false" outlineLevel="0" collapsed="false">
      <c r="BS40897" s="96" t="n">
        <f aca="false">BR40897-2.5</f>
        <v>-2.5</v>
      </c>
    </row>
    <row r="40898" customFormat="false" ht="12" hidden="false" customHeight="false" outlineLevel="0" collapsed="false">
      <c r="BS40898" s="96" t="n">
        <f aca="false">BR40898-2.5</f>
        <v>-2.5</v>
      </c>
    </row>
    <row r="40899" customFormat="false" ht="12" hidden="false" customHeight="false" outlineLevel="0" collapsed="false">
      <c r="BS40899" s="96" t="n">
        <f aca="false">BR40899-2.5</f>
        <v>-2.5</v>
      </c>
    </row>
    <row r="40900" customFormat="false" ht="12" hidden="false" customHeight="false" outlineLevel="0" collapsed="false">
      <c r="BS40900" s="96" t="n">
        <f aca="false">BR40900-2.5</f>
        <v>-2.5</v>
      </c>
    </row>
    <row r="40901" customFormat="false" ht="12" hidden="false" customHeight="false" outlineLevel="0" collapsed="false">
      <c r="BS40901" s="96" t="n">
        <f aca="false">BR40901-2.5</f>
        <v>-2.5</v>
      </c>
    </row>
    <row r="40902" customFormat="false" ht="12" hidden="false" customHeight="false" outlineLevel="0" collapsed="false">
      <c r="BS40902" s="96" t="n">
        <f aca="false">BR40902-2.5</f>
        <v>-2.5</v>
      </c>
    </row>
    <row r="40903" customFormat="false" ht="12" hidden="false" customHeight="false" outlineLevel="0" collapsed="false">
      <c r="BS40903" s="96" t="n">
        <f aca="false">BR40903-2.5</f>
        <v>-2.5</v>
      </c>
    </row>
    <row r="40904" customFormat="false" ht="12" hidden="false" customHeight="false" outlineLevel="0" collapsed="false">
      <c r="BS40904" s="96" t="n">
        <f aca="false">BR40904-2.5</f>
        <v>-2.5</v>
      </c>
    </row>
    <row r="40905" customFormat="false" ht="12" hidden="false" customHeight="false" outlineLevel="0" collapsed="false">
      <c r="BS40905" s="96" t="n">
        <f aca="false">BR40905-2.5</f>
        <v>-2.5</v>
      </c>
    </row>
    <row r="40906" customFormat="false" ht="12" hidden="false" customHeight="false" outlineLevel="0" collapsed="false">
      <c r="BS40906" s="96" t="n">
        <f aca="false">BR40906-2.5</f>
        <v>-2.5</v>
      </c>
    </row>
    <row r="40907" customFormat="false" ht="12" hidden="false" customHeight="false" outlineLevel="0" collapsed="false">
      <c r="BS40907" s="96" t="n">
        <f aca="false">BR40907-2.5</f>
        <v>-2.5</v>
      </c>
    </row>
    <row r="40908" customFormat="false" ht="12" hidden="false" customHeight="false" outlineLevel="0" collapsed="false">
      <c r="BS40908" s="96" t="n">
        <f aca="false">BR40908-2.5</f>
        <v>-2.5</v>
      </c>
    </row>
    <row r="40909" customFormat="false" ht="12" hidden="false" customHeight="false" outlineLevel="0" collapsed="false">
      <c r="BS40909" s="96" t="n">
        <f aca="false">BR40909-2.5</f>
        <v>-2.5</v>
      </c>
    </row>
    <row r="40910" customFormat="false" ht="12" hidden="false" customHeight="false" outlineLevel="0" collapsed="false">
      <c r="BS40910" s="96" t="n">
        <f aca="false">BR40910-2.5</f>
        <v>-2.5</v>
      </c>
    </row>
    <row r="40911" customFormat="false" ht="12" hidden="false" customHeight="false" outlineLevel="0" collapsed="false">
      <c r="BS40911" s="96" t="n">
        <f aca="false">BR40911-2.5</f>
        <v>-2.5</v>
      </c>
    </row>
    <row r="40912" customFormat="false" ht="12" hidden="false" customHeight="false" outlineLevel="0" collapsed="false">
      <c r="BS40912" s="96" t="n">
        <f aca="false">BR40912-2.5</f>
        <v>-2.5</v>
      </c>
    </row>
    <row r="40913" customFormat="false" ht="12" hidden="false" customHeight="false" outlineLevel="0" collapsed="false">
      <c r="BS40913" s="96" t="n">
        <f aca="false">BR40913-2.5</f>
        <v>-2.5</v>
      </c>
    </row>
    <row r="40914" customFormat="false" ht="12" hidden="false" customHeight="false" outlineLevel="0" collapsed="false">
      <c r="BS40914" s="96" t="n">
        <f aca="false">BR40914-2.5</f>
        <v>-2.5</v>
      </c>
    </row>
    <row r="40915" customFormat="false" ht="12" hidden="false" customHeight="false" outlineLevel="0" collapsed="false">
      <c r="BS40915" s="96" t="n">
        <f aca="false">BR40915-2.5</f>
        <v>-2.5</v>
      </c>
    </row>
    <row r="40916" customFormat="false" ht="12" hidden="false" customHeight="false" outlineLevel="0" collapsed="false">
      <c r="BS40916" s="96" t="n">
        <f aca="false">BR40916-2.5</f>
        <v>-2.5</v>
      </c>
    </row>
    <row r="40917" customFormat="false" ht="12" hidden="false" customHeight="false" outlineLevel="0" collapsed="false">
      <c r="BS40917" s="96" t="n">
        <f aca="false">BR40917-2.5</f>
        <v>-2.5</v>
      </c>
    </row>
    <row r="40918" customFormat="false" ht="12" hidden="false" customHeight="false" outlineLevel="0" collapsed="false">
      <c r="BS40918" s="96" t="n">
        <f aca="false">BR40918-2.5</f>
        <v>-2.5</v>
      </c>
    </row>
    <row r="40919" customFormat="false" ht="12" hidden="false" customHeight="false" outlineLevel="0" collapsed="false">
      <c r="BS40919" s="96" t="n">
        <f aca="false">BR40919-2.5</f>
        <v>-2.5</v>
      </c>
    </row>
    <row r="40920" customFormat="false" ht="12" hidden="false" customHeight="false" outlineLevel="0" collapsed="false">
      <c r="BS40920" s="96" t="n">
        <f aca="false">BR40920-2.5</f>
        <v>-2.5</v>
      </c>
    </row>
    <row r="40921" customFormat="false" ht="12" hidden="false" customHeight="false" outlineLevel="0" collapsed="false">
      <c r="BS40921" s="96" t="n">
        <f aca="false">BR40921-2.5</f>
        <v>-2.5</v>
      </c>
    </row>
    <row r="40922" customFormat="false" ht="12" hidden="false" customHeight="false" outlineLevel="0" collapsed="false">
      <c r="BS40922" s="96" t="n">
        <f aca="false">BR40922-2.5</f>
        <v>-2.5</v>
      </c>
    </row>
    <row r="40923" customFormat="false" ht="12" hidden="false" customHeight="false" outlineLevel="0" collapsed="false">
      <c r="BS40923" s="96" t="n">
        <f aca="false">BR40923-2.5</f>
        <v>-2.5</v>
      </c>
    </row>
    <row r="40924" customFormat="false" ht="12" hidden="false" customHeight="false" outlineLevel="0" collapsed="false">
      <c r="BS40924" s="96" t="n">
        <f aca="false">BR40924-2.5</f>
        <v>-2.5</v>
      </c>
    </row>
    <row r="40925" customFormat="false" ht="12" hidden="false" customHeight="false" outlineLevel="0" collapsed="false">
      <c r="BS40925" s="96" t="n">
        <f aca="false">BR40925-2.5</f>
        <v>-2.5</v>
      </c>
    </row>
    <row r="40926" customFormat="false" ht="12" hidden="false" customHeight="false" outlineLevel="0" collapsed="false">
      <c r="BS40926" s="96" t="n">
        <f aca="false">BR40926-2.5</f>
        <v>-2.5</v>
      </c>
    </row>
    <row r="40927" customFormat="false" ht="12" hidden="false" customHeight="false" outlineLevel="0" collapsed="false">
      <c r="BS40927" s="96" t="n">
        <f aca="false">BR40927-2.5</f>
        <v>-2.5</v>
      </c>
    </row>
    <row r="40928" customFormat="false" ht="12" hidden="false" customHeight="false" outlineLevel="0" collapsed="false">
      <c r="BS40928" s="96" t="n">
        <f aca="false">BR40928-2.5</f>
        <v>-2.5</v>
      </c>
    </row>
    <row r="40929" customFormat="false" ht="12" hidden="false" customHeight="false" outlineLevel="0" collapsed="false">
      <c r="BS40929" s="96" t="n">
        <f aca="false">BR40929-2.5</f>
        <v>-2.5</v>
      </c>
    </row>
    <row r="40930" customFormat="false" ht="12" hidden="false" customHeight="false" outlineLevel="0" collapsed="false">
      <c r="BS40930" s="96" t="n">
        <f aca="false">BR40930-2.5</f>
        <v>-2.5</v>
      </c>
    </row>
    <row r="40931" customFormat="false" ht="12" hidden="false" customHeight="false" outlineLevel="0" collapsed="false">
      <c r="BS40931" s="96" t="n">
        <f aca="false">BR40931-2.5</f>
        <v>-2.5</v>
      </c>
    </row>
    <row r="40932" customFormat="false" ht="12" hidden="false" customHeight="false" outlineLevel="0" collapsed="false">
      <c r="BS40932" s="96" t="n">
        <f aca="false">BR40932-2.5</f>
        <v>-2.5</v>
      </c>
    </row>
    <row r="40933" customFormat="false" ht="12" hidden="false" customHeight="false" outlineLevel="0" collapsed="false">
      <c r="BS40933" s="96" t="n">
        <f aca="false">BR40933-2.5</f>
        <v>-2.5</v>
      </c>
    </row>
    <row r="40934" customFormat="false" ht="12" hidden="false" customHeight="false" outlineLevel="0" collapsed="false">
      <c r="BS40934" s="96" t="n">
        <f aca="false">BR40934-2.5</f>
        <v>-2.5</v>
      </c>
    </row>
    <row r="40935" customFormat="false" ht="12" hidden="false" customHeight="false" outlineLevel="0" collapsed="false">
      <c r="BS40935" s="96" t="n">
        <f aca="false">BR40935-2.5</f>
        <v>-2.5</v>
      </c>
    </row>
    <row r="40936" customFormat="false" ht="12" hidden="false" customHeight="false" outlineLevel="0" collapsed="false">
      <c r="BS40936" s="96" t="n">
        <f aca="false">BR40936-2.5</f>
        <v>-2.5</v>
      </c>
    </row>
    <row r="40937" customFormat="false" ht="12" hidden="false" customHeight="false" outlineLevel="0" collapsed="false">
      <c r="BS40937" s="96" t="n">
        <f aca="false">BR40937-2.5</f>
        <v>-2.5</v>
      </c>
    </row>
    <row r="40938" customFormat="false" ht="12" hidden="false" customHeight="false" outlineLevel="0" collapsed="false">
      <c r="BS40938" s="96" t="n">
        <f aca="false">BR40938-2.5</f>
        <v>-2.5</v>
      </c>
    </row>
    <row r="40939" customFormat="false" ht="12" hidden="false" customHeight="false" outlineLevel="0" collapsed="false">
      <c r="BS40939" s="96" t="n">
        <f aca="false">BR40939-2.5</f>
        <v>-2.5</v>
      </c>
    </row>
    <row r="40940" customFormat="false" ht="12" hidden="false" customHeight="false" outlineLevel="0" collapsed="false">
      <c r="BS40940" s="96" t="n">
        <f aca="false">BR40940-2.5</f>
        <v>-2.5</v>
      </c>
    </row>
    <row r="40941" customFormat="false" ht="12" hidden="false" customHeight="false" outlineLevel="0" collapsed="false">
      <c r="BS40941" s="96" t="n">
        <f aca="false">BR40941-2.5</f>
        <v>-2.5</v>
      </c>
    </row>
    <row r="40942" customFormat="false" ht="12" hidden="false" customHeight="false" outlineLevel="0" collapsed="false">
      <c r="BS40942" s="96" t="n">
        <f aca="false">BR40942-2.5</f>
        <v>-2.5</v>
      </c>
    </row>
    <row r="40943" customFormat="false" ht="12" hidden="false" customHeight="false" outlineLevel="0" collapsed="false">
      <c r="BS40943" s="96" t="n">
        <f aca="false">BR40943-2.5</f>
        <v>-2.5</v>
      </c>
    </row>
    <row r="40944" customFormat="false" ht="12" hidden="false" customHeight="false" outlineLevel="0" collapsed="false">
      <c r="BS40944" s="96" t="n">
        <f aca="false">BR40944-2.5</f>
        <v>-2.5</v>
      </c>
    </row>
    <row r="40945" customFormat="false" ht="12" hidden="false" customHeight="false" outlineLevel="0" collapsed="false">
      <c r="BS40945" s="96" t="n">
        <f aca="false">BR40945-2.5</f>
        <v>-2.5</v>
      </c>
    </row>
    <row r="40946" customFormat="false" ht="12" hidden="false" customHeight="false" outlineLevel="0" collapsed="false">
      <c r="BS40946" s="96" t="n">
        <f aca="false">BR40946-2.5</f>
        <v>-2.5</v>
      </c>
    </row>
    <row r="40947" customFormat="false" ht="12" hidden="false" customHeight="false" outlineLevel="0" collapsed="false">
      <c r="BS40947" s="96" t="n">
        <f aca="false">BR40947-2.5</f>
        <v>-2.5</v>
      </c>
    </row>
    <row r="40948" customFormat="false" ht="12" hidden="false" customHeight="false" outlineLevel="0" collapsed="false">
      <c r="BS40948" s="96" t="n">
        <f aca="false">BR40948-2.5</f>
        <v>-2.5</v>
      </c>
    </row>
    <row r="40949" customFormat="false" ht="12" hidden="false" customHeight="false" outlineLevel="0" collapsed="false">
      <c r="BS40949" s="96" t="n">
        <f aca="false">BR40949-2.5</f>
        <v>-2.5</v>
      </c>
    </row>
    <row r="40950" customFormat="false" ht="12" hidden="false" customHeight="false" outlineLevel="0" collapsed="false">
      <c r="BS40950" s="96" t="n">
        <f aca="false">BR40950-2.5</f>
        <v>-2.5</v>
      </c>
    </row>
    <row r="40951" customFormat="false" ht="12" hidden="false" customHeight="false" outlineLevel="0" collapsed="false">
      <c r="BS40951" s="96" t="n">
        <f aca="false">BR40951-2.5</f>
        <v>-2.5</v>
      </c>
    </row>
    <row r="40952" customFormat="false" ht="12" hidden="false" customHeight="false" outlineLevel="0" collapsed="false">
      <c r="BS40952" s="96" t="n">
        <f aca="false">BR40952-2.5</f>
        <v>-2.5</v>
      </c>
    </row>
    <row r="40953" customFormat="false" ht="12" hidden="false" customHeight="false" outlineLevel="0" collapsed="false">
      <c r="BS40953" s="96" t="n">
        <f aca="false">BR40953-2.5</f>
        <v>-2.5</v>
      </c>
    </row>
    <row r="40954" customFormat="false" ht="12" hidden="false" customHeight="false" outlineLevel="0" collapsed="false">
      <c r="BS40954" s="96" t="n">
        <f aca="false">BR40954-2.5</f>
        <v>-2.5</v>
      </c>
    </row>
    <row r="40955" customFormat="false" ht="12" hidden="false" customHeight="false" outlineLevel="0" collapsed="false">
      <c r="BS40955" s="96" t="n">
        <f aca="false">BR40955-2.5</f>
        <v>-2.5</v>
      </c>
    </row>
    <row r="40956" customFormat="false" ht="12" hidden="false" customHeight="false" outlineLevel="0" collapsed="false">
      <c r="BS40956" s="96" t="n">
        <f aca="false">BR40956-2.5</f>
        <v>-2.5</v>
      </c>
    </row>
    <row r="40957" customFormat="false" ht="12" hidden="false" customHeight="false" outlineLevel="0" collapsed="false">
      <c r="BS40957" s="96" t="n">
        <f aca="false">BR40957-2.5</f>
        <v>-2.5</v>
      </c>
    </row>
    <row r="40958" customFormat="false" ht="12" hidden="false" customHeight="false" outlineLevel="0" collapsed="false">
      <c r="BS40958" s="96" t="n">
        <f aca="false">BR40958-2.5</f>
        <v>-2.5</v>
      </c>
    </row>
    <row r="40959" customFormat="false" ht="12" hidden="false" customHeight="false" outlineLevel="0" collapsed="false">
      <c r="BS40959" s="96" t="n">
        <f aca="false">BR40959-2.5</f>
        <v>-2.5</v>
      </c>
    </row>
    <row r="40960" customFormat="false" ht="12" hidden="false" customHeight="false" outlineLevel="0" collapsed="false">
      <c r="BS40960" s="96" t="n">
        <f aca="false">BR40960-2.5</f>
        <v>-2.5</v>
      </c>
    </row>
    <row r="40961" customFormat="false" ht="12" hidden="false" customHeight="false" outlineLevel="0" collapsed="false">
      <c r="BS40961" s="96" t="n">
        <f aca="false">BR40961-2.5</f>
        <v>-2.5</v>
      </c>
    </row>
    <row r="40962" customFormat="false" ht="12" hidden="false" customHeight="false" outlineLevel="0" collapsed="false">
      <c r="BS40962" s="96" t="n">
        <f aca="false">BR40962-2.5</f>
        <v>-2.5</v>
      </c>
    </row>
    <row r="40963" customFormat="false" ht="12" hidden="false" customHeight="false" outlineLevel="0" collapsed="false">
      <c r="BS40963" s="96" t="n">
        <f aca="false">BR40963-2.5</f>
        <v>-2.5</v>
      </c>
    </row>
    <row r="40964" customFormat="false" ht="12" hidden="false" customHeight="false" outlineLevel="0" collapsed="false">
      <c r="BS40964" s="96" t="n">
        <f aca="false">BR40964-2.5</f>
        <v>-2.5</v>
      </c>
    </row>
    <row r="40965" customFormat="false" ht="12" hidden="false" customHeight="false" outlineLevel="0" collapsed="false">
      <c r="BS40965" s="96" t="n">
        <f aca="false">BR40965-2.5</f>
        <v>-2.5</v>
      </c>
    </row>
    <row r="40966" customFormat="false" ht="12" hidden="false" customHeight="false" outlineLevel="0" collapsed="false">
      <c r="BS40966" s="96" t="n">
        <f aca="false">BR40966-2.5</f>
        <v>-2.5</v>
      </c>
    </row>
    <row r="40967" customFormat="false" ht="12" hidden="false" customHeight="false" outlineLevel="0" collapsed="false">
      <c r="BS40967" s="96" t="n">
        <f aca="false">BR40967-2.5</f>
        <v>-2.5</v>
      </c>
    </row>
    <row r="40968" customFormat="false" ht="12" hidden="false" customHeight="false" outlineLevel="0" collapsed="false">
      <c r="BS40968" s="96" t="n">
        <f aca="false">BR40968-2.5</f>
        <v>-2.5</v>
      </c>
    </row>
    <row r="40969" customFormat="false" ht="12" hidden="false" customHeight="false" outlineLevel="0" collapsed="false">
      <c r="BS40969" s="96" t="n">
        <f aca="false">BR40969-2.5</f>
        <v>-2.5</v>
      </c>
    </row>
    <row r="40970" customFormat="false" ht="12" hidden="false" customHeight="false" outlineLevel="0" collapsed="false">
      <c r="BS40970" s="96" t="n">
        <f aca="false">BR40970-2.5</f>
        <v>-2.5</v>
      </c>
    </row>
    <row r="40971" customFormat="false" ht="12" hidden="false" customHeight="false" outlineLevel="0" collapsed="false">
      <c r="BS40971" s="96" t="n">
        <f aca="false">BR40971-2.5</f>
        <v>-2.5</v>
      </c>
    </row>
    <row r="40972" customFormat="false" ht="12" hidden="false" customHeight="false" outlineLevel="0" collapsed="false">
      <c r="BS40972" s="96" t="n">
        <f aca="false">BR40972-2.5</f>
        <v>-2.5</v>
      </c>
    </row>
    <row r="40973" customFormat="false" ht="12" hidden="false" customHeight="false" outlineLevel="0" collapsed="false">
      <c r="BS40973" s="96" t="n">
        <f aca="false">BR40973-2.5</f>
        <v>-2.5</v>
      </c>
    </row>
    <row r="40974" customFormat="false" ht="12" hidden="false" customHeight="false" outlineLevel="0" collapsed="false">
      <c r="BS40974" s="96" t="n">
        <f aca="false">BR40974-2.5</f>
        <v>-2.5</v>
      </c>
    </row>
    <row r="40975" customFormat="false" ht="12" hidden="false" customHeight="false" outlineLevel="0" collapsed="false">
      <c r="BS40975" s="96" t="n">
        <f aca="false">BR40975-2.5</f>
        <v>-2.5</v>
      </c>
    </row>
    <row r="40976" customFormat="false" ht="12" hidden="false" customHeight="false" outlineLevel="0" collapsed="false">
      <c r="BS40976" s="96" t="n">
        <f aca="false">BR40976-2.5</f>
        <v>-2.5</v>
      </c>
    </row>
    <row r="40977" customFormat="false" ht="12" hidden="false" customHeight="false" outlineLevel="0" collapsed="false">
      <c r="BS40977" s="96" t="n">
        <f aca="false">BR40977-2.5</f>
        <v>-2.5</v>
      </c>
    </row>
    <row r="40978" customFormat="false" ht="12" hidden="false" customHeight="false" outlineLevel="0" collapsed="false">
      <c r="BS40978" s="96" t="n">
        <f aca="false">BR40978-2.5</f>
        <v>-2.5</v>
      </c>
    </row>
    <row r="40979" customFormat="false" ht="12" hidden="false" customHeight="false" outlineLevel="0" collapsed="false">
      <c r="BS40979" s="96" t="n">
        <f aca="false">BR40979-2.5</f>
        <v>-2.5</v>
      </c>
    </row>
    <row r="40980" customFormat="false" ht="12" hidden="false" customHeight="false" outlineLevel="0" collapsed="false">
      <c r="BS40980" s="96" t="n">
        <f aca="false">BR40980-2.5</f>
        <v>-2.5</v>
      </c>
    </row>
    <row r="40981" customFormat="false" ht="12" hidden="false" customHeight="false" outlineLevel="0" collapsed="false">
      <c r="BS40981" s="96" t="n">
        <f aca="false">BR40981-2.5</f>
        <v>-2.5</v>
      </c>
    </row>
    <row r="40982" customFormat="false" ht="12" hidden="false" customHeight="false" outlineLevel="0" collapsed="false">
      <c r="BS40982" s="96" t="n">
        <f aca="false">BR40982-2.5</f>
        <v>-2.5</v>
      </c>
    </row>
    <row r="40983" customFormat="false" ht="12" hidden="false" customHeight="false" outlineLevel="0" collapsed="false">
      <c r="BS40983" s="96" t="n">
        <f aca="false">BR40983-2.5</f>
        <v>-2.5</v>
      </c>
    </row>
    <row r="40984" customFormat="false" ht="12" hidden="false" customHeight="false" outlineLevel="0" collapsed="false">
      <c r="BS40984" s="96" t="n">
        <f aca="false">BR40984-2.5</f>
        <v>-2.5</v>
      </c>
    </row>
    <row r="40985" customFormat="false" ht="12" hidden="false" customHeight="false" outlineLevel="0" collapsed="false">
      <c r="BS40985" s="96" t="n">
        <f aca="false">BR40985-2.5</f>
        <v>-2.5</v>
      </c>
    </row>
    <row r="40986" customFormat="false" ht="12" hidden="false" customHeight="false" outlineLevel="0" collapsed="false">
      <c r="BS40986" s="96" t="n">
        <f aca="false">BR40986-2.5</f>
        <v>-2.5</v>
      </c>
    </row>
    <row r="40987" customFormat="false" ht="12" hidden="false" customHeight="false" outlineLevel="0" collapsed="false">
      <c r="BS40987" s="96" t="n">
        <f aca="false">BR40987-2.5</f>
        <v>-2.5</v>
      </c>
    </row>
    <row r="40988" customFormat="false" ht="12" hidden="false" customHeight="false" outlineLevel="0" collapsed="false">
      <c r="BS40988" s="96" t="n">
        <f aca="false">BR40988-2.5</f>
        <v>-2.5</v>
      </c>
    </row>
    <row r="40989" customFormat="false" ht="12" hidden="false" customHeight="false" outlineLevel="0" collapsed="false">
      <c r="BS40989" s="96" t="n">
        <f aca="false">BR40989-2.5</f>
        <v>-2.5</v>
      </c>
    </row>
    <row r="40990" customFormat="false" ht="12" hidden="false" customHeight="false" outlineLevel="0" collapsed="false">
      <c r="BS40990" s="96" t="n">
        <f aca="false">BR40990-2.5</f>
        <v>-2.5</v>
      </c>
    </row>
    <row r="40991" customFormat="false" ht="12" hidden="false" customHeight="false" outlineLevel="0" collapsed="false">
      <c r="BS40991" s="96" t="n">
        <f aca="false">BR40991-2.5</f>
        <v>-2.5</v>
      </c>
    </row>
    <row r="40992" customFormat="false" ht="12" hidden="false" customHeight="false" outlineLevel="0" collapsed="false">
      <c r="BS40992" s="96" t="n">
        <f aca="false">BR40992-2.5</f>
        <v>-2.5</v>
      </c>
    </row>
    <row r="40993" customFormat="false" ht="12" hidden="false" customHeight="false" outlineLevel="0" collapsed="false">
      <c r="BS40993" s="96" t="n">
        <f aca="false">BR40993-2.5</f>
        <v>-2.5</v>
      </c>
    </row>
    <row r="40994" customFormat="false" ht="12" hidden="false" customHeight="false" outlineLevel="0" collapsed="false">
      <c r="BS40994" s="96" t="n">
        <f aca="false">BR40994-2.5</f>
        <v>-2.5</v>
      </c>
    </row>
    <row r="40995" customFormat="false" ht="12" hidden="false" customHeight="false" outlineLevel="0" collapsed="false">
      <c r="BS40995" s="96" t="n">
        <f aca="false">BR40995-2.5</f>
        <v>-2.5</v>
      </c>
    </row>
    <row r="40996" customFormat="false" ht="12" hidden="false" customHeight="false" outlineLevel="0" collapsed="false">
      <c r="BS40996" s="96" t="n">
        <f aca="false">BR40996-2.5</f>
        <v>-2.5</v>
      </c>
    </row>
    <row r="40997" customFormat="false" ht="12" hidden="false" customHeight="false" outlineLevel="0" collapsed="false">
      <c r="BS40997" s="96" t="n">
        <f aca="false">BR40997-2.5</f>
        <v>-2.5</v>
      </c>
    </row>
    <row r="40998" customFormat="false" ht="12" hidden="false" customHeight="false" outlineLevel="0" collapsed="false">
      <c r="BS40998" s="96" t="n">
        <f aca="false">BR40998-2.5</f>
        <v>-2.5</v>
      </c>
    </row>
    <row r="40999" customFormat="false" ht="12" hidden="false" customHeight="false" outlineLevel="0" collapsed="false">
      <c r="BS40999" s="96" t="n">
        <f aca="false">BR40999-2.5</f>
        <v>-2.5</v>
      </c>
    </row>
    <row r="41000" customFormat="false" ht="12" hidden="false" customHeight="false" outlineLevel="0" collapsed="false">
      <c r="BS41000" s="96" t="n">
        <f aca="false">BR41000-2.5</f>
        <v>-2.5</v>
      </c>
    </row>
    <row r="41001" customFormat="false" ht="12" hidden="false" customHeight="false" outlineLevel="0" collapsed="false">
      <c r="BS41001" s="96" t="n">
        <f aca="false">BR41001-2.5</f>
        <v>-2.5</v>
      </c>
    </row>
    <row r="41002" customFormat="false" ht="12" hidden="false" customHeight="false" outlineLevel="0" collapsed="false">
      <c r="BS41002" s="96" t="n">
        <f aca="false">BR41002-2.5</f>
        <v>-2.5</v>
      </c>
    </row>
    <row r="41003" customFormat="false" ht="12" hidden="false" customHeight="false" outlineLevel="0" collapsed="false">
      <c r="BS41003" s="96" t="n">
        <f aca="false">BR41003-2.5</f>
        <v>-2.5</v>
      </c>
    </row>
    <row r="41004" customFormat="false" ht="12" hidden="false" customHeight="false" outlineLevel="0" collapsed="false">
      <c r="BS41004" s="96" t="n">
        <f aca="false">BR41004-2.5</f>
        <v>-2.5</v>
      </c>
    </row>
    <row r="41005" customFormat="false" ht="12" hidden="false" customHeight="false" outlineLevel="0" collapsed="false">
      <c r="BS41005" s="96" t="n">
        <f aca="false">BR41005-2.5</f>
        <v>-2.5</v>
      </c>
    </row>
    <row r="41006" customFormat="false" ht="12" hidden="false" customHeight="false" outlineLevel="0" collapsed="false">
      <c r="BS41006" s="96" t="n">
        <f aca="false">BR41006-2.5</f>
        <v>-2.5</v>
      </c>
    </row>
    <row r="41007" customFormat="false" ht="12" hidden="false" customHeight="false" outlineLevel="0" collapsed="false">
      <c r="BS41007" s="96" t="n">
        <f aca="false">BR41007-2.5</f>
        <v>-2.5</v>
      </c>
    </row>
    <row r="41008" customFormat="false" ht="12" hidden="false" customHeight="false" outlineLevel="0" collapsed="false">
      <c r="BS41008" s="96" t="n">
        <f aca="false">BR41008-2.5</f>
        <v>-2.5</v>
      </c>
    </row>
    <row r="41009" customFormat="false" ht="12" hidden="false" customHeight="false" outlineLevel="0" collapsed="false">
      <c r="BS41009" s="96" t="n">
        <f aca="false">BR41009-2.5</f>
        <v>-2.5</v>
      </c>
    </row>
    <row r="41010" customFormat="false" ht="12" hidden="false" customHeight="false" outlineLevel="0" collapsed="false">
      <c r="BS41010" s="96" t="n">
        <f aca="false">BR41010-2.5</f>
        <v>-2.5</v>
      </c>
    </row>
    <row r="41011" customFormat="false" ht="12" hidden="false" customHeight="false" outlineLevel="0" collapsed="false">
      <c r="BS41011" s="96" t="n">
        <f aca="false">BR41011-2.5</f>
        <v>-2.5</v>
      </c>
    </row>
    <row r="41012" customFormat="false" ht="12" hidden="false" customHeight="false" outlineLevel="0" collapsed="false">
      <c r="BS41012" s="96" t="n">
        <f aca="false">BR41012-2.5</f>
        <v>-2.5</v>
      </c>
    </row>
    <row r="41013" customFormat="false" ht="12" hidden="false" customHeight="false" outlineLevel="0" collapsed="false">
      <c r="BS41013" s="96" t="n">
        <f aca="false">BR41013-2.5</f>
        <v>-2.5</v>
      </c>
    </row>
    <row r="41014" customFormat="false" ht="12" hidden="false" customHeight="false" outlineLevel="0" collapsed="false">
      <c r="BS41014" s="96" t="n">
        <f aca="false">BR41014-2.5</f>
        <v>-2.5</v>
      </c>
    </row>
    <row r="41015" customFormat="false" ht="12" hidden="false" customHeight="false" outlineLevel="0" collapsed="false">
      <c r="BS41015" s="96" t="n">
        <f aca="false">BR41015-2.5</f>
        <v>-2.5</v>
      </c>
    </row>
    <row r="41016" customFormat="false" ht="12" hidden="false" customHeight="false" outlineLevel="0" collapsed="false">
      <c r="BS41016" s="96" t="n">
        <f aca="false">BR41016-2.5</f>
        <v>-2.5</v>
      </c>
    </row>
    <row r="41017" customFormat="false" ht="12" hidden="false" customHeight="false" outlineLevel="0" collapsed="false">
      <c r="BS41017" s="96" t="n">
        <f aca="false">BR41017-2.5</f>
        <v>-2.5</v>
      </c>
    </row>
    <row r="41018" customFormat="false" ht="12" hidden="false" customHeight="false" outlineLevel="0" collapsed="false">
      <c r="BS41018" s="96" t="n">
        <f aca="false">BR41018-2.5</f>
        <v>-2.5</v>
      </c>
    </row>
    <row r="41019" customFormat="false" ht="12" hidden="false" customHeight="false" outlineLevel="0" collapsed="false">
      <c r="BS41019" s="96" t="n">
        <f aca="false">BR41019-2.5</f>
        <v>-2.5</v>
      </c>
    </row>
    <row r="41020" customFormat="false" ht="12" hidden="false" customHeight="false" outlineLevel="0" collapsed="false">
      <c r="BS41020" s="96" t="n">
        <f aca="false">BR41020-2.5</f>
        <v>-2.5</v>
      </c>
    </row>
    <row r="41021" customFormat="false" ht="12" hidden="false" customHeight="false" outlineLevel="0" collapsed="false">
      <c r="BS41021" s="96" t="n">
        <f aca="false">BR41021-2.5</f>
        <v>-2.5</v>
      </c>
    </row>
    <row r="41022" customFormat="false" ht="12" hidden="false" customHeight="false" outlineLevel="0" collapsed="false">
      <c r="BS41022" s="96" t="n">
        <f aca="false">BR41022-2.5</f>
        <v>-2.5</v>
      </c>
    </row>
    <row r="41023" customFormat="false" ht="12" hidden="false" customHeight="false" outlineLevel="0" collapsed="false">
      <c r="BS41023" s="96" t="n">
        <f aca="false">BR41023-2.5</f>
        <v>-2.5</v>
      </c>
    </row>
    <row r="41024" customFormat="false" ht="12" hidden="false" customHeight="false" outlineLevel="0" collapsed="false">
      <c r="BS41024" s="96" t="n">
        <f aca="false">BR41024-2.5</f>
        <v>-2.5</v>
      </c>
    </row>
    <row r="41025" customFormat="false" ht="12" hidden="false" customHeight="false" outlineLevel="0" collapsed="false">
      <c r="BS41025" s="96" t="n">
        <f aca="false">BR41025-2.5</f>
        <v>-2.5</v>
      </c>
    </row>
    <row r="41026" customFormat="false" ht="12" hidden="false" customHeight="false" outlineLevel="0" collapsed="false">
      <c r="BS41026" s="96" t="n">
        <f aca="false">BR41026-2.5</f>
        <v>-2.5</v>
      </c>
    </row>
    <row r="41027" customFormat="false" ht="12" hidden="false" customHeight="false" outlineLevel="0" collapsed="false">
      <c r="BS41027" s="96" t="n">
        <f aca="false">BR41027-2.5</f>
        <v>-2.5</v>
      </c>
    </row>
    <row r="41028" customFormat="false" ht="12" hidden="false" customHeight="false" outlineLevel="0" collapsed="false">
      <c r="BS41028" s="96" t="n">
        <f aca="false">BR41028-2.5</f>
        <v>-2.5</v>
      </c>
    </row>
    <row r="41029" customFormat="false" ht="12" hidden="false" customHeight="false" outlineLevel="0" collapsed="false">
      <c r="BS41029" s="96" t="n">
        <f aca="false">BR41029-2.5</f>
        <v>-2.5</v>
      </c>
    </row>
    <row r="41030" customFormat="false" ht="12" hidden="false" customHeight="false" outlineLevel="0" collapsed="false">
      <c r="BS41030" s="96" t="n">
        <f aca="false">BR41030-2.5</f>
        <v>-2.5</v>
      </c>
    </row>
    <row r="41031" customFormat="false" ht="12" hidden="false" customHeight="false" outlineLevel="0" collapsed="false">
      <c r="BS41031" s="96" t="n">
        <f aca="false">BR41031-2.5</f>
        <v>-2.5</v>
      </c>
    </row>
    <row r="41032" customFormat="false" ht="12" hidden="false" customHeight="false" outlineLevel="0" collapsed="false">
      <c r="BS41032" s="96" t="n">
        <f aca="false">BR41032-2.5</f>
        <v>-2.5</v>
      </c>
    </row>
    <row r="41033" customFormat="false" ht="12" hidden="false" customHeight="false" outlineLevel="0" collapsed="false">
      <c r="BS41033" s="96" t="n">
        <f aca="false">BR41033-2.5</f>
        <v>-2.5</v>
      </c>
    </row>
    <row r="41034" customFormat="false" ht="12" hidden="false" customHeight="false" outlineLevel="0" collapsed="false">
      <c r="BS41034" s="96" t="n">
        <f aca="false">BR41034-2.5</f>
        <v>-2.5</v>
      </c>
    </row>
    <row r="41035" customFormat="false" ht="12" hidden="false" customHeight="false" outlineLevel="0" collapsed="false">
      <c r="BS41035" s="96" t="n">
        <f aca="false">BR41035-2.5</f>
        <v>-2.5</v>
      </c>
    </row>
    <row r="41036" customFormat="false" ht="12" hidden="false" customHeight="false" outlineLevel="0" collapsed="false">
      <c r="BS41036" s="96" t="n">
        <f aca="false">BR41036-2.5</f>
        <v>-2.5</v>
      </c>
    </row>
    <row r="41037" customFormat="false" ht="12" hidden="false" customHeight="false" outlineLevel="0" collapsed="false">
      <c r="BS41037" s="96" t="n">
        <f aca="false">BR41037-2.5</f>
        <v>-2.5</v>
      </c>
    </row>
    <row r="41038" customFormat="false" ht="12" hidden="false" customHeight="false" outlineLevel="0" collapsed="false">
      <c r="BS41038" s="96" t="n">
        <f aca="false">BR41038-2.5</f>
        <v>-2.5</v>
      </c>
    </row>
    <row r="41039" customFormat="false" ht="12" hidden="false" customHeight="false" outlineLevel="0" collapsed="false">
      <c r="BS41039" s="96" t="n">
        <f aca="false">BR41039-2.5</f>
        <v>-2.5</v>
      </c>
    </row>
    <row r="41040" customFormat="false" ht="12" hidden="false" customHeight="false" outlineLevel="0" collapsed="false">
      <c r="BS41040" s="96" t="n">
        <f aca="false">BR41040-2.5</f>
        <v>-2.5</v>
      </c>
    </row>
    <row r="41041" customFormat="false" ht="12" hidden="false" customHeight="false" outlineLevel="0" collapsed="false">
      <c r="BS41041" s="96" t="n">
        <f aca="false">BR41041-2.5</f>
        <v>-2.5</v>
      </c>
    </row>
    <row r="41042" customFormat="false" ht="12" hidden="false" customHeight="false" outlineLevel="0" collapsed="false">
      <c r="BS41042" s="96" t="n">
        <f aca="false">BR41042-2.5</f>
        <v>-2.5</v>
      </c>
    </row>
    <row r="41043" customFormat="false" ht="12" hidden="false" customHeight="false" outlineLevel="0" collapsed="false">
      <c r="BS41043" s="96" t="n">
        <f aca="false">BR41043-2.5</f>
        <v>-2.5</v>
      </c>
    </row>
    <row r="41044" customFormat="false" ht="12" hidden="false" customHeight="false" outlineLevel="0" collapsed="false">
      <c r="BS41044" s="96" t="n">
        <f aca="false">BR41044-2.5</f>
        <v>-2.5</v>
      </c>
    </row>
    <row r="41045" customFormat="false" ht="12" hidden="false" customHeight="false" outlineLevel="0" collapsed="false">
      <c r="BS41045" s="96" t="n">
        <f aca="false">BR41045-2.5</f>
        <v>-2.5</v>
      </c>
    </row>
    <row r="41046" customFormat="false" ht="12" hidden="false" customHeight="false" outlineLevel="0" collapsed="false">
      <c r="BS41046" s="96" t="n">
        <f aca="false">BR41046-2.5</f>
        <v>-2.5</v>
      </c>
    </row>
    <row r="41047" customFormat="false" ht="12" hidden="false" customHeight="false" outlineLevel="0" collapsed="false">
      <c r="BS41047" s="96" t="n">
        <f aca="false">BR41047-2.5</f>
        <v>-2.5</v>
      </c>
    </row>
    <row r="41048" customFormat="false" ht="12" hidden="false" customHeight="false" outlineLevel="0" collapsed="false">
      <c r="BS41048" s="96" t="n">
        <f aca="false">BR41048-2.5</f>
        <v>-2.5</v>
      </c>
    </row>
    <row r="41049" customFormat="false" ht="12" hidden="false" customHeight="false" outlineLevel="0" collapsed="false">
      <c r="BS41049" s="96" t="n">
        <f aca="false">BR41049-2.5</f>
        <v>-2.5</v>
      </c>
    </row>
    <row r="41050" customFormat="false" ht="12" hidden="false" customHeight="false" outlineLevel="0" collapsed="false">
      <c r="BS41050" s="96" t="n">
        <f aca="false">BR41050-2.5</f>
        <v>-2.5</v>
      </c>
    </row>
    <row r="41051" customFormat="false" ht="12" hidden="false" customHeight="false" outlineLevel="0" collapsed="false">
      <c r="BS41051" s="96" t="n">
        <f aca="false">BR41051-2.5</f>
        <v>-2.5</v>
      </c>
    </row>
    <row r="41052" customFormat="false" ht="12" hidden="false" customHeight="false" outlineLevel="0" collapsed="false">
      <c r="BS41052" s="96" t="n">
        <f aca="false">BR41052-2.5</f>
        <v>-2.5</v>
      </c>
    </row>
    <row r="41053" customFormat="false" ht="12" hidden="false" customHeight="false" outlineLevel="0" collapsed="false">
      <c r="BS41053" s="96" t="n">
        <f aca="false">BR41053-2.5</f>
        <v>-2.5</v>
      </c>
    </row>
    <row r="41054" customFormat="false" ht="12" hidden="false" customHeight="false" outlineLevel="0" collapsed="false">
      <c r="BS41054" s="96" t="n">
        <f aca="false">BR41054-2.5</f>
        <v>-2.5</v>
      </c>
    </row>
    <row r="41055" customFormat="false" ht="12" hidden="false" customHeight="false" outlineLevel="0" collapsed="false">
      <c r="BS41055" s="96" t="n">
        <f aca="false">BR41055-2.5</f>
        <v>-2.5</v>
      </c>
    </row>
    <row r="41056" customFormat="false" ht="12" hidden="false" customHeight="false" outlineLevel="0" collapsed="false">
      <c r="BS41056" s="96" t="n">
        <f aca="false">BR41056-2.5</f>
        <v>-2.5</v>
      </c>
    </row>
    <row r="41057" customFormat="false" ht="12" hidden="false" customHeight="false" outlineLevel="0" collapsed="false">
      <c r="BS41057" s="96" t="n">
        <f aca="false">BR41057-2.5</f>
        <v>-2.5</v>
      </c>
    </row>
    <row r="41058" customFormat="false" ht="12" hidden="false" customHeight="false" outlineLevel="0" collapsed="false">
      <c r="BS41058" s="96" t="n">
        <f aca="false">BR41058-2.5</f>
        <v>-2.5</v>
      </c>
    </row>
    <row r="41059" customFormat="false" ht="12" hidden="false" customHeight="false" outlineLevel="0" collapsed="false">
      <c r="BS41059" s="96" t="n">
        <f aca="false">BR41059-2.5</f>
        <v>-2.5</v>
      </c>
    </row>
    <row r="41060" customFormat="false" ht="12" hidden="false" customHeight="false" outlineLevel="0" collapsed="false">
      <c r="BS41060" s="96" t="n">
        <f aca="false">BR41060-2.5</f>
        <v>-2.5</v>
      </c>
    </row>
    <row r="41061" customFormat="false" ht="12" hidden="false" customHeight="false" outlineLevel="0" collapsed="false">
      <c r="BS41061" s="96" t="n">
        <f aca="false">BR41061-2.5</f>
        <v>-2.5</v>
      </c>
    </row>
    <row r="41062" customFormat="false" ht="12" hidden="false" customHeight="false" outlineLevel="0" collapsed="false">
      <c r="BS41062" s="96" t="n">
        <f aca="false">BR41062-2.5</f>
        <v>-2.5</v>
      </c>
    </row>
    <row r="41063" customFormat="false" ht="12" hidden="false" customHeight="false" outlineLevel="0" collapsed="false">
      <c r="BS41063" s="96" t="n">
        <f aca="false">BR41063-2.5</f>
        <v>-2.5</v>
      </c>
    </row>
    <row r="41064" customFormat="false" ht="12" hidden="false" customHeight="false" outlineLevel="0" collapsed="false">
      <c r="BS41064" s="96" t="n">
        <f aca="false">BR41064-2.5</f>
        <v>-2.5</v>
      </c>
    </row>
    <row r="41065" customFormat="false" ht="12" hidden="false" customHeight="false" outlineLevel="0" collapsed="false">
      <c r="BS41065" s="96" t="n">
        <f aca="false">BR41065-2.5</f>
        <v>-2.5</v>
      </c>
    </row>
    <row r="41066" customFormat="false" ht="12" hidden="false" customHeight="false" outlineLevel="0" collapsed="false">
      <c r="BS41066" s="96" t="n">
        <f aca="false">BR41066-2.5</f>
        <v>-2.5</v>
      </c>
    </row>
    <row r="41067" customFormat="false" ht="12" hidden="false" customHeight="false" outlineLevel="0" collapsed="false">
      <c r="BS41067" s="96" t="n">
        <f aca="false">BR41067-2.5</f>
        <v>-2.5</v>
      </c>
    </row>
    <row r="41068" customFormat="false" ht="12" hidden="false" customHeight="false" outlineLevel="0" collapsed="false">
      <c r="BS41068" s="96" t="n">
        <f aca="false">BR41068-2.5</f>
        <v>-2.5</v>
      </c>
    </row>
    <row r="41069" customFormat="false" ht="12" hidden="false" customHeight="false" outlineLevel="0" collapsed="false">
      <c r="BS41069" s="96" t="n">
        <f aca="false">BR41069-2.5</f>
        <v>-2.5</v>
      </c>
    </row>
    <row r="41070" customFormat="false" ht="12" hidden="false" customHeight="false" outlineLevel="0" collapsed="false">
      <c r="BS41070" s="96" t="n">
        <f aca="false">BR41070-2.5</f>
        <v>-2.5</v>
      </c>
    </row>
    <row r="41071" customFormat="false" ht="12" hidden="false" customHeight="false" outlineLevel="0" collapsed="false">
      <c r="BS41071" s="96" t="n">
        <f aca="false">BR41071-2.5</f>
        <v>-2.5</v>
      </c>
    </row>
    <row r="41072" customFormat="false" ht="12" hidden="false" customHeight="false" outlineLevel="0" collapsed="false">
      <c r="BS41072" s="96" t="n">
        <f aca="false">BR41072-2.5</f>
        <v>-2.5</v>
      </c>
    </row>
    <row r="41073" customFormat="false" ht="12" hidden="false" customHeight="false" outlineLevel="0" collapsed="false">
      <c r="BS41073" s="96" t="n">
        <f aca="false">BR41073-2.5</f>
        <v>-2.5</v>
      </c>
    </row>
    <row r="41074" customFormat="false" ht="12" hidden="false" customHeight="false" outlineLevel="0" collapsed="false">
      <c r="BS41074" s="96" t="n">
        <f aca="false">BR41074-2.5</f>
        <v>-2.5</v>
      </c>
    </row>
    <row r="41075" customFormat="false" ht="12" hidden="false" customHeight="false" outlineLevel="0" collapsed="false">
      <c r="BS41075" s="96" t="n">
        <f aca="false">BR41075-2.5</f>
        <v>-2.5</v>
      </c>
    </row>
    <row r="41076" customFormat="false" ht="12" hidden="false" customHeight="false" outlineLevel="0" collapsed="false">
      <c r="BS41076" s="96" t="n">
        <f aca="false">BR41076-2.5</f>
        <v>-2.5</v>
      </c>
    </row>
    <row r="41077" customFormat="false" ht="12" hidden="false" customHeight="false" outlineLevel="0" collapsed="false">
      <c r="BS41077" s="96" t="n">
        <f aca="false">BR41077-2.5</f>
        <v>-2.5</v>
      </c>
    </row>
    <row r="41078" customFormat="false" ht="12" hidden="false" customHeight="false" outlineLevel="0" collapsed="false">
      <c r="BS41078" s="96" t="n">
        <f aca="false">BR41078-2.5</f>
        <v>-2.5</v>
      </c>
    </row>
    <row r="41079" customFormat="false" ht="12" hidden="false" customHeight="false" outlineLevel="0" collapsed="false">
      <c r="BS41079" s="96" t="n">
        <f aca="false">BR41079-2.5</f>
        <v>-2.5</v>
      </c>
    </row>
    <row r="41080" customFormat="false" ht="12" hidden="false" customHeight="false" outlineLevel="0" collapsed="false">
      <c r="BS41080" s="96" t="n">
        <f aca="false">BR41080-2.5</f>
        <v>-2.5</v>
      </c>
    </row>
    <row r="41081" customFormat="false" ht="12" hidden="false" customHeight="false" outlineLevel="0" collapsed="false">
      <c r="BS41081" s="96" t="n">
        <f aca="false">BR41081-2.5</f>
        <v>-2.5</v>
      </c>
    </row>
    <row r="41082" customFormat="false" ht="12" hidden="false" customHeight="false" outlineLevel="0" collapsed="false">
      <c r="BS41082" s="96" t="n">
        <f aca="false">BR41082-2.5</f>
        <v>-2.5</v>
      </c>
    </row>
    <row r="41083" customFormat="false" ht="12" hidden="false" customHeight="false" outlineLevel="0" collapsed="false">
      <c r="BS41083" s="96" t="n">
        <f aca="false">BR41083-2.5</f>
        <v>-2.5</v>
      </c>
    </row>
    <row r="41084" customFormat="false" ht="12" hidden="false" customHeight="false" outlineLevel="0" collapsed="false">
      <c r="BS41084" s="96" t="n">
        <f aca="false">BR41084-2.5</f>
        <v>-2.5</v>
      </c>
    </row>
    <row r="41085" customFormat="false" ht="12" hidden="false" customHeight="false" outlineLevel="0" collapsed="false">
      <c r="BS41085" s="96" t="n">
        <f aca="false">BR41085-2.5</f>
        <v>-2.5</v>
      </c>
    </row>
    <row r="41086" customFormat="false" ht="12" hidden="false" customHeight="false" outlineLevel="0" collapsed="false">
      <c r="BS41086" s="96" t="n">
        <f aca="false">BR41086-2.5</f>
        <v>-2.5</v>
      </c>
    </row>
    <row r="41087" customFormat="false" ht="12" hidden="false" customHeight="false" outlineLevel="0" collapsed="false">
      <c r="BS41087" s="96" t="n">
        <f aca="false">BR41087-2.5</f>
        <v>-2.5</v>
      </c>
    </row>
    <row r="41088" customFormat="false" ht="12" hidden="false" customHeight="false" outlineLevel="0" collapsed="false">
      <c r="BS41088" s="96" t="n">
        <f aca="false">BR41088-2.5</f>
        <v>-2.5</v>
      </c>
    </row>
    <row r="41089" customFormat="false" ht="12" hidden="false" customHeight="false" outlineLevel="0" collapsed="false">
      <c r="BS41089" s="96" t="n">
        <f aca="false">BR41089-2.5</f>
        <v>-2.5</v>
      </c>
    </row>
    <row r="41090" customFormat="false" ht="12" hidden="false" customHeight="false" outlineLevel="0" collapsed="false">
      <c r="BS41090" s="96" t="n">
        <f aca="false">BR41090-2.5</f>
        <v>-2.5</v>
      </c>
    </row>
    <row r="41091" customFormat="false" ht="12" hidden="false" customHeight="false" outlineLevel="0" collapsed="false">
      <c r="BS41091" s="96" t="n">
        <f aca="false">BR41091-2.5</f>
        <v>-2.5</v>
      </c>
    </row>
    <row r="41092" customFormat="false" ht="12" hidden="false" customHeight="false" outlineLevel="0" collapsed="false">
      <c r="BS41092" s="96" t="n">
        <f aca="false">BR41092-2.5</f>
        <v>-2.5</v>
      </c>
    </row>
    <row r="41093" customFormat="false" ht="12" hidden="false" customHeight="false" outlineLevel="0" collapsed="false">
      <c r="BS41093" s="96" t="n">
        <f aca="false">BR41093-2.5</f>
        <v>-2.5</v>
      </c>
    </row>
    <row r="41094" customFormat="false" ht="12" hidden="false" customHeight="false" outlineLevel="0" collapsed="false">
      <c r="BS41094" s="96" t="n">
        <f aca="false">BR41094-2.5</f>
        <v>-2.5</v>
      </c>
    </row>
    <row r="41095" customFormat="false" ht="12" hidden="false" customHeight="false" outlineLevel="0" collapsed="false">
      <c r="BS41095" s="96" t="n">
        <f aca="false">BR41095-2.5</f>
        <v>-2.5</v>
      </c>
    </row>
    <row r="41096" customFormat="false" ht="12" hidden="false" customHeight="false" outlineLevel="0" collapsed="false">
      <c r="BS41096" s="96" t="n">
        <f aca="false">BR41096-2.5</f>
        <v>-2.5</v>
      </c>
    </row>
    <row r="41097" customFormat="false" ht="12" hidden="false" customHeight="false" outlineLevel="0" collapsed="false">
      <c r="BS41097" s="96" t="n">
        <f aca="false">BR41097-2.5</f>
        <v>-2.5</v>
      </c>
    </row>
    <row r="41098" customFormat="false" ht="12" hidden="false" customHeight="false" outlineLevel="0" collapsed="false">
      <c r="BS41098" s="96" t="n">
        <f aca="false">BR41098-2.5</f>
        <v>-2.5</v>
      </c>
    </row>
    <row r="41099" customFormat="false" ht="12" hidden="false" customHeight="false" outlineLevel="0" collapsed="false">
      <c r="BS41099" s="96" t="n">
        <f aca="false">BR41099-2.5</f>
        <v>-2.5</v>
      </c>
    </row>
    <row r="41100" customFormat="false" ht="12" hidden="false" customHeight="false" outlineLevel="0" collapsed="false">
      <c r="BS41100" s="96" t="n">
        <f aca="false">BR41100-2.5</f>
        <v>-2.5</v>
      </c>
    </row>
    <row r="41101" customFormat="false" ht="12" hidden="false" customHeight="false" outlineLevel="0" collapsed="false">
      <c r="BS41101" s="96" t="n">
        <f aca="false">BR41101-2.5</f>
        <v>-2.5</v>
      </c>
    </row>
    <row r="41102" customFormat="false" ht="12" hidden="false" customHeight="false" outlineLevel="0" collapsed="false">
      <c r="BS41102" s="96" t="n">
        <f aca="false">BR41102-2.5</f>
        <v>-2.5</v>
      </c>
    </row>
    <row r="41103" customFormat="false" ht="12" hidden="false" customHeight="false" outlineLevel="0" collapsed="false">
      <c r="BS41103" s="96" t="n">
        <f aca="false">BR41103-2.5</f>
        <v>-2.5</v>
      </c>
    </row>
    <row r="41104" customFormat="false" ht="12" hidden="false" customHeight="false" outlineLevel="0" collapsed="false">
      <c r="BS41104" s="96" t="n">
        <f aca="false">BR41104-2.5</f>
        <v>-2.5</v>
      </c>
    </row>
    <row r="41105" customFormat="false" ht="12" hidden="false" customHeight="false" outlineLevel="0" collapsed="false">
      <c r="BS41105" s="96" t="n">
        <f aca="false">BR41105-2.5</f>
        <v>-2.5</v>
      </c>
    </row>
    <row r="41106" customFormat="false" ht="12" hidden="false" customHeight="false" outlineLevel="0" collapsed="false">
      <c r="BS41106" s="96" t="n">
        <f aca="false">BR41106-2.5</f>
        <v>-2.5</v>
      </c>
    </row>
    <row r="41107" customFormat="false" ht="12" hidden="false" customHeight="false" outlineLevel="0" collapsed="false">
      <c r="BS41107" s="96" t="n">
        <f aca="false">BR41107-2.5</f>
        <v>-2.5</v>
      </c>
    </row>
    <row r="41108" customFormat="false" ht="12" hidden="false" customHeight="false" outlineLevel="0" collapsed="false">
      <c r="BS41108" s="96" t="n">
        <f aca="false">BR41108-2.5</f>
        <v>-2.5</v>
      </c>
    </row>
    <row r="41109" customFormat="false" ht="12" hidden="false" customHeight="false" outlineLevel="0" collapsed="false">
      <c r="BS41109" s="96" t="n">
        <f aca="false">BR41109-2.5</f>
        <v>-2.5</v>
      </c>
    </row>
    <row r="41110" customFormat="false" ht="12" hidden="false" customHeight="false" outlineLevel="0" collapsed="false">
      <c r="BS41110" s="96" t="n">
        <f aca="false">BR41110-2.5</f>
        <v>-2.5</v>
      </c>
    </row>
    <row r="41111" customFormat="false" ht="12" hidden="false" customHeight="false" outlineLevel="0" collapsed="false">
      <c r="BS41111" s="96" t="n">
        <f aca="false">BR41111-2.5</f>
        <v>-2.5</v>
      </c>
    </row>
    <row r="41112" customFormat="false" ht="12" hidden="false" customHeight="false" outlineLevel="0" collapsed="false">
      <c r="BS41112" s="96" t="n">
        <f aca="false">BR41112-2.5</f>
        <v>-2.5</v>
      </c>
    </row>
    <row r="41113" customFormat="false" ht="12" hidden="false" customHeight="false" outlineLevel="0" collapsed="false">
      <c r="BS41113" s="96" t="n">
        <f aca="false">BR41113-2.5</f>
        <v>-2.5</v>
      </c>
    </row>
    <row r="41114" customFormat="false" ht="12" hidden="false" customHeight="false" outlineLevel="0" collapsed="false">
      <c r="BS41114" s="96" t="n">
        <f aca="false">BR41114-2.5</f>
        <v>-2.5</v>
      </c>
    </row>
    <row r="41115" customFormat="false" ht="12" hidden="false" customHeight="false" outlineLevel="0" collapsed="false">
      <c r="BS41115" s="96" t="n">
        <f aca="false">BR41115-2.5</f>
        <v>-2.5</v>
      </c>
    </row>
    <row r="41116" customFormat="false" ht="12" hidden="false" customHeight="false" outlineLevel="0" collapsed="false">
      <c r="BS41116" s="96" t="n">
        <f aca="false">BR41116-2.5</f>
        <v>-2.5</v>
      </c>
    </row>
    <row r="41117" customFormat="false" ht="12" hidden="false" customHeight="false" outlineLevel="0" collapsed="false">
      <c r="BS41117" s="96" t="n">
        <f aca="false">BR41117-2.5</f>
        <v>-2.5</v>
      </c>
    </row>
    <row r="41118" customFormat="false" ht="12" hidden="false" customHeight="false" outlineLevel="0" collapsed="false">
      <c r="BS41118" s="96" t="n">
        <f aca="false">BR41118-2.5</f>
        <v>-2.5</v>
      </c>
    </row>
    <row r="41119" customFormat="false" ht="12" hidden="false" customHeight="false" outlineLevel="0" collapsed="false">
      <c r="BS41119" s="96" t="n">
        <f aca="false">BR41119-2.5</f>
        <v>-2.5</v>
      </c>
    </row>
    <row r="41120" customFormat="false" ht="12" hidden="false" customHeight="false" outlineLevel="0" collapsed="false">
      <c r="BS41120" s="96" t="n">
        <f aca="false">BR41120-2.5</f>
        <v>-2.5</v>
      </c>
    </row>
    <row r="41121" customFormat="false" ht="12" hidden="false" customHeight="false" outlineLevel="0" collapsed="false">
      <c r="BS41121" s="96" t="n">
        <f aca="false">BR41121-2.5</f>
        <v>-2.5</v>
      </c>
    </row>
    <row r="41122" customFormat="false" ht="12" hidden="false" customHeight="false" outlineLevel="0" collapsed="false">
      <c r="BS41122" s="96" t="n">
        <f aca="false">BR41122-2.5</f>
        <v>-2.5</v>
      </c>
    </row>
    <row r="41123" customFormat="false" ht="12" hidden="false" customHeight="false" outlineLevel="0" collapsed="false">
      <c r="BS41123" s="96" t="n">
        <f aca="false">BR41123-2.5</f>
        <v>-2.5</v>
      </c>
    </row>
    <row r="41124" customFormat="false" ht="12" hidden="false" customHeight="false" outlineLevel="0" collapsed="false">
      <c r="BS41124" s="96" t="n">
        <f aca="false">BR41124-2.5</f>
        <v>-2.5</v>
      </c>
    </row>
    <row r="41125" customFormat="false" ht="12" hidden="false" customHeight="false" outlineLevel="0" collapsed="false">
      <c r="BS41125" s="96" t="n">
        <f aca="false">BR41125-2.5</f>
        <v>-2.5</v>
      </c>
    </row>
    <row r="41126" customFormat="false" ht="12" hidden="false" customHeight="false" outlineLevel="0" collapsed="false">
      <c r="BS41126" s="96" t="n">
        <f aca="false">BR41126-2.5</f>
        <v>-2.5</v>
      </c>
    </row>
    <row r="41127" customFormat="false" ht="12" hidden="false" customHeight="false" outlineLevel="0" collapsed="false">
      <c r="BS41127" s="96" t="n">
        <f aca="false">BR41127-2.5</f>
        <v>-2.5</v>
      </c>
    </row>
    <row r="41128" customFormat="false" ht="12" hidden="false" customHeight="false" outlineLevel="0" collapsed="false">
      <c r="BS41128" s="96" t="n">
        <f aca="false">BR41128-2.5</f>
        <v>-2.5</v>
      </c>
    </row>
    <row r="41129" customFormat="false" ht="12" hidden="false" customHeight="false" outlineLevel="0" collapsed="false">
      <c r="BS41129" s="96" t="n">
        <f aca="false">BR41129-2.5</f>
        <v>-2.5</v>
      </c>
    </row>
    <row r="41130" customFormat="false" ht="12" hidden="false" customHeight="false" outlineLevel="0" collapsed="false">
      <c r="BS41130" s="96" t="n">
        <f aca="false">BR41130-2.5</f>
        <v>-2.5</v>
      </c>
    </row>
    <row r="41131" customFormat="false" ht="12" hidden="false" customHeight="false" outlineLevel="0" collapsed="false">
      <c r="BS41131" s="96" t="n">
        <f aca="false">BR41131-2.5</f>
        <v>-2.5</v>
      </c>
    </row>
    <row r="41132" customFormat="false" ht="12" hidden="false" customHeight="false" outlineLevel="0" collapsed="false">
      <c r="BS41132" s="96" t="n">
        <f aca="false">BR41132-2.5</f>
        <v>-2.5</v>
      </c>
    </row>
    <row r="41133" customFormat="false" ht="12" hidden="false" customHeight="false" outlineLevel="0" collapsed="false">
      <c r="BS41133" s="96" t="n">
        <f aca="false">BR41133-2.5</f>
        <v>-2.5</v>
      </c>
    </row>
    <row r="41134" customFormat="false" ht="12" hidden="false" customHeight="false" outlineLevel="0" collapsed="false">
      <c r="BS41134" s="96" t="n">
        <f aca="false">BR41134-2.5</f>
        <v>-2.5</v>
      </c>
    </row>
    <row r="41135" customFormat="false" ht="12" hidden="false" customHeight="false" outlineLevel="0" collapsed="false">
      <c r="BS41135" s="96" t="n">
        <f aca="false">BR41135-2.5</f>
        <v>-2.5</v>
      </c>
    </row>
    <row r="41136" customFormat="false" ht="12" hidden="false" customHeight="false" outlineLevel="0" collapsed="false">
      <c r="BS41136" s="96" t="n">
        <f aca="false">BR41136-2.5</f>
        <v>-2.5</v>
      </c>
    </row>
    <row r="41137" customFormat="false" ht="12" hidden="false" customHeight="false" outlineLevel="0" collapsed="false">
      <c r="BS41137" s="96" t="n">
        <f aca="false">BR41137-2.5</f>
        <v>-2.5</v>
      </c>
    </row>
    <row r="41138" customFormat="false" ht="12" hidden="false" customHeight="false" outlineLevel="0" collapsed="false">
      <c r="BS41138" s="96" t="n">
        <f aca="false">BR41138-2.5</f>
        <v>-2.5</v>
      </c>
    </row>
    <row r="41139" customFormat="false" ht="12" hidden="false" customHeight="false" outlineLevel="0" collapsed="false">
      <c r="BS41139" s="96" t="n">
        <f aca="false">BR41139-2.5</f>
        <v>-2.5</v>
      </c>
    </row>
    <row r="41140" customFormat="false" ht="12" hidden="false" customHeight="false" outlineLevel="0" collapsed="false">
      <c r="BS41140" s="96" t="n">
        <f aca="false">BR41140-2.5</f>
        <v>-2.5</v>
      </c>
    </row>
    <row r="41141" customFormat="false" ht="12" hidden="false" customHeight="false" outlineLevel="0" collapsed="false">
      <c r="BS41141" s="96" t="n">
        <f aca="false">BR41141-2.5</f>
        <v>-2.5</v>
      </c>
    </row>
    <row r="41142" customFormat="false" ht="12" hidden="false" customHeight="false" outlineLevel="0" collapsed="false">
      <c r="BS41142" s="96" t="n">
        <f aca="false">BR41142-2.5</f>
        <v>-2.5</v>
      </c>
    </row>
    <row r="41143" customFormat="false" ht="12" hidden="false" customHeight="false" outlineLevel="0" collapsed="false">
      <c r="BS41143" s="96" t="n">
        <f aca="false">BR41143-2.5</f>
        <v>-2.5</v>
      </c>
    </row>
    <row r="41144" customFormat="false" ht="12" hidden="false" customHeight="false" outlineLevel="0" collapsed="false">
      <c r="BS41144" s="96" t="n">
        <f aca="false">BR41144-2.5</f>
        <v>-2.5</v>
      </c>
    </row>
    <row r="41145" customFormat="false" ht="12" hidden="false" customHeight="false" outlineLevel="0" collapsed="false">
      <c r="BS41145" s="96" t="n">
        <f aca="false">BR41145-2.5</f>
        <v>-2.5</v>
      </c>
    </row>
    <row r="41146" customFormat="false" ht="12" hidden="false" customHeight="false" outlineLevel="0" collapsed="false">
      <c r="BS41146" s="96" t="n">
        <f aca="false">BR41146-2.5</f>
        <v>-2.5</v>
      </c>
    </row>
    <row r="41147" customFormat="false" ht="12" hidden="false" customHeight="false" outlineLevel="0" collapsed="false">
      <c r="BS41147" s="96" t="n">
        <f aca="false">BR41147-2.5</f>
        <v>-2.5</v>
      </c>
    </row>
    <row r="41148" customFormat="false" ht="12" hidden="false" customHeight="false" outlineLevel="0" collapsed="false">
      <c r="BS41148" s="96" t="n">
        <f aca="false">BR41148-2.5</f>
        <v>-2.5</v>
      </c>
    </row>
    <row r="41149" customFormat="false" ht="12" hidden="false" customHeight="false" outlineLevel="0" collapsed="false">
      <c r="BS41149" s="96" t="n">
        <f aca="false">BR41149-2.5</f>
        <v>-2.5</v>
      </c>
    </row>
    <row r="41150" customFormat="false" ht="12" hidden="false" customHeight="false" outlineLevel="0" collapsed="false">
      <c r="BS41150" s="96" t="n">
        <f aca="false">BR41150-2.5</f>
        <v>-2.5</v>
      </c>
    </row>
    <row r="41151" customFormat="false" ht="12" hidden="false" customHeight="false" outlineLevel="0" collapsed="false">
      <c r="BS41151" s="96" t="n">
        <f aca="false">BR41151-2.5</f>
        <v>-2.5</v>
      </c>
    </row>
    <row r="41152" customFormat="false" ht="12" hidden="false" customHeight="false" outlineLevel="0" collapsed="false">
      <c r="BS41152" s="96" t="n">
        <f aca="false">BR41152-2.5</f>
        <v>-2.5</v>
      </c>
    </row>
    <row r="41153" customFormat="false" ht="12" hidden="false" customHeight="false" outlineLevel="0" collapsed="false">
      <c r="BS41153" s="96" t="n">
        <f aca="false">BR41153-2.5</f>
        <v>-2.5</v>
      </c>
    </row>
    <row r="41154" customFormat="false" ht="12" hidden="false" customHeight="false" outlineLevel="0" collapsed="false">
      <c r="BS41154" s="96" t="n">
        <f aca="false">BR41154-2.5</f>
        <v>-2.5</v>
      </c>
    </row>
    <row r="41155" customFormat="false" ht="12" hidden="false" customHeight="false" outlineLevel="0" collapsed="false">
      <c r="BS41155" s="96" t="n">
        <f aca="false">BR41155-2.5</f>
        <v>-2.5</v>
      </c>
    </row>
    <row r="41156" customFormat="false" ht="12" hidden="false" customHeight="false" outlineLevel="0" collapsed="false">
      <c r="BS41156" s="96" t="n">
        <f aca="false">BR41156-2.5</f>
        <v>-2.5</v>
      </c>
    </row>
    <row r="41157" customFormat="false" ht="12" hidden="false" customHeight="false" outlineLevel="0" collapsed="false">
      <c r="BS41157" s="96" t="n">
        <f aca="false">BR41157-2.5</f>
        <v>-2.5</v>
      </c>
    </row>
    <row r="41158" customFormat="false" ht="12" hidden="false" customHeight="false" outlineLevel="0" collapsed="false">
      <c r="BS41158" s="96" t="n">
        <f aca="false">BR41158-2.5</f>
        <v>-2.5</v>
      </c>
    </row>
    <row r="41159" customFormat="false" ht="12" hidden="false" customHeight="false" outlineLevel="0" collapsed="false">
      <c r="BS41159" s="96" t="n">
        <f aca="false">BR41159-2.5</f>
        <v>-2.5</v>
      </c>
    </row>
    <row r="41160" customFormat="false" ht="12" hidden="false" customHeight="false" outlineLevel="0" collapsed="false">
      <c r="BS41160" s="96" t="n">
        <f aca="false">BR41160-2.5</f>
        <v>-2.5</v>
      </c>
    </row>
    <row r="41161" customFormat="false" ht="12" hidden="false" customHeight="false" outlineLevel="0" collapsed="false">
      <c r="BS41161" s="96" t="n">
        <f aca="false">BR41161-2.5</f>
        <v>-2.5</v>
      </c>
    </row>
    <row r="41162" customFormat="false" ht="12" hidden="false" customHeight="false" outlineLevel="0" collapsed="false">
      <c r="BS41162" s="96" t="n">
        <f aca="false">BR41162-2.5</f>
        <v>-2.5</v>
      </c>
    </row>
    <row r="41163" customFormat="false" ht="12" hidden="false" customHeight="false" outlineLevel="0" collapsed="false">
      <c r="BS41163" s="96" t="n">
        <f aca="false">BR41163-2.5</f>
        <v>-2.5</v>
      </c>
    </row>
    <row r="41164" customFormat="false" ht="12" hidden="false" customHeight="false" outlineLevel="0" collapsed="false">
      <c r="BS41164" s="96" t="n">
        <f aca="false">BR41164-2.5</f>
        <v>-2.5</v>
      </c>
    </row>
    <row r="41165" customFormat="false" ht="12" hidden="false" customHeight="false" outlineLevel="0" collapsed="false">
      <c r="BS41165" s="96" t="n">
        <f aca="false">BR41165-2.5</f>
        <v>-2.5</v>
      </c>
    </row>
    <row r="41166" customFormat="false" ht="12" hidden="false" customHeight="false" outlineLevel="0" collapsed="false">
      <c r="BS41166" s="96" t="n">
        <f aca="false">BR41166-2.5</f>
        <v>-2.5</v>
      </c>
    </row>
    <row r="41167" customFormat="false" ht="12" hidden="false" customHeight="false" outlineLevel="0" collapsed="false">
      <c r="BS41167" s="96" t="n">
        <f aca="false">BR41167-2.5</f>
        <v>-2.5</v>
      </c>
    </row>
    <row r="41168" customFormat="false" ht="12" hidden="false" customHeight="false" outlineLevel="0" collapsed="false">
      <c r="BS41168" s="96" t="n">
        <f aca="false">BR41168-2.5</f>
        <v>-2.5</v>
      </c>
    </row>
    <row r="41169" customFormat="false" ht="12" hidden="false" customHeight="false" outlineLevel="0" collapsed="false">
      <c r="BS41169" s="96" t="n">
        <f aca="false">BR41169-2.5</f>
        <v>-2.5</v>
      </c>
    </row>
    <row r="41170" customFormat="false" ht="12" hidden="false" customHeight="false" outlineLevel="0" collapsed="false">
      <c r="BS41170" s="96" t="n">
        <f aca="false">BR41170-2.5</f>
        <v>-2.5</v>
      </c>
    </row>
    <row r="41171" customFormat="false" ht="12" hidden="false" customHeight="false" outlineLevel="0" collapsed="false">
      <c r="BS41171" s="96" t="n">
        <f aca="false">BR41171-2.5</f>
        <v>-2.5</v>
      </c>
    </row>
    <row r="41172" customFormat="false" ht="12" hidden="false" customHeight="false" outlineLevel="0" collapsed="false">
      <c r="BS41172" s="96" t="n">
        <f aca="false">BR41172-2.5</f>
        <v>-2.5</v>
      </c>
    </row>
    <row r="41173" customFormat="false" ht="12" hidden="false" customHeight="false" outlineLevel="0" collapsed="false">
      <c r="BS41173" s="96" t="n">
        <f aca="false">BR41173-2.5</f>
        <v>-2.5</v>
      </c>
    </row>
    <row r="41174" customFormat="false" ht="12" hidden="false" customHeight="false" outlineLevel="0" collapsed="false">
      <c r="BS41174" s="96" t="n">
        <f aca="false">BR41174-2.5</f>
        <v>-2.5</v>
      </c>
    </row>
    <row r="41175" customFormat="false" ht="12" hidden="false" customHeight="false" outlineLevel="0" collapsed="false">
      <c r="BS41175" s="96" t="n">
        <f aca="false">BR41175-2.5</f>
        <v>-2.5</v>
      </c>
    </row>
    <row r="41176" customFormat="false" ht="12" hidden="false" customHeight="false" outlineLevel="0" collapsed="false">
      <c r="BS41176" s="96" t="n">
        <f aca="false">BR41176-2.5</f>
        <v>-2.5</v>
      </c>
    </row>
    <row r="41177" customFormat="false" ht="12" hidden="false" customHeight="false" outlineLevel="0" collapsed="false">
      <c r="BS41177" s="96" t="n">
        <f aca="false">BR41177-2.5</f>
        <v>-2.5</v>
      </c>
    </row>
    <row r="41178" customFormat="false" ht="12" hidden="false" customHeight="false" outlineLevel="0" collapsed="false">
      <c r="BS41178" s="96" t="n">
        <f aca="false">BR41178-2.5</f>
        <v>-2.5</v>
      </c>
    </row>
    <row r="41179" customFormat="false" ht="12" hidden="false" customHeight="false" outlineLevel="0" collapsed="false">
      <c r="BS41179" s="96" t="n">
        <f aca="false">BR41179-2.5</f>
        <v>-2.5</v>
      </c>
    </row>
    <row r="41180" customFormat="false" ht="12" hidden="false" customHeight="false" outlineLevel="0" collapsed="false">
      <c r="BS41180" s="96" t="n">
        <f aca="false">BR41180-2.5</f>
        <v>-2.5</v>
      </c>
    </row>
    <row r="41181" customFormat="false" ht="12" hidden="false" customHeight="false" outlineLevel="0" collapsed="false">
      <c r="BS41181" s="96" t="n">
        <f aca="false">BR41181-2.5</f>
        <v>-2.5</v>
      </c>
    </row>
    <row r="41182" customFormat="false" ht="12" hidden="false" customHeight="false" outlineLevel="0" collapsed="false">
      <c r="BS41182" s="96" t="n">
        <f aca="false">BR41182-2.5</f>
        <v>-2.5</v>
      </c>
    </row>
    <row r="41183" customFormat="false" ht="12" hidden="false" customHeight="false" outlineLevel="0" collapsed="false">
      <c r="BS41183" s="96" t="n">
        <f aca="false">BR41183-2.5</f>
        <v>-2.5</v>
      </c>
    </row>
    <row r="41184" customFormat="false" ht="12" hidden="false" customHeight="false" outlineLevel="0" collapsed="false">
      <c r="BS41184" s="96" t="n">
        <f aca="false">BR41184-2.5</f>
        <v>-2.5</v>
      </c>
    </row>
    <row r="41185" customFormat="false" ht="12" hidden="false" customHeight="false" outlineLevel="0" collapsed="false">
      <c r="BS41185" s="96" t="n">
        <f aca="false">BR41185-2.5</f>
        <v>-2.5</v>
      </c>
    </row>
    <row r="41186" customFormat="false" ht="12" hidden="false" customHeight="false" outlineLevel="0" collapsed="false">
      <c r="BS41186" s="96" t="n">
        <f aca="false">BR41186-2.5</f>
        <v>-2.5</v>
      </c>
    </row>
    <row r="41187" customFormat="false" ht="12" hidden="false" customHeight="false" outlineLevel="0" collapsed="false">
      <c r="BS41187" s="96" t="n">
        <f aca="false">BR41187-2.5</f>
        <v>-2.5</v>
      </c>
    </row>
    <row r="41188" customFormat="false" ht="12" hidden="false" customHeight="false" outlineLevel="0" collapsed="false">
      <c r="BS41188" s="96" t="n">
        <f aca="false">BR41188-2.5</f>
        <v>-2.5</v>
      </c>
    </row>
    <row r="41189" customFormat="false" ht="12" hidden="false" customHeight="false" outlineLevel="0" collapsed="false">
      <c r="BS41189" s="96" t="n">
        <f aca="false">BR41189-2.5</f>
        <v>-2.5</v>
      </c>
    </row>
    <row r="41190" customFormat="false" ht="12" hidden="false" customHeight="false" outlineLevel="0" collapsed="false">
      <c r="BS41190" s="96" t="n">
        <f aca="false">BR41190-2.5</f>
        <v>-2.5</v>
      </c>
    </row>
    <row r="41191" customFormat="false" ht="12" hidden="false" customHeight="false" outlineLevel="0" collapsed="false">
      <c r="BS41191" s="96" t="n">
        <f aca="false">BR41191-2.5</f>
        <v>-2.5</v>
      </c>
    </row>
    <row r="41192" customFormat="false" ht="12" hidden="false" customHeight="false" outlineLevel="0" collapsed="false">
      <c r="BS41192" s="96" t="n">
        <f aca="false">BR41192-2.5</f>
        <v>-2.5</v>
      </c>
    </row>
    <row r="41193" customFormat="false" ht="12" hidden="false" customHeight="false" outlineLevel="0" collapsed="false">
      <c r="BS41193" s="96" t="n">
        <f aca="false">BR41193-2.5</f>
        <v>-2.5</v>
      </c>
    </row>
    <row r="41194" customFormat="false" ht="12" hidden="false" customHeight="false" outlineLevel="0" collapsed="false">
      <c r="BS41194" s="96" t="n">
        <f aca="false">BR41194-2.5</f>
        <v>-2.5</v>
      </c>
    </row>
    <row r="41195" customFormat="false" ht="12" hidden="false" customHeight="false" outlineLevel="0" collapsed="false">
      <c r="BS41195" s="96" t="n">
        <f aca="false">BR41195-2.5</f>
        <v>-2.5</v>
      </c>
    </row>
    <row r="41196" customFormat="false" ht="12" hidden="false" customHeight="false" outlineLevel="0" collapsed="false">
      <c r="BS41196" s="96" t="n">
        <f aca="false">BR41196-2.5</f>
        <v>-2.5</v>
      </c>
    </row>
    <row r="41197" customFormat="false" ht="12" hidden="false" customHeight="false" outlineLevel="0" collapsed="false">
      <c r="BS41197" s="96" t="n">
        <f aca="false">BR41197-2.5</f>
        <v>-2.5</v>
      </c>
    </row>
    <row r="41198" customFormat="false" ht="12" hidden="false" customHeight="false" outlineLevel="0" collapsed="false">
      <c r="BS41198" s="96" t="n">
        <f aca="false">BR41198-2.5</f>
        <v>-2.5</v>
      </c>
    </row>
    <row r="41199" customFormat="false" ht="12" hidden="false" customHeight="false" outlineLevel="0" collapsed="false">
      <c r="BS41199" s="96" t="n">
        <f aca="false">BR41199-2.5</f>
        <v>-2.5</v>
      </c>
    </row>
    <row r="41200" customFormat="false" ht="12" hidden="false" customHeight="false" outlineLevel="0" collapsed="false">
      <c r="BS41200" s="96" t="n">
        <f aca="false">BR41200-2.5</f>
        <v>-2.5</v>
      </c>
    </row>
    <row r="41201" customFormat="false" ht="12" hidden="false" customHeight="false" outlineLevel="0" collapsed="false">
      <c r="BS41201" s="96" t="n">
        <f aca="false">BR41201-2.5</f>
        <v>-2.5</v>
      </c>
    </row>
    <row r="41202" customFormat="false" ht="12" hidden="false" customHeight="false" outlineLevel="0" collapsed="false">
      <c r="BS41202" s="96" t="n">
        <f aca="false">BR41202-2.5</f>
        <v>-2.5</v>
      </c>
    </row>
    <row r="41203" customFormat="false" ht="12" hidden="false" customHeight="false" outlineLevel="0" collapsed="false">
      <c r="BS41203" s="96" t="n">
        <f aca="false">BR41203-2.5</f>
        <v>-2.5</v>
      </c>
    </row>
    <row r="41204" customFormat="false" ht="12" hidden="false" customHeight="false" outlineLevel="0" collapsed="false">
      <c r="BS41204" s="96" t="n">
        <f aca="false">BR41204-2.5</f>
        <v>-2.5</v>
      </c>
    </row>
    <row r="41205" customFormat="false" ht="12" hidden="false" customHeight="false" outlineLevel="0" collapsed="false">
      <c r="BS41205" s="96" t="n">
        <f aca="false">BR41205-2.5</f>
        <v>-2.5</v>
      </c>
    </row>
    <row r="41206" customFormat="false" ht="12" hidden="false" customHeight="false" outlineLevel="0" collapsed="false">
      <c r="BS41206" s="96" t="n">
        <f aca="false">BR41206-2.5</f>
        <v>-2.5</v>
      </c>
    </row>
    <row r="41207" customFormat="false" ht="12" hidden="false" customHeight="false" outlineLevel="0" collapsed="false">
      <c r="BS41207" s="96" t="n">
        <f aca="false">BR41207-2.5</f>
        <v>-2.5</v>
      </c>
    </row>
    <row r="41208" customFormat="false" ht="12" hidden="false" customHeight="false" outlineLevel="0" collapsed="false">
      <c r="BS41208" s="96" t="n">
        <f aca="false">BR41208-2.5</f>
        <v>-2.5</v>
      </c>
    </row>
    <row r="41209" customFormat="false" ht="12" hidden="false" customHeight="false" outlineLevel="0" collapsed="false">
      <c r="BS41209" s="96" t="n">
        <f aca="false">BR41209-2.5</f>
        <v>-2.5</v>
      </c>
    </row>
    <row r="41210" customFormat="false" ht="12" hidden="false" customHeight="false" outlineLevel="0" collapsed="false">
      <c r="BS41210" s="96" t="n">
        <f aca="false">BR41210-2.5</f>
        <v>-2.5</v>
      </c>
    </row>
    <row r="41211" customFormat="false" ht="12" hidden="false" customHeight="false" outlineLevel="0" collapsed="false">
      <c r="BS41211" s="96" t="n">
        <f aca="false">BR41211-2.5</f>
        <v>-2.5</v>
      </c>
    </row>
    <row r="41212" customFormat="false" ht="12" hidden="false" customHeight="false" outlineLevel="0" collapsed="false">
      <c r="BS41212" s="96" t="n">
        <f aca="false">BR41212-2.5</f>
        <v>-2.5</v>
      </c>
    </row>
    <row r="41213" customFormat="false" ht="12" hidden="false" customHeight="false" outlineLevel="0" collapsed="false">
      <c r="BS41213" s="96" t="n">
        <f aca="false">BR41213-2.5</f>
        <v>-2.5</v>
      </c>
    </row>
    <row r="41214" customFormat="false" ht="12" hidden="false" customHeight="false" outlineLevel="0" collapsed="false">
      <c r="BS41214" s="96" t="n">
        <f aca="false">BR41214-2.5</f>
        <v>-2.5</v>
      </c>
    </row>
    <row r="41215" customFormat="false" ht="12" hidden="false" customHeight="false" outlineLevel="0" collapsed="false">
      <c r="BS41215" s="96" t="n">
        <f aca="false">BR41215-2.5</f>
        <v>-2.5</v>
      </c>
    </row>
    <row r="41216" customFormat="false" ht="12" hidden="false" customHeight="false" outlineLevel="0" collapsed="false">
      <c r="BS41216" s="96" t="n">
        <f aca="false">BR41216-2.5</f>
        <v>-2.5</v>
      </c>
    </row>
    <row r="41217" customFormat="false" ht="12" hidden="false" customHeight="false" outlineLevel="0" collapsed="false">
      <c r="BS41217" s="96" t="n">
        <f aca="false">BR41217-2.5</f>
        <v>-2.5</v>
      </c>
    </row>
    <row r="41218" customFormat="false" ht="12" hidden="false" customHeight="false" outlineLevel="0" collapsed="false">
      <c r="BS41218" s="96" t="n">
        <f aca="false">BR41218-2.5</f>
        <v>-2.5</v>
      </c>
    </row>
    <row r="41219" customFormat="false" ht="12" hidden="false" customHeight="false" outlineLevel="0" collapsed="false">
      <c r="BS41219" s="96" t="n">
        <f aca="false">BR41219-2.5</f>
        <v>-2.5</v>
      </c>
    </row>
    <row r="41220" customFormat="false" ht="12" hidden="false" customHeight="false" outlineLevel="0" collapsed="false">
      <c r="BS41220" s="96" t="n">
        <f aca="false">BR41220-2.5</f>
        <v>-2.5</v>
      </c>
    </row>
    <row r="41221" customFormat="false" ht="12" hidden="false" customHeight="false" outlineLevel="0" collapsed="false">
      <c r="BS41221" s="96" t="n">
        <f aca="false">BR41221-2.5</f>
        <v>-2.5</v>
      </c>
    </row>
    <row r="41222" customFormat="false" ht="12" hidden="false" customHeight="false" outlineLevel="0" collapsed="false">
      <c r="BS41222" s="96" t="n">
        <f aca="false">BR41222-2.5</f>
        <v>-2.5</v>
      </c>
    </row>
    <row r="41223" customFormat="false" ht="12" hidden="false" customHeight="false" outlineLevel="0" collapsed="false">
      <c r="BS41223" s="96" t="n">
        <f aca="false">BR41223-2.5</f>
        <v>-2.5</v>
      </c>
    </row>
    <row r="41224" customFormat="false" ht="12" hidden="false" customHeight="false" outlineLevel="0" collapsed="false">
      <c r="BS41224" s="96" t="n">
        <f aca="false">BR41224-2.5</f>
        <v>-2.5</v>
      </c>
    </row>
    <row r="41225" customFormat="false" ht="12" hidden="false" customHeight="false" outlineLevel="0" collapsed="false">
      <c r="BS41225" s="96" t="n">
        <f aca="false">BR41225-2.5</f>
        <v>-2.5</v>
      </c>
    </row>
    <row r="41226" customFormat="false" ht="12" hidden="false" customHeight="false" outlineLevel="0" collapsed="false">
      <c r="BS41226" s="96" t="n">
        <f aca="false">BR41226-2.5</f>
        <v>-2.5</v>
      </c>
    </row>
    <row r="41227" customFormat="false" ht="12" hidden="false" customHeight="false" outlineLevel="0" collapsed="false">
      <c r="BS41227" s="96" t="n">
        <f aca="false">BR41227-2.5</f>
        <v>-2.5</v>
      </c>
    </row>
    <row r="41228" customFormat="false" ht="12" hidden="false" customHeight="false" outlineLevel="0" collapsed="false">
      <c r="BS41228" s="96" t="n">
        <f aca="false">BR41228-2.5</f>
        <v>-2.5</v>
      </c>
    </row>
    <row r="41229" customFormat="false" ht="12" hidden="false" customHeight="false" outlineLevel="0" collapsed="false">
      <c r="BS41229" s="96" t="n">
        <f aca="false">BR41229-2.5</f>
        <v>-2.5</v>
      </c>
    </row>
    <row r="41230" customFormat="false" ht="12" hidden="false" customHeight="false" outlineLevel="0" collapsed="false">
      <c r="BS41230" s="96" t="n">
        <f aca="false">BR41230-2.5</f>
        <v>-2.5</v>
      </c>
    </row>
    <row r="41231" customFormat="false" ht="12" hidden="false" customHeight="false" outlineLevel="0" collapsed="false">
      <c r="BS41231" s="96" t="n">
        <f aca="false">BR41231-2.5</f>
        <v>-2.5</v>
      </c>
    </row>
    <row r="41232" customFormat="false" ht="12" hidden="false" customHeight="false" outlineLevel="0" collapsed="false">
      <c r="BS41232" s="96" t="n">
        <f aca="false">BR41232-2.5</f>
        <v>-2.5</v>
      </c>
    </row>
    <row r="41233" customFormat="false" ht="12" hidden="false" customHeight="false" outlineLevel="0" collapsed="false">
      <c r="BS41233" s="96" t="n">
        <f aca="false">BR41233-2.5</f>
        <v>-2.5</v>
      </c>
    </row>
    <row r="41234" customFormat="false" ht="12" hidden="false" customHeight="false" outlineLevel="0" collapsed="false">
      <c r="BS41234" s="96" t="n">
        <f aca="false">BR41234-2.5</f>
        <v>-2.5</v>
      </c>
    </row>
    <row r="41235" customFormat="false" ht="12" hidden="false" customHeight="false" outlineLevel="0" collapsed="false">
      <c r="BS41235" s="96" t="n">
        <f aca="false">BR41235-2.5</f>
        <v>-2.5</v>
      </c>
    </row>
    <row r="41236" customFormat="false" ht="12" hidden="false" customHeight="false" outlineLevel="0" collapsed="false">
      <c r="BS41236" s="96" t="n">
        <f aca="false">BR41236-2.5</f>
        <v>-2.5</v>
      </c>
    </row>
    <row r="41237" customFormat="false" ht="12" hidden="false" customHeight="false" outlineLevel="0" collapsed="false">
      <c r="BS41237" s="96" t="n">
        <f aca="false">BR41237-2.5</f>
        <v>-2.5</v>
      </c>
    </row>
    <row r="41238" customFormat="false" ht="12" hidden="false" customHeight="false" outlineLevel="0" collapsed="false">
      <c r="BS41238" s="96" t="n">
        <f aca="false">BR41238-2.5</f>
        <v>-2.5</v>
      </c>
    </row>
    <row r="41239" customFormat="false" ht="12" hidden="false" customHeight="false" outlineLevel="0" collapsed="false">
      <c r="BS41239" s="96" t="n">
        <f aca="false">BR41239-2.5</f>
        <v>-2.5</v>
      </c>
    </row>
    <row r="41240" customFormat="false" ht="12" hidden="false" customHeight="false" outlineLevel="0" collapsed="false">
      <c r="BS41240" s="96" t="n">
        <f aca="false">BR41240-2.5</f>
        <v>-2.5</v>
      </c>
    </row>
    <row r="41241" customFormat="false" ht="12" hidden="false" customHeight="false" outlineLevel="0" collapsed="false">
      <c r="BS41241" s="96" t="n">
        <f aca="false">BR41241-2.5</f>
        <v>-2.5</v>
      </c>
    </row>
    <row r="41242" customFormat="false" ht="12" hidden="false" customHeight="false" outlineLevel="0" collapsed="false">
      <c r="BS41242" s="96" t="n">
        <f aca="false">BR41242-2.5</f>
        <v>-2.5</v>
      </c>
    </row>
    <row r="41243" customFormat="false" ht="12" hidden="false" customHeight="false" outlineLevel="0" collapsed="false">
      <c r="BS41243" s="96" t="n">
        <f aca="false">BR41243-2.5</f>
        <v>-2.5</v>
      </c>
    </row>
    <row r="41244" customFormat="false" ht="12" hidden="false" customHeight="false" outlineLevel="0" collapsed="false">
      <c r="BS41244" s="96" t="n">
        <f aca="false">BR41244-2.5</f>
        <v>-2.5</v>
      </c>
    </row>
    <row r="41245" customFormat="false" ht="12" hidden="false" customHeight="false" outlineLevel="0" collapsed="false">
      <c r="BS41245" s="96" t="n">
        <f aca="false">BR41245-2.5</f>
        <v>-2.5</v>
      </c>
    </row>
    <row r="41246" customFormat="false" ht="12" hidden="false" customHeight="false" outlineLevel="0" collapsed="false">
      <c r="BS41246" s="96" t="n">
        <f aca="false">BR41246-2.5</f>
        <v>-2.5</v>
      </c>
    </row>
    <row r="41247" customFormat="false" ht="12" hidden="false" customHeight="false" outlineLevel="0" collapsed="false">
      <c r="BS41247" s="96" t="n">
        <f aca="false">BR41247-2.5</f>
        <v>-2.5</v>
      </c>
    </row>
    <row r="41248" customFormat="false" ht="12" hidden="false" customHeight="false" outlineLevel="0" collapsed="false">
      <c r="BS41248" s="96" t="n">
        <f aca="false">BR41248-2.5</f>
        <v>-2.5</v>
      </c>
    </row>
    <row r="41249" customFormat="false" ht="12" hidden="false" customHeight="false" outlineLevel="0" collapsed="false">
      <c r="BS41249" s="96" t="n">
        <f aca="false">BR41249-2.5</f>
        <v>-2.5</v>
      </c>
    </row>
    <row r="41250" customFormat="false" ht="12" hidden="false" customHeight="false" outlineLevel="0" collapsed="false">
      <c r="BS41250" s="96" t="n">
        <f aca="false">BR41250-2.5</f>
        <v>-2.5</v>
      </c>
    </row>
    <row r="41251" customFormat="false" ht="12" hidden="false" customHeight="false" outlineLevel="0" collapsed="false">
      <c r="BS41251" s="96" t="n">
        <f aca="false">BR41251-2.5</f>
        <v>-2.5</v>
      </c>
    </row>
    <row r="41252" customFormat="false" ht="12" hidden="false" customHeight="false" outlineLevel="0" collapsed="false">
      <c r="BS41252" s="96" t="n">
        <f aca="false">BR41252-2.5</f>
        <v>-2.5</v>
      </c>
    </row>
    <row r="41253" customFormat="false" ht="12" hidden="false" customHeight="false" outlineLevel="0" collapsed="false">
      <c r="BS41253" s="96" t="n">
        <f aca="false">BR41253-2.5</f>
        <v>-2.5</v>
      </c>
    </row>
    <row r="41254" customFormat="false" ht="12" hidden="false" customHeight="false" outlineLevel="0" collapsed="false">
      <c r="BS41254" s="96" t="n">
        <f aca="false">BR41254-2.5</f>
        <v>-2.5</v>
      </c>
    </row>
    <row r="41255" customFormat="false" ht="12" hidden="false" customHeight="false" outlineLevel="0" collapsed="false">
      <c r="BS41255" s="96" t="n">
        <f aca="false">BR41255-2.5</f>
        <v>-2.5</v>
      </c>
    </row>
    <row r="41256" customFormat="false" ht="12" hidden="false" customHeight="false" outlineLevel="0" collapsed="false">
      <c r="BS41256" s="96" t="n">
        <f aca="false">BR41256-2.5</f>
        <v>-2.5</v>
      </c>
    </row>
    <row r="41257" customFormat="false" ht="12" hidden="false" customHeight="false" outlineLevel="0" collapsed="false">
      <c r="BS41257" s="96" t="n">
        <f aca="false">BR41257-2.5</f>
        <v>-2.5</v>
      </c>
    </row>
    <row r="41258" customFormat="false" ht="12" hidden="false" customHeight="false" outlineLevel="0" collapsed="false">
      <c r="BS41258" s="96" t="n">
        <f aca="false">BR41258-2.5</f>
        <v>-2.5</v>
      </c>
    </row>
    <row r="41259" customFormat="false" ht="12" hidden="false" customHeight="false" outlineLevel="0" collapsed="false">
      <c r="BS41259" s="96" t="n">
        <f aca="false">BR41259-2.5</f>
        <v>-2.5</v>
      </c>
    </row>
    <row r="41260" customFormat="false" ht="12" hidden="false" customHeight="false" outlineLevel="0" collapsed="false">
      <c r="BS41260" s="96" t="n">
        <f aca="false">BR41260-2.5</f>
        <v>-2.5</v>
      </c>
    </row>
    <row r="41261" customFormat="false" ht="12" hidden="false" customHeight="false" outlineLevel="0" collapsed="false">
      <c r="BS41261" s="96" t="n">
        <f aca="false">BR41261-2.5</f>
        <v>-2.5</v>
      </c>
    </row>
    <row r="41262" customFormat="false" ht="12" hidden="false" customHeight="false" outlineLevel="0" collapsed="false">
      <c r="BS41262" s="96" t="n">
        <f aca="false">BR41262-2.5</f>
        <v>-2.5</v>
      </c>
    </row>
    <row r="41263" customFormat="false" ht="12" hidden="false" customHeight="false" outlineLevel="0" collapsed="false">
      <c r="BS41263" s="96" t="n">
        <f aca="false">BR41263-2.5</f>
        <v>-2.5</v>
      </c>
    </row>
    <row r="41264" customFormat="false" ht="12" hidden="false" customHeight="false" outlineLevel="0" collapsed="false">
      <c r="BS41264" s="96" t="n">
        <f aca="false">BR41264-2.5</f>
        <v>-2.5</v>
      </c>
    </row>
    <row r="41265" customFormat="false" ht="12" hidden="false" customHeight="false" outlineLevel="0" collapsed="false">
      <c r="BS41265" s="96" t="n">
        <f aca="false">BR41265-2.5</f>
        <v>-2.5</v>
      </c>
    </row>
    <row r="41266" customFormat="false" ht="12" hidden="false" customHeight="false" outlineLevel="0" collapsed="false">
      <c r="BS41266" s="96" t="n">
        <f aca="false">BR41266-2.5</f>
        <v>-2.5</v>
      </c>
    </row>
    <row r="41267" customFormat="false" ht="12" hidden="false" customHeight="false" outlineLevel="0" collapsed="false">
      <c r="BS41267" s="96" t="n">
        <f aca="false">BR41267-2.5</f>
        <v>-2.5</v>
      </c>
    </row>
    <row r="41268" customFormat="false" ht="12" hidden="false" customHeight="false" outlineLevel="0" collapsed="false">
      <c r="BS41268" s="96" t="n">
        <f aca="false">BR41268-2.5</f>
        <v>-2.5</v>
      </c>
    </row>
    <row r="41269" customFormat="false" ht="12" hidden="false" customHeight="false" outlineLevel="0" collapsed="false">
      <c r="BS41269" s="96" t="n">
        <f aca="false">BR41269-2.5</f>
        <v>-2.5</v>
      </c>
    </row>
    <row r="41270" customFormat="false" ht="12" hidden="false" customHeight="false" outlineLevel="0" collapsed="false">
      <c r="BS41270" s="96" t="n">
        <f aca="false">BR41270-2.5</f>
        <v>-2.5</v>
      </c>
    </row>
    <row r="41271" customFormat="false" ht="12" hidden="false" customHeight="false" outlineLevel="0" collapsed="false">
      <c r="BS41271" s="96" t="n">
        <f aca="false">BR41271-2.5</f>
        <v>-2.5</v>
      </c>
    </row>
    <row r="41272" customFormat="false" ht="12" hidden="false" customHeight="false" outlineLevel="0" collapsed="false">
      <c r="BS41272" s="96" t="n">
        <f aca="false">BR41272-2.5</f>
        <v>-2.5</v>
      </c>
    </row>
    <row r="41273" customFormat="false" ht="12" hidden="false" customHeight="false" outlineLevel="0" collapsed="false">
      <c r="BS41273" s="96" t="n">
        <f aca="false">BR41273-2.5</f>
        <v>-2.5</v>
      </c>
    </row>
    <row r="41274" customFormat="false" ht="12" hidden="false" customHeight="false" outlineLevel="0" collapsed="false">
      <c r="BS41274" s="96" t="n">
        <f aca="false">BR41274-2.5</f>
        <v>-2.5</v>
      </c>
    </row>
    <row r="41275" customFormat="false" ht="12" hidden="false" customHeight="false" outlineLevel="0" collapsed="false">
      <c r="BS41275" s="96" t="n">
        <f aca="false">BR41275-2.5</f>
        <v>-2.5</v>
      </c>
    </row>
    <row r="41276" customFormat="false" ht="12" hidden="false" customHeight="false" outlineLevel="0" collapsed="false">
      <c r="BS41276" s="96" t="n">
        <f aca="false">BR41276-2.5</f>
        <v>-2.5</v>
      </c>
    </row>
    <row r="41277" customFormat="false" ht="12" hidden="false" customHeight="false" outlineLevel="0" collapsed="false">
      <c r="BS41277" s="96" t="n">
        <f aca="false">BR41277-2.5</f>
        <v>-2.5</v>
      </c>
    </row>
    <row r="41278" customFormat="false" ht="12" hidden="false" customHeight="false" outlineLevel="0" collapsed="false">
      <c r="BS41278" s="96" t="n">
        <f aca="false">BR41278-2.5</f>
        <v>-2.5</v>
      </c>
    </row>
    <row r="41279" customFormat="false" ht="12" hidden="false" customHeight="false" outlineLevel="0" collapsed="false">
      <c r="BS41279" s="96" t="n">
        <f aca="false">BR41279-2.5</f>
        <v>-2.5</v>
      </c>
    </row>
    <row r="41280" customFormat="false" ht="12" hidden="false" customHeight="false" outlineLevel="0" collapsed="false">
      <c r="BS41280" s="96" t="n">
        <f aca="false">BR41280-2.5</f>
        <v>-2.5</v>
      </c>
    </row>
    <row r="41281" customFormat="false" ht="12" hidden="false" customHeight="false" outlineLevel="0" collapsed="false">
      <c r="BS41281" s="96" t="n">
        <f aca="false">BR41281-2.5</f>
        <v>-2.5</v>
      </c>
    </row>
    <row r="41282" customFormat="false" ht="12" hidden="false" customHeight="false" outlineLevel="0" collapsed="false">
      <c r="BS41282" s="96" t="n">
        <f aca="false">BR41282-2.5</f>
        <v>-2.5</v>
      </c>
    </row>
    <row r="41283" customFormat="false" ht="12" hidden="false" customHeight="false" outlineLevel="0" collapsed="false">
      <c r="BS41283" s="96" t="n">
        <f aca="false">BR41283-2.5</f>
        <v>-2.5</v>
      </c>
    </row>
    <row r="41284" customFormat="false" ht="12" hidden="false" customHeight="false" outlineLevel="0" collapsed="false">
      <c r="BS41284" s="96" t="n">
        <f aca="false">BR41284-2.5</f>
        <v>-2.5</v>
      </c>
    </row>
    <row r="41285" customFormat="false" ht="12" hidden="false" customHeight="false" outlineLevel="0" collapsed="false">
      <c r="BS41285" s="96" t="n">
        <f aca="false">BR41285-2.5</f>
        <v>-2.5</v>
      </c>
    </row>
    <row r="41286" customFormat="false" ht="12" hidden="false" customHeight="false" outlineLevel="0" collapsed="false">
      <c r="BS41286" s="96" t="n">
        <f aca="false">BR41286-2.5</f>
        <v>-2.5</v>
      </c>
    </row>
    <row r="41287" customFormat="false" ht="12" hidden="false" customHeight="false" outlineLevel="0" collapsed="false">
      <c r="BS41287" s="96" t="n">
        <f aca="false">BR41287-2.5</f>
        <v>-2.5</v>
      </c>
    </row>
    <row r="41288" customFormat="false" ht="12" hidden="false" customHeight="false" outlineLevel="0" collapsed="false">
      <c r="BS41288" s="96" t="n">
        <f aca="false">BR41288-2.5</f>
        <v>-2.5</v>
      </c>
    </row>
    <row r="41289" customFormat="false" ht="12" hidden="false" customHeight="false" outlineLevel="0" collapsed="false">
      <c r="BS41289" s="96" t="n">
        <f aca="false">BR41289-2.5</f>
        <v>-2.5</v>
      </c>
    </row>
    <row r="41290" customFormat="false" ht="12" hidden="false" customHeight="false" outlineLevel="0" collapsed="false">
      <c r="BS41290" s="96" t="n">
        <f aca="false">BR41290-2.5</f>
        <v>-2.5</v>
      </c>
    </row>
    <row r="41291" customFormat="false" ht="12" hidden="false" customHeight="false" outlineLevel="0" collapsed="false">
      <c r="BS41291" s="96" t="n">
        <f aca="false">BR41291-2.5</f>
        <v>-2.5</v>
      </c>
    </row>
    <row r="41292" customFormat="false" ht="12" hidden="false" customHeight="false" outlineLevel="0" collapsed="false">
      <c r="BS41292" s="96" t="n">
        <f aca="false">BR41292-2.5</f>
        <v>-2.5</v>
      </c>
    </row>
    <row r="41293" customFormat="false" ht="12" hidden="false" customHeight="false" outlineLevel="0" collapsed="false">
      <c r="BS41293" s="96" t="n">
        <f aca="false">BR41293-2.5</f>
        <v>-2.5</v>
      </c>
    </row>
    <row r="41294" customFormat="false" ht="12" hidden="false" customHeight="false" outlineLevel="0" collapsed="false">
      <c r="BS41294" s="96" t="n">
        <f aca="false">BR41294-2.5</f>
        <v>-2.5</v>
      </c>
    </row>
    <row r="41295" customFormat="false" ht="12" hidden="false" customHeight="false" outlineLevel="0" collapsed="false">
      <c r="BS41295" s="96" t="n">
        <f aca="false">BR41295-2.5</f>
        <v>-2.5</v>
      </c>
    </row>
    <row r="41296" customFormat="false" ht="12" hidden="false" customHeight="false" outlineLevel="0" collapsed="false">
      <c r="BS41296" s="96" t="n">
        <f aca="false">BR41296-2.5</f>
        <v>-2.5</v>
      </c>
    </row>
    <row r="41297" customFormat="false" ht="12" hidden="false" customHeight="false" outlineLevel="0" collapsed="false">
      <c r="BS41297" s="96" t="n">
        <f aca="false">BR41297-2.5</f>
        <v>-2.5</v>
      </c>
    </row>
    <row r="41298" customFormat="false" ht="12" hidden="false" customHeight="false" outlineLevel="0" collapsed="false">
      <c r="BS41298" s="96" t="n">
        <f aca="false">BR41298-2.5</f>
        <v>-2.5</v>
      </c>
    </row>
    <row r="41299" customFormat="false" ht="12" hidden="false" customHeight="false" outlineLevel="0" collapsed="false">
      <c r="BS41299" s="96" t="n">
        <f aca="false">BR41299-2.5</f>
        <v>-2.5</v>
      </c>
    </row>
    <row r="41300" customFormat="false" ht="12" hidden="false" customHeight="false" outlineLevel="0" collapsed="false">
      <c r="BS41300" s="96" t="n">
        <f aca="false">BR41300-2.5</f>
        <v>-2.5</v>
      </c>
    </row>
    <row r="41301" customFormat="false" ht="12" hidden="false" customHeight="false" outlineLevel="0" collapsed="false">
      <c r="BS41301" s="96" t="n">
        <f aca="false">BR41301-2.5</f>
        <v>-2.5</v>
      </c>
    </row>
    <row r="41302" customFormat="false" ht="12" hidden="false" customHeight="false" outlineLevel="0" collapsed="false">
      <c r="BS41302" s="96" t="n">
        <f aca="false">BR41302-2.5</f>
        <v>-2.5</v>
      </c>
    </row>
    <row r="41303" customFormat="false" ht="12" hidden="false" customHeight="false" outlineLevel="0" collapsed="false">
      <c r="BS41303" s="96" t="n">
        <f aca="false">BR41303-2.5</f>
        <v>-2.5</v>
      </c>
    </row>
    <row r="41304" customFormat="false" ht="12" hidden="false" customHeight="false" outlineLevel="0" collapsed="false">
      <c r="BS41304" s="96" t="n">
        <f aca="false">BR41304-2.5</f>
        <v>-2.5</v>
      </c>
    </row>
    <row r="41305" customFormat="false" ht="12" hidden="false" customHeight="false" outlineLevel="0" collapsed="false">
      <c r="BS41305" s="96" t="n">
        <f aca="false">BR41305-2.5</f>
        <v>-2.5</v>
      </c>
    </row>
    <row r="41306" customFormat="false" ht="12" hidden="false" customHeight="false" outlineLevel="0" collapsed="false">
      <c r="BS41306" s="96" t="n">
        <f aca="false">BR41306-2.5</f>
        <v>-2.5</v>
      </c>
    </row>
    <row r="41307" customFormat="false" ht="12" hidden="false" customHeight="false" outlineLevel="0" collapsed="false">
      <c r="BS41307" s="96" t="n">
        <f aca="false">BR41307-2.5</f>
        <v>-2.5</v>
      </c>
    </row>
    <row r="41308" customFormat="false" ht="12" hidden="false" customHeight="false" outlineLevel="0" collapsed="false">
      <c r="BS41308" s="96" t="n">
        <f aca="false">BR41308-2.5</f>
        <v>-2.5</v>
      </c>
    </row>
    <row r="41309" customFormat="false" ht="12" hidden="false" customHeight="false" outlineLevel="0" collapsed="false">
      <c r="BS41309" s="96" t="n">
        <f aca="false">BR41309-2.5</f>
        <v>-2.5</v>
      </c>
    </row>
    <row r="41310" customFormat="false" ht="12" hidden="false" customHeight="false" outlineLevel="0" collapsed="false">
      <c r="BS41310" s="96" t="n">
        <f aca="false">BR41310-2.5</f>
        <v>-2.5</v>
      </c>
    </row>
    <row r="41311" customFormat="false" ht="12" hidden="false" customHeight="false" outlineLevel="0" collapsed="false">
      <c r="BS41311" s="96" t="n">
        <f aca="false">BR41311-2.5</f>
        <v>-2.5</v>
      </c>
    </row>
    <row r="41312" customFormat="false" ht="12" hidden="false" customHeight="false" outlineLevel="0" collapsed="false">
      <c r="BS41312" s="96" t="n">
        <f aca="false">BR41312-2.5</f>
        <v>-2.5</v>
      </c>
    </row>
    <row r="41313" customFormat="false" ht="12" hidden="false" customHeight="false" outlineLevel="0" collapsed="false">
      <c r="BS41313" s="96" t="n">
        <f aca="false">BR41313-2.5</f>
        <v>-2.5</v>
      </c>
    </row>
    <row r="41314" customFormat="false" ht="12" hidden="false" customHeight="false" outlineLevel="0" collapsed="false">
      <c r="BS41314" s="96" t="n">
        <f aca="false">BR41314-2.5</f>
        <v>-2.5</v>
      </c>
    </row>
    <row r="41315" customFormat="false" ht="12" hidden="false" customHeight="false" outlineLevel="0" collapsed="false">
      <c r="BS41315" s="96" t="n">
        <f aca="false">BR41315-2.5</f>
        <v>-2.5</v>
      </c>
    </row>
    <row r="41316" customFormat="false" ht="12" hidden="false" customHeight="false" outlineLevel="0" collapsed="false">
      <c r="BS41316" s="96" t="n">
        <f aca="false">BR41316-2.5</f>
        <v>-2.5</v>
      </c>
    </row>
    <row r="41317" customFormat="false" ht="12" hidden="false" customHeight="false" outlineLevel="0" collapsed="false">
      <c r="BS41317" s="96" t="n">
        <f aca="false">BR41317-2.5</f>
        <v>-2.5</v>
      </c>
    </row>
    <row r="41318" customFormat="false" ht="12" hidden="false" customHeight="false" outlineLevel="0" collapsed="false">
      <c r="BS41318" s="96" t="n">
        <f aca="false">BR41318-2.5</f>
        <v>-2.5</v>
      </c>
    </row>
    <row r="41319" customFormat="false" ht="12" hidden="false" customHeight="false" outlineLevel="0" collapsed="false">
      <c r="BS41319" s="96" t="n">
        <f aca="false">BR41319-2.5</f>
        <v>-2.5</v>
      </c>
    </row>
    <row r="41320" customFormat="false" ht="12" hidden="false" customHeight="false" outlineLevel="0" collapsed="false">
      <c r="BS41320" s="96" t="n">
        <f aca="false">BR41320-2.5</f>
        <v>-2.5</v>
      </c>
    </row>
    <row r="41321" customFormat="false" ht="12" hidden="false" customHeight="false" outlineLevel="0" collapsed="false">
      <c r="BS41321" s="96" t="n">
        <f aca="false">BR41321-2.5</f>
        <v>-2.5</v>
      </c>
    </row>
    <row r="41322" customFormat="false" ht="12" hidden="false" customHeight="false" outlineLevel="0" collapsed="false">
      <c r="BS41322" s="96" t="n">
        <f aca="false">BR41322-2.5</f>
        <v>-2.5</v>
      </c>
    </row>
    <row r="41323" customFormat="false" ht="12" hidden="false" customHeight="false" outlineLevel="0" collapsed="false">
      <c r="BS41323" s="96" t="n">
        <f aca="false">BR41323-2.5</f>
        <v>-2.5</v>
      </c>
    </row>
    <row r="41324" customFormat="false" ht="12" hidden="false" customHeight="false" outlineLevel="0" collapsed="false">
      <c r="BS41324" s="96" t="n">
        <f aca="false">BR41324-2.5</f>
        <v>-2.5</v>
      </c>
    </row>
    <row r="41325" customFormat="false" ht="12" hidden="false" customHeight="false" outlineLevel="0" collapsed="false">
      <c r="BS41325" s="96" t="n">
        <f aca="false">BR41325-2.5</f>
        <v>-2.5</v>
      </c>
    </row>
    <row r="41326" customFormat="false" ht="12" hidden="false" customHeight="false" outlineLevel="0" collapsed="false">
      <c r="BS41326" s="96" t="n">
        <f aca="false">BR41326-2.5</f>
        <v>-2.5</v>
      </c>
    </row>
    <row r="41327" customFormat="false" ht="12" hidden="false" customHeight="false" outlineLevel="0" collapsed="false">
      <c r="BS41327" s="96" t="n">
        <f aca="false">BR41327-2.5</f>
        <v>-2.5</v>
      </c>
    </row>
    <row r="41328" customFormat="false" ht="12" hidden="false" customHeight="false" outlineLevel="0" collapsed="false">
      <c r="BS41328" s="96" t="n">
        <f aca="false">BR41328-2.5</f>
        <v>-2.5</v>
      </c>
    </row>
    <row r="41329" customFormat="false" ht="12" hidden="false" customHeight="false" outlineLevel="0" collapsed="false">
      <c r="BS41329" s="96" t="n">
        <f aca="false">BR41329-2.5</f>
        <v>-2.5</v>
      </c>
    </row>
    <row r="41330" customFormat="false" ht="12" hidden="false" customHeight="false" outlineLevel="0" collapsed="false">
      <c r="BS41330" s="96" t="n">
        <f aca="false">BR41330-2.5</f>
        <v>-2.5</v>
      </c>
    </row>
    <row r="41331" customFormat="false" ht="12" hidden="false" customHeight="false" outlineLevel="0" collapsed="false">
      <c r="BS41331" s="96" t="n">
        <f aca="false">BR41331-2.5</f>
        <v>-2.5</v>
      </c>
    </row>
    <row r="41332" customFormat="false" ht="12" hidden="false" customHeight="false" outlineLevel="0" collapsed="false">
      <c r="BS41332" s="96" t="n">
        <f aca="false">BR41332-2.5</f>
        <v>-2.5</v>
      </c>
    </row>
    <row r="41333" customFormat="false" ht="12" hidden="false" customHeight="false" outlineLevel="0" collapsed="false">
      <c r="BS41333" s="96" t="n">
        <f aca="false">BR41333-2.5</f>
        <v>-2.5</v>
      </c>
    </row>
    <row r="41334" customFormat="false" ht="12" hidden="false" customHeight="false" outlineLevel="0" collapsed="false">
      <c r="BS41334" s="96" t="n">
        <f aca="false">BR41334-2.5</f>
        <v>-2.5</v>
      </c>
    </row>
    <row r="41335" customFormat="false" ht="12" hidden="false" customHeight="false" outlineLevel="0" collapsed="false">
      <c r="BS41335" s="96" t="n">
        <f aca="false">BR41335-2.5</f>
        <v>-2.5</v>
      </c>
    </row>
    <row r="41336" customFormat="false" ht="12" hidden="false" customHeight="false" outlineLevel="0" collapsed="false">
      <c r="BS41336" s="96" t="n">
        <f aca="false">BR41336-2.5</f>
        <v>-2.5</v>
      </c>
    </row>
    <row r="41337" customFormat="false" ht="12" hidden="false" customHeight="false" outlineLevel="0" collapsed="false">
      <c r="BS41337" s="96" t="n">
        <f aca="false">BR41337-2.5</f>
        <v>-2.5</v>
      </c>
    </row>
    <row r="41338" customFormat="false" ht="12" hidden="false" customHeight="false" outlineLevel="0" collapsed="false">
      <c r="BS41338" s="96" t="n">
        <f aca="false">BR41338-2.5</f>
        <v>-2.5</v>
      </c>
    </row>
    <row r="41339" customFormat="false" ht="12" hidden="false" customHeight="false" outlineLevel="0" collapsed="false">
      <c r="BS41339" s="96" t="n">
        <f aca="false">BR41339-2.5</f>
        <v>-2.5</v>
      </c>
    </row>
    <row r="41340" customFormat="false" ht="12" hidden="false" customHeight="false" outlineLevel="0" collapsed="false">
      <c r="BS41340" s="96" t="n">
        <f aca="false">BR41340-2.5</f>
        <v>-2.5</v>
      </c>
    </row>
    <row r="41341" customFormat="false" ht="12" hidden="false" customHeight="false" outlineLevel="0" collapsed="false">
      <c r="BS41341" s="96" t="n">
        <f aca="false">BR41341-2.5</f>
        <v>-2.5</v>
      </c>
    </row>
    <row r="41342" customFormat="false" ht="12" hidden="false" customHeight="false" outlineLevel="0" collapsed="false">
      <c r="BS41342" s="96" t="n">
        <f aca="false">BR41342-2.5</f>
        <v>-2.5</v>
      </c>
    </row>
    <row r="41343" customFormat="false" ht="12" hidden="false" customHeight="false" outlineLevel="0" collapsed="false">
      <c r="BS41343" s="96" t="n">
        <f aca="false">BR41343-2.5</f>
        <v>-2.5</v>
      </c>
    </row>
    <row r="41344" customFormat="false" ht="12" hidden="false" customHeight="false" outlineLevel="0" collapsed="false">
      <c r="BS41344" s="96" t="n">
        <f aca="false">BR41344-2.5</f>
        <v>-2.5</v>
      </c>
    </row>
    <row r="41345" customFormat="false" ht="12" hidden="false" customHeight="false" outlineLevel="0" collapsed="false">
      <c r="BS41345" s="96" t="n">
        <f aca="false">BR41345-2.5</f>
        <v>-2.5</v>
      </c>
    </row>
    <row r="41346" customFormat="false" ht="12" hidden="false" customHeight="false" outlineLevel="0" collapsed="false">
      <c r="BS41346" s="96" t="n">
        <f aca="false">BR41346-2.5</f>
        <v>-2.5</v>
      </c>
    </row>
    <row r="41347" customFormat="false" ht="12" hidden="false" customHeight="false" outlineLevel="0" collapsed="false">
      <c r="BS41347" s="96" t="n">
        <f aca="false">BR41347-2.5</f>
        <v>-2.5</v>
      </c>
    </row>
    <row r="41348" customFormat="false" ht="12" hidden="false" customHeight="false" outlineLevel="0" collapsed="false">
      <c r="BS41348" s="96" t="n">
        <f aca="false">BR41348-2.5</f>
        <v>-2.5</v>
      </c>
    </row>
    <row r="41349" customFormat="false" ht="12" hidden="false" customHeight="false" outlineLevel="0" collapsed="false">
      <c r="BS41349" s="96" t="n">
        <f aca="false">BR41349-2.5</f>
        <v>-2.5</v>
      </c>
    </row>
    <row r="41350" customFormat="false" ht="12" hidden="false" customHeight="false" outlineLevel="0" collapsed="false">
      <c r="BS41350" s="96" t="n">
        <f aca="false">BR41350-2.5</f>
        <v>-2.5</v>
      </c>
    </row>
    <row r="41351" customFormat="false" ht="12" hidden="false" customHeight="false" outlineLevel="0" collapsed="false">
      <c r="BS41351" s="96" t="n">
        <f aca="false">BR41351-2.5</f>
        <v>-2.5</v>
      </c>
    </row>
    <row r="41352" customFormat="false" ht="12" hidden="false" customHeight="false" outlineLevel="0" collapsed="false">
      <c r="BS41352" s="96" t="n">
        <f aca="false">BR41352-2.5</f>
        <v>-2.5</v>
      </c>
    </row>
    <row r="41353" customFormat="false" ht="12" hidden="false" customHeight="false" outlineLevel="0" collapsed="false">
      <c r="BS41353" s="96" t="n">
        <f aca="false">BR41353-2.5</f>
        <v>-2.5</v>
      </c>
    </row>
    <row r="41354" customFormat="false" ht="12" hidden="false" customHeight="false" outlineLevel="0" collapsed="false">
      <c r="BS41354" s="96" t="n">
        <f aca="false">BR41354-2.5</f>
        <v>-2.5</v>
      </c>
    </row>
    <row r="41355" customFormat="false" ht="12" hidden="false" customHeight="false" outlineLevel="0" collapsed="false">
      <c r="BS41355" s="96" t="n">
        <f aca="false">BR41355-2.5</f>
        <v>-2.5</v>
      </c>
    </row>
    <row r="41356" customFormat="false" ht="12" hidden="false" customHeight="false" outlineLevel="0" collapsed="false">
      <c r="BS41356" s="96" t="n">
        <f aca="false">BR41356-2.5</f>
        <v>-2.5</v>
      </c>
    </row>
    <row r="41357" customFormat="false" ht="12" hidden="false" customHeight="false" outlineLevel="0" collapsed="false">
      <c r="BS41357" s="96" t="n">
        <f aca="false">BR41357-2.5</f>
        <v>-2.5</v>
      </c>
    </row>
    <row r="41358" customFormat="false" ht="12" hidden="false" customHeight="false" outlineLevel="0" collapsed="false">
      <c r="BS41358" s="96" t="n">
        <f aca="false">BR41358-2.5</f>
        <v>-2.5</v>
      </c>
    </row>
    <row r="41359" customFormat="false" ht="12" hidden="false" customHeight="false" outlineLevel="0" collapsed="false">
      <c r="BS41359" s="96" t="n">
        <f aca="false">BR41359-2.5</f>
        <v>-2.5</v>
      </c>
    </row>
    <row r="41360" customFormat="false" ht="12" hidden="false" customHeight="false" outlineLevel="0" collapsed="false">
      <c r="BS41360" s="96" t="n">
        <f aca="false">BR41360-2.5</f>
        <v>-2.5</v>
      </c>
    </row>
    <row r="41361" customFormat="false" ht="12" hidden="false" customHeight="false" outlineLevel="0" collapsed="false">
      <c r="BS41361" s="96" t="n">
        <f aca="false">BR41361-2.5</f>
        <v>-2.5</v>
      </c>
    </row>
    <row r="41362" customFormat="false" ht="12" hidden="false" customHeight="false" outlineLevel="0" collapsed="false">
      <c r="BS41362" s="96" t="n">
        <f aca="false">BR41362-2.5</f>
        <v>-2.5</v>
      </c>
    </row>
    <row r="41363" customFormat="false" ht="12" hidden="false" customHeight="false" outlineLevel="0" collapsed="false">
      <c r="BS41363" s="96" t="n">
        <f aca="false">BR41363-2.5</f>
        <v>-2.5</v>
      </c>
    </row>
    <row r="41364" customFormat="false" ht="12" hidden="false" customHeight="false" outlineLevel="0" collapsed="false">
      <c r="BS41364" s="96" t="n">
        <f aca="false">BR41364-2.5</f>
        <v>-2.5</v>
      </c>
    </row>
    <row r="41365" customFormat="false" ht="12" hidden="false" customHeight="false" outlineLevel="0" collapsed="false">
      <c r="BS41365" s="96" t="n">
        <f aca="false">BR41365-2.5</f>
        <v>-2.5</v>
      </c>
    </row>
    <row r="41366" customFormat="false" ht="12" hidden="false" customHeight="false" outlineLevel="0" collapsed="false">
      <c r="BS41366" s="96" t="n">
        <f aca="false">BR41366-2.5</f>
        <v>-2.5</v>
      </c>
    </row>
    <row r="41367" customFormat="false" ht="12" hidden="false" customHeight="false" outlineLevel="0" collapsed="false">
      <c r="BS41367" s="96" t="n">
        <f aca="false">BR41367-2.5</f>
        <v>-2.5</v>
      </c>
    </row>
    <row r="41368" customFormat="false" ht="12" hidden="false" customHeight="false" outlineLevel="0" collapsed="false">
      <c r="BS41368" s="96" t="n">
        <f aca="false">BR41368-2.5</f>
        <v>-2.5</v>
      </c>
    </row>
    <row r="41369" customFormat="false" ht="12" hidden="false" customHeight="false" outlineLevel="0" collapsed="false">
      <c r="BS41369" s="96" t="n">
        <f aca="false">BR41369-2.5</f>
        <v>-2.5</v>
      </c>
    </row>
    <row r="41370" customFormat="false" ht="12" hidden="false" customHeight="false" outlineLevel="0" collapsed="false">
      <c r="BS41370" s="96" t="n">
        <f aca="false">BR41370-2.5</f>
        <v>-2.5</v>
      </c>
    </row>
    <row r="41371" customFormat="false" ht="12" hidden="false" customHeight="false" outlineLevel="0" collapsed="false">
      <c r="BS41371" s="96" t="n">
        <f aca="false">BR41371-2.5</f>
        <v>-2.5</v>
      </c>
    </row>
    <row r="41372" customFormat="false" ht="12" hidden="false" customHeight="false" outlineLevel="0" collapsed="false">
      <c r="BS41372" s="96" t="n">
        <f aca="false">BR41372-2.5</f>
        <v>-2.5</v>
      </c>
    </row>
    <row r="41373" customFormat="false" ht="12" hidden="false" customHeight="false" outlineLevel="0" collapsed="false">
      <c r="BS41373" s="96" t="n">
        <f aca="false">BR41373-2.5</f>
        <v>-2.5</v>
      </c>
    </row>
    <row r="41374" customFormat="false" ht="12" hidden="false" customHeight="false" outlineLevel="0" collapsed="false">
      <c r="BS41374" s="96" t="n">
        <f aca="false">BR41374-2.5</f>
        <v>-2.5</v>
      </c>
    </row>
    <row r="41375" customFormat="false" ht="12" hidden="false" customHeight="false" outlineLevel="0" collapsed="false">
      <c r="BS41375" s="96" t="n">
        <f aca="false">BR41375-2.5</f>
        <v>-2.5</v>
      </c>
    </row>
    <row r="41376" customFormat="false" ht="12" hidden="false" customHeight="false" outlineLevel="0" collapsed="false">
      <c r="BS41376" s="96" t="n">
        <f aca="false">BR41376-2.5</f>
        <v>-2.5</v>
      </c>
    </row>
    <row r="41377" customFormat="false" ht="12" hidden="false" customHeight="false" outlineLevel="0" collapsed="false">
      <c r="BS41377" s="96" t="n">
        <f aca="false">BR41377-2.5</f>
        <v>-2.5</v>
      </c>
    </row>
    <row r="41378" customFormat="false" ht="12" hidden="false" customHeight="false" outlineLevel="0" collapsed="false">
      <c r="BS41378" s="96" t="n">
        <f aca="false">BR41378-2.5</f>
        <v>-2.5</v>
      </c>
    </row>
    <row r="41379" customFormat="false" ht="12" hidden="false" customHeight="false" outlineLevel="0" collapsed="false">
      <c r="BS41379" s="96" t="n">
        <f aca="false">BR41379-2.5</f>
        <v>-2.5</v>
      </c>
    </row>
    <row r="41380" customFormat="false" ht="12" hidden="false" customHeight="false" outlineLevel="0" collapsed="false">
      <c r="BS41380" s="96" t="n">
        <f aca="false">BR41380-2.5</f>
        <v>-2.5</v>
      </c>
    </row>
    <row r="41381" customFormat="false" ht="12" hidden="false" customHeight="false" outlineLevel="0" collapsed="false">
      <c r="BS41381" s="96" t="n">
        <f aca="false">BR41381-2.5</f>
        <v>-2.5</v>
      </c>
    </row>
    <row r="41382" customFormat="false" ht="12" hidden="false" customHeight="false" outlineLevel="0" collapsed="false">
      <c r="BS41382" s="96" t="n">
        <f aca="false">BR41382-2.5</f>
        <v>-2.5</v>
      </c>
    </row>
    <row r="41383" customFormat="false" ht="12" hidden="false" customHeight="false" outlineLevel="0" collapsed="false">
      <c r="BS41383" s="96" t="n">
        <f aca="false">BR41383-2.5</f>
        <v>-2.5</v>
      </c>
    </row>
    <row r="41384" customFormat="false" ht="12" hidden="false" customHeight="false" outlineLevel="0" collapsed="false">
      <c r="BS41384" s="96" t="n">
        <f aca="false">BR41384-2.5</f>
        <v>-2.5</v>
      </c>
    </row>
    <row r="41385" customFormat="false" ht="12" hidden="false" customHeight="false" outlineLevel="0" collapsed="false">
      <c r="BS41385" s="96" t="n">
        <f aca="false">BR41385-2.5</f>
        <v>-2.5</v>
      </c>
    </row>
    <row r="41386" customFormat="false" ht="12" hidden="false" customHeight="false" outlineLevel="0" collapsed="false">
      <c r="BS41386" s="96" t="n">
        <f aca="false">BR41386-2.5</f>
        <v>-2.5</v>
      </c>
    </row>
    <row r="41387" customFormat="false" ht="12" hidden="false" customHeight="false" outlineLevel="0" collapsed="false">
      <c r="BS41387" s="96" t="n">
        <f aca="false">BR41387-2.5</f>
        <v>-2.5</v>
      </c>
    </row>
    <row r="41388" customFormat="false" ht="12" hidden="false" customHeight="false" outlineLevel="0" collapsed="false">
      <c r="BS41388" s="96" t="n">
        <f aca="false">BR41388-2.5</f>
        <v>-2.5</v>
      </c>
    </row>
    <row r="41389" customFormat="false" ht="12" hidden="false" customHeight="false" outlineLevel="0" collapsed="false">
      <c r="BS41389" s="96" t="n">
        <f aca="false">BR41389-2.5</f>
        <v>-2.5</v>
      </c>
    </row>
    <row r="41390" customFormat="false" ht="12" hidden="false" customHeight="false" outlineLevel="0" collapsed="false">
      <c r="BS41390" s="96" t="n">
        <f aca="false">BR41390-2.5</f>
        <v>-2.5</v>
      </c>
    </row>
    <row r="41391" customFormat="false" ht="12" hidden="false" customHeight="false" outlineLevel="0" collapsed="false">
      <c r="BS41391" s="96" t="n">
        <f aca="false">BR41391-2.5</f>
        <v>-2.5</v>
      </c>
    </row>
    <row r="41392" customFormat="false" ht="12" hidden="false" customHeight="false" outlineLevel="0" collapsed="false">
      <c r="BS41392" s="96" t="n">
        <f aca="false">BR41392-2.5</f>
        <v>-2.5</v>
      </c>
    </row>
    <row r="41393" customFormat="false" ht="12" hidden="false" customHeight="false" outlineLevel="0" collapsed="false">
      <c r="BS41393" s="96" t="n">
        <f aca="false">BR41393-2.5</f>
        <v>-2.5</v>
      </c>
    </row>
    <row r="41394" customFormat="false" ht="12" hidden="false" customHeight="false" outlineLevel="0" collapsed="false">
      <c r="BS41394" s="96" t="n">
        <f aca="false">BR41394-2.5</f>
        <v>-2.5</v>
      </c>
    </row>
    <row r="41395" customFormat="false" ht="12" hidden="false" customHeight="false" outlineLevel="0" collapsed="false">
      <c r="BS41395" s="96" t="n">
        <f aca="false">BR41395-2.5</f>
        <v>-2.5</v>
      </c>
    </row>
    <row r="41396" customFormat="false" ht="12" hidden="false" customHeight="false" outlineLevel="0" collapsed="false">
      <c r="BS41396" s="96" t="n">
        <f aca="false">BR41396-2.5</f>
        <v>-2.5</v>
      </c>
    </row>
    <row r="41397" customFormat="false" ht="12" hidden="false" customHeight="false" outlineLevel="0" collapsed="false">
      <c r="BS41397" s="96" t="n">
        <f aca="false">BR41397-2.5</f>
        <v>-2.5</v>
      </c>
    </row>
    <row r="41398" customFormat="false" ht="12" hidden="false" customHeight="false" outlineLevel="0" collapsed="false">
      <c r="BS41398" s="96" t="n">
        <f aca="false">BR41398-2.5</f>
        <v>-2.5</v>
      </c>
    </row>
    <row r="41399" customFormat="false" ht="12" hidden="false" customHeight="false" outlineLevel="0" collapsed="false">
      <c r="BS41399" s="96" t="n">
        <f aca="false">BR41399-2.5</f>
        <v>-2.5</v>
      </c>
    </row>
    <row r="41400" customFormat="false" ht="12" hidden="false" customHeight="false" outlineLevel="0" collapsed="false">
      <c r="BS41400" s="96" t="n">
        <f aca="false">BR41400-2.5</f>
        <v>-2.5</v>
      </c>
    </row>
    <row r="41401" customFormat="false" ht="12" hidden="false" customHeight="false" outlineLevel="0" collapsed="false">
      <c r="BS41401" s="96" t="n">
        <f aca="false">BR41401-2.5</f>
        <v>-2.5</v>
      </c>
    </row>
    <row r="41402" customFormat="false" ht="12" hidden="false" customHeight="false" outlineLevel="0" collapsed="false">
      <c r="BS41402" s="96" t="n">
        <f aca="false">BR41402-2.5</f>
        <v>-2.5</v>
      </c>
    </row>
    <row r="41403" customFormat="false" ht="12" hidden="false" customHeight="false" outlineLevel="0" collapsed="false">
      <c r="BS41403" s="96" t="n">
        <f aca="false">BR41403-2.5</f>
        <v>-2.5</v>
      </c>
    </row>
    <row r="41404" customFormat="false" ht="12" hidden="false" customHeight="false" outlineLevel="0" collapsed="false">
      <c r="BS41404" s="96" t="n">
        <f aca="false">BR41404-2.5</f>
        <v>-2.5</v>
      </c>
    </row>
    <row r="41405" customFormat="false" ht="12" hidden="false" customHeight="false" outlineLevel="0" collapsed="false">
      <c r="BS41405" s="96" t="n">
        <f aca="false">BR41405-2.5</f>
        <v>-2.5</v>
      </c>
    </row>
    <row r="41406" customFormat="false" ht="12" hidden="false" customHeight="false" outlineLevel="0" collapsed="false">
      <c r="BS41406" s="96" t="n">
        <f aca="false">BR41406-2.5</f>
        <v>-2.5</v>
      </c>
    </row>
    <row r="41407" customFormat="false" ht="12" hidden="false" customHeight="false" outlineLevel="0" collapsed="false">
      <c r="BS41407" s="96" t="n">
        <f aca="false">BR41407-2.5</f>
        <v>-2.5</v>
      </c>
    </row>
    <row r="41408" customFormat="false" ht="12" hidden="false" customHeight="false" outlineLevel="0" collapsed="false">
      <c r="BS41408" s="96" t="n">
        <f aca="false">BR41408-2.5</f>
        <v>-2.5</v>
      </c>
    </row>
    <row r="41409" customFormat="false" ht="12" hidden="false" customHeight="false" outlineLevel="0" collapsed="false">
      <c r="BS41409" s="96" t="n">
        <f aca="false">BR41409-2.5</f>
        <v>-2.5</v>
      </c>
    </row>
    <row r="41410" customFormat="false" ht="12" hidden="false" customHeight="false" outlineLevel="0" collapsed="false">
      <c r="BS41410" s="96" t="n">
        <f aca="false">BR41410-2.5</f>
        <v>-2.5</v>
      </c>
    </row>
    <row r="41411" customFormat="false" ht="12" hidden="false" customHeight="false" outlineLevel="0" collapsed="false">
      <c r="BS41411" s="96" t="n">
        <f aca="false">BR41411-2.5</f>
        <v>-2.5</v>
      </c>
    </row>
    <row r="41412" customFormat="false" ht="12" hidden="false" customHeight="false" outlineLevel="0" collapsed="false">
      <c r="BS41412" s="96" t="n">
        <f aca="false">BR41412-2.5</f>
        <v>-2.5</v>
      </c>
    </row>
    <row r="41413" customFormat="false" ht="12" hidden="false" customHeight="false" outlineLevel="0" collapsed="false">
      <c r="BS41413" s="96" t="n">
        <f aca="false">BR41413-2.5</f>
        <v>-2.5</v>
      </c>
    </row>
    <row r="41414" customFormat="false" ht="12" hidden="false" customHeight="false" outlineLevel="0" collapsed="false">
      <c r="BS41414" s="96" t="n">
        <f aca="false">BR41414-2.5</f>
        <v>-2.5</v>
      </c>
    </row>
    <row r="41415" customFormat="false" ht="12" hidden="false" customHeight="false" outlineLevel="0" collapsed="false">
      <c r="BS41415" s="96" t="n">
        <f aca="false">BR41415-2.5</f>
        <v>-2.5</v>
      </c>
    </row>
    <row r="41416" customFormat="false" ht="12" hidden="false" customHeight="false" outlineLevel="0" collapsed="false">
      <c r="BS41416" s="96" t="n">
        <f aca="false">BR41416-2.5</f>
        <v>-2.5</v>
      </c>
    </row>
    <row r="41417" customFormat="false" ht="12" hidden="false" customHeight="false" outlineLevel="0" collapsed="false">
      <c r="BS41417" s="96" t="n">
        <f aca="false">BR41417-2.5</f>
        <v>-2.5</v>
      </c>
    </row>
    <row r="41418" customFormat="false" ht="12" hidden="false" customHeight="false" outlineLevel="0" collapsed="false">
      <c r="BS41418" s="96" t="n">
        <f aca="false">BR41418-2.5</f>
        <v>-2.5</v>
      </c>
    </row>
    <row r="41419" customFormat="false" ht="12" hidden="false" customHeight="false" outlineLevel="0" collapsed="false">
      <c r="BS41419" s="96" t="n">
        <f aca="false">BR41419-2.5</f>
        <v>-2.5</v>
      </c>
    </row>
    <row r="41420" customFormat="false" ht="12" hidden="false" customHeight="false" outlineLevel="0" collapsed="false">
      <c r="BS41420" s="96" t="n">
        <f aca="false">BR41420-2.5</f>
        <v>-2.5</v>
      </c>
    </row>
    <row r="41421" customFormat="false" ht="12" hidden="false" customHeight="false" outlineLevel="0" collapsed="false">
      <c r="BS41421" s="96" t="n">
        <f aca="false">BR41421-2.5</f>
        <v>-2.5</v>
      </c>
    </row>
    <row r="41422" customFormat="false" ht="12" hidden="false" customHeight="false" outlineLevel="0" collapsed="false">
      <c r="BS41422" s="96" t="n">
        <f aca="false">BR41422-2.5</f>
        <v>-2.5</v>
      </c>
    </row>
    <row r="41423" customFormat="false" ht="12" hidden="false" customHeight="false" outlineLevel="0" collapsed="false">
      <c r="BS41423" s="96" t="n">
        <f aca="false">BR41423-2.5</f>
        <v>-2.5</v>
      </c>
    </row>
    <row r="41424" customFormat="false" ht="12" hidden="false" customHeight="false" outlineLevel="0" collapsed="false">
      <c r="BS41424" s="96" t="n">
        <f aca="false">BR41424-2.5</f>
        <v>-2.5</v>
      </c>
    </row>
    <row r="41425" customFormat="false" ht="12" hidden="false" customHeight="false" outlineLevel="0" collapsed="false">
      <c r="BS41425" s="96" t="n">
        <f aca="false">BR41425-2.5</f>
        <v>-2.5</v>
      </c>
    </row>
    <row r="41426" customFormat="false" ht="12" hidden="false" customHeight="false" outlineLevel="0" collapsed="false">
      <c r="BS41426" s="96" t="n">
        <f aca="false">BR41426-2.5</f>
        <v>-2.5</v>
      </c>
    </row>
    <row r="41427" customFormat="false" ht="12" hidden="false" customHeight="false" outlineLevel="0" collapsed="false">
      <c r="BS41427" s="96" t="n">
        <f aca="false">BR41427-2.5</f>
        <v>-2.5</v>
      </c>
    </row>
    <row r="41428" customFormat="false" ht="12" hidden="false" customHeight="false" outlineLevel="0" collapsed="false">
      <c r="BS41428" s="96" t="n">
        <f aca="false">BR41428-2.5</f>
        <v>-2.5</v>
      </c>
    </row>
    <row r="41429" customFormat="false" ht="12" hidden="false" customHeight="false" outlineLevel="0" collapsed="false">
      <c r="BS41429" s="96" t="n">
        <f aca="false">BR41429-2.5</f>
        <v>-2.5</v>
      </c>
    </row>
    <row r="41430" customFormat="false" ht="12" hidden="false" customHeight="false" outlineLevel="0" collapsed="false">
      <c r="BS41430" s="96" t="n">
        <f aca="false">BR41430-2.5</f>
        <v>-2.5</v>
      </c>
    </row>
    <row r="41431" customFormat="false" ht="12" hidden="false" customHeight="false" outlineLevel="0" collapsed="false">
      <c r="BS41431" s="96" t="n">
        <f aca="false">BR41431-2.5</f>
        <v>-2.5</v>
      </c>
    </row>
    <row r="41432" customFormat="false" ht="12" hidden="false" customHeight="false" outlineLevel="0" collapsed="false">
      <c r="BS41432" s="96" t="n">
        <f aca="false">BR41432-2.5</f>
        <v>-2.5</v>
      </c>
    </row>
    <row r="41433" customFormat="false" ht="12" hidden="false" customHeight="false" outlineLevel="0" collapsed="false">
      <c r="BS41433" s="96" t="n">
        <f aca="false">BR41433-2.5</f>
        <v>-2.5</v>
      </c>
    </row>
    <row r="41434" customFormat="false" ht="12" hidden="false" customHeight="false" outlineLevel="0" collapsed="false">
      <c r="BS41434" s="96" t="n">
        <f aca="false">BR41434-2.5</f>
        <v>-2.5</v>
      </c>
    </row>
    <row r="41435" customFormat="false" ht="12" hidden="false" customHeight="false" outlineLevel="0" collapsed="false">
      <c r="BS41435" s="96" t="n">
        <f aca="false">BR41435-2.5</f>
        <v>-2.5</v>
      </c>
    </row>
    <row r="41436" customFormat="false" ht="12" hidden="false" customHeight="false" outlineLevel="0" collapsed="false">
      <c r="BS41436" s="96" t="n">
        <f aca="false">BR41436-2.5</f>
        <v>-2.5</v>
      </c>
    </row>
    <row r="41437" customFormat="false" ht="12" hidden="false" customHeight="false" outlineLevel="0" collapsed="false">
      <c r="BS41437" s="96" t="n">
        <f aca="false">BR41437-2.5</f>
        <v>-2.5</v>
      </c>
    </row>
    <row r="41438" customFormat="false" ht="12" hidden="false" customHeight="false" outlineLevel="0" collapsed="false">
      <c r="BS41438" s="96" t="n">
        <f aca="false">BR41438-2.5</f>
        <v>-2.5</v>
      </c>
    </row>
    <row r="41439" customFormat="false" ht="12" hidden="false" customHeight="false" outlineLevel="0" collapsed="false">
      <c r="BS41439" s="96" t="n">
        <f aca="false">BR41439-2.5</f>
        <v>-2.5</v>
      </c>
    </row>
    <row r="41440" customFormat="false" ht="12" hidden="false" customHeight="false" outlineLevel="0" collapsed="false">
      <c r="BS41440" s="96" t="n">
        <f aca="false">BR41440-2.5</f>
        <v>-2.5</v>
      </c>
    </row>
    <row r="41441" customFormat="false" ht="12" hidden="false" customHeight="false" outlineLevel="0" collapsed="false">
      <c r="BS41441" s="96" t="n">
        <f aca="false">BR41441-2.5</f>
        <v>-2.5</v>
      </c>
    </row>
    <row r="41442" customFormat="false" ht="12" hidden="false" customHeight="false" outlineLevel="0" collapsed="false">
      <c r="BS41442" s="96" t="n">
        <f aca="false">BR41442-2.5</f>
        <v>-2.5</v>
      </c>
    </row>
    <row r="41443" customFormat="false" ht="12" hidden="false" customHeight="false" outlineLevel="0" collapsed="false">
      <c r="BS41443" s="96" t="n">
        <f aca="false">BR41443-2.5</f>
        <v>-2.5</v>
      </c>
    </row>
    <row r="41444" customFormat="false" ht="12" hidden="false" customHeight="false" outlineLevel="0" collapsed="false">
      <c r="BS41444" s="96" t="n">
        <f aca="false">BR41444-2.5</f>
        <v>-2.5</v>
      </c>
    </row>
    <row r="41445" customFormat="false" ht="12" hidden="false" customHeight="false" outlineLevel="0" collapsed="false">
      <c r="BS41445" s="96" t="n">
        <f aca="false">BR41445-2.5</f>
        <v>-2.5</v>
      </c>
    </row>
    <row r="41446" customFormat="false" ht="12" hidden="false" customHeight="false" outlineLevel="0" collapsed="false">
      <c r="BS41446" s="96" t="n">
        <f aca="false">BR41446-2.5</f>
        <v>-2.5</v>
      </c>
    </row>
    <row r="41447" customFormat="false" ht="12" hidden="false" customHeight="false" outlineLevel="0" collapsed="false">
      <c r="BS41447" s="96" t="n">
        <f aca="false">BR41447-2.5</f>
        <v>-2.5</v>
      </c>
    </row>
    <row r="41448" customFormat="false" ht="12" hidden="false" customHeight="false" outlineLevel="0" collapsed="false">
      <c r="BS41448" s="96" t="n">
        <f aca="false">BR41448-2.5</f>
        <v>-2.5</v>
      </c>
    </row>
    <row r="41449" customFormat="false" ht="12" hidden="false" customHeight="false" outlineLevel="0" collapsed="false">
      <c r="BS41449" s="96" t="n">
        <f aca="false">BR41449-2.5</f>
        <v>-2.5</v>
      </c>
    </row>
    <row r="41450" customFormat="false" ht="12" hidden="false" customHeight="false" outlineLevel="0" collapsed="false">
      <c r="BS41450" s="96" t="n">
        <f aca="false">BR41450-2.5</f>
        <v>-2.5</v>
      </c>
    </row>
    <row r="41451" customFormat="false" ht="12" hidden="false" customHeight="false" outlineLevel="0" collapsed="false">
      <c r="BS41451" s="96" t="n">
        <f aca="false">BR41451-2.5</f>
        <v>-2.5</v>
      </c>
    </row>
    <row r="41452" customFormat="false" ht="12" hidden="false" customHeight="false" outlineLevel="0" collapsed="false">
      <c r="BS41452" s="96" t="n">
        <f aca="false">BR41452-2.5</f>
        <v>-2.5</v>
      </c>
    </row>
    <row r="41453" customFormat="false" ht="12" hidden="false" customHeight="false" outlineLevel="0" collapsed="false">
      <c r="BS41453" s="96" t="n">
        <f aca="false">BR41453-2.5</f>
        <v>-2.5</v>
      </c>
    </row>
    <row r="41454" customFormat="false" ht="12" hidden="false" customHeight="false" outlineLevel="0" collapsed="false">
      <c r="BS41454" s="96" t="n">
        <f aca="false">BR41454-2.5</f>
        <v>-2.5</v>
      </c>
    </row>
    <row r="41455" customFormat="false" ht="12" hidden="false" customHeight="false" outlineLevel="0" collapsed="false">
      <c r="BS41455" s="96" t="n">
        <f aca="false">BR41455-2.5</f>
        <v>-2.5</v>
      </c>
    </row>
    <row r="41456" customFormat="false" ht="12" hidden="false" customHeight="false" outlineLevel="0" collapsed="false">
      <c r="BS41456" s="96" t="n">
        <f aca="false">BR41456-2.5</f>
        <v>-2.5</v>
      </c>
    </row>
    <row r="41457" customFormat="false" ht="12" hidden="false" customHeight="false" outlineLevel="0" collapsed="false">
      <c r="BS41457" s="96" t="n">
        <f aca="false">BR41457-2.5</f>
        <v>-2.5</v>
      </c>
    </row>
    <row r="41458" customFormat="false" ht="12" hidden="false" customHeight="false" outlineLevel="0" collapsed="false">
      <c r="BS41458" s="96" t="n">
        <f aca="false">BR41458-2.5</f>
        <v>-2.5</v>
      </c>
    </row>
    <row r="41459" customFormat="false" ht="12" hidden="false" customHeight="false" outlineLevel="0" collapsed="false">
      <c r="BS41459" s="96" t="n">
        <f aca="false">BR41459-2.5</f>
        <v>-2.5</v>
      </c>
    </row>
    <row r="41460" customFormat="false" ht="12" hidden="false" customHeight="false" outlineLevel="0" collapsed="false">
      <c r="BS41460" s="96" t="n">
        <f aca="false">BR41460-2.5</f>
        <v>-2.5</v>
      </c>
    </row>
    <row r="41461" customFormat="false" ht="12" hidden="false" customHeight="false" outlineLevel="0" collapsed="false">
      <c r="BS41461" s="96" t="n">
        <f aca="false">BR41461-2.5</f>
        <v>-2.5</v>
      </c>
    </row>
    <row r="41462" customFormat="false" ht="12" hidden="false" customHeight="false" outlineLevel="0" collapsed="false">
      <c r="BS41462" s="96" t="n">
        <f aca="false">BR41462-2.5</f>
        <v>-2.5</v>
      </c>
    </row>
    <row r="41463" customFormat="false" ht="12" hidden="false" customHeight="false" outlineLevel="0" collapsed="false">
      <c r="BS41463" s="96" t="n">
        <f aca="false">BR41463-2.5</f>
        <v>-2.5</v>
      </c>
    </row>
    <row r="41464" customFormat="false" ht="12" hidden="false" customHeight="false" outlineLevel="0" collapsed="false">
      <c r="BS41464" s="96" t="n">
        <f aca="false">BR41464-2.5</f>
        <v>-2.5</v>
      </c>
    </row>
    <row r="41465" customFormat="false" ht="12" hidden="false" customHeight="false" outlineLevel="0" collapsed="false">
      <c r="BS41465" s="96" t="n">
        <f aca="false">BR41465-2.5</f>
        <v>-2.5</v>
      </c>
    </row>
    <row r="41466" customFormat="false" ht="12" hidden="false" customHeight="false" outlineLevel="0" collapsed="false">
      <c r="BS41466" s="96" t="n">
        <f aca="false">BR41466-2.5</f>
        <v>-2.5</v>
      </c>
    </row>
    <row r="41467" customFormat="false" ht="12" hidden="false" customHeight="false" outlineLevel="0" collapsed="false">
      <c r="BS41467" s="96" t="n">
        <f aca="false">BR41467-2.5</f>
        <v>-2.5</v>
      </c>
    </row>
    <row r="41468" customFormat="false" ht="12" hidden="false" customHeight="false" outlineLevel="0" collapsed="false">
      <c r="BS41468" s="96" t="n">
        <f aca="false">BR41468-2.5</f>
        <v>-2.5</v>
      </c>
    </row>
    <row r="41469" customFormat="false" ht="12" hidden="false" customHeight="false" outlineLevel="0" collapsed="false">
      <c r="BS41469" s="96" t="n">
        <f aca="false">BR41469-2.5</f>
        <v>-2.5</v>
      </c>
    </row>
    <row r="41470" customFormat="false" ht="12" hidden="false" customHeight="false" outlineLevel="0" collapsed="false">
      <c r="BS41470" s="96" t="n">
        <f aca="false">BR41470-2.5</f>
        <v>-2.5</v>
      </c>
    </row>
    <row r="41471" customFormat="false" ht="12" hidden="false" customHeight="false" outlineLevel="0" collapsed="false">
      <c r="BS41471" s="96" t="n">
        <f aca="false">BR41471-2.5</f>
        <v>-2.5</v>
      </c>
    </row>
    <row r="41472" customFormat="false" ht="12" hidden="false" customHeight="false" outlineLevel="0" collapsed="false">
      <c r="BS41472" s="96" t="n">
        <f aca="false">BR41472-2.5</f>
        <v>-2.5</v>
      </c>
    </row>
    <row r="41473" customFormat="false" ht="12" hidden="false" customHeight="false" outlineLevel="0" collapsed="false">
      <c r="BS41473" s="96" t="n">
        <f aca="false">BR41473-2.5</f>
        <v>-2.5</v>
      </c>
    </row>
    <row r="41474" customFormat="false" ht="12" hidden="false" customHeight="false" outlineLevel="0" collapsed="false">
      <c r="BS41474" s="96" t="n">
        <f aca="false">BR41474-2.5</f>
        <v>-2.5</v>
      </c>
    </row>
    <row r="41475" customFormat="false" ht="12" hidden="false" customHeight="false" outlineLevel="0" collapsed="false">
      <c r="BS41475" s="96" t="n">
        <f aca="false">BR41475-2.5</f>
        <v>-2.5</v>
      </c>
    </row>
    <row r="41476" customFormat="false" ht="12" hidden="false" customHeight="false" outlineLevel="0" collapsed="false">
      <c r="BS41476" s="96" t="n">
        <f aca="false">BR41476-2.5</f>
        <v>-2.5</v>
      </c>
    </row>
    <row r="41477" customFormat="false" ht="12" hidden="false" customHeight="false" outlineLevel="0" collapsed="false">
      <c r="BS41477" s="96" t="n">
        <f aca="false">BR41477-2.5</f>
        <v>-2.5</v>
      </c>
    </row>
    <row r="41478" customFormat="false" ht="12" hidden="false" customHeight="false" outlineLevel="0" collapsed="false">
      <c r="BS41478" s="96" t="n">
        <f aca="false">BR41478-2.5</f>
        <v>-2.5</v>
      </c>
    </row>
    <row r="41479" customFormat="false" ht="12" hidden="false" customHeight="false" outlineLevel="0" collapsed="false">
      <c r="BS41479" s="96" t="n">
        <f aca="false">BR41479-2.5</f>
        <v>-2.5</v>
      </c>
    </row>
    <row r="41480" customFormat="false" ht="12" hidden="false" customHeight="false" outlineLevel="0" collapsed="false">
      <c r="BS41480" s="96" t="n">
        <f aca="false">BR41480-2.5</f>
        <v>-2.5</v>
      </c>
    </row>
    <row r="41481" customFormat="false" ht="12" hidden="false" customHeight="false" outlineLevel="0" collapsed="false">
      <c r="BS41481" s="96" t="n">
        <f aca="false">BR41481-2.5</f>
        <v>-2.5</v>
      </c>
    </row>
    <row r="41482" customFormat="false" ht="12" hidden="false" customHeight="false" outlineLevel="0" collapsed="false">
      <c r="BS41482" s="96" t="n">
        <f aca="false">BR41482-2.5</f>
        <v>-2.5</v>
      </c>
    </row>
    <row r="41483" customFormat="false" ht="12" hidden="false" customHeight="false" outlineLevel="0" collapsed="false">
      <c r="BS41483" s="96" t="n">
        <f aca="false">BR41483-2.5</f>
        <v>-2.5</v>
      </c>
    </row>
    <row r="41484" customFormat="false" ht="12" hidden="false" customHeight="false" outlineLevel="0" collapsed="false">
      <c r="BS41484" s="96" t="n">
        <f aca="false">BR41484-2.5</f>
        <v>-2.5</v>
      </c>
    </row>
    <row r="41485" customFormat="false" ht="12" hidden="false" customHeight="false" outlineLevel="0" collapsed="false">
      <c r="BS41485" s="96" t="n">
        <f aca="false">BR41485-2.5</f>
        <v>-2.5</v>
      </c>
    </row>
    <row r="41486" customFormat="false" ht="12" hidden="false" customHeight="false" outlineLevel="0" collapsed="false">
      <c r="BS41486" s="96" t="n">
        <f aca="false">BR41486-2.5</f>
        <v>-2.5</v>
      </c>
    </row>
    <row r="41487" customFormat="false" ht="12" hidden="false" customHeight="false" outlineLevel="0" collapsed="false">
      <c r="BS41487" s="96" t="n">
        <f aca="false">BR41487-2.5</f>
        <v>-2.5</v>
      </c>
    </row>
    <row r="41488" customFormat="false" ht="12" hidden="false" customHeight="false" outlineLevel="0" collapsed="false">
      <c r="BS41488" s="96" t="n">
        <f aca="false">BR41488-2.5</f>
        <v>-2.5</v>
      </c>
    </row>
    <row r="41489" customFormat="false" ht="12" hidden="false" customHeight="false" outlineLevel="0" collapsed="false">
      <c r="BS41489" s="96" t="n">
        <f aca="false">BR41489-2.5</f>
        <v>-2.5</v>
      </c>
    </row>
    <row r="41490" customFormat="false" ht="12" hidden="false" customHeight="false" outlineLevel="0" collapsed="false">
      <c r="BS41490" s="96" t="n">
        <f aca="false">BR41490-2.5</f>
        <v>-2.5</v>
      </c>
    </row>
    <row r="41491" customFormat="false" ht="12" hidden="false" customHeight="false" outlineLevel="0" collapsed="false">
      <c r="BS41491" s="96" t="n">
        <f aca="false">BR41491-2.5</f>
        <v>-2.5</v>
      </c>
    </row>
    <row r="41492" customFormat="false" ht="12" hidden="false" customHeight="false" outlineLevel="0" collapsed="false">
      <c r="BS41492" s="96" t="n">
        <f aca="false">BR41492-2.5</f>
        <v>-2.5</v>
      </c>
    </row>
    <row r="41493" customFormat="false" ht="12" hidden="false" customHeight="false" outlineLevel="0" collapsed="false">
      <c r="BS41493" s="96" t="n">
        <f aca="false">BR41493-2.5</f>
        <v>-2.5</v>
      </c>
    </row>
    <row r="41494" customFormat="false" ht="12" hidden="false" customHeight="false" outlineLevel="0" collapsed="false">
      <c r="BS41494" s="96" t="n">
        <f aca="false">BR41494-2.5</f>
        <v>-2.5</v>
      </c>
    </row>
    <row r="41495" customFormat="false" ht="12" hidden="false" customHeight="false" outlineLevel="0" collapsed="false">
      <c r="BS41495" s="96" t="n">
        <f aca="false">BR41495-2.5</f>
        <v>-2.5</v>
      </c>
    </row>
    <row r="41496" customFormat="false" ht="12" hidden="false" customHeight="false" outlineLevel="0" collapsed="false">
      <c r="BS41496" s="96" t="n">
        <f aca="false">BR41496-2.5</f>
        <v>-2.5</v>
      </c>
    </row>
    <row r="41497" customFormat="false" ht="12" hidden="false" customHeight="false" outlineLevel="0" collapsed="false">
      <c r="BS41497" s="96" t="n">
        <f aca="false">BR41497-2.5</f>
        <v>-2.5</v>
      </c>
    </row>
    <row r="41498" customFormat="false" ht="12" hidden="false" customHeight="false" outlineLevel="0" collapsed="false">
      <c r="BS41498" s="96" t="n">
        <f aca="false">BR41498-2.5</f>
        <v>-2.5</v>
      </c>
    </row>
    <row r="41499" customFormat="false" ht="12" hidden="false" customHeight="false" outlineLevel="0" collapsed="false">
      <c r="BS41499" s="96" t="n">
        <f aca="false">BR41499-2.5</f>
        <v>-2.5</v>
      </c>
    </row>
    <row r="41500" customFormat="false" ht="12" hidden="false" customHeight="false" outlineLevel="0" collapsed="false">
      <c r="BS41500" s="96" t="n">
        <f aca="false">BR41500-2.5</f>
        <v>-2.5</v>
      </c>
    </row>
    <row r="41501" customFormat="false" ht="12" hidden="false" customHeight="false" outlineLevel="0" collapsed="false">
      <c r="BS41501" s="96" t="n">
        <f aca="false">BR41501-2.5</f>
        <v>-2.5</v>
      </c>
    </row>
    <row r="41502" customFormat="false" ht="12" hidden="false" customHeight="false" outlineLevel="0" collapsed="false">
      <c r="BS41502" s="96" t="n">
        <f aca="false">BR41502-2.5</f>
        <v>-2.5</v>
      </c>
    </row>
    <row r="41503" customFormat="false" ht="12" hidden="false" customHeight="false" outlineLevel="0" collapsed="false">
      <c r="BS41503" s="96" t="n">
        <f aca="false">BR41503-2.5</f>
        <v>-2.5</v>
      </c>
    </row>
    <row r="41504" customFormat="false" ht="12" hidden="false" customHeight="false" outlineLevel="0" collapsed="false">
      <c r="BS41504" s="96" t="n">
        <f aca="false">BR41504-2.5</f>
        <v>-2.5</v>
      </c>
    </row>
    <row r="41505" customFormat="false" ht="12" hidden="false" customHeight="false" outlineLevel="0" collapsed="false">
      <c r="BS41505" s="96" t="n">
        <f aca="false">BR41505-2.5</f>
        <v>-2.5</v>
      </c>
    </row>
    <row r="41506" customFormat="false" ht="12" hidden="false" customHeight="false" outlineLevel="0" collapsed="false">
      <c r="BS41506" s="96" t="n">
        <f aca="false">BR41506-2.5</f>
        <v>-2.5</v>
      </c>
    </row>
    <row r="41507" customFormat="false" ht="12" hidden="false" customHeight="false" outlineLevel="0" collapsed="false">
      <c r="BS41507" s="96" t="n">
        <f aca="false">BR41507-2.5</f>
        <v>-2.5</v>
      </c>
    </row>
    <row r="41508" customFormat="false" ht="12" hidden="false" customHeight="false" outlineLevel="0" collapsed="false">
      <c r="BS41508" s="96" t="n">
        <f aca="false">BR41508-2.5</f>
        <v>-2.5</v>
      </c>
    </row>
    <row r="41509" customFormat="false" ht="12" hidden="false" customHeight="false" outlineLevel="0" collapsed="false">
      <c r="BS41509" s="96" t="n">
        <f aca="false">BR41509-2.5</f>
        <v>-2.5</v>
      </c>
    </row>
    <row r="41510" customFormat="false" ht="12" hidden="false" customHeight="false" outlineLevel="0" collapsed="false">
      <c r="BS41510" s="96" t="n">
        <f aca="false">BR41510-2.5</f>
        <v>-2.5</v>
      </c>
    </row>
    <row r="41511" customFormat="false" ht="12" hidden="false" customHeight="false" outlineLevel="0" collapsed="false">
      <c r="BS41511" s="96" t="n">
        <f aca="false">BR41511-2.5</f>
        <v>-2.5</v>
      </c>
    </row>
    <row r="41512" customFormat="false" ht="12" hidden="false" customHeight="false" outlineLevel="0" collapsed="false">
      <c r="BS41512" s="96" t="n">
        <f aca="false">BR41512-2.5</f>
        <v>-2.5</v>
      </c>
    </row>
    <row r="41513" customFormat="false" ht="12" hidden="false" customHeight="false" outlineLevel="0" collapsed="false">
      <c r="BS41513" s="96" t="n">
        <f aca="false">BR41513-2.5</f>
        <v>-2.5</v>
      </c>
    </row>
    <row r="41514" customFormat="false" ht="12" hidden="false" customHeight="false" outlineLevel="0" collapsed="false">
      <c r="BS41514" s="96" t="n">
        <f aca="false">BR41514-2.5</f>
        <v>-2.5</v>
      </c>
    </row>
    <row r="41515" customFormat="false" ht="12" hidden="false" customHeight="false" outlineLevel="0" collapsed="false">
      <c r="BS41515" s="96" t="n">
        <f aca="false">BR41515-2.5</f>
        <v>-2.5</v>
      </c>
    </row>
    <row r="41516" customFormat="false" ht="12" hidden="false" customHeight="false" outlineLevel="0" collapsed="false">
      <c r="BS41516" s="96" t="n">
        <f aca="false">BR41516-2.5</f>
        <v>-2.5</v>
      </c>
    </row>
    <row r="41517" customFormat="false" ht="12" hidden="false" customHeight="false" outlineLevel="0" collapsed="false">
      <c r="BS41517" s="96" t="n">
        <f aca="false">BR41517-2.5</f>
        <v>-2.5</v>
      </c>
    </row>
    <row r="41518" customFormat="false" ht="12" hidden="false" customHeight="false" outlineLevel="0" collapsed="false">
      <c r="BS41518" s="96" t="n">
        <f aca="false">BR41518-2.5</f>
        <v>-2.5</v>
      </c>
    </row>
    <row r="41519" customFormat="false" ht="12" hidden="false" customHeight="false" outlineLevel="0" collapsed="false">
      <c r="BS41519" s="96" t="n">
        <f aca="false">BR41519-2.5</f>
        <v>-2.5</v>
      </c>
    </row>
    <row r="41520" customFormat="false" ht="12" hidden="false" customHeight="false" outlineLevel="0" collapsed="false">
      <c r="BS41520" s="96" t="n">
        <f aca="false">BR41520-2.5</f>
        <v>-2.5</v>
      </c>
    </row>
    <row r="41521" customFormat="false" ht="12" hidden="false" customHeight="false" outlineLevel="0" collapsed="false">
      <c r="BS41521" s="96" t="n">
        <f aca="false">BR41521-2.5</f>
        <v>-2.5</v>
      </c>
    </row>
    <row r="41522" customFormat="false" ht="12" hidden="false" customHeight="false" outlineLevel="0" collapsed="false">
      <c r="BS41522" s="96" t="n">
        <f aca="false">BR41522-2.5</f>
        <v>-2.5</v>
      </c>
    </row>
    <row r="41523" customFormat="false" ht="12" hidden="false" customHeight="false" outlineLevel="0" collapsed="false">
      <c r="BS41523" s="96" t="n">
        <f aca="false">BR41523-2.5</f>
        <v>-2.5</v>
      </c>
    </row>
    <row r="41524" customFormat="false" ht="12" hidden="false" customHeight="false" outlineLevel="0" collapsed="false">
      <c r="BS41524" s="96" t="n">
        <f aca="false">BR41524-2.5</f>
        <v>-2.5</v>
      </c>
    </row>
    <row r="41525" customFormat="false" ht="12" hidden="false" customHeight="false" outlineLevel="0" collapsed="false">
      <c r="BS41525" s="96" t="n">
        <f aca="false">BR41525-2.5</f>
        <v>-2.5</v>
      </c>
    </row>
    <row r="41526" customFormat="false" ht="12" hidden="false" customHeight="false" outlineLevel="0" collapsed="false">
      <c r="BS41526" s="96" t="n">
        <f aca="false">BR41526-2.5</f>
        <v>-2.5</v>
      </c>
    </row>
    <row r="41527" customFormat="false" ht="12" hidden="false" customHeight="false" outlineLevel="0" collapsed="false">
      <c r="BS41527" s="96" t="n">
        <f aca="false">BR41527-2.5</f>
        <v>-2.5</v>
      </c>
    </row>
    <row r="41528" customFormat="false" ht="12" hidden="false" customHeight="false" outlineLevel="0" collapsed="false">
      <c r="BS41528" s="96" t="n">
        <f aca="false">BR41528-2.5</f>
        <v>-2.5</v>
      </c>
    </row>
    <row r="41529" customFormat="false" ht="12" hidden="false" customHeight="false" outlineLevel="0" collapsed="false">
      <c r="BS41529" s="96" t="n">
        <f aca="false">BR41529-2.5</f>
        <v>-2.5</v>
      </c>
    </row>
    <row r="41530" customFormat="false" ht="12" hidden="false" customHeight="false" outlineLevel="0" collapsed="false">
      <c r="BS41530" s="96" t="n">
        <f aca="false">BR41530-2.5</f>
        <v>-2.5</v>
      </c>
    </row>
    <row r="41531" customFormat="false" ht="12" hidden="false" customHeight="false" outlineLevel="0" collapsed="false">
      <c r="BS41531" s="96" t="n">
        <f aca="false">BR41531-2.5</f>
        <v>-2.5</v>
      </c>
    </row>
    <row r="41532" customFormat="false" ht="12" hidden="false" customHeight="false" outlineLevel="0" collapsed="false">
      <c r="BS41532" s="96" t="n">
        <f aca="false">BR41532-2.5</f>
        <v>-2.5</v>
      </c>
    </row>
    <row r="41533" customFormat="false" ht="12" hidden="false" customHeight="false" outlineLevel="0" collapsed="false">
      <c r="BS41533" s="96" t="n">
        <f aca="false">BR41533-2.5</f>
        <v>-2.5</v>
      </c>
    </row>
    <row r="41534" customFormat="false" ht="12" hidden="false" customHeight="false" outlineLevel="0" collapsed="false">
      <c r="BS41534" s="96" t="n">
        <f aca="false">BR41534-2.5</f>
        <v>-2.5</v>
      </c>
    </row>
    <row r="41535" customFormat="false" ht="12" hidden="false" customHeight="false" outlineLevel="0" collapsed="false">
      <c r="BS41535" s="96" t="n">
        <f aca="false">BR41535-2.5</f>
        <v>-2.5</v>
      </c>
    </row>
    <row r="41536" customFormat="false" ht="12" hidden="false" customHeight="false" outlineLevel="0" collapsed="false">
      <c r="BS41536" s="96" t="n">
        <f aca="false">BR41536-2.5</f>
        <v>-2.5</v>
      </c>
    </row>
    <row r="41537" customFormat="false" ht="12" hidden="false" customHeight="false" outlineLevel="0" collapsed="false">
      <c r="BS41537" s="96" t="n">
        <f aca="false">BR41537-2.5</f>
        <v>-2.5</v>
      </c>
    </row>
    <row r="41538" customFormat="false" ht="12" hidden="false" customHeight="false" outlineLevel="0" collapsed="false">
      <c r="BS41538" s="96" t="n">
        <f aca="false">BR41538-2.5</f>
        <v>-2.5</v>
      </c>
    </row>
    <row r="41539" customFormat="false" ht="12" hidden="false" customHeight="false" outlineLevel="0" collapsed="false">
      <c r="BS41539" s="96" t="n">
        <f aca="false">BR41539-2.5</f>
        <v>-2.5</v>
      </c>
    </row>
    <row r="41540" customFormat="false" ht="12" hidden="false" customHeight="false" outlineLevel="0" collapsed="false">
      <c r="BS41540" s="96" t="n">
        <f aca="false">BR41540-2.5</f>
        <v>-2.5</v>
      </c>
    </row>
    <row r="41541" customFormat="false" ht="12" hidden="false" customHeight="false" outlineLevel="0" collapsed="false">
      <c r="BS41541" s="96" t="n">
        <f aca="false">BR41541-2.5</f>
        <v>-2.5</v>
      </c>
    </row>
    <row r="41542" customFormat="false" ht="12" hidden="false" customHeight="false" outlineLevel="0" collapsed="false">
      <c r="BS41542" s="96" t="n">
        <f aca="false">BR41542-2.5</f>
        <v>-2.5</v>
      </c>
    </row>
    <row r="41543" customFormat="false" ht="12" hidden="false" customHeight="false" outlineLevel="0" collapsed="false">
      <c r="BS41543" s="96" t="n">
        <f aca="false">BR41543-2.5</f>
        <v>-2.5</v>
      </c>
    </row>
    <row r="41544" customFormat="false" ht="12" hidden="false" customHeight="false" outlineLevel="0" collapsed="false">
      <c r="BS41544" s="96" t="n">
        <f aca="false">BR41544-2.5</f>
        <v>-2.5</v>
      </c>
    </row>
    <row r="41545" customFormat="false" ht="12" hidden="false" customHeight="false" outlineLevel="0" collapsed="false">
      <c r="BS41545" s="96" t="n">
        <f aca="false">BR41545-2.5</f>
        <v>-2.5</v>
      </c>
    </row>
    <row r="41546" customFormat="false" ht="12" hidden="false" customHeight="false" outlineLevel="0" collapsed="false">
      <c r="BS41546" s="96" t="n">
        <f aca="false">BR41546-2.5</f>
        <v>-2.5</v>
      </c>
    </row>
    <row r="41547" customFormat="false" ht="12" hidden="false" customHeight="false" outlineLevel="0" collapsed="false">
      <c r="BS41547" s="96" t="n">
        <f aca="false">BR41547-2.5</f>
        <v>-2.5</v>
      </c>
    </row>
    <row r="41548" customFormat="false" ht="12" hidden="false" customHeight="false" outlineLevel="0" collapsed="false">
      <c r="BS41548" s="96" t="n">
        <f aca="false">BR41548-2.5</f>
        <v>-2.5</v>
      </c>
    </row>
    <row r="41549" customFormat="false" ht="12" hidden="false" customHeight="false" outlineLevel="0" collapsed="false">
      <c r="BS41549" s="96" t="n">
        <f aca="false">BR41549-2.5</f>
        <v>-2.5</v>
      </c>
    </row>
    <row r="41550" customFormat="false" ht="12" hidden="false" customHeight="false" outlineLevel="0" collapsed="false">
      <c r="BS41550" s="96" t="n">
        <f aca="false">BR41550-2.5</f>
        <v>-2.5</v>
      </c>
    </row>
    <row r="41551" customFormat="false" ht="12" hidden="false" customHeight="false" outlineLevel="0" collapsed="false">
      <c r="BS41551" s="96" t="n">
        <f aca="false">BR41551-2.5</f>
        <v>-2.5</v>
      </c>
    </row>
    <row r="41552" customFormat="false" ht="12" hidden="false" customHeight="false" outlineLevel="0" collapsed="false">
      <c r="BS41552" s="96" t="n">
        <f aca="false">BR41552-2.5</f>
        <v>-2.5</v>
      </c>
    </row>
    <row r="41553" customFormat="false" ht="12" hidden="false" customHeight="false" outlineLevel="0" collapsed="false">
      <c r="BS41553" s="96" t="n">
        <f aca="false">BR41553-2.5</f>
        <v>-2.5</v>
      </c>
    </row>
    <row r="41554" customFormat="false" ht="12" hidden="false" customHeight="false" outlineLevel="0" collapsed="false">
      <c r="BS41554" s="96" t="n">
        <f aca="false">BR41554-2.5</f>
        <v>-2.5</v>
      </c>
    </row>
    <row r="41555" customFormat="false" ht="12" hidden="false" customHeight="false" outlineLevel="0" collapsed="false">
      <c r="BS41555" s="96" t="n">
        <f aca="false">BR41555-2.5</f>
        <v>-2.5</v>
      </c>
    </row>
    <row r="41556" customFormat="false" ht="12" hidden="false" customHeight="false" outlineLevel="0" collapsed="false">
      <c r="BS41556" s="96" t="n">
        <f aca="false">BR41556-2.5</f>
        <v>-2.5</v>
      </c>
    </row>
    <row r="41557" customFormat="false" ht="12" hidden="false" customHeight="false" outlineLevel="0" collapsed="false">
      <c r="BS41557" s="96" t="n">
        <f aca="false">BR41557-2.5</f>
        <v>-2.5</v>
      </c>
    </row>
    <row r="41558" customFormat="false" ht="12" hidden="false" customHeight="false" outlineLevel="0" collapsed="false">
      <c r="BS41558" s="96" t="n">
        <f aca="false">BR41558-2.5</f>
        <v>-2.5</v>
      </c>
    </row>
    <row r="41559" customFormat="false" ht="12" hidden="false" customHeight="false" outlineLevel="0" collapsed="false">
      <c r="BS41559" s="96" t="n">
        <f aca="false">BR41559-2.5</f>
        <v>-2.5</v>
      </c>
    </row>
    <row r="41560" customFormat="false" ht="12" hidden="false" customHeight="false" outlineLevel="0" collapsed="false">
      <c r="BS41560" s="96" t="n">
        <f aca="false">BR41560-2.5</f>
        <v>-2.5</v>
      </c>
    </row>
    <row r="41561" customFormat="false" ht="12" hidden="false" customHeight="false" outlineLevel="0" collapsed="false">
      <c r="BS41561" s="96" t="n">
        <f aca="false">BR41561-2.5</f>
        <v>-2.5</v>
      </c>
    </row>
    <row r="41562" customFormat="false" ht="12" hidden="false" customHeight="false" outlineLevel="0" collapsed="false">
      <c r="BS41562" s="96" t="n">
        <f aca="false">BR41562-2.5</f>
        <v>-2.5</v>
      </c>
    </row>
    <row r="41563" customFormat="false" ht="12" hidden="false" customHeight="false" outlineLevel="0" collapsed="false">
      <c r="BS41563" s="96" t="n">
        <f aca="false">BR41563-2.5</f>
        <v>-2.5</v>
      </c>
    </row>
    <row r="41564" customFormat="false" ht="12" hidden="false" customHeight="false" outlineLevel="0" collapsed="false">
      <c r="BS41564" s="96" t="n">
        <f aca="false">BR41564-2.5</f>
        <v>-2.5</v>
      </c>
    </row>
    <row r="41565" customFormat="false" ht="12" hidden="false" customHeight="false" outlineLevel="0" collapsed="false">
      <c r="BS41565" s="96" t="n">
        <f aca="false">BR41565-2.5</f>
        <v>-2.5</v>
      </c>
    </row>
    <row r="41566" customFormat="false" ht="12" hidden="false" customHeight="false" outlineLevel="0" collapsed="false">
      <c r="BS41566" s="96" t="n">
        <f aca="false">BR41566-2.5</f>
        <v>-2.5</v>
      </c>
    </row>
    <row r="41567" customFormat="false" ht="12" hidden="false" customHeight="false" outlineLevel="0" collapsed="false">
      <c r="BS41567" s="96" t="n">
        <f aca="false">BR41567-2.5</f>
        <v>-2.5</v>
      </c>
    </row>
    <row r="41568" customFormat="false" ht="12" hidden="false" customHeight="false" outlineLevel="0" collapsed="false">
      <c r="BS41568" s="96" t="n">
        <f aca="false">BR41568-2.5</f>
        <v>-2.5</v>
      </c>
    </row>
    <row r="41569" customFormat="false" ht="12" hidden="false" customHeight="false" outlineLevel="0" collapsed="false">
      <c r="BS41569" s="96" t="n">
        <f aca="false">BR41569-2.5</f>
        <v>-2.5</v>
      </c>
    </row>
    <row r="41570" customFormat="false" ht="12" hidden="false" customHeight="false" outlineLevel="0" collapsed="false">
      <c r="BS41570" s="96" t="n">
        <f aca="false">BR41570-2.5</f>
        <v>-2.5</v>
      </c>
    </row>
    <row r="41571" customFormat="false" ht="12" hidden="false" customHeight="false" outlineLevel="0" collapsed="false">
      <c r="BS41571" s="96" t="n">
        <f aca="false">BR41571-2.5</f>
        <v>-2.5</v>
      </c>
    </row>
    <row r="41572" customFormat="false" ht="12" hidden="false" customHeight="false" outlineLevel="0" collapsed="false">
      <c r="BS41572" s="96" t="n">
        <f aca="false">BR41572-2.5</f>
        <v>-2.5</v>
      </c>
    </row>
    <row r="41573" customFormat="false" ht="12" hidden="false" customHeight="false" outlineLevel="0" collapsed="false">
      <c r="BS41573" s="96" t="n">
        <f aca="false">BR41573-2.5</f>
        <v>-2.5</v>
      </c>
    </row>
    <row r="41574" customFormat="false" ht="12" hidden="false" customHeight="false" outlineLevel="0" collapsed="false">
      <c r="BS41574" s="96" t="n">
        <f aca="false">BR41574-2.5</f>
        <v>-2.5</v>
      </c>
    </row>
    <row r="41575" customFormat="false" ht="12" hidden="false" customHeight="false" outlineLevel="0" collapsed="false">
      <c r="BS41575" s="96" t="n">
        <f aca="false">BR41575-2.5</f>
        <v>-2.5</v>
      </c>
    </row>
    <row r="41576" customFormat="false" ht="12" hidden="false" customHeight="false" outlineLevel="0" collapsed="false">
      <c r="BS41576" s="96" t="n">
        <f aca="false">BR41576-2.5</f>
        <v>-2.5</v>
      </c>
    </row>
    <row r="41577" customFormat="false" ht="12" hidden="false" customHeight="false" outlineLevel="0" collapsed="false">
      <c r="BS41577" s="96" t="n">
        <f aca="false">BR41577-2.5</f>
        <v>-2.5</v>
      </c>
    </row>
    <row r="41578" customFormat="false" ht="12" hidden="false" customHeight="false" outlineLevel="0" collapsed="false">
      <c r="BS41578" s="96" t="n">
        <f aca="false">BR41578-2.5</f>
        <v>-2.5</v>
      </c>
    </row>
    <row r="41579" customFormat="false" ht="12" hidden="false" customHeight="false" outlineLevel="0" collapsed="false">
      <c r="BS41579" s="96" t="n">
        <f aca="false">BR41579-2.5</f>
        <v>-2.5</v>
      </c>
    </row>
    <row r="41580" customFormat="false" ht="12" hidden="false" customHeight="false" outlineLevel="0" collapsed="false">
      <c r="BS41580" s="96" t="n">
        <f aca="false">BR41580-2.5</f>
        <v>-2.5</v>
      </c>
    </row>
    <row r="41581" customFormat="false" ht="12" hidden="false" customHeight="false" outlineLevel="0" collapsed="false">
      <c r="BS41581" s="96" t="n">
        <f aca="false">BR41581-2.5</f>
        <v>-2.5</v>
      </c>
    </row>
    <row r="41582" customFormat="false" ht="12" hidden="false" customHeight="false" outlineLevel="0" collapsed="false">
      <c r="BS41582" s="96" t="n">
        <f aca="false">BR41582-2.5</f>
        <v>-2.5</v>
      </c>
    </row>
    <row r="41583" customFormat="false" ht="12" hidden="false" customHeight="false" outlineLevel="0" collapsed="false">
      <c r="BS41583" s="96" t="n">
        <f aca="false">BR41583-2.5</f>
        <v>-2.5</v>
      </c>
    </row>
    <row r="41584" customFormat="false" ht="12" hidden="false" customHeight="false" outlineLevel="0" collapsed="false">
      <c r="BS41584" s="96" t="n">
        <f aca="false">BR41584-2.5</f>
        <v>-2.5</v>
      </c>
    </row>
    <row r="41585" customFormat="false" ht="12" hidden="false" customHeight="false" outlineLevel="0" collapsed="false">
      <c r="BS41585" s="96" t="n">
        <f aca="false">BR41585-2.5</f>
        <v>-2.5</v>
      </c>
    </row>
    <row r="41586" customFormat="false" ht="12" hidden="false" customHeight="false" outlineLevel="0" collapsed="false">
      <c r="BS41586" s="96" t="n">
        <f aca="false">BR41586-2.5</f>
        <v>-2.5</v>
      </c>
    </row>
    <row r="41587" customFormat="false" ht="12" hidden="false" customHeight="false" outlineLevel="0" collapsed="false">
      <c r="BS41587" s="96" t="n">
        <f aca="false">BR41587-2.5</f>
        <v>-2.5</v>
      </c>
    </row>
    <row r="41588" customFormat="false" ht="12" hidden="false" customHeight="false" outlineLevel="0" collapsed="false">
      <c r="BS41588" s="96" t="n">
        <f aca="false">BR41588-2.5</f>
        <v>-2.5</v>
      </c>
    </row>
    <row r="41589" customFormat="false" ht="12" hidden="false" customHeight="false" outlineLevel="0" collapsed="false">
      <c r="BS41589" s="96" t="n">
        <f aca="false">BR41589-2.5</f>
        <v>-2.5</v>
      </c>
    </row>
    <row r="41590" customFormat="false" ht="12" hidden="false" customHeight="false" outlineLevel="0" collapsed="false">
      <c r="BS41590" s="96" t="n">
        <f aca="false">BR41590-2.5</f>
        <v>-2.5</v>
      </c>
    </row>
    <row r="41591" customFormat="false" ht="12" hidden="false" customHeight="false" outlineLevel="0" collapsed="false">
      <c r="BS41591" s="96" t="n">
        <f aca="false">BR41591-2.5</f>
        <v>-2.5</v>
      </c>
    </row>
    <row r="41592" customFormat="false" ht="12" hidden="false" customHeight="false" outlineLevel="0" collapsed="false">
      <c r="BS41592" s="96" t="n">
        <f aca="false">BR41592-2.5</f>
        <v>-2.5</v>
      </c>
    </row>
    <row r="41593" customFormat="false" ht="12" hidden="false" customHeight="false" outlineLevel="0" collapsed="false">
      <c r="BS41593" s="96" t="n">
        <f aca="false">BR41593-2.5</f>
        <v>-2.5</v>
      </c>
    </row>
    <row r="41594" customFormat="false" ht="12" hidden="false" customHeight="false" outlineLevel="0" collapsed="false">
      <c r="BS41594" s="96" t="n">
        <f aca="false">BR41594-2.5</f>
        <v>-2.5</v>
      </c>
    </row>
    <row r="41595" customFormat="false" ht="12" hidden="false" customHeight="false" outlineLevel="0" collapsed="false">
      <c r="BS41595" s="96" t="n">
        <f aca="false">BR41595-2.5</f>
        <v>-2.5</v>
      </c>
    </row>
    <row r="41596" customFormat="false" ht="12" hidden="false" customHeight="false" outlineLevel="0" collapsed="false">
      <c r="BS41596" s="96" t="n">
        <f aca="false">BR41596-2.5</f>
        <v>-2.5</v>
      </c>
    </row>
    <row r="41597" customFormat="false" ht="12" hidden="false" customHeight="false" outlineLevel="0" collapsed="false">
      <c r="BS41597" s="96" t="n">
        <f aca="false">BR41597-2.5</f>
        <v>-2.5</v>
      </c>
    </row>
    <row r="41598" customFormat="false" ht="12" hidden="false" customHeight="false" outlineLevel="0" collapsed="false">
      <c r="BS41598" s="96" t="n">
        <f aca="false">BR41598-2.5</f>
        <v>-2.5</v>
      </c>
    </row>
    <row r="41599" customFormat="false" ht="12" hidden="false" customHeight="false" outlineLevel="0" collapsed="false">
      <c r="BS41599" s="96" t="n">
        <f aca="false">BR41599-2.5</f>
        <v>-2.5</v>
      </c>
    </row>
    <row r="41600" customFormat="false" ht="12" hidden="false" customHeight="false" outlineLevel="0" collapsed="false">
      <c r="BS41600" s="96" t="n">
        <f aca="false">BR41600-2.5</f>
        <v>-2.5</v>
      </c>
    </row>
    <row r="41601" customFormat="false" ht="12" hidden="false" customHeight="false" outlineLevel="0" collapsed="false">
      <c r="BS41601" s="96" t="n">
        <f aca="false">BR41601-2.5</f>
        <v>-2.5</v>
      </c>
    </row>
    <row r="41602" customFormat="false" ht="12" hidden="false" customHeight="false" outlineLevel="0" collapsed="false">
      <c r="BS41602" s="96" t="n">
        <f aca="false">BR41602-2.5</f>
        <v>-2.5</v>
      </c>
    </row>
    <row r="41603" customFormat="false" ht="12" hidden="false" customHeight="false" outlineLevel="0" collapsed="false">
      <c r="BS41603" s="96" t="n">
        <f aca="false">BR41603-2.5</f>
        <v>-2.5</v>
      </c>
    </row>
    <row r="41604" customFormat="false" ht="12" hidden="false" customHeight="false" outlineLevel="0" collapsed="false">
      <c r="BS41604" s="96" t="n">
        <f aca="false">BR41604-2.5</f>
        <v>-2.5</v>
      </c>
    </row>
    <row r="41605" customFormat="false" ht="12" hidden="false" customHeight="false" outlineLevel="0" collapsed="false">
      <c r="BS41605" s="96" t="n">
        <f aca="false">BR41605-2.5</f>
        <v>-2.5</v>
      </c>
    </row>
    <row r="41606" customFormat="false" ht="12" hidden="false" customHeight="false" outlineLevel="0" collapsed="false">
      <c r="BS41606" s="96" t="n">
        <f aca="false">BR41606-2.5</f>
        <v>-2.5</v>
      </c>
    </row>
    <row r="41607" customFormat="false" ht="12" hidden="false" customHeight="false" outlineLevel="0" collapsed="false">
      <c r="BS41607" s="96" t="n">
        <f aca="false">BR41607-2.5</f>
        <v>-2.5</v>
      </c>
    </row>
    <row r="41608" customFormat="false" ht="12" hidden="false" customHeight="false" outlineLevel="0" collapsed="false">
      <c r="BS41608" s="96" t="n">
        <f aca="false">BR41608-2.5</f>
        <v>-2.5</v>
      </c>
    </row>
    <row r="41609" customFormat="false" ht="12" hidden="false" customHeight="false" outlineLevel="0" collapsed="false">
      <c r="BS41609" s="96" t="n">
        <f aca="false">BR41609-2.5</f>
        <v>-2.5</v>
      </c>
    </row>
    <row r="41610" customFormat="false" ht="12" hidden="false" customHeight="false" outlineLevel="0" collapsed="false">
      <c r="BS41610" s="96" t="n">
        <f aca="false">BR41610-2.5</f>
        <v>-2.5</v>
      </c>
    </row>
    <row r="41611" customFormat="false" ht="12" hidden="false" customHeight="false" outlineLevel="0" collapsed="false">
      <c r="BS41611" s="96" t="n">
        <f aca="false">BR41611-2.5</f>
        <v>-2.5</v>
      </c>
    </row>
    <row r="41612" customFormat="false" ht="12" hidden="false" customHeight="false" outlineLevel="0" collapsed="false">
      <c r="BS41612" s="96" t="n">
        <f aca="false">BR41612-2.5</f>
        <v>-2.5</v>
      </c>
    </row>
    <row r="41613" customFormat="false" ht="12" hidden="false" customHeight="false" outlineLevel="0" collapsed="false">
      <c r="BS41613" s="96" t="n">
        <f aca="false">BR41613-2.5</f>
        <v>-2.5</v>
      </c>
    </row>
    <row r="41614" customFormat="false" ht="12" hidden="false" customHeight="false" outlineLevel="0" collapsed="false">
      <c r="BS41614" s="96" t="n">
        <f aca="false">BR41614-2.5</f>
        <v>-2.5</v>
      </c>
    </row>
    <row r="41615" customFormat="false" ht="12" hidden="false" customHeight="false" outlineLevel="0" collapsed="false">
      <c r="BS41615" s="96" t="n">
        <f aca="false">BR41615-2.5</f>
        <v>-2.5</v>
      </c>
    </row>
    <row r="41616" customFormat="false" ht="12" hidden="false" customHeight="false" outlineLevel="0" collapsed="false">
      <c r="BS41616" s="96" t="n">
        <f aca="false">BR41616-2.5</f>
        <v>-2.5</v>
      </c>
    </row>
    <row r="41617" customFormat="false" ht="12" hidden="false" customHeight="false" outlineLevel="0" collapsed="false">
      <c r="BS41617" s="96" t="n">
        <f aca="false">BR41617-2.5</f>
        <v>-2.5</v>
      </c>
    </row>
    <row r="41618" customFormat="false" ht="12" hidden="false" customHeight="false" outlineLevel="0" collapsed="false">
      <c r="BS41618" s="96" t="n">
        <f aca="false">BR41618-2.5</f>
        <v>-2.5</v>
      </c>
    </row>
    <row r="41619" customFormat="false" ht="12" hidden="false" customHeight="false" outlineLevel="0" collapsed="false">
      <c r="BS41619" s="96" t="n">
        <f aca="false">BR41619-2.5</f>
        <v>-2.5</v>
      </c>
    </row>
    <row r="41620" customFormat="false" ht="12" hidden="false" customHeight="false" outlineLevel="0" collapsed="false">
      <c r="BS41620" s="96" t="n">
        <f aca="false">BR41620-2.5</f>
        <v>-2.5</v>
      </c>
    </row>
    <row r="41621" customFormat="false" ht="12" hidden="false" customHeight="false" outlineLevel="0" collapsed="false">
      <c r="BS41621" s="96" t="n">
        <f aca="false">BR41621-2.5</f>
        <v>-2.5</v>
      </c>
    </row>
    <row r="41622" customFormat="false" ht="12" hidden="false" customHeight="false" outlineLevel="0" collapsed="false">
      <c r="BS41622" s="96" t="n">
        <f aca="false">BR41622-2.5</f>
        <v>-2.5</v>
      </c>
    </row>
    <row r="41623" customFormat="false" ht="12" hidden="false" customHeight="false" outlineLevel="0" collapsed="false">
      <c r="BS41623" s="96" t="n">
        <f aca="false">BR41623-2.5</f>
        <v>-2.5</v>
      </c>
    </row>
    <row r="41624" customFormat="false" ht="12" hidden="false" customHeight="false" outlineLevel="0" collapsed="false">
      <c r="BS41624" s="96" t="n">
        <f aca="false">BR41624-2.5</f>
        <v>-2.5</v>
      </c>
    </row>
    <row r="41625" customFormat="false" ht="12" hidden="false" customHeight="false" outlineLevel="0" collapsed="false">
      <c r="BS41625" s="96" t="n">
        <f aca="false">BR41625-2.5</f>
        <v>-2.5</v>
      </c>
    </row>
    <row r="41626" customFormat="false" ht="12" hidden="false" customHeight="false" outlineLevel="0" collapsed="false">
      <c r="BS41626" s="96" t="n">
        <f aca="false">BR41626-2.5</f>
        <v>-2.5</v>
      </c>
    </row>
    <row r="41627" customFormat="false" ht="12" hidden="false" customHeight="false" outlineLevel="0" collapsed="false">
      <c r="BS41627" s="96" t="n">
        <f aca="false">BR41627-2.5</f>
        <v>-2.5</v>
      </c>
    </row>
    <row r="41628" customFormat="false" ht="12" hidden="false" customHeight="false" outlineLevel="0" collapsed="false">
      <c r="BS41628" s="96" t="n">
        <f aca="false">BR41628-2.5</f>
        <v>-2.5</v>
      </c>
    </row>
    <row r="41629" customFormat="false" ht="12" hidden="false" customHeight="false" outlineLevel="0" collapsed="false">
      <c r="BS41629" s="96" t="n">
        <f aca="false">BR41629-2.5</f>
        <v>-2.5</v>
      </c>
    </row>
    <row r="41630" customFormat="false" ht="12" hidden="false" customHeight="false" outlineLevel="0" collapsed="false">
      <c r="BS41630" s="96" t="n">
        <f aca="false">BR41630-2.5</f>
        <v>-2.5</v>
      </c>
    </row>
    <row r="41631" customFormat="false" ht="12" hidden="false" customHeight="false" outlineLevel="0" collapsed="false">
      <c r="BS41631" s="96" t="n">
        <f aca="false">BR41631-2.5</f>
        <v>-2.5</v>
      </c>
    </row>
    <row r="41632" customFormat="false" ht="12" hidden="false" customHeight="false" outlineLevel="0" collapsed="false">
      <c r="BS41632" s="96" t="n">
        <f aca="false">BR41632-2.5</f>
        <v>-2.5</v>
      </c>
    </row>
    <row r="41633" customFormat="false" ht="12" hidden="false" customHeight="false" outlineLevel="0" collapsed="false">
      <c r="BS41633" s="96" t="n">
        <f aca="false">BR41633-2.5</f>
        <v>-2.5</v>
      </c>
    </row>
    <row r="41634" customFormat="false" ht="12" hidden="false" customHeight="false" outlineLevel="0" collapsed="false">
      <c r="BS41634" s="96" t="n">
        <f aca="false">BR41634-2.5</f>
        <v>-2.5</v>
      </c>
    </row>
    <row r="41635" customFormat="false" ht="12" hidden="false" customHeight="false" outlineLevel="0" collapsed="false">
      <c r="BS41635" s="96" t="n">
        <f aca="false">BR41635-2.5</f>
        <v>-2.5</v>
      </c>
    </row>
    <row r="41636" customFormat="false" ht="12" hidden="false" customHeight="false" outlineLevel="0" collapsed="false">
      <c r="BS41636" s="96" t="n">
        <f aca="false">BR41636-2.5</f>
        <v>-2.5</v>
      </c>
    </row>
    <row r="41637" customFormat="false" ht="12" hidden="false" customHeight="false" outlineLevel="0" collapsed="false">
      <c r="BS41637" s="96" t="n">
        <f aca="false">BR41637-2.5</f>
        <v>-2.5</v>
      </c>
    </row>
    <row r="41638" customFormat="false" ht="12" hidden="false" customHeight="false" outlineLevel="0" collapsed="false">
      <c r="BS41638" s="96" t="n">
        <f aca="false">BR41638-2.5</f>
        <v>-2.5</v>
      </c>
    </row>
    <row r="41639" customFormat="false" ht="12" hidden="false" customHeight="false" outlineLevel="0" collapsed="false">
      <c r="BS41639" s="96" t="n">
        <f aca="false">BR41639-2.5</f>
        <v>-2.5</v>
      </c>
    </row>
    <row r="41640" customFormat="false" ht="12" hidden="false" customHeight="false" outlineLevel="0" collapsed="false">
      <c r="BS41640" s="96" t="n">
        <f aca="false">BR41640-2.5</f>
        <v>-2.5</v>
      </c>
    </row>
    <row r="41641" customFormat="false" ht="12" hidden="false" customHeight="false" outlineLevel="0" collapsed="false">
      <c r="BS41641" s="96" t="n">
        <f aca="false">BR41641-2.5</f>
        <v>-2.5</v>
      </c>
    </row>
    <row r="41642" customFormat="false" ht="12" hidden="false" customHeight="false" outlineLevel="0" collapsed="false">
      <c r="BS41642" s="96" t="n">
        <f aca="false">BR41642-2.5</f>
        <v>-2.5</v>
      </c>
    </row>
    <row r="41643" customFormat="false" ht="12" hidden="false" customHeight="false" outlineLevel="0" collapsed="false">
      <c r="BS41643" s="96" t="n">
        <f aca="false">BR41643-2.5</f>
        <v>-2.5</v>
      </c>
    </row>
    <row r="41644" customFormat="false" ht="12" hidden="false" customHeight="false" outlineLevel="0" collapsed="false">
      <c r="BS41644" s="96" t="n">
        <f aca="false">BR41644-2.5</f>
        <v>-2.5</v>
      </c>
    </row>
    <row r="41645" customFormat="false" ht="12" hidden="false" customHeight="false" outlineLevel="0" collapsed="false">
      <c r="BS41645" s="96" t="n">
        <f aca="false">BR41645-2.5</f>
        <v>-2.5</v>
      </c>
    </row>
    <row r="41646" customFormat="false" ht="12" hidden="false" customHeight="false" outlineLevel="0" collapsed="false">
      <c r="BS41646" s="96" t="n">
        <f aca="false">BR41646-2.5</f>
        <v>-2.5</v>
      </c>
    </row>
    <row r="41647" customFormat="false" ht="12" hidden="false" customHeight="false" outlineLevel="0" collapsed="false">
      <c r="BS41647" s="96" t="n">
        <f aca="false">BR41647-2.5</f>
        <v>-2.5</v>
      </c>
    </row>
    <row r="41648" customFormat="false" ht="12" hidden="false" customHeight="false" outlineLevel="0" collapsed="false">
      <c r="BS41648" s="96" t="n">
        <f aca="false">BR41648-2.5</f>
        <v>-2.5</v>
      </c>
    </row>
    <row r="41649" customFormat="false" ht="12" hidden="false" customHeight="false" outlineLevel="0" collapsed="false">
      <c r="BS41649" s="96" t="n">
        <f aca="false">BR41649-2.5</f>
        <v>-2.5</v>
      </c>
    </row>
    <row r="41650" customFormat="false" ht="12" hidden="false" customHeight="false" outlineLevel="0" collapsed="false">
      <c r="BS41650" s="96" t="n">
        <f aca="false">BR41650-2.5</f>
        <v>-2.5</v>
      </c>
    </row>
    <row r="41651" customFormat="false" ht="12" hidden="false" customHeight="false" outlineLevel="0" collapsed="false">
      <c r="BS41651" s="96" t="n">
        <f aca="false">BR41651-2.5</f>
        <v>-2.5</v>
      </c>
    </row>
    <row r="41652" customFormat="false" ht="12" hidden="false" customHeight="false" outlineLevel="0" collapsed="false">
      <c r="BS41652" s="96" t="n">
        <f aca="false">BR41652-2.5</f>
        <v>-2.5</v>
      </c>
    </row>
    <row r="41653" customFormat="false" ht="12" hidden="false" customHeight="false" outlineLevel="0" collapsed="false">
      <c r="BS41653" s="96" t="n">
        <f aca="false">BR41653-2.5</f>
        <v>-2.5</v>
      </c>
    </row>
    <row r="41654" customFormat="false" ht="12" hidden="false" customHeight="false" outlineLevel="0" collapsed="false">
      <c r="BS41654" s="96" t="n">
        <f aca="false">BR41654-2.5</f>
        <v>-2.5</v>
      </c>
    </row>
    <row r="41655" customFormat="false" ht="12" hidden="false" customHeight="false" outlineLevel="0" collapsed="false">
      <c r="BS41655" s="96" t="n">
        <f aca="false">BR41655-2.5</f>
        <v>-2.5</v>
      </c>
    </row>
    <row r="41656" customFormat="false" ht="12" hidden="false" customHeight="false" outlineLevel="0" collapsed="false">
      <c r="BS41656" s="96" t="n">
        <f aca="false">BR41656-2.5</f>
        <v>-2.5</v>
      </c>
    </row>
    <row r="41657" customFormat="false" ht="12" hidden="false" customHeight="false" outlineLevel="0" collapsed="false">
      <c r="BS41657" s="96" t="n">
        <f aca="false">BR41657-2.5</f>
        <v>-2.5</v>
      </c>
    </row>
    <row r="41658" customFormat="false" ht="12" hidden="false" customHeight="false" outlineLevel="0" collapsed="false">
      <c r="BS41658" s="96" t="n">
        <f aca="false">BR41658-2.5</f>
        <v>-2.5</v>
      </c>
    </row>
    <row r="41659" customFormat="false" ht="12" hidden="false" customHeight="false" outlineLevel="0" collapsed="false">
      <c r="BS41659" s="96" t="n">
        <f aca="false">BR41659-2.5</f>
        <v>-2.5</v>
      </c>
    </row>
    <row r="41660" customFormat="false" ht="12" hidden="false" customHeight="false" outlineLevel="0" collapsed="false">
      <c r="BS41660" s="96" t="n">
        <f aca="false">BR41660-2.5</f>
        <v>-2.5</v>
      </c>
    </row>
    <row r="41661" customFormat="false" ht="12" hidden="false" customHeight="false" outlineLevel="0" collapsed="false">
      <c r="BS41661" s="96" t="n">
        <f aca="false">BR41661-2.5</f>
        <v>-2.5</v>
      </c>
    </row>
    <row r="41662" customFormat="false" ht="12" hidden="false" customHeight="false" outlineLevel="0" collapsed="false">
      <c r="BS41662" s="96" t="n">
        <f aca="false">BR41662-2.5</f>
        <v>-2.5</v>
      </c>
    </row>
    <row r="41663" customFormat="false" ht="12" hidden="false" customHeight="false" outlineLevel="0" collapsed="false">
      <c r="BS41663" s="96" t="n">
        <f aca="false">BR41663-2.5</f>
        <v>-2.5</v>
      </c>
    </row>
    <row r="41664" customFormat="false" ht="12" hidden="false" customHeight="false" outlineLevel="0" collapsed="false">
      <c r="BS41664" s="96" t="n">
        <f aca="false">BR41664-2.5</f>
        <v>-2.5</v>
      </c>
    </row>
    <row r="41665" customFormat="false" ht="12" hidden="false" customHeight="false" outlineLevel="0" collapsed="false">
      <c r="BS41665" s="96" t="n">
        <f aca="false">BR41665-2.5</f>
        <v>-2.5</v>
      </c>
    </row>
    <row r="41666" customFormat="false" ht="12" hidden="false" customHeight="false" outlineLevel="0" collapsed="false">
      <c r="BS41666" s="96" t="n">
        <f aca="false">BR41666-2.5</f>
        <v>-2.5</v>
      </c>
    </row>
    <row r="41667" customFormat="false" ht="12" hidden="false" customHeight="false" outlineLevel="0" collapsed="false">
      <c r="BS41667" s="96" t="n">
        <f aca="false">BR41667-2.5</f>
        <v>-2.5</v>
      </c>
    </row>
    <row r="41668" customFormat="false" ht="12" hidden="false" customHeight="false" outlineLevel="0" collapsed="false">
      <c r="BS41668" s="96" t="n">
        <f aca="false">BR41668-2.5</f>
        <v>-2.5</v>
      </c>
    </row>
    <row r="41669" customFormat="false" ht="12" hidden="false" customHeight="false" outlineLevel="0" collapsed="false">
      <c r="BS41669" s="96" t="n">
        <f aca="false">BR41669-2.5</f>
        <v>-2.5</v>
      </c>
    </row>
    <row r="41670" customFormat="false" ht="12" hidden="false" customHeight="false" outlineLevel="0" collapsed="false">
      <c r="BS41670" s="96" t="n">
        <f aca="false">BR41670-2.5</f>
        <v>-2.5</v>
      </c>
    </row>
    <row r="41671" customFormat="false" ht="12" hidden="false" customHeight="false" outlineLevel="0" collapsed="false">
      <c r="BS41671" s="96" t="n">
        <f aca="false">BR41671-2.5</f>
        <v>-2.5</v>
      </c>
    </row>
    <row r="41672" customFormat="false" ht="12" hidden="false" customHeight="false" outlineLevel="0" collapsed="false">
      <c r="BS41672" s="96" t="n">
        <f aca="false">BR41672-2.5</f>
        <v>-2.5</v>
      </c>
    </row>
    <row r="41673" customFormat="false" ht="12" hidden="false" customHeight="false" outlineLevel="0" collapsed="false">
      <c r="BS41673" s="96" t="n">
        <f aca="false">BR41673-2.5</f>
        <v>-2.5</v>
      </c>
    </row>
    <row r="41674" customFormat="false" ht="12" hidden="false" customHeight="false" outlineLevel="0" collapsed="false">
      <c r="BS41674" s="96" t="n">
        <f aca="false">BR41674-2.5</f>
        <v>-2.5</v>
      </c>
    </row>
    <row r="41675" customFormat="false" ht="12" hidden="false" customHeight="false" outlineLevel="0" collapsed="false">
      <c r="BS41675" s="96" t="n">
        <f aca="false">BR41675-2.5</f>
        <v>-2.5</v>
      </c>
    </row>
    <row r="41676" customFormat="false" ht="12" hidden="false" customHeight="false" outlineLevel="0" collapsed="false">
      <c r="BS41676" s="96" t="n">
        <f aca="false">BR41676-2.5</f>
        <v>-2.5</v>
      </c>
    </row>
    <row r="41677" customFormat="false" ht="12" hidden="false" customHeight="false" outlineLevel="0" collapsed="false">
      <c r="BS41677" s="96" t="n">
        <f aca="false">BR41677-2.5</f>
        <v>-2.5</v>
      </c>
    </row>
    <row r="41678" customFormat="false" ht="12" hidden="false" customHeight="false" outlineLevel="0" collapsed="false">
      <c r="BS41678" s="96" t="n">
        <f aca="false">BR41678-2.5</f>
        <v>-2.5</v>
      </c>
    </row>
    <row r="41679" customFormat="false" ht="12" hidden="false" customHeight="false" outlineLevel="0" collapsed="false">
      <c r="BS41679" s="96" t="n">
        <f aca="false">BR41679-2.5</f>
        <v>-2.5</v>
      </c>
    </row>
    <row r="41680" customFormat="false" ht="12" hidden="false" customHeight="false" outlineLevel="0" collapsed="false">
      <c r="BS41680" s="96" t="n">
        <f aca="false">BR41680-2.5</f>
        <v>-2.5</v>
      </c>
    </row>
    <row r="41681" customFormat="false" ht="12" hidden="false" customHeight="false" outlineLevel="0" collapsed="false">
      <c r="BS41681" s="96" t="n">
        <f aca="false">BR41681-2.5</f>
        <v>-2.5</v>
      </c>
    </row>
    <row r="41682" customFormat="false" ht="12" hidden="false" customHeight="false" outlineLevel="0" collapsed="false">
      <c r="BS41682" s="96" t="n">
        <f aca="false">BR41682-2.5</f>
        <v>-2.5</v>
      </c>
    </row>
    <row r="41683" customFormat="false" ht="12" hidden="false" customHeight="false" outlineLevel="0" collapsed="false">
      <c r="BS41683" s="96" t="n">
        <f aca="false">BR41683-2.5</f>
        <v>-2.5</v>
      </c>
    </row>
    <row r="41684" customFormat="false" ht="12" hidden="false" customHeight="false" outlineLevel="0" collapsed="false">
      <c r="BS41684" s="96" t="n">
        <f aca="false">BR41684-2.5</f>
        <v>-2.5</v>
      </c>
    </row>
    <row r="41685" customFormat="false" ht="12" hidden="false" customHeight="false" outlineLevel="0" collapsed="false">
      <c r="BS41685" s="96" t="n">
        <f aca="false">BR41685-2.5</f>
        <v>-2.5</v>
      </c>
    </row>
    <row r="41686" customFormat="false" ht="12" hidden="false" customHeight="false" outlineLevel="0" collapsed="false">
      <c r="BS41686" s="96" t="n">
        <f aca="false">BR41686-2.5</f>
        <v>-2.5</v>
      </c>
    </row>
    <row r="41687" customFormat="false" ht="12" hidden="false" customHeight="false" outlineLevel="0" collapsed="false">
      <c r="BS41687" s="96" t="n">
        <f aca="false">BR41687-2.5</f>
        <v>-2.5</v>
      </c>
    </row>
    <row r="41688" customFormat="false" ht="12" hidden="false" customHeight="false" outlineLevel="0" collapsed="false">
      <c r="BS41688" s="96" t="n">
        <f aca="false">BR41688-2.5</f>
        <v>-2.5</v>
      </c>
    </row>
    <row r="41689" customFormat="false" ht="12" hidden="false" customHeight="false" outlineLevel="0" collapsed="false">
      <c r="BS41689" s="96" t="n">
        <f aca="false">BR41689-2.5</f>
        <v>-2.5</v>
      </c>
    </row>
    <row r="41690" customFormat="false" ht="12" hidden="false" customHeight="false" outlineLevel="0" collapsed="false">
      <c r="BS41690" s="96" t="n">
        <f aca="false">BR41690-2.5</f>
        <v>-2.5</v>
      </c>
    </row>
    <row r="41691" customFormat="false" ht="12" hidden="false" customHeight="false" outlineLevel="0" collapsed="false">
      <c r="BS41691" s="96" t="n">
        <f aca="false">BR41691-2.5</f>
        <v>-2.5</v>
      </c>
    </row>
    <row r="41692" customFormat="false" ht="12" hidden="false" customHeight="false" outlineLevel="0" collapsed="false">
      <c r="BS41692" s="96" t="n">
        <f aca="false">BR41692-2.5</f>
        <v>-2.5</v>
      </c>
    </row>
    <row r="41693" customFormat="false" ht="12" hidden="false" customHeight="false" outlineLevel="0" collapsed="false">
      <c r="BS41693" s="96" t="n">
        <f aca="false">BR41693-2.5</f>
        <v>-2.5</v>
      </c>
    </row>
    <row r="41694" customFormat="false" ht="12" hidden="false" customHeight="false" outlineLevel="0" collapsed="false">
      <c r="BS41694" s="96" t="n">
        <f aca="false">BR41694-2.5</f>
        <v>-2.5</v>
      </c>
    </row>
    <row r="41695" customFormat="false" ht="12" hidden="false" customHeight="false" outlineLevel="0" collapsed="false">
      <c r="BS41695" s="96" t="n">
        <f aca="false">BR41695-2.5</f>
        <v>-2.5</v>
      </c>
    </row>
    <row r="41696" customFormat="false" ht="12" hidden="false" customHeight="false" outlineLevel="0" collapsed="false">
      <c r="BS41696" s="96" t="n">
        <f aca="false">BR41696-2.5</f>
        <v>-2.5</v>
      </c>
    </row>
    <row r="41697" customFormat="false" ht="12" hidden="false" customHeight="false" outlineLevel="0" collapsed="false">
      <c r="BS41697" s="96" t="n">
        <f aca="false">BR41697-2.5</f>
        <v>-2.5</v>
      </c>
    </row>
    <row r="41698" customFormat="false" ht="12" hidden="false" customHeight="false" outlineLevel="0" collapsed="false">
      <c r="BS41698" s="96" t="n">
        <f aca="false">BR41698-2.5</f>
        <v>-2.5</v>
      </c>
    </row>
    <row r="41699" customFormat="false" ht="12" hidden="false" customHeight="false" outlineLevel="0" collapsed="false">
      <c r="BS41699" s="96" t="n">
        <f aca="false">BR41699-2.5</f>
        <v>-2.5</v>
      </c>
    </row>
    <row r="41700" customFormat="false" ht="12" hidden="false" customHeight="false" outlineLevel="0" collapsed="false">
      <c r="BS41700" s="96" t="n">
        <f aca="false">BR41700-2.5</f>
        <v>-2.5</v>
      </c>
    </row>
    <row r="41701" customFormat="false" ht="12" hidden="false" customHeight="false" outlineLevel="0" collapsed="false">
      <c r="BS41701" s="96" t="n">
        <f aca="false">BR41701-2.5</f>
        <v>-2.5</v>
      </c>
    </row>
    <row r="41702" customFormat="false" ht="12" hidden="false" customHeight="false" outlineLevel="0" collapsed="false">
      <c r="BS41702" s="96" t="n">
        <f aca="false">BR41702-2.5</f>
        <v>-2.5</v>
      </c>
    </row>
    <row r="41703" customFormat="false" ht="12" hidden="false" customHeight="false" outlineLevel="0" collapsed="false">
      <c r="BS41703" s="96" t="n">
        <f aca="false">BR41703-2.5</f>
        <v>-2.5</v>
      </c>
    </row>
    <row r="41704" customFormat="false" ht="12" hidden="false" customHeight="false" outlineLevel="0" collapsed="false">
      <c r="BS41704" s="96" t="n">
        <f aca="false">BR41704-2.5</f>
        <v>-2.5</v>
      </c>
    </row>
    <row r="41705" customFormat="false" ht="12" hidden="false" customHeight="false" outlineLevel="0" collapsed="false">
      <c r="BS41705" s="96" t="n">
        <f aca="false">BR41705-2.5</f>
        <v>-2.5</v>
      </c>
    </row>
    <row r="41706" customFormat="false" ht="12" hidden="false" customHeight="false" outlineLevel="0" collapsed="false">
      <c r="BS41706" s="96" t="n">
        <f aca="false">BR41706-2.5</f>
        <v>-2.5</v>
      </c>
    </row>
    <row r="41707" customFormat="false" ht="12" hidden="false" customHeight="false" outlineLevel="0" collapsed="false">
      <c r="BS41707" s="96" t="n">
        <f aca="false">BR41707-2.5</f>
        <v>-2.5</v>
      </c>
    </row>
    <row r="41708" customFormat="false" ht="12" hidden="false" customHeight="false" outlineLevel="0" collapsed="false">
      <c r="BS41708" s="96" t="n">
        <f aca="false">BR41708-2.5</f>
        <v>-2.5</v>
      </c>
    </row>
    <row r="41709" customFormat="false" ht="12" hidden="false" customHeight="false" outlineLevel="0" collapsed="false">
      <c r="BS41709" s="96" t="n">
        <f aca="false">BR41709-2.5</f>
        <v>-2.5</v>
      </c>
    </row>
    <row r="41710" customFormat="false" ht="12" hidden="false" customHeight="false" outlineLevel="0" collapsed="false">
      <c r="BS41710" s="96" t="n">
        <f aca="false">BR41710-2.5</f>
        <v>-2.5</v>
      </c>
    </row>
    <row r="41711" customFormat="false" ht="12" hidden="false" customHeight="false" outlineLevel="0" collapsed="false">
      <c r="BS41711" s="96" t="n">
        <f aca="false">BR41711-2.5</f>
        <v>-2.5</v>
      </c>
    </row>
    <row r="41712" customFormat="false" ht="12" hidden="false" customHeight="false" outlineLevel="0" collapsed="false">
      <c r="BS41712" s="96" t="n">
        <f aca="false">BR41712-2.5</f>
        <v>-2.5</v>
      </c>
    </row>
    <row r="41713" customFormat="false" ht="12" hidden="false" customHeight="false" outlineLevel="0" collapsed="false">
      <c r="BS41713" s="96" t="n">
        <f aca="false">BR41713-2.5</f>
        <v>-2.5</v>
      </c>
    </row>
    <row r="41714" customFormat="false" ht="12" hidden="false" customHeight="false" outlineLevel="0" collapsed="false">
      <c r="BS41714" s="96" t="n">
        <f aca="false">BR41714-2.5</f>
        <v>-2.5</v>
      </c>
    </row>
    <row r="41715" customFormat="false" ht="12" hidden="false" customHeight="false" outlineLevel="0" collapsed="false">
      <c r="BS41715" s="96" t="n">
        <f aca="false">BR41715-2.5</f>
        <v>-2.5</v>
      </c>
    </row>
    <row r="41716" customFormat="false" ht="12" hidden="false" customHeight="false" outlineLevel="0" collapsed="false">
      <c r="BS41716" s="96" t="n">
        <f aca="false">BR41716-2.5</f>
        <v>-2.5</v>
      </c>
    </row>
    <row r="41717" customFormat="false" ht="12" hidden="false" customHeight="false" outlineLevel="0" collapsed="false">
      <c r="BS41717" s="96" t="n">
        <f aca="false">BR41717-2.5</f>
        <v>-2.5</v>
      </c>
    </row>
    <row r="41718" customFormat="false" ht="12" hidden="false" customHeight="false" outlineLevel="0" collapsed="false">
      <c r="BS41718" s="96" t="n">
        <f aca="false">BR41718-2.5</f>
        <v>-2.5</v>
      </c>
    </row>
    <row r="41719" customFormat="false" ht="12" hidden="false" customHeight="false" outlineLevel="0" collapsed="false">
      <c r="BS41719" s="96" t="n">
        <f aca="false">BR41719-2.5</f>
        <v>-2.5</v>
      </c>
    </row>
    <row r="41720" customFormat="false" ht="12" hidden="false" customHeight="false" outlineLevel="0" collapsed="false">
      <c r="BS41720" s="96" t="n">
        <f aca="false">BR41720-2.5</f>
        <v>-2.5</v>
      </c>
    </row>
    <row r="41721" customFormat="false" ht="12" hidden="false" customHeight="false" outlineLevel="0" collapsed="false">
      <c r="BS41721" s="96" t="n">
        <f aca="false">BR41721-2.5</f>
        <v>-2.5</v>
      </c>
    </row>
    <row r="41722" customFormat="false" ht="12" hidden="false" customHeight="false" outlineLevel="0" collapsed="false">
      <c r="BS41722" s="96" t="n">
        <f aca="false">BR41722-2.5</f>
        <v>-2.5</v>
      </c>
    </row>
    <row r="41723" customFormat="false" ht="12" hidden="false" customHeight="false" outlineLevel="0" collapsed="false">
      <c r="BS41723" s="96" t="n">
        <f aca="false">BR41723-2.5</f>
        <v>-2.5</v>
      </c>
    </row>
    <row r="41724" customFormat="false" ht="12" hidden="false" customHeight="false" outlineLevel="0" collapsed="false">
      <c r="BS41724" s="96" t="n">
        <f aca="false">BR41724-2.5</f>
        <v>-2.5</v>
      </c>
    </row>
    <row r="41725" customFormat="false" ht="12" hidden="false" customHeight="false" outlineLevel="0" collapsed="false">
      <c r="BS41725" s="96" t="n">
        <f aca="false">BR41725-2.5</f>
        <v>-2.5</v>
      </c>
    </row>
    <row r="41726" customFormat="false" ht="12" hidden="false" customHeight="false" outlineLevel="0" collapsed="false">
      <c r="BS41726" s="96" t="n">
        <f aca="false">BR41726-2.5</f>
        <v>-2.5</v>
      </c>
    </row>
    <row r="41727" customFormat="false" ht="12" hidden="false" customHeight="false" outlineLevel="0" collapsed="false">
      <c r="BS41727" s="96" t="n">
        <f aca="false">BR41727-2.5</f>
        <v>-2.5</v>
      </c>
    </row>
    <row r="41728" customFormat="false" ht="12" hidden="false" customHeight="false" outlineLevel="0" collapsed="false">
      <c r="BS41728" s="96" t="n">
        <f aca="false">BR41728-2.5</f>
        <v>-2.5</v>
      </c>
    </row>
    <row r="41729" customFormat="false" ht="12" hidden="false" customHeight="false" outlineLevel="0" collapsed="false">
      <c r="BS41729" s="96" t="n">
        <f aca="false">BR41729-2.5</f>
        <v>-2.5</v>
      </c>
    </row>
    <row r="41730" customFormat="false" ht="12" hidden="false" customHeight="false" outlineLevel="0" collapsed="false">
      <c r="BS41730" s="96" t="n">
        <f aca="false">BR41730-2.5</f>
        <v>-2.5</v>
      </c>
    </row>
    <row r="41731" customFormat="false" ht="12" hidden="false" customHeight="false" outlineLevel="0" collapsed="false">
      <c r="BS41731" s="96" t="n">
        <f aca="false">BR41731-2.5</f>
        <v>-2.5</v>
      </c>
    </row>
    <row r="41732" customFormat="false" ht="12" hidden="false" customHeight="false" outlineLevel="0" collapsed="false">
      <c r="BS41732" s="96" t="n">
        <f aca="false">BR41732-2.5</f>
        <v>-2.5</v>
      </c>
    </row>
    <row r="41733" customFormat="false" ht="12" hidden="false" customHeight="false" outlineLevel="0" collapsed="false">
      <c r="BS41733" s="96" t="n">
        <f aca="false">BR41733-2.5</f>
        <v>-2.5</v>
      </c>
    </row>
    <row r="41734" customFormat="false" ht="12" hidden="false" customHeight="false" outlineLevel="0" collapsed="false">
      <c r="BS41734" s="96" t="n">
        <f aca="false">BR41734-2.5</f>
        <v>-2.5</v>
      </c>
    </row>
    <row r="41735" customFormat="false" ht="12" hidden="false" customHeight="false" outlineLevel="0" collapsed="false">
      <c r="BS41735" s="96" t="n">
        <f aca="false">BR41735-2.5</f>
        <v>-2.5</v>
      </c>
    </row>
    <row r="41736" customFormat="false" ht="12" hidden="false" customHeight="false" outlineLevel="0" collapsed="false">
      <c r="BS41736" s="96" t="n">
        <f aca="false">BR41736-2.5</f>
        <v>-2.5</v>
      </c>
    </row>
    <row r="41737" customFormat="false" ht="12" hidden="false" customHeight="false" outlineLevel="0" collapsed="false">
      <c r="BS41737" s="96" t="n">
        <f aca="false">BR41737-2.5</f>
        <v>-2.5</v>
      </c>
    </row>
    <row r="41738" customFormat="false" ht="12" hidden="false" customHeight="false" outlineLevel="0" collapsed="false">
      <c r="BS41738" s="96" t="n">
        <f aca="false">BR41738-2.5</f>
        <v>-2.5</v>
      </c>
    </row>
    <row r="41739" customFormat="false" ht="12" hidden="false" customHeight="false" outlineLevel="0" collapsed="false">
      <c r="BS41739" s="96" t="n">
        <f aca="false">BR41739-2.5</f>
        <v>-2.5</v>
      </c>
    </row>
    <row r="41740" customFormat="false" ht="12" hidden="false" customHeight="false" outlineLevel="0" collapsed="false">
      <c r="BS41740" s="96" t="n">
        <f aca="false">BR41740-2.5</f>
        <v>-2.5</v>
      </c>
    </row>
    <row r="41741" customFormat="false" ht="12" hidden="false" customHeight="false" outlineLevel="0" collapsed="false">
      <c r="BS41741" s="96" t="n">
        <f aca="false">BR41741-2.5</f>
        <v>-2.5</v>
      </c>
    </row>
    <row r="41742" customFormat="false" ht="12" hidden="false" customHeight="false" outlineLevel="0" collapsed="false">
      <c r="BS41742" s="96" t="n">
        <f aca="false">BR41742-2.5</f>
        <v>-2.5</v>
      </c>
    </row>
    <row r="41743" customFormat="false" ht="12" hidden="false" customHeight="false" outlineLevel="0" collapsed="false">
      <c r="BS41743" s="96" t="n">
        <f aca="false">BR41743-2.5</f>
        <v>-2.5</v>
      </c>
    </row>
    <row r="41744" customFormat="false" ht="12" hidden="false" customHeight="false" outlineLevel="0" collapsed="false">
      <c r="BS41744" s="96" t="n">
        <f aca="false">BR41744-2.5</f>
        <v>-2.5</v>
      </c>
    </row>
    <row r="41745" customFormat="false" ht="12" hidden="false" customHeight="false" outlineLevel="0" collapsed="false">
      <c r="BS41745" s="96" t="n">
        <f aca="false">BR41745-2.5</f>
        <v>-2.5</v>
      </c>
    </row>
    <row r="41746" customFormat="false" ht="12" hidden="false" customHeight="false" outlineLevel="0" collapsed="false">
      <c r="BS41746" s="96" t="n">
        <f aca="false">BR41746-2.5</f>
        <v>-2.5</v>
      </c>
    </row>
    <row r="41747" customFormat="false" ht="12" hidden="false" customHeight="false" outlineLevel="0" collapsed="false">
      <c r="BS41747" s="96" t="n">
        <f aca="false">BR41747-2.5</f>
        <v>-2.5</v>
      </c>
    </row>
    <row r="41748" customFormat="false" ht="12" hidden="false" customHeight="false" outlineLevel="0" collapsed="false">
      <c r="BS41748" s="96" t="n">
        <f aca="false">BR41748-2.5</f>
        <v>-2.5</v>
      </c>
    </row>
    <row r="41749" customFormat="false" ht="12" hidden="false" customHeight="false" outlineLevel="0" collapsed="false">
      <c r="BS41749" s="96" t="n">
        <f aca="false">BR41749-2.5</f>
        <v>-2.5</v>
      </c>
    </row>
    <row r="41750" customFormat="false" ht="12" hidden="false" customHeight="false" outlineLevel="0" collapsed="false">
      <c r="BS41750" s="96" t="n">
        <f aca="false">BR41750-2.5</f>
        <v>-2.5</v>
      </c>
    </row>
    <row r="41751" customFormat="false" ht="12" hidden="false" customHeight="false" outlineLevel="0" collapsed="false">
      <c r="BS41751" s="96" t="n">
        <f aca="false">BR41751-2.5</f>
        <v>-2.5</v>
      </c>
    </row>
    <row r="41752" customFormat="false" ht="12" hidden="false" customHeight="false" outlineLevel="0" collapsed="false">
      <c r="BS41752" s="96" t="n">
        <f aca="false">BR41752-2.5</f>
        <v>-2.5</v>
      </c>
    </row>
    <row r="41753" customFormat="false" ht="12" hidden="false" customHeight="false" outlineLevel="0" collapsed="false">
      <c r="BS41753" s="96" t="n">
        <f aca="false">BR41753-2.5</f>
        <v>-2.5</v>
      </c>
    </row>
    <row r="41754" customFormat="false" ht="12" hidden="false" customHeight="false" outlineLevel="0" collapsed="false">
      <c r="BS41754" s="96" t="n">
        <f aca="false">BR41754-2.5</f>
        <v>-2.5</v>
      </c>
    </row>
    <row r="41755" customFormat="false" ht="12" hidden="false" customHeight="false" outlineLevel="0" collapsed="false">
      <c r="BS41755" s="96" t="n">
        <f aca="false">BR41755-2.5</f>
        <v>-2.5</v>
      </c>
    </row>
    <row r="41756" customFormat="false" ht="12" hidden="false" customHeight="false" outlineLevel="0" collapsed="false">
      <c r="BS41756" s="96" t="n">
        <f aca="false">BR41756-2.5</f>
        <v>-2.5</v>
      </c>
    </row>
    <row r="41757" customFormat="false" ht="12" hidden="false" customHeight="false" outlineLevel="0" collapsed="false">
      <c r="BS41757" s="96" t="n">
        <f aca="false">BR41757-2.5</f>
        <v>-2.5</v>
      </c>
    </row>
    <row r="41758" customFormat="false" ht="12" hidden="false" customHeight="false" outlineLevel="0" collapsed="false">
      <c r="BS41758" s="96" t="n">
        <f aca="false">BR41758-2.5</f>
        <v>-2.5</v>
      </c>
    </row>
    <row r="41759" customFormat="false" ht="12" hidden="false" customHeight="false" outlineLevel="0" collapsed="false">
      <c r="BS41759" s="96" t="n">
        <f aca="false">BR41759-2.5</f>
        <v>-2.5</v>
      </c>
    </row>
    <row r="41760" customFormat="false" ht="12" hidden="false" customHeight="false" outlineLevel="0" collapsed="false">
      <c r="BS41760" s="96" t="n">
        <f aca="false">BR41760-2.5</f>
        <v>-2.5</v>
      </c>
    </row>
    <row r="41761" customFormat="false" ht="12" hidden="false" customHeight="false" outlineLevel="0" collapsed="false">
      <c r="BS41761" s="96" t="n">
        <f aca="false">BR41761-2.5</f>
        <v>-2.5</v>
      </c>
    </row>
    <row r="41762" customFormat="false" ht="12" hidden="false" customHeight="false" outlineLevel="0" collapsed="false">
      <c r="BS41762" s="96" t="n">
        <f aca="false">BR41762-2.5</f>
        <v>-2.5</v>
      </c>
    </row>
    <row r="41763" customFormat="false" ht="12" hidden="false" customHeight="false" outlineLevel="0" collapsed="false">
      <c r="BS41763" s="96" t="n">
        <f aca="false">BR41763-2.5</f>
        <v>-2.5</v>
      </c>
    </row>
    <row r="41764" customFormat="false" ht="12" hidden="false" customHeight="false" outlineLevel="0" collapsed="false">
      <c r="BS41764" s="96" t="n">
        <f aca="false">BR41764-2.5</f>
        <v>-2.5</v>
      </c>
    </row>
    <row r="41765" customFormat="false" ht="12" hidden="false" customHeight="false" outlineLevel="0" collapsed="false">
      <c r="BS41765" s="96" t="n">
        <f aca="false">BR41765-2.5</f>
        <v>-2.5</v>
      </c>
    </row>
    <row r="41766" customFormat="false" ht="12" hidden="false" customHeight="false" outlineLevel="0" collapsed="false">
      <c r="BS41766" s="96" t="n">
        <f aca="false">BR41766-2.5</f>
        <v>-2.5</v>
      </c>
    </row>
    <row r="41767" customFormat="false" ht="12" hidden="false" customHeight="false" outlineLevel="0" collapsed="false">
      <c r="BS41767" s="96" t="n">
        <f aca="false">BR41767-2.5</f>
        <v>-2.5</v>
      </c>
    </row>
    <row r="41768" customFormat="false" ht="12" hidden="false" customHeight="false" outlineLevel="0" collapsed="false">
      <c r="BS41768" s="96" t="n">
        <f aca="false">BR41768-2.5</f>
        <v>-2.5</v>
      </c>
    </row>
    <row r="41769" customFormat="false" ht="12" hidden="false" customHeight="false" outlineLevel="0" collapsed="false">
      <c r="BS41769" s="96" t="n">
        <f aca="false">BR41769-2.5</f>
        <v>-2.5</v>
      </c>
    </row>
    <row r="41770" customFormat="false" ht="12" hidden="false" customHeight="false" outlineLevel="0" collapsed="false">
      <c r="BS41770" s="96" t="n">
        <f aca="false">BR41770-2.5</f>
        <v>-2.5</v>
      </c>
    </row>
    <row r="41771" customFormat="false" ht="12" hidden="false" customHeight="false" outlineLevel="0" collapsed="false">
      <c r="BS41771" s="96" t="n">
        <f aca="false">BR41771-2.5</f>
        <v>-2.5</v>
      </c>
    </row>
    <row r="41772" customFormat="false" ht="12" hidden="false" customHeight="false" outlineLevel="0" collapsed="false">
      <c r="BS41772" s="96" t="n">
        <f aca="false">BR41772-2.5</f>
        <v>-2.5</v>
      </c>
    </row>
    <row r="41773" customFormat="false" ht="12" hidden="false" customHeight="false" outlineLevel="0" collapsed="false">
      <c r="BS41773" s="96" t="n">
        <f aca="false">BR41773-2.5</f>
        <v>-2.5</v>
      </c>
    </row>
    <row r="41774" customFormat="false" ht="12" hidden="false" customHeight="false" outlineLevel="0" collapsed="false">
      <c r="BS41774" s="96" t="n">
        <f aca="false">BR41774-2.5</f>
        <v>-2.5</v>
      </c>
    </row>
    <row r="41775" customFormat="false" ht="12" hidden="false" customHeight="false" outlineLevel="0" collapsed="false">
      <c r="BS41775" s="96" t="n">
        <f aca="false">BR41775-2.5</f>
        <v>-2.5</v>
      </c>
    </row>
    <row r="41776" customFormat="false" ht="12" hidden="false" customHeight="false" outlineLevel="0" collapsed="false">
      <c r="BS41776" s="96" t="n">
        <f aca="false">BR41776-2.5</f>
        <v>-2.5</v>
      </c>
    </row>
    <row r="41777" customFormat="false" ht="12" hidden="false" customHeight="false" outlineLevel="0" collapsed="false">
      <c r="BS41777" s="96" t="n">
        <f aca="false">BR41777-2.5</f>
        <v>-2.5</v>
      </c>
    </row>
    <row r="41778" customFormat="false" ht="12" hidden="false" customHeight="false" outlineLevel="0" collapsed="false">
      <c r="BS41778" s="96" t="n">
        <f aca="false">BR41778-2.5</f>
        <v>-2.5</v>
      </c>
    </row>
    <row r="41779" customFormat="false" ht="12" hidden="false" customHeight="false" outlineLevel="0" collapsed="false">
      <c r="BS41779" s="96" t="n">
        <f aca="false">BR41779-2.5</f>
        <v>-2.5</v>
      </c>
    </row>
    <row r="41780" customFormat="false" ht="12" hidden="false" customHeight="false" outlineLevel="0" collapsed="false">
      <c r="BS41780" s="96" t="n">
        <f aca="false">BR41780-2.5</f>
        <v>-2.5</v>
      </c>
    </row>
    <row r="41781" customFormat="false" ht="12" hidden="false" customHeight="false" outlineLevel="0" collapsed="false">
      <c r="BS41781" s="96" t="n">
        <f aca="false">BR41781-2.5</f>
        <v>-2.5</v>
      </c>
    </row>
    <row r="41782" customFormat="false" ht="12" hidden="false" customHeight="false" outlineLevel="0" collapsed="false">
      <c r="BS41782" s="96" t="n">
        <f aca="false">BR41782-2.5</f>
        <v>-2.5</v>
      </c>
    </row>
    <row r="41783" customFormat="false" ht="12" hidden="false" customHeight="false" outlineLevel="0" collapsed="false">
      <c r="BS41783" s="96" t="n">
        <f aca="false">BR41783-2.5</f>
        <v>-2.5</v>
      </c>
    </row>
    <row r="41784" customFormat="false" ht="12" hidden="false" customHeight="false" outlineLevel="0" collapsed="false">
      <c r="BS41784" s="96" t="n">
        <f aca="false">BR41784-2.5</f>
        <v>-2.5</v>
      </c>
    </row>
    <row r="41785" customFormat="false" ht="12" hidden="false" customHeight="false" outlineLevel="0" collapsed="false">
      <c r="BS41785" s="96" t="n">
        <f aca="false">BR41785-2.5</f>
        <v>-2.5</v>
      </c>
    </row>
    <row r="41786" customFormat="false" ht="12" hidden="false" customHeight="false" outlineLevel="0" collapsed="false">
      <c r="BS41786" s="96" t="n">
        <f aca="false">BR41786-2.5</f>
        <v>-2.5</v>
      </c>
    </row>
    <row r="41787" customFormat="false" ht="12" hidden="false" customHeight="false" outlineLevel="0" collapsed="false">
      <c r="BS41787" s="96" t="n">
        <f aca="false">BR41787-2.5</f>
        <v>-2.5</v>
      </c>
    </row>
    <row r="41788" customFormat="false" ht="12" hidden="false" customHeight="false" outlineLevel="0" collapsed="false">
      <c r="BS41788" s="96" t="n">
        <f aca="false">BR41788-2.5</f>
        <v>-2.5</v>
      </c>
    </row>
    <row r="41789" customFormat="false" ht="12" hidden="false" customHeight="false" outlineLevel="0" collapsed="false">
      <c r="BS41789" s="96" t="n">
        <f aca="false">BR41789-2.5</f>
        <v>-2.5</v>
      </c>
    </row>
    <row r="41790" customFormat="false" ht="12" hidden="false" customHeight="false" outlineLevel="0" collapsed="false">
      <c r="BS41790" s="96" t="n">
        <f aca="false">BR41790-2.5</f>
        <v>-2.5</v>
      </c>
    </row>
    <row r="41791" customFormat="false" ht="12" hidden="false" customHeight="false" outlineLevel="0" collapsed="false">
      <c r="BS41791" s="96" t="n">
        <f aca="false">BR41791-2.5</f>
        <v>-2.5</v>
      </c>
    </row>
    <row r="41792" customFormat="false" ht="12" hidden="false" customHeight="false" outlineLevel="0" collapsed="false">
      <c r="BS41792" s="96" t="n">
        <f aca="false">BR41792-2.5</f>
        <v>-2.5</v>
      </c>
    </row>
    <row r="41793" customFormat="false" ht="12" hidden="false" customHeight="false" outlineLevel="0" collapsed="false">
      <c r="BS41793" s="96" t="n">
        <f aca="false">BR41793-2.5</f>
        <v>-2.5</v>
      </c>
    </row>
    <row r="41794" customFormat="false" ht="12" hidden="false" customHeight="false" outlineLevel="0" collapsed="false">
      <c r="BS41794" s="96" t="n">
        <f aca="false">BR41794-2.5</f>
        <v>-2.5</v>
      </c>
    </row>
    <row r="41795" customFormat="false" ht="12" hidden="false" customHeight="false" outlineLevel="0" collapsed="false">
      <c r="BS41795" s="96" t="n">
        <f aca="false">BR41795-2.5</f>
        <v>-2.5</v>
      </c>
    </row>
    <row r="41796" customFormat="false" ht="12" hidden="false" customHeight="false" outlineLevel="0" collapsed="false">
      <c r="BS41796" s="96" t="n">
        <f aca="false">BR41796-2.5</f>
        <v>-2.5</v>
      </c>
    </row>
    <row r="41797" customFormat="false" ht="12" hidden="false" customHeight="false" outlineLevel="0" collapsed="false">
      <c r="BS41797" s="96" t="n">
        <f aca="false">BR41797-2.5</f>
        <v>-2.5</v>
      </c>
    </row>
    <row r="41798" customFormat="false" ht="12" hidden="false" customHeight="false" outlineLevel="0" collapsed="false">
      <c r="BS41798" s="96" t="n">
        <f aca="false">BR41798-2.5</f>
        <v>-2.5</v>
      </c>
    </row>
    <row r="41799" customFormat="false" ht="12" hidden="false" customHeight="false" outlineLevel="0" collapsed="false">
      <c r="BS41799" s="96" t="n">
        <f aca="false">BR41799-2.5</f>
        <v>-2.5</v>
      </c>
    </row>
    <row r="41800" customFormat="false" ht="12" hidden="false" customHeight="false" outlineLevel="0" collapsed="false">
      <c r="BS41800" s="96" t="n">
        <f aca="false">BR41800-2.5</f>
        <v>-2.5</v>
      </c>
    </row>
    <row r="41801" customFormat="false" ht="12" hidden="false" customHeight="false" outlineLevel="0" collapsed="false">
      <c r="BS41801" s="96" t="n">
        <f aca="false">BR41801-2.5</f>
        <v>-2.5</v>
      </c>
    </row>
    <row r="41802" customFormat="false" ht="12" hidden="false" customHeight="false" outlineLevel="0" collapsed="false">
      <c r="BS41802" s="96" t="n">
        <f aca="false">BR41802-2.5</f>
        <v>-2.5</v>
      </c>
    </row>
    <row r="41803" customFormat="false" ht="12" hidden="false" customHeight="false" outlineLevel="0" collapsed="false">
      <c r="BS41803" s="96" t="n">
        <f aca="false">BR41803-2.5</f>
        <v>-2.5</v>
      </c>
    </row>
    <row r="41804" customFormat="false" ht="12" hidden="false" customHeight="false" outlineLevel="0" collapsed="false">
      <c r="BS41804" s="96" t="n">
        <f aca="false">BR41804-2.5</f>
        <v>-2.5</v>
      </c>
    </row>
    <row r="41805" customFormat="false" ht="12" hidden="false" customHeight="false" outlineLevel="0" collapsed="false">
      <c r="BS41805" s="96" t="n">
        <f aca="false">BR41805-2.5</f>
        <v>-2.5</v>
      </c>
    </row>
    <row r="41806" customFormat="false" ht="12" hidden="false" customHeight="false" outlineLevel="0" collapsed="false">
      <c r="BS41806" s="96" t="n">
        <f aca="false">BR41806-2.5</f>
        <v>-2.5</v>
      </c>
    </row>
    <row r="41807" customFormat="false" ht="12" hidden="false" customHeight="false" outlineLevel="0" collapsed="false">
      <c r="BS41807" s="96" t="n">
        <f aca="false">BR41807-2.5</f>
        <v>-2.5</v>
      </c>
    </row>
    <row r="41808" customFormat="false" ht="12" hidden="false" customHeight="false" outlineLevel="0" collapsed="false">
      <c r="BS41808" s="96" t="n">
        <f aca="false">BR41808-2.5</f>
        <v>-2.5</v>
      </c>
    </row>
    <row r="41809" customFormat="false" ht="12" hidden="false" customHeight="false" outlineLevel="0" collapsed="false">
      <c r="BS41809" s="96" t="n">
        <f aca="false">BR41809-2.5</f>
        <v>-2.5</v>
      </c>
    </row>
    <row r="41810" customFormat="false" ht="12" hidden="false" customHeight="false" outlineLevel="0" collapsed="false">
      <c r="BS41810" s="96" t="n">
        <f aca="false">BR41810-2.5</f>
        <v>-2.5</v>
      </c>
    </row>
    <row r="41811" customFormat="false" ht="12" hidden="false" customHeight="false" outlineLevel="0" collapsed="false">
      <c r="BS41811" s="96" t="n">
        <f aca="false">BR41811-2.5</f>
        <v>-2.5</v>
      </c>
    </row>
    <row r="41812" customFormat="false" ht="12" hidden="false" customHeight="false" outlineLevel="0" collapsed="false">
      <c r="BS41812" s="96" t="n">
        <f aca="false">BR41812-2.5</f>
        <v>-2.5</v>
      </c>
    </row>
    <row r="41813" customFormat="false" ht="12" hidden="false" customHeight="false" outlineLevel="0" collapsed="false">
      <c r="BS41813" s="96" t="n">
        <f aca="false">BR41813-2.5</f>
        <v>-2.5</v>
      </c>
    </row>
    <row r="41814" customFormat="false" ht="12" hidden="false" customHeight="false" outlineLevel="0" collapsed="false">
      <c r="BS41814" s="96" t="n">
        <f aca="false">BR41814-2.5</f>
        <v>-2.5</v>
      </c>
    </row>
    <row r="41815" customFormat="false" ht="12" hidden="false" customHeight="false" outlineLevel="0" collapsed="false">
      <c r="BS41815" s="96" t="n">
        <f aca="false">BR41815-2.5</f>
        <v>-2.5</v>
      </c>
    </row>
    <row r="41816" customFormat="false" ht="12" hidden="false" customHeight="false" outlineLevel="0" collapsed="false">
      <c r="BS41816" s="96" t="n">
        <f aca="false">BR41816-2.5</f>
        <v>-2.5</v>
      </c>
    </row>
    <row r="41817" customFormat="false" ht="12" hidden="false" customHeight="false" outlineLevel="0" collapsed="false">
      <c r="BS41817" s="96" t="n">
        <f aca="false">BR41817-2.5</f>
        <v>-2.5</v>
      </c>
    </row>
    <row r="41818" customFormat="false" ht="12" hidden="false" customHeight="false" outlineLevel="0" collapsed="false">
      <c r="BS41818" s="96" t="n">
        <f aca="false">BR41818-2.5</f>
        <v>-2.5</v>
      </c>
    </row>
    <row r="41819" customFormat="false" ht="12" hidden="false" customHeight="false" outlineLevel="0" collapsed="false">
      <c r="BS41819" s="96" t="n">
        <f aca="false">BR41819-2.5</f>
        <v>-2.5</v>
      </c>
    </row>
    <row r="41820" customFormat="false" ht="12" hidden="false" customHeight="false" outlineLevel="0" collapsed="false">
      <c r="BS41820" s="96" t="n">
        <f aca="false">BR41820-2.5</f>
        <v>-2.5</v>
      </c>
    </row>
    <row r="41821" customFormat="false" ht="12" hidden="false" customHeight="false" outlineLevel="0" collapsed="false">
      <c r="BS41821" s="96" t="n">
        <f aca="false">BR41821-2.5</f>
        <v>-2.5</v>
      </c>
    </row>
    <row r="41822" customFormat="false" ht="12" hidden="false" customHeight="false" outlineLevel="0" collapsed="false">
      <c r="BS41822" s="96" t="n">
        <f aca="false">BR41822-2.5</f>
        <v>-2.5</v>
      </c>
    </row>
    <row r="41823" customFormat="false" ht="12" hidden="false" customHeight="false" outlineLevel="0" collapsed="false">
      <c r="BS41823" s="96" t="n">
        <f aca="false">BR41823-2.5</f>
        <v>-2.5</v>
      </c>
    </row>
    <row r="41824" customFormat="false" ht="12" hidden="false" customHeight="false" outlineLevel="0" collapsed="false">
      <c r="BS41824" s="96" t="n">
        <f aca="false">BR41824-2.5</f>
        <v>-2.5</v>
      </c>
    </row>
    <row r="41825" customFormat="false" ht="12" hidden="false" customHeight="false" outlineLevel="0" collapsed="false">
      <c r="BS41825" s="96" t="n">
        <f aca="false">BR41825-2.5</f>
        <v>-2.5</v>
      </c>
    </row>
    <row r="41826" customFormat="false" ht="12" hidden="false" customHeight="false" outlineLevel="0" collapsed="false">
      <c r="BS41826" s="96" t="n">
        <f aca="false">BR41826-2.5</f>
        <v>-2.5</v>
      </c>
    </row>
    <row r="41827" customFormat="false" ht="12" hidden="false" customHeight="false" outlineLevel="0" collapsed="false">
      <c r="BS41827" s="96" t="n">
        <f aca="false">BR41827-2.5</f>
        <v>-2.5</v>
      </c>
    </row>
    <row r="41828" customFormat="false" ht="12" hidden="false" customHeight="false" outlineLevel="0" collapsed="false">
      <c r="BS41828" s="96" t="n">
        <f aca="false">BR41828-2.5</f>
        <v>-2.5</v>
      </c>
    </row>
    <row r="41829" customFormat="false" ht="12" hidden="false" customHeight="false" outlineLevel="0" collapsed="false">
      <c r="BS41829" s="96" t="n">
        <f aca="false">BR41829-2.5</f>
        <v>-2.5</v>
      </c>
    </row>
    <row r="41830" customFormat="false" ht="12" hidden="false" customHeight="false" outlineLevel="0" collapsed="false">
      <c r="BS41830" s="96" t="n">
        <f aca="false">BR41830-2.5</f>
        <v>-2.5</v>
      </c>
    </row>
    <row r="41831" customFormat="false" ht="12" hidden="false" customHeight="false" outlineLevel="0" collapsed="false">
      <c r="BS41831" s="96" t="n">
        <f aca="false">BR41831-2.5</f>
        <v>-2.5</v>
      </c>
    </row>
    <row r="41832" customFormat="false" ht="12" hidden="false" customHeight="false" outlineLevel="0" collapsed="false">
      <c r="BS41832" s="96" t="n">
        <f aca="false">BR41832-2.5</f>
        <v>-2.5</v>
      </c>
    </row>
    <row r="41833" customFormat="false" ht="12" hidden="false" customHeight="false" outlineLevel="0" collapsed="false">
      <c r="BS41833" s="96" t="n">
        <f aca="false">BR41833-2.5</f>
        <v>-2.5</v>
      </c>
    </row>
    <row r="41834" customFormat="false" ht="12" hidden="false" customHeight="false" outlineLevel="0" collapsed="false">
      <c r="BS41834" s="96" t="n">
        <f aca="false">BR41834-2.5</f>
        <v>-2.5</v>
      </c>
    </row>
    <row r="41835" customFormat="false" ht="12" hidden="false" customHeight="false" outlineLevel="0" collapsed="false">
      <c r="BS41835" s="96" t="n">
        <f aca="false">BR41835-2.5</f>
        <v>-2.5</v>
      </c>
    </row>
    <row r="41836" customFormat="false" ht="12" hidden="false" customHeight="false" outlineLevel="0" collapsed="false">
      <c r="BS41836" s="96" t="n">
        <f aca="false">BR41836-2.5</f>
        <v>-2.5</v>
      </c>
    </row>
    <row r="41837" customFormat="false" ht="12" hidden="false" customHeight="false" outlineLevel="0" collapsed="false">
      <c r="BS41837" s="96" t="n">
        <f aca="false">BR41837-2.5</f>
        <v>-2.5</v>
      </c>
    </row>
    <row r="41838" customFormat="false" ht="12" hidden="false" customHeight="false" outlineLevel="0" collapsed="false">
      <c r="BS41838" s="96" t="n">
        <f aca="false">BR41838-2.5</f>
        <v>-2.5</v>
      </c>
    </row>
    <row r="41839" customFormat="false" ht="12" hidden="false" customHeight="false" outlineLevel="0" collapsed="false">
      <c r="BS41839" s="96" t="n">
        <f aca="false">BR41839-2.5</f>
        <v>-2.5</v>
      </c>
    </row>
    <row r="41840" customFormat="false" ht="12" hidden="false" customHeight="false" outlineLevel="0" collapsed="false">
      <c r="BS41840" s="96" t="n">
        <f aca="false">BR41840-2.5</f>
        <v>-2.5</v>
      </c>
    </row>
    <row r="41841" customFormat="false" ht="12" hidden="false" customHeight="false" outlineLevel="0" collapsed="false">
      <c r="BS41841" s="96" t="n">
        <f aca="false">BR41841-2.5</f>
        <v>-2.5</v>
      </c>
    </row>
    <row r="41842" customFormat="false" ht="12" hidden="false" customHeight="false" outlineLevel="0" collapsed="false">
      <c r="BS41842" s="96" t="n">
        <f aca="false">BR41842-2.5</f>
        <v>-2.5</v>
      </c>
    </row>
    <row r="41843" customFormat="false" ht="12" hidden="false" customHeight="false" outlineLevel="0" collapsed="false">
      <c r="BS41843" s="96" t="n">
        <f aca="false">BR41843-2.5</f>
        <v>-2.5</v>
      </c>
    </row>
    <row r="41844" customFormat="false" ht="12" hidden="false" customHeight="false" outlineLevel="0" collapsed="false">
      <c r="BS41844" s="96" t="n">
        <f aca="false">BR41844-2.5</f>
        <v>-2.5</v>
      </c>
    </row>
    <row r="41845" customFormat="false" ht="12" hidden="false" customHeight="false" outlineLevel="0" collapsed="false">
      <c r="BS41845" s="96" t="n">
        <f aca="false">BR41845-2.5</f>
        <v>-2.5</v>
      </c>
    </row>
    <row r="41846" customFormat="false" ht="12" hidden="false" customHeight="false" outlineLevel="0" collapsed="false">
      <c r="BS41846" s="96" t="n">
        <f aca="false">BR41846-2.5</f>
        <v>-2.5</v>
      </c>
    </row>
    <row r="41847" customFormat="false" ht="12" hidden="false" customHeight="false" outlineLevel="0" collapsed="false">
      <c r="BS41847" s="96" t="n">
        <f aca="false">BR41847-2.5</f>
        <v>-2.5</v>
      </c>
    </row>
    <row r="41848" customFormat="false" ht="12" hidden="false" customHeight="false" outlineLevel="0" collapsed="false">
      <c r="BS41848" s="96" t="n">
        <f aca="false">BR41848-2.5</f>
        <v>-2.5</v>
      </c>
    </row>
    <row r="41849" customFormat="false" ht="12" hidden="false" customHeight="false" outlineLevel="0" collapsed="false">
      <c r="BS41849" s="96" t="n">
        <f aca="false">BR41849-2.5</f>
        <v>-2.5</v>
      </c>
    </row>
    <row r="41850" customFormat="false" ht="12" hidden="false" customHeight="false" outlineLevel="0" collapsed="false">
      <c r="BS41850" s="96" t="n">
        <f aca="false">BR41850-2.5</f>
        <v>-2.5</v>
      </c>
    </row>
    <row r="41851" customFormat="false" ht="12" hidden="false" customHeight="false" outlineLevel="0" collapsed="false">
      <c r="BS41851" s="96" t="n">
        <f aca="false">BR41851-2.5</f>
        <v>-2.5</v>
      </c>
    </row>
    <row r="41852" customFormat="false" ht="12" hidden="false" customHeight="false" outlineLevel="0" collapsed="false">
      <c r="BS41852" s="96" t="n">
        <f aca="false">BR41852-2.5</f>
        <v>-2.5</v>
      </c>
    </row>
    <row r="41853" customFormat="false" ht="12" hidden="false" customHeight="false" outlineLevel="0" collapsed="false">
      <c r="BS41853" s="96" t="n">
        <f aca="false">BR41853-2.5</f>
        <v>-2.5</v>
      </c>
    </row>
    <row r="41854" customFormat="false" ht="12" hidden="false" customHeight="false" outlineLevel="0" collapsed="false">
      <c r="BS41854" s="96" t="n">
        <f aca="false">BR41854-2.5</f>
        <v>-2.5</v>
      </c>
    </row>
    <row r="41855" customFormat="false" ht="12" hidden="false" customHeight="false" outlineLevel="0" collapsed="false">
      <c r="BS41855" s="96" t="n">
        <f aca="false">BR41855-2.5</f>
        <v>-2.5</v>
      </c>
    </row>
    <row r="41856" customFormat="false" ht="12" hidden="false" customHeight="false" outlineLevel="0" collapsed="false">
      <c r="BS41856" s="96" t="n">
        <f aca="false">BR41856-2.5</f>
        <v>-2.5</v>
      </c>
    </row>
    <row r="41857" customFormat="false" ht="12" hidden="false" customHeight="false" outlineLevel="0" collapsed="false">
      <c r="BS41857" s="96" t="n">
        <f aca="false">BR41857-2.5</f>
        <v>-2.5</v>
      </c>
    </row>
    <row r="41858" customFormat="false" ht="12" hidden="false" customHeight="false" outlineLevel="0" collapsed="false">
      <c r="BS41858" s="96" t="n">
        <f aca="false">BR41858-2.5</f>
        <v>-2.5</v>
      </c>
    </row>
    <row r="41859" customFormat="false" ht="12" hidden="false" customHeight="false" outlineLevel="0" collapsed="false">
      <c r="BS41859" s="96" t="n">
        <f aca="false">BR41859-2.5</f>
        <v>-2.5</v>
      </c>
    </row>
    <row r="41860" customFormat="false" ht="12" hidden="false" customHeight="false" outlineLevel="0" collapsed="false">
      <c r="BS41860" s="96" t="n">
        <f aca="false">BR41860-2.5</f>
        <v>-2.5</v>
      </c>
    </row>
    <row r="41861" customFormat="false" ht="12" hidden="false" customHeight="false" outlineLevel="0" collapsed="false">
      <c r="BS41861" s="96" t="n">
        <f aca="false">BR41861-2.5</f>
        <v>-2.5</v>
      </c>
    </row>
    <row r="41862" customFormat="false" ht="12" hidden="false" customHeight="false" outlineLevel="0" collapsed="false">
      <c r="BS41862" s="96" t="n">
        <f aca="false">BR41862-2.5</f>
        <v>-2.5</v>
      </c>
    </row>
    <row r="41863" customFormat="false" ht="12" hidden="false" customHeight="false" outlineLevel="0" collapsed="false">
      <c r="BS41863" s="96" t="n">
        <f aca="false">BR41863-2.5</f>
        <v>-2.5</v>
      </c>
    </row>
    <row r="41864" customFormat="false" ht="12" hidden="false" customHeight="false" outlineLevel="0" collapsed="false">
      <c r="BS41864" s="96" t="n">
        <f aca="false">BR41864-2.5</f>
        <v>-2.5</v>
      </c>
    </row>
    <row r="41865" customFormat="false" ht="12" hidden="false" customHeight="false" outlineLevel="0" collapsed="false">
      <c r="BS41865" s="96" t="n">
        <f aca="false">BR41865-2.5</f>
        <v>-2.5</v>
      </c>
    </row>
    <row r="41866" customFormat="false" ht="12" hidden="false" customHeight="false" outlineLevel="0" collapsed="false">
      <c r="BS41866" s="96" t="n">
        <f aca="false">BR41866-2.5</f>
        <v>-2.5</v>
      </c>
    </row>
    <row r="41867" customFormat="false" ht="12" hidden="false" customHeight="false" outlineLevel="0" collapsed="false">
      <c r="BS41867" s="96" t="n">
        <f aca="false">BR41867-2.5</f>
        <v>-2.5</v>
      </c>
    </row>
    <row r="41868" customFormat="false" ht="12" hidden="false" customHeight="false" outlineLevel="0" collapsed="false">
      <c r="BS41868" s="96" t="n">
        <f aca="false">BR41868-2.5</f>
        <v>-2.5</v>
      </c>
    </row>
    <row r="41869" customFormat="false" ht="12" hidden="false" customHeight="false" outlineLevel="0" collapsed="false">
      <c r="BS41869" s="96" t="n">
        <f aca="false">BR41869-2.5</f>
        <v>-2.5</v>
      </c>
    </row>
    <row r="41870" customFormat="false" ht="12" hidden="false" customHeight="false" outlineLevel="0" collapsed="false">
      <c r="BS41870" s="96" t="n">
        <f aca="false">BR41870-2.5</f>
        <v>-2.5</v>
      </c>
    </row>
    <row r="41871" customFormat="false" ht="12" hidden="false" customHeight="false" outlineLevel="0" collapsed="false">
      <c r="BS41871" s="96" t="n">
        <f aca="false">BR41871-2.5</f>
        <v>-2.5</v>
      </c>
    </row>
    <row r="41872" customFormat="false" ht="12" hidden="false" customHeight="false" outlineLevel="0" collapsed="false">
      <c r="BS41872" s="96" t="n">
        <f aca="false">BR41872-2.5</f>
        <v>-2.5</v>
      </c>
    </row>
    <row r="41873" customFormat="false" ht="12" hidden="false" customHeight="false" outlineLevel="0" collapsed="false">
      <c r="BS41873" s="96" t="n">
        <f aca="false">BR41873-2.5</f>
        <v>-2.5</v>
      </c>
    </row>
    <row r="41874" customFormat="false" ht="12" hidden="false" customHeight="false" outlineLevel="0" collapsed="false">
      <c r="BS41874" s="96" t="n">
        <f aca="false">BR41874-2.5</f>
        <v>-2.5</v>
      </c>
    </row>
    <row r="41875" customFormat="false" ht="12" hidden="false" customHeight="false" outlineLevel="0" collapsed="false">
      <c r="BS41875" s="96" t="n">
        <f aca="false">BR41875-2.5</f>
        <v>-2.5</v>
      </c>
    </row>
    <row r="41876" customFormat="false" ht="12" hidden="false" customHeight="false" outlineLevel="0" collapsed="false">
      <c r="BS41876" s="96" t="n">
        <f aca="false">BR41876-2.5</f>
        <v>-2.5</v>
      </c>
    </row>
    <row r="41877" customFormat="false" ht="12" hidden="false" customHeight="false" outlineLevel="0" collapsed="false">
      <c r="BS41877" s="96" t="n">
        <f aca="false">BR41877-2.5</f>
        <v>-2.5</v>
      </c>
    </row>
    <row r="41878" customFormat="false" ht="12" hidden="false" customHeight="false" outlineLevel="0" collapsed="false">
      <c r="BS41878" s="96" t="n">
        <f aca="false">BR41878-2.5</f>
        <v>-2.5</v>
      </c>
    </row>
    <row r="41879" customFormat="false" ht="12" hidden="false" customHeight="false" outlineLevel="0" collapsed="false">
      <c r="BS41879" s="96" t="n">
        <f aca="false">BR41879-2.5</f>
        <v>-2.5</v>
      </c>
    </row>
    <row r="41880" customFormat="false" ht="12" hidden="false" customHeight="false" outlineLevel="0" collapsed="false">
      <c r="BS41880" s="96" t="n">
        <f aca="false">BR41880-2.5</f>
        <v>-2.5</v>
      </c>
    </row>
    <row r="41881" customFormat="false" ht="12" hidden="false" customHeight="false" outlineLevel="0" collapsed="false">
      <c r="BS41881" s="96" t="n">
        <f aca="false">BR41881-2.5</f>
        <v>-2.5</v>
      </c>
    </row>
    <row r="41882" customFormat="false" ht="12" hidden="false" customHeight="false" outlineLevel="0" collapsed="false">
      <c r="BS41882" s="96" t="n">
        <f aca="false">BR41882-2.5</f>
        <v>-2.5</v>
      </c>
    </row>
    <row r="41883" customFormat="false" ht="12" hidden="false" customHeight="false" outlineLevel="0" collapsed="false">
      <c r="BS41883" s="96" t="n">
        <f aca="false">BR41883-2.5</f>
        <v>-2.5</v>
      </c>
    </row>
    <row r="41884" customFormat="false" ht="12" hidden="false" customHeight="false" outlineLevel="0" collapsed="false">
      <c r="BS41884" s="96" t="n">
        <f aca="false">BR41884-2.5</f>
        <v>-2.5</v>
      </c>
    </row>
    <row r="41885" customFormat="false" ht="12" hidden="false" customHeight="false" outlineLevel="0" collapsed="false">
      <c r="BS41885" s="96" t="n">
        <f aca="false">BR41885-2.5</f>
        <v>-2.5</v>
      </c>
    </row>
    <row r="41886" customFormat="false" ht="12" hidden="false" customHeight="false" outlineLevel="0" collapsed="false">
      <c r="BS41886" s="96" t="n">
        <f aca="false">BR41886-2.5</f>
        <v>-2.5</v>
      </c>
    </row>
    <row r="41887" customFormat="false" ht="12" hidden="false" customHeight="false" outlineLevel="0" collapsed="false">
      <c r="BS41887" s="96" t="n">
        <f aca="false">BR41887-2.5</f>
        <v>-2.5</v>
      </c>
    </row>
    <row r="41888" customFormat="false" ht="12" hidden="false" customHeight="false" outlineLevel="0" collapsed="false">
      <c r="BS41888" s="96" t="n">
        <f aca="false">BR41888-2.5</f>
        <v>-2.5</v>
      </c>
    </row>
    <row r="41889" customFormat="false" ht="12" hidden="false" customHeight="false" outlineLevel="0" collapsed="false">
      <c r="BS41889" s="96" t="n">
        <f aca="false">BR41889-2.5</f>
        <v>-2.5</v>
      </c>
    </row>
    <row r="41890" customFormat="false" ht="12" hidden="false" customHeight="false" outlineLevel="0" collapsed="false">
      <c r="BS41890" s="96" t="n">
        <f aca="false">BR41890-2.5</f>
        <v>-2.5</v>
      </c>
    </row>
    <row r="41891" customFormat="false" ht="12" hidden="false" customHeight="false" outlineLevel="0" collapsed="false">
      <c r="BS41891" s="96" t="n">
        <f aca="false">BR41891-2.5</f>
        <v>-2.5</v>
      </c>
    </row>
    <row r="41892" customFormat="false" ht="12" hidden="false" customHeight="false" outlineLevel="0" collapsed="false">
      <c r="BS41892" s="96" t="n">
        <f aca="false">BR41892-2.5</f>
        <v>-2.5</v>
      </c>
    </row>
    <row r="41893" customFormat="false" ht="12" hidden="false" customHeight="false" outlineLevel="0" collapsed="false">
      <c r="BS41893" s="96" t="n">
        <f aca="false">BR41893-2.5</f>
        <v>-2.5</v>
      </c>
    </row>
    <row r="41894" customFormat="false" ht="12" hidden="false" customHeight="false" outlineLevel="0" collapsed="false">
      <c r="BS41894" s="96" t="n">
        <f aca="false">BR41894-2.5</f>
        <v>-2.5</v>
      </c>
    </row>
    <row r="41895" customFormat="false" ht="12" hidden="false" customHeight="false" outlineLevel="0" collapsed="false">
      <c r="BS41895" s="96" t="n">
        <f aca="false">BR41895-2.5</f>
        <v>-2.5</v>
      </c>
    </row>
    <row r="41896" customFormat="false" ht="12" hidden="false" customHeight="false" outlineLevel="0" collapsed="false">
      <c r="BS41896" s="96" t="n">
        <f aca="false">BR41896-2.5</f>
        <v>-2.5</v>
      </c>
    </row>
    <row r="41897" customFormat="false" ht="12" hidden="false" customHeight="false" outlineLevel="0" collapsed="false">
      <c r="BS41897" s="96" t="n">
        <f aca="false">BR41897-2.5</f>
        <v>-2.5</v>
      </c>
    </row>
    <row r="41898" customFormat="false" ht="12" hidden="false" customHeight="false" outlineLevel="0" collapsed="false">
      <c r="BS41898" s="96" t="n">
        <f aca="false">BR41898-2.5</f>
        <v>-2.5</v>
      </c>
    </row>
    <row r="41899" customFormat="false" ht="12" hidden="false" customHeight="false" outlineLevel="0" collapsed="false">
      <c r="BS41899" s="96" t="n">
        <f aca="false">BR41899-2.5</f>
        <v>-2.5</v>
      </c>
    </row>
    <row r="41900" customFormat="false" ht="12" hidden="false" customHeight="false" outlineLevel="0" collapsed="false">
      <c r="BS41900" s="96" t="n">
        <f aca="false">BR41900-2.5</f>
        <v>-2.5</v>
      </c>
    </row>
    <row r="41901" customFormat="false" ht="12" hidden="false" customHeight="false" outlineLevel="0" collapsed="false">
      <c r="BS41901" s="96" t="n">
        <f aca="false">BR41901-2.5</f>
        <v>-2.5</v>
      </c>
    </row>
    <row r="41902" customFormat="false" ht="12" hidden="false" customHeight="false" outlineLevel="0" collapsed="false">
      <c r="BS41902" s="96" t="n">
        <f aca="false">BR41902-2.5</f>
        <v>-2.5</v>
      </c>
    </row>
    <row r="41903" customFormat="false" ht="12" hidden="false" customHeight="false" outlineLevel="0" collapsed="false">
      <c r="BS41903" s="96" t="n">
        <f aca="false">BR41903-2.5</f>
        <v>-2.5</v>
      </c>
    </row>
    <row r="41904" customFormat="false" ht="12" hidden="false" customHeight="false" outlineLevel="0" collapsed="false">
      <c r="BS41904" s="96" t="n">
        <f aca="false">BR41904-2.5</f>
        <v>-2.5</v>
      </c>
    </row>
    <row r="41905" customFormat="false" ht="12" hidden="false" customHeight="false" outlineLevel="0" collapsed="false">
      <c r="BS41905" s="96" t="n">
        <f aca="false">BR41905-2.5</f>
        <v>-2.5</v>
      </c>
    </row>
    <row r="41906" customFormat="false" ht="12" hidden="false" customHeight="false" outlineLevel="0" collapsed="false">
      <c r="BS41906" s="96" t="n">
        <f aca="false">BR41906-2.5</f>
        <v>-2.5</v>
      </c>
    </row>
    <row r="41907" customFormat="false" ht="12" hidden="false" customHeight="false" outlineLevel="0" collapsed="false">
      <c r="BS41907" s="96" t="n">
        <f aca="false">BR41907-2.5</f>
        <v>-2.5</v>
      </c>
    </row>
    <row r="41908" customFormat="false" ht="12" hidden="false" customHeight="false" outlineLevel="0" collapsed="false">
      <c r="BS41908" s="96" t="n">
        <f aca="false">BR41908-2.5</f>
        <v>-2.5</v>
      </c>
    </row>
    <row r="41909" customFormat="false" ht="12" hidden="false" customHeight="false" outlineLevel="0" collapsed="false">
      <c r="BS41909" s="96" t="n">
        <f aca="false">BR41909-2.5</f>
        <v>-2.5</v>
      </c>
    </row>
    <row r="41910" customFormat="false" ht="12" hidden="false" customHeight="false" outlineLevel="0" collapsed="false">
      <c r="BS41910" s="96" t="n">
        <f aca="false">BR41910-2.5</f>
        <v>-2.5</v>
      </c>
    </row>
    <row r="41911" customFormat="false" ht="12" hidden="false" customHeight="false" outlineLevel="0" collapsed="false">
      <c r="BS41911" s="96" t="n">
        <f aca="false">BR41911-2.5</f>
        <v>-2.5</v>
      </c>
    </row>
    <row r="41912" customFormat="false" ht="12" hidden="false" customHeight="false" outlineLevel="0" collapsed="false">
      <c r="BS41912" s="96" t="n">
        <f aca="false">BR41912-2.5</f>
        <v>-2.5</v>
      </c>
    </row>
    <row r="41913" customFormat="false" ht="12" hidden="false" customHeight="false" outlineLevel="0" collapsed="false">
      <c r="BS41913" s="96" t="n">
        <f aca="false">BR41913-2.5</f>
        <v>-2.5</v>
      </c>
    </row>
    <row r="41914" customFormat="false" ht="12" hidden="false" customHeight="false" outlineLevel="0" collapsed="false">
      <c r="BS41914" s="96" t="n">
        <f aca="false">BR41914-2.5</f>
        <v>-2.5</v>
      </c>
    </row>
    <row r="41915" customFormat="false" ht="12" hidden="false" customHeight="false" outlineLevel="0" collapsed="false">
      <c r="BS41915" s="96" t="n">
        <f aca="false">BR41915-2.5</f>
        <v>-2.5</v>
      </c>
    </row>
    <row r="41916" customFormat="false" ht="12" hidden="false" customHeight="false" outlineLevel="0" collapsed="false">
      <c r="BS41916" s="96" t="n">
        <f aca="false">BR41916-2.5</f>
        <v>-2.5</v>
      </c>
    </row>
    <row r="41917" customFormat="false" ht="12" hidden="false" customHeight="false" outlineLevel="0" collapsed="false">
      <c r="BS41917" s="96" t="n">
        <f aca="false">BR41917-2.5</f>
        <v>-2.5</v>
      </c>
    </row>
    <row r="41918" customFormat="false" ht="12" hidden="false" customHeight="false" outlineLevel="0" collapsed="false">
      <c r="BS41918" s="96" t="n">
        <f aca="false">BR41918-2.5</f>
        <v>-2.5</v>
      </c>
    </row>
    <row r="41919" customFormat="false" ht="12" hidden="false" customHeight="false" outlineLevel="0" collapsed="false">
      <c r="BS41919" s="96" t="n">
        <f aca="false">BR41919-2.5</f>
        <v>-2.5</v>
      </c>
    </row>
    <row r="41920" customFormat="false" ht="12" hidden="false" customHeight="false" outlineLevel="0" collapsed="false">
      <c r="BS41920" s="96" t="n">
        <f aca="false">BR41920-2.5</f>
        <v>-2.5</v>
      </c>
    </row>
    <row r="41921" customFormat="false" ht="12" hidden="false" customHeight="false" outlineLevel="0" collapsed="false">
      <c r="BS41921" s="96" t="n">
        <f aca="false">BR41921-2.5</f>
        <v>-2.5</v>
      </c>
    </row>
    <row r="41922" customFormat="false" ht="12" hidden="false" customHeight="false" outlineLevel="0" collapsed="false">
      <c r="BS41922" s="96" t="n">
        <f aca="false">BR41922-2.5</f>
        <v>-2.5</v>
      </c>
    </row>
    <row r="41923" customFormat="false" ht="12" hidden="false" customHeight="false" outlineLevel="0" collapsed="false">
      <c r="BS41923" s="96" t="n">
        <f aca="false">BR41923-2.5</f>
        <v>-2.5</v>
      </c>
    </row>
    <row r="41924" customFormat="false" ht="12" hidden="false" customHeight="false" outlineLevel="0" collapsed="false">
      <c r="BS41924" s="96" t="n">
        <f aca="false">BR41924-2.5</f>
        <v>-2.5</v>
      </c>
    </row>
    <row r="41925" customFormat="false" ht="12" hidden="false" customHeight="false" outlineLevel="0" collapsed="false">
      <c r="BS41925" s="96" t="n">
        <f aca="false">BR41925-2.5</f>
        <v>-2.5</v>
      </c>
    </row>
    <row r="41926" customFormat="false" ht="12" hidden="false" customHeight="false" outlineLevel="0" collapsed="false">
      <c r="BS41926" s="96" t="n">
        <f aca="false">BR41926-2.5</f>
        <v>-2.5</v>
      </c>
    </row>
    <row r="41927" customFormat="false" ht="12" hidden="false" customHeight="false" outlineLevel="0" collapsed="false">
      <c r="BS41927" s="96" t="n">
        <f aca="false">BR41927-2.5</f>
        <v>-2.5</v>
      </c>
    </row>
    <row r="41928" customFormat="false" ht="12" hidden="false" customHeight="false" outlineLevel="0" collapsed="false">
      <c r="BS41928" s="96" t="n">
        <f aca="false">BR41928-2.5</f>
        <v>-2.5</v>
      </c>
    </row>
    <row r="41929" customFormat="false" ht="12" hidden="false" customHeight="false" outlineLevel="0" collapsed="false">
      <c r="BS41929" s="96" t="n">
        <f aca="false">BR41929-2.5</f>
        <v>-2.5</v>
      </c>
    </row>
    <row r="41930" customFormat="false" ht="12" hidden="false" customHeight="false" outlineLevel="0" collapsed="false">
      <c r="BS41930" s="96" t="n">
        <f aca="false">BR41930-2.5</f>
        <v>-2.5</v>
      </c>
    </row>
    <row r="41931" customFormat="false" ht="12" hidden="false" customHeight="false" outlineLevel="0" collapsed="false">
      <c r="BS41931" s="96" t="n">
        <f aca="false">BR41931-2.5</f>
        <v>-2.5</v>
      </c>
    </row>
    <row r="41932" customFormat="false" ht="12" hidden="false" customHeight="false" outlineLevel="0" collapsed="false">
      <c r="BS41932" s="96" t="n">
        <f aca="false">BR41932-2.5</f>
        <v>-2.5</v>
      </c>
    </row>
    <row r="41933" customFormat="false" ht="12" hidden="false" customHeight="false" outlineLevel="0" collapsed="false">
      <c r="BS41933" s="96" t="n">
        <f aca="false">BR41933-2.5</f>
        <v>-2.5</v>
      </c>
    </row>
    <row r="41934" customFormat="false" ht="12" hidden="false" customHeight="false" outlineLevel="0" collapsed="false">
      <c r="BS41934" s="96" t="n">
        <f aca="false">BR41934-2.5</f>
        <v>-2.5</v>
      </c>
    </row>
    <row r="41935" customFormat="false" ht="12" hidden="false" customHeight="false" outlineLevel="0" collapsed="false">
      <c r="BS41935" s="96" t="n">
        <f aca="false">BR41935-2.5</f>
        <v>-2.5</v>
      </c>
    </row>
    <row r="41936" customFormat="false" ht="12" hidden="false" customHeight="false" outlineLevel="0" collapsed="false">
      <c r="BS41936" s="96" t="n">
        <f aca="false">BR41936-2.5</f>
        <v>-2.5</v>
      </c>
    </row>
    <row r="41937" customFormat="false" ht="12" hidden="false" customHeight="false" outlineLevel="0" collapsed="false">
      <c r="BS41937" s="96" t="n">
        <f aca="false">BR41937-2.5</f>
        <v>-2.5</v>
      </c>
    </row>
    <row r="41938" customFormat="false" ht="12" hidden="false" customHeight="false" outlineLevel="0" collapsed="false">
      <c r="BS41938" s="96" t="n">
        <f aca="false">BR41938-2.5</f>
        <v>-2.5</v>
      </c>
    </row>
    <row r="41939" customFormat="false" ht="12" hidden="false" customHeight="false" outlineLevel="0" collapsed="false">
      <c r="BS41939" s="96" t="n">
        <f aca="false">BR41939-2.5</f>
        <v>-2.5</v>
      </c>
    </row>
    <row r="41940" customFormat="false" ht="12" hidden="false" customHeight="false" outlineLevel="0" collapsed="false">
      <c r="BS41940" s="96" t="n">
        <f aca="false">BR41940-2.5</f>
        <v>-2.5</v>
      </c>
    </row>
    <row r="41941" customFormat="false" ht="12" hidden="false" customHeight="false" outlineLevel="0" collapsed="false">
      <c r="BS41941" s="96" t="n">
        <f aca="false">BR41941-2.5</f>
        <v>-2.5</v>
      </c>
    </row>
    <row r="41942" customFormat="false" ht="12" hidden="false" customHeight="false" outlineLevel="0" collapsed="false">
      <c r="BS41942" s="96" t="n">
        <f aca="false">BR41942-2.5</f>
        <v>-2.5</v>
      </c>
    </row>
    <row r="41943" customFormat="false" ht="12" hidden="false" customHeight="false" outlineLevel="0" collapsed="false">
      <c r="BS41943" s="96" t="n">
        <f aca="false">BR41943-2.5</f>
        <v>-2.5</v>
      </c>
    </row>
    <row r="41944" customFormat="false" ht="12" hidden="false" customHeight="false" outlineLevel="0" collapsed="false">
      <c r="BS41944" s="96" t="n">
        <f aca="false">BR41944-2.5</f>
        <v>-2.5</v>
      </c>
    </row>
    <row r="41945" customFormat="false" ht="12" hidden="false" customHeight="false" outlineLevel="0" collapsed="false">
      <c r="BS41945" s="96" t="n">
        <f aca="false">BR41945-2.5</f>
        <v>-2.5</v>
      </c>
    </row>
    <row r="41946" customFormat="false" ht="12" hidden="false" customHeight="false" outlineLevel="0" collapsed="false">
      <c r="BS41946" s="96" t="n">
        <f aca="false">BR41946-2.5</f>
        <v>-2.5</v>
      </c>
    </row>
    <row r="41947" customFormat="false" ht="12" hidden="false" customHeight="false" outlineLevel="0" collapsed="false">
      <c r="BS41947" s="96" t="n">
        <f aca="false">BR41947-2.5</f>
        <v>-2.5</v>
      </c>
    </row>
    <row r="41948" customFormat="false" ht="12" hidden="false" customHeight="false" outlineLevel="0" collapsed="false">
      <c r="BS41948" s="96" t="n">
        <f aca="false">BR41948-2.5</f>
        <v>-2.5</v>
      </c>
    </row>
    <row r="41949" customFormat="false" ht="12" hidden="false" customHeight="false" outlineLevel="0" collapsed="false">
      <c r="BS41949" s="96" t="n">
        <f aca="false">BR41949-2.5</f>
        <v>-2.5</v>
      </c>
    </row>
    <row r="41950" customFormat="false" ht="12" hidden="false" customHeight="false" outlineLevel="0" collapsed="false">
      <c r="BS41950" s="96" t="n">
        <f aca="false">BR41950-2.5</f>
        <v>-2.5</v>
      </c>
    </row>
    <row r="41951" customFormat="false" ht="12" hidden="false" customHeight="false" outlineLevel="0" collapsed="false">
      <c r="BS41951" s="96" t="n">
        <f aca="false">BR41951-2.5</f>
        <v>-2.5</v>
      </c>
    </row>
    <row r="41952" customFormat="false" ht="12" hidden="false" customHeight="false" outlineLevel="0" collapsed="false">
      <c r="BS41952" s="96" t="n">
        <f aca="false">BR41952-2.5</f>
        <v>-2.5</v>
      </c>
    </row>
    <row r="41953" customFormat="false" ht="12" hidden="false" customHeight="false" outlineLevel="0" collapsed="false">
      <c r="BS41953" s="96" t="n">
        <f aca="false">BR41953-2.5</f>
        <v>-2.5</v>
      </c>
    </row>
    <row r="41954" customFormat="false" ht="12" hidden="false" customHeight="false" outlineLevel="0" collapsed="false">
      <c r="BS41954" s="96" t="n">
        <f aca="false">BR41954-2.5</f>
        <v>-2.5</v>
      </c>
    </row>
    <row r="41955" customFormat="false" ht="12" hidden="false" customHeight="false" outlineLevel="0" collapsed="false">
      <c r="BS41955" s="96" t="n">
        <f aca="false">BR41955-2.5</f>
        <v>-2.5</v>
      </c>
    </row>
    <row r="41956" customFormat="false" ht="12" hidden="false" customHeight="false" outlineLevel="0" collapsed="false">
      <c r="BS41956" s="96" t="n">
        <f aca="false">BR41956-2.5</f>
        <v>-2.5</v>
      </c>
    </row>
    <row r="41957" customFormat="false" ht="12" hidden="false" customHeight="false" outlineLevel="0" collapsed="false">
      <c r="BS41957" s="96" t="n">
        <f aca="false">BR41957-2.5</f>
        <v>-2.5</v>
      </c>
    </row>
    <row r="41958" customFormat="false" ht="12" hidden="false" customHeight="false" outlineLevel="0" collapsed="false">
      <c r="BS41958" s="96" t="n">
        <f aca="false">BR41958-2.5</f>
        <v>-2.5</v>
      </c>
    </row>
    <row r="41959" customFormat="false" ht="12" hidden="false" customHeight="false" outlineLevel="0" collapsed="false">
      <c r="BS41959" s="96" t="n">
        <f aca="false">BR41959-2.5</f>
        <v>-2.5</v>
      </c>
    </row>
    <row r="41960" customFormat="false" ht="12" hidden="false" customHeight="false" outlineLevel="0" collapsed="false">
      <c r="BS41960" s="96" t="n">
        <f aca="false">BR41960-2.5</f>
        <v>-2.5</v>
      </c>
    </row>
    <row r="41961" customFormat="false" ht="12" hidden="false" customHeight="false" outlineLevel="0" collapsed="false">
      <c r="BS41961" s="96" t="n">
        <f aca="false">BR41961-2.5</f>
        <v>-2.5</v>
      </c>
    </row>
    <row r="41962" customFormat="false" ht="12" hidden="false" customHeight="false" outlineLevel="0" collapsed="false">
      <c r="BS41962" s="96" t="n">
        <f aca="false">BR41962-2.5</f>
        <v>-2.5</v>
      </c>
    </row>
    <row r="41963" customFormat="false" ht="12" hidden="false" customHeight="false" outlineLevel="0" collapsed="false">
      <c r="BS41963" s="96" t="n">
        <f aca="false">BR41963-2.5</f>
        <v>-2.5</v>
      </c>
    </row>
    <row r="41964" customFormat="false" ht="12" hidden="false" customHeight="false" outlineLevel="0" collapsed="false">
      <c r="BS41964" s="96" t="n">
        <f aca="false">BR41964-2.5</f>
        <v>-2.5</v>
      </c>
    </row>
    <row r="41965" customFormat="false" ht="12" hidden="false" customHeight="false" outlineLevel="0" collapsed="false">
      <c r="BS41965" s="96" t="n">
        <f aca="false">BR41965-2.5</f>
        <v>-2.5</v>
      </c>
    </row>
    <row r="41966" customFormat="false" ht="12" hidden="false" customHeight="false" outlineLevel="0" collapsed="false">
      <c r="BS41966" s="96" t="n">
        <f aca="false">BR41966-2.5</f>
        <v>-2.5</v>
      </c>
    </row>
    <row r="41967" customFormat="false" ht="12" hidden="false" customHeight="false" outlineLevel="0" collapsed="false">
      <c r="BS41967" s="96" t="n">
        <f aca="false">BR41967-2.5</f>
        <v>-2.5</v>
      </c>
    </row>
    <row r="41968" customFormat="false" ht="12" hidden="false" customHeight="false" outlineLevel="0" collapsed="false">
      <c r="BS41968" s="96" t="n">
        <f aca="false">BR41968-2.5</f>
        <v>-2.5</v>
      </c>
    </row>
    <row r="41969" customFormat="false" ht="12" hidden="false" customHeight="false" outlineLevel="0" collapsed="false">
      <c r="BS41969" s="96" t="n">
        <f aca="false">BR41969-2.5</f>
        <v>-2.5</v>
      </c>
    </row>
    <row r="41970" customFormat="false" ht="12" hidden="false" customHeight="false" outlineLevel="0" collapsed="false">
      <c r="BS41970" s="96" t="n">
        <f aca="false">BR41970-2.5</f>
        <v>-2.5</v>
      </c>
    </row>
    <row r="41971" customFormat="false" ht="12" hidden="false" customHeight="false" outlineLevel="0" collapsed="false">
      <c r="BS41971" s="96" t="n">
        <f aca="false">BR41971-2.5</f>
        <v>-2.5</v>
      </c>
    </row>
    <row r="41972" customFormat="false" ht="12" hidden="false" customHeight="false" outlineLevel="0" collapsed="false">
      <c r="BS41972" s="96" t="n">
        <f aca="false">BR41972-2.5</f>
        <v>-2.5</v>
      </c>
    </row>
    <row r="41973" customFormat="false" ht="12" hidden="false" customHeight="false" outlineLevel="0" collapsed="false">
      <c r="BS41973" s="96" t="n">
        <f aca="false">BR41973-2.5</f>
        <v>-2.5</v>
      </c>
    </row>
    <row r="41974" customFormat="false" ht="12" hidden="false" customHeight="false" outlineLevel="0" collapsed="false">
      <c r="BS41974" s="96" t="n">
        <f aca="false">BR41974-2.5</f>
        <v>-2.5</v>
      </c>
    </row>
    <row r="41975" customFormat="false" ht="12" hidden="false" customHeight="false" outlineLevel="0" collapsed="false">
      <c r="BS41975" s="96" t="n">
        <f aca="false">BR41975-2.5</f>
        <v>-2.5</v>
      </c>
    </row>
    <row r="41976" customFormat="false" ht="12" hidden="false" customHeight="false" outlineLevel="0" collapsed="false">
      <c r="BS41976" s="96" t="n">
        <f aca="false">BR41976-2.5</f>
        <v>-2.5</v>
      </c>
    </row>
    <row r="41977" customFormat="false" ht="12" hidden="false" customHeight="false" outlineLevel="0" collapsed="false">
      <c r="BS41977" s="96" t="n">
        <f aca="false">BR41977-2.5</f>
        <v>-2.5</v>
      </c>
    </row>
    <row r="41978" customFormat="false" ht="12" hidden="false" customHeight="false" outlineLevel="0" collapsed="false">
      <c r="BS41978" s="96" t="n">
        <f aca="false">BR41978-2.5</f>
        <v>-2.5</v>
      </c>
    </row>
    <row r="41979" customFormat="false" ht="12" hidden="false" customHeight="false" outlineLevel="0" collapsed="false">
      <c r="BS41979" s="96" t="n">
        <f aca="false">BR41979-2.5</f>
        <v>-2.5</v>
      </c>
    </row>
    <row r="41980" customFormat="false" ht="12" hidden="false" customHeight="false" outlineLevel="0" collapsed="false">
      <c r="BS41980" s="96" t="n">
        <f aca="false">BR41980-2.5</f>
        <v>-2.5</v>
      </c>
    </row>
    <row r="41981" customFormat="false" ht="12" hidden="false" customHeight="false" outlineLevel="0" collapsed="false">
      <c r="BS41981" s="96" t="n">
        <f aca="false">BR41981-2.5</f>
        <v>-2.5</v>
      </c>
    </row>
    <row r="41982" customFormat="false" ht="12" hidden="false" customHeight="false" outlineLevel="0" collapsed="false">
      <c r="BS41982" s="96" t="n">
        <f aca="false">BR41982-2.5</f>
        <v>-2.5</v>
      </c>
    </row>
    <row r="41983" customFormat="false" ht="12" hidden="false" customHeight="false" outlineLevel="0" collapsed="false">
      <c r="BS41983" s="96" t="n">
        <f aca="false">BR41983-2.5</f>
        <v>-2.5</v>
      </c>
    </row>
    <row r="41984" customFormat="false" ht="12" hidden="false" customHeight="false" outlineLevel="0" collapsed="false">
      <c r="BS41984" s="96" t="n">
        <f aca="false">BR41984-2.5</f>
        <v>-2.5</v>
      </c>
    </row>
    <row r="41985" customFormat="false" ht="12" hidden="false" customHeight="false" outlineLevel="0" collapsed="false">
      <c r="BS41985" s="96" t="n">
        <f aca="false">BR41985-2.5</f>
        <v>-2.5</v>
      </c>
    </row>
    <row r="41986" customFormat="false" ht="12" hidden="false" customHeight="false" outlineLevel="0" collapsed="false">
      <c r="BS41986" s="96" t="n">
        <f aca="false">BR41986-2.5</f>
        <v>-2.5</v>
      </c>
    </row>
    <row r="41987" customFormat="false" ht="12" hidden="false" customHeight="false" outlineLevel="0" collapsed="false">
      <c r="BS41987" s="96" t="n">
        <f aca="false">BR41987-2.5</f>
        <v>-2.5</v>
      </c>
    </row>
    <row r="41988" customFormat="false" ht="12" hidden="false" customHeight="false" outlineLevel="0" collapsed="false">
      <c r="BS41988" s="96" t="n">
        <f aca="false">BR41988-2.5</f>
        <v>-2.5</v>
      </c>
    </row>
    <row r="41989" customFormat="false" ht="12" hidden="false" customHeight="false" outlineLevel="0" collapsed="false">
      <c r="BS41989" s="96" t="n">
        <f aca="false">BR41989-2.5</f>
        <v>-2.5</v>
      </c>
    </row>
    <row r="41990" customFormat="false" ht="12" hidden="false" customHeight="false" outlineLevel="0" collapsed="false">
      <c r="BS41990" s="96" t="n">
        <f aca="false">BR41990-2.5</f>
        <v>-2.5</v>
      </c>
    </row>
    <row r="41991" customFormat="false" ht="12" hidden="false" customHeight="false" outlineLevel="0" collapsed="false">
      <c r="BS41991" s="96" t="n">
        <f aca="false">BR41991-2.5</f>
        <v>-2.5</v>
      </c>
    </row>
    <row r="41992" customFormat="false" ht="12" hidden="false" customHeight="false" outlineLevel="0" collapsed="false">
      <c r="BS41992" s="96" t="n">
        <f aca="false">BR41992-2.5</f>
        <v>-2.5</v>
      </c>
    </row>
    <row r="41993" customFormat="false" ht="12" hidden="false" customHeight="false" outlineLevel="0" collapsed="false">
      <c r="BS41993" s="96" t="n">
        <f aca="false">BR41993-2.5</f>
        <v>-2.5</v>
      </c>
    </row>
    <row r="41994" customFormat="false" ht="12" hidden="false" customHeight="false" outlineLevel="0" collapsed="false">
      <c r="BS41994" s="96" t="n">
        <f aca="false">BR41994-2.5</f>
        <v>-2.5</v>
      </c>
    </row>
    <row r="41995" customFormat="false" ht="12" hidden="false" customHeight="false" outlineLevel="0" collapsed="false">
      <c r="BS41995" s="96" t="n">
        <f aca="false">BR41995-2.5</f>
        <v>-2.5</v>
      </c>
    </row>
    <row r="41996" customFormat="false" ht="12" hidden="false" customHeight="false" outlineLevel="0" collapsed="false">
      <c r="BS41996" s="96" t="n">
        <f aca="false">BR41996-2.5</f>
        <v>-2.5</v>
      </c>
    </row>
    <row r="41997" customFormat="false" ht="12" hidden="false" customHeight="false" outlineLevel="0" collapsed="false">
      <c r="BS41997" s="96" t="n">
        <f aca="false">BR41997-2.5</f>
        <v>-2.5</v>
      </c>
    </row>
    <row r="41998" customFormat="false" ht="12" hidden="false" customHeight="false" outlineLevel="0" collapsed="false">
      <c r="BS41998" s="96" t="n">
        <f aca="false">BR41998-2.5</f>
        <v>-2.5</v>
      </c>
    </row>
    <row r="41999" customFormat="false" ht="12" hidden="false" customHeight="false" outlineLevel="0" collapsed="false">
      <c r="BS41999" s="96" t="n">
        <f aca="false">BR41999-2.5</f>
        <v>-2.5</v>
      </c>
    </row>
    <row r="42000" customFormat="false" ht="12" hidden="false" customHeight="false" outlineLevel="0" collapsed="false">
      <c r="BS42000" s="96" t="n">
        <f aca="false">BR42000-2.5</f>
        <v>-2.5</v>
      </c>
    </row>
    <row r="42001" customFormat="false" ht="12" hidden="false" customHeight="false" outlineLevel="0" collapsed="false">
      <c r="BS42001" s="96" t="n">
        <f aca="false">BR42001-2.5</f>
        <v>-2.5</v>
      </c>
    </row>
    <row r="42002" customFormat="false" ht="12" hidden="false" customHeight="false" outlineLevel="0" collapsed="false">
      <c r="BS42002" s="96" t="n">
        <f aca="false">BR42002-2.5</f>
        <v>-2.5</v>
      </c>
    </row>
    <row r="42003" customFormat="false" ht="12" hidden="false" customHeight="false" outlineLevel="0" collapsed="false">
      <c r="BS42003" s="96" t="n">
        <f aca="false">BR42003-2.5</f>
        <v>-2.5</v>
      </c>
    </row>
    <row r="42004" customFormat="false" ht="12" hidden="false" customHeight="false" outlineLevel="0" collapsed="false">
      <c r="BS42004" s="96" t="n">
        <f aca="false">BR42004-2.5</f>
        <v>-2.5</v>
      </c>
    </row>
    <row r="42005" customFormat="false" ht="12" hidden="false" customHeight="false" outlineLevel="0" collapsed="false">
      <c r="BS42005" s="96" t="n">
        <f aca="false">BR42005-2.5</f>
        <v>-2.5</v>
      </c>
    </row>
    <row r="42006" customFormat="false" ht="12" hidden="false" customHeight="false" outlineLevel="0" collapsed="false">
      <c r="BS42006" s="96" t="n">
        <f aca="false">BR42006-2.5</f>
        <v>-2.5</v>
      </c>
    </row>
    <row r="42007" customFormat="false" ht="12" hidden="false" customHeight="false" outlineLevel="0" collapsed="false">
      <c r="BS42007" s="96" t="n">
        <f aca="false">BR42007-2.5</f>
        <v>-2.5</v>
      </c>
    </row>
    <row r="42008" customFormat="false" ht="12" hidden="false" customHeight="false" outlineLevel="0" collapsed="false">
      <c r="BS42008" s="96" t="n">
        <f aca="false">BR42008-2.5</f>
        <v>-2.5</v>
      </c>
    </row>
    <row r="42009" customFormat="false" ht="12" hidden="false" customHeight="false" outlineLevel="0" collapsed="false">
      <c r="BS42009" s="96" t="n">
        <f aca="false">BR42009-2.5</f>
        <v>-2.5</v>
      </c>
    </row>
    <row r="42010" customFormat="false" ht="12" hidden="false" customHeight="false" outlineLevel="0" collapsed="false">
      <c r="BS42010" s="96" t="n">
        <f aca="false">BR42010-2.5</f>
        <v>-2.5</v>
      </c>
    </row>
    <row r="42011" customFormat="false" ht="12" hidden="false" customHeight="false" outlineLevel="0" collapsed="false">
      <c r="BS42011" s="96" t="n">
        <f aca="false">BR42011-2.5</f>
        <v>-2.5</v>
      </c>
    </row>
    <row r="42012" customFormat="false" ht="12" hidden="false" customHeight="false" outlineLevel="0" collapsed="false">
      <c r="BS42012" s="96" t="n">
        <f aca="false">BR42012-2.5</f>
        <v>-2.5</v>
      </c>
    </row>
    <row r="42013" customFormat="false" ht="12" hidden="false" customHeight="false" outlineLevel="0" collapsed="false">
      <c r="BS42013" s="96" t="n">
        <f aca="false">BR42013-2.5</f>
        <v>-2.5</v>
      </c>
    </row>
    <row r="42014" customFormat="false" ht="12" hidden="false" customHeight="false" outlineLevel="0" collapsed="false">
      <c r="BS42014" s="96" t="n">
        <f aca="false">BR42014-2.5</f>
        <v>-2.5</v>
      </c>
    </row>
    <row r="42015" customFormat="false" ht="12" hidden="false" customHeight="false" outlineLevel="0" collapsed="false">
      <c r="BS42015" s="96" t="n">
        <f aca="false">BR42015-2.5</f>
        <v>-2.5</v>
      </c>
    </row>
    <row r="42016" customFormat="false" ht="12" hidden="false" customHeight="false" outlineLevel="0" collapsed="false">
      <c r="BS42016" s="96" t="n">
        <f aca="false">BR42016-2.5</f>
        <v>-2.5</v>
      </c>
    </row>
    <row r="42017" customFormat="false" ht="12" hidden="false" customHeight="false" outlineLevel="0" collapsed="false">
      <c r="BS42017" s="96" t="n">
        <f aca="false">BR42017-2.5</f>
        <v>-2.5</v>
      </c>
    </row>
    <row r="42018" customFormat="false" ht="12" hidden="false" customHeight="false" outlineLevel="0" collapsed="false">
      <c r="BS42018" s="96" t="n">
        <f aca="false">BR42018-2.5</f>
        <v>-2.5</v>
      </c>
    </row>
    <row r="42019" customFormat="false" ht="12" hidden="false" customHeight="false" outlineLevel="0" collapsed="false">
      <c r="BS42019" s="96" t="n">
        <f aca="false">BR42019-2.5</f>
        <v>-2.5</v>
      </c>
    </row>
    <row r="42020" customFormat="false" ht="12" hidden="false" customHeight="false" outlineLevel="0" collapsed="false">
      <c r="BS42020" s="96" t="n">
        <f aca="false">BR42020-2.5</f>
        <v>-2.5</v>
      </c>
    </row>
    <row r="42021" customFormat="false" ht="12" hidden="false" customHeight="false" outlineLevel="0" collapsed="false">
      <c r="BS42021" s="96" t="n">
        <f aca="false">BR42021-2.5</f>
        <v>-2.5</v>
      </c>
    </row>
    <row r="42022" customFormat="false" ht="12" hidden="false" customHeight="false" outlineLevel="0" collapsed="false">
      <c r="BS42022" s="96" t="n">
        <f aca="false">BR42022-2.5</f>
        <v>-2.5</v>
      </c>
    </row>
    <row r="42023" customFormat="false" ht="12" hidden="false" customHeight="false" outlineLevel="0" collapsed="false">
      <c r="BS42023" s="96" t="n">
        <f aca="false">BR42023-2.5</f>
        <v>-2.5</v>
      </c>
    </row>
    <row r="42024" customFormat="false" ht="12" hidden="false" customHeight="false" outlineLevel="0" collapsed="false">
      <c r="BS42024" s="96" t="n">
        <f aca="false">BR42024-2.5</f>
        <v>-2.5</v>
      </c>
    </row>
    <row r="42025" customFormat="false" ht="12" hidden="false" customHeight="false" outlineLevel="0" collapsed="false">
      <c r="BS42025" s="96" t="n">
        <f aca="false">BR42025-2.5</f>
        <v>-2.5</v>
      </c>
    </row>
    <row r="42026" customFormat="false" ht="12" hidden="false" customHeight="false" outlineLevel="0" collapsed="false">
      <c r="BS42026" s="96" t="n">
        <f aca="false">BR42026-2.5</f>
        <v>-2.5</v>
      </c>
    </row>
    <row r="42027" customFormat="false" ht="12" hidden="false" customHeight="false" outlineLevel="0" collapsed="false">
      <c r="BS42027" s="96" t="n">
        <f aca="false">BR42027-2.5</f>
        <v>-2.5</v>
      </c>
    </row>
    <row r="42028" customFormat="false" ht="12" hidden="false" customHeight="false" outlineLevel="0" collapsed="false">
      <c r="BS42028" s="96" t="n">
        <f aca="false">BR42028-2.5</f>
        <v>-2.5</v>
      </c>
    </row>
    <row r="42029" customFormat="false" ht="12" hidden="false" customHeight="false" outlineLevel="0" collapsed="false">
      <c r="BS42029" s="96" t="n">
        <f aca="false">BR42029-2.5</f>
        <v>-2.5</v>
      </c>
    </row>
    <row r="42030" customFormat="false" ht="12" hidden="false" customHeight="false" outlineLevel="0" collapsed="false">
      <c r="BS42030" s="96" t="n">
        <f aca="false">BR42030-2.5</f>
        <v>-2.5</v>
      </c>
    </row>
    <row r="42031" customFormat="false" ht="12" hidden="false" customHeight="false" outlineLevel="0" collapsed="false">
      <c r="BS42031" s="96" t="n">
        <f aca="false">BR42031-2.5</f>
        <v>-2.5</v>
      </c>
    </row>
    <row r="42032" customFormat="false" ht="12" hidden="false" customHeight="false" outlineLevel="0" collapsed="false">
      <c r="BS42032" s="96" t="n">
        <f aca="false">BR42032-2.5</f>
        <v>-2.5</v>
      </c>
    </row>
    <row r="42033" customFormat="false" ht="12" hidden="false" customHeight="false" outlineLevel="0" collapsed="false">
      <c r="BS42033" s="96" t="n">
        <f aca="false">BR42033-2.5</f>
        <v>-2.5</v>
      </c>
    </row>
    <row r="42034" customFormat="false" ht="12" hidden="false" customHeight="false" outlineLevel="0" collapsed="false">
      <c r="BS42034" s="96" t="n">
        <f aca="false">BR42034-2.5</f>
        <v>-2.5</v>
      </c>
    </row>
    <row r="42035" customFormat="false" ht="12" hidden="false" customHeight="false" outlineLevel="0" collapsed="false">
      <c r="BS42035" s="96" t="n">
        <f aca="false">BR42035-2.5</f>
        <v>-2.5</v>
      </c>
    </row>
    <row r="42036" customFormat="false" ht="12" hidden="false" customHeight="false" outlineLevel="0" collapsed="false">
      <c r="BS42036" s="96" t="n">
        <f aca="false">BR42036-2.5</f>
        <v>-2.5</v>
      </c>
    </row>
    <row r="42037" customFormat="false" ht="12" hidden="false" customHeight="false" outlineLevel="0" collapsed="false">
      <c r="BS42037" s="96" t="n">
        <f aca="false">BR42037-2.5</f>
        <v>-2.5</v>
      </c>
    </row>
    <row r="42038" customFormat="false" ht="12" hidden="false" customHeight="false" outlineLevel="0" collapsed="false">
      <c r="BS42038" s="96" t="n">
        <f aca="false">BR42038-2.5</f>
        <v>-2.5</v>
      </c>
    </row>
    <row r="42039" customFormat="false" ht="12" hidden="false" customHeight="false" outlineLevel="0" collapsed="false">
      <c r="BS42039" s="96" t="n">
        <f aca="false">BR42039-2.5</f>
        <v>-2.5</v>
      </c>
    </row>
    <row r="42040" customFormat="false" ht="12" hidden="false" customHeight="false" outlineLevel="0" collapsed="false">
      <c r="BS42040" s="96" t="n">
        <f aca="false">BR42040-2.5</f>
        <v>-2.5</v>
      </c>
    </row>
    <row r="42041" customFormat="false" ht="12" hidden="false" customHeight="false" outlineLevel="0" collapsed="false">
      <c r="BS42041" s="96" t="n">
        <f aca="false">BR42041-2.5</f>
        <v>-2.5</v>
      </c>
    </row>
    <row r="42042" customFormat="false" ht="12" hidden="false" customHeight="false" outlineLevel="0" collapsed="false">
      <c r="BS42042" s="96" t="n">
        <f aca="false">BR42042-2.5</f>
        <v>-2.5</v>
      </c>
    </row>
    <row r="42043" customFormat="false" ht="12" hidden="false" customHeight="false" outlineLevel="0" collapsed="false">
      <c r="BS42043" s="96" t="n">
        <f aca="false">BR42043-2.5</f>
        <v>-2.5</v>
      </c>
    </row>
    <row r="42044" customFormat="false" ht="12" hidden="false" customHeight="false" outlineLevel="0" collapsed="false">
      <c r="BS42044" s="96" t="n">
        <f aca="false">BR42044-2.5</f>
        <v>-2.5</v>
      </c>
    </row>
    <row r="42045" customFormat="false" ht="12" hidden="false" customHeight="false" outlineLevel="0" collapsed="false">
      <c r="BS42045" s="96" t="n">
        <f aca="false">BR42045-2.5</f>
        <v>-2.5</v>
      </c>
    </row>
    <row r="42046" customFormat="false" ht="12" hidden="false" customHeight="false" outlineLevel="0" collapsed="false">
      <c r="BS42046" s="96" t="n">
        <f aca="false">BR42046-2.5</f>
        <v>-2.5</v>
      </c>
    </row>
    <row r="42047" customFormat="false" ht="12" hidden="false" customHeight="false" outlineLevel="0" collapsed="false">
      <c r="BS42047" s="96" t="n">
        <f aca="false">BR42047-2.5</f>
        <v>-2.5</v>
      </c>
    </row>
    <row r="42048" customFormat="false" ht="12" hidden="false" customHeight="false" outlineLevel="0" collapsed="false">
      <c r="BS42048" s="96" t="n">
        <f aca="false">BR42048-2.5</f>
        <v>-2.5</v>
      </c>
    </row>
    <row r="42049" customFormat="false" ht="12" hidden="false" customHeight="false" outlineLevel="0" collapsed="false">
      <c r="BS42049" s="96" t="n">
        <f aca="false">BR42049-2.5</f>
        <v>-2.5</v>
      </c>
    </row>
    <row r="42050" customFormat="false" ht="12" hidden="false" customHeight="false" outlineLevel="0" collapsed="false">
      <c r="BS42050" s="96" t="n">
        <f aca="false">BR42050-2.5</f>
        <v>-2.5</v>
      </c>
    </row>
    <row r="42051" customFormat="false" ht="12" hidden="false" customHeight="false" outlineLevel="0" collapsed="false">
      <c r="BS42051" s="96" t="n">
        <f aca="false">BR42051-2.5</f>
        <v>-2.5</v>
      </c>
    </row>
    <row r="42052" customFormat="false" ht="12" hidden="false" customHeight="false" outlineLevel="0" collapsed="false">
      <c r="BS42052" s="96" t="n">
        <f aca="false">BR42052-2.5</f>
        <v>-2.5</v>
      </c>
    </row>
    <row r="42053" customFormat="false" ht="12" hidden="false" customHeight="false" outlineLevel="0" collapsed="false">
      <c r="BS42053" s="96" t="n">
        <f aca="false">BR42053-2.5</f>
        <v>-2.5</v>
      </c>
    </row>
    <row r="42054" customFormat="false" ht="12" hidden="false" customHeight="false" outlineLevel="0" collapsed="false">
      <c r="BS42054" s="96" t="n">
        <f aca="false">BR42054-2.5</f>
        <v>-2.5</v>
      </c>
    </row>
    <row r="42055" customFormat="false" ht="12" hidden="false" customHeight="false" outlineLevel="0" collapsed="false">
      <c r="BS42055" s="96" t="n">
        <f aca="false">BR42055-2.5</f>
        <v>-2.5</v>
      </c>
    </row>
    <row r="42056" customFormat="false" ht="12" hidden="false" customHeight="false" outlineLevel="0" collapsed="false">
      <c r="BS42056" s="96" t="n">
        <f aca="false">BR42056-2.5</f>
        <v>-2.5</v>
      </c>
    </row>
    <row r="42057" customFormat="false" ht="12" hidden="false" customHeight="false" outlineLevel="0" collapsed="false">
      <c r="BS42057" s="96" t="n">
        <f aca="false">BR42057-2.5</f>
        <v>-2.5</v>
      </c>
    </row>
    <row r="42058" customFormat="false" ht="12" hidden="false" customHeight="false" outlineLevel="0" collapsed="false">
      <c r="BS42058" s="96" t="n">
        <f aca="false">BR42058-2.5</f>
        <v>-2.5</v>
      </c>
    </row>
    <row r="42059" customFormat="false" ht="12" hidden="false" customHeight="false" outlineLevel="0" collapsed="false">
      <c r="BS42059" s="96" t="n">
        <f aca="false">BR42059-2.5</f>
        <v>-2.5</v>
      </c>
    </row>
    <row r="42060" customFormat="false" ht="12" hidden="false" customHeight="false" outlineLevel="0" collapsed="false">
      <c r="BS42060" s="96" t="n">
        <f aca="false">BR42060-2.5</f>
        <v>-2.5</v>
      </c>
    </row>
    <row r="42061" customFormat="false" ht="12" hidden="false" customHeight="false" outlineLevel="0" collapsed="false">
      <c r="BS42061" s="96" t="n">
        <f aca="false">BR42061-2.5</f>
        <v>-2.5</v>
      </c>
    </row>
    <row r="42062" customFormat="false" ht="12" hidden="false" customHeight="false" outlineLevel="0" collapsed="false">
      <c r="BS42062" s="96" t="n">
        <f aca="false">BR42062-2.5</f>
        <v>-2.5</v>
      </c>
    </row>
    <row r="42063" customFormat="false" ht="12" hidden="false" customHeight="false" outlineLevel="0" collapsed="false">
      <c r="BS42063" s="96" t="n">
        <f aca="false">BR42063-2.5</f>
        <v>-2.5</v>
      </c>
    </row>
    <row r="42064" customFormat="false" ht="12" hidden="false" customHeight="false" outlineLevel="0" collapsed="false">
      <c r="BS42064" s="96" t="n">
        <f aca="false">BR42064-2.5</f>
        <v>-2.5</v>
      </c>
    </row>
    <row r="42065" customFormat="false" ht="12" hidden="false" customHeight="false" outlineLevel="0" collapsed="false">
      <c r="BS42065" s="96" t="n">
        <f aca="false">BR42065-2.5</f>
        <v>-2.5</v>
      </c>
    </row>
    <row r="42066" customFormat="false" ht="12" hidden="false" customHeight="false" outlineLevel="0" collapsed="false">
      <c r="BS42066" s="96" t="n">
        <f aca="false">BR42066-2.5</f>
        <v>-2.5</v>
      </c>
    </row>
    <row r="42067" customFormat="false" ht="12" hidden="false" customHeight="false" outlineLevel="0" collapsed="false">
      <c r="BS42067" s="96" t="n">
        <f aca="false">BR42067-2.5</f>
        <v>-2.5</v>
      </c>
    </row>
    <row r="42068" customFormat="false" ht="12" hidden="false" customHeight="false" outlineLevel="0" collapsed="false">
      <c r="BS42068" s="96" t="n">
        <f aca="false">BR42068-2.5</f>
        <v>-2.5</v>
      </c>
    </row>
    <row r="42069" customFormat="false" ht="12" hidden="false" customHeight="false" outlineLevel="0" collapsed="false">
      <c r="BS42069" s="96" t="n">
        <f aca="false">BR42069-2.5</f>
        <v>-2.5</v>
      </c>
    </row>
    <row r="42070" customFormat="false" ht="12" hidden="false" customHeight="false" outlineLevel="0" collapsed="false">
      <c r="BS42070" s="96" t="n">
        <f aca="false">BR42070-2.5</f>
        <v>-2.5</v>
      </c>
    </row>
    <row r="42071" customFormat="false" ht="12" hidden="false" customHeight="false" outlineLevel="0" collapsed="false">
      <c r="BS42071" s="96" t="n">
        <f aca="false">BR42071-2.5</f>
        <v>-2.5</v>
      </c>
    </row>
    <row r="42072" customFormat="false" ht="12" hidden="false" customHeight="false" outlineLevel="0" collapsed="false">
      <c r="BS42072" s="96" t="n">
        <f aca="false">BR42072-2.5</f>
        <v>-2.5</v>
      </c>
    </row>
    <row r="42073" customFormat="false" ht="12" hidden="false" customHeight="false" outlineLevel="0" collapsed="false">
      <c r="BS42073" s="96" t="n">
        <f aca="false">BR42073-2.5</f>
        <v>-2.5</v>
      </c>
    </row>
    <row r="42074" customFormat="false" ht="12" hidden="false" customHeight="false" outlineLevel="0" collapsed="false">
      <c r="BS42074" s="96" t="n">
        <f aca="false">BR42074-2.5</f>
        <v>-2.5</v>
      </c>
    </row>
    <row r="42075" customFormat="false" ht="12" hidden="false" customHeight="false" outlineLevel="0" collapsed="false">
      <c r="BS42075" s="96" t="n">
        <f aca="false">BR42075-2.5</f>
        <v>-2.5</v>
      </c>
    </row>
    <row r="42076" customFormat="false" ht="12" hidden="false" customHeight="false" outlineLevel="0" collapsed="false">
      <c r="BS42076" s="96" t="n">
        <f aca="false">BR42076-2.5</f>
        <v>-2.5</v>
      </c>
    </row>
    <row r="42077" customFormat="false" ht="12" hidden="false" customHeight="false" outlineLevel="0" collapsed="false">
      <c r="BS42077" s="96" t="n">
        <f aca="false">BR42077-2.5</f>
        <v>-2.5</v>
      </c>
    </row>
    <row r="42078" customFormat="false" ht="12" hidden="false" customHeight="false" outlineLevel="0" collapsed="false">
      <c r="BS42078" s="96" t="n">
        <f aca="false">BR42078-2.5</f>
        <v>-2.5</v>
      </c>
    </row>
    <row r="42079" customFormat="false" ht="12" hidden="false" customHeight="false" outlineLevel="0" collapsed="false">
      <c r="BS42079" s="96" t="n">
        <f aca="false">BR42079-2.5</f>
        <v>-2.5</v>
      </c>
    </row>
    <row r="42080" customFormat="false" ht="12" hidden="false" customHeight="false" outlineLevel="0" collapsed="false">
      <c r="BS42080" s="96" t="n">
        <f aca="false">BR42080-2.5</f>
        <v>-2.5</v>
      </c>
    </row>
    <row r="42081" customFormat="false" ht="12" hidden="false" customHeight="false" outlineLevel="0" collapsed="false">
      <c r="BS42081" s="96" t="n">
        <f aca="false">BR42081-2.5</f>
        <v>-2.5</v>
      </c>
    </row>
    <row r="42082" customFormat="false" ht="12" hidden="false" customHeight="false" outlineLevel="0" collapsed="false">
      <c r="BS42082" s="96" t="n">
        <f aca="false">BR42082-2.5</f>
        <v>-2.5</v>
      </c>
    </row>
    <row r="42083" customFormat="false" ht="12" hidden="false" customHeight="false" outlineLevel="0" collapsed="false">
      <c r="BS42083" s="96" t="n">
        <f aca="false">BR42083-2.5</f>
        <v>-2.5</v>
      </c>
    </row>
    <row r="42084" customFormat="false" ht="12" hidden="false" customHeight="false" outlineLevel="0" collapsed="false">
      <c r="BS42084" s="96" t="n">
        <f aca="false">BR42084-2.5</f>
        <v>-2.5</v>
      </c>
    </row>
    <row r="42085" customFormat="false" ht="12" hidden="false" customHeight="false" outlineLevel="0" collapsed="false">
      <c r="BS42085" s="96" t="n">
        <f aca="false">BR42085-2.5</f>
        <v>-2.5</v>
      </c>
    </row>
    <row r="42086" customFormat="false" ht="12" hidden="false" customHeight="false" outlineLevel="0" collapsed="false">
      <c r="BS42086" s="96" t="n">
        <f aca="false">BR42086-2.5</f>
        <v>-2.5</v>
      </c>
    </row>
    <row r="42087" customFormat="false" ht="12" hidden="false" customHeight="false" outlineLevel="0" collapsed="false">
      <c r="BS42087" s="96" t="n">
        <f aca="false">BR42087-2.5</f>
        <v>-2.5</v>
      </c>
    </row>
    <row r="42088" customFormat="false" ht="12" hidden="false" customHeight="false" outlineLevel="0" collapsed="false">
      <c r="BS42088" s="96" t="n">
        <f aca="false">BR42088-2.5</f>
        <v>-2.5</v>
      </c>
    </row>
    <row r="42089" customFormat="false" ht="12" hidden="false" customHeight="false" outlineLevel="0" collapsed="false">
      <c r="BS42089" s="96" t="n">
        <f aca="false">BR42089-2.5</f>
        <v>-2.5</v>
      </c>
    </row>
    <row r="42090" customFormat="false" ht="12" hidden="false" customHeight="false" outlineLevel="0" collapsed="false">
      <c r="BS42090" s="96" t="n">
        <f aca="false">BR42090-2.5</f>
        <v>-2.5</v>
      </c>
    </row>
    <row r="42091" customFormat="false" ht="12" hidden="false" customHeight="false" outlineLevel="0" collapsed="false">
      <c r="BS42091" s="96" t="n">
        <f aca="false">BR42091-2.5</f>
        <v>-2.5</v>
      </c>
    </row>
    <row r="42092" customFormat="false" ht="12" hidden="false" customHeight="false" outlineLevel="0" collapsed="false">
      <c r="BS42092" s="96" t="n">
        <f aca="false">BR42092-2.5</f>
        <v>-2.5</v>
      </c>
    </row>
    <row r="42093" customFormat="false" ht="12" hidden="false" customHeight="false" outlineLevel="0" collapsed="false">
      <c r="BS42093" s="96" t="n">
        <f aca="false">BR42093-2.5</f>
        <v>-2.5</v>
      </c>
    </row>
    <row r="42094" customFormat="false" ht="12" hidden="false" customHeight="false" outlineLevel="0" collapsed="false">
      <c r="BS42094" s="96" t="n">
        <f aca="false">BR42094-2.5</f>
        <v>-2.5</v>
      </c>
    </row>
    <row r="42095" customFormat="false" ht="12" hidden="false" customHeight="false" outlineLevel="0" collapsed="false">
      <c r="BS42095" s="96" t="n">
        <f aca="false">BR42095-2.5</f>
        <v>-2.5</v>
      </c>
    </row>
    <row r="42096" customFormat="false" ht="12" hidden="false" customHeight="false" outlineLevel="0" collapsed="false">
      <c r="BS42096" s="96" t="n">
        <f aca="false">BR42096-2.5</f>
        <v>-2.5</v>
      </c>
    </row>
    <row r="42097" customFormat="false" ht="12" hidden="false" customHeight="false" outlineLevel="0" collapsed="false">
      <c r="BS42097" s="96" t="n">
        <f aca="false">BR42097-2.5</f>
        <v>-2.5</v>
      </c>
    </row>
    <row r="42098" customFormat="false" ht="12" hidden="false" customHeight="false" outlineLevel="0" collapsed="false">
      <c r="BS42098" s="96" t="n">
        <f aca="false">BR42098-2.5</f>
        <v>-2.5</v>
      </c>
    </row>
    <row r="42099" customFormat="false" ht="12" hidden="false" customHeight="false" outlineLevel="0" collapsed="false">
      <c r="BS42099" s="96" t="n">
        <f aca="false">BR42099-2.5</f>
        <v>-2.5</v>
      </c>
    </row>
    <row r="42100" customFormat="false" ht="12" hidden="false" customHeight="false" outlineLevel="0" collapsed="false">
      <c r="BS42100" s="96" t="n">
        <f aca="false">BR42100-2.5</f>
        <v>-2.5</v>
      </c>
    </row>
    <row r="42101" customFormat="false" ht="12" hidden="false" customHeight="false" outlineLevel="0" collapsed="false">
      <c r="BS42101" s="96" t="n">
        <f aca="false">BR42101-2.5</f>
        <v>-2.5</v>
      </c>
    </row>
    <row r="42102" customFormat="false" ht="12" hidden="false" customHeight="false" outlineLevel="0" collapsed="false">
      <c r="BS42102" s="96" t="n">
        <f aca="false">BR42102-2.5</f>
        <v>-2.5</v>
      </c>
    </row>
    <row r="42103" customFormat="false" ht="12" hidden="false" customHeight="false" outlineLevel="0" collapsed="false">
      <c r="BS42103" s="96" t="n">
        <f aca="false">BR42103-2.5</f>
        <v>-2.5</v>
      </c>
    </row>
    <row r="42104" customFormat="false" ht="12" hidden="false" customHeight="false" outlineLevel="0" collapsed="false">
      <c r="BS42104" s="96" t="n">
        <f aca="false">BR42104-2.5</f>
        <v>-2.5</v>
      </c>
    </row>
    <row r="42105" customFormat="false" ht="12" hidden="false" customHeight="false" outlineLevel="0" collapsed="false">
      <c r="BS42105" s="96" t="n">
        <f aca="false">BR42105-2.5</f>
        <v>-2.5</v>
      </c>
    </row>
    <row r="42106" customFormat="false" ht="12" hidden="false" customHeight="false" outlineLevel="0" collapsed="false">
      <c r="BS42106" s="96" t="n">
        <f aca="false">BR42106-2.5</f>
        <v>-2.5</v>
      </c>
    </row>
    <row r="42107" customFormat="false" ht="12" hidden="false" customHeight="false" outlineLevel="0" collapsed="false">
      <c r="BS42107" s="96" t="n">
        <f aca="false">BR42107-2.5</f>
        <v>-2.5</v>
      </c>
    </row>
    <row r="42108" customFormat="false" ht="12" hidden="false" customHeight="false" outlineLevel="0" collapsed="false">
      <c r="BS42108" s="96" t="n">
        <f aca="false">BR42108-2.5</f>
        <v>-2.5</v>
      </c>
    </row>
    <row r="42109" customFormat="false" ht="12" hidden="false" customHeight="false" outlineLevel="0" collapsed="false">
      <c r="BS42109" s="96" t="n">
        <f aca="false">BR42109-2.5</f>
        <v>-2.5</v>
      </c>
    </row>
    <row r="42110" customFormat="false" ht="12" hidden="false" customHeight="false" outlineLevel="0" collapsed="false">
      <c r="BS42110" s="96" t="n">
        <f aca="false">BR42110-2.5</f>
        <v>-2.5</v>
      </c>
    </row>
    <row r="42111" customFormat="false" ht="12" hidden="false" customHeight="false" outlineLevel="0" collapsed="false">
      <c r="BS42111" s="96" t="n">
        <f aca="false">BR42111-2.5</f>
        <v>-2.5</v>
      </c>
    </row>
    <row r="42112" customFormat="false" ht="12" hidden="false" customHeight="false" outlineLevel="0" collapsed="false">
      <c r="BS42112" s="96" t="n">
        <f aca="false">BR42112-2.5</f>
        <v>-2.5</v>
      </c>
    </row>
    <row r="42113" customFormat="false" ht="12" hidden="false" customHeight="false" outlineLevel="0" collapsed="false">
      <c r="BS42113" s="96" t="n">
        <f aca="false">BR42113-2.5</f>
        <v>-2.5</v>
      </c>
    </row>
    <row r="42114" customFormat="false" ht="12" hidden="false" customHeight="false" outlineLevel="0" collapsed="false">
      <c r="BS42114" s="96" t="n">
        <f aca="false">BR42114-2.5</f>
        <v>-2.5</v>
      </c>
    </row>
    <row r="42115" customFormat="false" ht="12" hidden="false" customHeight="false" outlineLevel="0" collapsed="false">
      <c r="BS42115" s="96" t="n">
        <f aca="false">BR42115-2.5</f>
        <v>-2.5</v>
      </c>
    </row>
    <row r="42116" customFormat="false" ht="12" hidden="false" customHeight="false" outlineLevel="0" collapsed="false">
      <c r="BS42116" s="96" t="n">
        <f aca="false">BR42116-2.5</f>
        <v>-2.5</v>
      </c>
    </row>
    <row r="42117" customFormat="false" ht="12" hidden="false" customHeight="false" outlineLevel="0" collapsed="false">
      <c r="BS42117" s="96" t="n">
        <f aca="false">BR42117-2.5</f>
        <v>-2.5</v>
      </c>
    </row>
    <row r="42118" customFormat="false" ht="12" hidden="false" customHeight="false" outlineLevel="0" collapsed="false">
      <c r="BS42118" s="96" t="n">
        <f aca="false">BR42118-2.5</f>
        <v>-2.5</v>
      </c>
    </row>
    <row r="42119" customFormat="false" ht="12" hidden="false" customHeight="false" outlineLevel="0" collapsed="false">
      <c r="BS42119" s="96" t="n">
        <f aca="false">BR42119-2.5</f>
        <v>-2.5</v>
      </c>
    </row>
    <row r="42120" customFormat="false" ht="12" hidden="false" customHeight="false" outlineLevel="0" collapsed="false">
      <c r="BS42120" s="96" t="n">
        <f aca="false">BR42120-2.5</f>
        <v>-2.5</v>
      </c>
    </row>
    <row r="42121" customFormat="false" ht="12" hidden="false" customHeight="false" outlineLevel="0" collapsed="false">
      <c r="BS42121" s="96" t="n">
        <f aca="false">BR42121-2.5</f>
        <v>-2.5</v>
      </c>
    </row>
    <row r="42122" customFormat="false" ht="12" hidden="false" customHeight="false" outlineLevel="0" collapsed="false">
      <c r="BS42122" s="96" t="n">
        <f aca="false">BR42122-2.5</f>
        <v>-2.5</v>
      </c>
    </row>
    <row r="42123" customFormat="false" ht="12" hidden="false" customHeight="false" outlineLevel="0" collapsed="false">
      <c r="BS42123" s="96" t="n">
        <f aca="false">BR42123-2.5</f>
        <v>-2.5</v>
      </c>
    </row>
    <row r="42124" customFormat="false" ht="12" hidden="false" customHeight="false" outlineLevel="0" collapsed="false">
      <c r="BS42124" s="96" t="n">
        <f aca="false">BR42124-2.5</f>
        <v>-2.5</v>
      </c>
    </row>
    <row r="42125" customFormat="false" ht="12" hidden="false" customHeight="false" outlineLevel="0" collapsed="false">
      <c r="BS42125" s="96" t="n">
        <f aca="false">BR42125-2.5</f>
        <v>-2.5</v>
      </c>
    </row>
    <row r="42126" customFormat="false" ht="12" hidden="false" customHeight="false" outlineLevel="0" collapsed="false">
      <c r="BS42126" s="96" t="n">
        <f aca="false">BR42126-2.5</f>
        <v>-2.5</v>
      </c>
    </row>
    <row r="42127" customFormat="false" ht="12" hidden="false" customHeight="false" outlineLevel="0" collapsed="false">
      <c r="BS42127" s="96" t="n">
        <f aca="false">BR42127-2.5</f>
        <v>-2.5</v>
      </c>
    </row>
    <row r="42128" customFormat="false" ht="12" hidden="false" customHeight="false" outlineLevel="0" collapsed="false">
      <c r="BS42128" s="96" t="n">
        <f aca="false">BR42128-2.5</f>
        <v>-2.5</v>
      </c>
    </row>
    <row r="42129" customFormat="false" ht="12" hidden="false" customHeight="false" outlineLevel="0" collapsed="false">
      <c r="BS42129" s="96" t="n">
        <f aca="false">BR42129-2.5</f>
        <v>-2.5</v>
      </c>
    </row>
    <row r="42130" customFormat="false" ht="12" hidden="false" customHeight="false" outlineLevel="0" collapsed="false">
      <c r="BS42130" s="96" t="n">
        <f aca="false">BR42130-2.5</f>
        <v>-2.5</v>
      </c>
    </row>
    <row r="42131" customFormat="false" ht="12" hidden="false" customHeight="false" outlineLevel="0" collapsed="false">
      <c r="BS42131" s="96" t="n">
        <f aca="false">BR42131-2.5</f>
        <v>-2.5</v>
      </c>
    </row>
    <row r="42132" customFormat="false" ht="12" hidden="false" customHeight="false" outlineLevel="0" collapsed="false">
      <c r="BS42132" s="96" t="n">
        <f aca="false">BR42132-2.5</f>
        <v>-2.5</v>
      </c>
    </row>
    <row r="42133" customFormat="false" ht="12" hidden="false" customHeight="false" outlineLevel="0" collapsed="false">
      <c r="BS42133" s="96" t="n">
        <f aca="false">BR42133-2.5</f>
        <v>-2.5</v>
      </c>
    </row>
    <row r="42134" customFormat="false" ht="12" hidden="false" customHeight="false" outlineLevel="0" collapsed="false">
      <c r="BS42134" s="96" t="n">
        <f aca="false">BR42134-2.5</f>
        <v>-2.5</v>
      </c>
    </row>
    <row r="42135" customFormat="false" ht="12" hidden="false" customHeight="false" outlineLevel="0" collapsed="false">
      <c r="BS42135" s="96" t="n">
        <f aca="false">BR42135-2.5</f>
        <v>-2.5</v>
      </c>
    </row>
    <row r="42136" customFormat="false" ht="12" hidden="false" customHeight="false" outlineLevel="0" collapsed="false">
      <c r="BS42136" s="96" t="n">
        <f aca="false">BR42136-2.5</f>
        <v>-2.5</v>
      </c>
    </row>
    <row r="42137" customFormat="false" ht="12" hidden="false" customHeight="false" outlineLevel="0" collapsed="false">
      <c r="BS42137" s="96" t="n">
        <f aca="false">BR42137-2.5</f>
        <v>-2.5</v>
      </c>
    </row>
    <row r="42138" customFormat="false" ht="12" hidden="false" customHeight="false" outlineLevel="0" collapsed="false">
      <c r="BS42138" s="96" t="n">
        <f aca="false">BR42138-2.5</f>
        <v>-2.5</v>
      </c>
    </row>
    <row r="42139" customFormat="false" ht="12" hidden="false" customHeight="false" outlineLevel="0" collapsed="false">
      <c r="BS42139" s="96" t="n">
        <f aca="false">BR42139-2.5</f>
        <v>-2.5</v>
      </c>
    </row>
    <row r="42140" customFormat="false" ht="12" hidden="false" customHeight="false" outlineLevel="0" collapsed="false">
      <c r="BS42140" s="96" t="n">
        <f aca="false">BR42140-2.5</f>
        <v>-2.5</v>
      </c>
    </row>
    <row r="42141" customFormat="false" ht="12" hidden="false" customHeight="false" outlineLevel="0" collapsed="false">
      <c r="BS42141" s="96" t="n">
        <f aca="false">BR42141-2.5</f>
        <v>-2.5</v>
      </c>
    </row>
    <row r="42142" customFormat="false" ht="12" hidden="false" customHeight="false" outlineLevel="0" collapsed="false">
      <c r="BS42142" s="96" t="n">
        <f aca="false">BR42142-2.5</f>
        <v>-2.5</v>
      </c>
    </row>
    <row r="42143" customFormat="false" ht="12" hidden="false" customHeight="false" outlineLevel="0" collapsed="false">
      <c r="BS42143" s="96" t="n">
        <f aca="false">BR42143-2.5</f>
        <v>-2.5</v>
      </c>
    </row>
    <row r="42144" customFormat="false" ht="12" hidden="false" customHeight="false" outlineLevel="0" collapsed="false">
      <c r="BS42144" s="96" t="n">
        <f aca="false">BR42144-2.5</f>
        <v>-2.5</v>
      </c>
    </row>
    <row r="42145" customFormat="false" ht="12" hidden="false" customHeight="false" outlineLevel="0" collapsed="false">
      <c r="BS42145" s="96" t="n">
        <f aca="false">BR42145-2.5</f>
        <v>-2.5</v>
      </c>
    </row>
    <row r="42146" customFormat="false" ht="12" hidden="false" customHeight="false" outlineLevel="0" collapsed="false">
      <c r="BS42146" s="96" t="n">
        <f aca="false">BR42146-2.5</f>
        <v>-2.5</v>
      </c>
    </row>
    <row r="42147" customFormat="false" ht="12" hidden="false" customHeight="false" outlineLevel="0" collapsed="false">
      <c r="BS42147" s="96" t="n">
        <f aca="false">BR42147-2.5</f>
        <v>-2.5</v>
      </c>
    </row>
    <row r="42148" customFormat="false" ht="12" hidden="false" customHeight="false" outlineLevel="0" collapsed="false">
      <c r="BS42148" s="96" t="n">
        <f aca="false">BR42148-2.5</f>
        <v>-2.5</v>
      </c>
    </row>
    <row r="42149" customFormat="false" ht="12" hidden="false" customHeight="false" outlineLevel="0" collapsed="false">
      <c r="BS42149" s="96" t="n">
        <f aca="false">BR42149-2.5</f>
        <v>-2.5</v>
      </c>
    </row>
    <row r="42150" customFormat="false" ht="12" hidden="false" customHeight="false" outlineLevel="0" collapsed="false">
      <c r="BS42150" s="96" t="n">
        <f aca="false">BR42150-2.5</f>
        <v>-2.5</v>
      </c>
    </row>
    <row r="42151" customFormat="false" ht="12" hidden="false" customHeight="false" outlineLevel="0" collapsed="false">
      <c r="BS42151" s="96" t="n">
        <f aca="false">BR42151-2.5</f>
        <v>-2.5</v>
      </c>
    </row>
    <row r="42152" customFormat="false" ht="12" hidden="false" customHeight="false" outlineLevel="0" collapsed="false">
      <c r="BS42152" s="96" t="n">
        <f aca="false">BR42152-2.5</f>
        <v>-2.5</v>
      </c>
    </row>
    <row r="42153" customFormat="false" ht="12" hidden="false" customHeight="false" outlineLevel="0" collapsed="false">
      <c r="BS42153" s="96" t="n">
        <f aca="false">BR42153-2.5</f>
        <v>-2.5</v>
      </c>
    </row>
    <row r="42154" customFormat="false" ht="12" hidden="false" customHeight="false" outlineLevel="0" collapsed="false">
      <c r="BS42154" s="96" t="n">
        <f aca="false">BR42154-2.5</f>
        <v>-2.5</v>
      </c>
    </row>
    <row r="42155" customFormat="false" ht="12" hidden="false" customHeight="false" outlineLevel="0" collapsed="false">
      <c r="BS42155" s="96" t="n">
        <f aca="false">BR42155-2.5</f>
        <v>-2.5</v>
      </c>
    </row>
    <row r="42156" customFormat="false" ht="12" hidden="false" customHeight="false" outlineLevel="0" collapsed="false">
      <c r="BS42156" s="96" t="n">
        <f aca="false">BR42156-2.5</f>
        <v>-2.5</v>
      </c>
    </row>
    <row r="42157" customFormat="false" ht="12" hidden="false" customHeight="false" outlineLevel="0" collapsed="false">
      <c r="BS42157" s="96" t="n">
        <f aca="false">BR42157-2.5</f>
        <v>-2.5</v>
      </c>
    </row>
    <row r="42158" customFormat="false" ht="12" hidden="false" customHeight="false" outlineLevel="0" collapsed="false">
      <c r="BS42158" s="96" t="n">
        <f aca="false">BR42158-2.5</f>
        <v>-2.5</v>
      </c>
    </row>
    <row r="42159" customFormat="false" ht="12" hidden="false" customHeight="false" outlineLevel="0" collapsed="false">
      <c r="BS42159" s="96" t="n">
        <f aca="false">BR42159-2.5</f>
        <v>-2.5</v>
      </c>
    </row>
    <row r="42160" customFormat="false" ht="12" hidden="false" customHeight="false" outlineLevel="0" collapsed="false">
      <c r="BS42160" s="96" t="n">
        <f aca="false">BR42160-2.5</f>
        <v>-2.5</v>
      </c>
    </row>
    <row r="42161" customFormat="false" ht="12" hidden="false" customHeight="false" outlineLevel="0" collapsed="false">
      <c r="BS42161" s="96" t="n">
        <f aca="false">BR42161-2.5</f>
        <v>-2.5</v>
      </c>
    </row>
    <row r="42162" customFormat="false" ht="12" hidden="false" customHeight="false" outlineLevel="0" collapsed="false">
      <c r="BS42162" s="96" t="n">
        <f aca="false">BR42162-2.5</f>
        <v>-2.5</v>
      </c>
    </row>
    <row r="42163" customFormat="false" ht="12" hidden="false" customHeight="false" outlineLevel="0" collapsed="false">
      <c r="BS42163" s="96" t="n">
        <f aca="false">BR42163-2.5</f>
        <v>-2.5</v>
      </c>
    </row>
    <row r="42164" customFormat="false" ht="12" hidden="false" customHeight="false" outlineLevel="0" collapsed="false">
      <c r="BS42164" s="96" t="n">
        <f aca="false">BR42164-2.5</f>
        <v>-2.5</v>
      </c>
    </row>
    <row r="42165" customFormat="false" ht="12" hidden="false" customHeight="false" outlineLevel="0" collapsed="false">
      <c r="BS42165" s="96" t="n">
        <f aca="false">BR42165-2.5</f>
        <v>-2.5</v>
      </c>
    </row>
    <row r="42166" customFormat="false" ht="12" hidden="false" customHeight="false" outlineLevel="0" collapsed="false">
      <c r="BS42166" s="96" t="n">
        <f aca="false">BR42166-2.5</f>
        <v>-2.5</v>
      </c>
    </row>
    <row r="42167" customFormat="false" ht="12" hidden="false" customHeight="false" outlineLevel="0" collapsed="false">
      <c r="BS42167" s="96" t="n">
        <f aca="false">BR42167-2.5</f>
        <v>-2.5</v>
      </c>
    </row>
    <row r="42168" customFormat="false" ht="12" hidden="false" customHeight="false" outlineLevel="0" collapsed="false">
      <c r="BS42168" s="96" t="n">
        <f aca="false">BR42168-2.5</f>
        <v>-2.5</v>
      </c>
    </row>
    <row r="42169" customFormat="false" ht="12" hidden="false" customHeight="false" outlineLevel="0" collapsed="false">
      <c r="BS42169" s="96" t="n">
        <f aca="false">BR42169-2.5</f>
        <v>-2.5</v>
      </c>
    </row>
    <row r="42170" customFormat="false" ht="12" hidden="false" customHeight="false" outlineLevel="0" collapsed="false">
      <c r="BS42170" s="96" t="n">
        <f aca="false">BR42170-2.5</f>
        <v>-2.5</v>
      </c>
    </row>
    <row r="42171" customFormat="false" ht="12" hidden="false" customHeight="false" outlineLevel="0" collapsed="false">
      <c r="BS42171" s="96" t="n">
        <f aca="false">BR42171-2.5</f>
        <v>-2.5</v>
      </c>
    </row>
    <row r="42172" customFormat="false" ht="12" hidden="false" customHeight="false" outlineLevel="0" collapsed="false">
      <c r="BS42172" s="96" t="n">
        <f aca="false">BR42172-2.5</f>
        <v>-2.5</v>
      </c>
    </row>
    <row r="42173" customFormat="false" ht="12" hidden="false" customHeight="false" outlineLevel="0" collapsed="false">
      <c r="BS42173" s="96" t="n">
        <f aca="false">BR42173-2.5</f>
        <v>-2.5</v>
      </c>
    </row>
    <row r="42174" customFormat="false" ht="12" hidden="false" customHeight="false" outlineLevel="0" collapsed="false">
      <c r="BS42174" s="96" t="n">
        <f aca="false">BR42174-2.5</f>
        <v>-2.5</v>
      </c>
    </row>
    <row r="42175" customFormat="false" ht="12" hidden="false" customHeight="false" outlineLevel="0" collapsed="false">
      <c r="BS42175" s="96" t="n">
        <f aca="false">BR42175-2.5</f>
        <v>-2.5</v>
      </c>
    </row>
    <row r="42176" customFormat="false" ht="12" hidden="false" customHeight="false" outlineLevel="0" collapsed="false">
      <c r="BS42176" s="96" t="n">
        <f aca="false">BR42176-2.5</f>
        <v>-2.5</v>
      </c>
    </row>
    <row r="42177" customFormat="false" ht="12" hidden="false" customHeight="false" outlineLevel="0" collapsed="false">
      <c r="BS42177" s="96" t="n">
        <f aca="false">BR42177-2.5</f>
        <v>-2.5</v>
      </c>
    </row>
    <row r="42178" customFormat="false" ht="12" hidden="false" customHeight="false" outlineLevel="0" collapsed="false">
      <c r="BS42178" s="96" t="n">
        <f aca="false">BR42178-2.5</f>
        <v>-2.5</v>
      </c>
    </row>
    <row r="42179" customFormat="false" ht="12" hidden="false" customHeight="false" outlineLevel="0" collapsed="false">
      <c r="BS42179" s="96" t="n">
        <f aca="false">BR42179-2.5</f>
        <v>-2.5</v>
      </c>
    </row>
    <row r="42180" customFormat="false" ht="12" hidden="false" customHeight="false" outlineLevel="0" collapsed="false">
      <c r="BS42180" s="96" t="n">
        <f aca="false">BR42180-2.5</f>
        <v>-2.5</v>
      </c>
    </row>
    <row r="42181" customFormat="false" ht="12" hidden="false" customHeight="false" outlineLevel="0" collapsed="false">
      <c r="BS42181" s="96" t="n">
        <f aca="false">BR42181-2.5</f>
        <v>-2.5</v>
      </c>
    </row>
    <row r="42182" customFormat="false" ht="12" hidden="false" customHeight="false" outlineLevel="0" collapsed="false">
      <c r="BS42182" s="96" t="n">
        <f aca="false">BR42182-2.5</f>
        <v>-2.5</v>
      </c>
    </row>
    <row r="42183" customFormat="false" ht="12" hidden="false" customHeight="false" outlineLevel="0" collapsed="false">
      <c r="BS42183" s="96" t="n">
        <f aca="false">BR42183-2.5</f>
        <v>-2.5</v>
      </c>
    </row>
    <row r="42184" customFormat="false" ht="12" hidden="false" customHeight="false" outlineLevel="0" collapsed="false">
      <c r="BS42184" s="96" t="n">
        <f aca="false">BR42184-2.5</f>
        <v>-2.5</v>
      </c>
    </row>
    <row r="42185" customFormat="false" ht="12" hidden="false" customHeight="false" outlineLevel="0" collapsed="false">
      <c r="BS42185" s="96" t="n">
        <f aca="false">BR42185-2.5</f>
        <v>-2.5</v>
      </c>
    </row>
    <row r="42186" customFormat="false" ht="12" hidden="false" customHeight="false" outlineLevel="0" collapsed="false">
      <c r="BS42186" s="96" t="n">
        <f aca="false">BR42186-2.5</f>
        <v>-2.5</v>
      </c>
    </row>
    <row r="42187" customFormat="false" ht="12" hidden="false" customHeight="false" outlineLevel="0" collapsed="false">
      <c r="BS42187" s="96" t="n">
        <f aca="false">BR42187-2.5</f>
        <v>-2.5</v>
      </c>
    </row>
    <row r="42188" customFormat="false" ht="12" hidden="false" customHeight="false" outlineLevel="0" collapsed="false">
      <c r="BS42188" s="96" t="n">
        <f aca="false">BR42188-2.5</f>
        <v>-2.5</v>
      </c>
    </row>
    <row r="42189" customFormat="false" ht="12" hidden="false" customHeight="false" outlineLevel="0" collapsed="false">
      <c r="BS42189" s="96" t="n">
        <f aca="false">BR42189-2.5</f>
        <v>-2.5</v>
      </c>
    </row>
    <row r="42190" customFormat="false" ht="12" hidden="false" customHeight="false" outlineLevel="0" collapsed="false">
      <c r="BS42190" s="96" t="n">
        <f aca="false">BR42190-2.5</f>
        <v>-2.5</v>
      </c>
    </row>
    <row r="42191" customFormat="false" ht="12" hidden="false" customHeight="false" outlineLevel="0" collapsed="false">
      <c r="BS42191" s="96" t="n">
        <f aca="false">BR42191-2.5</f>
        <v>-2.5</v>
      </c>
    </row>
    <row r="42192" customFormat="false" ht="12" hidden="false" customHeight="false" outlineLevel="0" collapsed="false">
      <c r="BS42192" s="96" t="n">
        <f aca="false">BR42192-2.5</f>
        <v>-2.5</v>
      </c>
    </row>
    <row r="42193" customFormat="false" ht="12" hidden="false" customHeight="false" outlineLevel="0" collapsed="false">
      <c r="BS42193" s="96" t="n">
        <f aca="false">BR42193-2.5</f>
        <v>-2.5</v>
      </c>
    </row>
    <row r="42194" customFormat="false" ht="12" hidden="false" customHeight="false" outlineLevel="0" collapsed="false">
      <c r="BS42194" s="96" t="n">
        <f aca="false">BR42194-2.5</f>
        <v>-2.5</v>
      </c>
    </row>
    <row r="42195" customFormat="false" ht="12" hidden="false" customHeight="false" outlineLevel="0" collapsed="false">
      <c r="BS42195" s="96" t="n">
        <f aca="false">BR42195-2.5</f>
        <v>-2.5</v>
      </c>
    </row>
    <row r="42196" customFormat="false" ht="12" hidden="false" customHeight="false" outlineLevel="0" collapsed="false">
      <c r="BS42196" s="96" t="n">
        <f aca="false">BR42196-2.5</f>
        <v>-2.5</v>
      </c>
    </row>
    <row r="42197" customFormat="false" ht="12" hidden="false" customHeight="false" outlineLevel="0" collapsed="false">
      <c r="BS42197" s="96" t="n">
        <f aca="false">BR42197-2.5</f>
        <v>-2.5</v>
      </c>
    </row>
    <row r="42198" customFormat="false" ht="12" hidden="false" customHeight="false" outlineLevel="0" collapsed="false">
      <c r="BS42198" s="96" t="n">
        <f aca="false">BR42198-2.5</f>
        <v>-2.5</v>
      </c>
    </row>
    <row r="42199" customFormat="false" ht="12" hidden="false" customHeight="false" outlineLevel="0" collapsed="false">
      <c r="BS42199" s="96" t="n">
        <f aca="false">BR42199-2.5</f>
        <v>-2.5</v>
      </c>
    </row>
    <row r="42200" customFormat="false" ht="12" hidden="false" customHeight="false" outlineLevel="0" collapsed="false">
      <c r="BS42200" s="96" t="n">
        <f aca="false">BR42200-2.5</f>
        <v>-2.5</v>
      </c>
    </row>
    <row r="42201" customFormat="false" ht="12" hidden="false" customHeight="false" outlineLevel="0" collapsed="false">
      <c r="BS42201" s="96" t="n">
        <f aca="false">BR42201-2.5</f>
        <v>-2.5</v>
      </c>
    </row>
    <row r="42202" customFormat="false" ht="12" hidden="false" customHeight="false" outlineLevel="0" collapsed="false">
      <c r="BS42202" s="96" t="n">
        <f aca="false">BR42202-2.5</f>
        <v>-2.5</v>
      </c>
    </row>
    <row r="42203" customFormat="false" ht="12" hidden="false" customHeight="false" outlineLevel="0" collapsed="false">
      <c r="BS42203" s="96" t="n">
        <f aca="false">BR42203-2.5</f>
        <v>-2.5</v>
      </c>
    </row>
    <row r="42204" customFormat="false" ht="12" hidden="false" customHeight="false" outlineLevel="0" collapsed="false">
      <c r="BS42204" s="96" t="n">
        <f aca="false">BR42204-2.5</f>
        <v>-2.5</v>
      </c>
    </row>
    <row r="42205" customFormat="false" ht="12" hidden="false" customHeight="false" outlineLevel="0" collapsed="false">
      <c r="BS42205" s="96" t="n">
        <f aca="false">BR42205-2.5</f>
        <v>-2.5</v>
      </c>
    </row>
    <row r="42206" customFormat="false" ht="12" hidden="false" customHeight="false" outlineLevel="0" collapsed="false">
      <c r="BS42206" s="96" t="n">
        <f aca="false">BR42206-2.5</f>
        <v>-2.5</v>
      </c>
    </row>
    <row r="42207" customFormat="false" ht="12" hidden="false" customHeight="false" outlineLevel="0" collapsed="false">
      <c r="BS42207" s="96" t="n">
        <f aca="false">BR42207-2.5</f>
        <v>-2.5</v>
      </c>
    </row>
    <row r="42208" customFormat="false" ht="12" hidden="false" customHeight="false" outlineLevel="0" collapsed="false">
      <c r="BS42208" s="96" t="n">
        <f aca="false">BR42208-2.5</f>
        <v>-2.5</v>
      </c>
    </row>
    <row r="42209" customFormat="false" ht="12" hidden="false" customHeight="false" outlineLevel="0" collapsed="false">
      <c r="BS42209" s="96" t="n">
        <f aca="false">BR42209-2.5</f>
        <v>-2.5</v>
      </c>
    </row>
    <row r="42210" customFormat="false" ht="12" hidden="false" customHeight="false" outlineLevel="0" collapsed="false">
      <c r="BS42210" s="96" t="n">
        <f aca="false">BR42210-2.5</f>
        <v>-2.5</v>
      </c>
    </row>
    <row r="42211" customFormat="false" ht="12" hidden="false" customHeight="false" outlineLevel="0" collapsed="false">
      <c r="BS42211" s="96" t="n">
        <f aca="false">BR42211-2.5</f>
        <v>-2.5</v>
      </c>
    </row>
    <row r="42212" customFormat="false" ht="12" hidden="false" customHeight="false" outlineLevel="0" collapsed="false">
      <c r="BS42212" s="96" t="n">
        <f aca="false">BR42212-2.5</f>
        <v>-2.5</v>
      </c>
    </row>
    <row r="42213" customFormat="false" ht="12" hidden="false" customHeight="false" outlineLevel="0" collapsed="false">
      <c r="BS42213" s="96" t="n">
        <f aca="false">BR42213-2.5</f>
        <v>-2.5</v>
      </c>
    </row>
    <row r="42214" customFormat="false" ht="12" hidden="false" customHeight="false" outlineLevel="0" collapsed="false">
      <c r="BS42214" s="96" t="n">
        <f aca="false">BR42214-2.5</f>
        <v>-2.5</v>
      </c>
    </row>
    <row r="42215" customFormat="false" ht="12" hidden="false" customHeight="false" outlineLevel="0" collapsed="false">
      <c r="BS42215" s="96" t="n">
        <f aca="false">BR42215-2.5</f>
        <v>-2.5</v>
      </c>
    </row>
    <row r="42216" customFormat="false" ht="12" hidden="false" customHeight="false" outlineLevel="0" collapsed="false">
      <c r="BS42216" s="96" t="n">
        <f aca="false">BR42216-2.5</f>
        <v>-2.5</v>
      </c>
    </row>
    <row r="42217" customFormat="false" ht="12" hidden="false" customHeight="false" outlineLevel="0" collapsed="false">
      <c r="BS42217" s="96" t="n">
        <f aca="false">BR42217-2.5</f>
        <v>-2.5</v>
      </c>
    </row>
    <row r="42218" customFormat="false" ht="12" hidden="false" customHeight="false" outlineLevel="0" collapsed="false">
      <c r="BS42218" s="96" t="n">
        <f aca="false">BR42218-2.5</f>
        <v>-2.5</v>
      </c>
    </row>
    <row r="42219" customFormat="false" ht="12" hidden="false" customHeight="false" outlineLevel="0" collapsed="false">
      <c r="BS42219" s="96" t="n">
        <f aca="false">BR42219-2.5</f>
        <v>-2.5</v>
      </c>
    </row>
    <row r="42220" customFormat="false" ht="12" hidden="false" customHeight="false" outlineLevel="0" collapsed="false">
      <c r="BS42220" s="96" t="n">
        <f aca="false">BR42220-2.5</f>
        <v>-2.5</v>
      </c>
    </row>
    <row r="42221" customFormat="false" ht="12" hidden="false" customHeight="false" outlineLevel="0" collapsed="false">
      <c r="BS42221" s="96" t="n">
        <f aca="false">BR42221-2.5</f>
        <v>-2.5</v>
      </c>
    </row>
    <row r="42222" customFormat="false" ht="12" hidden="false" customHeight="false" outlineLevel="0" collapsed="false">
      <c r="BS42222" s="96" t="n">
        <f aca="false">BR42222-2.5</f>
        <v>-2.5</v>
      </c>
    </row>
    <row r="42223" customFormat="false" ht="12" hidden="false" customHeight="false" outlineLevel="0" collapsed="false">
      <c r="BS42223" s="96" t="n">
        <f aca="false">BR42223-2.5</f>
        <v>-2.5</v>
      </c>
    </row>
    <row r="42224" customFormat="false" ht="12" hidden="false" customHeight="false" outlineLevel="0" collapsed="false">
      <c r="BS42224" s="96" t="n">
        <f aca="false">BR42224-2.5</f>
        <v>-2.5</v>
      </c>
    </row>
    <row r="42225" customFormat="false" ht="12" hidden="false" customHeight="false" outlineLevel="0" collapsed="false">
      <c r="BS42225" s="96" t="n">
        <f aca="false">BR42225-2.5</f>
        <v>-2.5</v>
      </c>
    </row>
    <row r="42226" customFormat="false" ht="12" hidden="false" customHeight="false" outlineLevel="0" collapsed="false">
      <c r="BS42226" s="96" t="n">
        <f aca="false">BR42226-2.5</f>
        <v>-2.5</v>
      </c>
    </row>
    <row r="42227" customFormat="false" ht="12" hidden="false" customHeight="false" outlineLevel="0" collapsed="false">
      <c r="BS42227" s="96" t="n">
        <f aca="false">BR42227-2.5</f>
        <v>-2.5</v>
      </c>
    </row>
    <row r="42228" customFormat="false" ht="12" hidden="false" customHeight="false" outlineLevel="0" collapsed="false">
      <c r="BS42228" s="96" t="n">
        <f aca="false">BR42228-2.5</f>
        <v>-2.5</v>
      </c>
    </row>
    <row r="42229" customFormat="false" ht="12" hidden="false" customHeight="false" outlineLevel="0" collapsed="false">
      <c r="BS42229" s="96" t="n">
        <f aca="false">BR42229-2.5</f>
        <v>-2.5</v>
      </c>
    </row>
    <row r="42230" customFormat="false" ht="12" hidden="false" customHeight="false" outlineLevel="0" collapsed="false">
      <c r="BS42230" s="96" t="n">
        <f aca="false">BR42230-2.5</f>
        <v>-2.5</v>
      </c>
    </row>
    <row r="42231" customFormat="false" ht="12" hidden="false" customHeight="false" outlineLevel="0" collapsed="false">
      <c r="BS42231" s="96" t="n">
        <f aca="false">BR42231-2.5</f>
        <v>-2.5</v>
      </c>
    </row>
    <row r="42232" customFormat="false" ht="12" hidden="false" customHeight="false" outlineLevel="0" collapsed="false">
      <c r="BS42232" s="96" t="n">
        <f aca="false">BR42232-2.5</f>
        <v>-2.5</v>
      </c>
    </row>
    <row r="42233" customFormat="false" ht="12" hidden="false" customHeight="false" outlineLevel="0" collapsed="false">
      <c r="BS42233" s="96" t="n">
        <f aca="false">BR42233-2.5</f>
        <v>-2.5</v>
      </c>
    </row>
    <row r="42234" customFormat="false" ht="12" hidden="false" customHeight="false" outlineLevel="0" collapsed="false">
      <c r="BS42234" s="96" t="n">
        <f aca="false">BR42234-2.5</f>
        <v>-2.5</v>
      </c>
    </row>
    <row r="42235" customFormat="false" ht="12" hidden="false" customHeight="false" outlineLevel="0" collapsed="false">
      <c r="BS42235" s="96" t="n">
        <f aca="false">BR42235-2.5</f>
        <v>-2.5</v>
      </c>
    </row>
    <row r="42236" customFormat="false" ht="12" hidden="false" customHeight="false" outlineLevel="0" collapsed="false">
      <c r="BS42236" s="96" t="n">
        <f aca="false">BR42236-2.5</f>
        <v>-2.5</v>
      </c>
    </row>
    <row r="42237" customFormat="false" ht="12" hidden="false" customHeight="false" outlineLevel="0" collapsed="false">
      <c r="BS42237" s="96" t="n">
        <f aca="false">BR42237-2.5</f>
        <v>-2.5</v>
      </c>
    </row>
    <row r="42238" customFormat="false" ht="12" hidden="false" customHeight="false" outlineLevel="0" collapsed="false">
      <c r="BS42238" s="96" t="n">
        <f aca="false">BR42238-2.5</f>
        <v>-2.5</v>
      </c>
    </row>
    <row r="42239" customFormat="false" ht="12" hidden="false" customHeight="false" outlineLevel="0" collapsed="false">
      <c r="BS42239" s="96" t="n">
        <f aca="false">BR42239-2.5</f>
        <v>-2.5</v>
      </c>
    </row>
    <row r="42240" customFormat="false" ht="12" hidden="false" customHeight="false" outlineLevel="0" collapsed="false">
      <c r="BS42240" s="96" t="n">
        <f aca="false">BR42240-2.5</f>
        <v>-2.5</v>
      </c>
    </row>
    <row r="42241" customFormat="false" ht="12" hidden="false" customHeight="false" outlineLevel="0" collapsed="false">
      <c r="BS42241" s="96" t="n">
        <f aca="false">BR42241-2.5</f>
        <v>-2.5</v>
      </c>
    </row>
    <row r="42242" customFormat="false" ht="12" hidden="false" customHeight="false" outlineLevel="0" collapsed="false">
      <c r="BS42242" s="96" t="n">
        <f aca="false">BR42242-2.5</f>
        <v>-2.5</v>
      </c>
    </row>
    <row r="42243" customFormat="false" ht="12" hidden="false" customHeight="false" outlineLevel="0" collapsed="false">
      <c r="BS42243" s="96" t="n">
        <f aca="false">BR42243-2.5</f>
        <v>-2.5</v>
      </c>
    </row>
    <row r="42244" customFormat="false" ht="12" hidden="false" customHeight="false" outlineLevel="0" collapsed="false">
      <c r="BS42244" s="96" t="n">
        <f aca="false">BR42244-2.5</f>
        <v>-2.5</v>
      </c>
    </row>
    <row r="42245" customFormat="false" ht="12" hidden="false" customHeight="false" outlineLevel="0" collapsed="false">
      <c r="BS42245" s="96" t="n">
        <f aca="false">BR42245-2.5</f>
        <v>-2.5</v>
      </c>
    </row>
    <row r="42246" customFormat="false" ht="12" hidden="false" customHeight="false" outlineLevel="0" collapsed="false">
      <c r="BS42246" s="96" t="n">
        <f aca="false">BR42246-2.5</f>
        <v>-2.5</v>
      </c>
    </row>
    <row r="42247" customFormat="false" ht="12" hidden="false" customHeight="false" outlineLevel="0" collapsed="false">
      <c r="BS42247" s="96" t="n">
        <f aca="false">BR42247-2.5</f>
        <v>-2.5</v>
      </c>
    </row>
    <row r="42248" customFormat="false" ht="12" hidden="false" customHeight="false" outlineLevel="0" collapsed="false">
      <c r="BS42248" s="96" t="n">
        <f aca="false">BR42248-2.5</f>
        <v>-2.5</v>
      </c>
    </row>
    <row r="42249" customFormat="false" ht="12" hidden="false" customHeight="false" outlineLevel="0" collapsed="false">
      <c r="BS42249" s="96" t="n">
        <f aca="false">BR42249-2.5</f>
        <v>-2.5</v>
      </c>
    </row>
    <row r="42250" customFormat="false" ht="12" hidden="false" customHeight="false" outlineLevel="0" collapsed="false">
      <c r="BS42250" s="96" t="n">
        <f aca="false">BR42250-2.5</f>
        <v>-2.5</v>
      </c>
    </row>
    <row r="42251" customFormat="false" ht="12" hidden="false" customHeight="false" outlineLevel="0" collapsed="false">
      <c r="BS42251" s="96" t="n">
        <f aca="false">BR42251-2.5</f>
        <v>-2.5</v>
      </c>
    </row>
    <row r="42252" customFormat="false" ht="12" hidden="false" customHeight="false" outlineLevel="0" collapsed="false">
      <c r="BS42252" s="96" t="n">
        <f aca="false">BR42252-2.5</f>
        <v>-2.5</v>
      </c>
    </row>
    <row r="42253" customFormat="false" ht="12" hidden="false" customHeight="false" outlineLevel="0" collapsed="false">
      <c r="BS42253" s="96" t="n">
        <f aca="false">BR42253-2.5</f>
        <v>-2.5</v>
      </c>
    </row>
    <row r="42254" customFormat="false" ht="12" hidden="false" customHeight="false" outlineLevel="0" collapsed="false">
      <c r="BS42254" s="96" t="n">
        <f aca="false">BR42254-2.5</f>
        <v>-2.5</v>
      </c>
    </row>
    <row r="42255" customFormat="false" ht="12" hidden="false" customHeight="false" outlineLevel="0" collapsed="false">
      <c r="BS42255" s="96" t="n">
        <f aca="false">BR42255-2.5</f>
        <v>-2.5</v>
      </c>
    </row>
    <row r="42256" customFormat="false" ht="12" hidden="false" customHeight="false" outlineLevel="0" collapsed="false">
      <c r="BS42256" s="96" t="n">
        <f aca="false">BR42256-2.5</f>
        <v>-2.5</v>
      </c>
    </row>
    <row r="42257" customFormat="false" ht="12" hidden="false" customHeight="false" outlineLevel="0" collapsed="false">
      <c r="BS42257" s="96" t="n">
        <f aca="false">BR42257-2.5</f>
        <v>-2.5</v>
      </c>
    </row>
    <row r="42258" customFormat="false" ht="12" hidden="false" customHeight="false" outlineLevel="0" collapsed="false">
      <c r="BS42258" s="96" t="n">
        <f aca="false">BR42258-2.5</f>
        <v>-2.5</v>
      </c>
    </row>
    <row r="42259" customFormat="false" ht="12" hidden="false" customHeight="false" outlineLevel="0" collapsed="false">
      <c r="BS42259" s="96" t="n">
        <f aca="false">BR42259-2.5</f>
        <v>-2.5</v>
      </c>
    </row>
    <row r="42260" customFormat="false" ht="12" hidden="false" customHeight="false" outlineLevel="0" collapsed="false">
      <c r="BS42260" s="96" t="n">
        <f aca="false">BR42260-2.5</f>
        <v>-2.5</v>
      </c>
    </row>
    <row r="42261" customFormat="false" ht="12" hidden="false" customHeight="false" outlineLevel="0" collapsed="false">
      <c r="BS42261" s="96" t="n">
        <f aca="false">BR42261-2.5</f>
        <v>-2.5</v>
      </c>
    </row>
    <row r="42262" customFormat="false" ht="12" hidden="false" customHeight="false" outlineLevel="0" collapsed="false">
      <c r="BS42262" s="96" t="n">
        <f aca="false">BR42262-2.5</f>
        <v>-2.5</v>
      </c>
    </row>
    <row r="42263" customFormat="false" ht="12" hidden="false" customHeight="false" outlineLevel="0" collapsed="false">
      <c r="BS42263" s="96" t="n">
        <f aca="false">BR42263-2.5</f>
        <v>-2.5</v>
      </c>
    </row>
    <row r="42264" customFormat="false" ht="12" hidden="false" customHeight="false" outlineLevel="0" collapsed="false">
      <c r="BS42264" s="96" t="n">
        <f aca="false">BR42264-2.5</f>
        <v>-2.5</v>
      </c>
    </row>
    <row r="42265" customFormat="false" ht="12" hidden="false" customHeight="false" outlineLevel="0" collapsed="false">
      <c r="BS42265" s="96" t="n">
        <f aca="false">BR42265-2.5</f>
        <v>-2.5</v>
      </c>
    </row>
    <row r="42266" customFormat="false" ht="12" hidden="false" customHeight="false" outlineLevel="0" collapsed="false">
      <c r="BS42266" s="96" t="n">
        <f aca="false">BR42266-2.5</f>
        <v>-2.5</v>
      </c>
    </row>
    <row r="42267" customFormat="false" ht="12" hidden="false" customHeight="false" outlineLevel="0" collapsed="false">
      <c r="BS42267" s="96" t="n">
        <f aca="false">BR42267-2.5</f>
        <v>-2.5</v>
      </c>
    </row>
    <row r="42268" customFormat="false" ht="12" hidden="false" customHeight="false" outlineLevel="0" collapsed="false">
      <c r="BS42268" s="96" t="n">
        <f aca="false">BR42268-2.5</f>
        <v>-2.5</v>
      </c>
    </row>
    <row r="42269" customFormat="false" ht="12" hidden="false" customHeight="false" outlineLevel="0" collapsed="false">
      <c r="BS42269" s="96" t="n">
        <f aca="false">BR42269-2.5</f>
        <v>-2.5</v>
      </c>
    </row>
    <row r="42270" customFormat="false" ht="12" hidden="false" customHeight="false" outlineLevel="0" collapsed="false">
      <c r="BS42270" s="96" t="n">
        <f aca="false">BR42270-2.5</f>
        <v>-2.5</v>
      </c>
    </row>
    <row r="42271" customFormat="false" ht="12" hidden="false" customHeight="false" outlineLevel="0" collapsed="false">
      <c r="BS42271" s="96" t="n">
        <f aca="false">BR42271-2.5</f>
        <v>-2.5</v>
      </c>
    </row>
    <row r="42272" customFormat="false" ht="12" hidden="false" customHeight="false" outlineLevel="0" collapsed="false">
      <c r="BS42272" s="96" t="n">
        <f aca="false">BR42272-2.5</f>
        <v>-2.5</v>
      </c>
    </row>
    <row r="42273" customFormat="false" ht="12" hidden="false" customHeight="false" outlineLevel="0" collapsed="false">
      <c r="BS42273" s="96" t="n">
        <f aca="false">BR42273-2.5</f>
        <v>-2.5</v>
      </c>
    </row>
    <row r="42274" customFormat="false" ht="12" hidden="false" customHeight="false" outlineLevel="0" collapsed="false">
      <c r="BS42274" s="96" t="n">
        <f aca="false">BR42274-2.5</f>
        <v>-2.5</v>
      </c>
    </row>
    <row r="42275" customFormat="false" ht="12" hidden="false" customHeight="false" outlineLevel="0" collapsed="false">
      <c r="BS42275" s="96" t="n">
        <f aca="false">BR42275-2.5</f>
        <v>-2.5</v>
      </c>
    </row>
    <row r="42276" customFormat="false" ht="12" hidden="false" customHeight="false" outlineLevel="0" collapsed="false">
      <c r="BS42276" s="96" t="n">
        <f aca="false">BR42276-2.5</f>
        <v>-2.5</v>
      </c>
    </row>
    <row r="42277" customFormat="false" ht="12" hidden="false" customHeight="false" outlineLevel="0" collapsed="false">
      <c r="BS42277" s="96" t="n">
        <f aca="false">BR42277-2.5</f>
        <v>-2.5</v>
      </c>
    </row>
    <row r="42278" customFormat="false" ht="12" hidden="false" customHeight="false" outlineLevel="0" collapsed="false">
      <c r="BS42278" s="96" t="n">
        <f aca="false">BR42278-2.5</f>
        <v>-2.5</v>
      </c>
    </row>
    <row r="42279" customFormat="false" ht="12" hidden="false" customHeight="false" outlineLevel="0" collapsed="false">
      <c r="BS42279" s="96" t="n">
        <f aca="false">BR42279-2.5</f>
        <v>-2.5</v>
      </c>
    </row>
    <row r="42280" customFormat="false" ht="12" hidden="false" customHeight="false" outlineLevel="0" collapsed="false">
      <c r="BS42280" s="96" t="n">
        <f aca="false">BR42280-2.5</f>
        <v>-2.5</v>
      </c>
    </row>
    <row r="42281" customFormat="false" ht="12" hidden="false" customHeight="false" outlineLevel="0" collapsed="false">
      <c r="BS42281" s="96" t="n">
        <f aca="false">BR42281-2.5</f>
        <v>-2.5</v>
      </c>
    </row>
    <row r="42282" customFormat="false" ht="12" hidden="false" customHeight="false" outlineLevel="0" collapsed="false">
      <c r="BS42282" s="96" t="n">
        <f aca="false">BR42282-2.5</f>
        <v>-2.5</v>
      </c>
    </row>
    <row r="42283" customFormat="false" ht="12" hidden="false" customHeight="false" outlineLevel="0" collapsed="false">
      <c r="BS42283" s="96" t="n">
        <f aca="false">BR42283-2.5</f>
        <v>-2.5</v>
      </c>
    </row>
    <row r="42284" customFormat="false" ht="12" hidden="false" customHeight="false" outlineLevel="0" collapsed="false">
      <c r="BS42284" s="96" t="n">
        <f aca="false">BR42284-2.5</f>
        <v>-2.5</v>
      </c>
    </row>
    <row r="42285" customFormat="false" ht="12" hidden="false" customHeight="false" outlineLevel="0" collapsed="false">
      <c r="BS42285" s="96" t="n">
        <f aca="false">BR42285-2.5</f>
        <v>-2.5</v>
      </c>
    </row>
    <row r="42286" customFormat="false" ht="12" hidden="false" customHeight="false" outlineLevel="0" collapsed="false">
      <c r="BS42286" s="96" t="n">
        <f aca="false">BR42286-2.5</f>
        <v>-2.5</v>
      </c>
    </row>
    <row r="42287" customFormat="false" ht="12" hidden="false" customHeight="false" outlineLevel="0" collapsed="false">
      <c r="BS42287" s="96" t="n">
        <f aca="false">BR42287-2.5</f>
        <v>-2.5</v>
      </c>
    </row>
    <row r="42288" customFormat="false" ht="12" hidden="false" customHeight="false" outlineLevel="0" collapsed="false">
      <c r="BS42288" s="96" t="n">
        <f aca="false">BR42288-2.5</f>
        <v>-2.5</v>
      </c>
    </row>
    <row r="42289" customFormat="false" ht="12" hidden="false" customHeight="false" outlineLevel="0" collapsed="false">
      <c r="BS42289" s="96" t="n">
        <f aca="false">BR42289-2.5</f>
        <v>-2.5</v>
      </c>
    </row>
    <row r="42290" customFormat="false" ht="12" hidden="false" customHeight="false" outlineLevel="0" collapsed="false">
      <c r="BS42290" s="96" t="n">
        <f aca="false">BR42290-2.5</f>
        <v>-2.5</v>
      </c>
    </row>
    <row r="42291" customFormat="false" ht="12" hidden="false" customHeight="false" outlineLevel="0" collapsed="false">
      <c r="BS42291" s="96" t="n">
        <f aca="false">BR42291-2.5</f>
        <v>-2.5</v>
      </c>
    </row>
    <row r="42292" customFormat="false" ht="12" hidden="false" customHeight="false" outlineLevel="0" collapsed="false">
      <c r="BS42292" s="96" t="n">
        <f aca="false">BR42292-2.5</f>
        <v>-2.5</v>
      </c>
    </row>
    <row r="42293" customFormat="false" ht="12" hidden="false" customHeight="false" outlineLevel="0" collapsed="false">
      <c r="BS42293" s="96" t="n">
        <f aca="false">BR42293-2.5</f>
        <v>-2.5</v>
      </c>
    </row>
    <row r="42294" customFormat="false" ht="12" hidden="false" customHeight="false" outlineLevel="0" collapsed="false">
      <c r="BS42294" s="96" t="n">
        <f aca="false">BR42294-2.5</f>
        <v>-2.5</v>
      </c>
    </row>
    <row r="42295" customFormat="false" ht="12" hidden="false" customHeight="false" outlineLevel="0" collapsed="false">
      <c r="BS42295" s="96" t="n">
        <f aca="false">BR42295-2.5</f>
        <v>-2.5</v>
      </c>
    </row>
    <row r="42296" customFormat="false" ht="12" hidden="false" customHeight="false" outlineLevel="0" collapsed="false">
      <c r="BS42296" s="96" t="n">
        <f aca="false">BR42296-2.5</f>
        <v>-2.5</v>
      </c>
    </row>
    <row r="42297" customFormat="false" ht="12" hidden="false" customHeight="false" outlineLevel="0" collapsed="false">
      <c r="BS42297" s="96" t="n">
        <f aca="false">BR42297-2.5</f>
        <v>-2.5</v>
      </c>
    </row>
    <row r="42298" customFormat="false" ht="12" hidden="false" customHeight="false" outlineLevel="0" collapsed="false">
      <c r="BS42298" s="96" t="n">
        <f aca="false">BR42298-2.5</f>
        <v>-2.5</v>
      </c>
    </row>
    <row r="42299" customFormat="false" ht="12" hidden="false" customHeight="false" outlineLevel="0" collapsed="false">
      <c r="BS42299" s="96" t="n">
        <f aca="false">BR42299-2.5</f>
        <v>-2.5</v>
      </c>
    </row>
    <row r="42300" customFormat="false" ht="12" hidden="false" customHeight="false" outlineLevel="0" collapsed="false">
      <c r="BS42300" s="96" t="n">
        <f aca="false">BR42300-2.5</f>
        <v>-2.5</v>
      </c>
    </row>
    <row r="42301" customFormat="false" ht="12" hidden="false" customHeight="false" outlineLevel="0" collapsed="false">
      <c r="BS42301" s="96" t="n">
        <f aca="false">BR42301-2.5</f>
        <v>-2.5</v>
      </c>
    </row>
    <row r="42302" customFormat="false" ht="12" hidden="false" customHeight="false" outlineLevel="0" collapsed="false">
      <c r="BS42302" s="96" t="n">
        <f aca="false">BR42302-2.5</f>
        <v>-2.5</v>
      </c>
    </row>
    <row r="42303" customFormat="false" ht="12" hidden="false" customHeight="false" outlineLevel="0" collapsed="false">
      <c r="BS42303" s="96" t="n">
        <f aca="false">BR42303-2.5</f>
        <v>-2.5</v>
      </c>
    </row>
    <row r="42304" customFormat="false" ht="12" hidden="false" customHeight="false" outlineLevel="0" collapsed="false">
      <c r="BS42304" s="96" t="n">
        <f aca="false">BR42304-2.5</f>
        <v>-2.5</v>
      </c>
    </row>
    <row r="42305" customFormat="false" ht="12" hidden="false" customHeight="false" outlineLevel="0" collapsed="false">
      <c r="BS42305" s="96" t="n">
        <f aca="false">BR42305-2.5</f>
        <v>-2.5</v>
      </c>
    </row>
    <row r="42306" customFormat="false" ht="12" hidden="false" customHeight="false" outlineLevel="0" collapsed="false">
      <c r="BS42306" s="96" t="n">
        <f aca="false">BR42306-2.5</f>
        <v>-2.5</v>
      </c>
    </row>
    <row r="42307" customFormat="false" ht="12" hidden="false" customHeight="false" outlineLevel="0" collapsed="false">
      <c r="BS42307" s="96" t="n">
        <f aca="false">BR42307-2.5</f>
        <v>-2.5</v>
      </c>
    </row>
    <row r="42308" customFormat="false" ht="12" hidden="false" customHeight="false" outlineLevel="0" collapsed="false">
      <c r="BS42308" s="96" t="n">
        <f aca="false">BR42308-2.5</f>
        <v>-2.5</v>
      </c>
    </row>
    <row r="42309" customFormat="false" ht="12" hidden="false" customHeight="false" outlineLevel="0" collapsed="false">
      <c r="BS42309" s="96" t="n">
        <f aca="false">BR42309-2.5</f>
        <v>-2.5</v>
      </c>
    </row>
    <row r="42310" customFormat="false" ht="12" hidden="false" customHeight="false" outlineLevel="0" collapsed="false">
      <c r="BS42310" s="96" t="n">
        <f aca="false">BR42310-2.5</f>
        <v>-2.5</v>
      </c>
    </row>
    <row r="42311" customFormat="false" ht="12" hidden="false" customHeight="false" outlineLevel="0" collapsed="false">
      <c r="BS42311" s="96" t="n">
        <f aca="false">BR42311-2.5</f>
        <v>-2.5</v>
      </c>
    </row>
    <row r="42312" customFormat="false" ht="12" hidden="false" customHeight="false" outlineLevel="0" collapsed="false">
      <c r="BS42312" s="96" t="n">
        <f aca="false">BR42312-2.5</f>
        <v>-2.5</v>
      </c>
    </row>
    <row r="42313" customFormat="false" ht="12" hidden="false" customHeight="false" outlineLevel="0" collapsed="false">
      <c r="BS42313" s="96" t="n">
        <f aca="false">BR42313-2.5</f>
        <v>-2.5</v>
      </c>
    </row>
    <row r="42314" customFormat="false" ht="12" hidden="false" customHeight="false" outlineLevel="0" collapsed="false">
      <c r="BS42314" s="96" t="n">
        <f aca="false">BR42314-2.5</f>
        <v>-2.5</v>
      </c>
    </row>
    <row r="42315" customFormat="false" ht="12" hidden="false" customHeight="false" outlineLevel="0" collapsed="false">
      <c r="BS42315" s="96" t="n">
        <f aca="false">BR42315-2.5</f>
        <v>-2.5</v>
      </c>
    </row>
    <row r="42316" customFormat="false" ht="12" hidden="false" customHeight="false" outlineLevel="0" collapsed="false">
      <c r="BS42316" s="96" t="n">
        <f aca="false">BR42316-2.5</f>
        <v>-2.5</v>
      </c>
    </row>
    <row r="42317" customFormat="false" ht="12" hidden="false" customHeight="false" outlineLevel="0" collapsed="false">
      <c r="BS42317" s="96" t="n">
        <f aca="false">BR42317-2.5</f>
        <v>-2.5</v>
      </c>
    </row>
    <row r="42318" customFormat="false" ht="12" hidden="false" customHeight="false" outlineLevel="0" collapsed="false">
      <c r="BS42318" s="96" t="n">
        <f aca="false">BR42318-2.5</f>
        <v>-2.5</v>
      </c>
    </row>
    <row r="42319" customFormat="false" ht="12" hidden="false" customHeight="false" outlineLevel="0" collapsed="false">
      <c r="BS42319" s="96" t="n">
        <f aca="false">BR42319-2.5</f>
        <v>-2.5</v>
      </c>
    </row>
    <row r="42320" customFormat="false" ht="12" hidden="false" customHeight="false" outlineLevel="0" collapsed="false">
      <c r="BS42320" s="96" t="n">
        <f aca="false">BR42320-2.5</f>
        <v>-2.5</v>
      </c>
    </row>
    <row r="42321" customFormat="false" ht="12" hidden="false" customHeight="false" outlineLevel="0" collapsed="false">
      <c r="BS42321" s="96" t="n">
        <f aca="false">BR42321-2.5</f>
        <v>-2.5</v>
      </c>
    </row>
    <row r="42322" customFormat="false" ht="12" hidden="false" customHeight="false" outlineLevel="0" collapsed="false">
      <c r="BS42322" s="96" t="n">
        <f aca="false">BR42322-2.5</f>
        <v>-2.5</v>
      </c>
    </row>
    <row r="42323" customFormat="false" ht="12" hidden="false" customHeight="false" outlineLevel="0" collapsed="false">
      <c r="BS42323" s="96" t="n">
        <f aca="false">BR42323-2.5</f>
        <v>-2.5</v>
      </c>
    </row>
    <row r="42324" customFormat="false" ht="12" hidden="false" customHeight="false" outlineLevel="0" collapsed="false">
      <c r="BS42324" s="96" t="n">
        <f aca="false">BR42324-2.5</f>
        <v>-2.5</v>
      </c>
    </row>
    <row r="42325" customFormat="false" ht="12" hidden="false" customHeight="false" outlineLevel="0" collapsed="false">
      <c r="BS42325" s="96" t="n">
        <f aca="false">BR42325-2.5</f>
        <v>-2.5</v>
      </c>
    </row>
    <row r="42326" customFormat="false" ht="12" hidden="false" customHeight="false" outlineLevel="0" collapsed="false">
      <c r="BS42326" s="96" t="n">
        <f aca="false">BR42326-2.5</f>
        <v>-2.5</v>
      </c>
    </row>
    <row r="42327" customFormat="false" ht="12" hidden="false" customHeight="false" outlineLevel="0" collapsed="false">
      <c r="BS42327" s="96" t="n">
        <f aca="false">BR42327-2.5</f>
        <v>-2.5</v>
      </c>
    </row>
    <row r="42328" customFormat="false" ht="12" hidden="false" customHeight="false" outlineLevel="0" collapsed="false">
      <c r="BS42328" s="96" t="n">
        <f aca="false">BR42328-2.5</f>
        <v>-2.5</v>
      </c>
    </row>
    <row r="42329" customFormat="false" ht="12" hidden="false" customHeight="false" outlineLevel="0" collapsed="false">
      <c r="BS42329" s="96" t="n">
        <f aca="false">BR42329-2.5</f>
        <v>-2.5</v>
      </c>
    </row>
    <row r="42330" customFormat="false" ht="12" hidden="false" customHeight="false" outlineLevel="0" collapsed="false">
      <c r="BS42330" s="96" t="n">
        <f aca="false">BR42330-2.5</f>
        <v>-2.5</v>
      </c>
    </row>
    <row r="42331" customFormat="false" ht="12" hidden="false" customHeight="false" outlineLevel="0" collapsed="false">
      <c r="BS42331" s="96" t="n">
        <f aca="false">BR42331-2.5</f>
        <v>-2.5</v>
      </c>
    </row>
    <row r="42332" customFormat="false" ht="12" hidden="false" customHeight="false" outlineLevel="0" collapsed="false">
      <c r="BS42332" s="96" t="n">
        <f aca="false">BR42332-2.5</f>
        <v>-2.5</v>
      </c>
    </row>
    <row r="42333" customFormat="false" ht="12" hidden="false" customHeight="false" outlineLevel="0" collapsed="false">
      <c r="BS42333" s="96" t="n">
        <f aca="false">BR42333-2.5</f>
        <v>-2.5</v>
      </c>
    </row>
    <row r="42334" customFormat="false" ht="12" hidden="false" customHeight="false" outlineLevel="0" collapsed="false">
      <c r="BS42334" s="96" t="n">
        <f aca="false">BR42334-2.5</f>
        <v>-2.5</v>
      </c>
    </row>
    <row r="42335" customFormat="false" ht="12" hidden="false" customHeight="false" outlineLevel="0" collapsed="false">
      <c r="BS42335" s="96" t="n">
        <f aca="false">BR42335-2.5</f>
        <v>-2.5</v>
      </c>
    </row>
    <row r="42336" customFormat="false" ht="12" hidden="false" customHeight="false" outlineLevel="0" collapsed="false">
      <c r="BS42336" s="96" t="n">
        <f aca="false">BR42336-2.5</f>
        <v>-2.5</v>
      </c>
    </row>
    <row r="42337" customFormat="false" ht="12" hidden="false" customHeight="false" outlineLevel="0" collapsed="false">
      <c r="BS42337" s="96" t="n">
        <f aca="false">BR42337-2.5</f>
        <v>-2.5</v>
      </c>
    </row>
    <row r="42338" customFormat="false" ht="12" hidden="false" customHeight="false" outlineLevel="0" collapsed="false">
      <c r="BS42338" s="96" t="n">
        <f aca="false">BR42338-2.5</f>
        <v>-2.5</v>
      </c>
    </row>
    <row r="42339" customFormat="false" ht="12" hidden="false" customHeight="false" outlineLevel="0" collapsed="false">
      <c r="BS42339" s="96" t="n">
        <f aca="false">BR42339-2.5</f>
        <v>-2.5</v>
      </c>
    </row>
    <row r="42340" customFormat="false" ht="12" hidden="false" customHeight="false" outlineLevel="0" collapsed="false">
      <c r="BS42340" s="96" t="n">
        <f aca="false">BR42340-2.5</f>
        <v>-2.5</v>
      </c>
    </row>
    <row r="42341" customFormat="false" ht="12" hidden="false" customHeight="false" outlineLevel="0" collapsed="false">
      <c r="BS42341" s="96" t="n">
        <f aca="false">BR42341-2.5</f>
        <v>-2.5</v>
      </c>
    </row>
    <row r="42342" customFormat="false" ht="12" hidden="false" customHeight="false" outlineLevel="0" collapsed="false">
      <c r="BS42342" s="96" t="n">
        <f aca="false">BR42342-2.5</f>
        <v>-2.5</v>
      </c>
    </row>
    <row r="42343" customFormat="false" ht="12" hidden="false" customHeight="false" outlineLevel="0" collapsed="false">
      <c r="BS42343" s="96" t="n">
        <f aca="false">BR42343-2.5</f>
        <v>-2.5</v>
      </c>
    </row>
    <row r="42344" customFormat="false" ht="12" hidden="false" customHeight="false" outlineLevel="0" collapsed="false">
      <c r="BS42344" s="96" t="n">
        <f aca="false">BR42344-2.5</f>
        <v>-2.5</v>
      </c>
    </row>
    <row r="42345" customFormat="false" ht="12" hidden="false" customHeight="false" outlineLevel="0" collapsed="false">
      <c r="BS42345" s="96" t="n">
        <f aca="false">BR42345-2.5</f>
        <v>-2.5</v>
      </c>
    </row>
    <row r="42346" customFormat="false" ht="12" hidden="false" customHeight="false" outlineLevel="0" collapsed="false">
      <c r="BS42346" s="96" t="n">
        <f aca="false">BR42346-2.5</f>
        <v>-2.5</v>
      </c>
    </row>
    <row r="42347" customFormat="false" ht="12" hidden="false" customHeight="false" outlineLevel="0" collapsed="false">
      <c r="BS42347" s="96" t="n">
        <f aca="false">BR42347-2.5</f>
        <v>-2.5</v>
      </c>
    </row>
    <row r="42348" customFormat="false" ht="12" hidden="false" customHeight="false" outlineLevel="0" collapsed="false">
      <c r="BS42348" s="96" t="n">
        <f aca="false">BR42348-2.5</f>
        <v>-2.5</v>
      </c>
    </row>
    <row r="42349" customFormat="false" ht="12" hidden="false" customHeight="false" outlineLevel="0" collapsed="false">
      <c r="BS42349" s="96" t="n">
        <f aca="false">BR42349-2.5</f>
        <v>-2.5</v>
      </c>
    </row>
    <row r="42350" customFormat="false" ht="12" hidden="false" customHeight="false" outlineLevel="0" collapsed="false">
      <c r="BS42350" s="96" t="n">
        <f aca="false">BR42350-2.5</f>
        <v>-2.5</v>
      </c>
    </row>
    <row r="42351" customFormat="false" ht="12" hidden="false" customHeight="false" outlineLevel="0" collapsed="false">
      <c r="BS42351" s="96" t="n">
        <f aca="false">BR42351-2.5</f>
        <v>-2.5</v>
      </c>
    </row>
    <row r="42352" customFormat="false" ht="12" hidden="false" customHeight="false" outlineLevel="0" collapsed="false">
      <c r="BS42352" s="96" t="n">
        <f aca="false">BR42352-2.5</f>
        <v>-2.5</v>
      </c>
    </row>
    <row r="42353" customFormat="false" ht="12" hidden="false" customHeight="false" outlineLevel="0" collapsed="false">
      <c r="BS42353" s="96" t="n">
        <f aca="false">BR42353-2.5</f>
        <v>-2.5</v>
      </c>
    </row>
    <row r="42354" customFormat="false" ht="12" hidden="false" customHeight="false" outlineLevel="0" collapsed="false">
      <c r="BS42354" s="96" t="n">
        <f aca="false">BR42354-2.5</f>
        <v>-2.5</v>
      </c>
    </row>
    <row r="42355" customFormat="false" ht="12" hidden="false" customHeight="false" outlineLevel="0" collapsed="false">
      <c r="BS42355" s="96" t="n">
        <f aca="false">BR42355-2.5</f>
        <v>-2.5</v>
      </c>
    </row>
    <row r="42356" customFormat="false" ht="12" hidden="false" customHeight="false" outlineLevel="0" collapsed="false">
      <c r="BS42356" s="96" t="n">
        <f aca="false">BR42356-2.5</f>
        <v>-2.5</v>
      </c>
    </row>
    <row r="42357" customFormat="false" ht="12" hidden="false" customHeight="false" outlineLevel="0" collapsed="false">
      <c r="BS42357" s="96" t="n">
        <f aca="false">BR42357-2.5</f>
        <v>-2.5</v>
      </c>
    </row>
    <row r="42358" customFormat="false" ht="12" hidden="false" customHeight="false" outlineLevel="0" collapsed="false">
      <c r="BS42358" s="96" t="n">
        <f aca="false">BR42358-2.5</f>
        <v>-2.5</v>
      </c>
    </row>
    <row r="42359" customFormat="false" ht="12" hidden="false" customHeight="false" outlineLevel="0" collapsed="false">
      <c r="BS42359" s="96" t="n">
        <f aca="false">BR42359-2.5</f>
        <v>-2.5</v>
      </c>
    </row>
    <row r="42360" customFormat="false" ht="12" hidden="false" customHeight="false" outlineLevel="0" collapsed="false">
      <c r="BS42360" s="96" t="n">
        <f aca="false">BR42360-2.5</f>
        <v>-2.5</v>
      </c>
    </row>
    <row r="42361" customFormat="false" ht="12" hidden="false" customHeight="false" outlineLevel="0" collapsed="false">
      <c r="BS42361" s="96" t="n">
        <f aca="false">BR42361-2.5</f>
        <v>-2.5</v>
      </c>
    </row>
    <row r="42362" customFormat="false" ht="12" hidden="false" customHeight="false" outlineLevel="0" collapsed="false">
      <c r="BS42362" s="96" t="n">
        <f aca="false">BR42362-2.5</f>
        <v>-2.5</v>
      </c>
    </row>
    <row r="42363" customFormat="false" ht="12" hidden="false" customHeight="false" outlineLevel="0" collapsed="false">
      <c r="BS42363" s="96" t="n">
        <f aca="false">BR42363-2.5</f>
        <v>-2.5</v>
      </c>
    </row>
    <row r="42364" customFormat="false" ht="12" hidden="false" customHeight="false" outlineLevel="0" collapsed="false">
      <c r="BS42364" s="96" t="n">
        <f aca="false">BR42364-2.5</f>
        <v>-2.5</v>
      </c>
    </row>
    <row r="42365" customFormat="false" ht="12" hidden="false" customHeight="false" outlineLevel="0" collapsed="false">
      <c r="BS42365" s="96" t="n">
        <f aca="false">BR42365-2.5</f>
        <v>-2.5</v>
      </c>
    </row>
    <row r="42366" customFormat="false" ht="12" hidden="false" customHeight="false" outlineLevel="0" collapsed="false">
      <c r="BS42366" s="96" t="n">
        <f aca="false">BR42366-2.5</f>
        <v>-2.5</v>
      </c>
    </row>
    <row r="42367" customFormat="false" ht="12" hidden="false" customHeight="false" outlineLevel="0" collapsed="false">
      <c r="BS42367" s="96" t="n">
        <f aca="false">BR42367-2.5</f>
        <v>-2.5</v>
      </c>
    </row>
    <row r="42368" customFormat="false" ht="12" hidden="false" customHeight="false" outlineLevel="0" collapsed="false">
      <c r="BS42368" s="96" t="n">
        <f aca="false">BR42368-2.5</f>
        <v>-2.5</v>
      </c>
    </row>
    <row r="42369" customFormat="false" ht="12" hidden="false" customHeight="false" outlineLevel="0" collapsed="false">
      <c r="BS42369" s="96" t="n">
        <f aca="false">BR42369-2.5</f>
        <v>-2.5</v>
      </c>
    </row>
    <row r="42370" customFormat="false" ht="12" hidden="false" customHeight="false" outlineLevel="0" collapsed="false">
      <c r="BS42370" s="96" t="n">
        <f aca="false">BR42370-2.5</f>
        <v>-2.5</v>
      </c>
    </row>
    <row r="42371" customFormat="false" ht="12" hidden="false" customHeight="false" outlineLevel="0" collapsed="false">
      <c r="BS42371" s="96" t="n">
        <f aca="false">BR42371-2.5</f>
        <v>-2.5</v>
      </c>
    </row>
    <row r="42372" customFormat="false" ht="12" hidden="false" customHeight="false" outlineLevel="0" collapsed="false">
      <c r="BS42372" s="96" t="n">
        <f aca="false">BR42372-2.5</f>
        <v>-2.5</v>
      </c>
    </row>
    <row r="42373" customFormat="false" ht="12" hidden="false" customHeight="false" outlineLevel="0" collapsed="false">
      <c r="BS42373" s="96" t="n">
        <f aca="false">BR42373-2.5</f>
        <v>-2.5</v>
      </c>
    </row>
    <row r="42374" customFormat="false" ht="12" hidden="false" customHeight="false" outlineLevel="0" collapsed="false">
      <c r="BS42374" s="96" t="n">
        <f aca="false">BR42374-2.5</f>
        <v>-2.5</v>
      </c>
    </row>
    <row r="42375" customFormat="false" ht="12" hidden="false" customHeight="false" outlineLevel="0" collapsed="false">
      <c r="BS42375" s="96" t="n">
        <f aca="false">BR42375-2.5</f>
        <v>-2.5</v>
      </c>
    </row>
    <row r="42376" customFormat="false" ht="12" hidden="false" customHeight="false" outlineLevel="0" collapsed="false">
      <c r="BS42376" s="96" t="n">
        <f aca="false">BR42376-2.5</f>
        <v>-2.5</v>
      </c>
    </row>
    <row r="42377" customFormat="false" ht="12" hidden="false" customHeight="false" outlineLevel="0" collapsed="false">
      <c r="BS42377" s="96" t="n">
        <f aca="false">BR42377-2.5</f>
        <v>-2.5</v>
      </c>
    </row>
    <row r="42378" customFormat="false" ht="12" hidden="false" customHeight="false" outlineLevel="0" collapsed="false">
      <c r="BS42378" s="96" t="n">
        <f aca="false">BR42378-2.5</f>
        <v>-2.5</v>
      </c>
    </row>
    <row r="42379" customFormat="false" ht="12" hidden="false" customHeight="false" outlineLevel="0" collapsed="false">
      <c r="BS42379" s="96" t="n">
        <f aca="false">BR42379-2.5</f>
        <v>-2.5</v>
      </c>
    </row>
    <row r="42380" customFormat="false" ht="12" hidden="false" customHeight="false" outlineLevel="0" collapsed="false">
      <c r="BS42380" s="96" t="n">
        <f aca="false">BR42380-2.5</f>
        <v>-2.5</v>
      </c>
    </row>
    <row r="42381" customFormat="false" ht="12" hidden="false" customHeight="false" outlineLevel="0" collapsed="false">
      <c r="BS42381" s="96" t="n">
        <f aca="false">BR42381-2.5</f>
        <v>-2.5</v>
      </c>
    </row>
    <row r="42382" customFormat="false" ht="12" hidden="false" customHeight="false" outlineLevel="0" collapsed="false">
      <c r="BS42382" s="96" t="n">
        <f aca="false">BR42382-2.5</f>
        <v>-2.5</v>
      </c>
    </row>
    <row r="42383" customFormat="false" ht="12" hidden="false" customHeight="false" outlineLevel="0" collapsed="false">
      <c r="BS42383" s="96" t="n">
        <f aca="false">BR42383-2.5</f>
        <v>-2.5</v>
      </c>
    </row>
    <row r="42384" customFormat="false" ht="12" hidden="false" customHeight="false" outlineLevel="0" collapsed="false">
      <c r="BS42384" s="96" t="n">
        <f aca="false">BR42384-2.5</f>
        <v>-2.5</v>
      </c>
    </row>
    <row r="42385" customFormat="false" ht="12" hidden="false" customHeight="false" outlineLevel="0" collapsed="false">
      <c r="BS42385" s="96" t="n">
        <f aca="false">BR42385-2.5</f>
        <v>-2.5</v>
      </c>
    </row>
    <row r="42386" customFormat="false" ht="12" hidden="false" customHeight="false" outlineLevel="0" collapsed="false">
      <c r="BS42386" s="96" t="n">
        <f aca="false">BR42386-2.5</f>
        <v>-2.5</v>
      </c>
    </row>
    <row r="42387" customFormat="false" ht="12" hidden="false" customHeight="false" outlineLevel="0" collapsed="false">
      <c r="BS42387" s="96" t="n">
        <f aca="false">BR42387-2.5</f>
        <v>-2.5</v>
      </c>
    </row>
    <row r="42388" customFormat="false" ht="12" hidden="false" customHeight="false" outlineLevel="0" collapsed="false">
      <c r="BS42388" s="96" t="n">
        <f aca="false">BR42388-2.5</f>
        <v>-2.5</v>
      </c>
    </row>
    <row r="42389" customFormat="false" ht="12" hidden="false" customHeight="false" outlineLevel="0" collapsed="false">
      <c r="BS42389" s="96" t="n">
        <f aca="false">BR42389-2.5</f>
        <v>-2.5</v>
      </c>
    </row>
    <row r="42390" customFormat="false" ht="12" hidden="false" customHeight="false" outlineLevel="0" collapsed="false">
      <c r="BS42390" s="96" t="n">
        <f aca="false">BR42390-2.5</f>
        <v>-2.5</v>
      </c>
    </row>
    <row r="42391" customFormat="false" ht="12" hidden="false" customHeight="false" outlineLevel="0" collapsed="false">
      <c r="BS42391" s="96" t="n">
        <f aca="false">BR42391-2.5</f>
        <v>-2.5</v>
      </c>
    </row>
    <row r="42392" customFormat="false" ht="12" hidden="false" customHeight="false" outlineLevel="0" collapsed="false">
      <c r="BS42392" s="96" t="n">
        <f aca="false">BR42392-2.5</f>
        <v>-2.5</v>
      </c>
    </row>
    <row r="42393" customFormat="false" ht="12" hidden="false" customHeight="false" outlineLevel="0" collapsed="false">
      <c r="BS42393" s="96" t="n">
        <f aca="false">BR42393-2.5</f>
        <v>-2.5</v>
      </c>
    </row>
    <row r="42394" customFormat="false" ht="12" hidden="false" customHeight="false" outlineLevel="0" collapsed="false">
      <c r="BS42394" s="96" t="n">
        <f aca="false">BR42394-2.5</f>
        <v>-2.5</v>
      </c>
    </row>
    <row r="42395" customFormat="false" ht="12" hidden="false" customHeight="false" outlineLevel="0" collapsed="false">
      <c r="BS42395" s="96" t="n">
        <f aca="false">BR42395-2.5</f>
        <v>-2.5</v>
      </c>
    </row>
    <row r="42396" customFormat="false" ht="12" hidden="false" customHeight="false" outlineLevel="0" collapsed="false">
      <c r="BS42396" s="96" t="n">
        <f aca="false">BR42396-2.5</f>
        <v>-2.5</v>
      </c>
    </row>
    <row r="42397" customFormat="false" ht="12" hidden="false" customHeight="false" outlineLevel="0" collapsed="false">
      <c r="BS42397" s="96" t="n">
        <f aca="false">BR42397-2.5</f>
        <v>-2.5</v>
      </c>
    </row>
    <row r="42398" customFormat="false" ht="12" hidden="false" customHeight="false" outlineLevel="0" collapsed="false">
      <c r="BS42398" s="96" t="n">
        <f aca="false">BR42398-2.5</f>
        <v>-2.5</v>
      </c>
    </row>
    <row r="42399" customFormat="false" ht="12" hidden="false" customHeight="false" outlineLevel="0" collapsed="false">
      <c r="BS42399" s="96" t="n">
        <f aca="false">BR42399-2.5</f>
        <v>-2.5</v>
      </c>
    </row>
    <row r="42400" customFormat="false" ht="12" hidden="false" customHeight="false" outlineLevel="0" collapsed="false">
      <c r="BS42400" s="96" t="n">
        <f aca="false">BR42400-2.5</f>
        <v>-2.5</v>
      </c>
    </row>
    <row r="42401" customFormat="false" ht="12" hidden="false" customHeight="false" outlineLevel="0" collapsed="false">
      <c r="BS42401" s="96" t="n">
        <f aca="false">BR42401-2.5</f>
        <v>-2.5</v>
      </c>
    </row>
    <row r="42402" customFormat="false" ht="12" hidden="false" customHeight="false" outlineLevel="0" collapsed="false">
      <c r="BS42402" s="96" t="n">
        <f aca="false">BR42402-2.5</f>
        <v>-2.5</v>
      </c>
    </row>
    <row r="42403" customFormat="false" ht="12" hidden="false" customHeight="false" outlineLevel="0" collapsed="false">
      <c r="BS42403" s="96" t="n">
        <f aca="false">BR42403-2.5</f>
        <v>-2.5</v>
      </c>
    </row>
    <row r="42404" customFormat="false" ht="12" hidden="false" customHeight="false" outlineLevel="0" collapsed="false">
      <c r="BS42404" s="96" t="n">
        <f aca="false">BR42404-2.5</f>
        <v>-2.5</v>
      </c>
    </row>
    <row r="42405" customFormat="false" ht="12" hidden="false" customHeight="false" outlineLevel="0" collapsed="false">
      <c r="BS42405" s="96" t="n">
        <f aca="false">BR42405-2.5</f>
        <v>-2.5</v>
      </c>
    </row>
    <row r="42406" customFormat="false" ht="12" hidden="false" customHeight="false" outlineLevel="0" collapsed="false">
      <c r="BS42406" s="96" t="n">
        <f aca="false">BR42406-2.5</f>
        <v>-2.5</v>
      </c>
    </row>
    <row r="42407" customFormat="false" ht="12" hidden="false" customHeight="false" outlineLevel="0" collapsed="false">
      <c r="BS42407" s="96" t="n">
        <f aca="false">BR42407-2.5</f>
        <v>-2.5</v>
      </c>
    </row>
    <row r="42408" customFormat="false" ht="12" hidden="false" customHeight="false" outlineLevel="0" collapsed="false">
      <c r="BS42408" s="96" t="n">
        <f aca="false">BR42408-2.5</f>
        <v>-2.5</v>
      </c>
    </row>
    <row r="42409" customFormat="false" ht="12" hidden="false" customHeight="false" outlineLevel="0" collapsed="false">
      <c r="BS42409" s="96" t="n">
        <f aca="false">BR42409-2.5</f>
        <v>-2.5</v>
      </c>
    </row>
    <row r="42410" customFormat="false" ht="12" hidden="false" customHeight="false" outlineLevel="0" collapsed="false">
      <c r="BS42410" s="96" t="n">
        <f aca="false">BR42410-2.5</f>
        <v>-2.5</v>
      </c>
    </row>
    <row r="42411" customFormat="false" ht="12" hidden="false" customHeight="false" outlineLevel="0" collapsed="false">
      <c r="BS42411" s="96" t="n">
        <f aca="false">BR42411-2.5</f>
        <v>-2.5</v>
      </c>
    </row>
    <row r="42412" customFormat="false" ht="12" hidden="false" customHeight="false" outlineLevel="0" collapsed="false">
      <c r="BS42412" s="96" t="n">
        <f aca="false">BR42412-2.5</f>
        <v>-2.5</v>
      </c>
    </row>
    <row r="42413" customFormat="false" ht="12" hidden="false" customHeight="false" outlineLevel="0" collapsed="false">
      <c r="BS42413" s="96" t="n">
        <f aca="false">BR42413-2.5</f>
        <v>-2.5</v>
      </c>
    </row>
    <row r="42414" customFormat="false" ht="12" hidden="false" customHeight="false" outlineLevel="0" collapsed="false">
      <c r="BS42414" s="96" t="n">
        <f aca="false">BR42414-2.5</f>
        <v>-2.5</v>
      </c>
    </row>
    <row r="42415" customFormat="false" ht="12" hidden="false" customHeight="false" outlineLevel="0" collapsed="false">
      <c r="BS42415" s="96" t="n">
        <f aca="false">BR42415-2.5</f>
        <v>-2.5</v>
      </c>
    </row>
    <row r="42416" customFormat="false" ht="12" hidden="false" customHeight="false" outlineLevel="0" collapsed="false">
      <c r="BS42416" s="96" t="n">
        <f aca="false">BR42416-2.5</f>
        <v>-2.5</v>
      </c>
    </row>
    <row r="42417" customFormat="false" ht="12" hidden="false" customHeight="false" outlineLevel="0" collapsed="false">
      <c r="BS42417" s="96" t="n">
        <f aca="false">BR42417-2.5</f>
        <v>-2.5</v>
      </c>
    </row>
    <row r="42418" customFormat="false" ht="12" hidden="false" customHeight="false" outlineLevel="0" collapsed="false">
      <c r="BS42418" s="96" t="n">
        <f aca="false">BR42418-2.5</f>
        <v>-2.5</v>
      </c>
    </row>
    <row r="42419" customFormat="false" ht="12" hidden="false" customHeight="false" outlineLevel="0" collapsed="false">
      <c r="BS42419" s="96" t="n">
        <f aca="false">BR42419-2.5</f>
        <v>-2.5</v>
      </c>
    </row>
    <row r="42420" customFormat="false" ht="12" hidden="false" customHeight="false" outlineLevel="0" collapsed="false">
      <c r="BS42420" s="96" t="n">
        <f aca="false">BR42420-2.5</f>
        <v>-2.5</v>
      </c>
    </row>
    <row r="42421" customFormat="false" ht="12" hidden="false" customHeight="false" outlineLevel="0" collapsed="false">
      <c r="BS42421" s="96" t="n">
        <f aca="false">BR42421-2.5</f>
        <v>-2.5</v>
      </c>
    </row>
    <row r="42422" customFormat="false" ht="12" hidden="false" customHeight="false" outlineLevel="0" collapsed="false">
      <c r="BS42422" s="96" t="n">
        <f aca="false">BR42422-2.5</f>
        <v>-2.5</v>
      </c>
    </row>
    <row r="42423" customFormat="false" ht="12" hidden="false" customHeight="false" outlineLevel="0" collapsed="false">
      <c r="BS42423" s="96" t="n">
        <f aca="false">BR42423-2.5</f>
        <v>-2.5</v>
      </c>
    </row>
    <row r="42424" customFormat="false" ht="12" hidden="false" customHeight="false" outlineLevel="0" collapsed="false">
      <c r="BS42424" s="96" t="n">
        <f aca="false">BR42424-2.5</f>
        <v>-2.5</v>
      </c>
    </row>
    <row r="42425" customFormat="false" ht="12" hidden="false" customHeight="false" outlineLevel="0" collapsed="false">
      <c r="BS42425" s="96" t="n">
        <f aca="false">BR42425-2.5</f>
        <v>-2.5</v>
      </c>
    </row>
    <row r="42426" customFormat="false" ht="12" hidden="false" customHeight="false" outlineLevel="0" collapsed="false">
      <c r="BS42426" s="96" t="n">
        <f aca="false">BR42426-2.5</f>
        <v>-2.5</v>
      </c>
    </row>
    <row r="42427" customFormat="false" ht="12" hidden="false" customHeight="false" outlineLevel="0" collapsed="false">
      <c r="BS42427" s="96" t="n">
        <f aca="false">BR42427-2.5</f>
        <v>-2.5</v>
      </c>
    </row>
    <row r="42428" customFormat="false" ht="12" hidden="false" customHeight="false" outlineLevel="0" collapsed="false">
      <c r="BS42428" s="96" t="n">
        <f aca="false">BR42428-2.5</f>
        <v>-2.5</v>
      </c>
    </row>
    <row r="42429" customFormat="false" ht="12" hidden="false" customHeight="false" outlineLevel="0" collapsed="false">
      <c r="BS42429" s="96" t="n">
        <f aca="false">BR42429-2.5</f>
        <v>-2.5</v>
      </c>
    </row>
    <row r="42430" customFormat="false" ht="12" hidden="false" customHeight="false" outlineLevel="0" collapsed="false">
      <c r="BS42430" s="96" t="n">
        <f aca="false">BR42430-2.5</f>
        <v>-2.5</v>
      </c>
    </row>
    <row r="42431" customFormat="false" ht="12" hidden="false" customHeight="false" outlineLevel="0" collapsed="false">
      <c r="BS42431" s="96" t="n">
        <f aca="false">BR42431-2.5</f>
        <v>-2.5</v>
      </c>
    </row>
    <row r="42432" customFormat="false" ht="12" hidden="false" customHeight="false" outlineLevel="0" collapsed="false">
      <c r="BS42432" s="96" t="n">
        <f aca="false">BR42432-2.5</f>
        <v>-2.5</v>
      </c>
    </row>
    <row r="42433" customFormat="false" ht="12" hidden="false" customHeight="false" outlineLevel="0" collapsed="false">
      <c r="BS42433" s="96" t="n">
        <f aca="false">BR42433-2.5</f>
        <v>-2.5</v>
      </c>
    </row>
    <row r="42434" customFormat="false" ht="12" hidden="false" customHeight="false" outlineLevel="0" collapsed="false">
      <c r="BS42434" s="96" t="n">
        <f aca="false">BR42434-2.5</f>
        <v>-2.5</v>
      </c>
    </row>
    <row r="42435" customFormat="false" ht="12" hidden="false" customHeight="false" outlineLevel="0" collapsed="false">
      <c r="BS42435" s="96" t="n">
        <f aca="false">BR42435-2.5</f>
        <v>-2.5</v>
      </c>
    </row>
    <row r="42436" customFormat="false" ht="12" hidden="false" customHeight="false" outlineLevel="0" collapsed="false">
      <c r="BS42436" s="96" t="n">
        <f aca="false">BR42436-2.5</f>
        <v>-2.5</v>
      </c>
    </row>
    <row r="42437" customFormat="false" ht="12" hidden="false" customHeight="false" outlineLevel="0" collapsed="false">
      <c r="BS42437" s="96" t="n">
        <f aca="false">BR42437-2.5</f>
        <v>-2.5</v>
      </c>
    </row>
    <row r="42438" customFormat="false" ht="12" hidden="false" customHeight="false" outlineLevel="0" collapsed="false">
      <c r="BS42438" s="96" t="n">
        <f aca="false">BR42438-2.5</f>
        <v>-2.5</v>
      </c>
    </row>
    <row r="42439" customFormat="false" ht="12" hidden="false" customHeight="false" outlineLevel="0" collapsed="false">
      <c r="BS42439" s="96" t="n">
        <f aca="false">BR42439-2.5</f>
        <v>-2.5</v>
      </c>
    </row>
    <row r="42440" customFormat="false" ht="12" hidden="false" customHeight="false" outlineLevel="0" collapsed="false">
      <c r="BS42440" s="96" t="n">
        <f aca="false">BR42440-2.5</f>
        <v>-2.5</v>
      </c>
    </row>
    <row r="42441" customFormat="false" ht="12" hidden="false" customHeight="false" outlineLevel="0" collapsed="false">
      <c r="BS42441" s="96" t="n">
        <f aca="false">BR42441-2.5</f>
        <v>-2.5</v>
      </c>
    </row>
    <row r="42442" customFormat="false" ht="12" hidden="false" customHeight="false" outlineLevel="0" collapsed="false">
      <c r="BS42442" s="96" t="n">
        <f aca="false">BR42442-2.5</f>
        <v>-2.5</v>
      </c>
    </row>
    <row r="42443" customFormat="false" ht="12" hidden="false" customHeight="false" outlineLevel="0" collapsed="false">
      <c r="BS42443" s="96" t="n">
        <f aca="false">BR42443-2.5</f>
        <v>-2.5</v>
      </c>
    </row>
    <row r="42444" customFormat="false" ht="12" hidden="false" customHeight="false" outlineLevel="0" collapsed="false">
      <c r="BS42444" s="96" t="n">
        <f aca="false">BR42444-2.5</f>
        <v>-2.5</v>
      </c>
    </row>
    <row r="42445" customFormat="false" ht="12" hidden="false" customHeight="false" outlineLevel="0" collapsed="false">
      <c r="BS42445" s="96" t="n">
        <f aca="false">BR42445-2.5</f>
        <v>-2.5</v>
      </c>
    </row>
    <row r="42446" customFormat="false" ht="12" hidden="false" customHeight="false" outlineLevel="0" collapsed="false">
      <c r="BS42446" s="96" t="n">
        <f aca="false">BR42446-2.5</f>
        <v>-2.5</v>
      </c>
    </row>
    <row r="42447" customFormat="false" ht="12" hidden="false" customHeight="false" outlineLevel="0" collapsed="false">
      <c r="BS42447" s="96" t="n">
        <f aca="false">BR42447-2.5</f>
        <v>-2.5</v>
      </c>
    </row>
    <row r="42448" customFormat="false" ht="12" hidden="false" customHeight="false" outlineLevel="0" collapsed="false">
      <c r="BS42448" s="96" t="n">
        <f aca="false">BR42448-2.5</f>
        <v>-2.5</v>
      </c>
    </row>
    <row r="42449" customFormat="false" ht="12" hidden="false" customHeight="false" outlineLevel="0" collapsed="false">
      <c r="BS42449" s="96" t="n">
        <f aca="false">BR42449-2.5</f>
        <v>-2.5</v>
      </c>
    </row>
    <row r="42450" customFormat="false" ht="12" hidden="false" customHeight="false" outlineLevel="0" collapsed="false">
      <c r="BS42450" s="96" t="n">
        <f aca="false">BR42450-2.5</f>
        <v>-2.5</v>
      </c>
    </row>
    <row r="42451" customFormat="false" ht="12" hidden="false" customHeight="false" outlineLevel="0" collapsed="false">
      <c r="BS42451" s="96" t="n">
        <f aca="false">BR42451-2.5</f>
        <v>-2.5</v>
      </c>
    </row>
    <row r="42452" customFormat="false" ht="12" hidden="false" customHeight="false" outlineLevel="0" collapsed="false">
      <c r="BS42452" s="96" t="n">
        <f aca="false">BR42452-2.5</f>
        <v>-2.5</v>
      </c>
    </row>
    <row r="42453" customFormat="false" ht="12" hidden="false" customHeight="false" outlineLevel="0" collapsed="false">
      <c r="BS42453" s="96" t="n">
        <f aca="false">BR42453-2.5</f>
        <v>-2.5</v>
      </c>
    </row>
    <row r="42454" customFormat="false" ht="12" hidden="false" customHeight="false" outlineLevel="0" collapsed="false">
      <c r="BS42454" s="96" t="n">
        <f aca="false">BR42454-2.5</f>
        <v>-2.5</v>
      </c>
    </row>
    <row r="42455" customFormat="false" ht="12" hidden="false" customHeight="false" outlineLevel="0" collapsed="false">
      <c r="BS42455" s="96" t="n">
        <f aca="false">BR42455-2.5</f>
        <v>-2.5</v>
      </c>
    </row>
    <row r="42456" customFormat="false" ht="12" hidden="false" customHeight="false" outlineLevel="0" collapsed="false">
      <c r="BS42456" s="96" t="n">
        <f aca="false">BR42456-2.5</f>
        <v>-2.5</v>
      </c>
    </row>
    <row r="42457" customFormat="false" ht="12" hidden="false" customHeight="false" outlineLevel="0" collapsed="false">
      <c r="BS42457" s="96" t="n">
        <f aca="false">BR42457-2.5</f>
        <v>-2.5</v>
      </c>
    </row>
    <row r="42458" customFormat="false" ht="12" hidden="false" customHeight="false" outlineLevel="0" collapsed="false">
      <c r="BS42458" s="96" t="n">
        <f aca="false">BR42458-2.5</f>
        <v>-2.5</v>
      </c>
    </row>
    <row r="42459" customFormat="false" ht="12" hidden="false" customHeight="false" outlineLevel="0" collapsed="false">
      <c r="BS42459" s="96" t="n">
        <f aca="false">BR42459-2.5</f>
        <v>-2.5</v>
      </c>
    </row>
    <row r="42460" customFormat="false" ht="12" hidden="false" customHeight="false" outlineLevel="0" collapsed="false">
      <c r="BS42460" s="96" t="n">
        <f aca="false">BR42460-2.5</f>
        <v>-2.5</v>
      </c>
    </row>
    <row r="42461" customFormat="false" ht="12" hidden="false" customHeight="false" outlineLevel="0" collapsed="false">
      <c r="BS42461" s="96" t="n">
        <f aca="false">BR42461-2.5</f>
        <v>-2.5</v>
      </c>
    </row>
    <row r="42462" customFormat="false" ht="12" hidden="false" customHeight="false" outlineLevel="0" collapsed="false">
      <c r="BS42462" s="96" t="n">
        <f aca="false">BR42462-2.5</f>
        <v>-2.5</v>
      </c>
    </row>
    <row r="42463" customFormat="false" ht="12" hidden="false" customHeight="false" outlineLevel="0" collapsed="false">
      <c r="BS42463" s="96" t="n">
        <f aca="false">BR42463-2.5</f>
        <v>-2.5</v>
      </c>
    </row>
    <row r="42464" customFormat="false" ht="12" hidden="false" customHeight="false" outlineLevel="0" collapsed="false">
      <c r="BS42464" s="96" t="n">
        <f aca="false">BR42464-2.5</f>
        <v>-2.5</v>
      </c>
    </row>
    <row r="42465" customFormat="false" ht="12" hidden="false" customHeight="false" outlineLevel="0" collapsed="false">
      <c r="BS42465" s="96" t="n">
        <f aca="false">BR42465-2.5</f>
        <v>-2.5</v>
      </c>
    </row>
    <row r="42466" customFormat="false" ht="12" hidden="false" customHeight="false" outlineLevel="0" collapsed="false">
      <c r="BS42466" s="96" t="n">
        <f aca="false">BR42466-2.5</f>
        <v>-2.5</v>
      </c>
    </row>
    <row r="42467" customFormat="false" ht="12" hidden="false" customHeight="false" outlineLevel="0" collapsed="false">
      <c r="BS42467" s="96" t="n">
        <f aca="false">BR42467-2.5</f>
        <v>-2.5</v>
      </c>
    </row>
    <row r="42468" customFormat="false" ht="12" hidden="false" customHeight="false" outlineLevel="0" collapsed="false">
      <c r="BS42468" s="96" t="n">
        <f aca="false">BR42468-2.5</f>
        <v>-2.5</v>
      </c>
    </row>
    <row r="42469" customFormat="false" ht="12" hidden="false" customHeight="false" outlineLevel="0" collapsed="false">
      <c r="BS42469" s="96" t="n">
        <f aca="false">BR42469-2.5</f>
        <v>-2.5</v>
      </c>
    </row>
    <row r="42470" customFormat="false" ht="12" hidden="false" customHeight="false" outlineLevel="0" collapsed="false">
      <c r="BS42470" s="96" t="n">
        <f aca="false">BR42470-2.5</f>
        <v>-2.5</v>
      </c>
    </row>
    <row r="42471" customFormat="false" ht="12" hidden="false" customHeight="false" outlineLevel="0" collapsed="false">
      <c r="BS42471" s="96" t="n">
        <f aca="false">BR42471-2.5</f>
        <v>-2.5</v>
      </c>
    </row>
    <row r="42472" customFormat="false" ht="12" hidden="false" customHeight="false" outlineLevel="0" collapsed="false">
      <c r="BS42472" s="96" t="n">
        <f aca="false">BR42472-2.5</f>
        <v>-2.5</v>
      </c>
    </row>
    <row r="42473" customFormat="false" ht="12" hidden="false" customHeight="false" outlineLevel="0" collapsed="false">
      <c r="BS42473" s="96" t="n">
        <f aca="false">BR42473-2.5</f>
        <v>-2.5</v>
      </c>
    </row>
    <row r="42474" customFormat="false" ht="12" hidden="false" customHeight="false" outlineLevel="0" collapsed="false">
      <c r="BS42474" s="96" t="n">
        <f aca="false">BR42474-2.5</f>
        <v>-2.5</v>
      </c>
    </row>
    <row r="42475" customFormat="false" ht="12" hidden="false" customHeight="false" outlineLevel="0" collapsed="false">
      <c r="BS42475" s="96" t="n">
        <f aca="false">BR42475-2.5</f>
        <v>-2.5</v>
      </c>
    </row>
    <row r="42476" customFormat="false" ht="12" hidden="false" customHeight="false" outlineLevel="0" collapsed="false">
      <c r="BS42476" s="96" t="n">
        <f aca="false">BR42476-2.5</f>
        <v>-2.5</v>
      </c>
    </row>
    <row r="42477" customFormat="false" ht="12" hidden="false" customHeight="false" outlineLevel="0" collapsed="false">
      <c r="BS42477" s="96" t="n">
        <f aca="false">BR42477-2.5</f>
        <v>-2.5</v>
      </c>
    </row>
    <row r="42478" customFormat="false" ht="12" hidden="false" customHeight="false" outlineLevel="0" collapsed="false">
      <c r="BS42478" s="96" t="n">
        <f aca="false">BR42478-2.5</f>
        <v>-2.5</v>
      </c>
    </row>
    <row r="42479" customFormat="false" ht="12" hidden="false" customHeight="false" outlineLevel="0" collapsed="false">
      <c r="BS42479" s="96" t="n">
        <f aca="false">BR42479-2.5</f>
        <v>-2.5</v>
      </c>
    </row>
    <row r="42480" customFormat="false" ht="12" hidden="false" customHeight="false" outlineLevel="0" collapsed="false">
      <c r="BS42480" s="96" t="n">
        <f aca="false">BR42480-2.5</f>
        <v>-2.5</v>
      </c>
    </row>
    <row r="42481" customFormat="false" ht="12" hidden="false" customHeight="false" outlineLevel="0" collapsed="false">
      <c r="BS42481" s="96" t="n">
        <f aca="false">BR42481-2.5</f>
        <v>-2.5</v>
      </c>
    </row>
    <row r="42482" customFormat="false" ht="12" hidden="false" customHeight="false" outlineLevel="0" collapsed="false">
      <c r="BS42482" s="96" t="n">
        <f aca="false">BR42482-2.5</f>
        <v>-2.5</v>
      </c>
    </row>
    <row r="42483" customFormat="false" ht="12" hidden="false" customHeight="false" outlineLevel="0" collapsed="false">
      <c r="BS42483" s="96" t="n">
        <f aca="false">BR42483-2.5</f>
        <v>-2.5</v>
      </c>
    </row>
    <row r="42484" customFormat="false" ht="12" hidden="false" customHeight="false" outlineLevel="0" collapsed="false">
      <c r="BS42484" s="96" t="n">
        <f aca="false">BR42484-2.5</f>
        <v>-2.5</v>
      </c>
    </row>
    <row r="42485" customFormat="false" ht="12" hidden="false" customHeight="false" outlineLevel="0" collapsed="false">
      <c r="BS42485" s="96" t="n">
        <f aca="false">BR42485-2.5</f>
        <v>-2.5</v>
      </c>
    </row>
    <row r="42486" customFormat="false" ht="12" hidden="false" customHeight="false" outlineLevel="0" collapsed="false">
      <c r="BS42486" s="96" t="n">
        <f aca="false">BR42486-2.5</f>
        <v>-2.5</v>
      </c>
    </row>
    <row r="42487" customFormat="false" ht="12" hidden="false" customHeight="false" outlineLevel="0" collapsed="false">
      <c r="BS42487" s="96" t="n">
        <f aca="false">BR42487-2.5</f>
        <v>-2.5</v>
      </c>
    </row>
    <row r="42488" customFormat="false" ht="12" hidden="false" customHeight="false" outlineLevel="0" collapsed="false">
      <c r="BS42488" s="96" t="n">
        <f aca="false">BR42488-2.5</f>
        <v>-2.5</v>
      </c>
    </row>
    <row r="42489" customFormat="false" ht="12" hidden="false" customHeight="false" outlineLevel="0" collapsed="false">
      <c r="BS42489" s="96" t="n">
        <f aca="false">BR42489-2.5</f>
        <v>-2.5</v>
      </c>
    </row>
    <row r="42490" customFormat="false" ht="12" hidden="false" customHeight="false" outlineLevel="0" collapsed="false">
      <c r="BS42490" s="96" t="n">
        <f aca="false">BR42490-2.5</f>
        <v>-2.5</v>
      </c>
    </row>
    <row r="42491" customFormat="false" ht="12" hidden="false" customHeight="false" outlineLevel="0" collapsed="false">
      <c r="BS42491" s="96" t="n">
        <f aca="false">BR42491-2.5</f>
        <v>-2.5</v>
      </c>
    </row>
    <row r="42492" customFormat="false" ht="12" hidden="false" customHeight="false" outlineLevel="0" collapsed="false">
      <c r="BS42492" s="96" t="n">
        <f aca="false">BR42492-2.5</f>
        <v>-2.5</v>
      </c>
    </row>
    <row r="42493" customFormat="false" ht="12" hidden="false" customHeight="false" outlineLevel="0" collapsed="false">
      <c r="BS42493" s="96" t="n">
        <f aca="false">BR42493-2.5</f>
        <v>-2.5</v>
      </c>
    </row>
    <row r="42494" customFormat="false" ht="12" hidden="false" customHeight="false" outlineLevel="0" collapsed="false">
      <c r="BS42494" s="96" t="n">
        <f aca="false">BR42494-2.5</f>
        <v>-2.5</v>
      </c>
    </row>
    <row r="42495" customFormat="false" ht="12" hidden="false" customHeight="false" outlineLevel="0" collapsed="false">
      <c r="BS42495" s="96" t="n">
        <f aca="false">BR42495-2.5</f>
        <v>-2.5</v>
      </c>
    </row>
    <row r="42496" customFormat="false" ht="12" hidden="false" customHeight="false" outlineLevel="0" collapsed="false">
      <c r="BS42496" s="96" t="n">
        <f aca="false">BR42496-2.5</f>
        <v>-2.5</v>
      </c>
    </row>
    <row r="42497" customFormat="false" ht="12" hidden="false" customHeight="false" outlineLevel="0" collapsed="false">
      <c r="BS42497" s="96" t="n">
        <f aca="false">BR42497-2.5</f>
        <v>-2.5</v>
      </c>
    </row>
    <row r="42498" customFormat="false" ht="12" hidden="false" customHeight="false" outlineLevel="0" collapsed="false">
      <c r="BS42498" s="96" t="n">
        <f aca="false">BR42498-2.5</f>
        <v>-2.5</v>
      </c>
    </row>
    <row r="42499" customFormat="false" ht="12" hidden="false" customHeight="false" outlineLevel="0" collapsed="false">
      <c r="BS42499" s="96" t="n">
        <f aca="false">BR42499-2.5</f>
        <v>-2.5</v>
      </c>
    </row>
    <row r="42500" customFormat="false" ht="12" hidden="false" customHeight="false" outlineLevel="0" collapsed="false">
      <c r="BS42500" s="96" t="n">
        <f aca="false">BR42500-2.5</f>
        <v>-2.5</v>
      </c>
    </row>
    <row r="42501" customFormat="false" ht="12" hidden="false" customHeight="false" outlineLevel="0" collapsed="false">
      <c r="BS42501" s="96" t="n">
        <f aca="false">BR42501-2.5</f>
        <v>-2.5</v>
      </c>
    </row>
    <row r="42502" customFormat="false" ht="12" hidden="false" customHeight="false" outlineLevel="0" collapsed="false">
      <c r="BS42502" s="96" t="n">
        <f aca="false">BR42502-2.5</f>
        <v>-2.5</v>
      </c>
    </row>
    <row r="42503" customFormat="false" ht="12" hidden="false" customHeight="false" outlineLevel="0" collapsed="false">
      <c r="BS42503" s="96" t="n">
        <f aca="false">BR42503-2.5</f>
        <v>-2.5</v>
      </c>
    </row>
    <row r="42504" customFormat="false" ht="12" hidden="false" customHeight="false" outlineLevel="0" collapsed="false">
      <c r="BS42504" s="96" t="n">
        <f aca="false">BR42504-2.5</f>
        <v>-2.5</v>
      </c>
    </row>
    <row r="42505" customFormat="false" ht="12" hidden="false" customHeight="false" outlineLevel="0" collapsed="false">
      <c r="BS42505" s="96" t="n">
        <f aca="false">BR42505-2.5</f>
        <v>-2.5</v>
      </c>
    </row>
    <row r="42506" customFormat="false" ht="12" hidden="false" customHeight="false" outlineLevel="0" collapsed="false">
      <c r="BS42506" s="96" t="n">
        <f aca="false">BR42506-2.5</f>
        <v>-2.5</v>
      </c>
    </row>
    <row r="42507" customFormat="false" ht="12" hidden="false" customHeight="false" outlineLevel="0" collapsed="false">
      <c r="BS42507" s="96" t="n">
        <f aca="false">BR42507-2.5</f>
        <v>-2.5</v>
      </c>
    </row>
    <row r="42508" customFormat="false" ht="12" hidden="false" customHeight="false" outlineLevel="0" collapsed="false">
      <c r="BS42508" s="96" t="n">
        <f aca="false">BR42508-2.5</f>
        <v>-2.5</v>
      </c>
    </row>
    <row r="42509" customFormat="false" ht="12" hidden="false" customHeight="false" outlineLevel="0" collapsed="false">
      <c r="BS42509" s="96" t="n">
        <f aca="false">BR42509-2.5</f>
        <v>-2.5</v>
      </c>
    </row>
    <row r="42510" customFormat="false" ht="12" hidden="false" customHeight="false" outlineLevel="0" collapsed="false">
      <c r="BS42510" s="96" t="n">
        <f aca="false">BR42510-2.5</f>
        <v>-2.5</v>
      </c>
    </row>
    <row r="42511" customFormat="false" ht="12" hidden="false" customHeight="false" outlineLevel="0" collapsed="false">
      <c r="BS42511" s="96" t="n">
        <f aca="false">BR42511-2.5</f>
        <v>-2.5</v>
      </c>
    </row>
    <row r="42512" customFormat="false" ht="12" hidden="false" customHeight="false" outlineLevel="0" collapsed="false">
      <c r="BS42512" s="96" t="n">
        <f aca="false">BR42512-2.5</f>
        <v>-2.5</v>
      </c>
    </row>
    <row r="42513" customFormat="false" ht="12" hidden="false" customHeight="false" outlineLevel="0" collapsed="false">
      <c r="BS42513" s="96" t="n">
        <f aca="false">BR42513-2.5</f>
        <v>-2.5</v>
      </c>
    </row>
    <row r="42514" customFormat="false" ht="12" hidden="false" customHeight="false" outlineLevel="0" collapsed="false">
      <c r="BS42514" s="96" t="n">
        <f aca="false">BR42514-2.5</f>
        <v>-2.5</v>
      </c>
    </row>
    <row r="42515" customFormat="false" ht="12" hidden="false" customHeight="false" outlineLevel="0" collapsed="false">
      <c r="BS42515" s="96" t="n">
        <f aca="false">BR42515-2.5</f>
        <v>-2.5</v>
      </c>
    </row>
    <row r="42516" customFormat="false" ht="12" hidden="false" customHeight="false" outlineLevel="0" collapsed="false">
      <c r="BS42516" s="96" t="n">
        <f aca="false">BR42516-2.5</f>
        <v>-2.5</v>
      </c>
    </row>
    <row r="42517" customFormat="false" ht="12" hidden="false" customHeight="false" outlineLevel="0" collapsed="false">
      <c r="BS42517" s="96" t="n">
        <f aca="false">BR42517-2.5</f>
        <v>-2.5</v>
      </c>
    </row>
    <row r="42518" customFormat="false" ht="12" hidden="false" customHeight="false" outlineLevel="0" collapsed="false">
      <c r="BS42518" s="96" t="n">
        <f aca="false">BR42518-2.5</f>
        <v>-2.5</v>
      </c>
    </row>
    <row r="42519" customFormat="false" ht="12" hidden="false" customHeight="false" outlineLevel="0" collapsed="false">
      <c r="BS42519" s="96" t="n">
        <f aca="false">BR42519-2.5</f>
        <v>-2.5</v>
      </c>
    </row>
    <row r="42520" customFormat="false" ht="12" hidden="false" customHeight="false" outlineLevel="0" collapsed="false">
      <c r="BS42520" s="96" t="n">
        <f aca="false">BR42520-2.5</f>
        <v>-2.5</v>
      </c>
    </row>
    <row r="42521" customFormat="false" ht="12" hidden="false" customHeight="false" outlineLevel="0" collapsed="false">
      <c r="BS42521" s="96" t="n">
        <f aca="false">BR42521-2.5</f>
        <v>-2.5</v>
      </c>
    </row>
    <row r="42522" customFormat="false" ht="12" hidden="false" customHeight="false" outlineLevel="0" collapsed="false">
      <c r="BS42522" s="96" t="n">
        <f aca="false">BR42522-2.5</f>
        <v>-2.5</v>
      </c>
    </row>
    <row r="42523" customFormat="false" ht="12" hidden="false" customHeight="false" outlineLevel="0" collapsed="false">
      <c r="BS42523" s="96" t="n">
        <f aca="false">BR42523-2.5</f>
        <v>-2.5</v>
      </c>
    </row>
    <row r="42524" customFormat="false" ht="12" hidden="false" customHeight="false" outlineLevel="0" collapsed="false">
      <c r="BS42524" s="96" t="n">
        <f aca="false">BR42524-2.5</f>
        <v>-2.5</v>
      </c>
    </row>
    <row r="42525" customFormat="false" ht="12" hidden="false" customHeight="false" outlineLevel="0" collapsed="false">
      <c r="BS42525" s="96" t="n">
        <f aca="false">BR42525-2.5</f>
        <v>-2.5</v>
      </c>
    </row>
    <row r="42526" customFormat="false" ht="12" hidden="false" customHeight="false" outlineLevel="0" collapsed="false">
      <c r="BS42526" s="96" t="n">
        <f aca="false">BR42526-2.5</f>
        <v>-2.5</v>
      </c>
    </row>
    <row r="42527" customFormat="false" ht="12" hidden="false" customHeight="false" outlineLevel="0" collapsed="false">
      <c r="BS42527" s="96" t="n">
        <f aca="false">BR42527-2.5</f>
        <v>-2.5</v>
      </c>
    </row>
    <row r="42528" customFormat="false" ht="12" hidden="false" customHeight="false" outlineLevel="0" collapsed="false">
      <c r="BS42528" s="96" t="n">
        <f aca="false">BR42528-2.5</f>
        <v>-2.5</v>
      </c>
    </row>
    <row r="42529" customFormat="false" ht="12" hidden="false" customHeight="false" outlineLevel="0" collapsed="false">
      <c r="BS42529" s="96" t="n">
        <f aca="false">BR42529-2.5</f>
        <v>-2.5</v>
      </c>
    </row>
    <row r="42530" customFormat="false" ht="12" hidden="false" customHeight="false" outlineLevel="0" collapsed="false">
      <c r="BS42530" s="96" t="n">
        <f aca="false">BR42530-2.5</f>
        <v>-2.5</v>
      </c>
    </row>
    <row r="42531" customFormat="false" ht="12" hidden="false" customHeight="false" outlineLevel="0" collapsed="false">
      <c r="BS42531" s="96" t="n">
        <f aca="false">BR42531-2.5</f>
        <v>-2.5</v>
      </c>
    </row>
    <row r="42532" customFormat="false" ht="12" hidden="false" customHeight="false" outlineLevel="0" collapsed="false">
      <c r="BS42532" s="96" t="n">
        <f aca="false">BR42532-2.5</f>
        <v>-2.5</v>
      </c>
    </row>
    <row r="42533" customFormat="false" ht="12" hidden="false" customHeight="false" outlineLevel="0" collapsed="false">
      <c r="BS42533" s="96" t="n">
        <f aca="false">BR42533-2.5</f>
        <v>-2.5</v>
      </c>
    </row>
    <row r="42534" customFormat="false" ht="12" hidden="false" customHeight="false" outlineLevel="0" collapsed="false">
      <c r="BS42534" s="96" t="n">
        <f aca="false">BR42534-2.5</f>
        <v>-2.5</v>
      </c>
    </row>
    <row r="42535" customFormat="false" ht="12" hidden="false" customHeight="false" outlineLevel="0" collapsed="false">
      <c r="BS42535" s="96" t="n">
        <f aca="false">BR42535-2.5</f>
        <v>-2.5</v>
      </c>
    </row>
    <row r="42536" customFormat="false" ht="12" hidden="false" customHeight="false" outlineLevel="0" collapsed="false">
      <c r="BS42536" s="96" t="n">
        <f aca="false">BR42536-2.5</f>
        <v>-2.5</v>
      </c>
    </row>
    <row r="42537" customFormat="false" ht="12" hidden="false" customHeight="false" outlineLevel="0" collapsed="false">
      <c r="BS42537" s="96" t="n">
        <f aca="false">BR42537-2.5</f>
        <v>-2.5</v>
      </c>
    </row>
    <row r="42538" customFormat="false" ht="12" hidden="false" customHeight="false" outlineLevel="0" collapsed="false">
      <c r="BS42538" s="96" t="n">
        <f aca="false">BR42538-2.5</f>
        <v>-2.5</v>
      </c>
    </row>
    <row r="42539" customFormat="false" ht="12" hidden="false" customHeight="false" outlineLevel="0" collapsed="false">
      <c r="BS42539" s="96" t="n">
        <f aca="false">BR42539-2.5</f>
        <v>-2.5</v>
      </c>
    </row>
    <row r="42540" customFormat="false" ht="12" hidden="false" customHeight="false" outlineLevel="0" collapsed="false">
      <c r="BS42540" s="96" t="n">
        <f aca="false">BR42540-2.5</f>
        <v>-2.5</v>
      </c>
    </row>
    <row r="42541" customFormat="false" ht="12" hidden="false" customHeight="false" outlineLevel="0" collapsed="false">
      <c r="BS42541" s="96" t="n">
        <f aca="false">BR42541-2.5</f>
        <v>-2.5</v>
      </c>
    </row>
    <row r="42542" customFormat="false" ht="12" hidden="false" customHeight="false" outlineLevel="0" collapsed="false">
      <c r="BS42542" s="96" t="n">
        <f aca="false">BR42542-2.5</f>
        <v>-2.5</v>
      </c>
    </row>
    <row r="42543" customFormat="false" ht="12" hidden="false" customHeight="false" outlineLevel="0" collapsed="false">
      <c r="BS42543" s="96" t="n">
        <f aca="false">BR42543-2.5</f>
        <v>-2.5</v>
      </c>
    </row>
    <row r="42544" customFormat="false" ht="12" hidden="false" customHeight="false" outlineLevel="0" collapsed="false">
      <c r="BS42544" s="96" t="n">
        <f aca="false">BR42544-2.5</f>
        <v>-2.5</v>
      </c>
    </row>
    <row r="42545" customFormat="false" ht="12" hidden="false" customHeight="false" outlineLevel="0" collapsed="false">
      <c r="BS42545" s="96" t="n">
        <f aca="false">BR42545-2.5</f>
        <v>-2.5</v>
      </c>
    </row>
    <row r="42546" customFormat="false" ht="12" hidden="false" customHeight="false" outlineLevel="0" collapsed="false">
      <c r="BS42546" s="96" t="n">
        <f aca="false">BR42546-2.5</f>
        <v>-2.5</v>
      </c>
    </row>
    <row r="42547" customFormat="false" ht="12" hidden="false" customHeight="false" outlineLevel="0" collapsed="false">
      <c r="BS42547" s="96" t="n">
        <f aca="false">BR42547-2.5</f>
        <v>-2.5</v>
      </c>
    </row>
    <row r="42548" customFormat="false" ht="12" hidden="false" customHeight="false" outlineLevel="0" collapsed="false">
      <c r="BS42548" s="96" t="n">
        <f aca="false">BR42548-2.5</f>
        <v>-2.5</v>
      </c>
    </row>
    <row r="42549" customFormat="false" ht="12" hidden="false" customHeight="false" outlineLevel="0" collapsed="false">
      <c r="BS42549" s="96" t="n">
        <f aca="false">BR42549-2.5</f>
        <v>-2.5</v>
      </c>
    </row>
    <row r="42550" customFormat="false" ht="12" hidden="false" customHeight="false" outlineLevel="0" collapsed="false">
      <c r="BS42550" s="96" t="n">
        <f aca="false">BR42550-2.5</f>
        <v>-2.5</v>
      </c>
    </row>
    <row r="42551" customFormat="false" ht="12" hidden="false" customHeight="false" outlineLevel="0" collapsed="false">
      <c r="BS42551" s="96" t="n">
        <f aca="false">BR42551-2.5</f>
        <v>-2.5</v>
      </c>
    </row>
    <row r="42552" customFormat="false" ht="12" hidden="false" customHeight="false" outlineLevel="0" collapsed="false">
      <c r="BS42552" s="96" t="n">
        <f aca="false">BR42552-2.5</f>
        <v>-2.5</v>
      </c>
    </row>
    <row r="42553" customFormat="false" ht="12" hidden="false" customHeight="false" outlineLevel="0" collapsed="false">
      <c r="BS42553" s="96" t="n">
        <f aca="false">BR42553-2.5</f>
        <v>-2.5</v>
      </c>
    </row>
    <row r="42554" customFormat="false" ht="12" hidden="false" customHeight="false" outlineLevel="0" collapsed="false">
      <c r="BS42554" s="96" t="n">
        <f aca="false">BR42554-2.5</f>
        <v>-2.5</v>
      </c>
    </row>
    <row r="42555" customFormat="false" ht="12" hidden="false" customHeight="false" outlineLevel="0" collapsed="false">
      <c r="BS42555" s="96" t="n">
        <f aca="false">BR42555-2.5</f>
        <v>-2.5</v>
      </c>
    </row>
    <row r="42556" customFormat="false" ht="12" hidden="false" customHeight="false" outlineLevel="0" collapsed="false">
      <c r="BS42556" s="96" t="n">
        <f aca="false">BR42556-2.5</f>
        <v>-2.5</v>
      </c>
    </row>
    <row r="42557" customFormat="false" ht="12" hidden="false" customHeight="false" outlineLevel="0" collapsed="false">
      <c r="BS42557" s="96" t="n">
        <f aca="false">BR42557-2.5</f>
        <v>-2.5</v>
      </c>
    </row>
    <row r="42558" customFormat="false" ht="12" hidden="false" customHeight="false" outlineLevel="0" collapsed="false">
      <c r="BS42558" s="96" t="n">
        <f aca="false">BR42558-2.5</f>
        <v>-2.5</v>
      </c>
    </row>
    <row r="42559" customFormat="false" ht="12" hidden="false" customHeight="false" outlineLevel="0" collapsed="false">
      <c r="BS42559" s="96" t="n">
        <f aca="false">BR42559-2.5</f>
        <v>-2.5</v>
      </c>
    </row>
    <row r="42560" customFormat="false" ht="12" hidden="false" customHeight="false" outlineLevel="0" collapsed="false">
      <c r="BS42560" s="96" t="n">
        <f aca="false">BR42560-2.5</f>
        <v>-2.5</v>
      </c>
    </row>
    <row r="42561" customFormat="false" ht="12" hidden="false" customHeight="false" outlineLevel="0" collapsed="false">
      <c r="BS42561" s="96" t="n">
        <f aca="false">BR42561-2.5</f>
        <v>-2.5</v>
      </c>
    </row>
    <row r="42562" customFormat="false" ht="12" hidden="false" customHeight="false" outlineLevel="0" collapsed="false">
      <c r="BS42562" s="96" t="n">
        <f aca="false">BR42562-2.5</f>
        <v>-2.5</v>
      </c>
    </row>
    <row r="42563" customFormat="false" ht="12" hidden="false" customHeight="false" outlineLevel="0" collapsed="false">
      <c r="BS42563" s="96" t="n">
        <f aca="false">BR42563-2.5</f>
        <v>-2.5</v>
      </c>
    </row>
    <row r="42564" customFormat="false" ht="12" hidden="false" customHeight="false" outlineLevel="0" collapsed="false">
      <c r="BS42564" s="96" t="n">
        <f aca="false">BR42564-2.5</f>
        <v>-2.5</v>
      </c>
    </row>
    <row r="42565" customFormat="false" ht="12" hidden="false" customHeight="false" outlineLevel="0" collapsed="false">
      <c r="BS42565" s="96" t="n">
        <f aca="false">BR42565-2.5</f>
        <v>-2.5</v>
      </c>
    </row>
    <row r="42566" customFormat="false" ht="12" hidden="false" customHeight="false" outlineLevel="0" collapsed="false">
      <c r="BS42566" s="96" t="n">
        <f aca="false">BR42566-2.5</f>
        <v>-2.5</v>
      </c>
    </row>
    <row r="42567" customFormat="false" ht="12" hidden="false" customHeight="false" outlineLevel="0" collapsed="false">
      <c r="BS42567" s="96" t="n">
        <f aca="false">BR42567-2.5</f>
        <v>-2.5</v>
      </c>
    </row>
    <row r="42568" customFormat="false" ht="12" hidden="false" customHeight="false" outlineLevel="0" collapsed="false">
      <c r="BS42568" s="96" t="n">
        <f aca="false">BR42568-2.5</f>
        <v>-2.5</v>
      </c>
    </row>
    <row r="42569" customFormat="false" ht="12" hidden="false" customHeight="false" outlineLevel="0" collapsed="false">
      <c r="BS42569" s="96" t="n">
        <f aca="false">BR42569-2.5</f>
        <v>-2.5</v>
      </c>
    </row>
    <row r="42570" customFormat="false" ht="12" hidden="false" customHeight="false" outlineLevel="0" collapsed="false">
      <c r="BS42570" s="96" t="n">
        <f aca="false">BR42570-2.5</f>
        <v>-2.5</v>
      </c>
    </row>
    <row r="42571" customFormat="false" ht="12" hidden="false" customHeight="false" outlineLevel="0" collapsed="false">
      <c r="BS42571" s="96" t="n">
        <f aca="false">BR42571-2.5</f>
        <v>-2.5</v>
      </c>
    </row>
    <row r="42572" customFormat="false" ht="12" hidden="false" customHeight="false" outlineLevel="0" collapsed="false">
      <c r="BS42572" s="96" t="n">
        <f aca="false">BR42572-2.5</f>
        <v>-2.5</v>
      </c>
    </row>
    <row r="42573" customFormat="false" ht="12" hidden="false" customHeight="false" outlineLevel="0" collapsed="false">
      <c r="BS42573" s="96" t="n">
        <f aca="false">BR42573-2.5</f>
        <v>-2.5</v>
      </c>
    </row>
    <row r="42574" customFormat="false" ht="12" hidden="false" customHeight="false" outlineLevel="0" collapsed="false">
      <c r="BS42574" s="96" t="n">
        <f aca="false">BR42574-2.5</f>
        <v>-2.5</v>
      </c>
    </row>
    <row r="42575" customFormat="false" ht="12" hidden="false" customHeight="false" outlineLevel="0" collapsed="false">
      <c r="BS42575" s="96" t="n">
        <f aca="false">BR42575-2.5</f>
        <v>-2.5</v>
      </c>
    </row>
    <row r="42576" customFormat="false" ht="12" hidden="false" customHeight="false" outlineLevel="0" collapsed="false">
      <c r="BS42576" s="96" t="n">
        <f aca="false">BR42576-2.5</f>
        <v>-2.5</v>
      </c>
    </row>
    <row r="42577" customFormat="false" ht="12" hidden="false" customHeight="false" outlineLevel="0" collapsed="false">
      <c r="BS42577" s="96" t="n">
        <f aca="false">BR42577-2.5</f>
        <v>-2.5</v>
      </c>
    </row>
    <row r="42578" customFormat="false" ht="12" hidden="false" customHeight="false" outlineLevel="0" collapsed="false">
      <c r="BS42578" s="96" t="n">
        <f aca="false">BR42578-2.5</f>
        <v>-2.5</v>
      </c>
    </row>
    <row r="42579" customFormat="false" ht="12" hidden="false" customHeight="false" outlineLevel="0" collapsed="false">
      <c r="BS42579" s="96" t="n">
        <f aca="false">BR42579-2.5</f>
        <v>-2.5</v>
      </c>
    </row>
    <row r="42580" customFormat="false" ht="12" hidden="false" customHeight="false" outlineLevel="0" collapsed="false">
      <c r="BS42580" s="96" t="n">
        <f aca="false">BR42580-2.5</f>
        <v>-2.5</v>
      </c>
    </row>
    <row r="42581" customFormat="false" ht="12" hidden="false" customHeight="false" outlineLevel="0" collapsed="false">
      <c r="BS42581" s="96" t="n">
        <f aca="false">BR42581-2.5</f>
        <v>-2.5</v>
      </c>
    </row>
    <row r="42582" customFormat="false" ht="12" hidden="false" customHeight="false" outlineLevel="0" collapsed="false">
      <c r="BS42582" s="96" t="n">
        <f aca="false">BR42582-2.5</f>
        <v>-2.5</v>
      </c>
    </row>
    <row r="42583" customFormat="false" ht="12" hidden="false" customHeight="false" outlineLevel="0" collapsed="false">
      <c r="BS42583" s="96" t="n">
        <f aca="false">BR42583-2.5</f>
        <v>-2.5</v>
      </c>
    </row>
    <row r="42584" customFormat="false" ht="12" hidden="false" customHeight="false" outlineLevel="0" collapsed="false">
      <c r="BS42584" s="96" t="n">
        <f aca="false">BR42584-2.5</f>
        <v>-2.5</v>
      </c>
    </row>
    <row r="42585" customFormat="false" ht="12" hidden="false" customHeight="false" outlineLevel="0" collapsed="false">
      <c r="BS42585" s="96" t="n">
        <f aca="false">BR42585-2.5</f>
        <v>-2.5</v>
      </c>
    </row>
    <row r="42586" customFormat="false" ht="12" hidden="false" customHeight="false" outlineLevel="0" collapsed="false">
      <c r="BS42586" s="96" t="n">
        <f aca="false">BR42586-2.5</f>
        <v>-2.5</v>
      </c>
    </row>
    <row r="42587" customFormat="false" ht="12" hidden="false" customHeight="false" outlineLevel="0" collapsed="false">
      <c r="BS42587" s="96" t="n">
        <f aca="false">BR42587-2.5</f>
        <v>-2.5</v>
      </c>
    </row>
    <row r="42588" customFormat="false" ht="12" hidden="false" customHeight="false" outlineLevel="0" collapsed="false">
      <c r="BS42588" s="96" t="n">
        <f aca="false">BR42588-2.5</f>
        <v>-2.5</v>
      </c>
    </row>
    <row r="42589" customFormat="false" ht="12" hidden="false" customHeight="false" outlineLevel="0" collapsed="false">
      <c r="BS42589" s="96" t="n">
        <f aca="false">BR42589-2.5</f>
        <v>-2.5</v>
      </c>
    </row>
    <row r="42590" customFormat="false" ht="12" hidden="false" customHeight="false" outlineLevel="0" collapsed="false">
      <c r="BS42590" s="96" t="n">
        <f aca="false">BR42590-2.5</f>
        <v>-2.5</v>
      </c>
    </row>
    <row r="42591" customFormat="false" ht="12" hidden="false" customHeight="false" outlineLevel="0" collapsed="false">
      <c r="BS42591" s="96" t="n">
        <f aca="false">BR42591-2.5</f>
        <v>-2.5</v>
      </c>
    </row>
    <row r="42592" customFormat="false" ht="12" hidden="false" customHeight="false" outlineLevel="0" collapsed="false">
      <c r="BS42592" s="96" t="n">
        <f aca="false">BR42592-2.5</f>
        <v>-2.5</v>
      </c>
    </row>
    <row r="42593" customFormat="false" ht="12" hidden="false" customHeight="false" outlineLevel="0" collapsed="false">
      <c r="BS42593" s="96" t="n">
        <f aca="false">BR42593-2.5</f>
        <v>-2.5</v>
      </c>
    </row>
    <row r="42594" customFormat="false" ht="12" hidden="false" customHeight="false" outlineLevel="0" collapsed="false">
      <c r="BS42594" s="96" t="n">
        <f aca="false">BR42594-2.5</f>
        <v>-2.5</v>
      </c>
    </row>
    <row r="42595" customFormat="false" ht="12" hidden="false" customHeight="false" outlineLevel="0" collapsed="false">
      <c r="BS42595" s="96" t="n">
        <f aca="false">BR42595-2.5</f>
        <v>-2.5</v>
      </c>
    </row>
    <row r="42596" customFormat="false" ht="12" hidden="false" customHeight="false" outlineLevel="0" collapsed="false">
      <c r="BS42596" s="96" t="n">
        <f aca="false">BR42596-2.5</f>
        <v>-2.5</v>
      </c>
    </row>
    <row r="42597" customFormat="false" ht="12" hidden="false" customHeight="false" outlineLevel="0" collapsed="false">
      <c r="BS42597" s="96" t="n">
        <f aca="false">BR42597-2.5</f>
        <v>-2.5</v>
      </c>
    </row>
    <row r="42598" customFormat="false" ht="12" hidden="false" customHeight="false" outlineLevel="0" collapsed="false">
      <c r="BS42598" s="96" t="n">
        <f aca="false">BR42598-2.5</f>
        <v>-2.5</v>
      </c>
    </row>
    <row r="42599" customFormat="false" ht="12" hidden="false" customHeight="false" outlineLevel="0" collapsed="false">
      <c r="BS42599" s="96" t="n">
        <f aca="false">BR42599-2.5</f>
        <v>-2.5</v>
      </c>
    </row>
    <row r="42600" customFormat="false" ht="12" hidden="false" customHeight="false" outlineLevel="0" collapsed="false">
      <c r="BS42600" s="96" t="n">
        <f aca="false">BR42600-2.5</f>
        <v>-2.5</v>
      </c>
    </row>
    <row r="42601" customFormat="false" ht="12" hidden="false" customHeight="false" outlineLevel="0" collapsed="false">
      <c r="BS42601" s="96" t="n">
        <f aca="false">BR42601-2.5</f>
        <v>-2.5</v>
      </c>
    </row>
    <row r="42602" customFormat="false" ht="12" hidden="false" customHeight="false" outlineLevel="0" collapsed="false">
      <c r="BS42602" s="96" t="n">
        <f aca="false">BR42602-2.5</f>
        <v>-2.5</v>
      </c>
    </row>
    <row r="42603" customFormat="false" ht="12" hidden="false" customHeight="false" outlineLevel="0" collapsed="false">
      <c r="BS42603" s="96" t="n">
        <f aca="false">BR42603-2.5</f>
        <v>-2.5</v>
      </c>
    </row>
    <row r="42604" customFormat="false" ht="12" hidden="false" customHeight="false" outlineLevel="0" collapsed="false">
      <c r="BS42604" s="96" t="n">
        <f aca="false">BR42604-2.5</f>
        <v>-2.5</v>
      </c>
    </row>
    <row r="42605" customFormat="false" ht="12" hidden="false" customHeight="false" outlineLevel="0" collapsed="false">
      <c r="BS42605" s="96" t="n">
        <f aca="false">BR42605-2.5</f>
        <v>-2.5</v>
      </c>
    </row>
    <row r="42606" customFormat="false" ht="12" hidden="false" customHeight="false" outlineLevel="0" collapsed="false">
      <c r="BS42606" s="96" t="n">
        <f aca="false">BR42606-2.5</f>
        <v>-2.5</v>
      </c>
    </row>
    <row r="42607" customFormat="false" ht="12" hidden="false" customHeight="false" outlineLevel="0" collapsed="false">
      <c r="BS42607" s="96" t="n">
        <f aca="false">BR42607-2.5</f>
        <v>-2.5</v>
      </c>
    </row>
    <row r="42608" customFormat="false" ht="12" hidden="false" customHeight="false" outlineLevel="0" collapsed="false">
      <c r="BS42608" s="96" t="n">
        <f aca="false">BR42608-2.5</f>
        <v>-2.5</v>
      </c>
    </row>
    <row r="42609" customFormat="false" ht="12" hidden="false" customHeight="false" outlineLevel="0" collapsed="false">
      <c r="BS42609" s="96" t="n">
        <f aca="false">BR42609-2.5</f>
        <v>-2.5</v>
      </c>
    </row>
    <row r="42610" customFormat="false" ht="12" hidden="false" customHeight="false" outlineLevel="0" collapsed="false">
      <c r="BS42610" s="96" t="n">
        <f aca="false">BR42610-2.5</f>
        <v>-2.5</v>
      </c>
    </row>
    <row r="42611" customFormat="false" ht="12" hidden="false" customHeight="false" outlineLevel="0" collapsed="false">
      <c r="BS42611" s="96" t="n">
        <f aca="false">BR42611-2.5</f>
        <v>-2.5</v>
      </c>
    </row>
    <row r="42612" customFormat="false" ht="12" hidden="false" customHeight="false" outlineLevel="0" collapsed="false">
      <c r="BS42612" s="96" t="n">
        <f aca="false">BR42612-2.5</f>
        <v>-2.5</v>
      </c>
    </row>
    <row r="42613" customFormat="false" ht="12" hidden="false" customHeight="false" outlineLevel="0" collapsed="false">
      <c r="BS42613" s="96" t="n">
        <f aca="false">BR42613-2.5</f>
        <v>-2.5</v>
      </c>
    </row>
    <row r="42614" customFormat="false" ht="12" hidden="false" customHeight="false" outlineLevel="0" collapsed="false">
      <c r="BS42614" s="96" t="n">
        <f aca="false">BR42614-2.5</f>
        <v>-2.5</v>
      </c>
    </row>
    <row r="42615" customFormat="false" ht="12" hidden="false" customHeight="false" outlineLevel="0" collapsed="false">
      <c r="BS42615" s="96" t="n">
        <f aca="false">BR42615-2.5</f>
        <v>-2.5</v>
      </c>
    </row>
    <row r="42616" customFormat="false" ht="12" hidden="false" customHeight="false" outlineLevel="0" collapsed="false">
      <c r="BS42616" s="96" t="n">
        <f aca="false">BR42616-2.5</f>
        <v>-2.5</v>
      </c>
    </row>
    <row r="42617" customFormat="false" ht="12" hidden="false" customHeight="false" outlineLevel="0" collapsed="false">
      <c r="BS42617" s="96" t="n">
        <f aca="false">BR42617-2.5</f>
        <v>-2.5</v>
      </c>
    </row>
    <row r="42618" customFormat="false" ht="12" hidden="false" customHeight="false" outlineLevel="0" collapsed="false">
      <c r="BS42618" s="96" t="n">
        <f aca="false">BR42618-2.5</f>
        <v>-2.5</v>
      </c>
    </row>
    <row r="42619" customFormat="false" ht="12" hidden="false" customHeight="false" outlineLevel="0" collapsed="false">
      <c r="BS42619" s="96" t="n">
        <f aca="false">BR42619-2.5</f>
        <v>-2.5</v>
      </c>
    </row>
    <row r="42620" customFormat="false" ht="12" hidden="false" customHeight="false" outlineLevel="0" collapsed="false">
      <c r="BS42620" s="96" t="n">
        <f aca="false">BR42620-2.5</f>
        <v>-2.5</v>
      </c>
    </row>
    <row r="42621" customFormat="false" ht="12" hidden="false" customHeight="false" outlineLevel="0" collapsed="false">
      <c r="BS42621" s="96" t="n">
        <f aca="false">BR42621-2.5</f>
        <v>-2.5</v>
      </c>
    </row>
    <row r="42622" customFormat="false" ht="12" hidden="false" customHeight="false" outlineLevel="0" collapsed="false">
      <c r="BS42622" s="96" t="n">
        <f aca="false">BR42622-2.5</f>
        <v>-2.5</v>
      </c>
    </row>
    <row r="42623" customFormat="false" ht="12" hidden="false" customHeight="false" outlineLevel="0" collapsed="false">
      <c r="BS42623" s="96" t="n">
        <f aca="false">BR42623-2.5</f>
        <v>-2.5</v>
      </c>
    </row>
    <row r="42624" customFormat="false" ht="12" hidden="false" customHeight="false" outlineLevel="0" collapsed="false">
      <c r="BS42624" s="96" t="n">
        <f aca="false">BR42624-2.5</f>
        <v>-2.5</v>
      </c>
    </row>
    <row r="42625" customFormat="false" ht="12" hidden="false" customHeight="false" outlineLevel="0" collapsed="false">
      <c r="BS42625" s="96" t="n">
        <f aca="false">BR42625-2.5</f>
        <v>-2.5</v>
      </c>
    </row>
    <row r="42626" customFormat="false" ht="12" hidden="false" customHeight="false" outlineLevel="0" collapsed="false">
      <c r="BS42626" s="96" t="n">
        <f aca="false">BR42626-2.5</f>
        <v>-2.5</v>
      </c>
    </row>
    <row r="42627" customFormat="false" ht="12" hidden="false" customHeight="false" outlineLevel="0" collapsed="false">
      <c r="BS42627" s="96" t="n">
        <f aca="false">BR42627-2.5</f>
        <v>-2.5</v>
      </c>
    </row>
    <row r="42628" customFormat="false" ht="12" hidden="false" customHeight="false" outlineLevel="0" collapsed="false">
      <c r="BS42628" s="96" t="n">
        <f aca="false">BR42628-2.5</f>
        <v>-2.5</v>
      </c>
    </row>
    <row r="42629" customFormat="false" ht="12" hidden="false" customHeight="false" outlineLevel="0" collapsed="false">
      <c r="BS42629" s="96" t="n">
        <f aca="false">BR42629-2.5</f>
        <v>-2.5</v>
      </c>
    </row>
    <row r="42630" customFormat="false" ht="12" hidden="false" customHeight="false" outlineLevel="0" collapsed="false">
      <c r="BS42630" s="96" t="n">
        <f aca="false">BR42630-2.5</f>
        <v>-2.5</v>
      </c>
    </row>
    <row r="42631" customFormat="false" ht="12" hidden="false" customHeight="false" outlineLevel="0" collapsed="false">
      <c r="BS42631" s="96" t="n">
        <f aca="false">BR42631-2.5</f>
        <v>-2.5</v>
      </c>
    </row>
    <row r="42632" customFormat="false" ht="12" hidden="false" customHeight="false" outlineLevel="0" collapsed="false">
      <c r="BS42632" s="96" t="n">
        <f aca="false">BR42632-2.5</f>
        <v>-2.5</v>
      </c>
    </row>
    <row r="42633" customFormat="false" ht="12" hidden="false" customHeight="false" outlineLevel="0" collapsed="false">
      <c r="BS42633" s="96" t="n">
        <f aca="false">BR42633-2.5</f>
        <v>-2.5</v>
      </c>
    </row>
    <row r="42634" customFormat="false" ht="12" hidden="false" customHeight="false" outlineLevel="0" collapsed="false">
      <c r="BS42634" s="96" t="n">
        <f aca="false">BR42634-2.5</f>
        <v>-2.5</v>
      </c>
    </row>
    <row r="42635" customFormat="false" ht="12" hidden="false" customHeight="false" outlineLevel="0" collapsed="false">
      <c r="BS42635" s="96" t="n">
        <f aca="false">BR42635-2.5</f>
        <v>-2.5</v>
      </c>
    </row>
    <row r="42636" customFormat="false" ht="12" hidden="false" customHeight="false" outlineLevel="0" collapsed="false">
      <c r="BS42636" s="96" t="n">
        <f aca="false">BR42636-2.5</f>
        <v>-2.5</v>
      </c>
    </row>
    <row r="42637" customFormat="false" ht="12" hidden="false" customHeight="false" outlineLevel="0" collapsed="false">
      <c r="BS42637" s="96" t="n">
        <f aca="false">BR42637-2.5</f>
        <v>-2.5</v>
      </c>
    </row>
    <row r="42638" customFormat="false" ht="12" hidden="false" customHeight="false" outlineLevel="0" collapsed="false">
      <c r="BS42638" s="96" t="n">
        <f aca="false">BR42638-2.5</f>
        <v>-2.5</v>
      </c>
    </row>
    <row r="42639" customFormat="false" ht="12" hidden="false" customHeight="false" outlineLevel="0" collapsed="false">
      <c r="BS42639" s="96" t="n">
        <f aca="false">BR42639-2.5</f>
        <v>-2.5</v>
      </c>
    </row>
    <row r="42640" customFormat="false" ht="12" hidden="false" customHeight="false" outlineLevel="0" collapsed="false">
      <c r="BS42640" s="96" t="n">
        <f aca="false">BR42640-2.5</f>
        <v>-2.5</v>
      </c>
    </row>
    <row r="42641" customFormat="false" ht="12" hidden="false" customHeight="false" outlineLevel="0" collapsed="false">
      <c r="BS42641" s="96" t="n">
        <f aca="false">BR42641-2.5</f>
        <v>-2.5</v>
      </c>
    </row>
    <row r="42642" customFormat="false" ht="12" hidden="false" customHeight="false" outlineLevel="0" collapsed="false">
      <c r="BS42642" s="96" t="n">
        <f aca="false">BR42642-2.5</f>
        <v>-2.5</v>
      </c>
    </row>
    <row r="42643" customFormat="false" ht="12" hidden="false" customHeight="false" outlineLevel="0" collapsed="false">
      <c r="BS42643" s="96" t="n">
        <f aca="false">BR42643-2.5</f>
        <v>-2.5</v>
      </c>
    </row>
    <row r="42644" customFormat="false" ht="12" hidden="false" customHeight="false" outlineLevel="0" collapsed="false">
      <c r="BS42644" s="96" t="n">
        <f aca="false">BR42644-2.5</f>
        <v>-2.5</v>
      </c>
    </row>
    <row r="42645" customFormat="false" ht="12" hidden="false" customHeight="false" outlineLevel="0" collapsed="false">
      <c r="BS42645" s="96" t="n">
        <f aca="false">BR42645-2.5</f>
        <v>-2.5</v>
      </c>
    </row>
    <row r="42646" customFormat="false" ht="12" hidden="false" customHeight="false" outlineLevel="0" collapsed="false">
      <c r="BS42646" s="96" t="n">
        <f aca="false">BR42646-2.5</f>
        <v>-2.5</v>
      </c>
    </row>
    <row r="42647" customFormat="false" ht="12" hidden="false" customHeight="false" outlineLevel="0" collapsed="false">
      <c r="BS42647" s="96" t="n">
        <f aca="false">BR42647-2.5</f>
        <v>-2.5</v>
      </c>
    </row>
    <row r="42648" customFormat="false" ht="12" hidden="false" customHeight="false" outlineLevel="0" collapsed="false">
      <c r="BS42648" s="96" t="n">
        <f aca="false">BR42648-2.5</f>
        <v>-2.5</v>
      </c>
    </row>
    <row r="42649" customFormat="false" ht="12" hidden="false" customHeight="false" outlineLevel="0" collapsed="false">
      <c r="BS42649" s="96" t="n">
        <f aca="false">BR42649-2.5</f>
        <v>-2.5</v>
      </c>
    </row>
    <row r="42650" customFormat="false" ht="12" hidden="false" customHeight="false" outlineLevel="0" collapsed="false">
      <c r="BS42650" s="96" t="n">
        <f aca="false">BR42650-2.5</f>
        <v>-2.5</v>
      </c>
    </row>
    <row r="42651" customFormat="false" ht="12" hidden="false" customHeight="false" outlineLevel="0" collapsed="false">
      <c r="BS42651" s="96" t="n">
        <f aca="false">BR42651-2.5</f>
        <v>-2.5</v>
      </c>
    </row>
    <row r="42652" customFormat="false" ht="12" hidden="false" customHeight="false" outlineLevel="0" collapsed="false">
      <c r="BS42652" s="96" t="n">
        <f aca="false">BR42652-2.5</f>
        <v>-2.5</v>
      </c>
    </row>
    <row r="42653" customFormat="false" ht="12" hidden="false" customHeight="false" outlineLevel="0" collapsed="false">
      <c r="BS42653" s="96" t="n">
        <f aca="false">BR42653-2.5</f>
        <v>-2.5</v>
      </c>
    </row>
    <row r="42654" customFormat="false" ht="12" hidden="false" customHeight="false" outlineLevel="0" collapsed="false">
      <c r="BS42654" s="96" t="n">
        <f aca="false">BR42654-2.5</f>
        <v>-2.5</v>
      </c>
    </row>
    <row r="42655" customFormat="false" ht="12" hidden="false" customHeight="false" outlineLevel="0" collapsed="false">
      <c r="BS42655" s="96" t="n">
        <f aca="false">BR42655-2.5</f>
        <v>-2.5</v>
      </c>
    </row>
    <row r="42656" customFormat="false" ht="12" hidden="false" customHeight="false" outlineLevel="0" collapsed="false">
      <c r="BS42656" s="96" t="n">
        <f aca="false">BR42656-2.5</f>
        <v>-2.5</v>
      </c>
    </row>
    <row r="42657" customFormat="false" ht="12" hidden="false" customHeight="false" outlineLevel="0" collapsed="false">
      <c r="BS42657" s="96" t="n">
        <f aca="false">BR42657-2.5</f>
        <v>-2.5</v>
      </c>
    </row>
    <row r="42658" customFormat="false" ht="12" hidden="false" customHeight="false" outlineLevel="0" collapsed="false">
      <c r="BS42658" s="96" t="n">
        <f aca="false">BR42658-2.5</f>
        <v>-2.5</v>
      </c>
    </row>
    <row r="42659" customFormat="false" ht="12" hidden="false" customHeight="false" outlineLevel="0" collapsed="false">
      <c r="BS42659" s="96" t="n">
        <f aca="false">BR42659-2.5</f>
        <v>-2.5</v>
      </c>
    </row>
    <row r="42660" customFormat="false" ht="12" hidden="false" customHeight="false" outlineLevel="0" collapsed="false">
      <c r="BS42660" s="96" t="n">
        <f aca="false">BR42660-2.5</f>
        <v>-2.5</v>
      </c>
    </row>
    <row r="42661" customFormat="false" ht="12" hidden="false" customHeight="false" outlineLevel="0" collapsed="false">
      <c r="BS42661" s="96" t="n">
        <f aca="false">BR42661-2.5</f>
        <v>-2.5</v>
      </c>
    </row>
    <row r="42662" customFormat="false" ht="12" hidden="false" customHeight="false" outlineLevel="0" collapsed="false">
      <c r="BS42662" s="96" t="n">
        <f aca="false">BR42662-2.5</f>
        <v>-2.5</v>
      </c>
    </row>
    <row r="42663" customFormat="false" ht="12" hidden="false" customHeight="false" outlineLevel="0" collapsed="false">
      <c r="BS42663" s="96" t="n">
        <f aca="false">BR42663-2.5</f>
        <v>-2.5</v>
      </c>
    </row>
    <row r="42664" customFormat="false" ht="12" hidden="false" customHeight="false" outlineLevel="0" collapsed="false">
      <c r="BS42664" s="96" t="n">
        <f aca="false">BR42664-2.5</f>
        <v>-2.5</v>
      </c>
    </row>
    <row r="42665" customFormat="false" ht="12" hidden="false" customHeight="false" outlineLevel="0" collapsed="false">
      <c r="BS42665" s="96" t="n">
        <f aca="false">BR42665-2.5</f>
        <v>-2.5</v>
      </c>
    </row>
    <row r="42666" customFormat="false" ht="12" hidden="false" customHeight="false" outlineLevel="0" collapsed="false">
      <c r="BS42666" s="96" t="n">
        <f aca="false">BR42666-2.5</f>
        <v>-2.5</v>
      </c>
    </row>
    <row r="42667" customFormat="false" ht="12" hidden="false" customHeight="false" outlineLevel="0" collapsed="false">
      <c r="BS42667" s="96" t="n">
        <f aca="false">BR42667-2.5</f>
        <v>-2.5</v>
      </c>
    </row>
    <row r="42668" customFormat="false" ht="12" hidden="false" customHeight="false" outlineLevel="0" collapsed="false">
      <c r="BS42668" s="96" t="n">
        <f aca="false">BR42668-2.5</f>
        <v>-2.5</v>
      </c>
    </row>
    <row r="42669" customFormat="false" ht="12" hidden="false" customHeight="false" outlineLevel="0" collapsed="false">
      <c r="BS42669" s="96" t="n">
        <f aca="false">BR42669-2.5</f>
        <v>-2.5</v>
      </c>
    </row>
    <row r="42670" customFormat="false" ht="12" hidden="false" customHeight="false" outlineLevel="0" collapsed="false">
      <c r="BS42670" s="96" t="n">
        <f aca="false">BR42670-2.5</f>
        <v>-2.5</v>
      </c>
    </row>
    <row r="42671" customFormat="false" ht="12" hidden="false" customHeight="false" outlineLevel="0" collapsed="false">
      <c r="BS42671" s="96" t="n">
        <f aca="false">BR42671-2.5</f>
        <v>-2.5</v>
      </c>
    </row>
    <row r="42672" customFormat="false" ht="12" hidden="false" customHeight="false" outlineLevel="0" collapsed="false">
      <c r="BS42672" s="96" t="n">
        <f aca="false">BR42672-2.5</f>
        <v>-2.5</v>
      </c>
    </row>
    <row r="42673" customFormat="false" ht="12" hidden="false" customHeight="false" outlineLevel="0" collapsed="false">
      <c r="BS42673" s="96" t="n">
        <f aca="false">BR42673-2.5</f>
        <v>-2.5</v>
      </c>
    </row>
    <row r="42674" customFormat="false" ht="12" hidden="false" customHeight="false" outlineLevel="0" collapsed="false">
      <c r="BS42674" s="96" t="n">
        <f aca="false">BR42674-2.5</f>
        <v>-2.5</v>
      </c>
    </row>
    <row r="42675" customFormat="false" ht="12" hidden="false" customHeight="false" outlineLevel="0" collapsed="false">
      <c r="BS42675" s="96" t="n">
        <f aca="false">BR42675-2.5</f>
        <v>-2.5</v>
      </c>
    </row>
    <row r="42676" customFormat="false" ht="12" hidden="false" customHeight="false" outlineLevel="0" collapsed="false">
      <c r="BS42676" s="96" t="n">
        <f aca="false">BR42676-2.5</f>
        <v>-2.5</v>
      </c>
    </row>
    <row r="42677" customFormat="false" ht="12" hidden="false" customHeight="false" outlineLevel="0" collapsed="false">
      <c r="BS42677" s="96" t="n">
        <f aca="false">BR42677-2.5</f>
        <v>-2.5</v>
      </c>
    </row>
    <row r="42678" customFormat="false" ht="12" hidden="false" customHeight="false" outlineLevel="0" collapsed="false">
      <c r="BS42678" s="96" t="n">
        <f aca="false">BR42678-2.5</f>
        <v>-2.5</v>
      </c>
    </row>
    <row r="42679" customFormat="false" ht="12" hidden="false" customHeight="false" outlineLevel="0" collapsed="false">
      <c r="BS42679" s="96" t="n">
        <f aca="false">BR42679-2.5</f>
        <v>-2.5</v>
      </c>
    </row>
    <row r="42680" customFormat="false" ht="12" hidden="false" customHeight="false" outlineLevel="0" collapsed="false">
      <c r="BS42680" s="96" t="n">
        <f aca="false">BR42680-2.5</f>
        <v>-2.5</v>
      </c>
    </row>
    <row r="42681" customFormat="false" ht="12" hidden="false" customHeight="false" outlineLevel="0" collapsed="false">
      <c r="BS42681" s="96" t="n">
        <f aca="false">BR42681-2.5</f>
        <v>-2.5</v>
      </c>
    </row>
    <row r="42682" customFormat="false" ht="12" hidden="false" customHeight="false" outlineLevel="0" collapsed="false">
      <c r="BS42682" s="96" t="n">
        <f aca="false">BR42682-2.5</f>
        <v>-2.5</v>
      </c>
    </row>
    <row r="42683" customFormat="false" ht="12" hidden="false" customHeight="false" outlineLevel="0" collapsed="false">
      <c r="BS42683" s="96" t="n">
        <f aca="false">BR42683-2.5</f>
        <v>-2.5</v>
      </c>
    </row>
    <row r="42684" customFormat="false" ht="12" hidden="false" customHeight="false" outlineLevel="0" collapsed="false">
      <c r="BS42684" s="96" t="n">
        <f aca="false">BR42684-2.5</f>
        <v>-2.5</v>
      </c>
    </row>
    <row r="42685" customFormat="false" ht="12" hidden="false" customHeight="false" outlineLevel="0" collapsed="false">
      <c r="BS42685" s="96" t="n">
        <f aca="false">BR42685-2.5</f>
        <v>-2.5</v>
      </c>
    </row>
    <row r="42686" customFormat="false" ht="12" hidden="false" customHeight="false" outlineLevel="0" collapsed="false">
      <c r="BS42686" s="96" t="n">
        <f aca="false">BR42686-2.5</f>
        <v>-2.5</v>
      </c>
    </row>
    <row r="42687" customFormat="false" ht="12" hidden="false" customHeight="false" outlineLevel="0" collapsed="false">
      <c r="BS42687" s="96" t="n">
        <f aca="false">BR42687-2.5</f>
        <v>-2.5</v>
      </c>
    </row>
    <row r="42688" customFormat="false" ht="12" hidden="false" customHeight="false" outlineLevel="0" collapsed="false">
      <c r="BS42688" s="96" t="n">
        <f aca="false">BR42688-2.5</f>
        <v>-2.5</v>
      </c>
    </row>
    <row r="42689" customFormat="false" ht="12" hidden="false" customHeight="false" outlineLevel="0" collapsed="false">
      <c r="BS42689" s="96" t="n">
        <f aca="false">BR42689-2.5</f>
        <v>-2.5</v>
      </c>
    </row>
    <row r="42690" customFormat="false" ht="12" hidden="false" customHeight="false" outlineLevel="0" collapsed="false">
      <c r="BS42690" s="96" t="n">
        <f aca="false">BR42690-2.5</f>
        <v>-2.5</v>
      </c>
    </row>
    <row r="42691" customFormat="false" ht="12" hidden="false" customHeight="false" outlineLevel="0" collapsed="false">
      <c r="BS42691" s="96" t="n">
        <f aca="false">BR42691-2.5</f>
        <v>-2.5</v>
      </c>
    </row>
    <row r="42692" customFormat="false" ht="12" hidden="false" customHeight="false" outlineLevel="0" collapsed="false">
      <c r="BS42692" s="96" t="n">
        <f aca="false">BR42692-2.5</f>
        <v>-2.5</v>
      </c>
    </row>
    <row r="42693" customFormat="false" ht="12" hidden="false" customHeight="false" outlineLevel="0" collapsed="false">
      <c r="BS42693" s="96" t="n">
        <f aca="false">BR42693-2.5</f>
        <v>-2.5</v>
      </c>
    </row>
    <row r="42694" customFormat="false" ht="12" hidden="false" customHeight="false" outlineLevel="0" collapsed="false">
      <c r="BS42694" s="96" t="n">
        <f aca="false">BR42694-2.5</f>
        <v>-2.5</v>
      </c>
    </row>
    <row r="42695" customFormat="false" ht="12" hidden="false" customHeight="false" outlineLevel="0" collapsed="false">
      <c r="BS42695" s="96" t="n">
        <f aca="false">BR42695-2.5</f>
        <v>-2.5</v>
      </c>
    </row>
    <row r="42696" customFormat="false" ht="12" hidden="false" customHeight="false" outlineLevel="0" collapsed="false">
      <c r="BS42696" s="96" t="n">
        <f aca="false">BR42696-2.5</f>
        <v>-2.5</v>
      </c>
    </row>
    <row r="42697" customFormat="false" ht="12" hidden="false" customHeight="false" outlineLevel="0" collapsed="false">
      <c r="BS42697" s="96" t="n">
        <f aca="false">BR42697-2.5</f>
        <v>-2.5</v>
      </c>
    </row>
    <row r="42698" customFormat="false" ht="12" hidden="false" customHeight="false" outlineLevel="0" collapsed="false">
      <c r="BS42698" s="96" t="n">
        <f aca="false">BR42698-2.5</f>
        <v>-2.5</v>
      </c>
    </row>
    <row r="42699" customFormat="false" ht="12" hidden="false" customHeight="false" outlineLevel="0" collapsed="false">
      <c r="BS42699" s="96" t="n">
        <f aca="false">BR42699-2.5</f>
        <v>-2.5</v>
      </c>
    </row>
    <row r="42700" customFormat="false" ht="12" hidden="false" customHeight="false" outlineLevel="0" collapsed="false">
      <c r="BS42700" s="96" t="n">
        <f aca="false">BR42700-2.5</f>
        <v>-2.5</v>
      </c>
    </row>
    <row r="42701" customFormat="false" ht="12" hidden="false" customHeight="false" outlineLevel="0" collapsed="false">
      <c r="BS42701" s="96" t="n">
        <f aca="false">BR42701-2.5</f>
        <v>-2.5</v>
      </c>
    </row>
    <row r="42702" customFormat="false" ht="12" hidden="false" customHeight="false" outlineLevel="0" collapsed="false">
      <c r="BS42702" s="96" t="n">
        <f aca="false">BR42702-2.5</f>
        <v>-2.5</v>
      </c>
    </row>
    <row r="42703" customFormat="false" ht="12" hidden="false" customHeight="false" outlineLevel="0" collapsed="false">
      <c r="BS42703" s="96" t="n">
        <f aca="false">BR42703-2.5</f>
        <v>-2.5</v>
      </c>
    </row>
    <row r="42704" customFormat="false" ht="12" hidden="false" customHeight="false" outlineLevel="0" collapsed="false">
      <c r="BS42704" s="96" t="n">
        <f aca="false">BR42704-2.5</f>
        <v>-2.5</v>
      </c>
    </row>
    <row r="42705" customFormat="false" ht="12" hidden="false" customHeight="false" outlineLevel="0" collapsed="false">
      <c r="BS42705" s="96" t="n">
        <f aca="false">BR42705-2.5</f>
        <v>-2.5</v>
      </c>
    </row>
    <row r="42706" customFormat="false" ht="12" hidden="false" customHeight="false" outlineLevel="0" collapsed="false">
      <c r="BS42706" s="96" t="n">
        <f aca="false">BR42706-2.5</f>
        <v>-2.5</v>
      </c>
    </row>
    <row r="42707" customFormat="false" ht="12" hidden="false" customHeight="false" outlineLevel="0" collapsed="false">
      <c r="BS42707" s="96" t="n">
        <f aca="false">BR42707-2.5</f>
        <v>-2.5</v>
      </c>
    </row>
    <row r="42708" customFormat="false" ht="12" hidden="false" customHeight="false" outlineLevel="0" collapsed="false">
      <c r="BS42708" s="96" t="n">
        <f aca="false">BR42708-2.5</f>
        <v>-2.5</v>
      </c>
    </row>
    <row r="42709" customFormat="false" ht="12" hidden="false" customHeight="false" outlineLevel="0" collapsed="false">
      <c r="BS42709" s="96" t="n">
        <f aca="false">BR42709-2.5</f>
        <v>-2.5</v>
      </c>
    </row>
    <row r="42710" customFormat="false" ht="12" hidden="false" customHeight="false" outlineLevel="0" collapsed="false">
      <c r="BS42710" s="96" t="n">
        <f aca="false">BR42710-2.5</f>
        <v>-2.5</v>
      </c>
    </row>
    <row r="42711" customFormat="false" ht="12" hidden="false" customHeight="false" outlineLevel="0" collapsed="false">
      <c r="BS42711" s="96" t="n">
        <f aca="false">BR42711-2.5</f>
        <v>-2.5</v>
      </c>
    </row>
    <row r="42712" customFormat="false" ht="12" hidden="false" customHeight="false" outlineLevel="0" collapsed="false">
      <c r="BS42712" s="96" t="n">
        <f aca="false">BR42712-2.5</f>
        <v>-2.5</v>
      </c>
    </row>
    <row r="42713" customFormat="false" ht="12" hidden="false" customHeight="false" outlineLevel="0" collapsed="false">
      <c r="BS42713" s="96" t="n">
        <f aca="false">BR42713-2.5</f>
        <v>-2.5</v>
      </c>
    </row>
    <row r="42714" customFormat="false" ht="12" hidden="false" customHeight="false" outlineLevel="0" collapsed="false">
      <c r="BS42714" s="96" t="n">
        <f aca="false">BR42714-2.5</f>
        <v>-2.5</v>
      </c>
    </row>
    <row r="42715" customFormat="false" ht="12" hidden="false" customHeight="false" outlineLevel="0" collapsed="false">
      <c r="BS42715" s="96" t="n">
        <f aca="false">BR42715-2.5</f>
        <v>-2.5</v>
      </c>
    </row>
    <row r="42716" customFormat="false" ht="12" hidden="false" customHeight="false" outlineLevel="0" collapsed="false">
      <c r="BS42716" s="96" t="n">
        <f aca="false">BR42716-2.5</f>
        <v>-2.5</v>
      </c>
    </row>
    <row r="42717" customFormat="false" ht="12" hidden="false" customHeight="false" outlineLevel="0" collapsed="false">
      <c r="BS42717" s="96" t="n">
        <f aca="false">BR42717-2.5</f>
        <v>-2.5</v>
      </c>
    </row>
    <row r="42718" customFormat="false" ht="12" hidden="false" customHeight="false" outlineLevel="0" collapsed="false">
      <c r="BS42718" s="96" t="n">
        <f aca="false">BR42718-2.5</f>
        <v>-2.5</v>
      </c>
    </row>
    <row r="42719" customFormat="false" ht="12" hidden="false" customHeight="false" outlineLevel="0" collapsed="false">
      <c r="BS42719" s="96" t="n">
        <f aca="false">BR42719-2.5</f>
        <v>-2.5</v>
      </c>
    </row>
    <row r="42720" customFormat="false" ht="12" hidden="false" customHeight="false" outlineLevel="0" collapsed="false">
      <c r="BS42720" s="96" t="n">
        <f aca="false">BR42720-2.5</f>
        <v>-2.5</v>
      </c>
    </row>
    <row r="42721" customFormat="false" ht="12" hidden="false" customHeight="false" outlineLevel="0" collapsed="false">
      <c r="BS42721" s="96" t="n">
        <f aca="false">BR42721-2.5</f>
        <v>-2.5</v>
      </c>
    </row>
    <row r="42722" customFormat="false" ht="12" hidden="false" customHeight="false" outlineLevel="0" collapsed="false">
      <c r="BS42722" s="96" t="n">
        <f aca="false">BR42722-2.5</f>
        <v>-2.5</v>
      </c>
    </row>
    <row r="42723" customFormat="false" ht="12" hidden="false" customHeight="false" outlineLevel="0" collapsed="false">
      <c r="BS42723" s="96" t="n">
        <f aca="false">BR42723-2.5</f>
        <v>-2.5</v>
      </c>
    </row>
    <row r="42724" customFormat="false" ht="12" hidden="false" customHeight="false" outlineLevel="0" collapsed="false">
      <c r="BS42724" s="96" t="n">
        <f aca="false">BR42724-2.5</f>
        <v>-2.5</v>
      </c>
    </row>
    <row r="42725" customFormat="false" ht="12" hidden="false" customHeight="false" outlineLevel="0" collapsed="false">
      <c r="BS42725" s="96" t="n">
        <f aca="false">BR42725-2.5</f>
        <v>-2.5</v>
      </c>
    </row>
    <row r="42726" customFormat="false" ht="12" hidden="false" customHeight="false" outlineLevel="0" collapsed="false">
      <c r="BS42726" s="96" t="n">
        <f aca="false">BR42726-2.5</f>
        <v>-2.5</v>
      </c>
    </row>
    <row r="42727" customFormat="false" ht="12" hidden="false" customHeight="false" outlineLevel="0" collapsed="false">
      <c r="BS42727" s="96" t="n">
        <f aca="false">BR42727-2.5</f>
        <v>-2.5</v>
      </c>
    </row>
    <row r="42728" customFormat="false" ht="12" hidden="false" customHeight="false" outlineLevel="0" collapsed="false">
      <c r="BS42728" s="96" t="n">
        <f aca="false">BR42728-2.5</f>
        <v>-2.5</v>
      </c>
    </row>
    <row r="42729" customFormat="false" ht="12" hidden="false" customHeight="false" outlineLevel="0" collapsed="false">
      <c r="BS42729" s="96" t="n">
        <f aca="false">BR42729-2.5</f>
        <v>-2.5</v>
      </c>
    </row>
    <row r="42730" customFormat="false" ht="12" hidden="false" customHeight="false" outlineLevel="0" collapsed="false">
      <c r="BS42730" s="96" t="n">
        <f aca="false">BR42730-2.5</f>
        <v>-2.5</v>
      </c>
    </row>
    <row r="42731" customFormat="false" ht="12" hidden="false" customHeight="false" outlineLevel="0" collapsed="false">
      <c r="BS42731" s="96" t="n">
        <f aca="false">BR42731-2.5</f>
        <v>-2.5</v>
      </c>
    </row>
    <row r="42732" customFormat="false" ht="12" hidden="false" customHeight="false" outlineLevel="0" collapsed="false">
      <c r="BS42732" s="96" t="n">
        <f aca="false">BR42732-2.5</f>
        <v>-2.5</v>
      </c>
    </row>
    <row r="42733" customFormat="false" ht="12" hidden="false" customHeight="false" outlineLevel="0" collapsed="false">
      <c r="BS42733" s="96" t="n">
        <f aca="false">BR42733-2.5</f>
        <v>-2.5</v>
      </c>
    </row>
    <row r="42734" customFormat="false" ht="12" hidden="false" customHeight="false" outlineLevel="0" collapsed="false">
      <c r="BS42734" s="96" t="n">
        <f aca="false">BR42734-2.5</f>
        <v>-2.5</v>
      </c>
    </row>
    <row r="42735" customFormat="false" ht="12" hidden="false" customHeight="false" outlineLevel="0" collapsed="false">
      <c r="BS42735" s="96" t="n">
        <f aca="false">BR42735-2.5</f>
        <v>-2.5</v>
      </c>
    </row>
    <row r="42736" customFormat="false" ht="12" hidden="false" customHeight="false" outlineLevel="0" collapsed="false">
      <c r="BS42736" s="96" t="n">
        <f aca="false">BR42736-2.5</f>
        <v>-2.5</v>
      </c>
    </row>
    <row r="42737" customFormat="false" ht="12" hidden="false" customHeight="false" outlineLevel="0" collapsed="false">
      <c r="BS42737" s="96" t="n">
        <f aca="false">BR42737-2.5</f>
        <v>-2.5</v>
      </c>
    </row>
    <row r="42738" customFormat="false" ht="12" hidden="false" customHeight="false" outlineLevel="0" collapsed="false">
      <c r="BS42738" s="96" t="n">
        <f aca="false">BR42738-2.5</f>
        <v>-2.5</v>
      </c>
    </row>
    <row r="42739" customFormat="false" ht="12" hidden="false" customHeight="false" outlineLevel="0" collapsed="false">
      <c r="BS42739" s="96" t="n">
        <f aca="false">BR42739-2.5</f>
        <v>-2.5</v>
      </c>
    </row>
    <row r="42740" customFormat="false" ht="12" hidden="false" customHeight="false" outlineLevel="0" collapsed="false">
      <c r="BS42740" s="96" t="n">
        <f aca="false">BR42740-2.5</f>
        <v>-2.5</v>
      </c>
    </row>
    <row r="42741" customFormat="false" ht="12" hidden="false" customHeight="false" outlineLevel="0" collapsed="false">
      <c r="BS42741" s="96" t="n">
        <f aca="false">BR42741-2.5</f>
        <v>-2.5</v>
      </c>
    </row>
    <row r="42742" customFormat="false" ht="12" hidden="false" customHeight="false" outlineLevel="0" collapsed="false">
      <c r="BS42742" s="96" t="n">
        <f aca="false">BR42742-2.5</f>
        <v>-2.5</v>
      </c>
    </row>
    <row r="42743" customFormat="false" ht="12" hidden="false" customHeight="false" outlineLevel="0" collapsed="false">
      <c r="BS42743" s="96" t="n">
        <f aca="false">BR42743-2.5</f>
        <v>-2.5</v>
      </c>
    </row>
    <row r="42744" customFormat="false" ht="12" hidden="false" customHeight="false" outlineLevel="0" collapsed="false">
      <c r="BS42744" s="96" t="n">
        <f aca="false">BR42744-2.5</f>
        <v>-2.5</v>
      </c>
    </row>
    <row r="42745" customFormat="false" ht="12" hidden="false" customHeight="false" outlineLevel="0" collapsed="false">
      <c r="BS42745" s="96" t="n">
        <f aca="false">BR42745-2.5</f>
        <v>-2.5</v>
      </c>
    </row>
    <row r="42746" customFormat="false" ht="12" hidden="false" customHeight="false" outlineLevel="0" collapsed="false">
      <c r="BS42746" s="96" t="n">
        <f aca="false">BR42746-2.5</f>
        <v>-2.5</v>
      </c>
    </row>
    <row r="42747" customFormat="false" ht="12" hidden="false" customHeight="false" outlineLevel="0" collapsed="false">
      <c r="BS42747" s="96" t="n">
        <f aca="false">BR42747-2.5</f>
        <v>-2.5</v>
      </c>
    </row>
    <row r="42748" customFormat="false" ht="12" hidden="false" customHeight="false" outlineLevel="0" collapsed="false">
      <c r="BS42748" s="96" t="n">
        <f aca="false">BR42748-2.5</f>
        <v>-2.5</v>
      </c>
    </row>
    <row r="42749" customFormat="false" ht="12" hidden="false" customHeight="false" outlineLevel="0" collapsed="false">
      <c r="BS42749" s="96" t="n">
        <f aca="false">BR42749-2.5</f>
        <v>-2.5</v>
      </c>
    </row>
    <row r="42750" customFormat="false" ht="12" hidden="false" customHeight="false" outlineLevel="0" collapsed="false">
      <c r="BS42750" s="96" t="n">
        <f aca="false">BR42750-2.5</f>
        <v>-2.5</v>
      </c>
    </row>
    <row r="42751" customFormat="false" ht="12" hidden="false" customHeight="false" outlineLevel="0" collapsed="false">
      <c r="BS42751" s="96" t="n">
        <f aca="false">BR42751-2.5</f>
        <v>-2.5</v>
      </c>
    </row>
    <row r="42752" customFormat="false" ht="12" hidden="false" customHeight="false" outlineLevel="0" collapsed="false">
      <c r="BS42752" s="96" t="n">
        <f aca="false">BR42752-2.5</f>
        <v>-2.5</v>
      </c>
    </row>
    <row r="42753" customFormat="false" ht="12" hidden="false" customHeight="false" outlineLevel="0" collapsed="false">
      <c r="BS42753" s="96" t="n">
        <f aca="false">BR42753-2.5</f>
        <v>-2.5</v>
      </c>
    </row>
    <row r="42754" customFormat="false" ht="12" hidden="false" customHeight="false" outlineLevel="0" collapsed="false">
      <c r="BS42754" s="96" t="n">
        <f aca="false">BR42754-2.5</f>
        <v>-2.5</v>
      </c>
    </row>
    <row r="42755" customFormat="false" ht="12" hidden="false" customHeight="false" outlineLevel="0" collapsed="false">
      <c r="BS42755" s="96" t="n">
        <f aca="false">BR42755-2.5</f>
        <v>-2.5</v>
      </c>
    </row>
    <row r="42756" customFormat="false" ht="12" hidden="false" customHeight="false" outlineLevel="0" collapsed="false">
      <c r="BS42756" s="96" t="n">
        <f aca="false">BR42756-2.5</f>
        <v>-2.5</v>
      </c>
    </row>
    <row r="42757" customFormat="false" ht="12" hidden="false" customHeight="false" outlineLevel="0" collapsed="false">
      <c r="BS42757" s="96" t="n">
        <f aca="false">BR42757-2.5</f>
        <v>-2.5</v>
      </c>
    </row>
    <row r="42758" customFormat="false" ht="12" hidden="false" customHeight="false" outlineLevel="0" collapsed="false">
      <c r="BS42758" s="96" t="n">
        <f aca="false">BR42758-2.5</f>
        <v>-2.5</v>
      </c>
    </row>
    <row r="42759" customFormat="false" ht="12" hidden="false" customHeight="false" outlineLevel="0" collapsed="false">
      <c r="BS42759" s="96" t="n">
        <f aca="false">BR42759-2.5</f>
        <v>-2.5</v>
      </c>
    </row>
    <row r="42760" customFormat="false" ht="12" hidden="false" customHeight="false" outlineLevel="0" collapsed="false">
      <c r="BS42760" s="96" t="n">
        <f aca="false">BR42760-2.5</f>
        <v>-2.5</v>
      </c>
    </row>
    <row r="42761" customFormat="false" ht="12" hidden="false" customHeight="false" outlineLevel="0" collapsed="false">
      <c r="BS42761" s="96" t="n">
        <f aca="false">BR42761-2.5</f>
        <v>-2.5</v>
      </c>
    </row>
    <row r="42762" customFormat="false" ht="12" hidden="false" customHeight="false" outlineLevel="0" collapsed="false">
      <c r="BS42762" s="96" t="n">
        <f aca="false">BR42762-2.5</f>
        <v>-2.5</v>
      </c>
    </row>
    <row r="42763" customFormat="false" ht="12" hidden="false" customHeight="false" outlineLevel="0" collapsed="false">
      <c r="BS42763" s="96" t="n">
        <f aca="false">BR42763-2.5</f>
        <v>-2.5</v>
      </c>
    </row>
    <row r="42764" customFormat="false" ht="12" hidden="false" customHeight="false" outlineLevel="0" collapsed="false">
      <c r="BS42764" s="96" t="n">
        <f aca="false">BR42764-2.5</f>
        <v>-2.5</v>
      </c>
    </row>
    <row r="42765" customFormat="false" ht="12" hidden="false" customHeight="false" outlineLevel="0" collapsed="false">
      <c r="BS42765" s="96" t="n">
        <f aca="false">BR42765-2.5</f>
        <v>-2.5</v>
      </c>
    </row>
    <row r="42766" customFormat="false" ht="12" hidden="false" customHeight="false" outlineLevel="0" collapsed="false">
      <c r="BS42766" s="96" t="n">
        <f aca="false">BR42766-2.5</f>
        <v>-2.5</v>
      </c>
    </row>
    <row r="42767" customFormat="false" ht="12" hidden="false" customHeight="false" outlineLevel="0" collapsed="false">
      <c r="BS42767" s="96" t="n">
        <f aca="false">BR42767-2.5</f>
        <v>-2.5</v>
      </c>
    </row>
    <row r="42768" customFormat="false" ht="12" hidden="false" customHeight="false" outlineLevel="0" collapsed="false">
      <c r="BS42768" s="96" t="n">
        <f aca="false">BR42768-2.5</f>
        <v>-2.5</v>
      </c>
    </row>
    <row r="42769" customFormat="false" ht="12" hidden="false" customHeight="false" outlineLevel="0" collapsed="false">
      <c r="BS42769" s="96" t="n">
        <f aca="false">BR42769-2.5</f>
        <v>-2.5</v>
      </c>
    </row>
    <row r="42770" customFormat="false" ht="12" hidden="false" customHeight="false" outlineLevel="0" collapsed="false">
      <c r="BS42770" s="96" t="n">
        <f aca="false">BR42770-2.5</f>
        <v>-2.5</v>
      </c>
    </row>
    <row r="42771" customFormat="false" ht="12" hidden="false" customHeight="false" outlineLevel="0" collapsed="false">
      <c r="BS42771" s="96" t="n">
        <f aca="false">BR42771-2.5</f>
        <v>-2.5</v>
      </c>
    </row>
    <row r="42772" customFormat="false" ht="12" hidden="false" customHeight="false" outlineLevel="0" collapsed="false">
      <c r="BS42772" s="96" t="n">
        <f aca="false">BR42772-2.5</f>
        <v>-2.5</v>
      </c>
    </row>
    <row r="42773" customFormat="false" ht="12" hidden="false" customHeight="false" outlineLevel="0" collapsed="false">
      <c r="BS42773" s="96" t="n">
        <f aca="false">BR42773-2.5</f>
        <v>-2.5</v>
      </c>
    </row>
    <row r="42774" customFormat="false" ht="12" hidden="false" customHeight="false" outlineLevel="0" collapsed="false">
      <c r="BS42774" s="96" t="n">
        <f aca="false">BR42774-2.5</f>
        <v>-2.5</v>
      </c>
    </row>
    <row r="42775" customFormat="false" ht="12" hidden="false" customHeight="false" outlineLevel="0" collapsed="false">
      <c r="BS42775" s="96" t="n">
        <f aca="false">BR42775-2.5</f>
        <v>-2.5</v>
      </c>
    </row>
    <row r="42776" customFormat="false" ht="12" hidden="false" customHeight="false" outlineLevel="0" collapsed="false">
      <c r="BS42776" s="96" t="n">
        <f aca="false">BR42776-2.5</f>
        <v>-2.5</v>
      </c>
    </row>
    <row r="42777" customFormat="false" ht="12" hidden="false" customHeight="false" outlineLevel="0" collapsed="false">
      <c r="BS42777" s="96" t="n">
        <f aca="false">BR42777-2.5</f>
        <v>-2.5</v>
      </c>
    </row>
    <row r="42778" customFormat="false" ht="12" hidden="false" customHeight="false" outlineLevel="0" collapsed="false">
      <c r="BS42778" s="96" t="n">
        <f aca="false">BR42778-2.5</f>
        <v>-2.5</v>
      </c>
    </row>
    <row r="42779" customFormat="false" ht="12" hidden="false" customHeight="false" outlineLevel="0" collapsed="false">
      <c r="BS42779" s="96" t="n">
        <f aca="false">BR42779-2.5</f>
        <v>-2.5</v>
      </c>
    </row>
    <row r="42780" customFormat="false" ht="12" hidden="false" customHeight="false" outlineLevel="0" collapsed="false">
      <c r="BS42780" s="96" t="n">
        <f aca="false">BR42780-2.5</f>
        <v>-2.5</v>
      </c>
    </row>
    <row r="42781" customFormat="false" ht="12" hidden="false" customHeight="false" outlineLevel="0" collapsed="false">
      <c r="BS42781" s="96" t="n">
        <f aca="false">BR42781-2.5</f>
        <v>-2.5</v>
      </c>
    </row>
    <row r="42782" customFormat="false" ht="12" hidden="false" customHeight="false" outlineLevel="0" collapsed="false">
      <c r="BS42782" s="96" t="n">
        <f aca="false">BR42782-2.5</f>
        <v>-2.5</v>
      </c>
    </row>
    <row r="42783" customFormat="false" ht="12" hidden="false" customHeight="false" outlineLevel="0" collapsed="false">
      <c r="BS42783" s="96" t="n">
        <f aca="false">BR42783-2.5</f>
        <v>-2.5</v>
      </c>
    </row>
    <row r="42784" customFormat="false" ht="12" hidden="false" customHeight="false" outlineLevel="0" collapsed="false">
      <c r="BS42784" s="96" t="n">
        <f aca="false">BR42784-2.5</f>
        <v>-2.5</v>
      </c>
    </row>
    <row r="42785" customFormat="false" ht="12" hidden="false" customHeight="false" outlineLevel="0" collapsed="false">
      <c r="BS42785" s="96" t="n">
        <f aca="false">BR42785-2.5</f>
        <v>-2.5</v>
      </c>
    </row>
    <row r="42786" customFormat="false" ht="12" hidden="false" customHeight="false" outlineLevel="0" collapsed="false">
      <c r="BS42786" s="96" t="n">
        <f aca="false">BR42786-2.5</f>
        <v>-2.5</v>
      </c>
    </row>
    <row r="42787" customFormat="false" ht="12" hidden="false" customHeight="false" outlineLevel="0" collapsed="false">
      <c r="BS42787" s="96" t="n">
        <f aca="false">BR42787-2.5</f>
        <v>-2.5</v>
      </c>
    </row>
    <row r="42788" customFormat="false" ht="12" hidden="false" customHeight="false" outlineLevel="0" collapsed="false">
      <c r="BS42788" s="96" t="n">
        <f aca="false">BR42788-2.5</f>
        <v>-2.5</v>
      </c>
    </row>
    <row r="42789" customFormat="false" ht="12" hidden="false" customHeight="false" outlineLevel="0" collapsed="false">
      <c r="BS42789" s="96" t="n">
        <f aca="false">BR42789-2.5</f>
        <v>-2.5</v>
      </c>
    </row>
    <row r="42790" customFormat="false" ht="12" hidden="false" customHeight="false" outlineLevel="0" collapsed="false">
      <c r="BS42790" s="96" t="n">
        <f aca="false">BR42790-2.5</f>
        <v>-2.5</v>
      </c>
    </row>
    <row r="42791" customFormat="false" ht="12" hidden="false" customHeight="false" outlineLevel="0" collapsed="false">
      <c r="BS42791" s="96" t="n">
        <f aca="false">BR42791-2.5</f>
        <v>-2.5</v>
      </c>
    </row>
    <row r="42792" customFormat="false" ht="12" hidden="false" customHeight="false" outlineLevel="0" collapsed="false">
      <c r="BS42792" s="96" t="n">
        <f aca="false">BR42792-2.5</f>
        <v>-2.5</v>
      </c>
    </row>
    <row r="42793" customFormat="false" ht="12" hidden="false" customHeight="false" outlineLevel="0" collapsed="false">
      <c r="BS42793" s="96" t="n">
        <f aca="false">BR42793-2.5</f>
        <v>-2.5</v>
      </c>
    </row>
    <row r="42794" customFormat="false" ht="12" hidden="false" customHeight="false" outlineLevel="0" collapsed="false">
      <c r="BS42794" s="96" t="n">
        <f aca="false">BR42794-2.5</f>
        <v>-2.5</v>
      </c>
    </row>
    <row r="42795" customFormat="false" ht="12" hidden="false" customHeight="false" outlineLevel="0" collapsed="false">
      <c r="BS42795" s="96" t="n">
        <f aca="false">BR42795-2.5</f>
        <v>-2.5</v>
      </c>
    </row>
    <row r="42796" customFormat="false" ht="12" hidden="false" customHeight="false" outlineLevel="0" collapsed="false">
      <c r="BS42796" s="96" t="n">
        <f aca="false">BR42796-2.5</f>
        <v>-2.5</v>
      </c>
    </row>
    <row r="42797" customFormat="false" ht="12" hidden="false" customHeight="false" outlineLevel="0" collapsed="false">
      <c r="BS42797" s="96" t="n">
        <f aca="false">BR42797-2.5</f>
        <v>-2.5</v>
      </c>
    </row>
    <row r="42798" customFormat="false" ht="12" hidden="false" customHeight="false" outlineLevel="0" collapsed="false">
      <c r="BS42798" s="96" t="n">
        <f aca="false">BR42798-2.5</f>
        <v>-2.5</v>
      </c>
    </row>
    <row r="42799" customFormat="false" ht="12" hidden="false" customHeight="false" outlineLevel="0" collapsed="false">
      <c r="BS42799" s="96" t="n">
        <f aca="false">BR42799-2.5</f>
        <v>-2.5</v>
      </c>
    </row>
    <row r="42800" customFormat="false" ht="12" hidden="false" customHeight="false" outlineLevel="0" collapsed="false">
      <c r="BS42800" s="96" t="n">
        <f aca="false">BR42800-2.5</f>
        <v>-2.5</v>
      </c>
    </row>
    <row r="42801" customFormat="false" ht="12" hidden="false" customHeight="false" outlineLevel="0" collapsed="false">
      <c r="BS42801" s="96" t="n">
        <f aca="false">BR42801-2.5</f>
        <v>-2.5</v>
      </c>
    </row>
    <row r="42802" customFormat="false" ht="12" hidden="false" customHeight="false" outlineLevel="0" collapsed="false">
      <c r="BS42802" s="96" t="n">
        <f aca="false">BR42802-2.5</f>
        <v>-2.5</v>
      </c>
    </row>
    <row r="42803" customFormat="false" ht="12" hidden="false" customHeight="false" outlineLevel="0" collapsed="false">
      <c r="BS42803" s="96" t="n">
        <f aca="false">BR42803-2.5</f>
        <v>-2.5</v>
      </c>
    </row>
    <row r="42804" customFormat="false" ht="12" hidden="false" customHeight="false" outlineLevel="0" collapsed="false">
      <c r="BS42804" s="96" t="n">
        <f aca="false">BR42804-2.5</f>
        <v>-2.5</v>
      </c>
    </row>
    <row r="42805" customFormat="false" ht="12" hidden="false" customHeight="false" outlineLevel="0" collapsed="false">
      <c r="BS42805" s="96" t="n">
        <f aca="false">BR42805-2.5</f>
        <v>-2.5</v>
      </c>
    </row>
    <row r="42806" customFormat="false" ht="12" hidden="false" customHeight="false" outlineLevel="0" collapsed="false">
      <c r="BS42806" s="96" t="n">
        <f aca="false">BR42806-2.5</f>
        <v>-2.5</v>
      </c>
    </row>
    <row r="42807" customFormat="false" ht="12" hidden="false" customHeight="false" outlineLevel="0" collapsed="false">
      <c r="BS42807" s="96" t="n">
        <f aca="false">BR42807-2.5</f>
        <v>-2.5</v>
      </c>
    </row>
    <row r="42808" customFormat="false" ht="12" hidden="false" customHeight="false" outlineLevel="0" collapsed="false">
      <c r="BS42808" s="96" t="n">
        <f aca="false">BR42808-2.5</f>
        <v>-2.5</v>
      </c>
    </row>
    <row r="42809" customFormat="false" ht="12" hidden="false" customHeight="false" outlineLevel="0" collapsed="false">
      <c r="BS42809" s="96" t="n">
        <f aca="false">BR42809-2.5</f>
        <v>-2.5</v>
      </c>
    </row>
    <row r="42810" customFormat="false" ht="12" hidden="false" customHeight="false" outlineLevel="0" collapsed="false">
      <c r="BS42810" s="96" t="n">
        <f aca="false">BR42810-2.5</f>
        <v>-2.5</v>
      </c>
    </row>
    <row r="42811" customFormat="false" ht="12" hidden="false" customHeight="false" outlineLevel="0" collapsed="false">
      <c r="BS42811" s="96" t="n">
        <f aca="false">BR42811-2.5</f>
        <v>-2.5</v>
      </c>
    </row>
    <row r="42812" customFormat="false" ht="12" hidden="false" customHeight="false" outlineLevel="0" collapsed="false">
      <c r="BS42812" s="96" t="n">
        <f aca="false">BR42812-2.5</f>
        <v>-2.5</v>
      </c>
    </row>
    <row r="42813" customFormat="false" ht="12" hidden="false" customHeight="false" outlineLevel="0" collapsed="false">
      <c r="BS42813" s="96" t="n">
        <f aca="false">BR42813-2.5</f>
        <v>-2.5</v>
      </c>
    </row>
    <row r="42814" customFormat="false" ht="12" hidden="false" customHeight="false" outlineLevel="0" collapsed="false">
      <c r="BS42814" s="96" t="n">
        <f aca="false">BR42814-2.5</f>
        <v>-2.5</v>
      </c>
    </row>
    <row r="42815" customFormat="false" ht="12" hidden="false" customHeight="false" outlineLevel="0" collapsed="false">
      <c r="BS42815" s="96" t="n">
        <f aca="false">BR42815-2.5</f>
        <v>-2.5</v>
      </c>
    </row>
    <row r="42816" customFormat="false" ht="12" hidden="false" customHeight="false" outlineLevel="0" collapsed="false">
      <c r="BS42816" s="96" t="n">
        <f aca="false">BR42816-2.5</f>
        <v>-2.5</v>
      </c>
    </row>
    <row r="42817" customFormat="false" ht="12" hidden="false" customHeight="false" outlineLevel="0" collapsed="false">
      <c r="BS42817" s="96" t="n">
        <f aca="false">BR42817-2.5</f>
        <v>-2.5</v>
      </c>
    </row>
    <row r="42818" customFormat="false" ht="12" hidden="false" customHeight="false" outlineLevel="0" collapsed="false">
      <c r="BS42818" s="96" t="n">
        <f aca="false">BR42818-2.5</f>
        <v>-2.5</v>
      </c>
    </row>
    <row r="42819" customFormat="false" ht="12" hidden="false" customHeight="false" outlineLevel="0" collapsed="false">
      <c r="BS42819" s="96" t="n">
        <f aca="false">BR42819-2.5</f>
        <v>-2.5</v>
      </c>
    </row>
    <row r="42820" customFormat="false" ht="12" hidden="false" customHeight="false" outlineLevel="0" collapsed="false">
      <c r="BS42820" s="96" t="n">
        <f aca="false">BR42820-2.5</f>
        <v>-2.5</v>
      </c>
    </row>
    <row r="42821" customFormat="false" ht="12" hidden="false" customHeight="false" outlineLevel="0" collapsed="false">
      <c r="BS42821" s="96" t="n">
        <f aca="false">BR42821-2.5</f>
        <v>-2.5</v>
      </c>
    </row>
    <row r="42822" customFormat="false" ht="12" hidden="false" customHeight="false" outlineLevel="0" collapsed="false">
      <c r="BS42822" s="96" t="n">
        <f aca="false">BR42822-2.5</f>
        <v>-2.5</v>
      </c>
    </row>
    <row r="42823" customFormat="false" ht="12" hidden="false" customHeight="false" outlineLevel="0" collapsed="false">
      <c r="BS42823" s="96" t="n">
        <f aca="false">BR42823-2.5</f>
        <v>-2.5</v>
      </c>
    </row>
    <row r="42824" customFormat="false" ht="12" hidden="false" customHeight="false" outlineLevel="0" collapsed="false">
      <c r="BS42824" s="96" t="n">
        <f aca="false">BR42824-2.5</f>
        <v>-2.5</v>
      </c>
    </row>
    <row r="42825" customFormat="false" ht="12" hidden="false" customHeight="false" outlineLevel="0" collapsed="false">
      <c r="BS42825" s="96" t="n">
        <f aca="false">BR42825-2.5</f>
        <v>-2.5</v>
      </c>
    </row>
    <row r="42826" customFormat="false" ht="12" hidden="false" customHeight="false" outlineLevel="0" collapsed="false">
      <c r="BS42826" s="96" t="n">
        <f aca="false">BR42826-2.5</f>
        <v>-2.5</v>
      </c>
    </row>
    <row r="42827" customFormat="false" ht="12" hidden="false" customHeight="false" outlineLevel="0" collapsed="false">
      <c r="BS42827" s="96" t="n">
        <f aca="false">BR42827-2.5</f>
        <v>-2.5</v>
      </c>
    </row>
    <row r="42828" customFormat="false" ht="12" hidden="false" customHeight="false" outlineLevel="0" collapsed="false">
      <c r="BS42828" s="96" t="n">
        <f aca="false">BR42828-2.5</f>
        <v>-2.5</v>
      </c>
    </row>
    <row r="42829" customFormat="false" ht="12" hidden="false" customHeight="false" outlineLevel="0" collapsed="false">
      <c r="BS42829" s="96" t="n">
        <f aca="false">BR42829-2.5</f>
        <v>-2.5</v>
      </c>
    </row>
    <row r="42830" customFormat="false" ht="12" hidden="false" customHeight="false" outlineLevel="0" collapsed="false">
      <c r="BS42830" s="96" t="n">
        <f aca="false">BR42830-2.5</f>
        <v>-2.5</v>
      </c>
    </row>
    <row r="42831" customFormat="false" ht="12" hidden="false" customHeight="false" outlineLevel="0" collapsed="false">
      <c r="BS42831" s="96" t="n">
        <f aca="false">BR42831-2.5</f>
        <v>-2.5</v>
      </c>
    </row>
    <row r="42832" customFormat="false" ht="12" hidden="false" customHeight="false" outlineLevel="0" collapsed="false">
      <c r="BS42832" s="96" t="n">
        <f aca="false">BR42832-2.5</f>
        <v>-2.5</v>
      </c>
    </row>
    <row r="42833" customFormat="false" ht="12" hidden="false" customHeight="false" outlineLevel="0" collapsed="false">
      <c r="BS42833" s="96" t="n">
        <f aca="false">BR42833-2.5</f>
        <v>-2.5</v>
      </c>
    </row>
    <row r="42834" customFormat="false" ht="12" hidden="false" customHeight="false" outlineLevel="0" collapsed="false">
      <c r="BS42834" s="96" t="n">
        <f aca="false">BR42834-2.5</f>
        <v>-2.5</v>
      </c>
    </row>
    <row r="42835" customFormat="false" ht="12" hidden="false" customHeight="false" outlineLevel="0" collapsed="false">
      <c r="BS42835" s="96" t="n">
        <f aca="false">BR42835-2.5</f>
        <v>-2.5</v>
      </c>
    </row>
    <row r="42836" customFormat="false" ht="12" hidden="false" customHeight="false" outlineLevel="0" collapsed="false">
      <c r="BS42836" s="96" t="n">
        <f aca="false">BR42836-2.5</f>
        <v>-2.5</v>
      </c>
    </row>
    <row r="42837" customFormat="false" ht="12" hidden="false" customHeight="false" outlineLevel="0" collapsed="false">
      <c r="BS42837" s="96" t="n">
        <f aca="false">BR42837-2.5</f>
        <v>-2.5</v>
      </c>
    </row>
    <row r="42838" customFormat="false" ht="12" hidden="false" customHeight="false" outlineLevel="0" collapsed="false">
      <c r="BS42838" s="96" t="n">
        <f aca="false">BR42838-2.5</f>
        <v>-2.5</v>
      </c>
    </row>
    <row r="42839" customFormat="false" ht="12" hidden="false" customHeight="false" outlineLevel="0" collapsed="false">
      <c r="BS42839" s="96" t="n">
        <f aca="false">BR42839-2.5</f>
        <v>-2.5</v>
      </c>
    </row>
    <row r="42840" customFormat="false" ht="12" hidden="false" customHeight="false" outlineLevel="0" collapsed="false">
      <c r="BS42840" s="96" t="n">
        <f aca="false">BR42840-2.5</f>
        <v>-2.5</v>
      </c>
    </row>
    <row r="42841" customFormat="false" ht="12" hidden="false" customHeight="false" outlineLevel="0" collapsed="false">
      <c r="BS42841" s="96" t="n">
        <f aca="false">BR42841-2.5</f>
        <v>-2.5</v>
      </c>
    </row>
    <row r="42842" customFormat="false" ht="12" hidden="false" customHeight="false" outlineLevel="0" collapsed="false">
      <c r="BS42842" s="96" t="n">
        <f aca="false">BR42842-2.5</f>
        <v>-2.5</v>
      </c>
    </row>
    <row r="42843" customFormat="false" ht="12" hidden="false" customHeight="false" outlineLevel="0" collapsed="false">
      <c r="BS42843" s="96" t="n">
        <f aca="false">BR42843-2.5</f>
        <v>-2.5</v>
      </c>
    </row>
    <row r="42844" customFormat="false" ht="12" hidden="false" customHeight="false" outlineLevel="0" collapsed="false">
      <c r="BS42844" s="96" t="n">
        <f aca="false">BR42844-2.5</f>
        <v>-2.5</v>
      </c>
    </row>
    <row r="42845" customFormat="false" ht="12" hidden="false" customHeight="false" outlineLevel="0" collapsed="false">
      <c r="BS42845" s="96" t="n">
        <f aca="false">BR42845-2.5</f>
        <v>-2.5</v>
      </c>
    </row>
    <row r="42846" customFormat="false" ht="12" hidden="false" customHeight="false" outlineLevel="0" collapsed="false">
      <c r="BS42846" s="96" t="n">
        <f aca="false">BR42846-2.5</f>
        <v>-2.5</v>
      </c>
    </row>
    <row r="42847" customFormat="false" ht="12" hidden="false" customHeight="false" outlineLevel="0" collapsed="false">
      <c r="BS42847" s="96" t="n">
        <f aca="false">BR42847-2.5</f>
        <v>-2.5</v>
      </c>
    </row>
    <row r="42848" customFormat="false" ht="12" hidden="false" customHeight="false" outlineLevel="0" collapsed="false">
      <c r="BS42848" s="96" t="n">
        <f aca="false">BR42848-2.5</f>
        <v>-2.5</v>
      </c>
    </row>
    <row r="42849" customFormat="false" ht="12" hidden="false" customHeight="false" outlineLevel="0" collapsed="false">
      <c r="BS42849" s="96" t="n">
        <f aca="false">BR42849-2.5</f>
        <v>-2.5</v>
      </c>
    </row>
    <row r="42850" customFormat="false" ht="12" hidden="false" customHeight="false" outlineLevel="0" collapsed="false">
      <c r="BS42850" s="96" t="n">
        <f aca="false">BR42850-2.5</f>
        <v>-2.5</v>
      </c>
    </row>
    <row r="42851" customFormat="false" ht="12" hidden="false" customHeight="false" outlineLevel="0" collapsed="false">
      <c r="BS42851" s="96" t="n">
        <f aca="false">BR42851-2.5</f>
        <v>-2.5</v>
      </c>
    </row>
    <row r="42852" customFormat="false" ht="12" hidden="false" customHeight="false" outlineLevel="0" collapsed="false">
      <c r="BS42852" s="96" t="n">
        <f aca="false">BR42852-2.5</f>
        <v>-2.5</v>
      </c>
    </row>
    <row r="42853" customFormat="false" ht="12" hidden="false" customHeight="false" outlineLevel="0" collapsed="false">
      <c r="BS42853" s="96" t="n">
        <f aca="false">BR42853-2.5</f>
        <v>-2.5</v>
      </c>
    </row>
    <row r="42854" customFormat="false" ht="12" hidden="false" customHeight="false" outlineLevel="0" collapsed="false">
      <c r="BS42854" s="96" t="n">
        <f aca="false">BR42854-2.5</f>
        <v>-2.5</v>
      </c>
    </row>
    <row r="42855" customFormat="false" ht="12" hidden="false" customHeight="false" outlineLevel="0" collapsed="false">
      <c r="BS42855" s="96" t="n">
        <f aca="false">BR42855-2.5</f>
        <v>-2.5</v>
      </c>
    </row>
    <row r="42856" customFormat="false" ht="12" hidden="false" customHeight="false" outlineLevel="0" collapsed="false">
      <c r="BS42856" s="96" t="n">
        <f aca="false">BR42856-2.5</f>
        <v>-2.5</v>
      </c>
    </row>
    <row r="42857" customFormat="false" ht="12" hidden="false" customHeight="false" outlineLevel="0" collapsed="false">
      <c r="BS42857" s="96" t="n">
        <f aca="false">BR42857-2.5</f>
        <v>-2.5</v>
      </c>
    </row>
    <row r="42858" customFormat="false" ht="12" hidden="false" customHeight="false" outlineLevel="0" collapsed="false">
      <c r="BS42858" s="96" t="n">
        <f aca="false">BR42858-2.5</f>
        <v>-2.5</v>
      </c>
    </row>
    <row r="42859" customFormat="false" ht="12" hidden="false" customHeight="false" outlineLevel="0" collapsed="false">
      <c r="BS42859" s="96" t="n">
        <f aca="false">BR42859-2.5</f>
        <v>-2.5</v>
      </c>
    </row>
    <row r="42860" customFormat="false" ht="12" hidden="false" customHeight="false" outlineLevel="0" collapsed="false">
      <c r="BS42860" s="96" t="n">
        <f aca="false">BR42860-2.5</f>
        <v>-2.5</v>
      </c>
    </row>
    <row r="42861" customFormat="false" ht="12" hidden="false" customHeight="false" outlineLevel="0" collapsed="false">
      <c r="BS42861" s="96" t="n">
        <f aca="false">BR42861-2.5</f>
        <v>-2.5</v>
      </c>
    </row>
    <row r="42862" customFormat="false" ht="12" hidden="false" customHeight="false" outlineLevel="0" collapsed="false">
      <c r="BS42862" s="96" t="n">
        <f aca="false">BR42862-2.5</f>
        <v>-2.5</v>
      </c>
    </row>
    <row r="42863" customFormat="false" ht="12" hidden="false" customHeight="false" outlineLevel="0" collapsed="false">
      <c r="BS42863" s="96" t="n">
        <f aca="false">BR42863-2.5</f>
        <v>-2.5</v>
      </c>
    </row>
    <row r="42864" customFormat="false" ht="12" hidden="false" customHeight="false" outlineLevel="0" collapsed="false">
      <c r="BS42864" s="96" t="n">
        <f aca="false">BR42864-2.5</f>
        <v>-2.5</v>
      </c>
    </row>
    <row r="42865" customFormat="false" ht="12" hidden="false" customHeight="false" outlineLevel="0" collapsed="false">
      <c r="BS42865" s="96" t="n">
        <f aca="false">BR42865-2.5</f>
        <v>-2.5</v>
      </c>
    </row>
    <row r="42866" customFormat="false" ht="12" hidden="false" customHeight="false" outlineLevel="0" collapsed="false">
      <c r="BS42866" s="96" t="n">
        <f aca="false">BR42866-2.5</f>
        <v>-2.5</v>
      </c>
    </row>
    <row r="42867" customFormat="false" ht="12" hidden="false" customHeight="false" outlineLevel="0" collapsed="false">
      <c r="BS42867" s="96" t="n">
        <f aca="false">BR42867-2.5</f>
        <v>-2.5</v>
      </c>
    </row>
    <row r="42868" customFormat="false" ht="12" hidden="false" customHeight="false" outlineLevel="0" collapsed="false">
      <c r="BS42868" s="96" t="n">
        <f aca="false">BR42868-2.5</f>
        <v>-2.5</v>
      </c>
    </row>
    <row r="42869" customFormat="false" ht="12" hidden="false" customHeight="false" outlineLevel="0" collapsed="false">
      <c r="BS42869" s="96" t="n">
        <f aca="false">BR42869-2.5</f>
        <v>-2.5</v>
      </c>
    </row>
    <row r="42870" customFormat="false" ht="12" hidden="false" customHeight="false" outlineLevel="0" collapsed="false">
      <c r="BS42870" s="96" t="n">
        <f aca="false">BR42870-2.5</f>
        <v>-2.5</v>
      </c>
    </row>
    <row r="42871" customFormat="false" ht="12" hidden="false" customHeight="false" outlineLevel="0" collapsed="false">
      <c r="BS42871" s="96" t="n">
        <f aca="false">BR42871-2.5</f>
        <v>-2.5</v>
      </c>
    </row>
    <row r="42872" customFormat="false" ht="12" hidden="false" customHeight="false" outlineLevel="0" collapsed="false">
      <c r="BS42872" s="96" t="n">
        <f aca="false">BR42872-2.5</f>
        <v>-2.5</v>
      </c>
    </row>
    <row r="42873" customFormat="false" ht="12" hidden="false" customHeight="false" outlineLevel="0" collapsed="false">
      <c r="BS42873" s="96" t="n">
        <f aca="false">BR42873-2.5</f>
        <v>-2.5</v>
      </c>
    </row>
    <row r="42874" customFormat="false" ht="12" hidden="false" customHeight="false" outlineLevel="0" collapsed="false">
      <c r="BS42874" s="96" t="n">
        <f aca="false">BR42874-2.5</f>
        <v>-2.5</v>
      </c>
    </row>
    <row r="42875" customFormat="false" ht="12" hidden="false" customHeight="false" outlineLevel="0" collapsed="false">
      <c r="BS42875" s="96" t="n">
        <f aca="false">BR42875-2.5</f>
        <v>-2.5</v>
      </c>
    </row>
    <row r="42876" customFormat="false" ht="12" hidden="false" customHeight="false" outlineLevel="0" collapsed="false">
      <c r="BS42876" s="96" t="n">
        <f aca="false">BR42876-2.5</f>
        <v>-2.5</v>
      </c>
    </row>
    <row r="42877" customFormat="false" ht="12" hidden="false" customHeight="false" outlineLevel="0" collapsed="false">
      <c r="BS42877" s="96" t="n">
        <f aca="false">BR42877-2.5</f>
        <v>-2.5</v>
      </c>
    </row>
    <row r="42878" customFormat="false" ht="12" hidden="false" customHeight="false" outlineLevel="0" collapsed="false">
      <c r="BS42878" s="96" t="n">
        <f aca="false">BR42878-2.5</f>
        <v>-2.5</v>
      </c>
    </row>
    <row r="42879" customFormat="false" ht="12" hidden="false" customHeight="false" outlineLevel="0" collapsed="false">
      <c r="BS42879" s="96" t="n">
        <f aca="false">BR42879-2.5</f>
        <v>-2.5</v>
      </c>
    </row>
    <row r="42880" customFormat="false" ht="12" hidden="false" customHeight="false" outlineLevel="0" collapsed="false">
      <c r="BS42880" s="96" t="n">
        <f aca="false">BR42880-2.5</f>
        <v>-2.5</v>
      </c>
    </row>
    <row r="42881" customFormat="false" ht="12" hidden="false" customHeight="false" outlineLevel="0" collapsed="false">
      <c r="BS42881" s="96" t="n">
        <f aca="false">BR42881-2.5</f>
        <v>-2.5</v>
      </c>
    </row>
    <row r="42882" customFormat="false" ht="12" hidden="false" customHeight="false" outlineLevel="0" collapsed="false">
      <c r="BS42882" s="96" t="n">
        <f aca="false">BR42882-2.5</f>
        <v>-2.5</v>
      </c>
    </row>
    <row r="42883" customFormat="false" ht="12" hidden="false" customHeight="false" outlineLevel="0" collapsed="false">
      <c r="BS42883" s="96" t="n">
        <f aca="false">BR42883-2.5</f>
        <v>-2.5</v>
      </c>
    </row>
    <row r="42884" customFormat="false" ht="12" hidden="false" customHeight="false" outlineLevel="0" collapsed="false">
      <c r="BS42884" s="96" t="n">
        <f aca="false">BR42884-2.5</f>
        <v>-2.5</v>
      </c>
    </row>
    <row r="42885" customFormat="false" ht="12" hidden="false" customHeight="false" outlineLevel="0" collapsed="false">
      <c r="BS42885" s="96" t="n">
        <f aca="false">BR42885-2.5</f>
        <v>-2.5</v>
      </c>
    </row>
    <row r="42886" customFormat="false" ht="12" hidden="false" customHeight="false" outlineLevel="0" collapsed="false">
      <c r="BS42886" s="96" t="n">
        <f aca="false">BR42886-2.5</f>
        <v>-2.5</v>
      </c>
    </row>
    <row r="42887" customFormat="false" ht="12" hidden="false" customHeight="false" outlineLevel="0" collapsed="false">
      <c r="BS42887" s="96" t="n">
        <f aca="false">BR42887-2.5</f>
        <v>-2.5</v>
      </c>
    </row>
    <row r="42888" customFormat="false" ht="12" hidden="false" customHeight="false" outlineLevel="0" collapsed="false">
      <c r="BS42888" s="96" t="n">
        <f aca="false">BR42888-2.5</f>
        <v>-2.5</v>
      </c>
    </row>
    <row r="42889" customFormat="false" ht="12" hidden="false" customHeight="false" outlineLevel="0" collapsed="false">
      <c r="BS42889" s="96" t="n">
        <f aca="false">BR42889-2.5</f>
        <v>-2.5</v>
      </c>
    </row>
    <row r="42890" customFormat="false" ht="12" hidden="false" customHeight="false" outlineLevel="0" collapsed="false">
      <c r="BS42890" s="96" t="n">
        <f aca="false">BR42890-2.5</f>
        <v>-2.5</v>
      </c>
    </row>
    <row r="42891" customFormat="false" ht="12" hidden="false" customHeight="false" outlineLevel="0" collapsed="false">
      <c r="BS42891" s="96" t="n">
        <f aca="false">BR42891-2.5</f>
        <v>-2.5</v>
      </c>
    </row>
    <row r="42892" customFormat="false" ht="12" hidden="false" customHeight="false" outlineLevel="0" collapsed="false">
      <c r="BS42892" s="96" t="n">
        <f aca="false">BR42892-2.5</f>
        <v>-2.5</v>
      </c>
    </row>
    <row r="42893" customFormat="false" ht="12" hidden="false" customHeight="false" outlineLevel="0" collapsed="false">
      <c r="BS42893" s="96" t="n">
        <f aca="false">BR42893-2.5</f>
        <v>-2.5</v>
      </c>
    </row>
    <row r="42894" customFormat="false" ht="12" hidden="false" customHeight="false" outlineLevel="0" collapsed="false">
      <c r="BS42894" s="96" t="n">
        <f aca="false">BR42894-2.5</f>
        <v>-2.5</v>
      </c>
    </row>
    <row r="42895" customFormat="false" ht="12" hidden="false" customHeight="false" outlineLevel="0" collapsed="false">
      <c r="BS42895" s="96" t="n">
        <f aca="false">BR42895-2.5</f>
        <v>-2.5</v>
      </c>
    </row>
    <row r="42896" customFormat="false" ht="12" hidden="false" customHeight="false" outlineLevel="0" collapsed="false">
      <c r="BS42896" s="96" t="n">
        <f aca="false">BR42896-2.5</f>
        <v>-2.5</v>
      </c>
    </row>
    <row r="42897" customFormat="false" ht="12" hidden="false" customHeight="false" outlineLevel="0" collapsed="false">
      <c r="BS42897" s="96" t="n">
        <f aca="false">BR42897-2.5</f>
        <v>-2.5</v>
      </c>
    </row>
    <row r="42898" customFormat="false" ht="12" hidden="false" customHeight="false" outlineLevel="0" collapsed="false">
      <c r="BS42898" s="96" t="n">
        <f aca="false">BR42898-2.5</f>
        <v>-2.5</v>
      </c>
    </row>
    <row r="42899" customFormat="false" ht="12" hidden="false" customHeight="false" outlineLevel="0" collapsed="false">
      <c r="BS42899" s="96" t="n">
        <f aca="false">BR42899-2.5</f>
        <v>-2.5</v>
      </c>
    </row>
    <row r="42900" customFormat="false" ht="12" hidden="false" customHeight="false" outlineLevel="0" collapsed="false">
      <c r="BS42900" s="96" t="n">
        <f aca="false">BR42900-2.5</f>
        <v>-2.5</v>
      </c>
    </row>
    <row r="42901" customFormat="false" ht="12" hidden="false" customHeight="false" outlineLevel="0" collapsed="false">
      <c r="BS42901" s="96" t="n">
        <f aca="false">BR42901-2.5</f>
        <v>-2.5</v>
      </c>
    </row>
    <row r="42902" customFormat="false" ht="12" hidden="false" customHeight="false" outlineLevel="0" collapsed="false">
      <c r="BS42902" s="96" t="n">
        <f aca="false">BR42902-2.5</f>
        <v>-2.5</v>
      </c>
    </row>
    <row r="42903" customFormat="false" ht="12" hidden="false" customHeight="false" outlineLevel="0" collapsed="false">
      <c r="BS42903" s="96" t="n">
        <f aca="false">BR42903-2.5</f>
        <v>-2.5</v>
      </c>
    </row>
    <row r="42904" customFormat="false" ht="12" hidden="false" customHeight="false" outlineLevel="0" collapsed="false">
      <c r="BS42904" s="96" t="n">
        <f aca="false">BR42904-2.5</f>
        <v>-2.5</v>
      </c>
    </row>
    <row r="42905" customFormat="false" ht="12" hidden="false" customHeight="false" outlineLevel="0" collapsed="false">
      <c r="BS42905" s="96" t="n">
        <f aca="false">BR42905-2.5</f>
        <v>-2.5</v>
      </c>
    </row>
    <row r="42906" customFormat="false" ht="12" hidden="false" customHeight="false" outlineLevel="0" collapsed="false">
      <c r="BS42906" s="96" t="n">
        <f aca="false">BR42906-2.5</f>
        <v>-2.5</v>
      </c>
    </row>
    <row r="42907" customFormat="false" ht="12" hidden="false" customHeight="false" outlineLevel="0" collapsed="false">
      <c r="BS42907" s="96" t="n">
        <f aca="false">BR42907-2.5</f>
        <v>-2.5</v>
      </c>
    </row>
    <row r="42908" customFormat="false" ht="12" hidden="false" customHeight="false" outlineLevel="0" collapsed="false">
      <c r="BS42908" s="96" t="n">
        <f aca="false">BR42908-2.5</f>
        <v>-2.5</v>
      </c>
    </row>
    <row r="42909" customFormat="false" ht="12" hidden="false" customHeight="false" outlineLevel="0" collapsed="false">
      <c r="BS42909" s="96" t="n">
        <f aca="false">BR42909-2.5</f>
        <v>-2.5</v>
      </c>
    </row>
    <row r="42910" customFormat="false" ht="12" hidden="false" customHeight="false" outlineLevel="0" collapsed="false">
      <c r="BS42910" s="96" t="n">
        <f aca="false">BR42910-2.5</f>
        <v>-2.5</v>
      </c>
    </row>
    <row r="42911" customFormat="false" ht="12" hidden="false" customHeight="false" outlineLevel="0" collapsed="false">
      <c r="BS42911" s="96" t="n">
        <f aca="false">BR42911-2.5</f>
        <v>-2.5</v>
      </c>
    </row>
    <row r="42912" customFormat="false" ht="12" hidden="false" customHeight="false" outlineLevel="0" collapsed="false">
      <c r="BS42912" s="96" t="n">
        <f aca="false">BR42912-2.5</f>
        <v>-2.5</v>
      </c>
    </row>
    <row r="42913" customFormat="false" ht="12" hidden="false" customHeight="false" outlineLevel="0" collapsed="false">
      <c r="BS42913" s="96" t="n">
        <f aca="false">BR42913-2.5</f>
        <v>-2.5</v>
      </c>
    </row>
    <row r="42914" customFormat="false" ht="12" hidden="false" customHeight="false" outlineLevel="0" collapsed="false">
      <c r="BS42914" s="96" t="n">
        <f aca="false">BR42914-2.5</f>
        <v>-2.5</v>
      </c>
    </row>
    <row r="42915" customFormat="false" ht="12" hidden="false" customHeight="false" outlineLevel="0" collapsed="false">
      <c r="BS42915" s="96" t="n">
        <f aca="false">BR42915-2.5</f>
        <v>-2.5</v>
      </c>
    </row>
    <row r="42916" customFormat="false" ht="12" hidden="false" customHeight="false" outlineLevel="0" collapsed="false">
      <c r="BS42916" s="96" t="n">
        <f aca="false">BR42916-2.5</f>
        <v>-2.5</v>
      </c>
    </row>
    <row r="42917" customFormat="false" ht="12" hidden="false" customHeight="false" outlineLevel="0" collapsed="false">
      <c r="BS42917" s="96" t="n">
        <f aca="false">BR42917-2.5</f>
        <v>-2.5</v>
      </c>
    </row>
    <row r="42918" customFormat="false" ht="12" hidden="false" customHeight="false" outlineLevel="0" collapsed="false">
      <c r="BS42918" s="96" t="n">
        <f aca="false">BR42918-2.5</f>
        <v>-2.5</v>
      </c>
    </row>
    <row r="42919" customFormat="false" ht="12" hidden="false" customHeight="false" outlineLevel="0" collapsed="false">
      <c r="BS42919" s="96" t="n">
        <f aca="false">BR42919-2.5</f>
        <v>-2.5</v>
      </c>
    </row>
    <row r="42920" customFormat="false" ht="12" hidden="false" customHeight="false" outlineLevel="0" collapsed="false">
      <c r="BS42920" s="96" t="n">
        <f aca="false">BR42920-2.5</f>
        <v>-2.5</v>
      </c>
    </row>
    <row r="42921" customFormat="false" ht="12" hidden="false" customHeight="false" outlineLevel="0" collapsed="false">
      <c r="BS42921" s="96" t="n">
        <f aca="false">BR42921-2.5</f>
        <v>-2.5</v>
      </c>
    </row>
    <row r="42922" customFormat="false" ht="12" hidden="false" customHeight="false" outlineLevel="0" collapsed="false">
      <c r="BS42922" s="96" t="n">
        <f aca="false">BR42922-2.5</f>
        <v>-2.5</v>
      </c>
    </row>
    <row r="42923" customFormat="false" ht="12" hidden="false" customHeight="false" outlineLevel="0" collapsed="false">
      <c r="BS42923" s="96" t="n">
        <f aca="false">BR42923-2.5</f>
        <v>-2.5</v>
      </c>
    </row>
    <row r="42924" customFormat="false" ht="12" hidden="false" customHeight="false" outlineLevel="0" collapsed="false">
      <c r="BS42924" s="96" t="n">
        <f aca="false">BR42924-2.5</f>
        <v>-2.5</v>
      </c>
    </row>
    <row r="42925" customFormat="false" ht="12" hidden="false" customHeight="false" outlineLevel="0" collapsed="false">
      <c r="BS42925" s="96" t="n">
        <f aca="false">BR42925-2.5</f>
        <v>-2.5</v>
      </c>
    </row>
    <row r="42926" customFormat="false" ht="12" hidden="false" customHeight="false" outlineLevel="0" collapsed="false">
      <c r="BS42926" s="96" t="n">
        <f aca="false">BR42926-2.5</f>
        <v>-2.5</v>
      </c>
    </row>
    <row r="42927" customFormat="false" ht="12" hidden="false" customHeight="false" outlineLevel="0" collapsed="false">
      <c r="BS42927" s="96" t="n">
        <f aca="false">BR42927-2.5</f>
        <v>-2.5</v>
      </c>
    </row>
    <row r="42928" customFormat="false" ht="12" hidden="false" customHeight="false" outlineLevel="0" collapsed="false">
      <c r="BS42928" s="96" t="n">
        <f aca="false">BR42928-2.5</f>
        <v>-2.5</v>
      </c>
    </row>
    <row r="42929" customFormat="false" ht="12" hidden="false" customHeight="false" outlineLevel="0" collapsed="false">
      <c r="BS42929" s="96" t="n">
        <f aca="false">BR42929-2.5</f>
        <v>-2.5</v>
      </c>
    </row>
    <row r="42930" customFormat="false" ht="12" hidden="false" customHeight="false" outlineLevel="0" collapsed="false">
      <c r="BS42930" s="96" t="n">
        <f aca="false">BR42930-2.5</f>
        <v>-2.5</v>
      </c>
    </row>
    <row r="42931" customFormat="false" ht="12" hidden="false" customHeight="false" outlineLevel="0" collapsed="false">
      <c r="BS42931" s="96" t="n">
        <f aca="false">BR42931-2.5</f>
        <v>-2.5</v>
      </c>
    </row>
    <row r="42932" customFormat="false" ht="12" hidden="false" customHeight="false" outlineLevel="0" collapsed="false">
      <c r="BS42932" s="96" t="n">
        <f aca="false">BR42932-2.5</f>
        <v>-2.5</v>
      </c>
    </row>
    <row r="42933" customFormat="false" ht="12" hidden="false" customHeight="false" outlineLevel="0" collapsed="false">
      <c r="BS42933" s="96" t="n">
        <f aca="false">BR42933-2.5</f>
        <v>-2.5</v>
      </c>
    </row>
    <row r="42934" customFormat="false" ht="12" hidden="false" customHeight="false" outlineLevel="0" collapsed="false">
      <c r="BS42934" s="96" t="n">
        <f aca="false">BR42934-2.5</f>
        <v>-2.5</v>
      </c>
    </row>
    <row r="42935" customFormat="false" ht="12" hidden="false" customHeight="false" outlineLevel="0" collapsed="false">
      <c r="BS42935" s="96" t="n">
        <f aca="false">BR42935-2.5</f>
        <v>-2.5</v>
      </c>
    </row>
    <row r="42936" customFormat="false" ht="12" hidden="false" customHeight="false" outlineLevel="0" collapsed="false">
      <c r="BS42936" s="96" t="n">
        <f aca="false">BR42936-2.5</f>
        <v>-2.5</v>
      </c>
    </row>
    <row r="42937" customFormat="false" ht="12" hidden="false" customHeight="false" outlineLevel="0" collapsed="false">
      <c r="BS42937" s="96" t="n">
        <f aca="false">BR42937-2.5</f>
        <v>-2.5</v>
      </c>
    </row>
    <row r="42938" customFormat="false" ht="12" hidden="false" customHeight="false" outlineLevel="0" collapsed="false">
      <c r="BS42938" s="96" t="n">
        <f aca="false">BR42938-2.5</f>
        <v>-2.5</v>
      </c>
    </row>
    <row r="42939" customFormat="false" ht="12" hidden="false" customHeight="false" outlineLevel="0" collapsed="false">
      <c r="BS42939" s="96" t="n">
        <f aca="false">BR42939-2.5</f>
        <v>-2.5</v>
      </c>
    </row>
    <row r="42940" customFormat="false" ht="12" hidden="false" customHeight="false" outlineLevel="0" collapsed="false">
      <c r="BS42940" s="96" t="n">
        <f aca="false">BR42940-2.5</f>
        <v>-2.5</v>
      </c>
    </row>
    <row r="42941" customFormat="false" ht="12" hidden="false" customHeight="false" outlineLevel="0" collapsed="false">
      <c r="BS42941" s="96" t="n">
        <f aca="false">BR42941-2.5</f>
        <v>-2.5</v>
      </c>
    </row>
    <row r="42942" customFormat="false" ht="12" hidden="false" customHeight="false" outlineLevel="0" collapsed="false">
      <c r="BS42942" s="96" t="n">
        <f aca="false">BR42942-2.5</f>
        <v>-2.5</v>
      </c>
    </row>
    <row r="42943" customFormat="false" ht="12" hidden="false" customHeight="false" outlineLevel="0" collapsed="false">
      <c r="BS42943" s="96" t="n">
        <f aca="false">BR42943-2.5</f>
        <v>-2.5</v>
      </c>
    </row>
    <row r="42944" customFormat="false" ht="12" hidden="false" customHeight="false" outlineLevel="0" collapsed="false">
      <c r="BS42944" s="96" t="n">
        <f aca="false">BR42944-2.5</f>
        <v>-2.5</v>
      </c>
    </row>
    <row r="42945" customFormat="false" ht="12" hidden="false" customHeight="false" outlineLevel="0" collapsed="false">
      <c r="BS42945" s="96" t="n">
        <f aca="false">BR42945-2.5</f>
        <v>-2.5</v>
      </c>
    </row>
    <row r="42946" customFormat="false" ht="12" hidden="false" customHeight="false" outlineLevel="0" collapsed="false">
      <c r="BS42946" s="96" t="n">
        <f aca="false">BR42946-2.5</f>
        <v>-2.5</v>
      </c>
    </row>
    <row r="42947" customFormat="false" ht="12" hidden="false" customHeight="false" outlineLevel="0" collapsed="false">
      <c r="BS42947" s="96" t="n">
        <f aca="false">BR42947-2.5</f>
        <v>-2.5</v>
      </c>
    </row>
    <row r="42948" customFormat="false" ht="12" hidden="false" customHeight="false" outlineLevel="0" collapsed="false">
      <c r="BS42948" s="96" t="n">
        <f aca="false">BR42948-2.5</f>
        <v>-2.5</v>
      </c>
    </row>
    <row r="42949" customFormat="false" ht="12" hidden="false" customHeight="false" outlineLevel="0" collapsed="false">
      <c r="BS42949" s="96" t="n">
        <f aca="false">BR42949-2.5</f>
        <v>-2.5</v>
      </c>
    </row>
    <row r="42950" customFormat="false" ht="12" hidden="false" customHeight="false" outlineLevel="0" collapsed="false">
      <c r="BS42950" s="96" t="n">
        <f aca="false">BR42950-2.5</f>
        <v>-2.5</v>
      </c>
    </row>
    <row r="42951" customFormat="false" ht="12" hidden="false" customHeight="false" outlineLevel="0" collapsed="false">
      <c r="BS42951" s="96" t="n">
        <f aca="false">BR42951-2.5</f>
        <v>-2.5</v>
      </c>
    </row>
    <row r="42952" customFormat="false" ht="12" hidden="false" customHeight="false" outlineLevel="0" collapsed="false">
      <c r="BS42952" s="96" t="n">
        <f aca="false">BR42952-2.5</f>
        <v>-2.5</v>
      </c>
    </row>
    <row r="42953" customFormat="false" ht="12" hidden="false" customHeight="false" outlineLevel="0" collapsed="false">
      <c r="BS42953" s="96" t="n">
        <f aca="false">BR42953-2.5</f>
        <v>-2.5</v>
      </c>
    </row>
    <row r="42954" customFormat="false" ht="12" hidden="false" customHeight="false" outlineLevel="0" collapsed="false">
      <c r="BS42954" s="96" t="n">
        <f aca="false">BR42954-2.5</f>
        <v>-2.5</v>
      </c>
    </row>
    <row r="42955" customFormat="false" ht="12" hidden="false" customHeight="false" outlineLevel="0" collapsed="false">
      <c r="BS42955" s="96" t="n">
        <f aca="false">BR42955-2.5</f>
        <v>-2.5</v>
      </c>
    </row>
    <row r="42956" customFormat="false" ht="12" hidden="false" customHeight="false" outlineLevel="0" collapsed="false">
      <c r="BS42956" s="96" t="n">
        <f aca="false">BR42956-2.5</f>
        <v>-2.5</v>
      </c>
    </row>
    <row r="42957" customFormat="false" ht="12" hidden="false" customHeight="false" outlineLevel="0" collapsed="false">
      <c r="BS42957" s="96" t="n">
        <f aca="false">BR42957-2.5</f>
        <v>-2.5</v>
      </c>
    </row>
    <row r="42958" customFormat="false" ht="12" hidden="false" customHeight="false" outlineLevel="0" collapsed="false">
      <c r="BS42958" s="96" t="n">
        <f aca="false">BR42958-2.5</f>
        <v>-2.5</v>
      </c>
    </row>
    <row r="42959" customFormat="false" ht="12" hidden="false" customHeight="false" outlineLevel="0" collapsed="false">
      <c r="BS42959" s="96" t="n">
        <f aca="false">BR42959-2.5</f>
        <v>-2.5</v>
      </c>
    </row>
    <row r="42960" customFormat="false" ht="12" hidden="false" customHeight="false" outlineLevel="0" collapsed="false">
      <c r="BS42960" s="96" t="n">
        <f aca="false">BR42960-2.5</f>
        <v>-2.5</v>
      </c>
    </row>
    <row r="42961" customFormat="false" ht="12" hidden="false" customHeight="false" outlineLevel="0" collapsed="false">
      <c r="BS42961" s="96" t="n">
        <f aca="false">BR42961-2.5</f>
        <v>-2.5</v>
      </c>
    </row>
    <row r="42962" customFormat="false" ht="12" hidden="false" customHeight="false" outlineLevel="0" collapsed="false">
      <c r="BS42962" s="96" t="n">
        <f aca="false">BR42962-2.5</f>
        <v>-2.5</v>
      </c>
    </row>
    <row r="42963" customFormat="false" ht="12" hidden="false" customHeight="false" outlineLevel="0" collapsed="false">
      <c r="BS42963" s="96" t="n">
        <f aca="false">BR42963-2.5</f>
        <v>-2.5</v>
      </c>
    </row>
    <row r="42964" customFormat="false" ht="12" hidden="false" customHeight="false" outlineLevel="0" collapsed="false">
      <c r="BS42964" s="96" t="n">
        <f aca="false">BR42964-2.5</f>
        <v>-2.5</v>
      </c>
    </row>
    <row r="42965" customFormat="false" ht="12" hidden="false" customHeight="false" outlineLevel="0" collapsed="false">
      <c r="BS42965" s="96" t="n">
        <f aca="false">BR42965-2.5</f>
        <v>-2.5</v>
      </c>
    </row>
    <row r="42966" customFormat="false" ht="12" hidden="false" customHeight="false" outlineLevel="0" collapsed="false">
      <c r="BS42966" s="96" t="n">
        <f aca="false">BR42966-2.5</f>
        <v>-2.5</v>
      </c>
    </row>
    <row r="42967" customFormat="false" ht="12" hidden="false" customHeight="false" outlineLevel="0" collapsed="false">
      <c r="BS42967" s="96" t="n">
        <f aca="false">BR42967-2.5</f>
        <v>-2.5</v>
      </c>
    </row>
    <row r="42968" customFormat="false" ht="12" hidden="false" customHeight="false" outlineLevel="0" collapsed="false">
      <c r="BS42968" s="96" t="n">
        <f aca="false">BR42968-2.5</f>
        <v>-2.5</v>
      </c>
    </row>
    <row r="42969" customFormat="false" ht="12" hidden="false" customHeight="false" outlineLevel="0" collapsed="false">
      <c r="BS42969" s="96" t="n">
        <f aca="false">BR42969-2.5</f>
        <v>-2.5</v>
      </c>
    </row>
    <row r="42970" customFormat="false" ht="12" hidden="false" customHeight="false" outlineLevel="0" collapsed="false">
      <c r="BS42970" s="96" t="n">
        <f aca="false">BR42970-2.5</f>
        <v>-2.5</v>
      </c>
    </row>
    <row r="42971" customFormat="false" ht="12" hidden="false" customHeight="false" outlineLevel="0" collapsed="false">
      <c r="BS42971" s="96" t="n">
        <f aca="false">BR42971-2.5</f>
        <v>-2.5</v>
      </c>
    </row>
    <row r="42972" customFormat="false" ht="12" hidden="false" customHeight="false" outlineLevel="0" collapsed="false">
      <c r="BS42972" s="96" t="n">
        <f aca="false">BR42972-2.5</f>
        <v>-2.5</v>
      </c>
    </row>
    <row r="42973" customFormat="false" ht="12" hidden="false" customHeight="false" outlineLevel="0" collapsed="false">
      <c r="BS42973" s="96" t="n">
        <f aca="false">BR42973-2.5</f>
        <v>-2.5</v>
      </c>
    </row>
    <row r="42974" customFormat="false" ht="12" hidden="false" customHeight="false" outlineLevel="0" collapsed="false">
      <c r="BS42974" s="96" t="n">
        <f aca="false">BR42974-2.5</f>
        <v>-2.5</v>
      </c>
    </row>
    <row r="42975" customFormat="false" ht="12" hidden="false" customHeight="false" outlineLevel="0" collapsed="false">
      <c r="BS42975" s="96" t="n">
        <f aca="false">BR42975-2.5</f>
        <v>-2.5</v>
      </c>
    </row>
    <row r="42976" customFormat="false" ht="12" hidden="false" customHeight="false" outlineLevel="0" collapsed="false">
      <c r="BS42976" s="96" t="n">
        <f aca="false">BR42976-2.5</f>
        <v>-2.5</v>
      </c>
    </row>
    <row r="42977" customFormat="false" ht="12" hidden="false" customHeight="false" outlineLevel="0" collapsed="false">
      <c r="BS42977" s="96" t="n">
        <f aca="false">BR42977-2.5</f>
        <v>-2.5</v>
      </c>
    </row>
    <row r="42978" customFormat="false" ht="12" hidden="false" customHeight="false" outlineLevel="0" collapsed="false">
      <c r="BS42978" s="96" t="n">
        <f aca="false">BR42978-2.5</f>
        <v>-2.5</v>
      </c>
    </row>
    <row r="42979" customFormat="false" ht="12" hidden="false" customHeight="false" outlineLevel="0" collapsed="false">
      <c r="BS42979" s="96" t="n">
        <f aca="false">BR42979-2.5</f>
        <v>-2.5</v>
      </c>
    </row>
    <row r="42980" customFormat="false" ht="12" hidden="false" customHeight="false" outlineLevel="0" collapsed="false">
      <c r="BS42980" s="96" t="n">
        <f aca="false">BR42980-2.5</f>
        <v>-2.5</v>
      </c>
    </row>
    <row r="42981" customFormat="false" ht="12" hidden="false" customHeight="false" outlineLevel="0" collapsed="false">
      <c r="BS42981" s="96" t="n">
        <f aca="false">BR42981-2.5</f>
        <v>-2.5</v>
      </c>
    </row>
    <row r="42982" customFormat="false" ht="12" hidden="false" customHeight="false" outlineLevel="0" collapsed="false">
      <c r="BS42982" s="96" t="n">
        <f aca="false">BR42982-2.5</f>
        <v>-2.5</v>
      </c>
    </row>
    <row r="42983" customFormat="false" ht="12" hidden="false" customHeight="false" outlineLevel="0" collapsed="false">
      <c r="BS42983" s="96" t="n">
        <f aca="false">BR42983-2.5</f>
        <v>-2.5</v>
      </c>
    </row>
    <row r="42984" customFormat="false" ht="12" hidden="false" customHeight="false" outlineLevel="0" collapsed="false">
      <c r="BS42984" s="96" t="n">
        <f aca="false">BR42984-2.5</f>
        <v>-2.5</v>
      </c>
    </row>
    <row r="42985" customFormat="false" ht="12" hidden="false" customHeight="false" outlineLevel="0" collapsed="false">
      <c r="BS42985" s="96" t="n">
        <f aca="false">BR42985-2.5</f>
        <v>-2.5</v>
      </c>
    </row>
    <row r="42986" customFormat="false" ht="12" hidden="false" customHeight="false" outlineLevel="0" collapsed="false">
      <c r="BS42986" s="96" t="n">
        <f aca="false">BR42986-2.5</f>
        <v>-2.5</v>
      </c>
    </row>
    <row r="42987" customFormat="false" ht="12" hidden="false" customHeight="false" outlineLevel="0" collapsed="false">
      <c r="BS42987" s="96" t="n">
        <f aca="false">BR42987-2.5</f>
        <v>-2.5</v>
      </c>
    </row>
    <row r="42988" customFormat="false" ht="12" hidden="false" customHeight="false" outlineLevel="0" collapsed="false">
      <c r="BS42988" s="96" t="n">
        <f aca="false">BR42988-2.5</f>
        <v>-2.5</v>
      </c>
    </row>
    <row r="42989" customFormat="false" ht="12" hidden="false" customHeight="false" outlineLevel="0" collapsed="false">
      <c r="BS42989" s="96" t="n">
        <f aca="false">BR42989-2.5</f>
        <v>-2.5</v>
      </c>
    </row>
    <row r="42990" customFormat="false" ht="12" hidden="false" customHeight="false" outlineLevel="0" collapsed="false">
      <c r="BS42990" s="96" t="n">
        <f aca="false">BR42990-2.5</f>
        <v>-2.5</v>
      </c>
    </row>
    <row r="42991" customFormat="false" ht="12" hidden="false" customHeight="false" outlineLevel="0" collapsed="false">
      <c r="BS42991" s="96" t="n">
        <f aca="false">BR42991-2.5</f>
        <v>-2.5</v>
      </c>
    </row>
    <row r="42992" customFormat="false" ht="12" hidden="false" customHeight="false" outlineLevel="0" collapsed="false">
      <c r="BS42992" s="96" t="n">
        <f aca="false">BR42992-2.5</f>
        <v>-2.5</v>
      </c>
    </row>
    <row r="42993" customFormat="false" ht="12" hidden="false" customHeight="false" outlineLevel="0" collapsed="false">
      <c r="BS42993" s="96" t="n">
        <f aca="false">BR42993-2.5</f>
        <v>-2.5</v>
      </c>
    </row>
    <row r="42994" customFormat="false" ht="12" hidden="false" customHeight="false" outlineLevel="0" collapsed="false">
      <c r="BS42994" s="96" t="n">
        <f aca="false">BR42994-2.5</f>
        <v>-2.5</v>
      </c>
    </row>
    <row r="42995" customFormat="false" ht="12" hidden="false" customHeight="false" outlineLevel="0" collapsed="false">
      <c r="BS42995" s="96" t="n">
        <f aca="false">BR42995-2.5</f>
        <v>-2.5</v>
      </c>
    </row>
    <row r="42996" customFormat="false" ht="12" hidden="false" customHeight="false" outlineLevel="0" collapsed="false">
      <c r="BS42996" s="96" t="n">
        <f aca="false">BR42996-2.5</f>
        <v>-2.5</v>
      </c>
    </row>
    <row r="42997" customFormat="false" ht="12" hidden="false" customHeight="false" outlineLevel="0" collapsed="false">
      <c r="BS42997" s="96" t="n">
        <f aca="false">BR42997-2.5</f>
        <v>-2.5</v>
      </c>
    </row>
    <row r="42998" customFormat="false" ht="12" hidden="false" customHeight="false" outlineLevel="0" collapsed="false">
      <c r="BS42998" s="96" t="n">
        <f aca="false">BR42998-2.5</f>
        <v>-2.5</v>
      </c>
    </row>
    <row r="42999" customFormat="false" ht="12" hidden="false" customHeight="false" outlineLevel="0" collapsed="false">
      <c r="BS42999" s="96" t="n">
        <f aca="false">BR42999-2.5</f>
        <v>-2.5</v>
      </c>
    </row>
    <row r="43000" customFormat="false" ht="12" hidden="false" customHeight="false" outlineLevel="0" collapsed="false">
      <c r="BS43000" s="96" t="n">
        <f aca="false">BR43000-2.5</f>
        <v>-2.5</v>
      </c>
    </row>
    <row r="43001" customFormat="false" ht="12" hidden="false" customHeight="false" outlineLevel="0" collapsed="false">
      <c r="BS43001" s="96" t="n">
        <f aca="false">BR43001-2.5</f>
        <v>-2.5</v>
      </c>
    </row>
    <row r="43002" customFormat="false" ht="12" hidden="false" customHeight="false" outlineLevel="0" collapsed="false">
      <c r="BS43002" s="96" t="n">
        <f aca="false">BR43002-2.5</f>
        <v>-2.5</v>
      </c>
    </row>
    <row r="43003" customFormat="false" ht="12" hidden="false" customHeight="false" outlineLevel="0" collapsed="false">
      <c r="BS43003" s="96" t="n">
        <f aca="false">BR43003-2.5</f>
        <v>-2.5</v>
      </c>
    </row>
    <row r="43004" customFormat="false" ht="12" hidden="false" customHeight="false" outlineLevel="0" collapsed="false">
      <c r="BS43004" s="96" t="n">
        <f aca="false">BR43004-2.5</f>
        <v>-2.5</v>
      </c>
    </row>
    <row r="43005" customFormat="false" ht="12" hidden="false" customHeight="false" outlineLevel="0" collapsed="false">
      <c r="BS43005" s="96" t="n">
        <f aca="false">BR43005-2.5</f>
        <v>-2.5</v>
      </c>
    </row>
    <row r="43006" customFormat="false" ht="12" hidden="false" customHeight="false" outlineLevel="0" collapsed="false">
      <c r="BS43006" s="96" t="n">
        <f aca="false">BR43006-2.5</f>
        <v>-2.5</v>
      </c>
    </row>
    <row r="43007" customFormat="false" ht="12" hidden="false" customHeight="false" outlineLevel="0" collapsed="false">
      <c r="BS43007" s="96" t="n">
        <f aca="false">BR43007-2.5</f>
        <v>-2.5</v>
      </c>
    </row>
    <row r="43008" customFormat="false" ht="12" hidden="false" customHeight="false" outlineLevel="0" collapsed="false">
      <c r="BS43008" s="96" t="n">
        <f aca="false">BR43008-2.5</f>
        <v>-2.5</v>
      </c>
    </row>
    <row r="43009" customFormat="false" ht="12" hidden="false" customHeight="false" outlineLevel="0" collapsed="false">
      <c r="BS43009" s="96" t="n">
        <f aca="false">BR43009-2.5</f>
        <v>-2.5</v>
      </c>
    </row>
    <row r="43010" customFormat="false" ht="12" hidden="false" customHeight="false" outlineLevel="0" collapsed="false">
      <c r="BS43010" s="96" t="n">
        <f aca="false">BR43010-2.5</f>
        <v>-2.5</v>
      </c>
    </row>
    <row r="43011" customFormat="false" ht="12" hidden="false" customHeight="false" outlineLevel="0" collapsed="false">
      <c r="BS43011" s="96" t="n">
        <f aca="false">BR43011-2.5</f>
        <v>-2.5</v>
      </c>
    </row>
    <row r="43012" customFormat="false" ht="12" hidden="false" customHeight="false" outlineLevel="0" collapsed="false">
      <c r="BS43012" s="96" t="n">
        <f aca="false">BR43012-2.5</f>
        <v>-2.5</v>
      </c>
    </row>
    <row r="43013" customFormat="false" ht="12" hidden="false" customHeight="false" outlineLevel="0" collapsed="false">
      <c r="BS43013" s="96" t="n">
        <f aca="false">BR43013-2.5</f>
        <v>-2.5</v>
      </c>
    </row>
    <row r="43014" customFormat="false" ht="12" hidden="false" customHeight="false" outlineLevel="0" collapsed="false">
      <c r="BS43014" s="96" t="n">
        <f aca="false">BR43014-2.5</f>
        <v>-2.5</v>
      </c>
    </row>
    <row r="43015" customFormat="false" ht="12" hidden="false" customHeight="false" outlineLevel="0" collapsed="false">
      <c r="BS43015" s="96" t="n">
        <f aca="false">BR43015-2.5</f>
        <v>-2.5</v>
      </c>
    </row>
    <row r="43016" customFormat="false" ht="12" hidden="false" customHeight="false" outlineLevel="0" collapsed="false">
      <c r="BS43016" s="96" t="n">
        <f aca="false">BR43016-2.5</f>
        <v>-2.5</v>
      </c>
    </row>
    <row r="43017" customFormat="false" ht="12" hidden="false" customHeight="false" outlineLevel="0" collapsed="false">
      <c r="BS43017" s="96" t="n">
        <f aca="false">BR43017-2.5</f>
        <v>-2.5</v>
      </c>
    </row>
    <row r="43018" customFormat="false" ht="12" hidden="false" customHeight="false" outlineLevel="0" collapsed="false">
      <c r="BS43018" s="96" t="n">
        <f aca="false">BR43018-2.5</f>
        <v>-2.5</v>
      </c>
    </row>
    <row r="43019" customFormat="false" ht="12" hidden="false" customHeight="false" outlineLevel="0" collapsed="false">
      <c r="BS43019" s="96" t="n">
        <f aca="false">BR43019-2.5</f>
        <v>-2.5</v>
      </c>
    </row>
    <row r="43020" customFormat="false" ht="12" hidden="false" customHeight="false" outlineLevel="0" collapsed="false">
      <c r="BS43020" s="96" t="n">
        <f aca="false">BR43020-2.5</f>
        <v>-2.5</v>
      </c>
    </row>
    <row r="43021" customFormat="false" ht="12" hidden="false" customHeight="false" outlineLevel="0" collapsed="false">
      <c r="BS43021" s="96" t="n">
        <f aca="false">BR43021-2.5</f>
        <v>-2.5</v>
      </c>
    </row>
    <row r="43022" customFormat="false" ht="12" hidden="false" customHeight="false" outlineLevel="0" collapsed="false">
      <c r="BS43022" s="96" t="n">
        <f aca="false">BR43022-2.5</f>
        <v>-2.5</v>
      </c>
    </row>
    <row r="43023" customFormat="false" ht="12" hidden="false" customHeight="false" outlineLevel="0" collapsed="false">
      <c r="BS43023" s="96" t="n">
        <f aca="false">BR43023-2.5</f>
        <v>-2.5</v>
      </c>
    </row>
    <row r="43024" customFormat="false" ht="12" hidden="false" customHeight="false" outlineLevel="0" collapsed="false">
      <c r="BS43024" s="96" t="n">
        <f aca="false">BR43024-2.5</f>
        <v>-2.5</v>
      </c>
    </row>
    <row r="43025" customFormat="false" ht="12" hidden="false" customHeight="false" outlineLevel="0" collapsed="false">
      <c r="BS43025" s="96" t="n">
        <f aca="false">BR43025-2.5</f>
        <v>-2.5</v>
      </c>
    </row>
    <row r="43026" customFormat="false" ht="12" hidden="false" customHeight="false" outlineLevel="0" collapsed="false">
      <c r="BS43026" s="96" t="n">
        <f aca="false">BR43026-2.5</f>
        <v>-2.5</v>
      </c>
    </row>
    <row r="43027" customFormat="false" ht="12" hidden="false" customHeight="false" outlineLevel="0" collapsed="false">
      <c r="BS43027" s="96" t="n">
        <f aca="false">BR43027-2.5</f>
        <v>-2.5</v>
      </c>
    </row>
    <row r="43028" customFormat="false" ht="12" hidden="false" customHeight="false" outlineLevel="0" collapsed="false">
      <c r="BS43028" s="96" t="n">
        <f aca="false">BR43028-2.5</f>
        <v>-2.5</v>
      </c>
    </row>
    <row r="43029" customFormat="false" ht="12" hidden="false" customHeight="false" outlineLevel="0" collapsed="false">
      <c r="BS43029" s="96" t="n">
        <f aca="false">BR43029-2.5</f>
        <v>-2.5</v>
      </c>
    </row>
    <row r="43030" customFormat="false" ht="12" hidden="false" customHeight="false" outlineLevel="0" collapsed="false">
      <c r="BS43030" s="96" t="n">
        <f aca="false">BR43030-2.5</f>
        <v>-2.5</v>
      </c>
    </row>
    <row r="43031" customFormat="false" ht="12" hidden="false" customHeight="false" outlineLevel="0" collapsed="false">
      <c r="BS43031" s="96" t="n">
        <f aca="false">BR43031-2.5</f>
        <v>-2.5</v>
      </c>
    </row>
    <row r="43032" customFormat="false" ht="12" hidden="false" customHeight="false" outlineLevel="0" collapsed="false">
      <c r="BS43032" s="96" t="n">
        <f aca="false">BR43032-2.5</f>
        <v>-2.5</v>
      </c>
    </row>
    <row r="43033" customFormat="false" ht="12" hidden="false" customHeight="false" outlineLevel="0" collapsed="false">
      <c r="BS43033" s="96" t="n">
        <f aca="false">BR43033-2.5</f>
        <v>-2.5</v>
      </c>
    </row>
    <row r="43034" customFormat="false" ht="12" hidden="false" customHeight="false" outlineLevel="0" collapsed="false">
      <c r="BS43034" s="96" t="n">
        <f aca="false">BR43034-2.5</f>
        <v>-2.5</v>
      </c>
    </row>
    <row r="43035" customFormat="false" ht="12" hidden="false" customHeight="false" outlineLevel="0" collapsed="false">
      <c r="BS43035" s="96" t="n">
        <f aca="false">BR43035-2.5</f>
        <v>-2.5</v>
      </c>
    </row>
    <row r="43036" customFormat="false" ht="12" hidden="false" customHeight="false" outlineLevel="0" collapsed="false">
      <c r="BS43036" s="96" t="n">
        <f aca="false">BR43036-2.5</f>
        <v>-2.5</v>
      </c>
    </row>
    <row r="43037" customFormat="false" ht="12" hidden="false" customHeight="false" outlineLevel="0" collapsed="false">
      <c r="BS43037" s="96" t="n">
        <f aca="false">BR43037-2.5</f>
        <v>-2.5</v>
      </c>
    </row>
    <row r="43038" customFormat="false" ht="12" hidden="false" customHeight="false" outlineLevel="0" collapsed="false">
      <c r="BS43038" s="96" t="n">
        <f aca="false">BR43038-2.5</f>
        <v>-2.5</v>
      </c>
    </row>
    <row r="43039" customFormat="false" ht="12" hidden="false" customHeight="false" outlineLevel="0" collapsed="false">
      <c r="BS43039" s="96" t="n">
        <f aca="false">BR43039-2.5</f>
        <v>-2.5</v>
      </c>
    </row>
    <row r="43040" customFormat="false" ht="12" hidden="false" customHeight="false" outlineLevel="0" collapsed="false">
      <c r="BS43040" s="96" t="n">
        <f aca="false">BR43040-2.5</f>
        <v>-2.5</v>
      </c>
    </row>
    <row r="43041" customFormat="false" ht="12" hidden="false" customHeight="false" outlineLevel="0" collapsed="false">
      <c r="BS43041" s="96" t="n">
        <f aca="false">BR43041-2.5</f>
        <v>-2.5</v>
      </c>
    </row>
    <row r="43042" customFormat="false" ht="12" hidden="false" customHeight="false" outlineLevel="0" collapsed="false">
      <c r="BS43042" s="96" t="n">
        <f aca="false">BR43042-2.5</f>
        <v>-2.5</v>
      </c>
    </row>
    <row r="43043" customFormat="false" ht="12" hidden="false" customHeight="false" outlineLevel="0" collapsed="false">
      <c r="BS43043" s="96" t="n">
        <f aca="false">BR43043-2.5</f>
        <v>-2.5</v>
      </c>
    </row>
    <row r="43044" customFormat="false" ht="12" hidden="false" customHeight="false" outlineLevel="0" collapsed="false">
      <c r="BS43044" s="96" t="n">
        <f aca="false">BR43044-2.5</f>
        <v>-2.5</v>
      </c>
    </row>
    <row r="43045" customFormat="false" ht="12" hidden="false" customHeight="false" outlineLevel="0" collapsed="false">
      <c r="BS43045" s="96" t="n">
        <f aca="false">BR43045-2.5</f>
        <v>-2.5</v>
      </c>
    </row>
    <row r="43046" customFormat="false" ht="12" hidden="false" customHeight="false" outlineLevel="0" collapsed="false">
      <c r="BS43046" s="96" t="n">
        <f aca="false">BR43046-2.5</f>
        <v>-2.5</v>
      </c>
    </row>
    <row r="43047" customFormat="false" ht="12" hidden="false" customHeight="false" outlineLevel="0" collapsed="false">
      <c r="BS43047" s="96" t="n">
        <f aca="false">BR43047-2.5</f>
        <v>-2.5</v>
      </c>
    </row>
    <row r="43048" customFormat="false" ht="12" hidden="false" customHeight="false" outlineLevel="0" collapsed="false">
      <c r="BS43048" s="96" t="n">
        <f aca="false">BR43048-2.5</f>
        <v>-2.5</v>
      </c>
    </row>
    <row r="43049" customFormat="false" ht="12" hidden="false" customHeight="false" outlineLevel="0" collapsed="false">
      <c r="BS43049" s="96" t="n">
        <f aca="false">BR43049-2.5</f>
        <v>-2.5</v>
      </c>
    </row>
    <row r="43050" customFormat="false" ht="12" hidden="false" customHeight="false" outlineLevel="0" collapsed="false">
      <c r="BS43050" s="96" t="n">
        <f aca="false">BR43050-2.5</f>
        <v>-2.5</v>
      </c>
    </row>
    <row r="43051" customFormat="false" ht="12" hidden="false" customHeight="false" outlineLevel="0" collapsed="false">
      <c r="BS43051" s="96" t="n">
        <f aca="false">BR43051-2.5</f>
        <v>-2.5</v>
      </c>
    </row>
    <row r="43052" customFormat="false" ht="12" hidden="false" customHeight="false" outlineLevel="0" collapsed="false">
      <c r="BS43052" s="96" t="n">
        <f aca="false">BR43052-2.5</f>
        <v>-2.5</v>
      </c>
    </row>
    <row r="43053" customFormat="false" ht="12" hidden="false" customHeight="false" outlineLevel="0" collapsed="false">
      <c r="BS43053" s="96" t="n">
        <f aca="false">BR43053-2.5</f>
        <v>-2.5</v>
      </c>
    </row>
    <row r="43054" customFormat="false" ht="12" hidden="false" customHeight="false" outlineLevel="0" collapsed="false">
      <c r="BS43054" s="96" t="n">
        <f aca="false">BR43054-2.5</f>
        <v>-2.5</v>
      </c>
    </row>
    <row r="43055" customFormat="false" ht="12" hidden="false" customHeight="false" outlineLevel="0" collapsed="false">
      <c r="BS43055" s="96" t="n">
        <f aca="false">BR43055-2.5</f>
        <v>-2.5</v>
      </c>
    </row>
    <row r="43056" customFormat="false" ht="12" hidden="false" customHeight="false" outlineLevel="0" collapsed="false">
      <c r="BS43056" s="96" t="n">
        <f aca="false">BR43056-2.5</f>
        <v>-2.5</v>
      </c>
    </row>
    <row r="43057" customFormat="false" ht="12" hidden="false" customHeight="false" outlineLevel="0" collapsed="false">
      <c r="BS43057" s="96" t="n">
        <f aca="false">BR43057-2.5</f>
        <v>-2.5</v>
      </c>
    </row>
    <row r="43058" customFormat="false" ht="12" hidden="false" customHeight="false" outlineLevel="0" collapsed="false">
      <c r="BS43058" s="96" t="n">
        <f aca="false">BR43058-2.5</f>
        <v>-2.5</v>
      </c>
    </row>
    <row r="43059" customFormat="false" ht="12" hidden="false" customHeight="false" outlineLevel="0" collapsed="false">
      <c r="BS43059" s="96" t="n">
        <f aca="false">BR43059-2.5</f>
        <v>-2.5</v>
      </c>
    </row>
    <row r="43060" customFormat="false" ht="12" hidden="false" customHeight="false" outlineLevel="0" collapsed="false">
      <c r="BS43060" s="96" t="n">
        <f aca="false">BR43060-2.5</f>
        <v>-2.5</v>
      </c>
    </row>
    <row r="43061" customFormat="false" ht="12" hidden="false" customHeight="false" outlineLevel="0" collapsed="false">
      <c r="BS43061" s="96" t="n">
        <f aca="false">BR43061-2.5</f>
        <v>-2.5</v>
      </c>
    </row>
    <row r="43062" customFormat="false" ht="12" hidden="false" customHeight="false" outlineLevel="0" collapsed="false">
      <c r="BS43062" s="96" t="n">
        <f aca="false">BR43062-2.5</f>
        <v>-2.5</v>
      </c>
    </row>
    <row r="43063" customFormat="false" ht="12" hidden="false" customHeight="false" outlineLevel="0" collapsed="false">
      <c r="BS43063" s="96" t="n">
        <f aca="false">BR43063-2.5</f>
        <v>-2.5</v>
      </c>
    </row>
    <row r="43064" customFormat="false" ht="12" hidden="false" customHeight="false" outlineLevel="0" collapsed="false">
      <c r="BS43064" s="96" t="n">
        <f aca="false">BR43064-2.5</f>
        <v>-2.5</v>
      </c>
    </row>
    <row r="43065" customFormat="false" ht="12" hidden="false" customHeight="false" outlineLevel="0" collapsed="false">
      <c r="BS43065" s="96" t="n">
        <f aca="false">BR43065-2.5</f>
        <v>-2.5</v>
      </c>
    </row>
    <row r="43066" customFormat="false" ht="12" hidden="false" customHeight="false" outlineLevel="0" collapsed="false">
      <c r="BS43066" s="96" t="n">
        <f aca="false">BR43066-2.5</f>
        <v>-2.5</v>
      </c>
    </row>
    <row r="43067" customFormat="false" ht="12" hidden="false" customHeight="false" outlineLevel="0" collapsed="false">
      <c r="BS43067" s="96" t="n">
        <f aca="false">BR43067-2.5</f>
        <v>-2.5</v>
      </c>
    </row>
    <row r="43068" customFormat="false" ht="12" hidden="false" customHeight="false" outlineLevel="0" collapsed="false">
      <c r="BS43068" s="96" t="n">
        <f aca="false">BR43068-2.5</f>
        <v>-2.5</v>
      </c>
    </row>
    <row r="43069" customFormat="false" ht="12" hidden="false" customHeight="false" outlineLevel="0" collapsed="false">
      <c r="BS43069" s="96" t="n">
        <f aca="false">BR43069-2.5</f>
        <v>-2.5</v>
      </c>
    </row>
    <row r="43070" customFormat="false" ht="12" hidden="false" customHeight="false" outlineLevel="0" collapsed="false">
      <c r="BS43070" s="96" t="n">
        <f aca="false">BR43070-2.5</f>
        <v>-2.5</v>
      </c>
    </row>
    <row r="43071" customFormat="false" ht="12" hidden="false" customHeight="false" outlineLevel="0" collapsed="false">
      <c r="BS43071" s="96" t="n">
        <f aca="false">BR43071-2.5</f>
        <v>-2.5</v>
      </c>
    </row>
    <row r="43072" customFormat="false" ht="12" hidden="false" customHeight="false" outlineLevel="0" collapsed="false">
      <c r="BS43072" s="96" t="n">
        <f aca="false">BR43072-2.5</f>
        <v>-2.5</v>
      </c>
    </row>
    <row r="43073" customFormat="false" ht="12" hidden="false" customHeight="false" outlineLevel="0" collapsed="false">
      <c r="BS43073" s="96" t="n">
        <f aca="false">BR43073-2.5</f>
        <v>-2.5</v>
      </c>
    </row>
    <row r="43074" customFormat="false" ht="12" hidden="false" customHeight="false" outlineLevel="0" collapsed="false">
      <c r="BS43074" s="96" t="n">
        <f aca="false">BR43074-2.5</f>
        <v>-2.5</v>
      </c>
    </row>
    <row r="43075" customFormat="false" ht="12" hidden="false" customHeight="false" outlineLevel="0" collapsed="false">
      <c r="BS43075" s="96" t="n">
        <f aca="false">BR43075-2.5</f>
        <v>-2.5</v>
      </c>
    </row>
    <row r="43076" customFormat="false" ht="12" hidden="false" customHeight="false" outlineLevel="0" collapsed="false">
      <c r="BS43076" s="96" t="n">
        <f aca="false">BR43076-2.5</f>
        <v>-2.5</v>
      </c>
    </row>
    <row r="43077" customFormat="false" ht="12" hidden="false" customHeight="false" outlineLevel="0" collapsed="false">
      <c r="BS43077" s="96" t="n">
        <f aca="false">BR43077-2.5</f>
        <v>-2.5</v>
      </c>
    </row>
    <row r="43078" customFormat="false" ht="12" hidden="false" customHeight="false" outlineLevel="0" collapsed="false">
      <c r="BS43078" s="96" t="n">
        <f aca="false">BR43078-2.5</f>
        <v>-2.5</v>
      </c>
    </row>
    <row r="43079" customFormat="false" ht="12" hidden="false" customHeight="false" outlineLevel="0" collapsed="false">
      <c r="BS43079" s="96" t="n">
        <f aca="false">BR43079-2.5</f>
        <v>-2.5</v>
      </c>
    </row>
    <row r="43080" customFormat="false" ht="12" hidden="false" customHeight="false" outlineLevel="0" collapsed="false">
      <c r="BS43080" s="96" t="n">
        <f aca="false">BR43080-2.5</f>
        <v>-2.5</v>
      </c>
    </row>
    <row r="43081" customFormat="false" ht="12" hidden="false" customHeight="false" outlineLevel="0" collapsed="false">
      <c r="BS43081" s="96" t="n">
        <f aca="false">BR43081-2.5</f>
        <v>-2.5</v>
      </c>
    </row>
    <row r="43082" customFormat="false" ht="12" hidden="false" customHeight="false" outlineLevel="0" collapsed="false">
      <c r="BS43082" s="96" t="n">
        <f aca="false">BR43082-2.5</f>
        <v>-2.5</v>
      </c>
    </row>
    <row r="43083" customFormat="false" ht="12" hidden="false" customHeight="false" outlineLevel="0" collapsed="false">
      <c r="BS43083" s="96" t="n">
        <f aca="false">BR43083-2.5</f>
        <v>-2.5</v>
      </c>
    </row>
    <row r="43084" customFormat="false" ht="12" hidden="false" customHeight="false" outlineLevel="0" collapsed="false">
      <c r="BS43084" s="96" t="n">
        <f aca="false">BR43084-2.5</f>
        <v>-2.5</v>
      </c>
    </row>
    <row r="43085" customFormat="false" ht="12" hidden="false" customHeight="false" outlineLevel="0" collapsed="false">
      <c r="BS43085" s="96" t="n">
        <f aca="false">BR43085-2.5</f>
        <v>-2.5</v>
      </c>
    </row>
    <row r="43086" customFormat="false" ht="12" hidden="false" customHeight="false" outlineLevel="0" collapsed="false">
      <c r="BS43086" s="96" t="n">
        <f aca="false">BR43086-2.5</f>
        <v>-2.5</v>
      </c>
    </row>
    <row r="43087" customFormat="false" ht="12" hidden="false" customHeight="false" outlineLevel="0" collapsed="false">
      <c r="BS43087" s="96" t="n">
        <f aca="false">BR43087-2.5</f>
        <v>-2.5</v>
      </c>
    </row>
    <row r="43088" customFormat="false" ht="12" hidden="false" customHeight="false" outlineLevel="0" collapsed="false">
      <c r="BS43088" s="96" t="n">
        <f aca="false">BR43088-2.5</f>
        <v>-2.5</v>
      </c>
    </row>
    <row r="43089" customFormat="false" ht="12" hidden="false" customHeight="false" outlineLevel="0" collapsed="false">
      <c r="BS43089" s="96" t="n">
        <f aca="false">BR43089-2.5</f>
        <v>-2.5</v>
      </c>
    </row>
    <row r="43090" customFormat="false" ht="12" hidden="false" customHeight="false" outlineLevel="0" collapsed="false">
      <c r="BS43090" s="96" t="n">
        <f aca="false">BR43090-2.5</f>
        <v>-2.5</v>
      </c>
    </row>
    <row r="43091" customFormat="false" ht="12" hidden="false" customHeight="false" outlineLevel="0" collapsed="false">
      <c r="BS43091" s="96" t="n">
        <f aca="false">BR43091-2.5</f>
        <v>-2.5</v>
      </c>
    </row>
    <row r="43092" customFormat="false" ht="12" hidden="false" customHeight="false" outlineLevel="0" collapsed="false">
      <c r="BS43092" s="96" t="n">
        <f aca="false">BR43092-2.5</f>
        <v>-2.5</v>
      </c>
    </row>
    <row r="43093" customFormat="false" ht="12" hidden="false" customHeight="false" outlineLevel="0" collapsed="false">
      <c r="BS43093" s="96" t="n">
        <f aca="false">BR43093-2.5</f>
        <v>-2.5</v>
      </c>
    </row>
    <row r="43094" customFormat="false" ht="12" hidden="false" customHeight="false" outlineLevel="0" collapsed="false">
      <c r="BS43094" s="96" t="n">
        <f aca="false">BR43094-2.5</f>
        <v>-2.5</v>
      </c>
    </row>
    <row r="43095" customFormat="false" ht="12" hidden="false" customHeight="false" outlineLevel="0" collapsed="false">
      <c r="BS43095" s="96" t="n">
        <f aca="false">BR43095-2.5</f>
        <v>-2.5</v>
      </c>
    </row>
    <row r="43096" customFormat="false" ht="12" hidden="false" customHeight="false" outlineLevel="0" collapsed="false">
      <c r="BS43096" s="96" t="n">
        <f aca="false">BR43096-2.5</f>
        <v>-2.5</v>
      </c>
    </row>
    <row r="43097" customFormat="false" ht="12" hidden="false" customHeight="false" outlineLevel="0" collapsed="false">
      <c r="BS43097" s="96" t="n">
        <f aca="false">BR43097-2.5</f>
        <v>-2.5</v>
      </c>
    </row>
    <row r="43098" customFormat="false" ht="12" hidden="false" customHeight="false" outlineLevel="0" collapsed="false">
      <c r="BS43098" s="96" t="n">
        <f aca="false">BR43098-2.5</f>
        <v>-2.5</v>
      </c>
    </row>
    <row r="43099" customFormat="false" ht="12" hidden="false" customHeight="false" outlineLevel="0" collapsed="false">
      <c r="BS43099" s="96" t="n">
        <f aca="false">BR43099-2.5</f>
        <v>-2.5</v>
      </c>
    </row>
    <row r="43100" customFormat="false" ht="12" hidden="false" customHeight="false" outlineLevel="0" collapsed="false">
      <c r="BS43100" s="96" t="n">
        <f aca="false">BR43100-2.5</f>
        <v>-2.5</v>
      </c>
    </row>
    <row r="43101" customFormat="false" ht="12" hidden="false" customHeight="false" outlineLevel="0" collapsed="false">
      <c r="BS43101" s="96" t="n">
        <f aca="false">BR43101-2.5</f>
        <v>-2.5</v>
      </c>
    </row>
    <row r="43102" customFormat="false" ht="12" hidden="false" customHeight="false" outlineLevel="0" collapsed="false">
      <c r="BS43102" s="96" t="n">
        <f aca="false">BR43102-2.5</f>
        <v>-2.5</v>
      </c>
    </row>
    <row r="43103" customFormat="false" ht="12" hidden="false" customHeight="false" outlineLevel="0" collapsed="false">
      <c r="BS43103" s="96" t="n">
        <f aca="false">BR43103-2.5</f>
        <v>-2.5</v>
      </c>
    </row>
    <row r="43104" customFormat="false" ht="12" hidden="false" customHeight="false" outlineLevel="0" collapsed="false">
      <c r="BS43104" s="96" t="n">
        <f aca="false">BR43104-2.5</f>
        <v>-2.5</v>
      </c>
    </row>
    <row r="43105" customFormat="false" ht="12" hidden="false" customHeight="false" outlineLevel="0" collapsed="false">
      <c r="BS43105" s="96" t="n">
        <f aca="false">BR43105-2.5</f>
        <v>-2.5</v>
      </c>
    </row>
    <row r="43106" customFormat="false" ht="12" hidden="false" customHeight="false" outlineLevel="0" collapsed="false">
      <c r="BS43106" s="96" t="n">
        <f aca="false">BR43106-2.5</f>
        <v>-2.5</v>
      </c>
    </row>
    <row r="43107" customFormat="false" ht="12" hidden="false" customHeight="false" outlineLevel="0" collapsed="false">
      <c r="BS43107" s="96" t="n">
        <f aca="false">BR43107-2.5</f>
        <v>-2.5</v>
      </c>
    </row>
    <row r="43108" customFormat="false" ht="12" hidden="false" customHeight="false" outlineLevel="0" collapsed="false">
      <c r="BS43108" s="96" t="n">
        <f aca="false">BR43108-2.5</f>
        <v>-2.5</v>
      </c>
    </row>
    <row r="43109" customFormat="false" ht="12" hidden="false" customHeight="false" outlineLevel="0" collapsed="false">
      <c r="BS43109" s="96" t="n">
        <f aca="false">BR43109-2.5</f>
        <v>-2.5</v>
      </c>
    </row>
    <row r="43110" customFormat="false" ht="12" hidden="false" customHeight="false" outlineLevel="0" collapsed="false">
      <c r="BS43110" s="96" t="n">
        <f aca="false">BR43110-2.5</f>
        <v>-2.5</v>
      </c>
    </row>
    <row r="43111" customFormat="false" ht="12" hidden="false" customHeight="false" outlineLevel="0" collapsed="false">
      <c r="BS43111" s="96" t="n">
        <f aca="false">BR43111-2.5</f>
        <v>-2.5</v>
      </c>
    </row>
    <row r="43112" customFormat="false" ht="12" hidden="false" customHeight="false" outlineLevel="0" collapsed="false">
      <c r="BS43112" s="96" t="n">
        <f aca="false">BR43112-2.5</f>
        <v>-2.5</v>
      </c>
    </row>
    <row r="43113" customFormat="false" ht="12" hidden="false" customHeight="false" outlineLevel="0" collapsed="false">
      <c r="BS43113" s="96" t="n">
        <f aca="false">BR43113-2.5</f>
        <v>-2.5</v>
      </c>
    </row>
    <row r="43114" customFormat="false" ht="12" hidden="false" customHeight="false" outlineLevel="0" collapsed="false">
      <c r="BS43114" s="96" t="n">
        <f aca="false">BR43114-2.5</f>
        <v>-2.5</v>
      </c>
    </row>
    <row r="43115" customFormat="false" ht="12" hidden="false" customHeight="false" outlineLevel="0" collapsed="false">
      <c r="BS43115" s="96" t="n">
        <f aca="false">BR43115-2.5</f>
        <v>-2.5</v>
      </c>
    </row>
    <row r="43116" customFormat="false" ht="12" hidden="false" customHeight="false" outlineLevel="0" collapsed="false">
      <c r="BS43116" s="96" t="n">
        <f aca="false">BR43116-2.5</f>
        <v>-2.5</v>
      </c>
    </row>
    <row r="43117" customFormat="false" ht="12" hidden="false" customHeight="false" outlineLevel="0" collapsed="false">
      <c r="BS43117" s="96" t="n">
        <f aca="false">BR43117-2.5</f>
        <v>-2.5</v>
      </c>
    </row>
    <row r="43118" customFormat="false" ht="12" hidden="false" customHeight="false" outlineLevel="0" collapsed="false">
      <c r="BS43118" s="96" t="n">
        <f aca="false">BR43118-2.5</f>
        <v>-2.5</v>
      </c>
    </row>
    <row r="43119" customFormat="false" ht="12" hidden="false" customHeight="false" outlineLevel="0" collapsed="false">
      <c r="BS43119" s="96" t="n">
        <f aca="false">BR43119-2.5</f>
        <v>-2.5</v>
      </c>
    </row>
    <row r="43120" customFormat="false" ht="12" hidden="false" customHeight="false" outlineLevel="0" collapsed="false">
      <c r="BS43120" s="96" t="n">
        <f aca="false">BR43120-2.5</f>
        <v>-2.5</v>
      </c>
    </row>
    <row r="43121" customFormat="false" ht="12" hidden="false" customHeight="false" outlineLevel="0" collapsed="false">
      <c r="BS43121" s="96" t="n">
        <f aca="false">BR43121-2.5</f>
        <v>-2.5</v>
      </c>
    </row>
    <row r="43122" customFormat="false" ht="12" hidden="false" customHeight="false" outlineLevel="0" collapsed="false">
      <c r="BS43122" s="96" t="n">
        <f aca="false">BR43122-2.5</f>
        <v>-2.5</v>
      </c>
    </row>
    <row r="43123" customFormat="false" ht="12" hidden="false" customHeight="false" outlineLevel="0" collapsed="false">
      <c r="BS43123" s="96" t="n">
        <f aca="false">BR43123-2.5</f>
        <v>-2.5</v>
      </c>
    </row>
    <row r="43124" customFormat="false" ht="12" hidden="false" customHeight="false" outlineLevel="0" collapsed="false">
      <c r="BS43124" s="96" t="n">
        <f aca="false">BR43124-2.5</f>
        <v>-2.5</v>
      </c>
    </row>
    <row r="43125" customFormat="false" ht="12" hidden="false" customHeight="false" outlineLevel="0" collapsed="false">
      <c r="BS43125" s="96" t="n">
        <f aca="false">BR43125-2.5</f>
        <v>-2.5</v>
      </c>
    </row>
    <row r="43126" customFormat="false" ht="12" hidden="false" customHeight="false" outlineLevel="0" collapsed="false">
      <c r="BS43126" s="96" t="n">
        <f aca="false">BR43126-2.5</f>
        <v>-2.5</v>
      </c>
    </row>
    <row r="43127" customFormat="false" ht="12" hidden="false" customHeight="false" outlineLevel="0" collapsed="false">
      <c r="BS43127" s="96" t="n">
        <f aca="false">BR43127-2.5</f>
        <v>-2.5</v>
      </c>
    </row>
    <row r="43128" customFormat="false" ht="12" hidden="false" customHeight="false" outlineLevel="0" collapsed="false">
      <c r="BS43128" s="96" t="n">
        <f aca="false">BR43128-2.5</f>
        <v>-2.5</v>
      </c>
    </row>
    <row r="43129" customFormat="false" ht="12" hidden="false" customHeight="false" outlineLevel="0" collapsed="false">
      <c r="BS43129" s="96" t="n">
        <f aca="false">BR43129-2.5</f>
        <v>-2.5</v>
      </c>
    </row>
    <row r="43130" customFormat="false" ht="12" hidden="false" customHeight="false" outlineLevel="0" collapsed="false">
      <c r="BS43130" s="96" t="n">
        <f aca="false">BR43130-2.5</f>
        <v>-2.5</v>
      </c>
    </row>
    <row r="43131" customFormat="false" ht="12" hidden="false" customHeight="false" outlineLevel="0" collapsed="false">
      <c r="BS43131" s="96" t="n">
        <f aca="false">BR43131-2.5</f>
        <v>-2.5</v>
      </c>
    </row>
    <row r="43132" customFormat="false" ht="12" hidden="false" customHeight="false" outlineLevel="0" collapsed="false">
      <c r="BS43132" s="96" t="n">
        <f aca="false">BR43132-2.5</f>
        <v>-2.5</v>
      </c>
    </row>
    <row r="43133" customFormat="false" ht="12" hidden="false" customHeight="false" outlineLevel="0" collapsed="false">
      <c r="BS43133" s="96" t="n">
        <f aca="false">BR43133-2.5</f>
        <v>-2.5</v>
      </c>
    </row>
    <row r="43134" customFormat="false" ht="12" hidden="false" customHeight="false" outlineLevel="0" collapsed="false">
      <c r="BS43134" s="96" t="n">
        <f aca="false">BR43134-2.5</f>
        <v>-2.5</v>
      </c>
    </row>
    <row r="43135" customFormat="false" ht="12" hidden="false" customHeight="false" outlineLevel="0" collapsed="false">
      <c r="BS43135" s="96" t="n">
        <f aca="false">BR43135-2.5</f>
        <v>-2.5</v>
      </c>
    </row>
    <row r="43136" customFormat="false" ht="12" hidden="false" customHeight="false" outlineLevel="0" collapsed="false">
      <c r="BS43136" s="96" t="n">
        <f aca="false">BR43136-2.5</f>
        <v>-2.5</v>
      </c>
    </row>
    <row r="43137" customFormat="false" ht="12" hidden="false" customHeight="false" outlineLevel="0" collapsed="false">
      <c r="BS43137" s="96" t="n">
        <f aca="false">BR43137-2.5</f>
        <v>-2.5</v>
      </c>
    </row>
    <row r="43138" customFormat="false" ht="12" hidden="false" customHeight="false" outlineLevel="0" collapsed="false">
      <c r="BS43138" s="96" t="n">
        <f aca="false">BR43138-2.5</f>
        <v>-2.5</v>
      </c>
    </row>
    <row r="43139" customFormat="false" ht="12" hidden="false" customHeight="false" outlineLevel="0" collapsed="false">
      <c r="BS43139" s="96" t="n">
        <f aca="false">BR43139-2.5</f>
        <v>-2.5</v>
      </c>
    </row>
    <row r="43140" customFormat="false" ht="12" hidden="false" customHeight="false" outlineLevel="0" collapsed="false">
      <c r="BS43140" s="96" t="n">
        <f aca="false">BR43140-2.5</f>
        <v>-2.5</v>
      </c>
    </row>
    <row r="43141" customFormat="false" ht="12" hidden="false" customHeight="false" outlineLevel="0" collapsed="false">
      <c r="BS43141" s="96" t="n">
        <f aca="false">BR43141-2.5</f>
        <v>-2.5</v>
      </c>
    </row>
    <row r="43142" customFormat="false" ht="12" hidden="false" customHeight="false" outlineLevel="0" collapsed="false">
      <c r="BS43142" s="96" t="n">
        <f aca="false">BR43142-2.5</f>
        <v>-2.5</v>
      </c>
    </row>
    <row r="43143" customFormat="false" ht="12" hidden="false" customHeight="false" outlineLevel="0" collapsed="false">
      <c r="BS43143" s="96" t="n">
        <f aca="false">BR43143-2.5</f>
        <v>-2.5</v>
      </c>
    </row>
    <row r="43144" customFormat="false" ht="12" hidden="false" customHeight="false" outlineLevel="0" collapsed="false">
      <c r="BS43144" s="96" t="n">
        <f aca="false">BR43144-2.5</f>
        <v>-2.5</v>
      </c>
    </row>
    <row r="43145" customFormat="false" ht="12" hidden="false" customHeight="false" outlineLevel="0" collapsed="false">
      <c r="BS43145" s="96" t="n">
        <f aca="false">BR43145-2.5</f>
        <v>-2.5</v>
      </c>
    </row>
    <row r="43146" customFormat="false" ht="12" hidden="false" customHeight="false" outlineLevel="0" collapsed="false">
      <c r="BS43146" s="96" t="n">
        <f aca="false">BR43146-2.5</f>
        <v>-2.5</v>
      </c>
    </row>
    <row r="43147" customFormat="false" ht="12" hidden="false" customHeight="false" outlineLevel="0" collapsed="false">
      <c r="BS43147" s="96" t="n">
        <f aca="false">BR43147-2.5</f>
        <v>-2.5</v>
      </c>
    </row>
    <row r="43148" customFormat="false" ht="12" hidden="false" customHeight="false" outlineLevel="0" collapsed="false">
      <c r="BS43148" s="96" t="n">
        <f aca="false">BR43148-2.5</f>
        <v>-2.5</v>
      </c>
    </row>
    <row r="43149" customFormat="false" ht="12" hidden="false" customHeight="false" outlineLevel="0" collapsed="false">
      <c r="BS43149" s="96" t="n">
        <f aca="false">BR43149-2.5</f>
        <v>-2.5</v>
      </c>
    </row>
    <row r="43150" customFormat="false" ht="12" hidden="false" customHeight="false" outlineLevel="0" collapsed="false">
      <c r="BS43150" s="96" t="n">
        <f aca="false">BR43150-2.5</f>
        <v>-2.5</v>
      </c>
    </row>
    <row r="43151" customFormat="false" ht="12" hidden="false" customHeight="false" outlineLevel="0" collapsed="false">
      <c r="BS43151" s="96" t="n">
        <f aca="false">BR43151-2.5</f>
        <v>-2.5</v>
      </c>
    </row>
    <row r="43152" customFormat="false" ht="12" hidden="false" customHeight="false" outlineLevel="0" collapsed="false">
      <c r="BS43152" s="96" t="n">
        <f aca="false">BR43152-2.5</f>
        <v>-2.5</v>
      </c>
    </row>
    <row r="43153" customFormat="false" ht="12" hidden="false" customHeight="false" outlineLevel="0" collapsed="false">
      <c r="BS43153" s="96" t="n">
        <f aca="false">BR43153-2.5</f>
        <v>-2.5</v>
      </c>
    </row>
    <row r="43154" customFormat="false" ht="12" hidden="false" customHeight="false" outlineLevel="0" collapsed="false">
      <c r="BS43154" s="96" t="n">
        <f aca="false">BR43154-2.5</f>
        <v>-2.5</v>
      </c>
    </row>
    <row r="43155" customFormat="false" ht="12" hidden="false" customHeight="false" outlineLevel="0" collapsed="false">
      <c r="BS43155" s="96" t="n">
        <f aca="false">BR43155-2.5</f>
        <v>-2.5</v>
      </c>
    </row>
    <row r="43156" customFormat="false" ht="12" hidden="false" customHeight="false" outlineLevel="0" collapsed="false">
      <c r="BS43156" s="96" t="n">
        <f aca="false">BR43156-2.5</f>
        <v>-2.5</v>
      </c>
    </row>
    <row r="43157" customFormat="false" ht="12" hidden="false" customHeight="false" outlineLevel="0" collapsed="false">
      <c r="BS43157" s="96" t="n">
        <f aca="false">BR43157-2.5</f>
        <v>-2.5</v>
      </c>
    </row>
    <row r="43158" customFormat="false" ht="12" hidden="false" customHeight="false" outlineLevel="0" collapsed="false">
      <c r="BS43158" s="96" t="n">
        <f aca="false">BR43158-2.5</f>
        <v>-2.5</v>
      </c>
    </row>
    <row r="43159" customFormat="false" ht="12" hidden="false" customHeight="false" outlineLevel="0" collapsed="false">
      <c r="BS43159" s="96" t="n">
        <f aca="false">BR43159-2.5</f>
        <v>-2.5</v>
      </c>
    </row>
    <row r="43160" customFormat="false" ht="12" hidden="false" customHeight="false" outlineLevel="0" collapsed="false">
      <c r="BS43160" s="96" t="n">
        <f aca="false">BR43160-2.5</f>
        <v>-2.5</v>
      </c>
    </row>
    <row r="43161" customFormat="false" ht="12" hidden="false" customHeight="false" outlineLevel="0" collapsed="false">
      <c r="BS43161" s="96" t="n">
        <f aca="false">BR43161-2.5</f>
        <v>-2.5</v>
      </c>
    </row>
    <row r="43162" customFormat="false" ht="12" hidden="false" customHeight="false" outlineLevel="0" collapsed="false">
      <c r="BS43162" s="96" t="n">
        <f aca="false">BR43162-2.5</f>
        <v>-2.5</v>
      </c>
    </row>
    <row r="43163" customFormat="false" ht="12" hidden="false" customHeight="false" outlineLevel="0" collapsed="false">
      <c r="BS43163" s="96" t="n">
        <f aca="false">BR43163-2.5</f>
        <v>-2.5</v>
      </c>
    </row>
    <row r="43164" customFormat="false" ht="12" hidden="false" customHeight="false" outlineLevel="0" collapsed="false">
      <c r="BS43164" s="96" t="n">
        <f aca="false">BR43164-2.5</f>
        <v>-2.5</v>
      </c>
    </row>
    <row r="43165" customFormat="false" ht="12" hidden="false" customHeight="false" outlineLevel="0" collapsed="false">
      <c r="BS43165" s="96" t="n">
        <f aca="false">BR43165-2.5</f>
        <v>-2.5</v>
      </c>
    </row>
    <row r="43166" customFormat="false" ht="12" hidden="false" customHeight="false" outlineLevel="0" collapsed="false">
      <c r="BS43166" s="96" t="n">
        <f aca="false">BR43166-2.5</f>
        <v>-2.5</v>
      </c>
    </row>
    <row r="43167" customFormat="false" ht="12" hidden="false" customHeight="false" outlineLevel="0" collapsed="false">
      <c r="BS43167" s="96" t="n">
        <f aca="false">BR43167-2.5</f>
        <v>-2.5</v>
      </c>
    </row>
    <row r="43168" customFormat="false" ht="12" hidden="false" customHeight="false" outlineLevel="0" collapsed="false">
      <c r="BS43168" s="96" t="n">
        <f aca="false">BR43168-2.5</f>
        <v>-2.5</v>
      </c>
    </row>
    <row r="43169" customFormat="false" ht="12" hidden="false" customHeight="false" outlineLevel="0" collapsed="false">
      <c r="BS43169" s="96" t="n">
        <f aca="false">BR43169-2.5</f>
        <v>-2.5</v>
      </c>
    </row>
    <row r="43170" customFormat="false" ht="12" hidden="false" customHeight="false" outlineLevel="0" collapsed="false">
      <c r="BS43170" s="96" t="n">
        <f aca="false">BR43170-2.5</f>
        <v>-2.5</v>
      </c>
    </row>
    <row r="43171" customFormat="false" ht="12" hidden="false" customHeight="false" outlineLevel="0" collapsed="false">
      <c r="BS43171" s="96" t="n">
        <f aca="false">BR43171-2.5</f>
        <v>-2.5</v>
      </c>
    </row>
    <row r="43172" customFormat="false" ht="12" hidden="false" customHeight="false" outlineLevel="0" collapsed="false">
      <c r="BS43172" s="96" t="n">
        <f aca="false">BR43172-2.5</f>
        <v>-2.5</v>
      </c>
    </row>
    <row r="43173" customFormat="false" ht="12" hidden="false" customHeight="false" outlineLevel="0" collapsed="false">
      <c r="BS43173" s="96" t="n">
        <f aca="false">BR43173-2.5</f>
        <v>-2.5</v>
      </c>
    </row>
    <row r="43174" customFormat="false" ht="12" hidden="false" customHeight="false" outlineLevel="0" collapsed="false">
      <c r="BS43174" s="96" t="n">
        <f aca="false">BR43174-2.5</f>
        <v>-2.5</v>
      </c>
    </row>
    <row r="43175" customFormat="false" ht="12" hidden="false" customHeight="false" outlineLevel="0" collapsed="false">
      <c r="BS43175" s="96" t="n">
        <f aca="false">BR43175-2.5</f>
        <v>-2.5</v>
      </c>
    </row>
    <row r="43176" customFormat="false" ht="12" hidden="false" customHeight="false" outlineLevel="0" collapsed="false">
      <c r="BS43176" s="96" t="n">
        <f aca="false">BR43176-2.5</f>
        <v>-2.5</v>
      </c>
    </row>
    <row r="43177" customFormat="false" ht="12" hidden="false" customHeight="false" outlineLevel="0" collapsed="false">
      <c r="BS43177" s="96" t="n">
        <f aca="false">BR43177-2.5</f>
        <v>-2.5</v>
      </c>
    </row>
    <row r="43178" customFormat="false" ht="12" hidden="false" customHeight="false" outlineLevel="0" collapsed="false">
      <c r="BS43178" s="96" t="n">
        <f aca="false">BR43178-2.5</f>
        <v>-2.5</v>
      </c>
    </row>
    <row r="43179" customFormat="false" ht="12" hidden="false" customHeight="false" outlineLevel="0" collapsed="false">
      <c r="BS43179" s="96" t="n">
        <f aca="false">BR43179-2.5</f>
        <v>-2.5</v>
      </c>
    </row>
    <row r="43180" customFormat="false" ht="12" hidden="false" customHeight="false" outlineLevel="0" collapsed="false">
      <c r="BS43180" s="96" t="n">
        <f aca="false">BR43180-2.5</f>
        <v>-2.5</v>
      </c>
    </row>
    <row r="43181" customFormat="false" ht="12" hidden="false" customHeight="false" outlineLevel="0" collapsed="false">
      <c r="BS43181" s="96" t="n">
        <f aca="false">BR43181-2.5</f>
        <v>-2.5</v>
      </c>
    </row>
    <row r="43182" customFormat="false" ht="12" hidden="false" customHeight="false" outlineLevel="0" collapsed="false">
      <c r="BS43182" s="96" t="n">
        <f aca="false">BR43182-2.5</f>
        <v>-2.5</v>
      </c>
    </row>
    <row r="43183" customFormat="false" ht="12" hidden="false" customHeight="false" outlineLevel="0" collapsed="false">
      <c r="BS43183" s="96" t="n">
        <f aca="false">BR43183-2.5</f>
        <v>-2.5</v>
      </c>
    </row>
    <row r="43184" customFormat="false" ht="12" hidden="false" customHeight="false" outlineLevel="0" collapsed="false">
      <c r="BS43184" s="96" t="n">
        <f aca="false">BR43184-2.5</f>
        <v>-2.5</v>
      </c>
    </row>
    <row r="43185" customFormat="false" ht="12" hidden="false" customHeight="false" outlineLevel="0" collapsed="false">
      <c r="BS43185" s="96" t="n">
        <f aca="false">BR43185-2.5</f>
        <v>-2.5</v>
      </c>
    </row>
    <row r="43186" customFormat="false" ht="12" hidden="false" customHeight="false" outlineLevel="0" collapsed="false">
      <c r="BS43186" s="96" t="n">
        <f aca="false">BR43186-2.5</f>
        <v>-2.5</v>
      </c>
    </row>
    <row r="43187" customFormat="false" ht="12" hidden="false" customHeight="false" outlineLevel="0" collapsed="false">
      <c r="BS43187" s="96" t="n">
        <f aca="false">BR43187-2.5</f>
        <v>-2.5</v>
      </c>
    </row>
    <row r="43188" customFormat="false" ht="12" hidden="false" customHeight="false" outlineLevel="0" collapsed="false">
      <c r="BS43188" s="96" t="n">
        <f aca="false">BR43188-2.5</f>
        <v>-2.5</v>
      </c>
    </row>
    <row r="43189" customFormat="false" ht="12" hidden="false" customHeight="false" outlineLevel="0" collapsed="false">
      <c r="BS43189" s="96" t="n">
        <f aca="false">BR43189-2.5</f>
        <v>-2.5</v>
      </c>
    </row>
    <row r="43190" customFormat="false" ht="12" hidden="false" customHeight="false" outlineLevel="0" collapsed="false">
      <c r="BS43190" s="96" t="n">
        <f aca="false">BR43190-2.5</f>
        <v>-2.5</v>
      </c>
    </row>
    <row r="43191" customFormat="false" ht="12" hidden="false" customHeight="false" outlineLevel="0" collapsed="false">
      <c r="BS43191" s="96" t="n">
        <f aca="false">BR43191-2.5</f>
        <v>-2.5</v>
      </c>
    </row>
    <row r="43192" customFormat="false" ht="12" hidden="false" customHeight="false" outlineLevel="0" collapsed="false">
      <c r="BS43192" s="96" t="n">
        <f aca="false">BR43192-2.5</f>
        <v>-2.5</v>
      </c>
    </row>
    <row r="43193" customFormat="false" ht="12" hidden="false" customHeight="false" outlineLevel="0" collapsed="false">
      <c r="BS43193" s="96" t="n">
        <f aca="false">BR43193-2.5</f>
        <v>-2.5</v>
      </c>
    </row>
    <row r="43194" customFormat="false" ht="12" hidden="false" customHeight="false" outlineLevel="0" collapsed="false">
      <c r="BS43194" s="96" t="n">
        <f aca="false">BR43194-2.5</f>
        <v>-2.5</v>
      </c>
    </row>
    <row r="43195" customFormat="false" ht="12" hidden="false" customHeight="false" outlineLevel="0" collapsed="false">
      <c r="BS43195" s="96" t="n">
        <f aca="false">BR43195-2.5</f>
        <v>-2.5</v>
      </c>
    </row>
    <row r="43196" customFormat="false" ht="12" hidden="false" customHeight="false" outlineLevel="0" collapsed="false">
      <c r="BS43196" s="96" t="n">
        <f aca="false">BR43196-2.5</f>
        <v>-2.5</v>
      </c>
    </row>
    <row r="43197" customFormat="false" ht="12" hidden="false" customHeight="false" outlineLevel="0" collapsed="false">
      <c r="BS43197" s="96" t="n">
        <f aca="false">BR43197-2.5</f>
        <v>-2.5</v>
      </c>
    </row>
    <row r="43198" customFormat="false" ht="12" hidden="false" customHeight="false" outlineLevel="0" collapsed="false">
      <c r="BS43198" s="96" t="n">
        <f aca="false">BR43198-2.5</f>
        <v>-2.5</v>
      </c>
    </row>
    <row r="43199" customFormat="false" ht="12" hidden="false" customHeight="false" outlineLevel="0" collapsed="false">
      <c r="BS43199" s="96" t="n">
        <f aca="false">BR43199-2.5</f>
        <v>-2.5</v>
      </c>
    </row>
    <row r="43200" customFormat="false" ht="12" hidden="false" customHeight="false" outlineLevel="0" collapsed="false">
      <c r="BS43200" s="96" t="n">
        <f aca="false">BR43200-2.5</f>
        <v>-2.5</v>
      </c>
    </row>
    <row r="43201" customFormat="false" ht="12" hidden="false" customHeight="false" outlineLevel="0" collapsed="false">
      <c r="BS43201" s="96" t="n">
        <f aca="false">BR43201-2.5</f>
        <v>-2.5</v>
      </c>
    </row>
    <row r="43202" customFormat="false" ht="12" hidden="false" customHeight="false" outlineLevel="0" collapsed="false">
      <c r="BS43202" s="96" t="n">
        <f aca="false">BR43202-2.5</f>
        <v>-2.5</v>
      </c>
    </row>
    <row r="43203" customFormat="false" ht="12" hidden="false" customHeight="false" outlineLevel="0" collapsed="false">
      <c r="BS43203" s="96" t="n">
        <f aca="false">BR43203-2.5</f>
        <v>-2.5</v>
      </c>
    </row>
    <row r="43204" customFormat="false" ht="12" hidden="false" customHeight="false" outlineLevel="0" collapsed="false">
      <c r="BS43204" s="96" t="n">
        <f aca="false">BR43204-2.5</f>
        <v>-2.5</v>
      </c>
    </row>
    <row r="43205" customFormat="false" ht="12" hidden="false" customHeight="false" outlineLevel="0" collapsed="false">
      <c r="BS43205" s="96" t="n">
        <f aca="false">BR43205-2.5</f>
        <v>-2.5</v>
      </c>
    </row>
    <row r="43206" customFormat="false" ht="12" hidden="false" customHeight="false" outlineLevel="0" collapsed="false">
      <c r="BS43206" s="96" t="n">
        <f aca="false">BR43206-2.5</f>
        <v>-2.5</v>
      </c>
    </row>
    <row r="43207" customFormat="false" ht="12" hidden="false" customHeight="false" outlineLevel="0" collapsed="false">
      <c r="BS43207" s="96" t="n">
        <f aca="false">BR43207-2.5</f>
        <v>-2.5</v>
      </c>
    </row>
    <row r="43208" customFormat="false" ht="12" hidden="false" customHeight="false" outlineLevel="0" collapsed="false">
      <c r="BS43208" s="96" t="n">
        <f aca="false">BR43208-2.5</f>
        <v>-2.5</v>
      </c>
    </row>
    <row r="43209" customFormat="false" ht="12" hidden="false" customHeight="false" outlineLevel="0" collapsed="false">
      <c r="BS43209" s="96" t="n">
        <f aca="false">BR43209-2.5</f>
        <v>-2.5</v>
      </c>
    </row>
    <row r="43210" customFormat="false" ht="12" hidden="false" customHeight="false" outlineLevel="0" collapsed="false">
      <c r="BS43210" s="96" t="n">
        <f aca="false">BR43210-2.5</f>
        <v>-2.5</v>
      </c>
    </row>
    <row r="43211" customFormat="false" ht="12" hidden="false" customHeight="false" outlineLevel="0" collapsed="false">
      <c r="BS43211" s="96" t="n">
        <f aca="false">BR43211-2.5</f>
        <v>-2.5</v>
      </c>
    </row>
    <row r="43212" customFormat="false" ht="12" hidden="false" customHeight="false" outlineLevel="0" collapsed="false">
      <c r="BS43212" s="96" t="n">
        <f aca="false">BR43212-2.5</f>
        <v>-2.5</v>
      </c>
    </row>
    <row r="43213" customFormat="false" ht="12" hidden="false" customHeight="false" outlineLevel="0" collapsed="false">
      <c r="BS43213" s="96" t="n">
        <f aca="false">BR43213-2.5</f>
        <v>-2.5</v>
      </c>
    </row>
    <row r="43214" customFormat="false" ht="12" hidden="false" customHeight="false" outlineLevel="0" collapsed="false">
      <c r="BS43214" s="96" t="n">
        <f aca="false">BR43214-2.5</f>
        <v>-2.5</v>
      </c>
    </row>
    <row r="43215" customFormat="false" ht="12" hidden="false" customHeight="false" outlineLevel="0" collapsed="false">
      <c r="BS43215" s="96" t="n">
        <f aca="false">BR43215-2.5</f>
        <v>-2.5</v>
      </c>
    </row>
    <row r="43216" customFormat="false" ht="12" hidden="false" customHeight="false" outlineLevel="0" collapsed="false">
      <c r="BS43216" s="96" t="n">
        <f aca="false">BR43216-2.5</f>
        <v>-2.5</v>
      </c>
    </row>
    <row r="43217" customFormat="false" ht="12" hidden="false" customHeight="false" outlineLevel="0" collapsed="false">
      <c r="BS43217" s="96" t="n">
        <f aca="false">BR43217-2.5</f>
        <v>-2.5</v>
      </c>
    </row>
    <row r="43218" customFormat="false" ht="12" hidden="false" customHeight="false" outlineLevel="0" collapsed="false">
      <c r="BS43218" s="96" t="n">
        <f aca="false">BR43218-2.5</f>
        <v>-2.5</v>
      </c>
    </row>
    <row r="43219" customFormat="false" ht="12" hidden="false" customHeight="false" outlineLevel="0" collapsed="false">
      <c r="BS43219" s="96" t="n">
        <f aca="false">BR43219-2.5</f>
        <v>-2.5</v>
      </c>
    </row>
    <row r="43220" customFormat="false" ht="12" hidden="false" customHeight="false" outlineLevel="0" collapsed="false">
      <c r="BS43220" s="96" t="n">
        <f aca="false">BR43220-2.5</f>
        <v>-2.5</v>
      </c>
    </row>
    <row r="43221" customFormat="false" ht="12" hidden="false" customHeight="false" outlineLevel="0" collapsed="false">
      <c r="BS43221" s="96" t="n">
        <f aca="false">BR43221-2.5</f>
        <v>-2.5</v>
      </c>
    </row>
    <row r="43222" customFormat="false" ht="12" hidden="false" customHeight="false" outlineLevel="0" collapsed="false">
      <c r="BS43222" s="96" t="n">
        <f aca="false">BR43222-2.5</f>
        <v>-2.5</v>
      </c>
    </row>
    <row r="43223" customFormat="false" ht="12" hidden="false" customHeight="false" outlineLevel="0" collapsed="false">
      <c r="BS43223" s="96" t="n">
        <f aca="false">BR43223-2.5</f>
        <v>-2.5</v>
      </c>
    </row>
    <row r="43224" customFormat="false" ht="12" hidden="false" customHeight="false" outlineLevel="0" collapsed="false">
      <c r="BS43224" s="96" t="n">
        <f aca="false">BR43224-2.5</f>
        <v>-2.5</v>
      </c>
    </row>
    <row r="43225" customFormat="false" ht="12" hidden="false" customHeight="false" outlineLevel="0" collapsed="false">
      <c r="BS43225" s="96" t="n">
        <f aca="false">BR43225-2.5</f>
        <v>-2.5</v>
      </c>
    </row>
    <row r="43226" customFormat="false" ht="12" hidden="false" customHeight="false" outlineLevel="0" collapsed="false">
      <c r="BS43226" s="96" t="n">
        <f aca="false">BR43226-2.5</f>
        <v>-2.5</v>
      </c>
    </row>
    <row r="43227" customFormat="false" ht="12" hidden="false" customHeight="false" outlineLevel="0" collapsed="false">
      <c r="BS43227" s="96" t="n">
        <f aca="false">BR43227-2.5</f>
        <v>-2.5</v>
      </c>
    </row>
    <row r="43228" customFormat="false" ht="12" hidden="false" customHeight="false" outlineLevel="0" collapsed="false">
      <c r="BS43228" s="96" t="n">
        <f aca="false">BR43228-2.5</f>
        <v>-2.5</v>
      </c>
    </row>
    <row r="43229" customFormat="false" ht="12" hidden="false" customHeight="false" outlineLevel="0" collapsed="false">
      <c r="BS43229" s="96" t="n">
        <f aca="false">BR43229-2.5</f>
        <v>-2.5</v>
      </c>
    </row>
    <row r="43230" customFormat="false" ht="12" hidden="false" customHeight="false" outlineLevel="0" collapsed="false">
      <c r="BS43230" s="96" t="n">
        <f aca="false">BR43230-2.5</f>
        <v>-2.5</v>
      </c>
    </row>
    <row r="43231" customFormat="false" ht="12" hidden="false" customHeight="false" outlineLevel="0" collapsed="false">
      <c r="BS43231" s="96" t="n">
        <f aca="false">BR43231-2.5</f>
        <v>-2.5</v>
      </c>
    </row>
    <row r="43232" customFormat="false" ht="12" hidden="false" customHeight="false" outlineLevel="0" collapsed="false">
      <c r="BS43232" s="96" t="n">
        <f aca="false">BR43232-2.5</f>
        <v>-2.5</v>
      </c>
    </row>
    <row r="43233" customFormat="false" ht="12" hidden="false" customHeight="false" outlineLevel="0" collapsed="false">
      <c r="BS43233" s="96" t="n">
        <f aca="false">BR43233-2.5</f>
        <v>-2.5</v>
      </c>
    </row>
    <row r="43234" customFormat="false" ht="12" hidden="false" customHeight="false" outlineLevel="0" collapsed="false">
      <c r="BS43234" s="96" t="n">
        <f aca="false">BR43234-2.5</f>
        <v>-2.5</v>
      </c>
    </row>
    <row r="43235" customFormat="false" ht="12" hidden="false" customHeight="false" outlineLevel="0" collapsed="false">
      <c r="BS43235" s="96" t="n">
        <f aca="false">BR43235-2.5</f>
        <v>-2.5</v>
      </c>
    </row>
    <row r="43236" customFormat="false" ht="12" hidden="false" customHeight="false" outlineLevel="0" collapsed="false">
      <c r="BS43236" s="96" t="n">
        <f aca="false">BR43236-2.5</f>
        <v>-2.5</v>
      </c>
    </row>
    <row r="43237" customFormat="false" ht="12" hidden="false" customHeight="false" outlineLevel="0" collapsed="false">
      <c r="BS43237" s="96" t="n">
        <f aca="false">BR43237-2.5</f>
        <v>-2.5</v>
      </c>
    </row>
    <row r="43238" customFormat="false" ht="12" hidden="false" customHeight="false" outlineLevel="0" collapsed="false">
      <c r="BS43238" s="96" t="n">
        <f aca="false">BR43238-2.5</f>
        <v>-2.5</v>
      </c>
    </row>
    <row r="43239" customFormat="false" ht="12" hidden="false" customHeight="false" outlineLevel="0" collapsed="false">
      <c r="BS43239" s="96" t="n">
        <f aca="false">BR43239-2.5</f>
        <v>-2.5</v>
      </c>
    </row>
    <row r="43240" customFormat="false" ht="12" hidden="false" customHeight="false" outlineLevel="0" collapsed="false">
      <c r="BS43240" s="96" t="n">
        <f aca="false">BR43240-2.5</f>
        <v>-2.5</v>
      </c>
    </row>
    <row r="43241" customFormat="false" ht="12" hidden="false" customHeight="false" outlineLevel="0" collapsed="false">
      <c r="BS43241" s="96" t="n">
        <f aca="false">BR43241-2.5</f>
        <v>-2.5</v>
      </c>
    </row>
    <row r="43242" customFormat="false" ht="12" hidden="false" customHeight="false" outlineLevel="0" collapsed="false">
      <c r="BS43242" s="96" t="n">
        <f aca="false">BR43242-2.5</f>
        <v>-2.5</v>
      </c>
    </row>
    <row r="43243" customFormat="false" ht="12" hidden="false" customHeight="false" outlineLevel="0" collapsed="false">
      <c r="BS43243" s="96" t="n">
        <f aca="false">BR43243-2.5</f>
        <v>-2.5</v>
      </c>
    </row>
    <row r="43244" customFormat="false" ht="12" hidden="false" customHeight="false" outlineLevel="0" collapsed="false">
      <c r="BS43244" s="96" t="n">
        <f aca="false">BR43244-2.5</f>
        <v>-2.5</v>
      </c>
    </row>
    <row r="43245" customFormat="false" ht="12" hidden="false" customHeight="false" outlineLevel="0" collapsed="false">
      <c r="BS43245" s="96" t="n">
        <f aca="false">BR43245-2.5</f>
        <v>-2.5</v>
      </c>
    </row>
    <row r="43246" customFormat="false" ht="12" hidden="false" customHeight="false" outlineLevel="0" collapsed="false">
      <c r="BS43246" s="96" t="n">
        <f aca="false">BR43246-2.5</f>
        <v>-2.5</v>
      </c>
    </row>
    <row r="43247" customFormat="false" ht="12" hidden="false" customHeight="false" outlineLevel="0" collapsed="false">
      <c r="BS43247" s="96" t="n">
        <f aca="false">BR43247-2.5</f>
        <v>-2.5</v>
      </c>
    </row>
    <row r="43248" customFormat="false" ht="12" hidden="false" customHeight="false" outlineLevel="0" collapsed="false">
      <c r="BS43248" s="96" t="n">
        <f aca="false">BR43248-2.5</f>
        <v>-2.5</v>
      </c>
    </row>
    <row r="43249" customFormat="false" ht="12" hidden="false" customHeight="false" outlineLevel="0" collapsed="false">
      <c r="BS43249" s="96" t="n">
        <f aca="false">BR43249-2.5</f>
        <v>-2.5</v>
      </c>
    </row>
    <row r="43250" customFormat="false" ht="12" hidden="false" customHeight="false" outlineLevel="0" collapsed="false">
      <c r="BS43250" s="96" t="n">
        <f aca="false">BR43250-2.5</f>
        <v>-2.5</v>
      </c>
    </row>
    <row r="43251" customFormat="false" ht="12" hidden="false" customHeight="false" outlineLevel="0" collapsed="false">
      <c r="BS43251" s="96" t="n">
        <f aca="false">BR43251-2.5</f>
        <v>-2.5</v>
      </c>
    </row>
    <row r="43252" customFormat="false" ht="12" hidden="false" customHeight="false" outlineLevel="0" collapsed="false">
      <c r="BS43252" s="96" t="n">
        <f aca="false">BR43252-2.5</f>
        <v>-2.5</v>
      </c>
    </row>
    <row r="43253" customFormat="false" ht="12" hidden="false" customHeight="false" outlineLevel="0" collapsed="false">
      <c r="BS43253" s="96" t="n">
        <f aca="false">BR43253-2.5</f>
        <v>-2.5</v>
      </c>
    </row>
    <row r="43254" customFormat="false" ht="12" hidden="false" customHeight="false" outlineLevel="0" collapsed="false">
      <c r="BS43254" s="96" t="n">
        <f aca="false">BR43254-2.5</f>
        <v>-2.5</v>
      </c>
    </row>
    <row r="43255" customFormat="false" ht="12" hidden="false" customHeight="false" outlineLevel="0" collapsed="false">
      <c r="BS43255" s="96" t="n">
        <f aca="false">BR43255-2.5</f>
        <v>-2.5</v>
      </c>
    </row>
    <row r="43256" customFormat="false" ht="12" hidden="false" customHeight="false" outlineLevel="0" collapsed="false">
      <c r="BS43256" s="96" t="n">
        <f aca="false">BR43256-2.5</f>
        <v>-2.5</v>
      </c>
    </row>
    <row r="43257" customFormat="false" ht="12" hidden="false" customHeight="false" outlineLevel="0" collapsed="false">
      <c r="BS43257" s="96" t="n">
        <f aca="false">BR43257-2.5</f>
        <v>-2.5</v>
      </c>
    </row>
    <row r="43258" customFormat="false" ht="12" hidden="false" customHeight="false" outlineLevel="0" collapsed="false">
      <c r="BS43258" s="96" t="n">
        <f aca="false">BR43258-2.5</f>
        <v>-2.5</v>
      </c>
    </row>
    <row r="43259" customFormat="false" ht="12" hidden="false" customHeight="false" outlineLevel="0" collapsed="false">
      <c r="BS43259" s="96" t="n">
        <f aca="false">BR43259-2.5</f>
        <v>-2.5</v>
      </c>
    </row>
    <row r="43260" customFormat="false" ht="12" hidden="false" customHeight="false" outlineLevel="0" collapsed="false">
      <c r="BS43260" s="96" t="n">
        <f aca="false">BR43260-2.5</f>
        <v>-2.5</v>
      </c>
    </row>
    <row r="43261" customFormat="false" ht="12" hidden="false" customHeight="false" outlineLevel="0" collapsed="false">
      <c r="BS43261" s="96" t="n">
        <f aca="false">BR43261-2.5</f>
        <v>-2.5</v>
      </c>
    </row>
    <row r="43262" customFormat="false" ht="12" hidden="false" customHeight="false" outlineLevel="0" collapsed="false">
      <c r="BS43262" s="96" t="n">
        <f aca="false">BR43262-2.5</f>
        <v>-2.5</v>
      </c>
    </row>
    <row r="43263" customFormat="false" ht="12" hidden="false" customHeight="false" outlineLevel="0" collapsed="false">
      <c r="BS43263" s="96" t="n">
        <f aca="false">BR43263-2.5</f>
        <v>-2.5</v>
      </c>
    </row>
    <row r="43264" customFormat="false" ht="12" hidden="false" customHeight="false" outlineLevel="0" collapsed="false">
      <c r="BS43264" s="96" t="n">
        <f aca="false">BR43264-2.5</f>
        <v>-2.5</v>
      </c>
    </row>
    <row r="43265" customFormat="false" ht="12" hidden="false" customHeight="false" outlineLevel="0" collapsed="false">
      <c r="BS43265" s="96" t="n">
        <f aca="false">BR43265-2.5</f>
        <v>-2.5</v>
      </c>
    </row>
    <row r="43266" customFormat="false" ht="12" hidden="false" customHeight="false" outlineLevel="0" collapsed="false">
      <c r="BS43266" s="96" t="n">
        <f aca="false">BR43266-2.5</f>
        <v>-2.5</v>
      </c>
    </row>
    <row r="43267" customFormat="false" ht="12" hidden="false" customHeight="false" outlineLevel="0" collapsed="false">
      <c r="BS43267" s="96" t="n">
        <f aca="false">BR43267-2.5</f>
        <v>-2.5</v>
      </c>
    </row>
    <row r="43268" customFormat="false" ht="12" hidden="false" customHeight="false" outlineLevel="0" collapsed="false">
      <c r="BS43268" s="96" t="n">
        <f aca="false">BR43268-2.5</f>
        <v>-2.5</v>
      </c>
    </row>
    <row r="43269" customFormat="false" ht="12" hidden="false" customHeight="false" outlineLevel="0" collapsed="false">
      <c r="BS43269" s="96" t="n">
        <f aca="false">BR43269-2.5</f>
        <v>-2.5</v>
      </c>
    </row>
    <row r="43270" customFormat="false" ht="12" hidden="false" customHeight="false" outlineLevel="0" collapsed="false">
      <c r="BS43270" s="96" t="n">
        <f aca="false">BR43270-2.5</f>
        <v>-2.5</v>
      </c>
    </row>
    <row r="43271" customFormat="false" ht="12" hidden="false" customHeight="false" outlineLevel="0" collapsed="false">
      <c r="BS43271" s="96" t="n">
        <f aca="false">BR43271-2.5</f>
        <v>-2.5</v>
      </c>
    </row>
    <row r="43272" customFormat="false" ht="12" hidden="false" customHeight="false" outlineLevel="0" collapsed="false">
      <c r="BS43272" s="96" t="n">
        <f aca="false">BR43272-2.5</f>
        <v>-2.5</v>
      </c>
    </row>
    <row r="43273" customFormat="false" ht="12" hidden="false" customHeight="false" outlineLevel="0" collapsed="false">
      <c r="BS43273" s="96" t="n">
        <f aca="false">BR43273-2.5</f>
        <v>-2.5</v>
      </c>
    </row>
    <row r="43274" customFormat="false" ht="12" hidden="false" customHeight="false" outlineLevel="0" collapsed="false">
      <c r="BS43274" s="96" t="n">
        <f aca="false">BR43274-2.5</f>
        <v>-2.5</v>
      </c>
    </row>
    <row r="43275" customFormat="false" ht="12" hidden="false" customHeight="false" outlineLevel="0" collapsed="false">
      <c r="BS43275" s="96" t="n">
        <f aca="false">BR43275-2.5</f>
        <v>-2.5</v>
      </c>
    </row>
    <row r="43276" customFormat="false" ht="12" hidden="false" customHeight="false" outlineLevel="0" collapsed="false">
      <c r="BS43276" s="96" t="n">
        <f aca="false">BR43276-2.5</f>
        <v>-2.5</v>
      </c>
    </row>
    <row r="43277" customFormat="false" ht="12" hidden="false" customHeight="false" outlineLevel="0" collapsed="false">
      <c r="BS43277" s="96" t="n">
        <f aca="false">BR43277-2.5</f>
        <v>-2.5</v>
      </c>
    </row>
    <row r="43278" customFormat="false" ht="12" hidden="false" customHeight="false" outlineLevel="0" collapsed="false">
      <c r="BS43278" s="96" t="n">
        <f aca="false">BR43278-2.5</f>
        <v>-2.5</v>
      </c>
    </row>
    <row r="43279" customFormat="false" ht="12" hidden="false" customHeight="false" outlineLevel="0" collapsed="false">
      <c r="BS43279" s="96" t="n">
        <f aca="false">BR43279-2.5</f>
        <v>-2.5</v>
      </c>
    </row>
    <row r="43280" customFormat="false" ht="12" hidden="false" customHeight="false" outlineLevel="0" collapsed="false">
      <c r="BS43280" s="96" t="n">
        <f aca="false">BR43280-2.5</f>
        <v>-2.5</v>
      </c>
    </row>
    <row r="43281" customFormat="false" ht="12" hidden="false" customHeight="false" outlineLevel="0" collapsed="false">
      <c r="BS43281" s="96" t="n">
        <f aca="false">BR43281-2.5</f>
        <v>-2.5</v>
      </c>
    </row>
    <row r="43282" customFormat="false" ht="12" hidden="false" customHeight="false" outlineLevel="0" collapsed="false">
      <c r="BS43282" s="96" t="n">
        <f aca="false">BR43282-2.5</f>
        <v>-2.5</v>
      </c>
    </row>
    <row r="43283" customFormat="false" ht="12" hidden="false" customHeight="false" outlineLevel="0" collapsed="false">
      <c r="BS43283" s="96" t="n">
        <f aca="false">BR43283-2.5</f>
        <v>-2.5</v>
      </c>
    </row>
    <row r="43284" customFormat="false" ht="12" hidden="false" customHeight="false" outlineLevel="0" collapsed="false">
      <c r="BS43284" s="96" t="n">
        <f aca="false">BR43284-2.5</f>
        <v>-2.5</v>
      </c>
    </row>
    <row r="43285" customFormat="false" ht="12" hidden="false" customHeight="false" outlineLevel="0" collapsed="false">
      <c r="BS43285" s="96" t="n">
        <f aca="false">BR43285-2.5</f>
        <v>-2.5</v>
      </c>
    </row>
    <row r="43286" customFormat="false" ht="12" hidden="false" customHeight="false" outlineLevel="0" collapsed="false">
      <c r="BS43286" s="96" t="n">
        <f aca="false">BR43286-2.5</f>
        <v>-2.5</v>
      </c>
    </row>
    <row r="43287" customFormat="false" ht="12" hidden="false" customHeight="false" outlineLevel="0" collapsed="false">
      <c r="BS43287" s="96" t="n">
        <f aca="false">BR43287-2.5</f>
        <v>-2.5</v>
      </c>
    </row>
    <row r="43288" customFormat="false" ht="12" hidden="false" customHeight="false" outlineLevel="0" collapsed="false">
      <c r="BS43288" s="96" t="n">
        <f aca="false">BR43288-2.5</f>
        <v>-2.5</v>
      </c>
    </row>
    <row r="43289" customFormat="false" ht="12" hidden="false" customHeight="false" outlineLevel="0" collapsed="false">
      <c r="BS43289" s="96" t="n">
        <f aca="false">BR43289-2.5</f>
        <v>-2.5</v>
      </c>
    </row>
    <row r="43290" customFormat="false" ht="12" hidden="false" customHeight="false" outlineLevel="0" collapsed="false">
      <c r="BS43290" s="96" t="n">
        <f aca="false">BR43290-2.5</f>
        <v>-2.5</v>
      </c>
    </row>
    <row r="43291" customFormat="false" ht="12" hidden="false" customHeight="false" outlineLevel="0" collapsed="false">
      <c r="BS43291" s="96" t="n">
        <f aca="false">BR43291-2.5</f>
        <v>-2.5</v>
      </c>
    </row>
    <row r="43292" customFormat="false" ht="12" hidden="false" customHeight="false" outlineLevel="0" collapsed="false">
      <c r="BS43292" s="96" t="n">
        <f aca="false">BR43292-2.5</f>
        <v>-2.5</v>
      </c>
    </row>
    <row r="43293" customFormat="false" ht="12" hidden="false" customHeight="false" outlineLevel="0" collapsed="false">
      <c r="BS43293" s="96" t="n">
        <f aca="false">BR43293-2.5</f>
        <v>-2.5</v>
      </c>
    </row>
    <row r="43294" customFormat="false" ht="12" hidden="false" customHeight="false" outlineLevel="0" collapsed="false">
      <c r="BS43294" s="96" t="n">
        <f aca="false">BR43294-2.5</f>
        <v>-2.5</v>
      </c>
    </row>
    <row r="43295" customFormat="false" ht="12" hidden="false" customHeight="false" outlineLevel="0" collapsed="false">
      <c r="BS43295" s="96" t="n">
        <f aca="false">BR43295-2.5</f>
        <v>-2.5</v>
      </c>
    </row>
    <row r="43296" customFormat="false" ht="12" hidden="false" customHeight="false" outlineLevel="0" collapsed="false">
      <c r="BS43296" s="96" t="n">
        <f aca="false">BR43296-2.5</f>
        <v>-2.5</v>
      </c>
    </row>
    <row r="43297" customFormat="false" ht="12" hidden="false" customHeight="false" outlineLevel="0" collapsed="false">
      <c r="BS43297" s="96" t="n">
        <f aca="false">BR43297-2.5</f>
        <v>-2.5</v>
      </c>
    </row>
    <row r="43298" customFormat="false" ht="12" hidden="false" customHeight="false" outlineLevel="0" collapsed="false">
      <c r="BS43298" s="96" t="n">
        <f aca="false">BR43298-2.5</f>
        <v>-2.5</v>
      </c>
    </row>
    <row r="43299" customFormat="false" ht="12" hidden="false" customHeight="false" outlineLevel="0" collapsed="false">
      <c r="BS43299" s="96" t="n">
        <f aca="false">BR43299-2.5</f>
        <v>-2.5</v>
      </c>
    </row>
    <row r="43300" customFormat="false" ht="12" hidden="false" customHeight="false" outlineLevel="0" collapsed="false">
      <c r="BS43300" s="96" t="n">
        <f aca="false">BR43300-2.5</f>
        <v>-2.5</v>
      </c>
    </row>
    <row r="43301" customFormat="false" ht="12" hidden="false" customHeight="false" outlineLevel="0" collapsed="false">
      <c r="BS43301" s="96" t="n">
        <f aca="false">BR43301-2.5</f>
        <v>-2.5</v>
      </c>
    </row>
    <row r="43302" customFormat="false" ht="12" hidden="false" customHeight="false" outlineLevel="0" collapsed="false">
      <c r="BS43302" s="96" t="n">
        <f aca="false">BR43302-2.5</f>
        <v>-2.5</v>
      </c>
    </row>
    <row r="43303" customFormat="false" ht="12" hidden="false" customHeight="false" outlineLevel="0" collapsed="false">
      <c r="BS43303" s="96" t="n">
        <f aca="false">BR43303-2.5</f>
        <v>-2.5</v>
      </c>
    </row>
    <row r="43304" customFormat="false" ht="12" hidden="false" customHeight="false" outlineLevel="0" collapsed="false">
      <c r="BS43304" s="96" t="n">
        <f aca="false">BR43304-2.5</f>
        <v>-2.5</v>
      </c>
    </row>
    <row r="43305" customFormat="false" ht="12" hidden="false" customHeight="false" outlineLevel="0" collapsed="false">
      <c r="BS43305" s="96" t="n">
        <f aca="false">BR43305-2.5</f>
        <v>-2.5</v>
      </c>
    </row>
    <row r="43306" customFormat="false" ht="12" hidden="false" customHeight="false" outlineLevel="0" collapsed="false">
      <c r="BS43306" s="96" t="n">
        <f aca="false">BR43306-2.5</f>
        <v>-2.5</v>
      </c>
    </row>
    <row r="43307" customFormat="false" ht="12" hidden="false" customHeight="false" outlineLevel="0" collapsed="false">
      <c r="BS43307" s="96" t="n">
        <f aca="false">BR43307-2.5</f>
        <v>-2.5</v>
      </c>
    </row>
    <row r="43308" customFormat="false" ht="12" hidden="false" customHeight="false" outlineLevel="0" collapsed="false">
      <c r="BS43308" s="96" t="n">
        <f aca="false">BR43308-2.5</f>
        <v>-2.5</v>
      </c>
    </row>
    <row r="43309" customFormat="false" ht="12" hidden="false" customHeight="false" outlineLevel="0" collapsed="false">
      <c r="BS43309" s="96" t="n">
        <f aca="false">BR43309-2.5</f>
        <v>-2.5</v>
      </c>
    </row>
    <row r="43310" customFormat="false" ht="12" hidden="false" customHeight="false" outlineLevel="0" collapsed="false">
      <c r="BS43310" s="96" t="n">
        <f aca="false">BR43310-2.5</f>
        <v>-2.5</v>
      </c>
    </row>
    <row r="43311" customFormat="false" ht="12" hidden="false" customHeight="false" outlineLevel="0" collapsed="false">
      <c r="BS43311" s="96" t="n">
        <f aca="false">BR43311-2.5</f>
        <v>-2.5</v>
      </c>
    </row>
    <row r="43312" customFormat="false" ht="12" hidden="false" customHeight="false" outlineLevel="0" collapsed="false">
      <c r="BS43312" s="96" t="n">
        <f aca="false">BR43312-2.5</f>
        <v>-2.5</v>
      </c>
    </row>
    <row r="43313" customFormat="false" ht="12" hidden="false" customHeight="false" outlineLevel="0" collapsed="false">
      <c r="BS43313" s="96" t="n">
        <f aca="false">BR43313-2.5</f>
        <v>-2.5</v>
      </c>
    </row>
    <row r="43314" customFormat="false" ht="12" hidden="false" customHeight="false" outlineLevel="0" collapsed="false">
      <c r="BS43314" s="96" t="n">
        <f aca="false">BR43314-2.5</f>
        <v>-2.5</v>
      </c>
    </row>
    <row r="43315" customFormat="false" ht="12" hidden="false" customHeight="false" outlineLevel="0" collapsed="false">
      <c r="BS43315" s="96" t="n">
        <f aca="false">BR43315-2.5</f>
        <v>-2.5</v>
      </c>
    </row>
    <row r="43316" customFormat="false" ht="12" hidden="false" customHeight="false" outlineLevel="0" collapsed="false">
      <c r="BS43316" s="96" t="n">
        <f aca="false">BR43316-2.5</f>
        <v>-2.5</v>
      </c>
    </row>
    <row r="43317" customFormat="false" ht="12" hidden="false" customHeight="false" outlineLevel="0" collapsed="false">
      <c r="BS43317" s="96" t="n">
        <f aca="false">BR43317-2.5</f>
        <v>-2.5</v>
      </c>
    </row>
    <row r="43318" customFormat="false" ht="12" hidden="false" customHeight="false" outlineLevel="0" collapsed="false">
      <c r="BS43318" s="96" t="n">
        <f aca="false">BR43318-2.5</f>
        <v>-2.5</v>
      </c>
    </row>
    <row r="43319" customFormat="false" ht="12" hidden="false" customHeight="false" outlineLevel="0" collapsed="false">
      <c r="BS43319" s="96" t="n">
        <f aca="false">BR43319-2.5</f>
        <v>-2.5</v>
      </c>
    </row>
    <row r="43320" customFormat="false" ht="12" hidden="false" customHeight="false" outlineLevel="0" collapsed="false">
      <c r="BS43320" s="96" t="n">
        <f aca="false">BR43320-2.5</f>
        <v>-2.5</v>
      </c>
    </row>
    <row r="43321" customFormat="false" ht="12" hidden="false" customHeight="false" outlineLevel="0" collapsed="false">
      <c r="BS43321" s="96" t="n">
        <f aca="false">BR43321-2.5</f>
        <v>-2.5</v>
      </c>
    </row>
    <row r="43322" customFormat="false" ht="12" hidden="false" customHeight="false" outlineLevel="0" collapsed="false">
      <c r="BS43322" s="96" t="n">
        <f aca="false">BR43322-2.5</f>
        <v>-2.5</v>
      </c>
    </row>
    <row r="43323" customFormat="false" ht="12" hidden="false" customHeight="false" outlineLevel="0" collapsed="false">
      <c r="BS43323" s="96" t="n">
        <f aca="false">BR43323-2.5</f>
        <v>-2.5</v>
      </c>
    </row>
    <row r="43324" customFormat="false" ht="12" hidden="false" customHeight="false" outlineLevel="0" collapsed="false">
      <c r="BS43324" s="96" t="n">
        <f aca="false">BR43324-2.5</f>
        <v>-2.5</v>
      </c>
    </row>
    <row r="43325" customFormat="false" ht="12" hidden="false" customHeight="false" outlineLevel="0" collapsed="false">
      <c r="BS43325" s="96" t="n">
        <f aca="false">BR43325-2.5</f>
        <v>-2.5</v>
      </c>
    </row>
    <row r="43326" customFormat="false" ht="12" hidden="false" customHeight="false" outlineLevel="0" collapsed="false">
      <c r="BS43326" s="96" t="n">
        <f aca="false">BR43326-2.5</f>
        <v>-2.5</v>
      </c>
    </row>
    <row r="43327" customFormat="false" ht="12" hidden="false" customHeight="false" outlineLevel="0" collapsed="false">
      <c r="BS43327" s="96" t="n">
        <f aca="false">BR43327-2.5</f>
        <v>-2.5</v>
      </c>
    </row>
    <row r="43328" customFormat="false" ht="12" hidden="false" customHeight="false" outlineLevel="0" collapsed="false">
      <c r="BS43328" s="96" t="n">
        <f aca="false">BR43328-2.5</f>
        <v>-2.5</v>
      </c>
    </row>
    <row r="43329" customFormat="false" ht="12" hidden="false" customHeight="false" outlineLevel="0" collapsed="false">
      <c r="BS43329" s="96" t="n">
        <f aca="false">BR43329-2.5</f>
        <v>-2.5</v>
      </c>
    </row>
    <row r="43330" customFormat="false" ht="12" hidden="false" customHeight="false" outlineLevel="0" collapsed="false">
      <c r="BS43330" s="96" t="n">
        <f aca="false">BR43330-2.5</f>
        <v>-2.5</v>
      </c>
    </row>
    <row r="43331" customFormat="false" ht="12" hidden="false" customHeight="false" outlineLevel="0" collapsed="false">
      <c r="BS43331" s="96" t="n">
        <f aca="false">BR43331-2.5</f>
        <v>-2.5</v>
      </c>
    </row>
    <row r="43332" customFormat="false" ht="12" hidden="false" customHeight="false" outlineLevel="0" collapsed="false">
      <c r="BS43332" s="96" t="n">
        <f aca="false">BR43332-2.5</f>
        <v>-2.5</v>
      </c>
    </row>
    <row r="43333" customFormat="false" ht="12" hidden="false" customHeight="false" outlineLevel="0" collapsed="false">
      <c r="BS43333" s="96" t="n">
        <f aca="false">BR43333-2.5</f>
        <v>-2.5</v>
      </c>
    </row>
    <row r="43334" customFormat="false" ht="12" hidden="false" customHeight="false" outlineLevel="0" collapsed="false">
      <c r="BS43334" s="96" t="n">
        <f aca="false">BR43334-2.5</f>
        <v>-2.5</v>
      </c>
    </row>
    <row r="43335" customFormat="false" ht="12" hidden="false" customHeight="false" outlineLevel="0" collapsed="false">
      <c r="BS43335" s="96" t="n">
        <f aca="false">BR43335-2.5</f>
        <v>-2.5</v>
      </c>
    </row>
    <row r="43336" customFormat="false" ht="12" hidden="false" customHeight="false" outlineLevel="0" collapsed="false">
      <c r="BS43336" s="96" t="n">
        <f aca="false">BR43336-2.5</f>
        <v>-2.5</v>
      </c>
    </row>
    <row r="43337" customFormat="false" ht="12" hidden="false" customHeight="false" outlineLevel="0" collapsed="false">
      <c r="BS43337" s="96" t="n">
        <f aca="false">BR43337-2.5</f>
        <v>-2.5</v>
      </c>
    </row>
    <row r="43338" customFormat="false" ht="12" hidden="false" customHeight="false" outlineLevel="0" collapsed="false">
      <c r="BS43338" s="96" t="n">
        <f aca="false">BR43338-2.5</f>
        <v>-2.5</v>
      </c>
    </row>
    <row r="43339" customFormat="false" ht="12" hidden="false" customHeight="false" outlineLevel="0" collapsed="false">
      <c r="BS43339" s="96" t="n">
        <f aca="false">BR43339-2.5</f>
        <v>-2.5</v>
      </c>
    </row>
    <row r="43340" customFormat="false" ht="12" hidden="false" customHeight="false" outlineLevel="0" collapsed="false">
      <c r="BS43340" s="96" t="n">
        <f aca="false">BR43340-2.5</f>
        <v>-2.5</v>
      </c>
    </row>
    <row r="43341" customFormat="false" ht="12" hidden="false" customHeight="false" outlineLevel="0" collapsed="false">
      <c r="BS43341" s="96" t="n">
        <f aca="false">BR43341-2.5</f>
        <v>-2.5</v>
      </c>
    </row>
    <row r="43342" customFormat="false" ht="12" hidden="false" customHeight="false" outlineLevel="0" collapsed="false">
      <c r="BS43342" s="96" t="n">
        <f aca="false">BR43342-2.5</f>
        <v>-2.5</v>
      </c>
    </row>
    <row r="43343" customFormat="false" ht="12" hidden="false" customHeight="false" outlineLevel="0" collapsed="false">
      <c r="BS43343" s="96" t="n">
        <f aca="false">BR43343-2.5</f>
        <v>-2.5</v>
      </c>
    </row>
    <row r="43344" customFormat="false" ht="12" hidden="false" customHeight="false" outlineLevel="0" collapsed="false">
      <c r="BS43344" s="96" t="n">
        <f aca="false">BR43344-2.5</f>
        <v>-2.5</v>
      </c>
    </row>
    <row r="43345" customFormat="false" ht="12" hidden="false" customHeight="false" outlineLevel="0" collapsed="false">
      <c r="BS43345" s="96" t="n">
        <f aca="false">BR43345-2.5</f>
        <v>-2.5</v>
      </c>
    </row>
    <row r="43346" customFormat="false" ht="12" hidden="false" customHeight="false" outlineLevel="0" collapsed="false">
      <c r="BS43346" s="96" t="n">
        <f aca="false">BR43346-2.5</f>
        <v>-2.5</v>
      </c>
    </row>
    <row r="43347" customFormat="false" ht="12" hidden="false" customHeight="false" outlineLevel="0" collapsed="false">
      <c r="BS43347" s="96" t="n">
        <f aca="false">BR43347-2.5</f>
        <v>-2.5</v>
      </c>
    </row>
    <row r="43348" customFormat="false" ht="12" hidden="false" customHeight="false" outlineLevel="0" collapsed="false">
      <c r="BS43348" s="96" t="n">
        <f aca="false">BR43348-2.5</f>
        <v>-2.5</v>
      </c>
    </row>
    <row r="43349" customFormat="false" ht="12" hidden="false" customHeight="false" outlineLevel="0" collapsed="false">
      <c r="BS43349" s="96" t="n">
        <f aca="false">BR43349-2.5</f>
        <v>-2.5</v>
      </c>
    </row>
    <row r="43350" customFormat="false" ht="12" hidden="false" customHeight="false" outlineLevel="0" collapsed="false">
      <c r="BS43350" s="96" t="n">
        <f aca="false">BR43350-2.5</f>
        <v>-2.5</v>
      </c>
    </row>
    <row r="43351" customFormat="false" ht="12" hidden="false" customHeight="false" outlineLevel="0" collapsed="false">
      <c r="BS43351" s="96" t="n">
        <f aca="false">BR43351-2.5</f>
        <v>-2.5</v>
      </c>
    </row>
    <row r="43352" customFormat="false" ht="12" hidden="false" customHeight="false" outlineLevel="0" collapsed="false">
      <c r="BS43352" s="96" t="n">
        <f aca="false">BR43352-2.5</f>
        <v>-2.5</v>
      </c>
    </row>
    <row r="43353" customFormat="false" ht="12" hidden="false" customHeight="false" outlineLevel="0" collapsed="false">
      <c r="BS43353" s="96" t="n">
        <f aca="false">BR43353-2.5</f>
        <v>-2.5</v>
      </c>
    </row>
    <row r="43354" customFormat="false" ht="12" hidden="false" customHeight="false" outlineLevel="0" collapsed="false">
      <c r="BS43354" s="96" t="n">
        <f aca="false">BR43354-2.5</f>
        <v>-2.5</v>
      </c>
    </row>
    <row r="43355" customFormat="false" ht="12" hidden="false" customHeight="false" outlineLevel="0" collapsed="false">
      <c r="BS43355" s="96" t="n">
        <f aca="false">BR43355-2.5</f>
        <v>-2.5</v>
      </c>
    </row>
    <row r="43356" customFormat="false" ht="12" hidden="false" customHeight="false" outlineLevel="0" collapsed="false">
      <c r="BS43356" s="96" t="n">
        <f aca="false">BR43356-2.5</f>
        <v>-2.5</v>
      </c>
    </row>
    <row r="43357" customFormat="false" ht="12" hidden="false" customHeight="false" outlineLevel="0" collapsed="false">
      <c r="BS43357" s="96" t="n">
        <f aca="false">BR43357-2.5</f>
        <v>-2.5</v>
      </c>
    </row>
    <row r="43358" customFormat="false" ht="12" hidden="false" customHeight="false" outlineLevel="0" collapsed="false">
      <c r="BS43358" s="96" t="n">
        <f aca="false">BR43358-2.5</f>
        <v>-2.5</v>
      </c>
    </row>
    <row r="43359" customFormat="false" ht="12" hidden="false" customHeight="false" outlineLevel="0" collapsed="false">
      <c r="BS43359" s="96" t="n">
        <f aca="false">BR43359-2.5</f>
        <v>-2.5</v>
      </c>
    </row>
    <row r="43360" customFormat="false" ht="12" hidden="false" customHeight="false" outlineLevel="0" collapsed="false">
      <c r="BS43360" s="96" t="n">
        <f aca="false">BR43360-2.5</f>
        <v>-2.5</v>
      </c>
    </row>
    <row r="43361" customFormat="false" ht="12" hidden="false" customHeight="false" outlineLevel="0" collapsed="false">
      <c r="BS43361" s="96" t="n">
        <f aca="false">BR43361-2.5</f>
        <v>-2.5</v>
      </c>
    </row>
    <row r="43362" customFormat="false" ht="12" hidden="false" customHeight="false" outlineLevel="0" collapsed="false">
      <c r="BS43362" s="96" t="n">
        <f aca="false">BR43362-2.5</f>
        <v>-2.5</v>
      </c>
    </row>
    <row r="43363" customFormat="false" ht="12" hidden="false" customHeight="false" outlineLevel="0" collapsed="false">
      <c r="BS43363" s="96" t="n">
        <f aca="false">BR43363-2.5</f>
        <v>-2.5</v>
      </c>
    </row>
    <row r="43364" customFormat="false" ht="12" hidden="false" customHeight="false" outlineLevel="0" collapsed="false">
      <c r="BS43364" s="96" t="n">
        <f aca="false">BR43364-2.5</f>
        <v>-2.5</v>
      </c>
    </row>
    <row r="43365" customFormat="false" ht="12" hidden="false" customHeight="false" outlineLevel="0" collapsed="false">
      <c r="BS43365" s="96" t="n">
        <f aca="false">BR43365-2.5</f>
        <v>-2.5</v>
      </c>
    </row>
    <row r="43366" customFormat="false" ht="12" hidden="false" customHeight="false" outlineLevel="0" collapsed="false">
      <c r="BS43366" s="96" t="n">
        <f aca="false">BR43366-2.5</f>
        <v>-2.5</v>
      </c>
    </row>
    <row r="43367" customFormat="false" ht="12" hidden="false" customHeight="false" outlineLevel="0" collapsed="false">
      <c r="BS43367" s="96" t="n">
        <f aca="false">BR43367-2.5</f>
        <v>-2.5</v>
      </c>
    </row>
    <row r="43368" customFormat="false" ht="12" hidden="false" customHeight="false" outlineLevel="0" collapsed="false">
      <c r="BS43368" s="96" t="n">
        <f aca="false">BR43368-2.5</f>
        <v>-2.5</v>
      </c>
    </row>
    <row r="43369" customFormat="false" ht="12" hidden="false" customHeight="false" outlineLevel="0" collapsed="false">
      <c r="BS43369" s="96" t="n">
        <f aca="false">BR43369-2.5</f>
        <v>-2.5</v>
      </c>
    </row>
    <row r="43370" customFormat="false" ht="12" hidden="false" customHeight="false" outlineLevel="0" collapsed="false">
      <c r="BS43370" s="96" t="n">
        <f aca="false">BR43370-2.5</f>
        <v>-2.5</v>
      </c>
    </row>
    <row r="43371" customFormat="false" ht="12" hidden="false" customHeight="false" outlineLevel="0" collapsed="false">
      <c r="BS43371" s="96" t="n">
        <f aca="false">BR43371-2.5</f>
        <v>-2.5</v>
      </c>
    </row>
    <row r="43372" customFormat="false" ht="12" hidden="false" customHeight="false" outlineLevel="0" collapsed="false">
      <c r="BS43372" s="96" t="n">
        <f aca="false">BR43372-2.5</f>
        <v>-2.5</v>
      </c>
    </row>
    <row r="43373" customFormat="false" ht="12" hidden="false" customHeight="false" outlineLevel="0" collapsed="false">
      <c r="BS43373" s="96" t="n">
        <f aca="false">BR43373-2.5</f>
        <v>-2.5</v>
      </c>
    </row>
    <row r="43374" customFormat="false" ht="12" hidden="false" customHeight="false" outlineLevel="0" collapsed="false">
      <c r="BS43374" s="96" t="n">
        <f aca="false">BR43374-2.5</f>
        <v>-2.5</v>
      </c>
    </row>
    <row r="43375" customFormat="false" ht="12" hidden="false" customHeight="false" outlineLevel="0" collapsed="false">
      <c r="BS43375" s="96" t="n">
        <f aca="false">BR43375-2.5</f>
        <v>-2.5</v>
      </c>
    </row>
    <row r="43376" customFormat="false" ht="12" hidden="false" customHeight="false" outlineLevel="0" collapsed="false">
      <c r="BS43376" s="96" t="n">
        <f aca="false">BR43376-2.5</f>
        <v>-2.5</v>
      </c>
    </row>
    <row r="43377" customFormat="false" ht="12" hidden="false" customHeight="false" outlineLevel="0" collapsed="false">
      <c r="BS43377" s="96" t="n">
        <f aca="false">BR43377-2.5</f>
        <v>-2.5</v>
      </c>
    </row>
    <row r="43378" customFormat="false" ht="12" hidden="false" customHeight="false" outlineLevel="0" collapsed="false">
      <c r="BS43378" s="96" t="n">
        <f aca="false">BR43378-2.5</f>
        <v>-2.5</v>
      </c>
    </row>
    <row r="43379" customFormat="false" ht="12" hidden="false" customHeight="false" outlineLevel="0" collapsed="false">
      <c r="BS43379" s="96" t="n">
        <f aca="false">BR43379-2.5</f>
        <v>-2.5</v>
      </c>
    </row>
    <row r="43380" customFormat="false" ht="12" hidden="false" customHeight="false" outlineLevel="0" collapsed="false">
      <c r="BS43380" s="96" t="n">
        <f aca="false">BR43380-2.5</f>
        <v>-2.5</v>
      </c>
    </row>
    <row r="43381" customFormat="false" ht="12" hidden="false" customHeight="false" outlineLevel="0" collapsed="false">
      <c r="BS43381" s="96" t="n">
        <f aca="false">BR43381-2.5</f>
        <v>-2.5</v>
      </c>
    </row>
    <row r="43382" customFormat="false" ht="12" hidden="false" customHeight="false" outlineLevel="0" collapsed="false">
      <c r="BS43382" s="96" t="n">
        <f aca="false">BR43382-2.5</f>
        <v>-2.5</v>
      </c>
    </row>
    <row r="43383" customFormat="false" ht="12" hidden="false" customHeight="false" outlineLevel="0" collapsed="false">
      <c r="BS43383" s="96" t="n">
        <f aca="false">BR43383-2.5</f>
        <v>-2.5</v>
      </c>
    </row>
    <row r="43384" customFormat="false" ht="12" hidden="false" customHeight="false" outlineLevel="0" collapsed="false">
      <c r="BS43384" s="96" t="n">
        <f aca="false">BR43384-2.5</f>
        <v>-2.5</v>
      </c>
    </row>
    <row r="43385" customFormat="false" ht="12" hidden="false" customHeight="false" outlineLevel="0" collapsed="false">
      <c r="BS43385" s="96" t="n">
        <f aca="false">BR43385-2.5</f>
        <v>-2.5</v>
      </c>
    </row>
    <row r="43386" customFormat="false" ht="12" hidden="false" customHeight="false" outlineLevel="0" collapsed="false">
      <c r="BS43386" s="96" t="n">
        <f aca="false">BR43386-2.5</f>
        <v>-2.5</v>
      </c>
    </row>
    <row r="43387" customFormat="false" ht="12" hidden="false" customHeight="false" outlineLevel="0" collapsed="false">
      <c r="BS43387" s="96" t="n">
        <f aca="false">BR43387-2.5</f>
        <v>-2.5</v>
      </c>
    </row>
    <row r="43388" customFormat="false" ht="12" hidden="false" customHeight="false" outlineLevel="0" collapsed="false">
      <c r="BS43388" s="96" t="n">
        <f aca="false">BR43388-2.5</f>
        <v>-2.5</v>
      </c>
    </row>
    <row r="43389" customFormat="false" ht="12" hidden="false" customHeight="false" outlineLevel="0" collapsed="false">
      <c r="BS43389" s="96" t="n">
        <f aca="false">BR43389-2.5</f>
        <v>-2.5</v>
      </c>
    </row>
    <row r="43390" customFormat="false" ht="12" hidden="false" customHeight="false" outlineLevel="0" collapsed="false">
      <c r="BS43390" s="96" t="n">
        <f aca="false">BR43390-2.5</f>
        <v>-2.5</v>
      </c>
    </row>
    <row r="43391" customFormat="false" ht="12" hidden="false" customHeight="false" outlineLevel="0" collapsed="false">
      <c r="BS43391" s="96" t="n">
        <f aca="false">BR43391-2.5</f>
        <v>-2.5</v>
      </c>
    </row>
    <row r="43392" customFormat="false" ht="12" hidden="false" customHeight="false" outlineLevel="0" collapsed="false">
      <c r="BS43392" s="96" t="n">
        <f aca="false">BR43392-2.5</f>
        <v>-2.5</v>
      </c>
    </row>
    <row r="43393" customFormat="false" ht="12" hidden="false" customHeight="false" outlineLevel="0" collapsed="false">
      <c r="BS43393" s="96" t="n">
        <f aca="false">BR43393-2.5</f>
        <v>-2.5</v>
      </c>
    </row>
    <row r="43394" customFormat="false" ht="12" hidden="false" customHeight="false" outlineLevel="0" collapsed="false">
      <c r="BS43394" s="96" t="n">
        <f aca="false">BR43394-2.5</f>
        <v>-2.5</v>
      </c>
    </row>
    <row r="43395" customFormat="false" ht="12" hidden="false" customHeight="false" outlineLevel="0" collapsed="false">
      <c r="BS43395" s="96" t="n">
        <f aca="false">BR43395-2.5</f>
        <v>-2.5</v>
      </c>
    </row>
    <row r="43396" customFormat="false" ht="12" hidden="false" customHeight="false" outlineLevel="0" collapsed="false">
      <c r="BS43396" s="96" t="n">
        <f aca="false">BR43396-2.5</f>
        <v>-2.5</v>
      </c>
    </row>
    <row r="43397" customFormat="false" ht="12" hidden="false" customHeight="false" outlineLevel="0" collapsed="false">
      <c r="BS43397" s="96" t="n">
        <f aca="false">BR43397-2.5</f>
        <v>-2.5</v>
      </c>
    </row>
    <row r="43398" customFormat="false" ht="12" hidden="false" customHeight="false" outlineLevel="0" collapsed="false">
      <c r="BS43398" s="96" t="n">
        <f aca="false">BR43398-2.5</f>
        <v>-2.5</v>
      </c>
    </row>
    <row r="43399" customFormat="false" ht="12" hidden="false" customHeight="false" outlineLevel="0" collapsed="false">
      <c r="BS43399" s="96" t="n">
        <f aca="false">BR43399-2.5</f>
        <v>-2.5</v>
      </c>
    </row>
    <row r="43400" customFormat="false" ht="12" hidden="false" customHeight="false" outlineLevel="0" collapsed="false">
      <c r="BS43400" s="96" t="n">
        <f aca="false">BR43400-2.5</f>
        <v>-2.5</v>
      </c>
    </row>
    <row r="43401" customFormat="false" ht="12" hidden="false" customHeight="false" outlineLevel="0" collapsed="false">
      <c r="BS43401" s="96" t="n">
        <f aca="false">BR43401-2.5</f>
        <v>-2.5</v>
      </c>
    </row>
    <row r="43402" customFormat="false" ht="12" hidden="false" customHeight="false" outlineLevel="0" collapsed="false">
      <c r="BS43402" s="96" t="n">
        <f aca="false">BR43402-2.5</f>
        <v>-2.5</v>
      </c>
    </row>
    <row r="43403" customFormat="false" ht="12" hidden="false" customHeight="false" outlineLevel="0" collapsed="false">
      <c r="BS43403" s="96" t="n">
        <f aca="false">BR43403-2.5</f>
        <v>-2.5</v>
      </c>
    </row>
    <row r="43404" customFormat="false" ht="12" hidden="false" customHeight="false" outlineLevel="0" collapsed="false">
      <c r="BS43404" s="96" t="n">
        <f aca="false">BR43404-2.5</f>
        <v>-2.5</v>
      </c>
    </row>
    <row r="43405" customFormat="false" ht="12" hidden="false" customHeight="false" outlineLevel="0" collapsed="false">
      <c r="BS43405" s="96" t="n">
        <f aca="false">BR43405-2.5</f>
        <v>-2.5</v>
      </c>
    </row>
    <row r="43406" customFormat="false" ht="12" hidden="false" customHeight="false" outlineLevel="0" collapsed="false">
      <c r="BS43406" s="96" t="n">
        <f aca="false">BR43406-2.5</f>
        <v>-2.5</v>
      </c>
    </row>
    <row r="43407" customFormat="false" ht="12" hidden="false" customHeight="false" outlineLevel="0" collapsed="false">
      <c r="BS43407" s="96" t="n">
        <f aca="false">BR43407-2.5</f>
        <v>-2.5</v>
      </c>
    </row>
    <row r="43408" customFormat="false" ht="12" hidden="false" customHeight="false" outlineLevel="0" collapsed="false">
      <c r="BS43408" s="96" t="n">
        <f aca="false">BR43408-2.5</f>
        <v>-2.5</v>
      </c>
    </row>
    <row r="43409" customFormat="false" ht="12" hidden="false" customHeight="false" outlineLevel="0" collapsed="false">
      <c r="BS43409" s="96" t="n">
        <f aca="false">BR43409-2.5</f>
        <v>-2.5</v>
      </c>
    </row>
    <row r="43410" customFormat="false" ht="12" hidden="false" customHeight="false" outlineLevel="0" collapsed="false">
      <c r="BS43410" s="96" t="n">
        <f aca="false">BR43410-2.5</f>
        <v>-2.5</v>
      </c>
    </row>
    <row r="43411" customFormat="false" ht="12" hidden="false" customHeight="false" outlineLevel="0" collapsed="false">
      <c r="BS43411" s="96" t="n">
        <f aca="false">BR43411-2.5</f>
        <v>-2.5</v>
      </c>
    </row>
    <row r="43412" customFormat="false" ht="12" hidden="false" customHeight="false" outlineLevel="0" collapsed="false">
      <c r="BS43412" s="96" t="n">
        <f aca="false">BR43412-2.5</f>
        <v>-2.5</v>
      </c>
    </row>
    <row r="43413" customFormat="false" ht="12" hidden="false" customHeight="false" outlineLevel="0" collapsed="false">
      <c r="BS43413" s="96" t="n">
        <f aca="false">BR43413-2.5</f>
        <v>-2.5</v>
      </c>
    </row>
    <row r="43414" customFormat="false" ht="12" hidden="false" customHeight="false" outlineLevel="0" collapsed="false">
      <c r="BS43414" s="96" t="n">
        <f aca="false">BR43414-2.5</f>
        <v>-2.5</v>
      </c>
    </row>
    <row r="43415" customFormat="false" ht="12" hidden="false" customHeight="false" outlineLevel="0" collapsed="false">
      <c r="BS43415" s="96" t="n">
        <f aca="false">BR43415-2.5</f>
        <v>-2.5</v>
      </c>
    </row>
    <row r="43416" customFormat="false" ht="12" hidden="false" customHeight="false" outlineLevel="0" collapsed="false">
      <c r="BS43416" s="96" t="n">
        <f aca="false">BR43416-2.5</f>
        <v>-2.5</v>
      </c>
    </row>
    <row r="43417" customFormat="false" ht="12" hidden="false" customHeight="false" outlineLevel="0" collapsed="false">
      <c r="BS43417" s="96" t="n">
        <f aca="false">BR43417-2.5</f>
        <v>-2.5</v>
      </c>
    </row>
    <row r="43418" customFormat="false" ht="12" hidden="false" customHeight="false" outlineLevel="0" collapsed="false">
      <c r="BS43418" s="96" t="n">
        <f aca="false">BR43418-2.5</f>
        <v>-2.5</v>
      </c>
    </row>
    <row r="43419" customFormat="false" ht="12" hidden="false" customHeight="false" outlineLevel="0" collapsed="false">
      <c r="BS43419" s="96" t="n">
        <f aca="false">BR43419-2.5</f>
        <v>-2.5</v>
      </c>
    </row>
    <row r="43420" customFormat="false" ht="12" hidden="false" customHeight="false" outlineLevel="0" collapsed="false">
      <c r="BS43420" s="96" t="n">
        <f aca="false">BR43420-2.5</f>
        <v>-2.5</v>
      </c>
    </row>
    <row r="43421" customFormat="false" ht="12" hidden="false" customHeight="false" outlineLevel="0" collapsed="false">
      <c r="BS43421" s="96" t="n">
        <f aca="false">BR43421-2.5</f>
        <v>-2.5</v>
      </c>
    </row>
    <row r="43422" customFormat="false" ht="12" hidden="false" customHeight="false" outlineLevel="0" collapsed="false">
      <c r="BS43422" s="96" t="n">
        <f aca="false">BR43422-2.5</f>
        <v>-2.5</v>
      </c>
    </row>
    <row r="43423" customFormat="false" ht="12" hidden="false" customHeight="false" outlineLevel="0" collapsed="false">
      <c r="BS43423" s="96" t="n">
        <f aca="false">BR43423-2.5</f>
        <v>-2.5</v>
      </c>
    </row>
    <row r="43424" customFormat="false" ht="12" hidden="false" customHeight="false" outlineLevel="0" collapsed="false">
      <c r="BS43424" s="96" t="n">
        <f aca="false">BR43424-2.5</f>
        <v>-2.5</v>
      </c>
    </row>
    <row r="43425" customFormat="false" ht="12" hidden="false" customHeight="false" outlineLevel="0" collapsed="false">
      <c r="BS43425" s="96" t="n">
        <f aca="false">BR43425-2.5</f>
        <v>-2.5</v>
      </c>
    </row>
    <row r="43426" customFormat="false" ht="12" hidden="false" customHeight="false" outlineLevel="0" collapsed="false">
      <c r="BS43426" s="96" t="n">
        <f aca="false">BR43426-2.5</f>
        <v>-2.5</v>
      </c>
    </row>
    <row r="43427" customFormat="false" ht="12" hidden="false" customHeight="false" outlineLevel="0" collapsed="false">
      <c r="BS43427" s="96" t="n">
        <f aca="false">BR43427-2.5</f>
        <v>-2.5</v>
      </c>
    </row>
    <row r="43428" customFormat="false" ht="12" hidden="false" customHeight="false" outlineLevel="0" collapsed="false">
      <c r="BS43428" s="96" t="n">
        <f aca="false">BR43428-2.5</f>
        <v>-2.5</v>
      </c>
    </row>
    <row r="43429" customFormat="false" ht="12" hidden="false" customHeight="false" outlineLevel="0" collapsed="false">
      <c r="BS43429" s="96" t="n">
        <f aca="false">BR43429-2.5</f>
        <v>-2.5</v>
      </c>
    </row>
    <row r="43430" customFormat="false" ht="12" hidden="false" customHeight="false" outlineLevel="0" collapsed="false">
      <c r="BS43430" s="96" t="n">
        <f aca="false">BR43430-2.5</f>
        <v>-2.5</v>
      </c>
    </row>
    <row r="43431" customFormat="false" ht="12" hidden="false" customHeight="false" outlineLevel="0" collapsed="false">
      <c r="BS43431" s="96" t="n">
        <f aca="false">BR43431-2.5</f>
        <v>-2.5</v>
      </c>
    </row>
    <row r="43432" customFormat="false" ht="12" hidden="false" customHeight="false" outlineLevel="0" collapsed="false">
      <c r="BS43432" s="96" t="n">
        <f aca="false">BR43432-2.5</f>
        <v>-2.5</v>
      </c>
    </row>
    <row r="43433" customFormat="false" ht="12" hidden="false" customHeight="false" outlineLevel="0" collapsed="false">
      <c r="BS43433" s="96" t="n">
        <f aca="false">BR43433-2.5</f>
        <v>-2.5</v>
      </c>
    </row>
    <row r="43434" customFormat="false" ht="12" hidden="false" customHeight="false" outlineLevel="0" collapsed="false">
      <c r="BS43434" s="96" t="n">
        <f aca="false">BR43434-2.5</f>
        <v>-2.5</v>
      </c>
    </row>
    <row r="43435" customFormat="false" ht="12" hidden="false" customHeight="false" outlineLevel="0" collapsed="false">
      <c r="BS43435" s="96" t="n">
        <f aca="false">BR43435-2.5</f>
        <v>-2.5</v>
      </c>
    </row>
    <row r="43436" customFormat="false" ht="12" hidden="false" customHeight="false" outlineLevel="0" collapsed="false">
      <c r="BS43436" s="96" t="n">
        <f aca="false">BR43436-2.5</f>
        <v>-2.5</v>
      </c>
    </row>
    <row r="43437" customFormat="false" ht="12" hidden="false" customHeight="false" outlineLevel="0" collapsed="false">
      <c r="BS43437" s="96" t="n">
        <f aca="false">BR43437-2.5</f>
        <v>-2.5</v>
      </c>
    </row>
    <row r="43438" customFormat="false" ht="12" hidden="false" customHeight="false" outlineLevel="0" collapsed="false">
      <c r="BS43438" s="96" t="n">
        <f aca="false">BR43438-2.5</f>
        <v>-2.5</v>
      </c>
    </row>
    <row r="43439" customFormat="false" ht="12" hidden="false" customHeight="false" outlineLevel="0" collapsed="false">
      <c r="BS43439" s="96" t="n">
        <f aca="false">BR43439-2.5</f>
        <v>-2.5</v>
      </c>
    </row>
    <row r="43440" customFormat="false" ht="12" hidden="false" customHeight="false" outlineLevel="0" collapsed="false">
      <c r="BS43440" s="96" t="n">
        <f aca="false">BR43440-2.5</f>
        <v>-2.5</v>
      </c>
    </row>
    <row r="43441" customFormat="false" ht="12" hidden="false" customHeight="false" outlineLevel="0" collapsed="false">
      <c r="BS43441" s="96" t="n">
        <f aca="false">BR43441-2.5</f>
        <v>-2.5</v>
      </c>
    </row>
    <row r="43442" customFormat="false" ht="12" hidden="false" customHeight="false" outlineLevel="0" collapsed="false">
      <c r="BS43442" s="96" t="n">
        <f aca="false">BR43442-2.5</f>
        <v>-2.5</v>
      </c>
    </row>
    <row r="43443" customFormat="false" ht="12" hidden="false" customHeight="false" outlineLevel="0" collapsed="false">
      <c r="BS43443" s="96" t="n">
        <f aca="false">BR43443-2.5</f>
        <v>-2.5</v>
      </c>
    </row>
    <row r="43444" customFormat="false" ht="12" hidden="false" customHeight="false" outlineLevel="0" collapsed="false">
      <c r="BS43444" s="96" t="n">
        <f aca="false">BR43444-2.5</f>
        <v>-2.5</v>
      </c>
    </row>
    <row r="43445" customFormat="false" ht="12" hidden="false" customHeight="false" outlineLevel="0" collapsed="false">
      <c r="BS43445" s="96" t="n">
        <f aca="false">BR43445-2.5</f>
        <v>-2.5</v>
      </c>
    </row>
    <row r="43446" customFormat="false" ht="12" hidden="false" customHeight="false" outlineLevel="0" collapsed="false">
      <c r="BS43446" s="96" t="n">
        <f aca="false">BR43446-2.5</f>
        <v>-2.5</v>
      </c>
    </row>
    <row r="43447" customFormat="false" ht="12" hidden="false" customHeight="false" outlineLevel="0" collapsed="false">
      <c r="BS43447" s="96" t="n">
        <f aca="false">BR43447-2.5</f>
        <v>-2.5</v>
      </c>
    </row>
    <row r="43448" customFormat="false" ht="12" hidden="false" customHeight="false" outlineLevel="0" collapsed="false">
      <c r="BS43448" s="96" t="n">
        <f aca="false">BR43448-2.5</f>
        <v>-2.5</v>
      </c>
    </row>
    <row r="43449" customFormat="false" ht="12" hidden="false" customHeight="false" outlineLevel="0" collapsed="false">
      <c r="BS43449" s="96" t="n">
        <f aca="false">BR43449-2.5</f>
        <v>-2.5</v>
      </c>
    </row>
    <row r="43450" customFormat="false" ht="12" hidden="false" customHeight="false" outlineLevel="0" collapsed="false">
      <c r="BS43450" s="96" t="n">
        <f aca="false">BR43450-2.5</f>
        <v>-2.5</v>
      </c>
    </row>
    <row r="43451" customFormat="false" ht="12" hidden="false" customHeight="false" outlineLevel="0" collapsed="false">
      <c r="BS43451" s="96" t="n">
        <f aca="false">BR43451-2.5</f>
        <v>-2.5</v>
      </c>
    </row>
    <row r="43452" customFormat="false" ht="12" hidden="false" customHeight="false" outlineLevel="0" collapsed="false">
      <c r="BS43452" s="96" t="n">
        <f aca="false">BR43452-2.5</f>
        <v>-2.5</v>
      </c>
    </row>
    <row r="43453" customFormat="false" ht="12" hidden="false" customHeight="false" outlineLevel="0" collapsed="false">
      <c r="BS43453" s="96" t="n">
        <f aca="false">BR43453-2.5</f>
        <v>-2.5</v>
      </c>
    </row>
    <row r="43454" customFormat="false" ht="12" hidden="false" customHeight="false" outlineLevel="0" collapsed="false">
      <c r="BS43454" s="96" t="n">
        <f aca="false">BR43454-2.5</f>
        <v>-2.5</v>
      </c>
    </row>
    <row r="43455" customFormat="false" ht="12" hidden="false" customHeight="false" outlineLevel="0" collapsed="false">
      <c r="BS43455" s="96" t="n">
        <f aca="false">BR43455-2.5</f>
        <v>-2.5</v>
      </c>
    </row>
    <row r="43456" customFormat="false" ht="12" hidden="false" customHeight="false" outlineLevel="0" collapsed="false">
      <c r="BS43456" s="96" t="n">
        <f aca="false">BR43456-2.5</f>
        <v>-2.5</v>
      </c>
    </row>
    <row r="43457" customFormat="false" ht="12" hidden="false" customHeight="false" outlineLevel="0" collapsed="false">
      <c r="BS43457" s="96" t="n">
        <f aca="false">BR43457-2.5</f>
        <v>-2.5</v>
      </c>
    </row>
    <row r="43458" customFormat="false" ht="12" hidden="false" customHeight="false" outlineLevel="0" collapsed="false">
      <c r="BS43458" s="96" t="n">
        <f aca="false">BR43458-2.5</f>
        <v>-2.5</v>
      </c>
    </row>
    <row r="43459" customFormat="false" ht="12" hidden="false" customHeight="false" outlineLevel="0" collapsed="false">
      <c r="BS43459" s="96" t="n">
        <f aca="false">BR43459-2.5</f>
        <v>-2.5</v>
      </c>
    </row>
    <row r="43460" customFormat="false" ht="12" hidden="false" customHeight="false" outlineLevel="0" collapsed="false">
      <c r="BS43460" s="96" t="n">
        <f aca="false">BR43460-2.5</f>
        <v>-2.5</v>
      </c>
    </row>
    <row r="43461" customFormat="false" ht="12" hidden="false" customHeight="false" outlineLevel="0" collapsed="false">
      <c r="BS43461" s="96" t="n">
        <f aca="false">BR43461-2.5</f>
        <v>-2.5</v>
      </c>
    </row>
    <row r="43462" customFormat="false" ht="12" hidden="false" customHeight="false" outlineLevel="0" collapsed="false">
      <c r="BS43462" s="96" t="n">
        <f aca="false">BR43462-2.5</f>
        <v>-2.5</v>
      </c>
    </row>
    <row r="43463" customFormat="false" ht="12" hidden="false" customHeight="false" outlineLevel="0" collapsed="false">
      <c r="BS43463" s="96" t="n">
        <f aca="false">BR43463-2.5</f>
        <v>-2.5</v>
      </c>
    </row>
    <row r="43464" customFormat="false" ht="12" hidden="false" customHeight="false" outlineLevel="0" collapsed="false">
      <c r="BS43464" s="96" t="n">
        <f aca="false">BR43464-2.5</f>
        <v>-2.5</v>
      </c>
    </row>
    <row r="43465" customFormat="false" ht="12" hidden="false" customHeight="false" outlineLevel="0" collapsed="false">
      <c r="BS43465" s="96" t="n">
        <f aca="false">BR43465-2.5</f>
        <v>-2.5</v>
      </c>
    </row>
    <row r="43466" customFormat="false" ht="12" hidden="false" customHeight="false" outlineLevel="0" collapsed="false">
      <c r="BS43466" s="96" t="n">
        <f aca="false">BR43466-2.5</f>
        <v>-2.5</v>
      </c>
    </row>
    <row r="43467" customFormat="false" ht="12" hidden="false" customHeight="false" outlineLevel="0" collapsed="false">
      <c r="BS43467" s="96" t="n">
        <f aca="false">BR43467-2.5</f>
        <v>-2.5</v>
      </c>
    </row>
    <row r="43468" customFormat="false" ht="12" hidden="false" customHeight="false" outlineLevel="0" collapsed="false">
      <c r="BS43468" s="96" t="n">
        <f aca="false">BR43468-2.5</f>
        <v>-2.5</v>
      </c>
    </row>
    <row r="43469" customFormat="false" ht="12" hidden="false" customHeight="false" outlineLevel="0" collapsed="false">
      <c r="BS43469" s="96" t="n">
        <f aca="false">BR43469-2.5</f>
        <v>-2.5</v>
      </c>
    </row>
    <row r="43470" customFormat="false" ht="12" hidden="false" customHeight="false" outlineLevel="0" collapsed="false">
      <c r="BS43470" s="96" t="n">
        <f aca="false">BR43470-2.5</f>
        <v>-2.5</v>
      </c>
    </row>
    <row r="43471" customFormat="false" ht="12" hidden="false" customHeight="false" outlineLevel="0" collapsed="false">
      <c r="BS43471" s="96" t="n">
        <f aca="false">BR43471-2.5</f>
        <v>-2.5</v>
      </c>
    </row>
    <row r="43472" customFormat="false" ht="12" hidden="false" customHeight="false" outlineLevel="0" collapsed="false">
      <c r="BS43472" s="96" t="n">
        <f aca="false">BR43472-2.5</f>
        <v>-2.5</v>
      </c>
    </row>
    <row r="43473" customFormat="false" ht="12" hidden="false" customHeight="false" outlineLevel="0" collapsed="false">
      <c r="BS43473" s="96" t="n">
        <f aca="false">BR43473-2.5</f>
        <v>-2.5</v>
      </c>
    </row>
    <row r="43474" customFormat="false" ht="12" hidden="false" customHeight="false" outlineLevel="0" collapsed="false">
      <c r="BS43474" s="96" t="n">
        <f aca="false">BR43474-2.5</f>
        <v>-2.5</v>
      </c>
    </row>
    <row r="43475" customFormat="false" ht="12" hidden="false" customHeight="false" outlineLevel="0" collapsed="false">
      <c r="BS43475" s="96" t="n">
        <f aca="false">BR43475-2.5</f>
        <v>-2.5</v>
      </c>
    </row>
    <row r="43476" customFormat="false" ht="12" hidden="false" customHeight="false" outlineLevel="0" collapsed="false">
      <c r="BS43476" s="96" t="n">
        <f aca="false">BR43476-2.5</f>
        <v>-2.5</v>
      </c>
    </row>
    <row r="43477" customFormat="false" ht="12" hidden="false" customHeight="false" outlineLevel="0" collapsed="false">
      <c r="BS43477" s="96" t="n">
        <f aca="false">BR43477-2.5</f>
        <v>-2.5</v>
      </c>
    </row>
    <row r="43478" customFormat="false" ht="12" hidden="false" customHeight="false" outlineLevel="0" collapsed="false">
      <c r="BS43478" s="96" t="n">
        <f aca="false">BR43478-2.5</f>
        <v>-2.5</v>
      </c>
    </row>
    <row r="43479" customFormat="false" ht="12" hidden="false" customHeight="false" outlineLevel="0" collapsed="false">
      <c r="BS43479" s="96" t="n">
        <f aca="false">BR43479-2.5</f>
        <v>-2.5</v>
      </c>
    </row>
    <row r="43480" customFormat="false" ht="12" hidden="false" customHeight="false" outlineLevel="0" collapsed="false">
      <c r="BS43480" s="96" t="n">
        <f aca="false">BR43480-2.5</f>
        <v>-2.5</v>
      </c>
    </row>
    <row r="43481" customFormat="false" ht="12" hidden="false" customHeight="false" outlineLevel="0" collapsed="false">
      <c r="BS43481" s="96" t="n">
        <f aca="false">BR43481-2.5</f>
        <v>-2.5</v>
      </c>
    </row>
    <row r="43482" customFormat="false" ht="12" hidden="false" customHeight="false" outlineLevel="0" collapsed="false">
      <c r="BS43482" s="96" t="n">
        <f aca="false">BR43482-2.5</f>
        <v>-2.5</v>
      </c>
    </row>
    <row r="43483" customFormat="false" ht="12" hidden="false" customHeight="false" outlineLevel="0" collapsed="false">
      <c r="BS43483" s="96" t="n">
        <f aca="false">BR43483-2.5</f>
        <v>-2.5</v>
      </c>
    </row>
    <row r="43484" customFormat="false" ht="12" hidden="false" customHeight="false" outlineLevel="0" collapsed="false">
      <c r="BS43484" s="96" t="n">
        <f aca="false">BR43484-2.5</f>
        <v>-2.5</v>
      </c>
    </row>
    <row r="43485" customFormat="false" ht="12" hidden="false" customHeight="false" outlineLevel="0" collapsed="false">
      <c r="BS43485" s="96" t="n">
        <f aca="false">BR43485-2.5</f>
        <v>-2.5</v>
      </c>
    </row>
    <row r="43486" customFormat="false" ht="12" hidden="false" customHeight="false" outlineLevel="0" collapsed="false">
      <c r="BS43486" s="96" t="n">
        <f aca="false">BR43486-2.5</f>
        <v>-2.5</v>
      </c>
    </row>
    <row r="43487" customFormat="false" ht="12" hidden="false" customHeight="false" outlineLevel="0" collapsed="false">
      <c r="BS43487" s="96" t="n">
        <f aca="false">BR43487-2.5</f>
        <v>-2.5</v>
      </c>
    </row>
    <row r="43488" customFormat="false" ht="12" hidden="false" customHeight="false" outlineLevel="0" collapsed="false">
      <c r="BS43488" s="96" t="n">
        <f aca="false">BR43488-2.5</f>
        <v>-2.5</v>
      </c>
    </row>
    <row r="43489" customFormat="false" ht="12" hidden="false" customHeight="false" outlineLevel="0" collapsed="false">
      <c r="BS43489" s="96" t="n">
        <f aca="false">BR43489-2.5</f>
        <v>-2.5</v>
      </c>
    </row>
    <row r="43490" customFormat="false" ht="12" hidden="false" customHeight="false" outlineLevel="0" collapsed="false">
      <c r="BS43490" s="96" t="n">
        <f aca="false">BR43490-2.5</f>
        <v>-2.5</v>
      </c>
    </row>
    <row r="43491" customFormat="false" ht="12" hidden="false" customHeight="false" outlineLevel="0" collapsed="false">
      <c r="BS43491" s="96" t="n">
        <f aca="false">BR43491-2.5</f>
        <v>-2.5</v>
      </c>
    </row>
    <row r="43492" customFormat="false" ht="12" hidden="false" customHeight="false" outlineLevel="0" collapsed="false">
      <c r="BS43492" s="96" t="n">
        <f aca="false">BR43492-2.5</f>
        <v>-2.5</v>
      </c>
    </row>
    <row r="43493" customFormat="false" ht="12" hidden="false" customHeight="false" outlineLevel="0" collapsed="false">
      <c r="BS43493" s="96" t="n">
        <f aca="false">BR43493-2.5</f>
        <v>-2.5</v>
      </c>
    </row>
    <row r="43494" customFormat="false" ht="12" hidden="false" customHeight="false" outlineLevel="0" collapsed="false">
      <c r="BS43494" s="96" t="n">
        <f aca="false">BR43494-2.5</f>
        <v>-2.5</v>
      </c>
    </row>
    <row r="43495" customFormat="false" ht="12" hidden="false" customHeight="false" outlineLevel="0" collapsed="false">
      <c r="BS43495" s="96" t="n">
        <f aca="false">BR43495-2.5</f>
        <v>-2.5</v>
      </c>
    </row>
    <row r="43496" customFormat="false" ht="12" hidden="false" customHeight="false" outlineLevel="0" collapsed="false">
      <c r="BS43496" s="96" t="n">
        <f aca="false">BR43496-2.5</f>
        <v>-2.5</v>
      </c>
    </row>
    <row r="43497" customFormat="false" ht="12" hidden="false" customHeight="false" outlineLevel="0" collapsed="false">
      <c r="BS43497" s="96" t="n">
        <f aca="false">BR43497-2.5</f>
        <v>-2.5</v>
      </c>
    </row>
    <row r="43498" customFormat="false" ht="12" hidden="false" customHeight="false" outlineLevel="0" collapsed="false">
      <c r="BS43498" s="96" t="n">
        <f aca="false">BR43498-2.5</f>
        <v>-2.5</v>
      </c>
    </row>
    <row r="43499" customFormat="false" ht="12" hidden="false" customHeight="false" outlineLevel="0" collapsed="false">
      <c r="BS43499" s="96" t="n">
        <f aca="false">BR43499-2.5</f>
        <v>-2.5</v>
      </c>
    </row>
    <row r="43500" customFormat="false" ht="12" hidden="false" customHeight="false" outlineLevel="0" collapsed="false">
      <c r="BS43500" s="96" t="n">
        <f aca="false">BR43500-2.5</f>
        <v>-2.5</v>
      </c>
    </row>
    <row r="43501" customFormat="false" ht="12" hidden="false" customHeight="false" outlineLevel="0" collapsed="false">
      <c r="BS43501" s="96" t="n">
        <f aca="false">BR43501-2.5</f>
        <v>-2.5</v>
      </c>
    </row>
    <row r="43502" customFormat="false" ht="12" hidden="false" customHeight="false" outlineLevel="0" collapsed="false">
      <c r="BS43502" s="96" t="n">
        <f aca="false">BR43502-2.5</f>
        <v>-2.5</v>
      </c>
    </row>
    <row r="43503" customFormat="false" ht="12" hidden="false" customHeight="false" outlineLevel="0" collapsed="false">
      <c r="BS43503" s="96" t="n">
        <f aca="false">BR43503-2.5</f>
        <v>-2.5</v>
      </c>
    </row>
    <row r="43504" customFormat="false" ht="12" hidden="false" customHeight="false" outlineLevel="0" collapsed="false">
      <c r="BS43504" s="96" t="n">
        <f aca="false">BR43504-2.5</f>
        <v>-2.5</v>
      </c>
    </row>
    <row r="43505" customFormat="false" ht="12" hidden="false" customHeight="false" outlineLevel="0" collapsed="false">
      <c r="BS43505" s="96" t="n">
        <f aca="false">BR43505-2.5</f>
        <v>-2.5</v>
      </c>
    </row>
    <row r="43506" customFormat="false" ht="12" hidden="false" customHeight="false" outlineLevel="0" collapsed="false">
      <c r="BS43506" s="96" t="n">
        <f aca="false">BR43506-2.5</f>
        <v>-2.5</v>
      </c>
    </row>
    <row r="43507" customFormat="false" ht="12" hidden="false" customHeight="false" outlineLevel="0" collapsed="false">
      <c r="BS43507" s="96" t="n">
        <f aca="false">BR43507-2.5</f>
        <v>-2.5</v>
      </c>
    </row>
    <row r="43508" customFormat="false" ht="12" hidden="false" customHeight="false" outlineLevel="0" collapsed="false">
      <c r="BS43508" s="96" t="n">
        <f aca="false">BR43508-2.5</f>
        <v>-2.5</v>
      </c>
    </row>
    <row r="43509" customFormat="false" ht="12" hidden="false" customHeight="false" outlineLevel="0" collapsed="false">
      <c r="BS43509" s="96" t="n">
        <f aca="false">BR43509-2.5</f>
        <v>-2.5</v>
      </c>
    </row>
    <row r="43510" customFormat="false" ht="12" hidden="false" customHeight="false" outlineLevel="0" collapsed="false">
      <c r="BS43510" s="96" t="n">
        <f aca="false">BR43510-2.5</f>
        <v>-2.5</v>
      </c>
    </row>
    <row r="43511" customFormat="false" ht="12" hidden="false" customHeight="false" outlineLevel="0" collapsed="false">
      <c r="BS43511" s="96" t="n">
        <f aca="false">BR43511-2.5</f>
        <v>-2.5</v>
      </c>
    </row>
    <row r="43512" customFormat="false" ht="12" hidden="false" customHeight="false" outlineLevel="0" collapsed="false">
      <c r="BS43512" s="96" t="n">
        <f aca="false">BR43512-2.5</f>
        <v>-2.5</v>
      </c>
    </row>
    <row r="43513" customFormat="false" ht="12" hidden="false" customHeight="false" outlineLevel="0" collapsed="false">
      <c r="BS43513" s="96" t="n">
        <f aca="false">BR43513-2.5</f>
        <v>-2.5</v>
      </c>
    </row>
    <row r="43514" customFormat="false" ht="12" hidden="false" customHeight="false" outlineLevel="0" collapsed="false">
      <c r="BS43514" s="96" t="n">
        <f aca="false">BR43514-2.5</f>
        <v>-2.5</v>
      </c>
    </row>
    <row r="43515" customFormat="false" ht="12" hidden="false" customHeight="false" outlineLevel="0" collapsed="false">
      <c r="BS43515" s="96" t="n">
        <f aca="false">BR43515-2.5</f>
        <v>-2.5</v>
      </c>
    </row>
    <row r="43516" customFormat="false" ht="12" hidden="false" customHeight="false" outlineLevel="0" collapsed="false">
      <c r="BS43516" s="96" t="n">
        <f aca="false">BR43516-2.5</f>
        <v>-2.5</v>
      </c>
    </row>
    <row r="43517" customFormat="false" ht="12" hidden="false" customHeight="false" outlineLevel="0" collapsed="false">
      <c r="BS43517" s="96" t="n">
        <f aca="false">BR43517-2.5</f>
        <v>-2.5</v>
      </c>
    </row>
    <row r="43518" customFormat="false" ht="12" hidden="false" customHeight="false" outlineLevel="0" collapsed="false">
      <c r="BS43518" s="96" t="n">
        <f aca="false">BR43518-2.5</f>
        <v>-2.5</v>
      </c>
    </row>
    <row r="43519" customFormat="false" ht="12" hidden="false" customHeight="false" outlineLevel="0" collapsed="false">
      <c r="BS43519" s="96" t="n">
        <f aca="false">BR43519-2.5</f>
        <v>-2.5</v>
      </c>
    </row>
    <row r="43520" customFormat="false" ht="12" hidden="false" customHeight="false" outlineLevel="0" collapsed="false">
      <c r="BS43520" s="96" t="n">
        <f aca="false">BR43520-2.5</f>
        <v>-2.5</v>
      </c>
    </row>
    <row r="43521" customFormat="false" ht="12" hidden="false" customHeight="false" outlineLevel="0" collapsed="false">
      <c r="BS43521" s="96" t="n">
        <f aca="false">BR43521-2.5</f>
        <v>-2.5</v>
      </c>
    </row>
    <row r="43522" customFormat="false" ht="12" hidden="false" customHeight="false" outlineLevel="0" collapsed="false">
      <c r="BS43522" s="96" t="n">
        <f aca="false">BR43522-2.5</f>
        <v>-2.5</v>
      </c>
    </row>
    <row r="43523" customFormat="false" ht="12" hidden="false" customHeight="false" outlineLevel="0" collapsed="false">
      <c r="BS43523" s="96" t="n">
        <f aca="false">BR43523-2.5</f>
        <v>-2.5</v>
      </c>
    </row>
    <row r="43524" customFormat="false" ht="12" hidden="false" customHeight="false" outlineLevel="0" collapsed="false">
      <c r="BS43524" s="96" t="n">
        <f aca="false">BR43524-2.5</f>
        <v>-2.5</v>
      </c>
    </row>
    <row r="43525" customFormat="false" ht="12" hidden="false" customHeight="false" outlineLevel="0" collapsed="false">
      <c r="BS43525" s="96" t="n">
        <f aca="false">BR43525-2.5</f>
        <v>-2.5</v>
      </c>
    </row>
    <row r="43526" customFormat="false" ht="12" hidden="false" customHeight="false" outlineLevel="0" collapsed="false">
      <c r="BS43526" s="96" t="n">
        <f aca="false">BR43526-2.5</f>
        <v>-2.5</v>
      </c>
    </row>
    <row r="43527" customFormat="false" ht="12" hidden="false" customHeight="false" outlineLevel="0" collapsed="false">
      <c r="BS43527" s="96" t="n">
        <f aca="false">BR43527-2.5</f>
        <v>-2.5</v>
      </c>
    </row>
    <row r="43528" customFormat="false" ht="12" hidden="false" customHeight="false" outlineLevel="0" collapsed="false">
      <c r="BS43528" s="96" t="n">
        <f aca="false">BR43528-2.5</f>
        <v>-2.5</v>
      </c>
    </row>
    <row r="43529" customFormat="false" ht="12" hidden="false" customHeight="false" outlineLevel="0" collapsed="false">
      <c r="BS43529" s="96" t="n">
        <f aca="false">BR43529-2.5</f>
        <v>-2.5</v>
      </c>
    </row>
    <row r="43530" customFormat="false" ht="12" hidden="false" customHeight="false" outlineLevel="0" collapsed="false">
      <c r="BS43530" s="96" t="n">
        <f aca="false">BR43530-2.5</f>
        <v>-2.5</v>
      </c>
    </row>
    <row r="43531" customFormat="false" ht="12" hidden="false" customHeight="false" outlineLevel="0" collapsed="false">
      <c r="BS43531" s="96" t="n">
        <f aca="false">BR43531-2.5</f>
        <v>-2.5</v>
      </c>
    </row>
    <row r="43532" customFormat="false" ht="12" hidden="false" customHeight="false" outlineLevel="0" collapsed="false">
      <c r="BS43532" s="96" t="n">
        <f aca="false">BR43532-2.5</f>
        <v>-2.5</v>
      </c>
    </row>
    <row r="43533" customFormat="false" ht="12" hidden="false" customHeight="false" outlineLevel="0" collapsed="false">
      <c r="BS43533" s="96" t="n">
        <f aca="false">BR43533-2.5</f>
        <v>-2.5</v>
      </c>
    </row>
    <row r="43534" customFormat="false" ht="12" hidden="false" customHeight="false" outlineLevel="0" collapsed="false">
      <c r="BS43534" s="96" t="n">
        <f aca="false">BR43534-2.5</f>
        <v>-2.5</v>
      </c>
    </row>
    <row r="43535" customFormat="false" ht="12" hidden="false" customHeight="false" outlineLevel="0" collapsed="false">
      <c r="BS43535" s="96" t="n">
        <f aca="false">BR43535-2.5</f>
        <v>-2.5</v>
      </c>
    </row>
    <row r="43536" customFormat="false" ht="12" hidden="false" customHeight="false" outlineLevel="0" collapsed="false">
      <c r="BS43536" s="96" t="n">
        <f aca="false">BR43536-2.5</f>
        <v>-2.5</v>
      </c>
    </row>
    <row r="43537" customFormat="false" ht="12" hidden="false" customHeight="false" outlineLevel="0" collapsed="false">
      <c r="BS43537" s="96" t="n">
        <f aca="false">BR43537-2.5</f>
        <v>-2.5</v>
      </c>
    </row>
    <row r="43538" customFormat="false" ht="12" hidden="false" customHeight="false" outlineLevel="0" collapsed="false">
      <c r="BS43538" s="96" t="n">
        <f aca="false">BR43538-2.5</f>
        <v>-2.5</v>
      </c>
    </row>
    <row r="43539" customFormat="false" ht="12" hidden="false" customHeight="false" outlineLevel="0" collapsed="false">
      <c r="BS43539" s="96" t="n">
        <f aca="false">BR43539-2.5</f>
        <v>-2.5</v>
      </c>
    </row>
    <row r="43540" customFormat="false" ht="12" hidden="false" customHeight="false" outlineLevel="0" collapsed="false">
      <c r="BS43540" s="96" t="n">
        <f aca="false">BR43540-2.5</f>
        <v>-2.5</v>
      </c>
    </row>
    <row r="43541" customFormat="false" ht="12" hidden="false" customHeight="false" outlineLevel="0" collapsed="false">
      <c r="BS43541" s="96" t="n">
        <f aca="false">BR43541-2.5</f>
        <v>-2.5</v>
      </c>
    </row>
    <row r="43542" customFormat="false" ht="12" hidden="false" customHeight="false" outlineLevel="0" collapsed="false">
      <c r="BS43542" s="96" t="n">
        <f aca="false">BR43542-2.5</f>
        <v>-2.5</v>
      </c>
    </row>
    <row r="43543" customFormat="false" ht="12" hidden="false" customHeight="false" outlineLevel="0" collapsed="false">
      <c r="BS43543" s="96" t="n">
        <f aca="false">BR43543-2.5</f>
        <v>-2.5</v>
      </c>
    </row>
    <row r="43544" customFormat="false" ht="12" hidden="false" customHeight="false" outlineLevel="0" collapsed="false">
      <c r="BS43544" s="96" t="n">
        <f aca="false">BR43544-2.5</f>
        <v>-2.5</v>
      </c>
    </row>
    <row r="43545" customFormat="false" ht="12" hidden="false" customHeight="false" outlineLevel="0" collapsed="false">
      <c r="BS43545" s="96" t="n">
        <f aca="false">BR43545-2.5</f>
        <v>-2.5</v>
      </c>
    </row>
    <row r="43546" customFormat="false" ht="12" hidden="false" customHeight="false" outlineLevel="0" collapsed="false">
      <c r="BS43546" s="96" t="n">
        <f aca="false">BR43546-2.5</f>
        <v>-2.5</v>
      </c>
    </row>
    <row r="43547" customFormat="false" ht="12" hidden="false" customHeight="false" outlineLevel="0" collapsed="false">
      <c r="BS43547" s="96" t="n">
        <f aca="false">BR43547-2.5</f>
        <v>-2.5</v>
      </c>
    </row>
    <row r="43548" customFormat="false" ht="12" hidden="false" customHeight="false" outlineLevel="0" collapsed="false">
      <c r="BS43548" s="96" t="n">
        <f aca="false">BR43548-2.5</f>
        <v>-2.5</v>
      </c>
    </row>
    <row r="43549" customFormat="false" ht="12" hidden="false" customHeight="false" outlineLevel="0" collapsed="false">
      <c r="BS43549" s="96" t="n">
        <f aca="false">BR43549-2.5</f>
        <v>-2.5</v>
      </c>
    </row>
    <row r="43550" customFormat="false" ht="12" hidden="false" customHeight="false" outlineLevel="0" collapsed="false">
      <c r="BS43550" s="96" t="n">
        <f aca="false">BR43550-2.5</f>
        <v>-2.5</v>
      </c>
    </row>
    <row r="43551" customFormat="false" ht="12" hidden="false" customHeight="false" outlineLevel="0" collapsed="false">
      <c r="BS43551" s="96" t="n">
        <f aca="false">BR43551-2.5</f>
        <v>-2.5</v>
      </c>
    </row>
    <row r="43552" customFormat="false" ht="12" hidden="false" customHeight="false" outlineLevel="0" collapsed="false">
      <c r="BS43552" s="96" t="n">
        <f aca="false">BR43552-2.5</f>
        <v>-2.5</v>
      </c>
    </row>
    <row r="43553" customFormat="false" ht="12" hidden="false" customHeight="false" outlineLevel="0" collapsed="false">
      <c r="BS43553" s="96" t="n">
        <f aca="false">BR43553-2.5</f>
        <v>-2.5</v>
      </c>
    </row>
    <row r="43554" customFormat="false" ht="12" hidden="false" customHeight="false" outlineLevel="0" collapsed="false">
      <c r="BS43554" s="96" t="n">
        <f aca="false">BR43554-2.5</f>
        <v>-2.5</v>
      </c>
    </row>
    <row r="43555" customFormat="false" ht="12" hidden="false" customHeight="false" outlineLevel="0" collapsed="false">
      <c r="BS43555" s="96" t="n">
        <f aca="false">BR43555-2.5</f>
        <v>-2.5</v>
      </c>
    </row>
    <row r="43556" customFormat="false" ht="12" hidden="false" customHeight="false" outlineLevel="0" collapsed="false">
      <c r="BS43556" s="96" t="n">
        <f aca="false">BR43556-2.5</f>
        <v>-2.5</v>
      </c>
    </row>
    <row r="43557" customFormat="false" ht="12" hidden="false" customHeight="false" outlineLevel="0" collapsed="false">
      <c r="BS43557" s="96" t="n">
        <f aca="false">BR43557-2.5</f>
        <v>-2.5</v>
      </c>
    </row>
    <row r="43558" customFormat="false" ht="12" hidden="false" customHeight="false" outlineLevel="0" collapsed="false">
      <c r="BS43558" s="96" t="n">
        <f aca="false">BR43558-2.5</f>
        <v>-2.5</v>
      </c>
    </row>
    <row r="43559" customFormat="false" ht="12" hidden="false" customHeight="false" outlineLevel="0" collapsed="false">
      <c r="BS43559" s="96" t="n">
        <f aca="false">BR43559-2.5</f>
        <v>-2.5</v>
      </c>
    </row>
    <row r="43560" customFormat="false" ht="12" hidden="false" customHeight="false" outlineLevel="0" collapsed="false">
      <c r="BS43560" s="96" t="n">
        <f aca="false">BR43560-2.5</f>
        <v>-2.5</v>
      </c>
    </row>
    <row r="43561" customFormat="false" ht="12" hidden="false" customHeight="false" outlineLevel="0" collapsed="false">
      <c r="BS43561" s="96" t="n">
        <f aca="false">BR43561-2.5</f>
        <v>-2.5</v>
      </c>
    </row>
    <row r="43562" customFormat="false" ht="12" hidden="false" customHeight="false" outlineLevel="0" collapsed="false">
      <c r="BS43562" s="96" t="n">
        <f aca="false">BR43562-2.5</f>
        <v>-2.5</v>
      </c>
    </row>
    <row r="43563" customFormat="false" ht="12" hidden="false" customHeight="false" outlineLevel="0" collapsed="false">
      <c r="BS43563" s="96" t="n">
        <f aca="false">BR43563-2.5</f>
        <v>-2.5</v>
      </c>
    </row>
    <row r="43564" customFormat="false" ht="12" hidden="false" customHeight="false" outlineLevel="0" collapsed="false">
      <c r="BS43564" s="96" t="n">
        <f aca="false">BR43564-2.5</f>
        <v>-2.5</v>
      </c>
    </row>
    <row r="43565" customFormat="false" ht="12" hidden="false" customHeight="false" outlineLevel="0" collapsed="false">
      <c r="BS43565" s="96" t="n">
        <f aca="false">BR43565-2.5</f>
        <v>-2.5</v>
      </c>
    </row>
    <row r="43566" customFormat="false" ht="12" hidden="false" customHeight="false" outlineLevel="0" collapsed="false">
      <c r="BS43566" s="96" t="n">
        <f aca="false">BR43566-2.5</f>
        <v>-2.5</v>
      </c>
    </row>
    <row r="43567" customFormat="false" ht="12" hidden="false" customHeight="false" outlineLevel="0" collapsed="false">
      <c r="BS43567" s="96" t="n">
        <f aca="false">BR43567-2.5</f>
        <v>-2.5</v>
      </c>
    </row>
    <row r="43568" customFormat="false" ht="12" hidden="false" customHeight="false" outlineLevel="0" collapsed="false">
      <c r="BS43568" s="96" t="n">
        <f aca="false">BR43568-2.5</f>
        <v>-2.5</v>
      </c>
    </row>
    <row r="43569" customFormat="false" ht="12" hidden="false" customHeight="false" outlineLevel="0" collapsed="false">
      <c r="BS43569" s="96" t="n">
        <f aca="false">BR43569-2.5</f>
        <v>-2.5</v>
      </c>
    </row>
    <row r="43570" customFormat="false" ht="12" hidden="false" customHeight="false" outlineLevel="0" collapsed="false">
      <c r="BS43570" s="96" t="n">
        <f aca="false">BR43570-2.5</f>
        <v>-2.5</v>
      </c>
    </row>
    <row r="43571" customFormat="false" ht="12" hidden="false" customHeight="false" outlineLevel="0" collapsed="false">
      <c r="BS43571" s="96" t="n">
        <f aca="false">BR43571-2.5</f>
        <v>-2.5</v>
      </c>
    </row>
    <row r="43572" customFormat="false" ht="12" hidden="false" customHeight="false" outlineLevel="0" collapsed="false">
      <c r="BS43572" s="96" t="n">
        <f aca="false">BR43572-2.5</f>
        <v>-2.5</v>
      </c>
    </row>
    <row r="43573" customFormat="false" ht="12" hidden="false" customHeight="false" outlineLevel="0" collapsed="false">
      <c r="BS43573" s="96" t="n">
        <f aca="false">BR43573-2.5</f>
        <v>-2.5</v>
      </c>
    </row>
    <row r="43574" customFormat="false" ht="12" hidden="false" customHeight="false" outlineLevel="0" collapsed="false">
      <c r="BS43574" s="96" t="n">
        <f aca="false">BR43574-2.5</f>
        <v>-2.5</v>
      </c>
    </row>
    <row r="43575" customFormat="false" ht="12" hidden="false" customHeight="false" outlineLevel="0" collapsed="false">
      <c r="BS43575" s="96" t="n">
        <f aca="false">BR43575-2.5</f>
        <v>-2.5</v>
      </c>
    </row>
    <row r="43576" customFormat="false" ht="12" hidden="false" customHeight="false" outlineLevel="0" collapsed="false">
      <c r="BS43576" s="96" t="n">
        <f aca="false">BR43576-2.5</f>
        <v>-2.5</v>
      </c>
    </row>
    <row r="43577" customFormat="false" ht="12" hidden="false" customHeight="false" outlineLevel="0" collapsed="false">
      <c r="BS43577" s="96" t="n">
        <f aca="false">BR43577-2.5</f>
        <v>-2.5</v>
      </c>
    </row>
    <row r="43578" customFormat="false" ht="12" hidden="false" customHeight="false" outlineLevel="0" collapsed="false">
      <c r="BS43578" s="96" t="n">
        <f aca="false">BR43578-2.5</f>
        <v>-2.5</v>
      </c>
    </row>
    <row r="43579" customFormat="false" ht="12" hidden="false" customHeight="false" outlineLevel="0" collapsed="false">
      <c r="BS43579" s="96" t="n">
        <f aca="false">BR43579-2.5</f>
        <v>-2.5</v>
      </c>
    </row>
    <row r="43580" customFormat="false" ht="12" hidden="false" customHeight="false" outlineLevel="0" collapsed="false">
      <c r="BS43580" s="96" t="n">
        <f aca="false">BR43580-2.5</f>
        <v>-2.5</v>
      </c>
    </row>
    <row r="43581" customFormat="false" ht="12" hidden="false" customHeight="false" outlineLevel="0" collapsed="false">
      <c r="BS43581" s="96" t="n">
        <f aca="false">BR43581-2.5</f>
        <v>-2.5</v>
      </c>
    </row>
    <row r="43582" customFormat="false" ht="12" hidden="false" customHeight="false" outlineLevel="0" collapsed="false">
      <c r="BS43582" s="96" t="n">
        <f aca="false">BR43582-2.5</f>
        <v>-2.5</v>
      </c>
    </row>
    <row r="43583" customFormat="false" ht="12" hidden="false" customHeight="false" outlineLevel="0" collapsed="false">
      <c r="BS43583" s="96" t="n">
        <f aca="false">BR43583-2.5</f>
        <v>-2.5</v>
      </c>
    </row>
    <row r="43584" customFormat="false" ht="12" hidden="false" customHeight="false" outlineLevel="0" collapsed="false">
      <c r="BS43584" s="96" t="n">
        <f aca="false">BR43584-2.5</f>
        <v>-2.5</v>
      </c>
    </row>
    <row r="43585" customFormat="false" ht="12" hidden="false" customHeight="false" outlineLevel="0" collapsed="false">
      <c r="BS43585" s="96" t="n">
        <f aca="false">BR43585-2.5</f>
        <v>-2.5</v>
      </c>
    </row>
    <row r="43586" customFormat="false" ht="12" hidden="false" customHeight="false" outlineLevel="0" collapsed="false">
      <c r="BS43586" s="96" t="n">
        <f aca="false">BR43586-2.5</f>
        <v>-2.5</v>
      </c>
    </row>
    <row r="43587" customFormat="false" ht="12" hidden="false" customHeight="false" outlineLevel="0" collapsed="false">
      <c r="BS43587" s="96" t="n">
        <f aca="false">BR43587-2.5</f>
        <v>-2.5</v>
      </c>
    </row>
    <row r="43588" customFormat="false" ht="12" hidden="false" customHeight="false" outlineLevel="0" collapsed="false">
      <c r="BS43588" s="96" t="n">
        <f aca="false">BR43588-2.5</f>
        <v>-2.5</v>
      </c>
    </row>
    <row r="43589" customFormat="false" ht="12" hidden="false" customHeight="false" outlineLevel="0" collapsed="false">
      <c r="BS43589" s="96" t="n">
        <f aca="false">BR43589-2.5</f>
        <v>-2.5</v>
      </c>
    </row>
    <row r="43590" customFormat="false" ht="12" hidden="false" customHeight="false" outlineLevel="0" collapsed="false">
      <c r="BS43590" s="96" t="n">
        <f aca="false">BR43590-2.5</f>
        <v>-2.5</v>
      </c>
    </row>
    <row r="43591" customFormat="false" ht="12" hidden="false" customHeight="false" outlineLevel="0" collapsed="false">
      <c r="BS43591" s="96" t="n">
        <f aca="false">BR43591-2.5</f>
        <v>-2.5</v>
      </c>
    </row>
    <row r="43592" customFormat="false" ht="12" hidden="false" customHeight="false" outlineLevel="0" collapsed="false">
      <c r="BS43592" s="96" t="n">
        <f aca="false">BR43592-2.5</f>
        <v>-2.5</v>
      </c>
    </row>
    <row r="43593" customFormat="false" ht="12" hidden="false" customHeight="false" outlineLevel="0" collapsed="false">
      <c r="BS43593" s="96" t="n">
        <f aca="false">BR43593-2.5</f>
        <v>-2.5</v>
      </c>
    </row>
    <row r="43594" customFormat="false" ht="12" hidden="false" customHeight="false" outlineLevel="0" collapsed="false">
      <c r="BS43594" s="96" t="n">
        <f aca="false">BR43594-2.5</f>
        <v>-2.5</v>
      </c>
    </row>
    <row r="43595" customFormat="false" ht="12" hidden="false" customHeight="false" outlineLevel="0" collapsed="false">
      <c r="BS43595" s="96" t="n">
        <f aca="false">BR43595-2.5</f>
        <v>-2.5</v>
      </c>
    </row>
    <row r="43596" customFormat="false" ht="12" hidden="false" customHeight="false" outlineLevel="0" collapsed="false">
      <c r="BS43596" s="96" t="n">
        <f aca="false">BR43596-2.5</f>
        <v>-2.5</v>
      </c>
    </row>
    <row r="43597" customFormat="false" ht="12" hidden="false" customHeight="false" outlineLevel="0" collapsed="false">
      <c r="BS43597" s="96" t="n">
        <f aca="false">BR43597-2.5</f>
        <v>-2.5</v>
      </c>
    </row>
    <row r="43598" customFormat="false" ht="12" hidden="false" customHeight="false" outlineLevel="0" collapsed="false">
      <c r="BS43598" s="96" t="n">
        <f aca="false">BR43598-2.5</f>
        <v>-2.5</v>
      </c>
    </row>
    <row r="43599" customFormat="false" ht="12" hidden="false" customHeight="false" outlineLevel="0" collapsed="false">
      <c r="BS43599" s="96" t="n">
        <f aca="false">BR43599-2.5</f>
        <v>-2.5</v>
      </c>
    </row>
    <row r="43600" customFormat="false" ht="12" hidden="false" customHeight="false" outlineLevel="0" collapsed="false">
      <c r="BS43600" s="96" t="n">
        <f aca="false">BR43600-2.5</f>
        <v>-2.5</v>
      </c>
    </row>
    <row r="43601" customFormat="false" ht="12" hidden="false" customHeight="false" outlineLevel="0" collapsed="false">
      <c r="BS43601" s="96" t="n">
        <f aca="false">BR43601-2.5</f>
        <v>-2.5</v>
      </c>
    </row>
    <row r="43602" customFormat="false" ht="12" hidden="false" customHeight="false" outlineLevel="0" collapsed="false">
      <c r="BS43602" s="96" t="n">
        <f aca="false">BR43602-2.5</f>
        <v>-2.5</v>
      </c>
    </row>
    <row r="43603" customFormat="false" ht="12" hidden="false" customHeight="false" outlineLevel="0" collapsed="false">
      <c r="BS43603" s="96" t="n">
        <f aca="false">BR43603-2.5</f>
        <v>-2.5</v>
      </c>
    </row>
    <row r="43604" customFormat="false" ht="12" hidden="false" customHeight="false" outlineLevel="0" collapsed="false">
      <c r="BS43604" s="96" t="n">
        <f aca="false">BR43604-2.5</f>
        <v>-2.5</v>
      </c>
    </row>
    <row r="43605" customFormat="false" ht="12" hidden="false" customHeight="false" outlineLevel="0" collapsed="false">
      <c r="BS43605" s="96" t="n">
        <f aca="false">BR43605-2.5</f>
        <v>-2.5</v>
      </c>
    </row>
    <row r="43606" customFormat="false" ht="12" hidden="false" customHeight="false" outlineLevel="0" collapsed="false">
      <c r="BS43606" s="96" t="n">
        <f aca="false">BR43606-2.5</f>
        <v>-2.5</v>
      </c>
    </row>
    <row r="43607" customFormat="false" ht="12" hidden="false" customHeight="false" outlineLevel="0" collapsed="false">
      <c r="BS43607" s="96" t="n">
        <f aca="false">BR43607-2.5</f>
        <v>-2.5</v>
      </c>
    </row>
    <row r="43608" customFormat="false" ht="12" hidden="false" customHeight="false" outlineLevel="0" collapsed="false">
      <c r="BS43608" s="96" t="n">
        <f aca="false">BR43608-2.5</f>
        <v>-2.5</v>
      </c>
    </row>
    <row r="43609" customFormat="false" ht="12" hidden="false" customHeight="false" outlineLevel="0" collapsed="false">
      <c r="BS43609" s="96" t="n">
        <f aca="false">BR43609-2.5</f>
        <v>-2.5</v>
      </c>
    </row>
    <row r="43610" customFormat="false" ht="12" hidden="false" customHeight="false" outlineLevel="0" collapsed="false">
      <c r="BS43610" s="96" t="n">
        <f aca="false">BR43610-2.5</f>
        <v>-2.5</v>
      </c>
    </row>
    <row r="43611" customFormat="false" ht="12" hidden="false" customHeight="false" outlineLevel="0" collapsed="false">
      <c r="BS43611" s="96" t="n">
        <f aca="false">BR43611-2.5</f>
        <v>-2.5</v>
      </c>
    </row>
    <row r="43612" customFormat="false" ht="12" hidden="false" customHeight="false" outlineLevel="0" collapsed="false">
      <c r="BS43612" s="96" t="n">
        <f aca="false">BR43612-2.5</f>
        <v>-2.5</v>
      </c>
    </row>
    <row r="43613" customFormat="false" ht="12" hidden="false" customHeight="false" outlineLevel="0" collapsed="false">
      <c r="BS43613" s="96" t="n">
        <f aca="false">BR43613-2.5</f>
        <v>-2.5</v>
      </c>
    </row>
    <row r="43614" customFormat="false" ht="12" hidden="false" customHeight="false" outlineLevel="0" collapsed="false">
      <c r="BS43614" s="96" t="n">
        <f aca="false">BR43614-2.5</f>
        <v>-2.5</v>
      </c>
    </row>
    <row r="43615" customFormat="false" ht="12" hidden="false" customHeight="false" outlineLevel="0" collapsed="false">
      <c r="BS43615" s="96" t="n">
        <f aca="false">BR43615-2.5</f>
        <v>-2.5</v>
      </c>
    </row>
    <row r="43616" customFormat="false" ht="12" hidden="false" customHeight="false" outlineLevel="0" collapsed="false">
      <c r="BS43616" s="96" t="n">
        <f aca="false">BR43616-2.5</f>
        <v>-2.5</v>
      </c>
    </row>
    <row r="43617" customFormat="false" ht="12" hidden="false" customHeight="false" outlineLevel="0" collapsed="false">
      <c r="BS43617" s="96" t="n">
        <f aca="false">BR43617-2.5</f>
        <v>-2.5</v>
      </c>
    </row>
    <row r="43618" customFormat="false" ht="12" hidden="false" customHeight="false" outlineLevel="0" collapsed="false">
      <c r="BS43618" s="96" t="n">
        <f aca="false">BR43618-2.5</f>
        <v>-2.5</v>
      </c>
    </row>
    <row r="43619" customFormat="false" ht="12" hidden="false" customHeight="false" outlineLevel="0" collapsed="false">
      <c r="BS43619" s="96" t="n">
        <f aca="false">BR43619-2.5</f>
        <v>-2.5</v>
      </c>
    </row>
    <row r="43620" customFormat="false" ht="12" hidden="false" customHeight="false" outlineLevel="0" collapsed="false">
      <c r="BS43620" s="96" t="n">
        <f aca="false">BR43620-2.5</f>
        <v>-2.5</v>
      </c>
    </row>
    <row r="43621" customFormat="false" ht="12" hidden="false" customHeight="false" outlineLevel="0" collapsed="false">
      <c r="BS43621" s="96" t="n">
        <f aca="false">BR43621-2.5</f>
        <v>-2.5</v>
      </c>
    </row>
    <row r="43622" customFormat="false" ht="12" hidden="false" customHeight="false" outlineLevel="0" collapsed="false">
      <c r="BS43622" s="96" t="n">
        <f aca="false">BR43622-2.5</f>
        <v>-2.5</v>
      </c>
    </row>
    <row r="43623" customFormat="false" ht="12" hidden="false" customHeight="false" outlineLevel="0" collapsed="false">
      <c r="BS43623" s="96" t="n">
        <f aca="false">BR43623-2.5</f>
        <v>-2.5</v>
      </c>
    </row>
    <row r="43624" customFormat="false" ht="12" hidden="false" customHeight="false" outlineLevel="0" collapsed="false">
      <c r="BS43624" s="96" t="n">
        <f aca="false">BR43624-2.5</f>
        <v>-2.5</v>
      </c>
    </row>
    <row r="43625" customFormat="false" ht="12" hidden="false" customHeight="false" outlineLevel="0" collapsed="false">
      <c r="BS43625" s="96" t="n">
        <f aca="false">BR43625-2.5</f>
        <v>-2.5</v>
      </c>
    </row>
    <row r="43626" customFormat="false" ht="12" hidden="false" customHeight="false" outlineLevel="0" collapsed="false">
      <c r="BS43626" s="96" t="n">
        <f aca="false">BR43626-2.5</f>
        <v>-2.5</v>
      </c>
    </row>
    <row r="43627" customFormat="false" ht="12" hidden="false" customHeight="false" outlineLevel="0" collapsed="false">
      <c r="BS43627" s="96" t="n">
        <f aca="false">BR43627-2.5</f>
        <v>-2.5</v>
      </c>
    </row>
    <row r="43628" customFormat="false" ht="12" hidden="false" customHeight="false" outlineLevel="0" collapsed="false">
      <c r="BS43628" s="96" t="n">
        <f aca="false">BR43628-2.5</f>
        <v>-2.5</v>
      </c>
    </row>
    <row r="43629" customFormat="false" ht="12" hidden="false" customHeight="false" outlineLevel="0" collapsed="false">
      <c r="BS43629" s="96" t="n">
        <f aca="false">BR43629-2.5</f>
        <v>-2.5</v>
      </c>
    </row>
    <row r="43630" customFormat="false" ht="12" hidden="false" customHeight="false" outlineLevel="0" collapsed="false">
      <c r="BS43630" s="96" t="n">
        <f aca="false">BR43630-2.5</f>
        <v>-2.5</v>
      </c>
    </row>
    <row r="43631" customFormat="false" ht="12" hidden="false" customHeight="false" outlineLevel="0" collapsed="false">
      <c r="BS43631" s="96" t="n">
        <f aca="false">BR43631-2.5</f>
        <v>-2.5</v>
      </c>
    </row>
    <row r="43632" customFormat="false" ht="12" hidden="false" customHeight="false" outlineLevel="0" collapsed="false">
      <c r="BS43632" s="96" t="n">
        <f aca="false">BR43632-2.5</f>
        <v>-2.5</v>
      </c>
    </row>
    <row r="43633" customFormat="false" ht="12" hidden="false" customHeight="false" outlineLevel="0" collapsed="false">
      <c r="BS43633" s="96" t="n">
        <f aca="false">BR43633-2.5</f>
        <v>-2.5</v>
      </c>
    </row>
    <row r="43634" customFormat="false" ht="12" hidden="false" customHeight="false" outlineLevel="0" collapsed="false">
      <c r="BS43634" s="96" t="n">
        <f aca="false">BR43634-2.5</f>
        <v>-2.5</v>
      </c>
    </row>
    <row r="43635" customFormat="false" ht="12" hidden="false" customHeight="false" outlineLevel="0" collapsed="false">
      <c r="BS43635" s="96" t="n">
        <f aca="false">BR43635-2.5</f>
        <v>-2.5</v>
      </c>
    </row>
    <row r="43636" customFormat="false" ht="12" hidden="false" customHeight="false" outlineLevel="0" collapsed="false">
      <c r="BS43636" s="96" t="n">
        <f aca="false">BR43636-2.5</f>
        <v>-2.5</v>
      </c>
    </row>
    <row r="43637" customFormat="false" ht="12" hidden="false" customHeight="false" outlineLevel="0" collapsed="false">
      <c r="BS43637" s="96" t="n">
        <f aca="false">BR43637-2.5</f>
        <v>-2.5</v>
      </c>
    </row>
    <row r="43638" customFormat="false" ht="12" hidden="false" customHeight="false" outlineLevel="0" collapsed="false">
      <c r="BS43638" s="96" t="n">
        <f aca="false">BR43638-2.5</f>
        <v>-2.5</v>
      </c>
    </row>
    <row r="43639" customFormat="false" ht="12" hidden="false" customHeight="false" outlineLevel="0" collapsed="false">
      <c r="BS43639" s="96" t="n">
        <f aca="false">BR43639-2.5</f>
        <v>-2.5</v>
      </c>
    </row>
    <row r="43640" customFormat="false" ht="12" hidden="false" customHeight="false" outlineLevel="0" collapsed="false">
      <c r="BS43640" s="96" t="n">
        <f aca="false">BR43640-2.5</f>
        <v>-2.5</v>
      </c>
    </row>
    <row r="43641" customFormat="false" ht="12" hidden="false" customHeight="false" outlineLevel="0" collapsed="false">
      <c r="BS43641" s="96" t="n">
        <f aca="false">BR43641-2.5</f>
        <v>-2.5</v>
      </c>
    </row>
    <row r="43642" customFormat="false" ht="12" hidden="false" customHeight="false" outlineLevel="0" collapsed="false">
      <c r="BS43642" s="96" t="n">
        <f aca="false">BR43642-2.5</f>
        <v>-2.5</v>
      </c>
    </row>
    <row r="43643" customFormat="false" ht="12" hidden="false" customHeight="false" outlineLevel="0" collapsed="false">
      <c r="BS43643" s="96" t="n">
        <f aca="false">BR43643-2.5</f>
        <v>-2.5</v>
      </c>
    </row>
    <row r="43644" customFormat="false" ht="12" hidden="false" customHeight="false" outlineLevel="0" collapsed="false">
      <c r="BS43644" s="96" t="n">
        <f aca="false">BR43644-2.5</f>
        <v>-2.5</v>
      </c>
    </row>
    <row r="43645" customFormat="false" ht="12" hidden="false" customHeight="false" outlineLevel="0" collapsed="false">
      <c r="BS43645" s="96" t="n">
        <f aca="false">BR43645-2.5</f>
        <v>-2.5</v>
      </c>
    </row>
    <row r="43646" customFormat="false" ht="12" hidden="false" customHeight="false" outlineLevel="0" collapsed="false">
      <c r="BS43646" s="96" t="n">
        <f aca="false">BR43646-2.5</f>
        <v>-2.5</v>
      </c>
    </row>
    <row r="43647" customFormat="false" ht="12" hidden="false" customHeight="false" outlineLevel="0" collapsed="false">
      <c r="BS43647" s="96" t="n">
        <f aca="false">BR43647-2.5</f>
        <v>-2.5</v>
      </c>
    </row>
    <row r="43648" customFormat="false" ht="12" hidden="false" customHeight="false" outlineLevel="0" collapsed="false">
      <c r="BS43648" s="96" t="n">
        <f aca="false">BR43648-2.5</f>
        <v>-2.5</v>
      </c>
    </row>
    <row r="43649" customFormat="false" ht="12" hidden="false" customHeight="false" outlineLevel="0" collapsed="false">
      <c r="BS43649" s="96" t="n">
        <f aca="false">BR43649-2.5</f>
        <v>-2.5</v>
      </c>
    </row>
    <row r="43650" customFormat="false" ht="12" hidden="false" customHeight="false" outlineLevel="0" collapsed="false">
      <c r="BS43650" s="96" t="n">
        <f aca="false">BR43650-2.5</f>
        <v>-2.5</v>
      </c>
    </row>
    <row r="43651" customFormat="false" ht="12" hidden="false" customHeight="false" outlineLevel="0" collapsed="false">
      <c r="BS43651" s="96" t="n">
        <f aca="false">BR43651-2.5</f>
        <v>-2.5</v>
      </c>
    </row>
    <row r="43652" customFormat="false" ht="12" hidden="false" customHeight="false" outlineLevel="0" collapsed="false">
      <c r="BS43652" s="96" t="n">
        <f aca="false">BR43652-2.5</f>
        <v>-2.5</v>
      </c>
    </row>
    <row r="43653" customFormat="false" ht="12" hidden="false" customHeight="false" outlineLevel="0" collapsed="false">
      <c r="BS43653" s="96" t="n">
        <f aca="false">BR43653-2.5</f>
        <v>-2.5</v>
      </c>
    </row>
    <row r="43654" customFormat="false" ht="12" hidden="false" customHeight="false" outlineLevel="0" collapsed="false">
      <c r="BS43654" s="96" t="n">
        <f aca="false">BR43654-2.5</f>
        <v>-2.5</v>
      </c>
    </row>
    <row r="43655" customFormat="false" ht="12" hidden="false" customHeight="false" outlineLevel="0" collapsed="false">
      <c r="BS43655" s="96" t="n">
        <f aca="false">BR43655-2.5</f>
        <v>-2.5</v>
      </c>
    </row>
    <row r="43656" customFormat="false" ht="12" hidden="false" customHeight="false" outlineLevel="0" collapsed="false">
      <c r="BS43656" s="96" t="n">
        <f aca="false">BR43656-2.5</f>
        <v>-2.5</v>
      </c>
    </row>
    <row r="43657" customFormat="false" ht="12" hidden="false" customHeight="false" outlineLevel="0" collapsed="false">
      <c r="BS43657" s="96" t="n">
        <f aca="false">BR43657-2.5</f>
        <v>-2.5</v>
      </c>
    </row>
    <row r="43658" customFormat="false" ht="12" hidden="false" customHeight="false" outlineLevel="0" collapsed="false">
      <c r="BS43658" s="96" t="n">
        <f aca="false">BR43658-2.5</f>
        <v>-2.5</v>
      </c>
    </row>
    <row r="43659" customFormat="false" ht="12" hidden="false" customHeight="false" outlineLevel="0" collapsed="false">
      <c r="BS43659" s="96" t="n">
        <f aca="false">BR43659-2.5</f>
        <v>-2.5</v>
      </c>
    </row>
    <row r="43660" customFormat="false" ht="12" hidden="false" customHeight="false" outlineLevel="0" collapsed="false">
      <c r="BS43660" s="96" t="n">
        <f aca="false">BR43660-2.5</f>
        <v>-2.5</v>
      </c>
    </row>
    <row r="43661" customFormat="false" ht="12" hidden="false" customHeight="false" outlineLevel="0" collapsed="false">
      <c r="BS43661" s="96" t="n">
        <f aca="false">BR43661-2.5</f>
        <v>-2.5</v>
      </c>
    </row>
    <row r="43662" customFormat="false" ht="12" hidden="false" customHeight="false" outlineLevel="0" collapsed="false">
      <c r="BS43662" s="96" t="n">
        <f aca="false">BR43662-2.5</f>
        <v>-2.5</v>
      </c>
    </row>
    <row r="43663" customFormat="false" ht="12" hidden="false" customHeight="false" outlineLevel="0" collapsed="false">
      <c r="BS43663" s="96" t="n">
        <f aca="false">BR43663-2.5</f>
        <v>-2.5</v>
      </c>
    </row>
    <row r="43664" customFormat="false" ht="12" hidden="false" customHeight="false" outlineLevel="0" collapsed="false">
      <c r="BS43664" s="96" t="n">
        <f aca="false">BR43664-2.5</f>
        <v>-2.5</v>
      </c>
    </row>
    <row r="43665" customFormat="false" ht="12" hidden="false" customHeight="false" outlineLevel="0" collapsed="false">
      <c r="BS43665" s="96" t="n">
        <f aca="false">BR43665-2.5</f>
        <v>-2.5</v>
      </c>
    </row>
    <row r="43666" customFormat="false" ht="12" hidden="false" customHeight="false" outlineLevel="0" collapsed="false">
      <c r="BS43666" s="96" t="n">
        <f aca="false">BR43666-2.5</f>
        <v>-2.5</v>
      </c>
    </row>
    <row r="43667" customFormat="false" ht="12" hidden="false" customHeight="false" outlineLevel="0" collapsed="false">
      <c r="BS43667" s="96" t="n">
        <f aca="false">BR43667-2.5</f>
        <v>-2.5</v>
      </c>
    </row>
    <row r="43668" customFormat="false" ht="12" hidden="false" customHeight="false" outlineLevel="0" collapsed="false">
      <c r="BS43668" s="96" t="n">
        <f aca="false">BR43668-2.5</f>
        <v>-2.5</v>
      </c>
    </row>
    <row r="43669" customFormat="false" ht="12" hidden="false" customHeight="false" outlineLevel="0" collapsed="false">
      <c r="BS43669" s="96" t="n">
        <f aca="false">BR43669-2.5</f>
        <v>-2.5</v>
      </c>
    </row>
    <row r="43670" customFormat="false" ht="12" hidden="false" customHeight="false" outlineLevel="0" collapsed="false">
      <c r="BS43670" s="96" t="n">
        <f aca="false">BR43670-2.5</f>
        <v>-2.5</v>
      </c>
    </row>
    <row r="43671" customFormat="false" ht="12" hidden="false" customHeight="false" outlineLevel="0" collapsed="false">
      <c r="BS43671" s="96" t="n">
        <f aca="false">BR43671-2.5</f>
        <v>-2.5</v>
      </c>
    </row>
    <row r="43672" customFormat="false" ht="12" hidden="false" customHeight="false" outlineLevel="0" collapsed="false">
      <c r="BS43672" s="96" t="n">
        <f aca="false">BR43672-2.5</f>
        <v>-2.5</v>
      </c>
    </row>
    <row r="43673" customFormat="false" ht="12" hidden="false" customHeight="false" outlineLevel="0" collapsed="false">
      <c r="BS43673" s="96" t="n">
        <f aca="false">BR43673-2.5</f>
        <v>-2.5</v>
      </c>
    </row>
    <row r="43674" customFormat="false" ht="12" hidden="false" customHeight="false" outlineLevel="0" collapsed="false">
      <c r="BS43674" s="96" t="n">
        <f aca="false">BR43674-2.5</f>
        <v>-2.5</v>
      </c>
    </row>
    <row r="43675" customFormat="false" ht="12" hidden="false" customHeight="false" outlineLevel="0" collapsed="false">
      <c r="BS43675" s="96" t="n">
        <f aca="false">BR43675-2.5</f>
        <v>-2.5</v>
      </c>
    </row>
    <row r="43676" customFormat="false" ht="12" hidden="false" customHeight="false" outlineLevel="0" collapsed="false">
      <c r="BS43676" s="96" t="n">
        <f aca="false">BR43676-2.5</f>
        <v>-2.5</v>
      </c>
    </row>
    <row r="43677" customFormat="false" ht="12" hidden="false" customHeight="false" outlineLevel="0" collapsed="false">
      <c r="BS43677" s="96" t="n">
        <f aca="false">BR43677-2.5</f>
        <v>-2.5</v>
      </c>
    </row>
    <row r="43678" customFormat="false" ht="12" hidden="false" customHeight="false" outlineLevel="0" collapsed="false">
      <c r="BS43678" s="96" t="n">
        <f aca="false">BR43678-2.5</f>
        <v>-2.5</v>
      </c>
    </row>
    <row r="43679" customFormat="false" ht="12" hidden="false" customHeight="false" outlineLevel="0" collapsed="false">
      <c r="BS43679" s="96" t="n">
        <f aca="false">BR43679-2.5</f>
        <v>-2.5</v>
      </c>
    </row>
    <row r="43680" customFormat="false" ht="12" hidden="false" customHeight="false" outlineLevel="0" collapsed="false">
      <c r="BS43680" s="96" t="n">
        <f aca="false">BR43680-2.5</f>
        <v>-2.5</v>
      </c>
    </row>
    <row r="43681" customFormat="false" ht="12" hidden="false" customHeight="false" outlineLevel="0" collapsed="false">
      <c r="BS43681" s="96" t="n">
        <f aca="false">BR43681-2.5</f>
        <v>-2.5</v>
      </c>
    </row>
    <row r="43682" customFormat="false" ht="12" hidden="false" customHeight="false" outlineLevel="0" collapsed="false">
      <c r="BS43682" s="96" t="n">
        <f aca="false">BR43682-2.5</f>
        <v>-2.5</v>
      </c>
    </row>
    <row r="43683" customFormat="false" ht="12" hidden="false" customHeight="false" outlineLevel="0" collapsed="false">
      <c r="BS43683" s="96" t="n">
        <f aca="false">BR43683-2.5</f>
        <v>-2.5</v>
      </c>
    </row>
    <row r="43684" customFormat="false" ht="12" hidden="false" customHeight="false" outlineLevel="0" collapsed="false">
      <c r="BS43684" s="96" t="n">
        <f aca="false">BR43684-2.5</f>
        <v>-2.5</v>
      </c>
    </row>
    <row r="43685" customFormat="false" ht="12" hidden="false" customHeight="false" outlineLevel="0" collapsed="false">
      <c r="BS43685" s="96" t="n">
        <f aca="false">BR43685-2.5</f>
        <v>-2.5</v>
      </c>
    </row>
    <row r="43686" customFormat="false" ht="12" hidden="false" customHeight="false" outlineLevel="0" collapsed="false">
      <c r="BS43686" s="96" t="n">
        <f aca="false">BR43686-2.5</f>
        <v>-2.5</v>
      </c>
    </row>
    <row r="43687" customFormat="false" ht="12" hidden="false" customHeight="false" outlineLevel="0" collapsed="false">
      <c r="BS43687" s="96" t="n">
        <f aca="false">BR43687-2.5</f>
        <v>-2.5</v>
      </c>
    </row>
    <row r="43688" customFormat="false" ht="12" hidden="false" customHeight="false" outlineLevel="0" collapsed="false">
      <c r="BS43688" s="96" t="n">
        <f aca="false">BR43688-2.5</f>
        <v>-2.5</v>
      </c>
    </row>
    <row r="43689" customFormat="false" ht="12" hidden="false" customHeight="false" outlineLevel="0" collapsed="false">
      <c r="BS43689" s="96" t="n">
        <f aca="false">BR43689-2.5</f>
        <v>-2.5</v>
      </c>
    </row>
    <row r="43690" customFormat="false" ht="12" hidden="false" customHeight="false" outlineLevel="0" collapsed="false">
      <c r="BS43690" s="96" t="n">
        <f aca="false">BR43690-2.5</f>
        <v>-2.5</v>
      </c>
    </row>
    <row r="43691" customFormat="false" ht="12" hidden="false" customHeight="false" outlineLevel="0" collapsed="false">
      <c r="BS43691" s="96" t="n">
        <f aca="false">BR43691-2.5</f>
        <v>-2.5</v>
      </c>
    </row>
    <row r="43692" customFormat="false" ht="12" hidden="false" customHeight="false" outlineLevel="0" collapsed="false">
      <c r="BS43692" s="96" t="n">
        <f aca="false">BR43692-2.5</f>
        <v>-2.5</v>
      </c>
    </row>
    <row r="43693" customFormat="false" ht="12" hidden="false" customHeight="false" outlineLevel="0" collapsed="false">
      <c r="BS43693" s="96" t="n">
        <f aca="false">BR43693-2.5</f>
        <v>-2.5</v>
      </c>
    </row>
    <row r="43694" customFormat="false" ht="12" hidden="false" customHeight="false" outlineLevel="0" collapsed="false">
      <c r="BS43694" s="96" t="n">
        <f aca="false">BR43694-2.5</f>
        <v>-2.5</v>
      </c>
    </row>
    <row r="43695" customFormat="false" ht="12" hidden="false" customHeight="false" outlineLevel="0" collapsed="false">
      <c r="BS43695" s="96" t="n">
        <f aca="false">BR43695-2.5</f>
        <v>-2.5</v>
      </c>
    </row>
    <row r="43696" customFormat="false" ht="12" hidden="false" customHeight="false" outlineLevel="0" collapsed="false">
      <c r="BS43696" s="96" t="n">
        <f aca="false">BR43696-2.5</f>
        <v>-2.5</v>
      </c>
    </row>
    <row r="43697" customFormat="false" ht="12" hidden="false" customHeight="false" outlineLevel="0" collapsed="false">
      <c r="BS43697" s="96" t="n">
        <f aca="false">BR43697-2.5</f>
        <v>-2.5</v>
      </c>
    </row>
    <row r="43698" customFormat="false" ht="12" hidden="false" customHeight="false" outlineLevel="0" collapsed="false">
      <c r="BS43698" s="96" t="n">
        <f aca="false">BR43698-2.5</f>
        <v>-2.5</v>
      </c>
    </row>
    <row r="43699" customFormat="false" ht="12" hidden="false" customHeight="false" outlineLevel="0" collapsed="false">
      <c r="BS43699" s="96" t="n">
        <f aca="false">BR43699-2.5</f>
        <v>-2.5</v>
      </c>
    </row>
    <row r="43700" customFormat="false" ht="12" hidden="false" customHeight="false" outlineLevel="0" collapsed="false">
      <c r="BS43700" s="96" t="n">
        <f aca="false">BR43700-2.5</f>
        <v>-2.5</v>
      </c>
    </row>
    <row r="43701" customFormat="false" ht="12" hidden="false" customHeight="false" outlineLevel="0" collapsed="false">
      <c r="BS43701" s="96" t="n">
        <f aca="false">BR43701-2.5</f>
        <v>-2.5</v>
      </c>
    </row>
    <row r="43702" customFormat="false" ht="12" hidden="false" customHeight="false" outlineLevel="0" collapsed="false">
      <c r="BS43702" s="96" t="n">
        <f aca="false">BR43702-2.5</f>
        <v>-2.5</v>
      </c>
    </row>
    <row r="43703" customFormat="false" ht="12" hidden="false" customHeight="false" outlineLevel="0" collapsed="false">
      <c r="BS43703" s="96" t="n">
        <f aca="false">BR43703-2.5</f>
        <v>-2.5</v>
      </c>
    </row>
    <row r="43704" customFormat="false" ht="12" hidden="false" customHeight="false" outlineLevel="0" collapsed="false">
      <c r="BS43704" s="96" t="n">
        <f aca="false">BR43704-2.5</f>
        <v>-2.5</v>
      </c>
    </row>
    <row r="43705" customFormat="false" ht="12" hidden="false" customHeight="false" outlineLevel="0" collapsed="false">
      <c r="BS43705" s="96" t="n">
        <f aca="false">BR43705-2.5</f>
        <v>-2.5</v>
      </c>
    </row>
    <row r="43706" customFormat="false" ht="12" hidden="false" customHeight="false" outlineLevel="0" collapsed="false">
      <c r="BS43706" s="96" t="n">
        <f aca="false">BR43706-2.5</f>
        <v>-2.5</v>
      </c>
    </row>
    <row r="43707" customFormat="false" ht="12" hidden="false" customHeight="false" outlineLevel="0" collapsed="false">
      <c r="BS43707" s="96" t="n">
        <f aca="false">BR43707-2.5</f>
        <v>-2.5</v>
      </c>
    </row>
    <row r="43708" customFormat="false" ht="12" hidden="false" customHeight="false" outlineLevel="0" collapsed="false">
      <c r="BS43708" s="96" t="n">
        <f aca="false">BR43708-2.5</f>
        <v>-2.5</v>
      </c>
    </row>
    <row r="43709" customFormat="false" ht="12" hidden="false" customHeight="false" outlineLevel="0" collapsed="false">
      <c r="BS43709" s="96" t="n">
        <f aca="false">BR43709-2.5</f>
        <v>-2.5</v>
      </c>
    </row>
    <row r="43710" customFormat="false" ht="12" hidden="false" customHeight="false" outlineLevel="0" collapsed="false">
      <c r="BS43710" s="96" t="n">
        <f aca="false">BR43710-2.5</f>
        <v>-2.5</v>
      </c>
    </row>
    <row r="43711" customFormat="false" ht="12" hidden="false" customHeight="false" outlineLevel="0" collapsed="false">
      <c r="BS43711" s="96" t="n">
        <f aca="false">BR43711-2.5</f>
        <v>-2.5</v>
      </c>
    </row>
    <row r="43712" customFormat="false" ht="12" hidden="false" customHeight="false" outlineLevel="0" collapsed="false">
      <c r="BS43712" s="96" t="n">
        <f aca="false">BR43712-2.5</f>
        <v>-2.5</v>
      </c>
    </row>
    <row r="43713" customFormat="false" ht="12" hidden="false" customHeight="false" outlineLevel="0" collapsed="false">
      <c r="BS43713" s="96" t="n">
        <f aca="false">BR43713-2.5</f>
        <v>-2.5</v>
      </c>
    </row>
    <row r="43714" customFormat="false" ht="12" hidden="false" customHeight="false" outlineLevel="0" collapsed="false">
      <c r="BS43714" s="96" t="n">
        <f aca="false">BR43714-2.5</f>
        <v>-2.5</v>
      </c>
    </row>
    <row r="43715" customFormat="false" ht="12" hidden="false" customHeight="false" outlineLevel="0" collapsed="false">
      <c r="BS43715" s="96" t="n">
        <f aca="false">BR43715-2.5</f>
        <v>-2.5</v>
      </c>
    </row>
    <row r="43716" customFormat="false" ht="12" hidden="false" customHeight="false" outlineLevel="0" collapsed="false">
      <c r="BS43716" s="96" t="n">
        <f aca="false">BR43716-2.5</f>
        <v>-2.5</v>
      </c>
    </row>
    <row r="43717" customFormat="false" ht="12" hidden="false" customHeight="false" outlineLevel="0" collapsed="false">
      <c r="BS43717" s="96" t="n">
        <f aca="false">BR43717-2.5</f>
        <v>-2.5</v>
      </c>
    </row>
    <row r="43718" customFormat="false" ht="12" hidden="false" customHeight="false" outlineLevel="0" collapsed="false">
      <c r="BS43718" s="96" t="n">
        <f aca="false">BR43718-2.5</f>
        <v>-2.5</v>
      </c>
    </row>
    <row r="43719" customFormat="false" ht="12" hidden="false" customHeight="false" outlineLevel="0" collapsed="false">
      <c r="BS43719" s="96" t="n">
        <f aca="false">BR43719-2.5</f>
        <v>-2.5</v>
      </c>
    </row>
    <row r="43720" customFormat="false" ht="12" hidden="false" customHeight="false" outlineLevel="0" collapsed="false">
      <c r="BS43720" s="96" t="n">
        <f aca="false">BR43720-2.5</f>
        <v>-2.5</v>
      </c>
    </row>
    <row r="43721" customFormat="false" ht="12" hidden="false" customHeight="false" outlineLevel="0" collapsed="false">
      <c r="BS43721" s="96" t="n">
        <f aca="false">BR43721-2.5</f>
        <v>-2.5</v>
      </c>
    </row>
    <row r="43722" customFormat="false" ht="12" hidden="false" customHeight="false" outlineLevel="0" collapsed="false">
      <c r="BS43722" s="96" t="n">
        <f aca="false">BR43722-2.5</f>
        <v>-2.5</v>
      </c>
    </row>
    <row r="43723" customFormat="false" ht="12" hidden="false" customHeight="false" outlineLevel="0" collapsed="false">
      <c r="BS43723" s="96" t="n">
        <f aca="false">BR43723-2.5</f>
        <v>-2.5</v>
      </c>
    </row>
    <row r="43724" customFormat="false" ht="12" hidden="false" customHeight="false" outlineLevel="0" collapsed="false">
      <c r="BS43724" s="96" t="n">
        <f aca="false">BR43724-2.5</f>
        <v>-2.5</v>
      </c>
    </row>
    <row r="43725" customFormat="false" ht="12" hidden="false" customHeight="false" outlineLevel="0" collapsed="false">
      <c r="BS43725" s="96" t="n">
        <f aca="false">BR43725-2.5</f>
        <v>-2.5</v>
      </c>
    </row>
    <row r="43726" customFormat="false" ht="12" hidden="false" customHeight="false" outlineLevel="0" collapsed="false">
      <c r="BS43726" s="96" t="n">
        <f aca="false">BR43726-2.5</f>
        <v>-2.5</v>
      </c>
    </row>
    <row r="43727" customFormat="false" ht="12" hidden="false" customHeight="false" outlineLevel="0" collapsed="false">
      <c r="BS43727" s="96" t="n">
        <f aca="false">BR43727-2.5</f>
        <v>-2.5</v>
      </c>
    </row>
    <row r="43728" customFormat="false" ht="12" hidden="false" customHeight="false" outlineLevel="0" collapsed="false">
      <c r="BS43728" s="96" t="n">
        <f aca="false">BR43728-2.5</f>
        <v>-2.5</v>
      </c>
    </row>
    <row r="43729" customFormat="false" ht="12" hidden="false" customHeight="false" outlineLevel="0" collapsed="false">
      <c r="BS43729" s="96" t="n">
        <f aca="false">BR43729-2.5</f>
        <v>-2.5</v>
      </c>
    </row>
    <row r="43730" customFormat="false" ht="12" hidden="false" customHeight="false" outlineLevel="0" collapsed="false">
      <c r="BS43730" s="96" t="n">
        <f aca="false">BR43730-2.5</f>
        <v>-2.5</v>
      </c>
    </row>
    <row r="43731" customFormat="false" ht="12" hidden="false" customHeight="false" outlineLevel="0" collapsed="false">
      <c r="BS43731" s="96" t="n">
        <f aca="false">BR43731-2.5</f>
        <v>-2.5</v>
      </c>
    </row>
    <row r="43732" customFormat="false" ht="12" hidden="false" customHeight="false" outlineLevel="0" collapsed="false">
      <c r="BS43732" s="96" t="n">
        <f aca="false">BR43732-2.5</f>
        <v>-2.5</v>
      </c>
    </row>
    <row r="43733" customFormat="false" ht="12" hidden="false" customHeight="false" outlineLevel="0" collapsed="false">
      <c r="BS43733" s="96" t="n">
        <f aca="false">BR43733-2.5</f>
        <v>-2.5</v>
      </c>
    </row>
    <row r="43734" customFormat="false" ht="12" hidden="false" customHeight="false" outlineLevel="0" collapsed="false">
      <c r="BS43734" s="96" t="n">
        <f aca="false">BR43734-2.5</f>
        <v>-2.5</v>
      </c>
    </row>
    <row r="43735" customFormat="false" ht="12" hidden="false" customHeight="false" outlineLevel="0" collapsed="false">
      <c r="BS43735" s="96" t="n">
        <f aca="false">BR43735-2.5</f>
        <v>-2.5</v>
      </c>
    </row>
    <row r="43736" customFormat="false" ht="12" hidden="false" customHeight="false" outlineLevel="0" collapsed="false">
      <c r="BS43736" s="96" t="n">
        <f aca="false">BR43736-2.5</f>
        <v>-2.5</v>
      </c>
    </row>
    <row r="43737" customFormat="false" ht="12" hidden="false" customHeight="false" outlineLevel="0" collapsed="false">
      <c r="BS43737" s="96" t="n">
        <f aca="false">BR43737-2.5</f>
        <v>-2.5</v>
      </c>
    </row>
    <row r="43738" customFormat="false" ht="12" hidden="false" customHeight="false" outlineLevel="0" collapsed="false">
      <c r="BS43738" s="96" t="n">
        <f aca="false">BR43738-2.5</f>
        <v>-2.5</v>
      </c>
    </row>
    <row r="43739" customFormat="false" ht="12" hidden="false" customHeight="false" outlineLevel="0" collapsed="false">
      <c r="BS43739" s="96" t="n">
        <f aca="false">BR43739-2.5</f>
        <v>-2.5</v>
      </c>
    </row>
    <row r="43740" customFormat="false" ht="12" hidden="false" customHeight="false" outlineLevel="0" collapsed="false">
      <c r="BS43740" s="96" t="n">
        <f aca="false">BR43740-2.5</f>
        <v>-2.5</v>
      </c>
    </row>
    <row r="43741" customFormat="false" ht="12" hidden="false" customHeight="false" outlineLevel="0" collapsed="false">
      <c r="BS43741" s="96" t="n">
        <f aca="false">BR43741-2.5</f>
        <v>-2.5</v>
      </c>
    </row>
    <row r="43742" customFormat="false" ht="12" hidden="false" customHeight="false" outlineLevel="0" collapsed="false">
      <c r="BS43742" s="96" t="n">
        <f aca="false">BR43742-2.5</f>
        <v>-2.5</v>
      </c>
    </row>
    <row r="43743" customFormat="false" ht="12" hidden="false" customHeight="false" outlineLevel="0" collapsed="false">
      <c r="BS43743" s="96" t="n">
        <f aca="false">BR43743-2.5</f>
        <v>-2.5</v>
      </c>
    </row>
    <row r="43744" customFormat="false" ht="12" hidden="false" customHeight="false" outlineLevel="0" collapsed="false">
      <c r="BS43744" s="96" t="n">
        <f aca="false">BR43744-2.5</f>
        <v>-2.5</v>
      </c>
    </row>
    <row r="43745" customFormat="false" ht="12" hidden="false" customHeight="false" outlineLevel="0" collapsed="false">
      <c r="BS43745" s="96" t="n">
        <f aca="false">BR43745-2.5</f>
        <v>-2.5</v>
      </c>
    </row>
    <row r="43746" customFormat="false" ht="12" hidden="false" customHeight="false" outlineLevel="0" collapsed="false">
      <c r="BS43746" s="96" t="n">
        <f aca="false">BR43746-2.5</f>
        <v>-2.5</v>
      </c>
    </row>
    <row r="43747" customFormat="false" ht="12" hidden="false" customHeight="false" outlineLevel="0" collapsed="false">
      <c r="BS43747" s="96" t="n">
        <f aca="false">BR43747-2.5</f>
        <v>-2.5</v>
      </c>
    </row>
    <row r="43748" customFormat="false" ht="12" hidden="false" customHeight="false" outlineLevel="0" collapsed="false">
      <c r="BS43748" s="96" t="n">
        <f aca="false">BR43748-2.5</f>
        <v>-2.5</v>
      </c>
    </row>
    <row r="43749" customFormat="false" ht="12" hidden="false" customHeight="false" outlineLevel="0" collapsed="false">
      <c r="BS43749" s="96" t="n">
        <f aca="false">BR43749-2.5</f>
        <v>-2.5</v>
      </c>
    </row>
    <row r="43750" customFormat="false" ht="12" hidden="false" customHeight="false" outlineLevel="0" collapsed="false">
      <c r="BS43750" s="96" t="n">
        <f aca="false">BR43750-2.5</f>
        <v>-2.5</v>
      </c>
    </row>
    <row r="43751" customFormat="false" ht="12" hidden="false" customHeight="false" outlineLevel="0" collapsed="false">
      <c r="BS43751" s="96" t="n">
        <f aca="false">BR43751-2.5</f>
        <v>-2.5</v>
      </c>
    </row>
    <row r="43752" customFormat="false" ht="12" hidden="false" customHeight="false" outlineLevel="0" collapsed="false">
      <c r="BS43752" s="96" t="n">
        <f aca="false">BR43752-2.5</f>
        <v>-2.5</v>
      </c>
    </row>
    <row r="43753" customFormat="false" ht="12" hidden="false" customHeight="false" outlineLevel="0" collapsed="false">
      <c r="BS43753" s="96" t="n">
        <f aca="false">BR43753-2.5</f>
        <v>-2.5</v>
      </c>
    </row>
    <row r="43754" customFormat="false" ht="12" hidden="false" customHeight="false" outlineLevel="0" collapsed="false">
      <c r="BS43754" s="96" t="n">
        <f aca="false">BR43754-2.5</f>
        <v>-2.5</v>
      </c>
    </row>
    <row r="43755" customFormat="false" ht="12" hidden="false" customHeight="false" outlineLevel="0" collapsed="false">
      <c r="BS43755" s="96" t="n">
        <f aca="false">BR43755-2.5</f>
        <v>-2.5</v>
      </c>
    </row>
    <row r="43756" customFormat="false" ht="12" hidden="false" customHeight="false" outlineLevel="0" collapsed="false">
      <c r="BS43756" s="96" t="n">
        <f aca="false">BR43756-2.5</f>
        <v>-2.5</v>
      </c>
    </row>
    <row r="43757" customFormat="false" ht="12" hidden="false" customHeight="false" outlineLevel="0" collapsed="false">
      <c r="BS43757" s="96" t="n">
        <f aca="false">BR43757-2.5</f>
        <v>-2.5</v>
      </c>
    </row>
    <row r="43758" customFormat="false" ht="12" hidden="false" customHeight="false" outlineLevel="0" collapsed="false">
      <c r="BS43758" s="96" t="n">
        <f aca="false">BR43758-2.5</f>
        <v>-2.5</v>
      </c>
    </row>
    <row r="43759" customFormat="false" ht="12" hidden="false" customHeight="false" outlineLevel="0" collapsed="false">
      <c r="BS43759" s="96" t="n">
        <f aca="false">BR43759-2.5</f>
        <v>-2.5</v>
      </c>
    </row>
    <row r="43760" customFormat="false" ht="12" hidden="false" customHeight="false" outlineLevel="0" collapsed="false">
      <c r="BS43760" s="96" t="n">
        <f aca="false">BR43760-2.5</f>
        <v>-2.5</v>
      </c>
    </row>
    <row r="43761" customFormat="false" ht="12" hidden="false" customHeight="false" outlineLevel="0" collapsed="false">
      <c r="BS43761" s="96" t="n">
        <f aca="false">BR43761-2.5</f>
        <v>-2.5</v>
      </c>
    </row>
    <row r="43762" customFormat="false" ht="12" hidden="false" customHeight="false" outlineLevel="0" collapsed="false">
      <c r="BS43762" s="96" t="n">
        <f aca="false">BR43762-2.5</f>
        <v>-2.5</v>
      </c>
    </row>
    <row r="43763" customFormat="false" ht="12" hidden="false" customHeight="false" outlineLevel="0" collapsed="false">
      <c r="BS43763" s="96" t="n">
        <f aca="false">BR43763-2.5</f>
        <v>-2.5</v>
      </c>
    </row>
    <row r="43764" customFormat="false" ht="12" hidden="false" customHeight="false" outlineLevel="0" collapsed="false">
      <c r="BS43764" s="96" t="n">
        <f aca="false">BR43764-2.5</f>
        <v>-2.5</v>
      </c>
    </row>
    <row r="43765" customFormat="false" ht="12" hidden="false" customHeight="false" outlineLevel="0" collapsed="false">
      <c r="BS43765" s="96" t="n">
        <f aca="false">BR43765-2.5</f>
        <v>-2.5</v>
      </c>
    </row>
    <row r="43766" customFormat="false" ht="12" hidden="false" customHeight="false" outlineLevel="0" collapsed="false">
      <c r="BS43766" s="96" t="n">
        <f aca="false">BR43766-2.5</f>
        <v>-2.5</v>
      </c>
    </row>
    <row r="43767" customFormat="false" ht="12" hidden="false" customHeight="false" outlineLevel="0" collapsed="false">
      <c r="BS43767" s="96" t="n">
        <f aca="false">BR43767-2.5</f>
        <v>-2.5</v>
      </c>
    </row>
    <row r="43768" customFormat="false" ht="12" hidden="false" customHeight="false" outlineLevel="0" collapsed="false">
      <c r="BS43768" s="96" t="n">
        <f aca="false">BR43768-2.5</f>
        <v>-2.5</v>
      </c>
    </row>
    <row r="43769" customFormat="false" ht="12" hidden="false" customHeight="false" outlineLevel="0" collapsed="false">
      <c r="BS43769" s="96" t="n">
        <f aca="false">BR43769-2.5</f>
        <v>-2.5</v>
      </c>
    </row>
    <row r="43770" customFormat="false" ht="12" hidden="false" customHeight="false" outlineLevel="0" collapsed="false">
      <c r="BS43770" s="96" t="n">
        <f aca="false">BR43770-2.5</f>
        <v>-2.5</v>
      </c>
    </row>
    <row r="43771" customFormat="false" ht="12" hidden="false" customHeight="false" outlineLevel="0" collapsed="false">
      <c r="BS43771" s="96" t="n">
        <f aca="false">BR43771-2.5</f>
        <v>-2.5</v>
      </c>
    </row>
    <row r="43772" customFormat="false" ht="12" hidden="false" customHeight="false" outlineLevel="0" collapsed="false">
      <c r="BS43772" s="96" t="n">
        <f aca="false">BR43772-2.5</f>
        <v>-2.5</v>
      </c>
    </row>
    <row r="43773" customFormat="false" ht="12" hidden="false" customHeight="false" outlineLevel="0" collapsed="false">
      <c r="BS43773" s="96" t="n">
        <f aca="false">BR43773-2.5</f>
        <v>-2.5</v>
      </c>
    </row>
    <row r="43774" customFormat="false" ht="12" hidden="false" customHeight="false" outlineLevel="0" collapsed="false">
      <c r="BS43774" s="96" t="n">
        <f aca="false">BR43774-2.5</f>
        <v>-2.5</v>
      </c>
    </row>
    <row r="43775" customFormat="false" ht="12" hidden="false" customHeight="false" outlineLevel="0" collapsed="false">
      <c r="BS43775" s="96" t="n">
        <f aca="false">BR43775-2.5</f>
        <v>-2.5</v>
      </c>
    </row>
    <row r="43776" customFormat="false" ht="12" hidden="false" customHeight="false" outlineLevel="0" collapsed="false">
      <c r="BS43776" s="96" t="n">
        <f aca="false">BR43776-2.5</f>
        <v>-2.5</v>
      </c>
    </row>
    <row r="43777" customFormat="false" ht="12" hidden="false" customHeight="false" outlineLevel="0" collapsed="false">
      <c r="BS43777" s="96" t="n">
        <f aca="false">BR43777-2.5</f>
        <v>-2.5</v>
      </c>
    </row>
    <row r="43778" customFormat="false" ht="12" hidden="false" customHeight="false" outlineLevel="0" collapsed="false">
      <c r="BS43778" s="96" t="n">
        <f aca="false">BR43778-2.5</f>
        <v>-2.5</v>
      </c>
    </row>
    <row r="43779" customFormat="false" ht="12" hidden="false" customHeight="false" outlineLevel="0" collapsed="false">
      <c r="BS43779" s="96" t="n">
        <f aca="false">BR43779-2.5</f>
        <v>-2.5</v>
      </c>
    </row>
    <row r="43780" customFormat="false" ht="12" hidden="false" customHeight="false" outlineLevel="0" collapsed="false">
      <c r="BS43780" s="96" t="n">
        <f aca="false">BR43780-2.5</f>
        <v>-2.5</v>
      </c>
    </row>
    <row r="43781" customFormat="false" ht="12" hidden="false" customHeight="false" outlineLevel="0" collapsed="false">
      <c r="BS43781" s="96" t="n">
        <f aca="false">BR43781-2.5</f>
        <v>-2.5</v>
      </c>
    </row>
    <row r="43782" customFormat="false" ht="12" hidden="false" customHeight="false" outlineLevel="0" collapsed="false">
      <c r="BS43782" s="96" t="n">
        <f aca="false">BR43782-2.5</f>
        <v>-2.5</v>
      </c>
    </row>
    <row r="43783" customFormat="false" ht="12" hidden="false" customHeight="false" outlineLevel="0" collapsed="false">
      <c r="BS43783" s="96" t="n">
        <f aca="false">BR43783-2.5</f>
        <v>-2.5</v>
      </c>
    </row>
    <row r="43784" customFormat="false" ht="12" hidden="false" customHeight="false" outlineLevel="0" collapsed="false">
      <c r="BS43784" s="96" t="n">
        <f aca="false">BR43784-2.5</f>
        <v>-2.5</v>
      </c>
    </row>
    <row r="43785" customFormat="false" ht="12" hidden="false" customHeight="false" outlineLevel="0" collapsed="false">
      <c r="BS43785" s="96" t="n">
        <f aca="false">BR43785-2.5</f>
        <v>-2.5</v>
      </c>
    </row>
    <row r="43786" customFormat="false" ht="12" hidden="false" customHeight="false" outlineLevel="0" collapsed="false">
      <c r="BS43786" s="96" t="n">
        <f aca="false">BR43786-2.5</f>
        <v>-2.5</v>
      </c>
    </row>
    <row r="43787" customFormat="false" ht="12" hidden="false" customHeight="false" outlineLevel="0" collapsed="false">
      <c r="BS43787" s="96" t="n">
        <f aca="false">BR43787-2.5</f>
        <v>-2.5</v>
      </c>
    </row>
    <row r="43788" customFormat="false" ht="12" hidden="false" customHeight="false" outlineLevel="0" collapsed="false">
      <c r="BS43788" s="96" t="n">
        <f aca="false">BR43788-2.5</f>
        <v>-2.5</v>
      </c>
    </row>
    <row r="43789" customFormat="false" ht="12" hidden="false" customHeight="false" outlineLevel="0" collapsed="false">
      <c r="BS43789" s="96" t="n">
        <f aca="false">BR43789-2.5</f>
        <v>-2.5</v>
      </c>
    </row>
    <row r="43790" customFormat="false" ht="12" hidden="false" customHeight="false" outlineLevel="0" collapsed="false">
      <c r="BS43790" s="96" t="n">
        <f aca="false">BR43790-2.5</f>
        <v>-2.5</v>
      </c>
    </row>
    <row r="43791" customFormat="false" ht="12" hidden="false" customHeight="false" outlineLevel="0" collapsed="false">
      <c r="BS43791" s="96" t="n">
        <f aca="false">BR43791-2.5</f>
        <v>-2.5</v>
      </c>
    </row>
    <row r="43792" customFormat="false" ht="12" hidden="false" customHeight="false" outlineLevel="0" collapsed="false">
      <c r="BS43792" s="96" t="n">
        <f aca="false">BR43792-2.5</f>
        <v>-2.5</v>
      </c>
    </row>
    <row r="43793" customFormat="false" ht="12" hidden="false" customHeight="false" outlineLevel="0" collapsed="false">
      <c r="BS43793" s="96" t="n">
        <f aca="false">BR43793-2.5</f>
        <v>-2.5</v>
      </c>
    </row>
    <row r="43794" customFormat="false" ht="12" hidden="false" customHeight="false" outlineLevel="0" collapsed="false">
      <c r="BS43794" s="96" t="n">
        <f aca="false">BR43794-2.5</f>
        <v>-2.5</v>
      </c>
    </row>
    <row r="43795" customFormat="false" ht="12" hidden="false" customHeight="false" outlineLevel="0" collapsed="false">
      <c r="BS43795" s="96" t="n">
        <f aca="false">BR43795-2.5</f>
        <v>-2.5</v>
      </c>
    </row>
    <row r="43796" customFormat="false" ht="12" hidden="false" customHeight="false" outlineLevel="0" collapsed="false">
      <c r="BS43796" s="96" t="n">
        <f aca="false">BR43796-2.5</f>
        <v>-2.5</v>
      </c>
    </row>
    <row r="43797" customFormat="false" ht="12" hidden="false" customHeight="false" outlineLevel="0" collapsed="false">
      <c r="BS43797" s="96" t="n">
        <f aca="false">BR43797-2.5</f>
        <v>-2.5</v>
      </c>
    </row>
    <row r="43798" customFormat="false" ht="12" hidden="false" customHeight="false" outlineLevel="0" collapsed="false">
      <c r="BS43798" s="96" t="n">
        <f aca="false">BR43798-2.5</f>
        <v>-2.5</v>
      </c>
    </row>
    <row r="43799" customFormat="false" ht="12" hidden="false" customHeight="false" outlineLevel="0" collapsed="false">
      <c r="BS43799" s="96" t="n">
        <f aca="false">BR43799-2.5</f>
        <v>-2.5</v>
      </c>
    </row>
    <row r="43800" customFormat="false" ht="12" hidden="false" customHeight="false" outlineLevel="0" collapsed="false">
      <c r="BS43800" s="96" t="n">
        <f aca="false">BR43800-2.5</f>
        <v>-2.5</v>
      </c>
    </row>
    <row r="43801" customFormat="false" ht="12" hidden="false" customHeight="false" outlineLevel="0" collapsed="false">
      <c r="BS43801" s="96" t="n">
        <f aca="false">BR43801-2.5</f>
        <v>-2.5</v>
      </c>
    </row>
    <row r="43802" customFormat="false" ht="12" hidden="false" customHeight="false" outlineLevel="0" collapsed="false">
      <c r="BS43802" s="96" t="n">
        <f aca="false">BR43802-2.5</f>
        <v>-2.5</v>
      </c>
    </row>
    <row r="43803" customFormat="false" ht="12" hidden="false" customHeight="false" outlineLevel="0" collapsed="false">
      <c r="BS43803" s="96" t="n">
        <f aca="false">BR43803-2.5</f>
        <v>-2.5</v>
      </c>
    </row>
    <row r="43804" customFormat="false" ht="12" hidden="false" customHeight="false" outlineLevel="0" collapsed="false">
      <c r="BS43804" s="96" t="n">
        <f aca="false">BR43804-2.5</f>
        <v>-2.5</v>
      </c>
    </row>
    <row r="43805" customFormat="false" ht="12" hidden="false" customHeight="false" outlineLevel="0" collapsed="false">
      <c r="BS43805" s="96" t="n">
        <f aca="false">BR43805-2.5</f>
        <v>-2.5</v>
      </c>
    </row>
    <row r="43806" customFormat="false" ht="12" hidden="false" customHeight="false" outlineLevel="0" collapsed="false">
      <c r="BS43806" s="96" t="n">
        <f aca="false">BR43806-2.5</f>
        <v>-2.5</v>
      </c>
    </row>
    <row r="43807" customFormat="false" ht="12" hidden="false" customHeight="false" outlineLevel="0" collapsed="false">
      <c r="BS43807" s="96" t="n">
        <f aca="false">BR43807-2.5</f>
        <v>-2.5</v>
      </c>
    </row>
    <row r="43808" customFormat="false" ht="12" hidden="false" customHeight="false" outlineLevel="0" collapsed="false">
      <c r="BS43808" s="96" t="n">
        <f aca="false">BR43808-2.5</f>
        <v>-2.5</v>
      </c>
    </row>
    <row r="43809" customFormat="false" ht="12" hidden="false" customHeight="false" outlineLevel="0" collapsed="false">
      <c r="BS43809" s="96" t="n">
        <f aca="false">BR43809-2.5</f>
        <v>-2.5</v>
      </c>
    </row>
    <row r="43810" customFormat="false" ht="12" hidden="false" customHeight="false" outlineLevel="0" collapsed="false">
      <c r="BS43810" s="96" t="n">
        <f aca="false">BR43810-2.5</f>
        <v>-2.5</v>
      </c>
    </row>
    <row r="43811" customFormat="false" ht="12" hidden="false" customHeight="false" outlineLevel="0" collapsed="false">
      <c r="BS43811" s="96" t="n">
        <f aca="false">BR43811-2.5</f>
        <v>-2.5</v>
      </c>
    </row>
    <row r="43812" customFormat="false" ht="12" hidden="false" customHeight="false" outlineLevel="0" collapsed="false">
      <c r="BS43812" s="96" t="n">
        <f aca="false">BR43812-2.5</f>
        <v>-2.5</v>
      </c>
    </row>
    <row r="43813" customFormat="false" ht="12" hidden="false" customHeight="false" outlineLevel="0" collapsed="false">
      <c r="BS43813" s="96" t="n">
        <f aca="false">BR43813-2.5</f>
        <v>-2.5</v>
      </c>
    </row>
    <row r="43814" customFormat="false" ht="12" hidden="false" customHeight="false" outlineLevel="0" collapsed="false">
      <c r="BS43814" s="96" t="n">
        <f aca="false">BR43814-2.5</f>
        <v>-2.5</v>
      </c>
    </row>
    <row r="43815" customFormat="false" ht="12" hidden="false" customHeight="false" outlineLevel="0" collapsed="false">
      <c r="BS43815" s="96" t="n">
        <f aca="false">BR43815-2.5</f>
        <v>-2.5</v>
      </c>
    </row>
    <row r="43816" customFormat="false" ht="12" hidden="false" customHeight="false" outlineLevel="0" collapsed="false">
      <c r="BS43816" s="96" t="n">
        <f aca="false">BR43816-2.5</f>
        <v>-2.5</v>
      </c>
    </row>
    <row r="43817" customFormat="false" ht="12" hidden="false" customHeight="false" outlineLevel="0" collapsed="false">
      <c r="BS43817" s="96" t="n">
        <f aca="false">BR43817-2.5</f>
        <v>-2.5</v>
      </c>
    </row>
    <row r="43818" customFormat="false" ht="12" hidden="false" customHeight="false" outlineLevel="0" collapsed="false">
      <c r="BS43818" s="96" t="n">
        <f aca="false">BR43818-2.5</f>
        <v>-2.5</v>
      </c>
    </row>
    <row r="43819" customFormat="false" ht="12" hidden="false" customHeight="false" outlineLevel="0" collapsed="false">
      <c r="BS43819" s="96" t="n">
        <f aca="false">BR43819-2.5</f>
        <v>-2.5</v>
      </c>
    </row>
    <row r="43820" customFormat="false" ht="12" hidden="false" customHeight="false" outlineLevel="0" collapsed="false">
      <c r="BS43820" s="96" t="n">
        <f aca="false">BR43820-2.5</f>
        <v>-2.5</v>
      </c>
    </row>
    <row r="43821" customFormat="false" ht="12" hidden="false" customHeight="false" outlineLevel="0" collapsed="false">
      <c r="BS43821" s="96" t="n">
        <f aca="false">BR43821-2.5</f>
        <v>-2.5</v>
      </c>
    </row>
    <row r="43822" customFormat="false" ht="12" hidden="false" customHeight="false" outlineLevel="0" collapsed="false">
      <c r="BS43822" s="96" t="n">
        <f aca="false">BR43822-2.5</f>
        <v>-2.5</v>
      </c>
    </row>
    <row r="43823" customFormat="false" ht="12" hidden="false" customHeight="false" outlineLevel="0" collapsed="false">
      <c r="BS43823" s="96" t="n">
        <f aca="false">BR43823-2.5</f>
        <v>-2.5</v>
      </c>
    </row>
    <row r="43824" customFormat="false" ht="12" hidden="false" customHeight="false" outlineLevel="0" collapsed="false">
      <c r="BS43824" s="96" t="n">
        <f aca="false">BR43824-2.5</f>
        <v>-2.5</v>
      </c>
    </row>
    <row r="43825" customFormat="false" ht="12" hidden="false" customHeight="false" outlineLevel="0" collapsed="false">
      <c r="BS43825" s="96" t="n">
        <f aca="false">BR43825-2.5</f>
        <v>-2.5</v>
      </c>
    </row>
    <row r="43826" customFormat="false" ht="12" hidden="false" customHeight="false" outlineLevel="0" collapsed="false">
      <c r="BS43826" s="96" t="n">
        <f aca="false">BR43826-2.5</f>
        <v>-2.5</v>
      </c>
    </row>
    <row r="43827" customFormat="false" ht="12" hidden="false" customHeight="false" outlineLevel="0" collapsed="false">
      <c r="BS43827" s="96" t="n">
        <f aca="false">BR43827-2.5</f>
        <v>-2.5</v>
      </c>
    </row>
    <row r="43828" customFormat="false" ht="12" hidden="false" customHeight="false" outlineLevel="0" collapsed="false">
      <c r="BS43828" s="96" t="n">
        <f aca="false">BR43828-2.5</f>
        <v>-2.5</v>
      </c>
    </row>
    <row r="43829" customFormat="false" ht="12" hidden="false" customHeight="false" outlineLevel="0" collapsed="false">
      <c r="BS43829" s="96" t="n">
        <f aca="false">BR43829-2.5</f>
        <v>-2.5</v>
      </c>
    </row>
    <row r="43830" customFormat="false" ht="12" hidden="false" customHeight="false" outlineLevel="0" collapsed="false">
      <c r="BS43830" s="96" t="n">
        <f aca="false">BR43830-2.5</f>
        <v>-2.5</v>
      </c>
    </row>
    <row r="43831" customFormat="false" ht="12" hidden="false" customHeight="false" outlineLevel="0" collapsed="false">
      <c r="BS43831" s="96" t="n">
        <f aca="false">BR43831-2.5</f>
        <v>-2.5</v>
      </c>
    </row>
    <row r="43832" customFormat="false" ht="12" hidden="false" customHeight="false" outlineLevel="0" collapsed="false">
      <c r="BS43832" s="96" t="n">
        <f aca="false">BR43832-2.5</f>
        <v>-2.5</v>
      </c>
    </row>
    <row r="43833" customFormat="false" ht="12" hidden="false" customHeight="false" outlineLevel="0" collapsed="false">
      <c r="BS43833" s="96" t="n">
        <f aca="false">BR43833-2.5</f>
        <v>-2.5</v>
      </c>
    </row>
    <row r="43834" customFormat="false" ht="12" hidden="false" customHeight="false" outlineLevel="0" collapsed="false">
      <c r="BS43834" s="96" t="n">
        <f aca="false">BR43834-2.5</f>
        <v>-2.5</v>
      </c>
    </row>
    <row r="43835" customFormat="false" ht="12" hidden="false" customHeight="false" outlineLevel="0" collapsed="false">
      <c r="BS43835" s="96" t="n">
        <f aca="false">BR43835-2.5</f>
        <v>-2.5</v>
      </c>
    </row>
    <row r="43836" customFormat="false" ht="12" hidden="false" customHeight="false" outlineLevel="0" collapsed="false">
      <c r="BS43836" s="96" t="n">
        <f aca="false">BR43836-2.5</f>
        <v>-2.5</v>
      </c>
    </row>
    <row r="43837" customFormat="false" ht="12" hidden="false" customHeight="false" outlineLevel="0" collapsed="false">
      <c r="BS43837" s="96" t="n">
        <f aca="false">BR43837-2.5</f>
        <v>-2.5</v>
      </c>
    </row>
    <row r="43838" customFormat="false" ht="12" hidden="false" customHeight="false" outlineLevel="0" collapsed="false">
      <c r="BS43838" s="96" t="n">
        <f aca="false">BR43838-2.5</f>
        <v>-2.5</v>
      </c>
    </row>
    <row r="43839" customFormat="false" ht="12" hidden="false" customHeight="false" outlineLevel="0" collapsed="false">
      <c r="BS43839" s="96" t="n">
        <f aca="false">BR43839-2.5</f>
        <v>-2.5</v>
      </c>
    </row>
    <row r="43840" customFormat="false" ht="12" hidden="false" customHeight="false" outlineLevel="0" collapsed="false">
      <c r="BS43840" s="96" t="n">
        <f aca="false">BR43840-2.5</f>
        <v>-2.5</v>
      </c>
    </row>
    <row r="43841" customFormat="false" ht="12" hidden="false" customHeight="false" outlineLevel="0" collapsed="false">
      <c r="BS43841" s="96" t="n">
        <f aca="false">BR43841-2.5</f>
        <v>-2.5</v>
      </c>
    </row>
    <row r="43842" customFormat="false" ht="12" hidden="false" customHeight="false" outlineLevel="0" collapsed="false">
      <c r="BS43842" s="96" t="n">
        <f aca="false">BR43842-2.5</f>
        <v>-2.5</v>
      </c>
    </row>
    <row r="43843" customFormat="false" ht="12" hidden="false" customHeight="false" outlineLevel="0" collapsed="false">
      <c r="BS43843" s="96" t="n">
        <f aca="false">BR43843-2.5</f>
        <v>-2.5</v>
      </c>
    </row>
    <row r="43844" customFormat="false" ht="12" hidden="false" customHeight="false" outlineLevel="0" collapsed="false">
      <c r="BS43844" s="96" t="n">
        <f aca="false">BR43844-2.5</f>
        <v>-2.5</v>
      </c>
    </row>
    <row r="43845" customFormat="false" ht="12" hidden="false" customHeight="false" outlineLevel="0" collapsed="false">
      <c r="BS43845" s="96" t="n">
        <f aca="false">BR43845-2.5</f>
        <v>-2.5</v>
      </c>
    </row>
    <row r="43846" customFormat="false" ht="12" hidden="false" customHeight="false" outlineLevel="0" collapsed="false">
      <c r="BS43846" s="96" t="n">
        <f aca="false">BR43846-2.5</f>
        <v>-2.5</v>
      </c>
    </row>
    <row r="43847" customFormat="false" ht="12" hidden="false" customHeight="false" outlineLevel="0" collapsed="false">
      <c r="BS43847" s="96" t="n">
        <f aca="false">BR43847-2.5</f>
        <v>-2.5</v>
      </c>
    </row>
    <row r="43848" customFormat="false" ht="12" hidden="false" customHeight="false" outlineLevel="0" collapsed="false">
      <c r="BS43848" s="96" t="n">
        <f aca="false">BR43848-2.5</f>
        <v>-2.5</v>
      </c>
    </row>
    <row r="43849" customFormat="false" ht="12" hidden="false" customHeight="false" outlineLevel="0" collapsed="false">
      <c r="BS43849" s="96" t="n">
        <f aca="false">BR43849-2.5</f>
        <v>-2.5</v>
      </c>
    </row>
    <row r="43850" customFormat="false" ht="12" hidden="false" customHeight="false" outlineLevel="0" collapsed="false">
      <c r="BS43850" s="96" t="n">
        <f aca="false">BR43850-2.5</f>
        <v>-2.5</v>
      </c>
    </row>
    <row r="43851" customFormat="false" ht="12" hidden="false" customHeight="false" outlineLevel="0" collapsed="false">
      <c r="BS43851" s="96" t="n">
        <f aca="false">BR43851-2.5</f>
        <v>-2.5</v>
      </c>
    </row>
    <row r="43852" customFormat="false" ht="12" hidden="false" customHeight="false" outlineLevel="0" collapsed="false">
      <c r="BS43852" s="96" t="n">
        <f aca="false">BR43852-2.5</f>
        <v>-2.5</v>
      </c>
    </row>
    <row r="43853" customFormat="false" ht="12" hidden="false" customHeight="false" outlineLevel="0" collapsed="false">
      <c r="BS43853" s="96" t="n">
        <f aca="false">BR43853-2.5</f>
        <v>-2.5</v>
      </c>
    </row>
    <row r="43854" customFormat="false" ht="12" hidden="false" customHeight="false" outlineLevel="0" collapsed="false">
      <c r="BS43854" s="96" t="n">
        <f aca="false">BR43854-2.5</f>
        <v>-2.5</v>
      </c>
    </row>
    <row r="43855" customFormat="false" ht="12" hidden="false" customHeight="false" outlineLevel="0" collapsed="false">
      <c r="BS43855" s="96" t="n">
        <f aca="false">BR43855-2.5</f>
        <v>-2.5</v>
      </c>
    </row>
    <row r="43856" customFormat="false" ht="12" hidden="false" customHeight="false" outlineLevel="0" collapsed="false">
      <c r="BS43856" s="96" t="n">
        <f aca="false">BR43856-2.5</f>
        <v>-2.5</v>
      </c>
    </row>
    <row r="43857" customFormat="false" ht="12" hidden="false" customHeight="false" outlineLevel="0" collapsed="false">
      <c r="BS43857" s="96" t="n">
        <f aca="false">BR43857-2.5</f>
        <v>-2.5</v>
      </c>
    </row>
    <row r="43858" customFormat="false" ht="12" hidden="false" customHeight="false" outlineLevel="0" collapsed="false">
      <c r="BS43858" s="96" t="n">
        <f aca="false">BR43858-2.5</f>
        <v>-2.5</v>
      </c>
    </row>
    <row r="43859" customFormat="false" ht="12" hidden="false" customHeight="false" outlineLevel="0" collapsed="false">
      <c r="BS43859" s="96" t="n">
        <f aca="false">BR43859-2.5</f>
        <v>-2.5</v>
      </c>
    </row>
    <row r="43860" customFormat="false" ht="12" hidden="false" customHeight="false" outlineLevel="0" collapsed="false">
      <c r="BS43860" s="96" t="n">
        <f aca="false">BR43860-2.5</f>
        <v>-2.5</v>
      </c>
    </row>
    <row r="43861" customFormat="false" ht="12" hidden="false" customHeight="false" outlineLevel="0" collapsed="false">
      <c r="BS43861" s="96" t="n">
        <f aca="false">BR43861-2.5</f>
        <v>-2.5</v>
      </c>
    </row>
    <row r="43862" customFormat="false" ht="12" hidden="false" customHeight="false" outlineLevel="0" collapsed="false">
      <c r="BS43862" s="96" t="n">
        <f aca="false">BR43862-2.5</f>
        <v>-2.5</v>
      </c>
    </row>
    <row r="43863" customFormat="false" ht="12" hidden="false" customHeight="false" outlineLevel="0" collapsed="false">
      <c r="BS43863" s="96" t="n">
        <f aca="false">BR43863-2.5</f>
        <v>-2.5</v>
      </c>
    </row>
    <row r="43864" customFormat="false" ht="12" hidden="false" customHeight="false" outlineLevel="0" collapsed="false">
      <c r="BS43864" s="96" t="n">
        <f aca="false">BR43864-2.5</f>
        <v>-2.5</v>
      </c>
    </row>
    <row r="43865" customFormat="false" ht="12" hidden="false" customHeight="false" outlineLevel="0" collapsed="false">
      <c r="BS43865" s="96" t="n">
        <f aca="false">BR43865-2.5</f>
        <v>-2.5</v>
      </c>
    </row>
    <row r="43866" customFormat="false" ht="12" hidden="false" customHeight="false" outlineLevel="0" collapsed="false">
      <c r="BS43866" s="96" t="n">
        <f aca="false">BR43866-2.5</f>
        <v>-2.5</v>
      </c>
    </row>
    <row r="43867" customFormat="false" ht="12" hidden="false" customHeight="false" outlineLevel="0" collapsed="false">
      <c r="BS43867" s="96" t="n">
        <f aca="false">BR43867-2.5</f>
        <v>-2.5</v>
      </c>
    </row>
    <row r="43868" customFormat="false" ht="12" hidden="false" customHeight="false" outlineLevel="0" collapsed="false">
      <c r="BS43868" s="96" t="n">
        <f aca="false">BR43868-2.5</f>
        <v>-2.5</v>
      </c>
    </row>
    <row r="43869" customFormat="false" ht="12" hidden="false" customHeight="false" outlineLevel="0" collapsed="false">
      <c r="BS43869" s="96" t="n">
        <f aca="false">BR43869-2.5</f>
        <v>-2.5</v>
      </c>
    </row>
    <row r="43870" customFormat="false" ht="12" hidden="false" customHeight="false" outlineLevel="0" collapsed="false">
      <c r="BS43870" s="96" t="n">
        <f aca="false">BR43870-2.5</f>
        <v>-2.5</v>
      </c>
    </row>
    <row r="43871" customFormat="false" ht="12" hidden="false" customHeight="false" outlineLevel="0" collapsed="false">
      <c r="BS43871" s="96" t="n">
        <f aca="false">BR43871-2.5</f>
        <v>-2.5</v>
      </c>
    </row>
    <row r="43872" customFormat="false" ht="12" hidden="false" customHeight="false" outlineLevel="0" collapsed="false">
      <c r="BS43872" s="96" t="n">
        <f aca="false">BR43872-2.5</f>
        <v>-2.5</v>
      </c>
    </row>
    <row r="43873" customFormat="false" ht="12" hidden="false" customHeight="false" outlineLevel="0" collapsed="false">
      <c r="BS43873" s="96" t="n">
        <f aca="false">BR43873-2.5</f>
        <v>-2.5</v>
      </c>
    </row>
    <row r="43874" customFormat="false" ht="12" hidden="false" customHeight="false" outlineLevel="0" collapsed="false">
      <c r="BS43874" s="96" t="n">
        <f aca="false">BR43874-2.5</f>
        <v>-2.5</v>
      </c>
    </row>
    <row r="43875" customFormat="false" ht="12" hidden="false" customHeight="false" outlineLevel="0" collapsed="false">
      <c r="BS43875" s="96" t="n">
        <f aca="false">BR43875-2.5</f>
        <v>-2.5</v>
      </c>
    </row>
    <row r="43876" customFormat="false" ht="12" hidden="false" customHeight="false" outlineLevel="0" collapsed="false">
      <c r="BS43876" s="96" t="n">
        <f aca="false">BR43876-2.5</f>
        <v>-2.5</v>
      </c>
    </row>
    <row r="43877" customFormat="false" ht="12" hidden="false" customHeight="false" outlineLevel="0" collapsed="false">
      <c r="BS43877" s="96" t="n">
        <f aca="false">BR43877-2.5</f>
        <v>-2.5</v>
      </c>
    </row>
    <row r="43878" customFormat="false" ht="12" hidden="false" customHeight="false" outlineLevel="0" collapsed="false">
      <c r="BS43878" s="96" t="n">
        <f aca="false">BR43878-2.5</f>
        <v>-2.5</v>
      </c>
    </row>
    <row r="43879" customFormat="false" ht="12" hidden="false" customHeight="false" outlineLevel="0" collapsed="false">
      <c r="BS43879" s="96" t="n">
        <f aca="false">BR43879-2.5</f>
        <v>-2.5</v>
      </c>
    </row>
    <row r="43880" customFormat="false" ht="12" hidden="false" customHeight="false" outlineLevel="0" collapsed="false">
      <c r="BS43880" s="96" t="n">
        <f aca="false">BR43880-2.5</f>
        <v>-2.5</v>
      </c>
    </row>
    <row r="43881" customFormat="false" ht="12" hidden="false" customHeight="false" outlineLevel="0" collapsed="false">
      <c r="BS43881" s="96" t="n">
        <f aca="false">BR43881-2.5</f>
        <v>-2.5</v>
      </c>
    </row>
    <row r="43882" customFormat="false" ht="12" hidden="false" customHeight="false" outlineLevel="0" collapsed="false">
      <c r="BS43882" s="96" t="n">
        <f aca="false">BR43882-2.5</f>
        <v>-2.5</v>
      </c>
    </row>
    <row r="43883" customFormat="false" ht="12" hidden="false" customHeight="false" outlineLevel="0" collapsed="false">
      <c r="BS43883" s="96" t="n">
        <f aca="false">BR43883-2.5</f>
        <v>-2.5</v>
      </c>
    </row>
    <row r="43884" customFormat="false" ht="12" hidden="false" customHeight="false" outlineLevel="0" collapsed="false">
      <c r="BS43884" s="96" t="n">
        <f aca="false">BR43884-2.5</f>
        <v>-2.5</v>
      </c>
    </row>
    <row r="43885" customFormat="false" ht="12" hidden="false" customHeight="false" outlineLevel="0" collapsed="false">
      <c r="BS43885" s="96" t="n">
        <f aca="false">BR43885-2.5</f>
        <v>-2.5</v>
      </c>
    </row>
    <row r="43886" customFormat="false" ht="12" hidden="false" customHeight="false" outlineLevel="0" collapsed="false">
      <c r="BS43886" s="96" t="n">
        <f aca="false">BR43886-2.5</f>
        <v>-2.5</v>
      </c>
    </row>
    <row r="43887" customFormat="false" ht="12" hidden="false" customHeight="false" outlineLevel="0" collapsed="false">
      <c r="BS43887" s="96" t="n">
        <f aca="false">BR43887-2.5</f>
        <v>-2.5</v>
      </c>
    </row>
    <row r="43888" customFormat="false" ht="12" hidden="false" customHeight="false" outlineLevel="0" collapsed="false">
      <c r="BS43888" s="96" t="n">
        <f aca="false">BR43888-2.5</f>
        <v>-2.5</v>
      </c>
    </row>
    <row r="43889" customFormat="false" ht="12" hidden="false" customHeight="false" outlineLevel="0" collapsed="false">
      <c r="BS43889" s="96" t="n">
        <f aca="false">BR43889-2.5</f>
        <v>-2.5</v>
      </c>
    </row>
    <row r="43890" customFormat="false" ht="12" hidden="false" customHeight="false" outlineLevel="0" collapsed="false">
      <c r="BS43890" s="96" t="n">
        <f aca="false">BR43890-2.5</f>
        <v>-2.5</v>
      </c>
    </row>
    <row r="43891" customFormat="false" ht="12" hidden="false" customHeight="false" outlineLevel="0" collapsed="false">
      <c r="BS43891" s="96" t="n">
        <f aca="false">BR43891-2.5</f>
        <v>-2.5</v>
      </c>
    </row>
    <row r="43892" customFormat="false" ht="12" hidden="false" customHeight="false" outlineLevel="0" collapsed="false">
      <c r="BS43892" s="96" t="n">
        <f aca="false">BR43892-2.5</f>
        <v>-2.5</v>
      </c>
    </row>
    <row r="43893" customFormat="false" ht="12" hidden="false" customHeight="false" outlineLevel="0" collapsed="false">
      <c r="BS43893" s="96" t="n">
        <f aca="false">BR43893-2.5</f>
        <v>-2.5</v>
      </c>
    </row>
    <row r="43894" customFormat="false" ht="12" hidden="false" customHeight="false" outlineLevel="0" collapsed="false">
      <c r="BS43894" s="96" t="n">
        <f aca="false">BR43894-2.5</f>
        <v>-2.5</v>
      </c>
    </row>
    <row r="43895" customFormat="false" ht="12" hidden="false" customHeight="false" outlineLevel="0" collapsed="false">
      <c r="BS43895" s="96" t="n">
        <f aca="false">BR43895-2.5</f>
        <v>-2.5</v>
      </c>
    </row>
    <row r="43896" customFormat="false" ht="12" hidden="false" customHeight="false" outlineLevel="0" collapsed="false">
      <c r="BS43896" s="96" t="n">
        <f aca="false">BR43896-2.5</f>
        <v>-2.5</v>
      </c>
    </row>
    <row r="43897" customFormat="false" ht="12" hidden="false" customHeight="false" outlineLevel="0" collapsed="false">
      <c r="BS43897" s="96" t="n">
        <f aca="false">BR43897-2.5</f>
        <v>-2.5</v>
      </c>
    </row>
    <row r="43898" customFormat="false" ht="12" hidden="false" customHeight="false" outlineLevel="0" collapsed="false">
      <c r="BS43898" s="96" t="n">
        <f aca="false">BR43898-2.5</f>
        <v>-2.5</v>
      </c>
    </row>
    <row r="43899" customFormat="false" ht="12" hidden="false" customHeight="false" outlineLevel="0" collapsed="false">
      <c r="BS43899" s="96" t="n">
        <f aca="false">BR43899-2.5</f>
        <v>-2.5</v>
      </c>
    </row>
    <row r="43900" customFormat="false" ht="12" hidden="false" customHeight="false" outlineLevel="0" collapsed="false">
      <c r="BS43900" s="96" t="n">
        <f aca="false">BR43900-2.5</f>
        <v>-2.5</v>
      </c>
    </row>
    <row r="43901" customFormat="false" ht="12" hidden="false" customHeight="false" outlineLevel="0" collapsed="false">
      <c r="BS43901" s="96" t="n">
        <f aca="false">BR43901-2.5</f>
        <v>-2.5</v>
      </c>
    </row>
    <row r="43902" customFormat="false" ht="12" hidden="false" customHeight="false" outlineLevel="0" collapsed="false">
      <c r="BS43902" s="96" t="n">
        <f aca="false">BR43902-2.5</f>
        <v>-2.5</v>
      </c>
    </row>
    <row r="43903" customFormat="false" ht="12" hidden="false" customHeight="false" outlineLevel="0" collapsed="false">
      <c r="BS43903" s="96" t="n">
        <f aca="false">BR43903-2.5</f>
        <v>-2.5</v>
      </c>
    </row>
    <row r="43904" customFormat="false" ht="12" hidden="false" customHeight="false" outlineLevel="0" collapsed="false">
      <c r="BS43904" s="96" t="n">
        <f aca="false">BR43904-2.5</f>
        <v>-2.5</v>
      </c>
    </row>
    <row r="43905" customFormat="false" ht="12" hidden="false" customHeight="false" outlineLevel="0" collapsed="false">
      <c r="BS43905" s="96" t="n">
        <f aca="false">BR43905-2.5</f>
        <v>-2.5</v>
      </c>
    </row>
    <row r="43906" customFormat="false" ht="12" hidden="false" customHeight="false" outlineLevel="0" collapsed="false">
      <c r="BS43906" s="96" t="n">
        <f aca="false">BR43906-2.5</f>
        <v>-2.5</v>
      </c>
    </row>
    <row r="43907" customFormat="false" ht="12" hidden="false" customHeight="false" outlineLevel="0" collapsed="false">
      <c r="BS43907" s="96" t="n">
        <f aca="false">BR43907-2.5</f>
        <v>-2.5</v>
      </c>
    </row>
    <row r="43908" customFormat="false" ht="12" hidden="false" customHeight="false" outlineLevel="0" collapsed="false">
      <c r="BS43908" s="96" t="n">
        <f aca="false">BR43908-2.5</f>
        <v>-2.5</v>
      </c>
    </row>
    <row r="43909" customFormat="false" ht="12" hidden="false" customHeight="false" outlineLevel="0" collapsed="false">
      <c r="BS43909" s="96" t="n">
        <f aca="false">BR43909-2.5</f>
        <v>-2.5</v>
      </c>
    </row>
    <row r="43910" customFormat="false" ht="12" hidden="false" customHeight="false" outlineLevel="0" collapsed="false">
      <c r="BS43910" s="96" t="n">
        <f aca="false">BR43910-2.5</f>
        <v>-2.5</v>
      </c>
    </row>
    <row r="43911" customFormat="false" ht="12" hidden="false" customHeight="false" outlineLevel="0" collapsed="false">
      <c r="BS43911" s="96" t="n">
        <f aca="false">BR43911-2.5</f>
        <v>-2.5</v>
      </c>
    </row>
    <row r="43912" customFormat="false" ht="12" hidden="false" customHeight="false" outlineLevel="0" collapsed="false">
      <c r="BS43912" s="96" t="n">
        <f aca="false">BR43912-2.5</f>
        <v>-2.5</v>
      </c>
    </row>
    <row r="43913" customFormat="false" ht="12" hidden="false" customHeight="false" outlineLevel="0" collapsed="false">
      <c r="BS43913" s="96" t="n">
        <f aca="false">BR43913-2.5</f>
        <v>-2.5</v>
      </c>
    </row>
    <row r="43914" customFormat="false" ht="12" hidden="false" customHeight="false" outlineLevel="0" collapsed="false">
      <c r="BS43914" s="96" t="n">
        <f aca="false">BR43914-2.5</f>
        <v>-2.5</v>
      </c>
    </row>
    <row r="43915" customFormat="false" ht="12" hidden="false" customHeight="false" outlineLevel="0" collapsed="false">
      <c r="BS43915" s="96" t="n">
        <f aca="false">BR43915-2.5</f>
        <v>-2.5</v>
      </c>
    </row>
    <row r="43916" customFormat="false" ht="12" hidden="false" customHeight="false" outlineLevel="0" collapsed="false">
      <c r="BS43916" s="96" t="n">
        <f aca="false">BR43916-2.5</f>
        <v>-2.5</v>
      </c>
    </row>
    <row r="43917" customFormat="false" ht="12" hidden="false" customHeight="false" outlineLevel="0" collapsed="false">
      <c r="BS43917" s="96" t="n">
        <f aca="false">BR43917-2.5</f>
        <v>-2.5</v>
      </c>
    </row>
    <row r="43918" customFormat="false" ht="12" hidden="false" customHeight="false" outlineLevel="0" collapsed="false">
      <c r="BS43918" s="96" t="n">
        <f aca="false">BR43918-2.5</f>
        <v>-2.5</v>
      </c>
    </row>
    <row r="43919" customFormat="false" ht="12" hidden="false" customHeight="false" outlineLevel="0" collapsed="false">
      <c r="BS43919" s="96" t="n">
        <f aca="false">BR43919-2.5</f>
        <v>-2.5</v>
      </c>
    </row>
    <row r="43920" customFormat="false" ht="12" hidden="false" customHeight="false" outlineLevel="0" collapsed="false">
      <c r="BS43920" s="96" t="n">
        <f aca="false">BR43920-2.5</f>
        <v>-2.5</v>
      </c>
    </row>
    <row r="43921" customFormat="false" ht="12" hidden="false" customHeight="false" outlineLevel="0" collapsed="false">
      <c r="BS43921" s="96" t="n">
        <f aca="false">BR43921-2.5</f>
        <v>-2.5</v>
      </c>
    </row>
    <row r="43922" customFormat="false" ht="12" hidden="false" customHeight="false" outlineLevel="0" collapsed="false">
      <c r="BS43922" s="96" t="n">
        <f aca="false">BR43922-2.5</f>
        <v>-2.5</v>
      </c>
    </row>
    <row r="43923" customFormat="false" ht="12" hidden="false" customHeight="false" outlineLevel="0" collapsed="false">
      <c r="BS43923" s="96" t="n">
        <f aca="false">BR43923-2.5</f>
        <v>-2.5</v>
      </c>
    </row>
    <row r="43924" customFormat="false" ht="12" hidden="false" customHeight="false" outlineLevel="0" collapsed="false">
      <c r="BS43924" s="96" t="n">
        <f aca="false">BR43924-2.5</f>
        <v>-2.5</v>
      </c>
    </row>
    <row r="43925" customFormat="false" ht="12" hidden="false" customHeight="false" outlineLevel="0" collapsed="false">
      <c r="BS43925" s="96" t="n">
        <f aca="false">BR43925-2.5</f>
        <v>-2.5</v>
      </c>
    </row>
    <row r="43926" customFormat="false" ht="12" hidden="false" customHeight="false" outlineLevel="0" collapsed="false">
      <c r="BS43926" s="96" t="n">
        <f aca="false">BR43926-2.5</f>
        <v>-2.5</v>
      </c>
    </row>
    <row r="43927" customFormat="false" ht="12" hidden="false" customHeight="false" outlineLevel="0" collapsed="false">
      <c r="BS43927" s="96" t="n">
        <f aca="false">BR43927-2.5</f>
        <v>-2.5</v>
      </c>
    </row>
    <row r="43928" customFormat="false" ht="12" hidden="false" customHeight="false" outlineLevel="0" collapsed="false">
      <c r="BS43928" s="96" t="n">
        <f aca="false">BR43928-2.5</f>
        <v>-2.5</v>
      </c>
    </row>
    <row r="43929" customFormat="false" ht="12" hidden="false" customHeight="false" outlineLevel="0" collapsed="false">
      <c r="BS43929" s="96" t="n">
        <f aca="false">BR43929-2.5</f>
        <v>-2.5</v>
      </c>
    </row>
    <row r="43930" customFormat="false" ht="12" hidden="false" customHeight="false" outlineLevel="0" collapsed="false">
      <c r="BS43930" s="96" t="n">
        <f aca="false">BR43930-2.5</f>
        <v>-2.5</v>
      </c>
    </row>
    <row r="43931" customFormat="false" ht="12" hidden="false" customHeight="false" outlineLevel="0" collapsed="false">
      <c r="BS43931" s="96" t="n">
        <f aca="false">BR43931-2.5</f>
        <v>-2.5</v>
      </c>
    </row>
    <row r="43932" customFormat="false" ht="12" hidden="false" customHeight="false" outlineLevel="0" collapsed="false">
      <c r="BS43932" s="96" t="n">
        <f aca="false">BR43932-2.5</f>
        <v>-2.5</v>
      </c>
    </row>
    <row r="43933" customFormat="false" ht="12" hidden="false" customHeight="false" outlineLevel="0" collapsed="false">
      <c r="BS43933" s="96" t="n">
        <f aca="false">BR43933-2.5</f>
        <v>-2.5</v>
      </c>
    </row>
    <row r="43934" customFormat="false" ht="12" hidden="false" customHeight="false" outlineLevel="0" collapsed="false">
      <c r="BS43934" s="96" t="n">
        <f aca="false">BR43934-2.5</f>
        <v>-2.5</v>
      </c>
    </row>
    <row r="43935" customFormat="false" ht="12" hidden="false" customHeight="false" outlineLevel="0" collapsed="false">
      <c r="BS43935" s="96" t="n">
        <f aca="false">BR43935-2.5</f>
        <v>-2.5</v>
      </c>
    </row>
    <row r="43936" customFormat="false" ht="12" hidden="false" customHeight="false" outlineLevel="0" collapsed="false">
      <c r="BS43936" s="96" t="n">
        <f aca="false">BR43936-2.5</f>
        <v>-2.5</v>
      </c>
    </row>
    <row r="43937" customFormat="false" ht="12" hidden="false" customHeight="false" outlineLevel="0" collapsed="false">
      <c r="BS43937" s="96" t="n">
        <f aca="false">BR43937-2.5</f>
        <v>-2.5</v>
      </c>
    </row>
    <row r="43938" customFormat="false" ht="12" hidden="false" customHeight="false" outlineLevel="0" collapsed="false">
      <c r="BS43938" s="96" t="n">
        <f aca="false">BR43938-2.5</f>
        <v>-2.5</v>
      </c>
    </row>
    <row r="43939" customFormat="false" ht="12" hidden="false" customHeight="false" outlineLevel="0" collapsed="false">
      <c r="BS43939" s="96" t="n">
        <f aca="false">BR43939-2.5</f>
        <v>-2.5</v>
      </c>
    </row>
    <row r="43940" customFormat="false" ht="12" hidden="false" customHeight="false" outlineLevel="0" collapsed="false">
      <c r="BS43940" s="96" t="n">
        <f aca="false">BR43940-2.5</f>
        <v>-2.5</v>
      </c>
    </row>
    <row r="43941" customFormat="false" ht="12" hidden="false" customHeight="false" outlineLevel="0" collapsed="false">
      <c r="BS43941" s="96" t="n">
        <f aca="false">BR43941-2.5</f>
        <v>-2.5</v>
      </c>
    </row>
    <row r="43942" customFormat="false" ht="12" hidden="false" customHeight="false" outlineLevel="0" collapsed="false">
      <c r="BS43942" s="96" t="n">
        <f aca="false">BR43942-2.5</f>
        <v>-2.5</v>
      </c>
    </row>
    <row r="43943" customFormat="false" ht="12" hidden="false" customHeight="false" outlineLevel="0" collapsed="false">
      <c r="BS43943" s="96" t="n">
        <f aca="false">BR43943-2.5</f>
        <v>-2.5</v>
      </c>
    </row>
    <row r="43944" customFormat="false" ht="12" hidden="false" customHeight="false" outlineLevel="0" collapsed="false">
      <c r="BS43944" s="96" t="n">
        <f aca="false">BR43944-2.5</f>
        <v>-2.5</v>
      </c>
    </row>
    <row r="43945" customFormat="false" ht="12" hidden="false" customHeight="false" outlineLevel="0" collapsed="false">
      <c r="BS43945" s="96" t="n">
        <f aca="false">BR43945-2.5</f>
        <v>-2.5</v>
      </c>
    </row>
    <row r="43946" customFormat="false" ht="12" hidden="false" customHeight="false" outlineLevel="0" collapsed="false">
      <c r="BS43946" s="96" t="n">
        <f aca="false">BR43946-2.5</f>
        <v>-2.5</v>
      </c>
    </row>
    <row r="43947" customFormat="false" ht="12" hidden="false" customHeight="false" outlineLevel="0" collapsed="false">
      <c r="BS43947" s="96" t="n">
        <f aca="false">BR43947-2.5</f>
        <v>-2.5</v>
      </c>
    </row>
    <row r="43948" customFormat="false" ht="12" hidden="false" customHeight="false" outlineLevel="0" collapsed="false">
      <c r="BS43948" s="96" t="n">
        <f aca="false">BR43948-2.5</f>
        <v>-2.5</v>
      </c>
    </row>
    <row r="43949" customFormat="false" ht="12" hidden="false" customHeight="false" outlineLevel="0" collapsed="false">
      <c r="BS43949" s="96" t="n">
        <f aca="false">BR43949-2.5</f>
        <v>-2.5</v>
      </c>
    </row>
    <row r="43950" customFormat="false" ht="12" hidden="false" customHeight="false" outlineLevel="0" collapsed="false">
      <c r="BS43950" s="96" t="n">
        <f aca="false">BR43950-2.5</f>
        <v>-2.5</v>
      </c>
    </row>
    <row r="43951" customFormat="false" ht="12" hidden="false" customHeight="false" outlineLevel="0" collapsed="false">
      <c r="BS43951" s="96" t="n">
        <f aca="false">BR43951-2.5</f>
        <v>-2.5</v>
      </c>
    </row>
    <row r="43952" customFormat="false" ht="12" hidden="false" customHeight="false" outlineLevel="0" collapsed="false">
      <c r="BS43952" s="96" t="n">
        <f aca="false">BR43952-2.5</f>
        <v>-2.5</v>
      </c>
    </row>
    <row r="43953" customFormat="false" ht="12" hidden="false" customHeight="false" outlineLevel="0" collapsed="false">
      <c r="BS43953" s="96" t="n">
        <f aca="false">BR43953-2.5</f>
        <v>-2.5</v>
      </c>
    </row>
    <row r="43954" customFormat="false" ht="12" hidden="false" customHeight="false" outlineLevel="0" collapsed="false">
      <c r="BS43954" s="96" t="n">
        <f aca="false">BR43954-2.5</f>
        <v>-2.5</v>
      </c>
    </row>
    <row r="43955" customFormat="false" ht="12" hidden="false" customHeight="false" outlineLevel="0" collapsed="false">
      <c r="BS43955" s="96" t="n">
        <f aca="false">BR43955-2.5</f>
        <v>-2.5</v>
      </c>
    </row>
    <row r="43956" customFormat="false" ht="12" hidden="false" customHeight="false" outlineLevel="0" collapsed="false">
      <c r="BS43956" s="96" t="n">
        <f aca="false">BR43956-2.5</f>
        <v>-2.5</v>
      </c>
    </row>
    <row r="43957" customFormat="false" ht="12" hidden="false" customHeight="false" outlineLevel="0" collapsed="false">
      <c r="BS43957" s="96" t="n">
        <f aca="false">BR43957-2.5</f>
        <v>-2.5</v>
      </c>
    </row>
    <row r="43958" customFormat="false" ht="12" hidden="false" customHeight="false" outlineLevel="0" collapsed="false">
      <c r="BS43958" s="96" t="n">
        <f aca="false">BR43958-2.5</f>
        <v>-2.5</v>
      </c>
    </row>
    <row r="43959" customFormat="false" ht="12" hidden="false" customHeight="false" outlineLevel="0" collapsed="false">
      <c r="BS43959" s="96" t="n">
        <f aca="false">BR43959-2.5</f>
        <v>-2.5</v>
      </c>
    </row>
    <row r="43960" customFormat="false" ht="12" hidden="false" customHeight="false" outlineLevel="0" collapsed="false">
      <c r="BS43960" s="96" t="n">
        <f aca="false">BR43960-2.5</f>
        <v>-2.5</v>
      </c>
    </row>
    <row r="43961" customFormat="false" ht="12" hidden="false" customHeight="false" outlineLevel="0" collapsed="false">
      <c r="BS43961" s="96" t="n">
        <f aca="false">BR43961-2.5</f>
        <v>-2.5</v>
      </c>
    </row>
    <row r="43962" customFormat="false" ht="12" hidden="false" customHeight="false" outlineLevel="0" collapsed="false">
      <c r="BS43962" s="96" t="n">
        <f aca="false">BR43962-2.5</f>
        <v>-2.5</v>
      </c>
    </row>
    <row r="43963" customFormat="false" ht="12" hidden="false" customHeight="false" outlineLevel="0" collapsed="false">
      <c r="BS43963" s="96" t="n">
        <f aca="false">BR43963-2.5</f>
        <v>-2.5</v>
      </c>
    </row>
    <row r="43964" customFormat="false" ht="12" hidden="false" customHeight="false" outlineLevel="0" collapsed="false">
      <c r="BS43964" s="96" t="n">
        <f aca="false">BR43964-2.5</f>
        <v>-2.5</v>
      </c>
    </row>
    <row r="43965" customFormat="false" ht="12" hidden="false" customHeight="false" outlineLevel="0" collapsed="false">
      <c r="BS43965" s="96" t="n">
        <f aca="false">BR43965-2.5</f>
        <v>-2.5</v>
      </c>
    </row>
    <row r="43966" customFormat="false" ht="12" hidden="false" customHeight="false" outlineLevel="0" collapsed="false">
      <c r="BS43966" s="96" t="n">
        <f aca="false">BR43966-2.5</f>
        <v>-2.5</v>
      </c>
    </row>
    <row r="43967" customFormat="false" ht="12" hidden="false" customHeight="false" outlineLevel="0" collapsed="false">
      <c r="BS43967" s="96" t="n">
        <f aca="false">BR43967-2.5</f>
        <v>-2.5</v>
      </c>
    </row>
    <row r="43968" customFormat="false" ht="12" hidden="false" customHeight="false" outlineLevel="0" collapsed="false">
      <c r="BS43968" s="96" t="n">
        <f aca="false">BR43968-2.5</f>
        <v>-2.5</v>
      </c>
    </row>
    <row r="43969" customFormat="false" ht="12" hidden="false" customHeight="false" outlineLevel="0" collapsed="false">
      <c r="BS43969" s="96" t="n">
        <f aca="false">BR43969-2.5</f>
        <v>-2.5</v>
      </c>
    </row>
    <row r="43970" customFormat="false" ht="12" hidden="false" customHeight="false" outlineLevel="0" collapsed="false">
      <c r="BS43970" s="96" t="n">
        <f aca="false">BR43970-2.5</f>
        <v>-2.5</v>
      </c>
    </row>
    <row r="43971" customFormat="false" ht="12" hidden="false" customHeight="false" outlineLevel="0" collapsed="false">
      <c r="BS43971" s="96" t="n">
        <f aca="false">BR43971-2.5</f>
        <v>-2.5</v>
      </c>
    </row>
    <row r="43972" customFormat="false" ht="12" hidden="false" customHeight="false" outlineLevel="0" collapsed="false">
      <c r="BS43972" s="96" t="n">
        <f aca="false">BR43972-2.5</f>
        <v>-2.5</v>
      </c>
    </row>
    <row r="43973" customFormat="false" ht="12" hidden="false" customHeight="false" outlineLevel="0" collapsed="false">
      <c r="BS43973" s="96" t="n">
        <f aca="false">BR43973-2.5</f>
        <v>-2.5</v>
      </c>
    </row>
    <row r="43974" customFormat="false" ht="12" hidden="false" customHeight="false" outlineLevel="0" collapsed="false">
      <c r="BS43974" s="96" t="n">
        <f aca="false">BR43974-2.5</f>
        <v>-2.5</v>
      </c>
    </row>
    <row r="43975" customFormat="false" ht="12" hidden="false" customHeight="false" outlineLevel="0" collapsed="false">
      <c r="BS43975" s="96" t="n">
        <f aca="false">BR43975-2.5</f>
        <v>-2.5</v>
      </c>
    </row>
    <row r="43976" customFormat="false" ht="12" hidden="false" customHeight="false" outlineLevel="0" collapsed="false">
      <c r="BS43976" s="96" t="n">
        <f aca="false">BR43976-2.5</f>
        <v>-2.5</v>
      </c>
    </row>
    <row r="43977" customFormat="false" ht="12" hidden="false" customHeight="false" outlineLevel="0" collapsed="false">
      <c r="BS43977" s="96" t="n">
        <f aca="false">BR43977-2.5</f>
        <v>-2.5</v>
      </c>
    </row>
    <row r="43978" customFormat="false" ht="12" hidden="false" customHeight="false" outlineLevel="0" collapsed="false">
      <c r="BS43978" s="96" t="n">
        <f aca="false">BR43978-2.5</f>
        <v>-2.5</v>
      </c>
    </row>
    <row r="43979" customFormat="false" ht="12" hidden="false" customHeight="false" outlineLevel="0" collapsed="false">
      <c r="BS43979" s="96" t="n">
        <f aca="false">BR43979-2.5</f>
        <v>-2.5</v>
      </c>
    </row>
    <row r="43980" customFormat="false" ht="12" hidden="false" customHeight="false" outlineLevel="0" collapsed="false">
      <c r="BS43980" s="96" t="n">
        <f aca="false">BR43980-2.5</f>
        <v>-2.5</v>
      </c>
    </row>
    <row r="43981" customFormat="false" ht="12" hidden="false" customHeight="false" outlineLevel="0" collapsed="false">
      <c r="BS43981" s="96" t="n">
        <f aca="false">BR43981-2.5</f>
        <v>-2.5</v>
      </c>
    </row>
    <row r="43982" customFormat="false" ht="12" hidden="false" customHeight="false" outlineLevel="0" collapsed="false">
      <c r="BS43982" s="96" t="n">
        <f aca="false">BR43982-2.5</f>
        <v>-2.5</v>
      </c>
    </row>
    <row r="43983" customFormat="false" ht="12" hidden="false" customHeight="false" outlineLevel="0" collapsed="false">
      <c r="BS43983" s="96" t="n">
        <f aca="false">BR43983-2.5</f>
        <v>-2.5</v>
      </c>
    </row>
    <row r="43984" customFormat="false" ht="12" hidden="false" customHeight="false" outlineLevel="0" collapsed="false">
      <c r="BS43984" s="96" t="n">
        <f aca="false">BR43984-2.5</f>
        <v>-2.5</v>
      </c>
    </row>
    <row r="43985" customFormat="false" ht="12" hidden="false" customHeight="false" outlineLevel="0" collapsed="false">
      <c r="BS43985" s="96" t="n">
        <f aca="false">BR43985-2.5</f>
        <v>-2.5</v>
      </c>
    </row>
    <row r="43986" customFormat="false" ht="12" hidden="false" customHeight="false" outlineLevel="0" collapsed="false">
      <c r="BS43986" s="96" t="n">
        <f aca="false">BR43986-2.5</f>
        <v>-2.5</v>
      </c>
    </row>
    <row r="43987" customFormat="false" ht="12" hidden="false" customHeight="false" outlineLevel="0" collapsed="false">
      <c r="BS43987" s="96" t="n">
        <f aca="false">BR43987-2.5</f>
        <v>-2.5</v>
      </c>
    </row>
    <row r="43988" customFormat="false" ht="12" hidden="false" customHeight="false" outlineLevel="0" collapsed="false">
      <c r="BS43988" s="96" t="n">
        <f aca="false">BR43988-2.5</f>
        <v>-2.5</v>
      </c>
    </row>
    <row r="43989" customFormat="false" ht="12" hidden="false" customHeight="false" outlineLevel="0" collapsed="false">
      <c r="BS43989" s="96" t="n">
        <f aca="false">BR43989-2.5</f>
        <v>-2.5</v>
      </c>
    </row>
    <row r="43990" customFormat="false" ht="12" hidden="false" customHeight="false" outlineLevel="0" collapsed="false">
      <c r="BS43990" s="96" t="n">
        <f aca="false">BR43990-2.5</f>
        <v>-2.5</v>
      </c>
    </row>
    <row r="43991" customFormat="false" ht="12" hidden="false" customHeight="false" outlineLevel="0" collapsed="false">
      <c r="BS43991" s="96" t="n">
        <f aca="false">BR43991-2.5</f>
        <v>-2.5</v>
      </c>
    </row>
    <row r="43992" customFormat="false" ht="12" hidden="false" customHeight="false" outlineLevel="0" collapsed="false">
      <c r="BS43992" s="96" t="n">
        <f aca="false">BR43992-2.5</f>
        <v>-2.5</v>
      </c>
    </row>
    <row r="43993" customFormat="false" ht="12" hidden="false" customHeight="false" outlineLevel="0" collapsed="false">
      <c r="BS43993" s="96" t="n">
        <f aca="false">BR43993-2.5</f>
        <v>-2.5</v>
      </c>
    </row>
    <row r="43994" customFormat="false" ht="12" hidden="false" customHeight="false" outlineLevel="0" collapsed="false">
      <c r="BS43994" s="96" t="n">
        <f aca="false">BR43994-2.5</f>
        <v>-2.5</v>
      </c>
    </row>
    <row r="43995" customFormat="false" ht="12" hidden="false" customHeight="false" outlineLevel="0" collapsed="false">
      <c r="BS43995" s="96" t="n">
        <f aca="false">BR43995-2.5</f>
        <v>-2.5</v>
      </c>
    </row>
    <row r="43996" customFormat="false" ht="12" hidden="false" customHeight="false" outlineLevel="0" collapsed="false">
      <c r="BS43996" s="96" t="n">
        <f aca="false">BR43996-2.5</f>
        <v>-2.5</v>
      </c>
    </row>
    <row r="43997" customFormat="false" ht="12" hidden="false" customHeight="false" outlineLevel="0" collapsed="false">
      <c r="BS43997" s="96" t="n">
        <f aca="false">BR43997-2.5</f>
        <v>-2.5</v>
      </c>
    </row>
    <row r="43998" customFormat="false" ht="12" hidden="false" customHeight="false" outlineLevel="0" collapsed="false">
      <c r="BS43998" s="96" t="n">
        <f aca="false">BR43998-2.5</f>
        <v>-2.5</v>
      </c>
    </row>
    <row r="43999" customFormat="false" ht="12" hidden="false" customHeight="false" outlineLevel="0" collapsed="false">
      <c r="BS43999" s="96" t="n">
        <f aca="false">BR43999-2.5</f>
        <v>-2.5</v>
      </c>
    </row>
    <row r="44000" customFormat="false" ht="12" hidden="false" customHeight="false" outlineLevel="0" collapsed="false">
      <c r="BS44000" s="96" t="n">
        <f aca="false">BR44000-2.5</f>
        <v>-2.5</v>
      </c>
    </row>
    <row r="44001" customFormat="false" ht="12" hidden="false" customHeight="false" outlineLevel="0" collapsed="false">
      <c r="BS44001" s="96" t="n">
        <f aca="false">BR44001-2.5</f>
        <v>-2.5</v>
      </c>
    </row>
    <row r="44002" customFormat="false" ht="12" hidden="false" customHeight="false" outlineLevel="0" collapsed="false">
      <c r="BS44002" s="96" t="n">
        <f aca="false">BR44002-2.5</f>
        <v>-2.5</v>
      </c>
    </row>
    <row r="44003" customFormat="false" ht="12" hidden="false" customHeight="false" outlineLevel="0" collapsed="false">
      <c r="BS44003" s="96" t="n">
        <f aca="false">BR44003-2.5</f>
        <v>-2.5</v>
      </c>
    </row>
    <row r="44004" customFormat="false" ht="12" hidden="false" customHeight="false" outlineLevel="0" collapsed="false">
      <c r="BS44004" s="96" t="n">
        <f aca="false">BR44004-2.5</f>
        <v>-2.5</v>
      </c>
    </row>
    <row r="44005" customFormat="false" ht="12" hidden="false" customHeight="false" outlineLevel="0" collapsed="false">
      <c r="BS44005" s="96" t="n">
        <f aca="false">BR44005-2.5</f>
        <v>-2.5</v>
      </c>
    </row>
    <row r="44006" customFormat="false" ht="12" hidden="false" customHeight="false" outlineLevel="0" collapsed="false">
      <c r="BS44006" s="96" t="n">
        <f aca="false">BR44006-2.5</f>
        <v>-2.5</v>
      </c>
    </row>
    <row r="44007" customFormat="false" ht="12" hidden="false" customHeight="false" outlineLevel="0" collapsed="false">
      <c r="BS44007" s="96" t="n">
        <f aca="false">BR44007-2.5</f>
        <v>-2.5</v>
      </c>
    </row>
    <row r="44008" customFormat="false" ht="12" hidden="false" customHeight="false" outlineLevel="0" collapsed="false">
      <c r="BS44008" s="96" t="n">
        <f aca="false">BR44008-2.5</f>
        <v>-2.5</v>
      </c>
    </row>
    <row r="44009" customFormat="false" ht="12" hidden="false" customHeight="false" outlineLevel="0" collapsed="false">
      <c r="BS44009" s="96" t="n">
        <f aca="false">BR44009-2.5</f>
        <v>-2.5</v>
      </c>
    </row>
    <row r="44010" customFormat="false" ht="12" hidden="false" customHeight="false" outlineLevel="0" collapsed="false">
      <c r="BS44010" s="96" t="n">
        <f aca="false">BR44010-2.5</f>
        <v>-2.5</v>
      </c>
    </row>
    <row r="44011" customFormat="false" ht="12" hidden="false" customHeight="false" outlineLevel="0" collapsed="false">
      <c r="BS44011" s="96" t="n">
        <f aca="false">BR44011-2.5</f>
        <v>-2.5</v>
      </c>
    </row>
    <row r="44012" customFormat="false" ht="12" hidden="false" customHeight="false" outlineLevel="0" collapsed="false">
      <c r="BS44012" s="96" t="n">
        <f aca="false">BR44012-2.5</f>
        <v>-2.5</v>
      </c>
    </row>
    <row r="44013" customFormat="false" ht="12" hidden="false" customHeight="false" outlineLevel="0" collapsed="false">
      <c r="BS44013" s="96" t="n">
        <f aca="false">BR44013-2.5</f>
        <v>-2.5</v>
      </c>
    </row>
    <row r="44014" customFormat="false" ht="12" hidden="false" customHeight="false" outlineLevel="0" collapsed="false">
      <c r="BS44014" s="96" t="n">
        <f aca="false">BR44014-2.5</f>
        <v>-2.5</v>
      </c>
    </row>
    <row r="44015" customFormat="false" ht="12" hidden="false" customHeight="false" outlineLevel="0" collapsed="false">
      <c r="BS44015" s="96" t="n">
        <f aca="false">BR44015-2.5</f>
        <v>-2.5</v>
      </c>
    </row>
    <row r="44016" customFormat="false" ht="12" hidden="false" customHeight="false" outlineLevel="0" collapsed="false">
      <c r="BS44016" s="96" t="n">
        <f aca="false">BR44016-2.5</f>
        <v>-2.5</v>
      </c>
    </row>
    <row r="44017" customFormat="false" ht="12" hidden="false" customHeight="false" outlineLevel="0" collapsed="false">
      <c r="BS44017" s="96" t="n">
        <f aca="false">BR44017-2.5</f>
        <v>-2.5</v>
      </c>
    </row>
    <row r="44018" customFormat="false" ht="12" hidden="false" customHeight="false" outlineLevel="0" collapsed="false">
      <c r="BS44018" s="96" t="n">
        <f aca="false">BR44018-2.5</f>
        <v>-2.5</v>
      </c>
    </row>
    <row r="44019" customFormat="false" ht="12" hidden="false" customHeight="false" outlineLevel="0" collapsed="false">
      <c r="BS44019" s="96" t="n">
        <f aca="false">BR44019-2.5</f>
        <v>-2.5</v>
      </c>
    </row>
    <row r="44020" customFormat="false" ht="12" hidden="false" customHeight="false" outlineLevel="0" collapsed="false">
      <c r="BS44020" s="96" t="n">
        <f aca="false">BR44020-2.5</f>
        <v>-2.5</v>
      </c>
    </row>
    <row r="44021" customFormat="false" ht="12" hidden="false" customHeight="false" outlineLevel="0" collapsed="false">
      <c r="BS44021" s="96" t="n">
        <f aca="false">BR44021-2.5</f>
        <v>-2.5</v>
      </c>
    </row>
    <row r="44022" customFormat="false" ht="12" hidden="false" customHeight="false" outlineLevel="0" collapsed="false">
      <c r="BS44022" s="96" t="n">
        <f aca="false">BR44022-2.5</f>
        <v>-2.5</v>
      </c>
    </row>
    <row r="44023" customFormat="false" ht="12" hidden="false" customHeight="false" outlineLevel="0" collapsed="false">
      <c r="BS44023" s="96" t="n">
        <f aca="false">BR44023-2.5</f>
        <v>-2.5</v>
      </c>
    </row>
    <row r="44024" customFormat="false" ht="12" hidden="false" customHeight="false" outlineLevel="0" collapsed="false">
      <c r="BS44024" s="96" t="n">
        <f aca="false">BR44024-2.5</f>
        <v>-2.5</v>
      </c>
    </row>
    <row r="44025" customFormat="false" ht="12" hidden="false" customHeight="false" outlineLevel="0" collapsed="false">
      <c r="BS44025" s="96" t="n">
        <f aca="false">BR44025-2.5</f>
        <v>-2.5</v>
      </c>
    </row>
    <row r="44026" customFormat="false" ht="12" hidden="false" customHeight="false" outlineLevel="0" collapsed="false">
      <c r="BS44026" s="96" t="n">
        <f aca="false">BR44026-2.5</f>
        <v>-2.5</v>
      </c>
    </row>
    <row r="44027" customFormat="false" ht="12" hidden="false" customHeight="false" outlineLevel="0" collapsed="false">
      <c r="BS44027" s="96" t="n">
        <f aca="false">BR44027-2.5</f>
        <v>-2.5</v>
      </c>
    </row>
    <row r="44028" customFormat="false" ht="12" hidden="false" customHeight="false" outlineLevel="0" collapsed="false">
      <c r="BS44028" s="96" t="n">
        <f aca="false">BR44028-2.5</f>
        <v>-2.5</v>
      </c>
    </row>
    <row r="44029" customFormat="false" ht="12" hidden="false" customHeight="false" outlineLevel="0" collapsed="false">
      <c r="BS44029" s="96" t="n">
        <f aca="false">BR44029-2.5</f>
        <v>-2.5</v>
      </c>
    </row>
    <row r="44030" customFormat="false" ht="12" hidden="false" customHeight="false" outlineLevel="0" collapsed="false">
      <c r="BS44030" s="96" t="n">
        <f aca="false">BR44030-2.5</f>
        <v>-2.5</v>
      </c>
    </row>
    <row r="44031" customFormat="false" ht="12" hidden="false" customHeight="false" outlineLevel="0" collapsed="false">
      <c r="BS44031" s="96" t="n">
        <f aca="false">BR44031-2.5</f>
        <v>-2.5</v>
      </c>
    </row>
    <row r="44032" customFormat="false" ht="12" hidden="false" customHeight="false" outlineLevel="0" collapsed="false">
      <c r="BS44032" s="96" t="n">
        <f aca="false">BR44032-2.5</f>
        <v>-2.5</v>
      </c>
    </row>
    <row r="44033" customFormat="false" ht="12" hidden="false" customHeight="false" outlineLevel="0" collapsed="false">
      <c r="BS44033" s="96" t="n">
        <f aca="false">BR44033-2.5</f>
        <v>-2.5</v>
      </c>
    </row>
    <row r="44034" customFormat="false" ht="12" hidden="false" customHeight="false" outlineLevel="0" collapsed="false">
      <c r="BS44034" s="96" t="n">
        <f aca="false">BR44034-2.5</f>
        <v>-2.5</v>
      </c>
    </row>
    <row r="44035" customFormat="false" ht="12" hidden="false" customHeight="false" outlineLevel="0" collapsed="false">
      <c r="BS44035" s="96" t="n">
        <f aca="false">BR44035-2.5</f>
        <v>-2.5</v>
      </c>
    </row>
    <row r="44036" customFormat="false" ht="12" hidden="false" customHeight="false" outlineLevel="0" collapsed="false">
      <c r="BS44036" s="96" t="n">
        <f aca="false">BR44036-2.5</f>
        <v>-2.5</v>
      </c>
    </row>
    <row r="44037" customFormat="false" ht="12" hidden="false" customHeight="false" outlineLevel="0" collapsed="false">
      <c r="BS44037" s="96" t="n">
        <f aca="false">BR44037-2.5</f>
        <v>-2.5</v>
      </c>
    </row>
    <row r="44038" customFormat="false" ht="12" hidden="false" customHeight="false" outlineLevel="0" collapsed="false">
      <c r="BS44038" s="96" t="n">
        <f aca="false">BR44038-2.5</f>
        <v>-2.5</v>
      </c>
    </row>
    <row r="44039" customFormat="false" ht="12" hidden="false" customHeight="false" outlineLevel="0" collapsed="false">
      <c r="BS44039" s="96" t="n">
        <f aca="false">BR44039-2.5</f>
        <v>-2.5</v>
      </c>
    </row>
    <row r="44040" customFormat="false" ht="12" hidden="false" customHeight="false" outlineLevel="0" collapsed="false">
      <c r="BS44040" s="96" t="n">
        <f aca="false">BR44040-2.5</f>
        <v>-2.5</v>
      </c>
    </row>
    <row r="44041" customFormat="false" ht="12" hidden="false" customHeight="false" outlineLevel="0" collapsed="false">
      <c r="BS44041" s="96" t="n">
        <f aca="false">BR44041-2.5</f>
        <v>-2.5</v>
      </c>
    </row>
    <row r="44042" customFormat="false" ht="12" hidden="false" customHeight="false" outlineLevel="0" collapsed="false">
      <c r="BS44042" s="96" t="n">
        <f aca="false">BR44042-2.5</f>
        <v>-2.5</v>
      </c>
    </row>
    <row r="44043" customFormat="false" ht="12" hidden="false" customHeight="false" outlineLevel="0" collapsed="false">
      <c r="BS44043" s="96" t="n">
        <f aca="false">BR44043-2.5</f>
        <v>-2.5</v>
      </c>
    </row>
    <row r="44044" customFormat="false" ht="12" hidden="false" customHeight="false" outlineLevel="0" collapsed="false">
      <c r="BS44044" s="96" t="n">
        <f aca="false">BR44044-2.5</f>
        <v>-2.5</v>
      </c>
    </row>
    <row r="44045" customFormat="false" ht="12" hidden="false" customHeight="false" outlineLevel="0" collapsed="false">
      <c r="BS44045" s="96" t="n">
        <f aca="false">BR44045-2.5</f>
        <v>-2.5</v>
      </c>
    </row>
    <row r="44046" customFormat="false" ht="12" hidden="false" customHeight="false" outlineLevel="0" collapsed="false">
      <c r="BS44046" s="96" t="n">
        <f aca="false">BR44046-2.5</f>
        <v>-2.5</v>
      </c>
    </row>
    <row r="44047" customFormat="false" ht="12" hidden="false" customHeight="false" outlineLevel="0" collapsed="false">
      <c r="BS44047" s="96" t="n">
        <f aca="false">BR44047-2.5</f>
        <v>-2.5</v>
      </c>
    </row>
    <row r="44048" customFormat="false" ht="12" hidden="false" customHeight="false" outlineLevel="0" collapsed="false">
      <c r="BS44048" s="96" t="n">
        <f aca="false">BR44048-2.5</f>
        <v>-2.5</v>
      </c>
    </row>
    <row r="44049" customFormat="false" ht="12" hidden="false" customHeight="false" outlineLevel="0" collapsed="false">
      <c r="BS44049" s="96" t="n">
        <f aca="false">BR44049-2.5</f>
        <v>-2.5</v>
      </c>
    </row>
    <row r="44050" customFormat="false" ht="12" hidden="false" customHeight="false" outlineLevel="0" collapsed="false">
      <c r="BS44050" s="96" t="n">
        <f aca="false">BR44050-2.5</f>
        <v>-2.5</v>
      </c>
    </row>
    <row r="44051" customFormat="false" ht="12" hidden="false" customHeight="false" outlineLevel="0" collapsed="false">
      <c r="BS44051" s="96" t="n">
        <f aca="false">BR44051-2.5</f>
        <v>-2.5</v>
      </c>
    </row>
    <row r="44052" customFormat="false" ht="12" hidden="false" customHeight="false" outlineLevel="0" collapsed="false">
      <c r="BS44052" s="96" t="n">
        <f aca="false">BR44052-2.5</f>
        <v>-2.5</v>
      </c>
    </row>
    <row r="44053" customFormat="false" ht="12" hidden="false" customHeight="false" outlineLevel="0" collapsed="false">
      <c r="BS44053" s="96" t="n">
        <f aca="false">BR44053-2.5</f>
        <v>-2.5</v>
      </c>
    </row>
    <row r="44054" customFormat="false" ht="12" hidden="false" customHeight="false" outlineLevel="0" collapsed="false">
      <c r="BS44054" s="96" t="n">
        <f aca="false">BR44054-2.5</f>
        <v>-2.5</v>
      </c>
    </row>
    <row r="44055" customFormat="false" ht="12" hidden="false" customHeight="false" outlineLevel="0" collapsed="false">
      <c r="BS44055" s="96" t="n">
        <f aca="false">BR44055-2.5</f>
        <v>-2.5</v>
      </c>
    </row>
    <row r="44056" customFormat="false" ht="12" hidden="false" customHeight="false" outlineLevel="0" collapsed="false">
      <c r="BS44056" s="96" t="n">
        <f aca="false">BR44056-2.5</f>
        <v>-2.5</v>
      </c>
    </row>
    <row r="44057" customFormat="false" ht="12" hidden="false" customHeight="false" outlineLevel="0" collapsed="false">
      <c r="BS44057" s="96" t="n">
        <f aca="false">BR44057-2.5</f>
        <v>-2.5</v>
      </c>
    </row>
    <row r="44058" customFormat="false" ht="12" hidden="false" customHeight="false" outlineLevel="0" collapsed="false">
      <c r="BS44058" s="96" t="n">
        <f aca="false">BR44058-2.5</f>
        <v>-2.5</v>
      </c>
    </row>
    <row r="44059" customFormat="false" ht="12" hidden="false" customHeight="false" outlineLevel="0" collapsed="false">
      <c r="BS44059" s="96" t="n">
        <f aca="false">BR44059-2.5</f>
        <v>-2.5</v>
      </c>
    </row>
    <row r="44060" customFormat="false" ht="12" hidden="false" customHeight="false" outlineLevel="0" collapsed="false">
      <c r="BS44060" s="96" t="n">
        <f aca="false">BR44060-2.5</f>
        <v>-2.5</v>
      </c>
    </row>
    <row r="44061" customFormat="false" ht="12" hidden="false" customHeight="false" outlineLevel="0" collapsed="false">
      <c r="BS44061" s="96" t="n">
        <f aca="false">BR44061-2.5</f>
        <v>-2.5</v>
      </c>
    </row>
    <row r="44062" customFormat="false" ht="12" hidden="false" customHeight="false" outlineLevel="0" collapsed="false">
      <c r="BS44062" s="96" t="n">
        <f aca="false">BR44062-2.5</f>
        <v>-2.5</v>
      </c>
    </row>
    <row r="44063" customFormat="false" ht="12" hidden="false" customHeight="false" outlineLevel="0" collapsed="false">
      <c r="BS44063" s="96" t="n">
        <f aca="false">BR44063-2.5</f>
        <v>-2.5</v>
      </c>
    </row>
    <row r="44064" customFormat="false" ht="12" hidden="false" customHeight="false" outlineLevel="0" collapsed="false">
      <c r="BS44064" s="96" t="n">
        <f aca="false">BR44064-2.5</f>
        <v>-2.5</v>
      </c>
    </row>
    <row r="44065" customFormat="false" ht="12" hidden="false" customHeight="false" outlineLevel="0" collapsed="false">
      <c r="BS44065" s="96" t="n">
        <f aca="false">BR44065-2.5</f>
        <v>-2.5</v>
      </c>
    </row>
    <row r="44066" customFormat="false" ht="12" hidden="false" customHeight="false" outlineLevel="0" collapsed="false">
      <c r="BS44066" s="96" t="n">
        <f aca="false">BR44066-2.5</f>
        <v>-2.5</v>
      </c>
    </row>
    <row r="44067" customFormat="false" ht="12" hidden="false" customHeight="false" outlineLevel="0" collapsed="false">
      <c r="BS44067" s="96" t="n">
        <f aca="false">BR44067-2.5</f>
        <v>-2.5</v>
      </c>
    </row>
    <row r="44068" customFormat="false" ht="12" hidden="false" customHeight="false" outlineLevel="0" collapsed="false">
      <c r="BS44068" s="96" t="n">
        <f aca="false">BR44068-2.5</f>
        <v>-2.5</v>
      </c>
    </row>
    <row r="44069" customFormat="false" ht="12" hidden="false" customHeight="false" outlineLevel="0" collapsed="false">
      <c r="BS44069" s="96" t="n">
        <f aca="false">BR44069-2.5</f>
        <v>-2.5</v>
      </c>
    </row>
    <row r="44070" customFormat="false" ht="12" hidden="false" customHeight="false" outlineLevel="0" collapsed="false">
      <c r="BS44070" s="96" t="n">
        <f aca="false">BR44070-2.5</f>
        <v>-2.5</v>
      </c>
    </row>
    <row r="44071" customFormat="false" ht="12" hidden="false" customHeight="false" outlineLevel="0" collapsed="false">
      <c r="BS44071" s="96" t="n">
        <f aca="false">BR44071-2.5</f>
        <v>-2.5</v>
      </c>
    </row>
    <row r="44072" customFormat="false" ht="12" hidden="false" customHeight="false" outlineLevel="0" collapsed="false">
      <c r="BS44072" s="96" t="n">
        <f aca="false">BR44072-2.5</f>
        <v>-2.5</v>
      </c>
    </row>
    <row r="44073" customFormat="false" ht="12" hidden="false" customHeight="false" outlineLevel="0" collapsed="false">
      <c r="BS44073" s="96" t="n">
        <f aca="false">BR44073-2.5</f>
        <v>-2.5</v>
      </c>
    </row>
    <row r="44074" customFormat="false" ht="12" hidden="false" customHeight="false" outlineLevel="0" collapsed="false">
      <c r="BS44074" s="96" t="n">
        <f aca="false">BR44074-2.5</f>
        <v>-2.5</v>
      </c>
    </row>
    <row r="44075" customFormat="false" ht="12" hidden="false" customHeight="false" outlineLevel="0" collapsed="false">
      <c r="BS44075" s="96" t="n">
        <f aca="false">BR44075-2.5</f>
        <v>-2.5</v>
      </c>
    </row>
    <row r="44076" customFormat="false" ht="12" hidden="false" customHeight="false" outlineLevel="0" collapsed="false">
      <c r="BS44076" s="96" t="n">
        <f aca="false">BR44076-2.5</f>
        <v>-2.5</v>
      </c>
    </row>
    <row r="44077" customFormat="false" ht="12" hidden="false" customHeight="false" outlineLevel="0" collapsed="false">
      <c r="BS44077" s="96" t="n">
        <f aca="false">BR44077-2.5</f>
        <v>-2.5</v>
      </c>
    </row>
    <row r="44078" customFormat="false" ht="12" hidden="false" customHeight="false" outlineLevel="0" collapsed="false">
      <c r="BS44078" s="96" t="n">
        <f aca="false">BR44078-2.5</f>
        <v>-2.5</v>
      </c>
    </row>
    <row r="44079" customFormat="false" ht="12" hidden="false" customHeight="false" outlineLevel="0" collapsed="false">
      <c r="BS44079" s="96" t="n">
        <f aca="false">BR44079-2.5</f>
        <v>-2.5</v>
      </c>
    </row>
    <row r="44080" customFormat="false" ht="12" hidden="false" customHeight="false" outlineLevel="0" collapsed="false">
      <c r="BS44080" s="96" t="n">
        <f aca="false">BR44080-2.5</f>
        <v>-2.5</v>
      </c>
    </row>
    <row r="44081" customFormat="false" ht="12" hidden="false" customHeight="false" outlineLevel="0" collapsed="false">
      <c r="BS44081" s="96" t="n">
        <f aca="false">BR44081-2.5</f>
        <v>-2.5</v>
      </c>
    </row>
    <row r="44082" customFormat="false" ht="12" hidden="false" customHeight="false" outlineLevel="0" collapsed="false">
      <c r="BS44082" s="96" t="n">
        <f aca="false">BR44082-2.5</f>
        <v>-2.5</v>
      </c>
    </row>
    <row r="44083" customFormat="false" ht="12" hidden="false" customHeight="false" outlineLevel="0" collapsed="false">
      <c r="BS44083" s="96" t="n">
        <f aca="false">BR44083-2.5</f>
        <v>-2.5</v>
      </c>
    </row>
    <row r="44084" customFormat="false" ht="12" hidden="false" customHeight="false" outlineLevel="0" collapsed="false">
      <c r="BS44084" s="96" t="n">
        <f aca="false">BR44084-2.5</f>
        <v>-2.5</v>
      </c>
    </row>
    <row r="44085" customFormat="false" ht="12" hidden="false" customHeight="false" outlineLevel="0" collapsed="false">
      <c r="BS44085" s="96" t="n">
        <f aca="false">BR44085-2.5</f>
        <v>-2.5</v>
      </c>
    </row>
    <row r="44086" customFormat="false" ht="12" hidden="false" customHeight="false" outlineLevel="0" collapsed="false">
      <c r="BS44086" s="96" t="n">
        <f aca="false">BR44086-2.5</f>
        <v>-2.5</v>
      </c>
    </row>
    <row r="44087" customFormat="false" ht="12" hidden="false" customHeight="false" outlineLevel="0" collapsed="false">
      <c r="BS44087" s="96" t="n">
        <f aca="false">BR44087-2.5</f>
        <v>-2.5</v>
      </c>
    </row>
    <row r="44088" customFormat="false" ht="12" hidden="false" customHeight="false" outlineLevel="0" collapsed="false">
      <c r="BS44088" s="96" t="n">
        <f aca="false">BR44088-2.5</f>
        <v>-2.5</v>
      </c>
    </row>
    <row r="44089" customFormat="false" ht="12" hidden="false" customHeight="false" outlineLevel="0" collapsed="false">
      <c r="BS44089" s="96" t="n">
        <f aca="false">BR44089-2.5</f>
        <v>-2.5</v>
      </c>
    </row>
    <row r="44090" customFormat="false" ht="12" hidden="false" customHeight="false" outlineLevel="0" collapsed="false">
      <c r="BS44090" s="96" t="n">
        <f aca="false">BR44090-2.5</f>
        <v>-2.5</v>
      </c>
    </row>
    <row r="44091" customFormat="false" ht="12" hidden="false" customHeight="false" outlineLevel="0" collapsed="false">
      <c r="BS44091" s="96" t="n">
        <f aca="false">BR44091-2.5</f>
        <v>-2.5</v>
      </c>
    </row>
    <row r="44092" customFormat="false" ht="12" hidden="false" customHeight="false" outlineLevel="0" collapsed="false">
      <c r="BS44092" s="96" t="n">
        <f aca="false">BR44092-2.5</f>
        <v>-2.5</v>
      </c>
    </row>
    <row r="44093" customFormat="false" ht="12" hidden="false" customHeight="false" outlineLevel="0" collapsed="false">
      <c r="BS44093" s="96" t="n">
        <f aca="false">BR44093-2.5</f>
        <v>-2.5</v>
      </c>
    </row>
    <row r="44094" customFormat="false" ht="12" hidden="false" customHeight="false" outlineLevel="0" collapsed="false">
      <c r="BS44094" s="96" t="n">
        <f aca="false">BR44094-2.5</f>
        <v>-2.5</v>
      </c>
    </row>
    <row r="44095" customFormat="false" ht="12" hidden="false" customHeight="false" outlineLevel="0" collapsed="false">
      <c r="BS44095" s="96" t="n">
        <f aca="false">BR44095-2.5</f>
        <v>-2.5</v>
      </c>
    </row>
    <row r="44096" customFormat="false" ht="12" hidden="false" customHeight="false" outlineLevel="0" collapsed="false">
      <c r="BS44096" s="96" t="n">
        <f aca="false">BR44096-2.5</f>
        <v>-2.5</v>
      </c>
    </row>
    <row r="44097" customFormat="false" ht="12" hidden="false" customHeight="false" outlineLevel="0" collapsed="false">
      <c r="BS44097" s="96" t="n">
        <f aca="false">BR44097-2.5</f>
        <v>-2.5</v>
      </c>
    </row>
    <row r="44098" customFormat="false" ht="12" hidden="false" customHeight="false" outlineLevel="0" collapsed="false">
      <c r="BS44098" s="96" t="n">
        <f aca="false">BR44098-2.5</f>
        <v>-2.5</v>
      </c>
    </row>
    <row r="44099" customFormat="false" ht="12" hidden="false" customHeight="false" outlineLevel="0" collapsed="false">
      <c r="BS44099" s="96" t="n">
        <f aca="false">BR44099-2.5</f>
        <v>-2.5</v>
      </c>
    </row>
    <row r="44100" customFormat="false" ht="12" hidden="false" customHeight="false" outlineLevel="0" collapsed="false">
      <c r="BS44100" s="96" t="n">
        <f aca="false">BR44100-2.5</f>
        <v>-2.5</v>
      </c>
    </row>
    <row r="44101" customFormat="false" ht="12" hidden="false" customHeight="false" outlineLevel="0" collapsed="false">
      <c r="BS44101" s="96" t="n">
        <f aca="false">BR44101-2.5</f>
        <v>-2.5</v>
      </c>
    </row>
    <row r="44102" customFormat="false" ht="12" hidden="false" customHeight="false" outlineLevel="0" collapsed="false">
      <c r="BS44102" s="96" t="n">
        <f aca="false">BR44102-2.5</f>
        <v>-2.5</v>
      </c>
    </row>
    <row r="44103" customFormat="false" ht="12" hidden="false" customHeight="false" outlineLevel="0" collapsed="false">
      <c r="BS44103" s="96" t="n">
        <f aca="false">BR44103-2.5</f>
        <v>-2.5</v>
      </c>
    </row>
    <row r="44104" customFormat="false" ht="12" hidden="false" customHeight="false" outlineLevel="0" collapsed="false">
      <c r="BS44104" s="96" t="n">
        <f aca="false">BR44104-2.5</f>
        <v>-2.5</v>
      </c>
    </row>
    <row r="44105" customFormat="false" ht="12" hidden="false" customHeight="false" outlineLevel="0" collapsed="false">
      <c r="BS44105" s="96" t="n">
        <f aca="false">BR44105-2.5</f>
        <v>-2.5</v>
      </c>
    </row>
    <row r="44106" customFormat="false" ht="12" hidden="false" customHeight="false" outlineLevel="0" collapsed="false">
      <c r="BS44106" s="96" t="n">
        <f aca="false">BR44106-2.5</f>
        <v>-2.5</v>
      </c>
    </row>
    <row r="44107" customFormat="false" ht="12" hidden="false" customHeight="false" outlineLevel="0" collapsed="false">
      <c r="BS44107" s="96" t="n">
        <f aca="false">BR44107-2.5</f>
        <v>-2.5</v>
      </c>
    </row>
    <row r="44108" customFormat="false" ht="12" hidden="false" customHeight="false" outlineLevel="0" collapsed="false">
      <c r="BS44108" s="96" t="n">
        <f aca="false">BR44108-2.5</f>
        <v>-2.5</v>
      </c>
    </row>
    <row r="44109" customFormat="false" ht="12" hidden="false" customHeight="false" outlineLevel="0" collapsed="false">
      <c r="BS44109" s="96" t="n">
        <f aca="false">BR44109-2.5</f>
        <v>-2.5</v>
      </c>
    </row>
    <row r="44110" customFormat="false" ht="12" hidden="false" customHeight="false" outlineLevel="0" collapsed="false">
      <c r="BS44110" s="96" t="n">
        <f aca="false">BR44110-2.5</f>
        <v>-2.5</v>
      </c>
    </row>
    <row r="44111" customFormat="false" ht="12" hidden="false" customHeight="false" outlineLevel="0" collapsed="false">
      <c r="BS44111" s="96" t="n">
        <f aca="false">BR44111-2.5</f>
        <v>-2.5</v>
      </c>
    </row>
    <row r="44112" customFormat="false" ht="12" hidden="false" customHeight="false" outlineLevel="0" collapsed="false">
      <c r="BS44112" s="96" t="n">
        <f aca="false">BR44112-2.5</f>
        <v>-2.5</v>
      </c>
    </row>
    <row r="44113" customFormat="false" ht="12" hidden="false" customHeight="false" outlineLevel="0" collapsed="false">
      <c r="BS44113" s="96" t="n">
        <f aca="false">BR44113-2.5</f>
        <v>-2.5</v>
      </c>
    </row>
    <row r="44114" customFormat="false" ht="12" hidden="false" customHeight="false" outlineLevel="0" collapsed="false">
      <c r="BS44114" s="96" t="n">
        <f aca="false">BR44114-2.5</f>
        <v>-2.5</v>
      </c>
    </row>
    <row r="44115" customFormat="false" ht="12" hidden="false" customHeight="false" outlineLevel="0" collapsed="false">
      <c r="BS44115" s="96" t="n">
        <f aca="false">BR44115-2.5</f>
        <v>-2.5</v>
      </c>
    </row>
    <row r="44116" customFormat="false" ht="12" hidden="false" customHeight="false" outlineLevel="0" collapsed="false">
      <c r="BS44116" s="96" t="n">
        <f aca="false">BR44116-2.5</f>
        <v>-2.5</v>
      </c>
    </row>
    <row r="44117" customFormat="false" ht="12" hidden="false" customHeight="false" outlineLevel="0" collapsed="false">
      <c r="BS44117" s="96" t="n">
        <f aca="false">BR44117-2.5</f>
        <v>-2.5</v>
      </c>
    </row>
    <row r="44118" customFormat="false" ht="12" hidden="false" customHeight="false" outlineLevel="0" collapsed="false">
      <c r="BS44118" s="96" t="n">
        <f aca="false">BR44118-2.5</f>
        <v>-2.5</v>
      </c>
    </row>
    <row r="44119" customFormat="false" ht="12" hidden="false" customHeight="false" outlineLevel="0" collapsed="false">
      <c r="BS44119" s="96" t="n">
        <f aca="false">BR44119-2.5</f>
        <v>-2.5</v>
      </c>
    </row>
    <row r="44120" customFormat="false" ht="12" hidden="false" customHeight="false" outlineLevel="0" collapsed="false">
      <c r="BS44120" s="96" t="n">
        <f aca="false">BR44120-2.5</f>
        <v>-2.5</v>
      </c>
    </row>
    <row r="44121" customFormat="false" ht="12" hidden="false" customHeight="false" outlineLevel="0" collapsed="false">
      <c r="BS44121" s="96" t="n">
        <f aca="false">BR44121-2.5</f>
        <v>-2.5</v>
      </c>
    </row>
    <row r="44122" customFormat="false" ht="12" hidden="false" customHeight="false" outlineLevel="0" collapsed="false">
      <c r="BS44122" s="96" t="n">
        <f aca="false">BR44122-2.5</f>
        <v>-2.5</v>
      </c>
    </row>
    <row r="44123" customFormat="false" ht="12" hidden="false" customHeight="false" outlineLevel="0" collapsed="false">
      <c r="BS44123" s="96" t="n">
        <f aca="false">BR44123-2.5</f>
        <v>-2.5</v>
      </c>
    </row>
    <row r="44124" customFormat="false" ht="12" hidden="false" customHeight="false" outlineLevel="0" collapsed="false">
      <c r="BS44124" s="96" t="n">
        <f aca="false">BR44124-2.5</f>
        <v>-2.5</v>
      </c>
    </row>
    <row r="44125" customFormat="false" ht="12" hidden="false" customHeight="false" outlineLevel="0" collapsed="false">
      <c r="BS44125" s="96" t="n">
        <f aca="false">BR44125-2.5</f>
        <v>-2.5</v>
      </c>
    </row>
    <row r="44126" customFormat="false" ht="12" hidden="false" customHeight="false" outlineLevel="0" collapsed="false">
      <c r="BS44126" s="96" t="n">
        <f aca="false">BR44126-2.5</f>
        <v>-2.5</v>
      </c>
    </row>
    <row r="44127" customFormat="false" ht="12" hidden="false" customHeight="false" outlineLevel="0" collapsed="false">
      <c r="BS44127" s="96" t="n">
        <f aca="false">BR44127-2.5</f>
        <v>-2.5</v>
      </c>
    </row>
    <row r="44128" customFormat="false" ht="12" hidden="false" customHeight="false" outlineLevel="0" collapsed="false">
      <c r="BS44128" s="96" t="n">
        <f aca="false">BR44128-2.5</f>
        <v>-2.5</v>
      </c>
    </row>
    <row r="44129" customFormat="false" ht="12" hidden="false" customHeight="false" outlineLevel="0" collapsed="false">
      <c r="BS44129" s="96" t="n">
        <f aca="false">BR44129-2.5</f>
        <v>-2.5</v>
      </c>
    </row>
    <row r="44130" customFormat="false" ht="12" hidden="false" customHeight="false" outlineLevel="0" collapsed="false">
      <c r="BS44130" s="96" t="n">
        <f aca="false">BR44130-2.5</f>
        <v>-2.5</v>
      </c>
    </row>
    <row r="44131" customFormat="false" ht="12" hidden="false" customHeight="false" outlineLevel="0" collapsed="false">
      <c r="BS44131" s="96" t="n">
        <f aca="false">BR44131-2.5</f>
        <v>-2.5</v>
      </c>
    </row>
    <row r="44132" customFormat="false" ht="12" hidden="false" customHeight="false" outlineLevel="0" collapsed="false">
      <c r="BS44132" s="96" t="n">
        <f aca="false">BR44132-2.5</f>
        <v>-2.5</v>
      </c>
    </row>
    <row r="44133" customFormat="false" ht="12" hidden="false" customHeight="false" outlineLevel="0" collapsed="false">
      <c r="BS44133" s="96" t="n">
        <f aca="false">BR44133-2.5</f>
        <v>-2.5</v>
      </c>
    </row>
    <row r="44134" customFormat="false" ht="12" hidden="false" customHeight="false" outlineLevel="0" collapsed="false">
      <c r="BS44134" s="96" t="n">
        <f aca="false">BR44134-2.5</f>
        <v>-2.5</v>
      </c>
    </row>
    <row r="44135" customFormat="false" ht="12" hidden="false" customHeight="false" outlineLevel="0" collapsed="false">
      <c r="BS44135" s="96" t="n">
        <f aca="false">BR44135-2.5</f>
        <v>-2.5</v>
      </c>
    </row>
    <row r="44136" customFormat="false" ht="12" hidden="false" customHeight="false" outlineLevel="0" collapsed="false">
      <c r="BS44136" s="96" t="n">
        <f aca="false">BR44136-2.5</f>
        <v>-2.5</v>
      </c>
    </row>
    <row r="44137" customFormat="false" ht="12" hidden="false" customHeight="false" outlineLevel="0" collapsed="false">
      <c r="BS44137" s="96" t="n">
        <f aca="false">BR44137-2.5</f>
        <v>-2.5</v>
      </c>
    </row>
    <row r="44138" customFormat="false" ht="12" hidden="false" customHeight="false" outlineLevel="0" collapsed="false">
      <c r="BS44138" s="96" t="n">
        <f aca="false">BR44138-2.5</f>
        <v>-2.5</v>
      </c>
    </row>
    <row r="44139" customFormat="false" ht="12" hidden="false" customHeight="false" outlineLevel="0" collapsed="false">
      <c r="BS44139" s="96" t="n">
        <f aca="false">BR44139-2.5</f>
        <v>-2.5</v>
      </c>
    </row>
    <row r="44140" customFormat="false" ht="12" hidden="false" customHeight="false" outlineLevel="0" collapsed="false">
      <c r="BS44140" s="96" t="n">
        <f aca="false">BR44140-2.5</f>
        <v>-2.5</v>
      </c>
    </row>
    <row r="44141" customFormat="false" ht="12" hidden="false" customHeight="false" outlineLevel="0" collapsed="false">
      <c r="BS44141" s="96" t="n">
        <f aca="false">BR44141-2.5</f>
        <v>-2.5</v>
      </c>
    </row>
    <row r="44142" customFormat="false" ht="12" hidden="false" customHeight="false" outlineLevel="0" collapsed="false">
      <c r="BS44142" s="96" t="n">
        <f aca="false">BR44142-2.5</f>
        <v>-2.5</v>
      </c>
    </row>
    <row r="44143" customFormat="false" ht="12" hidden="false" customHeight="false" outlineLevel="0" collapsed="false">
      <c r="BS44143" s="96" t="n">
        <f aca="false">BR44143-2.5</f>
        <v>-2.5</v>
      </c>
    </row>
    <row r="44144" customFormat="false" ht="12" hidden="false" customHeight="false" outlineLevel="0" collapsed="false">
      <c r="BS44144" s="96" t="n">
        <f aca="false">BR44144-2.5</f>
        <v>-2.5</v>
      </c>
    </row>
    <row r="44145" customFormat="false" ht="12" hidden="false" customHeight="false" outlineLevel="0" collapsed="false">
      <c r="BS44145" s="96" t="n">
        <f aca="false">BR44145-2.5</f>
        <v>-2.5</v>
      </c>
    </row>
    <row r="44146" customFormat="false" ht="12" hidden="false" customHeight="false" outlineLevel="0" collapsed="false">
      <c r="BS44146" s="96" t="n">
        <f aca="false">BR44146-2.5</f>
        <v>-2.5</v>
      </c>
    </row>
    <row r="44147" customFormat="false" ht="12" hidden="false" customHeight="false" outlineLevel="0" collapsed="false">
      <c r="BS44147" s="96" t="n">
        <f aca="false">BR44147-2.5</f>
        <v>-2.5</v>
      </c>
    </row>
    <row r="44148" customFormat="false" ht="12" hidden="false" customHeight="false" outlineLevel="0" collapsed="false">
      <c r="BS44148" s="96" t="n">
        <f aca="false">BR44148-2.5</f>
        <v>-2.5</v>
      </c>
    </row>
    <row r="44149" customFormat="false" ht="12" hidden="false" customHeight="false" outlineLevel="0" collapsed="false">
      <c r="BS44149" s="96" t="n">
        <f aca="false">BR44149-2.5</f>
        <v>-2.5</v>
      </c>
    </row>
    <row r="44150" customFormat="false" ht="12" hidden="false" customHeight="false" outlineLevel="0" collapsed="false">
      <c r="BS44150" s="96" t="n">
        <f aca="false">BR44150-2.5</f>
        <v>-2.5</v>
      </c>
    </row>
    <row r="44151" customFormat="false" ht="12" hidden="false" customHeight="false" outlineLevel="0" collapsed="false">
      <c r="BS44151" s="96" t="n">
        <f aca="false">BR44151-2.5</f>
        <v>-2.5</v>
      </c>
    </row>
    <row r="44152" customFormat="false" ht="12" hidden="false" customHeight="false" outlineLevel="0" collapsed="false">
      <c r="BS44152" s="96" t="n">
        <f aca="false">BR44152-2.5</f>
        <v>-2.5</v>
      </c>
    </row>
    <row r="44153" customFormat="false" ht="12" hidden="false" customHeight="false" outlineLevel="0" collapsed="false">
      <c r="BS44153" s="96" t="n">
        <f aca="false">BR44153-2.5</f>
        <v>-2.5</v>
      </c>
    </row>
    <row r="44154" customFormat="false" ht="12" hidden="false" customHeight="false" outlineLevel="0" collapsed="false">
      <c r="BS44154" s="96" t="n">
        <f aca="false">BR44154-2.5</f>
        <v>-2.5</v>
      </c>
    </row>
    <row r="44155" customFormat="false" ht="12" hidden="false" customHeight="false" outlineLevel="0" collapsed="false">
      <c r="BS44155" s="96" t="n">
        <f aca="false">BR44155-2.5</f>
        <v>-2.5</v>
      </c>
    </row>
    <row r="44156" customFormat="false" ht="12" hidden="false" customHeight="false" outlineLevel="0" collapsed="false">
      <c r="BS44156" s="96" t="n">
        <f aca="false">BR44156-2.5</f>
        <v>-2.5</v>
      </c>
    </row>
    <row r="44157" customFormat="false" ht="12" hidden="false" customHeight="false" outlineLevel="0" collapsed="false">
      <c r="BS44157" s="96" t="n">
        <f aca="false">BR44157-2.5</f>
        <v>-2.5</v>
      </c>
    </row>
    <row r="44158" customFormat="false" ht="12" hidden="false" customHeight="false" outlineLevel="0" collapsed="false">
      <c r="BS44158" s="96" t="n">
        <f aca="false">BR44158-2.5</f>
        <v>-2.5</v>
      </c>
    </row>
    <row r="44159" customFormat="false" ht="12" hidden="false" customHeight="false" outlineLevel="0" collapsed="false">
      <c r="BS44159" s="96" t="n">
        <f aca="false">BR44159-2.5</f>
        <v>-2.5</v>
      </c>
    </row>
    <row r="44160" customFormat="false" ht="12" hidden="false" customHeight="false" outlineLevel="0" collapsed="false">
      <c r="BS44160" s="96" t="n">
        <f aca="false">BR44160-2.5</f>
        <v>-2.5</v>
      </c>
    </row>
    <row r="44161" customFormat="false" ht="12" hidden="false" customHeight="false" outlineLevel="0" collapsed="false">
      <c r="BS44161" s="96" t="n">
        <f aca="false">BR44161-2.5</f>
        <v>-2.5</v>
      </c>
    </row>
    <row r="44162" customFormat="false" ht="12" hidden="false" customHeight="false" outlineLevel="0" collapsed="false">
      <c r="BS44162" s="96" t="n">
        <f aca="false">BR44162-2.5</f>
        <v>-2.5</v>
      </c>
    </row>
    <row r="44163" customFormat="false" ht="12" hidden="false" customHeight="false" outlineLevel="0" collapsed="false">
      <c r="BS44163" s="96" t="n">
        <f aca="false">BR44163-2.5</f>
        <v>-2.5</v>
      </c>
    </row>
    <row r="44164" customFormat="false" ht="12" hidden="false" customHeight="false" outlineLevel="0" collapsed="false">
      <c r="BS44164" s="96" t="n">
        <f aca="false">BR44164-2.5</f>
        <v>-2.5</v>
      </c>
    </row>
    <row r="44165" customFormat="false" ht="12" hidden="false" customHeight="false" outlineLevel="0" collapsed="false">
      <c r="BS44165" s="96" t="n">
        <f aca="false">BR44165-2.5</f>
        <v>-2.5</v>
      </c>
    </row>
    <row r="44166" customFormat="false" ht="12" hidden="false" customHeight="false" outlineLevel="0" collapsed="false">
      <c r="BS44166" s="96" t="n">
        <f aca="false">BR44166-2.5</f>
        <v>-2.5</v>
      </c>
    </row>
    <row r="44167" customFormat="false" ht="12" hidden="false" customHeight="false" outlineLevel="0" collapsed="false">
      <c r="BS44167" s="96" t="n">
        <f aca="false">BR44167-2.5</f>
        <v>-2.5</v>
      </c>
    </row>
    <row r="44168" customFormat="false" ht="12" hidden="false" customHeight="false" outlineLevel="0" collapsed="false">
      <c r="BS44168" s="96" t="n">
        <f aca="false">BR44168-2.5</f>
        <v>-2.5</v>
      </c>
    </row>
    <row r="44169" customFormat="false" ht="12" hidden="false" customHeight="false" outlineLevel="0" collapsed="false">
      <c r="BS44169" s="96" t="n">
        <f aca="false">BR44169-2.5</f>
        <v>-2.5</v>
      </c>
    </row>
    <row r="44170" customFormat="false" ht="12" hidden="false" customHeight="false" outlineLevel="0" collapsed="false">
      <c r="BS44170" s="96" t="n">
        <f aca="false">BR44170-2.5</f>
        <v>-2.5</v>
      </c>
    </row>
    <row r="44171" customFormat="false" ht="12" hidden="false" customHeight="false" outlineLevel="0" collapsed="false">
      <c r="BS44171" s="96" t="n">
        <f aca="false">BR44171-2.5</f>
        <v>-2.5</v>
      </c>
    </row>
    <row r="44172" customFormat="false" ht="12" hidden="false" customHeight="false" outlineLevel="0" collapsed="false">
      <c r="BS44172" s="96" t="n">
        <f aca="false">BR44172-2.5</f>
        <v>-2.5</v>
      </c>
    </row>
    <row r="44173" customFormat="false" ht="12" hidden="false" customHeight="false" outlineLevel="0" collapsed="false">
      <c r="BS44173" s="96" t="n">
        <f aca="false">BR44173-2.5</f>
        <v>-2.5</v>
      </c>
    </row>
    <row r="44174" customFormat="false" ht="12" hidden="false" customHeight="false" outlineLevel="0" collapsed="false">
      <c r="BS44174" s="96" t="n">
        <f aca="false">BR44174-2.5</f>
        <v>-2.5</v>
      </c>
    </row>
    <row r="44175" customFormat="false" ht="12" hidden="false" customHeight="false" outlineLevel="0" collapsed="false">
      <c r="BS44175" s="96" t="n">
        <f aca="false">BR44175-2.5</f>
        <v>-2.5</v>
      </c>
    </row>
    <row r="44176" customFormat="false" ht="12" hidden="false" customHeight="false" outlineLevel="0" collapsed="false">
      <c r="BS44176" s="96" t="n">
        <f aca="false">BR44176-2.5</f>
        <v>-2.5</v>
      </c>
    </row>
    <row r="44177" customFormat="false" ht="12" hidden="false" customHeight="false" outlineLevel="0" collapsed="false">
      <c r="BS44177" s="96" t="n">
        <f aca="false">BR44177-2.5</f>
        <v>-2.5</v>
      </c>
    </row>
    <row r="44178" customFormat="false" ht="12" hidden="false" customHeight="false" outlineLevel="0" collapsed="false">
      <c r="BS44178" s="96" t="n">
        <f aca="false">BR44178-2.5</f>
        <v>-2.5</v>
      </c>
    </row>
    <row r="44179" customFormat="false" ht="12" hidden="false" customHeight="false" outlineLevel="0" collapsed="false">
      <c r="BS44179" s="96" t="n">
        <f aca="false">BR44179-2.5</f>
        <v>-2.5</v>
      </c>
    </row>
    <row r="44180" customFormat="false" ht="12" hidden="false" customHeight="false" outlineLevel="0" collapsed="false">
      <c r="BS44180" s="96" t="n">
        <f aca="false">BR44180-2.5</f>
        <v>-2.5</v>
      </c>
    </row>
    <row r="44181" customFormat="false" ht="12" hidden="false" customHeight="false" outlineLevel="0" collapsed="false">
      <c r="BS44181" s="96" t="n">
        <f aca="false">BR44181-2.5</f>
        <v>-2.5</v>
      </c>
    </row>
    <row r="44182" customFormat="false" ht="12" hidden="false" customHeight="false" outlineLevel="0" collapsed="false">
      <c r="BS44182" s="96" t="n">
        <f aca="false">BR44182-2.5</f>
        <v>-2.5</v>
      </c>
    </row>
    <row r="44183" customFormat="false" ht="12" hidden="false" customHeight="false" outlineLevel="0" collapsed="false">
      <c r="BS44183" s="96" t="n">
        <f aca="false">BR44183-2.5</f>
        <v>-2.5</v>
      </c>
    </row>
    <row r="44184" customFormat="false" ht="12" hidden="false" customHeight="false" outlineLevel="0" collapsed="false">
      <c r="BS44184" s="96" t="n">
        <f aca="false">BR44184-2.5</f>
        <v>-2.5</v>
      </c>
    </row>
    <row r="44185" customFormat="false" ht="12" hidden="false" customHeight="false" outlineLevel="0" collapsed="false">
      <c r="BS44185" s="96" t="n">
        <f aca="false">BR44185-2.5</f>
        <v>-2.5</v>
      </c>
    </row>
    <row r="44186" customFormat="false" ht="12" hidden="false" customHeight="false" outlineLevel="0" collapsed="false">
      <c r="BS44186" s="96" t="n">
        <f aca="false">BR44186-2.5</f>
        <v>-2.5</v>
      </c>
    </row>
    <row r="44187" customFormat="false" ht="12" hidden="false" customHeight="false" outlineLevel="0" collapsed="false">
      <c r="BS44187" s="96" t="n">
        <f aca="false">BR44187-2.5</f>
        <v>-2.5</v>
      </c>
    </row>
    <row r="44188" customFormat="false" ht="12" hidden="false" customHeight="false" outlineLevel="0" collapsed="false">
      <c r="BS44188" s="96" t="n">
        <f aca="false">BR44188-2.5</f>
        <v>-2.5</v>
      </c>
    </row>
    <row r="44189" customFormat="false" ht="12" hidden="false" customHeight="false" outlineLevel="0" collapsed="false">
      <c r="BS44189" s="96" t="n">
        <f aca="false">BR44189-2.5</f>
        <v>-2.5</v>
      </c>
    </row>
    <row r="44190" customFormat="false" ht="12" hidden="false" customHeight="false" outlineLevel="0" collapsed="false">
      <c r="BS44190" s="96" t="n">
        <f aca="false">BR44190-2.5</f>
        <v>-2.5</v>
      </c>
    </row>
    <row r="44191" customFormat="false" ht="12" hidden="false" customHeight="false" outlineLevel="0" collapsed="false">
      <c r="BS44191" s="96" t="n">
        <f aca="false">BR44191-2.5</f>
        <v>-2.5</v>
      </c>
    </row>
    <row r="44192" customFormat="false" ht="12" hidden="false" customHeight="false" outlineLevel="0" collapsed="false">
      <c r="BS44192" s="96" t="n">
        <f aca="false">BR44192-2.5</f>
        <v>-2.5</v>
      </c>
    </row>
    <row r="44193" customFormat="false" ht="12" hidden="false" customHeight="false" outlineLevel="0" collapsed="false">
      <c r="BS44193" s="96" t="n">
        <f aca="false">BR44193-2.5</f>
        <v>-2.5</v>
      </c>
    </row>
    <row r="44194" customFormat="false" ht="12" hidden="false" customHeight="false" outlineLevel="0" collapsed="false">
      <c r="BS44194" s="96" t="n">
        <f aca="false">BR44194-2.5</f>
        <v>-2.5</v>
      </c>
    </row>
    <row r="44195" customFormat="false" ht="12" hidden="false" customHeight="false" outlineLevel="0" collapsed="false">
      <c r="BS44195" s="96" t="n">
        <f aca="false">BR44195-2.5</f>
        <v>-2.5</v>
      </c>
    </row>
    <row r="44196" customFormat="false" ht="12" hidden="false" customHeight="false" outlineLevel="0" collapsed="false">
      <c r="BS44196" s="96" t="n">
        <f aca="false">BR44196-2.5</f>
        <v>-2.5</v>
      </c>
    </row>
    <row r="44197" customFormat="false" ht="12" hidden="false" customHeight="false" outlineLevel="0" collapsed="false">
      <c r="BS44197" s="96" t="n">
        <f aca="false">BR44197-2.5</f>
        <v>-2.5</v>
      </c>
    </row>
    <row r="44198" customFormat="false" ht="12" hidden="false" customHeight="false" outlineLevel="0" collapsed="false">
      <c r="BS44198" s="96" t="n">
        <f aca="false">BR44198-2.5</f>
        <v>-2.5</v>
      </c>
    </row>
    <row r="44199" customFormat="false" ht="12" hidden="false" customHeight="false" outlineLevel="0" collapsed="false">
      <c r="BS44199" s="96" t="n">
        <f aca="false">BR44199-2.5</f>
        <v>-2.5</v>
      </c>
    </row>
    <row r="44200" customFormat="false" ht="12" hidden="false" customHeight="false" outlineLevel="0" collapsed="false">
      <c r="BS44200" s="96" t="n">
        <f aca="false">BR44200-2.5</f>
        <v>-2.5</v>
      </c>
    </row>
    <row r="44201" customFormat="false" ht="12" hidden="false" customHeight="false" outlineLevel="0" collapsed="false">
      <c r="BS44201" s="96" t="n">
        <f aca="false">BR44201-2.5</f>
        <v>-2.5</v>
      </c>
    </row>
    <row r="44202" customFormat="false" ht="12" hidden="false" customHeight="false" outlineLevel="0" collapsed="false">
      <c r="BS44202" s="96" t="n">
        <f aca="false">BR44202-2.5</f>
        <v>-2.5</v>
      </c>
    </row>
    <row r="44203" customFormat="false" ht="12" hidden="false" customHeight="false" outlineLevel="0" collapsed="false">
      <c r="BS44203" s="96" t="n">
        <f aca="false">BR44203-2.5</f>
        <v>-2.5</v>
      </c>
    </row>
    <row r="44204" customFormat="false" ht="12" hidden="false" customHeight="false" outlineLevel="0" collapsed="false">
      <c r="BS44204" s="96" t="n">
        <f aca="false">BR44204-2.5</f>
        <v>-2.5</v>
      </c>
    </row>
    <row r="44205" customFormat="false" ht="12" hidden="false" customHeight="false" outlineLevel="0" collapsed="false">
      <c r="BS44205" s="96" t="n">
        <f aca="false">BR44205-2.5</f>
        <v>-2.5</v>
      </c>
    </row>
    <row r="44206" customFormat="false" ht="12" hidden="false" customHeight="false" outlineLevel="0" collapsed="false">
      <c r="BS44206" s="96" t="n">
        <f aca="false">BR44206-2.5</f>
        <v>-2.5</v>
      </c>
    </row>
    <row r="44207" customFormat="false" ht="12" hidden="false" customHeight="false" outlineLevel="0" collapsed="false">
      <c r="BS44207" s="96" t="n">
        <f aca="false">BR44207-2.5</f>
        <v>-2.5</v>
      </c>
    </row>
    <row r="44208" customFormat="false" ht="12" hidden="false" customHeight="false" outlineLevel="0" collapsed="false">
      <c r="BS44208" s="96" t="n">
        <f aca="false">BR44208-2.5</f>
        <v>-2.5</v>
      </c>
    </row>
    <row r="44209" customFormat="false" ht="12" hidden="false" customHeight="false" outlineLevel="0" collapsed="false">
      <c r="BS44209" s="96" t="n">
        <f aca="false">BR44209-2.5</f>
        <v>-2.5</v>
      </c>
    </row>
    <row r="44210" customFormat="false" ht="12" hidden="false" customHeight="false" outlineLevel="0" collapsed="false">
      <c r="BS44210" s="96" t="n">
        <f aca="false">BR44210-2.5</f>
        <v>-2.5</v>
      </c>
    </row>
    <row r="44211" customFormat="false" ht="12" hidden="false" customHeight="false" outlineLevel="0" collapsed="false">
      <c r="BS44211" s="96" t="n">
        <f aca="false">BR44211-2.5</f>
        <v>-2.5</v>
      </c>
    </row>
    <row r="44212" customFormat="false" ht="12" hidden="false" customHeight="false" outlineLevel="0" collapsed="false">
      <c r="BS44212" s="96" t="n">
        <f aca="false">BR44212-2.5</f>
        <v>-2.5</v>
      </c>
    </row>
    <row r="44213" customFormat="false" ht="12" hidden="false" customHeight="false" outlineLevel="0" collapsed="false">
      <c r="BS44213" s="96" t="n">
        <f aca="false">BR44213-2.5</f>
        <v>-2.5</v>
      </c>
    </row>
    <row r="44214" customFormat="false" ht="12" hidden="false" customHeight="false" outlineLevel="0" collapsed="false">
      <c r="BS44214" s="96" t="n">
        <f aca="false">BR44214-2.5</f>
        <v>-2.5</v>
      </c>
    </row>
    <row r="44215" customFormat="false" ht="12" hidden="false" customHeight="false" outlineLevel="0" collapsed="false">
      <c r="BS44215" s="96" t="n">
        <f aca="false">BR44215-2.5</f>
        <v>-2.5</v>
      </c>
    </row>
    <row r="44216" customFormat="false" ht="12" hidden="false" customHeight="false" outlineLevel="0" collapsed="false">
      <c r="BS44216" s="96" t="n">
        <f aca="false">BR44216-2.5</f>
        <v>-2.5</v>
      </c>
    </row>
    <row r="44217" customFormat="false" ht="12" hidden="false" customHeight="false" outlineLevel="0" collapsed="false">
      <c r="BS44217" s="96" t="n">
        <f aca="false">BR44217-2.5</f>
        <v>-2.5</v>
      </c>
    </row>
    <row r="44218" customFormat="false" ht="12" hidden="false" customHeight="false" outlineLevel="0" collapsed="false">
      <c r="BS44218" s="96" t="n">
        <f aca="false">BR44218-2.5</f>
        <v>-2.5</v>
      </c>
    </row>
    <row r="44219" customFormat="false" ht="12" hidden="false" customHeight="false" outlineLevel="0" collapsed="false">
      <c r="BS44219" s="96" t="n">
        <f aca="false">BR44219-2.5</f>
        <v>-2.5</v>
      </c>
    </row>
    <row r="44220" customFormat="false" ht="12" hidden="false" customHeight="false" outlineLevel="0" collapsed="false">
      <c r="BS44220" s="96" t="n">
        <f aca="false">BR44220-2.5</f>
        <v>-2.5</v>
      </c>
    </row>
    <row r="44221" customFormat="false" ht="12" hidden="false" customHeight="false" outlineLevel="0" collapsed="false">
      <c r="BS44221" s="96" t="n">
        <f aca="false">BR44221-2.5</f>
        <v>-2.5</v>
      </c>
    </row>
    <row r="44222" customFormat="false" ht="12" hidden="false" customHeight="false" outlineLevel="0" collapsed="false">
      <c r="BS44222" s="96" t="n">
        <f aca="false">BR44222-2.5</f>
        <v>-2.5</v>
      </c>
    </row>
    <row r="44223" customFormat="false" ht="12" hidden="false" customHeight="false" outlineLevel="0" collapsed="false">
      <c r="BS44223" s="96" t="n">
        <f aca="false">BR44223-2.5</f>
        <v>-2.5</v>
      </c>
    </row>
    <row r="44224" customFormat="false" ht="12" hidden="false" customHeight="false" outlineLevel="0" collapsed="false">
      <c r="BS44224" s="96" t="n">
        <f aca="false">BR44224-2.5</f>
        <v>-2.5</v>
      </c>
    </row>
    <row r="44225" customFormat="false" ht="12" hidden="false" customHeight="false" outlineLevel="0" collapsed="false">
      <c r="BS44225" s="96" t="n">
        <f aca="false">BR44225-2.5</f>
        <v>-2.5</v>
      </c>
    </row>
    <row r="44226" customFormat="false" ht="12" hidden="false" customHeight="false" outlineLevel="0" collapsed="false">
      <c r="BS44226" s="96" t="n">
        <f aca="false">BR44226-2.5</f>
        <v>-2.5</v>
      </c>
    </row>
    <row r="44227" customFormat="false" ht="12" hidden="false" customHeight="false" outlineLevel="0" collapsed="false">
      <c r="BS44227" s="96" t="n">
        <f aca="false">BR44227-2.5</f>
        <v>-2.5</v>
      </c>
    </row>
    <row r="44228" customFormat="false" ht="12" hidden="false" customHeight="false" outlineLevel="0" collapsed="false">
      <c r="BS44228" s="96" t="n">
        <f aca="false">BR44228-2.5</f>
        <v>-2.5</v>
      </c>
    </row>
    <row r="44229" customFormat="false" ht="12" hidden="false" customHeight="false" outlineLevel="0" collapsed="false">
      <c r="BS44229" s="96" t="n">
        <f aca="false">BR44229-2.5</f>
        <v>-2.5</v>
      </c>
    </row>
    <row r="44230" customFormat="false" ht="12" hidden="false" customHeight="false" outlineLevel="0" collapsed="false">
      <c r="BS44230" s="96" t="n">
        <f aca="false">BR44230-2.5</f>
        <v>-2.5</v>
      </c>
    </row>
    <row r="44231" customFormat="false" ht="12" hidden="false" customHeight="false" outlineLevel="0" collapsed="false">
      <c r="BS44231" s="96" t="n">
        <f aca="false">BR44231-2.5</f>
        <v>-2.5</v>
      </c>
    </row>
    <row r="44232" customFormat="false" ht="12" hidden="false" customHeight="false" outlineLevel="0" collapsed="false">
      <c r="BS44232" s="96" t="n">
        <f aca="false">BR44232-2.5</f>
        <v>-2.5</v>
      </c>
    </row>
    <row r="44233" customFormat="false" ht="12" hidden="false" customHeight="false" outlineLevel="0" collapsed="false">
      <c r="BS44233" s="96" t="n">
        <f aca="false">BR44233-2.5</f>
        <v>-2.5</v>
      </c>
    </row>
    <row r="44234" customFormat="false" ht="12" hidden="false" customHeight="false" outlineLevel="0" collapsed="false">
      <c r="BS44234" s="96" t="n">
        <f aca="false">BR44234-2.5</f>
        <v>-2.5</v>
      </c>
    </row>
    <row r="44235" customFormat="false" ht="12" hidden="false" customHeight="false" outlineLevel="0" collapsed="false">
      <c r="BS44235" s="96" t="n">
        <f aca="false">BR44235-2.5</f>
        <v>-2.5</v>
      </c>
    </row>
    <row r="44236" customFormat="false" ht="12" hidden="false" customHeight="false" outlineLevel="0" collapsed="false">
      <c r="BS44236" s="96" t="n">
        <f aca="false">BR44236-2.5</f>
        <v>-2.5</v>
      </c>
    </row>
    <row r="44237" customFormat="false" ht="12" hidden="false" customHeight="false" outlineLevel="0" collapsed="false">
      <c r="BS44237" s="96" t="n">
        <f aca="false">BR44237-2.5</f>
        <v>-2.5</v>
      </c>
    </row>
    <row r="44238" customFormat="false" ht="12" hidden="false" customHeight="false" outlineLevel="0" collapsed="false">
      <c r="BS44238" s="96" t="n">
        <f aca="false">BR44238-2.5</f>
        <v>-2.5</v>
      </c>
    </row>
    <row r="44239" customFormat="false" ht="12" hidden="false" customHeight="false" outlineLevel="0" collapsed="false">
      <c r="BS44239" s="96" t="n">
        <f aca="false">BR44239-2.5</f>
        <v>-2.5</v>
      </c>
    </row>
    <row r="44240" customFormat="false" ht="12" hidden="false" customHeight="false" outlineLevel="0" collapsed="false">
      <c r="BS44240" s="96" t="n">
        <f aca="false">BR44240-2.5</f>
        <v>-2.5</v>
      </c>
    </row>
    <row r="44241" customFormat="false" ht="12" hidden="false" customHeight="false" outlineLevel="0" collapsed="false">
      <c r="BS44241" s="96" t="n">
        <f aca="false">BR44241-2.5</f>
        <v>-2.5</v>
      </c>
    </row>
    <row r="44242" customFormat="false" ht="12" hidden="false" customHeight="false" outlineLevel="0" collapsed="false">
      <c r="BS44242" s="96" t="n">
        <f aca="false">BR44242-2.5</f>
        <v>-2.5</v>
      </c>
    </row>
    <row r="44243" customFormat="false" ht="12" hidden="false" customHeight="false" outlineLevel="0" collapsed="false">
      <c r="BS44243" s="96" t="n">
        <f aca="false">BR44243-2.5</f>
        <v>-2.5</v>
      </c>
    </row>
    <row r="44244" customFormat="false" ht="12" hidden="false" customHeight="false" outlineLevel="0" collapsed="false">
      <c r="BS44244" s="96" t="n">
        <f aca="false">BR44244-2.5</f>
        <v>-2.5</v>
      </c>
    </row>
    <row r="44245" customFormat="false" ht="12" hidden="false" customHeight="false" outlineLevel="0" collapsed="false">
      <c r="BS44245" s="96" t="n">
        <f aca="false">BR44245-2.5</f>
        <v>-2.5</v>
      </c>
    </row>
    <row r="44246" customFormat="false" ht="12" hidden="false" customHeight="false" outlineLevel="0" collapsed="false">
      <c r="BS44246" s="96" t="n">
        <f aca="false">BR44246-2.5</f>
        <v>-2.5</v>
      </c>
    </row>
    <row r="44247" customFormat="false" ht="12" hidden="false" customHeight="false" outlineLevel="0" collapsed="false">
      <c r="BS44247" s="96" t="n">
        <f aca="false">BR44247-2.5</f>
        <v>-2.5</v>
      </c>
    </row>
    <row r="44248" customFormat="false" ht="12" hidden="false" customHeight="false" outlineLevel="0" collapsed="false">
      <c r="BS44248" s="96" t="n">
        <f aca="false">BR44248-2.5</f>
        <v>-2.5</v>
      </c>
    </row>
    <row r="44249" customFormat="false" ht="12" hidden="false" customHeight="false" outlineLevel="0" collapsed="false">
      <c r="BS44249" s="96" t="n">
        <f aca="false">BR44249-2.5</f>
        <v>-2.5</v>
      </c>
    </row>
    <row r="44250" customFormat="false" ht="12" hidden="false" customHeight="false" outlineLevel="0" collapsed="false">
      <c r="BS44250" s="96" t="n">
        <f aca="false">BR44250-2.5</f>
        <v>-2.5</v>
      </c>
    </row>
    <row r="44251" customFormat="false" ht="12" hidden="false" customHeight="false" outlineLevel="0" collapsed="false">
      <c r="BS44251" s="96" t="n">
        <f aca="false">BR44251-2.5</f>
        <v>-2.5</v>
      </c>
    </row>
    <row r="44252" customFormat="false" ht="12" hidden="false" customHeight="false" outlineLevel="0" collapsed="false">
      <c r="BS44252" s="96" t="n">
        <f aca="false">BR44252-2.5</f>
        <v>-2.5</v>
      </c>
    </row>
    <row r="44253" customFormat="false" ht="12" hidden="false" customHeight="false" outlineLevel="0" collapsed="false">
      <c r="BS44253" s="96" t="n">
        <f aca="false">BR44253-2.5</f>
        <v>-2.5</v>
      </c>
    </row>
    <row r="44254" customFormat="false" ht="12" hidden="false" customHeight="false" outlineLevel="0" collapsed="false">
      <c r="BS44254" s="96" t="n">
        <f aca="false">BR44254-2.5</f>
        <v>-2.5</v>
      </c>
    </row>
    <row r="44255" customFormat="false" ht="12" hidden="false" customHeight="false" outlineLevel="0" collapsed="false">
      <c r="BS44255" s="96" t="n">
        <f aca="false">BR44255-2.5</f>
        <v>-2.5</v>
      </c>
    </row>
    <row r="44256" customFormat="false" ht="12" hidden="false" customHeight="false" outlineLevel="0" collapsed="false">
      <c r="BS44256" s="96" t="n">
        <f aca="false">BR44256-2.5</f>
        <v>-2.5</v>
      </c>
    </row>
    <row r="44257" customFormat="false" ht="12" hidden="false" customHeight="false" outlineLevel="0" collapsed="false">
      <c r="BS44257" s="96" t="n">
        <f aca="false">BR44257-2.5</f>
        <v>-2.5</v>
      </c>
    </row>
    <row r="44258" customFormat="false" ht="12" hidden="false" customHeight="false" outlineLevel="0" collapsed="false">
      <c r="BS44258" s="96" t="n">
        <f aca="false">BR44258-2.5</f>
        <v>-2.5</v>
      </c>
    </row>
    <row r="44259" customFormat="false" ht="12" hidden="false" customHeight="false" outlineLevel="0" collapsed="false">
      <c r="BS44259" s="96" t="n">
        <f aca="false">BR44259-2.5</f>
        <v>-2.5</v>
      </c>
    </row>
    <row r="44260" customFormat="false" ht="12" hidden="false" customHeight="false" outlineLevel="0" collapsed="false">
      <c r="BS44260" s="96" t="n">
        <f aca="false">BR44260-2.5</f>
        <v>-2.5</v>
      </c>
    </row>
    <row r="44261" customFormat="false" ht="12" hidden="false" customHeight="false" outlineLevel="0" collapsed="false">
      <c r="BS44261" s="96" t="n">
        <f aca="false">BR44261-2.5</f>
        <v>-2.5</v>
      </c>
    </row>
    <row r="44262" customFormat="false" ht="12" hidden="false" customHeight="false" outlineLevel="0" collapsed="false">
      <c r="BS44262" s="96" t="n">
        <f aca="false">BR44262-2.5</f>
        <v>-2.5</v>
      </c>
    </row>
    <row r="44263" customFormat="false" ht="12" hidden="false" customHeight="false" outlineLevel="0" collapsed="false">
      <c r="BS44263" s="96" t="n">
        <f aca="false">BR44263-2.5</f>
        <v>-2.5</v>
      </c>
    </row>
    <row r="44264" customFormat="false" ht="12" hidden="false" customHeight="false" outlineLevel="0" collapsed="false">
      <c r="BS44264" s="96" t="n">
        <f aca="false">BR44264-2.5</f>
        <v>-2.5</v>
      </c>
    </row>
    <row r="44265" customFormat="false" ht="12" hidden="false" customHeight="false" outlineLevel="0" collapsed="false">
      <c r="BS44265" s="96" t="n">
        <f aca="false">BR44265-2.5</f>
        <v>-2.5</v>
      </c>
    </row>
    <row r="44266" customFormat="false" ht="12" hidden="false" customHeight="false" outlineLevel="0" collapsed="false">
      <c r="BS44266" s="96" t="n">
        <f aca="false">BR44266-2.5</f>
        <v>-2.5</v>
      </c>
    </row>
    <row r="44267" customFormat="false" ht="12" hidden="false" customHeight="false" outlineLevel="0" collapsed="false">
      <c r="BS44267" s="96" t="n">
        <f aca="false">BR44267-2.5</f>
        <v>-2.5</v>
      </c>
    </row>
    <row r="44268" customFormat="false" ht="12" hidden="false" customHeight="false" outlineLevel="0" collapsed="false">
      <c r="BS44268" s="96" t="n">
        <f aca="false">BR44268-2.5</f>
        <v>-2.5</v>
      </c>
    </row>
    <row r="44269" customFormat="false" ht="12" hidden="false" customHeight="false" outlineLevel="0" collapsed="false">
      <c r="BS44269" s="96" t="n">
        <f aca="false">BR44269-2.5</f>
        <v>-2.5</v>
      </c>
    </row>
    <row r="44270" customFormat="false" ht="12" hidden="false" customHeight="false" outlineLevel="0" collapsed="false">
      <c r="BS44270" s="96" t="n">
        <f aca="false">BR44270-2.5</f>
        <v>-2.5</v>
      </c>
    </row>
    <row r="44271" customFormat="false" ht="12" hidden="false" customHeight="false" outlineLevel="0" collapsed="false">
      <c r="BS44271" s="96" t="n">
        <f aca="false">BR44271-2.5</f>
        <v>-2.5</v>
      </c>
    </row>
    <row r="44272" customFormat="false" ht="12" hidden="false" customHeight="false" outlineLevel="0" collapsed="false">
      <c r="BS44272" s="96" t="n">
        <f aca="false">BR44272-2.5</f>
        <v>-2.5</v>
      </c>
    </row>
    <row r="44273" customFormat="false" ht="12" hidden="false" customHeight="false" outlineLevel="0" collapsed="false">
      <c r="BS44273" s="96" t="n">
        <f aca="false">BR44273-2.5</f>
        <v>-2.5</v>
      </c>
    </row>
    <row r="44274" customFormat="false" ht="12" hidden="false" customHeight="false" outlineLevel="0" collapsed="false">
      <c r="BS44274" s="96" t="n">
        <f aca="false">BR44274-2.5</f>
        <v>-2.5</v>
      </c>
    </row>
    <row r="44275" customFormat="false" ht="12" hidden="false" customHeight="false" outlineLevel="0" collapsed="false">
      <c r="BS44275" s="96" t="n">
        <f aca="false">BR44275-2.5</f>
        <v>-2.5</v>
      </c>
    </row>
    <row r="44276" customFormat="false" ht="12" hidden="false" customHeight="false" outlineLevel="0" collapsed="false">
      <c r="BS44276" s="96" t="n">
        <f aca="false">BR44276-2.5</f>
        <v>-2.5</v>
      </c>
    </row>
    <row r="44277" customFormat="false" ht="12" hidden="false" customHeight="false" outlineLevel="0" collapsed="false">
      <c r="BS44277" s="96" t="n">
        <f aca="false">BR44277-2.5</f>
        <v>-2.5</v>
      </c>
    </row>
    <row r="44278" customFormat="false" ht="12" hidden="false" customHeight="false" outlineLevel="0" collapsed="false">
      <c r="BS44278" s="96" t="n">
        <f aca="false">BR44278-2.5</f>
        <v>-2.5</v>
      </c>
    </row>
    <row r="44279" customFormat="false" ht="12" hidden="false" customHeight="false" outlineLevel="0" collapsed="false">
      <c r="BS44279" s="96" t="n">
        <f aca="false">BR44279-2.5</f>
        <v>-2.5</v>
      </c>
    </row>
    <row r="44280" customFormat="false" ht="12" hidden="false" customHeight="false" outlineLevel="0" collapsed="false">
      <c r="BS44280" s="96" t="n">
        <f aca="false">BR44280-2.5</f>
        <v>-2.5</v>
      </c>
    </row>
    <row r="44281" customFormat="false" ht="12" hidden="false" customHeight="false" outlineLevel="0" collapsed="false">
      <c r="BS44281" s="96" t="n">
        <f aca="false">BR44281-2.5</f>
        <v>-2.5</v>
      </c>
    </row>
    <row r="44282" customFormat="false" ht="12" hidden="false" customHeight="false" outlineLevel="0" collapsed="false">
      <c r="BS44282" s="96" t="n">
        <f aca="false">BR44282-2.5</f>
        <v>-2.5</v>
      </c>
    </row>
    <row r="44283" customFormat="false" ht="12" hidden="false" customHeight="false" outlineLevel="0" collapsed="false">
      <c r="BS44283" s="96" t="n">
        <f aca="false">BR44283-2.5</f>
        <v>-2.5</v>
      </c>
    </row>
    <row r="44284" customFormat="false" ht="12" hidden="false" customHeight="false" outlineLevel="0" collapsed="false">
      <c r="BS44284" s="96" t="n">
        <f aca="false">BR44284-2.5</f>
        <v>-2.5</v>
      </c>
    </row>
    <row r="44285" customFormat="false" ht="12" hidden="false" customHeight="false" outlineLevel="0" collapsed="false">
      <c r="BS44285" s="96" t="n">
        <f aca="false">BR44285-2.5</f>
        <v>-2.5</v>
      </c>
    </row>
    <row r="44286" customFormat="false" ht="12" hidden="false" customHeight="false" outlineLevel="0" collapsed="false">
      <c r="BS44286" s="96" t="n">
        <f aca="false">BR44286-2.5</f>
        <v>-2.5</v>
      </c>
    </row>
    <row r="44287" customFormat="false" ht="12" hidden="false" customHeight="false" outlineLevel="0" collapsed="false">
      <c r="BS44287" s="96" t="n">
        <f aca="false">BR44287-2.5</f>
        <v>-2.5</v>
      </c>
    </row>
    <row r="44288" customFormat="false" ht="12" hidden="false" customHeight="false" outlineLevel="0" collapsed="false">
      <c r="BS44288" s="96" t="n">
        <f aca="false">BR44288-2.5</f>
        <v>-2.5</v>
      </c>
    </row>
    <row r="44289" customFormat="false" ht="12" hidden="false" customHeight="false" outlineLevel="0" collapsed="false">
      <c r="BS44289" s="96" t="n">
        <f aca="false">BR44289-2.5</f>
        <v>-2.5</v>
      </c>
    </row>
    <row r="44290" customFormat="false" ht="12" hidden="false" customHeight="false" outlineLevel="0" collapsed="false">
      <c r="BS44290" s="96" t="n">
        <f aca="false">BR44290-2.5</f>
        <v>-2.5</v>
      </c>
    </row>
    <row r="44291" customFormat="false" ht="12" hidden="false" customHeight="false" outlineLevel="0" collapsed="false">
      <c r="BS44291" s="96" t="n">
        <f aca="false">BR44291-2.5</f>
        <v>-2.5</v>
      </c>
    </row>
    <row r="44292" customFormat="false" ht="12" hidden="false" customHeight="false" outlineLevel="0" collapsed="false">
      <c r="BS44292" s="96" t="n">
        <f aca="false">BR44292-2.5</f>
        <v>-2.5</v>
      </c>
    </row>
    <row r="44293" customFormat="false" ht="12" hidden="false" customHeight="false" outlineLevel="0" collapsed="false">
      <c r="BS44293" s="96" t="n">
        <f aca="false">BR44293-2.5</f>
        <v>-2.5</v>
      </c>
    </row>
    <row r="44294" customFormat="false" ht="12" hidden="false" customHeight="false" outlineLevel="0" collapsed="false">
      <c r="BS44294" s="96" t="n">
        <f aca="false">BR44294-2.5</f>
        <v>-2.5</v>
      </c>
    </row>
    <row r="44295" customFormat="false" ht="12" hidden="false" customHeight="false" outlineLevel="0" collapsed="false">
      <c r="BS44295" s="96" t="n">
        <f aca="false">BR44295-2.5</f>
        <v>-2.5</v>
      </c>
    </row>
    <row r="44296" customFormat="false" ht="12" hidden="false" customHeight="false" outlineLevel="0" collapsed="false">
      <c r="BS44296" s="96" t="n">
        <f aca="false">BR44296-2.5</f>
        <v>-2.5</v>
      </c>
    </row>
    <row r="44297" customFormat="false" ht="12" hidden="false" customHeight="false" outlineLevel="0" collapsed="false">
      <c r="BS44297" s="96" t="n">
        <f aca="false">BR44297-2.5</f>
        <v>-2.5</v>
      </c>
    </row>
    <row r="44298" customFormat="false" ht="12" hidden="false" customHeight="false" outlineLevel="0" collapsed="false">
      <c r="BS44298" s="96" t="n">
        <f aca="false">BR44298-2.5</f>
        <v>-2.5</v>
      </c>
    </row>
    <row r="44299" customFormat="false" ht="12" hidden="false" customHeight="false" outlineLevel="0" collapsed="false">
      <c r="BS44299" s="96" t="n">
        <f aca="false">BR44299-2.5</f>
        <v>-2.5</v>
      </c>
    </row>
    <row r="44300" customFormat="false" ht="12" hidden="false" customHeight="false" outlineLevel="0" collapsed="false">
      <c r="BS44300" s="96" t="n">
        <f aca="false">BR44300-2.5</f>
        <v>-2.5</v>
      </c>
    </row>
    <row r="44301" customFormat="false" ht="12" hidden="false" customHeight="false" outlineLevel="0" collapsed="false">
      <c r="BS44301" s="96" t="n">
        <f aca="false">BR44301-2.5</f>
        <v>-2.5</v>
      </c>
    </row>
    <row r="44302" customFormat="false" ht="12" hidden="false" customHeight="false" outlineLevel="0" collapsed="false">
      <c r="BS44302" s="96" t="n">
        <f aca="false">BR44302-2.5</f>
        <v>-2.5</v>
      </c>
    </row>
    <row r="44303" customFormat="false" ht="12" hidden="false" customHeight="false" outlineLevel="0" collapsed="false">
      <c r="BS44303" s="96" t="n">
        <f aca="false">BR44303-2.5</f>
        <v>-2.5</v>
      </c>
    </row>
    <row r="44304" customFormat="false" ht="12" hidden="false" customHeight="false" outlineLevel="0" collapsed="false">
      <c r="BS44304" s="96" t="n">
        <f aca="false">BR44304-2.5</f>
        <v>-2.5</v>
      </c>
    </row>
    <row r="44305" customFormat="false" ht="12" hidden="false" customHeight="false" outlineLevel="0" collapsed="false">
      <c r="BS44305" s="96" t="n">
        <f aca="false">BR44305-2.5</f>
        <v>-2.5</v>
      </c>
    </row>
    <row r="44306" customFormat="false" ht="12" hidden="false" customHeight="false" outlineLevel="0" collapsed="false">
      <c r="BS44306" s="96" t="n">
        <f aca="false">BR44306-2.5</f>
        <v>-2.5</v>
      </c>
    </row>
    <row r="44307" customFormat="false" ht="12" hidden="false" customHeight="false" outlineLevel="0" collapsed="false">
      <c r="BS44307" s="96" t="n">
        <f aca="false">BR44307-2.5</f>
        <v>-2.5</v>
      </c>
    </row>
    <row r="44308" customFormat="false" ht="12" hidden="false" customHeight="false" outlineLevel="0" collapsed="false">
      <c r="BS44308" s="96" t="n">
        <f aca="false">BR44308-2.5</f>
        <v>-2.5</v>
      </c>
    </row>
    <row r="44309" customFormat="false" ht="12" hidden="false" customHeight="false" outlineLevel="0" collapsed="false">
      <c r="BS44309" s="96" t="n">
        <f aca="false">BR44309-2.5</f>
        <v>-2.5</v>
      </c>
    </row>
    <row r="44310" customFormat="false" ht="12" hidden="false" customHeight="false" outlineLevel="0" collapsed="false">
      <c r="BS44310" s="96" t="n">
        <f aca="false">BR44310-2.5</f>
        <v>-2.5</v>
      </c>
    </row>
    <row r="44311" customFormat="false" ht="12" hidden="false" customHeight="false" outlineLevel="0" collapsed="false">
      <c r="BS44311" s="96" t="n">
        <f aca="false">BR44311-2.5</f>
        <v>-2.5</v>
      </c>
    </row>
    <row r="44312" customFormat="false" ht="12" hidden="false" customHeight="false" outlineLevel="0" collapsed="false">
      <c r="BS44312" s="96" t="n">
        <f aca="false">BR44312-2.5</f>
        <v>-2.5</v>
      </c>
    </row>
    <row r="44313" customFormat="false" ht="12" hidden="false" customHeight="false" outlineLevel="0" collapsed="false">
      <c r="BS44313" s="96" t="n">
        <f aca="false">BR44313-2.5</f>
        <v>-2.5</v>
      </c>
    </row>
    <row r="44314" customFormat="false" ht="12" hidden="false" customHeight="false" outlineLevel="0" collapsed="false">
      <c r="BS44314" s="96" t="n">
        <f aca="false">BR44314-2.5</f>
        <v>-2.5</v>
      </c>
    </row>
    <row r="44315" customFormat="false" ht="12" hidden="false" customHeight="false" outlineLevel="0" collapsed="false">
      <c r="BS44315" s="96" t="n">
        <f aca="false">BR44315-2.5</f>
        <v>-2.5</v>
      </c>
    </row>
    <row r="44316" customFormat="false" ht="12" hidden="false" customHeight="false" outlineLevel="0" collapsed="false">
      <c r="BS44316" s="96" t="n">
        <f aca="false">BR44316-2.5</f>
        <v>-2.5</v>
      </c>
    </row>
    <row r="44317" customFormat="false" ht="12" hidden="false" customHeight="false" outlineLevel="0" collapsed="false">
      <c r="BS44317" s="96" t="n">
        <f aca="false">BR44317-2.5</f>
        <v>-2.5</v>
      </c>
    </row>
    <row r="44318" customFormat="false" ht="12" hidden="false" customHeight="false" outlineLevel="0" collapsed="false">
      <c r="BS44318" s="96" t="n">
        <f aca="false">BR44318-2.5</f>
        <v>-2.5</v>
      </c>
    </row>
    <row r="44319" customFormat="false" ht="12" hidden="false" customHeight="false" outlineLevel="0" collapsed="false">
      <c r="BS44319" s="96" t="n">
        <f aca="false">BR44319-2.5</f>
        <v>-2.5</v>
      </c>
    </row>
    <row r="44320" customFormat="false" ht="12" hidden="false" customHeight="false" outlineLevel="0" collapsed="false">
      <c r="BS44320" s="96" t="n">
        <f aca="false">BR44320-2.5</f>
        <v>-2.5</v>
      </c>
    </row>
    <row r="44321" customFormat="false" ht="12" hidden="false" customHeight="false" outlineLevel="0" collapsed="false">
      <c r="BS44321" s="96" t="n">
        <f aca="false">BR44321-2.5</f>
        <v>-2.5</v>
      </c>
    </row>
    <row r="44322" customFormat="false" ht="12" hidden="false" customHeight="false" outlineLevel="0" collapsed="false">
      <c r="BS44322" s="96" t="n">
        <f aca="false">BR44322-2.5</f>
        <v>-2.5</v>
      </c>
    </row>
    <row r="44323" customFormat="false" ht="12" hidden="false" customHeight="false" outlineLevel="0" collapsed="false">
      <c r="BS44323" s="96" t="n">
        <f aca="false">BR44323-2.5</f>
        <v>-2.5</v>
      </c>
    </row>
    <row r="44324" customFormat="false" ht="12" hidden="false" customHeight="false" outlineLevel="0" collapsed="false">
      <c r="BS44324" s="96" t="n">
        <f aca="false">BR44324-2.5</f>
        <v>-2.5</v>
      </c>
    </row>
    <row r="44325" customFormat="false" ht="12" hidden="false" customHeight="false" outlineLevel="0" collapsed="false">
      <c r="BS44325" s="96" t="n">
        <f aca="false">BR44325-2.5</f>
        <v>-2.5</v>
      </c>
    </row>
    <row r="44326" customFormat="false" ht="12" hidden="false" customHeight="false" outlineLevel="0" collapsed="false">
      <c r="BS44326" s="96" t="n">
        <f aca="false">BR44326-2.5</f>
        <v>-2.5</v>
      </c>
    </row>
    <row r="44327" customFormat="false" ht="12" hidden="false" customHeight="false" outlineLevel="0" collapsed="false">
      <c r="BS44327" s="96" t="n">
        <f aca="false">BR44327-2.5</f>
        <v>-2.5</v>
      </c>
    </row>
    <row r="44328" customFormat="false" ht="12" hidden="false" customHeight="false" outlineLevel="0" collapsed="false">
      <c r="BS44328" s="96" t="n">
        <f aca="false">BR44328-2.5</f>
        <v>-2.5</v>
      </c>
    </row>
    <row r="44329" customFormat="false" ht="12" hidden="false" customHeight="false" outlineLevel="0" collapsed="false">
      <c r="BS44329" s="96" t="n">
        <f aca="false">BR44329-2.5</f>
        <v>-2.5</v>
      </c>
    </row>
    <row r="44330" customFormat="false" ht="12" hidden="false" customHeight="false" outlineLevel="0" collapsed="false">
      <c r="BS44330" s="96" t="n">
        <f aca="false">BR44330-2.5</f>
        <v>-2.5</v>
      </c>
    </row>
    <row r="44331" customFormat="false" ht="12" hidden="false" customHeight="false" outlineLevel="0" collapsed="false">
      <c r="BS44331" s="96" t="n">
        <f aca="false">BR44331-2.5</f>
        <v>-2.5</v>
      </c>
    </row>
    <row r="44332" customFormat="false" ht="12" hidden="false" customHeight="false" outlineLevel="0" collapsed="false">
      <c r="BS44332" s="96" t="n">
        <f aca="false">BR44332-2.5</f>
        <v>-2.5</v>
      </c>
    </row>
    <row r="44333" customFormat="false" ht="12" hidden="false" customHeight="false" outlineLevel="0" collapsed="false">
      <c r="BS44333" s="96" t="n">
        <f aca="false">BR44333-2.5</f>
        <v>-2.5</v>
      </c>
    </row>
    <row r="44334" customFormat="false" ht="12" hidden="false" customHeight="false" outlineLevel="0" collapsed="false">
      <c r="BS44334" s="96" t="n">
        <f aca="false">BR44334-2.5</f>
        <v>-2.5</v>
      </c>
    </row>
    <row r="44335" customFormat="false" ht="12" hidden="false" customHeight="false" outlineLevel="0" collapsed="false">
      <c r="BS44335" s="96" t="n">
        <f aca="false">BR44335-2.5</f>
        <v>-2.5</v>
      </c>
    </row>
    <row r="44336" customFormat="false" ht="12" hidden="false" customHeight="false" outlineLevel="0" collapsed="false">
      <c r="BS44336" s="96" t="n">
        <f aca="false">BR44336-2.5</f>
        <v>-2.5</v>
      </c>
    </row>
    <row r="44337" customFormat="false" ht="12" hidden="false" customHeight="false" outlineLevel="0" collapsed="false">
      <c r="BS44337" s="96" t="n">
        <f aca="false">BR44337-2.5</f>
        <v>-2.5</v>
      </c>
    </row>
    <row r="44338" customFormat="false" ht="12" hidden="false" customHeight="false" outlineLevel="0" collapsed="false">
      <c r="BS44338" s="96" t="n">
        <f aca="false">BR44338-2.5</f>
        <v>-2.5</v>
      </c>
    </row>
    <row r="44339" customFormat="false" ht="12" hidden="false" customHeight="false" outlineLevel="0" collapsed="false">
      <c r="BS44339" s="96" t="n">
        <f aca="false">BR44339-2.5</f>
        <v>-2.5</v>
      </c>
    </row>
    <row r="44340" customFormat="false" ht="12" hidden="false" customHeight="false" outlineLevel="0" collapsed="false">
      <c r="BS44340" s="96" t="n">
        <f aca="false">BR44340-2.5</f>
        <v>-2.5</v>
      </c>
    </row>
    <row r="44341" customFormat="false" ht="12" hidden="false" customHeight="false" outlineLevel="0" collapsed="false">
      <c r="BS44341" s="96" t="n">
        <f aca="false">BR44341-2.5</f>
        <v>-2.5</v>
      </c>
    </row>
    <row r="44342" customFormat="false" ht="12" hidden="false" customHeight="false" outlineLevel="0" collapsed="false">
      <c r="BS44342" s="96" t="n">
        <f aca="false">BR44342-2.5</f>
        <v>-2.5</v>
      </c>
    </row>
    <row r="44343" customFormat="false" ht="12" hidden="false" customHeight="false" outlineLevel="0" collapsed="false">
      <c r="BS44343" s="96" t="n">
        <f aca="false">BR44343-2.5</f>
        <v>-2.5</v>
      </c>
    </row>
    <row r="44344" customFormat="false" ht="12" hidden="false" customHeight="false" outlineLevel="0" collapsed="false">
      <c r="BS44344" s="96" t="n">
        <f aca="false">BR44344-2.5</f>
        <v>-2.5</v>
      </c>
    </row>
    <row r="44345" customFormat="false" ht="12" hidden="false" customHeight="false" outlineLevel="0" collapsed="false">
      <c r="BS44345" s="96" t="n">
        <f aca="false">BR44345-2.5</f>
        <v>-2.5</v>
      </c>
    </row>
    <row r="44346" customFormat="false" ht="12" hidden="false" customHeight="false" outlineLevel="0" collapsed="false">
      <c r="BS44346" s="96" t="n">
        <f aca="false">BR44346-2.5</f>
        <v>-2.5</v>
      </c>
    </row>
    <row r="44347" customFormat="false" ht="12" hidden="false" customHeight="false" outlineLevel="0" collapsed="false">
      <c r="BS44347" s="96" t="n">
        <f aca="false">BR44347-2.5</f>
        <v>-2.5</v>
      </c>
    </row>
    <row r="44348" customFormat="false" ht="12" hidden="false" customHeight="false" outlineLevel="0" collapsed="false">
      <c r="BS44348" s="96" t="n">
        <f aca="false">BR44348-2.5</f>
        <v>-2.5</v>
      </c>
    </row>
    <row r="44349" customFormat="false" ht="12" hidden="false" customHeight="false" outlineLevel="0" collapsed="false">
      <c r="BS44349" s="96" t="n">
        <f aca="false">BR44349-2.5</f>
        <v>-2.5</v>
      </c>
    </row>
    <row r="44350" customFormat="false" ht="12" hidden="false" customHeight="false" outlineLevel="0" collapsed="false">
      <c r="BS44350" s="96" t="n">
        <f aca="false">BR44350-2.5</f>
        <v>-2.5</v>
      </c>
    </row>
    <row r="44351" customFormat="false" ht="12" hidden="false" customHeight="false" outlineLevel="0" collapsed="false">
      <c r="BS44351" s="96" t="n">
        <f aca="false">BR44351-2.5</f>
        <v>-2.5</v>
      </c>
    </row>
    <row r="44352" customFormat="false" ht="12" hidden="false" customHeight="false" outlineLevel="0" collapsed="false">
      <c r="BS44352" s="96" t="n">
        <f aca="false">BR44352-2.5</f>
        <v>-2.5</v>
      </c>
    </row>
    <row r="44353" customFormat="false" ht="12" hidden="false" customHeight="false" outlineLevel="0" collapsed="false">
      <c r="BS44353" s="96" t="n">
        <f aca="false">BR44353-2.5</f>
        <v>-2.5</v>
      </c>
    </row>
    <row r="44354" customFormat="false" ht="12" hidden="false" customHeight="false" outlineLevel="0" collapsed="false">
      <c r="BS44354" s="96" t="n">
        <f aca="false">BR44354-2.5</f>
        <v>-2.5</v>
      </c>
    </row>
    <row r="44355" customFormat="false" ht="12" hidden="false" customHeight="false" outlineLevel="0" collapsed="false">
      <c r="BS44355" s="96" t="n">
        <f aca="false">BR44355-2.5</f>
        <v>-2.5</v>
      </c>
    </row>
    <row r="44356" customFormat="false" ht="12" hidden="false" customHeight="false" outlineLevel="0" collapsed="false">
      <c r="BS44356" s="96" t="n">
        <f aca="false">BR44356-2.5</f>
        <v>-2.5</v>
      </c>
    </row>
    <row r="44357" customFormat="false" ht="12" hidden="false" customHeight="false" outlineLevel="0" collapsed="false">
      <c r="BS44357" s="96" t="n">
        <f aca="false">BR44357-2.5</f>
        <v>-2.5</v>
      </c>
    </row>
    <row r="44358" customFormat="false" ht="12" hidden="false" customHeight="false" outlineLevel="0" collapsed="false">
      <c r="BS44358" s="96" t="n">
        <f aca="false">BR44358-2.5</f>
        <v>-2.5</v>
      </c>
    </row>
    <row r="44359" customFormat="false" ht="12" hidden="false" customHeight="false" outlineLevel="0" collapsed="false">
      <c r="BS44359" s="96" t="n">
        <f aca="false">BR44359-2.5</f>
        <v>-2.5</v>
      </c>
    </row>
    <row r="44360" customFormat="false" ht="12" hidden="false" customHeight="false" outlineLevel="0" collapsed="false">
      <c r="BS44360" s="96" t="n">
        <f aca="false">BR44360-2.5</f>
        <v>-2.5</v>
      </c>
    </row>
    <row r="44361" customFormat="false" ht="12" hidden="false" customHeight="false" outlineLevel="0" collapsed="false">
      <c r="BS44361" s="96" t="n">
        <f aca="false">BR44361-2.5</f>
        <v>-2.5</v>
      </c>
    </row>
    <row r="44362" customFormat="false" ht="12" hidden="false" customHeight="false" outlineLevel="0" collapsed="false">
      <c r="BS44362" s="96" t="n">
        <f aca="false">BR44362-2.5</f>
        <v>-2.5</v>
      </c>
    </row>
    <row r="44363" customFormat="false" ht="12" hidden="false" customHeight="false" outlineLevel="0" collapsed="false">
      <c r="BS44363" s="96" t="n">
        <f aca="false">BR44363-2.5</f>
        <v>-2.5</v>
      </c>
    </row>
    <row r="44364" customFormat="false" ht="12" hidden="false" customHeight="false" outlineLevel="0" collapsed="false">
      <c r="BS44364" s="96" t="n">
        <f aca="false">BR44364-2.5</f>
        <v>-2.5</v>
      </c>
    </row>
    <row r="44365" customFormat="false" ht="12" hidden="false" customHeight="false" outlineLevel="0" collapsed="false">
      <c r="BS44365" s="96" t="n">
        <f aca="false">BR44365-2.5</f>
        <v>-2.5</v>
      </c>
    </row>
    <row r="44366" customFormat="false" ht="12" hidden="false" customHeight="false" outlineLevel="0" collapsed="false">
      <c r="BS44366" s="96" t="n">
        <f aca="false">BR44366-2.5</f>
        <v>-2.5</v>
      </c>
    </row>
    <row r="44367" customFormat="false" ht="12" hidden="false" customHeight="false" outlineLevel="0" collapsed="false">
      <c r="BS44367" s="96" t="n">
        <f aca="false">BR44367-2.5</f>
        <v>-2.5</v>
      </c>
    </row>
    <row r="44368" customFormat="false" ht="12" hidden="false" customHeight="false" outlineLevel="0" collapsed="false">
      <c r="BS44368" s="96" t="n">
        <f aca="false">BR44368-2.5</f>
        <v>-2.5</v>
      </c>
    </row>
    <row r="44369" customFormat="false" ht="12" hidden="false" customHeight="false" outlineLevel="0" collapsed="false">
      <c r="BS44369" s="96" t="n">
        <f aca="false">BR44369-2.5</f>
        <v>-2.5</v>
      </c>
    </row>
    <row r="44370" customFormat="false" ht="12" hidden="false" customHeight="false" outlineLevel="0" collapsed="false">
      <c r="BS44370" s="96" t="n">
        <f aca="false">BR44370-2.5</f>
        <v>-2.5</v>
      </c>
    </row>
    <row r="44371" customFormat="false" ht="12" hidden="false" customHeight="false" outlineLevel="0" collapsed="false">
      <c r="BS44371" s="96" t="n">
        <f aca="false">BR44371-2.5</f>
        <v>-2.5</v>
      </c>
    </row>
    <row r="44372" customFormat="false" ht="12" hidden="false" customHeight="false" outlineLevel="0" collapsed="false">
      <c r="BS44372" s="96" t="n">
        <f aca="false">BR44372-2.5</f>
        <v>-2.5</v>
      </c>
    </row>
    <row r="44373" customFormat="false" ht="12" hidden="false" customHeight="false" outlineLevel="0" collapsed="false">
      <c r="BS44373" s="96" t="n">
        <f aca="false">BR44373-2.5</f>
        <v>-2.5</v>
      </c>
    </row>
    <row r="44374" customFormat="false" ht="12" hidden="false" customHeight="false" outlineLevel="0" collapsed="false">
      <c r="BS44374" s="96" t="n">
        <f aca="false">BR44374-2.5</f>
        <v>-2.5</v>
      </c>
    </row>
    <row r="44375" customFormat="false" ht="12" hidden="false" customHeight="false" outlineLevel="0" collapsed="false">
      <c r="BS44375" s="96" t="n">
        <f aca="false">BR44375-2.5</f>
        <v>-2.5</v>
      </c>
    </row>
    <row r="44376" customFormat="false" ht="12" hidden="false" customHeight="false" outlineLevel="0" collapsed="false">
      <c r="BS44376" s="96" t="n">
        <f aca="false">BR44376-2.5</f>
        <v>-2.5</v>
      </c>
    </row>
    <row r="44377" customFormat="false" ht="12" hidden="false" customHeight="false" outlineLevel="0" collapsed="false">
      <c r="BS44377" s="96" t="n">
        <f aca="false">BR44377-2.5</f>
        <v>-2.5</v>
      </c>
    </row>
    <row r="44378" customFormat="false" ht="12" hidden="false" customHeight="false" outlineLevel="0" collapsed="false">
      <c r="BS44378" s="96" t="n">
        <f aca="false">BR44378-2.5</f>
        <v>-2.5</v>
      </c>
    </row>
    <row r="44379" customFormat="false" ht="12" hidden="false" customHeight="false" outlineLevel="0" collapsed="false">
      <c r="BS44379" s="96" t="n">
        <f aca="false">BR44379-2.5</f>
        <v>-2.5</v>
      </c>
    </row>
    <row r="44380" customFormat="false" ht="12" hidden="false" customHeight="false" outlineLevel="0" collapsed="false">
      <c r="BS44380" s="96" t="n">
        <f aca="false">BR44380-2.5</f>
        <v>-2.5</v>
      </c>
    </row>
    <row r="44381" customFormat="false" ht="12" hidden="false" customHeight="false" outlineLevel="0" collapsed="false">
      <c r="BS44381" s="96" t="n">
        <f aca="false">BR44381-2.5</f>
        <v>-2.5</v>
      </c>
    </row>
    <row r="44382" customFormat="false" ht="12" hidden="false" customHeight="false" outlineLevel="0" collapsed="false">
      <c r="BS44382" s="96" t="n">
        <f aca="false">BR44382-2.5</f>
        <v>-2.5</v>
      </c>
    </row>
    <row r="44383" customFormat="false" ht="12" hidden="false" customHeight="false" outlineLevel="0" collapsed="false">
      <c r="BS44383" s="96" t="n">
        <f aca="false">BR44383-2.5</f>
        <v>-2.5</v>
      </c>
    </row>
    <row r="44384" customFormat="false" ht="12" hidden="false" customHeight="false" outlineLevel="0" collapsed="false">
      <c r="BS44384" s="96" t="n">
        <f aca="false">BR44384-2.5</f>
        <v>-2.5</v>
      </c>
    </row>
    <row r="44385" customFormat="false" ht="12" hidden="false" customHeight="false" outlineLevel="0" collapsed="false">
      <c r="BS44385" s="96" t="n">
        <f aca="false">BR44385-2.5</f>
        <v>-2.5</v>
      </c>
    </row>
    <row r="44386" customFormat="false" ht="12" hidden="false" customHeight="false" outlineLevel="0" collapsed="false">
      <c r="BS44386" s="96" t="n">
        <f aca="false">BR44386-2.5</f>
        <v>-2.5</v>
      </c>
    </row>
    <row r="44387" customFormat="false" ht="12" hidden="false" customHeight="false" outlineLevel="0" collapsed="false">
      <c r="BS44387" s="96" t="n">
        <f aca="false">BR44387-2.5</f>
        <v>-2.5</v>
      </c>
    </row>
    <row r="44388" customFormat="false" ht="12" hidden="false" customHeight="false" outlineLevel="0" collapsed="false">
      <c r="BS44388" s="96" t="n">
        <f aca="false">BR44388-2.5</f>
        <v>-2.5</v>
      </c>
    </row>
    <row r="44389" customFormat="false" ht="12" hidden="false" customHeight="false" outlineLevel="0" collapsed="false">
      <c r="BS44389" s="96" t="n">
        <f aca="false">BR44389-2.5</f>
        <v>-2.5</v>
      </c>
    </row>
    <row r="44390" customFormat="false" ht="12" hidden="false" customHeight="false" outlineLevel="0" collapsed="false">
      <c r="BS44390" s="96" t="n">
        <f aca="false">BR44390-2.5</f>
        <v>-2.5</v>
      </c>
    </row>
    <row r="44391" customFormat="false" ht="12" hidden="false" customHeight="false" outlineLevel="0" collapsed="false">
      <c r="BS44391" s="96" t="n">
        <f aca="false">BR44391-2.5</f>
        <v>-2.5</v>
      </c>
    </row>
    <row r="44392" customFormat="false" ht="12" hidden="false" customHeight="false" outlineLevel="0" collapsed="false">
      <c r="BS44392" s="96" t="n">
        <f aca="false">BR44392-2.5</f>
        <v>-2.5</v>
      </c>
    </row>
    <row r="44393" customFormat="false" ht="12" hidden="false" customHeight="false" outlineLevel="0" collapsed="false">
      <c r="BS44393" s="96" t="n">
        <f aca="false">BR44393-2.5</f>
        <v>-2.5</v>
      </c>
    </row>
    <row r="44394" customFormat="false" ht="12" hidden="false" customHeight="false" outlineLevel="0" collapsed="false">
      <c r="BS44394" s="96" t="n">
        <f aca="false">BR44394-2.5</f>
        <v>-2.5</v>
      </c>
    </row>
    <row r="44395" customFormat="false" ht="12" hidden="false" customHeight="false" outlineLevel="0" collapsed="false">
      <c r="BS44395" s="96" t="n">
        <f aca="false">BR44395-2.5</f>
        <v>-2.5</v>
      </c>
    </row>
    <row r="44396" customFormat="false" ht="12" hidden="false" customHeight="false" outlineLevel="0" collapsed="false">
      <c r="BS44396" s="96" t="n">
        <f aca="false">BR44396-2.5</f>
        <v>-2.5</v>
      </c>
    </row>
    <row r="44397" customFormat="false" ht="12" hidden="false" customHeight="false" outlineLevel="0" collapsed="false">
      <c r="BS44397" s="96" t="n">
        <f aca="false">BR44397-2.5</f>
        <v>-2.5</v>
      </c>
    </row>
    <row r="44398" customFormat="false" ht="12" hidden="false" customHeight="false" outlineLevel="0" collapsed="false">
      <c r="BS44398" s="96" t="n">
        <f aca="false">BR44398-2.5</f>
        <v>-2.5</v>
      </c>
    </row>
    <row r="44399" customFormat="false" ht="12" hidden="false" customHeight="false" outlineLevel="0" collapsed="false">
      <c r="BS44399" s="96" t="n">
        <f aca="false">BR44399-2.5</f>
        <v>-2.5</v>
      </c>
    </row>
    <row r="44400" customFormat="false" ht="12" hidden="false" customHeight="false" outlineLevel="0" collapsed="false">
      <c r="BS44400" s="96" t="n">
        <f aca="false">BR44400-2.5</f>
        <v>-2.5</v>
      </c>
    </row>
    <row r="44401" customFormat="false" ht="12" hidden="false" customHeight="false" outlineLevel="0" collapsed="false">
      <c r="BS44401" s="96" t="n">
        <f aca="false">BR44401-2.5</f>
        <v>-2.5</v>
      </c>
    </row>
    <row r="44402" customFormat="false" ht="12" hidden="false" customHeight="false" outlineLevel="0" collapsed="false">
      <c r="BS44402" s="96" t="n">
        <f aca="false">BR44402-2.5</f>
        <v>-2.5</v>
      </c>
    </row>
    <row r="44403" customFormat="false" ht="12" hidden="false" customHeight="false" outlineLevel="0" collapsed="false">
      <c r="BS44403" s="96" t="n">
        <f aca="false">BR44403-2.5</f>
        <v>-2.5</v>
      </c>
    </row>
    <row r="44404" customFormat="false" ht="12" hidden="false" customHeight="false" outlineLevel="0" collapsed="false">
      <c r="BS44404" s="96" t="n">
        <f aca="false">BR44404-2.5</f>
        <v>-2.5</v>
      </c>
    </row>
    <row r="44405" customFormat="false" ht="12" hidden="false" customHeight="false" outlineLevel="0" collapsed="false">
      <c r="BS44405" s="96" t="n">
        <f aca="false">BR44405-2.5</f>
        <v>-2.5</v>
      </c>
    </row>
    <row r="44406" customFormat="false" ht="12" hidden="false" customHeight="false" outlineLevel="0" collapsed="false">
      <c r="BS44406" s="96" t="n">
        <f aca="false">BR44406-2.5</f>
        <v>-2.5</v>
      </c>
    </row>
    <row r="44407" customFormat="false" ht="12" hidden="false" customHeight="false" outlineLevel="0" collapsed="false">
      <c r="BS44407" s="96" t="n">
        <f aca="false">BR44407-2.5</f>
        <v>-2.5</v>
      </c>
    </row>
    <row r="44408" customFormat="false" ht="12" hidden="false" customHeight="false" outlineLevel="0" collapsed="false">
      <c r="BS44408" s="96" t="n">
        <f aca="false">BR44408-2.5</f>
        <v>-2.5</v>
      </c>
    </row>
    <row r="44409" customFormat="false" ht="12" hidden="false" customHeight="false" outlineLevel="0" collapsed="false">
      <c r="BS44409" s="96" t="n">
        <f aca="false">BR44409-2.5</f>
        <v>-2.5</v>
      </c>
    </row>
    <row r="44410" customFormat="false" ht="12" hidden="false" customHeight="false" outlineLevel="0" collapsed="false">
      <c r="BS44410" s="96" t="n">
        <f aca="false">BR44410-2.5</f>
        <v>-2.5</v>
      </c>
    </row>
    <row r="44411" customFormat="false" ht="12" hidden="false" customHeight="false" outlineLevel="0" collapsed="false">
      <c r="BS44411" s="96" t="n">
        <f aca="false">BR44411-2.5</f>
        <v>-2.5</v>
      </c>
    </row>
    <row r="44412" customFormat="false" ht="12" hidden="false" customHeight="false" outlineLevel="0" collapsed="false">
      <c r="BS44412" s="96" t="n">
        <f aca="false">BR44412-2.5</f>
        <v>-2.5</v>
      </c>
    </row>
    <row r="44413" customFormat="false" ht="12" hidden="false" customHeight="false" outlineLevel="0" collapsed="false">
      <c r="BS44413" s="96" t="n">
        <f aca="false">BR44413-2.5</f>
        <v>-2.5</v>
      </c>
    </row>
    <row r="44414" customFormat="false" ht="12" hidden="false" customHeight="false" outlineLevel="0" collapsed="false">
      <c r="BS44414" s="96" t="n">
        <f aca="false">BR44414-2.5</f>
        <v>-2.5</v>
      </c>
    </row>
    <row r="44415" customFormat="false" ht="12" hidden="false" customHeight="false" outlineLevel="0" collapsed="false">
      <c r="BS44415" s="96" t="n">
        <f aca="false">BR44415-2.5</f>
        <v>-2.5</v>
      </c>
    </row>
    <row r="44416" customFormat="false" ht="12" hidden="false" customHeight="false" outlineLevel="0" collapsed="false">
      <c r="BS44416" s="96" t="n">
        <f aca="false">BR44416-2.5</f>
        <v>-2.5</v>
      </c>
    </row>
    <row r="44417" customFormat="false" ht="12" hidden="false" customHeight="false" outlineLevel="0" collapsed="false">
      <c r="BS44417" s="96" t="n">
        <f aca="false">BR44417-2.5</f>
        <v>-2.5</v>
      </c>
    </row>
    <row r="44418" customFormat="false" ht="12" hidden="false" customHeight="false" outlineLevel="0" collapsed="false">
      <c r="BS44418" s="96" t="n">
        <f aca="false">BR44418-2.5</f>
        <v>-2.5</v>
      </c>
    </row>
    <row r="44419" customFormat="false" ht="12" hidden="false" customHeight="false" outlineLevel="0" collapsed="false">
      <c r="BS44419" s="96" t="n">
        <f aca="false">BR44419-2.5</f>
        <v>-2.5</v>
      </c>
    </row>
    <row r="44420" customFormat="false" ht="12" hidden="false" customHeight="false" outlineLevel="0" collapsed="false">
      <c r="BS44420" s="96" t="n">
        <f aca="false">BR44420-2.5</f>
        <v>-2.5</v>
      </c>
    </row>
    <row r="44421" customFormat="false" ht="12" hidden="false" customHeight="false" outlineLevel="0" collapsed="false">
      <c r="BS44421" s="96" t="n">
        <f aca="false">BR44421-2.5</f>
        <v>-2.5</v>
      </c>
    </row>
    <row r="44422" customFormat="false" ht="12" hidden="false" customHeight="false" outlineLevel="0" collapsed="false">
      <c r="BS44422" s="96" t="n">
        <f aca="false">BR44422-2.5</f>
        <v>-2.5</v>
      </c>
    </row>
    <row r="44423" customFormat="false" ht="12" hidden="false" customHeight="false" outlineLevel="0" collapsed="false">
      <c r="BS44423" s="96" t="n">
        <f aca="false">BR44423-2.5</f>
        <v>-2.5</v>
      </c>
    </row>
    <row r="44424" customFormat="false" ht="12" hidden="false" customHeight="false" outlineLevel="0" collapsed="false">
      <c r="BS44424" s="96" t="n">
        <f aca="false">BR44424-2.5</f>
        <v>-2.5</v>
      </c>
    </row>
    <row r="44425" customFormat="false" ht="12" hidden="false" customHeight="false" outlineLevel="0" collapsed="false">
      <c r="BS44425" s="96" t="n">
        <f aca="false">BR44425-2.5</f>
        <v>-2.5</v>
      </c>
    </row>
    <row r="44426" customFormat="false" ht="12" hidden="false" customHeight="false" outlineLevel="0" collapsed="false">
      <c r="BS44426" s="96" t="n">
        <f aca="false">BR44426-2.5</f>
        <v>-2.5</v>
      </c>
    </row>
    <row r="44427" customFormat="false" ht="12" hidden="false" customHeight="false" outlineLevel="0" collapsed="false">
      <c r="BS44427" s="96" t="n">
        <f aca="false">BR44427-2.5</f>
        <v>-2.5</v>
      </c>
    </row>
    <row r="44428" customFormat="false" ht="12" hidden="false" customHeight="false" outlineLevel="0" collapsed="false">
      <c r="BS44428" s="96" t="n">
        <f aca="false">BR44428-2.5</f>
        <v>-2.5</v>
      </c>
    </row>
    <row r="44429" customFormat="false" ht="12" hidden="false" customHeight="false" outlineLevel="0" collapsed="false">
      <c r="BS44429" s="96" t="n">
        <f aca="false">BR44429-2.5</f>
        <v>-2.5</v>
      </c>
    </row>
    <row r="44430" customFormat="false" ht="12" hidden="false" customHeight="false" outlineLevel="0" collapsed="false">
      <c r="BS44430" s="96" t="n">
        <f aca="false">BR44430-2.5</f>
        <v>-2.5</v>
      </c>
    </row>
    <row r="44431" customFormat="false" ht="12" hidden="false" customHeight="false" outlineLevel="0" collapsed="false">
      <c r="BS44431" s="96" t="n">
        <f aca="false">BR44431-2.5</f>
        <v>-2.5</v>
      </c>
    </row>
    <row r="44432" customFormat="false" ht="12" hidden="false" customHeight="false" outlineLevel="0" collapsed="false">
      <c r="BS44432" s="96" t="n">
        <f aca="false">BR44432-2.5</f>
        <v>-2.5</v>
      </c>
    </row>
    <row r="44433" customFormat="false" ht="12" hidden="false" customHeight="false" outlineLevel="0" collapsed="false">
      <c r="BS44433" s="96" t="n">
        <f aca="false">BR44433-2.5</f>
        <v>-2.5</v>
      </c>
    </row>
    <row r="44434" customFormat="false" ht="12" hidden="false" customHeight="false" outlineLevel="0" collapsed="false">
      <c r="BS44434" s="96" t="n">
        <f aca="false">BR44434-2.5</f>
        <v>-2.5</v>
      </c>
    </row>
    <row r="44435" customFormat="false" ht="12" hidden="false" customHeight="false" outlineLevel="0" collapsed="false">
      <c r="BS44435" s="96" t="n">
        <f aca="false">BR44435-2.5</f>
        <v>-2.5</v>
      </c>
    </row>
    <row r="44436" customFormat="false" ht="12" hidden="false" customHeight="false" outlineLevel="0" collapsed="false">
      <c r="BS44436" s="96" t="n">
        <f aca="false">BR44436-2.5</f>
        <v>-2.5</v>
      </c>
    </row>
    <row r="44437" customFormat="false" ht="12" hidden="false" customHeight="false" outlineLevel="0" collapsed="false">
      <c r="BS44437" s="96" t="n">
        <f aca="false">BR44437-2.5</f>
        <v>-2.5</v>
      </c>
    </row>
    <row r="44438" customFormat="false" ht="12" hidden="false" customHeight="false" outlineLevel="0" collapsed="false">
      <c r="BS44438" s="96" t="n">
        <f aca="false">BR44438-2.5</f>
        <v>-2.5</v>
      </c>
    </row>
    <row r="44439" customFormat="false" ht="12" hidden="false" customHeight="false" outlineLevel="0" collapsed="false">
      <c r="BS44439" s="96" t="n">
        <f aca="false">BR44439-2.5</f>
        <v>-2.5</v>
      </c>
    </row>
    <row r="44440" customFormat="false" ht="12" hidden="false" customHeight="false" outlineLevel="0" collapsed="false">
      <c r="BS44440" s="96" t="n">
        <f aca="false">BR44440-2.5</f>
        <v>-2.5</v>
      </c>
    </row>
    <row r="44441" customFormat="false" ht="12" hidden="false" customHeight="false" outlineLevel="0" collapsed="false">
      <c r="BS44441" s="96" t="n">
        <f aca="false">BR44441-2.5</f>
        <v>-2.5</v>
      </c>
    </row>
    <row r="44442" customFormat="false" ht="12" hidden="false" customHeight="false" outlineLevel="0" collapsed="false">
      <c r="BS44442" s="96" t="n">
        <f aca="false">BR44442-2.5</f>
        <v>-2.5</v>
      </c>
    </row>
    <row r="44443" customFormat="false" ht="12" hidden="false" customHeight="false" outlineLevel="0" collapsed="false">
      <c r="BS44443" s="96" t="n">
        <f aca="false">BR44443-2.5</f>
        <v>-2.5</v>
      </c>
    </row>
    <row r="44444" customFormat="false" ht="12" hidden="false" customHeight="false" outlineLevel="0" collapsed="false">
      <c r="BS44444" s="96" t="n">
        <f aca="false">BR44444-2.5</f>
        <v>-2.5</v>
      </c>
    </row>
    <row r="44445" customFormat="false" ht="12" hidden="false" customHeight="false" outlineLevel="0" collapsed="false">
      <c r="BS44445" s="96" t="n">
        <f aca="false">BR44445-2.5</f>
        <v>-2.5</v>
      </c>
    </row>
    <row r="44446" customFormat="false" ht="12" hidden="false" customHeight="false" outlineLevel="0" collapsed="false">
      <c r="BS44446" s="96" t="n">
        <f aca="false">BR44446-2.5</f>
        <v>-2.5</v>
      </c>
    </row>
    <row r="44447" customFormat="false" ht="12" hidden="false" customHeight="false" outlineLevel="0" collapsed="false">
      <c r="BS44447" s="96" t="n">
        <f aca="false">BR44447-2.5</f>
        <v>-2.5</v>
      </c>
    </row>
    <row r="44448" customFormat="false" ht="12" hidden="false" customHeight="false" outlineLevel="0" collapsed="false">
      <c r="BS44448" s="96" t="n">
        <f aca="false">BR44448-2.5</f>
        <v>-2.5</v>
      </c>
    </row>
    <row r="44449" customFormat="false" ht="12" hidden="false" customHeight="false" outlineLevel="0" collapsed="false">
      <c r="BS44449" s="96" t="n">
        <f aca="false">BR44449-2.5</f>
        <v>-2.5</v>
      </c>
    </row>
    <row r="44450" customFormat="false" ht="12" hidden="false" customHeight="false" outlineLevel="0" collapsed="false">
      <c r="BS44450" s="96" t="n">
        <f aca="false">BR44450-2.5</f>
        <v>-2.5</v>
      </c>
    </row>
    <row r="44451" customFormat="false" ht="12" hidden="false" customHeight="false" outlineLevel="0" collapsed="false">
      <c r="BS44451" s="96" t="n">
        <f aca="false">BR44451-2.5</f>
        <v>-2.5</v>
      </c>
    </row>
    <row r="44452" customFormat="false" ht="12" hidden="false" customHeight="false" outlineLevel="0" collapsed="false">
      <c r="BS44452" s="96" t="n">
        <f aca="false">BR44452-2.5</f>
        <v>-2.5</v>
      </c>
    </row>
    <row r="44453" customFormat="false" ht="12" hidden="false" customHeight="false" outlineLevel="0" collapsed="false">
      <c r="BS44453" s="96" t="n">
        <f aca="false">BR44453-2.5</f>
        <v>-2.5</v>
      </c>
    </row>
    <row r="44454" customFormat="false" ht="12" hidden="false" customHeight="false" outlineLevel="0" collapsed="false">
      <c r="BS44454" s="96" t="n">
        <f aca="false">BR44454-2.5</f>
        <v>-2.5</v>
      </c>
    </row>
    <row r="44455" customFormat="false" ht="12" hidden="false" customHeight="false" outlineLevel="0" collapsed="false">
      <c r="BS44455" s="96" t="n">
        <f aca="false">BR44455-2.5</f>
        <v>-2.5</v>
      </c>
    </row>
    <row r="44456" customFormat="false" ht="12" hidden="false" customHeight="false" outlineLevel="0" collapsed="false">
      <c r="BS44456" s="96" t="n">
        <f aca="false">BR44456-2.5</f>
        <v>-2.5</v>
      </c>
    </row>
    <row r="44457" customFormat="false" ht="12" hidden="false" customHeight="false" outlineLevel="0" collapsed="false">
      <c r="BS44457" s="96" t="n">
        <f aca="false">BR44457-2.5</f>
        <v>-2.5</v>
      </c>
    </row>
    <row r="44458" customFormat="false" ht="12" hidden="false" customHeight="false" outlineLevel="0" collapsed="false">
      <c r="BS44458" s="96" t="n">
        <f aca="false">BR44458-2.5</f>
        <v>-2.5</v>
      </c>
    </row>
    <row r="44459" customFormat="false" ht="12" hidden="false" customHeight="false" outlineLevel="0" collapsed="false">
      <c r="BS44459" s="96" t="n">
        <f aca="false">BR44459-2.5</f>
        <v>-2.5</v>
      </c>
    </row>
    <row r="44460" customFormat="false" ht="12" hidden="false" customHeight="false" outlineLevel="0" collapsed="false">
      <c r="BS44460" s="96" t="n">
        <f aca="false">BR44460-2.5</f>
        <v>-2.5</v>
      </c>
    </row>
    <row r="44461" customFormat="false" ht="12" hidden="false" customHeight="false" outlineLevel="0" collapsed="false">
      <c r="BS44461" s="96" t="n">
        <f aca="false">BR44461-2.5</f>
        <v>-2.5</v>
      </c>
    </row>
    <row r="44462" customFormat="false" ht="12" hidden="false" customHeight="false" outlineLevel="0" collapsed="false">
      <c r="BS44462" s="96" t="n">
        <f aca="false">BR44462-2.5</f>
        <v>-2.5</v>
      </c>
    </row>
    <row r="44463" customFormat="false" ht="12" hidden="false" customHeight="false" outlineLevel="0" collapsed="false">
      <c r="BS44463" s="96" t="n">
        <f aca="false">BR44463-2.5</f>
        <v>-2.5</v>
      </c>
    </row>
    <row r="44464" customFormat="false" ht="12" hidden="false" customHeight="false" outlineLevel="0" collapsed="false">
      <c r="BS44464" s="96" t="n">
        <f aca="false">BR44464-2.5</f>
        <v>-2.5</v>
      </c>
    </row>
    <row r="44465" customFormat="false" ht="12" hidden="false" customHeight="false" outlineLevel="0" collapsed="false">
      <c r="BS44465" s="96" t="n">
        <f aca="false">BR44465-2.5</f>
        <v>-2.5</v>
      </c>
    </row>
    <row r="44466" customFormat="false" ht="12" hidden="false" customHeight="false" outlineLevel="0" collapsed="false">
      <c r="BS44466" s="96" t="n">
        <f aca="false">BR44466-2.5</f>
        <v>-2.5</v>
      </c>
    </row>
    <row r="44467" customFormat="false" ht="12" hidden="false" customHeight="false" outlineLevel="0" collapsed="false">
      <c r="BS44467" s="96" t="n">
        <f aca="false">BR44467-2.5</f>
        <v>-2.5</v>
      </c>
    </row>
    <row r="44468" customFormat="false" ht="12" hidden="false" customHeight="false" outlineLevel="0" collapsed="false">
      <c r="BS44468" s="96" t="n">
        <f aca="false">BR44468-2.5</f>
        <v>-2.5</v>
      </c>
    </row>
    <row r="44469" customFormat="false" ht="12" hidden="false" customHeight="false" outlineLevel="0" collapsed="false">
      <c r="BS44469" s="96" t="n">
        <f aca="false">BR44469-2.5</f>
        <v>-2.5</v>
      </c>
    </row>
    <row r="44470" customFormat="false" ht="12" hidden="false" customHeight="false" outlineLevel="0" collapsed="false">
      <c r="BS44470" s="96" t="n">
        <f aca="false">BR44470-2.5</f>
        <v>-2.5</v>
      </c>
    </row>
    <row r="44471" customFormat="false" ht="12" hidden="false" customHeight="false" outlineLevel="0" collapsed="false">
      <c r="BS44471" s="96" t="n">
        <f aca="false">BR44471-2.5</f>
        <v>-2.5</v>
      </c>
    </row>
    <row r="44472" customFormat="false" ht="12" hidden="false" customHeight="false" outlineLevel="0" collapsed="false">
      <c r="BS44472" s="96" t="n">
        <f aca="false">BR44472-2.5</f>
        <v>-2.5</v>
      </c>
    </row>
    <row r="44473" customFormat="false" ht="12" hidden="false" customHeight="false" outlineLevel="0" collapsed="false">
      <c r="BS44473" s="96" t="n">
        <f aca="false">BR44473-2.5</f>
        <v>-2.5</v>
      </c>
    </row>
    <row r="44474" customFormat="false" ht="12" hidden="false" customHeight="false" outlineLevel="0" collapsed="false">
      <c r="BS44474" s="96" t="n">
        <f aca="false">BR44474-2.5</f>
        <v>-2.5</v>
      </c>
    </row>
    <row r="44475" customFormat="false" ht="12" hidden="false" customHeight="false" outlineLevel="0" collapsed="false">
      <c r="BS44475" s="96" t="n">
        <f aca="false">BR44475-2.5</f>
        <v>-2.5</v>
      </c>
    </row>
    <row r="44476" customFormat="false" ht="12" hidden="false" customHeight="false" outlineLevel="0" collapsed="false">
      <c r="BS44476" s="96" t="n">
        <f aca="false">BR44476-2.5</f>
        <v>-2.5</v>
      </c>
    </row>
    <row r="44477" customFormat="false" ht="12" hidden="false" customHeight="false" outlineLevel="0" collapsed="false">
      <c r="BS44477" s="96" t="n">
        <f aca="false">BR44477-2.5</f>
        <v>-2.5</v>
      </c>
    </row>
    <row r="44478" customFormat="false" ht="12" hidden="false" customHeight="false" outlineLevel="0" collapsed="false">
      <c r="BS44478" s="96" t="n">
        <f aca="false">BR44478-2.5</f>
        <v>-2.5</v>
      </c>
    </row>
    <row r="44479" customFormat="false" ht="12" hidden="false" customHeight="false" outlineLevel="0" collapsed="false">
      <c r="BS44479" s="96" t="n">
        <f aca="false">BR44479-2.5</f>
        <v>-2.5</v>
      </c>
    </row>
    <row r="44480" customFormat="false" ht="12" hidden="false" customHeight="false" outlineLevel="0" collapsed="false">
      <c r="BS44480" s="96" t="n">
        <f aca="false">BR44480-2.5</f>
        <v>-2.5</v>
      </c>
    </row>
    <row r="44481" customFormat="false" ht="12" hidden="false" customHeight="false" outlineLevel="0" collapsed="false">
      <c r="BS44481" s="96" t="n">
        <f aca="false">BR44481-2.5</f>
        <v>-2.5</v>
      </c>
    </row>
    <row r="44482" customFormat="false" ht="12" hidden="false" customHeight="false" outlineLevel="0" collapsed="false">
      <c r="BS44482" s="96" t="n">
        <f aca="false">BR44482-2.5</f>
        <v>-2.5</v>
      </c>
    </row>
    <row r="44483" customFormat="false" ht="12" hidden="false" customHeight="false" outlineLevel="0" collapsed="false">
      <c r="BS44483" s="96" t="n">
        <f aca="false">BR44483-2.5</f>
        <v>-2.5</v>
      </c>
    </row>
    <row r="44484" customFormat="false" ht="12" hidden="false" customHeight="false" outlineLevel="0" collapsed="false">
      <c r="BS44484" s="96" t="n">
        <f aca="false">BR44484-2.5</f>
        <v>-2.5</v>
      </c>
    </row>
    <row r="44485" customFormat="false" ht="12" hidden="false" customHeight="false" outlineLevel="0" collapsed="false">
      <c r="BS44485" s="96" t="n">
        <f aca="false">BR44485-2.5</f>
        <v>-2.5</v>
      </c>
    </row>
    <row r="44486" customFormat="false" ht="12" hidden="false" customHeight="false" outlineLevel="0" collapsed="false">
      <c r="BS44486" s="96" t="n">
        <f aca="false">BR44486-2.5</f>
        <v>-2.5</v>
      </c>
    </row>
    <row r="44487" customFormat="false" ht="12" hidden="false" customHeight="false" outlineLevel="0" collapsed="false">
      <c r="BS44487" s="96" t="n">
        <f aca="false">BR44487-2.5</f>
        <v>-2.5</v>
      </c>
    </row>
    <row r="44488" customFormat="false" ht="12" hidden="false" customHeight="false" outlineLevel="0" collapsed="false">
      <c r="BS44488" s="96" t="n">
        <f aca="false">BR44488-2.5</f>
        <v>-2.5</v>
      </c>
    </row>
    <row r="44489" customFormat="false" ht="12" hidden="false" customHeight="false" outlineLevel="0" collapsed="false">
      <c r="BS44489" s="96" t="n">
        <f aca="false">BR44489-2.5</f>
        <v>-2.5</v>
      </c>
    </row>
    <row r="44490" customFormat="false" ht="12" hidden="false" customHeight="false" outlineLevel="0" collapsed="false">
      <c r="BS44490" s="96" t="n">
        <f aca="false">BR44490-2.5</f>
        <v>-2.5</v>
      </c>
    </row>
    <row r="44491" customFormat="false" ht="12" hidden="false" customHeight="false" outlineLevel="0" collapsed="false">
      <c r="BS44491" s="96" t="n">
        <f aca="false">BR44491-2.5</f>
        <v>-2.5</v>
      </c>
    </row>
    <row r="44492" customFormat="false" ht="12" hidden="false" customHeight="false" outlineLevel="0" collapsed="false">
      <c r="BS44492" s="96" t="n">
        <f aca="false">BR44492-2.5</f>
        <v>-2.5</v>
      </c>
    </row>
    <row r="44493" customFormat="false" ht="12" hidden="false" customHeight="false" outlineLevel="0" collapsed="false">
      <c r="BS44493" s="96" t="n">
        <f aca="false">BR44493-2.5</f>
        <v>-2.5</v>
      </c>
    </row>
    <row r="44494" customFormat="false" ht="12" hidden="false" customHeight="false" outlineLevel="0" collapsed="false">
      <c r="BS44494" s="96" t="n">
        <f aca="false">BR44494-2.5</f>
        <v>-2.5</v>
      </c>
    </row>
    <row r="44495" customFormat="false" ht="12" hidden="false" customHeight="false" outlineLevel="0" collapsed="false">
      <c r="BS44495" s="96" t="n">
        <f aca="false">BR44495-2.5</f>
        <v>-2.5</v>
      </c>
    </row>
    <row r="44496" customFormat="false" ht="12" hidden="false" customHeight="false" outlineLevel="0" collapsed="false">
      <c r="BS44496" s="96" t="n">
        <f aca="false">BR44496-2.5</f>
        <v>-2.5</v>
      </c>
    </row>
    <row r="44497" customFormat="false" ht="12" hidden="false" customHeight="false" outlineLevel="0" collapsed="false">
      <c r="BS44497" s="96" t="n">
        <f aca="false">BR44497-2.5</f>
        <v>-2.5</v>
      </c>
    </row>
    <row r="44498" customFormat="false" ht="12" hidden="false" customHeight="false" outlineLevel="0" collapsed="false">
      <c r="BS44498" s="96" t="n">
        <f aca="false">BR44498-2.5</f>
        <v>-2.5</v>
      </c>
    </row>
    <row r="44499" customFormat="false" ht="12" hidden="false" customHeight="false" outlineLevel="0" collapsed="false">
      <c r="BS44499" s="96" t="n">
        <f aca="false">BR44499-2.5</f>
        <v>-2.5</v>
      </c>
    </row>
    <row r="44500" customFormat="false" ht="12" hidden="false" customHeight="false" outlineLevel="0" collapsed="false">
      <c r="BS44500" s="96" t="n">
        <f aca="false">BR44500-2.5</f>
        <v>-2.5</v>
      </c>
    </row>
    <row r="44501" customFormat="false" ht="12" hidden="false" customHeight="false" outlineLevel="0" collapsed="false">
      <c r="BS44501" s="96" t="n">
        <f aca="false">BR44501-2.5</f>
        <v>-2.5</v>
      </c>
    </row>
    <row r="44502" customFormat="false" ht="12" hidden="false" customHeight="false" outlineLevel="0" collapsed="false">
      <c r="BS44502" s="96" t="n">
        <f aca="false">BR44502-2.5</f>
        <v>-2.5</v>
      </c>
    </row>
    <row r="44503" customFormat="false" ht="12" hidden="false" customHeight="false" outlineLevel="0" collapsed="false">
      <c r="BS44503" s="96" t="n">
        <f aca="false">BR44503-2.5</f>
        <v>-2.5</v>
      </c>
    </row>
    <row r="44504" customFormat="false" ht="12" hidden="false" customHeight="false" outlineLevel="0" collapsed="false">
      <c r="BS44504" s="96" t="n">
        <f aca="false">BR44504-2.5</f>
        <v>-2.5</v>
      </c>
    </row>
    <row r="44505" customFormat="false" ht="12" hidden="false" customHeight="false" outlineLevel="0" collapsed="false">
      <c r="BS44505" s="96" t="n">
        <f aca="false">BR44505-2.5</f>
        <v>-2.5</v>
      </c>
    </row>
    <row r="44506" customFormat="false" ht="12" hidden="false" customHeight="false" outlineLevel="0" collapsed="false">
      <c r="BS44506" s="96" t="n">
        <f aca="false">BR44506-2.5</f>
        <v>-2.5</v>
      </c>
    </row>
    <row r="44507" customFormat="false" ht="12" hidden="false" customHeight="false" outlineLevel="0" collapsed="false">
      <c r="BS44507" s="96" t="n">
        <f aca="false">BR44507-2.5</f>
        <v>-2.5</v>
      </c>
    </row>
    <row r="44508" customFormat="false" ht="12" hidden="false" customHeight="false" outlineLevel="0" collapsed="false">
      <c r="BS44508" s="96" t="n">
        <f aca="false">BR44508-2.5</f>
        <v>-2.5</v>
      </c>
    </row>
    <row r="44509" customFormat="false" ht="12" hidden="false" customHeight="false" outlineLevel="0" collapsed="false">
      <c r="BS44509" s="96" t="n">
        <f aca="false">BR44509-2.5</f>
        <v>-2.5</v>
      </c>
    </row>
    <row r="44510" customFormat="false" ht="12" hidden="false" customHeight="false" outlineLevel="0" collapsed="false">
      <c r="BS44510" s="96" t="n">
        <f aca="false">BR44510-2.5</f>
        <v>-2.5</v>
      </c>
    </row>
    <row r="44511" customFormat="false" ht="12" hidden="false" customHeight="false" outlineLevel="0" collapsed="false">
      <c r="BS44511" s="96" t="n">
        <f aca="false">BR44511-2.5</f>
        <v>-2.5</v>
      </c>
    </row>
    <row r="44512" customFormat="false" ht="12" hidden="false" customHeight="false" outlineLevel="0" collapsed="false">
      <c r="BS44512" s="96" t="n">
        <f aca="false">BR44512-2.5</f>
        <v>-2.5</v>
      </c>
    </row>
    <row r="44513" customFormat="false" ht="12" hidden="false" customHeight="false" outlineLevel="0" collapsed="false">
      <c r="BS44513" s="96" t="n">
        <f aca="false">BR44513-2.5</f>
        <v>-2.5</v>
      </c>
    </row>
    <row r="44514" customFormat="false" ht="12" hidden="false" customHeight="false" outlineLevel="0" collapsed="false">
      <c r="BS44514" s="96" t="n">
        <f aca="false">BR44514-2.5</f>
        <v>-2.5</v>
      </c>
    </row>
    <row r="44515" customFormat="false" ht="12" hidden="false" customHeight="false" outlineLevel="0" collapsed="false">
      <c r="BS44515" s="96" t="n">
        <f aca="false">BR44515-2.5</f>
        <v>-2.5</v>
      </c>
    </row>
    <row r="44516" customFormat="false" ht="12" hidden="false" customHeight="false" outlineLevel="0" collapsed="false">
      <c r="BS44516" s="96" t="n">
        <f aca="false">BR44516-2.5</f>
        <v>-2.5</v>
      </c>
    </row>
    <row r="44517" customFormat="false" ht="12" hidden="false" customHeight="false" outlineLevel="0" collapsed="false">
      <c r="BS44517" s="96" t="n">
        <f aca="false">BR44517-2.5</f>
        <v>-2.5</v>
      </c>
    </row>
    <row r="44518" customFormat="false" ht="12" hidden="false" customHeight="false" outlineLevel="0" collapsed="false">
      <c r="BS44518" s="96" t="n">
        <f aca="false">BR44518-2.5</f>
        <v>-2.5</v>
      </c>
    </row>
    <row r="44519" customFormat="false" ht="12" hidden="false" customHeight="false" outlineLevel="0" collapsed="false">
      <c r="BS44519" s="96" t="n">
        <f aca="false">BR44519-2.5</f>
        <v>-2.5</v>
      </c>
    </row>
    <row r="44520" customFormat="false" ht="12" hidden="false" customHeight="false" outlineLevel="0" collapsed="false">
      <c r="BS44520" s="96" t="n">
        <f aca="false">BR44520-2.5</f>
        <v>-2.5</v>
      </c>
    </row>
    <row r="44521" customFormat="false" ht="12" hidden="false" customHeight="false" outlineLevel="0" collapsed="false">
      <c r="BS44521" s="96" t="n">
        <f aca="false">BR44521-2.5</f>
        <v>-2.5</v>
      </c>
    </row>
    <row r="44522" customFormat="false" ht="12" hidden="false" customHeight="false" outlineLevel="0" collapsed="false">
      <c r="BS44522" s="96" t="n">
        <f aca="false">BR44522-2.5</f>
        <v>-2.5</v>
      </c>
    </row>
    <row r="44523" customFormat="false" ht="12" hidden="false" customHeight="false" outlineLevel="0" collapsed="false">
      <c r="BS44523" s="96" t="n">
        <f aca="false">BR44523-2.5</f>
        <v>-2.5</v>
      </c>
    </row>
    <row r="44524" customFormat="false" ht="12" hidden="false" customHeight="false" outlineLevel="0" collapsed="false">
      <c r="BS44524" s="96" t="n">
        <f aca="false">BR44524-2.5</f>
        <v>-2.5</v>
      </c>
    </row>
    <row r="44525" customFormat="false" ht="12" hidden="false" customHeight="false" outlineLevel="0" collapsed="false">
      <c r="BS44525" s="96" t="n">
        <f aca="false">BR44525-2.5</f>
        <v>-2.5</v>
      </c>
    </row>
    <row r="44526" customFormat="false" ht="12" hidden="false" customHeight="false" outlineLevel="0" collapsed="false">
      <c r="BS44526" s="96" t="n">
        <f aca="false">BR44526-2.5</f>
        <v>-2.5</v>
      </c>
    </row>
    <row r="44527" customFormat="false" ht="12" hidden="false" customHeight="false" outlineLevel="0" collapsed="false">
      <c r="BS44527" s="96" t="n">
        <f aca="false">BR44527-2.5</f>
        <v>-2.5</v>
      </c>
    </row>
    <row r="44528" customFormat="false" ht="12" hidden="false" customHeight="false" outlineLevel="0" collapsed="false">
      <c r="BS44528" s="96" t="n">
        <f aca="false">BR44528-2.5</f>
        <v>-2.5</v>
      </c>
    </row>
    <row r="44529" customFormat="false" ht="12" hidden="false" customHeight="false" outlineLevel="0" collapsed="false">
      <c r="BS44529" s="96" t="n">
        <f aca="false">BR44529-2.5</f>
        <v>-2.5</v>
      </c>
    </row>
    <row r="44530" customFormat="false" ht="12" hidden="false" customHeight="false" outlineLevel="0" collapsed="false">
      <c r="BS44530" s="96" t="n">
        <f aca="false">BR44530-2.5</f>
        <v>-2.5</v>
      </c>
    </row>
    <row r="44531" customFormat="false" ht="12" hidden="false" customHeight="false" outlineLevel="0" collapsed="false">
      <c r="BS44531" s="96" t="n">
        <f aca="false">BR44531-2.5</f>
        <v>-2.5</v>
      </c>
    </row>
    <row r="44532" customFormat="false" ht="12" hidden="false" customHeight="false" outlineLevel="0" collapsed="false">
      <c r="BS44532" s="96" t="n">
        <f aca="false">BR44532-2.5</f>
        <v>-2.5</v>
      </c>
    </row>
    <row r="44533" customFormat="false" ht="12" hidden="false" customHeight="false" outlineLevel="0" collapsed="false">
      <c r="BS44533" s="96" t="n">
        <f aca="false">BR44533-2.5</f>
        <v>-2.5</v>
      </c>
    </row>
    <row r="44534" customFormat="false" ht="12" hidden="false" customHeight="false" outlineLevel="0" collapsed="false">
      <c r="BS44534" s="96" t="n">
        <f aca="false">BR44534-2.5</f>
        <v>-2.5</v>
      </c>
    </row>
    <row r="44535" customFormat="false" ht="12" hidden="false" customHeight="false" outlineLevel="0" collapsed="false">
      <c r="BS44535" s="96" t="n">
        <f aca="false">BR44535-2.5</f>
        <v>-2.5</v>
      </c>
    </row>
    <row r="44536" customFormat="false" ht="12" hidden="false" customHeight="false" outlineLevel="0" collapsed="false">
      <c r="BS44536" s="96" t="n">
        <f aca="false">BR44536-2.5</f>
        <v>-2.5</v>
      </c>
    </row>
    <row r="44537" customFormat="false" ht="12" hidden="false" customHeight="false" outlineLevel="0" collapsed="false">
      <c r="BS44537" s="96" t="n">
        <f aca="false">BR44537-2.5</f>
        <v>-2.5</v>
      </c>
    </row>
    <row r="44538" customFormat="false" ht="12" hidden="false" customHeight="false" outlineLevel="0" collapsed="false">
      <c r="BS44538" s="96" t="n">
        <f aca="false">BR44538-2.5</f>
        <v>-2.5</v>
      </c>
    </row>
    <row r="44539" customFormat="false" ht="12" hidden="false" customHeight="false" outlineLevel="0" collapsed="false">
      <c r="BS44539" s="96" t="n">
        <f aca="false">BR44539-2.5</f>
        <v>-2.5</v>
      </c>
    </row>
    <row r="44540" customFormat="false" ht="12" hidden="false" customHeight="false" outlineLevel="0" collapsed="false">
      <c r="BS44540" s="96" t="n">
        <f aca="false">BR44540-2.5</f>
        <v>-2.5</v>
      </c>
    </row>
    <row r="44541" customFormat="false" ht="12" hidden="false" customHeight="false" outlineLevel="0" collapsed="false">
      <c r="BS44541" s="96" t="n">
        <f aca="false">BR44541-2.5</f>
        <v>-2.5</v>
      </c>
    </row>
    <row r="44542" customFormat="false" ht="12" hidden="false" customHeight="false" outlineLevel="0" collapsed="false">
      <c r="BS44542" s="96" t="n">
        <f aca="false">BR44542-2.5</f>
        <v>-2.5</v>
      </c>
    </row>
    <row r="44543" customFormat="false" ht="12" hidden="false" customHeight="false" outlineLevel="0" collapsed="false">
      <c r="BS44543" s="96" t="n">
        <f aca="false">BR44543-2.5</f>
        <v>-2.5</v>
      </c>
    </row>
    <row r="44544" customFormat="false" ht="12" hidden="false" customHeight="false" outlineLevel="0" collapsed="false">
      <c r="BS44544" s="96" t="n">
        <f aca="false">BR44544-2.5</f>
        <v>-2.5</v>
      </c>
    </row>
    <row r="44545" customFormat="false" ht="12" hidden="false" customHeight="false" outlineLevel="0" collapsed="false">
      <c r="BS44545" s="96" t="n">
        <f aca="false">BR44545-2.5</f>
        <v>-2.5</v>
      </c>
    </row>
    <row r="44546" customFormat="false" ht="12" hidden="false" customHeight="false" outlineLevel="0" collapsed="false">
      <c r="BS44546" s="96" t="n">
        <f aca="false">BR44546-2.5</f>
        <v>-2.5</v>
      </c>
    </row>
    <row r="44547" customFormat="false" ht="12" hidden="false" customHeight="false" outlineLevel="0" collapsed="false">
      <c r="BS44547" s="96" t="n">
        <f aca="false">BR44547-2.5</f>
        <v>-2.5</v>
      </c>
    </row>
    <row r="44548" customFormat="false" ht="12" hidden="false" customHeight="false" outlineLevel="0" collapsed="false">
      <c r="BS44548" s="96" t="n">
        <f aca="false">BR44548-2.5</f>
        <v>-2.5</v>
      </c>
    </row>
    <row r="44549" customFormat="false" ht="12" hidden="false" customHeight="false" outlineLevel="0" collapsed="false">
      <c r="BS44549" s="96" t="n">
        <f aca="false">BR44549-2.5</f>
        <v>-2.5</v>
      </c>
    </row>
    <row r="44550" customFormat="false" ht="12" hidden="false" customHeight="false" outlineLevel="0" collapsed="false">
      <c r="BS44550" s="96" t="n">
        <f aca="false">BR44550-2.5</f>
        <v>-2.5</v>
      </c>
    </row>
    <row r="44551" customFormat="false" ht="12" hidden="false" customHeight="false" outlineLevel="0" collapsed="false">
      <c r="BS44551" s="96" t="n">
        <f aca="false">BR44551-2.5</f>
        <v>-2.5</v>
      </c>
    </row>
    <row r="44552" customFormat="false" ht="12" hidden="false" customHeight="false" outlineLevel="0" collapsed="false">
      <c r="BS44552" s="96" t="n">
        <f aca="false">BR44552-2.5</f>
        <v>-2.5</v>
      </c>
    </row>
    <row r="44553" customFormat="false" ht="12" hidden="false" customHeight="false" outlineLevel="0" collapsed="false">
      <c r="BS44553" s="96" t="n">
        <f aca="false">BR44553-2.5</f>
        <v>-2.5</v>
      </c>
    </row>
    <row r="44554" customFormat="false" ht="12" hidden="false" customHeight="false" outlineLevel="0" collapsed="false">
      <c r="BS44554" s="96" t="n">
        <f aca="false">BR44554-2.5</f>
        <v>-2.5</v>
      </c>
    </row>
    <row r="44555" customFormat="false" ht="12" hidden="false" customHeight="false" outlineLevel="0" collapsed="false">
      <c r="BS44555" s="96" t="n">
        <f aca="false">BR44555-2.5</f>
        <v>-2.5</v>
      </c>
    </row>
    <row r="44556" customFormat="false" ht="12" hidden="false" customHeight="false" outlineLevel="0" collapsed="false">
      <c r="BS44556" s="96" t="n">
        <f aca="false">BR44556-2.5</f>
        <v>-2.5</v>
      </c>
    </row>
    <row r="44557" customFormat="false" ht="12" hidden="false" customHeight="false" outlineLevel="0" collapsed="false">
      <c r="BS44557" s="96" t="n">
        <f aca="false">BR44557-2.5</f>
        <v>-2.5</v>
      </c>
    </row>
    <row r="44558" customFormat="false" ht="12" hidden="false" customHeight="false" outlineLevel="0" collapsed="false">
      <c r="BS44558" s="96" t="n">
        <f aca="false">BR44558-2.5</f>
        <v>-2.5</v>
      </c>
    </row>
    <row r="44559" customFormat="false" ht="12" hidden="false" customHeight="false" outlineLevel="0" collapsed="false">
      <c r="BS44559" s="96" t="n">
        <f aca="false">BR44559-2.5</f>
        <v>-2.5</v>
      </c>
    </row>
    <row r="44560" customFormat="false" ht="12" hidden="false" customHeight="false" outlineLevel="0" collapsed="false">
      <c r="BS44560" s="96" t="n">
        <f aca="false">BR44560-2.5</f>
        <v>-2.5</v>
      </c>
    </row>
    <row r="44561" customFormat="false" ht="12" hidden="false" customHeight="false" outlineLevel="0" collapsed="false">
      <c r="BS44561" s="96" t="n">
        <f aca="false">BR44561-2.5</f>
        <v>-2.5</v>
      </c>
    </row>
    <row r="44562" customFormat="false" ht="12" hidden="false" customHeight="false" outlineLevel="0" collapsed="false">
      <c r="BS44562" s="96" t="n">
        <f aca="false">BR44562-2.5</f>
        <v>-2.5</v>
      </c>
    </row>
    <row r="44563" customFormat="false" ht="12" hidden="false" customHeight="false" outlineLevel="0" collapsed="false">
      <c r="BS44563" s="96" t="n">
        <f aca="false">BR44563-2.5</f>
        <v>-2.5</v>
      </c>
    </row>
    <row r="44564" customFormat="false" ht="12" hidden="false" customHeight="false" outlineLevel="0" collapsed="false">
      <c r="BS44564" s="96" t="n">
        <f aca="false">BR44564-2.5</f>
        <v>-2.5</v>
      </c>
    </row>
    <row r="44565" customFormat="false" ht="12" hidden="false" customHeight="false" outlineLevel="0" collapsed="false">
      <c r="BS44565" s="96" t="n">
        <f aca="false">BR44565-2.5</f>
        <v>-2.5</v>
      </c>
    </row>
    <row r="44566" customFormat="false" ht="12" hidden="false" customHeight="false" outlineLevel="0" collapsed="false">
      <c r="BS44566" s="96" t="n">
        <f aca="false">BR44566-2.5</f>
        <v>-2.5</v>
      </c>
    </row>
    <row r="44567" customFormat="false" ht="12" hidden="false" customHeight="false" outlineLevel="0" collapsed="false">
      <c r="BS44567" s="96" t="n">
        <f aca="false">BR44567-2.5</f>
        <v>-2.5</v>
      </c>
    </row>
    <row r="44568" customFormat="false" ht="12" hidden="false" customHeight="false" outlineLevel="0" collapsed="false">
      <c r="BS44568" s="96" t="n">
        <f aca="false">BR44568-2.5</f>
        <v>-2.5</v>
      </c>
    </row>
    <row r="44569" customFormat="false" ht="12" hidden="false" customHeight="false" outlineLevel="0" collapsed="false">
      <c r="BS44569" s="96" t="n">
        <f aca="false">BR44569-2.5</f>
        <v>-2.5</v>
      </c>
    </row>
    <row r="44570" customFormat="false" ht="12" hidden="false" customHeight="false" outlineLevel="0" collapsed="false">
      <c r="BS44570" s="96" t="n">
        <f aca="false">BR44570-2.5</f>
        <v>-2.5</v>
      </c>
    </row>
    <row r="44571" customFormat="false" ht="12" hidden="false" customHeight="false" outlineLevel="0" collapsed="false">
      <c r="BS44571" s="96" t="n">
        <f aca="false">BR44571-2.5</f>
        <v>-2.5</v>
      </c>
    </row>
    <row r="44572" customFormat="false" ht="12" hidden="false" customHeight="false" outlineLevel="0" collapsed="false">
      <c r="BS44572" s="96" t="n">
        <f aca="false">BR44572-2.5</f>
        <v>-2.5</v>
      </c>
    </row>
    <row r="44573" customFormat="false" ht="12" hidden="false" customHeight="false" outlineLevel="0" collapsed="false">
      <c r="BS44573" s="96" t="n">
        <f aca="false">BR44573-2.5</f>
        <v>-2.5</v>
      </c>
    </row>
    <row r="44574" customFormat="false" ht="12" hidden="false" customHeight="false" outlineLevel="0" collapsed="false">
      <c r="BS44574" s="96" t="n">
        <f aca="false">BR44574-2.5</f>
        <v>-2.5</v>
      </c>
    </row>
    <row r="44575" customFormat="false" ht="12" hidden="false" customHeight="false" outlineLevel="0" collapsed="false">
      <c r="BS44575" s="96" t="n">
        <f aca="false">BR44575-2.5</f>
        <v>-2.5</v>
      </c>
    </row>
    <row r="44576" customFormat="false" ht="12" hidden="false" customHeight="false" outlineLevel="0" collapsed="false">
      <c r="BS44576" s="96" t="n">
        <f aca="false">BR44576-2.5</f>
        <v>-2.5</v>
      </c>
    </row>
    <row r="44577" customFormat="false" ht="12" hidden="false" customHeight="false" outlineLevel="0" collapsed="false">
      <c r="BS44577" s="96" t="n">
        <f aca="false">BR44577-2.5</f>
        <v>-2.5</v>
      </c>
    </row>
    <row r="44578" customFormat="false" ht="12" hidden="false" customHeight="false" outlineLevel="0" collapsed="false">
      <c r="BS44578" s="96" t="n">
        <f aca="false">BR44578-2.5</f>
        <v>-2.5</v>
      </c>
    </row>
    <row r="44579" customFormat="false" ht="12" hidden="false" customHeight="false" outlineLevel="0" collapsed="false">
      <c r="BS44579" s="96" t="n">
        <f aca="false">BR44579-2.5</f>
        <v>-2.5</v>
      </c>
    </row>
    <row r="44580" customFormat="false" ht="12" hidden="false" customHeight="false" outlineLevel="0" collapsed="false">
      <c r="BS44580" s="96" t="n">
        <f aca="false">BR44580-2.5</f>
        <v>-2.5</v>
      </c>
    </row>
    <row r="44581" customFormat="false" ht="12" hidden="false" customHeight="false" outlineLevel="0" collapsed="false">
      <c r="BS44581" s="96" t="n">
        <f aca="false">BR44581-2.5</f>
        <v>-2.5</v>
      </c>
    </row>
    <row r="44582" customFormat="false" ht="12" hidden="false" customHeight="false" outlineLevel="0" collapsed="false">
      <c r="BS44582" s="96" t="n">
        <f aca="false">BR44582-2.5</f>
        <v>-2.5</v>
      </c>
    </row>
    <row r="44583" customFormat="false" ht="12" hidden="false" customHeight="false" outlineLevel="0" collapsed="false">
      <c r="BS44583" s="96" t="n">
        <f aca="false">BR44583-2.5</f>
        <v>-2.5</v>
      </c>
    </row>
    <row r="44584" customFormat="false" ht="12" hidden="false" customHeight="false" outlineLevel="0" collapsed="false">
      <c r="BS44584" s="96" t="n">
        <f aca="false">BR44584-2.5</f>
        <v>-2.5</v>
      </c>
    </row>
    <row r="44585" customFormat="false" ht="12" hidden="false" customHeight="false" outlineLevel="0" collapsed="false">
      <c r="BS44585" s="96" t="n">
        <f aca="false">BR44585-2.5</f>
        <v>-2.5</v>
      </c>
    </row>
    <row r="44586" customFormat="false" ht="12" hidden="false" customHeight="false" outlineLevel="0" collapsed="false">
      <c r="BS44586" s="96" t="n">
        <f aca="false">BR44586-2.5</f>
        <v>-2.5</v>
      </c>
    </row>
    <row r="44587" customFormat="false" ht="12" hidden="false" customHeight="false" outlineLevel="0" collapsed="false">
      <c r="BS44587" s="96" t="n">
        <f aca="false">BR44587-2.5</f>
        <v>-2.5</v>
      </c>
    </row>
    <row r="44588" customFormat="false" ht="12" hidden="false" customHeight="false" outlineLevel="0" collapsed="false">
      <c r="BS44588" s="96" t="n">
        <f aca="false">BR44588-2.5</f>
        <v>-2.5</v>
      </c>
    </row>
    <row r="44589" customFormat="false" ht="12" hidden="false" customHeight="false" outlineLevel="0" collapsed="false">
      <c r="BS44589" s="96" t="n">
        <f aca="false">BR44589-2.5</f>
        <v>-2.5</v>
      </c>
    </row>
    <row r="44590" customFormat="false" ht="12" hidden="false" customHeight="false" outlineLevel="0" collapsed="false">
      <c r="BS44590" s="96" t="n">
        <f aca="false">BR44590-2.5</f>
        <v>-2.5</v>
      </c>
    </row>
    <row r="44591" customFormat="false" ht="12" hidden="false" customHeight="false" outlineLevel="0" collapsed="false">
      <c r="BS44591" s="96" t="n">
        <f aca="false">BR44591-2.5</f>
        <v>-2.5</v>
      </c>
    </row>
    <row r="44592" customFormat="false" ht="12" hidden="false" customHeight="false" outlineLevel="0" collapsed="false">
      <c r="BS44592" s="96" t="n">
        <f aca="false">BR44592-2.5</f>
        <v>-2.5</v>
      </c>
    </row>
    <row r="44593" customFormat="false" ht="12" hidden="false" customHeight="false" outlineLevel="0" collapsed="false">
      <c r="BS44593" s="96" t="n">
        <f aca="false">BR44593-2.5</f>
        <v>-2.5</v>
      </c>
    </row>
    <row r="44594" customFormat="false" ht="12" hidden="false" customHeight="false" outlineLevel="0" collapsed="false">
      <c r="BS44594" s="96" t="n">
        <f aca="false">BR44594-2.5</f>
        <v>-2.5</v>
      </c>
    </row>
    <row r="44595" customFormat="false" ht="12" hidden="false" customHeight="false" outlineLevel="0" collapsed="false">
      <c r="BS44595" s="96" t="n">
        <f aca="false">BR44595-2.5</f>
        <v>-2.5</v>
      </c>
    </row>
    <row r="44596" customFormat="false" ht="12" hidden="false" customHeight="false" outlineLevel="0" collapsed="false">
      <c r="BS44596" s="96" t="n">
        <f aca="false">BR44596-2.5</f>
        <v>-2.5</v>
      </c>
    </row>
    <row r="44597" customFormat="false" ht="12" hidden="false" customHeight="false" outlineLevel="0" collapsed="false">
      <c r="BS44597" s="96" t="n">
        <f aca="false">BR44597-2.5</f>
        <v>-2.5</v>
      </c>
    </row>
    <row r="44598" customFormat="false" ht="12" hidden="false" customHeight="false" outlineLevel="0" collapsed="false">
      <c r="BS44598" s="96" t="n">
        <f aca="false">BR44598-2.5</f>
        <v>-2.5</v>
      </c>
    </row>
    <row r="44599" customFormat="false" ht="12" hidden="false" customHeight="false" outlineLevel="0" collapsed="false">
      <c r="BS44599" s="96" t="n">
        <f aca="false">BR44599-2.5</f>
        <v>-2.5</v>
      </c>
    </row>
    <row r="44600" customFormat="false" ht="12" hidden="false" customHeight="false" outlineLevel="0" collapsed="false">
      <c r="BS44600" s="96" t="n">
        <f aca="false">BR44600-2.5</f>
        <v>-2.5</v>
      </c>
    </row>
    <row r="44601" customFormat="false" ht="12" hidden="false" customHeight="false" outlineLevel="0" collapsed="false">
      <c r="BS44601" s="96" t="n">
        <f aca="false">BR44601-2.5</f>
        <v>-2.5</v>
      </c>
    </row>
    <row r="44602" customFormat="false" ht="12" hidden="false" customHeight="false" outlineLevel="0" collapsed="false">
      <c r="BS44602" s="96" t="n">
        <f aca="false">BR44602-2.5</f>
        <v>-2.5</v>
      </c>
    </row>
    <row r="44603" customFormat="false" ht="12" hidden="false" customHeight="false" outlineLevel="0" collapsed="false">
      <c r="BS44603" s="96" t="n">
        <f aca="false">BR44603-2.5</f>
        <v>-2.5</v>
      </c>
    </row>
    <row r="44604" customFormat="false" ht="12" hidden="false" customHeight="false" outlineLevel="0" collapsed="false">
      <c r="BS44604" s="96" t="n">
        <f aca="false">BR44604-2.5</f>
        <v>-2.5</v>
      </c>
    </row>
    <row r="44605" customFormat="false" ht="12" hidden="false" customHeight="false" outlineLevel="0" collapsed="false">
      <c r="BS44605" s="96" t="n">
        <f aca="false">BR44605-2.5</f>
        <v>-2.5</v>
      </c>
    </row>
    <row r="44606" customFormat="false" ht="12" hidden="false" customHeight="false" outlineLevel="0" collapsed="false">
      <c r="BS44606" s="96" t="n">
        <f aca="false">BR44606-2.5</f>
        <v>-2.5</v>
      </c>
    </row>
    <row r="44607" customFormat="false" ht="12" hidden="false" customHeight="false" outlineLevel="0" collapsed="false">
      <c r="BS44607" s="96" t="n">
        <f aca="false">BR44607-2.5</f>
        <v>-2.5</v>
      </c>
    </row>
    <row r="44608" customFormat="false" ht="12" hidden="false" customHeight="false" outlineLevel="0" collapsed="false">
      <c r="BS44608" s="96" t="n">
        <f aca="false">BR44608-2.5</f>
        <v>-2.5</v>
      </c>
    </row>
    <row r="44609" customFormat="false" ht="12" hidden="false" customHeight="false" outlineLevel="0" collapsed="false">
      <c r="BS44609" s="96" t="n">
        <f aca="false">BR44609-2.5</f>
        <v>-2.5</v>
      </c>
    </row>
    <row r="44610" customFormat="false" ht="12" hidden="false" customHeight="false" outlineLevel="0" collapsed="false">
      <c r="BS44610" s="96" t="n">
        <f aca="false">BR44610-2.5</f>
        <v>-2.5</v>
      </c>
    </row>
    <row r="44611" customFormat="false" ht="12" hidden="false" customHeight="false" outlineLevel="0" collapsed="false">
      <c r="BS44611" s="96" t="n">
        <f aca="false">BR44611-2.5</f>
        <v>-2.5</v>
      </c>
    </row>
    <row r="44612" customFormat="false" ht="12" hidden="false" customHeight="false" outlineLevel="0" collapsed="false">
      <c r="BS44612" s="96" t="n">
        <f aca="false">BR44612-2.5</f>
        <v>-2.5</v>
      </c>
    </row>
    <row r="44613" customFormat="false" ht="12" hidden="false" customHeight="false" outlineLevel="0" collapsed="false">
      <c r="BS44613" s="96" t="n">
        <f aca="false">BR44613-2.5</f>
        <v>-2.5</v>
      </c>
    </row>
    <row r="44614" customFormat="false" ht="12" hidden="false" customHeight="false" outlineLevel="0" collapsed="false">
      <c r="BS44614" s="96" t="n">
        <f aca="false">BR44614-2.5</f>
        <v>-2.5</v>
      </c>
    </row>
    <row r="44615" customFormat="false" ht="12" hidden="false" customHeight="false" outlineLevel="0" collapsed="false">
      <c r="BS44615" s="96" t="n">
        <f aca="false">BR44615-2.5</f>
        <v>-2.5</v>
      </c>
    </row>
    <row r="44616" customFormat="false" ht="12" hidden="false" customHeight="false" outlineLevel="0" collapsed="false">
      <c r="BS44616" s="96" t="n">
        <f aca="false">BR44616-2.5</f>
        <v>-2.5</v>
      </c>
    </row>
    <row r="44617" customFormat="false" ht="12" hidden="false" customHeight="false" outlineLevel="0" collapsed="false">
      <c r="BS44617" s="96" t="n">
        <f aca="false">BR44617-2.5</f>
        <v>-2.5</v>
      </c>
    </row>
    <row r="44618" customFormat="false" ht="12" hidden="false" customHeight="false" outlineLevel="0" collapsed="false">
      <c r="BS44618" s="96" t="n">
        <f aca="false">BR44618-2.5</f>
        <v>-2.5</v>
      </c>
    </row>
    <row r="44619" customFormat="false" ht="12" hidden="false" customHeight="false" outlineLevel="0" collapsed="false">
      <c r="BS44619" s="96" t="n">
        <f aca="false">BR44619-2.5</f>
        <v>-2.5</v>
      </c>
    </row>
    <row r="44620" customFormat="false" ht="12" hidden="false" customHeight="false" outlineLevel="0" collapsed="false">
      <c r="BS44620" s="96" t="n">
        <f aca="false">BR44620-2.5</f>
        <v>-2.5</v>
      </c>
    </row>
    <row r="44621" customFormat="false" ht="12" hidden="false" customHeight="false" outlineLevel="0" collapsed="false">
      <c r="BS44621" s="96" t="n">
        <f aca="false">BR44621-2.5</f>
        <v>-2.5</v>
      </c>
    </row>
    <row r="44622" customFormat="false" ht="12" hidden="false" customHeight="false" outlineLevel="0" collapsed="false">
      <c r="BS44622" s="96" t="n">
        <f aca="false">BR44622-2.5</f>
        <v>-2.5</v>
      </c>
    </row>
    <row r="44623" customFormat="false" ht="12" hidden="false" customHeight="false" outlineLevel="0" collapsed="false">
      <c r="BS44623" s="96" t="n">
        <f aca="false">BR44623-2.5</f>
        <v>-2.5</v>
      </c>
    </row>
    <row r="44624" customFormat="false" ht="12" hidden="false" customHeight="false" outlineLevel="0" collapsed="false">
      <c r="BS44624" s="96" t="n">
        <f aca="false">BR44624-2.5</f>
        <v>-2.5</v>
      </c>
    </row>
    <row r="44625" customFormat="false" ht="12" hidden="false" customHeight="false" outlineLevel="0" collapsed="false">
      <c r="BS44625" s="96" t="n">
        <f aca="false">BR44625-2.5</f>
        <v>-2.5</v>
      </c>
    </row>
    <row r="44626" customFormat="false" ht="12" hidden="false" customHeight="false" outlineLevel="0" collapsed="false">
      <c r="BS44626" s="96" t="n">
        <f aca="false">BR44626-2.5</f>
        <v>-2.5</v>
      </c>
    </row>
    <row r="44627" customFormat="false" ht="12" hidden="false" customHeight="false" outlineLevel="0" collapsed="false">
      <c r="BS44627" s="96" t="n">
        <f aca="false">BR44627-2.5</f>
        <v>-2.5</v>
      </c>
    </row>
    <row r="44628" customFormat="false" ht="12" hidden="false" customHeight="false" outlineLevel="0" collapsed="false">
      <c r="BS44628" s="96" t="n">
        <f aca="false">BR44628-2.5</f>
        <v>-2.5</v>
      </c>
    </row>
    <row r="44629" customFormat="false" ht="12" hidden="false" customHeight="false" outlineLevel="0" collapsed="false">
      <c r="BS44629" s="96" t="n">
        <f aca="false">BR44629-2.5</f>
        <v>-2.5</v>
      </c>
    </row>
    <row r="44630" customFormat="false" ht="12" hidden="false" customHeight="false" outlineLevel="0" collapsed="false">
      <c r="BS44630" s="96" t="n">
        <f aca="false">BR44630-2.5</f>
        <v>-2.5</v>
      </c>
    </row>
    <row r="44631" customFormat="false" ht="12" hidden="false" customHeight="false" outlineLevel="0" collapsed="false">
      <c r="BS44631" s="96" t="n">
        <f aca="false">BR44631-2.5</f>
        <v>-2.5</v>
      </c>
    </row>
    <row r="44632" customFormat="false" ht="12" hidden="false" customHeight="false" outlineLevel="0" collapsed="false">
      <c r="BS44632" s="96" t="n">
        <f aca="false">BR44632-2.5</f>
        <v>-2.5</v>
      </c>
    </row>
    <row r="44633" customFormat="false" ht="12" hidden="false" customHeight="false" outlineLevel="0" collapsed="false">
      <c r="BS44633" s="96" t="n">
        <f aca="false">BR44633-2.5</f>
        <v>-2.5</v>
      </c>
    </row>
    <row r="44634" customFormat="false" ht="12" hidden="false" customHeight="false" outlineLevel="0" collapsed="false">
      <c r="BS44634" s="96" t="n">
        <f aca="false">BR44634-2.5</f>
        <v>-2.5</v>
      </c>
    </row>
    <row r="44635" customFormat="false" ht="12" hidden="false" customHeight="false" outlineLevel="0" collapsed="false">
      <c r="BS44635" s="96" t="n">
        <f aca="false">BR44635-2.5</f>
        <v>-2.5</v>
      </c>
    </row>
    <row r="44636" customFormat="false" ht="12" hidden="false" customHeight="false" outlineLevel="0" collapsed="false">
      <c r="BS44636" s="96" t="n">
        <f aca="false">BR44636-2.5</f>
        <v>-2.5</v>
      </c>
    </row>
    <row r="44637" customFormat="false" ht="12" hidden="false" customHeight="false" outlineLevel="0" collapsed="false">
      <c r="BS44637" s="96" t="n">
        <f aca="false">BR44637-2.5</f>
        <v>-2.5</v>
      </c>
    </row>
    <row r="44638" customFormat="false" ht="12" hidden="false" customHeight="false" outlineLevel="0" collapsed="false">
      <c r="BS44638" s="96" t="n">
        <f aca="false">BR44638-2.5</f>
        <v>-2.5</v>
      </c>
    </row>
    <row r="44639" customFormat="false" ht="12" hidden="false" customHeight="false" outlineLevel="0" collapsed="false">
      <c r="BS44639" s="96" t="n">
        <f aca="false">BR44639-2.5</f>
        <v>-2.5</v>
      </c>
    </row>
    <row r="44640" customFormat="false" ht="12" hidden="false" customHeight="false" outlineLevel="0" collapsed="false">
      <c r="BS44640" s="96" t="n">
        <f aca="false">BR44640-2.5</f>
        <v>-2.5</v>
      </c>
    </row>
    <row r="44641" customFormat="false" ht="12" hidden="false" customHeight="false" outlineLevel="0" collapsed="false">
      <c r="BS44641" s="96" t="n">
        <f aca="false">BR44641-2.5</f>
        <v>-2.5</v>
      </c>
    </row>
    <row r="44642" customFormat="false" ht="12" hidden="false" customHeight="false" outlineLevel="0" collapsed="false">
      <c r="BS44642" s="96" t="n">
        <f aca="false">BR44642-2.5</f>
        <v>-2.5</v>
      </c>
    </row>
    <row r="44643" customFormat="false" ht="12" hidden="false" customHeight="false" outlineLevel="0" collapsed="false">
      <c r="BS44643" s="96" t="n">
        <f aca="false">BR44643-2.5</f>
        <v>-2.5</v>
      </c>
    </row>
    <row r="44644" customFormat="false" ht="12" hidden="false" customHeight="false" outlineLevel="0" collapsed="false">
      <c r="BS44644" s="96" t="n">
        <f aca="false">BR44644-2.5</f>
        <v>-2.5</v>
      </c>
    </row>
    <row r="44645" customFormat="false" ht="12" hidden="false" customHeight="false" outlineLevel="0" collapsed="false">
      <c r="BS44645" s="96" t="n">
        <f aca="false">BR44645-2.5</f>
        <v>-2.5</v>
      </c>
    </row>
    <row r="44646" customFormat="false" ht="12" hidden="false" customHeight="false" outlineLevel="0" collapsed="false">
      <c r="BS44646" s="96" t="n">
        <f aca="false">BR44646-2.5</f>
        <v>-2.5</v>
      </c>
    </row>
    <row r="44647" customFormat="false" ht="12" hidden="false" customHeight="false" outlineLevel="0" collapsed="false">
      <c r="BS44647" s="96" t="n">
        <f aca="false">BR44647-2.5</f>
        <v>-2.5</v>
      </c>
    </row>
    <row r="44648" customFormat="false" ht="12" hidden="false" customHeight="false" outlineLevel="0" collapsed="false">
      <c r="BS44648" s="96" t="n">
        <f aca="false">BR44648-2.5</f>
        <v>-2.5</v>
      </c>
    </row>
    <row r="44649" customFormat="false" ht="12" hidden="false" customHeight="false" outlineLevel="0" collapsed="false">
      <c r="BS44649" s="96" t="n">
        <f aca="false">BR44649-2.5</f>
        <v>-2.5</v>
      </c>
    </row>
    <row r="44650" customFormat="false" ht="12" hidden="false" customHeight="false" outlineLevel="0" collapsed="false">
      <c r="BS44650" s="96" t="n">
        <f aca="false">BR44650-2.5</f>
        <v>-2.5</v>
      </c>
    </row>
    <row r="44651" customFormat="false" ht="12" hidden="false" customHeight="false" outlineLevel="0" collapsed="false">
      <c r="BS44651" s="96" t="n">
        <f aca="false">BR44651-2.5</f>
        <v>-2.5</v>
      </c>
    </row>
    <row r="44652" customFormat="false" ht="12" hidden="false" customHeight="false" outlineLevel="0" collapsed="false">
      <c r="BS44652" s="96" t="n">
        <f aca="false">BR44652-2.5</f>
        <v>-2.5</v>
      </c>
    </row>
    <row r="44653" customFormat="false" ht="12" hidden="false" customHeight="false" outlineLevel="0" collapsed="false">
      <c r="BS44653" s="96" t="n">
        <f aca="false">BR44653-2.5</f>
        <v>-2.5</v>
      </c>
    </row>
    <row r="44654" customFormat="false" ht="12" hidden="false" customHeight="false" outlineLevel="0" collapsed="false">
      <c r="BS44654" s="96" t="n">
        <f aca="false">BR44654-2.5</f>
        <v>-2.5</v>
      </c>
    </row>
    <row r="44655" customFormat="false" ht="12" hidden="false" customHeight="false" outlineLevel="0" collapsed="false">
      <c r="BS44655" s="96" t="n">
        <f aca="false">BR44655-2.5</f>
        <v>-2.5</v>
      </c>
    </row>
    <row r="44656" customFormat="false" ht="12" hidden="false" customHeight="false" outlineLevel="0" collapsed="false">
      <c r="BS44656" s="96" t="n">
        <f aca="false">BR44656-2.5</f>
        <v>-2.5</v>
      </c>
    </row>
    <row r="44657" customFormat="false" ht="12" hidden="false" customHeight="false" outlineLevel="0" collapsed="false">
      <c r="BS44657" s="96" t="n">
        <f aca="false">BR44657-2.5</f>
        <v>-2.5</v>
      </c>
    </row>
    <row r="44658" customFormat="false" ht="12" hidden="false" customHeight="false" outlineLevel="0" collapsed="false">
      <c r="BS44658" s="96" t="n">
        <f aca="false">BR44658-2.5</f>
        <v>-2.5</v>
      </c>
    </row>
    <row r="44659" customFormat="false" ht="12" hidden="false" customHeight="false" outlineLevel="0" collapsed="false">
      <c r="BS44659" s="96" t="n">
        <f aca="false">BR44659-2.5</f>
        <v>-2.5</v>
      </c>
    </row>
    <row r="44660" customFormat="false" ht="12" hidden="false" customHeight="false" outlineLevel="0" collapsed="false">
      <c r="BS44660" s="96" t="n">
        <f aca="false">BR44660-2.5</f>
        <v>-2.5</v>
      </c>
    </row>
    <row r="44661" customFormat="false" ht="12" hidden="false" customHeight="false" outlineLevel="0" collapsed="false">
      <c r="BS44661" s="96" t="n">
        <f aca="false">BR44661-2.5</f>
        <v>-2.5</v>
      </c>
    </row>
    <row r="44662" customFormat="false" ht="12" hidden="false" customHeight="false" outlineLevel="0" collapsed="false">
      <c r="BS44662" s="96" t="n">
        <f aca="false">BR44662-2.5</f>
        <v>-2.5</v>
      </c>
    </row>
    <row r="44663" customFormat="false" ht="12" hidden="false" customHeight="false" outlineLevel="0" collapsed="false">
      <c r="BS44663" s="96" t="n">
        <f aca="false">BR44663-2.5</f>
        <v>-2.5</v>
      </c>
    </row>
    <row r="44664" customFormat="false" ht="12" hidden="false" customHeight="false" outlineLevel="0" collapsed="false">
      <c r="BS44664" s="96" t="n">
        <f aca="false">BR44664-2.5</f>
        <v>-2.5</v>
      </c>
    </row>
    <row r="44665" customFormat="false" ht="12" hidden="false" customHeight="false" outlineLevel="0" collapsed="false">
      <c r="BS44665" s="96" t="n">
        <f aca="false">BR44665-2.5</f>
        <v>-2.5</v>
      </c>
    </row>
    <row r="44666" customFormat="false" ht="12" hidden="false" customHeight="false" outlineLevel="0" collapsed="false">
      <c r="BS44666" s="96" t="n">
        <f aca="false">BR44666-2.5</f>
        <v>-2.5</v>
      </c>
    </row>
    <row r="44667" customFormat="false" ht="12" hidden="false" customHeight="false" outlineLevel="0" collapsed="false">
      <c r="BS44667" s="96" t="n">
        <f aca="false">BR44667-2.5</f>
        <v>-2.5</v>
      </c>
    </row>
    <row r="44668" customFormat="false" ht="12" hidden="false" customHeight="false" outlineLevel="0" collapsed="false">
      <c r="BS44668" s="96" t="n">
        <f aca="false">BR44668-2.5</f>
        <v>-2.5</v>
      </c>
    </row>
    <row r="44669" customFormat="false" ht="12" hidden="false" customHeight="false" outlineLevel="0" collapsed="false">
      <c r="BS44669" s="96" t="n">
        <f aca="false">BR44669-2.5</f>
        <v>-2.5</v>
      </c>
    </row>
    <row r="44670" customFormat="false" ht="12" hidden="false" customHeight="false" outlineLevel="0" collapsed="false">
      <c r="BS44670" s="96" t="n">
        <f aca="false">BR44670-2.5</f>
        <v>-2.5</v>
      </c>
    </row>
    <row r="44671" customFormat="false" ht="12" hidden="false" customHeight="false" outlineLevel="0" collapsed="false">
      <c r="BS44671" s="96" t="n">
        <f aca="false">BR44671-2.5</f>
        <v>-2.5</v>
      </c>
    </row>
    <row r="44672" customFormat="false" ht="12" hidden="false" customHeight="false" outlineLevel="0" collapsed="false">
      <c r="BS44672" s="96" t="n">
        <f aca="false">BR44672-2.5</f>
        <v>-2.5</v>
      </c>
    </row>
    <row r="44673" customFormat="false" ht="12" hidden="false" customHeight="false" outlineLevel="0" collapsed="false">
      <c r="BS44673" s="96" t="n">
        <f aca="false">BR44673-2.5</f>
        <v>-2.5</v>
      </c>
    </row>
    <row r="44674" customFormat="false" ht="12" hidden="false" customHeight="false" outlineLevel="0" collapsed="false">
      <c r="BS44674" s="96" t="n">
        <f aca="false">BR44674-2.5</f>
        <v>-2.5</v>
      </c>
    </row>
    <row r="44675" customFormat="false" ht="12" hidden="false" customHeight="false" outlineLevel="0" collapsed="false">
      <c r="BS44675" s="96" t="n">
        <f aca="false">BR44675-2.5</f>
        <v>-2.5</v>
      </c>
    </row>
    <row r="44676" customFormat="false" ht="12" hidden="false" customHeight="false" outlineLevel="0" collapsed="false">
      <c r="BS44676" s="96" t="n">
        <f aca="false">BR44676-2.5</f>
        <v>-2.5</v>
      </c>
    </row>
    <row r="44677" customFormat="false" ht="12" hidden="false" customHeight="false" outlineLevel="0" collapsed="false">
      <c r="BS44677" s="96" t="n">
        <f aca="false">BR44677-2.5</f>
        <v>-2.5</v>
      </c>
    </row>
    <row r="44678" customFormat="false" ht="12" hidden="false" customHeight="false" outlineLevel="0" collapsed="false">
      <c r="BS44678" s="96" t="n">
        <f aca="false">BR44678-2.5</f>
        <v>-2.5</v>
      </c>
    </row>
    <row r="44679" customFormat="false" ht="12" hidden="false" customHeight="false" outlineLevel="0" collapsed="false">
      <c r="BS44679" s="96" t="n">
        <f aca="false">BR44679-2.5</f>
        <v>-2.5</v>
      </c>
    </row>
    <row r="44680" customFormat="false" ht="12" hidden="false" customHeight="false" outlineLevel="0" collapsed="false">
      <c r="BS44680" s="96" t="n">
        <f aca="false">BR44680-2.5</f>
        <v>-2.5</v>
      </c>
    </row>
    <row r="44681" customFormat="false" ht="12" hidden="false" customHeight="false" outlineLevel="0" collapsed="false">
      <c r="BS44681" s="96" t="n">
        <f aca="false">BR44681-2.5</f>
        <v>-2.5</v>
      </c>
    </row>
    <row r="44682" customFormat="false" ht="12" hidden="false" customHeight="false" outlineLevel="0" collapsed="false">
      <c r="BS44682" s="96" t="n">
        <f aca="false">BR44682-2.5</f>
        <v>-2.5</v>
      </c>
    </row>
    <row r="44683" customFormat="false" ht="12" hidden="false" customHeight="false" outlineLevel="0" collapsed="false">
      <c r="BS44683" s="96" t="n">
        <f aca="false">BR44683-2.5</f>
        <v>-2.5</v>
      </c>
    </row>
    <row r="44684" customFormat="false" ht="12" hidden="false" customHeight="false" outlineLevel="0" collapsed="false">
      <c r="BS44684" s="96" t="n">
        <f aca="false">BR44684-2.5</f>
        <v>-2.5</v>
      </c>
    </row>
    <row r="44685" customFormat="false" ht="12" hidden="false" customHeight="false" outlineLevel="0" collapsed="false">
      <c r="BS44685" s="96" t="n">
        <f aca="false">BR44685-2.5</f>
        <v>-2.5</v>
      </c>
    </row>
    <row r="44686" customFormat="false" ht="12" hidden="false" customHeight="false" outlineLevel="0" collapsed="false">
      <c r="BS44686" s="96" t="n">
        <f aca="false">BR44686-2.5</f>
        <v>-2.5</v>
      </c>
    </row>
    <row r="44687" customFormat="false" ht="12" hidden="false" customHeight="false" outlineLevel="0" collapsed="false">
      <c r="BS44687" s="96" t="n">
        <f aca="false">BR44687-2.5</f>
        <v>-2.5</v>
      </c>
    </row>
    <row r="44688" customFormat="false" ht="12" hidden="false" customHeight="false" outlineLevel="0" collapsed="false">
      <c r="BS44688" s="96" t="n">
        <f aca="false">BR44688-2.5</f>
        <v>-2.5</v>
      </c>
    </row>
    <row r="44689" customFormat="false" ht="12" hidden="false" customHeight="false" outlineLevel="0" collapsed="false">
      <c r="BS44689" s="96" t="n">
        <f aca="false">BR44689-2.5</f>
        <v>-2.5</v>
      </c>
    </row>
    <row r="44690" customFormat="false" ht="12" hidden="false" customHeight="false" outlineLevel="0" collapsed="false">
      <c r="BS44690" s="96" t="n">
        <f aca="false">BR44690-2.5</f>
        <v>-2.5</v>
      </c>
    </row>
    <row r="44691" customFormat="false" ht="12" hidden="false" customHeight="false" outlineLevel="0" collapsed="false">
      <c r="BS44691" s="96" t="n">
        <f aca="false">BR44691-2.5</f>
        <v>-2.5</v>
      </c>
    </row>
    <row r="44692" customFormat="false" ht="12" hidden="false" customHeight="false" outlineLevel="0" collapsed="false">
      <c r="BS44692" s="96" t="n">
        <f aca="false">BR44692-2.5</f>
        <v>-2.5</v>
      </c>
    </row>
    <row r="44693" customFormat="false" ht="12" hidden="false" customHeight="false" outlineLevel="0" collapsed="false">
      <c r="BS44693" s="96" t="n">
        <f aca="false">BR44693-2.5</f>
        <v>-2.5</v>
      </c>
    </row>
    <row r="44694" customFormat="false" ht="12" hidden="false" customHeight="false" outlineLevel="0" collapsed="false">
      <c r="BS44694" s="96" t="n">
        <f aca="false">BR44694-2.5</f>
        <v>-2.5</v>
      </c>
    </row>
    <row r="44695" customFormat="false" ht="12" hidden="false" customHeight="false" outlineLevel="0" collapsed="false">
      <c r="BS44695" s="96" t="n">
        <f aca="false">BR44695-2.5</f>
        <v>-2.5</v>
      </c>
    </row>
    <row r="44696" customFormat="false" ht="12" hidden="false" customHeight="false" outlineLevel="0" collapsed="false">
      <c r="BS44696" s="96" t="n">
        <f aca="false">BR44696-2.5</f>
        <v>-2.5</v>
      </c>
    </row>
    <row r="44697" customFormat="false" ht="12" hidden="false" customHeight="false" outlineLevel="0" collapsed="false">
      <c r="BS44697" s="96" t="n">
        <f aca="false">BR44697-2.5</f>
        <v>-2.5</v>
      </c>
    </row>
    <row r="44698" customFormat="false" ht="12" hidden="false" customHeight="false" outlineLevel="0" collapsed="false">
      <c r="BS44698" s="96" t="n">
        <f aca="false">BR44698-2.5</f>
        <v>-2.5</v>
      </c>
    </row>
    <row r="44699" customFormat="false" ht="12" hidden="false" customHeight="false" outlineLevel="0" collapsed="false">
      <c r="BS44699" s="96" t="n">
        <f aca="false">BR44699-2.5</f>
        <v>-2.5</v>
      </c>
    </row>
    <row r="44700" customFormat="false" ht="12" hidden="false" customHeight="false" outlineLevel="0" collapsed="false">
      <c r="BS44700" s="96" t="n">
        <f aca="false">BR44700-2.5</f>
        <v>-2.5</v>
      </c>
    </row>
    <row r="44701" customFormat="false" ht="12" hidden="false" customHeight="false" outlineLevel="0" collapsed="false">
      <c r="BS44701" s="96" t="n">
        <f aca="false">BR44701-2.5</f>
        <v>-2.5</v>
      </c>
    </row>
    <row r="44702" customFormat="false" ht="12" hidden="false" customHeight="false" outlineLevel="0" collapsed="false">
      <c r="BS44702" s="96" t="n">
        <f aca="false">BR44702-2.5</f>
        <v>-2.5</v>
      </c>
    </row>
    <row r="44703" customFormat="false" ht="12" hidden="false" customHeight="false" outlineLevel="0" collapsed="false">
      <c r="BS44703" s="96" t="n">
        <f aca="false">BR44703-2.5</f>
        <v>-2.5</v>
      </c>
    </row>
    <row r="44704" customFormat="false" ht="12" hidden="false" customHeight="false" outlineLevel="0" collapsed="false">
      <c r="BS44704" s="96" t="n">
        <f aca="false">BR44704-2.5</f>
        <v>-2.5</v>
      </c>
    </row>
    <row r="44705" customFormat="false" ht="12" hidden="false" customHeight="false" outlineLevel="0" collapsed="false">
      <c r="BS44705" s="96" t="n">
        <f aca="false">BR44705-2.5</f>
        <v>-2.5</v>
      </c>
    </row>
    <row r="44706" customFormat="false" ht="12" hidden="false" customHeight="false" outlineLevel="0" collapsed="false">
      <c r="BS44706" s="96" t="n">
        <f aca="false">BR44706-2.5</f>
        <v>-2.5</v>
      </c>
    </row>
    <row r="44707" customFormat="false" ht="12" hidden="false" customHeight="false" outlineLevel="0" collapsed="false">
      <c r="BS44707" s="96" t="n">
        <f aca="false">BR44707-2.5</f>
        <v>-2.5</v>
      </c>
    </row>
    <row r="44708" customFormat="false" ht="12" hidden="false" customHeight="false" outlineLevel="0" collapsed="false">
      <c r="BS44708" s="96" t="n">
        <f aca="false">BR44708-2.5</f>
        <v>-2.5</v>
      </c>
    </row>
    <row r="44709" customFormat="false" ht="12" hidden="false" customHeight="false" outlineLevel="0" collapsed="false">
      <c r="BS44709" s="96" t="n">
        <f aca="false">BR44709-2.5</f>
        <v>-2.5</v>
      </c>
    </row>
    <row r="44710" customFormat="false" ht="12" hidden="false" customHeight="false" outlineLevel="0" collapsed="false">
      <c r="BS44710" s="96" t="n">
        <f aca="false">BR44710-2.5</f>
        <v>-2.5</v>
      </c>
    </row>
    <row r="44711" customFormat="false" ht="12" hidden="false" customHeight="false" outlineLevel="0" collapsed="false">
      <c r="BS44711" s="96" t="n">
        <f aca="false">BR44711-2.5</f>
        <v>-2.5</v>
      </c>
    </row>
    <row r="44712" customFormat="false" ht="12" hidden="false" customHeight="false" outlineLevel="0" collapsed="false">
      <c r="BS44712" s="96" t="n">
        <f aca="false">BR44712-2.5</f>
        <v>-2.5</v>
      </c>
    </row>
    <row r="44713" customFormat="false" ht="12" hidden="false" customHeight="false" outlineLevel="0" collapsed="false">
      <c r="BS44713" s="96" t="n">
        <f aca="false">BR44713-2.5</f>
        <v>-2.5</v>
      </c>
    </row>
    <row r="44714" customFormat="false" ht="12" hidden="false" customHeight="false" outlineLevel="0" collapsed="false">
      <c r="BS44714" s="96" t="n">
        <f aca="false">BR44714-2.5</f>
        <v>-2.5</v>
      </c>
    </row>
    <row r="44715" customFormat="false" ht="12" hidden="false" customHeight="false" outlineLevel="0" collapsed="false">
      <c r="BS44715" s="96" t="n">
        <f aca="false">BR44715-2.5</f>
        <v>-2.5</v>
      </c>
    </row>
    <row r="44716" customFormat="false" ht="12" hidden="false" customHeight="false" outlineLevel="0" collapsed="false">
      <c r="BS44716" s="96" t="n">
        <f aca="false">BR44716-2.5</f>
        <v>-2.5</v>
      </c>
    </row>
    <row r="44717" customFormat="false" ht="12" hidden="false" customHeight="false" outlineLevel="0" collapsed="false">
      <c r="BS44717" s="96" t="n">
        <f aca="false">BR44717-2.5</f>
        <v>-2.5</v>
      </c>
    </row>
    <row r="44718" customFormat="false" ht="12" hidden="false" customHeight="false" outlineLevel="0" collapsed="false">
      <c r="BS44718" s="96" t="n">
        <f aca="false">BR44718-2.5</f>
        <v>-2.5</v>
      </c>
    </row>
    <row r="44719" customFormat="false" ht="12" hidden="false" customHeight="false" outlineLevel="0" collapsed="false">
      <c r="BS44719" s="96" t="n">
        <f aca="false">BR44719-2.5</f>
        <v>-2.5</v>
      </c>
    </row>
    <row r="44720" customFormat="false" ht="12" hidden="false" customHeight="false" outlineLevel="0" collapsed="false">
      <c r="BS44720" s="96" t="n">
        <f aca="false">BR44720-2.5</f>
        <v>-2.5</v>
      </c>
    </row>
    <row r="44721" customFormat="false" ht="12" hidden="false" customHeight="false" outlineLevel="0" collapsed="false">
      <c r="BS44721" s="96" t="n">
        <f aca="false">BR44721-2.5</f>
        <v>-2.5</v>
      </c>
    </row>
    <row r="44722" customFormat="false" ht="12" hidden="false" customHeight="false" outlineLevel="0" collapsed="false">
      <c r="BS44722" s="96" t="n">
        <f aca="false">BR44722-2.5</f>
        <v>-2.5</v>
      </c>
    </row>
    <row r="44723" customFormat="false" ht="12" hidden="false" customHeight="false" outlineLevel="0" collapsed="false">
      <c r="BS44723" s="96" t="n">
        <f aca="false">BR44723-2.5</f>
        <v>-2.5</v>
      </c>
    </row>
    <row r="44724" customFormat="false" ht="12" hidden="false" customHeight="false" outlineLevel="0" collapsed="false">
      <c r="BS44724" s="96" t="n">
        <f aca="false">BR44724-2.5</f>
        <v>-2.5</v>
      </c>
    </row>
    <row r="44725" customFormat="false" ht="12" hidden="false" customHeight="false" outlineLevel="0" collapsed="false">
      <c r="BS44725" s="96" t="n">
        <f aca="false">BR44725-2.5</f>
        <v>-2.5</v>
      </c>
    </row>
    <row r="44726" customFormat="false" ht="12" hidden="false" customHeight="false" outlineLevel="0" collapsed="false">
      <c r="BS44726" s="96" t="n">
        <f aca="false">BR44726-2.5</f>
        <v>-2.5</v>
      </c>
    </row>
    <row r="44727" customFormat="false" ht="12" hidden="false" customHeight="false" outlineLevel="0" collapsed="false">
      <c r="BS44727" s="96" t="n">
        <f aca="false">BR44727-2.5</f>
        <v>-2.5</v>
      </c>
    </row>
    <row r="44728" customFormat="false" ht="12" hidden="false" customHeight="false" outlineLevel="0" collapsed="false">
      <c r="BS44728" s="96" t="n">
        <f aca="false">BR44728-2.5</f>
        <v>-2.5</v>
      </c>
    </row>
    <row r="44729" customFormat="false" ht="12" hidden="false" customHeight="false" outlineLevel="0" collapsed="false">
      <c r="BS44729" s="96" t="n">
        <f aca="false">BR44729-2.5</f>
        <v>-2.5</v>
      </c>
    </row>
    <row r="44730" customFormat="false" ht="12" hidden="false" customHeight="false" outlineLevel="0" collapsed="false">
      <c r="BS44730" s="96" t="n">
        <f aca="false">BR44730-2.5</f>
        <v>-2.5</v>
      </c>
    </row>
    <row r="44731" customFormat="false" ht="12" hidden="false" customHeight="false" outlineLevel="0" collapsed="false">
      <c r="BS44731" s="96" t="n">
        <f aca="false">BR44731-2.5</f>
        <v>-2.5</v>
      </c>
    </row>
    <row r="44732" customFormat="false" ht="12" hidden="false" customHeight="false" outlineLevel="0" collapsed="false">
      <c r="BS44732" s="96" t="n">
        <f aca="false">BR44732-2.5</f>
        <v>-2.5</v>
      </c>
    </row>
    <row r="44733" customFormat="false" ht="12" hidden="false" customHeight="false" outlineLevel="0" collapsed="false">
      <c r="BS44733" s="96" t="n">
        <f aca="false">BR44733-2.5</f>
        <v>-2.5</v>
      </c>
    </row>
    <row r="44734" customFormat="false" ht="12" hidden="false" customHeight="false" outlineLevel="0" collapsed="false">
      <c r="BS44734" s="96" t="n">
        <f aca="false">BR44734-2.5</f>
        <v>-2.5</v>
      </c>
    </row>
    <row r="44735" customFormat="false" ht="12" hidden="false" customHeight="false" outlineLevel="0" collapsed="false">
      <c r="BS44735" s="96" t="n">
        <f aca="false">BR44735-2.5</f>
        <v>-2.5</v>
      </c>
    </row>
    <row r="44736" customFormat="false" ht="12" hidden="false" customHeight="false" outlineLevel="0" collapsed="false">
      <c r="BS44736" s="96" t="n">
        <f aca="false">BR44736-2.5</f>
        <v>-2.5</v>
      </c>
    </row>
    <row r="44737" customFormat="false" ht="12" hidden="false" customHeight="false" outlineLevel="0" collapsed="false">
      <c r="BS44737" s="96" t="n">
        <f aca="false">BR44737-2.5</f>
        <v>-2.5</v>
      </c>
    </row>
    <row r="44738" customFormat="false" ht="12" hidden="false" customHeight="false" outlineLevel="0" collapsed="false">
      <c r="BS44738" s="96" t="n">
        <f aca="false">BR44738-2.5</f>
        <v>-2.5</v>
      </c>
    </row>
    <row r="44739" customFormat="false" ht="12" hidden="false" customHeight="false" outlineLevel="0" collapsed="false">
      <c r="BS44739" s="96" t="n">
        <f aca="false">BR44739-2.5</f>
        <v>-2.5</v>
      </c>
    </row>
    <row r="44740" customFormat="false" ht="12" hidden="false" customHeight="false" outlineLevel="0" collapsed="false">
      <c r="BS44740" s="96" t="n">
        <f aca="false">BR44740-2.5</f>
        <v>-2.5</v>
      </c>
    </row>
    <row r="44741" customFormat="false" ht="12" hidden="false" customHeight="false" outlineLevel="0" collapsed="false">
      <c r="BS44741" s="96" t="n">
        <f aca="false">BR44741-2.5</f>
        <v>-2.5</v>
      </c>
    </row>
    <row r="44742" customFormat="false" ht="12" hidden="false" customHeight="false" outlineLevel="0" collapsed="false">
      <c r="BS44742" s="96" t="n">
        <f aca="false">BR44742-2.5</f>
        <v>-2.5</v>
      </c>
    </row>
    <row r="44743" customFormat="false" ht="12" hidden="false" customHeight="false" outlineLevel="0" collapsed="false">
      <c r="BS44743" s="96" t="n">
        <f aca="false">BR44743-2.5</f>
        <v>-2.5</v>
      </c>
    </row>
    <row r="44744" customFormat="false" ht="12" hidden="false" customHeight="false" outlineLevel="0" collapsed="false">
      <c r="BS44744" s="96" t="n">
        <f aca="false">BR44744-2.5</f>
        <v>-2.5</v>
      </c>
    </row>
    <row r="44745" customFormat="false" ht="12" hidden="false" customHeight="false" outlineLevel="0" collapsed="false">
      <c r="BS44745" s="96" t="n">
        <f aca="false">BR44745-2.5</f>
        <v>-2.5</v>
      </c>
    </row>
    <row r="44746" customFormat="false" ht="12" hidden="false" customHeight="false" outlineLevel="0" collapsed="false">
      <c r="BS44746" s="96" t="n">
        <f aca="false">BR44746-2.5</f>
        <v>-2.5</v>
      </c>
    </row>
    <row r="44747" customFormat="false" ht="12" hidden="false" customHeight="false" outlineLevel="0" collapsed="false">
      <c r="BS44747" s="96" t="n">
        <f aca="false">BR44747-2.5</f>
        <v>-2.5</v>
      </c>
    </row>
    <row r="44748" customFormat="false" ht="12" hidden="false" customHeight="false" outlineLevel="0" collapsed="false">
      <c r="BS44748" s="96" t="n">
        <f aca="false">BR44748-2.5</f>
        <v>-2.5</v>
      </c>
    </row>
    <row r="44749" customFormat="false" ht="12" hidden="false" customHeight="false" outlineLevel="0" collapsed="false">
      <c r="BS44749" s="96" t="n">
        <f aca="false">BR44749-2.5</f>
        <v>-2.5</v>
      </c>
    </row>
    <row r="44750" customFormat="false" ht="12" hidden="false" customHeight="false" outlineLevel="0" collapsed="false">
      <c r="BS44750" s="96" t="n">
        <f aca="false">BR44750-2.5</f>
        <v>-2.5</v>
      </c>
    </row>
    <row r="44751" customFormat="false" ht="12" hidden="false" customHeight="false" outlineLevel="0" collapsed="false">
      <c r="BS44751" s="96" t="n">
        <f aca="false">BR44751-2.5</f>
        <v>-2.5</v>
      </c>
    </row>
    <row r="44752" customFormat="false" ht="12" hidden="false" customHeight="false" outlineLevel="0" collapsed="false">
      <c r="BS44752" s="96" t="n">
        <f aca="false">BR44752-2.5</f>
        <v>-2.5</v>
      </c>
    </row>
    <row r="44753" customFormat="false" ht="12" hidden="false" customHeight="false" outlineLevel="0" collapsed="false">
      <c r="BS44753" s="96" t="n">
        <f aca="false">BR44753-2.5</f>
        <v>-2.5</v>
      </c>
    </row>
    <row r="44754" customFormat="false" ht="12" hidden="false" customHeight="false" outlineLevel="0" collapsed="false">
      <c r="BS44754" s="96" t="n">
        <f aca="false">BR44754-2.5</f>
        <v>-2.5</v>
      </c>
    </row>
    <row r="44755" customFormat="false" ht="12" hidden="false" customHeight="false" outlineLevel="0" collapsed="false">
      <c r="BS44755" s="96" t="n">
        <f aca="false">BR44755-2.5</f>
        <v>-2.5</v>
      </c>
    </row>
    <row r="44756" customFormat="false" ht="12" hidden="false" customHeight="false" outlineLevel="0" collapsed="false">
      <c r="BS44756" s="96" t="n">
        <f aca="false">BR44756-2.5</f>
        <v>-2.5</v>
      </c>
    </row>
    <row r="44757" customFormat="false" ht="12" hidden="false" customHeight="false" outlineLevel="0" collapsed="false">
      <c r="BS44757" s="96" t="n">
        <f aca="false">BR44757-2.5</f>
        <v>-2.5</v>
      </c>
    </row>
    <row r="44758" customFormat="false" ht="12" hidden="false" customHeight="false" outlineLevel="0" collapsed="false">
      <c r="BS44758" s="96" t="n">
        <f aca="false">BR44758-2.5</f>
        <v>-2.5</v>
      </c>
    </row>
    <row r="44759" customFormat="false" ht="12" hidden="false" customHeight="false" outlineLevel="0" collapsed="false">
      <c r="BS44759" s="96" t="n">
        <f aca="false">BR44759-2.5</f>
        <v>-2.5</v>
      </c>
    </row>
    <row r="44760" customFormat="false" ht="12" hidden="false" customHeight="false" outlineLevel="0" collapsed="false">
      <c r="BS44760" s="96" t="n">
        <f aca="false">BR44760-2.5</f>
        <v>-2.5</v>
      </c>
    </row>
    <row r="44761" customFormat="false" ht="12" hidden="false" customHeight="false" outlineLevel="0" collapsed="false">
      <c r="BS44761" s="96" t="n">
        <f aca="false">BR44761-2.5</f>
        <v>-2.5</v>
      </c>
    </row>
    <row r="44762" customFormat="false" ht="12" hidden="false" customHeight="false" outlineLevel="0" collapsed="false">
      <c r="BS44762" s="96" t="n">
        <f aca="false">BR44762-2.5</f>
        <v>-2.5</v>
      </c>
    </row>
    <row r="44763" customFormat="false" ht="12" hidden="false" customHeight="false" outlineLevel="0" collapsed="false">
      <c r="BS44763" s="96" t="n">
        <f aca="false">BR44763-2.5</f>
        <v>-2.5</v>
      </c>
    </row>
    <row r="44764" customFormat="false" ht="12" hidden="false" customHeight="false" outlineLevel="0" collapsed="false">
      <c r="BS44764" s="96" t="n">
        <f aca="false">BR44764-2.5</f>
        <v>-2.5</v>
      </c>
    </row>
    <row r="44765" customFormat="false" ht="12" hidden="false" customHeight="false" outlineLevel="0" collapsed="false">
      <c r="BS44765" s="96" t="n">
        <f aca="false">BR44765-2.5</f>
        <v>-2.5</v>
      </c>
    </row>
    <row r="44766" customFormat="false" ht="12" hidden="false" customHeight="false" outlineLevel="0" collapsed="false">
      <c r="BS44766" s="96" t="n">
        <f aca="false">BR44766-2.5</f>
        <v>-2.5</v>
      </c>
    </row>
    <row r="44767" customFormat="false" ht="12" hidden="false" customHeight="false" outlineLevel="0" collapsed="false">
      <c r="BS44767" s="96" t="n">
        <f aca="false">BR44767-2.5</f>
        <v>-2.5</v>
      </c>
    </row>
    <row r="44768" customFormat="false" ht="12" hidden="false" customHeight="false" outlineLevel="0" collapsed="false">
      <c r="BS44768" s="96" t="n">
        <f aca="false">BR44768-2.5</f>
        <v>-2.5</v>
      </c>
    </row>
    <row r="44769" customFormat="false" ht="12" hidden="false" customHeight="false" outlineLevel="0" collapsed="false">
      <c r="BS44769" s="96" t="n">
        <f aca="false">BR44769-2.5</f>
        <v>-2.5</v>
      </c>
    </row>
    <row r="44770" customFormat="false" ht="12" hidden="false" customHeight="false" outlineLevel="0" collapsed="false">
      <c r="BS44770" s="96" t="n">
        <f aca="false">BR44770-2.5</f>
        <v>-2.5</v>
      </c>
    </row>
    <row r="44771" customFormat="false" ht="12" hidden="false" customHeight="false" outlineLevel="0" collapsed="false">
      <c r="BS44771" s="96" t="n">
        <f aca="false">BR44771-2.5</f>
        <v>-2.5</v>
      </c>
    </row>
    <row r="44772" customFormat="false" ht="12" hidden="false" customHeight="false" outlineLevel="0" collapsed="false">
      <c r="BS44772" s="96" t="n">
        <f aca="false">BR44772-2.5</f>
        <v>-2.5</v>
      </c>
    </row>
    <row r="44773" customFormat="false" ht="12" hidden="false" customHeight="false" outlineLevel="0" collapsed="false">
      <c r="BS44773" s="96" t="n">
        <f aca="false">BR44773-2.5</f>
        <v>-2.5</v>
      </c>
    </row>
    <row r="44774" customFormat="false" ht="12" hidden="false" customHeight="false" outlineLevel="0" collapsed="false">
      <c r="BS44774" s="96" t="n">
        <f aca="false">BR44774-2.5</f>
        <v>-2.5</v>
      </c>
    </row>
    <row r="44775" customFormat="false" ht="12" hidden="false" customHeight="false" outlineLevel="0" collapsed="false">
      <c r="BS44775" s="96" t="n">
        <f aca="false">BR44775-2.5</f>
        <v>-2.5</v>
      </c>
    </row>
    <row r="44776" customFormat="false" ht="12" hidden="false" customHeight="false" outlineLevel="0" collapsed="false">
      <c r="BS44776" s="96" t="n">
        <f aca="false">BR44776-2.5</f>
        <v>-2.5</v>
      </c>
    </row>
    <row r="44777" customFormat="false" ht="12" hidden="false" customHeight="false" outlineLevel="0" collapsed="false">
      <c r="BS44777" s="96" t="n">
        <f aca="false">BR44777-2.5</f>
        <v>-2.5</v>
      </c>
    </row>
    <row r="44778" customFormat="false" ht="12" hidden="false" customHeight="false" outlineLevel="0" collapsed="false">
      <c r="BS44778" s="96" t="n">
        <f aca="false">BR44778-2.5</f>
        <v>-2.5</v>
      </c>
    </row>
    <row r="44779" customFormat="false" ht="12" hidden="false" customHeight="false" outlineLevel="0" collapsed="false">
      <c r="BS44779" s="96" t="n">
        <f aca="false">BR44779-2.5</f>
        <v>-2.5</v>
      </c>
    </row>
    <row r="44780" customFormat="false" ht="12" hidden="false" customHeight="false" outlineLevel="0" collapsed="false">
      <c r="BS44780" s="96" t="n">
        <f aca="false">BR44780-2.5</f>
        <v>-2.5</v>
      </c>
    </row>
    <row r="44781" customFormat="false" ht="12" hidden="false" customHeight="false" outlineLevel="0" collapsed="false">
      <c r="BS44781" s="96" t="n">
        <f aca="false">BR44781-2.5</f>
        <v>-2.5</v>
      </c>
    </row>
    <row r="44782" customFormat="false" ht="12" hidden="false" customHeight="false" outlineLevel="0" collapsed="false">
      <c r="BS44782" s="96" t="n">
        <f aca="false">BR44782-2.5</f>
        <v>-2.5</v>
      </c>
    </row>
    <row r="44783" customFormat="false" ht="12" hidden="false" customHeight="false" outlineLevel="0" collapsed="false">
      <c r="BS44783" s="96" t="n">
        <f aca="false">BR44783-2.5</f>
        <v>-2.5</v>
      </c>
    </row>
    <row r="44784" customFormat="false" ht="12" hidden="false" customHeight="false" outlineLevel="0" collapsed="false">
      <c r="BS44784" s="96" t="n">
        <f aca="false">BR44784-2.5</f>
        <v>-2.5</v>
      </c>
    </row>
    <row r="44785" customFormat="false" ht="12" hidden="false" customHeight="false" outlineLevel="0" collapsed="false">
      <c r="BS44785" s="96" t="n">
        <f aca="false">BR44785-2.5</f>
        <v>-2.5</v>
      </c>
    </row>
    <row r="44786" customFormat="false" ht="12" hidden="false" customHeight="false" outlineLevel="0" collapsed="false">
      <c r="BS44786" s="96" t="n">
        <f aca="false">BR44786-2.5</f>
        <v>-2.5</v>
      </c>
    </row>
    <row r="44787" customFormat="false" ht="12" hidden="false" customHeight="false" outlineLevel="0" collapsed="false">
      <c r="BS44787" s="96" t="n">
        <f aca="false">BR44787-2.5</f>
        <v>-2.5</v>
      </c>
    </row>
    <row r="44788" customFormat="false" ht="12" hidden="false" customHeight="false" outlineLevel="0" collapsed="false">
      <c r="BS44788" s="96" t="n">
        <f aca="false">BR44788-2.5</f>
        <v>-2.5</v>
      </c>
    </row>
    <row r="44789" customFormat="false" ht="12" hidden="false" customHeight="false" outlineLevel="0" collapsed="false">
      <c r="BS44789" s="96" t="n">
        <f aca="false">BR44789-2.5</f>
        <v>-2.5</v>
      </c>
    </row>
    <row r="44790" customFormat="false" ht="12" hidden="false" customHeight="false" outlineLevel="0" collapsed="false">
      <c r="BS44790" s="96" t="n">
        <f aca="false">BR44790-2.5</f>
        <v>-2.5</v>
      </c>
    </row>
    <row r="44791" customFormat="false" ht="12" hidden="false" customHeight="false" outlineLevel="0" collapsed="false">
      <c r="BS44791" s="96" t="n">
        <f aca="false">BR44791-2.5</f>
        <v>-2.5</v>
      </c>
    </row>
    <row r="44792" customFormat="false" ht="12" hidden="false" customHeight="false" outlineLevel="0" collapsed="false">
      <c r="BS44792" s="96" t="n">
        <f aca="false">BR44792-2.5</f>
        <v>-2.5</v>
      </c>
    </row>
    <row r="44793" customFormat="false" ht="12" hidden="false" customHeight="false" outlineLevel="0" collapsed="false">
      <c r="BS44793" s="96" t="n">
        <f aca="false">BR44793-2.5</f>
        <v>-2.5</v>
      </c>
    </row>
    <row r="44794" customFormat="false" ht="12" hidden="false" customHeight="false" outlineLevel="0" collapsed="false">
      <c r="BS44794" s="96" t="n">
        <f aca="false">BR44794-2.5</f>
        <v>-2.5</v>
      </c>
    </row>
    <row r="44795" customFormat="false" ht="12" hidden="false" customHeight="false" outlineLevel="0" collapsed="false">
      <c r="BS44795" s="96" t="n">
        <f aca="false">BR44795-2.5</f>
        <v>-2.5</v>
      </c>
    </row>
    <row r="44796" customFormat="false" ht="12" hidden="false" customHeight="false" outlineLevel="0" collapsed="false">
      <c r="BS44796" s="96" t="n">
        <f aca="false">BR44796-2.5</f>
        <v>-2.5</v>
      </c>
    </row>
    <row r="44797" customFormat="false" ht="12" hidden="false" customHeight="false" outlineLevel="0" collapsed="false">
      <c r="BS44797" s="96" t="n">
        <f aca="false">BR44797-2.5</f>
        <v>-2.5</v>
      </c>
    </row>
    <row r="44798" customFormat="false" ht="12" hidden="false" customHeight="false" outlineLevel="0" collapsed="false">
      <c r="BS44798" s="96" t="n">
        <f aca="false">BR44798-2.5</f>
        <v>-2.5</v>
      </c>
    </row>
    <row r="44799" customFormat="false" ht="12" hidden="false" customHeight="false" outlineLevel="0" collapsed="false">
      <c r="BS44799" s="96" t="n">
        <f aca="false">BR44799-2.5</f>
        <v>-2.5</v>
      </c>
    </row>
    <row r="44800" customFormat="false" ht="12" hidden="false" customHeight="false" outlineLevel="0" collapsed="false">
      <c r="BS44800" s="96" t="n">
        <f aca="false">BR44800-2.5</f>
        <v>-2.5</v>
      </c>
    </row>
    <row r="44801" customFormat="false" ht="12" hidden="false" customHeight="false" outlineLevel="0" collapsed="false">
      <c r="BS44801" s="96" t="n">
        <f aca="false">BR44801-2.5</f>
        <v>-2.5</v>
      </c>
    </row>
    <row r="44802" customFormat="false" ht="12" hidden="false" customHeight="false" outlineLevel="0" collapsed="false">
      <c r="BS44802" s="96" t="n">
        <f aca="false">BR44802-2.5</f>
        <v>-2.5</v>
      </c>
    </row>
    <row r="44803" customFormat="false" ht="12" hidden="false" customHeight="false" outlineLevel="0" collapsed="false">
      <c r="BS44803" s="96" t="n">
        <f aca="false">BR44803-2.5</f>
        <v>-2.5</v>
      </c>
    </row>
    <row r="44804" customFormat="false" ht="12" hidden="false" customHeight="false" outlineLevel="0" collapsed="false">
      <c r="BS44804" s="96" t="n">
        <f aca="false">BR44804-2.5</f>
        <v>-2.5</v>
      </c>
    </row>
    <row r="44805" customFormat="false" ht="12" hidden="false" customHeight="false" outlineLevel="0" collapsed="false">
      <c r="BS44805" s="96" t="n">
        <f aca="false">BR44805-2.5</f>
        <v>-2.5</v>
      </c>
    </row>
    <row r="44806" customFormat="false" ht="12" hidden="false" customHeight="false" outlineLevel="0" collapsed="false">
      <c r="BS44806" s="96" t="n">
        <f aca="false">BR44806-2.5</f>
        <v>-2.5</v>
      </c>
    </row>
    <row r="44807" customFormat="false" ht="12" hidden="false" customHeight="false" outlineLevel="0" collapsed="false">
      <c r="BS44807" s="96" t="n">
        <f aca="false">BR44807-2.5</f>
        <v>-2.5</v>
      </c>
    </row>
    <row r="44808" customFormat="false" ht="12" hidden="false" customHeight="false" outlineLevel="0" collapsed="false">
      <c r="BS44808" s="96" t="n">
        <f aca="false">BR44808-2.5</f>
        <v>-2.5</v>
      </c>
    </row>
    <row r="44809" customFormat="false" ht="12" hidden="false" customHeight="false" outlineLevel="0" collapsed="false">
      <c r="BS44809" s="96" t="n">
        <f aca="false">BR44809-2.5</f>
        <v>-2.5</v>
      </c>
    </row>
    <row r="44810" customFormat="false" ht="12" hidden="false" customHeight="false" outlineLevel="0" collapsed="false">
      <c r="BS44810" s="96" t="n">
        <f aca="false">BR44810-2.5</f>
        <v>-2.5</v>
      </c>
    </row>
    <row r="44811" customFormat="false" ht="12" hidden="false" customHeight="false" outlineLevel="0" collapsed="false">
      <c r="BS44811" s="96" t="n">
        <f aca="false">BR44811-2.5</f>
        <v>-2.5</v>
      </c>
    </row>
    <row r="44812" customFormat="false" ht="12" hidden="false" customHeight="false" outlineLevel="0" collapsed="false">
      <c r="BS44812" s="96" t="n">
        <f aca="false">BR44812-2.5</f>
        <v>-2.5</v>
      </c>
    </row>
    <row r="44813" customFormat="false" ht="12" hidden="false" customHeight="false" outlineLevel="0" collapsed="false">
      <c r="BS44813" s="96" t="n">
        <f aca="false">BR44813-2.5</f>
        <v>-2.5</v>
      </c>
    </row>
    <row r="44814" customFormat="false" ht="12" hidden="false" customHeight="false" outlineLevel="0" collapsed="false">
      <c r="BS44814" s="96" t="n">
        <f aca="false">BR44814-2.5</f>
        <v>-2.5</v>
      </c>
    </row>
    <row r="44815" customFormat="false" ht="12" hidden="false" customHeight="false" outlineLevel="0" collapsed="false">
      <c r="BS44815" s="96" t="n">
        <f aca="false">BR44815-2.5</f>
        <v>-2.5</v>
      </c>
    </row>
    <row r="44816" customFormat="false" ht="12" hidden="false" customHeight="false" outlineLevel="0" collapsed="false">
      <c r="BS44816" s="96" t="n">
        <f aca="false">BR44816-2.5</f>
        <v>-2.5</v>
      </c>
    </row>
    <row r="44817" customFormat="false" ht="12" hidden="false" customHeight="false" outlineLevel="0" collapsed="false">
      <c r="BS44817" s="96" t="n">
        <f aca="false">BR44817-2.5</f>
        <v>-2.5</v>
      </c>
    </row>
    <row r="44818" customFormat="false" ht="12" hidden="false" customHeight="false" outlineLevel="0" collapsed="false">
      <c r="BS44818" s="96" t="n">
        <f aca="false">BR44818-2.5</f>
        <v>-2.5</v>
      </c>
    </row>
    <row r="44819" customFormat="false" ht="12" hidden="false" customHeight="false" outlineLevel="0" collapsed="false">
      <c r="BS44819" s="96" t="n">
        <f aca="false">BR44819-2.5</f>
        <v>-2.5</v>
      </c>
    </row>
    <row r="44820" customFormat="false" ht="12" hidden="false" customHeight="false" outlineLevel="0" collapsed="false">
      <c r="BS44820" s="96" t="n">
        <f aca="false">BR44820-2.5</f>
        <v>-2.5</v>
      </c>
    </row>
    <row r="44821" customFormat="false" ht="12" hidden="false" customHeight="false" outlineLevel="0" collapsed="false">
      <c r="BS44821" s="96" t="n">
        <f aca="false">BR44821-2.5</f>
        <v>-2.5</v>
      </c>
    </row>
    <row r="44822" customFormat="false" ht="12" hidden="false" customHeight="false" outlineLevel="0" collapsed="false">
      <c r="BS44822" s="96" t="n">
        <f aca="false">BR44822-2.5</f>
        <v>-2.5</v>
      </c>
    </row>
    <row r="44823" customFormat="false" ht="12" hidden="false" customHeight="false" outlineLevel="0" collapsed="false">
      <c r="BS44823" s="96" t="n">
        <f aca="false">BR44823-2.5</f>
        <v>-2.5</v>
      </c>
    </row>
    <row r="44824" customFormat="false" ht="12" hidden="false" customHeight="false" outlineLevel="0" collapsed="false">
      <c r="BS44824" s="96" t="n">
        <f aca="false">BR44824-2.5</f>
        <v>-2.5</v>
      </c>
    </row>
    <row r="44825" customFormat="false" ht="12" hidden="false" customHeight="false" outlineLevel="0" collapsed="false">
      <c r="BS44825" s="96" t="n">
        <f aca="false">BR44825-2.5</f>
        <v>-2.5</v>
      </c>
    </row>
    <row r="44826" customFormat="false" ht="12" hidden="false" customHeight="false" outlineLevel="0" collapsed="false">
      <c r="BS44826" s="96" t="n">
        <f aca="false">BR44826-2.5</f>
        <v>-2.5</v>
      </c>
    </row>
    <row r="44827" customFormat="false" ht="12" hidden="false" customHeight="false" outlineLevel="0" collapsed="false">
      <c r="BS44827" s="96" t="n">
        <f aca="false">BR44827-2.5</f>
        <v>-2.5</v>
      </c>
    </row>
    <row r="44828" customFormat="false" ht="12" hidden="false" customHeight="false" outlineLevel="0" collapsed="false">
      <c r="BS44828" s="96" t="n">
        <f aca="false">BR44828-2.5</f>
        <v>-2.5</v>
      </c>
    </row>
    <row r="44829" customFormat="false" ht="12" hidden="false" customHeight="false" outlineLevel="0" collapsed="false">
      <c r="BS44829" s="96" t="n">
        <f aca="false">BR44829-2.5</f>
        <v>-2.5</v>
      </c>
    </row>
    <row r="44830" customFormat="false" ht="12" hidden="false" customHeight="false" outlineLevel="0" collapsed="false">
      <c r="BS44830" s="96" t="n">
        <f aca="false">BR44830-2.5</f>
        <v>-2.5</v>
      </c>
    </row>
    <row r="44831" customFormat="false" ht="12" hidden="false" customHeight="false" outlineLevel="0" collapsed="false">
      <c r="BS44831" s="96" t="n">
        <f aca="false">BR44831-2.5</f>
        <v>-2.5</v>
      </c>
    </row>
    <row r="44832" customFormat="false" ht="12" hidden="false" customHeight="false" outlineLevel="0" collapsed="false">
      <c r="BS44832" s="96" t="n">
        <f aca="false">BR44832-2.5</f>
        <v>-2.5</v>
      </c>
    </row>
    <row r="44833" customFormat="false" ht="12" hidden="false" customHeight="false" outlineLevel="0" collapsed="false">
      <c r="BS44833" s="96" t="n">
        <f aca="false">BR44833-2.5</f>
        <v>-2.5</v>
      </c>
    </row>
    <row r="44834" customFormat="false" ht="12" hidden="false" customHeight="false" outlineLevel="0" collapsed="false">
      <c r="BS44834" s="96" t="n">
        <f aca="false">BR44834-2.5</f>
        <v>-2.5</v>
      </c>
    </row>
    <row r="44835" customFormat="false" ht="12" hidden="false" customHeight="false" outlineLevel="0" collapsed="false">
      <c r="BS44835" s="96" t="n">
        <f aca="false">BR44835-2.5</f>
        <v>-2.5</v>
      </c>
    </row>
    <row r="44836" customFormat="false" ht="12" hidden="false" customHeight="false" outlineLevel="0" collapsed="false">
      <c r="BS44836" s="96" t="n">
        <f aca="false">BR44836-2.5</f>
        <v>-2.5</v>
      </c>
    </row>
    <row r="44837" customFormat="false" ht="12" hidden="false" customHeight="false" outlineLevel="0" collapsed="false">
      <c r="BS44837" s="96" t="n">
        <f aca="false">BR44837-2.5</f>
        <v>-2.5</v>
      </c>
    </row>
    <row r="44838" customFormat="false" ht="12" hidden="false" customHeight="false" outlineLevel="0" collapsed="false">
      <c r="BS44838" s="96" t="n">
        <f aca="false">BR44838-2.5</f>
        <v>-2.5</v>
      </c>
    </row>
    <row r="44839" customFormat="false" ht="12" hidden="false" customHeight="false" outlineLevel="0" collapsed="false">
      <c r="BS44839" s="96" t="n">
        <f aca="false">BR44839-2.5</f>
        <v>-2.5</v>
      </c>
    </row>
    <row r="44840" customFormat="false" ht="12" hidden="false" customHeight="false" outlineLevel="0" collapsed="false">
      <c r="BS44840" s="96" t="n">
        <f aca="false">BR44840-2.5</f>
        <v>-2.5</v>
      </c>
    </row>
    <row r="44841" customFormat="false" ht="12" hidden="false" customHeight="false" outlineLevel="0" collapsed="false">
      <c r="BS44841" s="96" t="n">
        <f aca="false">BR44841-2.5</f>
        <v>-2.5</v>
      </c>
    </row>
    <row r="44842" customFormat="false" ht="12" hidden="false" customHeight="false" outlineLevel="0" collapsed="false">
      <c r="BS44842" s="96" t="n">
        <f aca="false">BR44842-2.5</f>
        <v>-2.5</v>
      </c>
    </row>
    <row r="44843" customFormat="false" ht="12" hidden="false" customHeight="false" outlineLevel="0" collapsed="false">
      <c r="BS44843" s="96" t="n">
        <f aca="false">BR44843-2.5</f>
        <v>-2.5</v>
      </c>
    </row>
    <row r="44844" customFormat="false" ht="12" hidden="false" customHeight="false" outlineLevel="0" collapsed="false">
      <c r="BS44844" s="96" t="n">
        <f aca="false">BR44844-2.5</f>
        <v>-2.5</v>
      </c>
    </row>
    <row r="44845" customFormat="false" ht="12" hidden="false" customHeight="false" outlineLevel="0" collapsed="false">
      <c r="BS44845" s="96" t="n">
        <f aca="false">BR44845-2.5</f>
        <v>-2.5</v>
      </c>
    </row>
    <row r="44846" customFormat="false" ht="12" hidden="false" customHeight="false" outlineLevel="0" collapsed="false">
      <c r="BS44846" s="96" t="n">
        <f aca="false">BR44846-2.5</f>
        <v>-2.5</v>
      </c>
    </row>
    <row r="44847" customFormat="false" ht="12" hidden="false" customHeight="false" outlineLevel="0" collapsed="false">
      <c r="BS44847" s="96" t="n">
        <f aca="false">BR44847-2.5</f>
        <v>-2.5</v>
      </c>
    </row>
    <row r="44848" customFormat="false" ht="12" hidden="false" customHeight="false" outlineLevel="0" collapsed="false">
      <c r="BS44848" s="96" t="n">
        <f aca="false">BR44848-2.5</f>
        <v>-2.5</v>
      </c>
    </row>
    <row r="44849" customFormat="false" ht="12" hidden="false" customHeight="false" outlineLevel="0" collapsed="false">
      <c r="BS44849" s="96" t="n">
        <f aca="false">BR44849-2.5</f>
        <v>-2.5</v>
      </c>
    </row>
    <row r="44850" customFormat="false" ht="12" hidden="false" customHeight="false" outlineLevel="0" collapsed="false">
      <c r="BS44850" s="96" t="n">
        <f aca="false">BR44850-2.5</f>
        <v>-2.5</v>
      </c>
    </row>
    <row r="44851" customFormat="false" ht="12" hidden="false" customHeight="false" outlineLevel="0" collapsed="false">
      <c r="BS44851" s="96" t="n">
        <f aca="false">BR44851-2.5</f>
        <v>-2.5</v>
      </c>
    </row>
    <row r="44852" customFormat="false" ht="12" hidden="false" customHeight="false" outlineLevel="0" collapsed="false">
      <c r="BS44852" s="96" t="n">
        <f aca="false">BR44852-2.5</f>
        <v>-2.5</v>
      </c>
    </row>
    <row r="44853" customFormat="false" ht="12" hidden="false" customHeight="false" outlineLevel="0" collapsed="false">
      <c r="BS44853" s="96" t="n">
        <f aca="false">BR44853-2.5</f>
        <v>-2.5</v>
      </c>
    </row>
    <row r="44854" customFormat="false" ht="12" hidden="false" customHeight="false" outlineLevel="0" collapsed="false">
      <c r="BS44854" s="96" t="n">
        <f aca="false">BR44854-2.5</f>
        <v>-2.5</v>
      </c>
    </row>
    <row r="44855" customFormat="false" ht="12" hidden="false" customHeight="false" outlineLevel="0" collapsed="false">
      <c r="BS44855" s="96" t="n">
        <f aca="false">BR44855-2.5</f>
        <v>-2.5</v>
      </c>
    </row>
    <row r="44856" customFormat="false" ht="12" hidden="false" customHeight="false" outlineLevel="0" collapsed="false">
      <c r="BS44856" s="96" t="n">
        <f aca="false">BR44856-2.5</f>
        <v>-2.5</v>
      </c>
    </row>
    <row r="44857" customFormat="false" ht="12" hidden="false" customHeight="false" outlineLevel="0" collapsed="false">
      <c r="BS44857" s="96" t="n">
        <f aca="false">BR44857-2.5</f>
        <v>-2.5</v>
      </c>
    </row>
    <row r="44858" customFormat="false" ht="12" hidden="false" customHeight="false" outlineLevel="0" collapsed="false">
      <c r="BS44858" s="96" t="n">
        <f aca="false">BR44858-2.5</f>
        <v>-2.5</v>
      </c>
    </row>
    <row r="44859" customFormat="false" ht="12" hidden="false" customHeight="false" outlineLevel="0" collapsed="false">
      <c r="BS44859" s="96" t="n">
        <f aca="false">BR44859-2.5</f>
        <v>-2.5</v>
      </c>
    </row>
    <row r="44860" customFormat="false" ht="12" hidden="false" customHeight="false" outlineLevel="0" collapsed="false">
      <c r="BS44860" s="96" t="n">
        <f aca="false">BR44860-2.5</f>
        <v>-2.5</v>
      </c>
    </row>
    <row r="44861" customFormat="false" ht="12" hidden="false" customHeight="false" outlineLevel="0" collapsed="false">
      <c r="BS44861" s="96" t="n">
        <f aca="false">BR44861-2.5</f>
        <v>-2.5</v>
      </c>
    </row>
    <row r="44862" customFormat="false" ht="12" hidden="false" customHeight="false" outlineLevel="0" collapsed="false">
      <c r="BS44862" s="96" t="n">
        <f aca="false">BR44862-2.5</f>
        <v>-2.5</v>
      </c>
    </row>
    <row r="44863" customFormat="false" ht="12" hidden="false" customHeight="false" outlineLevel="0" collapsed="false">
      <c r="BS44863" s="96" t="n">
        <f aca="false">BR44863-2.5</f>
        <v>-2.5</v>
      </c>
    </row>
    <row r="44864" customFormat="false" ht="12" hidden="false" customHeight="false" outlineLevel="0" collapsed="false">
      <c r="BS44864" s="96" t="n">
        <f aca="false">BR44864-2.5</f>
        <v>-2.5</v>
      </c>
    </row>
    <row r="44865" customFormat="false" ht="12" hidden="false" customHeight="false" outlineLevel="0" collapsed="false">
      <c r="BS44865" s="96" t="n">
        <f aca="false">BR44865-2.5</f>
        <v>-2.5</v>
      </c>
    </row>
    <row r="44866" customFormat="false" ht="12" hidden="false" customHeight="false" outlineLevel="0" collapsed="false">
      <c r="BS44866" s="96" t="n">
        <f aca="false">BR44866-2.5</f>
        <v>-2.5</v>
      </c>
    </row>
    <row r="44867" customFormat="false" ht="12" hidden="false" customHeight="false" outlineLevel="0" collapsed="false">
      <c r="BS44867" s="96" t="n">
        <f aca="false">BR44867-2.5</f>
        <v>-2.5</v>
      </c>
    </row>
    <row r="44868" customFormat="false" ht="12" hidden="false" customHeight="false" outlineLevel="0" collapsed="false">
      <c r="BS44868" s="96" t="n">
        <f aca="false">BR44868-2.5</f>
        <v>-2.5</v>
      </c>
    </row>
    <row r="44869" customFormat="false" ht="12" hidden="false" customHeight="false" outlineLevel="0" collapsed="false">
      <c r="BS44869" s="96" t="n">
        <f aca="false">BR44869-2.5</f>
        <v>-2.5</v>
      </c>
    </row>
    <row r="44870" customFormat="false" ht="12" hidden="false" customHeight="false" outlineLevel="0" collapsed="false">
      <c r="BS44870" s="96" t="n">
        <f aca="false">BR44870-2.5</f>
        <v>-2.5</v>
      </c>
    </row>
    <row r="44871" customFormat="false" ht="12" hidden="false" customHeight="false" outlineLevel="0" collapsed="false">
      <c r="BS44871" s="96" t="n">
        <f aca="false">BR44871-2.5</f>
        <v>-2.5</v>
      </c>
    </row>
    <row r="44872" customFormat="false" ht="12" hidden="false" customHeight="false" outlineLevel="0" collapsed="false">
      <c r="BS44872" s="96" t="n">
        <f aca="false">BR44872-2.5</f>
        <v>-2.5</v>
      </c>
    </row>
    <row r="44873" customFormat="false" ht="12" hidden="false" customHeight="false" outlineLevel="0" collapsed="false">
      <c r="BS44873" s="96" t="n">
        <f aca="false">BR44873-2.5</f>
        <v>-2.5</v>
      </c>
    </row>
    <row r="44874" customFormat="false" ht="12" hidden="false" customHeight="false" outlineLevel="0" collapsed="false">
      <c r="BS44874" s="96" t="n">
        <f aca="false">BR44874-2.5</f>
        <v>-2.5</v>
      </c>
    </row>
    <row r="44875" customFormat="false" ht="12" hidden="false" customHeight="false" outlineLevel="0" collapsed="false">
      <c r="BS44875" s="96" t="n">
        <f aca="false">BR44875-2.5</f>
        <v>-2.5</v>
      </c>
    </row>
    <row r="44876" customFormat="false" ht="12" hidden="false" customHeight="false" outlineLevel="0" collapsed="false">
      <c r="BS44876" s="96" t="n">
        <f aca="false">BR44876-2.5</f>
        <v>-2.5</v>
      </c>
    </row>
    <row r="44877" customFormat="false" ht="12" hidden="false" customHeight="false" outlineLevel="0" collapsed="false">
      <c r="BS44877" s="96" t="n">
        <f aca="false">BR44877-2.5</f>
        <v>-2.5</v>
      </c>
    </row>
    <row r="44878" customFormat="false" ht="12" hidden="false" customHeight="false" outlineLevel="0" collapsed="false">
      <c r="BS44878" s="96" t="n">
        <f aca="false">BR44878-2.5</f>
        <v>-2.5</v>
      </c>
    </row>
    <row r="44879" customFormat="false" ht="12" hidden="false" customHeight="false" outlineLevel="0" collapsed="false">
      <c r="BS44879" s="96" t="n">
        <f aca="false">BR44879-2.5</f>
        <v>-2.5</v>
      </c>
    </row>
    <row r="44880" customFormat="false" ht="12" hidden="false" customHeight="false" outlineLevel="0" collapsed="false">
      <c r="BS44880" s="96" t="n">
        <f aca="false">BR44880-2.5</f>
        <v>-2.5</v>
      </c>
    </row>
    <row r="44881" customFormat="false" ht="12" hidden="false" customHeight="false" outlineLevel="0" collapsed="false">
      <c r="BS44881" s="96" t="n">
        <f aca="false">BR44881-2.5</f>
        <v>-2.5</v>
      </c>
    </row>
    <row r="44882" customFormat="false" ht="12" hidden="false" customHeight="false" outlineLevel="0" collapsed="false">
      <c r="BS44882" s="96" t="n">
        <f aca="false">BR44882-2.5</f>
        <v>-2.5</v>
      </c>
    </row>
    <row r="44883" customFormat="false" ht="12" hidden="false" customHeight="false" outlineLevel="0" collapsed="false">
      <c r="BS44883" s="96" t="n">
        <f aca="false">BR44883-2.5</f>
        <v>-2.5</v>
      </c>
    </row>
    <row r="44884" customFormat="false" ht="12" hidden="false" customHeight="false" outlineLevel="0" collapsed="false">
      <c r="BS44884" s="96" t="n">
        <f aca="false">BR44884-2.5</f>
        <v>-2.5</v>
      </c>
    </row>
    <row r="44885" customFormat="false" ht="12" hidden="false" customHeight="false" outlineLevel="0" collapsed="false">
      <c r="BS44885" s="96" t="n">
        <f aca="false">BR44885-2.5</f>
        <v>-2.5</v>
      </c>
    </row>
    <row r="44886" customFormat="false" ht="12" hidden="false" customHeight="false" outlineLevel="0" collapsed="false">
      <c r="BS44886" s="96" t="n">
        <f aca="false">BR44886-2.5</f>
        <v>-2.5</v>
      </c>
    </row>
    <row r="44887" customFormat="false" ht="12" hidden="false" customHeight="false" outlineLevel="0" collapsed="false">
      <c r="BS44887" s="96" t="n">
        <f aca="false">BR44887-2.5</f>
        <v>-2.5</v>
      </c>
    </row>
    <row r="44888" customFormat="false" ht="12" hidden="false" customHeight="false" outlineLevel="0" collapsed="false">
      <c r="BS44888" s="96" t="n">
        <f aca="false">BR44888-2.5</f>
        <v>-2.5</v>
      </c>
    </row>
    <row r="44889" customFormat="false" ht="12" hidden="false" customHeight="false" outlineLevel="0" collapsed="false">
      <c r="BS44889" s="96" t="n">
        <f aca="false">BR44889-2.5</f>
        <v>-2.5</v>
      </c>
    </row>
    <row r="44890" customFormat="false" ht="12" hidden="false" customHeight="false" outlineLevel="0" collapsed="false">
      <c r="BS44890" s="96" t="n">
        <f aca="false">BR44890-2.5</f>
        <v>-2.5</v>
      </c>
    </row>
    <row r="44891" customFormat="false" ht="12" hidden="false" customHeight="false" outlineLevel="0" collapsed="false">
      <c r="BS44891" s="96" t="n">
        <f aca="false">BR44891-2.5</f>
        <v>-2.5</v>
      </c>
    </row>
    <row r="44892" customFormat="false" ht="12" hidden="false" customHeight="false" outlineLevel="0" collapsed="false">
      <c r="BS44892" s="96" t="n">
        <f aca="false">BR44892-2.5</f>
        <v>-2.5</v>
      </c>
    </row>
    <row r="44893" customFormat="false" ht="12" hidden="false" customHeight="false" outlineLevel="0" collapsed="false">
      <c r="BS44893" s="96" t="n">
        <f aca="false">BR44893-2.5</f>
        <v>-2.5</v>
      </c>
    </row>
    <row r="44894" customFormat="false" ht="12" hidden="false" customHeight="false" outlineLevel="0" collapsed="false">
      <c r="BS44894" s="96" t="n">
        <f aca="false">BR44894-2.5</f>
        <v>-2.5</v>
      </c>
    </row>
    <row r="44895" customFormat="false" ht="12" hidden="false" customHeight="false" outlineLevel="0" collapsed="false">
      <c r="BS44895" s="96" t="n">
        <f aca="false">BR44895-2.5</f>
        <v>-2.5</v>
      </c>
    </row>
    <row r="44896" customFormat="false" ht="12" hidden="false" customHeight="false" outlineLevel="0" collapsed="false">
      <c r="BS44896" s="96" t="n">
        <f aca="false">BR44896-2.5</f>
        <v>-2.5</v>
      </c>
    </row>
    <row r="44897" customFormat="false" ht="12" hidden="false" customHeight="false" outlineLevel="0" collapsed="false">
      <c r="BS44897" s="96" t="n">
        <f aca="false">BR44897-2.5</f>
        <v>-2.5</v>
      </c>
    </row>
    <row r="44898" customFormat="false" ht="12" hidden="false" customHeight="false" outlineLevel="0" collapsed="false">
      <c r="BS44898" s="96" t="n">
        <f aca="false">BR44898-2.5</f>
        <v>-2.5</v>
      </c>
    </row>
    <row r="44899" customFormat="false" ht="12" hidden="false" customHeight="false" outlineLevel="0" collapsed="false">
      <c r="BS44899" s="96" t="n">
        <f aca="false">BR44899-2.5</f>
        <v>-2.5</v>
      </c>
    </row>
    <row r="44900" customFormat="false" ht="12" hidden="false" customHeight="false" outlineLevel="0" collapsed="false">
      <c r="BS44900" s="96" t="n">
        <f aca="false">BR44900-2.5</f>
        <v>-2.5</v>
      </c>
    </row>
    <row r="44901" customFormat="false" ht="12" hidden="false" customHeight="false" outlineLevel="0" collapsed="false">
      <c r="BS44901" s="96" t="n">
        <f aca="false">BR44901-2.5</f>
        <v>-2.5</v>
      </c>
    </row>
    <row r="44902" customFormat="false" ht="12" hidden="false" customHeight="false" outlineLevel="0" collapsed="false">
      <c r="BS44902" s="96" t="n">
        <f aca="false">BR44902-2.5</f>
        <v>-2.5</v>
      </c>
    </row>
    <row r="44903" customFormat="false" ht="12" hidden="false" customHeight="false" outlineLevel="0" collapsed="false">
      <c r="BS44903" s="96" t="n">
        <f aca="false">BR44903-2.5</f>
        <v>-2.5</v>
      </c>
    </row>
    <row r="44904" customFormat="false" ht="12" hidden="false" customHeight="false" outlineLevel="0" collapsed="false">
      <c r="BS44904" s="96" t="n">
        <f aca="false">BR44904-2.5</f>
        <v>-2.5</v>
      </c>
    </row>
    <row r="44905" customFormat="false" ht="12" hidden="false" customHeight="false" outlineLevel="0" collapsed="false">
      <c r="BS44905" s="96" t="n">
        <f aca="false">BR44905-2.5</f>
        <v>-2.5</v>
      </c>
    </row>
    <row r="44906" customFormat="false" ht="12" hidden="false" customHeight="false" outlineLevel="0" collapsed="false">
      <c r="BS44906" s="96" t="n">
        <f aca="false">BR44906-2.5</f>
        <v>-2.5</v>
      </c>
    </row>
    <row r="44907" customFormat="false" ht="12" hidden="false" customHeight="false" outlineLevel="0" collapsed="false">
      <c r="BS44907" s="96" t="n">
        <f aca="false">BR44907-2.5</f>
        <v>-2.5</v>
      </c>
    </row>
    <row r="44908" customFormat="false" ht="12" hidden="false" customHeight="false" outlineLevel="0" collapsed="false">
      <c r="BS44908" s="96" t="n">
        <f aca="false">BR44908-2.5</f>
        <v>-2.5</v>
      </c>
    </row>
    <row r="44909" customFormat="false" ht="12" hidden="false" customHeight="false" outlineLevel="0" collapsed="false">
      <c r="BS44909" s="96" t="n">
        <f aca="false">BR44909-2.5</f>
        <v>-2.5</v>
      </c>
    </row>
    <row r="44910" customFormat="false" ht="12" hidden="false" customHeight="false" outlineLevel="0" collapsed="false">
      <c r="BS44910" s="96" t="n">
        <f aca="false">BR44910-2.5</f>
        <v>-2.5</v>
      </c>
    </row>
    <row r="44911" customFormat="false" ht="12" hidden="false" customHeight="false" outlineLevel="0" collapsed="false">
      <c r="BS44911" s="96" t="n">
        <f aca="false">BR44911-2.5</f>
        <v>-2.5</v>
      </c>
    </row>
    <row r="44912" customFormat="false" ht="12" hidden="false" customHeight="false" outlineLevel="0" collapsed="false">
      <c r="BS44912" s="96" t="n">
        <f aca="false">BR44912-2.5</f>
        <v>-2.5</v>
      </c>
    </row>
    <row r="44913" customFormat="false" ht="12" hidden="false" customHeight="false" outlineLevel="0" collapsed="false">
      <c r="BS44913" s="96" t="n">
        <f aca="false">BR44913-2.5</f>
        <v>-2.5</v>
      </c>
    </row>
    <row r="44914" customFormat="false" ht="12" hidden="false" customHeight="false" outlineLevel="0" collapsed="false">
      <c r="BS44914" s="96" t="n">
        <f aca="false">BR44914-2.5</f>
        <v>-2.5</v>
      </c>
    </row>
    <row r="44915" customFormat="false" ht="12" hidden="false" customHeight="false" outlineLevel="0" collapsed="false">
      <c r="BS44915" s="96" t="n">
        <f aca="false">BR44915-2.5</f>
        <v>-2.5</v>
      </c>
    </row>
    <row r="44916" customFormat="false" ht="12" hidden="false" customHeight="false" outlineLevel="0" collapsed="false">
      <c r="BS44916" s="96" t="n">
        <f aca="false">BR44916-2.5</f>
        <v>-2.5</v>
      </c>
    </row>
    <row r="44917" customFormat="false" ht="12" hidden="false" customHeight="false" outlineLevel="0" collapsed="false">
      <c r="BS44917" s="96" t="n">
        <f aca="false">BR44917-2.5</f>
        <v>-2.5</v>
      </c>
    </row>
    <row r="44918" customFormat="false" ht="12" hidden="false" customHeight="false" outlineLevel="0" collapsed="false">
      <c r="BS44918" s="96" t="n">
        <f aca="false">BR44918-2.5</f>
        <v>-2.5</v>
      </c>
    </row>
    <row r="44919" customFormat="false" ht="12" hidden="false" customHeight="false" outlineLevel="0" collapsed="false">
      <c r="BS44919" s="96" t="n">
        <f aca="false">BR44919-2.5</f>
        <v>-2.5</v>
      </c>
    </row>
    <row r="44920" customFormat="false" ht="12" hidden="false" customHeight="false" outlineLevel="0" collapsed="false">
      <c r="BS44920" s="96" t="n">
        <f aca="false">BR44920-2.5</f>
        <v>-2.5</v>
      </c>
    </row>
    <row r="44921" customFormat="false" ht="12" hidden="false" customHeight="false" outlineLevel="0" collapsed="false">
      <c r="BS44921" s="96" t="n">
        <f aca="false">BR44921-2.5</f>
        <v>-2.5</v>
      </c>
    </row>
    <row r="44922" customFormat="false" ht="12" hidden="false" customHeight="false" outlineLevel="0" collapsed="false">
      <c r="BS44922" s="96" t="n">
        <f aca="false">BR44922-2.5</f>
        <v>-2.5</v>
      </c>
    </row>
    <row r="44923" customFormat="false" ht="12" hidden="false" customHeight="false" outlineLevel="0" collapsed="false">
      <c r="BS44923" s="96" t="n">
        <f aca="false">BR44923-2.5</f>
        <v>-2.5</v>
      </c>
    </row>
    <row r="44924" customFormat="false" ht="12" hidden="false" customHeight="false" outlineLevel="0" collapsed="false">
      <c r="BS44924" s="96" t="n">
        <f aca="false">BR44924-2.5</f>
        <v>-2.5</v>
      </c>
    </row>
    <row r="44925" customFormat="false" ht="12" hidden="false" customHeight="false" outlineLevel="0" collapsed="false">
      <c r="BS44925" s="96" t="n">
        <f aca="false">BR44925-2.5</f>
        <v>-2.5</v>
      </c>
    </row>
    <row r="44926" customFormat="false" ht="12" hidden="false" customHeight="false" outlineLevel="0" collapsed="false">
      <c r="BS44926" s="96" t="n">
        <f aca="false">BR44926-2.5</f>
        <v>-2.5</v>
      </c>
    </row>
    <row r="44927" customFormat="false" ht="12" hidden="false" customHeight="false" outlineLevel="0" collapsed="false">
      <c r="BS44927" s="96" t="n">
        <f aca="false">BR44927-2.5</f>
        <v>-2.5</v>
      </c>
    </row>
    <row r="44928" customFormat="false" ht="12" hidden="false" customHeight="false" outlineLevel="0" collapsed="false">
      <c r="BS44928" s="96" t="n">
        <f aca="false">BR44928-2.5</f>
        <v>-2.5</v>
      </c>
    </row>
    <row r="44929" customFormat="false" ht="12" hidden="false" customHeight="false" outlineLevel="0" collapsed="false">
      <c r="BS44929" s="96" t="n">
        <f aca="false">BR44929-2.5</f>
        <v>-2.5</v>
      </c>
    </row>
    <row r="44930" customFormat="false" ht="12" hidden="false" customHeight="false" outlineLevel="0" collapsed="false">
      <c r="BS44930" s="96" t="n">
        <f aca="false">BR44930-2.5</f>
        <v>-2.5</v>
      </c>
    </row>
    <row r="44931" customFormat="false" ht="12" hidden="false" customHeight="false" outlineLevel="0" collapsed="false">
      <c r="BS44931" s="96" t="n">
        <f aca="false">BR44931-2.5</f>
        <v>-2.5</v>
      </c>
    </row>
    <row r="44932" customFormat="false" ht="12" hidden="false" customHeight="false" outlineLevel="0" collapsed="false">
      <c r="BS44932" s="96" t="n">
        <f aca="false">BR44932-2.5</f>
        <v>-2.5</v>
      </c>
    </row>
    <row r="44933" customFormat="false" ht="12" hidden="false" customHeight="false" outlineLevel="0" collapsed="false">
      <c r="BS44933" s="96" t="n">
        <f aca="false">BR44933-2.5</f>
        <v>-2.5</v>
      </c>
    </row>
    <row r="44934" customFormat="false" ht="12" hidden="false" customHeight="false" outlineLevel="0" collapsed="false">
      <c r="BS44934" s="96" t="n">
        <f aca="false">BR44934-2.5</f>
        <v>-2.5</v>
      </c>
    </row>
    <row r="44935" customFormat="false" ht="12" hidden="false" customHeight="false" outlineLevel="0" collapsed="false">
      <c r="BS44935" s="96" t="n">
        <f aca="false">BR44935-2.5</f>
        <v>-2.5</v>
      </c>
    </row>
    <row r="44936" customFormat="false" ht="12" hidden="false" customHeight="false" outlineLevel="0" collapsed="false">
      <c r="BS44936" s="96" t="n">
        <f aca="false">BR44936-2.5</f>
        <v>-2.5</v>
      </c>
    </row>
    <row r="44937" customFormat="false" ht="12" hidden="false" customHeight="false" outlineLevel="0" collapsed="false">
      <c r="BS44937" s="96" t="n">
        <f aca="false">BR44937-2.5</f>
        <v>-2.5</v>
      </c>
    </row>
    <row r="44938" customFormat="false" ht="12" hidden="false" customHeight="false" outlineLevel="0" collapsed="false">
      <c r="BS44938" s="96" t="n">
        <f aca="false">BR44938-2.5</f>
        <v>-2.5</v>
      </c>
    </row>
    <row r="44939" customFormat="false" ht="12" hidden="false" customHeight="false" outlineLevel="0" collapsed="false">
      <c r="BS44939" s="96" t="n">
        <f aca="false">BR44939-2.5</f>
        <v>-2.5</v>
      </c>
    </row>
    <row r="44940" customFormat="false" ht="12" hidden="false" customHeight="false" outlineLevel="0" collapsed="false">
      <c r="BS44940" s="96" t="n">
        <f aca="false">BR44940-2.5</f>
        <v>-2.5</v>
      </c>
    </row>
    <row r="44941" customFormat="false" ht="12" hidden="false" customHeight="false" outlineLevel="0" collapsed="false">
      <c r="BS44941" s="96" t="n">
        <f aca="false">BR44941-2.5</f>
        <v>-2.5</v>
      </c>
    </row>
    <row r="44942" customFormat="false" ht="12" hidden="false" customHeight="false" outlineLevel="0" collapsed="false">
      <c r="BS44942" s="96" t="n">
        <f aca="false">BR44942-2.5</f>
        <v>-2.5</v>
      </c>
    </row>
    <row r="44943" customFormat="false" ht="12" hidden="false" customHeight="false" outlineLevel="0" collapsed="false">
      <c r="BS44943" s="96" t="n">
        <f aca="false">BR44943-2.5</f>
        <v>-2.5</v>
      </c>
    </row>
    <row r="44944" customFormat="false" ht="12" hidden="false" customHeight="false" outlineLevel="0" collapsed="false">
      <c r="BS44944" s="96" t="n">
        <f aca="false">BR44944-2.5</f>
        <v>-2.5</v>
      </c>
    </row>
    <row r="44945" customFormat="false" ht="12" hidden="false" customHeight="false" outlineLevel="0" collapsed="false">
      <c r="BS44945" s="96" t="n">
        <f aca="false">BR44945-2.5</f>
        <v>-2.5</v>
      </c>
    </row>
    <row r="44946" customFormat="false" ht="12" hidden="false" customHeight="false" outlineLevel="0" collapsed="false">
      <c r="BS44946" s="96" t="n">
        <f aca="false">BR44946-2.5</f>
        <v>-2.5</v>
      </c>
    </row>
    <row r="44947" customFormat="false" ht="12" hidden="false" customHeight="false" outlineLevel="0" collapsed="false">
      <c r="BS44947" s="96" t="n">
        <f aca="false">BR44947-2.5</f>
        <v>-2.5</v>
      </c>
    </row>
    <row r="44948" customFormat="false" ht="12" hidden="false" customHeight="false" outlineLevel="0" collapsed="false">
      <c r="BS44948" s="96" t="n">
        <f aca="false">BR44948-2.5</f>
        <v>-2.5</v>
      </c>
    </row>
    <row r="44949" customFormat="false" ht="12" hidden="false" customHeight="false" outlineLevel="0" collapsed="false">
      <c r="BS44949" s="96" t="n">
        <f aca="false">BR44949-2.5</f>
        <v>-2.5</v>
      </c>
    </row>
    <row r="44950" customFormat="false" ht="12" hidden="false" customHeight="false" outlineLevel="0" collapsed="false">
      <c r="BS44950" s="96" t="n">
        <f aca="false">BR44950-2.5</f>
        <v>-2.5</v>
      </c>
    </row>
    <row r="44951" customFormat="false" ht="12" hidden="false" customHeight="false" outlineLevel="0" collapsed="false">
      <c r="BS44951" s="96" t="n">
        <f aca="false">BR44951-2.5</f>
        <v>-2.5</v>
      </c>
    </row>
    <row r="44952" customFormat="false" ht="12" hidden="false" customHeight="false" outlineLevel="0" collapsed="false">
      <c r="BS44952" s="96" t="n">
        <f aca="false">BR44952-2.5</f>
        <v>-2.5</v>
      </c>
    </row>
    <row r="44953" customFormat="false" ht="12" hidden="false" customHeight="false" outlineLevel="0" collapsed="false">
      <c r="BS44953" s="96" t="n">
        <f aca="false">BR44953-2.5</f>
        <v>-2.5</v>
      </c>
    </row>
    <row r="44954" customFormat="false" ht="12" hidden="false" customHeight="false" outlineLevel="0" collapsed="false">
      <c r="BS44954" s="96" t="n">
        <f aca="false">BR44954-2.5</f>
        <v>-2.5</v>
      </c>
    </row>
    <row r="44955" customFormat="false" ht="12" hidden="false" customHeight="false" outlineLevel="0" collapsed="false">
      <c r="BS44955" s="96" t="n">
        <f aca="false">BR44955-2.5</f>
        <v>-2.5</v>
      </c>
    </row>
    <row r="44956" customFormat="false" ht="12" hidden="false" customHeight="false" outlineLevel="0" collapsed="false">
      <c r="BS44956" s="96" t="n">
        <f aca="false">BR44956-2.5</f>
        <v>-2.5</v>
      </c>
    </row>
    <row r="44957" customFormat="false" ht="12" hidden="false" customHeight="false" outlineLevel="0" collapsed="false">
      <c r="BS44957" s="96" t="n">
        <f aca="false">BR44957-2.5</f>
        <v>-2.5</v>
      </c>
    </row>
    <row r="44958" customFormat="false" ht="12" hidden="false" customHeight="false" outlineLevel="0" collapsed="false">
      <c r="BS44958" s="96" t="n">
        <f aca="false">BR44958-2.5</f>
        <v>-2.5</v>
      </c>
    </row>
    <row r="44959" customFormat="false" ht="12" hidden="false" customHeight="false" outlineLevel="0" collapsed="false">
      <c r="BS44959" s="96" t="n">
        <f aca="false">BR44959-2.5</f>
        <v>-2.5</v>
      </c>
    </row>
    <row r="44960" customFormat="false" ht="12" hidden="false" customHeight="false" outlineLevel="0" collapsed="false">
      <c r="BS44960" s="96" t="n">
        <f aca="false">BR44960-2.5</f>
        <v>-2.5</v>
      </c>
    </row>
    <row r="44961" customFormat="false" ht="12" hidden="false" customHeight="false" outlineLevel="0" collapsed="false">
      <c r="BS44961" s="96" t="n">
        <f aca="false">BR44961-2.5</f>
        <v>-2.5</v>
      </c>
    </row>
    <row r="44962" customFormat="false" ht="12" hidden="false" customHeight="false" outlineLevel="0" collapsed="false">
      <c r="BS44962" s="96" t="n">
        <f aca="false">BR44962-2.5</f>
        <v>-2.5</v>
      </c>
    </row>
    <row r="44963" customFormat="false" ht="12" hidden="false" customHeight="false" outlineLevel="0" collapsed="false">
      <c r="BS44963" s="96" t="n">
        <f aca="false">BR44963-2.5</f>
        <v>-2.5</v>
      </c>
    </row>
    <row r="44964" customFormat="false" ht="12" hidden="false" customHeight="false" outlineLevel="0" collapsed="false">
      <c r="BS44964" s="96" t="n">
        <f aca="false">BR44964-2.5</f>
        <v>-2.5</v>
      </c>
    </row>
    <row r="44965" customFormat="false" ht="12" hidden="false" customHeight="false" outlineLevel="0" collapsed="false">
      <c r="BS44965" s="96" t="n">
        <f aca="false">BR44965-2.5</f>
        <v>-2.5</v>
      </c>
    </row>
    <row r="44966" customFormat="false" ht="12" hidden="false" customHeight="false" outlineLevel="0" collapsed="false">
      <c r="BS44966" s="96" t="n">
        <f aca="false">BR44966-2.5</f>
        <v>-2.5</v>
      </c>
    </row>
    <row r="44967" customFormat="false" ht="12" hidden="false" customHeight="false" outlineLevel="0" collapsed="false">
      <c r="BS44967" s="96" t="n">
        <f aca="false">BR44967-2.5</f>
        <v>-2.5</v>
      </c>
    </row>
    <row r="44968" customFormat="false" ht="12" hidden="false" customHeight="false" outlineLevel="0" collapsed="false">
      <c r="BS44968" s="96" t="n">
        <f aca="false">BR44968-2.5</f>
        <v>-2.5</v>
      </c>
    </row>
    <row r="44969" customFormat="false" ht="12" hidden="false" customHeight="false" outlineLevel="0" collapsed="false">
      <c r="BS44969" s="96" t="n">
        <f aca="false">BR44969-2.5</f>
        <v>-2.5</v>
      </c>
    </row>
    <row r="44970" customFormat="false" ht="12" hidden="false" customHeight="false" outlineLevel="0" collapsed="false">
      <c r="BS44970" s="96" t="n">
        <f aca="false">BR44970-2.5</f>
        <v>-2.5</v>
      </c>
    </row>
    <row r="44971" customFormat="false" ht="12" hidden="false" customHeight="false" outlineLevel="0" collapsed="false">
      <c r="BS44971" s="96" t="n">
        <f aca="false">BR44971-2.5</f>
        <v>-2.5</v>
      </c>
    </row>
    <row r="44972" customFormat="false" ht="12" hidden="false" customHeight="false" outlineLevel="0" collapsed="false">
      <c r="BS44972" s="96" t="n">
        <f aca="false">BR44972-2.5</f>
        <v>-2.5</v>
      </c>
    </row>
    <row r="44973" customFormat="false" ht="12" hidden="false" customHeight="false" outlineLevel="0" collapsed="false">
      <c r="BS44973" s="96" t="n">
        <f aca="false">BR44973-2.5</f>
        <v>-2.5</v>
      </c>
    </row>
    <row r="44974" customFormat="false" ht="12" hidden="false" customHeight="false" outlineLevel="0" collapsed="false">
      <c r="BS44974" s="96" t="n">
        <f aca="false">BR44974-2.5</f>
        <v>-2.5</v>
      </c>
    </row>
    <row r="44975" customFormat="false" ht="12" hidden="false" customHeight="false" outlineLevel="0" collapsed="false">
      <c r="BS44975" s="96" t="n">
        <f aca="false">BR44975-2.5</f>
        <v>-2.5</v>
      </c>
    </row>
    <row r="44976" customFormat="false" ht="12" hidden="false" customHeight="false" outlineLevel="0" collapsed="false">
      <c r="BS44976" s="96" t="n">
        <f aca="false">BR44976-2.5</f>
        <v>-2.5</v>
      </c>
    </row>
    <row r="44977" customFormat="false" ht="12" hidden="false" customHeight="false" outlineLevel="0" collapsed="false">
      <c r="BS44977" s="96" t="n">
        <f aca="false">BR44977-2.5</f>
        <v>-2.5</v>
      </c>
    </row>
    <row r="44978" customFormat="false" ht="12" hidden="false" customHeight="false" outlineLevel="0" collapsed="false">
      <c r="BS44978" s="96" t="n">
        <f aca="false">BR44978-2.5</f>
        <v>-2.5</v>
      </c>
    </row>
    <row r="44979" customFormat="false" ht="12" hidden="false" customHeight="false" outlineLevel="0" collapsed="false">
      <c r="BS44979" s="96" t="n">
        <f aca="false">BR44979-2.5</f>
        <v>-2.5</v>
      </c>
    </row>
    <row r="44980" customFormat="false" ht="12" hidden="false" customHeight="false" outlineLevel="0" collapsed="false">
      <c r="BS44980" s="96" t="n">
        <f aca="false">BR44980-2.5</f>
        <v>-2.5</v>
      </c>
    </row>
    <row r="44981" customFormat="false" ht="12" hidden="false" customHeight="false" outlineLevel="0" collapsed="false">
      <c r="BS44981" s="96" t="n">
        <f aca="false">BR44981-2.5</f>
        <v>-2.5</v>
      </c>
    </row>
    <row r="44982" customFormat="false" ht="12" hidden="false" customHeight="false" outlineLevel="0" collapsed="false">
      <c r="BS44982" s="96" t="n">
        <f aca="false">BR44982-2.5</f>
        <v>-2.5</v>
      </c>
    </row>
    <row r="44983" customFormat="false" ht="12" hidden="false" customHeight="false" outlineLevel="0" collapsed="false">
      <c r="BS44983" s="96" t="n">
        <f aca="false">BR44983-2.5</f>
        <v>-2.5</v>
      </c>
    </row>
    <row r="44984" customFormat="false" ht="12" hidden="false" customHeight="false" outlineLevel="0" collapsed="false">
      <c r="BS44984" s="96" t="n">
        <f aca="false">BR44984-2.5</f>
        <v>-2.5</v>
      </c>
    </row>
    <row r="44985" customFormat="false" ht="12" hidden="false" customHeight="false" outlineLevel="0" collapsed="false">
      <c r="BS44985" s="96" t="n">
        <f aca="false">BR44985-2.5</f>
        <v>-2.5</v>
      </c>
    </row>
    <row r="44986" customFormat="false" ht="12" hidden="false" customHeight="false" outlineLevel="0" collapsed="false">
      <c r="BS44986" s="96" t="n">
        <f aca="false">BR44986-2.5</f>
        <v>-2.5</v>
      </c>
    </row>
    <row r="44987" customFormat="false" ht="12" hidden="false" customHeight="false" outlineLevel="0" collapsed="false">
      <c r="BS44987" s="96" t="n">
        <f aca="false">BR44987-2.5</f>
        <v>-2.5</v>
      </c>
    </row>
    <row r="44988" customFormat="false" ht="12" hidden="false" customHeight="false" outlineLevel="0" collapsed="false">
      <c r="BS44988" s="96" t="n">
        <f aca="false">BR44988-2.5</f>
        <v>-2.5</v>
      </c>
    </row>
    <row r="44989" customFormat="false" ht="12" hidden="false" customHeight="false" outlineLevel="0" collapsed="false">
      <c r="BS44989" s="96" t="n">
        <f aca="false">BR44989-2.5</f>
        <v>-2.5</v>
      </c>
    </row>
    <row r="44990" customFormat="false" ht="12" hidden="false" customHeight="false" outlineLevel="0" collapsed="false">
      <c r="BS44990" s="96" t="n">
        <f aca="false">BR44990-2.5</f>
        <v>-2.5</v>
      </c>
    </row>
    <row r="44991" customFormat="false" ht="12" hidden="false" customHeight="false" outlineLevel="0" collapsed="false">
      <c r="BS44991" s="96" t="n">
        <f aca="false">BR44991-2.5</f>
        <v>-2.5</v>
      </c>
    </row>
    <row r="44992" customFormat="false" ht="12" hidden="false" customHeight="false" outlineLevel="0" collapsed="false">
      <c r="BS44992" s="96" t="n">
        <f aca="false">BR44992-2.5</f>
        <v>-2.5</v>
      </c>
    </row>
    <row r="44993" customFormat="false" ht="12" hidden="false" customHeight="false" outlineLevel="0" collapsed="false">
      <c r="BS44993" s="96" t="n">
        <f aca="false">BR44993-2.5</f>
        <v>-2.5</v>
      </c>
    </row>
    <row r="44994" customFormat="false" ht="12" hidden="false" customHeight="false" outlineLevel="0" collapsed="false">
      <c r="BS44994" s="96" t="n">
        <f aca="false">BR44994-2.5</f>
        <v>-2.5</v>
      </c>
    </row>
    <row r="44995" customFormat="false" ht="12" hidden="false" customHeight="false" outlineLevel="0" collapsed="false">
      <c r="BS44995" s="96" t="n">
        <f aca="false">BR44995-2.5</f>
        <v>-2.5</v>
      </c>
    </row>
    <row r="44996" customFormat="false" ht="12" hidden="false" customHeight="false" outlineLevel="0" collapsed="false">
      <c r="BS44996" s="96" t="n">
        <f aca="false">BR44996-2.5</f>
        <v>-2.5</v>
      </c>
    </row>
    <row r="44997" customFormat="false" ht="12" hidden="false" customHeight="false" outlineLevel="0" collapsed="false">
      <c r="BS44997" s="96" t="n">
        <f aca="false">BR44997-2.5</f>
        <v>-2.5</v>
      </c>
    </row>
    <row r="44998" customFormat="false" ht="12" hidden="false" customHeight="false" outlineLevel="0" collapsed="false">
      <c r="BS44998" s="96" t="n">
        <f aca="false">BR44998-2.5</f>
        <v>-2.5</v>
      </c>
    </row>
    <row r="44999" customFormat="false" ht="12" hidden="false" customHeight="false" outlineLevel="0" collapsed="false">
      <c r="BS44999" s="96" t="n">
        <f aca="false">BR44999-2.5</f>
        <v>-2.5</v>
      </c>
    </row>
    <row r="45000" customFormat="false" ht="12" hidden="false" customHeight="false" outlineLevel="0" collapsed="false">
      <c r="BS45000" s="96" t="n">
        <f aca="false">BR45000-2.5</f>
        <v>-2.5</v>
      </c>
    </row>
    <row r="45001" customFormat="false" ht="12" hidden="false" customHeight="false" outlineLevel="0" collapsed="false">
      <c r="BS45001" s="96" t="n">
        <f aca="false">BR45001-2.5</f>
        <v>-2.5</v>
      </c>
    </row>
    <row r="45002" customFormat="false" ht="12" hidden="false" customHeight="false" outlineLevel="0" collapsed="false">
      <c r="BS45002" s="96" t="n">
        <f aca="false">BR45002-2.5</f>
        <v>-2.5</v>
      </c>
    </row>
    <row r="45003" customFormat="false" ht="12" hidden="false" customHeight="false" outlineLevel="0" collapsed="false">
      <c r="BS45003" s="96" t="n">
        <f aca="false">BR45003-2.5</f>
        <v>-2.5</v>
      </c>
    </row>
    <row r="45004" customFormat="false" ht="12" hidden="false" customHeight="false" outlineLevel="0" collapsed="false">
      <c r="BS45004" s="96" t="n">
        <f aca="false">BR45004-2.5</f>
        <v>-2.5</v>
      </c>
    </row>
    <row r="45005" customFormat="false" ht="12" hidden="false" customHeight="false" outlineLevel="0" collapsed="false">
      <c r="BS45005" s="96" t="n">
        <f aca="false">BR45005-2.5</f>
        <v>-2.5</v>
      </c>
    </row>
    <row r="45006" customFormat="false" ht="12" hidden="false" customHeight="false" outlineLevel="0" collapsed="false">
      <c r="BS45006" s="96" t="n">
        <f aca="false">BR45006-2.5</f>
        <v>-2.5</v>
      </c>
    </row>
    <row r="45007" customFormat="false" ht="12" hidden="false" customHeight="false" outlineLevel="0" collapsed="false">
      <c r="BS45007" s="96" t="n">
        <f aca="false">BR45007-2.5</f>
        <v>-2.5</v>
      </c>
    </row>
    <row r="45008" customFormat="false" ht="12" hidden="false" customHeight="false" outlineLevel="0" collapsed="false">
      <c r="BS45008" s="96" t="n">
        <f aca="false">BR45008-2.5</f>
        <v>-2.5</v>
      </c>
    </row>
    <row r="45009" customFormat="false" ht="12" hidden="false" customHeight="false" outlineLevel="0" collapsed="false">
      <c r="BS45009" s="96" t="n">
        <f aca="false">BR45009-2.5</f>
        <v>-2.5</v>
      </c>
    </row>
    <row r="45010" customFormat="false" ht="12" hidden="false" customHeight="false" outlineLevel="0" collapsed="false">
      <c r="BS45010" s="96" t="n">
        <f aca="false">BR45010-2.5</f>
        <v>-2.5</v>
      </c>
    </row>
    <row r="45011" customFormat="false" ht="12" hidden="false" customHeight="false" outlineLevel="0" collapsed="false">
      <c r="BS45011" s="96" t="n">
        <f aca="false">BR45011-2.5</f>
        <v>-2.5</v>
      </c>
    </row>
    <row r="45012" customFormat="false" ht="12" hidden="false" customHeight="false" outlineLevel="0" collapsed="false">
      <c r="BS45012" s="96" t="n">
        <f aca="false">BR45012-2.5</f>
        <v>-2.5</v>
      </c>
    </row>
    <row r="45013" customFormat="false" ht="12" hidden="false" customHeight="false" outlineLevel="0" collapsed="false">
      <c r="BS45013" s="96" t="n">
        <f aca="false">BR45013-2.5</f>
        <v>-2.5</v>
      </c>
    </row>
    <row r="45014" customFormat="false" ht="12" hidden="false" customHeight="false" outlineLevel="0" collapsed="false">
      <c r="BS45014" s="96" t="n">
        <f aca="false">BR45014-2.5</f>
        <v>-2.5</v>
      </c>
    </row>
    <row r="45015" customFormat="false" ht="12" hidden="false" customHeight="false" outlineLevel="0" collapsed="false">
      <c r="BS45015" s="96" t="n">
        <f aca="false">BR45015-2.5</f>
        <v>-2.5</v>
      </c>
    </row>
    <row r="45016" customFormat="false" ht="12" hidden="false" customHeight="false" outlineLevel="0" collapsed="false">
      <c r="BS45016" s="96" t="n">
        <f aca="false">BR45016-2.5</f>
        <v>-2.5</v>
      </c>
    </row>
    <row r="45017" customFormat="false" ht="12" hidden="false" customHeight="false" outlineLevel="0" collapsed="false">
      <c r="BS45017" s="96" t="n">
        <f aca="false">BR45017-2.5</f>
        <v>-2.5</v>
      </c>
    </row>
    <row r="45018" customFormat="false" ht="12" hidden="false" customHeight="false" outlineLevel="0" collapsed="false">
      <c r="BS45018" s="96" t="n">
        <f aca="false">BR45018-2.5</f>
        <v>-2.5</v>
      </c>
    </row>
    <row r="45019" customFormat="false" ht="12" hidden="false" customHeight="false" outlineLevel="0" collapsed="false">
      <c r="BS45019" s="96" t="n">
        <f aca="false">BR45019-2.5</f>
        <v>-2.5</v>
      </c>
    </row>
    <row r="45020" customFormat="false" ht="12" hidden="false" customHeight="false" outlineLevel="0" collapsed="false">
      <c r="BS45020" s="96" t="n">
        <f aca="false">BR45020-2.5</f>
        <v>-2.5</v>
      </c>
    </row>
    <row r="45021" customFormat="false" ht="12" hidden="false" customHeight="false" outlineLevel="0" collapsed="false">
      <c r="BS45021" s="96" t="n">
        <f aca="false">BR45021-2.5</f>
        <v>-2.5</v>
      </c>
    </row>
    <row r="45022" customFormat="false" ht="12" hidden="false" customHeight="false" outlineLevel="0" collapsed="false">
      <c r="BS45022" s="96" t="n">
        <f aca="false">BR45022-2.5</f>
        <v>-2.5</v>
      </c>
    </row>
    <row r="45023" customFormat="false" ht="12" hidden="false" customHeight="false" outlineLevel="0" collapsed="false">
      <c r="BS45023" s="96" t="n">
        <f aca="false">BR45023-2.5</f>
        <v>-2.5</v>
      </c>
    </row>
    <row r="45024" customFormat="false" ht="12" hidden="false" customHeight="false" outlineLevel="0" collapsed="false">
      <c r="BS45024" s="96" t="n">
        <f aca="false">BR45024-2.5</f>
        <v>-2.5</v>
      </c>
    </row>
    <row r="45025" customFormat="false" ht="12" hidden="false" customHeight="false" outlineLevel="0" collapsed="false">
      <c r="BS45025" s="96" t="n">
        <f aca="false">BR45025-2.5</f>
        <v>-2.5</v>
      </c>
    </row>
    <row r="45026" customFormat="false" ht="12" hidden="false" customHeight="false" outlineLevel="0" collapsed="false">
      <c r="BS45026" s="96" t="n">
        <f aca="false">BR45026-2.5</f>
        <v>-2.5</v>
      </c>
    </row>
    <row r="45027" customFormat="false" ht="12" hidden="false" customHeight="false" outlineLevel="0" collapsed="false">
      <c r="BS45027" s="96" t="n">
        <f aca="false">BR45027-2.5</f>
        <v>-2.5</v>
      </c>
    </row>
    <row r="45028" customFormat="false" ht="12" hidden="false" customHeight="false" outlineLevel="0" collapsed="false">
      <c r="BS45028" s="96" t="n">
        <f aca="false">BR45028-2.5</f>
        <v>-2.5</v>
      </c>
    </row>
    <row r="45029" customFormat="false" ht="12" hidden="false" customHeight="false" outlineLevel="0" collapsed="false">
      <c r="BS45029" s="96" t="n">
        <f aca="false">BR45029-2.5</f>
        <v>-2.5</v>
      </c>
    </row>
    <row r="45030" customFormat="false" ht="12" hidden="false" customHeight="false" outlineLevel="0" collapsed="false">
      <c r="BS45030" s="96" t="n">
        <f aca="false">BR45030-2.5</f>
        <v>-2.5</v>
      </c>
    </row>
    <row r="45031" customFormat="false" ht="12" hidden="false" customHeight="false" outlineLevel="0" collapsed="false">
      <c r="BS45031" s="96" t="n">
        <f aca="false">BR45031-2.5</f>
        <v>-2.5</v>
      </c>
    </row>
    <row r="45032" customFormat="false" ht="12" hidden="false" customHeight="false" outlineLevel="0" collapsed="false">
      <c r="BS45032" s="96" t="n">
        <f aca="false">BR45032-2.5</f>
        <v>-2.5</v>
      </c>
    </row>
    <row r="45033" customFormat="false" ht="12" hidden="false" customHeight="false" outlineLevel="0" collapsed="false">
      <c r="BS45033" s="96" t="n">
        <f aca="false">BR45033-2.5</f>
        <v>-2.5</v>
      </c>
    </row>
    <row r="45034" customFormat="false" ht="12" hidden="false" customHeight="false" outlineLevel="0" collapsed="false">
      <c r="BS45034" s="96" t="n">
        <f aca="false">BR45034-2.5</f>
        <v>-2.5</v>
      </c>
    </row>
    <row r="45035" customFormat="false" ht="12" hidden="false" customHeight="false" outlineLevel="0" collapsed="false">
      <c r="BS45035" s="96" t="n">
        <f aca="false">BR45035-2.5</f>
        <v>-2.5</v>
      </c>
    </row>
    <row r="45036" customFormat="false" ht="12" hidden="false" customHeight="false" outlineLevel="0" collapsed="false">
      <c r="BS45036" s="96" t="n">
        <f aca="false">BR45036-2.5</f>
        <v>-2.5</v>
      </c>
    </row>
    <row r="45037" customFormat="false" ht="12" hidden="false" customHeight="false" outlineLevel="0" collapsed="false">
      <c r="BS45037" s="96" t="n">
        <f aca="false">BR45037-2.5</f>
        <v>-2.5</v>
      </c>
    </row>
    <row r="45038" customFormat="false" ht="12" hidden="false" customHeight="false" outlineLevel="0" collapsed="false">
      <c r="BS45038" s="96" t="n">
        <f aca="false">BR45038-2.5</f>
        <v>-2.5</v>
      </c>
    </row>
    <row r="45039" customFormat="false" ht="12" hidden="false" customHeight="false" outlineLevel="0" collapsed="false">
      <c r="BS45039" s="96" t="n">
        <f aca="false">BR45039-2.5</f>
        <v>-2.5</v>
      </c>
    </row>
    <row r="45040" customFormat="false" ht="12" hidden="false" customHeight="false" outlineLevel="0" collapsed="false">
      <c r="BS45040" s="96" t="n">
        <f aca="false">BR45040-2.5</f>
        <v>-2.5</v>
      </c>
    </row>
    <row r="45041" customFormat="false" ht="12" hidden="false" customHeight="false" outlineLevel="0" collapsed="false">
      <c r="BS45041" s="96" t="n">
        <f aca="false">BR45041-2.5</f>
        <v>-2.5</v>
      </c>
    </row>
    <row r="45042" customFormat="false" ht="12" hidden="false" customHeight="false" outlineLevel="0" collapsed="false">
      <c r="BS45042" s="96" t="n">
        <f aca="false">BR45042-2.5</f>
        <v>-2.5</v>
      </c>
    </row>
    <row r="45043" customFormat="false" ht="12" hidden="false" customHeight="false" outlineLevel="0" collapsed="false">
      <c r="BS45043" s="96" t="n">
        <f aca="false">BR45043-2.5</f>
        <v>-2.5</v>
      </c>
    </row>
    <row r="45044" customFormat="false" ht="12" hidden="false" customHeight="false" outlineLevel="0" collapsed="false">
      <c r="BS45044" s="96" t="n">
        <f aca="false">BR45044-2.5</f>
        <v>-2.5</v>
      </c>
    </row>
    <row r="45045" customFormat="false" ht="12" hidden="false" customHeight="false" outlineLevel="0" collapsed="false">
      <c r="BS45045" s="96" t="n">
        <f aca="false">BR45045-2.5</f>
        <v>-2.5</v>
      </c>
    </row>
    <row r="45046" customFormat="false" ht="12" hidden="false" customHeight="false" outlineLevel="0" collapsed="false">
      <c r="BS45046" s="96" t="n">
        <f aca="false">BR45046-2.5</f>
        <v>-2.5</v>
      </c>
    </row>
    <row r="45047" customFormat="false" ht="12" hidden="false" customHeight="false" outlineLevel="0" collapsed="false">
      <c r="BS45047" s="96" t="n">
        <f aca="false">BR45047-2.5</f>
        <v>-2.5</v>
      </c>
    </row>
    <row r="45048" customFormat="false" ht="12" hidden="false" customHeight="false" outlineLevel="0" collapsed="false">
      <c r="BS45048" s="96" t="n">
        <f aca="false">BR45048-2.5</f>
        <v>-2.5</v>
      </c>
    </row>
    <row r="45049" customFormat="false" ht="12" hidden="false" customHeight="false" outlineLevel="0" collapsed="false">
      <c r="BS45049" s="96" t="n">
        <f aca="false">BR45049-2.5</f>
        <v>-2.5</v>
      </c>
    </row>
    <row r="45050" customFormat="false" ht="12" hidden="false" customHeight="false" outlineLevel="0" collapsed="false">
      <c r="BS45050" s="96" t="n">
        <f aca="false">BR45050-2.5</f>
        <v>-2.5</v>
      </c>
    </row>
    <row r="45051" customFormat="false" ht="12" hidden="false" customHeight="false" outlineLevel="0" collapsed="false">
      <c r="BS45051" s="96" t="n">
        <f aca="false">BR45051-2.5</f>
        <v>-2.5</v>
      </c>
    </row>
    <row r="45052" customFormat="false" ht="12" hidden="false" customHeight="false" outlineLevel="0" collapsed="false">
      <c r="BS45052" s="96" t="n">
        <f aca="false">BR45052-2.5</f>
        <v>-2.5</v>
      </c>
    </row>
    <row r="45053" customFormat="false" ht="12" hidden="false" customHeight="false" outlineLevel="0" collapsed="false">
      <c r="BS45053" s="96" t="n">
        <f aca="false">BR45053-2.5</f>
        <v>-2.5</v>
      </c>
    </row>
    <row r="45054" customFormat="false" ht="12" hidden="false" customHeight="false" outlineLevel="0" collapsed="false">
      <c r="BS45054" s="96" t="n">
        <f aca="false">BR45054-2.5</f>
        <v>-2.5</v>
      </c>
    </row>
    <row r="45055" customFormat="false" ht="12" hidden="false" customHeight="false" outlineLevel="0" collapsed="false">
      <c r="BS45055" s="96" t="n">
        <f aca="false">BR45055-2.5</f>
        <v>-2.5</v>
      </c>
    </row>
    <row r="45056" customFormat="false" ht="12" hidden="false" customHeight="false" outlineLevel="0" collapsed="false">
      <c r="BS45056" s="96" t="n">
        <f aca="false">BR45056-2.5</f>
        <v>-2.5</v>
      </c>
    </row>
    <row r="45057" customFormat="false" ht="12" hidden="false" customHeight="false" outlineLevel="0" collapsed="false">
      <c r="BS45057" s="96" t="n">
        <f aca="false">BR45057-2.5</f>
        <v>-2.5</v>
      </c>
    </row>
    <row r="45058" customFormat="false" ht="12" hidden="false" customHeight="false" outlineLevel="0" collapsed="false">
      <c r="BS45058" s="96" t="n">
        <f aca="false">BR45058-2.5</f>
        <v>-2.5</v>
      </c>
    </row>
    <row r="45059" customFormat="false" ht="12" hidden="false" customHeight="false" outlineLevel="0" collapsed="false">
      <c r="BS45059" s="96" t="n">
        <f aca="false">BR45059-2.5</f>
        <v>-2.5</v>
      </c>
    </row>
    <row r="45060" customFormat="false" ht="12" hidden="false" customHeight="false" outlineLevel="0" collapsed="false">
      <c r="BS45060" s="96" t="n">
        <f aca="false">BR45060-2.5</f>
        <v>-2.5</v>
      </c>
    </row>
    <row r="45061" customFormat="false" ht="12" hidden="false" customHeight="false" outlineLevel="0" collapsed="false">
      <c r="BS45061" s="96" t="n">
        <f aca="false">BR45061-2.5</f>
        <v>-2.5</v>
      </c>
    </row>
    <row r="45062" customFormat="false" ht="12" hidden="false" customHeight="false" outlineLevel="0" collapsed="false">
      <c r="BS45062" s="96" t="n">
        <f aca="false">BR45062-2.5</f>
        <v>-2.5</v>
      </c>
    </row>
    <row r="45063" customFormat="false" ht="12" hidden="false" customHeight="false" outlineLevel="0" collapsed="false">
      <c r="BS45063" s="96" t="n">
        <f aca="false">BR45063-2.5</f>
        <v>-2.5</v>
      </c>
    </row>
    <row r="45064" customFormat="false" ht="12" hidden="false" customHeight="false" outlineLevel="0" collapsed="false">
      <c r="BS45064" s="96" t="n">
        <f aca="false">BR45064-2.5</f>
        <v>-2.5</v>
      </c>
    </row>
    <row r="45065" customFormat="false" ht="12" hidden="false" customHeight="false" outlineLevel="0" collapsed="false">
      <c r="BS45065" s="96" t="n">
        <f aca="false">BR45065-2.5</f>
        <v>-2.5</v>
      </c>
    </row>
    <row r="45066" customFormat="false" ht="12" hidden="false" customHeight="false" outlineLevel="0" collapsed="false">
      <c r="BS45066" s="96" t="n">
        <f aca="false">BR45066-2.5</f>
        <v>-2.5</v>
      </c>
    </row>
    <row r="45067" customFormat="false" ht="12" hidden="false" customHeight="false" outlineLevel="0" collapsed="false">
      <c r="BS45067" s="96" t="n">
        <f aca="false">BR45067-2.5</f>
        <v>-2.5</v>
      </c>
    </row>
    <row r="45068" customFormat="false" ht="12" hidden="false" customHeight="false" outlineLevel="0" collapsed="false">
      <c r="BS45068" s="96" t="n">
        <f aca="false">BR45068-2.5</f>
        <v>-2.5</v>
      </c>
    </row>
    <row r="45069" customFormat="false" ht="12" hidden="false" customHeight="false" outlineLevel="0" collapsed="false">
      <c r="BS45069" s="96" t="n">
        <f aca="false">BR45069-2.5</f>
        <v>-2.5</v>
      </c>
    </row>
    <row r="45070" customFormat="false" ht="12" hidden="false" customHeight="false" outlineLevel="0" collapsed="false">
      <c r="BS45070" s="96" t="n">
        <f aca="false">BR45070-2.5</f>
        <v>-2.5</v>
      </c>
    </row>
    <row r="45071" customFormat="false" ht="12" hidden="false" customHeight="false" outlineLevel="0" collapsed="false">
      <c r="BS45071" s="96" t="n">
        <f aca="false">BR45071-2.5</f>
        <v>-2.5</v>
      </c>
    </row>
    <row r="45072" customFormat="false" ht="12" hidden="false" customHeight="false" outlineLevel="0" collapsed="false">
      <c r="BS45072" s="96" t="n">
        <f aca="false">BR45072-2.5</f>
        <v>-2.5</v>
      </c>
    </row>
    <row r="45073" customFormat="false" ht="12" hidden="false" customHeight="false" outlineLevel="0" collapsed="false">
      <c r="BS45073" s="96" t="n">
        <f aca="false">BR45073-2.5</f>
        <v>-2.5</v>
      </c>
    </row>
    <row r="45074" customFormat="false" ht="12" hidden="false" customHeight="false" outlineLevel="0" collapsed="false">
      <c r="BS45074" s="96" t="n">
        <f aca="false">BR45074-2.5</f>
        <v>-2.5</v>
      </c>
    </row>
    <row r="45075" customFormat="false" ht="12" hidden="false" customHeight="false" outlineLevel="0" collapsed="false">
      <c r="BS45075" s="96" t="n">
        <f aca="false">BR45075-2.5</f>
        <v>-2.5</v>
      </c>
    </row>
    <row r="45076" customFormat="false" ht="12" hidden="false" customHeight="false" outlineLevel="0" collapsed="false">
      <c r="BS45076" s="96" t="n">
        <f aca="false">BR45076-2.5</f>
        <v>-2.5</v>
      </c>
    </row>
    <row r="45077" customFormat="false" ht="12" hidden="false" customHeight="false" outlineLevel="0" collapsed="false">
      <c r="BS45077" s="96" t="n">
        <f aca="false">BR45077-2.5</f>
        <v>-2.5</v>
      </c>
    </row>
    <row r="45078" customFormat="false" ht="12" hidden="false" customHeight="false" outlineLevel="0" collapsed="false">
      <c r="BS45078" s="96" t="n">
        <f aca="false">BR45078-2.5</f>
        <v>-2.5</v>
      </c>
    </row>
    <row r="45079" customFormat="false" ht="12" hidden="false" customHeight="false" outlineLevel="0" collapsed="false">
      <c r="BS45079" s="96" t="n">
        <f aca="false">BR45079-2.5</f>
        <v>-2.5</v>
      </c>
    </row>
    <row r="45080" customFormat="false" ht="12" hidden="false" customHeight="false" outlineLevel="0" collapsed="false">
      <c r="BS45080" s="96" t="n">
        <f aca="false">BR45080-2.5</f>
        <v>-2.5</v>
      </c>
    </row>
    <row r="45081" customFormat="false" ht="12" hidden="false" customHeight="false" outlineLevel="0" collapsed="false">
      <c r="BS45081" s="96" t="n">
        <f aca="false">BR45081-2.5</f>
        <v>-2.5</v>
      </c>
    </row>
    <row r="45082" customFormat="false" ht="12" hidden="false" customHeight="false" outlineLevel="0" collapsed="false">
      <c r="BS45082" s="96" t="n">
        <f aca="false">BR45082-2.5</f>
        <v>-2.5</v>
      </c>
    </row>
    <row r="45083" customFormat="false" ht="12" hidden="false" customHeight="false" outlineLevel="0" collapsed="false">
      <c r="BS45083" s="96" t="n">
        <f aca="false">BR45083-2.5</f>
        <v>-2.5</v>
      </c>
    </row>
    <row r="45084" customFormat="false" ht="12" hidden="false" customHeight="false" outlineLevel="0" collapsed="false">
      <c r="BS45084" s="96" t="n">
        <f aca="false">BR45084-2.5</f>
        <v>-2.5</v>
      </c>
    </row>
    <row r="45085" customFormat="false" ht="12" hidden="false" customHeight="false" outlineLevel="0" collapsed="false">
      <c r="BS45085" s="96" t="n">
        <f aca="false">BR45085-2.5</f>
        <v>-2.5</v>
      </c>
    </row>
    <row r="45086" customFormat="false" ht="12" hidden="false" customHeight="false" outlineLevel="0" collapsed="false">
      <c r="BS45086" s="96" t="n">
        <f aca="false">BR45086-2.5</f>
        <v>-2.5</v>
      </c>
    </row>
    <row r="45087" customFormat="false" ht="12" hidden="false" customHeight="false" outlineLevel="0" collapsed="false">
      <c r="BS45087" s="96" t="n">
        <f aca="false">BR45087-2.5</f>
        <v>-2.5</v>
      </c>
    </row>
    <row r="45088" customFormat="false" ht="12" hidden="false" customHeight="false" outlineLevel="0" collapsed="false">
      <c r="BS45088" s="96" t="n">
        <f aca="false">BR45088-2.5</f>
        <v>-2.5</v>
      </c>
    </row>
    <row r="45089" customFormat="false" ht="12" hidden="false" customHeight="false" outlineLevel="0" collapsed="false">
      <c r="BS45089" s="96" t="n">
        <f aca="false">BR45089-2.5</f>
        <v>-2.5</v>
      </c>
    </row>
    <row r="45090" customFormat="false" ht="12" hidden="false" customHeight="false" outlineLevel="0" collapsed="false">
      <c r="BS45090" s="96" t="n">
        <f aca="false">BR45090-2.5</f>
        <v>-2.5</v>
      </c>
    </row>
    <row r="45091" customFormat="false" ht="12" hidden="false" customHeight="false" outlineLevel="0" collapsed="false">
      <c r="BS45091" s="96" t="n">
        <f aca="false">BR45091-2.5</f>
        <v>-2.5</v>
      </c>
    </row>
    <row r="45092" customFormat="false" ht="12" hidden="false" customHeight="false" outlineLevel="0" collapsed="false">
      <c r="BS45092" s="96" t="n">
        <f aca="false">BR45092-2.5</f>
        <v>-2.5</v>
      </c>
    </row>
    <row r="45093" customFormat="false" ht="12" hidden="false" customHeight="false" outlineLevel="0" collapsed="false">
      <c r="BS45093" s="96" t="n">
        <f aca="false">BR45093-2.5</f>
        <v>-2.5</v>
      </c>
    </row>
    <row r="45094" customFormat="false" ht="12" hidden="false" customHeight="false" outlineLevel="0" collapsed="false">
      <c r="BS45094" s="96" t="n">
        <f aca="false">BR45094-2.5</f>
        <v>-2.5</v>
      </c>
    </row>
    <row r="45095" customFormat="false" ht="12" hidden="false" customHeight="false" outlineLevel="0" collapsed="false">
      <c r="BS45095" s="96" t="n">
        <f aca="false">BR45095-2.5</f>
        <v>-2.5</v>
      </c>
    </row>
    <row r="45096" customFormat="false" ht="12" hidden="false" customHeight="false" outlineLevel="0" collapsed="false">
      <c r="BS45096" s="96" t="n">
        <f aca="false">BR45096-2.5</f>
        <v>-2.5</v>
      </c>
    </row>
    <row r="45097" customFormat="false" ht="12" hidden="false" customHeight="false" outlineLevel="0" collapsed="false">
      <c r="BS45097" s="96" t="n">
        <f aca="false">BR45097-2.5</f>
        <v>-2.5</v>
      </c>
    </row>
    <row r="45098" customFormat="false" ht="12" hidden="false" customHeight="false" outlineLevel="0" collapsed="false">
      <c r="BS45098" s="96" t="n">
        <f aca="false">BR45098-2.5</f>
        <v>-2.5</v>
      </c>
    </row>
    <row r="45099" customFormat="false" ht="12" hidden="false" customHeight="false" outlineLevel="0" collapsed="false">
      <c r="BS45099" s="96" t="n">
        <f aca="false">BR45099-2.5</f>
        <v>-2.5</v>
      </c>
    </row>
    <row r="45100" customFormat="false" ht="12" hidden="false" customHeight="false" outlineLevel="0" collapsed="false">
      <c r="BS45100" s="96" t="n">
        <f aca="false">BR45100-2.5</f>
        <v>-2.5</v>
      </c>
    </row>
    <row r="45101" customFormat="false" ht="12" hidden="false" customHeight="false" outlineLevel="0" collapsed="false">
      <c r="BS45101" s="96" t="n">
        <f aca="false">BR45101-2.5</f>
        <v>-2.5</v>
      </c>
    </row>
    <row r="45102" customFormat="false" ht="12" hidden="false" customHeight="false" outlineLevel="0" collapsed="false">
      <c r="BS45102" s="96" t="n">
        <f aca="false">BR45102-2.5</f>
        <v>-2.5</v>
      </c>
    </row>
    <row r="45103" customFormat="false" ht="12" hidden="false" customHeight="false" outlineLevel="0" collapsed="false">
      <c r="BS45103" s="96" t="n">
        <f aca="false">BR45103-2.5</f>
        <v>-2.5</v>
      </c>
    </row>
    <row r="45104" customFormat="false" ht="12" hidden="false" customHeight="false" outlineLevel="0" collapsed="false">
      <c r="BS45104" s="96" t="n">
        <f aca="false">BR45104-2.5</f>
        <v>-2.5</v>
      </c>
    </row>
    <row r="45105" customFormat="false" ht="12" hidden="false" customHeight="false" outlineLevel="0" collapsed="false">
      <c r="BS45105" s="96" t="n">
        <f aca="false">BR45105-2.5</f>
        <v>-2.5</v>
      </c>
    </row>
    <row r="45106" customFormat="false" ht="12" hidden="false" customHeight="false" outlineLevel="0" collapsed="false">
      <c r="BS45106" s="96" t="n">
        <f aca="false">BR45106-2.5</f>
        <v>-2.5</v>
      </c>
    </row>
    <row r="45107" customFormat="false" ht="12" hidden="false" customHeight="false" outlineLevel="0" collapsed="false">
      <c r="BS45107" s="96" t="n">
        <f aca="false">BR45107-2.5</f>
        <v>-2.5</v>
      </c>
    </row>
    <row r="45108" customFormat="false" ht="12" hidden="false" customHeight="false" outlineLevel="0" collapsed="false">
      <c r="BS45108" s="96" t="n">
        <f aca="false">BR45108-2.5</f>
        <v>-2.5</v>
      </c>
    </row>
    <row r="45109" customFormat="false" ht="12" hidden="false" customHeight="false" outlineLevel="0" collapsed="false">
      <c r="BS45109" s="96" t="n">
        <f aca="false">BR45109-2.5</f>
        <v>-2.5</v>
      </c>
    </row>
    <row r="45110" customFormat="false" ht="12" hidden="false" customHeight="false" outlineLevel="0" collapsed="false">
      <c r="BS45110" s="96" t="n">
        <f aca="false">BR45110-2.5</f>
        <v>-2.5</v>
      </c>
    </row>
    <row r="45111" customFormat="false" ht="12" hidden="false" customHeight="false" outlineLevel="0" collapsed="false">
      <c r="BS45111" s="96" t="n">
        <f aca="false">BR45111-2.5</f>
        <v>-2.5</v>
      </c>
    </row>
    <row r="45112" customFormat="false" ht="12" hidden="false" customHeight="false" outlineLevel="0" collapsed="false">
      <c r="BS45112" s="96" t="n">
        <f aca="false">BR45112-2.5</f>
        <v>-2.5</v>
      </c>
    </row>
    <row r="45113" customFormat="false" ht="12" hidden="false" customHeight="false" outlineLevel="0" collapsed="false">
      <c r="BS45113" s="96" t="n">
        <f aca="false">BR45113-2.5</f>
        <v>-2.5</v>
      </c>
    </row>
    <row r="45114" customFormat="false" ht="12" hidden="false" customHeight="false" outlineLevel="0" collapsed="false">
      <c r="BS45114" s="96" t="n">
        <f aca="false">BR45114-2.5</f>
        <v>-2.5</v>
      </c>
    </row>
    <row r="45115" customFormat="false" ht="12" hidden="false" customHeight="false" outlineLevel="0" collapsed="false">
      <c r="BS45115" s="96" t="n">
        <f aca="false">BR45115-2.5</f>
        <v>-2.5</v>
      </c>
    </row>
    <row r="45116" customFormat="false" ht="12" hidden="false" customHeight="false" outlineLevel="0" collapsed="false">
      <c r="BS45116" s="96" t="n">
        <f aca="false">BR45116-2.5</f>
        <v>-2.5</v>
      </c>
    </row>
    <row r="45117" customFormat="false" ht="12" hidden="false" customHeight="false" outlineLevel="0" collapsed="false">
      <c r="BS45117" s="96" t="n">
        <f aca="false">BR45117-2.5</f>
        <v>-2.5</v>
      </c>
    </row>
    <row r="45118" customFormat="false" ht="12" hidden="false" customHeight="false" outlineLevel="0" collapsed="false">
      <c r="BS45118" s="96" t="n">
        <f aca="false">BR45118-2.5</f>
        <v>-2.5</v>
      </c>
    </row>
    <row r="45119" customFormat="false" ht="12" hidden="false" customHeight="false" outlineLevel="0" collapsed="false">
      <c r="BS45119" s="96" t="n">
        <f aca="false">BR45119-2.5</f>
        <v>-2.5</v>
      </c>
    </row>
    <row r="45120" customFormat="false" ht="12" hidden="false" customHeight="false" outlineLevel="0" collapsed="false">
      <c r="BS45120" s="96" t="n">
        <f aca="false">BR45120-2.5</f>
        <v>-2.5</v>
      </c>
    </row>
    <row r="45121" customFormat="false" ht="12" hidden="false" customHeight="false" outlineLevel="0" collapsed="false">
      <c r="BS45121" s="96" t="n">
        <f aca="false">BR45121-2.5</f>
        <v>-2.5</v>
      </c>
    </row>
    <row r="45122" customFormat="false" ht="12" hidden="false" customHeight="false" outlineLevel="0" collapsed="false">
      <c r="BS45122" s="96" t="n">
        <f aca="false">BR45122-2.5</f>
        <v>-2.5</v>
      </c>
    </row>
    <row r="45123" customFormat="false" ht="12" hidden="false" customHeight="false" outlineLevel="0" collapsed="false">
      <c r="BS45123" s="96" t="n">
        <f aca="false">BR45123-2.5</f>
        <v>-2.5</v>
      </c>
    </row>
    <row r="45124" customFormat="false" ht="12" hidden="false" customHeight="false" outlineLevel="0" collapsed="false">
      <c r="BS45124" s="96" t="n">
        <f aca="false">BR45124-2.5</f>
        <v>-2.5</v>
      </c>
    </row>
    <row r="45125" customFormat="false" ht="12" hidden="false" customHeight="false" outlineLevel="0" collapsed="false">
      <c r="BS45125" s="96" t="n">
        <f aca="false">BR45125-2.5</f>
        <v>-2.5</v>
      </c>
    </row>
    <row r="45126" customFormat="false" ht="12" hidden="false" customHeight="false" outlineLevel="0" collapsed="false">
      <c r="BS45126" s="96" t="n">
        <f aca="false">BR45126-2.5</f>
        <v>-2.5</v>
      </c>
    </row>
    <row r="45127" customFormat="false" ht="12" hidden="false" customHeight="false" outlineLevel="0" collapsed="false">
      <c r="BS45127" s="96" t="n">
        <f aca="false">BR45127-2.5</f>
        <v>-2.5</v>
      </c>
    </row>
    <row r="45128" customFormat="false" ht="12" hidden="false" customHeight="false" outlineLevel="0" collapsed="false">
      <c r="BS45128" s="96" t="n">
        <f aca="false">BR45128-2.5</f>
        <v>-2.5</v>
      </c>
    </row>
    <row r="45129" customFormat="false" ht="12" hidden="false" customHeight="false" outlineLevel="0" collapsed="false">
      <c r="BS45129" s="96" t="n">
        <f aca="false">BR45129-2.5</f>
        <v>-2.5</v>
      </c>
    </row>
    <row r="45130" customFormat="false" ht="12" hidden="false" customHeight="false" outlineLevel="0" collapsed="false">
      <c r="BS45130" s="96" t="n">
        <f aca="false">BR45130-2.5</f>
        <v>-2.5</v>
      </c>
    </row>
    <row r="45131" customFormat="false" ht="12" hidden="false" customHeight="false" outlineLevel="0" collapsed="false">
      <c r="BS45131" s="96" t="n">
        <f aca="false">BR45131-2.5</f>
        <v>-2.5</v>
      </c>
    </row>
    <row r="45132" customFormat="false" ht="12" hidden="false" customHeight="false" outlineLevel="0" collapsed="false">
      <c r="BS45132" s="96" t="n">
        <f aca="false">BR45132-2.5</f>
        <v>-2.5</v>
      </c>
    </row>
    <row r="45133" customFormat="false" ht="12" hidden="false" customHeight="false" outlineLevel="0" collapsed="false">
      <c r="BS45133" s="96" t="n">
        <f aca="false">BR45133-2.5</f>
        <v>-2.5</v>
      </c>
    </row>
    <row r="45134" customFormat="false" ht="12" hidden="false" customHeight="false" outlineLevel="0" collapsed="false">
      <c r="BS45134" s="96" t="n">
        <f aca="false">BR45134-2.5</f>
        <v>-2.5</v>
      </c>
    </row>
    <row r="45135" customFormat="false" ht="12" hidden="false" customHeight="false" outlineLevel="0" collapsed="false">
      <c r="BS45135" s="96" t="n">
        <f aca="false">BR45135-2.5</f>
        <v>-2.5</v>
      </c>
    </row>
    <row r="45136" customFormat="false" ht="12" hidden="false" customHeight="false" outlineLevel="0" collapsed="false">
      <c r="BS45136" s="96" t="n">
        <f aca="false">BR45136-2.5</f>
        <v>-2.5</v>
      </c>
    </row>
    <row r="45137" customFormat="false" ht="12" hidden="false" customHeight="false" outlineLevel="0" collapsed="false">
      <c r="BS45137" s="96" t="n">
        <f aca="false">BR45137-2.5</f>
        <v>-2.5</v>
      </c>
    </row>
    <row r="45138" customFormat="false" ht="12" hidden="false" customHeight="false" outlineLevel="0" collapsed="false">
      <c r="BS45138" s="96" t="n">
        <f aca="false">BR45138-2.5</f>
        <v>-2.5</v>
      </c>
    </row>
    <row r="45139" customFormat="false" ht="12" hidden="false" customHeight="false" outlineLevel="0" collapsed="false">
      <c r="BS45139" s="96" t="n">
        <f aca="false">BR45139-2.5</f>
        <v>-2.5</v>
      </c>
    </row>
    <row r="45140" customFormat="false" ht="12" hidden="false" customHeight="false" outlineLevel="0" collapsed="false">
      <c r="BS45140" s="96" t="n">
        <f aca="false">BR45140-2.5</f>
        <v>-2.5</v>
      </c>
    </row>
    <row r="45141" customFormat="false" ht="12" hidden="false" customHeight="false" outlineLevel="0" collapsed="false">
      <c r="BS45141" s="96" t="n">
        <f aca="false">BR45141-2.5</f>
        <v>-2.5</v>
      </c>
    </row>
    <row r="45142" customFormat="false" ht="12" hidden="false" customHeight="false" outlineLevel="0" collapsed="false">
      <c r="BS45142" s="96" t="n">
        <f aca="false">BR45142-2.5</f>
        <v>-2.5</v>
      </c>
    </row>
    <row r="45143" customFormat="false" ht="12" hidden="false" customHeight="false" outlineLevel="0" collapsed="false">
      <c r="BS45143" s="96" t="n">
        <f aca="false">BR45143-2.5</f>
        <v>-2.5</v>
      </c>
    </row>
    <row r="45144" customFormat="false" ht="12" hidden="false" customHeight="false" outlineLevel="0" collapsed="false">
      <c r="BS45144" s="96" t="n">
        <f aca="false">BR45144-2.5</f>
        <v>-2.5</v>
      </c>
    </row>
    <row r="45145" customFormat="false" ht="12" hidden="false" customHeight="false" outlineLevel="0" collapsed="false">
      <c r="BS45145" s="96" t="n">
        <f aca="false">BR45145-2.5</f>
        <v>-2.5</v>
      </c>
    </row>
    <row r="45146" customFormat="false" ht="12" hidden="false" customHeight="false" outlineLevel="0" collapsed="false">
      <c r="BS45146" s="96" t="n">
        <f aca="false">BR45146-2.5</f>
        <v>-2.5</v>
      </c>
    </row>
    <row r="45147" customFormat="false" ht="12" hidden="false" customHeight="false" outlineLevel="0" collapsed="false">
      <c r="BS45147" s="96" t="n">
        <f aca="false">BR45147-2.5</f>
        <v>-2.5</v>
      </c>
    </row>
    <row r="45148" customFormat="false" ht="12" hidden="false" customHeight="false" outlineLevel="0" collapsed="false">
      <c r="BS45148" s="96" t="n">
        <f aca="false">BR45148-2.5</f>
        <v>-2.5</v>
      </c>
    </row>
    <row r="45149" customFormat="false" ht="12" hidden="false" customHeight="false" outlineLevel="0" collapsed="false">
      <c r="BS45149" s="96" t="n">
        <f aca="false">BR45149-2.5</f>
        <v>-2.5</v>
      </c>
    </row>
    <row r="45150" customFormat="false" ht="12" hidden="false" customHeight="false" outlineLevel="0" collapsed="false">
      <c r="BS45150" s="96" t="n">
        <f aca="false">BR45150-2.5</f>
        <v>-2.5</v>
      </c>
    </row>
    <row r="45151" customFormat="false" ht="12" hidden="false" customHeight="false" outlineLevel="0" collapsed="false">
      <c r="BS45151" s="96" t="n">
        <f aca="false">BR45151-2.5</f>
        <v>-2.5</v>
      </c>
    </row>
    <row r="45152" customFormat="false" ht="12" hidden="false" customHeight="false" outlineLevel="0" collapsed="false">
      <c r="BS45152" s="96" t="n">
        <f aca="false">BR45152-2.5</f>
        <v>-2.5</v>
      </c>
    </row>
    <row r="45153" customFormat="false" ht="12" hidden="false" customHeight="false" outlineLevel="0" collapsed="false">
      <c r="BS45153" s="96" t="n">
        <f aca="false">BR45153-2.5</f>
        <v>-2.5</v>
      </c>
    </row>
    <row r="45154" customFormat="false" ht="12" hidden="false" customHeight="false" outlineLevel="0" collapsed="false">
      <c r="BS45154" s="96" t="n">
        <f aca="false">BR45154-2.5</f>
        <v>-2.5</v>
      </c>
    </row>
    <row r="45155" customFormat="false" ht="12" hidden="false" customHeight="false" outlineLevel="0" collapsed="false">
      <c r="BS45155" s="96" t="n">
        <f aca="false">BR45155-2.5</f>
        <v>-2.5</v>
      </c>
    </row>
    <row r="45156" customFormat="false" ht="12" hidden="false" customHeight="false" outlineLevel="0" collapsed="false">
      <c r="BS45156" s="96" t="n">
        <f aca="false">BR45156-2.5</f>
        <v>-2.5</v>
      </c>
    </row>
    <row r="45157" customFormat="false" ht="12" hidden="false" customHeight="false" outlineLevel="0" collapsed="false">
      <c r="BS45157" s="96" t="n">
        <f aca="false">BR45157-2.5</f>
        <v>-2.5</v>
      </c>
    </row>
    <row r="45158" customFormat="false" ht="12" hidden="false" customHeight="false" outlineLevel="0" collapsed="false">
      <c r="BS45158" s="96" t="n">
        <f aca="false">BR45158-2.5</f>
        <v>-2.5</v>
      </c>
    </row>
    <row r="45159" customFormat="false" ht="12" hidden="false" customHeight="false" outlineLevel="0" collapsed="false">
      <c r="BS45159" s="96" t="n">
        <f aca="false">BR45159-2.5</f>
        <v>-2.5</v>
      </c>
    </row>
    <row r="45160" customFormat="false" ht="12" hidden="false" customHeight="false" outlineLevel="0" collapsed="false">
      <c r="BS45160" s="96" t="n">
        <f aca="false">BR45160-2.5</f>
        <v>-2.5</v>
      </c>
    </row>
    <row r="45161" customFormat="false" ht="12" hidden="false" customHeight="false" outlineLevel="0" collapsed="false">
      <c r="BS45161" s="96" t="n">
        <f aca="false">BR45161-2.5</f>
        <v>-2.5</v>
      </c>
    </row>
    <row r="45162" customFormat="false" ht="12" hidden="false" customHeight="false" outlineLevel="0" collapsed="false">
      <c r="BS45162" s="96" t="n">
        <f aca="false">BR45162-2.5</f>
        <v>-2.5</v>
      </c>
    </row>
    <row r="45163" customFormat="false" ht="12" hidden="false" customHeight="false" outlineLevel="0" collapsed="false">
      <c r="BS45163" s="96" t="n">
        <f aca="false">BR45163-2.5</f>
        <v>-2.5</v>
      </c>
    </row>
    <row r="45164" customFormat="false" ht="12" hidden="false" customHeight="false" outlineLevel="0" collapsed="false">
      <c r="BS45164" s="96" t="n">
        <f aca="false">BR45164-2.5</f>
        <v>-2.5</v>
      </c>
    </row>
    <row r="45165" customFormat="false" ht="12" hidden="false" customHeight="false" outlineLevel="0" collapsed="false">
      <c r="BS45165" s="96" t="n">
        <f aca="false">BR45165-2.5</f>
        <v>-2.5</v>
      </c>
    </row>
    <row r="45166" customFormat="false" ht="12" hidden="false" customHeight="false" outlineLevel="0" collapsed="false">
      <c r="BS45166" s="96" t="n">
        <f aca="false">BR45166-2.5</f>
        <v>-2.5</v>
      </c>
    </row>
    <row r="45167" customFormat="false" ht="12" hidden="false" customHeight="false" outlineLevel="0" collapsed="false">
      <c r="BS45167" s="96" t="n">
        <f aca="false">BR45167-2.5</f>
        <v>-2.5</v>
      </c>
    </row>
    <row r="45168" customFormat="false" ht="12" hidden="false" customHeight="false" outlineLevel="0" collapsed="false">
      <c r="BS45168" s="96" t="n">
        <f aca="false">BR45168-2.5</f>
        <v>-2.5</v>
      </c>
    </row>
    <row r="45169" customFormat="false" ht="12" hidden="false" customHeight="false" outlineLevel="0" collapsed="false">
      <c r="BS45169" s="96" t="n">
        <f aca="false">BR45169-2.5</f>
        <v>-2.5</v>
      </c>
    </row>
    <row r="45170" customFormat="false" ht="12" hidden="false" customHeight="false" outlineLevel="0" collapsed="false">
      <c r="BS45170" s="96" t="n">
        <f aca="false">BR45170-2.5</f>
        <v>-2.5</v>
      </c>
    </row>
    <row r="45171" customFormat="false" ht="12" hidden="false" customHeight="false" outlineLevel="0" collapsed="false">
      <c r="BS45171" s="96" t="n">
        <f aca="false">BR45171-2.5</f>
        <v>-2.5</v>
      </c>
    </row>
    <row r="45172" customFormat="false" ht="12" hidden="false" customHeight="false" outlineLevel="0" collapsed="false">
      <c r="BS45172" s="96" t="n">
        <f aca="false">BR45172-2.5</f>
        <v>-2.5</v>
      </c>
    </row>
    <row r="45173" customFormat="false" ht="12" hidden="false" customHeight="false" outlineLevel="0" collapsed="false">
      <c r="BS45173" s="96" t="n">
        <f aca="false">BR45173-2.5</f>
        <v>-2.5</v>
      </c>
    </row>
    <row r="45174" customFormat="false" ht="12" hidden="false" customHeight="false" outlineLevel="0" collapsed="false">
      <c r="BS45174" s="96" t="n">
        <f aca="false">BR45174-2.5</f>
        <v>-2.5</v>
      </c>
    </row>
    <row r="45175" customFormat="false" ht="12" hidden="false" customHeight="false" outlineLevel="0" collapsed="false">
      <c r="BS45175" s="96" t="n">
        <f aca="false">BR45175-2.5</f>
        <v>-2.5</v>
      </c>
    </row>
    <row r="45176" customFormat="false" ht="12" hidden="false" customHeight="false" outlineLevel="0" collapsed="false">
      <c r="BS45176" s="96" t="n">
        <f aca="false">BR45176-2.5</f>
        <v>-2.5</v>
      </c>
    </row>
    <row r="45177" customFormat="false" ht="12" hidden="false" customHeight="false" outlineLevel="0" collapsed="false">
      <c r="BS45177" s="96" t="n">
        <f aca="false">BR45177-2.5</f>
        <v>-2.5</v>
      </c>
    </row>
    <row r="45178" customFormat="false" ht="12" hidden="false" customHeight="false" outlineLevel="0" collapsed="false">
      <c r="BS45178" s="96" t="n">
        <f aca="false">BR45178-2.5</f>
        <v>-2.5</v>
      </c>
    </row>
    <row r="45179" customFormat="false" ht="12" hidden="false" customHeight="false" outlineLevel="0" collapsed="false">
      <c r="BS45179" s="96" t="n">
        <f aca="false">BR45179-2.5</f>
        <v>-2.5</v>
      </c>
    </row>
    <row r="45180" customFormat="false" ht="12" hidden="false" customHeight="false" outlineLevel="0" collapsed="false">
      <c r="BS45180" s="96" t="n">
        <f aca="false">BR45180-2.5</f>
        <v>-2.5</v>
      </c>
    </row>
    <row r="45181" customFormat="false" ht="12" hidden="false" customHeight="false" outlineLevel="0" collapsed="false">
      <c r="BS45181" s="96" t="n">
        <f aca="false">BR45181-2.5</f>
        <v>-2.5</v>
      </c>
    </row>
    <row r="45182" customFormat="false" ht="12" hidden="false" customHeight="false" outlineLevel="0" collapsed="false">
      <c r="BS45182" s="96" t="n">
        <f aca="false">BR45182-2.5</f>
        <v>-2.5</v>
      </c>
    </row>
    <row r="45183" customFormat="false" ht="12" hidden="false" customHeight="false" outlineLevel="0" collapsed="false">
      <c r="BS45183" s="96" t="n">
        <f aca="false">BR45183-2.5</f>
        <v>-2.5</v>
      </c>
    </row>
    <row r="45184" customFormat="false" ht="12" hidden="false" customHeight="false" outlineLevel="0" collapsed="false">
      <c r="BS45184" s="96" t="n">
        <f aca="false">BR45184-2.5</f>
        <v>-2.5</v>
      </c>
    </row>
    <row r="45185" customFormat="false" ht="12" hidden="false" customHeight="false" outlineLevel="0" collapsed="false">
      <c r="BS45185" s="96" t="n">
        <f aca="false">BR45185-2.5</f>
        <v>-2.5</v>
      </c>
    </row>
    <row r="45186" customFormat="false" ht="12" hidden="false" customHeight="false" outlineLevel="0" collapsed="false">
      <c r="BS45186" s="96" t="n">
        <f aca="false">BR45186-2.5</f>
        <v>-2.5</v>
      </c>
    </row>
    <row r="45187" customFormat="false" ht="12" hidden="false" customHeight="false" outlineLevel="0" collapsed="false">
      <c r="BS45187" s="96" t="n">
        <f aca="false">BR45187-2.5</f>
        <v>-2.5</v>
      </c>
    </row>
    <row r="45188" customFormat="false" ht="12" hidden="false" customHeight="false" outlineLevel="0" collapsed="false">
      <c r="BS45188" s="96" t="n">
        <f aca="false">BR45188-2.5</f>
        <v>-2.5</v>
      </c>
    </row>
    <row r="45189" customFormat="false" ht="12" hidden="false" customHeight="false" outlineLevel="0" collapsed="false">
      <c r="BS45189" s="96" t="n">
        <f aca="false">BR45189-2.5</f>
        <v>-2.5</v>
      </c>
    </row>
    <row r="45190" customFormat="false" ht="12" hidden="false" customHeight="false" outlineLevel="0" collapsed="false">
      <c r="BS45190" s="96" t="n">
        <f aca="false">BR45190-2.5</f>
        <v>-2.5</v>
      </c>
    </row>
    <row r="45191" customFormat="false" ht="12" hidden="false" customHeight="false" outlineLevel="0" collapsed="false">
      <c r="BS45191" s="96" t="n">
        <f aca="false">BR45191-2.5</f>
        <v>-2.5</v>
      </c>
    </row>
    <row r="45192" customFormat="false" ht="12" hidden="false" customHeight="false" outlineLevel="0" collapsed="false">
      <c r="BS45192" s="96" t="n">
        <f aca="false">BR45192-2.5</f>
        <v>-2.5</v>
      </c>
    </row>
    <row r="45193" customFormat="false" ht="12" hidden="false" customHeight="false" outlineLevel="0" collapsed="false">
      <c r="BS45193" s="96" t="n">
        <f aca="false">BR45193-2.5</f>
        <v>-2.5</v>
      </c>
    </row>
    <row r="45194" customFormat="false" ht="12" hidden="false" customHeight="false" outlineLevel="0" collapsed="false">
      <c r="BS45194" s="96" t="n">
        <f aca="false">BR45194-2.5</f>
        <v>-2.5</v>
      </c>
    </row>
    <row r="45195" customFormat="false" ht="12" hidden="false" customHeight="false" outlineLevel="0" collapsed="false">
      <c r="BS45195" s="96" t="n">
        <f aca="false">BR45195-2.5</f>
        <v>-2.5</v>
      </c>
    </row>
    <row r="45196" customFormat="false" ht="12" hidden="false" customHeight="false" outlineLevel="0" collapsed="false">
      <c r="BS45196" s="96" t="n">
        <f aca="false">BR45196-2.5</f>
        <v>-2.5</v>
      </c>
    </row>
    <row r="45197" customFormat="false" ht="12" hidden="false" customHeight="false" outlineLevel="0" collapsed="false">
      <c r="BS45197" s="96" t="n">
        <f aca="false">BR45197-2.5</f>
        <v>-2.5</v>
      </c>
    </row>
    <row r="45198" customFormat="false" ht="12" hidden="false" customHeight="false" outlineLevel="0" collapsed="false">
      <c r="BS45198" s="96" t="n">
        <f aca="false">BR45198-2.5</f>
        <v>-2.5</v>
      </c>
    </row>
    <row r="45199" customFormat="false" ht="12" hidden="false" customHeight="false" outlineLevel="0" collapsed="false">
      <c r="BS45199" s="96" t="n">
        <f aca="false">BR45199-2.5</f>
        <v>-2.5</v>
      </c>
    </row>
    <row r="45200" customFormat="false" ht="12" hidden="false" customHeight="false" outlineLevel="0" collapsed="false">
      <c r="BS45200" s="96" t="n">
        <f aca="false">BR45200-2.5</f>
        <v>-2.5</v>
      </c>
    </row>
    <row r="45201" customFormat="false" ht="12" hidden="false" customHeight="false" outlineLevel="0" collapsed="false">
      <c r="BS45201" s="96" t="n">
        <f aca="false">BR45201-2.5</f>
        <v>-2.5</v>
      </c>
    </row>
    <row r="45202" customFormat="false" ht="12" hidden="false" customHeight="false" outlineLevel="0" collapsed="false">
      <c r="BS45202" s="96" t="n">
        <f aca="false">BR45202-2.5</f>
        <v>-2.5</v>
      </c>
    </row>
    <row r="45203" customFormat="false" ht="12" hidden="false" customHeight="false" outlineLevel="0" collapsed="false">
      <c r="BS45203" s="96" t="n">
        <f aca="false">BR45203-2.5</f>
        <v>-2.5</v>
      </c>
    </row>
    <row r="45204" customFormat="false" ht="12" hidden="false" customHeight="false" outlineLevel="0" collapsed="false">
      <c r="BS45204" s="96" t="n">
        <f aca="false">BR45204-2.5</f>
        <v>-2.5</v>
      </c>
    </row>
    <row r="45205" customFormat="false" ht="12" hidden="false" customHeight="false" outlineLevel="0" collapsed="false">
      <c r="BS45205" s="96" t="n">
        <f aca="false">BR45205-2.5</f>
        <v>-2.5</v>
      </c>
    </row>
    <row r="45206" customFormat="false" ht="12" hidden="false" customHeight="false" outlineLevel="0" collapsed="false">
      <c r="BS45206" s="96" t="n">
        <f aca="false">BR45206-2.5</f>
        <v>-2.5</v>
      </c>
    </row>
    <row r="45207" customFormat="false" ht="12" hidden="false" customHeight="false" outlineLevel="0" collapsed="false">
      <c r="BS45207" s="96" t="n">
        <f aca="false">BR45207-2.5</f>
        <v>-2.5</v>
      </c>
    </row>
    <row r="45208" customFormat="false" ht="12" hidden="false" customHeight="false" outlineLevel="0" collapsed="false">
      <c r="BS45208" s="96" t="n">
        <f aca="false">BR45208-2.5</f>
        <v>-2.5</v>
      </c>
    </row>
    <row r="45209" customFormat="false" ht="12" hidden="false" customHeight="false" outlineLevel="0" collapsed="false">
      <c r="BS45209" s="96" t="n">
        <f aca="false">BR45209-2.5</f>
        <v>-2.5</v>
      </c>
    </row>
    <row r="45210" customFormat="false" ht="12" hidden="false" customHeight="false" outlineLevel="0" collapsed="false">
      <c r="BS45210" s="96" t="n">
        <f aca="false">BR45210-2.5</f>
        <v>-2.5</v>
      </c>
    </row>
    <row r="45211" customFormat="false" ht="12" hidden="false" customHeight="false" outlineLevel="0" collapsed="false">
      <c r="BS45211" s="96" t="n">
        <f aca="false">BR45211-2.5</f>
        <v>-2.5</v>
      </c>
    </row>
    <row r="45212" customFormat="false" ht="12" hidden="false" customHeight="false" outlineLevel="0" collapsed="false">
      <c r="BS45212" s="96" t="n">
        <f aca="false">BR45212-2.5</f>
        <v>-2.5</v>
      </c>
    </row>
    <row r="45213" customFormat="false" ht="12" hidden="false" customHeight="false" outlineLevel="0" collapsed="false">
      <c r="BS45213" s="96" t="n">
        <f aca="false">BR45213-2.5</f>
        <v>-2.5</v>
      </c>
    </row>
    <row r="45214" customFormat="false" ht="12" hidden="false" customHeight="false" outlineLevel="0" collapsed="false">
      <c r="BS45214" s="96" t="n">
        <f aca="false">BR45214-2.5</f>
        <v>-2.5</v>
      </c>
    </row>
    <row r="45215" customFormat="false" ht="12" hidden="false" customHeight="false" outlineLevel="0" collapsed="false">
      <c r="BS45215" s="96" t="n">
        <f aca="false">BR45215-2.5</f>
        <v>-2.5</v>
      </c>
    </row>
    <row r="45216" customFormat="false" ht="12" hidden="false" customHeight="false" outlineLevel="0" collapsed="false">
      <c r="BS45216" s="96" t="n">
        <f aca="false">BR45216-2.5</f>
        <v>-2.5</v>
      </c>
    </row>
    <row r="45217" customFormat="false" ht="12" hidden="false" customHeight="false" outlineLevel="0" collapsed="false">
      <c r="BS45217" s="96" t="n">
        <f aca="false">BR45217-2.5</f>
        <v>-2.5</v>
      </c>
    </row>
    <row r="45218" customFormat="false" ht="12" hidden="false" customHeight="false" outlineLevel="0" collapsed="false">
      <c r="BS45218" s="96" t="n">
        <f aca="false">BR45218-2.5</f>
        <v>-2.5</v>
      </c>
    </row>
    <row r="45219" customFormat="false" ht="12" hidden="false" customHeight="false" outlineLevel="0" collapsed="false">
      <c r="BS45219" s="96" t="n">
        <f aca="false">BR45219-2.5</f>
        <v>-2.5</v>
      </c>
    </row>
    <row r="45220" customFormat="false" ht="12" hidden="false" customHeight="false" outlineLevel="0" collapsed="false">
      <c r="BS45220" s="96" t="n">
        <f aca="false">BR45220-2.5</f>
        <v>-2.5</v>
      </c>
    </row>
    <row r="45221" customFormat="false" ht="12" hidden="false" customHeight="false" outlineLevel="0" collapsed="false">
      <c r="BS45221" s="96" t="n">
        <f aca="false">BR45221-2.5</f>
        <v>-2.5</v>
      </c>
    </row>
    <row r="45222" customFormat="false" ht="12" hidden="false" customHeight="false" outlineLevel="0" collapsed="false">
      <c r="BS45222" s="96" t="n">
        <f aca="false">BR45222-2.5</f>
        <v>-2.5</v>
      </c>
    </row>
    <row r="45223" customFormat="false" ht="12" hidden="false" customHeight="false" outlineLevel="0" collapsed="false">
      <c r="BS45223" s="96" t="n">
        <f aca="false">BR45223-2.5</f>
        <v>-2.5</v>
      </c>
    </row>
    <row r="45224" customFormat="false" ht="12" hidden="false" customHeight="false" outlineLevel="0" collapsed="false">
      <c r="BS45224" s="96" t="n">
        <f aca="false">BR45224-2.5</f>
        <v>-2.5</v>
      </c>
    </row>
    <row r="45225" customFormat="false" ht="12" hidden="false" customHeight="false" outlineLevel="0" collapsed="false">
      <c r="BS45225" s="96" t="n">
        <f aca="false">BR45225-2.5</f>
        <v>-2.5</v>
      </c>
    </row>
    <row r="45226" customFormat="false" ht="12" hidden="false" customHeight="false" outlineLevel="0" collapsed="false">
      <c r="BS45226" s="96" t="n">
        <f aca="false">BR45226-2.5</f>
        <v>-2.5</v>
      </c>
    </row>
    <row r="45227" customFormat="false" ht="12" hidden="false" customHeight="false" outlineLevel="0" collapsed="false">
      <c r="BS45227" s="96" t="n">
        <f aca="false">BR45227-2.5</f>
        <v>-2.5</v>
      </c>
    </row>
    <row r="45228" customFormat="false" ht="12" hidden="false" customHeight="false" outlineLevel="0" collapsed="false">
      <c r="BS45228" s="96" t="n">
        <f aca="false">BR45228-2.5</f>
        <v>-2.5</v>
      </c>
    </row>
    <row r="45229" customFormat="false" ht="12" hidden="false" customHeight="false" outlineLevel="0" collapsed="false">
      <c r="BS45229" s="96" t="n">
        <f aca="false">BR45229-2.5</f>
        <v>-2.5</v>
      </c>
    </row>
    <row r="45230" customFormat="false" ht="12" hidden="false" customHeight="false" outlineLevel="0" collapsed="false">
      <c r="BS45230" s="96" t="n">
        <f aca="false">BR45230-2.5</f>
        <v>-2.5</v>
      </c>
    </row>
    <row r="45231" customFormat="false" ht="12" hidden="false" customHeight="false" outlineLevel="0" collapsed="false">
      <c r="BS45231" s="96" t="n">
        <f aca="false">BR45231-2.5</f>
        <v>-2.5</v>
      </c>
    </row>
    <row r="45232" customFormat="false" ht="12" hidden="false" customHeight="false" outlineLevel="0" collapsed="false">
      <c r="BS45232" s="96" t="n">
        <f aca="false">BR45232-2.5</f>
        <v>-2.5</v>
      </c>
    </row>
    <row r="45233" customFormat="false" ht="12" hidden="false" customHeight="false" outlineLevel="0" collapsed="false">
      <c r="BS45233" s="96" t="n">
        <f aca="false">BR45233-2.5</f>
        <v>-2.5</v>
      </c>
    </row>
    <row r="45234" customFormat="false" ht="12" hidden="false" customHeight="false" outlineLevel="0" collapsed="false">
      <c r="BS45234" s="96" t="n">
        <f aca="false">BR45234-2.5</f>
        <v>-2.5</v>
      </c>
    </row>
    <row r="45235" customFormat="false" ht="12" hidden="false" customHeight="false" outlineLevel="0" collapsed="false">
      <c r="BS45235" s="96" t="n">
        <f aca="false">BR45235-2.5</f>
        <v>-2.5</v>
      </c>
    </row>
    <row r="45236" customFormat="false" ht="12" hidden="false" customHeight="false" outlineLevel="0" collapsed="false">
      <c r="BS45236" s="96" t="n">
        <f aca="false">BR45236-2.5</f>
        <v>-2.5</v>
      </c>
    </row>
    <row r="45237" customFormat="false" ht="12" hidden="false" customHeight="false" outlineLevel="0" collapsed="false">
      <c r="BS45237" s="96" t="n">
        <f aca="false">BR45237-2.5</f>
        <v>-2.5</v>
      </c>
    </row>
    <row r="45238" customFormat="false" ht="12" hidden="false" customHeight="false" outlineLevel="0" collapsed="false">
      <c r="BS45238" s="96" t="n">
        <f aca="false">BR45238-2.5</f>
        <v>-2.5</v>
      </c>
    </row>
    <row r="45239" customFormat="false" ht="12" hidden="false" customHeight="false" outlineLevel="0" collapsed="false">
      <c r="BS45239" s="96" t="n">
        <f aca="false">BR45239-2.5</f>
        <v>-2.5</v>
      </c>
    </row>
    <row r="45240" customFormat="false" ht="12" hidden="false" customHeight="false" outlineLevel="0" collapsed="false">
      <c r="BS45240" s="96" t="n">
        <f aca="false">BR45240-2.5</f>
        <v>-2.5</v>
      </c>
    </row>
    <row r="45241" customFormat="false" ht="12" hidden="false" customHeight="false" outlineLevel="0" collapsed="false">
      <c r="BS45241" s="96" t="n">
        <f aca="false">BR45241-2.5</f>
        <v>-2.5</v>
      </c>
    </row>
    <row r="45242" customFormat="false" ht="12" hidden="false" customHeight="false" outlineLevel="0" collapsed="false">
      <c r="BS45242" s="96" t="n">
        <f aca="false">BR45242-2.5</f>
        <v>-2.5</v>
      </c>
    </row>
    <row r="45243" customFormat="false" ht="12" hidden="false" customHeight="false" outlineLevel="0" collapsed="false">
      <c r="BS45243" s="96" t="n">
        <f aca="false">BR45243-2.5</f>
        <v>-2.5</v>
      </c>
    </row>
    <row r="45244" customFormat="false" ht="12" hidden="false" customHeight="false" outlineLevel="0" collapsed="false">
      <c r="BS45244" s="96" t="n">
        <f aca="false">BR45244-2.5</f>
        <v>-2.5</v>
      </c>
    </row>
    <row r="45245" customFormat="false" ht="12" hidden="false" customHeight="false" outlineLevel="0" collapsed="false">
      <c r="BS45245" s="96" t="n">
        <f aca="false">BR45245-2.5</f>
        <v>-2.5</v>
      </c>
    </row>
    <row r="45246" customFormat="false" ht="12" hidden="false" customHeight="false" outlineLevel="0" collapsed="false">
      <c r="BS45246" s="96" t="n">
        <f aca="false">BR45246-2.5</f>
        <v>-2.5</v>
      </c>
    </row>
    <row r="45247" customFormat="false" ht="12" hidden="false" customHeight="false" outlineLevel="0" collapsed="false">
      <c r="BS45247" s="96" t="n">
        <f aca="false">BR45247-2.5</f>
        <v>-2.5</v>
      </c>
    </row>
    <row r="45248" customFormat="false" ht="12" hidden="false" customHeight="false" outlineLevel="0" collapsed="false">
      <c r="BS45248" s="96" t="n">
        <f aca="false">BR45248-2.5</f>
        <v>-2.5</v>
      </c>
    </row>
    <row r="45249" customFormat="false" ht="12" hidden="false" customHeight="false" outlineLevel="0" collapsed="false">
      <c r="BS45249" s="96" t="n">
        <f aca="false">BR45249-2.5</f>
        <v>-2.5</v>
      </c>
    </row>
    <row r="45250" customFormat="false" ht="12" hidden="false" customHeight="false" outlineLevel="0" collapsed="false">
      <c r="BS45250" s="96" t="n">
        <f aca="false">BR45250-2.5</f>
        <v>-2.5</v>
      </c>
    </row>
    <row r="45251" customFormat="false" ht="12" hidden="false" customHeight="false" outlineLevel="0" collapsed="false">
      <c r="BS45251" s="96" t="n">
        <f aca="false">BR45251-2.5</f>
        <v>-2.5</v>
      </c>
    </row>
    <row r="45252" customFormat="false" ht="12" hidden="false" customHeight="false" outlineLevel="0" collapsed="false">
      <c r="BS45252" s="96" t="n">
        <f aca="false">BR45252-2.5</f>
        <v>-2.5</v>
      </c>
    </row>
    <row r="45253" customFormat="false" ht="12" hidden="false" customHeight="false" outlineLevel="0" collapsed="false">
      <c r="BS45253" s="96" t="n">
        <f aca="false">BR45253-2.5</f>
        <v>-2.5</v>
      </c>
    </row>
    <row r="45254" customFormat="false" ht="12" hidden="false" customHeight="false" outlineLevel="0" collapsed="false">
      <c r="BS45254" s="96" t="n">
        <f aca="false">BR45254-2.5</f>
        <v>-2.5</v>
      </c>
    </row>
    <row r="45255" customFormat="false" ht="12" hidden="false" customHeight="false" outlineLevel="0" collapsed="false">
      <c r="BS45255" s="96" t="n">
        <f aca="false">BR45255-2.5</f>
        <v>-2.5</v>
      </c>
    </row>
    <row r="45256" customFormat="false" ht="12" hidden="false" customHeight="false" outlineLevel="0" collapsed="false">
      <c r="BS45256" s="96" t="n">
        <f aca="false">BR45256-2.5</f>
        <v>-2.5</v>
      </c>
    </row>
    <row r="45257" customFormat="false" ht="12" hidden="false" customHeight="false" outlineLevel="0" collapsed="false">
      <c r="BS45257" s="96" t="n">
        <f aca="false">BR45257-2.5</f>
        <v>-2.5</v>
      </c>
    </row>
    <row r="45258" customFormat="false" ht="12" hidden="false" customHeight="false" outlineLevel="0" collapsed="false">
      <c r="BS45258" s="96" t="n">
        <f aca="false">BR45258-2.5</f>
        <v>-2.5</v>
      </c>
    </row>
    <row r="45259" customFormat="false" ht="12" hidden="false" customHeight="false" outlineLevel="0" collapsed="false">
      <c r="BS45259" s="96" t="n">
        <f aca="false">BR45259-2.5</f>
        <v>-2.5</v>
      </c>
    </row>
    <row r="45260" customFormat="false" ht="12" hidden="false" customHeight="false" outlineLevel="0" collapsed="false">
      <c r="BS45260" s="96" t="n">
        <f aca="false">BR45260-2.5</f>
        <v>-2.5</v>
      </c>
    </row>
    <row r="45261" customFormat="false" ht="12" hidden="false" customHeight="false" outlineLevel="0" collapsed="false">
      <c r="BS45261" s="96" t="n">
        <f aca="false">BR45261-2.5</f>
        <v>-2.5</v>
      </c>
    </row>
    <row r="45262" customFormat="false" ht="12" hidden="false" customHeight="false" outlineLevel="0" collapsed="false">
      <c r="BS45262" s="96" t="n">
        <f aca="false">BR45262-2.5</f>
        <v>-2.5</v>
      </c>
    </row>
    <row r="45263" customFormat="false" ht="12" hidden="false" customHeight="false" outlineLevel="0" collapsed="false">
      <c r="BS45263" s="96" t="n">
        <f aca="false">BR45263-2.5</f>
        <v>-2.5</v>
      </c>
    </row>
    <row r="45264" customFormat="false" ht="12" hidden="false" customHeight="false" outlineLevel="0" collapsed="false">
      <c r="BS45264" s="96" t="n">
        <f aca="false">BR45264-2.5</f>
        <v>-2.5</v>
      </c>
    </row>
    <row r="45265" customFormat="false" ht="12" hidden="false" customHeight="false" outlineLevel="0" collapsed="false">
      <c r="BS45265" s="96" t="n">
        <f aca="false">BR45265-2.5</f>
        <v>-2.5</v>
      </c>
    </row>
    <row r="45266" customFormat="false" ht="12" hidden="false" customHeight="false" outlineLevel="0" collapsed="false">
      <c r="BS45266" s="96" t="n">
        <f aca="false">BR45266-2.5</f>
        <v>-2.5</v>
      </c>
    </row>
    <row r="45267" customFormat="false" ht="12" hidden="false" customHeight="false" outlineLevel="0" collapsed="false">
      <c r="BS45267" s="96" t="n">
        <f aca="false">BR45267-2.5</f>
        <v>-2.5</v>
      </c>
    </row>
    <row r="45268" customFormat="false" ht="12" hidden="false" customHeight="false" outlineLevel="0" collapsed="false">
      <c r="BS45268" s="96" t="n">
        <f aca="false">BR45268-2.5</f>
        <v>-2.5</v>
      </c>
    </row>
    <row r="45269" customFormat="false" ht="12" hidden="false" customHeight="false" outlineLevel="0" collapsed="false">
      <c r="BS45269" s="96" t="n">
        <f aca="false">BR45269-2.5</f>
        <v>-2.5</v>
      </c>
    </row>
    <row r="45270" customFormat="false" ht="12" hidden="false" customHeight="false" outlineLevel="0" collapsed="false">
      <c r="BS45270" s="96" t="n">
        <f aca="false">BR45270-2.5</f>
        <v>-2.5</v>
      </c>
    </row>
    <row r="45271" customFormat="false" ht="12" hidden="false" customHeight="false" outlineLevel="0" collapsed="false">
      <c r="BS45271" s="96" t="n">
        <f aca="false">BR45271-2.5</f>
        <v>-2.5</v>
      </c>
    </row>
    <row r="45272" customFormat="false" ht="12" hidden="false" customHeight="false" outlineLevel="0" collapsed="false">
      <c r="BS45272" s="96" t="n">
        <f aca="false">BR45272-2.5</f>
        <v>-2.5</v>
      </c>
    </row>
    <row r="45273" customFormat="false" ht="12" hidden="false" customHeight="false" outlineLevel="0" collapsed="false">
      <c r="BS45273" s="96" t="n">
        <f aca="false">BR45273-2.5</f>
        <v>-2.5</v>
      </c>
    </row>
    <row r="45274" customFormat="false" ht="12" hidden="false" customHeight="false" outlineLevel="0" collapsed="false">
      <c r="BS45274" s="96" t="n">
        <f aca="false">BR45274-2.5</f>
        <v>-2.5</v>
      </c>
    </row>
    <row r="45275" customFormat="false" ht="12" hidden="false" customHeight="false" outlineLevel="0" collapsed="false">
      <c r="BS45275" s="96" t="n">
        <f aca="false">BR45275-2.5</f>
        <v>-2.5</v>
      </c>
    </row>
    <row r="45276" customFormat="false" ht="12" hidden="false" customHeight="false" outlineLevel="0" collapsed="false">
      <c r="BS45276" s="96" t="n">
        <f aca="false">BR45276-2.5</f>
        <v>-2.5</v>
      </c>
    </row>
    <row r="45277" customFormat="false" ht="12" hidden="false" customHeight="false" outlineLevel="0" collapsed="false">
      <c r="BS45277" s="96" t="n">
        <f aca="false">BR45277-2.5</f>
        <v>-2.5</v>
      </c>
    </row>
    <row r="45278" customFormat="false" ht="12" hidden="false" customHeight="false" outlineLevel="0" collapsed="false">
      <c r="BS45278" s="96" t="n">
        <f aca="false">BR45278-2.5</f>
        <v>-2.5</v>
      </c>
    </row>
    <row r="45279" customFormat="false" ht="12" hidden="false" customHeight="false" outlineLevel="0" collapsed="false">
      <c r="BS45279" s="96" t="n">
        <f aca="false">BR45279-2.5</f>
        <v>-2.5</v>
      </c>
    </row>
    <row r="45280" customFormat="false" ht="12" hidden="false" customHeight="false" outlineLevel="0" collapsed="false">
      <c r="BS45280" s="96" t="n">
        <f aca="false">BR45280-2.5</f>
        <v>-2.5</v>
      </c>
    </row>
    <row r="45281" customFormat="false" ht="12" hidden="false" customHeight="false" outlineLevel="0" collapsed="false">
      <c r="BS45281" s="96" t="n">
        <f aca="false">BR45281-2.5</f>
        <v>-2.5</v>
      </c>
    </row>
    <row r="45282" customFormat="false" ht="12" hidden="false" customHeight="false" outlineLevel="0" collapsed="false">
      <c r="BS45282" s="96" t="n">
        <f aca="false">BR45282-2.5</f>
        <v>-2.5</v>
      </c>
    </row>
    <row r="45283" customFormat="false" ht="12" hidden="false" customHeight="false" outlineLevel="0" collapsed="false">
      <c r="BS45283" s="96" t="n">
        <f aca="false">BR45283-2.5</f>
        <v>-2.5</v>
      </c>
    </row>
    <row r="45284" customFormat="false" ht="12" hidden="false" customHeight="false" outlineLevel="0" collapsed="false">
      <c r="BS45284" s="96" t="n">
        <f aca="false">BR45284-2.5</f>
        <v>-2.5</v>
      </c>
    </row>
    <row r="45285" customFormat="false" ht="12" hidden="false" customHeight="false" outlineLevel="0" collapsed="false">
      <c r="BS45285" s="96" t="n">
        <f aca="false">BR45285-2.5</f>
        <v>-2.5</v>
      </c>
    </row>
    <row r="45286" customFormat="false" ht="12" hidden="false" customHeight="false" outlineLevel="0" collapsed="false">
      <c r="BS45286" s="96" t="n">
        <f aca="false">BR45286-2.5</f>
        <v>-2.5</v>
      </c>
    </row>
    <row r="45287" customFormat="false" ht="12" hidden="false" customHeight="false" outlineLevel="0" collapsed="false">
      <c r="BS45287" s="96" t="n">
        <f aca="false">BR45287-2.5</f>
        <v>-2.5</v>
      </c>
    </row>
    <row r="45288" customFormat="false" ht="12" hidden="false" customHeight="false" outlineLevel="0" collapsed="false">
      <c r="BS45288" s="96" t="n">
        <f aca="false">BR45288-2.5</f>
        <v>-2.5</v>
      </c>
    </row>
    <row r="45289" customFormat="false" ht="12" hidden="false" customHeight="false" outlineLevel="0" collapsed="false">
      <c r="BS45289" s="96" t="n">
        <f aca="false">BR45289-2.5</f>
        <v>-2.5</v>
      </c>
    </row>
    <row r="45290" customFormat="false" ht="12" hidden="false" customHeight="false" outlineLevel="0" collapsed="false">
      <c r="BS45290" s="96" t="n">
        <f aca="false">BR45290-2.5</f>
        <v>-2.5</v>
      </c>
    </row>
    <row r="45291" customFormat="false" ht="12" hidden="false" customHeight="false" outlineLevel="0" collapsed="false">
      <c r="BS45291" s="96" t="n">
        <f aca="false">BR45291-2.5</f>
        <v>-2.5</v>
      </c>
    </row>
    <row r="45292" customFormat="false" ht="12" hidden="false" customHeight="false" outlineLevel="0" collapsed="false">
      <c r="BS45292" s="96" t="n">
        <f aca="false">BR45292-2.5</f>
        <v>-2.5</v>
      </c>
    </row>
    <row r="45293" customFormat="false" ht="12" hidden="false" customHeight="false" outlineLevel="0" collapsed="false">
      <c r="BS45293" s="96" t="n">
        <f aca="false">BR45293-2.5</f>
        <v>-2.5</v>
      </c>
    </row>
    <row r="45294" customFormat="false" ht="12" hidden="false" customHeight="false" outlineLevel="0" collapsed="false">
      <c r="BS45294" s="96" t="n">
        <f aca="false">BR45294-2.5</f>
        <v>-2.5</v>
      </c>
    </row>
    <row r="45295" customFormat="false" ht="12" hidden="false" customHeight="false" outlineLevel="0" collapsed="false">
      <c r="BS45295" s="96" t="n">
        <f aca="false">BR45295-2.5</f>
        <v>-2.5</v>
      </c>
    </row>
    <row r="45296" customFormat="false" ht="12" hidden="false" customHeight="false" outlineLevel="0" collapsed="false">
      <c r="BS45296" s="96" t="n">
        <f aca="false">BR45296-2.5</f>
        <v>-2.5</v>
      </c>
    </row>
    <row r="45297" customFormat="false" ht="12" hidden="false" customHeight="false" outlineLevel="0" collapsed="false">
      <c r="BS45297" s="96" t="n">
        <f aca="false">BR45297-2.5</f>
        <v>-2.5</v>
      </c>
    </row>
    <row r="45298" customFormat="false" ht="12" hidden="false" customHeight="false" outlineLevel="0" collapsed="false">
      <c r="BS45298" s="96" t="n">
        <f aca="false">BR45298-2.5</f>
        <v>-2.5</v>
      </c>
    </row>
    <row r="45299" customFormat="false" ht="12" hidden="false" customHeight="false" outlineLevel="0" collapsed="false">
      <c r="BS45299" s="96" t="n">
        <f aca="false">BR45299-2.5</f>
        <v>-2.5</v>
      </c>
    </row>
    <row r="45300" customFormat="false" ht="12" hidden="false" customHeight="false" outlineLevel="0" collapsed="false">
      <c r="BS45300" s="96" t="n">
        <f aca="false">BR45300-2.5</f>
        <v>-2.5</v>
      </c>
    </row>
    <row r="45301" customFormat="false" ht="12" hidden="false" customHeight="false" outlineLevel="0" collapsed="false">
      <c r="BS45301" s="96" t="n">
        <f aca="false">BR45301-2.5</f>
        <v>-2.5</v>
      </c>
    </row>
    <row r="45302" customFormat="false" ht="12" hidden="false" customHeight="false" outlineLevel="0" collapsed="false">
      <c r="BS45302" s="96" t="n">
        <f aca="false">BR45302-2.5</f>
        <v>-2.5</v>
      </c>
    </row>
    <row r="45303" customFormat="false" ht="12" hidden="false" customHeight="false" outlineLevel="0" collapsed="false">
      <c r="BS45303" s="96" t="n">
        <f aca="false">BR45303-2.5</f>
        <v>-2.5</v>
      </c>
    </row>
    <row r="45304" customFormat="false" ht="12" hidden="false" customHeight="false" outlineLevel="0" collapsed="false">
      <c r="BS45304" s="96" t="n">
        <f aca="false">BR45304-2.5</f>
        <v>-2.5</v>
      </c>
    </row>
    <row r="45305" customFormat="false" ht="12" hidden="false" customHeight="false" outlineLevel="0" collapsed="false">
      <c r="BS45305" s="96" t="n">
        <f aca="false">BR45305-2.5</f>
        <v>-2.5</v>
      </c>
    </row>
    <row r="45306" customFormat="false" ht="12" hidden="false" customHeight="false" outlineLevel="0" collapsed="false">
      <c r="BS45306" s="96" t="n">
        <f aca="false">BR45306-2.5</f>
        <v>-2.5</v>
      </c>
    </row>
    <row r="45307" customFormat="false" ht="12" hidden="false" customHeight="false" outlineLevel="0" collapsed="false">
      <c r="BS45307" s="96" t="n">
        <f aca="false">BR45307-2.5</f>
        <v>-2.5</v>
      </c>
    </row>
    <row r="45308" customFormat="false" ht="12" hidden="false" customHeight="false" outlineLevel="0" collapsed="false">
      <c r="BS45308" s="96" t="n">
        <f aca="false">BR45308-2.5</f>
        <v>-2.5</v>
      </c>
    </row>
    <row r="45309" customFormat="false" ht="12" hidden="false" customHeight="false" outlineLevel="0" collapsed="false">
      <c r="BS45309" s="96" t="n">
        <f aca="false">BR45309-2.5</f>
        <v>-2.5</v>
      </c>
    </row>
    <row r="45310" customFormat="false" ht="12" hidden="false" customHeight="false" outlineLevel="0" collapsed="false">
      <c r="BS45310" s="96" t="n">
        <f aca="false">BR45310-2.5</f>
        <v>-2.5</v>
      </c>
    </row>
    <row r="45311" customFormat="false" ht="12" hidden="false" customHeight="false" outlineLevel="0" collapsed="false">
      <c r="BS45311" s="96" t="n">
        <f aca="false">BR45311-2.5</f>
        <v>-2.5</v>
      </c>
    </row>
    <row r="45312" customFormat="false" ht="12" hidden="false" customHeight="false" outlineLevel="0" collapsed="false">
      <c r="BS45312" s="96" t="n">
        <f aca="false">BR45312-2.5</f>
        <v>-2.5</v>
      </c>
    </row>
    <row r="45313" customFormat="false" ht="12" hidden="false" customHeight="false" outlineLevel="0" collapsed="false">
      <c r="BS45313" s="96" t="n">
        <f aca="false">BR45313-2.5</f>
        <v>-2.5</v>
      </c>
    </row>
    <row r="45314" customFormat="false" ht="12" hidden="false" customHeight="false" outlineLevel="0" collapsed="false">
      <c r="BS45314" s="96" t="n">
        <f aca="false">BR45314-2.5</f>
        <v>-2.5</v>
      </c>
    </row>
    <row r="45315" customFormat="false" ht="12" hidden="false" customHeight="false" outlineLevel="0" collapsed="false">
      <c r="BS45315" s="96" t="n">
        <f aca="false">BR45315-2.5</f>
        <v>-2.5</v>
      </c>
    </row>
    <row r="45316" customFormat="false" ht="12" hidden="false" customHeight="false" outlineLevel="0" collapsed="false">
      <c r="BS45316" s="96" t="n">
        <f aca="false">BR45316-2.5</f>
        <v>-2.5</v>
      </c>
    </row>
    <row r="45317" customFormat="false" ht="12" hidden="false" customHeight="false" outlineLevel="0" collapsed="false">
      <c r="BS45317" s="96" t="n">
        <f aca="false">BR45317-2.5</f>
        <v>-2.5</v>
      </c>
    </row>
    <row r="45318" customFormat="false" ht="12" hidden="false" customHeight="false" outlineLevel="0" collapsed="false">
      <c r="BS45318" s="96" t="n">
        <f aca="false">BR45318-2.5</f>
        <v>-2.5</v>
      </c>
    </row>
    <row r="45319" customFormat="false" ht="12" hidden="false" customHeight="false" outlineLevel="0" collapsed="false">
      <c r="BS45319" s="96" t="n">
        <f aca="false">BR45319-2.5</f>
        <v>-2.5</v>
      </c>
    </row>
    <row r="45320" customFormat="false" ht="12" hidden="false" customHeight="false" outlineLevel="0" collapsed="false">
      <c r="BS45320" s="96" t="n">
        <f aca="false">BR45320-2.5</f>
        <v>-2.5</v>
      </c>
    </row>
    <row r="45321" customFormat="false" ht="12" hidden="false" customHeight="false" outlineLevel="0" collapsed="false">
      <c r="BS45321" s="96" t="n">
        <f aca="false">BR45321-2.5</f>
        <v>-2.5</v>
      </c>
    </row>
    <row r="45322" customFormat="false" ht="12" hidden="false" customHeight="false" outlineLevel="0" collapsed="false">
      <c r="BS45322" s="96" t="n">
        <f aca="false">BR45322-2.5</f>
        <v>-2.5</v>
      </c>
    </row>
    <row r="45323" customFormat="false" ht="12" hidden="false" customHeight="false" outlineLevel="0" collapsed="false">
      <c r="BS45323" s="96" t="n">
        <f aca="false">BR45323-2.5</f>
        <v>-2.5</v>
      </c>
    </row>
    <row r="45324" customFormat="false" ht="12" hidden="false" customHeight="false" outlineLevel="0" collapsed="false">
      <c r="BS45324" s="96" t="n">
        <f aca="false">BR45324-2.5</f>
        <v>-2.5</v>
      </c>
    </row>
    <row r="45325" customFormat="false" ht="12" hidden="false" customHeight="false" outlineLevel="0" collapsed="false">
      <c r="BS45325" s="96" t="n">
        <f aca="false">BR45325-2.5</f>
        <v>-2.5</v>
      </c>
    </row>
    <row r="45326" customFormat="false" ht="12" hidden="false" customHeight="false" outlineLevel="0" collapsed="false">
      <c r="BS45326" s="96" t="n">
        <f aca="false">BR45326-2.5</f>
        <v>-2.5</v>
      </c>
    </row>
    <row r="45327" customFormat="false" ht="12" hidden="false" customHeight="false" outlineLevel="0" collapsed="false">
      <c r="BS45327" s="96" t="n">
        <f aca="false">BR45327-2.5</f>
        <v>-2.5</v>
      </c>
    </row>
    <row r="45328" customFormat="false" ht="12" hidden="false" customHeight="false" outlineLevel="0" collapsed="false">
      <c r="BS45328" s="96" t="n">
        <f aca="false">BR45328-2.5</f>
        <v>-2.5</v>
      </c>
    </row>
    <row r="45329" customFormat="false" ht="12" hidden="false" customHeight="false" outlineLevel="0" collapsed="false">
      <c r="BS45329" s="96" t="n">
        <f aca="false">BR45329-2.5</f>
        <v>-2.5</v>
      </c>
    </row>
    <row r="45330" customFormat="false" ht="12" hidden="false" customHeight="false" outlineLevel="0" collapsed="false">
      <c r="BS45330" s="96" t="n">
        <f aca="false">BR45330-2.5</f>
        <v>-2.5</v>
      </c>
    </row>
    <row r="45331" customFormat="false" ht="12" hidden="false" customHeight="false" outlineLevel="0" collapsed="false">
      <c r="BS45331" s="96" t="n">
        <f aca="false">BR45331-2.5</f>
        <v>-2.5</v>
      </c>
    </row>
    <row r="45332" customFormat="false" ht="12" hidden="false" customHeight="false" outlineLevel="0" collapsed="false">
      <c r="BS45332" s="96" t="n">
        <f aca="false">BR45332-2.5</f>
        <v>-2.5</v>
      </c>
    </row>
    <row r="45333" customFormat="false" ht="12" hidden="false" customHeight="false" outlineLevel="0" collapsed="false">
      <c r="BS45333" s="96" t="n">
        <f aca="false">BR45333-2.5</f>
        <v>-2.5</v>
      </c>
    </row>
    <row r="45334" customFormat="false" ht="12" hidden="false" customHeight="false" outlineLevel="0" collapsed="false">
      <c r="BS45334" s="96" t="n">
        <f aca="false">BR45334-2.5</f>
        <v>-2.5</v>
      </c>
    </row>
    <row r="45335" customFormat="false" ht="12" hidden="false" customHeight="false" outlineLevel="0" collapsed="false">
      <c r="BS45335" s="96" t="n">
        <f aca="false">BR45335-2.5</f>
        <v>-2.5</v>
      </c>
    </row>
    <row r="45336" customFormat="false" ht="12" hidden="false" customHeight="false" outlineLevel="0" collapsed="false">
      <c r="BS45336" s="96" t="n">
        <f aca="false">BR45336-2.5</f>
        <v>-2.5</v>
      </c>
    </row>
    <row r="45337" customFormat="false" ht="12" hidden="false" customHeight="false" outlineLevel="0" collapsed="false">
      <c r="BS45337" s="96" t="n">
        <f aca="false">BR45337-2.5</f>
        <v>-2.5</v>
      </c>
    </row>
    <row r="45338" customFormat="false" ht="12" hidden="false" customHeight="false" outlineLevel="0" collapsed="false">
      <c r="BS45338" s="96" t="n">
        <f aca="false">BR45338-2.5</f>
        <v>-2.5</v>
      </c>
    </row>
    <row r="45339" customFormat="false" ht="12" hidden="false" customHeight="false" outlineLevel="0" collapsed="false">
      <c r="BS45339" s="96" t="n">
        <f aca="false">BR45339-2.5</f>
        <v>-2.5</v>
      </c>
    </row>
    <row r="45340" customFormat="false" ht="12" hidden="false" customHeight="false" outlineLevel="0" collapsed="false">
      <c r="BS45340" s="96" t="n">
        <f aca="false">BR45340-2.5</f>
        <v>-2.5</v>
      </c>
    </row>
    <row r="45341" customFormat="false" ht="12" hidden="false" customHeight="false" outlineLevel="0" collapsed="false">
      <c r="BS45341" s="96" t="n">
        <f aca="false">BR45341-2.5</f>
        <v>-2.5</v>
      </c>
    </row>
    <row r="45342" customFormat="false" ht="12" hidden="false" customHeight="false" outlineLevel="0" collapsed="false">
      <c r="BS45342" s="96" t="n">
        <f aca="false">BR45342-2.5</f>
        <v>-2.5</v>
      </c>
    </row>
    <row r="45343" customFormat="false" ht="12" hidden="false" customHeight="false" outlineLevel="0" collapsed="false">
      <c r="BS45343" s="96" t="n">
        <f aca="false">BR45343-2.5</f>
        <v>-2.5</v>
      </c>
    </row>
    <row r="45344" customFormat="false" ht="12" hidden="false" customHeight="false" outlineLevel="0" collapsed="false">
      <c r="BS45344" s="96" t="n">
        <f aca="false">BR45344-2.5</f>
        <v>-2.5</v>
      </c>
    </row>
    <row r="45345" customFormat="false" ht="12" hidden="false" customHeight="false" outlineLevel="0" collapsed="false">
      <c r="BS45345" s="96" t="n">
        <f aca="false">BR45345-2.5</f>
        <v>-2.5</v>
      </c>
    </row>
    <row r="45346" customFormat="false" ht="12" hidden="false" customHeight="false" outlineLevel="0" collapsed="false">
      <c r="BS45346" s="96" t="n">
        <f aca="false">BR45346-2.5</f>
        <v>-2.5</v>
      </c>
    </row>
    <row r="45347" customFormat="false" ht="12" hidden="false" customHeight="false" outlineLevel="0" collapsed="false">
      <c r="BS45347" s="96" t="n">
        <f aca="false">BR45347-2.5</f>
        <v>-2.5</v>
      </c>
    </row>
    <row r="45348" customFormat="false" ht="12" hidden="false" customHeight="false" outlineLevel="0" collapsed="false">
      <c r="BS45348" s="96" t="n">
        <f aca="false">BR45348-2.5</f>
        <v>-2.5</v>
      </c>
    </row>
    <row r="45349" customFormat="false" ht="12" hidden="false" customHeight="false" outlineLevel="0" collapsed="false">
      <c r="BS45349" s="96" t="n">
        <f aca="false">BR45349-2.5</f>
        <v>-2.5</v>
      </c>
    </row>
    <row r="45350" customFormat="false" ht="12" hidden="false" customHeight="false" outlineLevel="0" collapsed="false">
      <c r="BS45350" s="96" t="n">
        <f aca="false">BR45350-2.5</f>
        <v>-2.5</v>
      </c>
    </row>
    <row r="45351" customFormat="false" ht="12" hidden="false" customHeight="false" outlineLevel="0" collapsed="false">
      <c r="BS45351" s="96" t="n">
        <f aca="false">BR45351-2.5</f>
        <v>-2.5</v>
      </c>
    </row>
    <row r="45352" customFormat="false" ht="12" hidden="false" customHeight="false" outlineLevel="0" collapsed="false">
      <c r="BS45352" s="96" t="n">
        <f aca="false">BR45352-2.5</f>
        <v>-2.5</v>
      </c>
    </row>
    <row r="45353" customFormat="false" ht="12" hidden="false" customHeight="false" outlineLevel="0" collapsed="false">
      <c r="BS45353" s="96" t="n">
        <f aca="false">BR45353-2.5</f>
        <v>-2.5</v>
      </c>
    </row>
    <row r="45354" customFormat="false" ht="12" hidden="false" customHeight="false" outlineLevel="0" collapsed="false">
      <c r="BS45354" s="96" t="n">
        <f aca="false">BR45354-2.5</f>
        <v>-2.5</v>
      </c>
    </row>
    <row r="45355" customFormat="false" ht="12" hidden="false" customHeight="false" outlineLevel="0" collapsed="false">
      <c r="BS45355" s="96" t="n">
        <f aca="false">BR45355-2.5</f>
        <v>-2.5</v>
      </c>
    </row>
    <row r="45356" customFormat="false" ht="12" hidden="false" customHeight="false" outlineLevel="0" collapsed="false">
      <c r="BS45356" s="96" t="n">
        <f aca="false">BR45356-2.5</f>
        <v>-2.5</v>
      </c>
    </row>
    <row r="45357" customFormat="false" ht="12" hidden="false" customHeight="false" outlineLevel="0" collapsed="false">
      <c r="BS45357" s="96" t="n">
        <f aca="false">BR45357-2.5</f>
        <v>-2.5</v>
      </c>
    </row>
    <row r="45358" customFormat="false" ht="12" hidden="false" customHeight="false" outlineLevel="0" collapsed="false">
      <c r="BS45358" s="96" t="n">
        <f aca="false">BR45358-2.5</f>
        <v>-2.5</v>
      </c>
    </row>
    <row r="45359" customFormat="false" ht="12" hidden="false" customHeight="false" outlineLevel="0" collapsed="false">
      <c r="BS45359" s="96" t="n">
        <f aca="false">BR45359-2.5</f>
        <v>-2.5</v>
      </c>
    </row>
    <row r="45360" customFormat="false" ht="12" hidden="false" customHeight="false" outlineLevel="0" collapsed="false">
      <c r="BS45360" s="96" t="n">
        <f aca="false">BR45360-2.5</f>
        <v>-2.5</v>
      </c>
    </row>
    <row r="45361" customFormat="false" ht="12" hidden="false" customHeight="false" outlineLevel="0" collapsed="false">
      <c r="BS45361" s="96" t="n">
        <f aca="false">BR45361-2.5</f>
        <v>-2.5</v>
      </c>
    </row>
    <row r="45362" customFormat="false" ht="12" hidden="false" customHeight="false" outlineLevel="0" collapsed="false">
      <c r="BS45362" s="96" t="n">
        <f aca="false">BR45362-2.5</f>
        <v>-2.5</v>
      </c>
    </row>
    <row r="45363" customFormat="false" ht="12" hidden="false" customHeight="false" outlineLevel="0" collapsed="false">
      <c r="BS45363" s="96" t="n">
        <f aca="false">BR45363-2.5</f>
        <v>-2.5</v>
      </c>
    </row>
    <row r="45364" customFormat="false" ht="12" hidden="false" customHeight="false" outlineLevel="0" collapsed="false">
      <c r="BS45364" s="96" t="n">
        <f aca="false">BR45364-2.5</f>
        <v>-2.5</v>
      </c>
    </row>
    <row r="45365" customFormat="false" ht="12" hidden="false" customHeight="false" outlineLevel="0" collapsed="false">
      <c r="BS45365" s="96" t="n">
        <f aca="false">BR45365-2.5</f>
        <v>-2.5</v>
      </c>
    </row>
    <row r="45366" customFormat="false" ht="12" hidden="false" customHeight="false" outlineLevel="0" collapsed="false">
      <c r="BS45366" s="96" t="n">
        <f aca="false">BR45366-2.5</f>
        <v>-2.5</v>
      </c>
    </row>
    <row r="45367" customFormat="false" ht="12" hidden="false" customHeight="false" outlineLevel="0" collapsed="false">
      <c r="BS45367" s="96" t="n">
        <f aca="false">BR45367-2.5</f>
        <v>-2.5</v>
      </c>
    </row>
    <row r="45368" customFormat="false" ht="12" hidden="false" customHeight="false" outlineLevel="0" collapsed="false">
      <c r="BS45368" s="96" t="n">
        <f aca="false">BR45368-2.5</f>
        <v>-2.5</v>
      </c>
    </row>
    <row r="45369" customFormat="false" ht="12" hidden="false" customHeight="false" outlineLevel="0" collapsed="false">
      <c r="BS45369" s="96" t="n">
        <f aca="false">BR45369-2.5</f>
        <v>-2.5</v>
      </c>
    </row>
    <row r="45370" customFormat="false" ht="12" hidden="false" customHeight="false" outlineLevel="0" collapsed="false">
      <c r="BS45370" s="96" t="n">
        <f aca="false">BR45370-2.5</f>
        <v>-2.5</v>
      </c>
    </row>
    <row r="45371" customFormat="false" ht="12" hidden="false" customHeight="false" outlineLevel="0" collapsed="false">
      <c r="BS45371" s="96" t="n">
        <f aca="false">BR45371-2.5</f>
        <v>-2.5</v>
      </c>
    </row>
    <row r="45372" customFormat="false" ht="12" hidden="false" customHeight="false" outlineLevel="0" collapsed="false">
      <c r="BS45372" s="96" t="n">
        <f aca="false">BR45372-2.5</f>
        <v>-2.5</v>
      </c>
    </row>
    <row r="45373" customFormat="false" ht="12" hidden="false" customHeight="false" outlineLevel="0" collapsed="false">
      <c r="BS45373" s="96" t="n">
        <f aca="false">BR45373-2.5</f>
        <v>-2.5</v>
      </c>
    </row>
    <row r="45374" customFormat="false" ht="12" hidden="false" customHeight="false" outlineLevel="0" collapsed="false">
      <c r="BS45374" s="96" t="n">
        <f aca="false">BR45374-2.5</f>
        <v>-2.5</v>
      </c>
    </row>
    <row r="45375" customFormat="false" ht="12" hidden="false" customHeight="false" outlineLevel="0" collapsed="false">
      <c r="BS45375" s="96" t="n">
        <f aca="false">BR45375-2.5</f>
        <v>-2.5</v>
      </c>
    </row>
    <row r="45376" customFormat="false" ht="12" hidden="false" customHeight="false" outlineLevel="0" collapsed="false">
      <c r="BS45376" s="96" t="n">
        <f aca="false">BR45376-2.5</f>
        <v>-2.5</v>
      </c>
    </row>
    <row r="45377" customFormat="false" ht="12" hidden="false" customHeight="false" outlineLevel="0" collapsed="false">
      <c r="BS45377" s="96" t="n">
        <f aca="false">BR45377-2.5</f>
        <v>-2.5</v>
      </c>
    </row>
    <row r="45378" customFormat="false" ht="12" hidden="false" customHeight="false" outlineLevel="0" collapsed="false">
      <c r="BS45378" s="96" t="n">
        <f aca="false">BR45378-2.5</f>
        <v>-2.5</v>
      </c>
    </row>
    <row r="45379" customFormat="false" ht="12" hidden="false" customHeight="false" outlineLevel="0" collapsed="false">
      <c r="BS45379" s="96" t="n">
        <f aca="false">BR45379-2.5</f>
        <v>-2.5</v>
      </c>
    </row>
    <row r="45380" customFormat="false" ht="12" hidden="false" customHeight="false" outlineLevel="0" collapsed="false">
      <c r="BS45380" s="96" t="n">
        <f aca="false">BR45380-2.5</f>
        <v>-2.5</v>
      </c>
    </row>
    <row r="45381" customFormat="false" ht="12" hidden="false" customHeight="false" outlineLevel="0" collapsed="false">
      <c r="BS45381" s="96" t="n">
        <f aca="false">BR45381-2.5</f>
        <v>-2.5</v>
      </c>
    </row>
    <row r="45382" customFormat="false" ht="12" hidden="false" customHeight="false" outlineLevel="0" collapsed="false">
      <c r="BS45382" s="96" t="n">
        <f aca="false">BR45382-2.5</f>
        <v>-2.5</v>
      </c>
    </row>
    <row r="45383" customFormat="false" ht="12" hidden="false" customHeight="false" outlineLevel="0" collapsed="false">
      <c r="BS45383" s="96" t="n">
        <f aca="false">BR45383-2.5</f>
        <v>-2.5</v>
      </c>
    </row>
    <row r="45384" customFormat="false" ht="12" hidden="false" customHeight="false" outlineLevel="0" collapsed="false">
      <c r="BS45384" s="96" t="n">
        <f aca="false">BR45384-2.5</f>
        <v>-2.5</v>
      </c>
    </row>
    <row r="45385" customFormat="false" ht="12" hidden="false" customHeight="false" outlineLevel="0" collapsed="false">
      <c r="BS45385" s="96" t="n">
        <f aca="false">BR45385-2.5</f>
        <v>-2.5</v>
      </c>
    </row>
    <row r="45386" customFormat="false" ht="12" hidden="false" customHeight="false" outlineLevel="0" collapsed="false">
      <c r="BS45386" s="96" t="n">
        <f aca="false">BR45386-2.5</f>
        <v>-2.5</v>
      </c>
    </row>
    <row r="45387" customFormat="false" ht="12" hidden="false" customHeight="false" outlineLevel="0" collapsed="false">
      <c r="BS45387" s="96" t="n">
        <f aca="false">BR45387-2.5</f>
        <v>-2.5</v>
      </c>
    </row>
    <row r="45388" customFormat="false" ht="12" hidden="false" customHeight="false" outlineLevel="0" collapsed="false">
      <c r="BS45388" s="96" t="n">
        <f aca="false">BR45388-2.5</f>
        <v>-2.5</v>
      </c>
    </row>
    <row r="45389" customFormat="false" ht="12" hidden="false" customHeight="false" outlineLevel="0" collapsed="false">
      <c r="BS45389" s="96" t="n">
        <f aca="false">BR45389-2.5</f>
        <v>-2.5</v>
      </c>
    </row>
    <row r="45390" customFormat="false" ht="12" hidden="false" customHeight="false" outlineLevel="0" collapsed="false">
      <c r="BS45390" s="96" t="n">
        <f aca="false">BR45390-2.5</f>
        <v>-2.5</v>
      </c>
    </row>
    <row r="45391" customFormat="false" ht="12" hidden="false" customHeight="false" outlineLevel="0" collapsed="false">
      <c r="BS45391" s="96" t="n">
        <f aca="false">BR45391-2.5</f>
        <v>-2.5</v>
      </c>
    </row>
    <row r="45392" customFormat="false" ht="12" hidden="false" customHeight="false" outlineLevel="0" collapsed="false">
      <c r="BS45392" s="96" t="n">
        <f aca="false">BR45392-2.5</f>
        <v>-2.5</v>
      </c>
    </row>
    <row r="45393" customFormat="false" ht="12" hidden="false" customHeight="false" outlineLevel="0" collapsed="false">
      <c r="BS45393" s="96" t="n">
        <f aca="false">BR45393-2.5</f>
        <v>-2.5</v>
      </c>
    </row>
    <row r="45394" customFormat="false" ht="12" hidden="false" customHeight="false" outlineLevel="0" collapsed="false">
      <c r="BS45394" s="96" t="n">
        <f aca="false">BR45394-2.5</f>
        <v>-2.5</v>
      </c>
    </row>
    <row r="45395" customFormat="false" ht="12" hidden="false" customHeight="false" outlineLevel="0" collapsed="false">
      <c r="BS45395" s="96" t="n">
        <f aca="false">BR45395-2.5</f>
        <v>-2.5</v>
      </c>
    </row>
    <row r="45396" customFormat="false" ht="12" hidden="false" customHeight="false" outlineLevel="0" collapsed="false">
      <c r="BS45396" s="96" t="n">
        <f aca="false">BR45396-2.5</f>
        <v>-2.5</v>
      </c>
    </row>
    <row r="45397" customFormat="false" ht="12" hidden="false" customHeight="false" outlineLevel="0" collapsed="false">
      <c r="BS45397" s="96" t="n">
        <f aca="false">BR45397-2.5</f>
        <v>-2.5</v>
      </c>
    </row>
    <row r="45398" customFormat="false" ht="12" hidden="false" customHeight="false" outlineLevel="0" collapsed="false">
      <c r="BS45398" s="96" t="n">
        <f aca="false">BR45398-2.5</f>
        <v>-2.5</v>
      </c>
    </row>
    <row r="45399" customFormat="false" ht="12" hidden="false" customHeight="false" outlineLevel="0" collapsed="false">
      <c r="BS45399" s="96" t="n">
        <f aca="false">BR45399-2.5</f>
        <v>-2.5</v>
      </c>
    </row>
    <row r="45400" customFormat="false" ht="12" hidden="false" customHeight="false" outlineLevel="0" collapsed="false">
      <c r="BS45400" s="96" t="n">
        <f aca="false">BR45400-2.5</f>
        <v>-2.5</v>
      </c>
    </row>
    <row r="45401" customFormat="false" ht="12" hidden="false" customHeight="false" outlineLevel="0" collapsed="false">
      <c r="BS45401" s="96" t="n">
        <f aca="false">BR45401-2.5</f>
        <v>-2.5</v>
      </c>
    </row>
    <row r="45402" customFormat="false" ht="12" hidden="false" customHeight="false" outlineLevel="0" collapsed="false">
      <c r="BS45402" s="96" t="n">
        <f aca="false">BR45402-2.5</f>
        <v>-2.5</v>
      </c>
    </row>
    <row r="45403" customFormat="false" ht="12" hidden="false" customHeight="false" outlineLevel="0" collapsed="false">
      <c r="BS45403" s="96" t="n">
        <f aca="false">BR45403-2.5</f>
        <v>-2.5</v>
      </c>
    </row>
    <row r="45404" customFormat="false" ht="12" hidden="false" customHeight="false" outlineLevel="0" collapsed="false">
      <c r="BS45404" s="96" t="n">
        <f aca="false">BR45404-2.5</f>
        <v>-2.5</v>
      </c>
    </row>
    <row r="45405" customFormat="false" ht="12" hidden="false" customHeight="false" outlineLevel="0" collapsed="false">
      <c r="BS45405" s="96" t="n">
        <f aca="false">BR45405-2.5</f>
        <v>-2.5</v>
      </c>
    </row>
    <row r="45406" customFormat="false" ht="12" hidden="false" customHeight="false" outlineLevel="0" collapsed="false">
      <c r="BS45406" s="96" t="n">
        <f aca="false">BR45406-2.5</f>
        <v>-2.5</v>
      </c>
    </row>
    <row r="45407" customFormat="false" ht="12" hidden="false" customHeight="false" outlineLevel="0" collapsed="false">
      <c r="BS45407" s="96" t="n">
        <f aca="false">BR45407-2.5</f>
        <v>-2.5</v>
      </c>
    </row>
    <row r="45408" customFormat="false" ht="12" hidden="false" customHeight="false" outlineLevel="0" collapsed="false">
      <c r="BS45408" s="96" t="n">
        <f aca="false">BR45408-2.5</f>
        <v>-2.5</v>
      </c>
    </row>
    <row r="45409" customFormat="false" ht="12" hidden="false" customHeight="false" outlineLevel="0" collapsed="false">
      <c r="BS45409" s="96" t="n">
        <f aca="false">BR45409-2.5</f>
        <v>-2.5</v>
      </c>
    </row>
    <row r="45410" customFormat="false" ht="12" hidden="false" customHeight="false" outlineLevel="0" collapsed="false">
      <c r="BS45410" s="96" t="n">
        <f aca="false">BR45410-2.5</f>
        <v>-2.5</v>
      </c>
    </row>
    <row r="45411" customFormat="false" ht="12" hidden="false" customHeight="false" outlineLevel="0" collapsed="false">
      <c r="BS45411" s="96" t="n">
        <f aca="false">BR45411-2.5</f>
        <v>-2.5</v>
      </c>
    </row>
    <row r="45412" customFormat="false" ht="12" hidden="false" customHeight="false" outlineLevel="0" collapsed="false">
      <c r="BS45412" s="96" t="n">
        <f aca="false">BR45412-2.5</f>
        <v>-2.5</v>
      </c>
    </row>
    <row r="45413" customFormat="false" ht="12" hidden="false" customHeight="false" outlineLevel="0" collapsed="false">
      <c r="BS45413" s="96" t="n">
        <f aca="false">BR45413-2.5</f>
        <v>-2.5</v>
      </c>
    </row>
    <row r="45414" customFormat="false" ht="12" hidden="false" customHeight="false" outlineLevel="0" collapsed="false">
      <c r="BS45414" s="96" t="n">
        <f aca="false">BR45414-2.5</f>
        <v>-2.5</v>
      </c>
    </row>
    <row r="45415" customFormat="false" ht="12" hidden="false" customHeight="false" outlineLevel="0" collapsed="false">
      <c r="BS45415" s="96" t="n">
        <f aca="false">BR45415-2.5</f>
        <v>-2.5</v>
      </c>
    </row>
    <row r="45416" customFormat="false" ht="12" hidden="false" customHeight="false" outlineLevel="0" collapsed="false">
      <c r="BS45416" s="96" t="n">
        <f aca="false">BR45416-2.5</f>
        <v>-2.5</v>
      </c>
    </row>
    <row r="45417" customFormat="false" ht="12" hidden="false" customHeight="false" outlineLevel="0" collapsed="false">
      <c r="BS45417" s="96" t="n">
        <f aca="false">BR45417-2.5</f>
        <v>-2.5</v>
      </c>
    </row>
    <row r="45418" customFormat="false" ht="12" hidden="false" customHeight="false" outlineLevel="0" collapsed="false">
      <c r="BS45418" s="96" t="n">
        <f aca="false">BR45418-2.5</f>
        <v>-2.5</v>
      </c>
    </row>
    <row r="45419" customFormat="false" ht="12" hidden="false" customHeight="false" outlineLevel="0" collapsed="false">
      <c r="BS45419" s="96" t="n">
        <f aca="false">BR45419-2.5</f>
        <v>-2.5</v>
      </c>
    </row>
    <row r="45420" customFormat="false" ht="12" hidden="false" customHeight="false" outlineLevel="0" collapsed="false">
      <c r="BS45420" s="96" t="n">
        <f aca="false">BR45420-2.5</f>
        <v>-2.5</v>
      </c>
    </row>
    <row r="45421" customFormat="false" ht="12" hidden="false" customHeight="false" outlineLevel="0" collapsed="false">
      <c r="BS45421" s="96" t="n">
        <f aca="false">BR45421-2.5</f>
        <v>-2.5</v>
      </c>
    </row>
    <row r="45422" customFormat="false" ht="12" hidden="false" customHeight="false" outlineLevel="0" collapsed="false">
      <c r="BS45422" s="96" t="n">
        <f aca="false">BR45422-2.5</f>
        <v>-2.5</v>
      </c>
    </row>
    <row r="45423" customFormat="false" ht="12" hidden="false" customHeight="false" outlineLevel="0" collapsed="false">
      <c r="BS45423" s="96" t="n">
        <f aca="false">BR45423-2.5</f>
        <v>-2.5</v>
      </c>
    </row>
    <row r="45424" customFormat="false" ht="12" hidden="false" customHeight="false" outlineLevel="0" collapsed="false">
      <c r="BS45424" s="96" t="n">
        <f aca="false">BR45424-2.5</f>
        <v>-2.5</v>
      </c>
    </row>
    <row r="45425" customFormat="false" ht="12" hidden="false" customHeight="false" outlineLevel="0" collapsed="false">
      <c r="BS45425" s="96" t="n">
        <f aca="false">BR45425-2.5</f>
        <v>-2.5</v>
      </c>
    </row>
    <row r="45426" customFormat="false" ht="12" hidden="false" customHeight="false" outlineLevel="0" collapsed="false">
      <c r="BS45426" s="96" t="n">
        <f aca="false">BR45426-2.5</f>
        <v>-2.5</v>
      </c>
    </row>
    <row r="45427" customFormat="false" ht="12" hidden="false" customHeight="false" outlineLevel="0" collapsed="false">
      <c r="BS45427" s="96" t="n">
        <f aca="false">BR45427-2.5</f>
        <v>-2.5</v>
      </c>
    </row>
    <row r="45428" customFormat="false" ht="12" hidden="false" customHeight="false" outlineLevel="0" collapsed="false">
      <c r="BS45428" s="96" t="n">
        <f aca="false">BR45428-2.5</f>
        <v>-2.5</v>
      </c>
    </row>
    <row r="45429" customFormat="false" ht="12" hidden="false" customHeight="false" outlineLevel="0" collapsed="false">
      <c r="BS45429" s="96" t="n">
        <f aca="false">BR45429-2.5</f>
        <v>-2.5</v>
      </c>
    </row>
    <row r="45430" customFormat="false" ht="12" hidden="false" customHeight="false" outlineLevel="0" collapsed="false">
      <c r="BS45430" s="96" t="n">
        <f aca="false">BR45430-2.5</f>
        <v>-2.5</v>
      </c>
    </row>
    <row r="45431" customFormat="false" ht="12" hidden="false" customHeight="false" outlineLevel="0" collapsed="false">
      <c r="BS45431" s="96" t="n">
        <f aca="false">BR45431-2.5</f>
        <v>-2.5</v>
      </c>
    </row>
    <row r="45432" customFormat="false" ht="12" hidden="false" customHeight="false" outlineLevel="0" collapsed="false">
      <c r="BS45432" s="96" t="n">
        <f aca="false">BR45432-2.5</f>
        <v>-2.5</v>
      </c>
    </row>
    <row r="45433" customFormat="false" ht="12" hidden="false" customHeight="false" outlineLevel="0" collapsed="false">
      <c r="BS45433" s="96" t="n">
        <f aca="false">BR45433-2.5</f>
        <v>-2.5</v>
      </c>
    </row>
    <row r="45434" customFormat="false" ht="12" hidden="false" customHeight="false" outlineLevel="0" collapsed="false">
      <c r="BS45434" s="96" t="n">
        <f aca="false">BR45434-2.5</f>
        <v>-2.5</v>
      </c>
    </row>
    <row r="45435" customFormat="false" ht="12" hidden="false" customHeight="false" outlineLevel="0" collapsed="false">
      <c r="BS45435" s="96" t="n">
        <f aca="false">BR45435-2.5</f>
        <v>-2.5</v>
      </c>
    </row>
    <row r="45436" customFormat="false" ht="12" hidden="false" customHeight="false" outlineLevel="0" collapsed="false">
      <c r="BS45436" s="96" t="n">
        <f aca="false">BR45436-2.5</f>
        <v>-2.5</v>
      </c>
    </row>
    <row r="45437" customFormat="false" ht="12" hidden="false" customHeight="false" outlineLevel="0" collapsed="false">
      <c r="BS45437" s="96" t="n">
        <f aca="false">BR45437-2.5</f>
        <v>-2.5</v>
      </c>
    </row>
    <row r="45438" customFormat="false" ht="12" hidden="false" customHeight="false" outlineLevel="0" collapsed="false">
      <c r="BS45438" s="96" t="n">
        <f aca="false">BR45438-2.5</f>
        <v>-2.5</v>
      </c>
    </row>
    <row r="45439" customFormat="false" ht="12" hidden="false" customHeight="false" outlineLevel="0" collapsed="false">
      <c r="BS45439" s="96" t="n">
        <f aca="false">BR45439-2.5</f>
        <v>-2.5</v>
      </c>
    </row>
    <row r="45440" customFormat="false" ht="12" hidden="false" customHeight="false" outlineLevel="0" collapsed="false">
      <c r="BS45440" s="96" t="n">
        <f aca="false">BR45440-2.5</f>
        <v>-2.5</v>
      </c>
    </row>
    <row r="45441" customFormat="false" ht="12" hidden="false" customHeight="false" outlineLevel="0" collapsed="false">
      <c r="BS45441" s="96" t="n">
        <f aca="false">BR45441-2.5</f>
        <v>-2.5</v>
      </c>
    </row>
    <row r="45442" customFormat="false" ht="12" hidden="false" customHeight="false" outlineLevel="0" collapsed="false">
      <c r="BS45442" s="96" t="n">
        <f aca="false">BR45442-2.5</f>
        <v>-2.5</v>
      </c>
    </row>
    <row r="45443" customFormat="false" ht="12" hidden="false" customHeight="false" outlineLevel="0" collapsed="false">
      <c r="BS45443" s="96" t="n">
        <f aca="false">BR45443-2.5</f>
        <v>-2.5</v>
      </c>
    </row>
    <row r="45444" customFormat="false" ht="12" hidden="false" customHeight="false" outlineLevel="0" collapsed="false">
      <c r="BS45444" s="96" t="n">
        <f aca="false">BR45444-2.5</f>
        <v>-2.5</v>
      </c>
    </row>
    <row r="45445" customFormat="false" ht="12" hidden="false" customHeight="false" outlineLevel="0" collapsed="false">
      <c r="BS45445" s="96" t="n">
        <f aca="false">BR45445-2.5</f>
        <v>-2.5</v>
      </c>
    </row>
    <row r="45446" customFormat="false" ht="12" hidden="false" customHeight="false" outlineLevel="0" collapsed="false">
      <c r="BS45446" s="96" t="n">
        <f aca="false">BR45446-2.5</f>
        <v>-2.5</v>
      </c>
    </row>
    <row r="45447" customFormat="false" ht="12" hidden="false" customHeight="false" outlineLevel="0" collapsed="false">
      <c r="BS45447" s="96" t="n">
        <f aca="false">BR45447-2.5</f>
        <v>-2.5</v>
      </c>
    </row>
    <row r="45448" customFormat="false" ht="12" hidden="false" customHeight="false" outlineLevel="0" collapsed="false">
      <c r="BS45448" s="96" t="n">
        <f aca="false">BR45448-2.5</f>
        <v>-2.5</v>
      </c>
    </row>
    <row r="45449" customFormat="false" ht="12" hidden="false" customHeight="false" outlineLevel="0" collapsed="false">
      <c r="BS45449" s="96" t="n">
        <f aca="false">BR45449-2.5</f>
        <v>-2.5</v>
      </c>
    </row>
    <row r="45450" customFormat="false" ht="12" hidden="false" customHeight="false" outlineLevel="0" collapsed="false">
      <c r="BS45450" s="96" t="n">
        <f aca="false">BR45450-2.5</f>
        <v>-2.5</v>
      </c>
    </row>
    <row r="45451" customFormat="false" ht="12" hidden="false" customHeight="false" outlineLevel="0" collapsed="false">
      <c r="BS45451" s="96" t="n">
        <f aca="false">BR45451-2.5</f>
        <v>-2.5</v>
      </c>
    </row>
    <row r="45452" customFormat="false" ht="12" hidden="false" customHeight="false" outlineLevel="0" collapsed="false">
      <c r="BS45452" s="96" t="n">
        <f aca="false">BR45452-2.5</f>
        <v>-2.5</v>
      </c>
    </row>
    <row r="45453" customFormat="false" ht="12" hidden="false" customHeight="false" outlineLevel="0" collapsed="false">
      <c r="BS45453" s="96" t="n">
        <f aca="false">BR45453-2.5</f>
        <v>-2.5</v>
      </c>
    </row>
    <row r="45454" customFormat="false" ht="12" hidden="false" customHeight="false" outlineLevel="0" collapsed="false">
      <c r="BS45454" s="96" t="n">
        <f aca="false">BR45454-2.5</f>
        <v>-2.5</v>
      </c>
    </row>
    <row r="45455" customFormat="false" ht="12" hidden="false" customHeight="false" outlineLevel="0" collapsed="false">
      <c r="BS45455" s="96" t="n">
        <f aca="false">BR45455-2.5</f>
        <v>-2.5</v>
      </c>
    </row>
    <row r="45456" customFormat="false" ht="12" hidden="false" customHeight="false" outlineLevel="0" collapsed="false">
      <c r="BS45456" s="96" t="n">
        <f aca="false">BR45456-2.5</f>
        <v>-2.5</v>
      </c>
    </row>
    <row r="45457" customFormat="false" ht="12" hidden="false" customHeight="false" outlineLevel="0" collapsed="false">
      <c r="BS45457" s="96" t="n">
        <f aca="false">BR45457-2.5</f>
        <v>-2.5</v>
      </c>
    </row>
    <row r="45458" customFormat="false" ht="12" hidden="false" customHeight="false" outlineLevel="0" collapsed="false">
      <c r="BS45458" s="96" t="n">
        <f aca="false">BR45458-2.5</f>
        <v>-2.5</v>
      </c>
    </row>
    <row r="45459" customFormat="false" ht="12" hidden="false" customHeight="false" outlineLevel="0" collapsed="false">
      <c r="BS45459" s="96" t="n">
        <f aca="false">BR45459-2.5</f>
        <v>-2.5</v>
      </c>
    </row>
    <row r="45460" customFormat="false" ht="12" hidden="false" customHeight="false" outlineLevel="0" collapsed="false">
      <c r="BS45460" s="96" t="n">
        <f aca="false">BR45460-2.5</f>
        <v>-2.5</v>
      </c>
    </row>
    <row r="45461" customFormat="false" ht="12" hidden="false" customHeight="false" outlineLevel="0" collapsed="false">
      <c r="BS45461" s="96" t="n">
        <f aca="false">BR45461-2.5</f>
        <v>-2.5</v>
      </c>
    </row>
    <row r="45462" customFormat="false" ht="12" hidden="false" customHeight="false" outlineLevel="0" collapsed="false">
      <c r="BS45462" s="96" t="n">
        <f aca="false">BR45462-2.5</f>
        <v>-2.5</v>
      </c>
    </row>
    <row r="45463" customFormat="false" ht="12" hidden="false" customHeight="false" outlineLevel="0" collapsed="false">
      <c r="BS45463" s="96" t="n">
        <f aca="false">BR45463-2.5</f>
        <v>-2.5</v>
      </c>
    </row>
    <row r="45464" customFormat="false" ht="12" hidden="false" customHeight="false" outlineLevel="0" collapsed="false">
      <c r="BS45464" s="96" t="n">
        <f aca="false">BR45464-2.5</f>
        <v>-2.5</v>
      </c>
    </row>
    <row r="45465" customFormat="false" ht="12" hidden="false" customHeight="false" outlineLevel="0" collapsed="false">
      <c r="BS45465" s="96" t="n">
        <f aca="false">BR45465-2.5</f>
        <v>-2.5</v>
      </c>
    </row>
    <row r="45466" customFormat="false" ht="12" hidden="false" customHeight="false" outlineLevel="0" collapsed="false">
      <c r="BS45466" s="96" t="n">
        <f aca="false">BR45466-2.5</f>
        <v>-2.5</v>
      </c>
    </row>
    <row r="45467" customFormat="false" ht="12" hidden="false" customHeight="false" outlineLevel="0" collapsed="false">
      <c r="BS45467" s="96" t="n">
        <f aca="false">BR45467-2.5</f>
        <v>-2.5</v>
      </c>
    </row>
    <row r="45468" customFormat="false" ht="12" hidden="false" customHeight="false" outlineLevel="0" collapsed="false">
      <c r="BS45468" s="96" t="n">
        <f aca="false">BR45468-2.5</f>
        <v>-2.5</v>
      </c>
    </row>
    <row r="45469" customFormat="false" ht="12" hidden="false" customHeight="false" outlineLevel="0" collapsed="false">
      <c r="BS45469" s="96" t="n">
        <f aca="false">BR45469-2.5</f>
        <v>-2.5</v>
      </c>
    </row>
    <row r="45470" customFormat="false" ht="12" hidden="false" customHeight="false" outlineLevel="0" collapsed="false">
      <c r="BS45470" s="96" t="n">
        <f aca="false">BR45470-2.5</f>
        <v>-2.5</v>
      </c>
    </row>
    <row r="45471" customFormat="false" ht="12" hidden="false" customHeight="false" outlineLevel="0" collapsed="false">
      <c r="BS45471" s="96" t="n">
        <f aca="false">BR45471-2.5</f>
        <v>-2.5</v>
      </c>
    </row>
    <row r="45472" customFormat="false" ht="12" hidden="false" customHeight="false" outlineLevel="0" collapsed="false">
      <c r="BS45472" s="96" t="n">
        <f aca="false">BR45472-2.5</f>
        <v>-2.5</v>
      </c>
    </row>
    <row r="45473" customFormat="false" ht="12" hidden="false" customHeight="false" outlineLevel="0" collapsed="false">
      <c r="BS45473" s="96" t="n">
        <f aca="false">BR45473-2.5</f>
        <v>-2.5</v>
      </c>
    </row>
    <row r="45474" customFormat="false" ht="12" hidden="false" customHeight="false" outlineLevel="0" collapsed="false">
      <c r="BS45474" s="96" t="n">
        <f aca="false">BR45474-2.5</f>
        <v>-2.5</v>
      </c>
    </row>
    <row r="45475" customFormat="false" ht="12" hidden="false" customHeight="false" outlineLevel="0" collapsed="false">
      <c r="BS45475" s="96" t="n">
        <f aca="false">BR45475-2.5</f>
        <v>-2.5</v>
      </c>
    </row>
    <row r="45476" customFormat="false" ht="12" hidden="false" customHeight="false" outlineLevel="0" collapsed="false">
      <c r="BS45476" s="96" t="n">
        <f aca="false">BR45476-2.5</f>
        <v>-2.5</v>
      </c>
    </row>
    <row r="45477" customFormat="false" ht="12" hidden="false" customHeight="false" outlineLevel="0" collapsed="false">
      <c r="BS45477" s="96" t="n">
        <f aca="false">BR45477-2.5</f>
        <v>-2.5</v>
      </c>
    </row>
    <row r="45478" customFormat="false" ht="12" hidden="false" customHeight="false" outlineLevel="0" collapsed="false">
      <c r="BS45478" s="96" t="n">
        <f aca="false">BR45478-2.5</f>
        <v>-2.5</v>
      </c>
    </row>
    <row r="45479" customFormat="false" ht="12" hidden="false" customHeight="false" outlineLevel="0" collapsed="false">
      <c r="BS45479" s="96" t="n">
        <f aca="false">BR45479-2.5</f>
        <v>-2.5</v>
      </c>
    </row>
    <row r="45480" customFormat="false" ht="12" hidden="false" customHeight="false" outlineLevel="0" collapsed="false">
      <c r="BS45480" s="96" t="n">
        <f aca="false">BR45480-2.5</f>
        <v>-2.5</v>
      </c>
    </row>
    <row r="45481" customFormat="false" ht="12" hidden="false" customHeight="false" outlineLevel="0" collapsed="false">
      <c r="BS45481" s="96" t="n">
        <f aca="false">BR45481-2.5</f>
        <v>-2.5</v>
      </c>
    </row>
    <row r="45482" customFormat="false" ht="12" hidden="false" customHeight="false" outlineLevel="0" collapsed="false">
      <c r="BS45482" s="96" t="n">
        <f aca="false">BR45482-2.5</f>
        <v>-2.5</v>
      </c>
    </row>
    <row r="45483" customFormat="false" ht="12" hidden="false" customHeight="false" outlineLevel="0" collapsed="false">
      <c r="BS45483" s="96" t="n">
        <f aca="false">BR45483-2.5</f>
        <v>-2.5</v>
      </c>
    </row>
    <row r="45484" customFormat="false" ht="12" hidden="false" customHeight="false" outlineLevel="0" collapsed="false">
      <c r="BS45484" s="96" t="n">
        <f aca="false">BR45484-2.5</f>
        <v>-2.5</v>
      </c>
    </row>
    <row r="45485" customFormat="false" ht="12" hidden="false" customHeight="false" outlineLevel="0" collapsed="false">
      <c r="BS45485" s="96" t="n">
        <f aca="false">BR45485-2.5</f>
        <v>-2.5</v>
      </c>
    </row>
    <row r="45486" customFormat="false" ht="12" hidden="false" customHeight="false" outlineLevel="0" collapsed="false">
      <c r="BS45486" s="96" t="n">
        <f aca="false">BR45486-2.5</f>
        <v>-2.5</v>
      </c>
    </row>
    <row r="45487" customFormat="false" ht="12" hidden="false" customHeight="false" outlineLevel="0" collapsed="false">
      <c r="BS45487" s="96" t="n">
        <f aca="false">BR45487-2.5</f>
        <v>-2.5</v>
      </c>
    </row>
    <row r="45488" customFormat="false" ht="12" hidden="false" customHeight="false" outlineLevel="0" collapsed="false">
      <c r="BS45488" s="96" t="n">
        <f aca="false">BR45488-2.5</f>
        <v>-2.5</v>
      </c>
    </row>
    <row r="45489" customFormat="false" ht="12" hidden="false" customHeight="false" outlineLevel="0" collapsed="false">
      <c r="BS45489" s="96" t="n">
        <f aca="false">BR45489-2.5</f>
        <v>-2.5</v>
      </c>
    </row>
    <row r="45490" customFormat="false" ht="12" hidden="false" customHeight="false" outlineLevel="0" collapsed="false">
      <c r="BS45490" s="96" t="n">
        <f aca="false">BR45490-2.5</f>
        <v>-2.5</v>
      </c>
    </row>
    <row r="45491" customFormat="false" ht="12" hidden="false" customHeight="false" outlineLevel="0" collapsed="false">
      <c r="BS45491" s="96" t="n">
        <f aca="false">BR45491-2.5</f>
        <v>-2.5</v>
      </c>
    </row>
    <row r="45492" customFormat="false" ht="12" hidden="false" customHeight="false" outlineLevel="0" collapsed="false">
      <c r="BS45492" s="96" t="n">
        <f aca="false">BR45492-2.5</f>
        <v>-2.5</v>
      </c>
    </row>
    <row r="45493" customFormat="false" ht="12" hidden="false" customHeight="false" outlineLevel="0" collapsed="false">
      <c r="BS45493" s="96" t="n">
        <f aca="false">BR45493-2.5</f>
        <v>-2.5</v>
      </c>
    </row>
    <row r="45494" customFormat="false" ht="12" hidden="false" customHeight="false" outlineLevel="0" collapsed="false">
      <c r="BS45494" s="96" t="n">
        <f aca="false">BR45494-2.5</f>
        <v>-2.5</v>
      </c>
    </row>
    <row r="45495" customFormat="false" ht="12" hidden="false" customHeight="false" outlineLevel="0" collapsed="false">
      <c r="BS45495" s="96" t="n">
        <f aca="false">BR45495-2.5</f>
        <v>-2.5</v>
      </c>
    </row>
    <row r="45496" customFormat="false" ht="12" hidden="false" customHeight="false" outlineLevel="0" collapsed="false">
      <c r="BS45496" s="96" t="n">
        <f aca="false">BR45496-2.5</f>
        <v>-2.5</v>
      </c>
    </row>
    <row r="45497" customFormat="false" ht="12" hidden="false" customHeight="false" outlineLevel="0" collapsed="false">
      <c r="BS45497" s="96" t="n">
        <f aca="false">BR45497-2.5</f>
        <v>-2.5</v>
      </c>
    </row>
    <row r="45498" customFormat="false" ht="12" hidden="false" customHeight="false" outlineLevel="0" collapsed="false">
      <c r="BS45498" s="96" t="n">
        <f aca="false">BR45498-2.5</f>
        <v>-2.5</v>
      </c>
    </row>
    <row r="45499" customFormat="false" ht="12" hidden="false" customHeight="false" outlineLevel="0" collapsed="false">
      <c r="BS45499" s="96" t="n">
        <f aca="false">BR45499-2.5</f>
        <v>-2.5</v>
      </c>
    </row>
    <row r="45500" customFormat="false" ht="12" hidden="false" customHeight="false" outlineLevel="0" collapsed="false">
      <c r="BS45500" s="96" t="n">
        <f aca="false">BR45500-2.5</f>
        <v>-2.5</v>
      </c>
    </row>
    <row r="45501" customFormat="false" ht="12" hidden="false" customHeight="false" outlineLevel="0" collapsed="false">
      <c r="BS45501" s="96" t="n">
        <f aca="false">BR45501-2.5</f>
        <v>-2.5</v>
      </c>
    </row>
    <row r="45502" customFormat="false" ht="12" hidden="false" customHeight="false" outlineLevel="0" collapsed="false">
      <c r="BS45502" s="96" t="n">
        <f aca="false">BR45502-2.5</f>
        <v>-2.5</v>
      </c>
    </row>
    <row r="45503" customFormat="false" ht="12" hidden="false" customHeight="false" outlineLevel="0" collapsed="false">
      <c r="BS45503" s="96" t="n">
        <f aca="false">BR45503-2.5</f>
        <v>-2.5</v>
      </c>
    </row>
    <row r="45504" customFormat="false" ht="12" hidden="false" customHeight="false" outlineLevel="0" collapsed="false">
      <c r="BS45504" s="96" t="n">
        <f aca="false">BR45504-2.5</f>
        <v>-2.5</v>
      </c>
    </row>
    <row r="45505" customFormat="false" ht="12" hidden="false" customHeight="false" outlineLevel="0" collapsed="false">
      <c r="BS45505" s="96" t="n">
        <f aca="false">BR45505-2.5</f>
        <v>-2.5</v>
      </c>
    </row>
    <row r="45506" customFormat="false" ht="12" hidden="false" customHeight="false" outlineLevel="0" collapsed="false">
      <c r="BS45506" s="96" t="n">
        <f aca="false">BR45506-2.5</f>
        <v>-2.5</v>
      </c>
    </row>
    <row r="45507" customFormat="false" ht="12" hidden="false" customHeight="false" outlineLevel="0" collapsed="false">
      <c r="BS45507" s="96" t="n">
        <f aca="false">BR45507-2.5</f>
        <v>-2.5</v>
      </c>
    </row>
    <row r="45508" customFormat="false" ht="12" hidden="false" customHeight="false" outlineLevel="0" collapsed="false">
      <c r="BS45508" s="96" t="n">
        <f aca="false">BR45508-2.5</f>
        <v>-2.5</v>
      </c>
    </row>
    <row r="45509" customFormat="false" ht="12" hidden="false" customHeight="false" outlineLevel="0" collapsed="false">
      <c r="BS45509" s="96" t="n">
        <f aca="false">BR45509-2.5</f>
        <v>-2.5</v>
      </c>
    </row>
    <row r="45510" customFormat="false" ht="12" hidden="false" customHeight="false" outlineLevel="0" collapsed="false">
      <c r="BS45510" s="96" t="n">
        <f aca="false">BR45510-2.5</f>
        <v>-2.5</v>
      </c>
    </row>
    <row r="45511" customFormat="false" ht="12" hidden="false" customHeight="false" outlineLevel="0" collapsed="false">
      <c r="BS45511" s="96" t="n">
        <f aca="false">BR45511-2.5</f>
        <v>-2.5</v>
      </c>
    </row>
    <row r="45512" customFormat="false" ht="12" hidden="false" customHeight="false" outlineLevel="0" collapsed="false">
      <c r="BS45512" s="96" t="n">
        <f aca="false">BR45512-2.5</f>
        <v>-2.5</v>
      </c>
    </row>
    <row r="45513" customFormat="false" ht="12" hidden="false" customHeight="false" outlineLevel="0" collapsed="false">
      <c r="BS45513" s="96" t="n">
        <f aca="false">BR45513-2.5</f>
        <v>-2.5</v>
      </c>
    </row>
    <row r="45514" customFormat="false" ht="12" hidden="false" customHeight="false" outlineLevel="0" collapsed="false">
      <c r="BS45514" s="96" t="n">
        <f aca="false">BR45514-2.5</f>
        <v>-2.5</v>
      </c>
    </row>
    <row r="45515" customFormat="false" ht="12" hidden="false" customHeight="false" outlineLevel="0" collapsed="false">
      <c r="BS45515" s="96" t="n">
        <f aca="false">BR45515-2.5</f>
        <v>-2.5</v>
      </c>
    </row>
    <row r="45516" customFormat="false" ht="12" hidden="false" customHeight="false" outlineLevel="0" collapsed="false">
      <c r="BS45516" s="96" t="n">
        <f aca="false">BR45516-2.5</f>
        <v>-2.5</v>
      </c>
    </row>
    <row r="45517" customFormat="false" ht="12" hidden="false" customHeight="false" outlineLevel="0" collapsed="false">
      <c r="BS45517" s="96" t="n">
        <f aca="false">BR45517-2.5</f>
        <v>-2.5</v>
      </c>
    </row>
    <row r="45518" customFormat="false" ht="12" hidden="false" customHeight="false" outlineLevel="0" collapsed="false">
      <c r="BS45518" s="96" t="n">
        <f aca="false">BR45518-2.5</f>
        <v>-2.5</v>
      </c>
    </row>
    <row r="45519" customFormat="false" ht="12" hidden="false" customHeight="false" outlineLevel="0" collapsed="false">
      <c r="BS45519" s="96" t="n">
        <f aca="false">BR45519-2.5</f>
        <v>-2.5</v>
      </c>
    </row>
    <row r="45520" customFormat="false" ht="12" hidden="false" customHeight="false" outlineLevel="0" collapsed="false">
      <c r="BS45520" s="96" t="n">
        <f aca="false">BR45520-2.5</f>
        <v>-2.5</v>
      </c>
    </row>
    <row r="45521" customFormat="false" ht="12" hidden="false" customHeight="false" outlineLevel="0" collapsed="false">
      <c r="BS45521" s="96" t="n">
        <f aca="false">BR45521-2.5</f>
        <v>-2.5</v>
      </c>
    </row>
    <row r="45522" customFormat="false" ht="12" hidden="false" customHeight="false" outlineLevel="0" collapsed="false">
      <c r="BS45522" s="96" t="n">
        <f aca="false">BR45522-2.5</f>
        <v>-2.5</v>
      </c>
    </row>
    <row r="45523" customFormat="false" ht="12" hidden="false" customHeight="false" outlineLevel="0" collapsed="false">
      <c r="BS45523" s="96" t="n">
        <f aca="false">BR45523-2.5</f>
        <v>-2.5</v>
      </c>
    </row>
    <row r="45524" customFormat="false" ht="12" hidden="false" customHeight="false" outlineLevel="0" collapsed="false">
      <c r="BS45524" s="96" t="n">
        <f aca="false">BR45524-2.5</f>
        <v>-2.5</v>
      </c>
    </row>
    <row r="45525" customFormat="false" ht="12" hidden="false" customHeight="false" outlineLevel="0" collapsed="false">
      <c r="BS45525" s="96" t="n">
        <f aca="false">BR45525-2.5</f>
        <v>-2.5</v>
      </c>
    </row>
    <row r="45526" customFormat="false" ht="12" hidden="false" customHeight="false" outlineLevel="0" collapsed="false">
      <c r="BS45526" s="96" t="n">
        <f aca="false">BR45526-2.5</f>
        <v>-2.5</v>
      </c>
    </row>
    <row r="45527" customFormat="false" ht="12" hidden="false" customHeight="false" outlineLevel="0" collapsed="false">
      <c r="BS45527" s="96" t="n">
        <f aca="false">BR45527-2.5</f>
        <v>-2.5</v>
      </c>
    </row>
    <row r="45528" customFormat="false" ht="12" hidden="false" customHeight="false" outlineLevel="0" collapsed="false">
      <c r="BS45528" s="96" t="n">
        <f aca="false">BR45528-2.5</f>
        <v>-2.5</v>
      </c>
    </row>
    <row r="45529" customFormat="false" ht="12" hidden="false" customHeight="false" outlineLevel="0" collapsed="false">
      <c r="BS45529" s="96" t="n">
        <f aca="false">BR45529-2.5</f>
        <v>-2.5</v>
      </c>
    </row>
    <row r="45530" customFormat="false" ht="12" hidden="false" customHeight="false" outlineLevel="0" collapsed="false">
      <c r="BS45530" s="96" t="n">
        <f aca="false">BR45530-2.5</f>
        <v>-2.5</v>
      </c>
    </row>
    <row r="45531" customFormat="false" ht="12" hidden="false" customHeight="false" outlineLevel="0" collapsed="false">
      <c r="BS45531" s="96" t="n">
        <f aca="false">BR45531-2.5</f>
        <v>-2.5</v>
      </c>
    </row>
    <row r="45532" customFormat="false" ht="12" hidden="false" customHeight="false" outlineLevel="0" collapsed="false">
      <c r="BS45532" s="96" t="n">
        <f aca="false">BR45532-2.5</f>
        <v>-2.5</v>
      </c>
    </row>
    <row r="45533" customFormat="false" ht="12" hidden="false" customHeight="false" outlineLevel="0" collapsed="false">
      <c r="BS45533" s="96" t="n">
        <f aca="false">BR45533-2.5</f>
        <v>-2.5</v>
      </c>
    </row>
    <row r="45534" customFormat="false" ht="12" hidden="false" customHeight="false" outlineLevel="0" collapsed="false">
      <c r="BS45534" s="96" t="n">
        <f aca="false">BR45534-2.5</f>
        <v>-2.5</v>
      </c>
    </row>
    <row r="45535" customFormat="false" ht="12" hidden="false" customHeight="false" outlineLevel="0" collapsed="false">
      <c r="BS45535" s="96" t="n">
        <f aca="false">BR45535-2.5</f>
        <v>-2.5</v>
      </c>
    </row>
    <row r="45536" customFormat="false" ht="12" hidden="false" customHeight="false" outlineLevel="0" collapsed="false">
      <c r="BS45536" s="96" t="n">
        <f aca="false">BR45536-2.5</f>
        <v>-2.5</v>
      </c>
    </row>
    <row r="45537" customFormat="false" ht="12" hidden="false" customHeight="false" outlineLevel="0" collapsed="false">
      <c r="BS45537" s="96" t="n">
        <f aca="false">BR45537-2.5</f>
        <v>-2.5</v>
      </c>
    </row>
    <row r="45538" customFormat="false" ht="12" hidden="false" customHeight="false" outlineLevel="0" collapsed="false">
      <c r="BS45538" s="96" t="n">
        <f aca="false">BR45538-2.5</f>
        <v>-2.5</v>
      </c>
    </row>
    <row r="45539" customFormat="false" ht="12" hidden="false" customHeight="false" outlineLevel="0" collapsed="false">
      <c r="BS45539" s="96" t="n">
        <f aca="false">BR45539-2.5</f>
        <v>-2.5</v>
      </c>
    </row>
    <row r="45540" customFormat="false" ht="12" hidden="false" customHeight="false" outlineLevel="0" collapsed="false">
      <c r="BS45540" s="96" t="n">
        <f aca="false">BR45540-2.5</f>
        <v>-2.5</v>
      </c>
    </row>
    <row r="45541" customFormat="false" ht="12" hidden="false" customHeight="false" outlineLevel="0" collapsed="false">
      <c r="BS45541" s="96" t="n">
        <f aca="false">BR45541-2.5</f>
        <v>-2.5</v>
      </c>
    </row>
    <row r="45542" customFormat="false" ht="12" hidden="false" customHeight="false" outlineLevel="0" collapsed="false">
      <c r="BS45542" s="96" t="n">
        <f aca="false">BR45542-2.5</f>
        <v>-2.5</v>
      </c>
    </row>
    <row r="45543" customFormat="false" ht="12" hidden="false" customHeight="false" outlineLevel="0" collapsed="false">
      <c r="BS45543" s="96" t="n">
        <f aca="false">BR45543-2.5</f>
        <v>-2.5</v>
      </c>
    </row>
    <row r="45544" customFormat="false" ht="12" hidden="false" customHeight="false" outlineLevel="0" collapsed="false">
      <c r="BS45544" s="96" t="n">
        <f aca="false">BR45544-2.5</f>
        <v>-2.5</v>
      </c>
    </row>
    <row r="45545" customFormat="false" ht="12" hidden="false" customHeight="false" outlineLevel="0" collapsed="false">
      <c r="BS45545" s="96" t="n">
        <f aca="false">BR45545-2.5</f>
        <v>-2.5</v>
      </c>
    </row>
    <row r="45546" customFormat="false" ht="12" hidden="false" customHeight="false" outlineLevel="0" collapsed="false">
      <c r="BS45546" s="96" t="n">
        <f aca="false">BR45546-2.5</f>
        <v>-2.5</v>
      </c>
    </row>
    <row r="45547" customFormat="false" ht="12" hidden="false" customHeight="false" outlineLevel="0" collapsed="false">
      <c r="BS45547" s="96" t="n">
        <f aca="false">BR45547-2.5</f>
        <v>-2.5</v>
      </c>
    </row>
    <row r="45548" customFormat="false" ht="12" hidden="false" customHeight="false" outlineLevel="0" collapsed="false">
      <c r="BS45548" s="96" t="n">
        <f aca="false">BR45548-2.5</f>
        <v>-2.5</v>
      </c>
    </row>
    <row r="45549" customFormat="false" ht="12" hidden="false" customHeight="false" outlineLevel="0" collapsed="false">
      <c r="BS45549" s="96" t="n">
        <f aca="false">BR45549-2.5</f>
        <v>-2.5</v>
      </c>
    </row>
    <row r="45550" customFormat="false" ht="12" hidden="false" customHeight="false" outlineLevel="0" collapsed="false">
      <c r="BS45550" s="96" t="n">
        <f aca="false">BR45550-2.5</f>
        <v>-2.5</v>
      </c>
    </row>
    <row r="45551" customFormat="false" ht="12" hidden="false" customHeight="false" outlineLevel="0" collapsed="false">
      <c r="BS45551" s="96" t="n">
        <f aca="false">BR45551-2.5</f>
        <v>-2.5</v>
      </c>
    </row>
    <row r="45552" customFormat="false" ht="12" hidden="false" customHeight="false" outlineLevel="0" collapsed="false">
      <c r="BS45552" s="96" t="n">
        <f aca="false">BR45552-2.5</f>
        <v>-2.5</v>
      </c>
    </row>
    <row r="45553" customFormat="false" ht="12" hidden="false" customHeight="false" outlineLevel="0" collapsed="false">
      <c r="BS45553" s="96" t="n">
        <f aca="false">BR45553-2.5</f>
        <v>-2.5</v>
      </c>
    </row>
    <row r="45554" customFormat="false" ht="12" hidden="false" customHeight="false" outlineLevel="0" collapsed="false">
      <c r="BS45554" s="96" t="n">
        <f aca="false">BR45554-2.5</f>
        <v>-2.5</v>
      </c>
    </row>
    <row r="45555" customFormat="false" ht="12" hidden="false" customHeight="false" outlineLevel="0" collapsed="false">
      <c r="BS45555" s="96" t="n">
        <f aca="false">BR45555-2.5</f>
        <v>-2.5</v>
      </c>
    </row>
    <row r="45556" customFormat="false" ht="12" hidden="false" customHeight="false" outlineLevel="0" collapsed="false">
      <c r="BS45556" s="96" t="n">
        <f aca="false">BR45556-2.5</f>
        <v>-2.5</v>
      </c>
    </row>
    <row r="45557" customFormat="false" ht="12" hidden="false" customHeight="false" outlineLevel="0" collapsed="false">
      <c r="BS45557" s="96" t="n">
        <f aca="false">BR45557-2.5</f>
        <v>-2.5</v>
      </c>
    </row>
    <row r="45558" customFormat="false" ht="12" hidden="false" customHeight="false" outlineLevel="0" collapsed="false">
      <c r="BS45558" s="96" t="n">
        <f aca="false">BR45558-2.5</f>
        <v>-2.5</v>
      </c>
    </row>
    <row r="45559" customFormat="false" ht="12" hidden="false" customHeight="false" outlineLevel="0" collapsed="false">
      <c r="BS45559" s="96" t="n">
        <f aca="false">BR45559-2.5</f>
        <v>-2.5</v>
      </c>
    </row>
    <row r="45560" customFormat="false" ht="12" hidden="false" customHeight="false" outlineLevel="0" collapsed="false">
      <c r="BS45560" s="96" t="n">
        <f aca="false">BR45560-2.5</f>
        <v>-2.5</v>
      </c>
    </row>
    <row r="45561" customFormat="false" ht="12" hidden="false" customHeight="false" outlineLevel="0" collapsed="false">
      <c r="BS45561" s="96" t="n">
        <f aca="false">BR45561-2.5</f>
        <v>-2.5</v>
      </c>
    </row>
    <row r="45562" customFormat="false" ht="12" hidden="false" customHeight="false" outlineLevel="0" collapsed="false">
      <c r="BS45562" s="96" t="n">
        <f aca="false">BR45562-2.5</f>
        <v>-2.5</v>
      </c>
    </row>
    <row r="45563" customFormat="false" ht="12" hidden="false" customHeight="false" outlineLevel="0" collapsed="false">
      <c r="BS45563" s="96" t="n">
        <f aca="false">BR45563-2.5</f>
        <v>-2.5</v>
      </c>
    </row>
    <row r="45564" customFormat="false" ht="12" hidden="false" customHeight="false" outlineLevel="0" collapsed="false">
      <c r="BS45564" s="96" t="n">
        <f aca="false">BR45564-2.5</f>
        <v>-2.5</v>
      </c>
    </row>
    <row r="45565" customFormat="false" ht="12" hidden="false" customHeight="false" outlineLevel="0" collapsed="false">
      <c r="BS45565" s="96" t="n">
        <f aca="false">BR45565-2.5</f>
        <v>-2.5</v>
      </c>
    </row>
    <row r="45566" customFormat="false" ht="12" hidden="false" customHeight="false" outlineLevel="0" collapsed="false">
      <c r="BS45566" s="96" t="n">
        <f aca="false">BR45566-2.5</f>
        <v>-2.5</v>
      </c>
    </row>
    <row r="45567" customFormat="false" ht="12" hidden="false" customHeight="false" outlineLevel="0" collapsed="false">
      <c r="BS45567" s="96" t="n">
        <f aca="false">BR45567-2.5</f>
        <v>-2.5</v>
      </c>
    </row>
    <row r="45568" customFormat="false" ht="12" hidden="false" customHeight="false" outlineLevel="0" collapsed="false">
      <c r="BS45568" s="96" t="n">
        <f aca="false">BR45568-2.5</f>
        <v>-2.5</v>
      </c>
    </row>
    <row r="45569" customFormat="false" ht="12" hidden="false" customHeight="false" outlineLevel="0" collapsed="false">
      <c r="BS45569" s="96" t="n">
        <f aca="false">BR45569-2.5</f>
        <v>-2.5</v>
      </c>
    </row>
    <row r="45570" customFormat="false" ht="12" hidden="false" customHeight="false" outlineLevel="0" collapsed="false">
      <c r="BS45570" s="96" t="n">
        <f aca="false">BR45570-2.5</f>
        <v>-2.5</v>
      </c>
    </row>
    <row r="45571" customFormat="false" ht="12" hidden="false" customHeight="false" outlineLevel="0" collapsed="false">
      <c r="BS45571" s="96" t="n">
        <f aca="false">BR45571-2.5</f>
        <v>-2.5</v>
      </c>
    </row>
    <row r="45572" customFormat="false" ht="12" hidden="false" customHeight="false" outlineLevel="0" collapsed="false">
      <c r="BS45572" s="96" t="n">
        <f aca="false">BR45572-2.5</f>
        <v>-2.5</v>
      </c>
    </row>
    <row r="45573" customFormat="false" ht="12" hidden="false" customHeight="false" outlineLevel="0" collapsed="false">
      <c r="BS45573" s="96" t="n">
        <f aca="false">BR45573-2.5</f>
        <v>-2.5</v>
      </c>
    </row>
    <row r="45574" customFormat="false" ht="12" hidden="false" customHeight="false" outlineLevel="0" collapsed="false">
      <c r="BS45574" s="96" t="n">
        <f aca="false">BR45574-2.5</f>
        <v>-2.5</v>
      </c>
    </row>
    <row r="45575" customFormat="false" ht="12" hidden="false" customHeight="false" outlineLevel="0" collapsed="false">
      <c r="BS45575" s="96" t="n">
        <f aca="false">BR45575-2.5</f>
        <v>-2.5</v>
      </c>
    </row>
    <row r="45576" customFormat="false" ht="12" hidden="false" customHeight="false" outlineLevel="0" collapsed="false">
      <c r="BS45576" s="96" t="n">
        <f aca="false">BR45576-2.5</f>
        <v>-2.5</v>
      </c>
    </row>
    <row r="45577" customFormat="false" ht="12" hidden="false" customHeight="false" outlineLevel="0" collapsed="false">
      <c r="BS45577" s="96" t="n">
        <f aca="false">BR45577-2.5</f>
        <v>-2.5</v>
      </c>
    </row>
    <row r="45578" customFormat="false" ht="12" hidden="false" customHeight="false" outlineLevel="0" collapsed="false">
      <c r="BS45578" s="96" t="n">
        <f aca="false">BR45578-2.5</f>
        <v>-2.5</v>
      </c>
    </row>
    <row r="45579" customFormat="false" ht="12" hidden="false" customHeight="false" outlineLevel="0" collapsed="false">
      <c r="BS45579" s="96" t="n">
        <f aca="false">BR45579-2.5</f>
        <v>-2.5</v>
      </c>
    </row>
    <row r="45580" customFormat="false" ht="12" hidden="false" customHeight="false" outlineLevel="0" collapsed="false">
      <c r="BS45580" s="96" t="n">
        <f aca="false">BR45580-2.5</f>
        <v>-2.5</v>
      </c>
    </row>
    <row r="45581" customFormat="false" ht="12" hidden="false" customHeight="false" outlineLevel="0" collapsed="false">
      <c r="BS45581" s="96" t="n">
        <f aca="false">BR45581-2.5</f>
        <v>-2.5</v>
      </c>
    </row>
    <row r="45582" customFormat="false" ht="12" hidden="false" customHeight="false" outlineLevel="0" collapsed="false">
      <c r="BS45582" s="96" t="n">
        <f aca="false">BR45582-2.5</f>
        <v>-2.5</v>
      </c>
    </row>
    <row r="45583" customFormat="false" ht="12" hidden="false" customHeight="false" outlineLevel="0" collapsed="false">
      <c r="BS45583" s="96" t="n">
        <f aca="false">BR45583-2.5</f>
        <v>-2.5</v>
      </c>
    </row>
    <row r="45584" customFormat="false" ht="12" hidden="false" customHeight="false" outlineLevel="0" collapsed="false">
      <c r="BS45584" s="96" t="n">
        <f aca="false">BR45584-2.5</f>
        <v>-2.5</v>
      </c>
    </row>
    <row r="45585" customFormat="false" ht="12" hidden="false" customHeight="false" outlineLevel="0" collapsed="false">
      <c r="BS45585" s="96" t="n">
        <f aca="false">BR45585-2.5</f>
        <v>-2.5</v>
      </c>
    </row>
    <row r="45586" customFormat="false" ht="12" hidden="false" customHeight="false" outlineLevel="0" collapsed="false">
      <c r="BS45586" s="96" t="n">
        <f aca="false">BR45586-2.5</f>
        <v>-2.5</v>
      </c>
    </row>
    <row r="45587" customFormat="false" ht="12" hidden="false" customHeight="false" outlineLevel="0" collapsed="false">
      <c r="BS45587" s="96" t="n">
        <f aca="false">BR45587-2.5</f>
        <v>-2.5</v>
      </c>
    </row>
    <row r="45588" customFormat="false" ht="12" hidden="false" customHeight="false" outlineLevel="0" collapsed="false">
      <c r="BS45588" s="96" t="n">
        <f aca="false">BR45588-2.5</f>
        <v>-2.5</v>
      </c>
    </row>
    <row r="45589" customFormat="false" ht="12" hidden="false" customHeight="false" outlineLevel="0" collapsed="false">
      <c r="BS45589" s="96" t="n">
        <f aca="false">BR45589-2.5</f>
        <v>-2.5</v>
      </c>
    </row>
    <row r="45590" customFormat="false" ht="12" hidden="false" customHeight="false" outlineLevel="0" collapsed="false">
      <c r="BS45590" s="96" t="n">
        <f aca="false">BR45590-2.5</f>
        <v>-2.5</v>
      </c>
    </row>
    <row r="45591" customFormat="false" ht="12" hidden="false" customHeight="false" outlineLevel="0" collapsed="false">
      <c r="BS45591" s="96" t="n">
        <f aca="false">BR45591-2.5</f>
        <v>-2.5</v>
      </c>
    </row>
    <row r="45592" customFormat="false" ht="12" hidden="false" customHeight="false" outlineLevel="0" collapsed="false">
      <c r="BS45592" s="96" t="n">
        <f aca="false">BR45592-2.5</f>
        <v>-2.5</v>
      </c>
    </row>
    <row r="45593" customFormat="false" ht="12" hidden="false" customHeight="false" outlineLevel="0" collapsed="false">
      <c r="BS45593" s="96" t="n">
        <f aca="false">BR45593-2.5</f>
        <v>-2.5</v>
      </c>
    </row>
    <row r="45594" customFormat="false" ht="12" hidden="false" customHeight="false" outlineLevel="0" collapsed="false">
      <c r="BS45594" s="96" t="n">
        <f aca="false">BR45594-2.5</f>
        <v>-2.5</v>
      </c>
    </row>
    <row r="45595" customFormat="false" ht="12" hidden="false" customHeight="false" outlineLevel="0" collapsed="false">
      <c r="BS45595" s="96" t="n">
        <f aca="false">BR45595-2.5</f>
        <v>-2.5</v>
      </c>
    </row>
    <row r="45596" customFormat="false" ht="12" hidden="false" customHeight="false" outlineLevel="0" collapsed="false">
      <c r="BS45596" s="96" t="n">
        <f aca="false">BR45596-2.5</f>
        <v>-2.5</v>
      </c>
    </row>
    <row r="45597" customFormat="false" ht="12" hidden="false" customHeight="false" outlineLevel="0" collapsed="false">
      <c r="BS45597" s="96" t="n">
        <f aca="false">BR45597-2.5</f>
        <v>-2.5</v>
      </c>
    </row>
    <row r="45598" customFormat="false" ht="12" hidden="false" customHeight="false" outlineLevel="0" collapsed="false">
      <c r="BS45598" s="96" t="n">
        <f aca="false">BR45598-2.5</f>
        <v>-2.5</v>
      </c>
    </row>
    <row r="45599" customFormat="false" ht="12" hidden="false" customHeight="false" outlineLevel="0" collapsed="false">
      <c r="BS45599" s="96" t="n">
        <f aca="false">BR45599-2.5</f>
        <v>-2.5</v>
      </c>
    </row>
    <row r="45600" customFormat="false" ht="12" hidden="false" customHeight="false" outlineLevel="0" collapsed="false">
      <c r="BS45600" s="96" t="n">
        <f aca="false">BR45600-2.5</f>
        <v>-2.5</v>
      </c>
    </row>
    <row r="45601" customFormat="false" ht="12" hidden="false" customHeight="false" outlineLevel="0" collapsed="false">
      <c r="BS45601" s="96" t="n">
        <f aca="false">BR45601-2.5</f>
        <v>-2.5</v>
      </c>
    </row>
    <row r="45602" customFormat="false" ht="12" hidden="false" customHeight="false" outlineLevel="0" collapsed="false">
      <c r="BS45602" s="96" t="n">
        <f aca="false">BR45602-2.5</f>
        <v>-2.5</v>
      </c>
    </row>
    <row r="45603" customFormat="false" ht="12" hidden="false" customHeight="false" outlineLevel="0" collapsed="false">
      <c r="BS45603" s="96" t="n">
        <f aca="false">BR45603-2.5</f>
        <v>-2.5</v>
      </c>
    </row>
    <row r="45604" customFormat="false" ht="12" hidden="false" customHeight="false" outlineLevel="0" collapsed="false">
      <c r="BS45604" s="96" t="n">
        <f aca="false">BR45604-2.5</f>
        <v>-2.5</v>
      </c>
    </row>
    <row r="45605" customFormat="false" ht="12" hidden="false" customHeight="false" outlineLevel="0" collapsed="false">
      <c r="BS45605" s="96" t="n">
        <f aca="false">BR45605-2.5</f>
        <v>-2.5</v>
      </c>
    </row>
    <row r="45606" customFormat="false" ht="12" hidden="false" customHeight="false" outlineLevel="0" collapsed="false">
      <c r="BS45606" s="96" t="n">
        <f aca="false">BR45606-2.5</f>
        <v>-2.5</v>
      </c>
    </row>
    <row r="45607" customFormat="false" ht="12" hidden="false" customHeight="false" outlineLevel="0" collapsed="false">
      <c r="BS45607" s="96" t="n">
        <f aca="false">BR45607-2.5</f>
        <v>-2.5</v>
      </c>
    </row>
    <row r="45608" customFormat="false" ht="12" hidden="false" customHeight="false" outlineLevel="0" collapsed="false">
      <c r="BS45608" s="96" t="n">
        <f aca="false">BR45608-2.5</f>
        <v>-2.5</v>
      </c>
    </row>
    <row r="45609" customFormat="false" ht="12" hidden="false" customHeight="false" outlineLevel="0" collapsed="false">
      <c r="BS45609" s="96" t="n">
        <f aca="false">BR45609-2.5</f>
        <v>-2.5</v>
      </c>
    </row>
    <row r="45610" customFormat="false" ht="12" hidden="false" customHeight="false" outlineLevel="0" collapsed="false">
      <c r="BS45610" s="96" t="n">
        <f aca="false">BR45610-2.5</f>
        <v>-2.5</v>
      </c>
    </row>
    <row r="45611" customFormat="false" ht="12" hidden="false" customHeight="false" outlineLevel="0" collapsed="false">
      <c r="BS45611" s="96" t="n">
        <f aca="false">BR45611-2.5</f>
        <v>-2.5</v>
      </c>
    </row>
    <row r="45612" customFormat="false" ht="12" hidden="false" customHeight="false" outlineLevel="0" collapsed="false">
      <c r="BS45612" s="96" t="n">
        <f aca="false">BR45612-2.5</f>
        <v>-2.5</v>
      </c>
    </row>
    <row r="45613" customFormat="false" ht="12" hidden="false" customHeight="false" outlineLevel="0" collapsed="false">
      <c r="BS45613" s="96" t="n">
        <f aca="false">BR45613-2.5</f>
        <v>-2.5</v>
      </c>
    </row>
    <row r="45614" customFormat="false" ht="12" hidden="false" customHeight="false" outlineLevel="0" collapsed="false">
      <c r="BS45614" s="96" t="n">
        <f aca="false">BR45614-2.5</f>
        <v>-2.5</v>
      </c>
    </row>
    <row r="45615" customFormat="false" ht="12" hidden="false" customHeight="false" outlineLevel="0" collapsed="false">
      <c r="BS45615" s="96" t="n">
        <f aca="false">BR45615-2.5</f>
        <v>-2.5</v>
      </c>
    </row>
    <row r="45616" customFormat="false" ht="12" hidden="false" customHeight="false" outlineLevel="0" collapsed="false">
      <c r="BS45616" s="96" t="n">
        <f aca="false">BR45616-2.5</f>
        <v>-2.5</v>
      </c>
    </row>
    <row r="45617" customFormat="false" ht="12" hidden="false" customHeight="false" outlineLevel="0" collapsed="false">
      <c r="BS45617" s="96" t="n">
        <f aca="false">BR45617-2.5</f>
        <v>-2.5</v>
      </c>
    </row>
    <row r="45618" customFormat="false" ht="12" hidden="false" customHeight="false" outlineLevel="0" collapsed="false">
      <c r="BS45618" s="96" t="n">
        <f aca="false">BR45618-2.5</f>
        <v>-2.5</v>
      </c>
    </row>
    <row r="45619" customFormat="false" ht="12" hidden="false" customHeight="false" outlineLevel="0" collapsed="false">
      <c r="BS45619" s="96" t="n">
        <f aca="false">BR45619-2.5</f>
        <v>-2.5</v>
      </c>
    </row>
    <row r="45620" customFormat="false" ht="12" hidden="false" customHeight="false" outlineLevel="0" collapsed="false">
      <c r="BS45620" s="96" t="n">
        <f aca="false">BR45620-2.5</f>
        <v>-2.5</v>
      </c>
    </row>
    <row r="45621" customFormat="false" ht="12" hidden="false" customHeight="false" outlineLevel="0" collapsed="false">
      <c r="BS45621" s="96" t="n">
        <f aca="false">BR45621-2.5</f>
        <v>-2.5</v>
      </c>
    </row>
    <row r="45622" customFormat="false" ht="12" hidden="false" customHeight="false" outlineLevel="0" collapsed="false">
      <c r="BS45622" s="96" t="n">
        <f aca="false">BR45622-2.5</f>
        <v>-2.5</v>
      </c>
    </row>
    <row r="45623" customFormat="false" ht="12" hidden="false" customHeight="false" outlineLevel="0" collapsed="false">
      <c r="BS45623" s="96" t="n">
        <f aca="false">BR45623-2.5</f>
        <v>-2.5</v>
      </c>
    </row>
    <row r="45624" customFormat="false" ht="12" hidden="false" customHeight="false" outlineLevel="0" collapsed="false">
      <c r="BS45624" s="96" t="n">
        <f aca="false">BR45624-2.5</f>
        <v>-2.5</v>
      </c>
    </row>
    <row r="45625" customFormat="false" ht="12" hidden="false" customHeight="false" outlineLevel="0" collapsed="false">
      <c r="BS45625" s="96" t="n">
        <f aca="false">BR45625-2.5</f>
        <v>-2.5</v>
      </c>
    </row>
    <row r="45626" customFormat="false" ht="12" hidden="false" customHeight="false" outlineLevel="0" collapsed="false">
      <c r="BS45626" s="96" t="n">
        <f aca="false">BR45626-2.5</f>
        <v>-2.5</v>
      </c>
    </row>
    <row r="45627" customFormat="false" ht="12" hidden="false" customHeight="false" outlineLevel="0" collapsed="false">
      <c r="BS45627" s="96" t="n">
        <f aca="false">BR45627-2.5</f>
        <v>-2.5</v>
      </c>
    </row>
    <row r="45628" customFormat="false" ht="12" hidden="false" customHeight="false" outlineLevel="0" collapsed="false">
      <c r="BS45628" s="96" t="n">
        <f aca="false">BR45628-2.5</f>
        <v>-2.5</v>
      </c>
    </row>
    <row r="45629" customFormat="false" ht="12" hidden="false" customHeight="false" outlineLevel="0" collapsed="false">
      <c r="BS45629" s="96" t="n">
        <f aca="false">BR45629-2.5</f>
        <v>-2.5</v>
      </c>
    </row>
    <row r="45630" customFormat="false" ht="12" hidden="false" customHeight="false" outlineLevel="0" collapsed="false">
      <c r="BS45630" s="96" t="n">
        <f aca="false">BR45630-2.5</f>
        <v>-2.5</v>
      </c>
    </row>
    <row r="45631" customFormat="false" ht="12" hidden="false" customHeight="false" outlineLevel="0" collapsed="false">
      <c r="BS45631" s="96" t="n">
        <f aca="false">BR45631-2.5</f>
        <v>-2.5</v>
      </c>
    </row>
    <row r="45632" customFormat="false" ht="12" hidden="false" customHeight="false" outlineLevel="0" collapsed="false">
      <c r="BS45632" s="96" t="n">
        <f aca="false">BR45632-2.5</f>
        <v>-2.5</v>
      </c>
    </row>
    <row r="45633" customFormat="false" ht="12" hidden="false" customHeight="false" outlineLevel="0" collapsed="false">
      <c r="BS45633" s="96" t="n">
        <f aca="false">BR45633-2.5</f>
        <v>-2.5</v>
      </c>
    </row>
    <row r="45634" customFormat="false" ht="12" hidden="false" customHeight="false" outlineLevel="0" collapsed="false">
      <c r="BS45634" s="96" t="n">
        <f aca="false">BR45634-2.5</f>
        <v>-2.5</v>
      </c>
    </row>
    <row r="45635" customFormat="false" ht="12" hidden="false" customHeight="false" outlineLevel="0" collapsed="false">
      <c r="BS45635" s="96" t="n">
        <f aca="false">BR45635-2.5</f>
        <v>-2.5</v>
      </c>
    </row>
    <row r="45636" customFormat="false" ht="12" hidden="false" customHeight="false" outlineLevel="0" collapsed="false">
      <c r="BS45636" s="96" t="n">
        <f aca="false">BR45636-2.5</f>
        <v>-2.5</v>
      </c>
    </row>
    <row r="45637" customFormat="false" ht="12" hidden="false" customHeight="false" outlineLevel="0" collapsed="false">
      <c r="BS45637" s="96" t="n">
        <f aca="false">BR45637-2.5</f>
        <v>-2.5</v>
      </c>
    </row>
    <row r="45638" customFormat="false" ht="12" hidden="false" customHeight="false" outlineLevel="0" collapsed="false">
      <c r="BS45638" s="96" t="n">
        <f aca="false">BR45638-2.5</f>
        <v>-2.5</v>
      </c>
    </row>
    <row r="45639" customFormat="false" ht="12" hidden="false" customHeight="false" outlineLevel="0" collapsed="false">
      <c r="BS45639" s="96" t="n">
        <f aca="false">BR45639-2.5</f>
        <v>-2.5</v>
      </c>
    </row>
    <row r="45640" customFormat="false" ht="12" hidden="false" customHeight="false" outlineLevel="0" collapsed="false">
      <c r="BS45640" s="96" t="n">
        <f aca="false">BR45640-2.5</f>
        <v>-2.5</v>
      </c>
    </row>
    <row r="45641" customFormat="false" ht="12" hidden="false" customHeight="false" outlineLevel="0" collapsed="false">
      <c r="BS45641" s="96" t="n">
        <f aca="false">BR45641-2.5</f>
        <v>-2.5</v>
      </c>
    </row>
    <row r="45642" customFormat="false" ht="12" hidden="false" customHeight="false" outlineLevel="0" collapsed="false">
      <c r="BS45642" s="96" t="n">
        <f aca="false">BR45642-2.5</f>
        <v>-2.5</v>
      </c>
    </row>
    <row r="45643" customFormat="false" ht="12" hidden="false" customHeight="false" outlineLevel="0" collapsed="false">
      <c r="BS45643" s="96" t="n">
        <f aca="false">BR45643-2.5</f>
        <v>-2.5</v>
      </c>
    </row>
    <row r="45644" customFormat="false" ht="12" hidden="false" customHeight="false" outlineLevel="0" collapsed="false">
      <c r="BS45644" s="96" t="n">
        <f aca="false">BR45644-2.5</f>
        <v>-2.5</v>
      </c>
    </row>
    <row r="45645" customFormat="false" ht="12" hidden="false" customHeight="false" outlineLevel="0" collapsed="false">
      <c r="BS45645" s="96" t="n">
        <f aca="false">BR45645-2.5</f>
        <v>-2.5</v>
      </c>
    </row>
    <row r="45646" customFormat="false" ht="12" hidden="false" customHeight="false" outlineLevel="0" collapsed="false">
      <c r="BS45646" s="96" t="n">
        <f aca="false">BR45646-2.5</f>
        <v>-2.5</v>
      </c>
    </row>
    <row r="45647" customFormat="false" ht="12" hidden="false" customHeight="false" outlineLevel="0" collapsed="false">
      <c r="BS45647" s="96" t="n">
        <f aca="false">BR45647-2.5</f>
        <v>-2.5</v>
      </c>
    </row>
    <row r="45648" customFormat="false" ht="12" hidden="false" customHeight="false" outlineLevel="0" collapsed="false">
      <c r="BS45648" s="96" t="n">
        <f aca="false">BR45648-2.5</f>
        <v>-2.5</v>
      </c>
    </row>
    <row r="45649" customFormat="false" ht="12" hidden="false" customHeight="false" outlineLevel="0" collapsed="false">
      <c r="BS45649" s="96" t="n">
        <f aca="false">BR45649-2.5</f>
        <v>-2.5</v>
      </c>
    </row>
    <row r="45650" customFormat="false" ht="12" hidden="false" customHeight="false" outlineLevel="0" collapsed="false">
      <c r="BS45650" s="96" t="n">
        <f aca="false">BR45650-2.5</f>
        <v>-2.5</v>
      </c>
    </row>
    <row r="45651" customFormat="false" ht="12" hidden="false" customHeight="false" outlineLevel="0" collapsed="false">
      <c r="BS45651" s="96" t="n">
        <f aca="false">BR45651-2.5</f>
        <v>-2.5</v>
      </c>
    </row>
    <row r="45652" customFormat="false" ht="12" hidden="false" customHeight="false" outlineLevel="0" collapsed="false">
      <c r="BS45652" s="96" t="n">
        <f aca="false">BR45652-2.5</f>
        <v>-2.5</v>
      </c>
    </row>
    <row r="45653" customFormat="false" ht="12" hidden="false" customHeight="false" outlineLevel="0" collapsed="false">
      <c r="BS45653" s="96" t="n">
        <f aca="false">BR45653-2.5</f>
        <v>-2.5</v>
      </c>
    </row>
    <row r="45654" customFormat="false" ht="12" hidden="false" customHeight="false" outlineLevel="0" collapsed="false">
      <c r="BS45654" s="96" t="n">
        <f aca="false">BR45654-2.5</f>
        <v>-2.5</v>
      </c>
    </row>
    <row r="45655" customFormat="false" ht="12" hidden="false" customHeight="false" outlineLevel="0" collapsed="false">
      <c r="BS45655" s="96" t="n">
        <f aca="false">BR45655-2.5</f>
        <v>-2.5</v>
      </c>
    </row>
    <row r="45656" customFormat="false" ht="12" hidden="false" customHeight="false" outlineLevel="0" collapsed="false">
      <c r="BS45656" s="96" t="n">
        <f aca="false">BR45656-2.5</f>
        <v>-2.5</v>
      </c>
    </row>
    <row r="45657" customFormat="false" ht="12" hidden="false" customHeight="false" outlineLevel="0" collapsed="false">
      <c r="BS45657" s="96" t="n">
        <f aca="false">BR45657-2.5</f>
        <v>-2.5</v>
      </c>
    </row>
    <row r="45658" customFormat="false" ht="12" hidden="false" customHeight="false" outlineLevel="0" collapsed="false">
      <c r="BS45658" s="96" t="n">
        <f aca="false">BR45658-2.5</f>
        <v>-2.5</v>
      </c>
    </row>
    <row r="45659" customFormat="false" ht="12" hidden="false" customHeight="false" outlineLevel="0" collapsed="false">
      <c r="BS45659" s="96" t="n">
        <f aca="false">BR45659-2.5</f>
        <v>-2.5</v>
      </c>
    </row>
    <row r="45660" customFormat="false" ht="12" hidden="false" customHeight="false" outlineLevel="0" collapsed="false">
      <c r="BS45660" s="96" t="n">
        <f aca="false">BR45660-2.5</f>
        <v>-2.5</v>
      </c>
    </row>
    <row r="45661" customFormat="false" ht="12" hidden="false" customHeight="false" outlineLevel="0" collapsed="false">
      <c r="BS45661" s="96" t="n">
        <f aca="false">BR45661-2.5</f>
        <v>-2.5</v>
      </c>
    </row>
    <row r="45662" customFormat="false" ht="12" hidden="false" customHeight="false" outlineLevel="0" collapsed="false">
      <c r="BS45662" s="96" t="n">
        <f aca="false">BR45662-2.5</f>
        <v>-2.5</v>
      </c>
    </row>
    <row r="45663" customFormat="false" ht="12" hidden="false" customHeight="false" outlineLevel="0" collapsed="false">
      <c r="BS45663" s="96" t="n">
        <f aca="false">BR45663-2.5</f>
        <v>-2.5</v>
      </c>
    </row>
    <row r="45664" customFormat="false" ht="12" hidden="false" customHeight="false" outlineLevel="0" collapsed="false">
      <c r="BS45664" s="96" t="n">
        <f aca="false">BR45664-2.5</f>
        <v>-2.5</v>
      </c>
    </row>
    <row r="45665" customFormat="false" ht="12" hidden="false" customHeight="false" outlineLevel="0" collapsed="false">
      <c r="BS45665" s="96" t="n">
        <f aca="false">BR45665-2.5</f>
        <v>-2.5</v>
      </c>
    </row>
    <row r="45666" customFormat="false" ht="12" hidden="false" customHeight="false" outlineLevel="0" collapsed="false">
      <c r="BS45666" s="96" t="n">
        <f aca="false">BR45666-2.5</f>
        <v>-2.5</v>
      </c>
    </row>
    <row r="45667" customFormat="false" ht="12" hidden="false" customHeight="false" outlineLevel="0" collapsed="false">
      <c r="BS45667" s="96" t="n">
        <f aca="false">BR45667-2.5</f>
        <v>-2.5</v>
      </c>
    </row>
    <row r="45668" customFormat="false" ht="12" hidden="false" customHeight="false" outlineLevel="0" collapsed="false">
      <c r="BS45668" s="96" t="n">
        <f aca="false">BR45668-2.5</f>
        <v>-2.5</v>
      </c>
    </row>
    <row r="45669" customFormat="false" ht="12" hidden="false" customHeight="false" outlineLevel="0" collapsed="false">
      <c r="BS45669" s="96" t="n">
        <f aca="false">BR45669-2.5</f>
        <v>-2.5</v>
      </c>
    </row>
    <row r="45670" customFormat="false" ht="12" hidden="false" customHeight="false" outlineLevel="0" collapsed="false">
      <c r="BS45670" s="96" t="n">
        <f aca="false">BR45670-2.5</f>
        <v>-2.5</v>
      </c>
    </row>
    <row r="45671" customFormat="false" ht="12" hidden="false" customHeight="false" outlineLevel="0" collapsed="false">
      <c r="BS45671" s="96" t="n">
        <f aca="false">BR45671-2.5</f>
        <v>-2.5</v>
      </c>
    </row>
    <row r="45672" customFormat="false" ht="12" hidden="false" customHeight="false" outlineLevel="0" collapsed="false">
      <c r="BS45672" s="96" t="n">
        <f aca="false">BR45672-2.5</f>
        <v>-2.5</v>
      </c>
    </row>
    <row r="45673" customFormat="false" ht="12" hidden="false" customHeight="false" outlineLevel="0" collapsed="false">
      <c r="BS45673" s="96" t="n">
        <f aca="false">BR45673-2.5</f>
        <v>-2.5</v>
      </c>
    </row>
    <row r="45674" customFormat="false" ht="12" hidden="false" customHeight="false" outlineLevel="0" collapsed="false">
      <c r="BS45674" s="96" t="n">
        <f aca="false">BR45674-2.5</f>
        <v>-2.5</v>
      </c>
    </row>
    <row r="45675" customFormat="false" ht="12" hidden="false" customHeight="false" outlineLevel="0" collapsed="false">
      <c r="BS45675" s="96" t="n">
        <f aca="false">BR45675-2.5</f>
        <v>-2.5</v>
      </c>
    </row>
    <row r="45676" customFormat="false" ht="12" hidden="false" customHeight="false" outlineLevel="0" collapsed="false">
      <c r="BS45676" s="96" t="n">
        <f aca="false">BR45676-2.5</f>
        <v>-2.5</v>
      </c>
    </row>
    <row r="45677" customFormat="false" ht="12" hidden="false" customHeight="false" outlineLevel="0" collapsed="false">
      <c r="BS45677" s="96" t="n">
        <f aca="false">BR45677-2.5</f>
        <v>-2.5</v>
      </c>
    </row>
    <row r="45678" customFormat="false" ht="12" hidden="false" customHeight="false" outlineLevel="0" collapsed="false">
      <c r="BS45678" s="96" t="n">
        <f aca="false">BR45678-2.5</f>
        <v>-2.5</v>
      </c>
    </row>
    <row r="45679" customFormat="false" ht="12" hidden="false" customHeight="false" outlineLevel="0" collapsed="false">
      <c r="BS45679" s="96" t="n">
        <f aca="false">BR45679-2.5</f>
        <v>-2.5</v>
      </c>
    </row>
    <row r="45680" customFormat="false" ht="12" hidden="false" customHeight="false" outlineLevel="0" collapsed="false">
      <c r="BS45680" s="96" t="n">
        <f aca="false">BR45680-2.5</f>
        <v>-2.5</v>
      </c>
    </row>
    <row r="45681" customFormat="false" ht="12" hidden="false" customHeight="false" outlineLevel="0" collapsed="false">
      <c r="BS45681" s="96" t="n">
        <f aca="false">BR45681-2.5</f>
        <v>-2.5</v>
      </c>
    </row>
    <row r="45682" customFormat="false" ht="12" hidden="false" customHeight="false" outlineLevel="0" collapsed="false">
      <c r="BS45682" s="96" t="n">
        <f aca="false">BR45682-2.5</f>
        <v>-2.5</v>
      </c>
    </row>
    <row r="45683" customFormat="false" ht="12" hidden="false" customHeight="false" outlineLevel="0" collapsed="false">
      <c r="BS45683" s="96" t="n">
        <f aca="false">BR45683-2.5</f>
        <v>-2.5</v>
      </c>
    </row>
    <row r="45684" customFormat="false" ht="12" hidden="false" customHeight="false" outlineLevel="0" collapsed="false">
      <c r="BS45684" s="96" t="n">
        <f aca="false">BR45684-2.5</f>
        <v>-2.5</v>
      </c>
    </row>
    <row r="45685" customFormat="false" ht="12" hidden="false" customHeight="false" outlineLevel="0" collapsed="false">
      <c r="BS45685" s="96" t="n">
        <f aca="false">BR45685-2.5</f>
        <v>-2.5</v>
      </c>
    </row>
    <row r="45686" customFormat="false" ht="12" hidden="false" customHeight="false" outlineLevel="0" collapsed="false">
      <c r="BS45686" s="96" t="n">
        <f aca="false">BR45686-2.5</f>
        <v>-2.5</v>
      </c>
    </row>
    <row r="45687" customFormat="false" ht="12" hidden="false" customHeight="false" outlineLevel="0" collapsed="false">
      <c r="BS45687" s="96" t="n">
        <f aca="false">BR45687-2.5</f>
        <v>-2.5</v>
      </c>
    </row>
    <row r="45688" customFormat="false" ht="12" hidden="false" customHeight="false" outlineLevel="0" collapsed="false">
      <c r="BS45688" s="96" t="n">
        <f aca="false">BR45688-2.5</f>
        <v>-2.5</v>
      </c>
    </row>
    <row r="45689" customFormat="false" ht="12" hidden="false" customHeight="false" outlineLevel="0" collapsed="false">
      <c r="BS45689" s="96" t="n">
        <f aca="false">BR45689-2.5</f>
        <v>-2.5</v>
      </c>
    </row>
    <row r="45690" customFormat="false" ht="12" hidden="false" customHeight="false" outlineLevel="0" collapsed="false">
      <c r="BS45690" s="96" t="n">
        <f aca="false">BR45690-2.5</f>
        <v>-2.5</v>
      </c>
    </row>
    <row r="45691" customFormat="false" ht="12" hidden="false" customHeight="false" outlineLevel="0" collapsed="false">
      <c r="BS45691" s="96" t="n">
        <f aca="false">BR45691-2.5</f>
        <v>-2.5</v>
      </c>
    </row>
    <row r="45692" customFormat="false" ht="12" hidden="false" customHeight="false" outlineLevel="0" collapsed="false">
      <c r="BS45692" s="96" t="n">
        <f aca="false">BR45692-2.5</f>
        <v>-2.5</v>
      </c>
    </row>
    <row r="45693" customFormat="false" ht="12" hidden="false" customHeight="false" outlineLevel="0" collapsed="false">
      <c r="BS45693" s="96" t="n">
        <f aca="false">BR45693-2.5</f>
        <v>-2.5</v>
      </c>
    </row>
    <row r="45694" customFormat="false" ht="12" hidden="false" customHeight="false" outlineLevel="0" collapsed="false">
      <c r="BS45694" s="96" t="n">
        <f aca="false">BR45694-2.5</f>
        <v>-2.5</v>
      </c>
    </row>
    <row r="45695" customFormat="false" ht="12" hidden="false" customHeight="false" outlineLevel="0" collapsed="false">
      <c r="BS45695" s="96" t="n">
        <f aca="false">BR45695-2.5</f>
        <v>-2.5</v>
      </c>
    </row>
    <row r="45696" customFormat="false" ht="12" hidden="false" customHeight="false" outlineLevel="0" collapsed="false">
      <c r="BS45696" s="96" t="n">
        <f aca="false">BR45696-2.5</f>
        <v>-2.5</v>
      </c>
    </row>
    <row r="45697" customFormat="false" ht="12" hidden="false" customHeight="false" outlineLevel="0" collapsed="false">
      <c r="BS45697" s="96" t="n">
        <f aca="false">BR45697-2.5</f>
        <v>-2.5</v>
      </c>
    </row>
    <row r="45698" customFormat="false" ht="12" hidden="false" customHeight="false" outlineLevel="0" collapsed="false">
      <c r="BS45698" s="96" t="n">
        <f aca="false">BR45698-2.5</f>
        <v>-2.5</v>
      </c>
    </row>
    <row r="45699" customFormat="false" ht="12" hidden="false" customHeight="false" outlineLevel="0" collapsed="false">
      <c r="BS45699" s="96" t="n">
        <f aca="false">BR45699-2.5</f>
        <v>-2.5</v>
      </c>
    </row>
    <row r="45700" customFormat="false" ht="12" hidden="false" customHeight="false" outlineLevel="0" collapsed="false">
      <c r="BS45700" s="96" t="n">
        <f aca="false">BR45700-2.5</f>
        <v>-2.5</v>
      </c>
    </row>
    <row r="45701" customFormat="false" ht="12" hidden="false" customHeight="false" outlineLevel="0" collapsed="false">
      <c r="BS45701" s="96" t="n">
        <f aca="false">BR45701-2.5</f>
        <v>-2.5</v>
      </c>
    </row>
    <row r="45702" customFormat="false" ht="12" hidden="false" customHeight="false" outlineLevel="0" collapsed="false">
      <c r="BS45702" s="96" t="n">
        <f aca="false">BR45702-2.5</f>
        <v>-2.5</v>
      </c>
    </row>
    <row r="45703" customFormat="false" ht="12" hidden="false" customHeight="false" outlineLevel="0" collapsed="false">
      <c r="BS45703" s="96" t="n">
        <f aca="false">BR45703-2.5</f>
        <v>-2.5</v>
      </c>
    </row>
    <row r="45704" customFormat="false" ht="12" hidden="false" customHeight="false" outlineLevel="0" collapsed="false">
      <c r="BS45704" s="96" t="n">
        <f aca="false">BR45704-2.5</f>
        <v>-2.5</v>
      </c>
    </row>
    <row r="45705" customFormat="false" ht="12" hidden="false" customHeight="false" outlineLevel="0" collapsed="false">
      <c r="BS45705" s="96" t="n">
        <f aca="false">BR45705-2.5</f>
        <v>-2.5</v>
      </c>
    </row>
    <row r="45706" customFormat="false" ht="12" hidden="false" customHeight="false" outlineLevel="0" collapsed="false">
      <c r="BS45706" s="96" t="n">
        <f aca="false">BR45706-2.5</f>
        <v>-2.5</v>
      </c>
    </row>
    <row r="45707" customFormat="false" ht="12" hidden="false" customHeight="false" outlineLevel="0" collapsed="false">
      <c r="BS45707" s="96" t="n">
        <f aca="false">BR45707-2.5</f>
        <v>-2.5</v>
      </c>
    </row>
    <row r="45708" customFormat="false" ht="12" hidden="false" customHeight="false" outlineLevel="0" collapsed="false">
      <c r="BS45708" s="96" t="n">
        <f aca="false">BR45708-2.5</f>
        <v>-2.5</v>
      </c>
    </row>
    <row r="45709" customFormat="false" ht="12" hidden="false" customHeight="false" outlineLevel="0" collapsed="false">
      <c r="BS45709" s="96" t="n">
        <f aca="false">BR45709-2.5</f>
        <v>-2.5</v>
      </c>
    </row>
    <row r="45710" customFormat="false" ht="12" hidden="false" customHeight="false" outlineLevel="0" collapsed="false">
      <c r="BS45710" s="96" t="n">
        <f aca="false">BR45710-2.5</f>
        <v>-2.5</v>
      </c>
    </row>
    <row r="45711" customFormat="false" ht="12" hidden="false" customHeight="false" outlineLevel="0" collapsed="false">
      <c r="BS45711" s="96" t="n">
        <f aca="false">BR45711-2.5</f>
        <v>-2.5</v>
      </c>
    </row>
    <row r="45712" customFormat="false" ht="12" hidden="false" customHeight="false" outlineLevel="0" collapsed="false">
      <c r="BS45712" s="96" t="n">
        <f aca="false">BR45712-2.5</f>
        <v>-2.5</v>
      </c>
    </row>
    <row r="45713" customFormat="false" ht="12" hidden="false" customHeight="false" outlineLevel="0" collapsed="false">
      <c r="BS45713" s="96" t="n">
        <f aca="false">BR45713-2.5</f>
        <v>-2.5</v>
      </c>
    </row>
    <row r="45714" customFormat="false" ht="12" hidden="false" customHeight="false" outlineLevel="0" collapsed="false">
      <c r="BS45714" s="96" t="n">
        <f aca="false">BR45714-2.5</f>
        <v>-2.5</v>
      </c>
    </row>
    <row r="45715" customFormat="false" ht="12" hidden="false" customHeight="false" outlineLevel="0" collapsed="false">
      <c r="BS45715" s="96" t="n">
        <f aca="false">BR45715-2.5</f>
        <v>-2.5</v>
      </c>
    </row>
    <row r="45716" customFormat="false" ht="12" hidden="false" customHeight="false" outlineLevel="0" collapsed="false">
      <c r="BS45716" s="96" t="n">
        <f aca="false">BR45716-2.5</f>
        <v>-2.5</v>
      </c>
    </row>
    <row r="45717" customFormat="false" ht="12" hidden="false" customHeight="false" outlineLevel="0" collapsed="false">
      <c r="BS45717" s="96" t="n">
        <f aca="false">BR45717-2.5</f>
        <v>-2.5</v>
      </c>
    </row>
    <row r="45718" customFormat="false" ht="12" hidden="false" customHeight="false" outlineLevel="0" collapsed="false">
      <c r="BS45718" s="96" t="n">
        <f aca="false">BR45718-2.5</f>
        <v>-2.5</v>
      </c>
    </row>
    <row r="45719" customFormat="false" ht="12" hidden="false" customHeight="false" outlineLevel="0" collapsed="false">
      <c r="BS45719" s="96" t="n">
        <f aca="false">BR45719-2.5</f>
        <v>-2.5</v>
      </c>
    </row>
    <row r="45720" customFormat="false" ht="12" hidden="false" customHeight="false" outlineLevel="0" collapsed="false">
      <c r="BS45720" s="96" t="n">
        <f aca="false">BR45720-2.5</f>
        <v>-2.5</v>
      </c>
    </row>
    <row r="45721" customFormat="false" ht="12" hidden="false" customHeight="false" outlineLevel="0" collapsed="false">
      <c r="BS45721" s="96" t="n">
        <f aca="false">BR45721-2.5</f>
        <v>-2.5</v>
      </c>
    </row>
    <row r="45722" customFormat="false" ht="12" hidden="false" customHeight="false" outlineLevel="0" collapsed="false">
      <c r="BS45722" s="96" t="n">
        <f aca="false">BR45722-2.5</f>
        <v>-2.5</v>
      </c>
    </row>
    <row r="45723" customFormat="false" ht="12" hidden="false" customHeight="false" outlineLevel="0" collapsed="false">
      <c r="BS45723" s="96" t="n">
        <f aca="false">BR45723-2.5</f>
        <v>-2.5</v>
      </c>
    </row>
    <row r="45724" customFormat="false" ht="12" hidden="false" customHeight="false" outlineLevel="0" collapsed="false">
      <c r="BS45724" s="96" t="n">
        <f aca="false">BR45724-2.5</f>
        <v>-2.5</v>
      </c>
    </row>
    <row r="45725" customFormat="false" ht="12" hidden="false" customHeight="false" outlineLevel="0" collapsed="false">
      <c r="BS45725" s="96" t="n">
        <f aca="false">BR45725-2.5</f>
        <v>-2.5</v>
      </c>
    </row>
    <row r="45726" customFormat="false" ht="12" hidden="false" customHeight="false" outlineLevel="0" collapsed="false">
      <c r="BS45726" s="96" t="n">
        <f aca="false">BR45726-2.5</f>
        <v>-2.5</v>
      </c>
    </row>
    <row r="45727" customFormat="false" ht="12" hidden="false" customHeight="false" outlineLevel="0" collapsed="false">
      <c r="BS45727" s="96" t="n">
        <f aca="false">BR45727-2.5</f>
        <v>-2.5</v>
      </c>
    </row>
    <row r="45728" customFormat="false" ht="12" hidden="false" customHeight="false" outlineLevel="0" collapsed="false">
      <c r="BS45728" s="96" t="n">
        <f aca="false">BR45728-2.5</f>
        <v>-2.5</v>
      </c>
    </row>
    <row r="45729" customFormat="false" ht="12" hidden="false" customHeight="false" outlineLevel="0" collapsed="false">
      <c r="BS45729" s="96" t="n">
        <f aca="false">BR45729-2.5</f>
        <v>-2.5</v>
      </c>
    </row>
    <row r="45730" customFormat="false" ht="12" hidden="false" customHeight="false" outlineLevel="0" collapsed="false">
      <c r="BS45730" s="96" t="n">
        <f aca="false">BR45730-2.5</f>
        <v>-2.5</v>
      </c>
    </row>
    <row r="45731" customFormat="false" ht="12" hidden="false" customHeight="false" outlineLevel="0" collapsed="false">
      <c r="BS45731" s="96" t="n">
        <f aca="false">BR45731-2.5</f>
        <v>-2.5</v>
      </c>
    </row>
    <row r="45732" customFormat="false" ht="12" hidden="false" customHeight="false" outlineLevel="0" collapsed="false">
      <c r="BS45732" s="96" t="n">
        <f aca="false">BR45732-2.5</f>
        <v>-2.5</v>
      </c>
    </row>
    <row r="45733" customFormat="false" ht="12" hidden="false" customHeight="false" outlineLevel="0" collapsed="false">
      <c r="BS45733" s="96" t="n">
        <f aca="false">BR45733-2.5</f>
        <v>-2.5</v>
      </c>
    </row>
    <row r="45734" customFormat="false" ht="12" hidden="false" customHeight="false" outlineLevel="0" collapsed="false">
      <c r="BS45734" s="96" t="n">
        <f aca="false">BR45734-2.5</f>
        <v>-2.5</v>
      </c>
    </row>
    <row r="45735" customFormat="false" ht="12" hidden="false" customHeight="false" outlineLevel="0" collapsed="false">
      <c r="BS45735" s="96" t="n">
        <f aca="false">BR45735-2.5</f>
        <v>-2.5</v>
      </c>
    </row>
    <row r="45736" customFormat="false" ht="12" hidden="false" customHeight="false" outlineLevel="0" collapsed="false">
      <c r="BS45736" s="96" t="n">
        <f aca="false">BR45736-2.5</f>
        <v>-2.5</v>
      </c>
    </row>
    <row r="45737" customFormat="false" ht="12" hidden="false" customHeight="false" outlineLevel="0" collapsed="false">
      <c r="BS45737" s="96" t="n">
        <f aca="false">BR45737-2.5</f>
        <v>-2.5</v>
      </c>
    </row>
    <row r="45738" customFormat="false" ht="12" hidden="false" customHeight="false" outlineLevel="0" collapsed="false">
      <c r="BS45738" s="96" t="n">
        <f aca="false">BR45738-2.5</f>
        <v>-2.5</v>
      </c>
    </row>
    <row r="45739" customFormat="false" ht="12" hidden="false" customHeight="false" outlineLevel="0" collapsed="false">
      <c r="BS45739" s="96" t="n">
        <f aca="false">BR45739-2.5</f>
        <v>-2.5</v>
      </c>
    </row>
    <row r="45740" customFormat="false" ht="12" hidden="false" customHeight="false" outlineLevel="0" collapsed="false">
      <c r="BS45740" s="96" t="n">
        <f aca="false">BR45740-2.5</f>
        <v>-2.5</v>
      </c>
    </row>
    <row r="45741" customFormat="false" ht="12" hidden="false" customHeight="false" outlineLevel="0" collapsed="false">
      <c r="BS45741" s="96" t="n">
        <f aca="false">BR45741-2.5</f>
        <v>-2.5</v>
      </c>
    </row>
    <row r="45742" customFormat="false" ht="12" hidden="false" customHeight="false" outlineLevel="0" collapsed="false">
      <c r="BS45742" s="96" t="n">
        <f aca="false">BR45742-2.5</f>
        <v>-2.5</v>
      </c>
    </row>
    <row r="45743" customFormat="false" ht="12" hidden="false" customHeight="false" outlineLevel="0" collapsed="false">
      <c r="BS45743" s="96" t="n">
        <f aca="false">BR45743-2.5</f>
        <v>-2.5</v>
      </c>
    </row>
    <row r="45744" customFormat="false" ht="12" hidden="false" customHeight="false" outlineLevel="0" collapsed="false">
      <c r="BS45744" s="96" t="n">
        <f aca="false">BR45744-2.5</f>
        <v>-2.5</v>
      </c>
    </row>
    <row r="45745" customFormat="false" ht="12" hidden="false" customHeight="false" outlineLevel="0" collapsed="false">
      <c r="BS45745" s="96" t="n">
        <f aca="false">BR45745-2.5</f>
        <v>-2.5</v>
      </c>
    </row>
    <row r="45746" customFormat="false" ht="12" hidden="false" customHeight="false" outlineLevel="0" collapsed="false">
      <c r="BS45746" s="96" t="n">
        <f aca="false">BR45746-2.5</f>
        <v>-2.5</v>
      </c>
    </row>
    <row r="45747" customFormat="false" ht="12" hidden="false" customHeight="false" outlineLevel="0" collapsed="false">
      <c r="BS45747" s="96" t="n">
        <f aca="false">BR45747-2.5</f>
        <v>-2.5</v>
      </c>
    </row>
    <row r="45748" customFormat="false" ht="12" hidden="false" customHeight="false" outlineLevel="0" collapsed="false">
      <c r="BS45748" s="96" t="n">
        <f aca="false">BR45748-2.5</f>
        <v>-2.5</v>
      </c>
    </row>
    <row r="45749" customFormat="false" ht="12" hidden="false" customHeight="false" outlineLevel="0" collapsed="false">
      <c r="BS45749" s="96" t="n">
        <f aca="false">BR45749-2.5</f>
        <v>-2.5</v>
      </c>
    </row>
    <row r="45750" customFormat="false" ht="12" hidden="false" customHeight="false" outlineLevel="0" collapsed="false">
      <c r="BS45750" s="96" t="n">
        <f aca="false">BR45750-2.5</f>
        <v>-2.5</v>
      </c>
    </row>
    <row r="45751" customFormat="false" ht="12" hidden="false" customHeight="false" outlineLevel="0" collapsed="false">
      <c r="BS45751" s="96" t="n">
        <f aca="false">BR45751-2.5</f>
        <v>-2.5</v>
      </c>
    </row>
    <row r="45752" customFormat="false" ht="12" hidden="false" customHeight="false" outlineLevel="0" collapsed="false">
      <c r="BS45752" s="96" t="n">
        <f aca="false">BR45752-2.5</f>
        <v>-2.5</v>
      </c>
    </row>
    <row r="45753" customFormat="false" ht="12" hidden="false" customHeight="false" outlineLevel="0" collapsed="false">
      <c r="BS45753" s="96" t="n">
        <f aca="false">BR45753-2.5</f>
        <v>-2.5</v>
      </c>
    </row>
    <row r="45754" customFormat="false" ht="12" hidden="false" customHeight="false" outlineLevel="0" collapsed="false">
      <c r="BS45754" s="96" t="n">
        <f aca="false">BR45754-2.5</f>
        <v>-2.5</v>
      </c>
    </row>
    <row r="45755" customFormat="false" ht="12" hidden="false" customHeight="false" outlineLevel="0" collapsed="false">
      <c r="BS45755" s="96" t="n">
        <f aca="false">BR45755-2.5</f>
        <v>-2.5</v>
      </c>
    </row>
    <row r="45756" customFormat="false" ht="12" hidden="false" customHeight="false" outlineLevel="0" collapsed="false">
      <c r="BS45756" s="96" t="n">
        <f aca="false">BR45756-2.5</f>
        <v>-2.5</v>
      </c>
    </row>
    <row r="45757" customFormat="false" ht="12" hidden="false" customHeight="false" outlineLevel="0" collapsed="false">
      <c r="BS45757" s="96" t="n">
        <f aca="false">BR45757-2.5</f>
        <v>-2.5</v>
      </c>
    </row>
    <row r="45758" customFormat="false" ht="12" hidden="false" customHeight="false" outlineLevel="0" collapsed="false">
      <c r="BS45758" s="96" t="n">
        <f aca="false">BR45758-2.5</f>
        <v>-2.5</v>
      </c>
    </row>
    <row r="45759" customFormat="false" ht="12" hidden="false" customHeight="false" outlineLevel="0" collapsed="false">
      <c r="BS45759" s="96" t="n">
        <f aca="false">BR45759-2.5</f>
        <v>-2.5</v>
      </c>
    </row>
    <row r="45760" customFormat="false" ht="12" hidden="false" customHeight="false" outlineLevel="0" collapsed="false">
      <c r="BS45760" s="96" t="n">
        <f aca="false">BR45760-2.5</f>
        <v>-2.5</v>
      </c>
    </row>
    <row r="45761" customFormat="false" ht="12" hidden="false" customHeight="false" outlineLevel="0" collapsed="false">
      <c r="BS45761" s="96" t="n">
        <f aca="false">BR45761-2.5</f>
        <v>-2.5</v>
      </c>
    </row>
    <row r="45762" customFormat="false" ht="12" hidden="false" customHeight="false" outlineLevel="0" collapsed="false">
      <c r="BS45762" s="96" t="n">
        <f aca="false">BR45762-2.5</f>
        <v>-2.5</v>
      </c>
    </row>
    <row r="45763" customFormat="false" ht="12" hidden="false" customHeight="false" outlineLevel="0" collapsed="false">
      <c r="BS45763" s="96" t="n">
        <f aca="false">BR45763-2.5</f>
        <v>-2.5</v>
      </c>
    </row>
    <row r="45764" customFormat="false" ht="12" hidden="false" customHeight="false" outlineLevel="0" collapsed="false">
      <c r="BS45764" s="96" t="n">
        <f aca="false">BR45764-2.5</f>
        <v>-2.5</v>
      </c>
    </row>
    <row r="45765" customFormat="false" ht="12" hidden="false" customHeight="false" outlineLevel="0" collapsed="false">
      <c r="BS45765" s="96" t="n">
        <f aca="false">BR45765-2.5</f>
        <v>-2.5</v>
      </c>
    </row>
    <row r="45766" customFormat="false" ht="12" hidden="false" customHeight="false" outlineLevel="0" collapsed="false">
      <c r="BS45766" s="96" t="n">
        <f aca="false">BR45766-2.5</f>
        <v>-2.5</v>
      </c>
    </row>
    <row r="45767" customFormat="false" ht="12" hidden="false" customHeight="false" outlineLevel="0" collapsed="false">
      <c r="BS45767" s="96" t="n">
        <f aca="false">BR45767-2.5</f>
        <v>-2.5</v>
      </c>
    </row>
    <row r="45768" customFormat="false" ht="12" hidden="false" customHeight="false" outlineLevel="0" collapsed="false">
      <c r="BS45768" s="96" t="n">
        <f aca="false">BR45768-2.5</f>
        <v>-2.5</v>
      </c>
    </row>
    <row r="45769" customFormat="false" ht="12" hidden="false" customHeight="false" outlineLevel="0" collapsed="false">
      <c r="BS45769" s="96" t="n">
        <f aca="false">BR45769-2.5</f>
        <v>-2.5</v>
      </c>
    </row>
    <row r="45770" customFormat="false" ht="12" hidden="false" customHeight="false" outlineLevel="0" collapsed="false">
      <c r="BS45770" s="96" t="n">
        <f aca="false">BR45770-2.5</f>
        <v>-2.5</v>
      </c>
    </row>
    <row r="45771" customFormat="false" ht="12" hidden="false" customHeight="false" outlineLevel="0" collapsed="false">
      <c r="BS45771" s="96" t="n">
        <f aca="false">BR45771-2.5</f>
        <v>-2.5</v>
      </c>
    </row>
    <row r="45772" customFormat="false" ht="12" hidden="false" customHeight="false" outlineLevel="0" collapsed="false">
      <c r="BS45772" s="96" t="n">
        <f aca="false">BR45772-2.5</f>
        <v>-2.5</v>
      </c>
    </row>
    <row r="45773" customFormat="false" ht="12" hidden="false" customHeight="false" outlineLevel="0" collapsed="false">
      <c r="BS45773" s="96" t="n">
        <f aca="false">BR45773-2.5</f>
        <v>-2.5</v>
      </c>
    </row>
    <row r="45774" customFormat="false" ht="12" hidden="false" customHeight="false" outlineLevel="0" collapsed="false">
      <c r="BS45774" s="96" t="n">
        <f aca="false">BR45774-2.5</f>
        <v>-2.5</v>
      </c>
    </row>
    <row r="45775" customFormat="false" ht="12" hidden="false" customHeight="false" outlineLevel="0" collapsed="false">
      <c r="BS45775" s="96" t="n">
        <f aca="false">BR45775-2.5</f>
        <v>-2.5</v>
      </c>
    </row>
    <row r="45776" customFormat="false" ht="12" hidden="false" customHeight="false" outlineLevel="0" collapsed="false">
      <c r="BS45776" s="96" t="n">
        <f aca="false">BR45776-2.5</f>
        <v>-2.5</v>
      </c>
    </row>
    <row r="45777" customFormat="false" ht="12" hidden="false" customHeight="false" outlineLevel="0" collapsed="false">
      <c r="BS45777" s="96" t="n">
        <f aca="false">BR45777-2.5</f>
        <v>-2.5</v>
      </c>
    </row>
    <row r="45778" customFormat="false" ht="12" hidden="false" customHeight="false" outlineLevel="0" collapsed="false">
      <c r="BS45778" s="96" t="n">
        <f aca="false">BR45778-2.5</f>
        <v>-2.5</v>
      </c>
    </row>
    <row r="45779" customFormat="false" ht="12" hidden="false" customHeight="false" outlineLevel="0" collapsed="false">
      <c r="BS45779" s="96" t="n">
        <f aca="false">BR45779-2.5</f>
        <v>-2.5</v>
      </c>
    </row>
    <row r="45780" customFormat="false" ht="12" hidden="false" customHeight="false" outlineLevel="0" collapsed="false">
      <c r="BS45780" s="96" t="n">
        <f aca="false">BR45780-2.5</f>
        <v>-2.5</v>
      </c>
    </row>
    <row r="45781" customFormat="false" ht="12" hidden="false" customHeight="false" outlineLevel="0" collapsed="false">
      <c r="BS45781" s="96" t="n">
        <f aca="false">BR45781-2.5</f>
        <v>-2.5</v>
      </c>
    </row>
    <row r="45782" customFormat="false" ht="12" hidden="false" customHeight="false" outlineLevel="0" collapsed="false">
      <c r="BS45782" s="96" t="n">
        <f aca="false">BR45782-2.5</f>
        <v>-2.5</v>
      </c>
    </row>
    <row r="45783" customFormat="false" ht="12" hidden="false" customHeight="false" outlineLevel="0" collapsed="false">
      <c r="BS45783" s="96" t="n">
        <f aca="false">BR45783-2.5</f>
        <v>-2.5</v>
      </c>
    </row>
    <row r="45784" customFormat="false" ht="12" hidden="false" customHeight="false" outlineLevel="0" collapsed="false">
      <c r="BS45784" s="96" t="n">
        <f aca="false">BR45784-2.5</f>
        <v>-2.5</v>
      </c>
    </row>
    <row r="45785" customFormat="false" ht="12" hidden="false" customHeight="false" outlineLevel="0" collapsed="false">
      <c r="BS45785" s="96" t="n">
        <f aca="false">BR45785-2.5</f>
        <v>-2.5</v>
      </c>
    </row>
    <row r="45786" customFormat="false" ht="12" hidden="false" customHeight="false" outlineLevel="0" collapsed="false">
      <c r="BS45786" s="96" t="n">
        <f aca="false">BR45786-2.5</f>
        <v>-2.5</v>
      </c>
    </row>
    <row r="45787" customFormat="false" ht="12" hidden="false" customHeight="false" outlineLevel="0" collapsed="false">
      <c r="BS45787" s="96" t="n">
        <f aca="false">BR45787-2.5</f>
        <v>-2.5</v>
      </c>
    </row>
    <row r="45788" customFormat="false" ht="12" hidden="false" customHeight="false" outlineLevel="0" collapsed="false">
      <c r="BS45788" s="96" t="n">
        <f aca="false">BR45788-2.5</f>
        <v>-2.5</v>
      </c>
    </row>
    <row r="45789" customFormat="false" ht="12" hidden="false" customHeight="false" outlineLevel="0" collapsed="false">
      <c r="BS45789" s="96" t="n">
        <f aca="false">BR45789-2.5</f>
        <v>-2.5</v>
      </c>
    </row>
    <row r="45790" customFormat="false" ht="12" hidden="false" customHeight="false" outlineLevel="0" collapsed="false">
      <c r="BS45790" s="96" t="n">
        <f aca="false">BR45790-2.5</f>
        <v>-2.5</v>
      </c>
    </row>
    <row r="45791" customFormat="false" ht="12" hidden="false" customHeight="false" outlineLevel="0" collapsed="false">
      <c r="BS45791" s="96" t="n">
        <f aca="false">BR45791-2.5</f>
        <v>-2.5</v>
      </c>
    </row>
    <row r="45792" customFormat="false" ht="12" hidden="false" customHeight="false" outlineLevel="0" collapsed="false">
      <c r="BS45792" s="96" t="n">
        <f aca="false">BR45792-2.5</f>
        <v>-2.5</v>
      </c>
    </row>
    <row r="45793" customFormat="false" ht="12" hidden="false" customHeight="false" outlineLevel="0" collapsed="false">
      <c r="BS45793" s="96" t="n">
        <f aca="false">BR45793-2.5</f>
        <v>-2.5</v>
      </c>
    </row>
    <row r="45794" customFormat="false" ht="12" hidden="false" customHeight="false" outlineLevel="0" collapsed="false">
      <c r="BS45794" s="96" t="n">
        <f aca="false">BR45794-2.5</f>
        <v>-2.5</v>
      </c>
    </row>
    <row r="45795" customFormat="false" ht="12" hidden="false" customHeight="false" outlineLevel="0" collapsed="false">
      <c r="BS45795" s="96" t="n">
        <f aca="false">BR45795-2.5</f>
        <v>-2.5</v>
      </c>
    </row>
    <row r="45796" customFormat="false" ht="12" hidden="false" customHeight="false" outlineLevel="0" collapsed="false">
      <c r="BS45796" s="96" t="n">
        <f aca="false">BR45796-2.5</f>
        <v>-2.5</v>
      </c>
    </row>
    <row r="45797" customFormat="false" ht="12" hidden="false" customHeight="false" outlineLevel="0" collapsed="false">
      <c r="BS45797" s="96" t="n">
        <f aca="false">BR45797-2.5</f>
        <v>-2.5</v>
      </c>
    </row>
    <row r="45798" customFormat="false" ht="12" hidden="false" customHeight="false" outlineLevel="0" collapsed="false">
      <c r="BS45798" s="96" t="n">
        <f aca="false">BR45798-2.5</f>
        <v>-2.5</v>
      </c>
    </row>
    <row r="45799" customFormat="false" ht="12" hidden="false" customHeight="false" outlineLevel="0" collapsed="false">
      <c r="BS45799" s="96" t="n">
        <f aca="false">BR45799-2.5</f>
        <v>-2.5</v>
      </c>
    </row>
    <row r="45800" customFormat="false" ht="12" hidden="false" customHeight="false" outlineLevel="0" collapsed="false">
      <c r="BS45800" s="96" t="n">
        <f aca="false">BR45800-2.5</f>
        <v>-2.5</v>
      </c>
    </row>
    <row r="45801" customFormat="false" ht="12" hidden="false" customHeight="false" outlineLevel="0" collapsed="false">
      <c r="BS45801" s="96" t="n">
        <f aca="false">BR45801-2.5</f>
        <v>-2.5</v>
      </c>
    </row>
    <row r="45802" customFormat="false" ht="12" hidden="false" customHeight="false" outlineLevel="0" collapsed="false">
      <c r="BS45802" s="96" t="n">
        <f aca="false">BR45802-2.5</f>
        <v>-2.5</v>
      </c>
    </row>
    <row r="45803" customFormat="false" ht="12" hidden="false" customHeight="false" outlineLevel="0" collapsed="false">
      <c r="BS45803" s="96" t="n">
        <f aca="false">BR45803-2.5</f>
        <v>-2.5</v>
      </c>
    </row>
    <row r="45804" customFormat="false" ht="12" hidden="false" customHeight="false" outlineLevel="0" collapsed="false">
      <c r="BS45804" s="96" t="n">
        <f aca="false">BR45804-2.5</f>
        <v>-2.5</v>
      </c>
    </row>
    <row r="45805" customFormat="false" ht="12" hidden="false" customHeight="false" outlineLevel="0" collapsed="false">
      <c r="BS45805" s="96" t="n">
        <f aca="false">BR45805-2.5</f>
        <v>-2.5</v>
      </c>
    </row>
    <row r="45806" customFormat="false" ht="12" hidden="false" customHeight="false" outlineLevel="0" collapsed="false">
      <c r="BS45806" s="96" t="n">
        <f aca="false">BR45806-2.5</f>
        <v>-2.5</v>
      </c>
    </row>
    <row r="45807" customFormat="false" ht="12" hidden="false" customHeight="false" outlineLevel="0" collapsed="false">
      <c r="BS45807" s="96" t="n">
        <f aca="false">BR45807-2.5</f>
        <v>-2.5</v>
      </c>
    </row>
    <row r="45808" customFormat="false" ht="12" hidden="false" customHeight="false" outlineLevel="0" collapsed="false">
      <c r="BS45808" s="96" t="n">
        <f aca="false">BR45808-2.5</f>
        <v>-2.5</v>
      </c>
    </row>
    <row r="45809" customFormat="false" ht="12" hidden="false" customHeight="false" outlineLevel="0" collapsed="false">
      <c r="BS45809" s="96" t="n">
        <f aca="false">BR45809-2.5</f>
        <v>-2.5</v>
      </c>
    </row>
    <row r="45810" customFormat="false" ht="12" hidden="false" customHeight="false" outlineLevel="0" collapsed="false">
      <c r="BS45810" s="96" t="n">
        <f aca="false">BR45810-2.5</f>
        <v>-2.5</v>
      </c>
    </row>
    <row r="45811" customFormat="false" ht="12" hidden="false" customHeight="false" outlineLevel="0" collapsed="false">
      <c r="BS45811" s="96" t="n">
        <f aca="false">BR45811-2.5</f>
        <v>-2.5</v>
      </c>
    </row>
    <row r="45812" customFormat="false" ht="12" hidden="false" customHeight="false" outlineLevel="0" collapsed="false">
      <c r="BS45812" s="96" t="n">
        <f aca="false">BR45812-2.5</f>
        <v>-2.5</v>
      </c>
    </row>
    <row r="45813" customFormat="false" ht="12" hidden="false" customHeight="false" outlineLevel="0" collapsed="false">
      <c r="BS45813" s="96" t="n">
        <f aca="false">BR45813-2.5</f>
        <v>-2.5</v>
      </c>
    </row>
    <row r="45814" customFormat="false" ht="12" hidden="false" customHeight="false" outlineLevel="0" collapsed="false">
      <c r="BS45814" s="96" t="n">
        <f aca="false">BR45814-2.5</f>
        <v>-2.5</v>
      </c>
    </row>
    <row r="45815" customFormat="false" ht="12" hidden="false" customHeight="false" outlineLevel="0" collapsed="false">
      <c r="BS45815" s="96" t="n">
        <f aca="false">BR45815-2.5</f>
        <v>-2.5</v>
      </c>
    </row>
    <row r="45816" customFormat="false" ht="12" hidden="false" customHeight="false" outlineLevel="0" collapsed="false">
      <c r="BS45816" s="96" t="n">
        <f aca="false">BR45816-2.5</f>
        <v>-2.5</v>
      </c>
    </row>
    <row r="45817" customFormat="false" ht="12" hidden="false" customHeight="false" outlineLevel="0" collapsed="false">
      <c r="BS45817" s="96" t="n">
        <f aca="false">BR45817-2.5</f>
        <v>-2.5</v>
      </c>
    </row>
    <row r="45818" customFormat="false" ht="12" hidden="false" customHeight="false" outlineLevel="0" collapsed="false">
      <c r="BS45818" s="96" t="n">
        <f aca="false">BR45818-2.5</f>
        <v>-2.5</v>
      </c>
    </row>
    <row r="45819" customFormat="false" ht="12" hidden="false" customHeight="false" outlineLevel="0" collapsed="false">
      <c r="BS45819" s="96" t="n">
        <f aca="false">BR45819-2.5</f>
        <v>-2.5</v>
      </c>
    </row>
    <row r="45820" customFormat="false" ht="12" hidden="false" customHeight="false" outlineLevel="0" collapsed="false">
      <c r="BS45820" s="96" t="n">
        <f aca="false">BR45820-2.5</f>
        <v>-2.5</v>
      </c>
    </row>
    <row r="45821" customFormat="false" ht="12" hidden="false" customHeight="false" outlineLevel="0" collapsed="false">
      <c r="BS45821" s="96" t="n">
        <f aca="false">BR45821-2.5</f>
        <v>-2.5</v>
      </c>
    </row>
    <row r="45822" customFormat="false" ht="12" hidden="false" customHeight="false" outlineLevel="0" collapsed="false">
      <c r="BS45822" s="96" t="n">
        <f aca="false">BR45822-2.5</f>
        <v>-2.5</v>
      </c>
    </row>
    <row r="45823" customFormat="false" ht="12" hidden="false" customHeight="false" outlineLevel="0" collapsed="false">
      <c r="BS45823" s="96" t="n">
        <f aca="false">BR45823-2.5</f>
        <v>-2.5</v>
      </c>
    </row>
    <row r="45824" customFormat="false" ht="12" hidden="false" customHeight="false" outlineLevel="0" collapsed="false">
      <c r="BS45824" s="96" t="n">
        <f aca="false">BR45824-2.5</f>
        <v>-2.5</v>
      </c>
    </row>
    <row r="45825" customFormat="false" ht="12" hidden="false" customHeight="false" outlineLevel="0" collapsed="false">
      <c r="BS45825" s="96" t="n">
        <f aca="false">BR45825-2.5</f>
        <v>-2.5</v>
      </c>
    </row>
    <row r="45826" customFormat="false" ht="12" hidden="false" customHeight="false" outlineLevel="0" collapsed="false">
      <c r="BS45826" s="96" t="n">
        <f aca="false">BR45826-2.5</f>
        <v>-2.5</v>
      </c>
    </row>
    <row r="45827" customFormat="false" ht="12" hidden="false" customHeight="false" outlineLevel="0" collapsed="false">
      <c r="BS45827" s="96" t="n">
        <f aca="false">BR45827-2.5</f>
        <v>-2.5</v>
      </c>
    </row>
    <row r="45828" customFormat="false" ht="12" hidden="false" customHeight="false" outlineLevel="0" collapsed="false">
      <c r="BS45828" s="96" t="n">
        <f aca="false">BR45828-2.5</f>
        <v>-2.5</v>
      </c>
    </row>
    <row r="45829" customFormat="false" ht="12" hidden="false" customHeight="false" outlineLevel="0" collapsed="false">
      <c r="BS45829" s="96" t="n">
        <f aca="false">BR45829-2.5</f>
        <v>-2.5</v>
      </c>
    </row>
    <row r="45830" customFormat="false" ht="12" hidden="false" customHeight="false" outlineLevel="0" collapsed="false">
      <c r="BS45830" s="96" t="n">
        <f aca="false">BR45830-2.5</f>
        <v>-2.5</v>
      </c>
    </row>
    <row r="45831" customFormat="false" ht="12" hidden="false" customHeight="false" outlineLevel="0" collapsed="false">
      <c r="BS45831" s="96" t="n">
        <f aca="false">BR45831-2.5</f>
        <v>-2.5</v>
      </c>
    </row>
    <row r="45832" customFormat="false" ht="12" hidden="false" customHeight="false" outlineLevel="0" collapsed="false">
      <c r="BS45832" s="96" t="n">
        <f aca="false">BR45832-2.5</f>
        <v>-2.5</v>
      </c>
    </row>
    <row r="45833" customFormat="false" ht="12" hidden="false" customHeight="false" outlineLevel="0" collapsed="false">
      <c r="BS45833" s="96" t="n">
        <f aca="false">BR45833-2.5</f>
        <v>-2.5</v>
      </c>
    </row>
    <row r="45834" customFormat="false" ht="12" hidden="false" customHeight="false" outlineLevel="0" collapsed="false">
      <c r="BS45834" s="96" t="n">
        <f aca="false">BR45834-2.5</f>
        <v>-2.5</v>
      </c>
    </row>
    <row r="45835" customFormat="false" ht="12" hidden="false" customHeight="false" outlineLevel="0" collapsed="false">
      <c r="BS45835" s="96" t="n">
        <f aca="false">BR45835-2.5</f>
        <v>-2.5</v>
      </c>
    </row>
    <row r="45836" customFormat="false" ht="12" hidden="false" customHeight="false" outlineLevel="0" collapsed="false">
      <c r="BS45836" s="96" t="n">
        <f aca="false">BR45836-2.5</f>
        <v>-2.5</v>
      </c>
    </row>
    <row r="45837" customFormat="false" ht="12" hidden="false" customHeight="false" outlineLevel="0" collapsed="false">
      <c r="BS45837" s="96" t="n">
        <f aca="false">BR45837-2.5</f>
        <v>-2.5</v>
      </c>
    </row>
    <row r="45838" customFormat="false" ht="12" hidden="false" customHeight="false" outlineLevel="0" collapsed="false">
      <c r="BS45838" s="96" t="n">
        <f aca="false">BR45838-2.5</f>
        <v>-2.5</v>
      </c>
    </row>
    <row r="45839" customFormat="false" ht="12" hidden="false" customHeight="false" outlineLevel="0" collapsed="false">
      <c r="BS45839" s="96" t="n">
        <f aca="false">BR45839-2.5</f>
        <v>-2.5</v>
      </c>
    </row>
    <row r="45840" customFormat="false" ht="12" hidden="false" customHeight="false" outlineLevel="0" collapsed="false">
      <c r="BS45840" s="96" t="n">
        <f aca="false">BR45840-2.5</f>
        <v>-2.5</v>
      </c>
    </row>
    <row r="45841" customFormat="false" ht="12" hidden="false" customHeight="false" outlineLevel="0" collapsed="false">
      <c r="BS45841" s="96" t="n">
        <f aca="false">BR45841-2.5</f>
        <v>-2.5</v>
      </c>
    </row>
    <row r="45842" customFormat="false" ht="12" hidden="false" customHeight="false" outlineLevel="0" collapsed="false">
      <c r="BS45842" s="96" t="n">
        <f aca="false">BR45842-2.5</f>
        <v>-2.5</v>
      </c>
    </row>
    <row r="45843" customFormat="false" ht="12" hidden="false" customHeight="false" outlineLevel="0" collapsed="false">
      <c r="BS45843" s="96" t="n">
        <f aca="false">BR45843-2.5</f>
        <v>-2.5</v>
      </c>
    </row>
    <row r="45844" customFormat="false" ht="12" hidden="false" customHeight="false" outlineLevel="0" collapsed="false">
      <c r="BS45844" s="96" t="n">
        <f aca="false">BR45844-2.5</f>
        <v>-2.5</v>
      </c>
    </row>
    <row r="45845" customFormat="false" ht="12" hidden="false" customHeight="false" outlineLevel="0" collapsed="false">
      <c r="BS45845" s="96" t="n">
        <f aca="false">BR45845-2.5</f>
        <v>-2.5</v>
      </c>
    </row>
    <row r="45846" customFormat="false" ht="12" hidden="false" customHeight="false" outlineLevel="0" collapsed="false">
      <c r="BS45846" s="96" t="n">
        <f aca="false">BR45846-2.5</f>
        <v>-2.5</v>
      </c>
    </row>
    <row r="45847" customFormat="false" ht="12" hidden="false" customHeight="false" outlineLevel="0" collapsed="false">
      <c r="BS45847" s="96" t="n">
        <f aca="false">BR45847-2.5</f>
        <v>-2.5</v>
      </c>
    </row>
    <row r="45848" customFormat="false" ht="12" hidden="false" customHeight="false" outlineLevel="0" collapsed="false">
      <c r="BS45848" s="96" t="n">
        <f aca="false">BR45848-2.5</f>
        <v>-2.5</v>
      </c>
    </row>
    <row r="45849" customFormat="false" ht="12" hidden="false" customHeight="false" outlineLevel="0" collapsed="false">
      <c r="BS45849" s="96" t="n">
        <f aca="false">BR45849-2.5</f>
        <v>-2.5</v>
      </c>
    </row>
    <row r="45850" customFormat="false" ht="12" hidden="false" customHeight="false" outlineLevel="0" collapsed="false">
      <c r="BS45850" s="96" t="n">
        <f aca="false">BR45850-2.5</f>
        <v>-2.5</v>
      </c>
    </row>
    <row r="45851" customFormat="false" ht="12" hidden="false" customHeight="false" outlineLevel="0" collapsed="false">
      <c r="BS45851" s="96" t="n">
        <f aca="false">BR45851-2.5</f>
        <v>-2.5</v>
      </c>
    </row>
    <row r="45852" customFormat="false" ht="12" hidden="false" customHeight="false" outlineLevel="0" collapsed="false">
      <c r="BS45852" s="96" t="n">
        <f aca="false">BR45852-2.5</f>
        <v>-2.5</v>
      </c>
    </row>
    <row r="45853" customFormat="false" ht="12" hidden="false" customHeight="false" outlineLevel="0" collapsed="false">
      <c r="BS45853" s="96" t="n">
        <f aca="false">BR45853-2.5</f>
        <v>-2.5</v>
      </c>
    </row>
    <row r="45854" customFormat="false" ht="12" hidden="false" customHeight="false" outlineLevel="0" collapsed="false">
      <c r="BS45854" s="96" t="n">
        <f aca="false">BR45854-2.5</f>
        <v>-2.5</v>
      </c>
    </row>
    <row r="45855" customFormat="false" ht="12" hidden="false" customHeight="false" outlineLevel="0" collapsed="false">
      <c r="BS45855" s="96" t="n">
        <f aca="false">BR45855-2.5</f>
        <v>-2.5</v>
      </c>
    </row>
    <row r="45856" customFormat="false" ht="12" hidden="false" customHeight="false" outlineLevel="0" collapsed="false">
      <c r="BS45856" s="96" t="n">
        <f aca="false">BR45856-2.5</f>
        <v>-2.5</v>
      </c>
    </row>
    <row r="45857" customFormat="false" ht="12" hidden="false" customHeight="false" outlineLevel="0" collapsed="false">
      <c r="BS45857" s="96" t="n">
        <f aca="false">BR45857-2.5</f>
        <v>-2.5</v>
      </c>
    </row>
    <row r="45858" customFormat="false" ht="12" hidden="false" customHeight="false" outlineLevel="0" collapsed="false">
      <c r="BS45858" s="96" t="n">
        <f aca="false">BR45858-2.5</f>
        <v>-2.5</v>
      </c>
    </row>
    <row r="45859" customFormat="false" ht="12" hidden="false" customHeight="false" outlineLevel="0" collapsed="false">
      <c r="BS45859" s="96" t="n">
        <f aca="false">BR45859-2.5</f>
        <v>-2.5</v>
      </c>
    </row>
    <row r="45860" customFormat="false" ht="12" hidden="false" customHeight="false" outlineLevel="0" collapsed="false">
      <c r="BS45860" s="96" t="n">
        <f aca="false">BR45860-2.5</f>
        <v>-2.5</v>
      </c>
    </row>
    <row r="45861" customFormat="false" ht="12" hidden="false" customHeight="false" outlineLevel="0" collapsed="false">
      <c r="BS45861" s="96" t="n">
        <f aca="false">BR45861-2.5</f>
        <v>-2.5</v>
      </c>
    </row>
    <row r="45862" customFormat="false" ht="12" hidden="false" customHeight="false" outlineLevel="0" collapsed="false">
      <c r="BS45862" s="96" t="n">
        <f aca="false">BR45862-2.5</f>
        <v>-2.5</v>
      </c>
    </row>
    <row r="45863" customFormat="false" ht="12" hidden="false" customHeight="false" outlineLevel="0" collapsed="false">
      <c r="BS45863" s="96" t="n">
        <f aca="false">BR45863-2.5</f>
        <v>-2.5</v>
      </c>
    </row>
    <row r="45864" customFormat="false" ht="12" hidden="false" customHeight="false" outlineLevel="0" collapsed="false">
      <c r="BS45864" s="96" t="n">
        <f aca="false">BR45864-2.5</f>
        <v>-2.5</v>
      </c>
    </row>
    <row r="45865" customFormat="false" ht="12" hidden="false" customHeight="false" outlineLevel="0" collapsed="false">
      <c r="BS45865" s="96" t="n">
        <f aca="false">BR45865-2.5</f>
        <v>-2.5</v>
      </c>
    </row>
    <row r="45866" customFormat="false" ht="12" hidden="false" customHeight="false" outlineLevel="0" collapsed="false">
      <c r="BS45866" s="96" t="n">
        <f aca="false">BR45866-2.5</f>
        <v>-2.5</v>
      </c>
    </row>
    <row r="45867" customFormat="false" ht="12" hidden="false" customHeight="false" outlineLevel="0" collapsed="false">
      <c r="BS45867" s="96" t="n">
        <f aca="false">BR45867-2.5</f>
        <v>-2.5</v>
      </c>
    </row>
    <row r="45868" customFormat="false" ht="12" hidden="false" customHeight="false" outlineLevel="0" collapsed="false">
      <c r="BS45868" s="96" t="n">
        <f aca="false">BR45868-2.5</f>
        <v>-2.5</v>
      </c>
    </row>
    <row r="45869" customFormat="false" ht="12" hidden="false" customHeight="false" outlineLevel="0" collapsed="false">
      <c r="BS45869" s="96" t="n">
        <f aca="false">BR45869-2.5</f>
        <v>-2.5</v>
      </c>
    </row>
    <row r="45870" customFormat="false" ht="12" hidden="false" customHeight="false" outlineLevel="0" collapsed="false">
      <c r="BS45870" s="96" t="n">
        <f aca="false">BR45870-2.5</f>
        <v>-2.5</v>
      </c>
    </row>
    <row r="45871" customFormat="false" ht="12" hidden="false" customHeight="false" outlineLevel="0" collapsed="false">
      <c r="BS45871" s="96" t="n">
        <f aca="false">BR45871-2.5</f>
        <v>-2.5</v>
      </c>
    </row>
    <row r="45872" customFormat="false" ht="12" hidden="false" customHeight="false" outlineLevel="0" collapsed="false">
      <c r="BS45872" s="96" t="n">
        <f aca="false">BR45872-2.5</f>
        <v>-2.5</v>
      </c>
    </row>
    <row r="45873" customFormat="false" ht="12" hidden="false" customHeight="false" outlineLevel="0" collapsed="false">
      <c r="BS45873" s="96" t="n">
        <f aca="false">BR45873-2.5</f>
        <v>-2.5</v>
      </c>
    </row>
    <row r="45874" customFormat="false" ht="12" hidden="false" customHeight="false" outlineLevel="0" collapsed="false">
      <c r="BS45874" s="96" t="n">
        <f aca="false">BR45874-2.5</f>
        <v>-2.5</v>
      </c>
    </row>
    <row r="45875" customFormat="false" ht="12" hidden="false" customHeight="false" outlineLevel="0" collapsed="false">
      <c r="BS45875" s="96" t="n">
        <f aca="false">BR45875-2.5</f>
        <v>-2.5</v>
      </c>
    </row>
    <row r="45876" customFormat="false" ht="12" hidden="false" customHeight="false" outlineLevel="0" collapsed="false">
      <c r="BS45876" s="96" t="n">
        <f aca="false">BR45876-2.5</f>
        <v>-2.5</v>
      </c>
    </row>
    <row r="45877" customFormat="false" ht="12" hidden="false" customHeight="false" outlineLevel="0" collapsed="false">
      <c r="BS45877" s="96" t="n">
        <f aca="false">BR45877-2.5</f>
        <v>-2.5</v>
      </c>
    </row>
    <row r="45878" customFormat="false" ht="12" hidden="false" customHeight="false" outlineLevel="0" collapsed="false">
      <c r="BS45878" s="96" t="n">
        <f aca="false">BR45878-2.5</f>
        <v>-2.5</v>
      </c>
    </row>
    <row r="45879" customFormat="false" ht="12" hidden="false" customHeight="false" outlineLevel="0" collapsed="false">
      <c r="BS45879" s="96" t="n">
        <f aca="false">BR45879-2.5</f>
        <v>-2.5</v>
      </c>
    </row>
    <row r="45880" customFormat="false" ht="12" hidden="false" customHeight="false" outlineLevel="0" collapsed="false">
      <c r="BS45880" s="96" t="n">
        <f aca="false">BR45880-2.5</f>
        <v>-2.5</v>
      </c>
    </row>
    <row r="45881" customFormat="false" ht="12" hidden="false" customHeight="false" outlineLevel="0" collapsed="false">
      <c r="BS45881" s="96" t="n">
        <f aca="false">BR45881-2.5</f>
        <v>-2.5</v>
      </c>
    </row>
    <row r="45882" customFormat="false" ht="12" hidden="false" customHeight="false" outlineLevel="0" collapsed="false">
      <c r="BS45882" s="96" t="n">
        <f aca="false">BR45882-2.5</f>
        <v>-2.5</v>
      </c>
    </row>
    <row r="45883" customFormat="false" ht="12" hidden="false" customHeight="false" outlineLevel="0" collapsed="false">
      <c r="BS45883" s="96" t="n">
        <f aca="false">BR45883-2.5</f>
        <v>-2.5</v>
      </c>
    </row>
    <row r="45884" customFormat="false" ht="12" hidden="false" customHeight="false" outlineLevel="0" collapsed="false">
      <c r="BS45884" s="96" t="n">
        <f aca="false">BR45884-2.5</f>
        <v>-2.5</v>
      </c>
    </row>
    <row r="45885" customFormat="false" ht="12" hidden="false" customHeight="false" outlineLevel="0" collapsed="false">
      <c r="BS45885" s="96" t="n">
        <f aca="false">BR45885-2.5</f>
        <v>-2.5</v>
      </c>
    </row>
    <row r="45886" customFormat="false" ht="12" hidden="false" customHeight="false" outlineLevel="0" collapsed="false">
      <c r="BS45886" s="96" t="n">
        <f aca="false">BR45886-2.5</f>
        <v>-2.5</v>
      </c>
    </row>
    <row r="45887" customFormat="false" ht="12" hidden="false" customHeight="false" outlineLevel="0" collapsed="false">
      <c r="BS45887" s="96" t="n">
        <f aca="false">BR45887-2.5</f>
        <v>-2.5</v>
      </c>
    </row>
    <row r="45888" customFormat="false" ht="12" hidden="false" customHeight="false" outlineLevel="0" collapsed="false">
      <c r="BS45888" s="96" t="n">
        <f aca="false">BR45888-2.5</f>
        <v>-2.5</v>
      </c>
    </row>
    <row r="45889" customFormat="false" ht="12" hidden="false" customHeight="false" outlineLevel="0" collapsed="false">
      <c r="BS45889" s="96" t="n">
        <f aca="false">BR45889-2.5</f>
        <v>-2.5</v>
      </c>
    </row>
    <row r="45890" customFormat="false" ht="12" hidden="false" customHeight="false" outlineLevel="0" collapsed="false">
      <c r="BS45890" s="96" t="n">
        <f aca="false">BR45890-2.5</f>
        <v>-2.5</v>
      </c>
    </row>
    <row r="45891" customFormat="false" ht="12" hidden="false" customHeight="false" outlineLevel="0" collapsed="false">
      <c r="BS45891" s="96" t="n">
        <f aca="false">BR45891-2.5</f>
        <v>-2.5</v>
      </c>
    </row>
    <row r="45892" customFormat="false" ht="12" hidden="false" customHeight="false" outlineLevel="0" collapsed="false">
      <c r="BS45892" s="96" t="n">
        <f aca="false">BR45892-2.5</f>
        <v>-2.5</v>
      </c>
    </row>
    <row r="45893" customFormat="false" ht="12" hidden="false" customHeight="false" outlineLevel="0" collapsed="false">
      <c r="BS45893" s="96" t="n">
        <f aca="false">BR45893-2.5</f>
        <v>-2.5</v>
      </c>
    </row>
    <row r="45894" customFormat="false" ht="12" hidden="false" customHeight="false" outlineLevel="0" collapsed="false">
      <c r="BS45894" s="96" t="n">
        <f aca="false">BR45894-2.5</f>
        <v>-2.5</v>
      </c>
    </row>
    <row r="45895" customFormat="false" ht="12" hidden="false" customHeight="false" outlineLevel="0" collapsed="false">
      <c r="BS45895" s="96" t="n">
        <f aca="false">BR45895-2.5</f>
        <v>-2.5</v>
      </c>
    </row>
    <row r="45896" customFormat="false" ht="12" hidden="false" customHeight="false" outlineLevel="0" collapsed="false">
      <c r="BS45896" s="96" t="n">
        <f aca="false">BR45896-2.5</f>
        <v>-2.5</v>
      </c>
    </row>
    <row r="45897" customFormat="false" ht="12" hidden="false" customHeight="false" outlineLevel="0" collapsed="false">
      <c r="BS45897" s="96" t="n">
        <f aca="false">BR45897-2.5</f>
        <v>-2.5</v>
      </c>
    </row>
    <row r="45898" customFormat="false" ht="12" hidden="false" customHeight="false" outlineLevel="0" collapsed="false">
      <c r="BS45898" s="96" t="n">
        <f aca="false">BR45898-2.5</f>
        <v>-2.5</v>
      </c>
    </row>
    <row r="45899" customFormat="false" ht="12" hidden="false" customHeight="false" outlineLevel="0" collapsed="false">
      <c r="BS45899" s="96" t="n">
        <f aca="false">BR45899-2.5</f>
        <v>-2.5</v>
      </c>
    </row>
    <row r="45900" customFormat="false" ht="12" hidden="false" customHeight="false" outlineLevel="0" collapsed="false">
      <c r="BS45900" s="96" t="n">
        <f aca="false">BR45900-2.5</f>
        <v>-2.5</v>
      </c>
    </row>
    <row r="45901" customFormat="false" ht="12" hidden="false" customHeight="false" outlineLevel="0" collapsed="false">
      <c r="BS45901" s="96" t="n">
        <f aca="false">BR45901-2.5</f>
        <v>-2.5</v>
      </c>
    </row>
    <row r="45902" customFormat="false" ht="12" hidden="false" customHeight="false" outlineLevel="0" collapsed="false">
      <c r="BS45902" s="96" t="n">
        <f aca="false">BR45902-2.5</f>
        <v>-2.5</v>
      </c>
    </row>
    <row r="45903" customFormat="false" ht="12" hidden="false" customHeight="false" outlineLevel="0" collapsed="false">
      <c r="BS45903" s="96" t="n">
        <f aca="false">BR45903-2.5</f>
        <v>-2.5</v>
      </c>
    </row>
    <row r="45904" customFormat="false" ht="12" hidden="false" customHeight="false" outlineLevel="0" collapsed="false">
      <c r="BS45904" s="96" t="n">
        <f aca="false">BR45904-2.5</f>
        <v>-2.5</v>
      </c>
    </row>
    <row r="45905" customFormat="false" ht="12" hidden="false" customHeight="false" outlineLevel="0" collapsed="false">
      <c r="BS45905" s="96" t="n">
        <f aca="false">BR45905-2.5</f>
        <v>-2.5</v>
      </c>
    </row>
    <row r="45906" customFormat="false" ht="12" hidden="false" customHeight="false" outlineLevel="0" collapsed="false">
      <c r="BS45906" s="96" t="n">
        <f aca="false">BR45906-2.5</f>
        <v>-2.5</v>
      </c>
    </row>
    <row r="45907" customFormat="false" ht="12" hidden="false" customHeight="false" outlineLevel="0" collapsed="false">
      <c r="BS45907" s="96" t="n">
        <f aca="false">BR45907-2.5</f>
        <v>-2.5</v>
      </c>
    </row>
    <row r="45908" customFormat="false" ht="12" hidden="false" customHeight="false" outlineLevel="0" collapsed="false">
      <c r="BS45908" s="96" t="n">
        <f aca="false">BR45908-2.5</f>
        <v>-2.5</v>
      </c>
    </row>
    <row r="45909" customFormat="false" ht="12" hidden="false" customHeight="false" outlineLevel="0" collapsed="false">
      <c r="BS45909" s="96" t="n">
        <f aca="false">BR45909-2.5</f>
        <v>-2.5</v>
      </c>
    </row>
    <row r="45910" customFormat="false" ht="12" hidden="false" customHeight="false" outlineLevel="0" collapsed="false">
      <c r="BS45910" s="96" t="n">
        <f aca="false">BR45910-2.5</f>
        <v>-2.5</v>
      </c>
    </row>
    <row r="45911" customFormat="false" ht="12" hidden="false" customHeight="false" outlineLevel="0" collapsed="false">
      <c r="BS45911" s="96" t="n">
        <f aca="false">BR45911-2.5</f>
        <v>-2.5</v>
      </c>
    </row>
    <row r="45912" customFormat="false" ht="12" hidden="false" customHeight="false" outlineLevel="0" collapsed="false">
      <c r="BS45912" s="96" t="n">
        <f aca="false">BR45912-2.5</f>
        <v>-2.5</v>
      </c>
    </row>
    <row r="45913" customFormat="false" ht="12" hidden="false" customHeight="false" outlineLevel="0" collapsed="false">
      <c r="BS45913" s="96" t="n">
        <f aca="false">BR45913-2.5</f>
        <v>-2.5</v>
      </c>
    </row>
    <row r="45914" customFormat="false" ht="12" hidden="false" customHeight="false" outlineLevel="0" collapsed="false">
      <c r="BS45914" s="96" t="n">
        <f aca="false">BR45914-2.5</f>
        <v>-2.5</v>
      </c>
    </row>
    <row r="45915" customFormat="false" ht="12" hidden="false" customHeight="false" outlineLevel="0" collapsed="false">
      <c r="BS45915" s="96" t="n">
        <f aca="false">BR45915-2.5</f>
        <v>-2.5</v>
      </c>
    </row>
    <row r="45916" customFormat="false" ht="12" hidden="false" customHeight="false" outlineLevel="0" collapsed="false">
      <c r="BS45916" s="96" t="n">
        <f aca="false">BR45916-2.5</f>
        <v>-2.5</v>
      </c>
    </row>
    <row r="45917" customFormat="false" ht="12" hidden="false" customHeight="false" outlineLevel="0" collapsed="false">
      <c r="BS45917" s="96" t="n">
        <f aca="false">BR45917-2.5</f>
        <v>-2.5</v>
      </c>
    </row>
    <row r="45918" customFormat="false" ht="12" hidden="false" customHeight="false" outlineLevel="0" collapsed="false">
      <c r="BS45918" s="96" t="n">
        <f aca="false">BR45918-2.5</f>
        <v>-2.5</v>
      </c>
    </row>
    <row r="45919" customFormat="false" ht="12" hidden="false" customHeight="false" outlineLevel="0" collapsed="false">
      <c r="BS45919" s="96" t="n">
        <f aca="false">BR45919-2.5</f>
        <v>-2.5</v>
      </c>
    </row>
    <row r="45920" customFormat="false" ht="12" hidden="false" customHeight="false" outlineLevel="0" collapsed="false">
      <c r="BS45920" s="96" t="n">
        <f aca="false">BR45920-2.5</f>
        <v>-2.5</v>
      </c>
    </row>
    <row r="45921" customFormat="false" ht="12" hidden="false" customHeight="false" outlineLevel="0" collapsed="false">
      <c r="BS45921" s="96" t="n">
        <f aca="false">BR45921-2.5</f>
        <v>-2.5</v>
      </c>
    </row>
    <row r="45922" customFormat="false" ht="12" hidden="false" customHeight="false" outlineLevel="0" collapsed="false">
      <c r="BS45922" s="96" t="n">
        <f aca="false">BR45922-2.5</f>
        <v>-2.5</v>
      </c>
    </row>
    <row r="45923" customFormat="false" ht="12" hidden="false" customHeight="false" outlineLevel="0" collapsed="false">
      <c r="BS45923" s="96" t="n">
        <f aca="false">BR45923-2.5</f>
        <v>-2.5</v>
      </c>
    </row>
    <row r="45924" customFormat="false" ht="12" hidden="false" customHeight="false" outlineLevel="0" collapsed="false">
      <c r="BS45924" s="96" t="n">
        <f aca="false">BR45924-2.5</f>
        <v>-2.5</v>
      </c>
    </row>
    <row r="45925" customFormat="false" ht="12" hidden="false" customHeight="false" outlineLevel="0" collapsed="false">
      <c r="BS45925" s="96" t="n">
        <f aca="false">BR45925-2.5</f>
        <v>-2.5</v>
      </c>
    </row>
    <row r="45926" customFormat="false" ht="12" hidden="false" customHeight="false" outlineLevel="0" collapsed="false">
      <c r="BS45926" s="96" t="n">
        <f aca="false">BR45926-2.5</f>
        <v>-2.5</v>
      </c>
    </row>
    <row r="45927" customFormat="false" ht="12" hidden="false" customHeight="false" outlineLevel="0" collapsed="false">
      <c r="BS45927" s="96" t="n">
        <f aca="false">BR45927-2.5</f>
        <v>-2.5</v>
      </c>
    </row>
    <row r="45928" customFormat="false" ht="12" hidden="false" customHeight="false" outlineLevel="0" collapsed="false">
      <c r="BS45928" s="96" t="n">
        <f aca="false">BR45928-2.5</f>
        <v>-2.5</v>
      </c>
    </row>
    <row r="45929" customFormat="false" ht="12" hidden="false" customHeight="false" outlineLevel="0" collapsed="false">
      <c r="BS45929" s="96" t="n">
        <f aca="false">BR45929-2.5</f>
        <v>-2.5</v>
      </c>
    </row>
    <row r="45930" customFormat="false" ht="12" hidden="false" customHeight="false" outlineLevel="0" collapsed="false">
      <c r="BS45930" s="96" t="n">
        <f aca="false">BR45930-2.5</f>
        <v>-2.5</v>
      </c>
    </row>
    <row r="45931" customFormat="false" ht="12" hidden="false" customHeight="false" outlineLevel="0" collapsed="false">
      <c r="BS45931" s="96" t="n">
        <f aca="false">BR45931-2.5</f>
        <v>-2.5</v>
      </c>
    </row>
    <row r="45932" customFormat="false" ht="12" hidden="false" customHeight="false" outlineLevel="0" collapsed="false">
      <c r="BS45932" s="96" t="n">
        <f aca="false">BR45932-2.5</f>
        <v>-2.5</v>
      </c>
    </row>
    <row r="45933" customFormat="false" ht="12" hidden="false" customHeight="false" outlineLevel="0" collapsed="false">
      <c r="BS45933" s="96" t="n">
        <f aca="false">BR45933-2.5</f>
        <v>-2.5</v>
      </c>
    </row>
    <row r="45934" customFormat="false" ht="12" hidden="false" customHeight="false" outlineLevel="0" collapsed="false">
      <c r="BS45934" s="96" t="n">
        <f aca="false">BR45934-2.5</f>
        <v>-2.5</v>
      </c>
    </row>
    <row r="45935" customFormat="false" ht="12" hidden="false" customHeight="false" outlineLevel="0" collapsed="false">
      <c r="BS45935" s="96" t="n">
        <f aca="false">BR45935-2.5</f>
        <v>-2.5</v>
      </c>
    </row>
    <row r="45936" customFormat="false" ht="12" hidden="false" customHeight="false" outlineLevel="0" collapsed="false">
      <c r="BS45936" s="96" t="n">
        <f aca="false">BR45936-2.5</f>
        <v>-2.5</v>
      </c>
    </row>
    <row r="45937" customFormat="false" ht="12" hidden="false" customHeight="false" outlineLevel="0" collapsed="false">
      <c r="BS45937" s="96" t="n">
        <f aca="false">BR45937-2.5</f>
        <v>-2.5</v>
      </c>
    </row>
    <row r="45938" customFormat="false" ht="12" hidden="false" customHeight="false" outlineLevel="0" collapsed="false">
      <c r="BS45938" s="96" t="n">
        <f aca="false">BR45938-2.5</f>
        <v>-2.5</v>
      </c>
    </row>
    <row r="45939" customFormat="false" ht="12" hidden="false" customHeight="false" outlineLevel="0" collapsed="false">
      <c r="BS45939" s="96" t="n">
        <f aca="false">BR45939-2.5</f>
        <v>-2.5</v>
      </c>
    </row>
    <row r="45940" customFormat="false" ht="12" hidden="false" customHeight="false" outlineLevel="0" collapsed="false">
      <c r="BS45940" s="96" t="n">
        <f aca="false">BR45940-2.5</f>
        <v>-2.5</v>
      </c>
    </row>
    <row r="45941" customFormat="false" ht="12" hidden="false" customHeight="false" outlineLevel="0" collapsed="false">
      <c r="BS45941" s="96" t="n">
        <f aca="false">BR45941-2.5</f>
        <v>-2.5</v>
      </c>
    </row>
    <row r="45942" customFormat="false" ht="12" hidden="false" customHeight="false" outlineLevel="0" collapsed="false">
      <c r="BS45942" s="96" t="n">
        <f aca="false">BR45942-2.5</f>
        <v>-2.5</v>
      </c>
    </row>
    <row r="45943" customFormat="false" ht="12" hidden="false" customHeight="false" outlineLevel="0" collapsed="false">
      <c r="BS45943" s="96" t="n">
        <f aca="false">BR45943-2.5</f>
        <v>-2.5</v>
      </c>
    </row>
    <row r="45944" customFormat="false" ht="12" hidden="false" customHeight="false" outlineLevel="0" collapsed="false">
      <c r="BS45944" s="96" t="n">
        <f aca="false">BR45944-2.5</f>
        <v>-2.5</v>
      </c>
    </row>
    <row r="45945" customFormat="false" ht="12" hidden="false" customHeight="false" outlineLevel="0" collapsed="false">
      <c r="BS45945" s="96" t="n">
        <f aca="false">BR45945-2.5</f>
        <v>-2.5</v>
      </c>
    </row>
    <row r="45946" customFormat="false" ht="12" hidden="false" customHeight="false" outlineLevel="0" collapsed="false">
      <c r="BS45946" s="96" t="n">
        <f aca="false">BR45946-2.5</f>
        <v>-2.5</v>
      </c>
    </row>
    <row r="45947" customFormat="false" ht="12" hidden="false" customHeight="false" outlineLevel="0" collapsed="false">
      <c r="BS45947" s="96" t="n">
        <f aca="false">BR45947-2.5</f>
        <v>-2.5</v>
      </c>
    </row>
    <row r="45948" customFormat="false" ht="12" hidden="false" customHeight="false" outlineLevel="0" collapsed="false">
      <c r="BS45948" s="96" t="n">
        <f aca="false">BR45948-2.5</f>
        <v>-2.5</v>
      </c>
    </row>
    <row r="45949" customFormat="false" ht="12" hidden="false" customHeight="false" outlineLevel="0" collapsed="false">
      <c r="BS45949" s="96" t="n">
        <f aca="false">BR45949-2.5</f>
        <v>-2.5</v>
      </c>
    </row>
    <row r="45950" customFormat="false" ht="12" hidden="false" customHeight="false" outlineLevel="0" collapsed="false">
      <c r="BS45950" s="96" t="n">
        <f aca="false">BR45950-2.5</f>
        <v>-2.5</v>
      </c>
    </row>
    <row r="45951" customFormat="false" ht="12" hidden="false" customHeight="false" outlineLevel="0" collapsed="false">
      <c r="BS45951" s="96" t="n">
        <f aca="false">BR45951-2.5</f>
        <v>-2.5</v>
      </c>
    </row>
    <row r="45952" customFormat="false" ht="12" hidden="false" customHeight="false" outlineLevel="0" collapsed="false">
      <c r="BS45952" s="96" t="n">
        <f aca="false">BR45952-2.5</f>
        <v>-2.5</v>
      </c>
    </row>
    <row r="45953" customFormat="false" ht="12" hidden="false" customHeight="false" outlineLevel="0" collapsed="false">
      <c r="BS45953" s="96" t="n">
        <f aca="false">BR45953-2.5</f>
        <v>-2.5</v>
      </c>
    </row>
    <row r="45954" customFormat="false" ht="12" hidden="false" customHeight="false" outlineLevel="0" collapsed="false">
      <c r="BS45954" s="96" t="n">
        <f aca="false">BR45954-2.5</f>
        <v>-2.5</v>
      </c>
    </row>
    <row r="45955" customFormat="false" ht="12" hidden="false" customHeight="false" outlineLevel="0" collapsed="false">
      <c r="BS45955" s="96" t="n">
        <f aca="false">BR45955-2.5</f>
        <v>-2.5</v>
      </c>
    </row>
    <row r="45956" customFormat="false" ht="12" hidden="false" customHeight="false" outlineLevel="0" collapsed="false">
      <c r="BS45956" s="96" t="n">
        <f aca="false">BR45956-2.5</f>
        <v>-2.5</v>
      </c>
    </row>
    <row r="45957" customFormat="false" ht="12" hidden="false" customHeight="false" outlineLevel="0" collapsed="false">
      <c r="BS45957" s="96" t="n">
        <f aca="false">BR45957-2.5</f>
        <v>-2.5</v>
      </c>
    </row>
    <row r="45958" customFormat="false" ht="12" hidden="false" customHeight="false" outlineLevel="0" collapsed="false">
      <c r="BS45958" s="96" t="n">
        <f aca="false">BR45958-2.5</f>
        <v>-2.5</v>
      </c>
    </row>
    <row r="45959" customFormat="false" ht="12" hidden="false" customHeight="false" outlineLevel="0" collapsed="false">
      <c r="BS45959" s="96" t="n">
        <f aca="false">BR45959-2.5</f>
        <v>-2.5</v>
      </c>
    </row>
    <row r="45960" customFormat="false" ht="12" hidden="false" customHeight="false" outlineLevel="0" collapsed="false">
      <c r="BS45960" s="96" t="n">
        <f aca="false">BR45960-2.5</f>
        <v>-2.5</v>
      </c>
    </row>
    <row r="45961" customFormat="false" ht="12" hidden="false" customHeight="false" outlineLevel="0" collapsed="false">
      <c r="BS45961" s="96" t="n">
        <f aca="false">BR45961-2.5</f>
        <v>-2.5</v>
      </c>
    </row>
    <row r="45962" customFormat="false" ht="12" hidden="false" customHeight="false" outlineLevel="0" collapsed="false">
      <c r="BS45962" s="96" t="n">
        <f aca="false">BR45962-2.5</f>
        <v>-2.5</v>
      </c>
    </row>
    <row r="45963" customFormat="false" ht="12" hidden="false" customHeight="false" outlineLevel="0" collapsed="false">
      <c r="BS45963" s="96" t="n">
        <f aca="false">BR45963-2.5</f>
        <v>-2.5</v>
      </c>
    </row>
    <row r="45964" customFormat="false" ht="12" hidden="false" customHeight="false" outlineLevel="0" collapsed="false">
      <c r="BS45964" s="96" t="n">
        <f aca="false">BR45964-2.5</f>
        <v>-2.5</v>
      </c>
    </row>
    <row r="45965" customFormat="false" ht="12" hidden="false" customHeight="false" outlineLevel="0" collapsed="false">
      <c r="BS45965" s="96" t="n">
        <f aca="false">BR45965-2.5</f>
        <v>-2.5</v>
      </c>
    </row>
    <row r="45966" customFormat="false" ht="12" hidden="false" customHeight="false" outlineLevel="0" collapsed="false">
      <c r="BS45966" s="96" t="n">
        <f aca="false">BR45966-2.5</f>
        <v>-2.5</v>
      </c>
    </row>
    <row r="45967" customFormat="false" ht="12" hidden="false" customHeight="false" outlineLevel="0" collapsed="false">
      <c r="BS45967" s="96" t="n">
        <f aca="false">BR45967-2.5</f>
        <v>-2.5</v>
      </c>
    </row>
    <row r="45968" customFormat="false" ht="12" hidden="false" customHeight="false" outlineLevel="0" collapsed="false">
      <c r="BS45968" s="96" t="n">
        <f aca="false">BR45968-2.5</f>
        <v>-2.5</v>
      </c>
    </row>
    <row r="45969" customFormat="false" ht="12" hidden="false" customHeight="false" outlineLevel="0" collapsed="false">
      <c r="BS45969" s="96" t="n">
        <f aca="false">BR45969-2.5</f>
        <v>-2.5</v>
      </c>
    </row>
    <row r="45970" customFormat="false" ht="12" hidden="false" customHeight="false" outlineLevel="0" collapsed="false">
      <c r="BS45970" s="96" t="n">
        <f aca="false">BR45970-2.5</f>
        <v>-2.5</v>
      </c>
    </row>
    <row r="45971" customFormat="false" ht="12" hidden="false" customHeight="false" outlineLevel="0" collapsed="false">
      <c r="BS45971" s="96" t="n">
        <f aca="false">BR45971-2.5</f>
        <v>-2.5</v>
      </c>
    </row>
    <row r="45972" customFormat="false" ht="12" hidden="false" customHeight="false" outlineLevel="0" collapsed="false">
      <c r="BS45972" s="96" t="n">
        <f aca="false">BR45972-2.5</f>
        <v>-2.5</v>
      </c>
    </row>
    <row r="45973" customFormat="false" ht="12" hidden="false" customHeight="false" outlineLevel="0" collapsed="false">
      <c r="BS45973" s="96" t="n">
        <f aca="false">BR45973-2.5</f>
        <v>-2.5</v>
      </c>
    </row>
    <row r="45974" customFormat="false" ht="12" hidden="false" customHeight="false" outlineLevel="0" collapsed="false">
      <c r="BS45974" s="96" t="n">
        <f aca="false">BR45974-2.5</f>
        <v>-2.5</v>
      </c>
    </row>
    <row r="45975" customFormat="false" ht="12" hidden="false" customHeight="false" outlineLevel="0" collapsed="false">
      <c r="BS45975" s="96" t="n">
        <f aca="false">BR45975-2.5</f>
        <v>-2.5</v>
      </c>
    </row>
    <row r="45976" customFormat="false" ht="12" hidden="false" customHeight="false" outlineLevel="0" collapsed="false">
      <c r="BS45976" s="96" t="n">
        <f aca="false">BR45976-2.5</f>
        <v>-2.5</v>
      </c>
    </row>
    <row r="45977" customFormat="false" ht="12" hidden="false" customHeight="false" outlineLevel="0" collapsed="false">
      <c r="BS45977" s="96" t="n">
        <f aca="false">BR45977-2.5</f>
        <v>-2.5</v>
      </c>
    </row>
    <row r="45978" customFormat="false" ht="12" hidden="false" customHeight="false" outlineLevel="0" collapsed="false">
      <c r="BS45978" s="96" t="n">
        <f aca="false">BR45978-2.5</f>
        <v>-2.5</v>
      </c>
    </row>
    <row r="45979" customFormat="false" ht="12" hidden="false" customHeight="false" outlineLevel="0" collapsed="false">
      <c r="BS45979" s="96" t="n">
        <f aca="false">BR45979-2.5</f>
        <v>-2.5</v>
      </c>
    </row>
    <row r="45980" customFormat="false" ht="12" hidden="false" customHeight="false" outlineLevel="0" collapsed="false">
      <c r="BS45980" s="96" t="n">
        <f aca="false">BR45980-2.5</f>
        <v>-2.5</v>
      </c>
    </row>
    <row r="45981" customFormat="false" ht="12" hidden="false" customHeight="false" outlineLevel="0" collapsed="false">
      <c r="BS45981" s="96" t="n">
        <f aca="false">BR45981-2.5</f>
        <v>-2.5</v>
      </c>
    </row>
    <row r="45982" customFormat="false" ht="12" hidden="false" customHeight="false" outlineLevel="0" collapsed="false">
      <c r="BS45982" s="96" t="n">
        <f aca="false">BR45982-2.5</f>
        <v>-2.5</v>
      </c>
    </row>
    <row r="45983" customFormat="false" ht="12" hidden="false" customHeight="false" outlineLevel="0" collapsed="false">
      <c r="BS45983" s="96" t="n">
        <f aca="false">BR45983-2.5</f>
        <v>-2.5</v>
      </c>
    </row>
    <row r="45984" customFormat="false" ht="12" hidden="false" customHeight="false" outlineLevel="0" collapsed="false">
      <c r="BS45984" s="96" t="n">
        <f aca="false">BR45984-2.5</f>
        <v>-2.5</v>
      </c>
    </row>
    <row r="45985" customFormat="false" ht="12" hidden="false" customHeight="false" outlineLevel="0" collapsed="false">
      <c r="BS45985" s="96" t="n">
        <f aca="false">BR45985-2.5</f>
        <v>-2.5</v>
      </c>
    </row>
    <row r="45986" customFormat="false" ht="12" hidden="false" customHeight="false" outlineLevel="0" collapsed="false">
      <c r="BS45986" s="96" t="n">
        <f aca="false">BR45986-2.5</f>
        <v>-2.5</v>
      </c>
    </row>
    <row r="45987" customFormat="false" ht="12" hidden="false" customHeight="false" outlineLevel="0" collapsed="false">
      <c r="BS45987" s="96" t="n">
        <f aca="false">BR45987-2.5</f>
        <v>-2.5</v>
      </c>
    </row>
    <row r="45988" customFormat="false" ht="12" hidden="false" customHeight="false" outlineLevel="0" collapsed="false">
      <c r="BS45988" s="96" t="n">
        <f aca="false">BR45988-2.5</f>
        <v>-2.5</v>
      </c>
    </row>
    <row r="45989" customFormat="false" ht="12" hidden="false" customHeight="false" outlineLevel="0" collapsed="false">
      <c r="BS45989" s="96" t="n">
        <f aca="false">BR45989-2.5</f>
        <v>-2.5</v>
      </c>
    </row>
    <row r="45990" customFormat="false" ht="12" hidden="false" customHeight="false" outlineLevel="0" collapsed="false">
      <c r="BS45990" s="96" t="n">
        <f aca="false">BR45990-2.5</f>
        <v>-2.5</v>
      </c>
    </row>
    <row r="45991" customFormat="false" ht="12" hidden="false" customHeight="false" outlineLevel="0" collapsed="false">
      <c r="BS45991" s="96" t="n">
        <f aca="false">BR45991-2.5</f>
        <v>-2.5</v>
      </c>
    </row>
    <row r="45992" customFormat="false" ht="12" hidden="false" customHeight="false" outlineLevel="0" collapsed="false">
      <c r="BS45992" s="96" t="n">
        <f aca="false">BR45992-2.5</f>
        <v>-2.5</v>
      </c>
    </row>
    <row r="45993" customFormat="false" ht="12" hidden="false" customHeight="false" outlineLevel="0" collapsed="false">
      <c r="BS45993" s="96" t="n">
        <f aca="false">BR45993-2.5</f>
        <v>-2.5</v>
      </c>
    </row>
    <row r="45994" customFormat="false" ht="12" hidden="false" customHeight="false" outlineLevel="0" collapsed="false">
      <c r="BS45994" s="96" t="n">
        <f aca="false">BR45994-2.5</f>
        <v>-2.5</v>
      </c>
    </row>
    <row r="45995" customFormat="false" ht="12" hidden="false" customHeight="false" outlineLevel="0" collapsed="false">
      <c r="BS45995" s="96" t="n">
        <f aca="false">BR45995-2.5</f>
        <v>-2.5</v>
      </c>
    </row>
    <row r="45996" customFormat="false" ht="12" hidden="false" customHeight="false" outlineLevel="0" collapsed="false">
      <c r="BS45996" s="96" t="n">
        <f aca="false">BR45996-2.5</f>
        <v>-2.5</v>
      </c>
    </row>
    <row r="45997" customFormat="false" ht="12" hidden="false" customHeight="false" outlineLevel="0" collapsed="false">
      <c r="BS45997" s="96" t="n">
        <f aca="false">BR45997-2.5</f>
        <v>-2.5</v>
      </c>
    </row>
    <row r="45998" customFormat="false" ht="12" hidden="false" customHeight="false" outlineLevel="0" collapsed="false">
      <c r="BS45998" s="96" t="n">
        <f aca="false">BR45998-2.5</f>
        <v>-2.5</v>
      </c>
    </row>
    <row r="45999" customFormat="false" ht="12" hidden="false" customHeight="false" outlineLevel="0" collapsed="false">
      <c r="BS45999" s="96" t="n">
        <f aca="false">BR45999-2.5</f>
        <v>-2.5</v>
      </c>
    </row>
    <row r="46000" customFormat="false" ht="12" hidden="false" customHeight="false" outlineLevel="0" collapsed="false">
      <c r="BS46000" s="96" t="n">
        <f aca="false">BR46000-2.5</f>
        <v>-2.5</v>
      </c>
    </row>
    <row r="46001" customFormat="false" ht="12" hidden="false" customHeight="false" outlineLevel="0" collapsed="false">
      <c r="BS46001" s="96" t="n">
        <f aca="false">BR46001-2.5</f>
        <v>-2.5</v>
      </c>
    </row>
    <row r="46002" customFormat="false" ht="12" hidden="false" customHeight="false" outlineLevel="0" collapsed="false">
      <c r="BS46002" s="96" t="n">
        <f aca="false">BR46002-2.5</f>
        <v>-2.5</v>
      </c>
    </row>
    <row r="46003" customFormat="false" ht="12" hidden="false" customHeight="false" outlineLevel="0" collapsed="false">
      <c r="BS46003" s="96" t="n">
        <f aca="false">BR46003-2.5</f>
        <v>-2.5</v>
      </c>
    </row>
    <row r="46004" customFormat="false" ht="12" hidden="false" customHeight="false" outlineLevel="0" collapsed="false">
      <c r="BS46004" s="96" t="n">
        <f aca="false">BR46004-2.5</f>
        <v>-2.5</v>
      </c>
    </row>
    <row r="46005" customFormat="false" ht="12" hidden="false" customHeight="false" outlineLevel="0" collapsed="false">
      <c r="BS46005" s="96" t="n">
        <f aca="false">BR46005-2.5</f>
        <v>-2.5</v>
      </c>
    </row>
    <row r="46006" customFormat="false" ht="12" hidden="false" customHeight="false" outlineLevel="0" collapsed="false">
      <c r="BS46006" s="96" t="n">
        <f aca="false">BR46006-2.5</f>
        <v>-2.5</v>
      </c>
    </row>
    <row r="46007" customFormat="false" ht="12" hidden="false" customHeight="false" outlineLevel="0" collapsed="false">
      <c r="BS46007" s="96" t="n">
        <f aca="false">BR46007-2.5</f>
        <v>-2.5</v>
      </c>
    </row>
    <row r="46008" customFormat="false" ht="12" hidden="false" customHeight="false" outlineLevel="0" collapsed="false">
      <c r="BS46008" s="96" t="n">
        <f aca="false">BR46008-2.5</f>
        <v>-2.5</v>
      </c>
    </row>
    <row r="46009" customFormat="false" ht="12" hidden="false" customHeight="false" outlineLevel="0" collapsed="false">
      <c r="BS46009" s="96" t="n">
        <f aca="false">BR46009-2.5</f>
        <v>-2.5</v>
      </c>
    </row>
    <row r="46010" customFormat="false" ht="12" hidden="false" customHeight="false" outlineLevel="0" collapsed="false">
      <c r="BS46010" s="96" t="n">
        <f aca="false">BR46010-2.5</f>
        <v>-2.5</v>
      </c>
    </row>
    <row r="46011" customFormat="false" ht="12" hidden="false" customHeight="false" outlineLevel="0" collapsed="false">
      <c r="BS46011" s="96" t="n">
        <f aca="false">BR46011-2.5</f>
        <v>-2.5</v>
      </c>
    </row>
    <row r="46012" customFormat="false" ht="12" hidden="false" customHeight="false" outlineLevel="0" collapsed="false">
      <c r="BS46012" s="96" t="n">
        <f aca="false">BR46012-2.5</f>
        <v>-2.5</v>
      </c>
    </row>
    <row r="46013" customFormat="false" ht="12" hidden="false" customHeight="false" outlineLevel="0" collapsed="false">
      <c r="BS46013" s="96" t="n">
        <f aca="false">BR46013-2.5</f>
        <v>-2.5</v>
      </c>
    </row>
    <row r="46014" customFormat="false" ht="12" hidden="false" customHeight="false" outlineLevel="0" collapsed="false">
      <c r="BS46014" s="96" t="n">
        <f aca="false">BR46014-2.5</f>
        <v>-2.5</v>
      </c>
    </row>
    <row r="46015" customFormat="false" ht="12" hidden="false" customHeight="false" outlineLevel="0" collapsed="false">
      <c r="BS46015" s="96" t="n">
        <f aca="false">BR46015-2.5</f>
        <v>-2.5</v>
      </c>
    </row>
    <row r="46016" customFormat="false" ht="12" hidden="false" customHeight="false" outlineLevel="0" collapsed="false">
      <c r="BS46016" s="96" t="n">
        <f aca="false">BR46016-2.5</f>
        <v>-2.5</v>
      </c>
    </row>
    <row r="46017" customFormat="false" ht="12" hidden="false" customHeight="false" outlineLevel="0" collapsed="false">
      <c r="BS46017" s="96" t="n">
        <f aca="false">BR46017-2.5</f>
        <v>-2.5</v>
      </c>
    </row>
    <row r="46018" customFormat="false" ht="12" hidden="false" customHeight="false" outlineLevel="0" collapsed="false">
      <c r="BS46018" s="96" t="n">
        <f aca="false">BR46018-2.5</f>
        <v>-2.5</v>
      </c>
    </row>
    <row r="46019" customFormat="false" ht="12" hidden="false" customHeight="false" outlineLevel="0" collapsed="false">
      <c r="BS46019" s="96" t="n">
        <f aca="false">BR46019-2.5</f>
        <v>-2.5</v>
      </c>
    </row>
    <row r="46020" customFormat="false" ht="12" hidden="false" customHeight="false" outlineLevel="0" collapsed="false">
      <c r="BS46020" s="96" t="n">
        <f aca="false">BR46020-2.5</f>
        <v>-2.5</v>
      </c>
    </row>
    <row r="46021" customFormat="false" ht="12" hidden="false" customHeight="false" outlineLevel="0" collapsed="false">
      <c r="BS46021" s="96" t="n">
        <f aca="false">BR46021-2.5</f>
        <v>-2.5</v>
      </c>
    </row>
    <row r="46022" customFormat="false" ht="12" hidden="false" customHeight="false" outlineLevel="0" collapsed="false">
      <c r="BS46022" s="96" t="n">
        <f aca="false">BR46022-2.5</f>
        <v>-2.5</v>
      </c>
    </row>
    <row r="46023" customFormat="false" ht="12" hidden="false" customHeight="false" outlineLevel="0" collapsed="false">
      <c r="BS46023" s="96" t="n">
        <f aca="false">BR46023-2.5</f>
        <v>-2.5</v>
      </c>
    </row>
    <row r="46024" customFormat="false" ht="12" hidden="false" customHeight="false" outlineLevel="0" collapsed="false">
      <c r="BS46024" s="96" t="n">
        <f aca="false">BR46024-2.5</f>
        <v>-2.5</v>
      </c>
    </row>
    <row r="46025" customFormat="false" ht="12" hidden="false" customHeight="false" outlineLevel="0" collapsed="false">
      <c r="BS46025" s="96" t="n">
        <f aca="false">BR46025-2.5</f>
        <v>-2.5</v>
      </c>
    </row>
    <row r="46026" customFormat="false" ht="12" hidden="false" customHeight="false" outlineLevel="0" collapsed="false">
      <c r="BS46026" s="96" t="n">
        <f aca="false">BR46026-2.5</f>
        <v>-2.5</v>
      </c>
    </row>
    <row r="46027" customFormat="false" ht="12" hidden="false" customHeight="false" outlineLevel="0" collapsed="false">
      <c r="BS46027" s="96" t="n">
        <f aca="false">BR46027-2.5</f>
        <v>-2.5</v>
      </c>
    </row>
    <row r="46028" customFormat="false" ht="12" hidden="false" customHeight="false" outlineLevel="0" collapsed="false">
      <c r="BS46028" s="96" t="n">
        <f aca="false">BR46028-2.5</f>
        <v>-2.5</v>
      </c>
    </row>
    <row r="46029" customFormat="false" ht="12" hidden="false" customHeight="false" outlineLevel="0" collapsed="false">
      <c r="BS46029" s="96" t="n">
        <f aca="false">BR46029-2.5</f>
        <v>-2.5</v>
      </c>
    </row>
    <row r="46030" customFormat="false" ht="12" hidden="false" customHeight="false" outlineLevel="0" collapsed="false">
      <c r="BS46030" s="96" t="n">
        <f aca="false">BR46030-2.5</f>
        <v>-2.5</v>
      </c>
    </row>
    <row r="46031" customFormat="false" ht="12" hidden="false" customHeight="false" outlineLevel="0" collapsed="false">
      <c r="BS46031" s="96" t="n">
        <f aca="false">BR46031-2.5</f>
        <v>-2.5</v>
      </c>
    </row>
    <row r="46032" customFormat="false" ht="12" hidden="false" customHeight="false" outlineLevel="0" collapsed="false">
      <c r="BS46032" s="96" t="n">
        <f aca="false">BR46032-2.5</f>
        <v>-2.5</v>
      </c>
    </row>
    <row r="46033" customFormat="false" ht="12" hidden="false" customHeight="false" outlineLevel="0" collapsed="false">
      <c r="BS46033" s="96" t="n">
        <f aca="false">BR46033-2.5</f>
        <v>-2.5</v>
      </c>
    </row>
    <row r="46034" customFormat="false" ht="12" hidden="false" customHeight="false" outlineLevel="0" collapsed="false">
      <c r="BS46034" s="96" t="n">
        <f aca="false">BR46034-2.5</f>
        <v>-2.5</v>
      </c>
    </row>
    <row r="46035" customFormat="false" ht="12" hidden="false" customHeight="false" outlineLevel="0" collapsed="false">
      <c r="BS46035" s="96" t="n">
        <f aca="false">BR46035-2.5</f>
        <v>-2.5</v>
      </c>
    </row>
    <row r="46036" customFormat="false" ht="12" hidden="false" customHeight="false" outlineLevel="0" collapsed="false">
      <c r="BS46036" s="96" t="n">
        <f aca="false">BR46036-2.5</f>
        <v>-2.5</v>
      </c>
    </row>
    <row r="46037" customFormat="false" ht="12" hidden="false" customHeight="false" outlineLevel="0" collapsed="false">
      <c r="BS46037" s="96" t="n">
        <f aca="false">BR46037-2.5</f>
        <v>-2.5</v>
      </c>
    </row>
    <row r="46038" customFormat="false" ht="12" hidden="false" customHeight="false" outlineLevel="0" collapsed="false">
      <c r="BS46038" s="96" t="n">
        <f aca="false">BR46038-2.5</f>
        <v>-2.5</v>
      </c>
    </row>
    <row r="46039" customFormat="false" ht="12" hidden="false" customHeight="false" outlineLevel="0" collapsed="false">
      <c r="BS46039" s="96" t="n">
        <f aca="false">BR46039-2.5</f>
        <v>-2.5</v>
      </c>
    </row>
    <row r="46040" customFormat="false" ht="12" hidden="false" customHeight="false" outlineLevel="0" collapsed="false">
      <c r="BS46040" s="96" t="n">
        <f aca="false">BR46040-2.5</f>
        <v>-2.5</v>
      </c>
    </row>
    <row r="46041" customFormat="false" ht="12" hidden="false" customHeight="false" outlineLevel="0" collapsed="false">
      <c r="BS46041" s="96" t="n">
        <f aca="false">BR46041-2.5</f>
        <v>-2.5</v>
      </c>
    </row>
    <row r="46042" customFormat="false" ht="12" hidden="false" customHeight="false" outlineLevel="0" collapsed="false">
      <c r="BS46042" s="96" t="n">
        <f aca="false">BR46042-2.5</f>
        <v>-2.5</v>
      </c>
    </row>
    <row r="46043" customFormat="false" ht="12" hidden="false" customHeight="false" outlineLevel="0" collapsed="false">
      <c r="BS46043" s="96" t="n">
        <f aca="false">BR46043-2.5</f>
        <v>-2.5</v>
      </c>
    </row>
    <row r="46044" customFormat="false" ht="12" hidden="false" customHeight="false" outlineLevel="0" collapsed="false">
      <c r="BS46044" s="96" t="n">
        <f aca="false">BR46044-2.5</f>
        <v>-2.5</v>
      </c>
    </row>
    <row r="46045" customFormat="false" ht="12" hidden="false" customHeight="false" outlineLevel="0" collapsed="false">
      <c r="BS46045" s="96" t="n">
        <f aca="false">BR46045-2.5</f>
        <v>-2.5</v>
      </c>
    </row>
    <row r="46046" customFormat="false" ht="12" hidden="false" customHeight="false" outlineLevel="0" collapsed="false">
      <c r="BS46046" s="96" t="n">
        <f aca="false">BR46046-2.5</f>
        <v>-2.5</v>
      </c>
    </row>
    <row r="46047" customFormat="false" ht="12" hidden="false" customHeight="false" outlineLevel="0" collapsed="false">
      <c r="BS46047" s="96" t="n">
        <f aca="false">BR46047-2.5</f>
        <v>-2.5</v>
      </c>
    </row>
    <row r="46048" customFormat="false" ht="12" hidden="false" customHeight="false" outlineLevel="0" collapsed="false">
      <c r="BS46048" s="96" t="n">
        <f aca="false">BR46048-2.5</f>
        <v>-2.5</v>
      </c>
    </row>
    <row r="46049" customFormat="false" ht="12" hidden="false" customHeight="false" outlineLevel="0" collapsed="false">
      <c r="BS46049" s="96" t="n">
        <f aca="false">BR46049-2.5</f>
        <v>-2.5</v>
      </c>
    </row>
    <row r="46050" customFormat="false" ht="12" hidden="false" customHeight="false" outlineLevel="0" collapsed="false">
      <c r="BS46050" s="96" t="n">
        <f aca="false">BR46050-2.5</f>
        <v>-2.5</v>
      </c>
    </row>
    <row r="46051" customFormat="false" ht="12" hidden="false" customHeight="false" outlineLevel="0" collapsed="false">
      <c r="BS46051" s="96" t="n">
        <f aca="false">BR46051-2.5</f>
        <v>-2.5</v>
      </c>
    </row>
    <row r="46052" customFormat="false" ht="12" hidden="false" customHeight="false" outlineLevel="0" collapsed="false">
      <c r="BS46052" s="96" t="n">
        <f aca="false">BR46052-2.5</f>
        <v>-2.5</v>
      </c>
    </row>
    <row r="46053" customFormat="false" ht="12" hidden="false" customHeight="false" outlineLevel="0" collapsed="false">
      <c r="BS46053" s="96" t="n">
        <f aca="false">BR46053-2.5</f>
        <v>-2.5</v>
      </c>
    </row>
    <row r="46054" customFormat="false" ht="12" hidden="false" customHeight="false" outlineLevel="0" collapsed="false">
      <c r="BS46054" s="96" t="n">
        <f aca="false">BR46054-2.5</f>
        <v>-2.5</v>
      </c>
    </row>
    <row r="46055" customFormat="false" ht="12" hidden="false" customHeight="false" outlineLevel="0" collapsed="false">
      <c r="BS46055" s="96" t="n">
        <f aca="false">BR46055-2.5</f>
        <v>-2.5</v>
      </c>
    </row>
    <row r="46056" customFormat="false" ht="12" hidden="false" customHeight="false" outlineLevel="0" collapsed="false">
      <c r="BS46056" s="96" t="n">
        <f aca="false">BR46056-2.5</f>
        <v>-2.5</v>
      </c>
    </row>
    <row r="46057" customFormat="false" ht="12" hidden="false" customHeight="false" outlineLevel="0" collapsed="false">
      <c r="BS46057" s="96" t="n">
        <f aca="false">BR46057-2.5</f>
        <v>-2.5</v>
      </c>
    </row>
    <row r="46058" customFormat="false" ht="12" hidden="false" customHeight="false" outlineLevel="0" collapsed="false">
      <c r="BS46058" s="96" t="n">
        <f aca="false">BR46058-2.5</f>
        <v>-2.5</v>
      </c>
    </row>
    <row r="46059" customFormat="false" ht="12" hidden="false" customHeight="false" outlineLevel="0" collapsed="false">
      <c r="BS46059" s="96" t="n">
        <f aca="false">BR46059-2.5</f>
        <v>-2.5</v>
      </c>
    </row>
    <row r="46060" customFormat="false" ht="12" hidden="false" customHeight="false" outlineLevel="0" collapsed="false">
      <c r="BS46060" s="96" t="n">
        <f aca="false">BR46060-2.5</f>
        <v>-2.5</v>
      </c>
    </row>
    <row r="46061" customFormat="false" ht="12" hidden="false" customHeight="false" outlineLevel="0" collapsed="false">
      <c r="BS46061" s="96" t="n">
        <f aca="false">BR46061-2.5</f>
        <v>-2.5</v>
      </c>
    </row>
    <row r="46062" customFormat="false" ht="12" hidden="false" customHeight="false" outlineLevel="0" collapsed="false">
      <c r="BS46062" s="96" t="n">
        <f aca="false">BR46062-2.5</f>
        <v>-2.5</v>
      </c>
    </row>
    <row r="46063" customFormat="false" ht="12" hidden="false" customHeight="false" outlineLevel="0" collapsed="false">
      <c r="BS46063" s="96" t="n">
        <f aca="false">BR46063-2.5</f>
        <v>-2.5</v>
      </c>
    </row>
    <row r="46064" customFormat="false" ht="12" hidden="false" customHeight="false" outlineLevel="0" collapsed="false">
      <c r="BS46064" s="96" t="n">
        <f aca="false">BR46064-2.5</f>
        <v>-2.5</v>
      </c>
    </row>
    <row r="46065" customFormat="false" ht="12" hidden="false" customHeight="false" outlineLevel="0" collapsed="false">
      <c r="BS46065" s="96" t="n">
        <f aca="false">BR46065-2.5</f>
        <v>-2.5</v>
      </c>
    </row>
    <row r="46066" customFormat="false" ht="12" hidden="false" customHeight="false" outlineLevel="0" collapsed="false">
      <c r="BS46066" s="96" t="n">
        <f aca="false">BR46066-2.5</f>
        <v>-2.5</v>
      </c>
    </row>
    <row r="46067" customFormat="false" ht="12" hidden="false" customHeight="false" outlineLevel="0" collapsed="false">
      <c r="BS46067" s="96" t="n">
        <f aca="false">BR46067-2.5</f>
        <v>-2.5</v>
      </c>
    </row>
    <row r="46068" customFormat="false" ht="12" hidden="false" customHeight="false" outlineLevel="0" collapsed="false">
      <c r="BS46068" s="96" t="n">
        <f aca="false">BR46068-2.5</f>
        <v>-2.5</v>
      </c>
    </row>
    <row r="46069" customFormat="false" ht="12" hidden="false" customHeight="false" outlineLevel="0" collapsed="false">
      <c r="BS46069" s="96" t="n">
        <f aca="false">BR46069-2.5</f>
        <v>-2.5</v>
      </c>
    </row>
    <row r="46070" customFormat="false" ht="12" hidden="false" customHeight="false" outlineLevel="0" collapsed="false">
      <c r="BS46070" s="96" t="n">
        <f aca="false">BR46070-2.5</f>
        <v>-2.5</v>
      </c>
    </row>
    <row r="46071" customFormat="false" ht="12" hidden="false" customHeight="false" outlineLevel="0" collapsed="false">
      <c r="BS46071" s="96" t="n">
        <f aca="false">BR46071-2.5</f>
        <v>-2.5</v>
      </c>
    </row>
    <row r="46072" customFormat="false" ht="12" hidden="false" customHeight="false" outlineLevel="0" collapsed="false">
      <c r="BS46072" s="96" t="n">
        <f aca="false">BR46072-2.5</f>
        <v>-2.5</v>
      </c>
    </row>
    <row r="46073" customFormat="false" ht="12" hidden="false" customHeight="false" outlineLevel="0" collapsed="false">
      <c r="BS46073" s="96" t="n">
        <f aca="false">BR46073-2.5</f>
        <v>-2.5</v>
      </c>
    </row>
    <row r="46074" customFormat="false" ht="12" hidden="false" customHeight="false" outlineLevel="0" collapsed="false">
      <c r="BS46074" s="96" t="n">
        <f aca="false">BR46074-2.5</f>
        <v>-2.5</v>
      </c>
    </row>
    <row r="46075" customFormat="false" ht="12" hidden="false" customHeight="false" outlineLevel="0" collapsed="false">
      <c r="BS46075" s="96" t="n">
        <f aca="false">BR46075-2.5</f>
        <v>-2.5</v>
      </c>
    </row>
    <row r="46076" customFormat="false" ht="12" hidden="false" customHeight="false" outlineLevel="0" collapsed="false">
      <c r="BS46076" s="96" t="n">
        <f aca="false">BR46076-2.5</f>
        <v>-2.5</v>
      </c>
    </row>
    <row r="46077" customFormat="false" ht="12" hidden="false" customHeight="false" outlineLevel="0" collapsed="false">
      <c r="BS46077" s="96" t="n">
        <f aca="false">BR46077-2.5</f>
        <v>-2.5</v>
      </c>
    </row>
    <row r="46078" customFormat="false" ht="12" hidden="false" customHeight="false" outlineLevel="0" collapsed="false">
      <c r="BS46078" s="96" t="n">
        <f aca="false">BR46078-2.5</f>
        <v>-2.5</v>
      </c>
    </row>
    <row r="46079" customFormat="false" ht="12" hidden="false" customHeight="false" outlineLevel="0" collapsed="false">
      <c r="BS46079" s="96" t="n">
        <f aca="false">BR46079-2.5</f>
        <v>-2.5</v>
      </c>
    </row>
    <row r="46080" customFormat="false" ht="12" hidden="false" customHeight="false" outlineLevel="0" collapsed="false">
      <c r="BS46080" s="96" t="n">
        <f aca="false">BR46080-2.5</f>
        <v>-2.5</v>
      </c>
    </row>
    <row r="46081" customFormat="false" ht="12" hidden="false" customHeight="false" outlineLevel="0" collapsed="false">
      <c r="BS46081" s="96" t="n">
        <f aca="false">BR46081-2.5</f>
        <v>-2.5</v>
      </c>
    </row>
    <row r="46082" customFormat="false" ht="12" hidden="false" customHeight="false" outlineLevel="0" collapsed="false">
      <c r="BS46082" s="96" t="n">
        <f aca="false">BR46082-2.5</f>
        <v>-2.5</v>
      </c>
    </row>
    <row r="46083" customFormat="false" ht="12" hidden="false" customHeight="false" outlineLevel="0" collapsed="false">
      <c r="BS46083" s="96" t="n">
        <f aca="false">BR46083-2.5</f>
        <v>-2.5</v>
      </c>
    </row>
    <row r="46084" customFormat="false" ht="12" hidden="false" customHeight="false" outlineLevel="0" collapsed="false">
      <c r="BS46084" s="96" t="n">
        <f aca="false">BR46084-2.5</f>
        <v>-2.5</v>
      </c>
    </row>
    <row r="46085" customFormat="false" ht="12" hidden="false" customHeight="false" outlineLevel="0" collapsed="false">
      <c r="BS46085" s="96" t="n">
        <f aca="false">BR46085-2.5</f>
        <v>-2.5</v>
      </c>
    </row>
    <row r="46086" customFormat="false" ht="12" hidden="false" customHeight="false" outlineLevel="0" collapsed="false">
      <c r="BS46086" s="96" t="n">
        <f aca="false">BR46086-2.5</f>
        <v>-2.5</v>
      </c>
    </row>
    <row r="46087" customFormat="false" ht="12" hidden="false" customHeight="false" outlineLevel="0" collapsed="false">
      <c r="BS46087" s="96" t="n">
        <f aca="false">BR46087-2.5</f>
        <v>-2.5</v>
      </c>
    </row>
    <row r="46088" customFormat="false" ht="12" hidden="false" customHeight="false" outlineLevel="0" collapsed="false">
      <c r="BS46088" s="96" t="n">
        <f aca="false">BR46088-2.5</f>
        <v>-2.5</v>
      </c>
    </row>
    <row r="46089" customFormat="false" ht="12" hidden="false" customHeight="false" outlineLevel="0" collapsed="false">
      <c r="BS46089" s="96" t="n">
        <f aca="false">BR46089-2.5</f>
        <v>-2.5</v>
      </c>
    </row>
    <row r="46090" customFormat="false" ht="12" hidden="false" customHeight="false" outlineLevel="0" collapsed="false">
      <c r="BS46090" s="96" t="n">
        <f aca="false">BR46090-2.5</f>
        <v>-2.5</v>
      </c>
    </row>
    <row r="46091" customFormat="false" ht="12" hidden="false" customHeight="false" outlineLevel="0" collapsed="false">
      <c r="BS46091" s="96" t="n">
        <f aca="false">BR46091-2.5</f>
        <v>-2.5</v>
      </c>
    </row>
    <row r="46092" customFormat="false" ht="12" hidden="false" customHeight="false" outlineLevel="0" collapsed="false">
      <c r="BS46092" s="96" t="n">
        <f aca="false">BR46092-2.5</f>
        <v>-2.5</v>
      </c>
    </row>
    <row r="46093" customFormat="false" ht="12" hidden="false" customHeight="false" outlineLevel="0" collapsed="false">
      <c r="BS46093" s="96" t="n">
        <f aca="false">BR46093-2.5</f>
        <v>-2.5</v>
      </c>
    </row>
    <row r="46094" customFormat="false" ht="12" hidden="false" customHeight="false" outlineLevel="0" collapsed="false">
      <c r="BS46094" s="96" t="n">
        <f aca="false">BR46094-2.5</f>
        <v>-2.5</v>
      </c>
    </row>
    <row r="46095" customFormat="false" ht="12" hidden="false" customHeight="false" outlineLevel="0" collapsed="false">
      <c r="BS46095" s="96" t="n">
        <f aca="false">BR46095-2.5</f>
        <v>-2.5</v>
      </c>
    </row>
    <row r="46096" customFormat="false" ht="12" hidden="false" customHeight="false" outlineLevel="0" collapsed="false">
      <c r="BS46096" s="96" t="n">
        <f aca="false">BR46096-2.5</f>
        <v>-2.5</v>
      </c>
    </row>
    <row r="46097" customFormat="false" ht="12" hidden="false" customHeight="false" outlineLevel="0" collapsed="false">
      <c r="BS46097" s="96" t="n">
        <f aca="false">BR46097-2.5</f>
        <v>-2.5</v>
      </c>
    </row>
    <row r="46098" customFormat="false" ht="12" hidden="false" customHeight="false" outlineLevel="0" collapsed="false">
      <c r="BS46098" s="96" t="n">
        <f aca="false">BR46098-2.5</f>
        <v>-2.5</v>
      </c>
    </row>
    <row r="46099" customFormat="false" ht="12" hidden="false" customHeight="false" outlineLevel="0" collapsed="false">
      <c r="BS46099" s="96" t="n">
        <f aca="false">BR46099-2.5</f>
        <v>-2.5</v>
      </c>
    </row>
    <row r="46100" customFormat="false" ht="12" hidden="false" customHeight="false" outlineLevel="0" collapsed="false">
      <c r="BS46100" s="96" t="n">
        <f aca="false">BR46100-2.5</f>
        <v>-2.5</v>
      </c>
    </row>
    <row r="46101" customFormat="false" ht="12" hidden="false" customHeight="false" outlineLevel="0" collapsed="false">
      <c r="BS46101" s="96" t="n">
        <f aca="false">BR46101-2.5</f>
        <v>-2.5</v>
      </c>
    </row>
    <row r="46102" customFormat="false" ht="12" hidden="false" customHeight="false" outlineLevel="0" collapsed="false">
      <c r="BS46102" s="96" t="n">
        <f aca="false">BR46102-2.5</f>
        <v>-2.5</v>
      </c>
    </row>
    <row r="46103" customFormat="false" ht="12" hidden="false" customHeight="false" outlineLevel="0" collapsed="false">
      <c r="BS46103" s="96" t="n">
        <f aca="false">BR46103-2.5</f>
        <v>-2.5</v>
      </c>
    </row>
    <row r="46104" customFormat="false" ht="12" hidden="false" customHeight="false" outlineLevel="0" collapsed="false">
      <c r="BS46104" s="96" t="n">
        <f aca="false">BR46104-2.5</f>
        <v>-2.5</v>
      </c>
    </row>
    <row r="46105" customFormat="false" ht="12" hidden="false" customHeight="false" outlineLevel="0" collapsed="false">
      <c r="BS46105" s="96" t="n">
        <f aca="false">BR46105-2.5</f>
        <v>-2.5</v>
      </c>
    </row>
    <row r="46106" customFormat="false" ht="12" hidden="false" customHeight="false" outlineLevel="0" collapsed="false">
      <c r="BS46106" s="96" t="n">
        <f aca="false">BR46106-2.5</f>
        <v>-2.5</v>
      </c>
    </row>
    <row r="46107" customFormat="false" ht="12" hidden="false" customHeight="false" outlineLevel="0" collapsed="false">
      <c r="BS46107" s="96" t="n">
        <f aca="false">BR46107-2.5</f>
        <v>-2.5</v>
      </c>
    </row>
    <row r="46108" customFormat="false" ht="12" hidden="false" customHeight="false" outlineLevel="0" collapsed="false">
      <c r="BS46108" s="96" t="n">
        <f aca="false">BR46108-2.5</f>
        <v>-2.5</v>
      </c>
    </row>
    <row r="46109" customFormat="false" ht="12" hidden="false" customHeight="false" outlineLevel="0" collapsed="false">
      <c r="BS46109" s="96" t="n">
        <f aca="false">BR46109-2.5</f>
        <v>-2.5</v>
      </c>
    </row>
    <row r="46110" customFormat="false" ht="12" hidden="false" customHeight="false" outlineLevel="0" collapsed="false">
      <c r="BS46110" s="96" t="n">
        <f aca="false">BR46110-2.5</f>
        <v>-2.5</v>
      </c>
    </row>
    <row r="46111" customFormat="false" ht="12" hidden="false" customHeight="false" outlineLevel="0" collapsed="false">
      <c r="BS46111" s="96" t="n">
        <f aca="false">BR46111-2.5</f>
        <v>-2.5</v>
      </c>
    </row>
    <row r="46112" customFormat="false" ht="12" hidden="false" customHeight="false" outlineLevel="0" collapsed="false">
      <c r="BS46112" s="96" t="n">
        <f aca="false">BR46112-2.5</f>
        <v>-2.5</v>
      </c>
    </row>
    <row r="46113" customFormat="false" ht="12" hidden="false" customHeight="false" outlineLevel="0" collapsed="false">
      <c r="BS46113" s="96" t="n">
        <f aca="false">BR46113-2.5</f>
        <v>-2.5</v>
      </c>
    </row>
    <row r="46114" customFormat="false" ht="12" hidden="false" customHeight="false" outlineLevel="0" collapsed="false">
      <c r="BS46114" s="96" t="n">
        <f aca="false">BR46114-2.5</f>
        <v>-2.5</v>
      </c>
    </row>
    <row r="46115" customFormat="false" ht="12" hidden="false" customHeight="false" outlineLevel="0" collapsed="false">
      <c r="BS46115" s="96" t="n">
        <f aca="false">BR46115-2.5</f>
        <v>-2.5</v>
      </c>
    </row>
    <row r="46116" customFormat="false" ht="12" hidden="false" customHeight="false" outlineLevel="0" collapsed="false">
      <c r="BS46116" s="96" t="n">
        <f aca="false">BR46116-2.5</f>
        <v>-2.5</v>
      </c>
    </row>
    <row r="46117" customFormat="false" ht="12" hidden="false" customHeight="false" outlineLevel="0" collapsed="false">
      <c r="BS46117" s="96" t="n">
        <f aca="false">BR46117-2.5</f>
        <v>-2.5</v>
      </c>
    </row>
    <row r="46118" customFormat="false" ht="12" hidden="false" customHeight="false" outlineLevel="0" collapsed="false">
      <c r="BS46118" s="96" t="n">
        <f aca="false">BR46118-2.5</f>
        <v>-2.5</v>
      </c>
    </row>
    <row r="46119" customFormat="false" ht="12" hidden="false" customHeight="false" outlineLevel="0" collapsed="false">
      <c r="BS46119" s="96" t="n">
        <f aca="false">BR46119-2.5</f>
        <v>-2.5</v>
      </c>
    </row>
    <row r="46120" customFormat="false" ht="12" hidden="false" customHeight="false" outlineLevel="0" collapsed="false">
      <c r="BS46120" s="96" t="n">
        <f aca="false">BR46120-2.5</f>
        <v>-2.5</v>
      </c>
    </row>
    <row r="46121" customFormat="false" ht="12" hidden="false" customHeight="false" outlineLevel="0" collapsed="false">
      <c r="BS46121" s="96" t="n">
        <f aca="false">BR46121-2.5</f>
        <v>-2.5</v>
      </c>
    </row>
    <row r="46122" customFormat="false" ht="12" hidden="false" customHeight="false" outlineLevel="0" collapsed="false">
      <c r="BS46122" s="96" t="n">
        <f aca="false">BR46122-2.5</f>
        <v>-2.5</v>
      </c>
    </row>
    <row r="46123" customFormat="false" ht="12" hidden="false" customHeight="false" outlineLevel="0" collapsed="false">
      <c r="BS46123" s="96" t="n">
        <f aca="false">BR46123-2.5</f>
        <v>-2.5</v>
      </c>
    </row>
    <row r="46124" customFormat="false" ht="12" hidden="false" customHeight="false" outlineLevel="0" collapsed="false">
      <c r="BS46124" s="96" t="n">
        <f aca="false">BR46124-2.5</f>
        <v>-2.5</v>
      </c>
    </row>
    <row r="46125" customFormat="false" ht="12" hidden="false" customHeight="false" outlineLevel="0" collapsed="false">
      <c r="BS46125" s="96" t="n">
        <f aca="false">BR46125-2.5</f>
        <v>-2.5</v>
      </c>
    </row>
    <row r="46126" customFormat="false" ht="12" hidden="false" customHeight="false" outlineLevel="0" collapsed="false">
      <c r="BS46126" s="96" t="n">
        <f aca="false">BR46126-2.5</f>
        <v>-2.5</v>
      </c>
    </row>
    <row r="46127" customFormat="false" ht="12" hidden="false" customHeight="false" outlineLevel="0" collapsed="false">
      <c r="BS46127" s="96" t="n">
        <f aca="false">BR46127-2.5</f>
        <v>-2.5</v>
      </c>
    </row>
    <row r="46128" customFormat="false" ht="12" hidden="false" customHeight="false" outlineLevel="0" collapsed="false">
      <c r="BS46128" s="96" t="n">
        <f aca="false">BR46128-2.5</f>
        <v>-2.5</v>
      </c>
    </row>
    <row r="46129" customFormat="false" ht="12" hidden="false" customHeight="false" outlineLevel="0" collapsed="false">
      <c r="BS46129" s="96" t="n">
        <f aca="false">BR46129-2.5</f>
        <v>-2.5</v>
      </c>
    </row>
    <row r="46130" customFormat="false" ht="12" hidden="false" customHeight="false" outlineLevel="0" collapsed="false">
      <c r="BS46130" s="96" t="n">
        <f aca="false">BR46130-2.5</f>
        <v>-2.5</v>
      </c>
    </row>
    <row r="46131" customFormat="false" ht="12" hidden="false" customHeight="false" outlineLevel="0" collapsed="false">
      <c r="BS46131" s="96" t="n">
        <f aca="false">BR46131-2.5</f>
        <v>-2.5</v>
      </c>
    </row>
    <row r="46132" customFormat="false" ht="12" hidden="false" customHeight="false" outlineLevel="0" collapsed="false">
      <c r="BS46132" s="96" t="n">
        <f aca="false">BR46132-2.5</f>
        <v>-2.5</v>
      </c>
    </row>
    <row r="46133" customFormat="false" ht="12" hidden="false" customHeight="false" outlineLevel="0" collapsed="false">
      <c r="BS46133" s="96" t="n">
        <f aca="false">BR46133-2.5</f>
        <v>-2.5</v>
      </c>
    </row>
    <row r="46134" customFormat="false" ht="12" hidden="false" customHeight="false" outlineLevel="0" collapsed="false">
      <c r="BS46134" s="96" t="n">
        <f aca="false">BR46134-2.5</f>
        <v>-2.5</v>
      </c>
    </row>
    <row r="46135" customFormat="false" ht="12" hidden="false" customHeight="false" outlineLevel="0" collapsed="false">
      <c r="BS46135" s="96" t="n">
        <f aca="false">BR46135-2.5</f>
        <v>-2.5</v>
      </c>
    </row>
    <row r="46136" customFormat="false" ht="12" hidden="false" customHeight="false" outlineLevel="0" collapsed="false">
      <c r="BS46136" s="96" t="n">
        <f aca="false">BR46136-2.5</f>
        <v>-2.5</v>
      </c>
    </row>
    <row r="46137" customFormat="false" ht="12" hidden="false" customHeight="false" outlineLevel="0" collapsed="false">
      <c r="BS46137" s="96" t="n">
        <f aca="false">BR46137-2.5</f>
        <v>-2.5</v>
      </c>
    </row>
    <row r="46138" customFormat="false" ht="12" hidden="false" customHeight="false" outlineLevel="0" collapsed="false">
      <c r="BS46138" s="96" t="n">
        <f aca="false">BR46138-2.5</f>
        <v>-2.5</v>
      </c>
    </row>
    <row r="46139" customFormat="false" ht="12" hidden="false" customHeight="false" outlineLevel="0" collapsed="false">
      <c r="BS46139" s="96" t="n">
        <f aca="false">BR46139-2.5</f>
        <v>-2.5</v>
      </c>
    </row>
    <row r="46140" customFormat="false" ht="12" hidden="false" customHeight="false" outlineLevel="0" collapsed="false">
      <c r="BS46140" s="96" t="n">
        <f aca="false">BR46140-2.5</f>
        <v>-2.5</v>
      </c>
    </row>
    <row r="46141" customFormat="false" ht="12" hidden="false" customHeight="false" outlineLevel="0" collapsed="false">
      <c r="BS46141" s="96" t="n">
        <f aca="false">BR46141-2.5</f>
        <v>-2.5</v>
      </c>
    </row>
    <row r="46142" customFormat="false" ht="12" hidden="false" customHeight="false" outlineLevel="0" collapsed="false">
      <c r="BS46142" s="96" t="n">
        <f aca="false">BR46142-2.5</f>
        <v>-2.5</v>
      </c>
    </row>
    <row r="46143" customFormat="false" ht="12" hidden="false" customHeight="false" outlineLevel="0" collapsed="false">
      <c r="BS46143" s="96" t="n">
        <f aca="false">BR46143-2.5</f>
        <v>-2.5</v>
      </c>
    </row>
    <row r="46144" customFormat="false" ht="12" hidden="false" customHeight="false" outlineLevel="0" collapsed="false">
      <c r="BS46144" s="96" t="n">
        <f aca="false">BR46144-2.5</f>
        <v>-2.5</v>
      </c>
    </row>
    <row r="46145" customFormat="false" ht="12" hidden="false" customHeight="false" outlineLevel="0" collapsed="false">
      <c r="BS46145" s="96" t="n">
        <f aca="false">BR46145-2.5</f>
        <v>-2.5</v>
      </c>
    </row>
    <row r="46146" customFormat="false" ht="12" hidden="false" customHeight="false" outlineLevel="0" collapsed="false">
      <c r="BS46146" s="96" t="n">
        <f aca="false">BR46146-2.5</f>
        <v>-2.5</v>
      </c>
    </row>
    <row r="46147" customFormat="false" ht="12" hidden="false" customHeight="false" outlineLevel="0" collapsed="false">
      <c r="BS46147" s="96" t="n">
        <f aca="false">BR46147-2.5</f>
        <v>-2.5</v>
      </c>
    </row>
    <row r="46148" customFormat="false" ht="12" hidden="false" customHeight="false" outlineLevel="0" collapsed="false">
      <c r="BS46148" s="96" t="n">
        <f aca="false">BR46148-2.5</f>
        <v>-2.5</v>
      </c>
    </row>
    <row r="46149" customFormat="false" ht="12" hidden="false" customHeight="false" outlineLevel="0" collapsed="false">
      <c r="BS46149" s="96" t="n">
        <f aca="false">BR46149-2.5</f>
        <v>-2.5</v>
      </c>
    </row>
    <row r="46150" customFormat="false" ht="12" hidden="false" customHeight="false" outlineLevel="0" collapsed="false">
      <c r="BS46150" s="96" t="n">
        <f aca="false">BR46150-2.5</f>
        <v>-2.5</v>
      </c>
    </row>
    <row r="46151" customFormat="false" ht="12" hidden="false" customHeight="false" outlineLevel="0" collapsed="false">
      <c r="BS46151" s="96" t="n">
        <f aca="false">BR46151-2.5</f>
        <v>-2.5</v>
      </c>
    </row>
    <row r="46152" customFormat="false" ht="12" hidden="false" customHeight="false" outlineLevel="0" collapsed="false">
      <c r="BS46152" s="96" t="n">
        <f aca="false">BR46152-2.5</f>
        <v>-2.5</v>
      </c>
    </row>
    <row r="46153" customFormat="false" ht="12" hidden="false" customHeight="false" outlineLevel="0" collapsed="false">
      <c r="BS46153" s="96" t="n">
        <f aca="false">BR46153-2.5</f>
        <v>-2.5</v>
      </c>
    </row>
    <row r="46154" customFormat="false" ht="12" hidden="false" customHeight="false" outlineLevel="0" collapsed="false">
      <c r="BS46154" s="96" t="n">
        <f aca="false">BR46154-2.5</f>
        <v>-2.5</v>
      </c>
    </row>
    <row r="46155" customFormat="false" ht="12" hidden="false" customHeight="false" outlineLevel="0" collapsed="false">
      <c r="BS46155" s="96" t="n">
        <f aca="false">BR46155-2.5</f>
        <v>-2.5</v>
      </c>
    </row>
    <row r="46156" customFormat="false" ht="12" hidden="false" customHeight="false" outlineLevel="0" collapsed="false">
      <c r="BS46156" s="96" t="n">
        <f aca="false">BR46156-2.5</f>
        <v>-2.5</v>
      </c>
    </row>
    <row r="46157" customFormat="false" ht="12" hidden="false" customHeight="false" outlineLevel="0" collapsed="false">
      <c r="BS46157" s="96" t="n">
        <f aca="false">BR46157-2.5</f>
        <v>-2.5</v>
      </c>
    </row>
    <row r="46158" customFormat="false" ht="12" hidden="false" customHeight="false" outlineLevel="0" collapsed="false">
      <c r="BS46158" s="96" t="n">
        <f aca="false">BR46158-2.5</f>
        <v>-2.5</v>
      </c>
    </row>
    <row r="46159" customFormat="false" ht="12" hidden="false" customHeight="false" outlineLevel="0" collapsed="false">
      <c r="BS46159" s="96" t="n">
        <f aca="false">BR46159-2.5</f>
        <v>-2.5</v>
      </c>
    </row>
    <row r="46160" customFormat="false" ht="12" hidden="false" customHeight="false" outlineLevel="0" collapsed="false">
      <c r="BS46160" s="96" t="n">
        <f aca="false">BR46160-2.5</f>
        <v>-2.5</v>
      </c>
    </row>
    <row r="46161" customFormat="false" ht="12" hidden="false" customHeight="false" outlineLevel="0" collapsed="false">
      <c r="BS46161" s="96" t="n">
        <f aca="false">BR46161-2.5</f>
        <v>-2.5</v>
      </c>
    </row>
    <row r="46162" customFormat="false" ht="12" hidden="false" customHeight="false" outlineLevel="0" collapsed="false">
      <c r="BS46162" s="96" t="n">
        <f aca="false">BR46162-2.5</f>
        <v>-2.5</v>
      </c>
    </row>
    <row r="46163" customFormat="false" ht="12" hidden="false" customHeight="false" outlineLevel="0" collapsed="false">
      <c r="BS46163" s="96" t="n">
        <f aca="false">BR46163-2.5</f>
        <v>-2.5</v>
      </c>
    </row>
    <row r="46164" customFormat="false" ht="12" hidden="false" customHeight="false" outlineLevel="0" collapsed="false">
      <c r="BS46164" s="96" t="n">
        <f aca="false">BR46164-2.5</f>
        <v>-2.5</v>
      </c>
    </row>
    <row r="46165" customFormat="false" ht="12" hidden="false" customHeight="false" outlineLevel="0" collapsed="false">
      <c r="BS46165" s="96" t="n">
        <f aca="false">BR46165-2.5</f>
        <v>-2.5</v>
      </c>
    </row>
    <row r="46166" customFormat="false" ht="12" hidden="false" customHeight="false" outlineLevel="0" collapsed="false">
      <c r="BS46166" s="96" t="n">
        <f aca="false">BR46166-2.5</f>
        <v>-2.5</v>
      </c>
    </row>
    <row r="46167" customFormat="false" ht="12" hidden="false" customHeight="false" outlineLevel="0" collapsed="false">
      <c r="BS46167" s="96" t="n">
        <f aca="false">BR46167-2.5</f>
        <v>-2.5</v>
      </c>
    </row>
    <row r="46168" customFormat="false" ht="12" hidden="false" customHeight="false" outlineLevel="0" collapsed="false">
      <c r="BS46168" s="96" t="n">
        <f aca="false">BR46168-2.5</f>
        <v>-2.5</v>
      </c>
    </row>
    <row r="46169" customFormat="false" ht="12" hidden="false" customHeight="false" outlineLevel="0" collapsed="false">
      <c r="BS46169" s="96" t="n">
        <f aca="false">BR46169-2.5</f>
        <v>-2.5</v>
      </c>
    </row>
    <row r="46170" customFormat="false" ht="12" hidden="false" customHeight="false" outlineLevel="0" collapsed="false">
      <c r="BS46170" s="96" t="n">
        <f aca="false">BR46170-2.5</f>
        <v>-2.5</v>
      </c>
    </row>
    <row r="46171" customFormat="false" ht="12" hidden="false" customHeight="false" outlineLevel="0" collapsed="false">
      <c r="BS46171" s="96" t="n">
        <f aca="false">BR46171-2.5</f>
        <v>-2.5</v>
      </c>
    </row>
    <row r="46172" customFormat="false" ht="12" hidden="false" customHeight="false" outlineLevel="0" collapsed="false">
      <c r="BS46172" s="96" t="n">
        <f aca="false">BR46172-2.5</f>
        <v>-2.5</v>
      </c>
    </row>
    <row r="46173" customFormat="false" ht="12" hidden="false" customHeight="false" outlineLevel="0" collapsed="false">
      <c r="BS46173" s="96" t="n">
        <f aca="false">BR46173-2.5</f>
        <v>-2.5</v>
      </c>
    </row>
    <row r="46174" customFormat="false" ht="12" hidden="false" customHeight="false" outlineLevel="0" collapsed="false">
      <c r="BS46174" s="96" t="n">
        <f aca="false">BR46174-2.5</f>
        <v>-2.5</v>
      </c>
    </row>
    <row r="46175" customFormat="false" ht="12" hidden="false" customHeight="false" outlineLevel="0" collapsed="false">
      <c r="BS46175" s="96" t="n">
        <f aca="false">BR46175-2.5</f>
        <v>-2.5</v>
      </c>
    </row>
    <row r="46176" customFormat="false" ht="12" hidden="false" customHeight="false" outlineLevel="0" collapsed="false">
      <c r="BS46176" s="96" t="n">
        <f aca="false">BR46176-2.5</f>
        <v>-2.5</v>
      </c>
    </row>
    <row r="46177" customFormat="false" ht="12" hidden="false" customHeight="false" outlineLevel="0" collapsed="false">
      <c r="BS46177" s="96" t="n">
        <f aca="false">BR46177-2.5</f>
        <v>-2.5</v>
      </c>
    </row>
    <row r="46178" customFormat="false" ht="12" hidden="false" customHeight="false" outlineLevel="0" collapsed="false">
      <c r="BS46178" s="96" t="n">
        <f aca="false">BR46178-2.5</f>
        <v>-2.5</v>
      </c>
    </row>
    <row r="46179" customFormat="false" ht="12" hidden="false" customHeight="false" outlineLevel="0" collapsed="false">
      <c r="BS46179" s="96" t="n">
        <f aca="false">BR46179-2.5</f>
        <v>-2.5</v>
      </c>
    </row>
    <row r="46180" customFormat="false" ht="12" hidden="false" customHeight="false" outlineLevel="0" collapsed="false">
      <c r="BS46180" s="96" t="n">
        <f aca="false">BR46180-2.5</f>
        <v>-2.5</v>
      </c>
    </row>
    <row r="46181" customFormat="false" ht="12" hidden="false" customHeight="false" outlineLevel="0" collapsed="false">
      <c r="BS46181" s="96" t="n">
        <f aca="false">BR46181-2.5</f>
        <v>-2.5</v>
      </c>
    </row>
    <row r="46182" customFormat="false" ht="12" hidden="false" customHeight="false" outlineLevel="0" collapsed="false">
      <c r="BS46182" s="96" t="n">
        <f aca="false">BR46182-2.5</f>
        <v>-2.5</v>
      </c>
    </row>
    <row r="46183" customFormat="false" ht="12" hidden="false" customHeight="false" outlineLevel="0" collapsed="false">
      <c r="BS46183" s="96" t="n">
        <f aca="false">BR46183-2.5</f>
        <v>-2.5</v>
      </c>
    </row>
    <row r="46184" customFormat="false" ht="12" hidden="false" customHeight="false" outlineLevel="0" collapsed="false">
      <c r="BS46184" s="96" t="n">
        <f aca="false">BR46184-2.5</f>
        <v>-2.5</v>
      </c>
    </row>
    <row r="46185" customFormat="false" ht="12" hidden="false" customHeight="false" outlineLevel="0" collapsed="false">
      <c r="BS46185" s="96" t="n">
        <f aca="false">BR46185-2.5</f>
        <v>-2.5</v>
      </c>
    </row>
    <row r="46186" customFormat="false" ht="12" hidden="false" customHeight="false" outlineLevel="0" collapsed="false">
      <c r="BS46186" s="96" t="n">
        <f aca="false">BR46186-2.5</f>
        <v>-2.5</v>
      </c>
    </row>
    <row r="46187" customFormat="false" ht="12" hidden="false" customHeight="false" outlineLevel="0" collapsed="false">
      <c r="BS46187" s="96" t="n">
        <f aca="false">BR46187-2.5</f>
        <v>-2.5</v>
      </c>
    </row>
    <row r="46188" customFormat="false" ht="12" hidden="false" customHeight="false" outlineLevel="0" collapsed="false">
      <c r="BS46188" s="96" t="n">
        <f aca="false">BR46188-2.5</f>
        <v>-2.5</v>
      </c>
    </row>
    <row r="46189" customFormat="false" ht="12" hidden="false" customHeight="false" outlineLevel="0" collapsed="false">
      <c r="BS46189" s="96" t="n">
        <f aca="false">BR46189-2.5</f>
        <v>-2.5</v>
      </c>
    </row>
    <row r="46190" customFormat="false" ht="12" hidden="false" customHeight="false" outlineLevel="0" collapsed="false">
      <c r="BS46190" s="96" t="n">
        <f aca="false">BR46190-2.5</f>
        <v>-2.5</v>
      </c>
    </row>
    <row r="46191" customFormat="false" ht="12" hidden="false" customHeight="false" outlineLevel="0" collapsed="false">
      <c r="BS46191" s="96" t="n">
        <f aca="false">BR46191-2.5</f>
        <v>-2.5</v>
      </c>
    </row>
    <row r="46192" customFormat="false" ht="12" hidden="false" customHeight="false" outlineLevel="0" collapsed="false">
      <c r="BS46192" s="96" t="n">
        <f aca="false">BR46192-2.5</f>
        <v>-2.5</v>
      </c>
    </row>
    <row r="46193" customFormat="false" ht="12" hidden="false" customHeight="false" outlineLevel="0" collapsed="false">
      <c r="BS46193" s="96" t="n">
        <f aca="false">BR46193-2.5</f>
        <v>-2.5</v>
      </c>
    </row>
    <row r="46194" customFormat="false" ht="12" hidden="false" customHeight="false" outlineLevel="0" collapsed="false">
      <c r="BS46194" s="96" t="n">
        <f aca="false">BR46194-2.5</f>
        <v>-2.5</v>
      </c>
    </row>
    <row r="46195" customFormat="false" ht="12" hidden="false" customHeight="false" outlineLevel="0" collapsed="false">
      <c r="BS46195" s="96" t="n">
        <f aca="false">BR46195-2.5</f>
        <v>-2.5</v>
      </c>
    </row>
    <row r="46196" customFormat="false" ht="12" hidden="false" customHeight="false" outlineLevel="0" collapsed="false">
      <c r="BS46196" s="96" t="n">
        <f aca="false">BR46196-2.5</f>
        <v>-2.5</v>
      </c>
    </row>
    <row r="46197" customFormat="false" ht="12" hidden="false" customHeight="false" outlineLevel="0" collapsed="false">
      <c r="BS46197" s="96" t="n">
        <f aca="false">BR46197-2.5</f>
        <v>-2.5</v>
      </c>
    </row>
    <row r="46198" customFormat="false" ht="12" hidden="false" customHeight="false" outlineLevel="0" collapsed="false">
      <c r="BS46198" s="96" t="n">
        <f aca="false">BR46198-2.5</f>
        <v>-2.5</v>
      </c>
    </row>
    <row r="46199" customFormat="false" ht="12" hidden="false" customHeight="false" outlineLevel="0" collapsed="false">
      <c r="BS46199" s="96" t="n">
        <f aca="false">BR46199-2.5</f>
        <v>-2.5</v>
      </c>
    </row>
    <row r="46200" customFormat="false" ht="12" hidden="false" customHeight="false" outlineLevel="0" collapsed="false">
      <c r="BS46200" s="96" t="n">
        <f aca="false">BR46200-2.5</f>
        <v>-2.5</v>
      </c>
    </row>
    <row r="46201" customFormat="false" ht="12" hidden="false" customHeight="false" outlineLevel="0" collapsed="false">
      <c r="BS46201" s="96" t="n">
        <f aca="false">BR46201-2.5</f>
        <v>-2.5</v>
      </c>
    </row>
    <row r="46202" customFormat="false" ht="12" hidden="false" customHeight="false" outlineLevel="0" collapsed="false">
      <c r="BS46202" s="96" t="n">
        <f aca="false">BR46202-2.5</f>
        <v>-2.5</v>
      </c>
    </row>
    <row r="46203" customFormat="false" ht="12" hidden="false" customHeight="false" outlineLevel="0" collapsed="false">
      <c r="BS46203" s="96" t="n">
        <f aca="false">BR46203-2.5</f>
        <v>-2.5</v>
      </c>
    </row>
    <row r="46204" customFormat="false" ht="12" hidden="false" customHeight="false" outlineLevel="0" collapsed="false">
      <c r="BS46204" s="96" t="n">
        <f aca="false">BR46204-2.5</f>
        <v>-2.5</v>
      </c>
    </row>
    <row r="46205" customFormat="false" ht="12" hidden="false" customHeight="false" outlineLevel="0" collapsed="false">
      <c r="BS46205" s="96" t="n">
        <f aca="false">BR46205-2.5</f>
        <v>-2.5</v>
      </c>
    </row>
    <row r="46206" customFormat="false" ht="12" hidden="false" customHeight="false" outlineLevel="0" collapsed="false">
      <c r="BS46206" s="96" t="n">
        <f aca="false">BR46206-2.5</f>
        <v>-2.5</v>
      </c>
    </row>
    <row r="46207" customFormat="false" ht="12" hidden="false" customHeight="false" outlineLevel="0" collapsed="false">
      <c r="BS46207" s="96" t="n">
        <f aca="false">BR46207-2.5</f>
        <v>-2.5</v>
      </c>
    </row>
    <row r="46208" customFormat="false" ht="12" hidden="false" customHeight="false" outlineLevel="0" collapsed="false">
      <c r="BS46208" s="96" t="n">
        <f aca="false">BR46208-2.5</f>
        <v>-2.5</v>
      </c>
    </row>
    <row r="46209" customFormat="false" ht="12" hidden="false" customHeight="false" outlineLevel="0" collapsed="false">
      <c r="BS46209" s="96" t="n">
        <f aca="false">BR46209-2.5</f>
        <v>-2.5</v>
      </c>
    </row>
    <row r="46210" customFormat="false" ht="12" hidden="false" customHeight="false" outlineLevel="0" collapsed="false">
      <c r="BS46210" s="96" t="n">
        <f aca="false">BR46210-2.5</f>
        <v>-2.5</v>
      </c>
    </row>
    <row r="46211" customFormat="false" ht="12" hidden="false" customHeight="false" outlineLevel="0" collapsed="false">
      <c r="BS46211" s="96" t="n">
        <f aca="false">BR46211-2.5</f>
        <v>-2.5</v>
      </c>
    </row>
    <row r="46212" customFormat="false" ht="12" hidden="false" customHeight="false" outlineLevel="0" collapsed="false">
      <c r="BS46212" s="96" t="n">
        <f aca="false">BR46212-2.5</f>
        <v>-2.5</v>
      </c>
    </row>
    <row r="46213" customFormat="false" ht="12" hidden="false" customHeight="false" outlineLevel="0" collapsed="false">
      <c r="BS46213" s="96" t="n">
        <f aca="false">BR46213-2.5</f>
        <v>-2.5</v>
      </c>
    </row>
    <row r="46214" customFormat="false" ht="12" hidden="false" customHeight="false" outlineLevel="0" collapsed="false">
      <c r="BS46214" s="96" t="n">
        <f aca="false">BR46214-2.5</f>
        <v>-2.5</v>
      </c>
    </row>
    <row r="46215" customFormat="false" ht="12" hidden="false" customHeight="false" outlineLevel="0" collapsed="false">
      <c r="BS46215" s="96" t="n">
        <f aca="false">BR46215-2.5</f>
        <v>-2.5</v>
      </c>
    </row>
    <row r="46216" customFormat="false" ht="12" hidden="false" customHeight="false" outlineLevel="0" collapsed="false">
      <c r="BS46216" s="96" t="n">
        <f aca="false">BR46216-2.5</f>
        <v>-2.5</v>
      </c>
    </row>
    <row r="46217" customFormat="false" ht="12" hidden="false" customHeight="false" outlineLevel="0" collapsed="false">
      <c r="BS46217" s="96" t="n">
        <f aca="false">BR46217-2.5</f>
        <v>-2.5</v>
      </c>
    </row>
    <row r="46218" customFormat="false" ht="12" hidden="false" customHeight="false" outlineLevel="0" collapsed="false">
      <c r="BS46218" s="96" t="n">
        <f aca="false">BR46218-2.5</f>
        <v>-2.5</v>
      </c>
    </row>
    <row r="46219" customFormat="false" ht="12" hidden="false" customHeight="false" outlineLevel="0" collapsed="false">
      <c r="BS46219" s="96" t="n">
        <f aca="false">BR46219-2.5</f>
        <v>-2.5</v>
      </c>
    </row>
    <row r="46220" customFormat="false" ht="12" hidden="false" customHeight="false" outlineLevel="0" collapsed="false">
      <c r="BS46220" s="96" t="n">
        <f aca="false">BR46220-2.5</f>
        <v>-2.5</v>
      </c>
    </row>
    <row r="46221" customFormat="false" ht="12" hidden="false" customHeight="false" outlineLevel="0" collapsed="false">
      <c r="BS46221" s="96" t="n">
        <f aca="false">BR46221-2.5</f>
        <v>-2.5</v>
      </c>
    </row>
    <row r="46222" customFormat="false" ht="12" hidden="false" customHeight="false" outlineLevel="0" collapsed="false">
      <c r="BS46222" s="96" t="n">
        <f aca="false">BR46222-2.5</f>
        <v>-2.5</v>
      </c>
    </row>
    <row r="46223" customFormat="false" ht="12" hidden="false" customHeight="false" outlineLevel="0" collapsed="false">
      <c r="BS46223" s="96" t="n">
        <f aca="false">BR46223-2.5</f>
        <v>-2.5</v>
      </c>
    </row>
    <row r="46224" customFormat="false" ht="12" hidden="false" customHeight="false" outlineLevel="0" collapsed="false">
      <c r="BS46224" s="96" t="n">
        <f aca="false">BR46224-2.5</f>
        <v>-2.5</v>
      </c>
    </row>
    <row r="46225" customFormat="false" ht="12" hidden="false" customHeight="false" outlineLevel="0" collapsed="false">
      <c r="BS46225" s="96" t="n">
        <f aca="false">BR46225-2.5</f>
        <v>-2.5</v>
      </c>
    </row>
    <row r="46226" customFormat="false" ht="12" hidden="false" customHeight="false" outlineLevel="0" collapsed="false">
      <c r="BS46226" s="96" t="n">
        <f aca="false">BR46226-2.5</f>
        <v>-2.5</v>
      </c>
    </row>
    <row r="46227" customFormat="false" ht="12" hidden="false" customHeight="false" outlineLevel="0" collapsed="false">
      <c r="BS46227" s="96" t="n">
        <f aca="false">BR46227-2.5</f>
        <v>-2.5</v>
      </c>
    </row>
    <row r="46228" customFormat="false" ht="12" hidden="false" customHeight="false" outlineLevel="0" collapsed="false">
      <c r="BS46228" s="96" t="n">
        <f aca="false">BR46228-2.5</f>
        <v>-2.5</v>
      </c>
    </row>
    <row r="46229" customFormat="false" ht="12" hidden="false" customHeight="false" outlineLevel="0" collapsed="false">
      <c r="BS46229" s="96" t="n">
        <f aca="false">BR46229-2.5</f>
        <v>-2.5</v>
      </c>
    </row>
    <row r="46230" customFormat="false" ht="12" hidden="false" customHeight="false" outlineLevel="0" collapsed="false">
      <c r="BS46230" s="96" t="n">
        <f aca="false">BR46230-2.5</f>
        <v>-2.5</v>
      </c>
    </row>
    <row r="46231" customFormat="false" ht="12" hidden="false" customHeight="false" outlineLevel="0" collapsed="false">
      <c r="BS46231" s="96" t="n">
        <f aca="false">BR46231-2.5</f>
        <v>-2.5</v>
      </c>
    </row>
    <row r="46232" customFormat="false" ht="12" hidden="false" customHeight="false" outlineLevel="0" collapsed="false">
      <c r="BS46232" s="96" t="n">
        <f aca="false">BR46232-2.5</f>
        <v>-2.5</v>
      </c>
    </row>
    <row r="46233" customFormat="false" ht="12" hidden="false" customHeight="false" outlineLevel="0" collapsed="false">
      <c r="BS46233" s="96" t="n">
        <f aca="false">BR46233-2.5</f>
        <v>-2.5</v>
      </c>
    </row>
    <row r="46234" customFormat="false" ht="12" hidden="false" customHeight="false" outlineLevel="0" collapsed="false">
      <c r="BS46234" s="96" t="n">
        <f aca="false">BR46234-2.5</f>
        <v>-2.5</v>
      </c>
    </row>
    <row r="46235" customFormat="false" ht="12" hidden="false" customHeight="false" outlineLevel="0" collapsed="false">
      <c r="BS46235" s="96" t="n">
        <f aca="false">BR46235-2.5</f>
        <v>-2.5</v>
      </c>
    </row>
    <row r="46236" customFormat="false" ht="12" hidden="false" customHeight="false" outlineLevel="0" collapsed="false">
      <c r="BS46236" s="96" t="n">
        <f aca="false">BR46236-2.5</f>
        <v>-2.5</v>
      </c>
    </row>
    <row r="46237" customFormat="false" ht="12" hidden="false" customHeight="false" outlineLevel="0" collapsed="false">
      <c r="BS46237" s="96" t="n">
        <f aca="false">BR46237-2.5</f>
        <v>-2.5</v>
      </c>
    </row>
    <row r="46238" customFormat="false" ht="12" hidden="false" customHeight="false" outlineLevel="0" collapsed="false">
      <c r="BS46238" s="96" t="n">
        <f aca="false">BR46238-2.5</f>
        <v>-2.5</v>
      </c>
    </row>
    <row r="46239" customFormat="false" ht="12" hidden="false" customHeight="false" outlineLevel="0" collapsed="false">
      <c r="BS46239" s="96" t="n">
        <f aca="false">BR46239-2.5</f>
        <v>-2.5</v>
      </c>
    </row>
    <row r="46240" customFormat="false" ht="12" hidden="false" customHeight="false" outlineLevel="0" collapsed="false">
      <c r="BS46240" s="96" t="n">
        <f aca="false">BR46240-2.5</f>
        <v>-2.5</v>
      </c>
    </row>
    <row r="46241" customFormat="false" ht="12" hidden="false" customHeight="false" outlineLevel="0" collapsed="false">
      <c r="BS46241" s="96" t="n">
        <f aca="false">BR46241-2.5</f>
        <v>-2.5</v>
      </c>
    </row>
    <row r="46242" customFormat="false" ht="12" hidden="false" customHeight="false" outlineLevel="0" collapsed="false">
      <c r="BS46242" s="96" t="n">
        <f aca="false">BR46242-2.5</f>
        <v>-2.5</v>
      </c>
    </row>
    <row r="46243" customFormat="false" ht="12" hidden="false" customHeight="false" outlineLevel="0" collapsed="false">
      <c r="BS46243" s="96" t="n">
        <f aca="false">BR46243-2.5</f>
        <v>-2.5</v>
      </c>
    </row>
    <row r="46244" customFormat="false" ht="12" hidden="false" customHeight="false" outlineLevel="0" collapsed="false">
      <c r="BS46244" s="96" t="n">
        <f aca="false">BR46244-2.5</f>
        <v>-2.5</v>
      </c>
    </row>
    <row r="46245" customFormat="false" ht="12" hidden="false" customHeight="false" outlineLevel="0" collapsed="false">
      <c r="BS46245" s="96" t="n">
        <f aca="false">BR46245-2.5</f>
        <v>-2.5</v>
      </c>
    </row>
    <row r="46246" customFormat="false" ht="12" hidden="false" customHeight="false" outlineLevel="0" collapsed="false">
      <c r="BS46246" s="96" t="n">
        <f aca="false">BR46246-2.5</f>
        <v>-2.5</v>
      </c>
    </row>
    <row r="46247" customFormat="false" ht="12" hidden="false" customHeight="false" outlineLevel="0" collapsed="false">
      <c r="BS46247" s="96" t="n">
        <f aca="false">BR46247-2.5</f>
        <v>-2.5</v>
      </c>
    </row>
    <row r="46248" customFormat="false" ht="12" hidden="false" customHeight="false" outlineLevel="0" collapsed="false">
      <c r="BS46248" s="96" t="n">
        <f aca="false">BR46248-2.5</f>
        <v>-2.5</v>
      </c>
    </row>
    <row r="46249" customFormat="false" ht="12" hidden="false" customHeight="false" outlineLevel="0" collapsed="false">
      <c r="BS46249" s="96" t="n">
        <f aca="false">BR46249-2.5</f>
        <v>-2.5</v>
      </c>
    </row>
    <row r="46250" customFormat="false" ht="12" hidden="false" customHeight="false" outlineLevel="0" collapsed="false">
      <c r="BS46250" s="96" t="n">
        <f aca="false">BR46250-2.5</f>
        <v>-2.5</v>
      </c>
    </row>
    <row r="46251" customFormat="false" ht="12" hidden="false" customHeight="false" outlineLevel="0" collapsed="false">
      <c r="BS46251" s="96" t="n">
        <f aca="false">BR46251-2.5</f>
        <v>-2.5</v>
      </c>
    </row>
    <row r="46252" customFormat="false" ht="12" hidden="false" customHeight="false" outlineLevel="0" collapsed="false">
      <c r="BS46252" s="96" t="n">
        <f aca="false">BR46252-2.5</f>
        <v>-2.5</v>
      </c>
    </row>
    <row r="46253" customFormat="false" ht="12" hidden="false" customHeight="false" outlineLevel="0" collapsed="false">
      <c r="BS46253" s="96" t="n">
        <f aca="false">BR46253-2.5</f>
        <v>-2.5</v>
      </c>
    </row>
    <row r="46254" customFormat="false" ht="12" hidden="false" customHeight="false" outlineLevel="0" collapsed="false">
      <c r="BS46254" s="96" t="n">
        <f aca="false">BR46254-2.5</f>
        <v>-2.5</v>
      </c>
    </row>
    <row r="46255" customFormat="false" ht="12" hidden="false" customHeight="false" outlineLevel="0" collapsed="false">
      <c r="BS46255" s="96" t="n">
        <f aca="false">BR46255-2.5</f>
        <v>-2.5</v>
      </c>
    </row>
    <row r="46256" customFormat="false" ht="12" hidden="false" customHeight="false" outlineLevel="0" collapsed="false">
      <c r="BS46256" s="96" t="n">
        <f aca="false">BR46256-2.5</f>
        <v>-2.5</v>
      </c>
    </row>
    <row r="46257" customFormat="false" ht="12" hidden="false" customHeight="false" outlineLevel="0" collapsed="false">
      <c r="BS46257" s="96" t="n">
        <f aca="false">BR46257-2.5</f>
        <v>-2.5</v>
      </c>
    </row>
    <row r="46258" customFormat="false" ht="12" hidden="false" customHeight="false" outlineLevel="0" collapsed="false">
      <c r="BS46258" s="96" t="n">
        <f aca="false">BR46258-2.5</f>
        <v>-2.5</v>
      </c>
    </row>
    <row r="46259" customFormat="false" ht="12" hidden="false" customHeight="false" outlineLevel="0" collapsed="false">
      <c r="BS46259" s="96" t="n">
        <f aca="false">BR46259-2.5</f>
        <v>-2.5</v>
      </c>
    </row>
    <row r="46260" customFormat="false" ht="12" hidden="false" customHeight="false" outlineLevel="0" collapsed="false">
      <c r="BS46260" s="96" t="n">
        <f aca="false">BR46260-2.5</f>
        <v>-2.5</v>
      </c>
    </row>
    <row r="46261" customFormat="false" ht="12" hidden="false" customHeight="false" outlineLevel="0" collapsed="false">
      <c r="BS46261" s="96" t="n">
        <f aca="false">BR46261-2.5</f>
        <v>-2.5</v>
      </c>
    </row>
    <row r="46262" customFormat="false" ht="12" hidden="false" customHeight="false" outlineLevel="0" collapsed="false">
      <c r="BS46262" s="96" t="n">
        <f aca="false">BR46262-2.5</f>
        <v>-2.5</v>
      </c>
    </row>
    <row r="46263" customFormat="false" ht="12" hidden="false" customHeight="false" outlineLevel="0" collapsed="false">
      <c r="BS46263" s="96" t="n">
        <f aca="false">BR46263-2.5</f>
        <v>-2.5</v>
      </c>
    </row>
    <row r="46264" customFormat="false" ht="12" hidden="false" customHeight="false" outlineLevel="0" collapsed="false">
      <c r="BS46264" s="96" t="n">
        <f aca="false">BR46264-2.5</f>
        <v>-2.5</v>
      </c>
    </row>
    <row r="46265" customFormat="false" ht="12" hidden="false" customHeight="false" outlineLevel="0" collapsed="false">
      <c r="BS46265" s="96" t="n">
        <f aca="false">BR46265-2.5</f>
        <v>-2.5</v>
      </c>
    </row>
    <row r="46266" customFormat="false" ht="12" hidden="false" customHeight="false" outlineLevel="0" collapsed="false">
      <c r="BS46266" s="96" t="n">
        <f aca="false">BR46266-2.5</f>
        <v>-2.5</v>
      </c>
    </row>
    <row r="46267" customFormat="false" ht="12" hidden="false" customHeight="false" outlineLevel="0" collapsed="false">
      <c r="BS46267" s="96" t="n">
        <f aca="false">BR46267-2.5</f>
        <v>-2.5</v>
      </c>
    </row>
    <row r="46268" customFormat="false" ht="12" hidden="false" customHeight="false" outlineLevel="0" collapsed="false">
      <c r="BS46268" s="96" t="n">
        <f aca="false">BR46268-2.5</f>
        <v>-2.5</v>
      </c>
    </row>
    <row r="46269" customFormat="false" ht="12" hidden="false" customHeight="false" outlineLevel="0" collapsed="false">
      <c r="BS46269" s="96" t="n">
        <f aca="false">BR46269-2.5</f>
        <v>-2.5</v>
      </c>
    </row>
    <row r="46270" customFormat="false" ht="12" hidden="false" customHeight="false" outlineLevel="0" collapsed="false">
      <c r="BS46270" s="96" t="n">
        <f aca="false">BR46270-2.5</f>
        <v>-2.5</v>
      </c>
    </row>
    <row r="46271" customFormat="false" ht="12" hidden="false" customHeight="false" outlineLevel="0" collapsed="false">
      <c r="BS46271" s="96" t="n">
        <f aca="false">BR46271-2.5</f>
        <v>-2.5</v>
      </c>
    </row>
    <row r="46272" customFormat="false" ht="12" hidden="false" customHeight="false" outlineLevel="0" collapsed="false">
      <c r="BS46272" s="96" t="n">
        <f aca="false">BR46272-2.5</f>
        <v>-2.5</v>
      </c>
    </row>
    <row r="46273" customFormat="false" ht="12" hidden="false" customHeight="false" outlineLevel="0" collapsed="false">
      <c r="BS46273" s="96" t="n">
        <f aca="false">BR46273-2.5</f>
        <v>-2.5</v>
      </c>
    </row>
    <row r="46274" customFormat="false" ht="12" hidden="false" customHeight="false" outlineLevel="0" collapsed="false">
      <c r="BS46274" s="96" t="n">
        <f aca="false">BR46274-2.5</f>
        <v>-2.5</v>
      </c>
    </row>
    <row r="46275" customFormat="false" ht="12" hidden="false" customHeight="false" outlineLevel="0" collapsed="false">
      <c r="BS46275" s="96" t="n">
        <f aca="false">BR46275-2.5</f>
        <v>-2.5</v>
      </c>
    </row>
    <row r="46276" customFormat="false" ht="12" hidden="false" customHeight="false" outlineLevel="0" collapsed="false">
      <c r="BS46276" s="96" t="n">
        <f aca="false">BR46276-2.5</f>
        <v>-2.5</v>
      </c>
    </row>
    <row r="46277" customFormat="false" ht="12" hidden="false" customHeight="false" outlineLevel="0" collapsed="false">
      <c r="BS46277" s="96" t="n">
        <f aca="false">BR46277-2.5</f>
        <v>-2.5</v>
      </c>
    </row>
    <row r="46278" customFormat="false" ht="12" hidden="false" customHeight="false" outlineLevel="0" collapsed="false">
      <c r="BS46278" s="96" t="n">
        <f aca="false">BR46278-2.5</f>
        <v>-2.5</v>
      </c>
    </row>
    <row r="46279" customFormat="false" ht="12" hidden="false" customHeight="false" outlineLevel="0" collapsed="false">
      <c r="BS46279" s="96" t="n">
        <f aca="false">BR46279-2.5</f>
        <v>-2.5</v>
      </c>
    </row>
    <row r="46280" customFormat="false" ht="12" hidden="false" customHeight="false" outlineLevel="0" collapsed="false">
      <c r="BS46280" s="96" t="n">
        <f aca="false">BR46280-2.5</f>
        <v>-2.5</v>
      </c>
    </row>
    <row r="46281" customFormat="false" ht="12" hidden="false" customHeight="false" outlineLevel="0" collapsed="false">
      <c r="BS46281" s="96" t="n">
        <f aca="false">BR46281-2.5</f>
        <v>-2.5</v>
      </c>
    </row>
    <row r="46282" customFormat="false" ht="12" hidden="false" customHeight="false" outlineLevel="0" collapsed="false">
      <c r="BS46282" s="96" t="n">
        <f aca="false">BR46282-2.5</f>
        <v>-2.5</v>
      </c>
    </row>
    <row r="46283" customFormat="false" ht="12" hidden="false" customHeight="false" outlineLevel="0" collapsed="false">
      <c r="BS46283" s="96" t="n">
        <f aca="false">BR46283-2.5</f>
        <v>-2.5</v>
      </c>
    </row>
    <row r="46284" customFormat="false" ht="12" hidden="false" customHeight="false" outlineLevel="0" collapsed="false">
      <c r="BS46284" s="96" t="n">
        <f aca="false">BR46284-2.5</f>
        <v>-2.5</v>
      </c>
    </row>
    <row r="46285" customFormat="false" ht="12" hidden="false" customHeight="false" outlineLevel="0" collapsed="false">
      <c r="BS46285" s="96" t="n">
        <f aca="false">BR46285-2.5</f>
        <v>-2.5</v>
      </c>
    </row>
    <row r="46286" customFormat="false" ht="12" hidden="false" customHeight="false" outlineLevel="0" collapsed="false">
      <c r="BS46286" s="96" t="n">
        <f aca="false">BR46286-2.5</f>
        <v>-2.5</v>
      </c>
    </row>
    <row r="46287" customFormat="false" ht="12" hidden="false" customHeight="false" outlineLevel="0" collapsed="false">
      <c r="BS46287" s="96" t="n">
        <f aca="false">BR46287-2.5</f>
        <v>-2.5</v>
      </c>
    </row>
    <row r="46288" customFormat="false" ht="12" hidden="false" customHeight="false" outlineLevel="0" collapsed="false">
      <c r="BS46288" s="96" t="n">
        <f aca="false">BR46288-2.5</f>
        <v>-2.5</v>
      </c>
    </row>
    <row r="46289" customFormat="false" ht="12" hidden="false" customHeight="false" outlineLevel="0" collapsed="false">
      <c r="BS46289" s="96" t="n">
        <f aca="false">BR46289-2.5</f>
        <v>-2.5</v>
      </c>
    </row>
    <row r="46290" customFormat="false" ht="12" hidden="false" customHeight="false" outlineLevel="0" collapsed="false">
      <c r="BS46290" s="96" t="n">
        <f aca="false">BR46290-2.5</f>
        <v>-2.5</v>
      </c>
    </row>
    <row r="46291" customFormat="false" ht="12" hidden="false" customHeight="false" outlineLevel="0" collapsed="false">
      <c r="BS46291" s="96" t="n">
        <f aca="false">BR46291-2.5</f>
        <v>-2.5</v>
      </c>
    </row>
    <row r="46292" customFormat="false" ht="12" hidden="false" customHeight="false" outlineLevel="0" collapsed="false">
      <c r="BS46292" s="96" t="n">
        <f aca="false">BR46292-2.5</f>
        <v>-2.5</v>
      </c>
    </row>
    <row r="46293" customFormat="false" ht="12" hidden="false" customHeight="false" outlineLevel="0" collapsed="false">
      <c r="BS46293" s="96" t="n">
        <f aca="false">BR46293-2.5</f>
        <v>-2.5</v>
      </c>
    </row>
    <row r="46294" customFormat="false" ht="12" hidden="false" customHeight="false" outlineLevel="0" collapsed="false">
      <c r="BS46294" s="96" t="n">
        <f aca="false">BR46294-2.5</f>
        <v>-2.5</v>
      </c>
    </row>
    <row r="46295" customFormat="false" ht="12" hidden="false" customHeight="false" outlineLevel="0" collapsed="false">
      <c r="BS46295" s="96" t="n">
        <f aca="false">BR46295-2.5</f>
        <v>-2.5</v>
      </c>
    </row>
    <row r="46296" customFormat="false" ht="12" hidden="false" customHeight="false" outlineLevel="0" collapsed="false">
      <c r="BS46296" s="96" t="n">
        <f aca="false">BR46296-2.5</f>
        <v>-2.5</v>
      </c>
    </row>
    <row r="46297" customFormat="false" ht="12" hidden="false" customHeight="false" outlineLevel="0" collapsed="false">
      <c r="BS46297" s="96" t="n">
        <f aca="false">BR46297-2.5</f>
        <v>-2.5</v>
      </c>
    </row>
    <row r="46298" customFormat="false" ht="12" hidden="false" customHeight="false" outlineLevel="0" collapsed="false">
      <c r="BS46298" s="96" t="n">
        <f aca="false">BR46298-2.5</f>
        <v>-2.5</v>
      </c>
    </row>
    <row r="46299" customFormat="false" ht="12" hidden="false" customHeight="false" outlineLevel="0" collapsed="false">
      <c r="BS46299" s="96" t="n">
        <f aca="false">BR46299-2.5</f>
        <v>-2.5</v>
      </c>
    </row>
    <row r="46300" customFormat="false" ht="12" hidden="false" customHeight="false" outlineLevel="0" collapsed="false">
      <c r="BS46300" s="96" t="n">
        <f aca="false">BR46300-2.5</f>
        <v>-2.5</v>
      </c>
    </row>
    <row r="46301" customFormat="false" ht="12" hidden="false" customHeight="false" outlineLevel="0" collapsed="false">
      <c r="BS46301" s="96" t="n">
        <f aca="false">BR46301-2.5</f>
        <v>-2.5</v>
      </c>
    </row>
    <row r="46302" customFormat="false" ht="12" hidden="false" customHeight="false" outlineLevel="0" collapsed="false">
      <c r="BS46302" s="96" t="n">
        <f aca="false">BR46302-2.5</f>
        <v>-2.5</v>
      </c>
    </row>
    <row r="46303" customFormat="false" ht="12" hidden="false" customHeight="false" outlineLevel="0" collapsed="false">
      <c r="BS46303" s="96" t="n">
        <f aca="false">BR46303-2.5</f>
        <v>-2.5</v>
      </c>
    </row>
    <row r="46304" customFormat="false" ht="12" hidden="false" customHeight="false" outlineLevel="0" collapsed="false">
      <c r="BS46304" s="96" t="n">
        <f aca="false">BR46304-2.5</f>
        <v>-2.5</v>
      </c>
    </row>
    <row r="46305" customFormat="false" ht="12" hidden="false" customHeight="false" outlineLevel="0" collapsed="false">
      <c r="BS46305" s="96" t="n">
        <f aca="false">BR46305-2.5</f>
        <v>-2.5</v>
      </c>
    </row>
    <row r="46306" customFormat="false" ht="12" hidden="false" customHeight="false" outlineLevel="0" collapsed="false">
      <c r="BS46306" s="96" t="n">
        <f aca="false">BR46306-2.5</f>
        <v>-2.5</v>
      </c>
    </row>
    <row r="46307" customFormat="false" ht="12" hidden="false" customHeight="false" outlineLevel="0" collapsed="false">
      <c r="BS46307" s="96" t="n">
        <f aca="false">BR46307-2.5</f>
        <v>-2.5</v>
      </c>
    </row>
    <row r="46308" customFormat="false" ht="12" hidden="false" customHeight="false" outlineLevel="0" collapsed="false">
      <c r="BS46308" s="96" t="n">
        <f aca="false">BR46308-2.5</f>
        <v>-2.5</v>
      </c>
    </row>
    <row r="46309" customFormat="false" ht="12" hidden="false" customHeight="false" outlineLevel="0" collapsed="false">
      <c r="BS46309" s="96" t="n">
        <f aca="false">BR46309-2.5</f>
        <v>-2.5</v>
      </c>
    </row>
    <row r="46310" customFormat="false" ht="12" hidden="false" customHeight="false" outlineLevel="0" collapsed="false">
      <c r="BS46310" s="96" t="n">
        <f aca="false">BR46310-2.5</f>
        <v>-2.5</v>
      </c>
    </row>
    <row r="46311" customFormat="false" ht="12" hidden="false" customHeight="false" outlineLevel="0" collapsed="false">
      <c r="BS46311" s="96" t="n">
        <f aca="false">BR46311-2.5</f>
        <v>-2.5</v>
      </c>
    </row>
    <row r="46312" customFormat="false" ht="12" hidden="false" customHeight="false" outlineLevel="0" collapsed="false">
      <c r="BS46312" s="96" t="n">
        <f aca="false">BR46312-2.5</f>
        <v>-2.5</v>
      </c>
    </row>
    <row r="46313" customFormat="false" ht="12" hidden="false" customHeight="false" outlineLevel="0" collapsed="false">
      <c r="BS46313" s="96" t="n">
        <f aca="false">BR46313-2.5</f>
        <v>-2.5</v>
      </c>
    </row>
    <row r="46314" customFormat="false" ht="12" hidden="false" customHeight="false" outlineLevel="0" collapsed="false">
      <c r="BS46314" s="96" t="n">
        <f aca="false">BR46314-2.5</f>
        <v>-2.5</v>
      </c>
    </row>
    <row r="46315" customFormat="false" ht="12" hidden="false" customHeight="false" outlineLevel="0" collapsed="false">
      <c r="BS46315" s="96" t="n">
        <f aca="false">BR46315-2.5</f>
        <v>-2.5</v>
      </c>
    </row>
    <row r="46316" customFormat="false" ht="12" hidden="false" customHeight="false" outlineLevel="0" collapsed="false">
      <c r="BS46316" s="96" t="n">
        <f aca="false">BR46316-2.5</f>
        <v>-2.5</v>
      </c>
    </row>
    <row r="46317" customFormat="false" ht="12" hidden="false" customHeight="false" outlineLevel="0" collapsed="false">
      <c r="BS46317" s="96" t="n">
        <f aca="false">BR46317-2.5</f>
        <v>-2.5</v>
      </c>
    </row>
    <row r="46318" customFormat="false" ht="12" hidden="false" customHeight="false" outlineLevel="0" collapsed="false">
      <c r="BS46318" s="96" t="n">
        <f aca="false">BR46318-2.5</f>
        <v>-2.5</v>
      </c>
    </row>
    <row r="46319" customFormat="false" ht="12" hidden="false" customHeight="false" outlineLevel="0" collapsed="false">
      <c r="BS46319" s="96" t="n">
        <f aca="false">BR46319-2.5</f>
        <v>-2.5</v>
      </c>
    </row>
    <row r="46320" customFormat="false" ht="12" hidden="false" customHeight="false" outlineLevel="0" collapsed="false">
      <c r="BS46320" s="96" t="n">
        <f aca="false">BR46320-2.5</f>
        <v>-2.5</v>
      </c>
    </row>
    <row r="46321" customFormat="false" ht="12" hidden="false" customHeight="false" outlineLevel="0" collapsed="false">
      <c r="BS46321" s="96" t="n">
        <f aca="false">BR46321-2.5</f>
        <v>-2.5</v>
      </c>
    </row>
    <row r="46322" customFormat="false" ht="12" hidden="false" customHeight="false" outlineLevel="0" collapsed="false">
      <c r="BS46322" s="96" t="n">
        <f aca="false">BR46322-2.5</f>
        <v>-2.5</v>
      </c>
    </row>
    <row r="46323" customFormat="false" ht="12" hidden="false" customHeight="false" outlineLevel="0" collapsed="false">
      <c r="BS46323" s="96" t="n">
        <f aca="false">BR46323-2.5</f>
        <v>-2.5</v>
      </c>
    </row>
    <row r="46324" customFormat="false" ht="12" hidden="false" customHeight="false" outlineLevel="0" collapsed="false">
      <c r="BS46324" s="96" t="n">
        <f aca="false">BR46324-2.5</f>
        <v>-2.5</v>
      </c>
    </row>
    <row r="46325" customFormat="false" ht="12" hidden="false" customHeight="false" outlineLevel="0" collapsed="false">
      <c r="BS46325" s="96" t="n">
        <f aca="false">BR46325-2.5</f>
        <v>-2.5</v>
      </c>
    </row>
    <row r="46326" customFormat="false" ht="12" hidden="false" customHeight="false" outlineLevel="0" collapsed="false">
      <c r="BS46326" s="96" t="n">
        <f aca="false">BR46326-2.5</f>
        <v>-2.5</v>
      </c>
    </row>
    <row r="46327" customFormat="false" ht="12" hidden="false" customHeight="false" outlineLevel="0" collapsed="false">
      <c r="BS46327" s="96" t="n">
        <f aca="false">BR46327-2.5</f>
        <v>-2.5</v>
      </c>
    </row>
    <row r="46328" customFormat="false" ht="12" hidden="false" customHeight="false" outlineLevel="0" collapsed="false">
      <c r="BS46328" s="96" t="n">
        <f aca="false">BR46328-2.5</f>
        <v>-2.5</v>
      </c>
    </row>
    <row r="46329" customFormat="false" ht="12" hidden="false" customHeight="false" outlineLevel="0" collapsed="false">
      <c r="BS46329" s="96" t="n">
        <f aca="false">BR46329-2.5</f>
        <v>-2.5</v>
      </c>
    </row>
    <row r="46330" customFormat="false" ht="12" hidden="false" customHeight="false" outlineLevel="0" collapsed="false">
      <c r="BS46330" s="96" t="n">
        <f aca="false">BR46330-2.5</f>
        <v>-2.5</v>
      </c>
    </row>
    <row r="46331" customFormat="false" ht="12" hidden="false" customHeight="false" outlineLevel="0" collapsed="false">
      <c r="BS46331" s="96" t="n">
        <f aca="false">BR46331-2.5</f>
        <v>-2.5</v>
      </c>
    </row>
    <row r="46332" customFormat="false" ht="12" hidden="false" customHeight="false" outlineLevel="0" collapsed="false">
      <c r="BS46332" s="96" t="n">
        <f aca="false">BR46332-2.5</f>
        <v>-2.5</v>
      </c>
    </row>
    <row r="46333" customFormat="false" ht="12" hidden="false" customHeight="false" outlineLevel="0" collapsed="false">
      <c r="BS46333" s="96" t="n">
        <f aca="false">BR46333-2.5</f>
        <v>-2.5</v>
      </c>
    </row>
    <row r="46334" customFormat="false" ht="12" hidden="false" customHeight="false" outlineLevel="0" collapsed="false">
      <c r="BS46334" s="96" t="n">
        <f aca="false">BR46334-2.5</f>
        <v>-2.5</v>
      </c>
    </row>
    <row r="46335" customFormat="false" ht="12" hidden="false" customHeight="false" outlineLevel="0" collapsed="false">
      <c r="BS46335" s="96" t="n">
        <f aca="false">BR46335-2.5</f>
        <v>-2.5</v>
      </c>
    </row>
    <row r="46336" customFormat="false" ht="12" hidden="false" customHeight="false" outlineLevel="0" collapsed="false">
      <c r="BS46336" s="96" t="n">
        <f aca="false">BR46336-2.5</f>
        <v>-2.5</v>
      </c>
    </row>
    <row r="46337" customFormat="false" ht="12" hidden="false" customHeight="false" outlineLevel="0" collapsed="false">
      <c r="BS46337" s="96" t="n">
        <f aca="false">BR46337-2.5</f>
        <v>-2.5</v>
      </c>
    </row>
    <row r="46338" customFormat="false" ht="12" hidden="false" customHeight="false" outlineLevel="0" collapsed="false">
      <c r="BS46338" s="96" t="n">
        <f aca="false">BR46338-2.5</f>
        <v>-2.5</v>
      </c>
    </row>
    <row r="46339" customFormat="false" ht="12" hidden="false" customHeight="false" outlineLevel="0" collapsed="false">
      <c r="BS46339" s="96" t="n">
        <f aca="false">BR46339-2.5</f>
        <v>-2.5</v>
      </c>
    </row>
    <row r="46340" customFormat="false" ht="12" hidden="false" customHeight="false" outlineLevel="0" collapsed="false">
      <c r="BS46340" s="96" t="n">
        <f aca="false">BR46340-2.5</f>
        <v>-2.5</v>
      </c>
    </row>
    <row r="46341" customFormat="false" ht="12" hidden="false" customHeight="false" outlineLevel="0" collapsed="false">
      <c r="BS46341" s="96" t="n">
        <f aca="false">BR46341-2.5</f>
        <v>-2.5</v>
      </c>
    </row>
    <row r="46342" customFormat="false" ht="12" hidden="false" customHeight="false" outlineLevel="0" collapsed="false">
      <c r="BS46342" s="96" t="n">
        <f aca="false">BR46342-2.5</f>
        <v>-2.5</v>
      </c>
    </row>
    <row r="46343" customFormat="false" ht="12" hidden="false" customHeight="false" outlineLevel="0" collapsed="false">
      <c r="BS46343" s="96" t="n">
        <f aca="false">BR46343-2.5</f>
        <v>-2.5</v>
      </c>
    </row>
    <row r="46344" customFormat="false" ht="12" hidden="false" customHeight="false" outlineLevel="0" collapsed="false">
      <c r="BS46344" s="96" t="n">
        <f aca="false">BR46344-2.5</f>
        <v>-2.5</v>
      </c>
    </row>
    <row r="46345" customFormat="false" ht="12" hidden="false" customHeight="false" outlineLevel="0" collapsed="false">
      <c r="BS46345" s="96" t="n">
        <f aca="false">BR46345-2.5</f>
        <v>-2.5</v>
      </c>
    </row>
    <row r="46346" customFormat="false" ht="12" hidden="false" customHeight="false" outlineLevel="0" collapsed="false">
      <c r="BS46346" s="96" t="n">
        <f aca="false">BR46346-2.5</f>
        <v>-2.5</v>
      </c>
    </row>
    <row r="46347" customFormat="false" ht="12" hidden="false" customHeight="false" outlineLevel="0" collapsed="false">
      <c r="BS46347" s="96" t="n">
        <f aca="false">BR46347-2.5</f>
        <v>-2.5</v>
      </c>
    </row>
    <row r="46348" customFormat="false" ht="12" hidden="false" customHeight="false" outlineLevel="0" collapsed="false">
      <c r="BS46348" s="96" t="n">
        <f aca="false">BR46348-2.5</f>
        <v>-2.5</v>
      </c>
    </row>
    <row r="46349" customFormat="false" ht="12" hidden="false" customHeight="false" outlineLevel="0" collapsed="false">
      <c r="BS46349" s="96" t="n">
        <f aca="false">BR46349-2.5</f>
        <v>-2.5</v>
      </c>
    </row>
    <row r="46350" customFormat="false" ht="12" hidden="false" customHeight="false" outlineLevel="0" collapsed="false">
      <c r="BS46350" s="96" t="n">
        <f aca="false">BR46350-2.5</f>
        <v>-2.5</v>
      </c>
    </row>
    <row r="46351" customFormat="false" ht="12" hidden="false" customHeight="false" outlineLevel="0" collapsed="false">
      <c r="BS46351" s="96" t="n">
        <f aca="false">BR46351-2.5</f>
        <v>-2.5</v>
      </c>
    </row>
    <row r="46352" customFormat="false" ht="12" hidden="false" customHeight="false" outlineLevel="0" collapsed="false">
      <c r="BS46352" s="96" t="n">
        <f aca="false">BR46352-2.5</f>
        <v>-2.5</v>
      </c>
    </row>
    <row r="46353" customFormat="false" ht="12" hidden="false" customHeight="false" outlineLevel="0" collapsed="false">
      <c r="BS46353" s="96" t="n">
        <f aca="false">BR46353-2.5</f>
        <v>-2.5</v>
      </c>
    </row>
    <row r="46354" customFormat="false" ht="12" hidden="false" customHeight="false" outlineLevel="0" collapsed="false">
      <c r="BS46354" s="96" t="n">
        <f aca="false">BR46354-2.5</f>
        <v>-2.5</v>
      </c>
    </row>
    <row r="46355" customFormat="false" ht="12" hidden="false" customHeight="false" outlineLevel="0" collapsed="false">
      <c r="BS46355" s="96" t="n">
        <f aca="false">BR46355-2.5</f>
        <v>-2.5</v>
      </c>
    </row>
    <row r="46356" customFormat="false" ht="12" hidden="false" customHeight="false" outlineLevel="0" collapsed="false">
      <c r="BS46356" s="96" t="n">
        <f aca="false">BR46356-2.5</f>
        <v>-2.5</v>
      </c>
    </row>
    <row r="46357" customFormat="false" ht="12" hidden="false" customHeight="false" outlineLevel="0" collapsed="false">
      <c r="BS46357" s="96" t="n">
        <f aca="false">BR46357-2.5</f>
        <v>-2.5</v>
      </c>
    </row>
    <row r="46358" customFormat="false" ht="12" hidden="false" customHeight="false" outlineLevel="0" collapsed="false">
      <c r="BS46358" s="96" t="n">
        <f aca="false">BR46358-2.5</f>
        <v>-2.5</v>
      </c>
    </row>
    <row r="46359" customFormat="false" ht="12" hidden="false" customHeight="false" outlineLevel="0" collapsed="false">
      <c r="BS46359" s="96" t="n">
        <f aca="false">BR46359-2.5</f>
        <v>-2.5</v>
      </c>
    </row>
    <row r="46360" customFormat="false" ht="12" hidden="false" customHeight="false" outlineLevel="0" collapsed="false">
      <c r="BS46360" s="96" t="n">
        <f aca="false">BR46360-2.5</f>
        <v>-2.5</v>
      </c>
    </row>
    <row r="46361" customFormat="false" ht="12" hidden="false" customHeight="false" outlineLevel="0" collapsed="false">
      <c r="BS46361" s="96" t="n">
        <f aca="false">BR46361-2.5</f>
        <v>-2.5</v>
      </c>
    </row>
    <row r="46362" customFormat="false" ht="12" hidden="false" customHeight="false" outlineLevel="0" collapsed="false">
      <c r="BS46362" s="96" t="n">
        <f aca="false">BR46362-2.5</f>
        <v>-2.5</v>
      </c>
    </row>
    <row r="46363" customFormat="false" ht="12" hidden="false" customHeight="false" outlineLevel="0" collapsed="false">
      <c r="BS46363" s="96" t="n">
        <f aca="false">BR46363-2.5</f>
        <v>-2.5</v>
      </c>
    </row>
    <row r="46364" customFormat="false" ht="12" hidden="false" customHeight="false" outlineLevel="0" collapsed="false">
      <c r="BS46364" s="96" t="n">
        <f aca="false">BR46364-2.5</f>
        <v>-2.5</v>
      </c>
    </row>
    <row r="46365" customFormat="false" ht="12" hidden="false" customHeight="false" outlineLevel="0" collapsed="false">
      <c r="BS46365" s="96" t="n">
        <f aca="false">BR46365-2.5</f>
        <v>-2.5</v>
      </c>
    </row>
    <row r="46366" customFormat="false" ht="12" hidden="false" customHeight="false" outlineLevel="0" collapsed="false">
      <c r="BS46366" s="96" t="n">
        <f aca="false">BR46366-2.5</f>
        <v>-2.5</v>
      </c>
    </row>
    <row r="46367" customFormat="false" ht="12" hidden="false" customHeight="false" outlineLevel="0" collapsed="false">
      <c r="BS46367" s="96" t="n">
        <f aca="false">BR46367-2.5</f>
        <v>-2.5</v>
      </c>
    </row>
    <row r="46368" customFormat="false" ht="12" hidden="false" customHeight="false" outlineLevel="0" collapsed="false">
      <c r="BS46368" s="96" t="n">
        <f aca="false">BR46368-2.5</f>
        <v>-2.5</v>
      </c>
    </row>
    <row r="46369" customFormat="false" ht="12" hidden="false" customHeight="false" outlineLevel="0" collapsed="false">
      <c r="BS46369" s="96" t="n">
        <f aca="false">BR46369-2.5</f>
        <v>-2.5</v>
      </c>
    </row>
    <row r="46370" customFormat="false" ht="12" hidden="false" customHeight="false" outlineLevel="0" collapsed="false">
      <c r="BS46370" s="96" t="n">
        <f aca="false">BR46370-2.5</f>
        <v>-2.5</v>
      </c>
    </row>
    <row r="46371" customFormat="false" ht="12" hidden="false" customHeight="false" outlineLevel="0" collapsed="false">
      <c r="BS46371" s="96" t="n">
        <f aca="false">BR46371-2.5</f>
        <v>-2.5</v>
      </c>
    </row>
    <row r="46372" customFormat="false" ht="12" hidden="false" customHeight="false" outlineLevel="0" collapsed="false">
      <c r="BS46372" s="96" t="n">
        <f aca="false">BR46372-2.5</f>
        <v>-2.5</v>
      </c>
    </row>
    <row r="46373" customFormat="false" ht="12" hidden="false" customHeight="false" outlineLevel="0" collapsed="false">
      <c r="BS46373" s="96" t="n">
        <f aca="false">BR46373-2.5</f>
        <v>-2.5</v>
      </c>
    </row>
    <row r="46374" customFormat="false" ht="12" hidden="false" customHeight="false" outlineLevel="0" collapsed="false">
      <c r="BS46374" s="96" t="n">
        <f aca="false">BR46374-2.5</f>
        <v>-2.5</v>
      </c>
    </row>
    <row r="46375" customFormat="false" ht="12" hidden="false" customHeight="false" outlineLevel="0" collapsed="false">
      <c r="BS46375" s="96" t="n">
        <f aca="false">BR46375-2.5</f>
        <v>-2.5</v>
      </c>
    </row>
    <row r="46376" customFormat="false" ht="12" hidden="false" customHeight="false" outlineLevel="0" collapsed="false">
      <c r="BS46376" s="96" t="n">
        <f aca="false">BR46376-2.5</f>
        <v>-2.5</v>
      </c>
    </row>
    <row r="46377" customFormat="false" ht="12" hidden="false" customHeight="false" outlineLevel="0" collapsed="false">
      <c r="BS46377" s="96" t="n">
        <f aca="false">BR46377-2.5</f>
        <v>-2.5</v>
      </c>
    </row>
    <row r="46378" customFormat="false" ht="12" hidden="false" customHeight="false" outlineLevel="0" collapsed="false">
      <c r="BS46378" s="96" t="n">
        <f aca="false">BR46378-2.5</f>
        <v>-2.5</v>
      </c>
    </row>
    <row r="46379" customFormat="false" ht="12" hidden="false" customHeight="false" outlineLevel="0" collapsed="false">
      <c r="BS46379" s="96" t="n">
        <f aca="false">BR46379-2.5</f>
        <v>-2.5</v>
      </c>
    </row>
    <row r="46380" customFormat="false" ht="12" hidden="false" customHeight="false" outlineLevel="0" collapsed="false">
      <c r="BS46380" s="96" t="n">
        <f aca="false">BR46380-2.5</f>
        <v>-2.5</v>
      </c>
    </row>
    <row r="46381" customFormat="false" ht="12" hidden="false" customHeight="false" outlineLevel="0" collapsed="false">
      <c r="BS46381" s="96" t="n">
        <f aca="false">BR46381-2.5</f>
        <v>-2.5</v>
      </c>
    </row>
    <row r="46382" customFormat="false" ht="12" hidden="false" customHeight="false" outlineLevel="0" collapsed="false">
      <c r="BS46382" s="96" t="n">
        <f aca="false">BR46382-2.5</f>
        <v>-2.5</v>
      </c>
    </row>
    <row r="46383" customFormat="false" ht="12" hidden="false" customHeight="false" outlineLevel="0" collapsed="false">
      <c r="BS46383" s="96" t="n">
        <f aca="false">BR46383-2.5</f>
        <v>-2.5</v>
      </c>
    </row>
    <row r="46384" customFormat="false" ht="12" hidden="false" customHeight="false" outlineLevel="0" collapsed="false">
      <c r="BS46384" s="96" t="n">
        <f aca="false">BR46384-2.5</f>
        <v>-2.5</v>
      </c>
    </row>
    <row r="46385" customFormat="false" ht="12" hidden="false" customHeight="false" outlineLevel="0" collapsed="false">
      <c r="BS46385" s="96" t="n">
        <f aca="false">BR46385-2.5</f>
        <v>-2.5</v>
      </c>
    </row>
    <row r="46386" customFormat="false" ht="12" hidden="false" customHeight="false" outlineLevel="0" collapsed="false">
      <c r="BS46386" s="96" t="n">
        <f aca="false">BR46386-2.5</f>
        <v>-2.5</v>
      </c>
    </row>
    <row r="46387" customFormat="false" ht="12" hidden="false" customHeight="false" outlineLevel="0" collapsed="false">
      <c r="BS46387" s="96" t="n">
        <f aca="false">BR46387-2.5</f>
        <v>-2.5</v>
      </c>
    </row>
    <row r="46388" customFormat="false" ht="12" hidden="false" customHeight="false" outlineLevel="0" collapsed="false">
      <c r="BS46388" s="96" t="n">
        <f aca="false">BR46388-2.5</f>
        <v>-2.5</v>
      </c>
    </row>
    <row r="46389" customFormat="false" ht="12" hidden="false" customHeight="false" outlineLevel="0" collapsed="false">
      <c r="BS46389" s="96" t="n">
        <f aca="false">BR46389-2.5</f>
        <v>-2.5</v>
      </c>
    </row>
    <row r="46390" customFormat="false" ht="12" hidden="false" customHeight="false" outlineLevel="0" collapsed="false">
      <c r="BS46390" s="96" t="n">
        <f aca="false">BR46390-2.5</f>
        <v>-2.5</v>
      </c>
    </row>
    <row r="46391" customFormat="false" ht="12" hidden="false" customHeight="false" outlineLevel="0" collapsed="false">
      <c r="BS46391" s="96" t="n">
        <f aca="false">BR46391-2.5</f>
        <v>-2.5</v>
      </c>
    </row>
    <row r="46392" customFormat="false" ht="12" hidden="false" customHeight="false" outlineLevel="0" collapsed="false">
      <c r="BS46392" s="96" t="n">
        <f aca="false">BR46392-2.5</f>
        <v>-2.5</v>
      </c>
    </row>
    <row r="46393" customFormat="false" ht="12" hidden="false" customHeight="false" outlineLevel="0" collapsed="false">
      <c r="BS46393" s="96" t="n">
        <f aca="false">BR46393-2.5</f>
        <v>-2.5</v>
      </c>
    </row>
    <row r="46394" customFormat="false" ht="12" hidden="false" customHeight="false" outlineLevel="0" collapsed="false">
      <c r="BS46394" s="96" t="n">
        <f aca="false">BR46394-2.5</f>
        <v>-2.5</v>
      </c>
    </row>
    <row r="46395" customFormat="false" ht="12" hidden="false" customHeight="false" outlineLevel="0" collapsed="false">
      <c r="BS46395" s="96" t="n">
        <f aca="false">BR46395-2.5</f>
        <v>-2.5</v>
      </c>
    </row>
    <row r="46396" customFormat="false" ht="12" hidden="false" customHeight="false" outlineLevel="0" collapsed="false">
      <c r="BS46396" s="96" t="n">
        <f aca="false">BR46396-2.5</f>
        <v>-2.5</v>
      </c>
    </row>
    <row r="46397" customFormat="false" ht="12" hidden="false" customHeight="false" outlineLevel="0" collapsed="false">
      <c r="BS46397" s="96" t="n">
        <f aca="false">BR46397-2.5</f>
        <v>-2.5</v>
      </c>
    </row>
    <row r="46398" customFormat="false" ht="12" hidden="false" customHeight="false" outlineLevel="0" collapsed="false">
      <c r="BS46398" s="96" t="n">
        <f aca="false">BR46398-2.5</f>
        <v>-2.5</v>
      </c>
    </row>
    <row r="46399" customFormat="false" ht="12" hidden="false" customHeight="false" outlineLevel="0" collapsed="false">
      <c r="BS46399" s="96" t="n">
        <f aca="false">BR46399-2.5</f>
        <v>-2.5</v>
      </c>
    </row>
    <row r="46400" customFormat="false" ht="12" hidden="false" customHeight="false" outlineLevel="0" collapsed="false">
      <c r="BS46400" s="96" t="n">
        <f aca="false">BR46400-2.5</f>
        <v>-2.5</v>
      </c>
    </row>
    <row r="46401" customFormat="false" ht="12" hidden="false" customHeight="false" outlineLevel="0" collapsed="false">
      <c r="BS46401" s="96" t="n">
        <f aca="false">BR46401-2.5</f>
        <v>-2.5</v>
      </c>
    </row>
    <row r="46402" customFormat="false" ht="12" hidden="false" customHeight="false" outlineLevel="0" collapsed="false">
      <c r="BS46402" s="96" t="n">
        <f aca="false">BR46402-2.5</f>
        <v>-2.5</v>
      </c>
    </row>
    <row r="46403" customFormat="false" ht="12" hidden="false" customHeight="false" outlineLevel="0" collapsed="false">
      <c r="BS46403" s="96" t="n">
        <f aca="false">BR46403-2.5</f>
        <v>-2.5</v>
      </c>
    </row>
    <row r="46404" customFormat="false" ht="12" hidden="false" customHeight="false" outlineLevel="0" collapsed="false">
      <c r="BS46404" s="96" t="n">
        <f aca="false">BR46404-2.5</f>
        <v>-2.5</v>
      </c>
    </row>
    <row r="46405" customFormat="false" ht="12" hidden="false" customHeight="false" outlineLevel="0" collapsed="false">
      <c r="BS46405" s="96" t="n">
        <f aca="false">BR46405-2.5</f>
        <v>-2.5</v>
      </c>
    </row>
    <row r="46406" customFormat="false" ht="12" hidden="false" customHeight="false" outlineLevel="0" collapsed="false">
      <c r="BS46406" s="96" t="n">
        <f aca="false">BR46406-2.5</f>
        <v>-2.5</v>
      </c>
    </row>
    <row r="46407" customFormat="false" ht="12" hidden="false" customHeight="false" outlineLevel="0" collapsed="false">
      <c r="BS46407" s="96" t="n">
        <f aca="false">BR46407-2.5</f>
        <v>-2.5</v>
      </c>
    </row>
    <row r="46408" customFormat="false" ht="12" hidden="false" customHeight="false" outlineLevel="0" collapsed="false">
      <c r="BS46408" s="96" t="n">
        <f aca="false">BR46408-2.5</f>
        <v>-2.5</v>
      </c>
    </row>
    <row r="46409" customFormat="false" ht="12" hidden="false" customHeight="false" outlineLevel="0" collapsed="false">
      <c r="BS46409" s="96" t="n">
        <f aca="false">BR46409-2.5</f>
        <v>-2.5</v>
      </c>
    </row>
    <row r="46410" customFormat="false" ht="12" hidden="false" customHeight="false" outlineLevel="0" collapsed="false">
      <c r="BS46410" s="96" t="n">
        <f aca="false">BR46410-2.5</f>
        <v>-2.5</v>
      </c>
    </row>
    <row r="46411" customFormat="false" ht="12" hidden="false" customHeight="false" outlineLevel="0" collapsed="false">
      <c r="BS46411" s="96" t="n">
        <f aca="false">BR46411-2.5</f>
        <v>-2.5</v>
      </c>
    </row>
    <row r="46412" customFormat="false" ht="12" hidden="false" customHeight="false" outlineLevel="0" collapsed="false">
      <c r="BS46412" s="96" t="n">
        <f aca="false">BR46412-2.5</f>
        <v>-2.5</v>
      </c>
    </row>
    <row r="46413" customFormat="false" ht="12" hidden="false" customHeight="false" outlineLevel="0" collapsed="false">
      <c r="BS46413" s="96" t="n">
        <f aca="false">BR46413-2.5</f>
        <v>-2.5</v>
      </c>
    </row>
    <row r="46414" customFormat="false" ht="12" hidden="false" customHeight="false" outlineLevel="0" collapsed="false">
      <c r="BS46414" s="96" t="n">
        <f aca="false">BR46414-2.5</f>
        <v>-2.5</v>
      </c>
    </row>
    <row r="46415" customFormat="false" ht="12" hidden="false" customHeight="false" outlineLevel="0" collapsed="false">
      <c r="BS46415" s="96" t="n">
        <f aca="false">BR46415-2.5</f>
        <v>-2.5</v>
      </c>
    </row>
    <row r="46416" customFormat="false" ht="12" hidden="false" customHeight="false" outlineLevel="0" collapsed="false">
      <c r="BS46416" s="96" t="n">
        <f aca="false">BR46416-2.5</f>
        <v>-2.5</v>
      </c>
    </row>
    <row r="46417" customFormat="false" ht="12" hidden="false" customHeight="false" outlineLevel="0" collapsed="false">
      <c r="BS46417" s="96" t="n">
        <f aca="false">BR46417-2.5</f>
        <v>-2.5</v>
      </c>
    </row>
    <row r="46418" customFormat="false" ht="12" hidden="false" customHeight="false" outlineLevel="0" collapsed="false">
      <c r="BS46418" s="96" t="n">
        <f aca="false">BR46418-2.5</f>
        <v>-2.5</v>
      </c>
    </row>
    <row r="46419" customFormat="false" ht="12" hidden="false" customHeight="false" outlineLevel="0" collapsed="false">
      <c r="BS46419" s="96" t="n">
        <f aca="false">BR46419-2.5</f>
        <v>-2.5</v>
      </c>
    </row>
    <row r="46420" customFormat="false" ht="12" hidden="false" customHeight="false" outlineLevel="0" collapsed="false">
      <c r="BS46420" s="96" t="n">
        <f aca="false">BR46420-2.5</f>
        <v>-2.5</v>
      </c>
    </row>
    <row r="46421" customFormat="false" ht="12" hidden="false" customHeight="false" outlineLevel="0" collapsed="false">
      <c r="BS46421" s="96" t="n">
        <f aca="false">BR46421-2.5</f>
        <v>-2.5</v>
      </c>
    </row>
    <row r="46422" customFormat="false" ht="12" hidden="false" customHeight="false" outlineLevel="0" collapsed="false">
      <c r="BS46422" s="96" t="n">
        <f aca="false">BR46422-2.5</f>
        <v>-2.5</v>
      </c>
    </row>
    <row r="46423" customFormat="false" ht="12" hidden="false" customHeight="false" outlineLevel="0" collapsed="false">
      <c r="BS46423" s="96" t="n">
        <f aca="false">BR46423-2.5</f>
        <v>-2.5</v>
      </c>
    </row>
    <row r="46424" customFormat="false" ht="12" hidden="false" customHeight="false" outlineLevel="0" collapsed="false">
      <c r="BS46424" s="96" t="n">
        <f aca="false">BR46424-2.5</f>
        <v>-2.5</v>
      </c>
    </row>
    <row r="46425" customFormat="false" ht="12" hidden="false" customHeight="false" outlineLevel="0" collapsed="false">
      <c r="BS46425" s="96" t="n">
        <f aca="false">BR46425-2.5</f>
        <v>-2.5</v>
      </c>
    </row>
    <row r="46426" customFormat="false" ht="12" hidden="false" customHeight="false" outlineLevel="0" collapsed="false">
      <c r="BS46426" s="96" t="n">
        <f aca="false">BR46426-2.5</f>
        <v>-2.5</v>
      </c>
    </row>
    <row r="46427" customFormat="false" ht="12" hidden="false" customHeight="false" outlineLevel="0" collapsed="false">
      <c r="BS46427" s="96" t="n">
        <f aca="false">BR46427-2.5</f>
        <v>-2.5</v>
      </c>
    </row>
    <row r="46428" customFormat="false" ht="12" hidden="false" customHeight="false" outlineLevel="0" collapsed="false">
      <c r="BS46428" s="96" t="n">
        <f aca="false">BR46428-2.5</f>
        <v>-2.5</v>
      </c>
    </row>
    <row r="46429" customFormat="false" ht="12" hidden="false" customHeight="false" outlineLevel="0" collapsed="false">
      <c r="BS46429" s="96" t="n">
        <f aca="false">BR46429-2.5</f>
        <v>-2.5</v>
      </c>
    </row>
    <row r="46430" customFormat="false" ht="12" hidden="false" customHeight="false" outlineLevel="0" collapsed="false">
      <c r="BS46430" s="96" t="n">
        <f aca="false">BR46430-2.5</f>
        <v>-2.5</v>
      </c>
    </row>
    <row r="46431" customFormat="false" ht="12" hidden="false" customHeight="false" outlineLevel="0" collapsed="false">
      <c r="BS46431" s="96" t="n">
        <f aca="false">BR46431-2.5</f>
        <v>-2.5</v>
      </c>
    </row>
    <row r="46432" customFormat="false" ht="12" hidden="false" customHeight="false" outlineLevel="0" collapsed="false">
      <c r="BS46432" s="96" t="n">
        <f aca="false">BR46432-2.5</f>
        <v>-2.5</v>
      </c>
    </row>
    <row r="46433" customFormat="false" ht="12" hidden="false" customHeight="false" outlineLevel="0" collapsed="false">
      <c r="BS46433" s="96" t="n">
        <f aca="false">BR46433-2.5</f>
        <v>-2.5</v>
      </c>
    </row>
    <row r="46434" customFormat="false" ht="12" hidden="false" customHeight="false" outlineLevel="0" collapsed="false">
      <c r="BS46434" s="96" t="n">
        <f aca="false">BR46434-2.5</f>
        <v>-2.5</v>
      </c>
    </row>
    <row r="46435" customFormat="false" ht="12" hidden="false" customHeight="false" outlineLevel="0" collapsed="false">
      <c r="BS46435" s="96" t="n">
        <f aca="false">BR46435-2.5</f>
        <v>-2.5</v>
      </c>
    </row>
    <row r="46436" customFormat="false" ht="12" hidden="false" customHeight="false" outlineLevel="0" collapsed="false">
      <c r="BS46436" s="96" t="n">
        <f aca="false">BR46436-2.5</f>
        <v>-2.5</v>
      </c>
    </row>
    <row r="46437" customFormat="false" ht="12" hidden="false" customHeight="false" outlineLevel="0" collapsed="false">
      <c r="BS46437" s="96" t="n">
        <f aca="false">BR46437-2.5</f>
        <v>-2.5</v>
      </c>
    </row>
    <row r="46438" customFormat="false" ht="12" hidden="false" customHeight="false" outlineLevel="0" collapsed="false">
      <c r="BS46438" s="96" t="n">
        <f aca="false">BR46438-2.5</f>
        <v>-2.5</v>
      </c>
    </row>
    <row r="46439" customFormat="false" ht="12" hidden="false" customHeight="false" outlineLevel="0" collapsed="false">
      <c r="BS46439" s="96" t="n">
        <f aca="false">BR46439-2.5</f>
        <v>-2.5</v>
      </c>
    </row>
    <row r="46440" customFormat="false" ht="12" hidden="false" customHeight="false" outlineLevel="0" collapsed="false">
      <c r="BS46440" s="96" t="n">
        <f aca="false">BR46440-2.5</f>
        <v>-2.5</v>
      </c>
    </row>
    <row r="46441" customFormat="false" ht="12" hidden="false" customHeight="false" outlineLevel="0" collapsed="false">
      <c r="BS46441" s="96" t="n">
        <f aca="false">BR46441-2.5</f>
        <v>-2.5</v>
      </c>
    </row>
    <row r="46442" customFormat="false" ht="12" hidden="false" customHeight="false" outlineLevel="0" collapsed="false">
      <c r="BS46442" s="96" t="n">
        <f aca="false">BR46442-2.5</f>
        <v>-2.5</v>
      </c>
    </row>
    <row r="46443" customFormat="false" ht="12" hidden="false" customHeight="false" outlineLevel="0" collapsed="false">
      <c r="BS46443" s="96" t="n">
        <f aca="false">BR46443-2.5</f>
        <v>-2.5</v>
      </c>
    </row>
    <row r="46444" customFormat="false" ht="12" hidden="false" customHeight="false" outlineLevel="0" collapsed="false">
      <c r="BS46444" s="96" t="n">
        <f aca="false">BR46444-2.5</f>
        <v>-2.5</v>
      </c>
    </row>
    <row r="46445" customFormat="false" ht="12" hidden="false" customHeight="false" outlineLevel="0" collapsed="false">
      <c r="BS46445" s="96" t="n">
        <f aca="false">BR46445-2.5</f>
        <v>-2.5</v>
      </c>
    </row>
    <row r="46446" customFormat="false" ht="12" hidden="false" customHeight="false" outlineLevel="0" collapsed="false">
      <c r="BS46446" s="96" t="n">
        <f aca="false">BR46446-2.5</f>
        <v>-2.5</v>
      </c>
    </row>
    <row r="46447" customFormat="false" ht="12" hidden="false" customHeight="false" outlineLevel="0" collapsed="false">
      <c r="BS46447" s="96" t="n">
        <f aca="false">BR46447-2.5</f>
        <v>-2.5</v>
      </c>
    </row>
    <row r="46448" customFormat="false" ht="12" hidden="false" customHeight="false" outlineLevel="0" collapsed="false">
      <c r="BS46448" s="96" t="n">
        <f aca="false">BR46448-2.5</f>
        <v>-2.5</v>
      </c>
    </row>
    <row r="46449" customFormat="false" ht="12" hidden="false" customHeight="false" outlineLevel="0" collapsed="false">
      <c r="BS46449" s="96" t="n">
        <f aca="false">BR46449-2.5</f>
        <v>-2.5</v>
      </c>
    </row>
    <row r="46450" customFormat="false" ht="12" hidden="false" customHeight="false" outlineLevel="0" collapsed="false">
      <c r="BS46450" s="96" t="n">
        <f aca="false">BR46450-2.5</f>
        <v>-2.5</v>
      </c>
    </row>
    <row r="46451" customFormat="false" ht="12" hidden="false" customHeight="false" outlineLevel="0" collapsed="false">
      <c r="BS46451" s="96" t="n">
        <f aca="false">BR46451-2.5</f>
        <v>-2.5</v>
      </c>
    </row>
    <row r="46452" customFormat="false" ht="12" hidden="false" customHeight="false" outlineLevel="0" collapsed="false">
      <c r="BS46452" s="96" t="n">
        <f aca="false">BR46452-2.5</f>
        <v>-2.5</v>
      </c>
    </row>
    <row r="46453" customFormat="false" ht="12" hidden="false" customHeight="false" outlineLevel="0" collapsed="false">
      <c r="BS46453" s="96" t="n">
        <f aca="false">BR46453-2.5</f>
        <v>-2.5</v>
      </c>
    </row>
    <row r="46454" customFormat="false" ht="12" hidden="false" customHeight="false" outlineLevel="0" collapsed="false">
      <c r="BS46454" s="96" t="n">
        <f aca="false">BR46454-2.5</f>
        <v>-2.5</v>
      </c>
    </row>
    <row r="46455" customFormat="false" ht="12" hidden="false" customHeight="false" outlineLevel="0" collapsed="false">
      <c r="BS46455" s="96" t="n">
        <f aca="false">BR46455-2.5</f>
        <v>-2.5</v>
      </c>
    </row>
    <row r="46456" customFormat="false" ht="12" hidden="false" customHeight="false" outlineLevel="0" collapsed="false">
      <c r="BS46456" s="96" t="n">
        <f aca="false">BR46456-2.5</f>
        <v>-2.5</v>
      </c>
    </row>
    <row r="46457" customFormat="false" ht="12" hidden="false" customHeight="false" outlineLevel="0" collapsed="false">
      <c r="BS46457" s="96" t="n">
        <f aca="false">BR46457-2.5</f>
        <v>-2.5</v>
      </c>
    </row>
    <row r="46458" customFormat="false" ht="12" hidden="false" customHeight="false" outlineLevel="0" collapsed="false">
      <c r="BS46458" s="96" t="n">
        <f aca="false">BR46458-2.5</f>
        <v>-2.5</v>
      </c>
    </row>
    <row r="46459" customFormat="false" ht="12" hidden="false" customHeight="false" outlineLevel="0" collapsed="false">
      <c r="BS46459" s="96" t="n">
        <f aca="false">BR46459-2.5</f>
        <v>-2.5</v>
      </c>
    </row>
    <row r="46460" customFormat="false" ht="12" hidden="false" customHeight="false" outlineLevel="0" collapsed="false">
      <c r="BS46460" s="96" t="n">
        <f aca="false">BR46460-2.5</f>
        <v>-2.5</v>
      </c>
    </row>
    <row r="46461" customFormat="false" ht="12" hidden="false" customHeight="false" outlineLevel="0" collapsed="false">
      <c r="BS46461" s="96" t="n">
        <f aca="false">BR46461-2.5</f>
        <v>-2.5</v>
      </c>
    </row>
    <row r="46462" customFormat="false" ht="12" hidden="false" customHeight="false" outlineLevel="0" collapsed="false">
      <c r="BS46462" s="96" t="n">
        <f aca="false">BR46462-2.5</f>
        <v>-2.5</v>
      </c>
    </row>
    <row r="46463" customFormat="false" ht="12" hidden="false" customHeight="false" outlineLevel="0" collapsed="false">
      <c r="BS46463" s="96" t="n">
        <f aca="false">BR46463-2.5</f>
        <v>-2.5</v>
      </c>
    </row>
    <row r="46464" customFormat="false" ht="12" hidden="false" customHeight="false" outlineLevel="0" collapsed="false">
      <c r="BS46464" s="96" t="n">
        <f aca="false">BR46464-2.5</f>
        <v>-2.5</v>
      </c>
    </row>
    <row r="46465" customFormat="false" ht="12" hidden="false" customHeight="false" outlineLevel="0" collapsed="false">
      <c r="BS46465" s="96" t="n">
        <f aca="false">BR46465-2.5</f>
        <v>-2.5</v>
      </c>
    </row>
    <row r="46466" customFormat="false" ht="12" hidden="false" customHeight="false" outlineLevel="0" collapsed="false">
      <c r="BS46466" s="96" t="n">
        <f aca="false">BR46466-2.5</f>
        <v>-2.5</v>
      </c>
    </row>
    <row r="46467" customFormat="false" ht="12" hidden="false" customHeight="false" outlineLevel="0" collapsed="false">
      <c r="BS46467" s="96" t="n">
        <f aca="false">BR46467-2.5</f>
        <v>-2.5</v>
      </c>
    </row>
    <row r="46468" customFormat="false" ht="12" hidden="false" customHeight="false" outlineLevel="0" collapsed="false">
      <c r="BS46468" s="96" t="n">
        <f aca="false">BR46468-2.5</f>
        <v>-2.5</v>
      </c>
    </row>
    <row r="46469" customFormat="false" ht="12" hidden="false" customHeight="false" outlineLevel="0" collapsed="false">
      <c r="BS46469" s="96" t="n">
        <f aca="false">BR46469-2.5</f>
        <v>-2.5</v>
      </c>
    </row>
    <row r="46470" customFormat="false" ht="12" hidden="false" customHeight="false" outlineLevel="0" collapsed="false">
      <c r="BS46470" s="96" t="n">
        <f aca="false">BR46470-2.5</f>
        <v>-2.5</v>
      </c>
    </row>
    <row r="46471" customFormat="false" ht="12" hidden="false" customHeight="false" outlineLevel="0" collapsed="false">
      <c r="BS46471" s="96" t="n">
        <f aca="false">BR46471-2.5</f>
        <v>-2.5</v>
      </c>
    </row>
    <row r="46472" customFormat="false" ht="12" hidden="false" customHeight="false" outlineLevel="0" collapsed="false">
      <c r="BS46472" s="96" t="n">
        <f aca="false">BR46472-2.5</f>
        <v>-2.5</v>
      </c>
    </row>
    <row r="46473" customFormat="false" ht="12" hidden="false" customHeight="false" outlineLevel="0" collapsed="false">
      <c r="BS46473" s="96" t="n">
        <f aca="false">BR46473-2.5</f>
        <v>-2.5</v>
      </c>
    </row>
    <row r="46474" customFormat="false" ht="12" hidden="false" customHeight="false" outlineLevel="0" collapsed="false">
      <c r="BS46474" s="96" t="n">
        <f aca="false">BR46474-2.5</f>
        <v>-2.5</v>
      </c>
    </row>
    <row r="46475" customFormat="false" ht="12" hidden="false" customHeight="false" outlineLevel="0" collapsed="false">
      <c r="BS46475" s="96" t="n">
        <f aca="false">BR46475-2.5</f>
        <v>-2.5</v>
      </c>
    </row>
    <row r="46476" customFormat="false" ht="12" hidden="false" customHeight="false" outlineLevel="0" collapsed="false">
      <c r="BS46476" s="96" t="n">
        <f aca="false">BR46476-2.5</f>
        <v>-2.5</v>
      </c>
    </row>
    <row r="46477" customFormat="false" ht="12" hidden="false" customHeight="false" outlineLevel="0" collapsed="false">
      <c r="BS46477" s="96" t="n">
        <f aca="false">BR46477-2.5</f>
        <v>-2.5</v>
      </c>
    </row>
    <row r="46478" customFormat="false" ht="12" hidden="false" customHeight="false" outlineLevel="0" collapsed="false">
      <c r="BS46478" s="96" t="n">
        <f aca="false">BR46478-2.5</f>
        <v>-2.5</v>
      </c>
    </row>
    <row r="46479" customFormat="false" ht="12" hidden="false" customHeight="false" outlineLevel="0" collapsed="false">
      <c r="BS46479" s="96" t="n">
        <f aca="false">BR46479-2.5</f>
        <v>-2.5</v>
      </c>
    </row>
    <row r="46480" customFormat="false" ht="12" hidden="false" customHeight="false" outlineLevel="0" collapsed="false">
      <c r="BS46480" s="96" t="n">
        <f aca="false">BR46480-2.5</f>
        <v>-2.5</v>
      </c>
    </row>
    <row r="46481" customFormat="false" ht="12" hidden="false" customHeight="false" outlineLevel="0" collapsed="false">
      <c r="BS46481" s="96" t="n">
        <f aca="false">BR46481-2.5</f>
        <v>-2.5</v>
      </c>
    </row>
    <row r="46482" customFormat="false" ht="12" hidden="false" customHeight="false" outlineLevel="0" collapsed="false">
      <c r="BS46482" s="96" t="n">
        <f aca="false">BR46482-2.5</f>
        <v>-2.5</v>
      </c>
    </row>
    <row r="46483" customFormat="false" ht="12" hidden="false" customHeight="false" outlineLevel="0" collapsed="false">
      <c r="BS46483" s="96" t="n">
        <f aca="false">BR46483-2.5</f>
        <v>-2.5</v>
      </c>
    </row>
    <row r="46484" customFormat="false" ht="12" hidden="false" customHeight="false" outlineLevel="0" collapsed="false">
      <c r="BS46484" s="96" t="n">
        <f aca="false">BR46484-2.5</f>
        <v>-2.5</v>
      </c>
    </row>
    <row r="46485" customFormat="false" ht="12" hidden="false" customHeight="false" outlineLevel="0" collapsed="false">
      <c r="BS46485" s="96" t="n">
        <f aca="false">BR46485-2.5</f>
        <v>-2.5</v>
      </c>
    </row>
    <row r="46486" customFormat="false" ht="12" hidden="false" customHeight="false" outlineLevel="0" collapsed="false">
      <c r="BS46486" s="96" t="n">
        <f aca="false">BR46486-2.5</f>
        <v>-2.5</v>
      </c>
    </row>
    <row r="46487" customFormat="false" ht="12" hidden="false" customHeight="false" outlineLevel="0" collapsed="false">
      <c r="BS46487" s="96" t="n">
        <f aca="false">BR46487-2.5</f>
        <v>-2.5</v>
      </c>
    </row>
    <row r="46488" customFormat="false" ht="12" hidden="false" customHeight="false" outlineLevel="0" collapsed="false">
      <c r="BS46488" s="96" t="n">
        <f aca="false">BR46488-2.5</f>
        <v>-2.5</v>
      </c>
    </row>
    <row r="46489" customFormat="false" ht="12" hidden="false" customHeight="false" outlineLevel="0" collapsed="false">
      <c r="BS46489" s="96" t="n">
        <f aca="false">BR46489-2.5</f>
        <v>-2.5</v>
      </c>
    </row>
    <row r="46490" customFormat="false" ht="12" hidden="false" customHeight="false" outlineLevel="0" collapsed="false">
      <c r="BS46490" s="96" t="n">
        <f aca="false">BR46490-2.5</f>
        <v>-2.5</v>
      </c>
    </row>
    <row r="46491" customFormat="false" ht="12" hidden="false" customHeight="false" outlineLevel="0" collapsed="false">
      <c r="BS46491" s="96" t="n">
        <f aca="false">BR46491-2.5</f>
        <v>-2.5</v>
      </c>
    </row>
    <row r="46492" customFormat="false" ht="12" hidden="false" customHeight="false" outlineLevel="0" collapsed="false">
      <c r="BS46492" s="96" t="n">
        <f aca="false">BR46492-2.5</f>
        <v>-2.5</v>
      </c>
    </row>
    <row r="46493" customFormat="false" ht="12" hidden="false" customHeight="false" outlineLevel="0" collapsed="false">
      <c r="BS46493" s="96" t="n">
        <f aca="false">BR46493-2.5</f>
        <v>-2.5</v>
      </c>
    </row>
    <row r="46494" customFormat="false" ht="12" hidden="false" customHeight="false" outlineLevel="0" collapsed="false">
      <c r="BS46494" s="96" t="n">
        <f aca="false">BR46494-2.5</f>
        <v>-2.5</v>
      </c>
    </row>
    <row r="46495" customFormat="false" ht="12" hidden="false" customHeight="false" outlineLevel="0" collapsed="false">
      <c r="BS46495" s="96" t="n">
        <f aca="false">BR46495-2.5</f>
        <v>-2.5</v>
      </c>
    </row>
    <row r="46496" customFormat="false" ht="12" hidden="false" customHeight="false" outlineLevel="0" collapsed="false">
      <c r="BS46496" s="96" t="n">
        <f aca="false">BR46496-2.5</f>
        <v>-2.5</v>
      </c>
    </row>
    <row r="46497" customFormat="false" ht="12" hidden="false" customHeight="false" outlineLevel="0" collapsed="false">
      <c r="BS46497" s="96" t="n">
        <f aca="false">BR46497-2.5</f>
        <v>-2.5</v>
      </c>
    </row>
    <row r="46498" customFormat="false" ht="12" hidden="false" customHeight="false" outlineLevel="0" collapsed="false">
      <c r="BS46498" s="96" t="n">
        <f aca="false">BR46498-2.5</f>
        <v>-2.5</v>
      </c>
    </row>
    <row r="46499" customFormat="false" ht="12" hidden="false" customHeight="false" outlineLevel="0" collapsed="false">
      <c r="BS46499" s="96" t="n">
        <f aca="false">BR46499-2.5</f>
        <v>-2.5</v>
      </c>
    </row>
    <row r="46500" customFormat="false" ht="12" hidden="false" customHeight="false" outlineLevel="0" collapsed="false">
      <c r="BS46500" s="96" t="n">
        <f aca="false">BR46500-2.5</f>
        <v>-2.5</v>
      </c>
    </row>
    <row r="46501" customFormat="false" ht="12" hidden="false" customHeight="false" outlineLevel="0" collapsed="false">
      <c r="BS46501" s="96" t="n">
        <f aca="false">BR46501-2.5</f>
        <v>-2.5</v>
      </c>
    </row>
    <row r="46502" customFormat="false" ht="12" hidden="false" customHeight="false" outlineLevel="0" collapsed="false">
      <c r="BS46502" s="96" t="n">
        <f aca="false">BR46502-2.5</f>
        <v>-2.5</v>
      </c>
    </row>
    <row r="46503" customFormat="false" ht="12" hidden="false" customHeight="false" outlineLevel="0" collapsed="false">
      <c r="BS46503" s="96" t="n">
        <f aca="false">BR46503-2.5</f>
        <v>-2.5</v>
      </c>
    </row>
    <row r="46504" customFormat="false" ht="12" hidden="false" customHeight="false" outlineLevel="0" collapsed="false">
      <c r="BS46504" s="96" t="n">
        <f aca="false">BR46504-2.5</f>
        <v>-2.5</v>
      </c>
    </row>
    <row r="46505" customFormat="false" ht="12" hidden="false" customHeight="false" outlineLevel="0" collapsed="false">
      <c r="BS46505" s="96" t="n">
        <f aca="false">BR46505-2.5</f>
        <v>-2.5</v>
      </c>
    </row>
    <row r="46506" customFormat="false" ht="12" hidden="false" customHeight="false" outlineLevel="0" collapsed="false">
      <c r="BS46506" s="96" t="n">
        <f aca="false">BR46506-2.5</f>
        <v>-2.5</v>
      </c>
    </row>
    <row r="46507" customFormat="false" ht="12" hidden="false" customHeight="false" outlineLevel="0" collapsed="false">
      <c r="BS46507" s="96" t="n">
        <f aca="false">BR46507-2.5</f>
        <v>-2.5</v>
      </c>
    </row>
    <row r="46508" customFormat="false" ht="12" hidden="false" customHeight="false" outlineLevel="0" collapsed="false">
      <c r="BS46508" s="96" t="n">
        <f aca="false">BR46508-2.5</f>
        <v>-2.5</v>
      </c>
    </row>
    <row r="46509" customFormat="false" ht="12" hidden="false" customHeight="false" outlineLevel="0" collapsed="false">
      <c r="BS46509" s="96" t="n">
        <f aca="false">BR46509-2.5</f>
        <v>-2.5</v>
      </c>
    </row>
    <row r="46510" customFormat="false" ht="12" hidden="false" customHeight="false" outlineLevel="0" collapsed="false">
      <c r="BS46510" s="96" t="n">
        <f aca="false">BR46510-2.5</f>
        <v>-2.5</v>
      </c>
    </row>
    <row r="46511" customFormat="false" ht="12" hidden="false" customHeight="false" outlineLevel="0" collapsed="false">
      <c r="BS46511" s="96" t="n">
        <f aca="false">BR46511-2.5</f>
        <v>-2.5</v>
      </c>
    </row>
    <row r="46512" customFormat="false" ht="12" hidden="false" customHeight="false" outlineLevel="0" collapsed="false">
      <c r="BS46512" s="96" t="n">
        <f aca="false">BR46512-2.5</f>
        <v>-2.5</v>
      </c>
    </row>
    <row r="46513" customFormat="false" ht="12" hidden="false" customHeight="false" outlineLevel="0" collapsed="false">
      <c r="BS46513" s="96" t="n">
        <f aca="false">BR46513-2.5</f>
        <v>-2.5</v>
      </c>
    </row>
    <row r="46514" customFormat="false" ht="12" hidden="false" customHeight="false" outlineLevel="0" collapsed="false">
      <c r="BS46514" s="96" t="n">
        <f aca="false">BR46514-2.5</f>
        <v>-2.5</v>
      </c>
    </row>
    <row r="46515" customFormat="false" ht="12" hidden="false" customHeight="false" outlineLevel="0" collapsed="false">
      <c r="BS46515" s="96" t="n">
        <f aca="false">BR46515-2.5</f>
        <v>-2.5</v>
      </c>
    </row>
    <row r="46516" customFormat="false" ht="12" hidden="false" customHeight="false" outlineLevel="0" collapsed="false">
      <c r="BS46516" s="96" t="n">
        <f aca="false">BR46516-2.5</f>
        <v>-2.5</v>
      </c>
    </row>
    <row r="46517" customFormat="false" ht="12" hidden="false" customHeight="false" outlineLevel="0" collapsed="false">
      <c r="BS46517" s="96" t="n">
        <f aca="false">BR46517-2.5</f>
        <v>-2.5</v>
      </c>
    </row>
    <row r="46518" customFormat="false" ht="12" hidden="false" customHeight="false" outlineLevel="0" collapsed="false">
      <c r="BS46518" s="96" t="n">
        <f aca="false">BR46518-2.5</f>
        <v>-2.5</v>
      </c>
    </row>
    <row r="46519" customFormat="false" ht="12" hidden="false" customHeight="false" outlineLevel="0" collapsed="false">
      <c r="BS46519" s="96" t="n">
        <f aca="false">BR46519-2.5</f>
        <v>-2.5</v>
      </c>
    </row>
    <row r="46520" customFormat="false" ht="12" hidden="false" customHeight="false" outlineLevel="0" collapsed="false">
      <c r="BS46520" s="96" t="n">
        <f aca="false">BR46520-2.5</f>
        <v>-2.5</v>
      </c>
    </row>
    <row r="46521" customFormat="false" ht="12" hidden="false" customHeight="false" outlineLevel="0" collapsed="false">
      <c r="BS46521" s="96" t="n">
        <f aca="false">BR46521-2.5</f>
        <v>-2.5</v>
      </c>
    </row>
    <row r="46522" customFormat="false" ht="12" hidden="false" customHeight="false" outlineLevel="0" collapsed="false">
      <c r="BS46522" s="96" t="n">
        <f aca="false">BR46522-2.5</f>
        <v>-2.5</v>
      </c>
    </row>
    <row r="46523" customFormat="false" ht="12" hidden="false" customHeight="false" outlineLevel="0" collapsed="false">
      <c r="BS46523" s="96" t="n">
        <f aca="false">BR46523-2.5</f>
        <v>-2.5</v>
      </c>
    </row>
    <row r="46524" customFormat="false" ht="12" hidden="false" customHeight="false" outlineLevel="0" collapsed="false">
      <c r="BS46524" s="96" t="n">
        <f aca="false">BR46524-2.5</f>
        <v>-2.5</v>
      </c>
    </row>
    <row r="46525" customFormat="false" ht="12" hidden="false" customHeight="false" outlineLevel="0" collapsed="false">
      <c r="BS46525" s="96" t="n">
        <f aca="false">BR46525-2.5</f>
        <v>-2.5</v>
      </c>
    </row>
    <row r="46526" customFormat="false" ht="12" hidden="false" customHeight="false" outlineLevel="0" collapsed="false">
      <c r="BS46526" s="96" t="n">
        <f aca="false">BR46526-2.5</f>
        <v>-2.5</v>
      </c>
    </row>
    <row r="46527" customFormat="false" ht="12" hidden="false" customHeight="false" outlineLevel="0" collapsed="false">
      <c r="BS46527" s="96" t="n">
        <f aca="false">BR46527-2.5</f>
        <v>-2.5</v>
      </c>
    </row>
    <row r="46528" customFormat="false" ht="12" hidden="false" customHeight="false" outlineLevel="0" collapsed="false">
      <c r="BS46528" s="96" t="n">
        <f aca="false">BR46528-2.5</f>
        <v>-2.5</v>
      </c>
    </row>
    <row r="46529" customFormat="false" ht="12" hidden="false" customHeight="false" outlineLevel="0" collapsed="false">
      <c r="BS46529" s="96" t="n">
        <f aca="false">BR46529-2.5</f>
        <v>-2.5</v>
      </c>
    </row>
    <row r="46530" customFormat="false" ht="12" hidden="false" customHeight="false" outlineLevel="0" collapsed="false">
      <c r="BS46530" s="96" t="n">
        <f aca="false">BR46530-2.5</f>
        <v>-2.5</v>
      </c>
    </row>
    <row r="46531" customFormat="false" ht="12" hidden="false" customHeight="false" outlineLevel="0" collapsed="false">
      <c r="BS46531" s="96" t="n">
        <f aca="false">BR46531-2.5</f>
        <v>-2.5</v>
      </c>
    </row>
    <row r="46532" customFormat="false" ht="12" hidden="false" customHeight="false" outlineLevel="0" collapsed="false">
      <c r="BS46532" s="96" t="n">
        <f aca="false">BR46532-2.5</f>
        <v>-2.5</v>
      </c>
    </row>
    <row r="46533" customFormat="false" ht="12" hidden="false" customHeight="false" outlineLevel="0" collapsed="false">
      <c r="BS46533" s="96" t="n">
        <f aca="false">BR46533-2.5</f>
        <v>-2.5</v>
      </c>
    </row>
    <row r="46534" customFormat="false" ht="12" hidden="false" customHeight="false" outlineLevel="0" collapsed="false">
      <c r="BS46534" s="96" t="n">
        <f aca="false">BR46534-2.5</f>
        <v>-2.5</v>
      </c>
    </row>
    <row r="46535" customFormat="false" ht="12" hidden="false" customHeight="false" outlineLevel="0" collapsed="false">
      <c r="BS46535" s="96" t="n">
        <f aca="false">BR46535-2.5</f>
        <v>-2.5</v>
      </c>
    </row>
    <row r="46536" customFormat="false" ht="12" hidden="false" customHeight="false" outlineLevel="0" collapsed="false">
      <c r="BS46536" s="96" t="n">
        <f aca="false">BR46536-2.5</f>
        <v>-2.5</v>
      </c>
    </row>
    <row r="46537" customFormat="false" ht="12" hidden="false" customHeight="false" outlineLevel="0" collapsed="false">
      <c r="BS46537" s="96" t="n">
        <f aca="false">BR46537-2.5</f>
        <v>-2.5</v>
      </c>
    </row>
    <row r="46538" customFormat="false" ht="12" hidden="false" customHeight="false" outlineLevel="0" collapsed="false">
      <c r="BS46538" s="96" t="n">
        <f aca="false">BR46538-2.5</f>
        <v>-2.5</v>
      </c>
    </row>
    <row r="46539" customFormat="false" ht="12" hidden="false" customHeight="false" outlineLevel="0" collapsed="false">
      <c r="BS46539" s="96" t="n">
        <f aca="false">BR46539-2.5</f>
        <v>-2.5</v>
      </c>
    </row>
    <row r="46540" customFormat="false" ht="12" hidden="false" customHeight="false" outlineLevel="0" collapsed="false">
      <c r="BS46540" s="96" t="n">
        <f aca="false">BR46540-2.5</f>
        <v>-2.5</v>
      </c>
    </row>
    <row r="46541" customFormat="false" ht="12" hidden="false" customHeight="false" outlineLevel="0" collapsed="false">
      <c r="BS46541" s="96" t="n">
        <f aca="false">BR46541-2.5</f>
        <v>-2.5</v>
      </c>
    </row>
    <row r="46542" customFormat="false" ht="12" hidden="false" customHeight="false" outlineLevel="0" collapsed="false">
      <c r="BS46542" s="96" t="n">
        <f aca="false">BR46542-2.5</f>
        <v>-2.5</v>
      </c>
    </row>
    <row r="46543" customFormat="false" ht="12" hidden="false" customHeight="false" outlineLevel="0" collapsed="false">
      <c r="BS46543" s="96" t="n">
        <f aca="false">BR46543-2.5</f>
        <v>-2.5</v>
      </c>
    </row>
    <row r="46544" customFormat="false" ht="12" hidden="false" customHeight="false" outlineLevel="0" collapsed="false">
      <c r="BS46544" s="96" t="n">
        <f aca="false">BR46544-2.5</f>
        <v>-2.5</v>
      </c>
    </row>
    <row r="46545" customFormat="false" ht="12" hidden="false" customHeight="false" outlineLevel="0" collapsed="false">
      <c r="BS46545" s="96" t="n">
        <f aca="false">BR46545-2.5</f>
        <v>-2.5</v>
      </c>
    </row>
    <row r="46546" customFormat="false" ht="12" hidden="false" customHeight="false" outlineLevel="0" collapsed="false">
      <c r="BS46546" s="96" t="n">
        <f aca="false">BR46546-2.5</f>
        <v>-2.5</v>
      </c>
    </row>
    <row r="46547" customFormat="false" ht="12" hidden="false" customHeight="false" outlineLevel="0" collapsed="false">
      <c r="BS46547" s="96" t="n">
        <f aca="false">BR46547-2.5</f>
        <v>-2.5</v>
      </c>
    </row>
    <row r="46548" customFormat="false" ht="12" hidden="false" customHeight="false" outlineLevel="0" collapsed="false">
      <c r="BS46548" s="96" t="n">
        <f aca="false">BR46548-2.5</f>
        <v>-2.5</v>
      </c>
    </row>
    <row r="46549" customFormat="false" ht="12" hidden="false" customHeight="false" outlineLevel="0" collapsed="false">
      <c r="BS46549" s="96" t="n">
        <f aca="false">BR46549-2.5</f>
        <v>-2.5</v>
      </c>
    </row>
    <row r="46550" customFormat="false" ht="12" hidden="false" customHeight="false" outlineLevel="0" collapsed="false">
      <c r="BS46550" s="96" t="n">
        <f aca="false">BR46550-2.5</f>
        <v>-2.5</v>
      </c>
    </row>
    <row r="46551" customFormat="false" ht="12" hidden="false" customHeight="false" outlineLevel="0" collapsed="false">
      <c r="BS46551" s="96" t="n">
        <f aca="false">BR46551-2.5</f>
        <v>-2.5</v>
      </c>
    </row>
    <row r="46552" customFormat="false" ht="12" hidden="false" customHeight="false" outlineLevel="0" collapsed="false">
      <c r="BS46552" s="96" t="n">
        <f aca="false">BR46552-2.5</f>
        <v>-2.5</v>
      </c>
    </row>
    <row r="46553" customFormat="false" ht="12" hidden="false" customHeight="false" outlineLevel="0" collapsed="false">
      <c r="BS46553" s="96" t="n">
        <f aca="false">BR46553-2.5</f>
        <v>-2.5</v>
      </c>
    </row>
    <row r="46554" customFormat="false" ht="12" hidden="false" customHeight="false" outlineLevel="0" collapsed="false">
      <c r="BS46554" s="96" t="n">
        <f aca="false">BR46554-2.5</f>
        <v>-2.5</v>
      </c>
    </row>
    <row r="46555" customFormat="false" ht="12" hidden="false" customHeight="false" outlineLevel="0" collapsed="false">
      <c r="BS46555" s="96" t="n">
        <f aca="false">BR46555-2.5</f>
        <v>-2.5</v>
      </c>
    </row>
    <row r="46556" customFormat="false" ht="12" hidden="false" customHeight="false" outlineLevel="0" collapsed="false">
      <c r="BS46556" s="96" t="n">
        <f aca="false">BR46556-2.5</f>
        <v>-2.5</v>
      </c>
    </row>
    <row r="46557" customFormat="false" ht="12" hidden="false" customHeight="false" outlineLevel="0" collapsed="false">
      <c r="BS46557" s="96" t="n">
        <f aca="false">BR46557-2.5</f>
        <v>-2.5</v>
      </c>
    </row>
    <row r="46558" customFormat="false" ht="12" hidden="false" customHeight="false" outlineLevel="0" collapsed="false">
      <c r="BS46558" s="96" t="n">
        <f aca="false">BR46558-2.5</f>
        <v>-2.5</v>
      </c>
    </row>
    <row r="46559" customFormat="false" ht="12" hidden="false" customHeight="false" outlineLevel="0" collapsed="false">
      <c r="BS46559" s="96" t="n">
        <f aca="false">BR46559-2.5</f>
        <v>-2.5</v>
      </c>
    </row>
    <row r="46560" customFormat="false" ht="12" hidden="false" customHeight="false" outlineLevel="0" collapsed="false">
      <c r="BS46560" s="96" t="n">
        <f aca="false">BR46560-2.5</f>
        <v>-2.5</v>
      </c>
    </row>
    <row r="46561" customFormat="false" ht="12" hidden="false" customHeight="false" outlineLevel="0" collapsed="false">
      <c r="BS46561" s="96" t="n">
        <f aca="false">BR46561-2.5</f>
        <v>-2.5</v>
      </c>
    </row>
    <row r="46562" customFormat="false" ht="12" hidden="false" customHeight="false" outlineLevel="0" collapsed="false">
      <c r="BS46562" s="96" t="n">
        <f aca="false">BR46562-2.5</f>
        <v>-2.5</v>
      </c>
    </row>
    <row r="46563" customFormat="false" ht="12" hidden="false" customHeight="false" outlineLevel="0" collapsed="false">
      <c r="BS46563" s="96" t="n">
        <f aca="false">BR46563-2.5</f>
        <v>-2.5</v>
      </c>
    </row>
    <row r="46564" customFormat="false" ht="12" hidden="false" customHeight="false" outlineLevel="0" collapsed="false">
      <c r="BS46564" s="96" t="n">
        <f aca="false">BR46564-2.5</f>
        <v>-2.5</v>
      </c>
    </row>
    <row r="46565" customFormat="false" ht="12" hidden="false" customHeight="false" outlineLevel="0" collapsed="false">
      <c r="BS46565" s="96" t="n">
        <f aca="false">BR46565-2.5</f>
        <v>-2.5</v>
      </c>
    </row>
    <row r="46566" customFormat="false" ht="12" hidden="false" customHeight="false" outlineLevel="0" collapsed="false">
      <c r="BS46566" s="96" t="n">
        <f aca="false">BR46566-2.5</f>
        <v>-2.5</v>
      </c>
    </row>
    <row r="46567" customFormat="false" ht="12" hidden="false" customHeight="false" outlineLevel="0" collapsed="false">
      <c r="BS46567" s="96" t="n">
        <f aca="false">BR46567-2.5</f>
        <v>-2.5</v>
      </c>
    </row>
    <row r="46568" customFormat="false" ht="12" hidden="false" customHeight="false" outlineLevel="0" collapsed="false">
      <c r="BS46568" s="96" t="n">
        <f aca="false">BR46568-2.5</f>
        <v>-2.5</v>
      </c>
    </row>
    <row r="46569" customFormat="false" ht="12" hidden="false" customHeight="false" outlineLevel="0" collapsed="false">
      <c r="BS46569" s="96" t="n">
        <f aca="false">BR46569-2.5</f>
        <v>-2.5</v>
      </c>
    </row>
    <row r="46570" customFormat="false" ht="12" hidden="false" customHeight="false" outlineLevel="0" collapsed="false">
      <c r="BS46570" s="96" t="n">
        <f aca="false">BR46570-2.5</f>
        <v>-2.5</v>
      </c>
    </row>
    <row r="46571" customFormat="false" ht="12" hidden="false" customHeight="false" outlineLevel="0" collapsed="false">
      <c r="BS46571" s="96" t="n">
        <f aca="false">BR46571-2.5</f>
        <v>-2.5</v>
      </c>
    </row>
    <row r="46572" customFormat="false" ht="12" hidden="false" customHeight="false" outlineLevel="0" collapsed="false">
      <c r="BS46572" s="96" t="n">
        <f aca="false">BR46572-2.5</f>
        <v>-2.5</v>
      </c>
    </row>
    <row r="46573" customFormat="false" ht="12" hidden="false" customHeight="false" outlineLevel="0" collapsed="false">
      <c r="BS46573" s="96" t="n">
        <f aca="false">BR46573-2.5</f>
        <v>-2.5</v>
      </c>
    </row>
    <row r="46574" customFormat="false" ht="12" hidden="false" customHeight="false" outlineLevel="0" collapsed="false">
      <c r="BS46574" s="96" t="n">
        <f aca="false">BR46574-2.5</f>
        <v>-2.5</v>
      </c>
    </row>
    <row r="46575" customFormat="false" ht="12" hidden="false" customHeight="false" outlineLevel="0" collapsed="false">
      <c r="BS46575" s="96" t="n">
        <f aca="false">BR46575-2.5</f>
        <v>-2.5</v>
      </c>
    </row>
    <row r="46576" customFormat="false" ht="12" hidden="false" customHeight="false" outlineLevel="0" collapsed="false">
      <c r="BS46576" s="96" t="n">
        <f aca="false">BR46576-2.5</f>
        <v>-2.5</v>
      </c>
    </row>
    <row r="46577" customFormat="false" ht="12" hidden="false" customHeight="false" outlineLevel="0" collapsed="false">
      <c r="BS46577" s="96" t="n">
        <f aca="false">BR46577-2.5</f>
        <v>-2.5</v>
      </c>
    </row>
    <row r="46578" customFormat="false" ht="12" hidden="false" customHeight="false" outlineLevel="0" collapsed="false">
      <c r="BS46578" s="96" t="n">
        <f aca="false">BR46578-2.5</f>
        <v>-2.5</v>
      </c>
    </row>
    <row r="46579" customFormat="false" ht="12" hidden="false" customHeight="false" outlineLevel="0" collapsed="false">
      <c r="BS46579" s="96" t="n">
        <f aca="false">BR46579-2.5</f>
        <v>-2.5</v>
      </c>
    </row>
    <row r="46580" customFormat="false" ht="12" hidden="false" customHeight="false" outlineLevel="0" collapsed="false">
      <c r="BS46580" s="96" t="n">
        <f aca="false">BR46580-2.5</f>
        <v>-2.5</v>
      </c>
    </row>
    <row r="46581" customFormat="false" ht="12" hidden="false" customHeight="false" outlineLevel="0" collapsed="false">
      <c r="BS46581" s="96" t="n">
        <f aca="false">BR46581-2.5</f>
        <v>-2.5</v>
      </c>
    </row>
    <row r="46582" customFormat="false" ht="12" hidden="false" customHeight="false" outlineLevel="0" collapsed="false">
      <c r="BS46582" s="96" t="n">
        <f aca="false">BR46582-2.5</f>
        <v>-2.5</v>
      </c>
    </row>
    <row r="46583" customFormat="false" ht="12" hidden="false" customHeight="false" outlineLevel="0" collapsed="false">
      <c r="BS46583" s="96" t="n">
        <f aca="false">BR46583-2.5</f>
        <v>-2.5</v>
      </c>
    </row>
    <row r="46584" customFormat="false" ht="12" hidden="false" customHeight="false" outlineLevel="0" collapsed="false">
      <c r="BS46584" s="96" t="n">
        <f aca="false">BR46584-2.5</f>
        <v>-2.5</v>
      </c>
    </row>
    <row r="46585" customFormat="false" ht="12" hidden="false" customHeight="false" outlineLevel="0" collapsed="false">
      <c r="BS46585" s="96" t="n">
        <f aca="false">BR46585-2.5</f>
        <v>-2.5</v>
      </c>
    </row>
    <row r="46586" customFormat="false" ht="12" hidden="false" customHeight="false" outlineLevel="0" collapsed="false">
      <c r="BS46586" s="96" t="n">
        <f aca="false">BR46586-2.5</f>
        <v>-2.5</v>
      </c>
    </row>
    <row r="46587" customFormat="false" ht="12" hidden="false" customHeight="false" outlineLevel="0" collapsed="false">
      <c r="BS46587" s="96" t="n">
        <f aca="false">BR46587-2.5</f>
        <v>-2.5</v>
      </c>
    </row>
    <row r="46588" customFormat="false" ht="12" hidden="false" customHeight="false" outlineLevel="0" collapsed="false">
      <c r="BS46588" s="96" t="n">
        <f aca="false">BR46588-2.5</f>
        <v>-2.5</v>
      </c>
    </row>
    <row r="46589" customFormat="false" ht="12" hidden="false" customHeight="false" outlineLevel="0" collapsed="false">
      <c r="BS46589" s="96" t="n">
        <f aca="false">BR46589-2.5</f>
        <v>-2.5</v>
      </c>
    </row>
    <row r="46590" customFormat="false" ht="12" hidden="false" customHeight="false" outlineLevel="0" collapsed="false">
      <c r="BS46590" s="96" t="n">
        <f aca="false">BR46590-2.5</f>
        <v>-2.5</v>
      </c>
    </row>
    <row r="46591" customFormat="false" ht="12" hidden="false" customHeight="false" outlineLevel="0" collapsed="false">
      <c r="BS46591" s="96" t="n">
        <f aca="false">BR46591-2.5</f>
        <v>-2.5</v>
      </c>
    </row>
    <row r="46592" customFormat="false" ht="12" hidden="false" customHeight="false" outlineLevel="0" collapsed="false">
      <c r="BS46592" s="96" t="n">
        <f aca="false">BR46592-2.5</f>
        <v>-2.5</v>
      </c>
    </row>
    <row r="46593" customFormat="false" ht="12" hidden="false" customHeight="false" outlineLevel="0" collapsed="false">
      <c r="BS46593" s="96" t="n">
        <f aca="false">BR46593-2.5</f>
        <v>-2.5</v>
      </c>
    </row>
    <row r="46594" customFormat="false" ht="12" hidden="false" customHeight="false" outlineLevel="0" collapsed="false">
      <c r="BS46594" s="96" t="n">
        <f aca="false">BR46594-2.5</f>
        <v>-2.5</v>
      </c>
    </row>
    <row r="46595" customFormat="false" ht="12" hidden="false" customHeight="false" outlineLevel="0" collapsed="false">
      <c r="BS46595" s="96" t="n">
        <f aca="false">BR46595-2.5</f>
        <v>-2.5</v>
      </c>
    </row>
    <row r="46596" customFormat="false" ht="12" hidden="false" customHeight="false" outlineLevel="0" collapsed="false">
      <c r="BS46596" s="96" t="n">
        <f aca="false">BR46596-2.5</f>
        <v>-2.5</v>
      </c>
    </row>
    <row r="46597" customFormat="false" ht="12" hidden="false" customHeight="false" outlineLevel="0" collapsed="false">
      <c r="BS46597" s="96" t="n">
        <f aca="false">BR46597-2.5</f>
        <v>-2.5</v>
      </c>
    </row>
    <row r="46598" customFormat="false" ht="12" hidden="false" customHeight="false" outlineLevel="0" collapsed="false">
      <c r="BS46598" s="96" t="n">
        <f aca="false">BR46598-2.5</f>
        <v>-2.5</v>
      </c>
    </row>
    <row r="46599" customFormat="false" ht="12" hidden="false" customHeight="false" outlineLevel="0" collapsed="false">
      <c r="BS46599" s="96" t="n">
        <f aca="false">BR46599-2.5</f>
        <v>-2.5</v>
      </c>
    </row>
    <row r="46600" customFormat="false" ht="12" hidden="false" customHeight="false" outlineLevel="0" collapsed="false">
      <c r="BS46600" s="96" t="n">
        <f aca="false">BR46600-2.5</f>
        <v>-2.5</v>
      </c>
    </row>
    <row r="46601" customFormat="false" ht="12" hidden="false" customHeight="false" outlineLevel="0" collapsed="false">
      <c r="BS46601" s="96" t="n">
        <f aca="false">BR46601-2.5</f>
        <v>-2.5</v>
      </c>
    </row>
    <row r="46602" customFormat="false" ht="12" hidden="false" customHeight="false" outlineLevel="0" collapsed="false">
      <c r="BS46602" s="96" t="n">
        <f aca="false">BR46602-2.5</f>
        <v>-2.5</v>
      </c>
    </row>
    <row r="46603" customFormat="false" ht="12" hidden="false" customHeight="false" outlineLevel="0" collapsed="false">
      <c r="BS46603" s="96" t="n">
        <f aca="false">BR46603-2.5</f>
        <v>-2.5</v>
      </c>
    </row>
    <row r="46604" customFormat="false" ht="12" hidden="false" customHeight="false" outlineLevel="0" collapsed="false">
      <c r="BS46604" s="96" t="n">
        <f aca="false">BR46604-2.5</f>
        <v>-2.5</v>
      </c>
    </row>
    <row r="46605" customFormat="false" ht="12" hidden="false" customHeight="false" outlineLevel="0" collapsed="false">
      <c r="BS46605" s="96" t="n">
        <f aca="false">BR46605-2.5</f>
        <v>-2.5</v>
      </c>
    </row>
    <row r="46606" customFormat="false" ht="12" hidden="false" customHeight="false" outlineLevel="0" collapsed="false">
      <c r="BS46606" s="96" t="n">
        <f aca="false">BR46606-2.5</f>
        <v>-2.5</v>
      </c>
    </row>
    <row r="46607" customFormat="false" ht="12" hidden="false" customHeight="false" outlineLevel="0" collapsed="false">
      <c r="BS46607" s="96" t="n">
        <f aca="false">BR46607-2.5</f>
        <v>-2.5</v>
      </c>
    </row>
    <row r="46608" customFormat="false" ht="12" hidden="false" customHeight="false" outlineLevel="0" collapsed="false">
      <c r="BS46608" s="96" t="n">
        <f aca="false">BR46608-2.5</f>
        <v>-2.5</v>
      </c>
    </row>
    <row r="46609" customFormat="false" ht="12" hidden="false" customHeight="false" outlineLevel="0" collapsed="false">
      <c r="BS46609" s="96" t="n">
        <f aca="false">BR46609-2.5</f>
        <v>-2.5</v>
      </c>
    </row>
    <row r="46610" customFormat="false" ht="12" hidden="false" customHeight="false" outlineLevel="0" collapsed="false">
      <c r="BS46610" s="96" t="n">
        <f aca="false">BR46610-2.5</f>
        <v>-2.5</v>
      </c>
    </row>
    <row r="46611" customFormat="false" ht="12" hidden="false" customHeight="false" outlineLevel="0" collapsed="false">
      <c r="BS46611" s="96" t="n">
        <f aca="false">BR46611-2.5</f>
        <v>-2.5</v>
      </c>
    </row>
    <row r="46612" customFormat="false" ht="12" hidden="false" customHeight="false" outlineLevel="0" collapsed="false">
      <c r="BS46612" s="96" t="n">
        <f aca="false">BR46612-2.5</f>
        <v>-2.5</v>
      </c>
    </row>
    <row r="46613" customFormat="false" ht="12" hidden="false" customHeight="false" outlineLevel="0" collapsed="false">
      <c r="BS46613" s="96" t="n">
        <f aca="false">BR46613-2.5</f>
        <v>-2.5</v>
      </c>
    </row>
    <row r="46614" customFormat="false" ht="12" hidden="false" customHeight="false" outlineLevel="0" collapsed="false">
      <c r="BS46614" s="96" t="n">
        <f aca="false">BR46614-2.5</f>
        <v>-2.5</v>
      </c>
    </row>
    <row r="46615" customFormat="false" ht="12" hidden="false" customHeight="false" outlineLevel="0" collapsed="false">
      <c r="BS46615" s="96" t="n">
        <f aca="false">BR46615-2.5</f>
        <v>-2.5</v>
      </c>
    </row>
    <row r="46616" customFormat="false" ht="12" hidden="false" customHeight="false" outlineLevel="0" collapsed="false">
      <c r="BS46616" s="96" t="n">
        <f aca="false">BR46616-2.5</f>
        <v>-2.5</v>
      </c>
    </row>
    <row r="46617" customFormat="false" ht="12" hidden="false" customHeight="false" outlineLevel="0" collapsed="false">
      <c r="BS46617" s="96" t="n">
        <f aca="false">BR46617-2.5</f>
        <v>-2.5</v>
      </c>
    </row>
    <row r="46618" customFormat="false" ht="12" hidden="false" customHeight="false" outlineLevel="0" collapsed="false">
      <c r="BS46618" s="96" t="n">
        <f aca="false">BR46618-2.5</f>
        <v>-2.5</v>
      </c>
    </row>
    <row r="46619" customFormat="false" ht="12" hidden="false" customHeight="false" outlineLevel="0" collapsed="false">
      <c r="BS46619" s="96" t="n">
        <f aca="false">BR46619-2.5</f>
        <v>-2.5</v>
      </c>
    </row>
    <row r="46620" customFormat="false" ht="12" hidden="false" customHeight="false" outlineLevel="0" collapsed="false">
      <c r="BS46620" s="96" t="n">
        <f aca="false">BR46620-2.5</f>
        <v>-2.5</v>
      </c>
    </row>
    <row r="46621" customFormat="false" ht="12" hidden="false" customHeight="false" outlineLevel="0" collapsed="false">
      <c r="BS46621" s="96" t="n">
        <f aca="false">BR46621-2.5</f>
        <v>-2.5</v>
      </c>
    </row>
    <row r="46622" customFormat="false" ht="12" hidden="false" customHeight="false" outlineLevel="0" collapsed="false">
      <c r="BS46622" s="96" t="n">
        <f aca="false">BR46622-2.5</f>
        <v>-2.5</v>
      </c>
    </row>
    <row r="46623" customFormat="false" ht="12" hidden="false" customHeight="false" outlineLevel="0" collapsed="false">
      <c r="BS46623" s="96" t="n">
        <f aca="false">BR46623-2.5</f>
        <v>-2.5</v>
      </c>
    </row>
    <row r="46624" customFormat="false" ht="12" hidden="false" customHeight="false" outlineLevel="0" collapsed="false">
      <c r="BS46624" s="96" t="n">
        <f aca="false">BR46624-2.5</f>
        <v>-2.5</v>
      </c>
    </row>
    <row r="46625" customFormat="false" ht="12" hidden="false" customHeight="false" outlineLevel="0" collapsed="false">
      <c r="BS46625" s="96" t="n">
        <f aca="false">BR46625-2.5</f>
        <v>-2.5</v>
      </c>
    </row>
    <row r="46626" customFormat="false" ht="12" hidden="false" customHeight="false" outlineLevel="0" collapsed="false">
      <c r="BS46626" s="96" t="n">
        <f aca="false">BR46626-2.5</f>
        <v>-2.5</v>
      </c>
    </row>
    <row r="46627" customFormat="false" ht="12" hidden="false" customHeight="false" outlineLevel="0" collapsed="false">
      <c r="BS46627" s="96" t="n">
        <f aca="false">BR46627-2.5</f>
        <v>-2.5</v>
      </c>
    </row>
    <row r="46628" customFormat="false" ht="12" hidden="false" customHeight="false" outlineLevel="0" collapsed="false">
      <c r="BS46628" s="96" t="n">
        <f aca="false">BR46628-2.5</f>
        <v>-2.5</v>
      </c>
    </row>
    <row r="46629" customFormat="false" ht="12" hidden="false" customHeight="false" outlineLevel="0" collapsed="false">
      <c r="BS46629" s="96" t="n">
        <f aca="false">BR46629-2.5</f>
        <v>-2.5</v>
      </c>
    </row>
    <row r="46630" customFormat="false" ht="12" hidden="false" customHeight="false" outlineLevel="0" collapsed="false">
      <c r="BS46630" s="96" t="n">
        <f aca="false">BR46630-2.5</f>
        <v>-2.5</v>
      </c>
    </row>
    <row r="46631" customFormat="false" ht="12" hidden="false" customHeight="false" outlineLevel="0" collapsed="false">
      <c r="BS46631" s="96" t="n">
        <f aca="false">BR46631-2.5</f>
        <v>-2.5</v>
      </c>
    </row>
    <row r="46632" customFormat="false" ht="12" hidden="false" customHeight="false" outlineLevel="0" collapsed="false">
      <c r="BS46632" s="96" t="n">
        <f aca="false">BR46632-2.5</f>
        <v>-2.5</v>
      </c>
    </row>
    <row r="46633" customFormat="false" ht="12" hidden="false" customHeight="false" outlineLevel="0" collapsed="false">
      <c r="BS46633" s="96" t="n">
        <f aca="false">BR46633-2.5</f>
        <v>-2.5</v>
      </c>
    </row>
    <row r="46634" customFormat="false" ht="12" hidden="false" customHeight="false" outlineLevel="0" collapsed="false">
      <c r="BS46634" s="96" t="n">
        <f aca="false">BR46634-2.5</f>
        <v>-2.5</v>
      </c>
    </row>
    <row r="46635" customFormat="false" ht="12" hidden="false" customHeight="false" outlineLevel="0" collapsed="false">
      <c r="BS46635" s="96" t="n">
        <f aca="false">BR46635-2.5</f>
        <v>-2.5</v>
      </c>
    </row>
    <row r="46636" customFormat="false" ht="12" hidden="false" customHeight="false" outlineLevel="0" collapsed="false">
      <c r="BS46636" s="96" t="n">
        <f aca="false">BR46636-2.5</f>
        <v>-2.5</v>
      </c>
    </row>
    <row r="46637" customFormat="false" ht="12" hidden="false" customHeight="false" outlineLevel="0" collapsed="false">
      <c r="BS46637" s="96" t="n">
        <f aca="false">BR46637-2.5</f>
        <v>-2.5</v>
      </c>
    </row>
    <row r="46638" customFormat="false" ht="12" hidden="false" customHeight="false" outlineLevel="0" collapsed="false">
      <c r="BS46638" s="96" t="n">
        <f aca="false">BR46638-2.5</f>
        <v>-2.5</v>
      </c>
    </row>
    <row r="46639" customFormat="false" ht="12" hidden="false" customHeight="false" outlineLevel="0" collapsed="false">
      <c r="BS46639" s="96" t="n">
        <f aca="false">BR46639-2.5</f>
        <v>-2.5</v>
      </c>
    </row>
    <row r="46640" customFormat="false" ht="12" hidden="false" customHeight="false" outlineLevel="0" collapsed="false">
      <c r="BS46640" s="96" t="n">
        <f aca="false">BR46640-2.5</f>
        <v>-2.5</v>
      </c>
    </row>
    <row r="46641" customFormat="false" ht="12" hidden="false" customHeight="false" outlineLevel="0" collapsed="false">
      <c r="BS46641" s="96" t="n">
        <f aca="false">BR46641-2.5</f>
        <v>-2.5</v>
      </c>
    </row>
    <row r="46642" customFormat="false" ht="12" hidden="false" customHeight="false" outlineLevel="0" collapsed="false">
      <c r="BS46642" s="96" t="n">
        <f aca="false">BR46642-2.5</f>
        <v>-2.5</v>
      </c>
    </row>
    <row r="46643" customFormat="false" ht="12" hidden="false" customHeight="false" outlineLevel="0" collapsed="false">
      <c r="BS46643" s="96" t="n">
        <f aca="false">BR46643-2.5</f>
        <v>-2.5</v>
      </c>
    </row>
    <row r="46644" customFormat="false" ht="12" hidden="false" customHeight="false" outlineLevel="0" collapsed="false">
      <c r="BS46644" s="96" t="n">
        <f aca="false">BR46644-2.5</f>
        <v>-2.5</v>
      </c>
    </row>
    <row r="46645" customFormat="false" ht="12" hidden="false" customHeight="false" outlineLevel="0" collapsed="false">
      <c r="BS46645" s="96" t="n">
        <f aca="false">BR46645-2.5</f>
        <v>-2.5</v>
      </c>
    </row>
    <row r="46646" customFormat="false" ht="12" hidden="false" customHeight="false" outlineLevel="0" collapsed="false">
      <c r="BS46646" s="96" t="n">
        <f aca="false">BR46646-2.5</f>
        <v>-2.5</v>
      </c>
    </row>
    <row r="46647" customFormat="false" ht="12" hidden="false" customHeight="false" outlineLevel="0" collapsed="false">
      <c r="BS46647" s="96" t="n">
        <f aca="false">BR46647-2.5</f>
        <v>-2.5</v>
      </c>
    </row>
    <row r="46648" customFormat="false" ht="12" hidden="false" customHeight="false" outlineLevel="0" collapsed="false">
      <c r="BS46648" s="96" t="n">
        <f aca="false">BR46648-2.5</f>
        <v>-2.5</v>
      </c>
    </row>
    <row r="46649" customFormat="false" ht="12" hidden="false" customHeight="false" outlineLevel="0" collapsed="false">
      <c r="BS46649" s="96" t="n">
        <f aca="false">BR46649-2.5</f>
        <v>-2.5</v>
      </c>
    </row>
    <row r="46650" customFormat="false" ht="12" hidden="false" customHeight="false" outlineLevel="0" collapsed="false">
      <c r="BS46650" s="96" t="n">
        <f aca="false">BR46650-2.5</f>
        <v>-2.5</v>
      </c>
    </row>
    <row r="46651" customFormat="false" ht="12" hidden="false" customHeight="false" outlineLevel="0" collapsed="false">
      <c r="BS46651" s="96" t="n">
        <f aca="false">BR46651-2.5</f>
        <v>-2.5</v>
      </c>
    </row>
    <row r="46652" customFormat="false" ht="12" hidden="false" customHeight="false" outlineLevel="0" collapsed="false">
      <c r="BS46652" s="96" t="n">
        <f aca="false">BR46652-2.5</f>
        <v>-2.5</v>
      </c>
    </row>
    <row r="46653" customFormat="false" ht="12" hidden="false" customHeight="false" outlineLevel="0" collapsed="false">
      <c r="BS46653" s="96" t="n">
        <f aca="false">BR46653-2.5</f>
        <v>-2.5</v>
      </c>
    </row>
    <row r="46654" customFormat="false" ht="12" hidden="false" customHeight="false" outlineLevel="0" collapsed="false">
      <c r="BS46654" s="96" t="n">
        <f aca="false">BR46654-2.5</f>
        <v>-2.5</v>
      </c>
    </row>
    <row r="46655" customFormat="false" ht="12" hidden="false" customHeight="false" outlineLevel="0" collapsed="false">
      <c r="BS46655" s="96" t="n">
        <f aca="false">BR46655-2.5</f>
        <v>-2.5</v>
      </c>
    </row>
    <row r="46656" customFormat="false" ht="12" hidden="false" customHeight="false" outlineLevel="0" collapsed="false">
      <c r="BS46656" s="96" t="n">
        <f aca="false">BR46656-2.5</f>
        <v>-2.5</v>
      </c>
    </row>
    <row r="46657" customFormat="false" ht="12" hidden="false" customHeight="false" outlineLevel="0" collapsed="false">
      <c r="BS46657" s="96" t="n">
        <f aca="false">BR46657-2.5</f>
        <v>-2.5</v>
      </c>
    </row>
    <row r="46658" customFormat="false" ht="12" hidden="false" customHeight="false" outlineLevel="0" collapsed="false">
      <c r="BS46658" s="96" t="n">
        <f aca="false">BR46658-2.5</f>
        <v>-2.5</v>
      </c>
    </row>
    <row r="46659" customFormat="false" ht="12" hidden="false" customHeight="false" outlineLevel="0" collapsed="false">
      <c r="BS46659" s="96" t="n">
        <f aca="false">BR46659-2.5</f>
        <v>-2.5</v>
      </c>
    </row>
    <row r="46660" customFormat="false" ht="12" hidden="false" customHeight="false" outlineLevel="0" collapsed="false">
      <c r="BS46660" s="96" t="n">
        <f aca="false">BR46660-2.5</f>
        <v>-2.5</v>
      </c>
    </row>
    <row r="46661" customFormat="false" ht="12" hidden="false" customHeight="false" outlineLevel="0" collapsed="false">
      <c r="BS46661" s="96" t="n">
        <f aca="false">BR46661-2.5</f>
        <v>-2.5</v>
      </c>
    </row>
    <row r="46662" customFormat="false" ht="12" hidden="false" customHeight="false" outlineLevel="0" collapsed="false">
      <c r="BS46662" s="96" t="n">
        <f aca="false">BR46662-2.5</f>
        <v>-2.5</v>
      </c>
    </row>
    <row r="46663" customFormat="false" ht="12" hidden="false" customHeight="false" outlineLevel="0" collapsed="false">
      <c r="BS46663" s="96" t="n">
        <f aca="false">BR46663-2.5</f>
        <v>-2.5</v>
      </c>
    </row>
    <row r="46664" customFormat="false" ht="12" hidden="false" customHeight="false" outlineLevel="0" collapsed="false">
      <c r="BS46664" s="96" t="n">
        <f aca="false">BR46664-2.5</f>
        <v>-2.5</v>
      </c>
    </row>
    <row r="46665" customFormat="false" ht="12" hidden="false" customHeight="false" outlineLevel="0" collapsed="false">
      <c r="BS46665" s="96" t="n">
        <f aca="false">BR46665-2.5</f>
        <v>-2.5</v>
      </c>
    </row>
    <row r="46666" customFormat="false" ht="12" hidden="false" customHeight="false" outlineLevel="0" collapsed="false">
      <c r="BS46666" s="96" t="n">
        <f aca="false">BR46666-2.5</f>
        <v>-2.5</v>
      </c>
    </row>
    <row r="46667" customFormat="false" ht="12" hidden="false" customHeight="false" outlineLevel="0" collapsed="false">
      <c r="BS46667" s="96" t="n">
        <f aca="false">BR46667-2.5</f>
        <v>-2.5</v>
      </c>
    </row>
    <row r="46668" customFormat="false" ht="12" hidden="false" customHeight="false" outlineLevel="0" collapsed="false">
      <c r="BS46668" s="96" t="n">
        <f aca="false">BR46668-2.5</f>
        <v>-2.5</v>
      </c>
    </row>
    <row r="46669" customFormat="false" ht="12" hidden="false" customHeight="false" outlineLevel="0" collapsed="false">
      <c r="BS46669" s="96" t="n">
        <f aca="false">BR46669-2.5</f>
        <v>-2.5</v>
      </c>
    </row>
    <row r="46670" customFormat="false" ht="12" hidden="false" customHeight="false" outlineLevel="0" collapsed="false">
      <c r="BS46670" s="96" t="n">
        <f aca="false">BR46670-2.5</f>
        <v>-2.5</v>
      </c>
    </row>
    <row r="46671" customFormat="false" ht="12" hidden="false" customHeight="false" outlineLevel="0" collapsed="false">
      <c r="BS46671" s="96" t="n">
        <f aca="false">BR46671-2.5</f>
        <v>-2.5</v>
      </c>
    </row>
    <row r="46672" customFormat="false" ht="12" hidden="false" customHeight="false" outlineLevel="0" collapsed="false">
      <c r="BS46672" s="96" t="n">
        <f aca="false">BR46672-2.5</f>
        <v>-2.5</v>
      </c>
    </row>
    <row r="46673" customFormat="false" ht="12" hidden="false" customHeight="false" outlineLevel="0" collapsed="false">
      <c r="BS46673" s="96" t="n">
        <f aca="false">BR46673-2.5</f>
        <v>-2.5</v>
      </c>
    </row>
    <row r="46674" customFormat="false" ht="12" hidden="false" customHeight="false" outlineLevel="0" collapsed="false">
      <c r="BS46674" s="96" t="n">
        <f aca="false">BR46674-2.5</f>
        <v>-2.5</v>
      </c>
    </row>
    <row r="46675" customFormat="false" ht="12" hidden="false" customHeight="false" outlineLevel="0" collapsed="false">
      <c r="BS46675" s="96" t="n">
        <f aca="false">BR46675-2.5</f>
        <v>-2.5</v>
      </c>
    </row>
    <row r="46676" customFormat="false" ht="12" hidden="false" customHeight="false" outlineLevel="0" collapsed="false">
      <c r="BS46676" s="96" t="n">
        <f aca="false">BR46676-2.5</f>
        <v>-2.5</v>
      </c>
    </row>
    <row r="46677" customFormat="false" ht="12" hidden="false" customHeight="false" outlineLevel="0" collapsed="false">
      <c r="BS46677" s="96" t="n">
        <f aca="false">BR46677-2.5</f>
        <v>-2.5</v>
      </c>
    </row>
    <row r="46678" customFormat="false" ht="12" hidden="false" customHeight="false" outlineLevel="0" collapsed="false">
      <c r="BS46678" s="96" t="n">
        <f aca="false">BR46678-2.5</f>
        <v>-2.5</v>
      </c>
    </row>
    <row r="46679" customFormat="false" ht="12" hidden="false" customHeight="false" outlineLevel="0" collapsed="false">
      <c r="BS46679" s="96" t="n">
        <f aca="false">BR46679-2.5</f>
        <v>-2.5</v>
      </c>
    </row>
    <row r="46680" customFormat="false" ht="12" hidden="false" customHeight="false" outlineLevel="0" collapsed="false">
      <c r="BS46680" s="96" t="n">
        <f aca="false">BR46680-2.5</f>
        <v>-2.5</v>
      </c>
    </row>
    <row r="46681" customFormat="false" ht="12" hidden="false" customHeight="false" outlineLevel="0" collapsed="false">
      <c r="BS46681" s="96" t="n">
        <f aca="false">BR46681-2.5</f>
        <v>-2.5</v>
      </c>
    </row>
    <row r="46682" customFormat="false" ht="12" hidden="false" customHeight="false" outlineLevel="0" collapsed="false">
      <c r="BS46682" s="96" t="n">
        <f aca="false">BR46682-2.5</f>
        <v>-2.5</v>
      </c>
    </row>
    <row r="46683" customFormat="false" ht="12" hidden="false" customHeight="false" outlineLevel="0" collapsed="false">
      <c r="BS46683" s="96" t="n">
        <f aca="false">BR46683-2.5</f>
        <v>-2.5</v>
      </c>
    </row>
    <row r="46684" customFormat="false" ht="12" hidden="false" customHeight="false" outlineLevel="0" collapsed="false">
      <c r="BS46684" s="96" t="n">
        <f aca="false">BR46684-2.5</f>
        <v>-2.5</v>
      </c>
    </row>
    <row r="46685" customFormat="false" ht="12" hidden="false" customHeight="false" outlineLevel="0" collapsed="false">
      <c r="BS46685" s="96" t="n">
        <f aca="false">BR46685-2.5</f>
        <v>-2.5</v>
      </c>
    </row>
    <row r="46686" customFormat="false" ht="12" hidden="false" customHeight="false" outlineLevel="0" collapsed="false">
      <c r="BS46686" s="96" t="n">
        <f aca="false">BR46686-2.5</f>
        <v>-2.5</v>
      </c>
    </row>
    <row r="46687" customFormat="false" ht="12" hidden="false" customHeight="false" outlineLevel="0" collapsed="false">
      <c r="BS46687" s="96" t="n">
        <f aca="false">BR46687-2.5</f>
        <v>-2.5</v>
      </c>
    </row>
    <row r="46688" customFormat="false" ht="12" hidden="false" customHeight="false" outlineLevel="0" collapsed="false">
      <c r="BS46688" s="96" t="n">
        <f aca="false">BR46688-2.5</f>
        <v>-2.5</v>
      </c>
    </row>
    <row r="46689" customFormat="false" ht="12" hidden="false" customHeight="false" outlineLevel="0" collapsed="false">
      <c r="BS46689" s="96" t="n">
        <f aca="false">BR46689-2.5</f>
        <v>-2.5</v>
      </c>
    </row>
    <row r="46690" customFormat="false" ht="12" hidden="false" customHeight="false" outlineLevel="0" collapsed="false">
      <c r="BS46690" s="96" t="n">
        <f aca="false">BR46690-2.5</f>
        <v>-2.5</v>
      </c>
    </row>
    <row r="46691" customFormat="false" ht="12" hidden="false" customHeight="false" outlineLevel="0" collapsed="false">
      <c r="BS46691" s="96" t="n">
        <f aca="false">BR46691-2.5</f>
        <v>-2.5</v>
      </c>
    </row>
    <row r="46692" customFormat="false" ht="12" hidden="false" customHeight="false" outlineLevel="0" collapsed="false">
      <c r="BS46692" s="96" t="n">
        <f aca="false">BR46692-2.5</f>
        <v>-2.5</v>
      </c>
    </row>
    <row r="46693" customFormat="false" ht="12" hidden="false" customHeight="false" outlineLevel="0" collapsed="false">
      <c r="BS46693" s="96" t="n">
        <f aca="false">BR46693-2.5</f>
        <v>-2.5</v>
      </c>
    </row>
    <row r="46694" customFormat="false" ht="12" hidden="false" customHeight="false" outlineLevel="0" collapsed="false">
      <c r="BS46694" s="96" t="n">
        <f aca="false">BR46694-2.5</f>
        <v>-2.5</v>
      </c>
    </row>
    <row r="46695" customFormat="false" ht="12" hidden="false" customHeight="false" outlineLevel="0" collapsed="false">
      <c r="BS46695" s="96" t="n">
        <f aca="false">BR46695-2.5</f>
        <v>-2.5</v>
      </c>
    </row>
    <row r="46696" customFormat="false" ht="12" hidden="false" customHeight="false" outlineLevel="0" collapsed="false">
      <c r="BS46696" s="96" t="n">
        <f aca="false">BR46696-2.5</f>
        <v>-2.5</v>
      </c>
    </row>
    <row r="46697" customFormat="false" ht="12" hidden="false" customHeight="false" outlineLevel="0" collapsed="false">
      <c r="BS46697" s="96" t="n">
        <f aca="false">BR46697-2.5</f>
        <v>-2.5</v>
      </c>
    </row>
    <row r="46698" customFormat="false" ht="12" hidden="false" customHeight="false" outlineLevel="0" collapsed="false">
      <c r="BS46698" s="96" t="n">
        <f aca="false">BR46698-2.5</f>
        <v>-2.5</v>
      </c>
    </row>
    <row r="46699" customFormat="false" ht="12" hidden="false" customHeight="false" outlineLevel="0" collapsed="false">
      <c r="BS46699" s="96" t="n">
        <f aca="false">BR46699-2.5</f>
        <v>-2.5</v>
      </c>
    </row>
    <row r="46700" customFormat="false" ht="12" hidden="false" customHeight="false" outlineLevel="0" collapsed="false">
      <c r="BS46700" s="96" t="n">
        <f aca="false">BR46700-2.5</f>
        <v>-2.5</v>
      </c>
    </row>
    <row r="46701" customFormat="false" ht="12" hidden="false" customHeight="false" outlineLevel="0" collapsed="false">
      <c r="BS46701" s="96" t="n">
        <f aca="false">BR46701-2.5</f>
        <v>-2.5</v>
      </c>
    </row>
    <row r="46702" customFormat="false" ht="12" hidden="false" customHeight="false" outlineLevel="0" collapsed="false">
      <c r="BS46702" s="96" t="n">
        <f aca="false">BR46702-2.5</f>
        <v>-2.5</v>
      </c>
    </row>
    <row r="46703" customFormat="false" ht="12" hidden="false" customHeight="false" outlineLevel="0" collapsed="false">
      <c r="BS46703" s="96" t="n">
        <f aca="false">BR46703-2.5</f>
        <v>-2.5</v>
      </c>
    </row>
    <row r="46704" customFormat="false" ht="12" hidden="false" customHeight="false" outlineLevel="0" collapsed="false">
      <c r="BS46704" s="96" t="n">
        <f aca="false">BR46704-2.5</f>
        <v>-2.5</v>
      </c>
    </row>
    <row r="46705" customFormat="false" ht="12" hidden="false" customHeight="false" outlineLevel="0" collapsed="false">
      <c r="BS46705" s="96" t="n">
        <f aca="false">BR46705-2.5</f>
        <v>-2.5</v>
      </c>
    </row>
    <row r="46706" customFormat="false" ht="12" hidden="false" customHeight="false" outlineLevel="0" collapsed="false">
      <c r="BS46706" s="96" t="n">
        <f aca="false">BR46706-2.5</f>
        <v>-2.5</v>
      </c>
    </row>
    <row r="46707" customFormat="false" ht="12" hidden="false" customHeight="false" outlineLevel="0" collapsed="false">
      <c r="BS46707" s="96" t="n">
        <f aca="false">BR46707-2.5</f>
        <v>-2.5</v>
      </c>
    </row>
    <row r="46708" customFormat="false" ht="12" hidden="false" customHeight="false" outlineLevel="0" collapsed="false">
      <c r="BS46708" s="96" t="n">
        <f aca="false">BR46708-2.5</f>
        <v>-2.5</v>
      </c>
    </row>
    <row r="46709" customFormat="false" ht="12" hidden="false" customHeight="false" outlineLevel="0" collapsed="false">
      <c r="BS46709" s="96" t="n">
        <f aca="false">BR46709-2.5</f>
        <v>-2.5</v>
      </c>
    </row>
    <row r="46710" customFormat="false" ht="12" hidden="false" customHeight="false" outlineLevel="0" collapsed="false">
      <c r="BS46710" s="96" t="n">
        <f aca="false">BR46710-2.5</f>
        <v>-2.5</v>
      </c>
    </row>
    <row r="46711" customFormat="false" ht="12" hidden="false" customHeight="false" outlineLevel="0" collapsed="false">
      <c r="BS46711" s="96" t="n">
        <f aca="false">BR46711-2.5</f>
        <v>-2.5</v>
      </c>
    </row>
    <row r="46712" customFormat="false" ht="12" hidden="false" customHeight="false" outlineLevel="0" collapsed="false">
      <c r="BS46712" s="96" t="n">
        <f aca="false">BR46712-2.5</f>
        <v>-2.5</v>
      </c>
    </row>
    <row r="46713" customFormat="false" ht="12" hidden="false" customHeight="false" outlineLevel="0" collapsed="false">
      <c r="BS46713" s="96" t="n">
        <f aca="false">BR46713-2.5</f>
        <v>-2.5</v>
      </c>
    </row>
    <row r="46714" customFormat="false" ht="12" hidden="false" customHeight="false" outlineLevel="0" collapsed="false">
      <c r="BS46714" s="96" t="n">
        <f aca="false">BR46714-2.5</f>
        <v>-2.5</v>
      </c>
    </row>
    <row r="46715" customFormat="false" ht="12" hidden="false" customHeight="false" outlineLevel="0" collapsed="false">
      <c r="BS46715" s="96" t="n">
        <f aca="false">BR46715-2.5</f>
        <v>-2.5</v>
      </c>
    </row>
    <row r="46716" customFormat="false" ht="12" hidden="false" customHeight="false" outlineLevel="0" collapsed="false">
      <c r="BS46716" s="96" t="n">
        <f aca="false">BR46716-2.5</f>
        <v>-2.5</v>
      </c>
    </row>
    <row r="46717" customFormat="false" ht="12" hidden="false" customHeight="false" outlineLevel="0" collapsed="false">
      <c r="BS46717" s="96" t="n">
        <f aca="false">BR46717-2.5</f>
        <v>-2.5</v>
      </c>
    </row>
    <row r="46718" customFormat="false" ht="12" hidden="false" customHeight="false" outlineLevel="0" collapsed="false">
      <c r="BS46718" s="96" t="n">
        <f aca="false">BR46718-2.5</f>
        <v>-2.5</v>
      </c>
    </row>
    <row r="46719" customFormat="false" ht="12" hidden="false" customHeight="false" outlineLevel="0" collapsed="false">
      <c r="BS46719" s="96" t="n">
        <f aca="false">BR46719-2.5</f>
        <v>-2.5</v>
      </c>
    </row>
    <row r="46720" customFormat="false" ht="12" hidden="false" customHeight="false" outlineLevel="0" collapsed="false">
      <c r="BS46720" s="96" t="n">
        <f aca="false">BR46720-2.5</f>
        <v>-2.5</v>
      </c>
    </row>
    <row r="46721" customFormat="false" ht="12" hidden="false" customHeight="false" outlineLevel="0" collapsed="false">
      <c r="BS46721" s="96" t="n">
        <f aca="false">BR46721-2.5</f>
        <v>-2.5</v>
      </c>
    </row>
    <row r="46722" customFormat="false" ht="12" hidden="false" customHeight="false" outlineLevel="0" collapsed="false">
      <c r="BS46722" s="96" t="n">
        <f aca="false">BR46722-2.5</f>
        <v>-2.5</v>
      </c>
    </row>
    <row r="46723" customFormat="false" ht="12" hidden="false" customHeight="false" outlineLevel="0" collapsed="false">
      <c r="BS46723" s="96" t="n">
        <f aca="false">BR46723-2.5</f>
        <v>-2.5</v>
      </c>
    </row>
    <row r="46724" customFormat="false" ht="12" hidden="false" customHeight="false" outlineLevel="0" collapsed="false">
      <c r="BS46724" s="96" t="n">
        <f aca="false">BR46724-2.5</f>
        <v>-2.5</v>
      </c>
    </row>
    <row r="46725" customFormat="false" ht="12" hidden="false" customHeight="false" outlineLevel="0" collapsed="false">
      <c r="BS46725" s="96" t="n">
        <f aca="false">BR46725-2.5</f>
        <v>-2.5</v>
      </c>
    </row>
    <row r="46726" customFormat="false" ht="12" hidden="false" customHeight="false" outlineLevel="0" collapsed="false">
      <c r="BS46726" s="96" t="n">
        <f aca="false">BR46726-2.5</f>
        <v>-2.5</v>
      </c>
    </row>
    <row r="46727" customFormat="false" ht="12" hidden="false" customHeight="false" outlineLevel="0" collapsed="false">
      <c r="BS46727" s="96" t="n">
        <f aca="false">BR46727-2.5</f>
        <v>-2.5</v>
      </c>
    </row>
    <row r="46728" customFormat="false" ht="12" hidden="false" customHeight="false" outlineLevel="0" collapsed="false">
      <c r="BS46728" s="96" t="n">
        <f aca="false">BR46728-2.5</f>
        <v>-2.5</v>
      </c>
    </row>
    <row r="46729" customFormat="false" ht="12" hidden="false" customHeight="false" outlineLevel="0" collapsed="false">
      <c r="BS46729" s="96" t="n">
        <f aca="false">BR46729-2.5</f>
        <v>-2.5</v>
      </c>
    </row>
    <row r="46730" customFormat="false" ht="12" hidden="false" customHeight="false" outlineLevel="0" collapsed="false">
      <c r="BS46730" s="96" t="n">
        <f aca="false">BR46730-2.5</f>
        <v>-2.5</v>
      </c>
    </row>
    <row r="46731" customFormat="false" ht="12" hidden="false" customHeight="false" outlineLevel="0" collapsed="false">
      <c r="BS46731" s="96" t="n">
        <f aca="false">BR46731-2.5</f>
        <v>-2.5</v>
      </c>
    </row>
    <row r="46732" customFormat="false" ht="12" hidden="false" customHeight="false" outlineLevel="0" collapsed="false">
      <c r="BS46732" s="96" t="n">
        <f aca="false">BR46732-2.5</f>
        <v>-2.5</v>
      </c>
    </row>
    <row r="46733" customFormat="false" ht="12" hidden="false" customHeight="false" outlineLevel="0" collapsed="false">
      <c r="BS46733" s="96" t="n">
        <f aca="false">BR46733-2.5</f>
        <v>-2.5</v>
      </c>
    </row>
    <row r="46734" customFormat="false" ht="12" hidden="false" customHeight="false" outlineLevel="0" collapsed="false">
      <c r="BS46734" s="96" t="n">
        <f aca="false">BR46734-2.5</f>
        <v>-2.5</v>
      </c>
    </row>
    <row r="46735" customFormat="false" ht="12" hidden="false" customHeight="false" outlineLevel="0" collapsed="false">
      <c r="BS46735" s="96" t="n">
        <f aca="false">BR46735-2.5</f>
        <v>-2.5</v>
      </c>
    </row>
    <row r="46736" customFormat="false" ht="12" hidden="false" customHeight="false" outlineLevel="0" collapsed="false">
      <c r="BS46736" s="96" t="n">
        <f aca="false">BR46736-2.5</f>
        <v>-2.5</v>
      </c>
    </row>
    <row r="46737" customFormat="false" ht="12" hidden="false" customHeight="false" outlineLevel="0" collapsed="false">
      <c r="BS46737" s="96" t="n">
        <f aca="false">BR46737-2.5</f>
        <v>-2.5</v>
      </c>
    </row>
    <row r="46738" customFormat="false" ht="12" hidden="false" customHeight="false" outlineLevel="0" collapsed="false">
      <c r="BS46738" s="96" t="n">
        <f aca="false">BR46738-2.5</f>
        <v>-2.5</v>
      </c>
    </row>
    <row r="46739" customFormat="false" ht="12" hidden="false" customHeight="false" outlineLevel="0" collapsed="false">
      <c r="BS46739" s="96" t="n">
        <f aca="false">BR46739-2.5</f>
        <v>-2.5</v>
      </c>
    </row>
    <row r="46740" customFormat="false" ht="12" hidden="false" customHeight="false" outlineLevel="0" collapsed="false">
      <c r="BS46740" s="96" t="n">
        <f aca="false">BR46740-2.5</f>
        <v>-2.5</v>
      </c>
    </row>
    <row r="46741" customFormat="false" ht="12" hidden="false" customHeight="false" outlineLevel="0" collapsed="false">
      <c r="BS46741" s="96" t="n">
        <f aca="false">BR46741-2.5</f>
        <v>-2.5</v>
      </c>
    </row>
    <row r="46742" customFormat="false" ht="12" hidden="false" customHeight="false" outlineLevel="0" collapsed="false">
      <c r="BS46742" s="96" t="n">
        <f aca="false">BR46742-2.5</f>
        <v>-2.5</v>
      </c>
    </row>
    <row r="46743" customFormat="false" ht="12" hidden="false" customHeight="false" outlineLevel="0" collapsed="false">
      <c r="BS46743" s="96" t="n">
        <f aca="false">BR46743-2.5</f>
        <v>-2.5</v>
      </c>
    </row>
    <row r="46744" customFormat="false" ht="12" hidden="false" customHeight="false" outlineLevel="0" collapsed="false">
      <c r="BS46744" s="96" t="n">
        <f aca="false">BR46744-2.5</f>
        <v>-2.5</v>
      </c>
    </row>
    <row r="46745" customFormat="false" ht="12" hidden="false" customHeight="false" outlineLevel="0" collapsed="false">
      <c r="BS46745" s="96" t="n">
        <f aca="false">BR46745-2.5</f>
        <v>-2.5</v>
      </c>
    </row>
    <row r="46746" customFormat="false" ht="12" hidden="false" customHeight="false" outlineLevel="0" collapsed="false">
      <c r="BS46746" s="96" t="n">
        <f aca="false">BR46746-2.5</f>
        <v>-2.5</v>
      </c>
    </row>
    <row r="46747" customFormat="false" ht="12" hidden="false" customHeight="false" outlineLevel="0" collapsed="false">
      <c r="BS46747" s="96" t="n">
        <f aca="false">BR46747-2.5</f>
        <v>-2.5</v>
      </c>
    </row>
    <row r="46748" customFormat="false" ht="12" hidden="false" customHeight="false" outlineLevel="0" collapsed="false">
      <c r="BS46748" s="96" t="n">
        <f aca="false">BR46748-2.5</f>
        <v>-2.5</v>
      </c>
    </row>
    <row r="46749" customFormat="false" ht="12" hidden="false" customHeight="false" outlineLevel="0" collapsed="false">
      <c r="BS46749" s="96" t="n">
        <f aca="false">BR46749-2.5</f>
        <v>-2.5</v>
      </c>
    </row>
    <row r="46750" customFormat="false" ht="12" hidden="false" customHeight="false" outlineLevel="0" collapsed="false">
      <c r="BS46750" s="96" t="n">
        <f aca="false">BR46750-2.5</f>
        <v>-2.5</v>
      </c>
    </row>
    <row r="46751" customFormat="false" ht="12" hidden="false" customHeight="false" outlineLevel="0" collapsed="false">
      <c r="BS46751" s="96" t="n">
        <f aca="false">BR46751-2.5</f>
        <v>-2.5</v>
      </c>
    </row>
    <row r="46752" customFormat="false" ht="12" hidden="false" customHeight="false" outlineLevel="0" collapsed="false">
      <c r="BS46752" s="96" t="n">
        <f aca="false">BR46752-2.5</f>
        <v>-2.5</v>
      </c>
    </row>
    <row r="46753" customFormat="false" ht="12" hidden="false" customHeight="false" outlineLevel="0" collapsed="false">
      <c r="BS46753" s="96" t="n">
        <f aca="false">BR46753-2.5</f>
        <v>-2.5</v>
      </c>
    </row>
    <row r="46754" customFormat="false" ht="12" hidden="false" customHeight="false" outlineLevel="0" collapsed="false">
      <c r="BS46754" s="96" t="n">
        <f aca="false">BR46754-2.5</f>
        <v>-2.5</v>
      </c>
    </row>
    <row r="46755" customFormat="false" ht="12" hidden="false" customHeight="false" outlineLevel="0" collapsed="false">
      <c r="BS46755" s="96" t="n">
        <f aca="false">BR46755-2.5</f>
        <v>-2.5</v>
      </c>
    </row>
    <row r="46756" customFormat="false" ht="12" hidden="false" customHeight="false" outlineLevel="0" collapsed="false">
      <c r="BS46756" s="96" t="n">
        <f aca="false">BR46756-2.5</f>
        <v>-2.5</v>
      </c>
    </row>
    <row r="46757" customFormat="false" ht="12" hidden="false" customHeight="false" outlineLevel="0" collapsed="false">
      <c r="BS46757" s="96" t="n">
        <f aca="false">BR46757-2.5</f>
        <v>-2.5</v>
      </c>
    </row>
    <row r="46758" customFormat="false" ht="12" hidden="false" customHeight="false" outlineLevel="0" collapsed="false">
      <c r="BS46758" s="96" t="n">
        <f aca="false">BR46758-2.5</f>
        <v>-2.5</v>
      </c>
    </row>
    <row r="46759" customFormat="false" ht="12" hidden="false" customHeight="false" outlineLevel="0" collapsed="false">
      <c r="BS46759" s="96" t="n">
        <f aca="false">BR46759-2.5</f>
        <v>-2.5</v>
      </c>
    </row>
    <row r="46760" customFormat="false" ht="12" hidden="false" customHeight="false" outlineLevel="0" collapsed="false">
      <c r="BS46760" s="96" t="n">
        <f aca="false">BR46760-2.5</f>
        <v>-2.5</v>
      </c>
    </row>
    <row r="46761" customFormat="false" ht="12" hidden="false" customHeight="false" outlineLevel="0" collapsed="false">
      <c r="BS46761" s="96" t="n">
        <f aca="false">BR46761-2.5</f>
        <v>-2.5</v>
      </c>
    </row>
    <row r="46762" customFormat="false" ht="12" hidden="false" customHeight="false" outlineLevel="0" collapsed="false">
      <c r="BS46762" s="96" t="n">
        <f aca="false">BR46762-2.5</f>
        <v>-2.5</v>
      </c>
    </row>
    <row r="46763" customFormat="false" ht="12" hidden="false" customHeight="false" outlineLevel="0" collapsed="false">
      <c r="BS46763" s="96" t="n">
        <f aca="false">BR46763-2.5</f>
        <v>-2.5</v>
      </c>
    </row>
    <row r="46764" customFormat="false" ht="12" hidden="false" customHeight="false" outlineLevel="0" collapsed="false">
      <c r="BS46764" s="96" t="n">
        <f aca="false">BR46764-2.5</f>
        <v>-2.5</v>
      </c>
    </row>
    <row r="46765" customFormat="false" ht="12" hidden="false" customHeight="false" outlineLevel="0" collapsed="false">
      <c r="BS46765" s="96" t="n">
        <f aca="false">BR46765-2.5</f>
        <v>-2.5</v>
      </c>
    </row>
    <row r="46766" customFormat="false" ht="12" hidden="false" customHeight="false" outlineLevel="0" collapsed="false">
      <c r="BS46766" s="96" t="n">
        <f aca="false">BR46766-2.5</f>
        <v>-2.5</v>
      </c>
    </row>
    <row r="46767" customFormat="false" ht="12" hidden="false" customHeight="false" outlineLevel="0" collapsed="false">
      <c r="BS46767" s="96" t="n">
        <f aca="false">BR46767-2.5</f>
        <v>-2.5</v>
      </c>
    </row>
    <row r="46768" customFormat="false" ht="12" hidden="false" customHeight="false" outlineLevel="0" collapsed="false">
      <c r="BS46768" s="96" t="n">
        <f aca="false">BR46768-2.5</f>
        <v>-2.5</v>
      </c>
    </row>
    <row r="46769" customFormat="false" ht="12" hidden="false" customHeight="false" outlineLevel="0" collapsed="false">
      <c r="BS46769" s="96" t="n">
        <f aca="false">BR46769-2.5</f>
        <v>-2.5</v>
      </c>
    </row>
    <row r="46770" customFormat="false" ht="12" hidden="false" customHeight="false" outlineLevel="0" collapsed="false">
      <c r="BS46770" s="96" t="n">
        <f aca="false">BR46770-2.5</f>
        <v>-2.5</v>
      </c>
    </row>
    <row r="46771" customFormat="false" ht="12" hidden="false" customHeight="false" outlineLevel="0" collapsed="false">
      <c r="BS46771" s="96" t="n">
        <f aca="false">BR46771-2.5</f>
        <v>-2.5</v>
      </c>
    </row>
    <row r="46772" customFormat="false" ht="12" hidden="false" customHeight="false" outlineLevel="0" collapsed="false">
      <c r="BS46772" s="96" t="n">
        <f aca="false">BR46772-2.5</f>
        <v>-2.5</v>
      </c>
    </row>
    <row r="46773" customFormat="false" ht="12" hidden="false" customHeight="false" outlineLevel="0" collapsed="false">
      <c r="BS46773" s="96" t="n">
        <f aca="false">BR46773-2.5</f>
        <v>-2.5</v>
      </c>
    </row>
    <row r="46774" customFormat="false" ht="12" hidden="false" customHeight="false" outlineLevel="0" collapsed="false">
      <c r="BS46774" s="96" t="n">
        <f aca="false">BR46774-2.5</f>
        <v>-2.5</v>
      </c>
    </row>
    <row r="46775" customFormat="false" ht="12" hidden="false" customHeight="false" outlineLevel="0" collapsed="false">
      <c r="BS46775" s="96" t="n">
        <f aca="false">BR46775-2.5</f>
        <v>-2.5</v>
      </c>
    </row>
    <row r="46776" customFormat="false" ht="12" hidden="false" customHeight="false" outlineLevel="0" collapsed="false">
      <c r="BS46776" s="96" t="n">
        <f aca="false">BR46776-2.5</f>
        <v>-2.5</v>
      </c>
    </row>
    <row r="46777" customFormat="false" ht="12" hidden="false" customHeight="false" outlineLevel="0" collapsed="false">
      <c r="BS46777" s="96" t="n">
        <f aca="false">BR46777-2.5</f>
        <v>-2.5</v>
      </c>
    </row>
    <row r="46778" customFormat="false" ht="12" hidden="false" customHeight="false" outlineLevel="0" collapsed="false">
      <c r="BS46778" s="96" t="n">
        <f aca="false">BR46778-2.5</f>
        <v>-2.5</v>
      </c>
    </row>
    <row r="46779" customFormat="false" ht="12" hidden="false" customHeight="false" outlineLevel="0" collapsed="false">
      <c r="BS46779" s="96" t="n">
        <f aca="false">BR46779-2.5</f>
        <v>-2.5</v>
      </c>
    </row>
    <row r="46780" customFormat="false" ht="12" hidden="false" customHeight="false" outlineLevel="0" collapsed="false">
      <c r="BS46780" s="96" t="n">
        <f aca="false">BR46780-2.5</f>
        <v>-2.5</v>
      </c>
    </row>
    <row r="46781" customFormat="false" ht="12" hidden="false" customHeight="false" outlineLevel="0" collapsed="false">
      <c r="BS46781" s="96" t="n">
        <f aca="false">BR46781-2.5</f>
        <v>-2.5</v>
      </c>
    </row>
    <row r="46782" customFormat="false" ht="12" hidden="false" customHeight="false" outlineLevel="0" collapsed="false">
      <c r="BS46782" s="96" t="n">
        <f aca="false">BR46782-2.5</f>
        <v>-2.5</v>
      </c>
    </row>
    <row r="46783" customFormat="false" ht="12" hidden="false" customHeight="false" outlineLevel="0" collapsed="false">
      <c r="BS46783" s="96" t="n">
        <f aca="false">BR46783-2.5</f>
        <v>-2.5</v>
      </c>
    </row>
    <row r="46784" customFormat="false" ht="12" hidden="false" customHeight="false" outlineLevel="0" collapsed="false">
      <c r="BS46784" s="96" t="n">
        <f aca="false">BR46784-2.5</f>
        <v>-2.5</v>
      </c>
    </row>
    <row r="46785" customFormat="false" ht="12" hidden="false" customHeight="false" outlineLevel="0" collapsed="false">
      <c r="BS46785" s="96" t="n">
        <f aca="false">BR46785-2.5</f>
        <v>-2.5</v>
      </c>
    </row>
    <row r="46786" customFormat="false" ht="12" hidden="false" customHeight="false" outlineLevel="0" collapsed="false">
      <c r="BS46786" s="96" t="n">
        <f aca="false">BR46786-2.5</f>
        <v>-2.5</v>
      </c>
    </row>
    <row r="46787" customFormat="false" ht="12" hidden="false" customHeight="false" outlineLevel="0" collapsed="false">
      <c r="BS46787" s="96" t="n">
        <f aca="false">BR46787-2.5</f>
        <v>-2.5</v>
      </c>
    </row>
    <row r="46788" customFormat="false" ht="12" hidden="false" customHeight="false" outlineLevel="0" collapsed="false">
      <c r="BS46788" s="96" t="n">
        <f aca="false">BR46788-2.5</f>
        <v>-2.5</v>
      </c>
    </row>
    <row r="46789" customFormat="false" ht="12" hidden="false" customHeight="false" outlineLevel="0" collapsed="false">
      <c r="BS46789" s="96" t="n">
        <f aca="false">BR46789-2.5</f>
        <v>-2.5</v>
      </c>
    </row>
    <row r="46790" customFormat="false" ht="12" hidden="false" customHeight="false" outlineLevel="0" collapsed="false">
      <c r="BS46790" s="96" t="n">
        <f aca="false">BR46790-2.5</f>
        <v>-2.5</v>
      </c>
    </row>
    <row r="46791" customFormat="false" ht="12" hidden="false" customHeight="false" outlineLevel="0" collapsed="false">
      <c r="BS46791" s="96" t="n">
        <f aca="false">BR46791-2.5</f>
        <v>-2.5</v>
      </c>
    </row>
    <row r="46792" customFormat="false" ht="12" hidden="false" customHeight="false" outlineLevel="0" collapsed="false">
      <c r="BS46792" s="96" t="n">
        <f aca="false">BR46792-2.5</f>
        <v>-2.5</v>
      </c>
    </row>
    <row r="46793" customFormat="false" ht="12" hidden="false" customHeight="false" outlineLevel="0" collapsed="false">
      <c r="BS46793" s="96" t="n">
        <f aca="false">BR46793-2.5</f>
        <v>-2.5</v>
      </c>
    </row>
    <row r="46794" customFormat="false" ht="12" hidden="false" customHeight="false" outlineLevel="0" collapsed="false">
      <c r="BS46794" s="96" t="n">
        <f aca="false">BR46794-2.5</f>
        <v>-2.5</v>
      </c>
    </row>
    <row r="46795" customFormat="false" ht="12" hidden="false" customHeight="false" outlineLevel="0" collapsed="false">
      <c r="BS46795" s="96" t="n">
        <f aca="false">BR46795-2.5</f>
        <v>-2.5</v>
      </c>
    </row>
    <row r="46796" customFormat="false" ht="12" hidden="false" customHeight="false" outlineLevel="0" collapsed="false">
      <c r="BS46796" s="96" t="n">
        <f aca="false">BR46796-2.5</f>
        <v>-2.5</v>
      </c>
    </row>
    <row r="46797" customFormat="false" ht="12" hidden="false" customHeight="false" outlineLevel="0" collapsed="false">
      <c r="BS46797" s="96" t="n">
        <f aca="false">BR46797-2.5</f>
        <v>-2.5</v>
      </c>
    </row>
    <row r="46798" customFormat="false" ht="12" hidden="false" customHeight="false" outlineLevel="0" collapsed="false">
      <c r="BS46798" s="96" t="n">
        <f aca="false">BR46798-2.5</f>
        <v>-2.5</v>
      </c>
    </row>
    <row r="46799" customFormat="false" ht="12" hidden="false" customHeight="false" outlineLevel="0" collapsed="false">
      <c r="BS46799" s="96" t="n">
        <f aca="false">BR46799-2.5</f>
        <v>-2.5</v>
      </c>
    </row>
    <row r="46800" customFormat="false" ht="12" hidden="false" customHeight="false" outlineLevel="0" collapsed="false">
      <c r="BS46800" s="96" t="n">
        <f aca="false">BR46800-2.5</f>
        <v>-2.5</v>
      </c>
    </row>
    <row r="46801" customFormat="false" ht="12" hidden="false" customHeight="false" outlineLevel="0" collapsed="false">
      <c r="BS46801" s="96" t="n">
        <f aca="false">BR46801-2.5</f>
        <v>-2.5</v>
      </c>
    </row>
    <row r="46802" customFormat="false" ht="12" hidden="false" customHeight="false" outlineLevel="0" collapsed="false">
      <c r="BS46802" s="96" t="n">
        <f aca="false">BR46802-2.5</f>
        <v>-2.5</v>
      </c>
    </row>
    <row r="46803" customFormat="false" ht="12" hidden="false" customHeight="false" outlineLevel="0" collapsed="false">
      <c r="BS46803" s="96" t="n">
        <f aca="false">BR46803-2.5</f>
        <v>-2.5</v>
      </c>
    </row>
    <row r="46804" customFormat="false" ht="12" hidden="false" customHeight="false" outlineLevel="0" collapsed="false">
      <c r="BS46804" s="96" t="n">
        <f aca="false">BR46804-2.5</f>
        <v>-2.5</v>
      </c>
    </row>
    <row r="46805" customFormat="false" ht="12" hidden="false" customHeight="false" outlineLevel="0" collapsed="false">
      <c r="BS46805" s="96" t="n">
        <f aca="false">BR46805-2.5</f>
        <v>-2.5</v>
      </c>
    </row>
    <row r="46806" customFormat="false" ht="12" hidden="false" customHeight="false" outlineLevel="0" collapsed="false">
      <c r="BS46806" s="96" t="n">
        <f aca="false">BR46806-2.5</f>
        <v>-2.5</v>
      </c>
    </row>
    <row r="46807" customFormat="false" ht="12" hidden="false" customHeight="false" outlineLevel="0" collapsed="false">
      <c r="BS46807" s="96" t="n">
        <f aca="false">BR46807-2.5</f>
        <v>-2.5</v>
      </c>
    </row>
    <row r="46808" customFormat="false" ht="12" hidden="false" customHeight="false" outlineLevel="0" collapsed="false">
      <c r="BS46808" s="96" t="n">
        <f aca="false">BR46808-2.5</f>
        <v>-2.5</v>
      </c>
    </row>
    <row r="46809" customFormat="false" ht="12" hidden="false" customHeight="false" outlineLevel="0" collapsed="false">
      <c r="BS46809" s="96" t="n">
        <f aca="false">BR46809-2.5</f>
        <v>-2.5</v>
      </c>
    </row>
    <row r="46810" customFormat="false" ht="12" hidden="false" customHeight="false" outlineLevel="0" collapsed="false">
      <c r="BS46810" s="96" t="n">
        <f aca="false">BR46810-2.5</f>
        <v>-2.5</v>
      </c>
    </row>
    <row r="46811" customFormat="false" ht="12" hidden="false" customHeight="false" outlineLevel="0" collapsed="false">
      <c r="BS46811" s="96" t="n">
        <f aca="false">BR46811-2.5</f>
        <v>-2.5</v>
      </c>
    </row>
    <row r="46812" customFormat="false" ht="12" hidden="false" customHeight="false" outlineLevel="0" collapsed="false">
      <c r="BS46812" s="96" t="n">
        <f aca="false">BR46812-2.5</f>
        <v>-2.5</v>
      </c>
    </row>
    <row r="46813" customFormat="false" ht="12" hidden="false" customHeight="false" outlineLevel="0" collapsed="false">
      <c r="BS46813" s="96" t="n">
        <f aca="false">BR46813-2.5</f>
        <v>-2.5</v>
      </c>
    </row>
    <row r="46814" customFormat="false" ht="12" hidden="false" customHeight="false" outlineLevel="0" collapsed="false">
      <c r="BS46814" s="96" t="n">
        <f aca="false">BR46814-2.5</f>
        <v>-2.5</v>
      </c>
    </row>
    <row r="46815" customFormat="false" ht="12" hidden="false" customHeight="false" outlineLevel="0" collapsed="false">
      <c r="BS46815" s="96" t="n">
        <f aca="false">BR46815-2.5</f>
        <v>-2.5</v>
      </c>
    </row>
    <row r="46816" customFormat="false" ht="12" hidden="false" customHeight="false" outlineLevel="0" collapsed="false">
      <c r="BS46816" s="96" t="n">
        <f aca="false">BR46816-2.5</f>
        <v>-2.5</v>
      </c>
    </row>
    <row r="46817" customFormat="false" ht="12" hidden="false" customHeight="false" outlineLevel="0" collapsed="false">
      <c r="BS46817" s="96" t="n">
        <f aca="false">BR46817-2.5</f>
        <v>-2.5</v>
      </c>
    </row>
    <row r="46818" customFormat="false" ht="12" hidden="false" customHeight="false" outlineLevel="0" collapsed="false">
      <c r="BS46818" s="96" t="n">
        <f aca="false">BR46818-2.5</f>
        <v>-2.5</v>
      </c>
    </row>
    <row r="46819" customFormat="false" ht="12" hidden="false" customHeight="false" outlineLevel="0" collapsed="false">
      <c r="BS46819" s="96" t="n">
        <f aca="false">BR46819-2.5</f>
        <v>-2.5</v>
      </c>
    </row>
    <row r="46820" customFormat="false" ht="12" hidden="false" customHeight="false" outlineLevel="0" collapsed="false">
      <c r="BS46820" s="96" t="n">
        <f aca="false">BR46820-2.5</f>
        <v>-2.5</v>
      </c>
    </row>
    <row r="46821" customFormat="false" ht="12" hidden="false" customHeight="false" outlineLevel="0" collapsed="false">
      <c r="BS46821" s="96" t="n">
        <f aca="false">BR46821-2.5</f>
        <v>-2.5</v>
      </c>
    </row>
    <row r="46822" customFormat="false" ht="12" hidden="false" customHeight="false" outlineLevel="0" collapsed="false">
      <c r="BS46822" s="96" t="n">
        <f aca="false">BR46822-2.5</f>
        <v>-2.5</v>
      </c>
    </row>
    <row r="46823" customFormat="false" ht="12" hidden="false" customHeight="false" outlineLevel="0" collapsed="false">
      <c r="BS46823" s="96" t="n">
        <f aca="false">BR46823-2.5</f>
        <v>-2.5</v>
      </c>
    </row>
    <row r="46824" customFormat="false" ht="12" hidden="false" customHeight="false" outlineLevel="0" collapsed="false">
      <c r="BS46824" s="96" t="n">
        <f aca="false">BR46824-2.5</f>
        <v>-2.5</v>
      </c>
    </row>
    <row r="46825" customFormat="false" ht="12" hidden="false" customHeight="false" outlineLevel="0" collapsed="false">
      <c r="BS46825" s="96" t="n">
        <f aca="false">BR46825-2.5</f>
        <v>-2.5</v>
      </c>
    </row>
    <row r="46826" customFormat="false" ht="12" hidden="false" customHeight="false" outlineLevel="0" collapsed="false">
      <c r="BS46826" s="96" t="n">
        <f aca="false">BR46826-2.5</f>
        <v>-2.5</v>
      </c>
    </row>
    <row r="46827" customFormat="false" ht="12" hidden="false" customHeight="false" outlineLevel="0" collapsed="false">
      <c r="BS46827" s="96" t="n">
        <f aca="false">BR46827-2.5</f>
        <v>-2.5</v>
      </c>
    </row>
    <row r="46828" customFormat="false" ht="12" hidden="false" customHeight="false" outlineLevel="0" collapsed="false">
      <c r="BS46828" s="96" t="n">
        <f aca="false">BR46828-2.5</f>
        <v>-2.5</v>
      </c>
    </row>
    <row r="46829" customFormat="false" ht="12" hidden="false" customHeight="false" outlineLevel="0" collapsed="false">
      <c r="BS46829" s="96" t="n">
        <f aca="false">BR46829-2.5</f>
        <v>-2.5</v>
      </c>
    </row>
    <row r="46830" customFormat="false" ht="12" hidden="false" customHeight="false" outlineLevel="0" collapsed="false">
      <c r="BS46830" s="96" t="n">
        <f aca="false">BR46830-2.5</f>
        <v>-2.5</v>
      </c>
    </row>
    <row r="46831" customFormat="false" ht="12" hidden="false" customHeight="false" outlineLevel="0" collapsed="false">
      <c r="BS46831" s="96" t="n">
        <f aca="false">BR46831-2.5</f>
        <v>-2.5</v>
      </c>
    </row>
    <row r="46832" customFormat="false" ht="12" hidden="false" customHeight="false" outlineLevel="0" collapsed="false">
      <c r="BS46832" s="96" t="n">
        <f aca="false">BR46832-2.5</f>
        <v>-2.5</v>
      </c>
    </row>
    <row r="46833" customFormat="false" ht="12" hidden="false" customHeight="false" outlineLevel="0" collapsed="false">
      <c r="BS46833" s="96" t="n">
        <f aca="false">BR46833-2.5</f>
        <v>-2.5</v>
      </c>
    </row>
    <row r="46834" customFormat="false" ht="12" hidden="false" customHeight="false" outlineLevel="0" collapsed="false">
      <c r="BS46834" s="96" t="n">
        <f aca="false">BR46834-2.5</f>
        <v>-2.5</v>
      </c>
    </row>
    <row r="46835" customFormat="false" ht="12" hidden="false" customHeight="false" outlineLevel="0" collapsed="false">
      <c r="BS46835" s="96" t="n">
        <f aca="false">BR46835-2.5</f>
        <v>-2.5</v>
      </c>
    </row>
    <row r="46836" customFormat="false" ht="12" hidden="false" customHeight="false" outlineLevel="0" collapsed="false">
      <c r="BS46836" s="96" t="n">
        <f aca="false">BR46836-2.5</f>
        <v>-2.5</v>
      </c>
    </row>
    <row r="46837" customFormat="false" ht="12" hidden="false" customHeight="false" outlineLevel="0" collapsed="false">
      <c r="BS46837" s="96" t="n">
        <f aca="false">BR46837-2.5</f>
        <v>-2.5</v>
      </c>
    </row>
    <row r="46838" customFormat="false" ht="12" hidden="false" customHeight="false" outlineLevel="0" collapsed="false">
      <c r="BS46838" s="96" t="n">
        <f aca="false">BR46838-2.5</f>
        <v>-2.5</v>
      </c>
    </row>
    <row r="46839" customFormat="false" ht="12" hidden="false" customHeight="false" outlineLevel="0" collapsed="false">
      <c r="BS46839" s="96" t="n">
        <f aca="false">BR46839-2.5</f>
        <v>-2.5</v>
      </c>
    </row>
    <row r="46840" customFormat="false" ht="12" hidden="false" customHeight="false" outlineLevel="0" collapsed="false">
      <c r="BS46840" s="96" t="n">
        <f aca="false">BR46840-2.5</f>
        <v>-2.5</v>
      </c>
    </row>
    <row r="46841" customFormat="false" ht="12" hidden="false" customHeight="false" outlineLevel="0" collapsed="false">
      <c r="BS46841" s="96" t="n">
        <f aca="false">BR46841-2.5</f>
        <v>-2.5</v>
      </c>
    </row>
    <row r="46842" customFormat="false" ht="12" hidden="false" customHeight="false" outlineLevel="0" collapsed="false">
      <c r="BS46842" s="96" t="n">
        <f aca="false">BR46842-2.5</f>
        <v>-2.5</v>
      </c>
    </row>
    <row r="46843" customFormat="false" ht="12" hidden="false" customHeight="false" outlineLevel="0" collapsed="false">
      <c r="BS46843" s="96" t="n">
        <f aca="false">BR46843-2.5</f>
        <v>-2.5</v>
      </c>
    </row>
    <row r="46844" customFormat="false" ht="12" hidden="false" customHeight="false" outlineLevel="0" collapsed="false">
      <c r="BS46844" s="96" t="n">
        <f aca="false">BR46844-2.5</f>
        <v>-2.5</v>
      </c>
    </row>
    <row r="46845" customFormat="false" ht="12" hidden="false" customHeight="false" outlineLevel="0" collapsed="false">
      <c r="BS46845" s="96" t="n">
        <f aca="false">BR46845-2.5</f>
        <v>-2.5</v>
      </c>
    </row>
    <row r="46846" customFormat="false" ht="12" hidden="false" customHeight="false" outlineLevel="0" collapsed="false">
      <c r="BS46846" s="96" t="n">
        <f aca="false">BR46846-2.5</f>
        <v>-2.5</v>
      </c>
    </row>
    <row r="46847" customFormat="false" ht="12" hidden="false" customHeight="false" outlineLevel="0" collapsed="false">
      <c r="BS46847" s="96" t="n">
        <f aca="false">BR46847-2.5</f>
        <v>-2.5</v>
      </c>
    </row>
    <row r="46848" customFormat="false" ht="12" hidden="false" customHeight="false" outlineLevel="0" collapsed="false">
      <c r="BS46848" s="96" t="n">
        <f aca="false">BR46848-2.5</f>
        <v>-2.5</v>
      </c>
    </row>
    <row r="46849" customFormat="false" ht="12" hidden="false" customHeight="false" outlineLevel="0" collapsed="false">
      <c r="BS46849" s="96" t="n">
        <f aca="false">BR46849-2.5</f>
        <v>-2.5</v>
      </c>
    </row>
    <row r="46850" customFormat="false" ht="12" hidden="false" customHeight="false" outlineLevel="0" collapsed="false">
      <c r="BS46850" s="96" t="n">
        <f aca="false">BR46850-2.5</f>
        <v>-2.5</v>
      </c>
    </row>
    <row r="46851" customFormat="false" ht="12" hidden="false" customHeight="false" outlineLevel="0" collapsed="false">
      <c r="BS46851" s="96" t="n">
        <f aca="false">BR46851-2.5</f>
        <v>-2.5</v>
      </c>
    </row>
    <row r="46852" customFormat="false" ht="12" hidden="false" customHeight="false" outlineLevel="0" collapsed="false">
      <c r="BS46852" s="96" t="n">
        <f aca="false">BR46852-2.5</f>
        <v>-2.5</v>
      </c>
    </row>
    <row r="46853" customFormat="false" ht="12" hidden="false" customHeight="false" outlineLevel="0" collapsed="false">
      <c r="BS46853" s="96" t="n">
        <f aca="false">BR46853-2.5</f>
        <v>-2.5</v>
      </c>
    </row>
    <row r="46854" customFormat="false" ht="12" hidden="false" customHeight="false" outlineLevel="0" collapsed="false">
      <c r="BS46854" s="96" t="n">
        <f aca="false">BR46854-2.5</f>
        <v>-2.5</v>
      </c>
    </row>
    <row r="46855" customFormat="false" ht="12" hidden="false" customHeight="false" outlineLevel="0" collapsed="false">
      <c r="BS46855" s="96" t="n">
        <f aca="false">BR46855-2.5</f>
        <v>-2.5</v>
      </c>
    </row>
    <row r="46856" customFormat="false" ht="12" hidden="false" customHeight="false" outlineLevel="0" collapsed="false">
      <c r="BS46856" s="96" t="n">
        <f aca="false">BR46856-2.5</f>
        <v>-2.5</v>
      </c>
    </row>
    <row r="46857" customFormat="false" ht="12" hidden="false" customHeight="false" outlineLevel="0" collapsed="false">
      <c r="BS46857" s="96" t="n">
        <f aca="false">BR46857-2.5</f>
        <v>-2.5</v>
      </c>
    </row>
    <row r="46858" customFormat="false" ht="12" hidden="false" customHeight="false" outlineLevel="0" collapsed="false">
      <c r="BS46858" s="96" t="n">
        <f aca="false">BR46858-2.5</f>
        <v>-2.5</v>
      </c>
    </row>
    <row r="46859" customFormat="false" ht="12" hidden="false" customHeight="false" outlineLevel="0" collapsed="false">
      <c r="BS46859" s="96" t="n">
        <f aca="false">BR46859-2.5</f>
        <v>-2.5</v>
      </c>
    </row>
    <row r="46860" customFormat="false" ht="12" hidden="false" customHeight="false" outlineLevel="0" collapsed="false">
      <c r="BS46860" s="96" t="n">
        <f aca="false">BR46860-2.5</f>
        <v>-2.5</v>
      </c>
    </row>
    <row r="46861" customFormat="false" ht="12" hidden="false" customHeight="false" outlineLevel="0" collapsed="false">
      <c r="BS46861" s="96" t="n">
        <f aca="false">BR46861-2.5</f>
        <v>-2.5</v>
      </c>
    </row>
    <row r="46862" customFormat="false" ht="12" hidden="false" customHeight="false" outlineLevel="0" collapsed="false">
      <c r="BS46862" s="96" t="n">
        <f aca="false">BR46862-2.5</f>
        <v>-2.5</v>
      </c>
    </row>
    <row r="46863" customFormat="false" ht="12" hidden="false" customHeight="false" outlineLevel="0" collapsed="false">
      <c r="BS46863" s="96" t="n">
        <f aca="false">BR46863-2.5</f>
        <v>-2.5</v>
      </c>
    </row>
    <row r="46864" customFormat="false" ht="12" hidden="false" customHeight="false" outlineLevel="0" collapsed="false">
      <c r="BS46864" s="96" t="n">
        <f aca="false">BR46864-2.5</f>
        <v>-2.5</v>
      </c>
    </row>
    <row r="46865" customFormat="false" ht="12" hidden="false" customHeight="false" outlineLevel="0" collapsed="false">
      <c r="BS46865" s="96" t="n">
        <f aca="false">BR46865-2.5</f>
        <v>-2.5</v>
      </c>
    </row>
    <row r="46866" customFormat="false" ht="12" hidden="false" customHeight="false" outlineLevel="0" collapsed="false">
      <c r="BS46866" s="96" t="n">
        <f aca="false">BR46866-2.5</f>
        <v>-2.5</v>
      </c>
    </row>
    <row r="46867" customFormat="false" ht="12" hidden="false" customHeight="false" outlineLevel="0" collapsed="false">
      <c r="BS46867" s="96" t="n">
        <f aca="false">BR46867-2.5</f>
        <v>-2.5</v>
      </c>
    </row>
    <row r="46868" customFormat="false" ht="12" hidden="false" customHeight="false" outlineLevel="0" collapsed="false">
      <c r="BS46868" s="96" t="n">
        <f aca="false">BR46868-2.5</f>
        <v>-2.5</v>
      </c>
    </row>
    <row r="46869" customFormat="false" ht="12" hidden="false" customHeight="false" outlineLevel="0" collapsed="false">
      <c r="BS46869" s="96" t="n">
        <f aca="false">BR46869-2.5</f>
        <v>-2.5</v>
      </c>
    </row>
    <row r="46870" customFormat="false" ht="12" hidden="false" customHeight="false" outlineLevel="0" collapsed="false">
      <c r="BS46870" s="96" t="n">
        <f aca="false">BR46870-2.5</f>
        <v>-2.5</v>
      </c>
    </row>
    <row r="46871" customFormat="false" ht="12" hidden="false" customHeight="false" outlineLevel="0" collapsed="false">
      <c r="BS46871" s="96" t="n">
        <f aca="false">BR46871-2.5</f>
        <v>-2.5</v>
      </c>
    </row>
    <row r="46872" customFormat="false" ht="12" hidden="false" customHeight="false" outlineLevel="0" collapsed="false">
      <c r="BS46872" s="96" t="n">
        <f aca="false">BR46872-2.5</f>
        <v>-2.5</v>
      </c>
    </row>
    <row r="46873" customFormat="false" ht="12" hidden="false" customHeight="false" outlineLevel="0" collapsed="false">
      <c r="BS46873" s="96" t="n">
        <f aca="false">BR46873-2.5</f>
        <v>-2.5</v>
      </c>
    </row>
    <row r="46874" customFormat="false" ht="12" hidden="false" customHeight="false" outlineLevel="0" collapsed="false">
      <c r="BS46874" s="96" t="n">
        <f aca="false">BR46874-2.5</f>
        <v>-2.5</v>
      </c>
    </row>
    <row r="46875" customFormat="false" ht="12" hidden="false" customHeight="false" outlineLevel="0" collapsed="false">
      <c r="BS46875" s="96" t="n">
        <f aca="false">BR46875-2.5</f>
        <v>-2.5</v>
      </c>
    </row>
    <row r="46876" customFormat="false" ht="12" hidden="false" customHeight="false" outlineLevel="0" collapsed="false">
      <c r="BS46876" s="96" t="n">
        <f aca="false">BR46876-2.5</f>
        <v>-2.5</v>
      </c>
    </row>
    <row r="46877" customFormat="false" ht="12" hidden="false" customHeight="false" outlineLevel="0" collapsed="false">
      <c r="BS46877" s="96" t="n">
        <f aca="false">BR46877-2.5</f>
        <v>-2.5</v>
      </c>
    </row>
    <row r="46878" customFormat="false" ht="12" hidden="false" customHeight="false" outlineLevel="0" collapsed="false">
      <c r="BS46878" s="96" t="n">
        <f aca="false">BR46878-2.5</f>
        <v>-2.5</v>
      </c>
    </row>
    <row r="46879" customFormat="false" ht="12" hidden="false" customHeight="false" outlineLevel="0" collapsed="false">
      <c r="BS46879" s="96" t="n">
        <f aca="false">BR46879-2.5</f>
        <v>-2.5</v>
      </c>
    </row>
    <row r="46880" customFormat="false" ht="12" hidden="false" customHeight="false" outlineLevel="0" collapsed="false">
      <c r="BS46880" s="96" t="n">
        <f aca="false">BR46880-2.5</f>
        <v>-2.5</v>
      </c>
    </row>
    <row r="46881" customFormat="false" ht="12" hidden="false" customHeight="false" outlineLevel="0" collapsed="false">
      <c r="BS46881" s="96" t="n">
        <f aca="false">BR46881-2.5</f>
        <v>-2.5</v>
      </c>
    </row>
    <row r="46882" customFormat="false" ht="12" hidden="false" customHeight="false" outlineLevel="0" collapsed="false">
      <c r="BS46882" s="96" t="n">
        <f aca="false">BR46882-2.5</f>
        <v>-2.5</v>
      </c>
    </row>
    <row r="46883" customFormat="false" ht="12" hidden="false" customHeight="false" outlineLevel="0" collapsed="false">
      <c r="BS46883" s="96" t="n">
        <f aca="false">BR46883-2.5</f>
        <v>-2.5</v>
      </c>
    </row>
    <row r="46884" customFormat="false" ht="12" hidden="false" customHeight="false" outlineLevel="0" collapsed="false">
      <c r="BS46884" s="96" t="n">
        <f aca="false">BR46884-2.5</f>
        <v>-2.5</v>
      </c>
    </row>
    <row r="46885" customFormat="false" ht="12" hidden="false" customHeight="false" outlineLevel="0" collapsed="false">
      <c r="BS46885" s="96" t="n">
        <f aca="false">BR46885-2.5</f>
        <v>-2.5</v>
      </c>
    </row>
    <row r="46886" customFormat="false" ht="12" hidden="false" customHeight="false" outlineLevel="0" collapsed="false">
      <c r="BS46886" s="96" t="n">
        <f aca="false">BR46886-2.5</f>
        <v>-2.5</v>
      </c>
    </row>
    <row r="46887" customFormat="false" ht="12" hidden="false" customHeight="false" outlineLevel="0" collapsed="false">
      <c r="BS46887" s="96" t="n">
        <f aca="false">BR46887-2.5</f>
        <v>-2.5</v>
      </c>
    </row>
    <row r="46888" customFormat="false" ht="12" hidden="false" customHeight="false" outlineLevel="0" collapsed="false">
      <c r="BS46888" s="96" t="n">
        <f aca="false">BR46888-2.5</f>
        <v>-2.5</v>
      </c>
    </row>
    <row r="46889" customFormat="false" ht="12" hidden="false" customHeight="false" outlineLevel="0" collapsed="false">
      <c r="BS46889" s="96" t="n">
        <f aca="false">BR46889-2.5</f>
        <v>-2.5</v>
      </c>
    </row>
    <row r="46890" customFormat="false" ht="12" hidden="false" customHeight="false" outlineLevel="0" collapsed="false">
      <c r="BS46890" s="96" t="n">
        <f aca="false">BR46890-2.5</f>
        <v>-2.5</v>
      </c>
    </row>
    <row r="46891" customFormat="false" ht="12" hidden="false" customHeight="false" outlineLevel="0" collapsed="false">
      <c r="BS46891" s="96" t="n">
        <f aca="false">BR46891-2.5</f>
        <v>-2.5</v>
      </c>
    </row>
    <row r="46892" customFormat="false" ht="12" hidden="false" customHeight="false" outlineLevel="0" collapsed="false">
      <c r="BS46892" s="96" t="n">
        <f aca="false">BR46892-2.5</f>
        <v>-2.5</v>
      </c>
    </row>
    <row r="46893" customFormat="false" ht="12" hidden="false" customHeight="false" outlineLevel="0" collapsed="false">
      <c r="BS46893" s="96" t="n">
        <f aca="false">BR46893-2.5</f>
        <v>-2.5</v>
      </c>
    </row>
    <row r="46894" customFormat="false" ht="12" hidden="false" customHeight="false" outlineLevel="0" collapsed="false">
      <c r="BS46894" s="96" t="n">
        <f aca="false">BR46894-2.5</f>
        <v>-2.5</v>
      </c>
    </row>
    <row r="46895" customFormat="false" ht="12" hidden="false" customHeight="false" outlineLevel="0" collapsed="false">
      <c r="BS46895" s="96" t="n">
        <f aca="false">BR46895-2.5</f>
        <v>-2.5</v>
      </c>
    </row>
    <row r="46896" customFormat="false" ht="12" hidden="false" customHeight="false" outlineLevel="0" collapsed="false">
      <c r="BS46896" s="96" t="n">
        <f aca="false">BR46896-2.5</f>
        <v>-2.5</v>
      </c>
    </row>
    <row r="46897" customFormat="false" ht="12" hidden="false" customHeight="false" outlineLevel="0" collapsed="false">
      <c r="BS46897" s="96" t="n">
        <f aca="false">BR46897-2.5</f>
        <v>-2.5</v>
      </c>
    </row>
    <row r="46898" customFormat="false" ht="12" hidden="false" customHeight="false" outlineLevel="0" collapsed="false">
      <c r="BS46898" s="96" t="n">
        <f aca="false">BR46898-2.5</f>
        <v>-2.5</v>
      </c>
    </row>
    <row r="46899" customFormat="false" ht="12" hidden="false" customHeight="false" outlineLevel="0" collapsed="false">
      <c r="BS46899" s="96" t="n">
        <f aca="false">BR46899-2.5</f>
        <v>-2.5</v>
      </c>
    </row>
    <row r="46900" customFormat="false" ht="12" hidden="false" customHeight="false" outlineLevel="0" collapsed="false">
      <c r="BS46900" s="96" t="n">
        <f aca="false">BR46900-2.5</f>
        <v>-2.5</v>
      </c>
    </row>
    <row r="46901" customFormat="false" ht="12" hidden="false" customHeight="false" outlineLevel="0" collapsed="false">
      <c r="BS46901" s="96" t="n">
        <f aca="false">BR46901-2.5</f>
        <v>-2.5</v>
      </c>
    </row>
    <row r="46902" customFormat="false" ht="12" hidden="false" customHeight="false" outlineLevel="0" collapsed="false">
      <c r="BS46902" s="96" t="n">
        <f aca="false">BR46902-2.5</f>
        <v>-2.5</v>
      </c>
    </row>
    <row r="46903" customFormat="false" ht="12" hidden="false" customHeight="false" outlineLevel="0" collapsed="false">
      <c r="BS46903" s="96" t="n">
        <f aca="false">BR46903-2.5</f>
        <v>-2.5</v>
      </c>
    </row>
    <row r="46904" customFormat="false" ht="12" hidden="false" customHeight="false" outlineLevel="0" collapsed="false">
      <c r="BS46904" s="96" t="n">
        <f aca="false">BR46904-2.5</f>
        <v>-2.5</v>
      </c>
    </row>
    <row r="46905" customFormat="false" ht="12" hidden="false" customHeight="false" outlineLevel="0" collapsed="false">
      <c r="BS46905" s="96" t="n">
        <f aca="false">BR46905-2.5</f>
        <v>-2.5</v>
      </c>
    </row>
    <row r="46906" customFormat="false" ht="12" hidden="false" customHeight="false" outlineLevel="0" collapsed="false">
      <c r="BS46906" s="96" t="n">
        <f aca="false">BR46906-2.5</f>
        <v>-2.5</v>
      </c>
    </row>
    <row r="46907" customFormat="false" ht="12" hidden="false" customHeight="false" outlineLevel="0" collapsed="false">
      <c r="BS46907" s="96" t="n">
        <f aca="false">BR46907-2.5</f>
        <v>-2.5</v>
      </c>
    </row>
    <row r="46908" customFormat="false" ht="12" hidden="false" customHeight="false" outlineLevel="0" collapsed="false">
      <c r="BS46908" s="96" t="n">
        <f aca="false">BR46908-2.5</f>
        <v>-2.5</v>
      </c>
    </row>
    <row r="46909" customFormat="false" ht="12" hidden="false" customHeight="false" outlineLevel="0" collapsed="false">
      <c r="BS46909" s="96" t="n">
        <f aca="false">BR46909-2.5</f>
        <v>-2.5</v>
      </c>
    </row>
    <row r="46910" customFormat="false" ht="12" hidden="false" customHeight="false" outlineLevel="0" collapsed="false">
      <c r="BS46910" s="96" t="n">
        <f aca="false">BR46910-2.5</f>
        <v>-2.5</v>
      </c>
    </row>
    <row r="46911" customFormat="false" ht="12" hidden="false" customHeight="false" outlineLevel="0" collapsed="false">
      <c r="BS46911" s="96" t="n">
        <f aca="false">BR46911-2.5</f>
        <v>-2.5</v>
      </c>
    </row>
    <row r="46912" customFormat="false" ht="12" hidden="false" customHeight="false" outlineLevel="0" collapsed="false">
      <c r="BS46912" s="96" t="n">
        <f aca="false">BR46912-2.5</f>
        <v>-2.5</v>
      </c>
    </row>
    <row r="46913" customFormat="false" ht="12" hidden="false" customHeight="false" outlineLevel="0" collapsed="false">
      <c r="BS46913" s="96" t="n">
        <f aca="false">BR46913-2.5</f>
        <v>-2.5</v>
      </c>
    </row>
    <row r="46914" customFormat="false" ht="12" hidden="false" customHeight="false" outlineLevel="0" collapsed="false">
      <c r="BS46914" s="96" t="n">
        <f aca="false">BR46914-2.5</f>
        <v>-2.5</v>
      </c>
    </row>
    <row r="46915" customFormat="false" ht="12" hidden="false" customHeight="false" outlineLevel="0" collapsed="false">
      <c r="BS46915" s="96" t="n">
        <f aca="false">BR46915-2.5</f>
        <v>-2.5</v>
      </c>
    </row>
    <row r="46916" customFormat="false" ht="12" hidden="false" customHeight="false" outlineLevel="0" collapsed="false">
      <c r="BS46916" s="96" t="n">
        <f aca="false">BR46916-2.5</f>
        <v>-2.5</v>
      </c>
    </row>
    <row r="46917" customFormat="false" ht="12" hidden="false" customHeight="false" outlineLevel="0" collapsed="false">
      <c r="BS46917" s="96" t="n">
        <f aca="false">BR46917-2.5</f>
        <v>-2.5</v>
      </c>
    </row>
    <row r="46918" customFormat="false" ht="12" hidden="false" customHeight="false" outlineLevel="0" collapsed="false">
      <c r="BS46918" s="96" t="n">
        <f aca="false">BR46918-2.5</f>
        <v>-2.5</v>
      </c>
    </row>
    <row r="46919" customFormat="false" ht="12" hidden="false" customHeight="false" outlineLevel="0" collapsed="false">
      <c r="BS46919" s="96" t="n">
        <f aca="false">BR46919-2.5</f>
        <v>-2.5</v>
      </c>
    </row>
    <row r="46920" customFormat="false" ht="12" hidden="false" customHeight="false" outlineLevel="0" collapsed="false">
      <c r="BS46920" s="96" t="n">
        <f aca="false">BR46920-2.5</f>
        <v>-2.5</v>
      </c>
    </row>
    <row r="46921" customFormat="false" ht="12" hidden="false" customHeight="false" outlineLevel="0" collapsed="false">
      <c r="BS46921" s="96" t="n">
        <f aca="false">BR46921-2.5</f>
        <v>-2.5</v>
      </c>
    </row>
    <row r="46922" customFormat="false" ht="12" hidden="false" customHeight="false" outlineLevel="0" collapsed="false">
      <c r="BS46922" s="96" t="n">
        <f aca="false">BR46922-2.5</f>
        <v>-2.5</v>
      </c>
    </row>
    <row r="46923" customFormat="false" ht="12" hidden="false" customHeight="false" outlineLevel="0" collapsed="false">
      <c r="BS46923" s="96" t="n">
        <f aca="false">BR46923-2.5</f>
        <v>-2.5</v>
      </c>
    </row>
    <row r="46924" customFormat="false" ht="12" hidden="false" customHeight="false" outlineLevel="0" collapsed="false">
      <c r="BS46924" s="96" t="n">
        <f aca="false">BR46924-2.5</f>
        <v>-2.5</v>
      </c>
    </row>
    <row r="46925" customFormat="false" ht="12" hidden="false" customHeight="false" outlineLevel="0" collapsed="false">
      <c r="BS46925" s="96" t="n">
        <f aca="false">BR46925-2.5</f>
        <v>-2.5</v>
      </c>
    </row>
    <row r="46926" customFormat="false" ht="12" hidden="false" customHeight="false" outlineLevel="0" collapsed="false">
      <c r="BS46926" s="96" t="n">
        <f aca="false">BR46926-2.5</f>
        <v>-2.5</v>
      </c>
    </row>
    <row r="46927" customFormat="false" ht="12" hidden="false" customHeight="false" outlineLevel="0" collapsed="false">
      <c r="BS46927" s="96" t="n">
        <f aca="false">BR46927-2.5</f>
        <v>-2.5</v>
      </c>
    </row>
    <row r="46928" customFormat="false" ht="12" hidden="false" customHeight="false" outlineLevel="0" collapsed="false">
      <c r="BS46928" s="96" t="n">
        <f aca="false">BR46928-2.5</f>
        <v>-2.5</v>
      </c>
    </row>
    <row r="46929" customFormat="false" ht="12" hidden="false" customHeight="false" outlineLevel="0" collapsed="false">
      <c r="BS46929" s="96" t="n">
        <f aca="false">BR46929-2.5</f>
        <v>-2.5</v>
      </c>
    </row>
    <row r="46930" customFormat="false" ht="12" hidden="false" customHeight="false" outlineLevel="0" collapsed="false">
      <c r="BS46930" s="96" t="n">
        <f aca="false">BR46930-2.5</f>
        <v>-2.5</v>
      </c>
    </row>
    <row r="46931" customFormat="false" ht="12" hidden="false" customHeight="false" outlineLevel="0" collapsed="false">
      <c r="BS46931" s="96" t="n">
        <f aca="false">BR46931-2.5</f>
        <v>-2.5</v>
      </c>
    </row>
    <row r="46932" customFormat="false" ht="12" hidden="false" customHeight="false" outlineLevel="0" collapsed="false">
      <c r="BS46932" s="96" t="n">
        <f aca="false">BR46932-2.5</f>
        <v>-2.5</v>
      </c>
    </row>
    <row r="46933" customFormat="false" ht="12" hidden="false" customHeight="false" outlineLevel="0" collapsed="false">
      <c r="BS46933" s="96" t="n">
        <f aca="false">BR46933-2.5</f>
        <v>-2.5</v>
      </c>
    </row>
    <row r="46934" customFormat="false" ht="12" hidden="false" customHeight="false" outlineLevel="0" collapsed="false">
      <c r="BS46934" s="96" t="n">
        <f aca="false">BR46934-2.5</f>
        <v>-2.5</v>
      </c>
    </row>
    <row r="46935" customFormat="false" ht="12" hidden="false" customHeight="false" outlineLevel="0" collapsed="false">
      <c r="BS46935" s="96" t="n">
        <f aca="false">BR46935-2.5</f>
        <v>-2.5</v>
      </c>
    </row>
    <row r="46936" customFormat="false" ht="12" hidden="false" customHeight="false" outlineLevel="0" collapsed="false">
      <c r="BS46936" s="96" t="n">
        <f aca="false">BR46936-2.5</f>
        <v>-2.5</v>
      </c>
    </row>
    <row r="46937" customFormat="false" ht="12" hidden="false" customHeight="false" outlineLevel="0" collapsed="false">
      <c r="BS46937" s="96" t="n">
        <f aca="false">BR46937-2.5</f>
        <v>-2.5</v>
      </c>
    </row>
    <row r="46938" customFormat="false" ht="12" hidden="false" customHeight="false" outlineLevel="0" collapsed="false">
      <c r="BS46938" s="96" t="n">
        <f aca="false">BR46938-2.5</f>
        <v>-2.5</v>
      </c>
    </row>
    <row r="46939" customFormat="false" ht="12" hidden="false" customHeight="false" outlineLevel="0" collapsed="false">
      <c r="BS46939" s="96" t="n">
        <f aca="false">BR46939-2.5</f>
        <v>-2.5</v>
      </c>
    </row>
    <row r="46940" customFormat="false" ht="12" hidden="false" customHeight="false" outlineLevel="0" collapsed="false">
      <c r="BS46940" s="96" t="n">
        <f aca="false">BR46940-2.5</f>
        <v>-2.5</v>
      </c>
    </row>
    <row r="46941" customFormat="false" ht="12" hidden="false" customHeight="false" outlineLevel="0" collapsed="false">
      <c r="BS46941" s="96" t="n">
        <f aca="false">BR46941-2.5</f>
        <v>-2.5</v>
      </c>
    </row>
    <row r="46942" customFormat="false" ht="12" hidden="false" customHeight="false" outlineLevel="0" collapsed="false">
      <c r="BS46942" s="96" t="n">
        <f aca="false">BR46942-2.5</f>
        <v>-2.5</v>
      </c>
    </row>
    <row r="46943" customFormat="false" ht="12" hidden="false" customHeight="false" outlineLevel="0" collapsed="false">
      <c r="BS46943" s="96" t="n">
        <f aca="false">BR46943-2.5</f>
        <v>-2.5</v>
      </c>
    </row>
    <row r="46944" customFormat="false" ht="12" hidden="false" customHeight="false" outlineLevel="0" collapsed="false">
      <c r="BS46944" s="96" t="n">
        <f aca="false">BR46944-2.5</f>
        <v>-2.5</v>
      </c>
    </row>
    <row r="46945" customFormat="false" ht="12" hidden="false" customHeight="false" outlineLevel="0" collapsed="false">
      <c r="BS46945" s="96" t="n">
        <f aca="false">BR46945-2.5</f>
        <v>-2.5</v>
      </c>
    </row>
    <row r="46946" customFormat="false" ht="12" hidden="false" customHeight="false" outlineLevel="0" collapsed="false">
      <c r="BS46946" s="96" t="n">
        <f aca="false">BR46946-2.5</f>
        <v>-2.5</v>
      </c>
    </row>
    <row r="46947" customFormat="false" ht="12" hidden="false" customHeight="false" outlineLevel="0" collapsed="false">
      <c r="BS46947" s="96" t="n">
        <f aca="false">BR46947-2.5</f>
        <v>-2.5</v>
      </c>
    </row>
    <row r="46948" customFormat="false" ht="12" hidden="false" customHeight="false" outlineLevel="0" collapsed="false">
      <c r="BS46948" s="96" t="n">
        <f aca="false">BR46948-2.5</f>
        <v>-2.5</v>
      </c>
    </row>
    <row r="46949" customFormat="false" ht="12" hidden="false" customHeight="false" outlineLevel="0" collapsed="false">
      <c r="BS46949" s="96" t="n">
        <f aca="false">BR46949-2.5</f>
        <v>-2.5</v>
      </c>
    </row>
    <row r="46950" customFormat="false" ht="12" hidden="false" customHeight="false" outlineLevel="0" collapsed="false">
      <c r="BS46950" s="96" t="n">
        <f aca="false">BR46950-2.5</f>
        <v>-2.5</v>
      </c>
    </row>
    <row r="46951" customFormat="false" ht="12" hidden="false" customHeight="false" outlineLevel="0" collapsed="false">
      <c r="BS46951" s="96" t="n">
        <f aca="false">BR46951-2.5</f>
        <v>-2.5</v>
      </c>
    </row>
    <row r="46952" customFormat="false" ht="12" hidden="false" customHeight="false" outlineLevel="0" collapsed="false">
      <c r="BS46952" s="96" t="n">
        <f aca="false">BR46952-2.5</f>
        <v>-2.5</v>
      </c>
    </row>
    <row r="46953" customFormat="false" ht="12" hidden="false" customHeight="false" outlineLevel="0" collapsed="false">
      <c r="BS46953" s="96" t="n">
        <f aca="false">BR46953-2.5</f>
        <v>-2.5</v>
      </c>
    </row>
    <row r="46954" customFormat="false" ht="12" hidden="false" customHeight="false" outlineLevel="0" collapsed="false">
      <c r="BS46954" s="96" t="n">
        <f aca="false">BR46954-2.5</f>
        <v>-2.5</v>
      </c>
    </row>
    <row r="46955" customFormat="false" ht="12" hidden="false" customHeight="false" outlineLevel="0" collapsed="false">
      <c r="BS46955" s="96" t="n">
        <f aca="false">BR46955-2.5</f>
        <v>-2.5</v>
      </c>
    </row>
    <row r="46956" customFormat="false" ht="12" hidden="false" customHeight="false" outlineLevel="0" collapsed="false">
      <c r="BS46956" s="96" t="n">
        <f aca="false">BR46956-2.5</f>
        <v>-2.5</v>
      </c>
    </row>
    <row r="46957" customFormat="false" ht="12" hidden="false" customHeight="false" outlineLevel="0" collapsed="false">
      <c r="BS46957" s="96" t="n">
        <f aca="false">BR46957-2.5</f>
        <v>-2.5</v>
      </c>
    </row>
    <row r="46958" customFormat="false" ht="12" hidden="false" customHeight="false" outlineLevel="0" collapsed="false">
      <c r="BS46958" s="96" t="n">
        <f aca="false">BR46958-2.5</f>
        <v>-2.5</v>
      </c>
    </row>
    <row r="46959" customFormat="false" ht="12" hidden="false" customHeight="false" outlineLevel="0" collapsed="false">
      <c r="BS46959" s="96" t="n">
        <f aca="false">BR46959-2.5</f>
        <v>-2.5</v>
      </c>
    </row>
    <row r="46960" customFormat="false" ht="12" hidden="false" customHeight="false" outlineLevel="0" collapsed="false">
      <c r="BS46960" s="96" t="n">
        <f aca="false">BR46960-2.5</f>
        <v>-2.5</v>
      </c>
    </row>
    <row r="46961" customFormat="false" ht="12" hidden="false" customHeight="false" outlineLevel="0" collapsed="false">
      <c r="BS46961" s="96" t="n">
        <f aca="false">BR46961-2.5</f>
        <v>-2.5</v>
      </c>
    </row>
    <row r="46962" customFormat="false" ht="12" hidden="false" customHeight="false" outlineLevel="0" collapsed="false">
      <c r="BS46962" s="96" t="n">
        <f aca="false">BR46962-2.5</f>
        <v>-2.5</v>
      </c>
    </row>
    <row r="46963" customFormat="false" ht="12" hidden="false" customHeight="false" outlineLevel="0" collapsed="false">
      <c r="BS46963" s="96" t="n">
        <f aca="false">BR46963-2.5</f>
        <v>-2.5</v>
      </c>
    </row>
    <row r="46964" customFormat="false" ht="12" hidden="false" customHeight="false" outlineLevel="0" collapsed="false">
      <c r="BS46964" s="96" t="n">
        <f aca="false">BR46964-2.5</f>
        <v>-2.5</v>
      </c>
    </row>
    <row r="46965" customFormat="false" ht="12" hidden="false" customHeight="false" outlineLevel="0" collapsed="false">
      <c r="BS46965" s="96" t="n">
        <f aca="false">BR46965-2.5</f>
        <v>-2.5</v>
      </c>
    </row>
    <row r="46966" customFormat="false" ht="12" hidden="false" customHeight="false" outlineLevel="0" collapsed="false">
      <c r="BS46966" s="96" t="n">
        <f aca="false">BR46966-2.5</f>
        <v>-2.5</v>
      </c>
    </row>
    <row r="46967" customFormat="false" ht="12" hidden="false" customHeight="false" outlineLevel="0" collapsed="false">
      <c r="BS46967" s="96" t="n">
        <f aca="false">BR46967-2.5</f>
        <v>-2.5</v>
      </c>
    </row>
    <row r="46968" customFormat="false" ht="12" hidden="false" customHeight="false" outlineLevel="0" collapsed="false">
      <c r="BS46968" s="96" t="n">
        <f aca="false">BR46968-2.5</f>
        <v>-2.5</v>
      </c>
    </row>
    <row r="46969" customFormat="false" ht="12" hidden="false" customHeight="false" outlineLevel="0" collapsed="false">
      <c r="BS46969" s="96" t="n">
        <f aca="false">BR46969-2.5</f>
        <v>-2.5</v>
      </c>
    </row>
    <row r="46970" customFormat="false" ht="12" hidden="false" customHeight="false" outlineLevel="0" collapsed="false">
      <c r="BS46970" s="96" t="n">
        <f aca="false">BR46970-2.5</f>
        <v>-2.5</v>
      </c>
    </row>
    <row r="46971" customFormat="false" ht="12" hidden="false" customHeight="false" outlineLevel="0" collapsed="false">
      <c r="BS46971" s="96" t="n">
        <f aca="false">BR46971-2.5</f>
        <v>-2.5</v>
      </c>
    </row>
    <row r="46972" customFormat="false" ht="12" hidden="false" customHeight="false" outlineLevel="0" collapsed="false">
      <c r="BS46972" s="96" t="n">
        <f aca="false">BR46972-2.5</f>
        <v>-2.5</v>
      </c>
    </row>
    <row r="46973" customFormat="false" ht="12" hidden="false" customHeight="false" outlineLevel="0" collapsed="false">
      <c r="BS46973" s="96" t="n">
        <f aca="false">BR46973-2.5</f>
        <v>-2.5</v>
      </c>
    </row>
    <row r="46974" customFormat="false" ht="12" hidden="false" customHeight="false" outlineLevel="0" collapsed="false">
      <c r="BS46974" s="96" t="n">
        <f aca="false">BR46974-2.5</f>
        <v>-2.5</v>
      </c>
    </row>
    <row r="46975" customFormat="false" ht="12" hidden="false" customHeight="false" outlineLevel="0" collapsed="false">
      <c r="BS46975" s="96" t="n">
        <f aca="false">BR46975-2.5</f>
        <v>-2.5</v>
      </c>
    </row>
    <row r="46976" customFormat="false" ht="12" hidden="false" customHeight="false" outlineLevel="0" collapsed="false">
      <c r="BS46976" s="96" t="n">
        <f aca="false">BR46976-2.5</f>
        <v>-2.5</v>
      </c>
    </row>
    <row r="46977" customFormat="false" ht="12" hidden="false" customHeight="false" outlineLevel="0" collapsed="false">
      <c r="BS46977" s="96" t="n">
        <f aca="false">BR46977-2.5</f>
        <v>-2.5</v>
      </c>
    </row>
    <row r="46978" customFormat="false" ht="12" hidden="false" customHeight="false" outlineLevel="0" collapsed="false">
      <c r="BS46978" s="96" t="n">
        <f aca="false">BR46978-2.5</f>
        <v>-2.5</v>
      </c>
    </row>
    <row r="46979" customFormat="false" ht="12" hidden="false" customHeight="false" outlineLevel="0" collapsed="false">
      <c r="BS46979" s="96" t="n">
        <f aca="false">BR46979-2.5</f>
        <v>-2.5</v>
      </c>
    </row>
    <row r="46980" customFormat="false" ht="12" hidden="false" customHeight="false" outlineLevel="0" collapsed="false">
      <c r="BS46980" s="96" t="n">
        <f aca="false">BR46980-2.5</f>
        <v>-2.5</v>
      </c>
    </row>
    <row r="46981" customFormat="false" ht="12" hidden="false" customHeight="false" outlineLevel="0" collapsed="false">
      <c r="BS46981" s="96" t="n">
        <f aca="false">BR46981-2.5</f>
        <v>-2.5</v>
      </c>
    </row>
    <row r="46982" customFormat="false" ht="12" hidden="false" customHeight="false" outlineLevel="0" collapsed="false">
      <c r="BS46982" s="96" t="n">
        <f aca="false">BR46982-2.5</f>
        <v>-2.5</v>
      </c>
    </row>
    <row r="46983" customFormat="false" ht="12" hidden="false" customHeight="false" outlineLevel="0" collapsed="false">
      <c r="BS46983" s="96" t="n">
        <f aca="false">BR46983-2.5</f>
        <v>-2.5</v>
      </c>
    </row>
    <row r="46984" customFormat="false" ht="12" hidden="false" customHeight="false" outlineLevel="0" collapsed="false">
      <c r="BS46984" s="96" t="n">
        <f aca="false">BR46984-2.5</f>
        <v>-2.5</v>
      </c>
    </row>
    <row r="46985" customFormat="false" ht="12" hidden="false" customHeight="false" outlineLevel="0" collapsed="false">
      <c r="BS46985" s="96" t="n">
        <f aca="false">BR46985-2.5</f>
        <v>-2.5</v>
      </c>
    </row>
    <row r="46986" customFormat="false" ht="12" hidden="false" customHeight="false" outlineLevel="0" collapsed="false">
      <c r="BS46986" s="96" t="n">
        <f aca="false">BR46986-2.5</f>
        <v>-2.5</v>
      </c>
    </row>
    <row r="46987" customFormat="false" ht="12" hidden="false" customHeight="false" outlineLevel="0" collapsed="false">
      <c r="BS46987" s="96" t="n">
        <f aca="false">BR46987-2.5</f>
        <v>-2.5</v>
      </c>
    </row>
    <row r="46988" customFormat="false" ht="12" hidden="false" customHeight="false" outlineLevel="0" collapsed="false">
      <c r="BS46988" s="96" t="n">
        <f aca="false">BR46988-2.5</f>
        <v>-2.5</v>
      </c>
    </row>
    <row r="46989" customFormat="false" ht="12" hidden="false" customHeight="false" outlineLevel="0" collapsed="false">
      <c r="BS46989" s="96" t="n">
        <f aca="false">BR46989-2.5</f>
        <v>-2.5</v>
      </c>
    </row>
    <row r="46990" customFormat="false" ht="12" hidden="false" customHeight="false" outlineLevel="0" collapsed="false">
      <c r="BS46990" s="96" t="n">
        <f aca="false">BR46990-2.5</f>
        <v>-2.5</v>
      </c>
    </row>
    <row r="46991" customFormat="false" ht="12" hidden="false" customHeight="false" outlineLevel="0" collapsed="false">
      <c r="BS46991" s="96" t="n">
        <f aca="false">BR46991-2.5</f>
        <v>-2.5</v>
      </c>
    </row>
    <row r="46992" customFormat="false" ht="12" hidden="false" customHeight="false" outlineLevel="0" collapsed="false">
      <c r="BS46992" s="96" t="n">
        <f aca="false">BR46992-2.5</f>
        <v>-2.5</v>
      </c>
    </row>
    <row r="46993" customFormat="false" ht="12" hidden="false" customHeight="false" outlineLevel="0" collapsed="false">
      <c r="BS46993" s="96" t="n">
        <f aca="false">BR46993-2.5</f>
        <v>-2.5</v>
      </c>
    </row>
    <row r="46994" customFormat="false" ht="12" hidden="false" customHeight="false" outlineLevel="0" collapsed="false">
      <c r="BS46994" s="96" t="n">
        <f aca="false">BR46994-2.5</f>
        <v>-2.5</v>
      </c>
    </row>
    <row r="46995" customFormat="false" ht="12" hidden="false" customHeight="false" outlineLevel="0" collapsed="false">
      <c r="BS46995" s="96" t="n">
        <f aca="false">BR46995-2.5</f>
        <v>-2.5</v>
      </c>
    </row>
    <row r="46996" customFormat="false" ht="12" hidden="false" customHeight="false" outlineLevel="0" collapsed="false">
      <c r="BS46996" s="96" t="n">
        <f aca="false">BR46996-2.5</f>
        <v>-2.5</v>
      </c>
    </row>
    <row r="46997" customFormat="false" ht="12" hidden="false" customHeight="false" outlineLevel="0" collapsed="false">
      <c r="BS46997" s="96" t="n">
        <f aca="false">BR46997-2.5</f>
        <v>-2.5</v>
      </c>
    </row>
    <row r="46998" customFormat="false" ht="12" hidden="false" customHeight="false" outlineLevel="0" collapsed="false">
      <c r="BS46998" s="96" t="n">
        <f aca="false">BR46998-2.5</f>
        <v>-2.5</v>
      </c>
    </row>
    <row r="46999" customFormat="false" ht="12" hidden="false" customHeight="false" outlineLevel="0" collapsed="false">
      <c r="BS46999" s="96" t="n">
        <f aca="false">BR46999-2.5</f>
        <v>-2.5</v>
      </c>
    </row>
    <row r="47000" customFormat="false" ht="12" hidden="false" customHeight="false" outlineLevel="0" collapsed="false">
      <c r="BS47000" s="96" t="n">
        <f aca="false">BR47000-2.5</f>
        <v>-2.5</v>
      </c>
    </row>
    <row r="47001" customFormat="false" ht="12" hidden="false" customHeight="false" outlineLevel="0" collapsed="false">
      <c r="BS47001" s="96" t="n">
        <f aca="false">BR47001-2.5</f>
        <v>-2.5</v>
      </c>
    </row>
    <row r="47002" customFormat="false" ht="12" hidden="false" customHeight="false" outlineLevel="0" collapsed="false">
      <c r="BS47002" s="96" t="n">
        <f aca="false">BR47002-2.5</f>
        <v>-2.5</v>
      </c>
    </row>
    <row r="47003" customFormat="false" ht="12" hidden="false" customHeight="false" outlineLevel="0" collapsed="false">
      <c r="BS47003" s="96" t="n">
        <f aca="false">BR47003-2.5</f>
        <v>-2.5</v>
      </c>
    </row>
    <row r="47004" customFormat="false" ht="12" hidden="false" customHeight="false" outlineLevel="0" collapsed="false">
      <c r="BS47004" s="96" t="n">
        <f aca="false">BR47004-2.5</f>
        <v>-2.5</v>
      </c>
    </row>
    <row r="47005" customFormat="false" ht="12" hidden="false" customHeight="false" outlineLevel="0" collapsed="false">
      <c r="BS47005" s="96" t="n">
        <f aca="false">BR47005-2.5</f>
        <v>-2.5</v>
      </c>
    </row>
    <row r="47006" customFormat="false" ht="12" hidden="false" customHeight="false" outlineLevel="0" collapsed="false">
      <c r="BS47006" s="96" t="n">
        <f aca="false">BR47006-2.5</f>
        <v>-2.5</v>
      </c>
    </row>
    <row r="47007" customFormat="false" ht="12" hidden="false" customHeight="false" outlineLevel="0" collapsed="false">
      <c r="BS47007" s="96" t="n">
        <f aca="false">BR47007-2.5</f>
        <v>-2.5</v>
      </c>
    </row>
    <row r="47008" customFormat="false" ht="12" hidden="false" customHeight="false" outlineLevel="0" collapsed="false">
      <c r="BS47008" s="96" t="n">
        <f aca="false">BR47008-2.5</f>
        <v>-2.5</v>
      </c>
    </row>
    <row r="47009" customFormat="false" ht="12" hidden="false" customHeight="false" outlineLevel="0" collapsed="false">
      <c r="BS47009" s="96" t="n">
        <f aca="false">BR47009-2.5</f>
        <v>-2.5</v>
      </c>
    </row>
    <row r="47010" customFormat="false" ht="12" hidden="false" customHeight="false" outlineLevel="0" collapsed="false">
      <c r="BS47010" s="96" t="n">
        <f aca="false">BR47010-2.5</f>
        <v>-2.5</v>
      </c>
    </row>
    <row r="47011" customFormat="false" ht="12" hidden="false" customHeight="false" outlineLevel="0" collapsed="false">
      <c r="BS47011" s="96" t="n">
        <f aca="false">BR47011-2.5</f>
        <v>-2.5</v>
      </c>
    </row>
    <row r="47012" customFormat="false" ht="12" hidden="false" customHeight="false" outlineLevel="0" collapsed="false">
      <c r="BS47012" s="96" t="n">
        <f aca="false">BR47012-2.5</f>
        <v>-2.5</v>
      </c>
    </row>
    <row r="47013" customFormat="false" ht="12" hidden="false" customHeight="false" outlineLevel="0" collapsed="false">
      <c r="BS47013" s="96" t="n">
        <f aca="false">BR47013-2.5</f>
        <v>-2.5</v>
      </c>
    </row>
    <row r="47014" customFormat="false" ht="12" hidden="false" customHeight="false" outlineLevel="0" collapsed="false">
      <c r="BS47014" s="96" t="n">
        <f aca="false">BR47014-2.5</f>
        <v>-2.5</v>
      </c>
    </row>
    <row r="47015" customFormat="false" ht="12" hidden="false" customHeight="false" outlineLevel="0" collapsed="false">
      <c r="BS47015" s="96" t="n">
        <f aca="false">BR47015-2.5</f>
        <v>-2.5</v>
      </c>
    </row>
    <row r="47016" customFormat="false" ht="12" hidden="false" customHeight="false" outlineLevel="0" collapsed="false">
      <c r="BS47016" s="96" t="n">
        <f aca="false">BR47016-2.5</f>
        <v>-2.5</v>
      </c>
    </row>
    <row r="47017" customFormat="false" ht="12" hidden="false" customHeight="false" outlineLevel="0" collapsed="false">
      <c r="BS47017" s="96" t="n">
        <f aca="false">BR47017-2.5</f>
        <v>-2.5</v>
      </c>
    </row>
    <row r="47018" customFormat="false" ht="12" hidden="false" customHeight="false" outlineLevel="0" collapsed="false">
      <c r="BS47018" s="96" t="n">
        <f aca="false">BR47018-2.5</f>
        <v>-2.5</v>
      </c>
    </row>
    <row r="47019" customFormat="false" ht="12" hidden="false" customHeight="false" outlineLevel="0" collapsed="false">
      <c r="BS47019" s="96" t="n">
        <f aca="false">BR47019-2.5</f>
        <v>-2.5</v>
      </c>
    </row>
    <row r="47020" customFormat="false" ht="12" hidden="false" customHeight="false" outlineLevel="0" collapsed="false">
      <c r="BS47020" s="96" t="n">
        <f aca="false">BR47020-2.5</f>
        <v>-2.5</v>
      </c>
    </row>
    <row r="47021" customFormat="false" ht="12" hidden="false" customHeight="false" outlineLevel="0" collapsed="false">
      <c r="BS47021" s="96" t="n">
        <f aca="false">BR47021-2.5</f>
        <v>-2.5</v>
      </c>
    </row>
    <row r="47022" customFormat="false" ht="12" hidden="false" customHeight="false" outlineLevel="0" collapsed="false">
      <c r="BS47022" s="96" t="n">
        <f aca="false">BR47022-2.5</f>
        <v>-2.5</v>
      </c>
    </row>
    <row r="47023" customFormat="false" ht="12" hidden="false" customHeight="false" outlineLevel="0" collapsed="false">
      <c r="BS47023" s="96" t="n">
        <f aca="false">BR47023-2.5</f>
        <v>-2.5</v>
      </c>
    </row>
    <row r="47024" customFormat="false" ht="12" hidden="false" customHeight="false" outlineLevel="0" collapsed="false">
      <c r="BS47024" s="96" t="n">
        <f aca="false">BR47024-2.5</f>
        <v>-2.5</v>
      </c>
    </row>
    <row r="47025" customFormat="false" ht="12" hidden="false" customHeight="false" outlineLevel="0" collapsed="false">
      <c r="BS47025" s="96" t="n">
        <f aca="false">BR47025-2.5</f>
        <v>-2.5</v>
      </c>
    </row>
    <row r="47026" customFormat="false" ht="12" hidden="false" customHeight="false" outlineLevel="0" collapsed="false">
      <c r="BS47026" s="96" t="n">
        <f aca="false">BR47026-2.5</f>
        <v>-2.5</v>
      </c>
    </row>
    <row r="47027" customFormat="false" ht="12" hidden="false" customHeight="false" outlineLevel="0" collapsed="false">
      <c r="BS47027" s="96" t="n">
        <f aca="false">BR47027-2.5</f>
        <v>-2.5</v>
      </c>
    </row>
    <row r="47028" customFormat="false" ht="12" hidden="false" customHeight="false" outlineLevel="0" collapsed="false">
      <c r="BS47028" s="96" t="n">
        <f aca="false">BR47028-2.5</f>
        <v>-2.5</v>
      </c>
    </row>
    <row r="47029" customFormat="false" ht="12" hidden="false" customHeight="false" outlineLevel="0" collapsed="false">
      <c r="BS47029" s="96" t="n">
        <f aca="false">BR47029-2.5</f>
        <v>-2.5</v>
      </c>
    </row>
    <row r="47030" customFormat="false" ht="12" hidden="false" customHeight="false" outlineLevel="0" collapsed="false">
      <c r="BS47030" s="96" t="n">
        <f aca="false">BR47030-2.5</f>
        <v>-2.5</v>
      </c>
    </row>
    <row r="47031" customFormat="false" ht="12" hidden="false" customHeight="false" outlineLevel="0" collapsed="false">
      <c r="BS47031" s="96" t="n">
        <f aca="false">BR47031-2.5</f>
        <v>-2.5</v>
      </c>
    </row>
    <row r="47032" customFormat="false" ht="12" hidden="false" customHeight="false" outlineLevel="0" collapsed="false">
      <c r="BS47032" s="96" t="n">
        <f aca="false">BR47032-2.5</f>
        <v>-2.5</v>
      </c>
    </row>
    <row r="47033" customFormat="false" ht="12" hidden="false" customHeight="false" outlineLevel="0" collapsed="false">
      <c r="BS47033" s="96" t="n">
        <f aca="false">BR47033-2.5</f>
        <v>-2.5</v>
      </c>
    </row>
    <row r="47034" customFormat="false" ht="12" hidden="false" customHeight="false" outlineLevel="0" collapsed="false">
      <c r="BS47034" s="96" t="n">
        <f aca="false">BR47034-2.5</f>
        <v>-2.5</v>
      </c>
    </row>
    <row r="47035" customFormat="false" ht="12" hidden="false" customHeight="false" outlineLevel="0" collapsed="false">
      <c r="BS47035" s="96" t="n">
        <f aca="false">BR47035-2.5</f>
        <v>-2.5</v>
      </c>
    </row>
    <row r="47036" customFormat="false" ht="12" hidden="false" customHeight="false" outlineLevel="0" collapsed="false">
      <c r="BS47036" s="96" t="n">
        <f aca="false">BR47036-2.5</f>
        <v>-2.5</v>
      </c>
    </row>
    <row r="47037" customFormat="false" ht="12" hidden="false" customHeight="false" outlineLevel="0" collapsed="false">
      <c r="BS47037" s="96" t="n">
        <f aca="false">BR47037-2.5</f>
        <v>-2.5</v>
      </c>
    </row>
    <row r="47038" customFormat="false" ht="12" hidden="false" customHeight="false" outlineLevel="0" collapsed="false">
      <c r="BS47038" s="96" t="n">
        <f aca="false">BR47038-2.5</f>
        <v>-2.5</v>
      </c>
    </row>
    <row r="47039" customFormat="false" ht="12" hidden="false" customHeight="false" outlineLevel="0" collapsed="false">
      <c r="BS47039" s="96" t="n">
        <f aca="false">BR47039-2.5</f>
        <v>-2.5</v>
      </c>
    </row>
    <row r="47040" customFormat="false" ht="12" hidden="false" customHeight="false" outlineLevel="0" collapsed="false">
      <c r="BS47040" s="96" t="n">
        <f aca="false">BR47040-2.5</f>
        <v>-2.5</v>
      </c>
    </row>
    <row r="47041" customFormat="false" ht="12" hidden="false" customHeight="false" outlineLevel="0" collapsed="false">
      <c r="BS47041" s="96" t="n">
        <f aca="false">BR47041-2.5</f>
        <v>-2.5</v>
      </c>
    </row>
    <row r="47042" customFormat="false" ht="12" hidden="false" customHeight="false" outlineLevel="0" collapsed="false">
      <c r="BS47042" s="96" t="n">
        <f aca="false">BR47042-2.5</f>
        <v>-2.5</v>
      </c>
    </row>
    <row r="47043" customFormat="false" ht="12" hidden="false" customHeight="false" outlineLevel="0" collapsed="false">
      <c r="BS47043" s="96" t="n">
        <f aca="false">BR47043-2.5</f>
        <v>-2.5</v>
      </c>
    </row>
    <row r="47044" customFormat="false" ht="12" hidden="false" customHeight="false" outlineLevel="0" collapsed="false">
      <c r="BS47044" s="96" t="n">
        <f aca="false">BR47044-2.5</f>
        <v>-2.5</v>
      </c>
    </row>
    <row r="47045" customFormat="false" ht="12" hidden="false" customHeight="false" outlineLevel="0" collapsed="false">
      <c r="BS47045" s="96" t="n">
        <f aca="false">BR47045-2.5</f>
        <v>-2.5</v>
      </c>
    </row>
    <row r="47046" customFormat="false" ht="12" hidden="false" customHeight="false" outlineLevel="0" collapsed="false">
      <c r="BS47046" s="96" t="n">
        <f aca="false">BR47046-2.5</f>
        <v>-2.5</v>
      </c>
    </row>
    <row r="47047" customFormat="false" ht="12" hidden="false" customHeight="false" outlineLevel="0" collapsed="false">
      <c r="BS47047" s="96" t="n">
        <f aca="false">BR47047-2.5</f>
        <v>-2.5</v>
      </c>
    </row>
    <row r="47048" customFormat="false" ht="12" hidden="false" customHeight="false" outlineLevel="0" collapsed="false">
      <c r="BS47048" s="96" t="n">
        <f aca="false">BR47048-2.5</f>
        <v>-2.5</v>
      </c>
    </row>
    <row r="47049" customFormat="false" ht="12" hidden="false" customHeight="false" outlineLevel="0" collapsed="false">
      <c r="BS47049" s="96" t="n">
        <f aca="false">BR47049-2.5</f>
        <v>-2.5</v>
      </c>
    </row>
    <row r="47050" customFormat="false" ht="12" hidden="false" customHeight="false" outlineLevel="0" collapsed="false">
      <c r="BS47050" s="96" t="n">
        <f aca="false">BR47050-2.5</f>
        <v>-2.5</v>
      </c>
    </row>
    <row r="47051" customFormat="false" ht="12" hidden="false" customHeight="false" outlineLevel="0" collapsed="false">
      <c r="BS47051" s="96" t="n">
        <f aca="false">BR47051-2.5</f>
        <v>-2.5</v>
      </c>
    </row>
    <row r="47052" customFormat="false" ht="12" hidden="false" customHeight="false" outlineLevel="0" collapsed="false">
      <c r="BS47052" s="96" t="n">
        <f aca="false">BR47052-2.5</f>
        <v>-2.5</v>
      </c>
    </row>
    <row r="47053" customFormat="false" ht="12" hidden="false" customHeight="false" outlineLevel="0" collapsed="false">
      <c r="BS47053" s="96" t="n">
        <f aca="false">BR47053-2.5</f>
        <v>-2.5</v>
      </c>
    </row>
    <row r="47054" customFormat="false" ht="12" hidden="false" customHeight="false" outlineLevel="0" collapsed="false">
      <c r="BS47054" s="96" t="n">
        <f aca="false">BR47054-2.5</f>
        <v>-2.5</v>
      </c>
    </row>
    <row r="47055" customFormat="false" ht="12" hidden="false" customHeight="false" outlineLevel="0" collapsed="false">
      <c r="BS47055" s="96" t="n">
        <f aca="false">BR47055-2.5</f>
        <v>-2.5</v>
      </c>
    </row>
    <row r="47056" customFormat="false" ht="12" hidden="false" customHeight="false" outlineLevel="0" collapsed="false">
      <c r="BS47056" s="96" t="n">
        <f aca="false">BR47056-2.5</f>
        <v>-2.5</v>
      </c>
    </row>
    <row r="47057" customFormat="false" ht="12" hidden="false" customHeight="false" outlineLevel="0" collapsed="false">
      <c r="BS47057" s="96" t="n">
        <f aca="false">BR47057-2.5</f>
        <v>-2.5</v>
      </c>
    </row>
    <row r="47058" customFormat="false" ht="12" hidden="false" customHeight="false" outlineLevel="0" collapsed="false">
      <c r="BS47058" s="96" t="n">
        <f aca="false">BR47058-2.5</f>
        <v>-2.5</v>
      </c>
    </row>
    <row r="47059" customFormat="false" ht="12" hidden="false" customHeight="false" outlineLevel="0" collapsed="false">
      <c r="BS47059" s="96" t="n">
        <f aca="false">BR47059-2.5</f>
        <v>-2.5</v>
      </c>
    </row>
    <row r="47060" customFormat="false" ht="12" hidden="false" customHeight="false" outlineLevel="0" collapsed="false">
      <c r="BS47060" s="96" t="n">
        <f aca="false">BR47060-2.5</f>
        <v>-2.5</v>
      </c>
    </row>
    <row r="47061" customFormat="false" ht="12" hidden="false" customHeight="false" outlineLevel="0" collapsed="false">
      <c r="BS47061" s="96" t="n">
        <f aca="false">BR47061-2.5</f>
        <v>-2.5</v>
      </c>
    </row>
    <row r="47062" customFormat="false" ht="12" hidden="false" customHeight="false" outlineLevel="0" collapsed="false">
      <c r="BS47062" s="96" t="n">
        <f aca="false">BR47062-2.5</f>
        <v>-2.5</v>
      </c>
    </row>
    <row r="47063" customFormat="false" ht="12" hidden="false" customHeight="false" outlineLevel="0" collapsed="false">
      <c r="BS47063" s="96" t="n">
        <f aca="false">BR47063-2.5</f>
        <v>-2.5</v>
      </c>
    </row>
    <row r="47064" customFormat="false" ht="12" hidden="false" customHeight="false" outlineLevel="0" collapsed="false">
      <c r="BS47064" s="96" t="n">
        <f aca="false">BR47064-2.5</f>
        <v>-2.5</v>
      </c>
    </row>
    <row r="47065" customFormat="false" ht="12" hidden="false" customHeight="false" outlineLevel="0" collapsed="false">
      <c r="BS47065" s="96" t="n">
        <f aca="false">BR47065-2.5</f>
        <v>-2.5</v>
      </c>
    </row>
    <row r="47066" customFormat="false" ht="12" hidden="false" customHeight="false" outlineLevel="0" collapsed="false">
      <c r="BS47066" s="96" t="n">
        <f aca="false">BR47066-2.5</f>
        <v>-2.5</v>
      </c>
    </row>
    <row r="47067" customFormat="false" ht="12" hidden="false" customHeight="false" outlineLevel="0" collapsed="false">
      <c r="BS47067" s="96" t="n">
        <f aca="false">BR47067-2.5</f>
        <v>-2.5</v>
      </c>
    </row>
    <row r="47068" customFormat="false" ht="12" hidden="false" customHeight="false" outlineLevel="0" collapsed="false">
      <c r="BS47068" s="96" t="n">
        <f aca="false">BR47068-2.5</f>
        <v>-2.5</v>
      </c>
    </row>
    <row r="47069" customFormat="false" ht="12" hidden="false" customHeight="false" outlineLevel="0" collapsed="false">
      <c r="BS47069" s="96" t="n">
        <f aca="false">BR47069-2.5</f>
        <v>-2.5</v>
      </c>
    </row>
    <row r="47070" customFormat="false" ht="12" hidden="false" customHeight="false" outlineLevel="0" collapsed="false">
      <c r="BS47070" s="96" t="n">
        <f aca="false">BR47070-2.5</f>
        <v>-2.5</v>
      </c>
    </row>
    <row r="47071" customFormat="false" ht="12" hidden="false" customHeight="false" outlineLevel="0" collapsed="false">
      <c r="BS47071" s="96" t="n">
        <f aca="false">BR47071-2.5</f>
        <v>-2.5</v>
      </c>
    </row>
    <row r="47072" customFormat="false" ht="12" hidden="false" customHeight="false" outlineLevel="0" collapsed="false">
      <c r="BS47072" s="96" t="n">
        <f aca="false">BR47072-2.5</f>
        <v>-2.5</v>
      </c>
    </row>
    <row r="47073" customFormat="false" ht="12" hidden="false" customHeight="false" outlineLevel="0" collapsed="false">
      <c r="BS47073" s="96" t="n">
        <f aca="false">BR47073-2.5</f>
        <v>-2.5</v>
      </c>
    </row>
    <row r="47074" customFormat="false" ht="12" hidden="false" customHeight="false" outlineLevel="0" collapsed="false">
      <c r="BS47074" s="96" t="n">
        <f aca="false">BR47074-2.5</f>
        <v>-2.5</v>
      </c>
    </row>
    <row r="47075" customFormat="false" ht="12" hidden="false" customHeight="false" outlineLevel="0" collapsed="false">
      <c r="BS47075" s="96" t="n">
        <f aca="false">BR47075-2.5</f>
        <v>-2.5</v>
      </c>
    </row>
    <row r="47076" customFormat="false" ht="12" hidden="false" customHeight="false" outlineLevel="0" collapsed="false">
      <c r="BS47076" s="96" t="n">
        <f aca="false">BR47076-2.5</f>
        <v>-2.5</v>
      </c>
    </row>
    <row r="47077" customFormat="false" ht="12" hidden="false" customHeight="false" outlineLevel="0" collapsed="false">
      <c r="BS47077" s="96" t="n">
        <f aca="false">BR47077-2.5</f>
        <v>-2.5</v>
      </c>
    </row>
    <row r="47078" customFormat="false" ht="12" hidden="false" customHeight="false" outlineLevel="0" collapsed="false">
      <c r="BS47078" s="96" t="n">
        <f aca="false">BR47078-2.5</f>
        <v>-2.5</v>
      </c>
    </row>
    <row r="47079" customFormat="false" ht="12" hidden="false" customHeight="false" outlineLevel="0" collapsed="false">
      <c r="BS47079" s="96" t="n">
        <f aca="false">BR47079-2.5</f>
        <v>-2.5</v>
      </c>
    </row>
    <row r="47080" customFormat="false" ht="12" hidden="false" customHeight="false" outlineLevel="0" collapsed="false">
      <c r="BS47080" s="96" t="n">
        <f aca="false">BR47080-2.5</f>
        <v>-2.5</v>
      </c>
    </row>
    <row r="47081" customFormat="false" ht="12" hidden="false" customHeight="false" outlineLevel="0" collapsed="false">
      <c r="BS47081" s="96" t="n">
        <f aca="false">BR47081-2.5</f>
        <v>-2.5</v>
      </c>
    </row>
    <row r="47082" customFormat="false" ht="12" hidden="false" customHeight="false" outlineLevel="0" collapsed="false">
      <c r="BS47082" s="96" t="n">
        <f aca="false">BR47082-2.5</f>
        <v>-2.5</v>
      </c>
    </row>
    <row r="47083" customFormat="false" ht="12" hidden="false" customHeight="false" outlineLevel="0" collapsed="false">
      <c r="BS47083" s="96" t="n">
        <f aca="false">BR47083-2.5</f>
        <v>-2.5</v>
      </c>
    </row>
    <row r="47084" customFormat="false" ht="12" hidden="false" customHeight="false" outlineLevel="0" collapsed="false">
      <c r="BS47084" s="96" t="n">
        <f aca="false">BR47084-2.5</f>
        <v>-2.5</v>
      </c>
    </row>
    <row r="47085" customFormat="false" ht="12" hidden="false" customHeight="false" outlineLevel="0" collapsed="false">
      <c r="BS47085" s="96" t="n">
        <f aca="false">BR47085-2.5</f>
        <v>-2.5</v>
      </c>
    </row>
    <row r="47086" customFormat="false" ht="12" hidden="false" customHeight="false" outlineLevel="0" collapsed="false">
      <c r="BS47086" s="96" t="n">
        <f aca="false">BR47086-2.5</f>
        <v>-2.5</v>
      </c>
    </row>
    <row r="47087" customFormat="false" ht="12" hidden="false" customHeight="false" outlineLevel="0" collapsed="false">
      <c r="BS47087" s="96" t="n">
        <f aca="false">BR47087-2.5</f>
        <v>-2.5</v>
      </c>
    </row>
    <row r="47088" customFormat="false" ht="12" hidden="false" customHeight="false" outlineLevel="0" collapsed="false">
      <c r="BS47088" s="96" t="n">
        <f aca="false">BR47088-2.5</f>
        <v>-2.5</v>
      </c>
    </row>
    <row r="47089" customFormat="false" ht="12" hidden="false" customHeight="false" outlineLevel="0" collapsed="false">
      <c r="BS47089" s="96" t="n">
        <f aca="false">BR47089-2.5</f>
        <v>-2.5</v>
      </c>
    </row>
    <row r="47090" customFormat="false" ht="12" hidden="false" customHeight="false" outlineLevel="0" collapsed="false">
      <c r="BS47090" s="96" t="n">
        <f aca="false">BR47090-2.5</f>
        <v>-2.5</v>
      </c>
    </row>
    <row r="47091" customFormat="false" ht="12" hidden="false" customHeight="false" outlineLevel="0" collapsed="false">
      <c r="BS47091" s="96" t="n">
        <f aca="false">BR47091-2.5</f>
        <v>-2.5</v>
      </c>
    </row>
    <row r="47092" customFormat="false" ht="12" hidden="false" customHeight="false" outlineLevel="0" collapsed="false">
      <c r="BS47092" s="96" t="n">
        <f aca="false">BR47092-2.5</f>
        <v>-2.5</v>
      </c>
    </row>
    <row r="47093" customFormat="false" ht="12" hidden="false" customHeight="false" outlineLevel="0" collapsed="false">
      <c r="BS47093" s="96" t="n">
        <f aca="false">BR47093-2.5</f>
        <v>-2.5</v>
      </c>
    </row>
    <row r="47094" customFormat="false" ht="12" hidden="false" customHeight="false" outlineLevel="0" collapsed="false">
      <c r="BS47094" s="96" t="n">
        <f aca="false">BR47094-2.5</f>
        <v>-2.5</v>
      </c>
    </row>
    <row r="47095" customFormat="false" ht="12" hidden="false" customHeight="false" outlineLevel="0" collapsed="false">
      <c r="BS47095" s="96" t="n">
        <f aca="false">BR47095-2.5</f>
        <v>-2.5</v>
      </c>
    </row>
    <row r="47096" customFormat="false" ht="12" hidden="false" customHeight="false" outlineLevel="0" collapsed="false">
      <c r="BS47096" s="96" t="n">
        <f aca="false">BR47096-2.5</f>
        <v>-2.5</v>
      </c>
    </row>
    <row r="47097" customFormat="false" ht="12" hidden="false" customHeight="false" outlineLevel="0" collapsed="false">
      <c r="BS47097" s="96" t="n">
        <f aca="false">BR47097-2.5</f>
        <v>-2.5</v>
      </c>
    </row>
    <row r="47098" customFormat="false" ht="12" hidden="false" customHeight="false" outlineLevel="0" collapsed="false">
      <c r="BS47098" s="96" t="n">
        <f aca="false">BR47098-2.5</f>
        <v>-2.5</v>
      </c>
    </row>
    <row r="47099" customFormat="false" ht="12" hidden="false" customHeight="false" outlineLevel="0" collapsed="false">
      <c r="BS47099" s="96" t="n">
        <f aca="false">BR47099-2.5</f>
        <v>-2.5</v>
      </c>
    </row>
    <row r="47100" customFormat="false" ht="12" hidden="false" customHeight="false" outlineLevel="0" collapsed="false">
      <c r="BS47100" s="96" t="n">
        <f aca="false">BR47100-2.5</f>
        <v>-2.5</v>
      </c>
    </row>
    <row r="47101" customFormat="false" ht="12" hidden="false" customHeight="false" outlineLevel="0" collapsed="false">
      <c r="BS47101" s="96" t="n">
        <f aca="false">BR47101-2.5</f>
        <v>-2.5</v>
      </c>
    </row>
    <row r="47102" customFormat="false" ht="12" hidden="false" customHeight="false" outlineLevel="0" collapsed="false">
      <c r="BS47102" s="96" t="n">
        <f aca="false">BR47102-2.5</f>
        <v>-2.5</v>
      </c>
    </row>
    <row r="47103" customFormat="false" ht="12" hidden="false" customHeight="false" outlineLevel="0" collapsed="false">
      <c r="BS47103" s="96" t="n">
        <f aca="false">BR47103-2.5</f>
        <v>-2.5</v>
      </c>
    </row>
    <row r="47104" customFormat="false" ht="12" hidden="false" customHeight="false" outlineLevel="0" collapsed="false">
      <c r="BS47104" s="96" t="n">
        <f aca="false">BR47104-2.5</f>
        <v>-2.5</v>
      </c>
    </row>
    <row r="47105" customFormat="false" ht="12" hidden="false" customHeight="false" outlineLevel="0" collapsed="false">
      <c r="BS47105" s="96" t="n">
        <f aca="false">BR47105-2.5</f>
        <v>-2.5</v>
      </c>
    </row>
    <row r="47106" customFormat="false" ht="12" hidden="false" customHeight="false" outlineLevel="0" collapsed="false">
      <c r="BS47106" s="96" t="n">
        <f aca="false">BR47106-2.5</f>
        <v>-2.5</v>
      </c>
    </row>
    <row r="47107" customFormat="false" ht="12" hidden="false" customHeight="false" outlineLevel="0" collapsed="false">
      <c r="BS47107" s="96" t="n">
        <f aca="false">BR47107-2.5</f>
        <v>-2.5</v>
      </c>
    </row>
    <row r="47108" customFormat="false" ht="12" hidden="false" customHeight="false" outlineLevel="0" collapsed="false">
      <c r="BS47108" s="96" t="n">
        <f aca="false">BR47108-2.5</f>
        <v>-2.5</v>
      </c>
    </row>
    <row r="47109" customFormat="false" ht="12" hidden="false" customHeight="false" outlineLevel="0" collapsed="false">
      <c r="BS47109" s="96" t="n">
        <f aca="false">BR47109-2.5</f>
        <v>-2.5</v>
      </c>
    </row>
    <row r="47110" customFormat="false" ht="12" hidden="false" customHeight="false" outlineLevel="0" collapsed="false">
      <c r="BS47110" s="96" t="n">
        <f aca="false">BR47110-2.5</f>
        <v>-2.5</v>
      </c>
    </row>
    <row r="47111" customFormat="false" ht="12" hidden="false" customHeight="false" outlineLevel="0" collapsed="false">
      <c r="BS47111" s="96" t="n">
        <f aca="false">BR47111-2.5</f>
        <v>-2.5</v>
      </c>
    </row>
    <row r="47112" customFormat="false" ht="12" hidden="false" customHeight="false" outlineLevel="0" collapsed="false">
      <c r="BS47112" s="96" t="n">
        <f aca="false">BR47112-2.5</f>
        <v>-2.5</v>
      </c>
    </row>
    <row r="47113" customFormat="false" ht="12" hidden="false" customHeight="false" outlineLevel="0" collapsed="false">
      <c r="BS47113" s="96" t="n">
        <f aca="false">BR47113-2.5</f>
        <v>-2.5</v>
      </c>
    </row>
    <row r="47114" customFormat="false" ht="12" hidden="false" customHeight="false" outlineLevel="0" collapsed="false">
      <c r="BS47114" s="96" t="n">
        <f aca="false">BR47114-2.5</f>
        <v>-2.5</v>
      </c>
    </row>
    <row r="47115" customFormat="false" ht="12" hidden="false" customHeight="false" outlineLevel="0" collapsed="false">
      <c r="BS47115" s="96" t="n">
        <f aca="false">BR47115-2.5</f>
        <v>-2.5</v>
      </c>
    </row>
    <row r="47116" customFormat="false" ht="12" hidden="false" customHeight="false" outlineLevel="0" collapsed="false">
      <c r="BS47116" s="96" t="n">
        <f aca="false">BR47116-2.5</f>
        <v>-2.5</v>
      </c>
    </row>
    <row r="47117" customFormat="false" ht="12" hidden="false" customHeight="false" outlineLevel="0" collapsed="false">
      <c r="BS47117" s="96" t="n">
        <f aca="false">BR47117-2.5</f>
        <v>-2.5</v>
      </c>
    </row>
    <row r="47118" customFormat="false" ht="12" hidden="false" customHeight="false" outlineLevel="0" collapsed="false">
      <c r="BS47118" s="96" t="n">
        <f aca="false">BR47118-2.5</f>
        <v>-2.5</v>
      </c>
    </row>
    <row r="47119" customFormat="false" ht="12" hidden="false" customHeight="false" outlineLevel="0" collapsed="false">
      <c r="BS47119" s="96" t="n">
        <f aca="false">BR47119-2.5</f>
        <v>-2.5</v>
      </c>
    </row>
    <row r="47120" customFormat="false" ht="12" hidden="false" customHeight="false" outlineLevel="0" collapsed="false">
      <c r="BS47120" s="96" t="n">
        <f aca="false">BR47120-2.5</f>
        <v>-2.5</v>
      </c>
    </row>
    <row r="47121" customFormat="false" ht="12" hidden="false" customHeight="false" outlineLevel="0" collapsed="false">
      <c r="BS47121" s="96" t="n">
        <f aca="false">BR47121-2.5</f>
        <v>-2.5</v>
      </c>
    </row>
    <row r="47122" customFormat="false" ht="12" hidden="false" customHeight="false" outlineLevel="0" collapsed="false">
      <c r="BS47122" s="96" t="n">
        <f aca="false">BR47122-2.5</f>
        <v>-2.5</v>
      </c>
    </row>
    <row r="47123" customFormat="false" ht="12" hidden="false" customHeight="false" outlineLevel="0" collapsed="false">
      <c r="BS47123" s="96" t="n">
        <f aca="false">BR47123-2.5</f>
        <v>-2.5</v>
      </c>
    </row>
    <row r="47124" customFormat="false" ht="12" hidden="false" customHeight="false" outlineLevel="0" collapsed="false">
      <c r="BS47124" s="96" t="n">
        <f aca="false">BR47124-2.5</f>
        <v>-2.5</v>
      </c>
    </row>
    <row r="47125" customFormat="false" ht="12" hidden="false" customHeight="false" outlineLevel="0" collapsed="false">
      <c r="BS47125" s="96" t="n">
        <f aca="false">BR47125-2.5</f>
        <v>-2.5</v>
      </c>
    </row>
    <row r="47126" customFormat="false" ht="12" hidden="false" customHeight="false" outlineLevel="0" collapsed="false">
      <c r="BS47126" s="96" t="n">
        <f aca="false">BR47126-2.5</f>
        <v>-2.5</v>
      </c>
    </row>
    <row r="47127" customFormat="false" ht="12" hidden="false" customHeight="false" outlineLevel="0" collapsed="false">
      <c r="BS47127" s="96" t="n">
        <f aca="false">BR47127-2.5</f>
        <v>-2.5</v>
      </c>
    </row>
    <row r="47128" customFormat="false" ht="12" hidden="false" customHeight="false" outlineLevel="0" collapsed="false">
      <c r="BS47128" s="96" t="n">
        <f aca="false">BR47128-2.5</f>
        <v>-2.5</v>
      </c>
    </row>
    <row r="47129" customFormat="false" ht="12" hidden="false" customHeight="false" outlineLevel="0" collapsed="false">
      <c r="BS47129" s="96" t="n">
        <f aca="false">BR47129-2.5</f>
        <v>-2.5</v>
      </c>
    </row>
    <row r="47130" customFormat="false" ht="12" hidden="false" customHeight="false" outlineLevel="0" collapsed="false">
      <c r="BS47130" s="96" t="n">
        <f aca="false">BR47130-2.5</f>
        <v>-2.5</v>
      </c>
    </row>
    <row r="47131" customFormat="false" ht="12" hidden="false" customHeight="false" outlineLevel="0" collapsed="false">
      <c r="BS47131" s="96" t="n">
        <f aca="false">BR47131-2.5</f>
        <v>-2.5</v>
      </c>
    </row>
    <row r="47132" customFormat="false" ht="12" hidden="false" customHeight="false" outlineLevel="0" collapsed="false">
      <c r="BS47132" s="96" t="n">
        <f aca="false">BR47132-2.5</f>
        <v>-2.5</v>
      </c>
    </row>
    <row r="47133" customFormat="false" ht="12" hidden="false" customHeight="false" outlineLevel="0" collapsed="false">
      <c r="BS47133" s="96" t="n">
        <f aca="false">BR47133-2.5</f>
        <v>-2.5</v>
      </c>
    </row>
    <row r="47134" customFormat="false" ht="12" hidden="false" customHeight="false" outlineLevel="0" collapsed="false">
      <c r="BS47134" s="96" t="n">
        <f aca="false">BR47134-2.5</f>
        <v>-2.5</v>
      </c>
    </row>
    <row r="47135" customFormat="false" ht="12" hidden="false" customHeight="false" outlineLevel="0" collapsed="false">
      <c r="BS47135" s="96" t="n">
        <f aca="false">BR47135-2.5</f>
        <v>-2.5</v>
      </c>
    </row>
    <row r="47136" customFormat="false" ht="12" hidden="false" customHeight="false" outlineLevel="0" collapsed="false">
      <c r="BS47136" s="96" t="n">
        <f aca="false">BR47136-2.5</f>
        <v>-2.5</v>
      </c>
    </row>
    <row r="47137" customFormat="false" ht="12" hidden="false" customHeight="false" outlineLevel="0" collapsed="false">
      <c r="BS47137" s="96" t="n">
        <f aca="false">BR47137-2.5</f>
        <v>-2.5</v>
      </c>
    </row>
    <row r="47138" customFormat="false" ht="12" hidden="false" customHeight="false" outlineLevel="0" collapsed="false">
      <c r="BS47138" s="96" t="n">
        <f aca="false">BR47138-2.5</f>
        <v>-2.5</v>
      </c>
    </row>
    <row r="47139" customFormat="false" ht="12" hidden="false" customHeight="false" outlineLevel="0" collapsed="false">
      <c r="BS47139" s="96" t="n">
        <f aca="false">BR47139-2.5</f>
        <v>-2.5</v>
      </c>
    </row>
    <row r="47140" customFormat="false" ht="12" hidden="false" customHeight="false" outlineLevel="0" collapsed="false">
      <c r="BS47140" s="96" t="n">
        <f aca="false">BR47140-2.5</f>
        <v>-2.5</v>
      </c>
    </row>
    <row r="47141" customFormat="false" ht="12" hidden="false" customHeight="false" outlineLevel="0" collapsed="false">
      <c r="BS47141" s="96" t="n">
        <f aca="false">BR47141-2.5</f>
        <v>-2.5</v>
      </c>
    </row>
    <row r="47142" customFormat="false" ht="12" hidden="false" customHeight="false" outlineLevel="0" collapsed="false">
      <c r="BS47142" s="96" t="n">
        <f aca="false">BR47142-2.5</f>
        <v>-2.5</v>
      </c>
    </row>
    <row r="47143" customFormat="false" ht="12" hidden="false" customHeight="false" outlineLevel="0" collapsed="false">
      <c r="BS47143" s="96" t="n">
        <f aca="false">BR47143-2.5</f>
        <v>-2.5</v>
      </c>
    </row>
    <row r="47144" customFormat="false" ht="12" hidden="false" customHeight="false" outlineLevel="0" collapsed="false">
      <c r="BS47144" s="96" t="n">
        <f aca="false">BR47144-2.5</f>
        <v>-2.5</v>
      </c>
    </row>
    <row r="47145" customFormat="false" ht="12" hidden="false" customHeight="false" outlineLevel="0" collapsed="false">
      <c r="BS47145" s="96" t="n">
        <f aca="false">BR47145-2.5</f>
        <v>-2.5</v>
      </c>
    </row>
    <row r="47146" customFormat="false" ht="12" hidden="false" customHeight="false" outlineLevel="0" collapsed="false">
      <c r="BS47146" s="96" t="n">
        <f aca="false">BR47146-2.5</f>
        <v>-2.5</v>
      </c>
    </row>
    <row r="47147" customFormat="false" ht="12" hidden="false" customHeight="false" outlineLevel="0" collapsed="false">
      <c r="BS47147" s="96" t="n">
        <f aca="false">BR47147-2.5</f>
        <v>-2.5</v>
      </c>
    </row>
    <row r="47148" customFormat="false" ht="12" hidden="false" customHeight="false" outlineLevel="0" collapsed="false">
      <c r="BS47148" s="96" t="n">
        <f aca="false">BR47148-2.5</f>
        <v>-2.5</v>
      </c>
    </row>
    <row r="47149" customFormat="false" ht="12" hidden="false" customHeight="false" outlineLevel="0" collapsed="false">
      <c r="BS47149" s="96" t="n">
        <f aca="false">BR47149-2.5</f>
        <v>-2.5</v>
      </c>
    </row>
    <row r="47150" customFormat="false" ht="12" hidden="false" customHeight="false" outlineLevel="0" collapsed="false">
      <c r="BS47150" s="96" t="n">
        <f aca="false">BR47150-2.5</f>
        <v>-2.5</v>
      </c>
    </row>
    <row r="47151" customFormat="false" ht="12" hidden="false" customHeight="false" outlineLevel="0" collapsed="false">
      <c r="BS47151" s="96" t="n">
        <f aca="false">BR47151-2.5</f>
        <v>-2.5</v>
      </c>
    </row>
    <row r="47152" customFormat="false" ht="12" hidden="false" customHeight="false" outlineLevel="0" collapsed="false">
      <c r="BS47152" s="96" t="n">
        <f aca="false">BR47152-2.5</f>
        <v>-2.5</v>
      </c>
    </row>
    <row r="47153" customFormat="false" ht="12" hidden="false" customHeight="false" outlineLevel="0" collapsed="false">
      <c r="BS47153" s="96" t="n">
        <f aca="false">BR47153-2.5</f>
        <v>-2.5</v>
      </c>
    </row>
    <row r="47154" customFormat="false" ht="12" hidden="false" customHeight="false" outlineLevel="0" collapsed="false">
      <c r="BS47154" s="96" t="n">
        <f aca="false">BR47154-2.5</f>
        <v>-2.5</v>
      </c>
    </row>
    <row r="47155" customFormat="false" ht="12" hidden="false" customHeight="false" outlineLevel="0" collapsed="false">
      <c r="BS47155" s="96" t="n">
        <f aca="false">BR47155-2.5</f>
        <v>-2.5</v>
      </c>
    </row>
    <row r="47156" customFormat="false" ht="12" hidden="false" customHeight="false" outlineLevel="0" collapsed="false">
      <c r="BS47156" s="96" t="n">
        <f aca="false">BR47156-2.5</f>
        <v>-2.5</v>
      </c>
    </row>
    <row r="47157" customFormat="false" ht="12" hidden="false" customHeight="false" outlineLevel="0" collapsed="false">
      <c r="BS47157" s="96" t="n">
        <f aca="false">BR47157-2.5</f>
        <v>-2.5</v>
      </c>
    </row>
    <row r="47158" customFormat="false" ht="12" hidden="false" customHeight="false" outlineLevel="0" collapsed="false">
      <c r="BS47158" s="96" t="n">
        <f aca="false">BR47158-2.5</f>
        <v>-2.5</v>
      </c>
    </row>
    <row r="47159" customFormat="false" ht="12" hidden="false" customHeight="false" outlineLevel="0" collapsed="false">
      <c r="BS47159" s="96" t="n">
        <f aca="false">BR47159-2.5</f>
        <v>-2.5</v>
      </c>
    </row>
    <row r="47160" customFormat="false" ht="12" hidden="false" customHeight="false" outlineLevel="0" collapsed="false">
      <c r="BS47160" s="96" t="n">
        <f aca="false">BR47160-2.5</f>
        <v>-2.5</v>
      </c>
    </row>
    <row r="47161" customFormat="false" ht="12" hidden="false" customHeight="false" outlineLevel="0" collapsed="false">
      <c r="BS47161" s="96" t="n">
        <f aca="false">BR47161-2.5</f>
        <v>-2.5</v>
      </c>
    </row>
    <row r="47162" customFormat="false" ht="12" hidden="false" customHeight="false" outlineLevel="0" collapsed="false">
      <c r="BS47162" s="96" t="n">
        <f aca="false">BR47162-2.5</f>
        <v>-2.5</v>
      </c>
    </row>
    <row r="47163" customFormat="false" ht="12" hidden="false" customHeight="false" outlineLevel="0" collapsed="false">
      <c r="BS47163" s="96" t="n">
        <f aca="false">BR47163-2.5</f>
        <v>-2.5</v>
      </c>
    </row>
    <row r="47164" customFormat="false" ht="12" hidden="false" customHeight="false" outlineLevel="0" collapsed="false">
      <c r="BS47164" s="96" t="n">
        <f aca="false">BR47164-2.5</f>
        <v>-2.5</v>
      </c>
    </row>
    <row r="47165" customFormat="false" ht="12" hidden="false" customHeight="false" outlineLevel="0" collapsed="false">
      <c r="BS47165" s="96" t="n">
        <f aca="false">BR47165-2.5</f>
        <v>-2.5</v>
      </c>
    </row>
    <row r="47166" customFormat="false" ht="12" hidden="false" customHeight="false" outlineLevel="0" collapsed="false">
      <c r="BS47166" s="96" t="n">
        <f aca="false">BR47166-2.5</f>
        <v>-2.5</v>
      </c>
    </row>
    <row r="47167" customFormat="false" ht="12" hidden="false" customHeight="false" outlineLevel="0" collapsed="false">
      <c r="BS47167" s="96" t="n">
        <f aca="false">BR47167-2.5</f>
        <v>-2.5</v>
      </c>
    </row>
    <row r="47168" customFormat="false" ht="12" hidden="false" customHeight="false" outlineLevel="0" collapsed="false">
      <c r="BS47168" s="96" t="n">
        <f aca="false">BR47168-2.5</f>
        <v>-2.5</v>
      </c>
    </row>
    <row r="47169" customFormat="false" ht="12" hidden="false" customHeight="false" outlineLevel="0" collapsed="false">
      <c r="BS47169" s="96" t="n">
        <f aca="false">BR47169-2.5</f>
        <v>-2.5</v>
      </c>
    </row>
    <row r="47170" customFormat="false" ht="12" hidden="false" customHeight="false" outlineLevel="0" collapsed="false">
      <c r="BS47170" s="96" t="n">
        <f aca="false">BR47170-2.5</f>
        <v>-2.5</v>
      </c>
    </row>
    <row r="47171" customFormat="false" ht="12" hidden="false" customHeight="false" outlineLevel="0" collapsed="false">
      <c r="BS47171" s="96" t="n">
        <f aca="false">BR47171-2.5</f>
        <v>-2.5</v>
      </c>
    </row>
    <row r="47172" customFormat="false" ht="12" hidden="false" customHeight="false" outlineLevel="0" collapsed="false">
      <c r="BS47172" s="96" t="n">
        <f aca="false">BR47172-2.5</f>
        <v>-2.5</v>
      </c>
    </row>
    <row r="47173" customFormat="false" ht="12" hidden="false" customHeight="false" outlineLevel="0" collapsed="false">
      <c r="BS47173" s="96" t="n">
        <f aca="false">BR47173-2.5</f>
        <v>-2.5</v>
      </c>
    </row>
    <row r="47174" customFormat="false" ht="12" hidden="false" customHeight="false" outlineLevel="0" collapsed="false">
      <c r="BS47174" s="96" t="n">
        <f aca="false">BR47174-2.5</f>
        <v>-2.5</v>
      </c>
    </row>
    <row r="47175" customFormat="false" ht="12" hidden="false" customHeight="false" outlineLevel="0" collapsed="false">
      <c r="BS47175" s="96" t="n">
        <f aca="false">BR47175-2.5</f>
        <v>-2.5</v>
      </c>
    </row>
    <row r="47176" customFormat="false" ht="12" hidden="false" customHeight="false" outlineLevel="0" collapsed="false">
      <c r="BS47176" s="96" t="n">
        <f aca="false">BR47176-2.5</f>
        <v>-2.5</v>
      </c>
    </row>
    <row r="47177" customFormat="false" ht="12" hidden="false" customHeight="false" outlineLevel="0" collapsed="false">
      <c r="BS47177" s="96" t="n">
        <f aca="false">BR47177-2.5</f>
        <v>-2.5</v>
      </c>
    </row>
    <row r="47178" customFormat="false" ht="12" hidden="false" customHeight="false" outlineLevel="0" collapsed="false">
      <c r="BS47178" s="96" t="n">
        <f aca="false">BR47178-2.5</f>
        <v>-2.5</v>
      </c>
    </row>
    <row r="47179" customFormat="false" ht="12" hidden="false" customHeight="false" outlineLevel="0" collapsed="false">
      <c r="BS47179" s="96" t="n">
        <f aca="false">BR47179-2.5</f>
        <v>-2.5</v>
      </c>
    </row>
    <row r="47180" customFormat="false" ht="12" hidden="false" customHeight="false" outlineLevel="0" collapsed="false">
      <c r="BS47180" s="96" t="n">
        <f aca="false">BR47180-2.5</f>
        <v>-2.5</v>
      </c>
    </row>
    <row r="47181" customFormat="false" ht="12" hidden="false" customHeight="false" outlineLevel="0" collapsed="false">
      <c r="BS47181" s="96" t="n">
        <f aca="false">BR47181-2.5</f>
        <v>-2.5</v>
      </c>
    </row>
    <row r="47182" customFormat="false" ht="12" hidden="false" customHeight="false" outlineLevel="0" collapsed="false">
      <c r="BS47182" s="96" t="n">
        <f aca="false">BR47182-2.5</f>
        <v>-2.5</v>
      </c>
    </row>
    <row r="47183" customFormat="false" ht="12" hidden="false" customHeight="false" outlineLevel="0" collapsed="false">
      <c r="BS47183" s="96" t="n">
        <f aca="false">BR47183-2.5</f>
        <v>-2.5</v>
      </c>
    </row>
    <row r="47184" customFormat="false" ht="12" hidden="false" customHeight="false" outlineLevel="0" collapsed="false">
      <c r="BS47184" s="96" t="n">
        <f aca="false">BR47184-2.5</f>
        <v>-2.5</v>
      </c>
    </row>
    <row r="47185" customFormat="false" ht="12" hidden="false" customHeight="false" outlineLevel="0" collapsed="false">
      <c r="BS47185" s="96" t="n">
        <f aca="false">BR47185-2.5</f>
        <v>-2.5</v>
      </c>
    </row>
    <row r="47186" customFormat="false" ht="12" hidden="false" customHeight="false" outlineLevel="0" collapsed="false">
      <c r="BS47186" s="96" t="n">
        <f aca="false">BR47186-2.5</f>
        <v>-2.5</v>
      </c>
    </row>
    <row r="47187" customFormat="false" ht="12" hidden="false" customHeight="false" outlineLevel="0" collapsed="false">
      <c r="BS47187" s="96" t="n">
        <f aca="false">BR47187-2.5</f>
        <v>-2.5</v>
      </c>
    </row>
    <row r="47188" customFormat="false" ht="12" hidden="false" customHeight="false" outlineLevel="0" collapsed="false">
      <c r="BS47188" s="96" t="n">
        <f aca="false">BR47188-2.5</f>
        <v>-2.5</v>
      </c>
    </row>
    <row r="47189" customFormat="false" ht="12" hidden="false" customHeight="false" outlineLevel="0" collapsed="false">
      <c r="BS47189" s="96" t="n">
        <f aca="false">BR47189-2.5</f>
        <v>-2.5</v>
      </c>
    </row>
    <row r="47190" customFormat="false" ht="12" hidden="false" customHeight="false" outlineLevel="0" collapsed="false">
      <c r="BS47190" s="96" t="n">
        <f aca="false">BR47190-2.5</f>
        <v>-2.5</v>
      </c>
    </row>
    <row r="47191" customFormat="false" ht="12" hidden="false" customHeight="false" outlineLevel="0" collapsed="false">
      <c r="BS47191" s="96" t="n">
        <f aca="false">BR47191-2.5</f>
        <v>-2.5</v>
      </c>
    </row>
    <row r="47192" customFormat="false" ht="12" hidden="false" customHeight="false" outlineLevel="0" collapsed="false">
      <c r="BS47192" s="96" t="n">
        <f aca="false">BR47192-2.5</f>
        <v>-2.5</v>
      </c>
    </row>
    <row r="47193" customFormat="false" ht="12" hidden="false" customHeight="false" outlineLevel="0" collapsed="false">
      <c r="BS47193" s="96" t="n">
        <f aca="false">BR47193-2.5</f>
        <v>-2.5</v>
      </c>
    </row>
    <row r="47194" customFormat="false" ht="12" hidden="false" customHeight="false" outlineLevel="0" collapsed="false">
      <c r="BS47194" s="96" t="n">
        <f aca="false">BR47194-2.5</f>
        <v>-2.5</v>
      </c>
    </row>
    <row r="47195" customFormat="false" ht="12" hidden="false" customHeight="false" outlineLevel="0" collapsed="false">
      <c r="BS47195" s="96" t="n">
        <f aca="false">BR47195-2.5</f>
        <v>-2.5</v>
      </c>
    </row>
    <row r="47196" customFormat="false" ht="12" hidden="false" customHeight="false" outlineLevel="0" collapsed="false">
      <c r="BS47196" s="96" t="n">
        <f aca="false">BR47196-2.5</f>
        <v>-2.5</v>
      </c>
    </row>
    <row r="47197" customFormat="false" ht="12" hidden="false" customHeight="false" outlineLevel="0" collapsed="false">
      <c r="BS47197" s="96" t="n">
        <f aca="false">BR47197-2.5</f>
        <v>-2.5</v>
      </c>
    </row>
    <row r="47198" customFormat="false" ht="12" hidden="false" customHeight="false" outlineLevel="0" collapsed="false">
      <c r="BS47198" s="96" t="n">
        <f aca="false">BR47198-2.5</f>
        <v>-2.5</v>
      </c>
    </row>
    <row r="47199" customFormat="false" ht="12" hidden="false" customHeight="false" outlineLevel="0" collapsed="false">
      <c r="BS47199" s="96" t="n">
        <f aca="false">BR47199-2.5</f>
        <v>-2.5</v>
      </c>
    </row>
    <row r="47200" customFormat="false" ht="12" hidden="false" customHeight="false" outlineLevel="0" collapsed="false">
      <c r="BS47200" s="96" t="n">
        <f aca="false">BR47200-2.5</f>
        <v>-2.5</v>
      </c>
    </row>
    <row r="47201" customFormat="false" ht="12" hidden="false" customHeight="false" outlineLevel="0" collapsed="false">
      <c r="BS47201" s="96" t="n">
        <f aca="false">BR47201-2.5</f>
        <v>-2.5</v>
      </c>
    </row>
    <row r="47202" customFormat="false" ht="12" hidden="false" customHeight="false" outlineLevel="0" collapsed="false">
      <c r="BS47202" s="96" t="n">
        <f aca="false">BR47202-2.5</f>
        <v>-2.5</v>
      </c>
    </row>
    <row r="47203" customFormat="false" ht="12" hidden="false" customHeight="false" outlineLevel="0" collapsed="false">
      <c r="BS47203" s="96" t="n">
        <f aca="false">BR47203-2.5</f>
        <v>-2.5</v>
      </c>
    </row>
    <row r="47204" customFormat="false" ht="12" hidden="false" customHeight="false" outlineLevel="0" collapsed="false">
      <c r="BS47204" s="96" t="n">
        <f aca="false">BR47204-2.5</f>
        <v>-2.5</v>
      </c>
    </row>
    <row r="47205" customFormat="false" ht="12" hidden="false" customHeight="false" outlineLevel="0" collapsed="false">
      <c r="BS47205" s="96" t="n">
        <f aca="false">BR47205-2.5</f>
        <v>-2.5</v>
      </c>
    </row>
    <row r="47206" customFormat="false" ht="12" hidden="false" customHeight="false" outlineLevel="0" collapsed="false">
      <c r="BS47206" s="96" t="n">
        <f aca="false">BR47206-2.5</f>
        <v>-2.5</v>
      </c>
    </row>
    <row r="47207" customFormat="false" ht="12" hidden="false" customHeight="false" outlineLevel="0" collapsed="false">
      <c r="BS47207" s="96" t="n">
        <f aca="false">BR47207-2.5</f>
        <v>-2.5</v>
      </c>
    </row>
    <row r="47208" customFormat="false" ht="12" hidden="false" customHeight="false" outlineLevel="0" collapsed="false">
      <c r="BS47208" s="96" t="n">
        <f aca="false">BR47208-2.5</f>
        <v>-2.5</v>
      </c>
    </row>
    <row r="47209" customFormat="false" ht="12" hidden="false" customHeight="false" outlineLevel="0" collapsed="false">
      <c r="BS47209" s="96" t="n">
        <f aca="false">BR47209-2.5</f>
        <v>-2.5</v>
      </c>
    </row>
    <row r="47210" customFormat="false" ht="12" hidden="false" customHeight="false" outlineLevel="0" collapsed="false">
      <c r="BS47210" s="96" t="n">
        <f aca="false">BR47210-2.5</f>
        <v>-2.5</v>
      </c>
    </row>
    <row r="47211" customFormat="false" ht="12" hidden="false" customHeight="false" outlineLevel="0" collapsed="false">
      <c r="BS47211" s="96" t="n">
        <f aca="false">BR47211-2.5</f>
        <v>-2.5</v>
      </c>
    </row>
    <row r="47212" customFormat="false" ht="12" hidden="false" customHeight="false" outlineLevel="0" collapsed="false">
      <c r="BS47212" s="96" t="n">
        <f aca="false">BR47212-2.5</f>
        <v>-2.5</v>
      </c>
    </row>
    <row r="47213" customFormat="false" ht="12" hidden="false" customHeight="false" outlineLevel="0" collapsed="false">
      <c r="BS47213" s="96" t="n">
        <f aca="false">BR47213-2.5</f>
        <v>-2.5</v>
      </c>
    </row>
    <row r="47214" customFormat="false" ht="12" hidden="false" customHeight="false" outlineLevel="0" collapsed="false">
      <c r="BS47214" s="96" t="n">
        <f aca="false">BR47214-2.5</f>
        <v>-2.5</v>
      </c>
    </row>
    <row r="47215" customFormat="false" ht="12" hidden="false" customHeight="false" outlineLevel="0" collapsed="false">
      <c r="BS47215" s="96" t="n">
        <f aca="false">BR47215-2.5</f>
        <v>-2.5</v>
      </c>
    </row>
    <row r="47216" customFormat="false" ht="12" hidden="false" customHeight="false" outlineLevel="0" collapsed="false">
      <c r="BS47216" s="96" t="n">
        <f aca="false">BR47216-2.5</f>
        <v>-2.5</v>
      </c>
    </row>
    <row r="47217" customFormat="false" ht="12" hidden="false" customHeight="false" outlineLevel="0" collapsed="false">
      <c r="BS47217" s="96" t="n">
        <f aca="false">BR47217-2.5</f>
        <v>-2.5</v>
      </c>
    </row>
    <row r="47218" customFormat="false" ht="12" hidden="false" customHeight="false" outlineLevel="0" collapsed="false">
      <c r="BS47218" s="96" t="n">
        <f aca="false">BR47218-2.5</f>
        <v>-2.5</v>
      </c>
    </row>
    <row r="47219" customFormat="false" ht="12" hidden="false" customHeight="false" outlineLevel="0" collapsed="false">
      <c r="BS47219" s="96" t="n">
        <f aca="false">BR47219-2.5</f>
        <v>-2.5</v>
      </c>
    </row>
    <row r="47220" customFormat="false" ht="12" hidden="false" customHeight="false" outlineLevel="0" collapsed="false">
      <c r="BS47220" s="96" t="n">
        <f aca="false">BR47220-2.5</f>
        <v>-2.5</v>
      </c>
    </row>
    <row r="47221" customFormat="false" ht="12" hidden="false" customHeight="false" outlineLevel="0" collapsed="false">
      <c r="BS47221" s="96" t="n">
        <f aca="false">BR47221-2.5</f>
        <v>-2.5</v>
      </c>
    </row>
    <row r="47222" customFormat="false" ht="12" hidden="false" customHeight="false" outlineLevel="0" collapsed="false">
      <c r="BS47222" s="96" t="n">
        <f aca="false">BR47222-2.5</f>
        <v>-2.5</v>
      </c>
    </row>
    <row r="47223" customFormat="false" ht="12" hidden="false" customHeight="false" outlineLevel="0" collapsed="false">
      <c r="BS47223" s="96" t="n">
        <f aca="false">BR47223-2.5</f>
        <v>-2.5</v>
      </c>
    </row>
    <row r="47224" customFormat="false" ht="12" hidden="false" customHeight="false" outlineLevel="0" collapsed="false">
      <c r="BS47224" s="96" t="n">
        <f aca="false">BR47224-2.5</f>
        <v>-2.5</v>
      </c>
    </row>
    <row r="47225" customFormat="false" ht="12" hidden="false" customHeight="false" outlineLevel="0" collapsed="false">
      <c r="BS47225" s="96" t="n">
        <f aca="false">BR47225-2.5</f>
        <v>-2.5</v>
      </c>
    </row>
    <row r="47226" customFormat="false" ht="12" hidden="false" customHeight="false" outlineLevel="0" collapsed="false">
      <c r="BS47226" s="96" t="n">
        <f aca="false">BR47226-2.5</f>
        <v>-2.5</v>
      </c>
    </row>
    <row r="47227" customFormat="false" ht="12" hidden="false" customHeight="false" outlineLevel="0" collapsed="false">
      <c r="BS47227" s="96" t="n">
        <f aca="false">BR47227-2.5</f>
        <v>-2.5</v>
      </c>
    </row>
    <row r="47228" customFormat="false" ht="12" hidden="false" customHeight="false" outlineLevel="0" collapsed="false">
      <c r="BS47228" s="96" t="n">
        <f aca="false">BR47228-2.5</f>
        <v>-2.5</v>
      </c>
    </row>
    <row r="47229" customFormat="false" ht="12" hidden="false" customHeight="false" outlineLevel="0" collapsed="false">
      <c r="BS47229" s="96" t="n">
        <f aca="false">BR47229-2.5</f>
        <v>-2.5</v>
      </c>
    </row>
    <row r="47230" customFormat="false" ht="12" hidden="false" customHeight="false" outlineLevel="0" collapsed="false">
      <c r="BS47230" s="96" t="n">
        <f aca="false">BR47230-2.5</f>
        <v>-2.5</v>
      </c>
    </row>
    <row r="47231" customFormat="false" ht="12" hidden="false" customHeight="false" outlineLevel="0" collapsed="false">
      <c r="BS47231" s="96" t="n">
        <f aca="false">BR47231-2.5</f>
        <v>-2.5</v>
      </c>
    </row>
    <row r="47232" customFormat="false" ht="12" hidden="false" customHeight="false" outlineLevel="0" collapsed="false">
      <c r="BS47232" s="96" t="n">
        <f aca="false">BR47232-2.5</f>
        <v>-2.5</v>
      </c>
    </row>
    <row r="47233" customFormat="false" ht="12" hidden="false" customHeight="false" outlineLevel="0" collapsed="false">
      <c r="BS47233" s="96" t="n">
        <f aca="false">BR47233-2.5</f>
        <v>-2.5</v>
      </c>
    </row>
    <row r="47234" customFormat="false" ht="12" hidden="false" customHeight="false" outlineLevel="0" collapsed="false">
      <c r="BS47234" s="96" t="n">
        <f aca="false">BR47234-2.5</f>
        <v>-2.5</v>
      </c>
    </row>
    <row r="47235" customFormat="false" ht="12" hidden="false" customHeight="false" outlineLevel="0" collapsed="false">
      <c r="BS47235" s="96" t="n">
        <f aca="false">BR47235-2.5</f>
        <v>-2.5</v>
      </c>
    </row>
    <row r="47236" customFormat="false" ht="12" hidden="false" customHeight="false" outlineLevel="0" collapsed="false">
      <c r="BS47236" s="96" t="n">
        <f aca="false">BR47236-2.5</f>
        <v>-2.5</v>
      </c>
    </row>
    <row r="47237" customFormat="false" ht="12" hidden="false" customHeight="false" outlineLevel="0" collapsed="false">
      <c r="BS47237" s="96" t="n">
        <f aca="false">BR47237-2.5</f>
        <v>-2.5</v>
      </c>
    </row>
    <row r="47238" customFormat="false" ht="12" hidden="false" customHeight="false" outlineLevel="0" collapsed="false">
      <c r="BS47238" s="96" t="n">
        <f aca="false">BR47238-2.5</f>
        <v>-2.5</v>
      </c>
    </row>
    <row r="47239" customFormat="false" ht="12" hidden="false" customHeight="false" outlineLevel="0" collapsed="false">
      <c r="BS47239" s="96" t="n">
        <f aca="false">BR47239-2.5</f>
        <v>-2.5</v>
      </c>
    </row>
    <row r="47240" customFormat="false" ht="12" hidden="false" customHeight="false" outlineLevel="0" collapsed="false">
      <c r="BS47240" s="96" t="n">
        <f aca="false">BR47240-2.5</f>
        <v>-2.5</v>
      </c>
    </row>
    <row r="47241" customFormat="false" ht="12" hidden="false" customHeight="false" outlineLevel="0" collapsed="false">
      <c r="BS47241" s="96" t="n">
        <f aca="false">BR47241-2.5</f>
        <v>-2.5</v>
      </c>
    </row>
    <row r="47242" customFormat="false" ht="12" hidden="false" customHeight="false" outlineLevel="0" collapsed="false">
      <c r="BS47242" s="96" t="n">
        <f aca="false">BR47242-2.5</f>
        <v>-2.5</v>
      </c>
    </row>
    <row r="47243" customFormat="false" ht="12" hidden="false" customHeight="false" outlineLevel="0" collapsed="false">
      <c r="BS47243" s="96" t="n">
        <f aca="false">BR47243-2.5</f>
        <v>-2.5</v>
      </c>
    </row>
    <row r="47244" customFormat="false" ht="12" hidden="false" customHeight="false" outlineLevel="0" collapsed="false">
      <c r="BS47244" s="96" t="n">
        <f aca="false">BR47244-2.5</f>
        <v>-2.5</v>
      </c>
    </row>
    <row r="47245" customFormat="false" ht="12" hidden="false" customHeight="false" outlineLevel="0" collapsed="false">
      <c r="BS47245" s="96" t="n">
        <f aca="false">BR47245-2.5</f>
        <v>-2.5</v>
      </c>
    </row>
    <row r="47246" customFormat="false" ht="12" hidden="false" customHeight="false" outlineLevel="0" collapsed="false">
      <c r="BS47246" s="96" t="n">
        <f aca="false">BR47246-2.5</f>
        <v>-2.5</v>
      </c>
    </row>
    <row r="47247" customFormat="false" ht="12" hidden="false" customHeight="false" outlineLevel="0" collapsed="false">
      <c r="BS47247" s="96" t="n">
        <f aca="false">BR47247-2.5</f>
        <v>-2.5</v>
      </c>
    </row>
    <row r="47248" customFormat="false" ht="12" hidden="false" customHeight="false" outlineLevel="0" collapsed="false">
      <c r="BS47248" s="96" t="n">
        <f aca="false">BR47248-2.5</f>
        <v>-2.5</v>
      </c>
    </row>
    <row r="47249" customFormat="false" ht="12" hidden="false" customHeight="false" outlineLevel="0" collapsed="false">
      <c r="BS47249" s="96" t="n">
        <f aca="false">BR47249-2.5</f>
        <v>-2.5</v>
      </c>
    </row>
    <row r="47250" customFormat="false" ht="12" hidden="false" customHeight="false" outlineLevel="0" collapsed="false">
      <c r="BS47250" s="96" t="n">
        <f aca="false">BR47250-2.5</f>
        <v>-2.5</v>
      </c>
    </row>
    <row r="47251" customFormat="false" ht="12" hidden="false" customHeight="false" outlineLevel="0" collapsed="false">
      <c r="BS47251" s="96" t="n">
        <f aca="false">BR47251-2.5</f>
        <v>-2.5</v>
      </c>
    </row>
    <row r="47252" customFormat="false" ht="12" hidden="false" customHeight="false" outlineLevel="0" collapsed="false">
      <c r="BS47252" s="96" t="n">
        <f aca="false">BR47252-2.5</f>
        <v>-2.5</v>
      </c>
    </row>
    <row r="47253" customFormat="false" ht="12" hidden="false" customHeight="false" outlineLevel="0" collapsed="false">
      <c r="BS47253" s="96" t="n">
        <f aca="false">BR47253-2.5</f>
        <v>-2.5</v>
      </c>
    </row>
    <row r="47254" customFormat="false" ht="12" hidden="false" customHeight="false" outlineLevel="0" collapsed="false">
      <c r="BS47254" s="96" t="n">
        <f aca="false">BR47254-2.5</f>
        <v>-2.5</v>
      </c>
    </row>
    <row r="47255" customFormat="false" ht="12" hidden="false" customHeight="false" outlineLevel="0" collapsed="false">
      <c r="BS47255" s="96" t="n">
        <f aca="false">BR47255-2.5</f>
        <v>-2.5</v>
      </c>
    </row>
    <row r="47256" customFormat="false" ht="12" hidden="false" customHeight="false" outlineLevel="0" collapsed="false">
      <c r="BS47256" s="96" t="n">
        <f aca="false">BR47256-2.5</f>
        <v>-2.5</v>
      </c>
    </row>
    <row r="47257" customFormat="false" ht="12" hidden="false" customHeight="false" outlineLevel="0" collapsed="false">
      <c r="BS47257" s="96" t="n">
        <f aca="false">BR47257-2.5</f>
        <v>-2.5</v>
      </c>
    </row>
    <row r="47258" customFormat="false" ht="12" hidden="false" customHeight="false" outlineLevel="0" collapsed="false">
      <c r="BS47258" s="96" t="n">
        <f aca="false">BR47258-2.5</f>
        <v>-2.5</v>
      </c>
    </row>
    <row r="47259" customFormat="false" ht="12" hidden="false" customHeight="false" outlineLevel="0" collapsed="false">
      <c r="BS47259" s="96" t="n">
        <f aca="false">BR47259-2.5</f>
        <v>-2.5</v>
      </c>
    </row>
    <row r="47260" customFormat="false" ht="12" hidden="false" customHeight="false" outlineLevel="0" collapsed="false">
      <c r="BS47260" s="96" t="n">
        <f aca="false">BR47260-2.5</f>
        <v>-2.5</v>
      </c>
    </row>
    <row r="47261" customFormat="false" ht="12" hidden="false" customHeight="false" outlineLevel="0" collapsed="false">
      <c r="BS47261" s="96" t="n">
        <f aca="false">BR47261-2.5</f>
        <v>-2.5</v>
      </c>
    </row>
    <row r="47262" customFormat="false" ht="12" hidden="false" customHeight="false" outlineLevel="0" collapsed="false">
      <c r="BS47262" s="96" t="n">
        <f aca="false">BR47262-2.5</f>
        <v>-2.5</v>
      </c>
    </row>
    <row r="47263" customFormat="false" ht="12" hidden="false" customHeight="false" outlineLevel="0" collapsed="false">
      <c r="BS47263" s="96" t="n">
        <f aca="false">BR47263-2.5</f>
        <v>-2.5</v>
      </c>
    </row>
    <row r="47264" customFormat="false" ht="12" hidden="false" customHeight="false" outlineLevel="0" collapsed="false">
      <c r="BS47264" s="96" t="n">
        <f aca="false">BR47264-2.5</f>
        <v>-2.5</v>
      </c>
    </row>
    <row r="47265" customFormat="false" ht="12" hidden="false" customHeight="false" outlineLevel="0" collapsed="false">
      <c r="BS47265" s="96" t="n">
        <f aca="false">BR47265-2.5</f>
        <v>-2.5</v>
      </c>
    </row>
    <row r="47266" customFormat="false" ht="12" hidden="false" customHeight="false" outlineLevel="0" collapsed="false">
      <c r="BS47266" s="96" t="n">
        <f aca="false">BR47266-2.5</f>
        <v>-2.5</v>
      </c>
    </row>
    <row r="47267" customFormat="false" ht="12" hidden="false" customHeight="false" outlineLevel="0" collapsed="false">
      <c r="BS47267" s="96" t="n">
        <f aca="false">BR47267-2.5</f>
        <v>-2.5</v>
      </c>
    </row>
    <row r="47268" customFormat="false" ht="12" hidden="false" customHeight="false" outlineLevel="0" collapsed="false">
      <c r="BS47268" s="96" t="n">
        <f aca="false">BR47268-2.5</f>
        <v>-2.5</v>
      </c>
    </row>
    <row r="47269" customFormat="false" ht="12" hidden="false" customHeight="false" outlineLevel="0" collapsed="false">
      <c r="BS47269" s="96" t="n">
        <f aca="false">BR47269-2.5</f>
        <v>-2.5</v>
      </c>
    </row>
    <row r="47270" customFormat="false" ht="12" hidden="false" customHeight="false" outlineLevel="0" collapsed="false">
      <c r="BS47270" s="96" t="n">
        <f aca="false">BR47270-2.5</f>
        <v>-2.5</v>
      </c>
    </row>
    <row r="47271" customFormat="false" ht="12" hidden="false" customHeight="false" outlineLevel="0" collapsed="false">
      <c r="BS47271" s="96" t="n">
        <f aca="false">BR47271-2.5</f>
        <v>-2.5</v>
      </c>
    </row>
    <row r="47272" customFormat="false" ht="12" hidden="false" customHeight="false" outlineLevel="0" collapsed="false">
      <c r="BS47272" s="96" t="n">
        <f aca="false">BR47272-2.5</f>
        <v>-2.5</v>
      </c>
    </row>
    <row r="47273" customFormat="false" ht="12" hidden="false" customHeight="false" outlineLevel="0" collapsed="false">
      <c r="BS47273" s="96" t="n">
        <f aca="false">BR47273-2.5</f>
        <v>-2.5</v>
      </c>
    </row>
    <row r="47274" customFormat="false" ht="12" hidden="false" customHeight="false" outlineLevel="0" collapsed="false">
      <c r="BS47274" s="96" t="n">
        <f aca="false">BR47274-2.5</f>
        <v>-2.5</v>
      </c>
    </row>
    <row r="47275" customFormat="false" ht="12" hidden="false" customHeight="false" outlineLevel="0" collapsed="false">
      <c r="BS47275" s="96" t="n">
        <f aca="false">BR47275-2.5</f>
        <v>-2.5</v>
      </c>
    </row>
    <row r="47276" customFormat="false" ht="12" hidden="false" customHeight="false" outlineLevel="0" collapsed="false">
      <c r="BS47276" s="96" t="n">
        <f aca="false">BR47276-2.5</f>
        <v>-2.5</v>
      </c>
    </row>
    <row r="47277" customFormat="false" ht="12" hidden="false" customHeight="false" outlineLevel="0" collapsed="false">
      <c r="BS47277" s="96" t="n">
        <f aca="false">BR47277-2.5</f>
        <v>-2.5</v>
      </c>
    </row>
    <row r="47278" customFormat="false" ht="12" hidden="false" customHeight="false" outlineLevel="0" collapsed="false">
      <c r="BS47278" s="96" t="n">
        <f aca="false">BR47278-2.5</f>
        <v>-2.5</v>
      </c>
    </row>
    <row r="47279" customFormat="false" ht="12" hidden="false" customHeight="false" outlineLevel="0" collapsed="false">
      <c r="BS47279" s="96" t="n">
        <f aca="false">BR47279-2.5</f>
        <v>-2.5</v>
      </c>
    </row>
    <row r="47280" customFormat="false" ht="12" hidden="false" customHeight="false" outlineLevel="0" collapsed="false">
      <c r="BS47280" s="96" t="n">
        <f aca="false">BR47280-2.5</f>
        <v>-2.5</v>
      </c>
    </row>
    <row r="47281" customFormat="false" ht="12" hidden="false" customHeight="false" outlineLevel="0" collapsed="false">
      <c r="BS47281" s="96" t="n">
        <f aca="false">BR47281-2.5</f>
        <v>-2.5</v>
      </c>
    </row>
    <row r="47282" customFormat="false" ht="12" hidden="false" customHeight="false" outlineLevel="0" collapsed="false">
      <c r="BS47282" s="96" t="n">
        <f aca="false">BR47282-2.5</f>
        <v>-2.5</v>
      </c>
    </row>
    <row r="47283" customFormat="false" ht="12" hidden="false" customHeight="false" outlineLevel="0" collapsed="false">
      <c r="BS47283" s="96" t="n">
        <f aca="false">BR47283-2.5</f>
        <v>-2.5</v>
      </c>
    </row>
    <row r="47284" customFormat="false" ht="12" hidden="false" customHeight="false" outlineLevel="0" collapsed="false">
      <c r="BS47284" s="96" t="n">
        <f aca="false">BR47284-2.5</f>
        <v>-2.5</v>
      </c>
    </row>
    <row r="47285" customFormat="false" ht="12" hidden="false" customHeight="false" outlineLevel="0" collapsed="false">
      <c r="BS47285" s="96" t="n">
        <f aca="false">BR47285-2.5</f>
        <v>-2.5</v>
      </c>
    </row>
    <row r="47286" customFormat="false" ht="12" hidden="false" customHeight="false" outlineLevel="0" collapsed="false">
      <c r="BS47286" s="96" t="n">
        <f aca="false">BR47286-2.5</f>
        <v>-2.5</v>
      </c>
    </row>
    <row r="47287" customFormat="false" ht="12" hidden="false" customHeight="false" outlineLevel="0" collapsed="false">
      <c r="BS47287" s="96" t="n">
        <f aca="false">BR47287-2.5</f>
        <v>-2.5</v>
      </c>
    </row>
    <row r="47288" customFormat="false" ht="12" hidden="false" customHeight="false" outlineLevel="0" collapsed="false">
      <c r="BS47288" s="96" t="n">
        <f aca="false">BR47288-2.5</f>
        <v>-2.5</v>
      </c>
    </row>
    <row r="47289" customFormat="false" ht="12" hidden="false" customHeight="false" outlineLevel="0" collapsed="false">
      <c r="BS47289" s="96" t="n">
        <f aca="false">BR47289-2.5</f>
        <v>-2.5</v>
      </c>
    </row>
    <row r="47290" customFormat="false" ht="12" hidden="false" customHeight="false" outlineLevel="0" collapsed="false">
      <c r="BS47290" s="96" t="n">
        <f aca="false">BR47290-2.5</f>
        <v>-2.5</v>
      </c>
    </row>
    <row r="47291" customFormat="false" ht="12" hidden="false" customHeight="false" outlineLevel="0" collapsed="false">
      <c r="BS47291" s="96" t="n">
        <f aca="false">BR47291-2.5</f>
        <v>-2.5</v>
      </c>
    </row>
    <row r="47292" customFormat="false" ht="12" hidden="false" customHeight="false" outlineLevel="0" collapsed="false">
      <c r="BS47292" s="96" t="n">
        <f aca="false">BR47292-2.5</f>
        <v>-2.5</v>
      </c>
    </row>
    <row r="47293" customFormat="false" ht="12" hidden="false" customHeight="false" outlineLevel="0" collapsed="false">
      <c r="BS47293" s="96" t="n">
        <f aca="false">BR47293-2.5</f>
        <v>-2.5</v>
      </c>
    </row>
    <row r="47294" customFormat="false" ht="12" hidden="false" customHeight="false" outlineLevel="0" collapsed="false">
      <c r="BS47294" s="96" t="n">
        <f aca="false">BR47294-2.5</f>
        <v>-2.5</v>
      </c>
    </row>
    <row r="47295" customFormat="false" ht="12" hidden="false" customHeight="false" outlineLevel="0" collapsed="false">
      <c r="BS47295" s="96" t="n">
        <f aca="false">BR47295-2.5</f>
        <v>-2.5</v>
      </c>
    </row>
    <row r="47296" customFormat="false" ht="12" hidden="false" customHeight="false" outlineLevel="0" collapsed="false">
      <c r="BS47296" s="96" t="n">
        <f aca="false">BR47296-2.5</f>
        <v>-2.5</v>
      </c>
    </row>
    <row r="47297" customFormat="false" ht="12" hidden="false" customHeight="false" outlineLevel="0" collapsed="false">
      <c r="BS47297" s="96" t="n">
        <f aca="false">BR47297-2.5</f>
        <v>-2.5</v>
      </c>
    </row>
    <row r="47298" customFormat="false" ht="12" hidden="false" customHeight="false" outlineLevel="0" collapsed="false">
      <c r="BS47298" s="96" t="n">
        <f aca="false">BR47298-2.5</f>
        <v>-2.5</v>
      </c>
    </row>
    <row r="47299" customFormat="false" ht="12" hidden="false" customHeight="false" outlineLevel="0" collapsed="false">
      <c r="BS47299" s="96" t="n">
        <f aca="false">BR47299-2.5</f>
        <v>-2.5</v>
      </c>
    </row>
    <row r="47300" customFormat="false" ht="12" hidden="false" customHeight="false" outlineLevel="0" collapsed="false">
      <c r="BS47300" s="96" t="n">
        <f aca="false">BR47300-2.5</f>
        <v>-2.5</v>
      </c>
    </row>
    <row r="47301" customFormat="false" ht="12" hidden="false" customHeight="false" outlineLevel="0" collapsed="false">
      <c r="BS47301" s="96" t="n">
        <f aca="false">BR47301-2.5</f>
        <v>-2.5</v>
      </c>
    </row>
    <row r="47302" customFormat="false" ht="12" hidden="false" customHeight="false" outlineLevel="0" collapsed="false">
      <c r="BS47302" s="96" t="n">
        <f aca="false">BR47302-2.5</f>
        <v>-2.5</v>
      </c>
    </row>
    <row r="47303" customFormat="false" ht="12" hidden="false" customHeight="false" outlineLevel="0" collapsed="false">
      <c r="BS47303" s="96" t="n">
        <f aca="false">BR47303-2.5</f>
        <v>-2.5</v>
      </c>
    </row>
    <row r="47304" customFormat="false" ht="12" hidden="false" customHeight="false" outlineLevel="0" collapsed="false">
      <c r="BS47304" s="96" t="n">
        <f aca="false">BR47304-2.5</f>
        <v>-2.5</v>
      </c>
    </row>
    <row r="47305" customFormat="false" ht="12" hidden="false" customHeight="false" outlineLevel="0" collapsed="false">
      <c r="BS47305" s="96" t="n">
        <f aca="false">BR47305-2.5</f>
        <v>-2.5</v>
      </c>
    </row>
    <row r="47306" customFormat="false" ht="12" hidden="false" customHeight="false" outlineLevel="0" collapsed="false">
      <c r="BS47306" s="96" t="n">
        <f aca="false">BR47306-2.5</f>
        <v>-2.5</v>
      </c>
    </row>
    <row r="47307" customFormat="false" ht="12" hidden="false" customHeight="false" outlineLevel="0" collapsed="false">
      <c r="BS47307" s="96" t="n">
        <f aca="false">BR47307-2.5</f>
        <v>-2.5</v>
      </c>
    </row>
    <row r="47308" customFormat="false" ht="12" hidden="false" customHeight="false" outlineLevel="0" collapsed="false">
      <c r="BS47308" s="96" t="n">
        <f aca="false">BR47308-2.5</f>
        <v>-2.5</v>
      </c>
    </row>
    <row r="47309" customFormat="false" ht="12" hidden="false" customHeight="false" outlineLevel="0" collapsed="false">
      <c r="BS47309" s="96" t="n">
        <f aca="false">BR47309-2.5</f>
        <v>-2.5</v>
      </c>
    </row>
    <row r="47310" customFormat="false" ht="12" hidden="false" customHeight="false" outlineLevel="0" collapsed="false">
      <c r="BS47310" s="96" t="n">
        <f aca="false">BR47310-2.5</f>
        <v>-2.5</v>
      </c>
    </row>
    <row r="47311" customFormat="false" ht="12" hidden="false" customHeight="false" outlineLevel="0" collapsed="false">
      <c r="BS47311" s="96" t="n">
        <f aca="false">BR47311-2.5</f>
        <v>-2.5</v>
      </c>
    </row>
    <row r="47312" customFormat="false" ht="12" hidden="false" customHeight="false" outlineLevel="0" collapsed="false">
      <c r="BS47312" s="96" t="n">
        <f aca="false">BR47312-2.5</f>
        <v>-2.5</v>
      </c>
    </row>
    <row r="47313" customFormat="false" ht="12" hidden="false" customHeight="false" outlineLevel="0" collapsed="false">
      <c r="BS47313" s="96" t="n">
        <f aca="false">BR47313-2.5</f>
        <v>-2.5</v>
      </c>
    </row>
    <row r="47314" customFormat="false" ht="12" hidden="false" customHeight="false" outlineLevel="0" collapsed="false">
      <c r="BS47314" s="96" t="n">
        <f aca="false">BR47314-2.5</f>
        <v>-2.5</v>
      </c>
    </row>
    <row r="47315" customFormat="false" ht="12" hidden="false" customHeight="false" outlineLevel="0" collapsed="false">
      <c r="BS47315" s="96" t="n">
        <f aca="false">BR47315-2.5</f>
        <v>-2.5</v>
      </c>
    </row>
    <row r="47316" customFormat="false" ht="12" hidden="false" customHeight="false" outlineLevel="0" collapsed="false">
      <c r="BS47316" s="96" t="n">
        <f aca="false">BR47316-2.5</f>
        <v>-2.5</v>
      </c>
    </row>
    <row r="47317" customFormat="false" ht="12" hidden="false" customHeight="false" outlineLevel="0" collapsed="false">
      <c r="BS47317" s="96" t="n">
        <f aca="false">BR47317-2.5</f>
        <v>-2.5</v>
      </c>
    </row>
    <row r="47318" customFormat="false" ht="12" hidden="false" customHeight="false" outlineLevel="0" collapsed="false">
      <c r="BS47318" s="96" t="n">
        <f aca="false">BR47318-2.5</f>
        <v>-2.5</v>
      </c>
    </row>
    <row r="47319" customFormat="false" ht="12" hidden="false" customHeight="false" outlineLevel="0" collapsed="false">
      <c r="BS47319" s="96" t="n">
        <f aca="false">BR47319-2.5</f>
        <v>-2.5</v>
      </c>
    </row>
    <row r="47320" customFormat="false" ht="12" hidden="false" customHeight="false" outlineLevel="0" collapsed="false">
      <c r="BS47320" s="96" t="n">
        <f aca="false">BR47320-2.5</f>
        <v>-2.5</v>
      </c>
    </row>
    <row r="47321" customFormat="false" ht="12" hidden="false" customHeight="false" outlineLevel="0" collapsed="false">
      <c r="BS47321" s="96" t="n">
        <f aca="false">BR47321-2.5</f>
        <v>-2.5</v>
      </c>
    </row>
    <row r="47322" customFormat="false" ht="12" hidden="false" customHeight="false" outlineLevel="0" collapsed="false">
      <c r="BS47322" s="96" t="n">
        <f aca="false">BR47322-2.5</f>
        <v>-2.5</v>
      </c>
    </row>
    <row r="47323" customFormat="false" ht="12" hidden="false" customHeight="false" outlineLevel="0" collapsed="false">
      <c r="BS47323" s="96" t="n">
        <f aca="false">BR47323-2.5</f>
        <v>-2.5</v>
      </c>
    </row>
    <row r="47324" customFormat="false" ht="12" hidden="false" customHeight="false" outlineLevel="0" collapsed="false">
      <c r="BS47324" s="96" t="n">
        <f aca="false">BR47324-2.5</f>
        <v>-2.5</v>
      </c>
    </row>
    <row r="47325" customFormat="false" ht="12" hidden="false" customHeight="false" outlineLevel="0" collapsed="false">
      <c r="BS47325" s="96" t="n">
        <f aca="false">BR47325-2.5</f>
        <v>-2.5</v>
      </c>
    </row>
    <row r="47326" customFormat="false" ht="12" hidden="false" customHeight="false" outlineLevel="0" collapsed="false">
      <c r="BS47326" s="96" t="n">
        <f aca="false">BR47326-2.5</f>
        <v>-2.5</v>
      </c>
    </row>
    <row r="47327" customFormat="false" ht="12" hidden="false" customHeight="false" outlineLevel="0" collapsed="false">
      <c r="BS47327" s="96" t="n">
        <f aca="false">BR47327-2.5</f>
        <v>-2.5</v>
      </c>
    </row>
    <row r="47328" customFormat="false" ht="12" hidden="false" customHeight="false" outlineLevel="0" collapsed="false">
      <c r="BS47328" s="96" t="n">
        <f aca="false">BR47328-2.5</f>
        <v>-2.5</v>
      </c>
    </row>
    <row r="47329" customFormat="false" ht="12" hidden="false" customHeight="false" outlineLevel="0" collapsed="false">
      <c r="BS47329" s="96" t="n">
        <f aca="false">BR47329-2.5</f>
        <v>-2.5</v>
      </c>
    </row>
    <row r="47330" customFormat="false" ht="12" hidden="false" customHeight="false" outlineLevel="0" collapsed="false">
      <c r="BS47330" s="96" t="n">
        <f aca="false">BR47330-2.5</f>
        <v>-2.5</v>
      </c>
    </row>
    <row r="47331" customFormat="false" ht="12" hidden="false" customHeight="false" outlineLevel="0" collapsed="false">
      <c r="BS47331" s="96" t="n">
        <f aca="false">BR47331-2.5</f>
        <v>-2.5</v>
      </c>
    </row>
    <row r="47332" customFormat="false" ht="12" hidden="false" customHeight="false" outlineLevel="0" collapsed="false">
      <c r="BS47332" s="96" t="n">
        <f aca="false">BR47332-2.5</f>
        <v>-2.5</v>
      </c>
    </row>
    <row r="47333" customFormat="false" ht="12" hidden="false" customHeight="false" outlineLevel="0" collapsed="false">
      <c r="BS47333" s="96" t="n">
        <f aca="false">BR47333-2.5</f>
        <v>-2.5</v>
      </c>
    </row>
    <row r="47334" customFormat="false" ht="12" hidden="false" customHeight="false" outlineLevel="0" collapsed="false">
      <c r="BS47334" s="96" t="n">
        <f aca="false">BR47334-2.5</f>
        <v>-2.5</v>
      </c>
    </row>
    <row r="47335" customFormat="false" ht="12" hidden="false" customHeight="false" outlineLevel="0" collapsed="false">
      <c r="BS47335" s="96" t="n">
        <f aca="false">BR47335-2.5</f>
        <v>-2.5</v>
      </c>
    </row>
    <row r="47336" customFormat="false" ht="12" hidden="false" customHeight="false" outlineLevel="0" collapsed="false">
      <c r="BS47336" s="96" t="n">
        <f aca="false">BR47336-2.5</f>
        <v>-2.5</v>
      </c>
    </row>
    <row r="47337" customFormat="false" ht="12" hidden="false" customHeight="false" outlineLevel="0" collapsed="false">
      <c r="BS47337" s="96" t="n">
        <f aca="false">BR47337-2.5</f>
        <v>-2.5</v>
      </c>
    </row>
    <row r="47338" customFormat="false" ht="12" hidden="false" customHeight="false" outlineLevel="0" collapsed="false">
      <c r="BS47338" s="96" t="n">
        <f aca="false">BR47338-2.5</f>
        <v>-2.5</v>
      </c>
    </row>
    <row r="47339" customFormat="false" ht="12" hidden="false" customHeight="false" outlineLevel="0" collapsed="false">
      <c r="BS47339" s="96" t="n">
        <f aca="false">BR47339-2.5</f>
        <v>-2.5</v>
      </c>
    </row>
    <row r="47340" customFormat="false" ht="12" hidden="false" customHeight="false" outlineLevel="0" collapsed="false">
      <c r="BS47340" s="96" t="n">
        <f aca="false">BR47340-2.5</f>
        <v>-2.5</v>
      </c>
    </row>
    <row r="47341" customFormat="false" ht="12" hidden="false" customHeight="false" outlineLevel="0" collapsed="false">
      <c r="BS47341" s="96" t="n">
        <f aca="false">BR47341-2.5</f>
        <v>-2.5</v>
      </c>
    </row>
    <row r="47342" customFormat="false" ht="12" hidden="false" customHeight="false" outlineLevel="0" collapsed="false">
      <c r="BS47342" s="96" t="n">
        <f aca="false">BR47342-2.5</f>
        <v>-2.5</v>
      </c>
    </row>
    <row r="47343" customFormat="false" ht="12" hidden="false" customHeight="false" outlineLevel="0" collapsed="false">
      <c r="BS47343" s="96" t="n">
        <f aca="false">BR47343-2.5</f>
        <v>-2.5</v>
      </c>
    </row>
    <row r="47344" customFormat="false" ht="12" hidden="false" customHeight="false" outlineLevel="0" collapsed="false">
      <c r="BS47344" s="96" t="n">
        <f aca="false">BR47344-2.5</f>
        <v>-2.5</v>
      </c>
    </row>
    <row r="47345" customFormat="false" ht="12" hidden="false" customHeight="false" outlineLevel="0" collapsed="false">
      <c r="BS47345" s="96" t="n">
        <f aca="false">BR47345-2.5</f>
        <v>-2.5</v>
      </c>
    </row>
    <row r="47346" customFormat="false" ht="12" hidden="false" customHeight="false" outlineLevel="0" collapsed="false">
      <c r="BS47346" s="96" t="n">
        <f aca="false">BR47346-2.5</f>
        <v>-2.5</v>
      </c>
    </row>
    <row r="47347" customFormat="false" ht="12" hidden="false" customHeight="false" outlineLevel="0" collapsed="false">
      <c r="BS47347" s="96" t="n">
        <f aca="false">BR47347-2.5</f>
        <v>-2.5</v>
      </c>
    </row>
    <row r="47348" customFormat="false" ht="12" hidden="false" customHeight="false" outlineLevel="0" collapsed="false">
      <c r="BS47348" s="96" t="n">
        <f aca="false">BR47348-2.5</f>
        <v>-2.5</v>
      </c>
    </row>
    <row r="47349" customFormat="false" ht="12" hidden="false" customHeight="false" outlineLevel="0" collapsed="false">
      <c r="BS47349" s="96" t="n">
        <f aca="false">BR47349-2.5</f>
        <v>-2.5</v>
      </c>
    </row>
    <row r="47350" customFormat="false" ht="12" hidden="false" customHeight="false" outlineLevel="0" collapsed="false">
      <c r="BS47350" s="96" t="n">
        <f aca="false">BR47350-2.5</f>
        <v>-2.5</v>
      </c>
    </row>
    <row r="47351" customFormat="false" ht="12" hidden="false" customHeight="false" outlineLevel="0" collapsed="false">
      <c r="BS47351" s="96" t="n">
        <f aca="false">BR47351-2.5</f>
        <v>-2.5</v>
      </c>
    </row>
    <row r="47352" customFormat="false" ht="12" hidden="false" customHeight="false" outlineLevel="0" collapsed="false">
      <c r="BS47352" s="96" t="n">
        <f aca="false">BR47352-2.5</f>
        <v>-2.5</v>
      </c>
    </row>
    <row r="47353" customFormat="false" ht="12" hidden="false" customHeight="false" outlineLevel="0" collapsed="false">
      <c r="BS47353" s="96" t="n">
        <f aca="false">BR47353-2.5</f>
        <v>-2.5</v>
      </c>
    </row>
    <row r="47354" customFormat="false" ht="12" hidden="false" customHeight="false" outlineLevel="0" collapsed="false">
      <c r="BS47354" s="96" t="n">
        <f aca="false">BR47354-2.5</f>
        <v>-2.5</v>
      </c>
    </row>
    <row r="47355" customFormat="false" ht="12" hidden="false" customHeight="false" outlineLevel="0" collapsed="false">
      <c r="BS47355" s="96" t="n">
        <f aca="false">BR47355-2.5</f>
        <v>-2.5</v>
      </c>
    </row>
    <row r="47356" customFormat="false" ht="12" hidden="false" customHeight="false" outlineLevel="0" collapsed="false">
      <c r="BS47356" s="96" t="n">
        <f aca="false">BR47356-2.5</f>
        <v>-2.5</v>
      </c>
    </row>
    <row r="47357" customFormat="false" ht="12" hidden="false" customHeight="false" outlineLevel="0" collapsed="false">
      <c r="BS47357" s="96" t="n">
        <f aca="false">BR47357-2.5</f>
        <v>-2.5</v>
      </c>
    </row>
    <row r="47358" customFormat="false" ht="12" hidden="false" customHeight="false" outlineLevel="0" collapsed="false">
      <c r="BS47358" s="96" t="n">
        <f aca="false">BR47358-2.5</f>
        <v>-2.5</v>
      </c>
    </row>
    <row r="47359" customFormat="false" ht="12" hidden="false" customHeight="false" outlineLevel="0" collapsed="false">
      <c r="BS47359" s="96" t="n">
        <f aca="false">BR47359-2.5</f>
        <v>-2.5</v>
      </c>
    </row>
    <row r="47360" customFormat="false" ht="12" hidden="false" customHeight="false" outlineLevel="0" collapsed="false">
      <c r="BS47360" s="96" t="n">
        <f aca="false">BR47360-2.5</f>
        <v>-2.5</v>
      </c>
    </row>
    <row r="47361" customFormat="false" ht="12" hidden="false" customHeight="false" outlineLevel="0" collapsed="false">
      <c r="BS47361" s="96" t="n">
        <f aca="false">BR47361-2.5</f>
        <v>-2.5</v>
      </c>
    </row>
    <row r="47362" customFormat="false" ht="12" hidden="false" customHeight="false" outlineLevel="0" collapsed="false">
      <c r="BS47362" s="96" t="n">
        <f aca="false">BR47362-2.5</f>
        <v>-2.5</v>
      </c>
    </row>
    <row r="47363" customFormat="false" ht="12" hidden="false" customHeight="false" outlineLevel="0" collapsed="false">
      <c r="BS47363" s="96" t="n">
        <f aca="false">BR47363-2.5</f>
        <v>-2.5</v>
      </c>
    </row>
    <row r="47364" customFormat="false" ht="12" hidden="false" customHeight="false" outlineLevel="0" collapsed="false">
      <c r="BS47364" s="96" t="n">
        <f aca="false">BR47364-2.5</f>
        <v>-2.5</v>
      </c>
    </row>
    <row r="47365" customFormat="false" ht="12" hidden="false" customHeight="false" outlineLevel="0" collapsed="false">
      <c r="BS47365" s="96" t="n">
        <f aca="false">BR47365-2.5</f>
        <v>-2.5</v>
      </c>
    </row>
    <row r="47366" customFormat="false" ht="12" hidden="false" customHeight="false" outlineLevel="0" collapsed="false">
      <c r="BS47366" s="96" t="n">
        <f aca="false">BR47366-2.5</f>
        <v>-2.5</v>
      </c>
    </row>
    <row r="47367" customFormat="false" ht="12" hidden="false" customHeight="false" outlineLevel="0" collapsed="false">
      <c r="BS47367" s="96" t="n">
        <f aca="false">BR47367-2.5</f>
        <v>-2.5</v>
      </c>
    </row>
    <row r="47368" customFormat="false" ht="12" hidden="false" customHeight="false" outlineLevel="0" collapsed="false">
      <c r="BS47368" s="96" t="n">
        <f aca="false">BR47368-2.5</f>
        <v>-2.5</v>
      </c>
    </row>
    <row r="47369" customFormat="false" ht="12" hidden="false" customHeight="false" outlineLevel="0" collapsed="false">
      <c r="BS47369" s="96" t="n">
        <f aca="false">BR47369-2.5</f>
        <v>-2.5</v>
      </c>
    </row>
    <row r="47370" customFormat="false" ht="12" hidden="false" customHeight="false" outlineLevel="0" collapsed="false">
      <c r="BS47370" s="96" t="n">
        <f aca="false">BR47370-2.5</f>
        <v>-2.5</v>
      </c>
    </row>
    <row r="47371" customFormat="false" ht="12" hidden="false" customHeight="false" outlineLevel="0" collapsed="false">
      <c r="BS47371" s="96" t="n">
        <f aca="false">BR47371-2.5</f>
        <v>-2.5</v>
      </c>
    </row>
    <row r="47372" customFormat="false" ht="12" hidden="false" customHeight="false" outlineLevel="0" collapsed="false">
      <c r="BS47372" s="96" t="n">
        <f aca="false">BR47372-2.5</f>
        <v>-2.5</v>
      </c>
    </row>
    <row r="47373" customFormat="false" ht="12" hidden="false" customHeight="false" outlineLevel="0" collapsed="false">
      <c r="BS47373" s="96" t="n">
        <f aca="false">BR47373-2.5</f>
        <v>-2.5</v>
      </c>
    </row>
    <row r="47374" customFormat="false" ht="12" hidden="false" customHeight="false" outlineLevel="0" collapsed="false">
      <c r="BS47374" s="96" t="n">
        <f aca="false">BR47374-2.5</f>
        <v>-2.5</v>
      </c>
    </row>
    <row r="47375" customFormat="false" ht="12" hidden="false" customHeight="false" outlineLevel="0" collapsed="false">
      <c r="BS47375" s="96" t="n">
        <f aca="false">BR47375-2.5</f>
        <v>-2.5</v>
      </c>
    </row>
    <row r="47376" customFormat="false" ht="12" hidden="false" customHeight="false" outlineLevel="0" collapsed="false">
      <c r="BS47376" s="96" t="n">
        <f aca="false">BR47376-2.5</f>
        <v>-2.5</v>
      </c>
    </row>
    <row r="47377" customFormat="false" ht="12" hidden="false" customHeight="false" outlineLevel="0" collapsed="false">
      <c r="BS47377" s="96" t="n">
        <f aca="false">BR47377-2.5</f>
        <v>-2.5</v>
      </c>
    </row>
    <row r="47378" customFormat="false" ht="12" hidden="false" customHeight="false" outlineLevel="0" collapsed="false">
      <c r="BS47378" s="96" t="n">
        <f aca="false">BR47378-2.5</f>
        <v>-2.5</v>
      </c>
    </row>
    <row r="47379" customFormat="false" ht="12" hidden="false" customHeight="false" outlineLevel="0" collapsed="false">
      <c r="BS47379" s="96" t="n">
        <f aca="false">BR47379-2.5</f>
        <v>-2.5</v>
      </c>
    </row>
    <row r="47380" customFormat="false" ht="12" hidden="false" customHeight="false" outlineLevel="0" collapsed="false">
      <c r="BS47380" s="96" t="n">
        <f aca="false">BR47380-2.5</f>
        <v>-2.5</v>
      </c>
    </row>
    <row r="47381" customFormat="false" ht="12" hidden="false" customHeight="false" outlineLevel="0" collapsed="false">
      <c r="BS47381" s="96" t="n">
        <f aca="false">BR47381-2.5</f>
        <v>-2.5</v>
      </c>
    </row>
    <row r="47382" customFormat="false" ht="12" hidden="false" customHeight="false" outlineLevel="0" collapsed="false">
      <c r="BS47382" s="96" t="n">
        <f aca="false">BR47382-2.5</f>
        <v>-2.5</v>
      </c>
    </row>
    <row r="47383" customFormat="false" ht="12" hidden="false" customHeight="false" outlineLevel="0" collapsed="false">
      <c r="BS47383" s="96" t="n">
        <f aca="false">BR47383-2.5</f>
        <v>-2.5</v>
      </c>
    </row>
    <row r="47384" customFormat="false" ht="12" hidden="false" customHeight="false" outlineLevel="0" collapsed="false">
      <c r="BS47384" s="96" t="n">
        <f aca="false">BR47384-2.5</f>
        <v>-2.5</v>
      </c>
    </row>
    <row r="47385" customFormat="false" ht="12" hidden="false" customHeight="false" outlineLevel="0" collapsed="false">
      <c r="BS47385" s="96" t="n">
        <f aca="false">BR47385-2.5</f>
        <v>-2.5</v>
      </c>
    </row>
    <row r="47386" customFormat="false" ht="12" hidden="false" customHeight="false" outlineLevel="0" collapsed="false">
      <c r="BS47386" s="96" t="n">
        <f aca="false">BR47386-2.5</f>
        <v>-2.5</v>
      </c>
    </row>
    <row r="47387" customFormat="false" ht="12" hidden="false" customHeight="false" outlineLevel="0" collapsed="false">
      <c r="BS47387" s="96" t="n">
        <f aca="false">BR47387-2.5</f>
        <v>-2.5</v>
      </c>
    </row>
    <row r="47388" customFormat="false" ht="12" hidden="false" customHeight="false" outlineLevel="0" collapsed="false">
      <c r="BS47388" s="96" t="n">
        <f aca="false">BR47388-2.5</f>
        <v>-2.5</v>
      </c>
    </row>
    <row r="47389" customFormat="false" ht="12" hidden="false" customHeight="false" outlineLevel="0" collapsed="false">
      <c r="BS47389" s="96" t="n">
        <f aca="false">BR47389-2.5</f>
        <v>-2.5</v>
      </c>
    </row>
    <row r="47390" customFormat="false" ht="12" hidden="false" customHeight="false" outlineLevel="0" collapsed="false">
      <c r="BS47390" s="96" t="n">
        <f aca="false">BR47390-2.5</f>
        <v>-2.5</v>
      </c>
    </row>
    <row r="47391" customFormat="false" ht="12" hidden="false" customHeight="false" outlineLevel="0" collapsed="false">
      <c r="BS47391" s="96" t="n">
        <f aca="false">BR47391-2.5</f>
        <v>-2.5</v>
      </c>
    </row>
    <row r="47392" customFormat="false" ht="12" hidden="false" customHeight="false" outlineLevel="0" collapsed="false">
      <c r="BS47392" s="96" t="n">
        <f aca="false">BR47392-2.5</f>
        <v>-2.5</v>
      </c>
    </row>
    <row r="47393" customFormat="false" ht="12" hidden="false" customHeight="false" outlineLevel="0" collapsed="false">
      <c r="BS47393" s="96" t="n">
        <f aca="false">BR47393-2.5</f>
        <v>-2.5</v>
      </c>
    </row>
    <row r="47394" customFormat="false" ht="12" hidden="false" customHeight="false" outlineLevel="0" collapsed="false">
      <c r="BS47394" s="96" t="n">
        <f aca="false">BR47394-2.5</f>
        <v>-2.5</v>
      </c>
    </row>
    <row r="47395" customFormat="false" ht="12" hidden="false" customHeight="false" outlineLevel="0" collapsed="false">
      <c r="BS47395" s="96" t="n">
        <f aca="false">BR47395-2.5</f>
        <v>-2.5</v>
      </c>
    </row>
    <row r="47396" customFormat="false" ht="12" hidden="false" customHeight="false" outlineLevel="0" collapsed="false">
      <c r="BS47396" s="96" t="n">
        <f aca="false">BR47396-2.5</f>
        <v>-2.5</v>
      </c>
    </row>
    <row r="47397" customFormat="false" ht="12" hidden="false" customHeight="false" outlineLevel="0" collapsed="false">
      <c r="BS47397" s="96" t="n">
        <f aca="false">BR47397-2.5</f>
        <v>-2.5</v>
      </c>
    </row>
    <row r="47398" customFormat="false" ht="12" hidden="false" customHeight="false" outlineLevel="0" collapsed="false">
      <c r="BS47398" s="96" t="n">
        <f aca="false">BR47398-2.5</f>
        <v>-2.5</v>
      </c>
    </row>
    <row r="47399" customFormat="false" ht="12" hidden="false" customHeight="false" outlineLevel="0" collapsed="false">
      <c r="BS47399" s="96" t="n">
        <f aca="false">BR47399-2.5</f>
        <v>-2.5</v>
      </c>
    </row>
    <row r="47400" customFormat="false" ht="12" hidden="false" customHeight="false" outlineLevel="0" collapsed="false">
      <c r="BS47400" s="96" t="n">
        <f aca="false">BR47400-2.5</f>
        <v>-2.5</v>
      </c>
    </row>
    <row r="47401" customFormat="false" ht="12" hidden="false" customHeight="false" outlineLevel="0" collapsed="false">
      <c r="BS47401" s="96" t="n">
        <f aca="false">BR47401-2.5</f>
        <v>-2.5</v>
      </c>
    </row>
    <row r="47402" customFormat="false" ht="12" hidden="false" customHeight="false" outlineLevel="0" collapsed="false">
      <c r="BS47402" s="96" t="n">
        <f aca="false">BR47402-2.5</f>
        <v>-2.5</v>
      </c>
    </row>
    <row r="47403" customFormat="false" ht="12" hidden="false" customHeight="false" outlineLevel="0" collapsed="false">
      <c r="BS47403" s="96" t="n">
        <f aca="false">BR47403-2.5</f>
        <v>-2.5</v>
      </c>
    </row>
    <row r="47404" customFormat="false" ht="12" hidden="false" customHeight="false" outlineLevel="0" collapsed="false">
      <c r="BS47404" s="96" t="n">
        <f aca="false">BR47404-2.5</f>
        <v>-2.5</v>
      </c>
    </row>
    <row r="47405" customFormat="false" ht="12" hidden="false" customHeight="false" outlineLevel="0" collapsed="false">
      <c r="BS47405" s="96" t="n">
        <f aca="false">BR47405-2.5</f>
        <v>-2.5</v>
      </c>
    </row>
    <row r="47406" customFormat="false" ht="12" hidden="false" customHeight="false" outlineLevel="0" collapsed="false">
      <c r="BS47406" s="96" t="n">
        <f aca="false">BR47406-2.5</f>
        <v>-2.5</v>
      </c>
    </row>
    <row r="47407" customFormat="false" ht="12" hidden="false" customHeight="false" outlineLevel="0" collapsed="false">
      <c r="BS47407" s="96" t="n">
        <f aca="false">BR47407-2.5</f>
        <v>-2.5</v>
      </c>
    </row>
    <row r="47408" customFormat="false" ht="12" hidden="false" customHeight="false" outlineLevel="0" collapsed="false">
      <c r="BS47408" s="96" t="n">
        <f aca="false">BR47408-2.5</f>
        <v>-2.5</v>
      </c>
    </row>
    <row r="47409" customFormat="false" ht="12" hidden="false" customHeight="false" outlineLevel="0" collapsed="false">
      <c r="BS47409" s="96" t="n">
        <f aca="false">BR47409-2.5</f>
        <v>-2.5</v>
      </c>
    </row>
    <row r="47410" customFormat="false" ht="12" hidden="false" customHeight="false" outlineLevel="0" collapsed="false">
      <c r="BS47410" s="96" t="n">
        <f aca="false">BR47410-2.5</f>
        <v>-2.5</v>
      </c>
    </row>
    <row r="47411" customFormat="false" ht="12" hidden="false" customHeight="false" outlineLevel="0" collapsed="false">
      <c r="BS47411" s="96" t="n">
        <f aca="false">BR47411-2.5</f>
        <v>-2.5</v>
      </c>
    </row>
    <row r="47412" customFormat="false" ht="12" hidden="false" customHeight="false" outlineLevel="0" collapsed="false">
      <c r="BS47412" s="96" t="n">
        <f aca="false">BR47412-2.5</f>
        <v>-2.5</v>
      </c>
    </row>
    <row r="47413" customFormat="false" ht="12" hidden="false" customHeight="false" outlineLevel="0" collapsed="false">
      <c r="BS47413" s="96" t="n">
        <f aca="false">BR47413-2.5</f>
        <v>-2.5</v>
      </c>
    </row>
    <row r="47414" customFormat="false" ht="12" hidden="false" customHeight="false" outlineLevel="0" collapsed="false">
      <c r="BS47414" s="96" t="n">
        <f aca="false">BR47414-2.5</f>
        <v>-2.5</v>
      </c>
    </row>
    <row r="47415" customFormat="false" ht="12" hidden="false" customHeight="false" outlineLevel="0" collapsed="false">
      <c r="BS47415" s="96" t="n">
        <f aca="false">BR47415-2.5</f>
        <v>-2.5</v>
      </c>
    </row>
    <row r="47416" customFormat="false" ht="12" hidden="false" customHeight="false" outlineLevel="0" collapsed="false">
      <c r="BS47416" s="96" t="n">
        <f aca="false">BR47416-2.5</f>
        <v>-2.5</v>
      </c>
    </row>
    <row r="47417" customFormat="false" ht="12" hidden="false" customHeight="false" outlineLevel="0" collapsed="false">
      <c r="BS47417" s="96" t="n">
        <f aca="false">BR47417-2.5</f>
        <v>-2.5</v>
      </c>
    </row>
    <row r="47418" customFormat="false" ht="12" hidden="false" customHeight="false" outlineLevel="0" collapsed="false">
      <c r="BS47418" s="96" t="n">
        <f aca="false">BR47418-2.5</f>
        <v>-2.5</v>
      </c>
    </row>
    <row r="47419" customFormat="false" ht="12" hidden="false" customHeight="false" outlineLevel="0" collapsed="false">
      <c r="BS47419" s="96" t="n">
        <f aca="false">BR47419-2.5</f>
        <v>-2.5</v>
      </c>
    </row>
    <row r="47420" customFormat="false" ht="12" hidden="false" customHeight="false" outlineLevel="0" collapsed="false">
      <c r="BS47420" s="96" t="n">
        <f aca="false">BR47420-2.5</f>
        <v>-2.5</v>
      </c>
    </row>
    <row r="47421" customFormat="false" ht="12" hidden="false" customHeight="false" outlineLevel="0" collapsed="false">
      <c r="BS47421" s="96" t="n">
        <f aca="false">BR47421-2.5</f>
        <v>-2.5</v>
      </c>
    </row>
    <row r="47422" customFormat="false" ht="12" hidden="false" customHeight="false" outlineLevel="0" collapsed="false">
      <c r="BS47422" s="96" t="n">
        <f aca="false">BR47422-2.5</f>
        <v>-2.5</v>
      </c>
    </row>
    <row r="47423" customFormat="false" ht="12" hidden="false" customHeight="false" outlineLevel="0" collapsed="false">
      <c r="BS47423" s="96" t="n">
        <f aca="false">BR47423-2.5</f>
        <v>-2.5</v>
      </c>
    </row>
    <row r="47424" customFormat="false" ht="12" hidden="false" customHeight="false" outlineLevel="0" collapsed="false">
      <c r="BS47424" s="96" t="n">
        <f aca="false">BR47424-2.5</f>
        <v>-2.5</v>
      </c>
    </row>
    <row r="47425" customFormat="false" ht="12" hidden="false" customHeight="false" outlineLevel="0" collapsed="false">
      <c r="BS47425" s="96" t="n">
        <f aca="false">BR47425-2.5</f>
        <v>-2.5</v>
      </c>
    </row>
    <row r="47426" customFormat="false" ht="12" hidden="false" customHeight="false" outlineLevel="0" collapsed="false">
      <c r="BS47426" s="96" t="n">
        <f aca="false">BR47426-2.5</f>
        <v>-2.5</v>
      </c>
    </row>
    <row r="47427" customFormat="false" ht="12" hidden="false" customHeight="false" outlineLevel="0" collapsed="false">
      <c r="BS47427" s="96" t="n">
        <f aca="false">BR47427-2.5</f>
        <v>-2.5</v>
      </c>
    </row>
    <row r="47428" customFormat="false" ht="12" hidden="false" customHeight="false" outlineLevel="0" collapsed="false">
      <c r="BS47428" s="96" t="n">
        <f aca="false">BR47428-2.5</f>
        <v>-2.5</v>
      </c>
    </row>
    <row r="47429" customFormat="false" ht="12" hidden="false" customHeight="false" outlineLevel="0" collapsed="false">
      <c r="BS47429" s="96" t="n">
        <f aca="false">BR47429-2.5</f>
        <v>-2.5</v>
      </c>
    </row>
    <row r="47430" customFormat="false" ht="12" hidden="false" customHeight="false" outlineLevel="0" collapsed="false">
      <c r="BS47430" s="96" t="n">
        <f aca="false">BR47430-2.5</f>
        <v>-2.5</v>
      </c>
    </row>
    <row r="47431" customFormat="false" ht="12" hidden="false" customHeight="false" outlineLevel="0" collapsed="false">
      <c r="BS47431" s="96" t="n">
        <f aca="false">BR47431-2.5</f>
        <v>-2.5</v>
      </c>
    </row>
    <row r="47432" customFormat="false" ht="12" hidden="false" customHeight="false" outlineLevel="0" collapsed="false">
      <c r="BS47432" s="96" t="n">
        <f aca="false">BR47432-2.5</f>
        <v>-2.5</v>
      </c>
    </row>
    <row r="47433" customFormat="false" ht="12" hidden="false" customHeight="false" outlineLevel="0" collapsed="false">
      <c r="BS47433" s="96" t="n">
        <f aca="false">BR47433-2.5</f>
        <v>-2.5</v>
      </c>
    </row>
    <row r="47434" customFormat="false" ht="12" hidden="false" customHeight="false" outlineLevel="0" collapsed="false">
      <c r="BS47434" s="96" t="n">
        <f aca="false">BR47434-2.5</f>
        <v>-2.5</v>
      </c>
    </row>
    <row r="47435" customFormat="false" ht="12" hidden="false" customHeight="false" outlineLevel="0" collapsed="false">
      <c r="BS47435" s="96" t="n">
        <f aca="false">BR47435-2.5</f>
        <v>-2.5</v>
      </c>
    </row>
    <row r="47436" customFormat="false" ht="12" hidden="false" customHeight="false" outlineLevel="0" collapsed="false">
      <c r="BS47436" s="96" t="n">
        <f aca="false">BR47436-2.5</f>
        <v>-2.5</v>
      </c>
    </row>
    <row r="47437" customFormat="false" ht="12" hidden="false" customHeight="false" outlineLevel="0" collapsed="false">
      <c r="BS47437" s="96" t="n">
        <f aca="false">BR47437-2.5</f>
        <v>-2.5</v>
      </c>
    </row>
    <row r="47438" customFormat="false" ht="12" hidden="false" customHeight="false" outlineLevel="0" collapsed="false">
      <c r="BS47438" s="96" t="n">
        <f aca="false">BR47438-2.5</f>
        <v>-2.5</v>
      </c>
    </row>
    <row r="47439" customFormat="false" ht="12" hidden="false" customHeight="false" outlineLevel="0" collapsed="false">
      <c r="BS47439" s="96" t="n">
        <f aca="false">BR47439-2.5</f>
        <v>-2.5</v>
      </c>
    </row>
    <row r="47440" customFormat="false" ht="12" hidden="false" customHeight="false" outlineLevel="0" collapsed="false">
      <c r="BS47440" s="96" t="n">
        <f aca="false">BR47440-2.5</f>
        <v>-2.5</v>
      </c>
    </row>
    <row r="47441" customFormat="false" ht="12" hidden="false" customHeight="false" outlineLevel="0" collapsed="false">
      <c r="BS47441" s="96" t="n">
        <f aca="false">BR47441-2.5</f>
        <v>-2.5</v>
      </c>
    </row>
    <row r="47442" customFormat="false" ht="12" hidden="false" customHeight="false" outlineLevel="0" collapsed="false">
      <c r="BS47442" s="96" t="n">
        <f aca="false">BR47442-2.5</f>
        <v>-2.5</v>
      </c>
    </row>
    <row r="47443" customFormat="false" ht="12" hidden="false" customHeight="false" outlineLevel="0" collapsed="false">
      <c r="BS47443" s="96" t="n">
        <f aca="false">BR47443-2.5</f>
        <v>-2.5</v>
      </c>
    </row>
    <row r="47444" customFormat="false" ht="12" hidden="false" customHeight="false" outlineLevel="0" collapsed="false">
      <c r="BS47444" s="96" t="n">
        <f aca="false">BR47444-2.5</f>
        <v>-2.5</v>
      </c>
    </row>
    <row r="47445" customFormat="false" ht="12" hidden="false" customHeight="false" outlineLevel="0" collapsed="false">
      <c r="BS47445" s="96" t="n">
        <f aca="false">BR47445-2.5</f>
        <v>-2.5</v>
      </c>
    </row>
    <row r="47446" customFormat="false" ht="12" hidden="false" customHeight="false" outlineLevel="0" collapsed="false">
      <c r="BS47446" s="96" t="n">
        <f aca="false">BR47446-2.5</f>
        <v>-2.5</v>
      </c>
    </row>
    <row r="47447" customFormat="false" ht="12" hidden="false" customHeight="false" outlineLevel="0" collapsed="false">
      <c r="BS47447" s="96" t="n">
        <f aca="false">BR47447-2.5</f>
        <v>-2.5</v>
      </c>
    </row>
    <row r="47448" customFormat="false" ht="12" hidden="false" customHeight="false" outlineLevel="0" collapsed="false">
      <c r="BS47448" s="96" t="n">
        <f aca="false">BR47448-2.5</f>
        <v>-2.5</v>
      </c>
    </row>
    <row r="47449" customFormat="false" ht="12" hidden="false" customHeight="false" outlineLevel="0" collapsed="false">
      <c r="BS47449" s="96" t="n">
        <f aca="false">BR47449-2.5</f>
        <v>-2.5</v>
      </c>
    </row>
    <row r="47450" customFormat="false" ht="12" hidden="false" customHeight="false" outlineLevel="0" collapsed="false">
      <c r="BS47450" s="96" t="n">
        <f aca="false">BR47450-2.5</f>
        <v>-2.5</v>
      </c>
    </row>
    <row r="47451" customFormat="false" ht="12" hidden="false" customHeight="false" outlineLevel="0" collapsed="false">
      <c r="BS47451" s="96" t="n">
        <f aca="false">BR47451-2.5</f>
        <v>-2.5</v>
      </c>
    </row>
    <row r="47452" customFormat="false" ht="12" hidden="false" customHeight="false" outlineLevel="0" collapsed="false">
      <c r="BS47452" s="96" t="n">
        <f aca="false">BR47452-2.5</f>
        <v>-2.5</v>
      </c>
    </row>
    <row r="47453" customFormat="false" ht="12" hidden="false" customHeight="false" outlineLevel="0" collapsed="false">
      <c r="BS47453" s="96" t="n">
        <f aca="false">BR47453-2.5</f>
        <v>-2.5</v>
      </c>
    </row>
    <row r="47454" customFormat="false" ht="12" hidden="false" customHeight="false" outlineLevel="0" collapsed="false">
      <c r="BS47454" s="96" t="n">
        <f aca="false">BR47454-2.5</f>
        <v>-2.5</v>
      </c>
    </row>
    <row r="47455" customFormat="false" ht="12" hidden="false" customHeight="false" outlineLevel="0" collapsed="false">
      <c r="BS47455" s="96" t="n">
        <f aca="false">BR47455-2.5</f>
        <v>-2.5</v>
      </c>
    </row>
    <row r="47456" customFormat="false" ht="12" hidden="false" customHeight="false" outlineLevel="0" collapsed="false">
      <c r="BS47456" s="96" t="n">
        <f aca="false">BR47456-2.5</f>
        <v>-2.5</v>
      </c>
    </row>
    <row r="47457" customFormat="false" ht="12" hidden="false" customHeight="false" outlineLevel="0" collapsed="false">
      <c r="BS47457" s="96" t="n">
        <f aca="false">BR47457-2.5</f>
        <v>-2.5</v>
      </c>
    </row>
    <row r="47458" customFormat="false" ht="12" hidden="false" customHeight="false" outlineLevel="0" collapsed="false">
      <c r="BS47458" s="96" t="n">
        <f aca="false">BR47458-2.5</f>
        <v>-2.5</v>
      </c>
    </row>
    <row r="47459" customFormat="false" ht="12" hidden="false" customHeight="false" outlineLevel="0" collapsed="false">
      <c r="BS47459" s="96" t="n">
        <f aca="false">BR47459-2.5</f>
        <v>-2.5</v>
      </c>
    </row>
    <row r="47460" customFormat="false" ht="12" hidden="false" customHeight="false" outlineLevel="0" collapsed="false">
      <c r="BS47460" s="96" t="n">
        <f aca="false">BR47460-2.5</f>
        <v>-2.5</v>
      </c>
    </row>
    <row r="47461" customFormat="false" ht="12" hidden="false" customHeight="false" outlineLevel="0" collapsed="false">
      <c r="BS47461" s="96" t="n">
        <f aca="false">BR47461-2.5</f>
        <v>-2.5</v>
      </c>
    </row>
    <row r="47462" customFormat="false" ht="12" hidden="false" customHeight="false" outlineLevel="0" collapsed="false">
      <c r="BS47462" s="96" t="n">
        <f aca="false">BR47462-2.5</f>
        <v>-2.5</v>
      </c>
    </row>
    <row r="47463" customFormat="false" ht="12" hidden="false" customHeight="false" outlineLevel="0" collapsed="false">
      <c r="BS47463" s="96" t="n">
        <f aca="false">BR47463-2.5</f>
        <v>-2.5</v>
      </c>
    </row>
    <row r="47464" customFormat="false" ht="12" hidden="false" customHeight="false" outlineLevel="0" collapsed="false">
      <c r="BS47464" s="96" t="n">
        <f aca="false">BR47464-2.5</f>
        <v>-2.5</v>
      </c>
    </row>
    <row r="47465" customFormat="false" ht="12" hidden="false" customHeight="false" outlineLevel="0" collapsed="false">
      <c r="BS47465" s="96" t="n">
        <f aca="false">BR47465-2.5</f>
        <v>-2.5</v>
      </c>
    </row>
    <row r="47466" customFormat="false" ht="12" hidden="false" customHeight="false" outlineLevel="0" collapsed="false">
      <c r="BS47466" s="96" t="n">
        <f aca="false">BR47466-2.5</f>
        <v>-2.5</v>
      </c>
    </row>
    <row r="47467" customFormat="false" ht="12" hidden="false" customHeight="false" outlineLevel="0" collapsed="false">
      <c r="BS47467" s="96" t="n">
        <f aca="false">BR47467-2.5</f>
        <v>-2.5</v>
      </c>
    </row>
    <row r="47468" customFormat="false" ht="12" hidden="false" customHeight="false" outlineLevel="0" collapsed="false">
      <c r="BS47468" s="96" t="n">
        <f aca="false">BR47468-2.5</f>
        <v>-2.5</v>
      </c>
    </row>
    <row r="47469" customFormat="false" ht="12" hidden="false" customHeight="false" outlineLevel="0" collapsed="false">
      <c r="BS47469" s="96" t="n">
        <f aca="false">BR47469-2.5</f>
        <v>-2.5</v>
      </c>
    </row>
    <row r="47470" customFormat="false" ht="12" hidden="false" customHeight="false" outlineLevel="0" collapsed="false">
      <c r="BS47470" s="96" t="n">
        <f aca="false">BR47470-2.5</f>
        <v>-2.5</v>
      </c>
    </row>
    <row r="47471" customFormat="false" ht="12" hidden="false" customHeight="false" outlineLevel="0" collapsed="false">
      <c r="BS47471" s="96" t="n">
        <f aca="false">BR47471-2.5</f>
        <v>-2.5</v>
      </c>
    </row>
    <row r="47472" customFormat="false" ht="12" hidden="false" customHeight="false" outlineLevel="0" collapsed="false">
      <c r="BS47472" s="96" t="n">
        <f aca="false">BR47472-2.5</f>
        <v>-2.5</v>
      </c>
    </row>
    <row r="47473" customFormat="false" ht="12" hidden="false" customHeight="false" outlineLevel="0" collapsed="false">
      <c r="BS47473" s="96" t="n">
        <f aca="false">BR47473-2.5</f>
        <v>-2.5</v>
      </c>
    </row>
    <row r="47474" customFormat="false" ht="12" hidden="false" customHeight="false" outlineLevel="0" collapsed="false">
      <c r="BS47474" s="96" t="n">
        <f aca="false">BR47474-2.5</f>
        <v>-2.5</v>
      </c>
    </row>
    <row r="47475" customFormat="false" ht="12" hidden="false" customHeight="false" outlineLevel="0" collapsed="false">
      <c r="BS47475" s="96" t="n">
        <f aca="false">BR47475-2.5</f>
        <v>-2.5</v>
      </c>
    </row>
    <row r="47476" customFormat="false" ht="12" hidden="false" customHeight="false" outlineLevel="0" collapsed="false">
      <c r="BS47476" s="96" t="n">
        <f aca="false">BR47476-2.5</f>
        <v>-2.5</v>
      </c>
    </row>
    <row r="47477" customFormat="false" ht="12" hidden="false" customHeight="false" outlineLevel="0" collapsed="false">
      <c r="BS47477" s="96" t="n">
        <f aca="false">BR47477-2.5</f>
        <v>-2.5</v>
      </c>
    </row>
    <row r="47478" customFormat="false" ht="12" hidden="false" customHeight="false" outlineLevel="0" collapsed="false">
      <c r="BS47478" s="96" t="n">
        <f aca="false">BR47478-2.5</f>
        <v>-2.5</v>
      </c>
    </row>
    <row r="47479" customFormat="false" ht="12" hidden="false" customHeight="false" outlineLevel="0" collapsed="false">
      <c r="BS47479" s="96" t="n">
        <f aca="false">BR47479-2.5</f>
        <v>-2.5</v>
      </c>
    </row>
    <row r="47480" customFormat="false" ht="12" hidden="false" customHeight="false" outlineLevel="0" collapsed="false">
      <c r="BS47480" s="96" t="n">
        <f aca="false">BR47480-2.5</f>
        <v>-2.5</v>
      </c>
    </row>
    <row r="47481" customFormat="false" ht="12" hidden="false" customHeight="false" outlineLevel="0" collapsed="false">
      <c r="BS47481" s="96" t="n">
        <f aca="false">BR47481-2.5</f>
        <v>-2.5</v>
      </c>
    </row>
    <row r="47482" customFormat="false" ht="12" hidden="false" customHeight="false" outlineLevel="0" collapsed="false">
      <c r="BS47482" s="96" t="n">
        <f aca="false">BR47482-2.5</f>
        <v>-2.5</v>
      </c>
    </row>
    <row r="47483" customFormat="false" ht="12" hidden="false" customHeight="false" outlineLevel="0" collapsed="false">
      <c r="BS47483" s="96" t="n">
        <f aca="false">BR47483-2.5</f>
        <v>-2.5</v>
      </c>
    </row>
    <row r="47484" customFormat="false" ht="12" hidden="false" customHeight="false" outlineLevel="0" collapsed="false">
      <c r="BS47484" s="96" t="n">
        <f aca="false">BR47484-2.5</f>
        <v>-2.5</v>
      </c>
    </row>
    <row r="47485" customFormat="false" ht="12" hidden="false" customHeight="false" outlineLevel="0" collapsed="false">
      <c r="BS47485" s="96" t="n">
        <f aca="false">BR47485-2.5</f>
        <v>-2.5</v>
      </c>
    </row>
    <row r="47486" customFormat="false" ht="12" hidden="false" customHeight="false" outlineLevel="0" collapsed="false">
      <c r="BS47486" s="96" t="n">
        <f aca="false">BR47486-2.5</f>
        <v>-2.5</v>
      </c>
    </row>
    <row r="47487" customFormat="false" ht="12" hidden="false" customHeight="false" outlineLevel="0" collapsed="false">
      <c r="BS47487" s="96" t="n">
        <f aca="false">BR47487-2.5</f>
        <v>-2.5</v>
      </c>
    </row>
    <row r="47488" customFormat="false" ht="12" hidden="false" customHeight="false" outlineLevel="0" collapsed="false">
      <c r="BS47488" s="96" t="n">
        <f aca="false">BR47488-2.5</f>
        <v>-2.5</v>
      </c>
    </row>
    <row r="47489" customFormat="false" ht="12" hidden="false" customHeight="false" outlineLevel="0" collapsed="false">
      <c r="BS47489" s="96" t="n">
        <f aca="false">BR47489-2.5</f>
        <v>-2.5</v>
      </c>
    </row>
    <row r="47490" customFormat="false" ht="12" hidden="false" customHeight="false" outlineLevel="0" collapsed="false">
      <c r="BS47490" s="96" t="n">
        <f aca="false">BR47490-2.5</f>
        <v>-2.5</v>
      </c>
    </row>
    <row r="47491" customFormat="false" ht="12" hidden="false" customHeight="false" outlineLevel="0" collapsed="false">
      <c r="BS47491" s="96" t="n">
        <f aca="false">BR47491-2.5</f>
        <v>-2.5</v>
      </c>
    </row>
    <row r="47492" customFormat="false" ht="12" hidden="false" customHeight="false" outlineLevel="0" collapsed="false">
      <c r="BS47492" s="96" t="n">
        <f aca="false">BR47492-2.5</f>
        <v>-2.5</v>
      </c>
    </row>
    <row r="47493" customFormat="false" ht="12" hidden="false" customHeight="false" outlineLevel="0" collapsed="false">
      <c r="BS47493" s="96" t="n">
        <f aca="false">BR47493-2.5</f>
        <v>-2.5</v>
      </c>
    </row>
    <row r="47494" customFormat="false" ht="12" hidden="false" customHeight="false" outlineLevel="0" collapsed="false">
      <c r="BS47494" s="96" t="n">
        <f aca="false">BR47494-2.5</f>
        <v>-2.5</v>
      </c>
    </row>
    <row r="47495" customFormat="false" ht="12" hidden="false" customHeight="false" outlineLevel="0" collapsed="false">
      <c r="BS47495" s="96" t="n">
        <f aca="false">BR47495-2.5</f>
        <v>-2.5</v>
      </c>
    </row>
    <row r="47496" customFormat="false" ht="12" hidden="false" customHeight="false" outlineLevel="0" collapsed="false">
      <c r="BS47496" s="96" t="n">
        <f aca="false">BR47496-2.5</f>
        <v>-2.5</v>
      </c>
    </row>
    <row r="47497" customFormat="false" ht="12" hidden="false" customHeight="false" outlineLevel="0" collapsed="false">
      <c r="BS47497" s="96" t="n">
        <f aca="false">BR47497-2.5</f>
        <v>-2.5</v>
      </c>
    </row>
    <row r="47498" customFormat="false" ht="12" hidden="false" customHeight="false" outlineLevel="0" collapsed="false">
      <c r="BS47498" s="96" t="n">
        <f aca="false">BR47498-2.5</f>
        <v>-2.5</v>
      </c>
    </row>
    <row r="47499" customFormat="false" ht="12" hidden="false" customHeight="false" outlineLevel="0" collapsed="false">
      <c r="BS47499" s="96" t="n">
        <f aca="false">BR47499-2.5</f>
        <v>-2.5</v>
      </c>
    </row>
    <row r="47500" customFormat="false" ht="12" hidden="false" customHeight="false" outlineLevel="0" collapsed="false">
      <c r="BS47500" s="96" t="n">
        <f aca="false">BR47500-2.5</f>
        <v>-2.5</v>
      </c>
    </row>
    <row r="47501" customFormat="false" ht="12" hidden="false" customHeight="false" outlineLevel="0" collapsed="false">
      <c r="BS47501" s="96" t="n">
        <f aca="false">BR47501-2.5</f>
        <v>-2.5</v>
      </c>
    </row>
    <row r="47502" customFormat="false" ht="12" hidden="false" customHeight="false" outlineLevel="0" collapsed="false">
      <c r="BS47502" s="96" t="n">
        <f aca="false">BR47502-2.5</f>
        <v>-2.5</v>
      </c>
    </row>
    <row r="47503" customFormat="false" ht="12" hidden="false" customHeight="false" outlineLevel="0" collapsed="false">
      <c r="BS47503" s="96" t="n">
        <f aca="false">BR47503-2.5</f>
        <v>-2.5</v>
      </c>
    </row>
    <row r="47504" customFormat="false" ht="12" hidden="false" customHeight="false" outlineLevel="0" collapsed="false">
      <c r="BS47504" s="96" t="n">
        <f aca="false">BR47504-2.5</f>
        <v>-2.5</v>
      </c>
    </row>
    <row r="47505" customFormat="false" ht="12" hidden="false" customHeight="false" outlineLevel="0" collapsed="false">
      <c r="BS47505" s="96" t="n">
        <f aca="false">BR47505-2.5</f>
        <v>-2.5</v>
      </c>
    </row>
    <row r="47506" customFormat="false" ht="12" hidden="false" customHeight="false" outlineLevel="0" collapsed="false">
      <c r="BS47506" s="96" t="n">
        <f aca="false">BR47506-2.5</f>
        <v>-2.5</v>
      </c>
    </row>
    <row r="47507" customFormat="false" ht="12" hidden="false" customHeight="false" outlineLevel="0" collapsed="false">
      <c r="BS47507" s="96" t="n">
        <f aca="false">BR47507-2.5</f>
        <v>-2.5</v>
      </c>
    </row>
    <row r="47508" customFormat="false" ht="12" hidden="false" customHeight="false" outlineLevel="0" collapsed="false">
      <c r="BS47508" s="96" t="n">
        <f aca="false">BR47508-2.5</f>
        <v>-2.5</v>
      </c>
    </row>
    <row r="47509" customFormat="false" ht="12" hidden="false" customHeight="false" outlineLevel="0" collapsed="false">
      <c r="BS47509" s="96" t="n">
        <f aca="false">BR47509-2.5</f>
        <v>-2.5</v>
      </c>
    </row>
    <row r="47510" customFormat="false" ht="12" hidden="false" customHeight="false" outlineLevel="0" collapsed="false">
      <c r="BS47510" s="96" t="n">
        <f aca="false">BR47510-2.5</f>
        <v>-2.5</v>
      </c>
    </row>
    <row r="47511" customFormat="false" ht="12" hidden="false" customHeight="false" outlineLevel="0" collapsed="false">
      <c r="BS47511" s="96" t="n">
        <f aca="false">BR47511-2.5</f>
        <v>-2.5</v>
      </c>
    </row>
    <row r="47512" customFormat="false" ht="12" hidden="false" customHeight="false" outlineLevel="0" collapsed="false">
      <c r="BS47512" s="96" t="n">
        <f aca="false">BR47512-2.5</f>
        <v>-2.5</v>
      </c>
    </row>
    <row r="47513" customFormat="false" ht="12" hidden="false" customHeight="false" outlineLevel="0" collapsed="false">
      <c r="BS47513" s="96" t="n">
        <f aca="false">BR47513-2.5</f>
        <v>-2.5</v>
      </c>
    </row>
    <row r="47514" customFormat="false" ht="12" hidden="false" customHeight="false" outlineLevel="0" collapsed="false">
      <c r="BS47514" s="96" t="n">
        <f aca="false">BR47514-2.5</f>
        <v>-2.5</v>
      </c>
    </row>
    <row r="47515" customFormat="false" ht="12" hidden="false" customHeight="false" outlineLevel="0" collapsed="false">
      <c r="BS47515" s="96" t="n">
        <f aca="false">BR47515-2.5</f>
        <v>-2.5</v>
      </c>
    </row>
    <row r="47516" customFormat="false" ht="12" hidden="false" customHeight="false" outlineLevel="0" collapsed="false">
      <c r="BS47516" s="96" t="n">
        <f aca="false">BR47516-2.5</f>
        <v>-2.5</v>
      </c>
    </row>
    <row r="47517" customFormat="false" ht="12" hidden="false" customHeight="false" outlineLevel="0" collapsed="false">
      <c r="BS47517" s="96" t="n">
        <f aca="false">BR47517-2.5</f>
        <v>-2.5</v>
      </c>
    </row>
    <row r="47518" customFormat="false" ht="12" hidden="false" customHeight="false" outlineLevel="0" collapsed="false">
      <c r="BS47518" s="96" t="n">
        <f aca="false">BR47518-2.5</f>
        <v>-2.5</v>
      </c>
    </row>
    <row r="47519" customFormat="false" ht="12" hidden="false" customHeight="false" outlineLevel="0" collapsed="false">
      <c r="BS47519" s="96" t="n">
        <f aca="false">BR47519-2.5</f>
        <v>-2.5</v>
      </c>
    </row>
    <row r="47520" customFormat="false" ht="12" hidden="false" customHeight="false" outlineLevel="0" collapsed="false">
      <c r="BS47520" s="96" t="n">
        <f aca="false">BR47520-2.5</f>
        <v>-2.5</v>
      </c>
    </row>
    <row r="47521" customFormat="false" ht="12" hidden="false" customHeight="false" outlineLevel="0" collapsed="false">
      <c r="BS47521" s="96" t="n">
        <f aca="false">BR47521-2.5</f>
        <v>-2.5</v>
      </c>
    </row>
    <row r="47522" customFormat="false" ht="12" hidden="false" customHeight="false" outlineLevel="0" collapsed="false">
      <c r="BS47522" s="96" t="n">
        <f aca="false">BR47522-2.5</f>
        <v>-2.5</v>
      </c>
    </row>
    <row r="47523" customFormat="false" ht="12" hidden="false" customHeight="false" outlineLevel="0" collapsed="false">
      <c r="BS47523" s="96" t="n">
        <f aca="false">BR47523-2.5</f>
        <v>-2.5</v>
      </c>
    </row>
    <row r="47524" customFormat="false" ht="12" hidden="false" customHeight="false" outlineLevel="0" collapsed="false">
      <c r="BS47524" s="96" t="n">
        <f aca="false">BR47524-2.5</f>
        <v>-2.5</v>
      </c>
    </row>
    <row r="47525" customFormat="false" ht="12" hidden="false" customHeight="false" outlineLevel="0" collapsed="false">
      <c r="BS47525" s="96" t="n">
        <f aca="false">BR47525-2.5</f>
        <v>-2.5</v>
      </c>
    </row>
    <row r="47526" customFormat="false" ht="12" hidden="false" customHeight="false" outlineLevel="0" collapsed="false">
      <c r="BS47526" s="96" t="n">
        <f aca="false">BR47526-2.5</f>
        <v>-2.5</v>
      </c>
    </row>
    <row r="47527" customFormat="false" ht="12" hidden="false" customHeight="false" outlineLevel="0" collapsed="false">
      <c r="BS47527" s="96" t="n">
        <f aca="false">BR47527-2.5</f>
        <v>-2.5</v>
      </c>
    </row>
    <row r="47528" customFormat="false" ht="12" hidden="false" customHeight="false" outlineLevel="0" collapsed="false">
      <c r="BS47528" s="96" t="n">
        <f aca="false">BR47528-2.5</f>
        <v>-2.5</v>
      </c>
    </row>
    <row r="47529" customFormat="false" ht="12" hidden="false" customHeight="false" outlineLevel="0" collapsed="false">
      <c r="BS47529" s="96" t="n">
        <f aca="false">BR47529-2.5</f>
        <v>-2.5</v>
      </c>
    </row>
    <row r="47530" customFormat="false" ht="12" hidden="false" customHeight="false" outlineLevel="0" collapsed="false">
      <c r="BS47530" s="96" t="n">
        <f aca="false">BR47530-2.5</f>
        <v>-2.5</v>
      </c>
    </row>
    <row r="47531" customFormat="false" ht="12" hidden="false" customHeight="false" outlineLevel="0" collapsed="false">
      <c r="BS47531" s="96" t="n">
        <f aca="false">BR47531-2.5</f>
        <v>-2.5</v>
      </c>
    </row>
    <row r="47532" customFormat="false" ht="12" hidden="false" customHeight="false" outlineLevel="0" collapsed="false">
      <c r="BS47532" s="96" t="n">
        <f aca="false">BR47532-2.5</f>
        <v>-2.5</v>
      </c>
    </row>
    <row r="47533" customFormat="false" ht="12" hidden="false" customHeight="false" outlineLevel="0" collapsed="false">
      <c r="BS47533" s="96" t="n">
        <f aca="false">BR47533-2.5</f>
        <v>-2.5</v>
      </c>
    </row>
    <row r="47534" customFormat="false" ht="12" hidden="false" customHeight="false" outlineLevel="0" collapsed="false">
      <c r="BS47534" s="96" t="n">
        <f aca="false">BR47534-2.5</f>
        <v>-2.5</v>
      </c>
    </row>
    <row r="47535" customFormat="false" ht="12" hidden="false" customHeight="false" outlineLevel="0" collapsed="false">
      <c r="BS47535" s="96" t="n">
        <f aca="false">BR47535-2.5</f>
        <v>-2.5</v>
      </c>
    </row>
    <row r="47536" customFormat="false" ht="12" hidden="false" customHeight="false" outlineLevel="0" collapsed="false">
      <c r="BS47536" s="96" t="n">
        <f aca="false">BR47536-2.5</f>
        <v>-2.5</v>
      </c>
    </row>
    <row r="47537" customFormat="false" ht="12" hidden="false" customHeight="false" outlineLevel="0" collapsed="false">
      <c r="BS47537" s="96" t="n">
        <f aca="false">BR47537-2.5</f>
        <v>-2.5</v>
      </c>
    </row>
    <row r="47538" customFormat="false" ht="12" hidden="false" customHeight="false" outlineLevel="0" collapsed="false">
      <c r="BS47538" s="96" t="n">
        <f aca="false">BR47538-2.5</f>
        <v>-2.5</v>
      </c>
    </row>
    <row r="47539" customFormat="false" ht="12" hidden="false" customHeight="false" outlineLevel="0" collapsed="false">
      <c r="BS47539" s="96" t="n">
        <f aca="false">BR47539-2.5</f>
        <v>-2.5</v>
      </c>
    </row>
    <row r="47540" customFormat="false" ht="12" hidden="false" customHeight="false" outlineLevel="0" collapsed="false">
      <c r="BS47540" s="96" t="n">
        <f aca="false">BR47540-2.5</f>
        <v>-2.5</v>
      </c>
    </row>
    <row r="47541" customFormat="false" ht="12" hidden="false" customHeight="false" outlineLevel="0" collapsed="false">
      <c r="BS47541" s="96" t="n">
        <f aca="false">BR47541-2.5</f>
        <v>-2.5</v>
      </c>
    </row>
    <row r="47542" customFormat="false" ht="12" hidden="false" customHeight="false" outlineLevel="0" collapsed="false">
      <c r="BS47542" s="96" t="n">
        <f aca="false">BR47542-2.5</f>
        <v>-2.5</v>
      </c>
    </row>
    <row r="47543" customFormat="false" ht="12" hidden="false" customHeight="false" outlineLevel="0" collapsed="false">
      <c r="BS47543" s="96" t="n">
        <f aca="false">BR47543-2.5</f>
        <v>-2.5</v>
      </c>
    </row>
    <row r="47544" customFormat="false" ht="12" hidden="false" customHeight="false" outlineLevel="0" collapsed="false">
      <c r="BS47544" s="96" t="n">
        <f aca="false">BR47544-2.5</f>
        <v>-2.5</v>
      </c>
    </row>
    <row r="47545" customFormat="false" ht="12" hidden="false" customHeight="false" outlineLevel="0" collapsed="false">
      <c r="BS47545" s="96" t="n">
        <f aca="false">BR47545-2.5</f>
        <v>-2.5</v>
      </c>
    </row>
    <row r="47546" customFormat="false" ht="12" hidden="false" customHeight="false" outlineLevel="0" collapsed="false">
      <c r="BS47546" s="96" t="n">
        <f aca="false">BR47546-2.5</f>
        <v>-2.5</v>
      </c>
    </row>
    <row r="47547" customFormat="false" ht="12" hidden="false" customHeight="false" outlineLevel="0" collapsed="false">
      <c r="BS47547" s="96" t="n">
        <f aca="false">BR47547-2.5</f>
        <v>-2.5</v>
      </c>
    </row>
    <row r="47548" customFormat="false" ht="12" hidden="false" customHeight="false" outlineLevel="0" collapsed="false">
      <c r="BS47548" s="96" t="n">
        <f aca="false">BR47548-2.5</f>
        <v>-2.5</v>
      </c>
    </row>
    <row r="47549" customFormat="false" ht="12" hidden="false" customHeight="false" outlineLevel="0" collapsed="false">
      <c r="BS47549" s="96" t="n">
        <f aca="false">BR47549-2.5</f>
        <v>-2.5</v>
      </c>
    </row>
    <row r="47550" customFormat="false" ht="12" hidden="false" customHeight="false" outlineLevel="0" collapsed="false">
      <c r="BS47550" s="96" t="n">
        <f aca="false">BR47550-2.5</f>
        <v>-2.5</v>
      </c>
    </row>
    <row r="47551" customFormat="false" ht="12" hidden="false" customHeight="false" outlineLevel="0" collapsed="false">
      <c r="BS47551" s="96" t="n">
        <f aca="false">BR47551-2.5</f>
        <v>-2.5</v>
      </c>
    </row>
    <row r="47552" customFormat="false" ht="12" hidden="false" customHeight="false" outlineLevel="0" collapsed="false">
      <c r="BS47552" s="96" t="n">
        <f aca="false">BR47552-2.5</f>
        <v>-2.5</v>
      </c>
    </row>
    <row r="47553" customFormat="false" ht="12" hidden="false" customHeight="false" outlineLevel="0" collapsed="false">
      <c r="BS47553" s="96" t="n">
        <f aca="false">BR47553-2.5</f>
        <v>-2.5</v>
      </c>
    </row>
    <row r="47554" customFormat="false" ht="12" hidden="false" customHeight="false" outlineLevel="0" collapsed="false">
      <c r="BS47554" s="96" t="n">
        <f aca="false">BR47554-2.5</f>
        <v>-2.5</v>
      </c>
    </row>
    <row r="47555" customFormat="false" ht="12" hidden="false" customHeight="false" outlineLevel="0" collapsed="false">
      <c r="BS47555" s="96" t="n">
        <f aca="false">BR47555-2.5</f>
        <v>-2.5</v>
      </c>
    </row>
    <row r="47556" customFormat="false" ht="12" hidden="false" customHeight="false" outlineLevel="0" collapsed="false">
      <c r="BS47556" s="96" t="n">
        <f aca="false">BR47556-2.5</f>
        <v>-2.5</v>
      </c>
    </row>
    <row r="47557" customFormat="false" ht="12" hidden="false" customHeight="false" outlineLevel="0" collapsed="false">
      <c r="BS47557" s="96" t="n">
        <f aca="false">BR47557-2.5</f>
        <v>-2.5</v>
      </c>
    </row>
    <row r="47558" customFormat="false" ht="12" hidden="false" customHeight="false" outlineLevel="0" collapsed="false">
      <c r="BS47558" s="96" t="n">
        <f aca="false">BR47558-2.5</f>
        <v>-2.5</v>
      </c>
    </row>
    <row r="47559" customFormat="false" ht="12" hidden="false" customHeight="false" outlineLevel="0" collapsed="false">
      <c r="BS47559" s="96" t="n">
        <f aca="false">BR47559-2.5</f>
        <v>-2.5</v>
      </c>
    </row>
    <row r="47560" customFormat="false" ht="12" hidden="false" customHeight="false" outlineLevel="0" collapsed="false">
      <c r="BS47560" s="96" t="n">
        <f aca="false">BR47560-2.5</f>
        <v>-2.5</v>
      </c>
    </row>
    <row r="47561" customFormat="false" ht="12" hidden="false" customHeight="false" outlineLevel="0" collapsed="false">
      <c r="BS47561" s="96" t="n">
        <f aca="false">BR47561-2.5</f>
        <v>-2.5</v>
      </c>
    </row>
    <row r="47562" customFormat="false" ht="12" hidden="false" customHeight="false" outlineLevel="0" collapsed="false">
      <c r="BS47562" s="96" t="n">
        <f aca="false">BR47562-2.5</f>
        <v>-2.5</v>
      </c>
    </row>
    <row r="47563" customFormat="false" ht="12" hidden="false" customHeight="false" outlineLevel="0" collapsed="false">
      <c r="BS47563" s="96" t="n">
        <f aca="false">BR47563-2.5</f>
        <v>-2.5</v>
      </c>
    </row>
    <row r="47564" customFormat="false" ht="12" hidden="false" customHeight="false" outlineLevel="0" collapsed="false">
      <c r="BS47564" s="96" t="n">
        <f aca="false">BR47564-2.5</f>
        <v>-2.5</v>
      </c>
    </row>
    <row r="47565" customFormat="false" ht="12" hidden="false" customHeight="false" outlineLevel="0" collapsed="false">
      <c r="BS47565" s="96" t="n">
        <f aca="false">BR47565-2.5</f>
        <v>-2.5</v>
      </c>
    </row>
    <row r="47566" customFormat="false" ht="12" hidden="false" customHeight="false" outlineLevel="0" collapsed="false">
      <c r="BS47566" s="96" t="n">
        <f aca="false">BR47566-2.5</f>
        <v>-2.5</v>
      </c>
    </row>
    <row r="47567" customFormat="false" ht="12" hidden="false" customHeight="false" outlineLevel="0" collapsed="false">
      <c r="BS47567" s="96" t="n">
        <f aca="false">BR47567-2.5</f>
        <v>-2.5</v>
      </c>
    </row>
    <row r="47568" customFormat="false" ht="12" hidden="false" customHeight="false" outlineLevel="0" collapsed="false">
      <c r="BS47568" s="96" t="n">
        <f aca="false">BR47568-2.5</f>
        <v>-2.5</v>
      </c>
    </row>
    <row r="47569" customFormat="false" ht="12" hidden="false" customHeight="false" outlineLevel="0" collapsed="false">
      <c r="BS47569" s="96" t="n">
        <f aca="false">BR47569-2.5</f>
        <v>-2.5</v>
      </c>
    </row>
    <row r="47570" customFormat="false" ht="12" hidden="false" customHeight="false" outlineLevel="0" collapsed="false">
      <c r="BS47570" s="96" t="n">
        <f aca="false">BR47570-2.5</f>
        <v>-2.5</v>
      </c>
    </row>
    <row r="47571" customFormat="false" ht="12" hidden="false" customHeight="false" outlineLevel="0" collapsed="false">
      <c r="BS47571" s="96" t="n">
        <f aca="false">BR47571-2.5</f>
        <v>-2.5</v>
      </c>
    </row>
    <row r="47572" customFormat="false" ht="12" hidden="false" customHeight="false" outlineLevel="0" collapsed="false">
      <c r="BS47572" s="96" t="n">
        <f aca="false">BR47572-2.5</f>
        <v>-2.5</v>
      </c>
    </row>
    <row r="47573" customFormat="false" ht="12" hidden="false" customHeight="false" outlineLevel="0" collapsed="false">
      <c r="BS47573" s="96" t="n">
        <f aca="false">BR47573-2.5</f>
        <v>-2.5</v>
      </c>
    </row>
    <row r="47574" customFormat="false" ht="12" hidden="false" customHeight="false" outlineLevel="0" collapsed="false">
      <c r="BS47574" s="96" t="n">
        <f aca="false">BR47574-2.5</f>
        <v>-2.5</v>
      </c>
    </row>
    <row r="47575" customFormat="false" ht="12" hidden="false" customHeight="false" outlineLevel="0" collapsed="false">
      <c r="BS47575" s="96" t="n">
        <f aca="false">BR47575-2.5</f>
        <v>-2.5</v>
      </c>
    </row>
    <row r="47576" customFormat="false" ht="12" hidden="false" customHeight="false" outlineLevel="0" collapsed="false">
      <c r="BS47576" s="96" t="n">
        <f aca="false">BR47576-2.5</f>
        <v>-2.5</v>
      </c>
    </row>
    <row r="47577" customFormat="false" ht="12" hidden="false" customHeight="false" outlineLevel="0" collapsed="false">
      <c r="BS47577" s="96" t="n">
        <f aca="false">BR47577-2.5</f>
        <v>-2.5</v>
      </c>
    </row>
    <row r="47578" customFormat="false" ht="12" hidden="false" customHeight="false" outlineLevel="0" collapsed="false">
      <c r="BS47578" s="96" t="n">
        <f aca="false">BR47578-2.5</f>
        <v>-2.5</v>
      </c>
    </row>
    <row r="47579" customFormat="false" ht="12" hidden="false" customHeight="false" outlineLevel="0" collapsed="false">
      <c r="BS47579" s="96" t="n">
        <f aca="false">BR47579-2.5</f>
        <v>-2.5</v>
      </c>
    </row>
    <row r="47580" customFormat="false" ht="12" hidden="false" customHeight="false" outlineLevel="0" collapsed="false">
      <c r="BS47580" s="96" t="n">
        <f aca="false">BR47580-2.5</f>
        <v>-2.5</v>
      </c>
    </row>
    <row r="47581" customFormat="false" ht="12" hidden="false" customHeight="false" outlineLevel="0" collapsed="false">
      <c r="BS47581" s="96" t="n">
        <f aca="false">BR47581-2.5</f>
        <v>-2.5</v>
      </c>
    </row>
    <row r="47582" customFormat="false" ht="12" hidden="false" customHeight="false" outlineLevel="0" collapsed="false">
      <c r="BS47582" s="96" t="n">
        <f aca="false">BR47582-2.5</f>
        <v>-2.5</v>
      </c>
    </row>
    <row r="47583" customFormat="false" ht="12" hidden="false" customHeight="false" outlineLevel="0" collapsed="false">
      <c r="BS47583" s="96" t="n">
        <f aca="false">BR47583-2.5</f>
        <v>-2.5</v>
      </c>
    </row>
    <row r="47584" customFormat="false" ht="12" hidden="false" customHeight="false" outlineLevel="0" collapsed="false">
      <c r="BS47584" s="96" t="n">
        <f aca="false">BR47584-2.5</f>
        <v>-2.5</v>
      </c>
    </row>
    <row r="47585" customFormat="false" ht="12" hidden="false" customHeight="false" outlineLevel="0" collapsed="false">
      <c r="BS47585" s="96" t="n">
        <f aca="false">BR47585-2.5</f>
        <v>-2.5</v>
      </c>
    </row>
    <row r="47586" customFormat="false" ht="12" hidden="false" customHeight="false" outlineLevel="0" collapsed="false">
      <c r="BS47586" s="96" t="n">
        <f aca="false">BR47586-2.5</f>
        <v>-2.5</v>
      </c>
    </row>
    <row r="47587" customFormat="false" ht="12" hidden="false" customHeight="false" outlineLevel="0" collapsed="false">
      <c r="BS47587" s="96" t="n">
        <f aca="false">BR47587-2.5</f>
        <v>-2.5</v>
      </c>
    </row>
    <row r="47588" customFormat="false" ht="12" hidden="false" customHeight="false" outlineLevel="0" collapsed="false">
      <c r="BS47588" s="96" t="n">
        <f aca="false">BR47588-2.5</f>
        <v>-2.5</v>
      </c>
    </row>
    <row r="47589" customFormat="false" ht="12" hidden="false" customHeight="false" outlineLevel="0" collapsed="false">
      <c r="BS47589" s="96" t="n">
        <f aca="false">BR47589-2.5</f>
        <v>-2.5</v>
      </c>
    </row>
    <row r="47590" customFormat="false" ht="12" hidden="false" customHeight="false" outlineLevel="0" collapsed="false">
      <c r="BS47590" s="96" t="n">
        <f aca="false">BR47590-2.5</f>
        <v>-2.5</v>
      </c>
    </row>
    <row r="47591" customFormat="false" ht="12" hidden="false" customHeight="false" outlineLevel="0" collapsed="false">
      <c r="BS47591" s="96" t="n">
        <f aca="false">BR47591-2.5</f>
        <v>-2.5</v>
      </c>
    </row>
    <row r="47592" customFormat="false" ht="12" hidden="false" customHeight="false" outlineLevel="0" collapsed="false">
      <c r="BS47592" s="96" t="n">
        <f aca="false">BR47592-2.5</f>
        <v>-2.5</v>
      </c>
    </row>
    <row r="47593" customFormat="false" ht="12" hidden="false" customHeight="false" outlineLevel="0" collapsed="false">
      <c r="BS47593" s="96" t="n">
        <f aca="false">BR47593-2.5</f>
        <v>-2.5</v>
      </c>
    </row>
    <row r="47594" customFormat="false" ht="12" hidden="false" customHeight="false" outlineLevel="0" collapsed="false">
      <c r="BS47594" s="96" t="n">
        <f aca="false">BR47594-2.5</f>
        <v>-2.5</v>
      </c>
    </row>
    <row r="47595" customFormat="false" ht="12" hidden="false" customHeight="false" outlineLevel="0" collapsed="false">
      <c r="BS47595" s="96" t="n">
        <f aca="false">BR47595-2.5</f>
        <v>-2.5</v>
      </c>
    </row>
    <row r="47596" customFormat="false" ht="12" hidden="false" customHeight="false" outlineLevel="0" collapsed="false">
      <c r="BS47596" s="96" t="n">
        <f aca="false">BR47596-2.5</f>
        <v>-2.5</v>
      </c>
    </row>
    <row r="47597" customFormat="false" ht="12" hidden="false" customHeight="false" outlineLevel="0" collapsed="false">
      <c r="BS47597" s="96" t="n">
        <f aca="false">BR47597-2.5</f>
        <v>-2.5</v>
      </c>
    </row>
    <row r="47598" customFormat="false" ht="12" hidden="false" customHeight="false" outlineLevel="0" collapsed="false">
      <c r="BS47598" s="96" t="n">
        <f aca="false">BR47598-2.5</f>
        <v>-2.5</v>
      </c>
    </row>
    <row r="47599" customFormat="false" ht="12" hidden="false" customHeight="false" outlineLevel="0" collapsed="false">
      <c r="BS47599" s="96" t="n">
        <f aca="false">BR47599-2.5</f>
        <v>-2.5</v>
      </c>
    </row>
    <row r="47600" customFormat="false" ht="12" hidden="false" customHeight="false" outlineLevel="0" collapsed="false">
      <c r="BS47600" s="96" t="n">
        <f aca="false">BR47600-2.5</f>
        <v>-2.5</v>
      </c>
    </row>
    <row r="47601" customFormat="false" ht="12" hidden="false" customHeight="false" outlineLevel="0" collapsed="false">
      <c r="BS47601" s="96" t="n">
        <f aca="false">BR47601-2.5</f>
        <v>-2.5</v>
      </c>
    </row>
    <row r="47602" customFormat="false" ht="12" hidden="false" customHeight="false" outlineLevel="0" collapsed="false">
      <c r="BS47602" s="96" t="n">
        <f aca="false">BR47602-2.5</f>
        <v>-2.5</v>
      </c>
    </row>
    <row r="47603" customFormat="false" ht="12" hidden="false" customHeight="false" outlineLevel="0" collapsed="false">
      <c r="BS47603" s="96" t="n">
        <f aca="false">BR47603-2.5</f>
        <v>-2.5</v>
      </c>
    </row>
    <row r="47604" customFormat="false" ht="12" hidden="false" customHeight="false" outlineLevel="0" collapsed="false">
      <c r="BS47604" s="96" t="n">
        <f aca="false">BR47604-2.5</f>
        <v>-2.5</v>
      </c>
    </row>
    <row r="47605" customFormat="false" ht="12" hidden="false" customHeight="false" outlineLevel="0" collapsed="false">
      <c r="BS47605" s="96" t="n">
        <f aca="false">BR47605-2.5</f>
        <v>-2.5</v>
      </c>
    </row>
    <row r="47606" customFormat="false" ht="12" hidden="false" customHeight="false" outlineLevel="0" collapsed="false">
      <c r="BS47606" s="96" t="n">
        <f aca="false">BR47606-2.5</f>
        <v>-2.5</v>
      </c>
    </row>
    <row r="47607" customFormat="false" ht="12" hidden="false" customHeight="false" outlineLevel="0" collapsed="false">
      <c r="BS47607" s="96" t="n">
        <f aca="false">BR47607-2.5</f>
        <v>-2.5</v>
      </c>
    </row>
    <row r="47608" customFormat="false" ht="12" hidden="false" customHeight="false" outlineLevel="0" collapsed="false">
      <c r="BS47608" s="96" t="n">
        <f aca="false">BR47608-2.5</f>
        <v>-2.5</v>
      </c>
    </row>
    <row r="47609" customFormat="false" ht="12" hidden="false" customHeight="false" outlineLevel="0" collapsed="false">
      <c r="BS47609" s="96" t="n">
        <f aca="false">BR47609-2.5</f>
        <v>-2.5</v>
      </c>
    </row>
    <row r="47610" customFormat="false" ht="12" hidden="false" customHeight="false" outlineLevel="0" collapsed="false">
      <c r="BS47610" s="96" t="n">
        <f aca="false">BR47610-2.5</f>
        <v>-2.5</v>
      </c>
    </row>
    <row r="47611" customFormat="false" ht="12" hidden="false" customHeight="false" outlineLevel="0" collapsed="false">
      <c r="BS47611" s="96" t="n">
        <f aca="false">BR47611-2.5</f>
        <v>-2.5</v>
      </c>
    </row>
    <row r="47612" customFormat="false" ht="12" hidden="false" customHeight="false" outlineLevel="0" collapsed="false">
      <c r="BS47612" s="96" t="n">
        <f aca="false">BR47612-2.5</f>
        <v>-2.5</v>
      </c>
    </row>
    <row r="47613" customFormat="false" ht="12" hidden="false" customHeight="false" outlineLevel="0" collapsed="false">
      <c r="BS47613" s="96" t="n">
        <f aca="false">BR47613-2.5</f>
        <v>-2.5</v>
      </c>
    </row>
    <row r="47614" customFormat="false" ht="12" hidden="false" customHeight="false" outlineLevel="0" collapsed="false">
      <c r="BS47614" s="96" t="n">
        <f aca="false">BR47614-2.5</f>
        <v>-2.5</v>
      </c>
    </row>
    <row r="47615" customFormat="false" ht="12" hidden="false" customHeight="false" outlineLevel="0" collapsed="false">
      <c r="BS47615" s="96" t="n">
        <f aca="false">BR47615-2.5</f>
        <v>-2.5</v>
      </c>
    </row>
    <row r="47616" customFormat="false" ht="12" hidden="false" customHeight="false" outlineLevel="0" collapsed="false">
      <c r="BS47616" s="96" t="n">
        <f aca="false">BR47616-2.5</f>
        <v>-2.5</v>
      </c>
    </row>
    <row r="47617" customFormat="false" ht="12" hidden="false" customHeight="false" outlineLevel="0" collapsed="false">
      <c r="BS47617" s="96" t="n">
        <f aca="false">BR47617-2.5</f>
        <v>-2.5</v>
      </c>
    </row>
    <row r="47618" customFormat="false" ht="12" hidden="false" customHeight="false" outlineLevel="0" collapsed="false">
      <c r="BS47618" s="96" t="n">
        <f aca="false">BR47618-2.5</f>
        <v>-2.5</v>
      </c>
    </row>
    <row r="47619" customFormat="false" ht="12" hidden="false" customHeight="false" outlineLevel="0" collapsed="false">
      <c r="BS47619" s="96" t="n">
        <f aca="false">BR47619-2.5</f>
        <v>-2.5</v>
      </c>
    </row>
    <row r="47620" customFormat="false" ht="12" hidden="false" customHeight="false" outlineLevel="0" collapsed="false">
      <c r="BS47620" s="96" t="n">
        <f aca="false">BR47620-2.5</f>
        <v>-2.5</v>
      </c>
    </row>
    <row r="47621" customFormat="false" ht="12" hidden="false" customHeight="false" outlineLevel="0" collapsed="false">
      <c r="BS47621" s="96" t="n">
        <f aca="false">BR47621-2.5</f>
        <v>-2.5</v>
      </c>
    </row>
    <row r="47622" customFormat="false" ht="12" hidden="false" customHeight="false" outlineLevel="0" collapsed="false">
      <c r="BS47622" s="96" t="n">
        <f aca="false">BR47622-2.5</f>
        <v>-2.5</v>
      </c>
    </row>
    <row r="47623" customFormat="false" ht="12" hidden="false" customHeight="false" outlineLevel="0" collapsed="false">
      <c r="BS47623" s="96" t="n">
        <f aca="false">BR47623-2.5</f>
        <v>-2.5</v>
      </c>
    </row>
    <row r="47624" customFormat="false" ht="12" hidden="false" customHeight="false" outlineLevel="0" collapsed="false">
      <c r="BS47624" s="96" t="n">
        <f aca="false">BR47624-2.5</f>
        <v>-2.5</v>
      </c>
    </row>
    <row r="47625" customFormat="false" ht="12" hidden="false" customHeight="false" outlineLevel="0" collapsed="false">
      <c r="BS47625" s="96" t="n">
        <f aca="false">BR47625-2.5</f>
        <v>-2.5</v>
      </c>
    </row>
    <row r="47626" customFormat="false" ht="12" hidden="false" customHeight="false" outlineLevel="0" collapsed="false">
      <c r="BS47626" s="96" t="n">
        <f aca="false">BR47626-2.5</f>
        <v>-2.5</v>
      </c>
    </row>
    <row r="47627" customFormat="false" ht="12" hidden="false" customHeight="false" outlineLevel="0" collapsed="false">
      <c r="BS47627" s="96" t="n">
        <f aca="false">BR47627-2.5</f>
        <v>-2.5</v>
      </c>
    </row>
    <row r="47628" customFormat="false" ht="12" hidden="false" customHeight="false" outlineLevel="0" collapsed="false">
      <c r="BS47628" s="96" t="n">
        <f aca="false">BR47628-2.5</f>
        <v>-2.5</v>
      </c>
    </row>
    <row r="47629" customFormat="false" ht="12" hidden="false" customHeight="false" outlineLevel="0" collapsed="false">
      <c r="BS47629" s="96" t="n">
        <f aca="false">BR47629-2.5</f>
        <v>-2.5</v>
      </c>
    </row>
    <row r="47630" customFormat="false" ht="12" hidden="false" customHeight="false" outlineLevel="0" collapsed="false">
      <c r="BS47630" s="96" t="n">
        <f aca="false">BR47630-2.5</f>
        <v>-2.5</v>
      </c>
    </row>
    <row r="47631" customFormat="false" ht="12" hidden="false" customHeight="false" outlineLevel="0" collapsed="false">
      <c r="BS47631" s="96" t="n">
        <f aca="false">BR47631-2.5</f>
        <v>-2.5</v>
      </c>
    </row>
    <row r="47632" customFormat="false" ht="12" hidden="false" customHeight="false" outlineLevel="0" collapsed="false">
      <c r="BS47632" s="96" t="n">
        <f aca="false">BR47632-2.5</f>
        <v>-2.5</v>
      </c>
    </row>
    <row r="47633" customFormat="false" ht="12" hidden="false" customHeight="false" outlineLevel="0" collapsed="false">
      <c r="BS47633" s="96" t="n">
        <f aca="false">BR47633-2.5</f>
        <v>-2.5</v>
      </c>
    </row>
    <row r="47634" customFormat="false" ht="12" hidden="false" customHeight="false" outlineLevel="0" collapsed="false">
      <c r="BS47634" s="96" t="n">
        <f aca="false">BR47634-2.5</f>
        <v>-2.5</v>
      </c>
    </row>
    <row r="47635" customFormat="false" ht="12" hidden="false" customHeight="false" outlineLevel="0" collapsed="false">
      <c r="BS47635" s="96" t="n">
        <f aca="false">BR47635-2.5</f>
        <v>-2.5</v>
      </c>
    </row>
    <row r="47636" customFormat="false" ht="12" hidden="false" customHeight="false" outlineLevel="0" collapsed="false">
      <c r="BS47636" s="96" t="n">
        <f aca="false">BR47636-2.5</f>
        <v>-2.5</v>
      </c>
    </row>
    <row r="47637" customFormat="false" ht="12" hidden="false" customHeight="false" outlineLevel="0" collapsed="false">
      <c r="BS47637" s="96" t="n">
        <f aca="false">BR47637-2.5</f>
        <v>-2.5</v>
      </c>
    </row>
    <row r="47638" customFormat="false" ht="12" hidden="false" customHeight="false" outlineLevel="0" collapsed="false">
      <c r="BS47638" s="96" t="n">
        <f aca="false">BR47638-2.5</f>
        <v>-2.5</v>
      </c>
    </row>
    <row r="47639" customFormat="false" ht="12" hidden="false" customHeight="false" outlineLevel="0" collapsed="false">
      <c r="BS47639" s="96" t="n">
        <f aca="false">BR47639-2.5</f>
        <v>-2.5</v>
      </c>
    </row>
    <row r="47640" customFormat="false" ht="12" hidden="false" customHeight="false" outlineLevel="0" collapsed="false">
      <c r="BS47640" s="96" t="n">
        <f aca="false">BR47640-2.5</f>
        <v>-2.5</v>
      </c>
    </row>
    <row r="47641" customFormat="false" ht="12" hidden="false" customHeight="false" outlineLevel="0" collapsed="false">
      <c r="BS47641" s="96" t="n">
        <f aca="false">BR47641-2.5</f>
        <v>-2.5</v>
      </c>
    </row>
    <row r="47642" customFormat="false" ht="12" hidden="false" customHeight="false" outlineLevel="0" collapsed="false">
      <c r="BS47642" s="96" t="n">
        <f aca="false">BR47642-2.5</f>
        <v>-2.5</v>
      </c>
    </row>
    <row r="47643" customFormat="false" ht="12" hidden="false" customHeight="false" outlineLevel="0" collapsed="false">
      <c r="BS47643" s="96" t="n">
        <f aca="false">BR47643-2.5</f>
        <v>-2.5</v>
      </c>
    </row>
    <row r="47644" customFormat="false" ht="12" hidden="false" customHeight="false" outlineLevel="0" collapsed="false">
      <c r="BS47644" s="96" t="n">
        <f aca="false">BR47644-2.5</f>
        <v>-2.5</v>
      </c>
    </row>
    <row r="47645" customFormat="false" ht="12" hidden="false" customHeight="false" outlineLevel="0" collapsed="false">
      <c r="BS47645" s="96" t="n">
        <f aca="false">BR47645-2.5</f>
        <v>-2.5</v>
      </c>
    </row>
    <row r="47646" customFormat="false" ht="12" hidden="false" customHeight="false" outlineLevel="0" collapsed="false">
      <c r="BS47646" s="96" t="n">
        <f aca="false">BR47646-2.5</f>
        <v>-2.5</v>
      </c>
    </row>
    <row r="47647" customFormat="false" ht="12" hidden="false" customHeight="false" outlineLevel="0" collapsed="false">
      <c r="BS47647" s="96" t="n">
        <f aca="false">BR47647-2.5</f>
        <v>-2.5</v>
      </c>
    </row>
    <row r="47648" customFormat="false" ht="12" hidden="false" customHeight="false" outlineLevel="0" collapsed="false">
      <c r="BS47648" s="96" t="n">
        <f aca="false">BR47648-2.5</f>
        <v>-2.5</v>
      </c>
    </row>
    <row r="47649" customFormat="false" ht="12" hidden="false" customHeight="false" outlineLevel="0" collapsed="false">
      <c r="BS47649" s="96" t="n">
        <f aca="false">BR47649-2.5</f>
        <v>-2.5</v>
      </c>
    </row>
    <row r="47650" customFormat="false" ht="12" hidden="false" customHeight="false" outlineLevel="0" collapsed="false">
      <c r="BS47650" s="96" t="n">
        <f aca="false">BR47650-2.5</f>
        <v>-2.5</v>
      </c>
    </row>
    <row r="47651" customFormat="false" ht="12" hidden="false" customHeight="false" outlineLevel="0" collapsed="false">
      <c r="BS47651" s="96" t="n">
        <f aca="false">BR47651-2.5</f>
        <v>-2.5</v>
      </c>
    </row>
    <row r="47652" customFormat="false" ht="12" hidden="false" customHeight="false" outlineLevel="0" collapsed="false">
      <c r="BS47652" s="96" t="n">
        <f aca="false">BR47652-2.5</f>
        <v>-2.5</v>
      </c>
    </row>
    <row r="47653" customFormat="false" ht="12" hidden="false" customHeight="false" outlineLevel="0" collapsed="false">
      <c r="BS47653" s="96" t="n">
        <f aca="false">BR47653-2.5</f>
        <v>-2.5</v>
      </c>
    </row>
    <row r="47654" customFormat="false" ht="12" hidden="false" customHeight="false" outlineLevel="0" collapsed="false">
      <c r="BS47654" s="96" t="n">
        <f aca="false">BR47654-2.5</f>
        <v>-2.5</v>
      </c>
    </row>
    <row r="47655" customFormat="false" ht="12" hidden="false" customHeight="false" outlineLevel="0" collapsed="false">
      <c r="BS47655" s="96" t="n">
        <f aca="false">BR47655-2.5</f>
        <v>-2.5</v>
      </c>
    </row>
    <row r="47656" customFormat="false" ht="12" hidden="false" customHeight="false" outlineLevel="0" collapsed="false">
      <c r="BS47656" s="96" t="n">
        <f aca="false">BR47656-2.5</f>
        <v>-2.5</v>
      </c>
    </row>
    <row r="47657" customFormat="false" ht="12" hidden="false" customHeight="false" outlineLevel="0" collapsed="false">
      <c r="BS47657" s="96" t="n">
        <f aca="false">BR47657-2.5</f>
        <v>-2.5</v>
      </c>
    </row>
    <row r="47658" customFormat="false" ht="12" hidden="false" customHeight="false" outlineLevel="0" collapsed="false">
      <c r="BS47658" s="96" t="n">
        <f aca="false">BR47658-2.5</f>
        <v>-2.5</v>
      </c>
    </row>
    <row r="47659" customFormat="false" ht="12" hidden="false" customHeight="false" outlineLevel="0" collapsed="false">
      <c r="BS47659" s="96" t="n">
        <f aca="false">BR47659-2.5</f>
        <v>-2.5</v>
      </c>
    </row>
    <row r="47660" customFormat="false" ht="12" hidden="false" customHeight="false" outlineLevel="0" collapsed="false">
      <c r="BS47660" s="96" t="n">
        <f aca="false">BR47660-2.5</f>
        <v>-2.5</v>
      </c>
    </row>
    <row r="47661" customFormat="false" ht="12" hidden="false" customHeight="false" outlineLevel="0" collapsed="false">
      <c r="BS47661" s="96" t="n">
        <f aca="false">BR47661-2.5</f>
        <v>-2.5</v>
      </c>
    </row>
    <row r="47662" customFormat="false" ht="12" hidden="false" customHeight="false" outlineLevel="0" collapsed="false">
      <c r="BS47662" s="96" t="n">
        <f aca="false">BR47662-2.5</f>
        <v>-2.5</v>
      </c>
    </row>
    <row r="47663" customFormat="false" ht="12" hidden="false" customHeight="false" outlineLevel="0" collapsed="false">
      <c r="BS47663" s="96" t="n">
        <f aca="false">BR47663-2.5</f>
        <v>-2.5</v>
      </c>
    </row>
    <row r="47664" customFormat="false" ht="12" hidden="false" customHeight="false" outlineLevel="0" collapsed="false">
      <c r="BS47664" s="96" t="n">
        <f aca="false">BR47664-2.5</f>
        <v>-2.5</v>
      </c>
    </row>
    <row r="47665" customFormat="false" ht="12" hidden="false" customHeight="false" outlineLevel="0" collapsed="false">
      <c r="BS47665" s="96" t="n">
        <f aca="false">BR47665-2.5</f>
        <v>-2.5</v>
      </c>
    </row>
    <row r="47666" customFormat="false" ht="12" hidden="false" customHeight="false" outlineLevel="0" collapsed="false">
      <c r="BS47666" s="96" t="n">
        <f aca="false">BR47666-2.5</f>
        <v>-2.5</v>
      </c>
    </row>
    <row r="47667" customFormat="false" ht="12" hidden="false" customHeight="false" outlineLevel="0" collapsed="false">
      <c r="BS47667" s="96" t="n">
        <f aca="false">BR47667-2.5</f>
        <v>-2.5</v>
      </c>
    </row>
    <row r="47668" customFormat="false" ht="12" hidden="false" customHeight="false" outlineLevel="0" collapsed="false">
      <c r="BS47668" s="96" t="n">
        <f aca="false">BR47668-2.5</f>
        <v>-2.5</v>
      </c>
    </row>
    <row r="47669" customFormat="false" ht="12" hidden="false" customHeight="false" outlineLevel="0" collapsed="false">
      <c r="BS47669" s="96" t="n">
        <f aca="false">BR47669-2.5</f>
        <v>-2.5</v>
      </c>
    </row>
    <row r="47670" customFormat="false" ht="12" hidden="false" customHeight="false" outlineLevel="0" collapsed="false">
      <c r="BS47670" s="96" t="n">
        <f aca="false">BR47670-2.5</f>
        <v>-2.5</v>
      </c>
    </row>
    <row r="47671" customFormat="false" ht="12" hidden="false" customHeight="false" outlineLevel="0" collapsed="false">
      <c r="BS47671" s="96" t="n">
        <f aca="false">BR47671-2.5</f>
        <v>-2.5</v>
      </c>
    </row>
    <row r="47672" customFormat="false" ht="12" hidden="false" customHeight="false" outlineLevel="0" collapsed="false">
      <c r="BS47672" s="96" t="n">
        <f aca="false">BR47672-2.5</f>
        <v>-2.5</v>
      </c>
    </row>
    <row r="47673" customFormat="false" ht="12" hidden="false" customHeight="false" outlineLevel="0" collapsed="false">
      <c r="BS47673" s="96" t="n">
        <f aca="false">BR47673-2.5</f>
        <v>-2.5</v>
      </c>
    </row>
    <row r="47674" customFormat="false" ht="12" hidden="false" customHeight="false" outlineLevel="0" collapsed="false">
      <c r="BS47674" s="96" t="n">
        <f aca="false">BR47674-2.5</f>
        <v>-2.5</v>
      </c>
    </row>
    <row r="47675" customFormat="false" ht="12" hidden="false" customHeight="false" outlineLevel="0" collapsed="false">
      <c r="BS47675" s="96" t="n">
        <f aca="false">BR47675-2.5</f>
        <v>-2.5</v>
      </c>
    </row>
    <row r="47676" customFormat="false" ht="12" hidden="false" customHeight="false" outlineLevel="0" collapsed="false">
      <c r="BS47676" s="96" t="n">
        <f aca="false">BR47676-2.5</f>
        <v>-2.5</v>
      </c>
    </row>
    <row r="47677" customFormat="false" ht="12" hidden="false" customHeight="false" outlineLevel="0" collapsed="false">
      <c r="BS47677" s="96" t="n">
        <f aca="false">BR47677-2.5</f>
        <v>-2.5</v>
      </c>
    </row>
    <row r="47678" customFormat="false" ht="12" hidden="false" customHeight="false" outlineLevel="0" collapsed="false">
      <c r="BS47678" s="96" t="n">
        <f aca="false">BR47678-2.5</f>
        <v>-2.5</v>
      </c>
    </row>
    <row r="47679" customFormat="false" ht="12" hidden="false" customHeight="false" outlineLevel="0" collapsed="false">
      <c r="BS47679" s="96" t="n">
        <f aca="false">BR47679-2.5</f>
        <v>-2.5</v>
      </c>
    </row>
    <row r="47680" customFormat="false" ht="12" hidden="false" customHeight="false" outlineLevel="0" collapsed="false">
      <c r="BS47680" s="96" t="n">
        <f aca="false">BR47680-2.5</f>
        <v>-2.5</v>
      </c>
    </row>
    <row r="47681" customFormat="false" ht="12" hidden="false" customHeight="false" outlineLevel="0" collapsed="false">
      <c r="BS47681" s="96" t="n">
        <f aca="false">BR47681-2.5</f>
        <v>-2.5</v>
      </c>
    </row>
    <row r="47682" customFormat="false" ht="12" hidden="false" customHeight="false" outlineLevel="0" collapsed="false">
      <c r="BS47682" s="96" t="n">
        <f aca="false">BR47682-2.5</f>
        <v>-2.5</v>
      </c>
    </row>
    <row r="47683" customFormat="false" ht="12" hidden="false" customHeight="false" outlineLevel="0" collapsed="false">
      <c r="BS47683" s="96" t="n">
        <f aca="false">BR47683-2.5</f>
        <v>-2.5</v>
      </c>
    </row>
    <row r="47684" customFormat="false" ht="12" hidden="false" customHeight="false" outlineLevel="0" collapsed="false">
      <c r="BS47684" s="96" t="n">
        <f aca="false">BR47684-2.5</f>
        <v>-2.5</v>
      </c>
    </row>
    <row r="47685" customFormat="false" ht="12" hidden="false" customHeight="false" outlineLevel="0" collapsed="false">
      <c r="BS47685" s="96" t="n">
        <f aca="false">BR47685-2.5</f>
        <v>-2.5</v>
      </c>
    </row>
    <row r="47686" customFormat="false" ht="12" hidden="false" customHeight="false" outlineLevel="0" collapsed="false">
      <c r="BS47686" s="96" t="n">
        <f aca="false">BR47686-2.5</f>
        <v>-2.5</v>
      </c>
    </row>
    <row r="47687" customFormat="false" ht="12" hidden="false" customHeight="false" outlineLevel="0" collapsed="false">
      <c r="BS47687" s="96" t="n">
        <f aca="false">BR47687-2.5</f>
        <v>-2.5</v>
      </c>
    </row>
    <row r="47688" customFormat="false" ht="12" hidden="false" customHeight="false" outlineLevel="0" collapsed="false">
      <c r="BS47688" s="96" t="n">
        <f aca="false">BR47688-2.5</f>
        <v>-2.5</v>
      </c>
    </row>
    <row r="47689" customFormat="false" ht="12" hidden="false" customHeight="false" outlineLevel="0" collapsed="false">
      <c r="BS47689" s="96" t="n">
        <f aca="false">BR47689-2.5</f>
        <v>-2.5</v>
      </c>
    </row>
    <row r="47690" customFormat="false" ht="12" hidden="false" customHeight="false" outlineLevel="0" collapsed="false">
      <c r="BS47690" s="96" t="n">
        <f aca="false">BR47690-2.5</f>
        <v>-2.5</v>
      </c>
    </row>
    <row r="47691" customFormat="false" ht="12" hidden="false" customHeight="false" outlineLevel="0" collapsed="false">
      <c r="BS47691" s="96" t="n">
        <f aca="false">BR47691-2.5</f>
        <v>-2.5</v>
      </c>
    </row>
    <row r="47692" customFormat="false" ht="12" hidden="false" customHeight="false" outlineLevel="0" collapsed="false">
      <c r="BS47692" s="96" t="n">
        <f aca="false">BR47692-2.5</f>
        <v>-2.5</v>
      </c>
    </row>
    <row r="47693" customFormat="false" ht="12" hidden="false" customHeight="false" outlineLevel="0" collapsed="false">
      <c r="BS47693" s="96" t="n">
        <f aca="false">BR47693-2.5</f>
        <v>-2.5</v>
      </c>
    </row>
    <row r="47694" customFormat="false" ht="12" hidden="false" customHeight="false" outlineLevel="0" collapsed="false">
      <c r="BS47694" s="96" t="n">
        <f aca="false">BR47694-2.5</f>
        <v>-2.5</v>
      </c>
    </row>
    <row r="47695" customFormat="false" ht="12" hidden="false" customHeight="false" outlineLevel="0" collapsed="false">
      <c r="BS47695" s="96" t="n">
        <f aca="false">BR47695-2.5</f>
        <v>-2.5</v>
      </c>
    </row>
    <row r="47696" customFormat="false" ht="12" hidden="false" customHeight="false" outlineLevel="0" collapsed="false">
      <c r="BS47696" s="96" t="n">
        <f aca="false">BR47696-2.5</f>
        <v>-2.5</v>
      </c>
    </row>
    <row r="47697" customFormat="false" ht="12" hidden="false" customHeight="false" outlineLevel="0" collapsed="false">
      <c r="BS47697" s="96" t="n">
        <f aca="false">BR47697-2.5</f>
        <v>-2.5</v>
      </c>
    </row>
    <row r="47698" customFormat="false" ht="12" hidden="false" customHeight="false" outlineLevel="0" collapsed="false">
      <c r="BS47698" s="96" t="n">
        <f aca="false">BR47698-2.5</f>
        <v>-2.5</v>
      </c>
    </row>
    <row r="47699" customFormat="false" ht="12" hidden="false" customHeight="false" outlineLevel="0" collapsed="false">
      <c r="BS47699" s="96" t="n">
        <f aca="false">BR47699-2.5</f>
        <v>-2.5</v>
      </c>
    </row>
    <row r="47700" customFormat="false" ht="12" hidden="false" customHeight="false" outlineLevel="0" collapsed="false">
      <c r="BS47700" s="96" t="n">
        <f aca="false">BR47700-2.5</f>
        <v>-2.5</v>
      </c>
    </row>
    <row r="47701" customFormat="false" ht="12" hidden="false" customHeight="false" outlineLevel="0" collapsed="false">
      <c r="BS47701" s="96" t="n">
        <f aca="false">BR47701-2.5</f>
        <v>-2.5</v>
      </c>
    </row>
    <row r="47702" customFormat="false" ht="12" hidden="false" customHeight="false" outlineLevel="0" collapsed="false">
      <c r="BS47702" s="96" t="n">
        <f aca="false">BR47702-2.5</f>
        <v>-2.5</v>
      </c>
    </row>
    <row r="47703" customFormat="false" ht="12" hidden="false" customHeight="false" outlineLevel="0" collapsed="false">
      <c r="BS47703" s="96" t="n">
        <f aca="false">BR47703-2.5</f>
        <v>-2.5</v>
      </c>
    </row>
    <row r="47704" customFormat="false" ht="12" hidden="false" customHeight="false" outlineLevel="0" collapsed="false">
      <c r="BS47704" s="96" t="n">
        <f aca="false">BR47704-2.5</f>
        <v>-2.5</v>
      </c>
    </row>
    <row r="47705" customFormat="false" ht="12" hidden="false" customHeight="false" outlineLevel="0" collapsed="false">
      <c r="BS47705" s="96" t="n">
        <f aca="false">BR47705-2.5</f>
        <v>-2.5</v>
      </c>
    </row>
    <row r="47706" customFormat="false" ht="12" hidden="false" customHeight="false" outlineLevel="0" collapsed="false">
      <c r="BS47706" s="96" t="n">
        <f aca="false">BR47706-2.5</f>
        <v>-2.5</v>
      </c>
    </row>
    <row r="47707" customFormat="false" ht="12" hidden="false" customHeight="false" outlineLevel="0" collapsed="false">
      <c r="BS47707" s="96" t="n">
        <f aca="false">BR47707-2.5</f>
        <v>-2.5</v>
      </c>
    </row>
    <row r="47708" customFormat="false" ht="12" hidden="false" customHeight="false" outlineLevel="0" collapsed="false">
      <c r="BS47708" s="96" t="n">
        <f aca="false">BR47708-2.5</f>
        <v>-2.5</v>
      </c>
    </row>
    <row r="47709" customFormat="false" ht="12" hidden="false" customHeight="false" outlineLevel="0" collapsed="false">
      <c r="BS47709" s="96" t="n">
        <f aca="false">BR47709-2.5</f>
        <v>-2.5</v>
      </c>
    </row>
    <row r="47710" customFormat="false" ht="12" hidden="false" customHeight="false" outlineLevel="0" collapsed="false">
      <c r="BS47710" s="96" t="n">
        <f aca="false">BR47710-2.5</f>
        <v>-2.5</v>
      </c>
    </row>
    <row r="47711" customFormat="false" ht="12" hidden="false" customHeight="false" outlineLevel="0" collapsed="false">
      <c r="BS47711" s="96" t="n">
        <f aca="false">BR47711-2.5</f>
        <v>-2.5</v>
      </c>
    </row>
    <row r="47712" customFormat="false" ht="12" hidden="false" customHeight="false" outlineLevel="0" collapsed="false">
      <c r="BS47712" s="96" t="n">
        <f aca="false">BR47712-2.5</f>
        <v>-2.5</v>
      </c>
    </row>
    <row r="47713" customFormat="false" ht="12" hidden="false" customHeight="false" outlineLevel="0" collapsed="false">
      <c r="BS47713" s="96" t="n">
        <f aca="false">BR47713-2.5</f>
        <v>-2.5</v>
      </c>
    </row>
    <row r="47714" customFormat="false" ht="12" hidden="false" customHeight="false" outlineLevel="0" collapsed="false">
      <c r="BS47714" s="96" t="n">
        <f aca="false">BR47714-2.5</f>
        <v>-2.5</v>
      </c>
    </row>
    <row r="47715" customFormat="false" ht="12" hidden="false" customHeight="false" outlineLevel="0" collapsed="false">
      <c r="BS47715" s="96" t="n">
        <f aca="false">BR47715-2.5</f>
        <v>-2.5</v>
      </c>
    </row>
    <row r="47716" customFormat="false" ht="12" hidden="false" customHeight="false" outlineLevel="0" collapsed="false">
      <c r="BS47716" s="96" t="n">
        <f aca="false">BR47716-2.5</f>
        <v>-2.5</v>
      </c>
    </row>
    <row r="47717" customFormat="false" ht="12" hidden="false" customHeight="false" outlineLevel="0" collapsed="false">
      <c r="BS47717" s="96" t="n">
        <f aca="false">BR47717-2.5</f>
        <v>-2.5</v>
      </c>
    </row>
    <row r="47718" customFormat="false" ht="12" hidden="false" customHeight="false" outlineLevel="0" collapsed="false">
      <c r="BS47718" s="96" t="n">
        <f aca="false">BR47718-2.5</f>
        <v>-2.5</v>
      </c>
    </row>
    <row r="47719" customFormat="false" ht="12" hidden="false" customHeight="false" outlineLevel="0" collapsed="false">
      <c r="BS47719" s="96" t="n">
        <f aca="false">BR47719-2.5</f>
        <v>-2.5</v>
      </c>
    </row>
    <row r="47720" customFormat="false" ht="12" hidden="false" customHeight="false" outlineLevel="0" collapsed="false">
      <c r="BS47720" s="96" t="n">
        <f aca="false">BR47720-2.5</f>
        <v>-2.5</v>
      </c>
    </row>
    <row r="47721" customFormat="false" ht="12" hidden="false" customHeight="false" outlineLevel="0" collapsed="false">
      <c r="BS47721" s="96" t="n">
        <f aca="false">BR47721-2.5</f>
        <v>-2.5</v>
      </c>
    </row>
    <row r="47722" customFormat="false" ht="12" hidden="false" customHeight="false" outlineLevel="0" collapsed="false">
      <c r="BS47722" s="96" t="n">
        <f aca="false">BR47722-2.5</f>
        <v>-2.5</v>
      </c>
    </row>
    <row r="47723" customFormat="false" ht="12" hidden="false" customHeight="false" outlineLevel="0" collapsed="false">
      <c r="BS47723" s="96" t="n">
        <f aca="false">BR47723-2.5</f>
        <v>-2.5</v>
      </c>
    </row>
    <row r="47724" customFormat="false" ht="12" hidden="false" customHeight="false" outlineLevel="0" collapsed="false">
      <c r="BS47724" s="96" t="n">
        <f aca="false">BR47724-2.5</f>
        <v>-2.5</v>
      </c>
    </row>
    <row r="47725" customFormat="false" ht="12" hidden="false" customHeight="false" outlineLevel="0" collapsed="false">
      <c r="BS47725" s="96" t="n">
        <f aca="false">BR47725-2.5</f>
        <v>-2.5</v>
      </c>
    </row>
    <row r="47726" customFormat="false" ht="12" hidden="false" customHeight="false" outlineLevel="0" collapsed="false">
      <c r="BS47726" s="96" t="n">
        <f aca="false">BR47726-2.5</f>
        <v>-2.5</v>
      </c>
    </row>
    <row r="47727" customFormat="false" ht="12" hidden="false" customHeight="false" outlineLevel="0" collapsed="false">
      <c r="BS47727" s="96" t="n">
        <f aca="false">BR47727-2.5</f>
        <v>-2.5</v>
      </c>
    </row>
    <row r="47728" customFormat="false" ht="12" hidden="false" customHeight="false" outlineLevel="0" collapsed="false">
      <c r="BS47728" s="96" t="n">
        <f aca="false">BR47728-2.5</f>
        <v>-2.5</v>
      </c>
    </row>
    <row r="47729" customFormat="false" ht="12" hidden="false" customHeight="false" outlineLevel="0" collapsed="false">
      <c r="BS47729" s="96" t="n">
        <f aca="false">BR47729-2.5</f>
        <v>-2.5</v>
      </c>
    </row>
    <row r="47730" customFormat="false" ht="12" hidden="false" customHeight="false" outlineLevel="0" collapsed="false">
      <c r="BS47730" s="96" t="n">
        <f aca="false">BR47730-2.5</f>
        <v>-2.5</v>
      </c>
    </row>
    <row r="47731" customFormat="false" ht="12" hidden="false" customHeight="false" outlineLevel="0" collapsed="false">
      <c r="BS47731" s="96" t="n">
        <f aca="false">BR47731-2.5</f>
        <v>-2.5</v>
      </c>
    </row>
    <row r="47732" customFormat="false" ht="12" hidden="false" customHeight="false" outlineLevel="0" collapsed="false">
      <c r="BS47732" s="96" t="n">
        <f aca="false">BR47732-2.5</f>
        <v>-2.5</v>
      </c>
    </row>
    <row r="47733" customFormat="false" ht="12" hidden="false" customHeight="false" outlineLevel="0" collapsed="false">
      <c r="BS47733" s="96" t="n">
        <f aca="false">BR47733-2.5</f>
        <v>-2.5</v>
      </c>
    </row>
    <row r="47734" customFormat="false" ht="12" hidden="false" customHeight="false" outlineLevel="0" collapsed="false">
      <c r="BS47734" s="96" t="n">
        <f aca="false">BR47734-2.5</f>
        <v>-2.5</v>
      </c>
    </row>
    <row r="47735" customFormat="false" ht="12" hidden="false" customHeight="false" outlineLevel="0" collapsed="false">
      <c r="BS47735" s="96" t="n">
        <f aca="false">BR47735-2.5</f>
        <v>-2.5</v>
      </c>
    </row>
    <row r="47736" customFormat="false" ht="12" hidden="false" customHeight="false" outlineLevel="0" collapsed="false">
      <c r="BS47736" s="96" t="n">
        <f aca="false">BR47736-2.5</f>
        <v>-2.5</v>
      </c>
    </row>
    <row r="47737" customFormat="false" ht="12" hidden="false" customHeight="false" outlineLevel="0" collapsed="false">
      <c r="BS47737" s="96" t="n">
        <f aca="false">BR47737-2.5</f>
        <v>-2.5</v>
      </c>
    </row>
    <row r="47738" customFormat="false" ht="12" hidden="false" customHeight="false" outlineLevel="0" collapsed="false">
      <c r="BS47738" s="96" t="n">
        <f aca="false">BR47738-2.5</f>
        <v>-2.5</v>
      </c>
    </row>
    <row r="47739" customFormat="false" ht="12" hidden="false" customHeight="false" outlineLevel="0" collapsed="false">
      <c r="BS47739" s="96" t="n">
        <f aca="false">BR47739-2.5</f>
        <v>-2.5</v>
      </c>
    </row>
    <row r="47740" customFormat="false" ht="12" hidden="false" customHeight="false" outlineLevel="0" collapsed="false">
      <c r="BS47740" s="96" t="n">
        <f aca="false">BR47740-2.5</f>
        <v>-2.5</v>
      </c>
    </row>
    <row r="47741" customFormat="false" ht="12" hidden="false" customHeight="false" outlineLevel="0" collapsed="false">
      <c r="BS47741" s="96" t="n">
        <f aca="false">BR47741-2.5</f>
        <v>-2.5</v>
      </c>
    </row>
    <row r="47742" customFormat="false" ht="12" hidden="false" customHeight="false" outlineLevel="0" collapsed="false">
      <c r="BS47742" s="96" t="n">
        <f aca="false">BR47742-2.5</f>
        <v>-2.5</v>
      </c>
    </row>
    <row r="47743" customFormat="false" ht="12" hidden="false" customHeight="false" outlineLevel="0" collapsed="false">
      <c r="BS47743" s="96" t="n">
        <f aca="false">BR47743-2.5</f>
        <v>-2.5</v>
      </c>
    </row>
    <row r="47744" customFormat="false" ht="12" hidden="false" customHeight="false" outlineLevel="0" collapsed="false">
      <c r="BS47744" s="96" t="n">
        <f aca="false">BR47744-2.5</f>
        <v>-2.5</v>
      </c>
    </row>
    <row r="47745" customFormat="false" ht="12" hidden="false" customHeight="false" outlineLevel="0" collapsed="false">
      <c r="BS47745" s="96" t="n">
        <f aca="false">BR47745-2.5</f>
        <v>-2.5</v>
      </c>
    </row>
    <row r="47746" customFormat="false" ht="12" hidden="false" customHeight="false" outlineLevel="0" collapsed="false">
      <c r="BS47746" s="96" t="n">
        <f aca="false">BR47746-2.5</f>
        <v>-2.5</v>
      </c>
    </row>
    <row r="47747" customFormat="false" ht="12" hidden="false" customHeight="false" outlineLevel="0" collapsed="false">
      <c r="BS47747" s="96" t="n">
        <f aca="false">BR47747-2.5</f>
        <v>-2.5</v>
      </c>
    </row>
    <row r="47748" customFormat="false" ht="12" hidden="false" customHeight="false" outlineLevel="0" collapsed="false">
      <c r="BS47748" s="96" t="n">
        <f aca="false">BR47748-2.5</f>
        <v>-2.5</v>
      </c>
    </row>
    <row r="47749" customFormat="false" ht="12" hidden="false" customHeight="false" outlineLevel="0" collapsed="false">
      <c r="BS47749" s="96" t="n">
        <f aca="false">BR47749-2.5</f>
        <v>-2.5</v>
      </c>
    </row>
    <row r="47750" customFormat="false" ht="12" hidden="false" customHeight="false" outlineLevel="0" collapsed="false">
      <c r="BS47750" s="96" t="n">
        <f aca="false">BR47750-2.5</f>
        <v>-2.5</v>
      </c>
    </row>
    <row r="47751" customFormat="false" ht="12" hidden="false" customHeight="false" outlineLevel="0" collapsed="false">
      <c r="BS47751" s="96" t="n">
        <f aca="false">BR47751-2.5</f>
        <v>-2.5</v>
      </c>
    </row>
    <row r="47752" customFormat="false" ht="12" hidden="false" customHeight="false" outlineLevel="0" collapsed="false">
      <c r="BS47752" s="96" t="n">
        <f aca="false">BR47752-2.5</f>
        <v>-2.5</v>
      </c>
    </row>
    <row r="47753" customFormat="false" ht="12" hidden="false" customHeight="false" outlineLevel="0" collapsed="false">
      <c r="BS47753" s="96" t="n">
        <f aca="false">BR47753-2.5</f>
        <v>-2.5</v>
      </c>
    </row>
    <row r="47754" customFormat="false" ht="12" hidden="false" customHeight="false" outlineLevel="0" collapsed="false">
      <c r="BS47754" s="96" t="n">
        <f aca="false">BR47754-2.5</f>
        <v>-2.5</v>
      </c>
    </row>
    <row r="47755" customFormat="false" ht="12" hidden="false" customHeight="false" outlineLevel="0" collapsed="false">
      <c r="BS47755" s="96" t="n">
        <f aca="false">BR47755-2.5</f>
        <v>-2.5</v>
      </c>
    </row>
    <row r="47756" customFormat="false" ht="12" hidden="false" customHeight="false" outlineLevel="0" collapsed="false">
      <c r="BS47756" s="96" t="n">
        <f aca="false">BR47756-2.5</f>
        <v>-2.5</v>
      </c>
    </row>
    <row r="47757" customFormat="false" ht="12" hidden="false" customHeight="false" outlineLevel="0" collapsed="false">
      <c r="BS47757" s="96" t="n">
        <f aca="false">BR47757-2.5</f>
        <v>-2.5</v>
      </c>
    </row>
    <row r="47758" customFormat="false" ht="12" hidden="false" customHeight="false" outlineLevel="0" collapsed="false">
      <c r="BS47758" s="96" t="n">
        <f aca="false">BR47758-2.5</f>
        <v>-2.5</v>
      </c>
    </row>
    <row r="47759" customFormat="false" ht="12" hidden="false" customHeight="false" outlineLevel="0" collapsed="false">
      <c r="BS47759" s="96" t="n">
        <f aca="false">BR47759-2.5</f>
        <v>-2.5</v>
      </c>
    </row>
    <row r="47760" customFormat="false" ht="12" hidden="false" customHeight="false" outlineLevel="0" collapsed="false">
      <c r="BS47760" s="96" t="n">
        <f aca="false">BR47760-2.5</f>
        <v>-2.5</v>
      </c>
    </row>
    <row r="47761" customFormat="false" ht="12" hidden="false" customHeight="false" outlineLevel="0" collapsed="false">
      <c r="BS47761" s="96" t="n">
        <f aca="false">BR47761-2.5</f>
        <v>-2.5</v>
      </c>
    </row>
    <row r="47762" customFormat="false" ht="12" hidden="false" customHeight="false" outlineLevel="0" collapsed="false">
      <c r="BS47762" s="96" t="n">
        <f aca="false">BR47762-2.5</f>
        <v>-2.5</v>
      </c>
    </row>
    <row r="47763" customFormat="false" ht="12" hidden="false" customHeight="false" outlineLevel="0" collapsed="false">
      <c r="BS47763" s="96" t="n">
        <f aca="false">BR47763-2.5</f>
        <v>-2.5</v>
      </c>
    </row>
    <row r="47764" customFormat="false" ht="12" hidden="false" customHeight="false" outlineLevel="0" collapsed="false">
      <c r="BS47764" s="96" t="n">
        <f aca="false">BR47764-2.5</f>
        <v>-2.5</v>
      </c>
    </row>
    <row r="47765" customFormat="false" ht="12" hidden="false" customHeight="false" outlineLevel="0" collapsed="false">
      <c r="BS47765" s="96" t="n">
        <f aca="false">BR47765-2.5</f>
        <v>-2.5</v>
      </c>
    </row>
    <row r="47766" customFormat="false" ht="12" hidden="false" customHeight="false" outlineLevel="0" collapsed="false">
      <c r="BS47766" s="96" t="n">
        <f aca="false">BR47766-2.5</f>
        <v>-2.5</v>
      </c>
    </row>
    <row r="47767" customFormat="false" ht="12" hidden="false" customHeight="false" outlineLevel="0" collapsed="false">
      <c r="BS47767" s="96" t="n">
        <f aca="false">BR47767-2.5</f>
        <v>-2.5</v>
      </c>
    </row>
    <row r="47768" customFormat="false" ht="12" hidden="false" customHeight="false" outlineLevel="0" collapsed="false">
      <c r="BS47768" s="96" t="n">
        <f aca="false">BR47768-2.5</f>
        <v>-2.5</v>
      </c>
    </row>
    <row r="47769" customFormat="false" ht="12" hidden="false" customHeight="false" outlineLevel="0" collapsed="false">
      <c r="BS47769" s="96" t="n">
        <f aca="false">BR47769-2.5</f>
        <v>-2.5</v>
      </c>
    </row>
    <row r="47770" customFormat="false" ht="12" hidden="false" customHeight="false" outlineLevel="0" collapsed="false">
      <c r="BS47770" s="96" t="n">
        <f aca="false">BR47770-2.5</f>
        <v>-2.5</v>
      </c>
    </row>
    <row r="47771" customFormat="false" ht="12" hidden="false" customHeight="false" outlineLevel="0" collapsed="false">
      <c r="BS47771" s="96" t="n">
        <f aca="false">BR47771-2.5</f>
        <v>-2.5</v>
      </c>
    </row>
    <row r="47772" customFormat="false" ht="12" hidden="false" customHeight="false" outlineLevel="0" collapsed="false">
      <c r="BS47772" s="96" t="n">
        <f aca="false">BR47772-2.5</f>
        <v>-2.5</v>
      </c>
    </row>
    <row r="47773" customFormat="false" ht="12" hidden="false" customHeight="false" outlineLevel="0" collapsed="false">
      <c r="BS47773" s="96" t="n">
        <f aca="false">BR47773-2.5</f>
        <v>-2.5</v>
      </c>
    </row>
    <row r="47774" customFormat="false" ht="12" hidden="false" customHeight="false" outlineLevel="0" collapsed="false">
      <c r="BS47774" s="96" t="n">
        <f aca="false">BR47774-2.5</f>
        <v>-2.5</v>
      </c>
    </row>
    <row r="47775" customFormat="false" ht="12" hidden="false" customHeight="false" outlineLevel="0" collapsed="false">
      <c r="BS47775" s="96" t="n">
        <f aca="false">BR47775-2.5</f>
        <v>-2.5</v>
      </c>
    </row>
    <row r="47776" customFormat="false" ht="12" hidden="false" customHeight="false" outlineLevel="0" collapsed="false">
      <c r="BS47776" s="96" t="n">
        <f aca="false">BR47776-2.5</f>
        <v>-2.5</v>
      </c>
    </row>
    <row r="47777" customFormat="false" ht="12" hidden="false" customHeight="false" outlineLevel="0" collapsed="false">
      <c r="BS47777" s="96" t="n">
        <f aca="false">BR47777-2.5</f>
        <v>-2.5</v>
      </c>
    </row>
    <row r="47778" customFormat="false" ht="12" hidden="false" customHeight="false" outlineLevel="0" collapsed="false">
      <c r="BS47778" s="96" t="n">
        <f aca="false">BR47778-2.5</f>
        <v>-2.5</v>
      </c>
    </row>
    <row r="47779" customFormat="false" ht="12" hidden="false" customHeight="false" outlineLevel="0" collapsed="false">
      <c r="BS47779" s="96" t="n">
        <f aca="false">BR47779-2.5</f>
        <v>-2.5</v>
      </c>
    </row>
    <row r="47780" customFormat="false" ht="12" hidden="false" customHeight="false" outlineLevel="0" collapsed="false">
      <c r="BS47780" s="96" t="n">
        <f aca="false">BR47780-2.5</f>
        <v>-2.5</v>
      </c>
    </row>
    <row r="47781" customFormat="false" ht="12" hidden="false" customHeight="false" outlineLevel="0" collapsed="false">
      <c r="BS47781" s="96" t="n">
        <f aca="false">BR47781-2.5</f>
        <v>-2.5</v>
      </c>
    </row>
    <row r="47782" customFormat="false" ht="12" hidden="false" customHeight="false" outlineLevel="0" collapsed="false">
      <c r="BS47782" s="96" t="n">
        <f aca="false">BR47782-2.5</f>
        <v>-2.5</v>
      </c>
    </row>
    <row r="47783" customFormat="false" ht="12" hidden="false" customHeight="false" outlineLevel="0" collapsed="false">
      <c r="BS47783" s="96" t="n">
        <f aca="false">BR47783-2.5</f>
        <v>-2.5</v>
      </c>
    </row>
    <row r="47784" customFormat="false" ht="12" hidden="false" customHeight="false" outlineLevel="0" collapsed="false">
      <c r="BS47784" s="96" t="n">
        <f aca="false">BR47784-2.5</f>
        <v>-2.5</v>
      </c>
    </row>
    <row r="47785" customFormat="false" ht="12" hidden="false" customHeight="false" outlineLevel="0" collapsed="false">
      <c r="BS47785" s="96" t="n">
        <f aca="false">BR47785-2.5</f>
        <v>-2.5</v>
      </c>
    </row>
    <row r="47786" customFormat="false" ht="12" hidden="false" customHeight="false" outlineLevel="0" collapsed="false">
      <c r="BS47786" s="96" t="n">
        <f aca="false">BR47786-2.5</f>
        <v>-2.5</v>
      </c>
    </row>
    <row r="47787" customFormat="false" ht="12" hidden="false" customHeight="false" outlineLevel="0" collapsed="false">
      <c r="BS47787" s="96" t="n">
        <f aca="false">BR47787-2.5</f>
        <v>-2.5</v>
      </c>
    </row>
    <row r="47788" customFormat="false" ht="12" hidden="false" customHeight="false" outlineLevel="0" collapsed="false">
      <c r="BS47788" s="96" t="n">
        <f aca="false">BR47788-2.5</f>
        <v>-2.5</v>
      </c>
    </row>
    <row r="47789" customFormat="false" ht="12" hidden="false" customHeight="false" outlineLevel="0" collapsed="false">
      <c r="BS47789" s="96" t="n">
        <f aca="false">BR47789-2.5</f>
        <v>-2.5</v>
      </c>
    </row>
    <row r="47790" customFormat="false" ht="12" hidden="false" customHeight="false" outlineLevel="0" collapsed="false">
      <c r="BS47790" s="96" t="n">
        <f aca="false">BR47790-2.5</f>
        <v>-2.5</v>
      </c>
    </row>
    <row r="47791" customFormat="false" ht="12" hidden="false" customHeight="false" outlineLevel="0" collapsed="false">
      <c r="BS47791" s="96" t="n">
        <f aca="false">BR47791-2.5</f>
        <v>-2.5</v>
      </c>
    </row>
    <row r="47792" customFormat="false" ht="12" hidden="false" customHeight="false" outlineLevel="0" collapsed="false">
      <c r="BS47792" s="96" t="n">
        <f aca="false">BR47792-2.5</f>
        <v>-2.5</v>
      </c>
    </row>
    <row r="47793" customFormat="false" ht="12" hidden="false" customHeight="false" outlineLevel="0" collapsed="false">
      <c r="BS47793" s="96" t="n">
        <f aca="false">BR47793-2.5</f>
        <v>-2.5</v>
      </c>
    </row>
    <row r="47794" customFormat="false" ht="12" hidden="false" customHeight="false" outlineLevel="0" collapsed="false">
      <c r="BS47794" s="96" t="n">
        <f aca="false">BR47794-2.5</f>
        <v>-2.5</v>
      </c>
    </row>
    <row r="47795" customFormat="false" ht="12" hidden="false" customHeight="false" outlineLevel="0" collapsed="false">
      <c r="BS47795" s="96" t="n">
        <f aca="false">BR47795-2.5</f>
        <v>-2.5</v>
      </c>
    </row>
    <row r="47796" customFormat="false" ht="12" hidden="false" customHeight="false" outlineLevel="0" collapsed="false">
      <c r="BS47796" s="96" t="n">
        <f aca="false">BR47796-2.5</f>
        <v>-2.5</v>
      </c>
    </row>
    <row r="47797" customFormat="false" ht="12" hidden="false" customHeight="false" outlineLevel="0" collapsed="false">
      <c r="BS47797" s="96" t="n">
        <f aca="false">BR47797-2.5</f>
        <v>-2.5</v>
      </c>
    </row>
    <row r="47798" customFormat="false" ht="12" hidden="false" customHeight="false" outlineLevel="0" collapsed="false">
      <c r="BS47798" s="96" t="n">
        <f aca="false">BR47798-2.5</f>
        <v>-2.5</v>
      </c>
    </row>
    <row r="47799" customFormat="false" ht="12" hidden="false" customHeight="false" outlineLevel="0" collapsed="false">
      <c r="BS47799" s="96" t="n">
        <f aca="false">BR47799-2.5</f>
        <v>-2.5</v>
      </c>
    </row>
    <row r="47800" customFormat="false" ht="12" hidden="false" customHeight="false" outlineLevel="0" collapsed="false">
      <c r="BS47800" s="96" t="n">
        <f aca="false">BR47800-2.5</f>
        <v>-2.5</v>
      </c>
    </row>
    <row r="47801" customFormat="false" ht="12" hidden="false" customHeight="false" outlineLevel="0" collapsed="false">
      <c r="BS47801" s="96" t="n">
        <f aca="false">BR47801-2.5</f>
        <v>-2.5</v>
      </c>
    </row>
    <row r="47802" customFormat="false" ht="12" hidden="false" customHeight="false" outlineLevel="0" collapsed="false">
      <c r="BS47802" s="96" t="n">
        <f aca="false">BR47802-2.5</f>
        <v>-2.5</v>
      </c>
    </row>
    <row r="47803" customFormat="false" ht="12" hidden="false" customHeight="false" outlineLevel="0" collapsed="false">
      <c r="BS47803" s="96" t="n">
        <f aca="false">BR47803-2.5</f>
        <v>-2.5</v>
      </c>
    </row>
    <row r="47804" customFormat="false" ht="12" hidden="false" customHeight="false" outlineLevel="0" collapsed="false">
      <c r="BS47804" s="96" t="n">
        <f aca="false">BR47804-2.5</f>
        <v>-2.5</v>
      </c>
    </row>
    <row r="47805" customFormat="false" ht="12" hidden="false" customHeight="false" outlineLevel="0" collapsed="false">
      <c r="BS47805" s="96" t="n">
        <f aca="false">BR47805-2.5</f>
        <v>-2.5</v>
      </c>
    </row>
    <row r="47806" customFormat="false" ht="12" hidden="false" customHeight="false" outlineLevel="0" collapsed="false">
      <c r="BS47806" s="96" t="n">
        <f aca="false">BR47806-2.5</f>
        <v>-2.5</v>
      </c>
    </row>
    <row r="47807" customFormat="false" ht="12" hidden="false" customHeight="false" outlineLevel="0" collapsed="false">
      <c r="BS47807" s="96" t="n">
        <f aca="false">BR47807-2.5</f>
        <v>-2.5</v>
      </c>
    </row>
    <row r="47808" customFormat="false" ht="12" hidden="false" customHeight="false" outlineLevel="0" collapsed="false">
      <c r="BS47808" s="96" t="n">
        <f aca="false">BR47808-2.5</f>
        <v>-2.5</v>
      </c>
    </row>
    <row r="47809" customFormat="false" ht="12" hidden="false" customHeight="false" outlineLevel="0" collapsed="false">
      <c r="BS47809" s="96" t="n">
        <f aca="false">BR47809-2.5</f>
        <v>-2.5</v>
      </c>
    </row>
    <row r="47810" customFormat="false" ht="12" hidden="false" customHeight="false" outlineLevel="0" collapsed="false">
      <c r="BS47810" s="96" t="n">
        <f aca="false">BR47810-2.5</f>
        <v>-2.5</v>
      </c>
    </row>
    <row r="47811" customFormat="false" ht="12" hidden="false" customHeight="false" outlineLevel="0" collapsed="false">
      <c r="BS47811" s="96" t="n">
        <f aca="false">BR47811-2.5</f>
        <v>-2.5</v>
      </c>
    </row>
    <row r="47812" customFormat="false" ht="12" hidden="false" customHeight="false" outlineLevel="0" collapsed="false">
      <c r="BS47812" s="96" t="n">
        <f aca="false">BR47812-2.5</f>
        <v>-2.5</v>
      </c>
    </row>
    <row r="47813" customFormat="false" ht="12" hidden="false" customHeight="false" outlineLevel="0" collapsed="false">
      <c r="BS47813" s="96" t="n">
        <f aca="false">BR47813-2.5</f>
        <v>-2.5</v>
      </c>
    </row>
    <row r="47814" customFormat="false" ht="12" hidden="false" customHeight="false" outlineLevel="0" collapsed="false">
      <c r="BS47814" s="96" t="n">
        <f aca="false">BR47814-2.5</f>
        <v>-2.5</v>
      </c>
    </row>
    <row r="47815" customFormat="false" ht="12" hidden="false" customHeight="false" outlineLevel="0" collapsed="false">
      <c r="BS47815" s="96" t="n">
        <f aca="false">BR47815-2.5</f>
        <v>-2.5</v>
      </c>
    </row>
    <row r="47816" customFormat="false" ht="12" hidden="false" customHeight="false" outlineLevel="0" collapsed="false">
      <c r="BS47816" s="96" t="n">
        <f aca="false">BR47816-2.5</f>
        <v>-2.5</v>
      </c>
    </row>
    <row r="47817" customFormat="false" ht="12" hidden="false" customHeight="false" outlineLevel="0" collapsed="false">
      <c r="BS47817" s="96" t="n">
        <f aca="false">BR47817-2.5</f>
        <v>-2.5</v>
      </c>
    </row>
    <row r="47818" customFormat="false" ht="12" hidden="false" customHeight="false" outlineLevel="0" collapsed="false">
      <c r="BS47818" s="96" t="n">
        <f aca="false">BR47818-2.5</f>
        <v>-2.5</v>
      </c>
    </row>
    <row r="47819" customFormat="false" ht="12" hidden="false" customHeight="false" outlineLevel="0" collapsed="false">
      <c r="BS47819" s="96" t="n">
        <f aca="false">BR47819-2.5</f>
        <v>-2.5</v>
      </c>
    </row>
    <row r="47820" customFormat="false" ht="12" hidden="false" customHeight="false" outlineLevel="0" collapsed="false">
      <c r="BS47820" s="96" t="n">
        <f aca="false">BR47820-2.5</f>
        <v>-2.5</v>
      </c>
    </row>
    <row r="47821" customFormat="false" ht="12" hidden="false" customHeight="false" outlineLevel="0" collapsed="false">
      <c r="BS47821" s="96" t="n">
        <f aca="false">BR47821-2.5</f>
        <v>-2.5</v>
      </c>
    </row>
    <row r="47822" customFormat="false" ht="12" hidden="false" customHeight="false" outlineLevel="0" collapsed="false">
      <c r="BS47822" s="96" t="n">
        <f aca="false">BR47822-2.5</f>
        <v>-2.5</v>
      </c>
    </row>
    <row r="47823" customFormat="false" ht="12" hidden="false" customHeight="false" outlineLevel="0" collapsed="false">
      <c r="BS47823" s="96" t="n">
        <f aca="false">BR47823-2.5</f>
        <v>-2.5</v>
      </c>
    </row>
    <row r="47824" customFormat="false" ht="12" hidden="false" customHeight="false" outlineLevel="0" collapsed="false">
      <c r="BS47824" s="96" t="n">
        <f aca="false">BR47824-2.5</f>
        <v>-2.5</v>
      </c>
    </row>
    <row r="47825" customFormat="false" ht="12" hidden="false" customHeight="false" outlineLevel="0" collapsed="false">
      <c r="BS47825" s="96" t="n">
        <f aca="false">BR47825-2.5</f>
        <v>-2.5</v>
      </c>
    </row>
    <row r="47826" customFormat="false" ht="12" hidden="false" customHeight="false" outlineLevel="0" collapsed="false">
      <c r="BS47826" s="96" t="n">
        <f aca="false">BR47826-2.5</f>
        <v>-2.5</v>
      </c>
    </row>
    <row r="47827" customFormat="false" ht="12" hidden="false" customHeight="false" outlineLevel="0" collapsed="false">
      <c r="BS47827" s="96" t="n">
        <f aca="false">BR47827-2.5</f>
        <v>-2.5</v>
      </c>
    </row>
    <row r="47828" customFormat="false" ht="12" hidden="false" customHeight="false" outlineLevel="0" collapsed="false">
      <c r="BS47828" s="96" t="n">
        <f aca="false">BR47828-2.5</f>
        <v>-2.5</v>
      </c>
    </row>
    <row r="47829" customFormat="false" ht="12" hidden="false" customHeight="false" outlineLevel="0" collapsed="false">
      <c r="BS47829" s="96" t="n">
        <f aca="false">BR47829-2.5</f>
        <v>-2.5</v>
      </c>
    </row>
    <row r="47830" customFormat="false" ht="12" hidden="false" customHeight="false" outlineLevel="0" collapsed="false">
      <c r="BS47830" s="96" t="n">
        <f aca="false">BR47830-2.5</f>
        <v>-2.5</v>
      </c>
    </row>
    <row r="47831" customFormat="false" ht="12" hidden="false" customHeight="false" outlineLevel="0" collapsed="false">
      <c r="BS47831" s="96" t="n">
        <f aca="false">BR47831-2.5</f>
        <v>-2.5</v>
      </c>
    </row>
    <row r="47832" customFormat="false" ht="12" hidden="false" customHeight="false" outlineLevel="0" collapsed="false">
      <c r="BS47832" s="96" t="n">
        <f aca="false">BR47832-2.5</f>
        <v>-2.5</v>
      </c>
    </row>
    <row r="47833" customFormat="false" ht="12" hidden="false" customHeight="false" outlineLevel="0" collapsed="false">
      <c r="BS47833" s="96" t="n">
        <f aca="false">BR47833-2.5</f>
        <v>-2.5</v>
      </c>
    </row>
    <row r="47834" customFormat="false" ht="12" hidden="false" customHeight="false" outlineLevel="0" collapsed="false">
      <c r="BS47834" s="96" t="n">
        <f aca="false">BR47834-2.5</f>
        <v>-2.5</v>
      </c>
    </row>
    <row r="47835" customFormat="false" ht="12" hidden="false" customHeight="false" outlineLevel="0" collapsed="false">
      <c r="BS47835" s="96" t="n">
        <f aca="false">BR47835-2.5</f>
        <v>-2.5</v>
      </c>
    </row>
    <row r="47836" customFormat="false" ht="12" hidden="false" customHeight="false" outlineLevel="0" collapsed="false">
      <c r="BS47836" s="96" t="n">
        <f aca="false">BR47836-2.5</f>
        <v>-2.5</v>
      </c>
    </row>
    <row r="47837" customFormat="false" ht="12" hidden="false" customHeight="false" outlineLevel="0" collapsed="false">
      <c r="BS47837" s="96" t="n">
        <f aca="false">BR47837-2.5</f>
        <v>-2.5</v>
      </c>
    </row>
    <row r="47838" customFormat="false" ht="12" hidden="false" customHeight="false" outlineLevel="0" collapsed="false">
      <c r="BS47838" s="96" t="n">
        <f aca="false">BR47838-2.5</f>
        <v>-2.5</v>
      </c>
    </row>
    <row r="47839" customFormat="false" ht="12" hidden="false" customHeight="false" outlineLevel="0" collapsed="false">
      <c r="BS47839" s="96" t="n">
        <f aca="false">BR47839-2.5</f>
        <v>-2.5</v>
      </c>
    </row>
    <row r="47840" customFormat="false" ht="12" hidden="false" customHeight="false" outlineLevel="0" collapsed="false">
      <c r="BS47840" s="96" t="n">
        <f aca="false">BR47840-2.5</f>
        <v>-2.5</v>
      </c>
    </row>
    <row r="47841" customFormat="false" ht="12" hidden="false" customHeight="false" outlineLevel="0" collapsed="false">
      <c r="BS47841" s="96" t="n">
        <f aca="false">BR47841-2.5</f>
        <v>-2.5</v>
      </c>
    </row>
    <row r="47842" customFormat="false" ht="12" hidden="false" customHeight="false" outlineLevel="0" collapsed="false">
      <c r="BS47842" s="96" t="n">
        <f aca="false">BR47842-2.5</f>
        <v>-2.5</v>
      </c>
    </row>
    <row r="47843" customFormat="false" ht="12" hidden="false" customHeight="false" outlineLevel="0" collapsed="false">
      <c r="BS47843" s="96" t="n">
        <f aca="false">BR47843-2.5</f>
        <v>-2.5</v>
      </c>
    </row>
    <row r="47844" customFormat="false" ht="12" hidden="false" customHeight="false" outlineLevel="0" collapsed="false">
      <c r="BS47844" s="96" t="n">
        <f aca="false">BR47844-2.5</f>
        <v>-2.5</v>
      </c>
    </row>
    <row r="47845" customFormat="false" ht="12" hidden="false" customHeight="false" outlineLevel="0" collapsed="false">
      <c r="BS47845" s="96" t="n">
        <f aca="false">BR47845-2.5</f>
        <v>-2.5</v>
      </c>
    </row>
    <row r="47846" customFormat="false" ht="12" hidden="false" customHeight="false" outlineLevel="0" collapsed="false">
      <c r="BS47846" s="96" t="n">
        <f aca="false">BR47846-2.5</f>
        <v>-2.5</v>
      </c>
    </row>
    <row r="47847" customFormat="false" ht="12" hidden="false" customHeight="false" outlineLevel="0" collapsed="false">
      <c r="BS47847" s="96" t="n">
        <f aca="false">BR47847-2.5</f>
        <v>-2.5</v>
      </c>
    </row>
    <row r="47848" customFormat="false" ht="12" hidden="false" customHeight="false" outlineLevel="0" collapsed="false">
      <c r="BS47848" s="96" t="n">
        <f aca="false">BR47848-2.5</f>
        <v>-2.5</v>
      </c>
    </row>
    <row r="47849" customFormat="false" ht="12" hidden="false" customHeight="false" outlineLevel="0" collapsed="false">
      <c r="BS47849" s="96" t="n">
        <f aca="false">BR47849-2.5</f>
        <v>-2.5</v>
      </c>
    </row>
    <row r="47850" customFormat="false" ht="12" hidden="false" customHeight="false" outlineLevel="0" collapsed="false">
      <c r="BS47850" s="96" t="n">
        <f aca="false">BR47850-2.5</f>
        <v>-2.5</v>
      </c>
    </row>
    <row r="47851" customFormat="false" ht="12" hidden="false" customHeight="false" outlineLevel="0" collapsed="false">
      <c r="BS47851" s="96" t="n">
        <f aca="false">BR47851-2.5</f>
        <v>-2.5</v>
      </c>
    </row>
    <row r="47852" customFormat="false" ht="12" hidden="false" customHeight="false" outlineLevel="0" collapsed="false">
      <c r="BS47852" s="96" t="n">
        <f aca="false">BR47852-2.5</f>
        <v>-2.5</v>
      </c>
    </row>
    <row r="47853" customFormat="false" ht="12" hidden="false" customHeight="false" outlineLevel="0" collapsed="false">
      <c r="BS47853" s="96" t="n">
        <f aca="false">BR47853-2.5</f>
        <v>-2.5</v>
      </c>
    </row>
    <row r="47854" customFormat="false" ht="12" hidden="false" customHeight="false" outlineLevel="0" collapsed="false">
      <c r="BS47854" s="96" t="n">
        <f aca="false">BR47854-2.5</f>
        <v>-2.5</v>
      </c>
    </row>
    <row r="47855" customFormat="false" ht="12" hidden="false" customHeight="false" outlineLevel="0" collapsed="false">
      <c r="BS47855" s="96" t="n">
        <f aca="false">BR47855-2.5</f>
        <v>-2.5</v>
      </c>
    </row>
    <row r="47856" customFormat="false" ht="12" hidden="false" customHeight="false" outlineLevel="0" collapsed="false">
      <c r="BS47856" s="96" t="n">
        <f aca="false">BR47856-2.5</f>
        <v>-2.5</v>
      </c>
    </row>
    <row r="47857" customFormat="false" ht="12" hidden="false" customHeight="false" outlineLevel="0" collapsed="false">
      <c r="BS47857" s="96" t="n">
        <f aca="false">BR47857-2.5</f>
        <v>-2.5</v>
      </c>
    </row>
    <row r="47858" customFormat="false" ht="12" hidden="false" customHeight="false" outlineLevel="0" collapsed="false">
      <c r="BS47858" s="96" t="n">
        <f aca="false">BR47858-2.5</f>
        <v>-2.5</v>
      </c>
    </row>
    <row r="47859" customFormat="false" ht="12" hidden="false" customHeight="false" outlineLevel="0" collapsed="false">
      <c r="BS47859" s="96" t="n">
        <f aca="false">BR47859-2.5</f>
        <v>-2.5</v>
      </c>
    </row>
    <row r="47860" customFormat="false" ht="12" hidden="false" customHeight="false" outlineLevel="0" collapsed="false">
      <c r="BS47860" s="96" t="n">
        <f aca="false">BR47860-2.5</f>
        <v>-2.5</v>
      </c>
    </row>
    <row r="47861" customFormat="false" ht="12" hidden="false" customHeight="false" outlineLevel="0" collapsed="false">
      <c r="BS47861" s="96" t="n">
        <f aca="false">BR47861-2.5</f>
        <v>-2.5</v>
      </c>
    </row>
    <row r="47862" customFormat="false" ht="12" hidden="false" customHeight="false" outlineLevel="0" collapsed="false">
      <c r="BS47862" s="96" t="n">
        <f aca="false">BR47862-2.5</f>
        <v>-2.5</v>
      </c>
    </row>
    <row r="47863" customFormat="false" ht="12" hidden="false" customHeight="false" outlineLevel="0" collapsed="false">
      <c r="BS47863" s="96" t="n">
        <f aca="false">BR47863-2.5</f>
        <v>-2.5</v>
      </c>
    </row>
    <row r="47864" customFormat="false" ht="12" hidden="false" customHeight="false" outlineLevel="0" collapsed="false">
      <c r="BS47864" s="96" t="n">
        <f aca="false">BR47864-2.5</f>
        <v>-2.5</v>
      </c>
    </row>
    <row r="47865" customFormat="false" ht="12" hidden="false" customHeight="false" outlineLevel="0" collapsed="false">
      <c r="BS47865" s="96" t="n">
        <f aca="false">BR47865-2.5</f>
        <v>-2.5</v>
      </c>
    </row>
    <row r="47866" customFormat="false" ht="12" hidden="false" customHeight="false" outlineLevel="0" collapsed="false">
      <c r="BS47866" s="96" t="n">
        <f aca="false">BR47866-2.5</f>
        <v>-2.5</v>
      </c>
    </row>
    <row r="47867" customFormat="false" ht="12" hidden="false" customHeight="false" outlineLevel="0" collapsed="false">
      <c r="BS47867" s="96" t="n">
        <f aca="false">BR47867-2.5</f>
        <v>-2.5</v>
      </c>
    </row>
    <row r="47868" customFormat="false" ht="12" hidden="false" customHeight="false" outlineLevel="0" collapsed="false">
      <c r="BS47868" s="96" t="n">
        <f aca="false">BR47868-2.5</f>
        <v>-2.5</v>
      </c>
    </row>
    <row r="47869" customFormat="false" ht="12" hidden="false" customHeight="false" outlineLevel="0" collapsed="false">
      <c r="BS47869" s="96" t="n">
        <f aca="false">BR47869-2.5</f>
        <v>-2.5</v>
      </c>
    </row>
    <row r="47870" customFormat="false" ht="12" hidden="false" customHeight="false" outlineLevel="0" collapsed="false">
      <c r="BS47870" s="96" t="n">
        <f aca="false">BR47870-2.5</f>
        <v>-2.5</v>
      </c>
    </row>
    <row r="47871" customFormat="false" ht="12" hidden="false" customHeight="false" outlineLevel="0" collapsed="false">
      <c r="BS47871" s="96" t="n">
        <f aca="false">BR47871-2.5</f>
        <v>-2.5</v>
      </c>
    </row>
    <row r="47872" customFormat="false" ht="12" hidden="false" customHeight="false" outlineLevel="0" collapsed="false">
      <c r="BS47872" s="96" t="n">
        <f aca="false">BR47872-2.5</f>
        <v>-2.5</v>
      </c>
    </row>
    <row r="47873" customFormat="false" ht="12" hidden="false" customHeight="false" outlineLevel="0" collapsed="false">
      <c r="BS47873" s="96" t="n">
        <f aca="false">BR47873-2.5</f>
        <v>-2.5</v>
      </c>
    </row>
    <row r="47874" customFormat="false" ht="12" hidden="false" customHeight="false" outlineLevel="0" collapsed="false">
      <c r="BS47874" s="96" t="n">
        <f aca="false">BR47874-2.5</f>
        <v>-2.5</v>
      </c>
    </row>
    <row r="47875" customFormat="false" ht="12" hidden="false" customHeight="false" outlineLevel="0" collapsed="false">
      <c r="BS47875" s="96" t="n">
        <f aca="false">BR47875-2.5</f>
        <v>-2.5</v>
      </c>
    </row>
    <row r="47876" customFormat="false" ht="12" hidden="false" customHeight="false" outlineLevel="0" collapsed="false">
      <c r="BS47876" s="96" t="n">
        <f aca="false">BR47876-2.5</f>
        <v>-2.5</v>
      </c>
    </row>
    <row r="47877" customFormat="false" ht="12" hidden="false" customHeight="false" outlineLevel="0" collapsed="false">
      <c r="BS47877" s="96" t="n">
        <f aca="false">BR47877-2.5</f>
        <v>-2.5</v>
      </c>
    </row>
    <row r="47878" customFormat="false" ht="12" hidden="false" customHeight="false" outlineLevel="0" collapsed="false">
      <c r="BS47878" s="96" t="n">
        <f aca="false">BR47878-2.5</f>
        <v>-2.5</v>
      </c>
    </row>
    <row r="47879" customFormat="false" ht="12" hidden="false" customHeight="false" outlineLevel="0" collapsed="false">
      <c r="BS47879" s="96" t="n">
        <f aca="false">BR47879-2.5</f>
        <v>-2.5</v>
      </c>
    </row>
    <row r="47880" customFormat="false" ht="12" hidden="false" customHeight="false" outlineLevel="0" collapsed="false">
      <c r="BS47880" s="96" t="n">
        <f aca="false">BR47880-2.5</f>
        <v>-2.5</v>
      </c>
    </row>
    <row r="47881" customFormat="false" ht="12" hidden="false" customHeight="false" outlineLevel="0" collapsed="false">
      <c r="BS47881" s="96" t="n">
        <f aca="false">BR47881-2.5</f>
        <v>-2.5</v>
      </c>
    </row>
    <row r="47882" customFormat="false" ht="12" hidden="false" customHeight="false" outlineLevel="0" collapsed="false">
      <c r="BS47882" s="96" t="n">
        <f aca="false">BR47882-2.5</f>
        <v>-2.5</v>
      </c>
    </row>
    <row r="47883" customFormat="false" ht="12" hidden="false" customHeight="false" outlineLevel="0" collapsed="false">
      <c r="BS47883" s="96" t="n">
        <f aca="false">BR47883-2.5</f>
        <v>-2.5</v>
      </c>
    </row>
    <row r="47884" customFormat="false" ht="12" hidden="false" customHeight="false" outlineLevel="0" collapsed="false">
      <c r="BS47884" s="96" t="n">
        <f aca="false">BR47884-2.5</f>
        <v>-2.5</v>
      </c>
    </row>
    <row r="47885" customFormat="false" ht="12" hidden="false" customHeight="false" outlineLevel="0" collapsed="false">
      <c r="BS47885" s="96" t="n">
        <f aca="false">BR47885-2.5</f>
        <v>-2.5</v>
      </c>
    </row>
    <row r="47886" customFormat="false" ht="12" hidden="false" customHeight="false" outlineLevel="0" collapsed="false">
      <c r="BS47886" s="96" t="n">
        <f aca="false">BR47886-2.5</f>
        <v>-2.5</v>
      </c>
    </row>
    <row r="47887" customFormat="false" ht="12" hidden="false" customHeight="false" outlineLevel="0" collapsed="false">
      <c r="BS47887" s="96" t="n">
        <f aca="false">BR47887-2.5</f>
        <v>-2.5</v>
      </c>
    </row>
    <row r="47888" customFormat="false" ht="12" hidden="false" customHeight="false" outlineLevel="0" collapsed="false">
      <c r="BS47888" s="96" t="n">
        <f aca="false">BR47888-2.5</f>
        <v>-2.5</v>
      </c>
    </row>
    <row r="47889" customFormat="false" ht="12" hidden="false" customHeight="false" outlineLevel="0" collapsed="false">
      <c r="BS47889" s="96" t="n">
        <f aca="false">BR47889-2.5</f>
        <v>-2.5</v>
      </c>
    </row>
    <row r="47890" customFormat="false" ht="12" hidden="false" customHeight="false" outlineLevel="0" collapsed="false">
      <c r="BS47890" s="96" t="n">
        <f aca="false">BR47890-2.5</f>
        <v>-2.5</v>
      </c>
    </row>
    <row r="47891" customFormat="false" ht="12" hidden="false" customHeight="false" outlineLevel="0" collapsed="false">
      <c r="BS47891" s="96" t="n">
        <f aca="false">BR47891-2.5</f>
        <v>-2.5</v>
      </c>
    </row>
    <row r="47892" customFormat="false" ht="12" hidden="false" customHeight="false" outlineLevel="0" collapsed="false">
      <c r="BS47892" s="96" t="n">
        <f aca="false">BR47892-2.5</f>
        <v>-2.5</v>
      </c>
    </row>
    <row r="47893" customFormat="false" ht="12" hidden="false" customHeight="false" outlineLevel="0" collapsed="false">
      <c r="BS47893" s="96" t="n">
        <f aca="false">BR47893-2.5</f>
        <v>-2.5</v>
      </c>
    </row>
    <row r="47894" customFormat="false" ht="12" hidden="false" customHeight="false" outlineLevel="0" collapsed="false">
      <c r="BS47894" s="96" t="n">
        <f aca="false">BR47894-2.5</f>
        <v>-2.5</v>
      </c>
    </row>
    <row r="47895" customFormat="false" ht="12" hidden="false" customHeight="false" outlineLevel="0" collapsed="false">
      <c r="BS47895" s="96" t="n">
        <f aca="false">BR47895-2.5</f>
        <v>-2.5</v>
      </c>
    </row>
    <row r="47896" customFormat="false" ht="12" hidden="false" customHeight="false" outlineLevel="0" collapsed="false">
      <c r="BS47896" s="96" t="n">
        <f aca="false">BR47896-2.5</f>
        <v>-2.5</v>
      </c>
    </row>
    <row r="47897" customFormat="false" ht="12" hidden="false" customHeight="false" outlineLevel="0" collapsed="false">
      <c r="BS47897" s="96" t="n">
        <f aca="false">BR47897-2.5</f>
        <v>-2.5</v>
      </c>
    </row>
    <row r="47898" customFormat="false" ht="12" hidden="false" customHeight="false" outlineLevel="0" collapsed="false">
      <c r="BS47898" s="96" t="n">
        <f aca="false">BR47898-2.5</f>
        <v>-2.5</v>
      </c>
    </row>
    <row r="47899" customFormat="false" ht="12" hidden="false" customHeight="false" outlineLevel="0" collapsed="false">
      <c r="BS47899" s="96" t="n">
        <f aca="false">BR47899-2.5</f>
        <v>-2.5</v>
      </c>
    </row>
    <row r="47900" customFormat="false" ht="12" hidden="false" customHeight="false" outlineLevel="0" collapsed="false">
      <c r="BS47900" s="96" t="n">
        <f aca="false">BR47900-2.5</f>
        <v>-2.5</v>
      </c>
    </row>
    <row r="47901" customFormat="false" ht="12" hidden="false" customHeight="false" outlineLevel="0" collapsed="false">
      <c r="BS47901" s="96" t="n">
        <f aca="false">BR47901-2.5</f>
        <v>-2.5</v>
      </c>
    </row>
    <row r="47902" customFormat="false" ht="12" hidden="false" customHeight="false" outlineLevel="0" collapsed="false">
      <c r="BS47902" s="96" t="n">
        <f aca="false">BR47902-2.5</f>
        <v>-2.5</v>
      </c>
    </row>
    <row r="47903" customFormat="false" ht="12" hidden="false" customHeight="false" outlineLevel="0" collapsed="false">
      <c r="BS47903" s="96" t="n">
        <f aca="false">BR47903-2.5</f>
        <v>-2.5</v>
      </c>
    </row>
    <row r="47904" customFormat="false" ht="12" hidden="false" customHeight="false" outlineLevel="0" collapsed="false">
      <c r="BS47904" s="96" t="n">
        <f aca="false">BR47904-2.5</f>
        <v>-2.5</v>
      </c>
    </row>
    <row r="47905" customFormat="false" ht="12" hidden="false" customHeight="false" outlineLevel="0" collapsed="false">
      <c r="BS47905" s="96" t="n">
        <f aca="false">BR47905-2.5</f>
        <v>-2.5</v>
      </c>
    </row>
    <row r="47906" customFormat="false" ht="12" hidden="false" customHeight="false" outlineLevel="0" collapsed="false">
      <c r="BS47906" s="96" t="n">
        <f aca="false">BR47906-2.5</f>
        <v>-2.5</v>
      </c>
    </row>
    <row r="47907" customFormat="false" ht="12" hidden="false" customHeight="false" outlineLevel="0" collapsed="false">
      <c r="BS47907" s="96" t="n">
        <f aca="false">BR47907-2.5</f>
        <v>-2.5</v>
      </c>
    </row>
    <row r="47908" customFormat="false" ht="12" hidden="false" customHeight="false" outlineLevel="0" collapsed="false">
      <c r="BS47908" s="96" t="n">
        <f aca="false">BR47908-2.5</f>
        <v>-2.5</v>
      </c>
    </row>
    <row r="47909" customFormat="false" ht="12" hidden="false" customHeight="false" outlineLevel="0" collapsed="false">
      <c r="BS47909" s="96" t="n">
        <f aca="false">BR47909-2.5</f>
        <v>-2.5</v>
      </c>
    </row>
    <row r="47910" customFormat="false" ht="12" hidden="false" customHeight="false" outlineLevel="0" collapsed="false">
      <c r="BS47910" s="96" t="n">
        <f aca="false">BR47910-2.5</f>
        <v>-2.5</v>
      </c>
    </row>
    <row r="47911" customFormat="false" ht="12" hidden="false" customHeight="false" outlineLevel="0" collapsed="false">
      <c r="BS47911" s="96" t="n">
        <f aca="false">BR47911-2.5</f>
        <v>-2.5</v>
      </c>
    </row>
    <row r="47912" customFormat="false" ht="12" hidden="false" customHeight="false" outlineLevel="0" collapsed="false">
      <c r="BS47912" s="96" t="n">
        <f aca="false">BR47912-2.5</f>
        <v>-2.5</v>
      </c>
    </row>
    <row r="47913" customFormat="false" ht="12" hidden="false" customHeight="false" outlineLevel="0" collapsed="false">
      <c r="BS47913" s="96" t="n">
        <f aca="false">BR47913-2.5</f>
        <v>-2.5</v>
      </c>
    </row>
    <row r="47914" customFormat="false" ht="12" hidden="false" customHeight="false" outlineLevel="0" collapsed="false">
      <c r="BS47914" s="96" t="n">
        <f aca="false">BR47914-2.5</f>
        <v>-2.5</v>
      </c>
    </row>
    <row r="47915" customFormat="false" ht="12" hidden="false" customHeight="false" outlineLevel="0" collapsed="false">
      <c r="BS47915" s="96" t="n">
        <f aca="false">BR47915-2.5</f>
        <v>-2.5</v>
      </c>
    </row>
    <row r="47916" customFormat="false" ht="12" hidden="false" customHeight="false" outlineLevel="0" collapsed="false">
      <c r="BS47916" s="96" t="n">
        <f aca="false">BR47916-2.5</f>
        <v>-2.5</v>
      </c>
    </row>
    <row r="47917" customFormat="false" ht="12" hidden="false" customHeight="false" outlineLevel="0" collapsed="false">
      <c r="BS47917" s="96" t="n">
        <f aca="false">BR47917-2.5</f>
        <v>-2.5</v>
      </c>
    </row>
    <row r="47918" customFormat="false" ht="12" hidden="false" customHeight="false" outlineLevel="0" collapsed="false">
      <c r="BS47918" s="96" t="n">
        <f aca="false">BR47918-2.5</f>
        <v>-2.5</v>
      </c>
    </row>
    <row r="47919" customFormat="false" ht="12" hidden="false" customHeight="false" outlineLevel="0" collapsed="false">
      <c r="BS47919" s="96" t="n">
        <f aca="false">BR47919-2.5</f>
        <v>-2.5</v>
      </c>
    </row>
    <row r="47920" customFormat="false" ht="12" hidden="false" customHeight="false" outlineLevel="0" collapsed="false">
      <c r="BS47920" s="96" t="n">
        <f aca="false">BR47920-2.5</f>
        <v>-2.5</v>
      </c>
    </row>
    <row r="47921" customFormat="false" ht="12" hidden="false" customHeight="false" outlineLevel="0" collapsed="false">
      <c r="BS47921" s="96" t="n">
        <f aca="false">BR47921-2.5</f>
        <v>-2.5</v>
      </c>
    </row>
    <row r="47922" customFormat="false" ht="12" hidden="false" customHeight="false" outlineLevel="0" collapsed="false">
      <c r="BS47922" s="96" t="n">
        <f aca="false">BR47922-2.5</f>
        <v>-2.5</v>
      </c>
    </row>
    <row r="47923" customFormat="false" ht="12" hidden="false" customHeight="false" outlineLevel="0" collapsed="false">
      <c r="BS47923" s="96" t="n">
        <f aca="false">BR47923-2.5</f>
        <v>-2.5</v>
      </c>
    </row>
    <row r="47924" customFormat="false" ht="12" hidden="false" customHeight="false" outlineLevel="0" collapsed="false">
      <c r="BS47924" s="96" t="n">
        <f aca="false">BR47924-2.5</f>
        <v>-2.5</v>
      </c>
    </row>
    <row r="47925" customFormat="false" ht="12" hidden="false" customHeight="false" outlineLevel="0" collapsed="false">
      <c r="BS47925" s="96" t="n">
        <f aca="false">BR47925-2.5</f>
        <v>-2.5</v>
      </c>
    </row>
    <row r="47926" customFormat="false" ht="12" hidden="false" customHeight="false" outlineLevel="0" collapsed="false">
      <c r="BS47926" s="96" t="n">
        <f aca="false">BR47926-2.5</f>
        <v>-2.5</v>
      </c>
    </row>
    <row r="47927" customFormat="false" ht="12" hidden="false" customHeight="false" outlineLevel="0" collapsed="false">
      <c r="BS47927" s="96" t="n">
        <f aca="false">BR47927-2.5</f>
        <v>-2.5</v>
      </c>
    </row>
    <row r="47928" customFormat="false" ht="12" hidden="false" customHeight="false" outlineLevel="0" collapsed="false">
      <c r="BS47928" s="96" t="n">
        <f aca="false">BR47928-2.5</f>
        <v>-2.5</v>
      </c>
    </row>
    <row r="47929" customFormat="false" ht="12" hidden="false" customHeight="false" outlineLevel="0" collapsed="false">
      <c r="BS47929" s="96" t="n">
        <f aca="false">BR47929-2.5</f>
        <v>-2.5</v>
      </c>
    </row>
    <row r="47930" customFormat="false" ht="12" hidden="false" customHeight="false" outlineLevel="0" collapsed="false">
      <c r="BS47930" s="96" t="n">
        <f aca="false">BR47930-2.5</f>
        <v>-2.5</v>
      </c>
    </row>
    <row r="47931" customFormat="false" ht="12" hidden="false" customHeight="false" outlineLevel="0" collapsed="false">
      <c r="BS47931" s="96" t="n">
        <f aca="false">BR47931-2.5</f>
        <v>-2.5</v>
      </c>
    </row>
    <row r="47932" customFormat="false" ht="12" hidden="false" customHeight="false" outlineLevel="0" collapsed="false">
      <c r="BS47932" s="96" t="n">
        <f aca="false">BR47932-2.5</f>
        <v>-2.5</v>
      </c>
    </row>
    <row r="47933" customFormat="false" ht="12" hidden="false" customHeight="false" outlineLevel="0" collapsed="false">
      <c r="BS47933" s="96" t="n">
        <f aca="false">BR47933-2.5</f>
        <v>-2.5</v>
      </c>
    </row>
    <row r="47934" customFormat="false" ht="12" hidden="false" customHeight="false" outlineLevel="0" collapsed="false">
      <c r="BS47934" s="96" t="n">
        <f aca="false">BR47934-2.5</f>
        <v>-2.5</v>
      </c>
    </row>
    <row r="47935" customFormat="false" ht="12" hidden="false" customHeight="false" outlineLevel="0" collapsed="false">
      <c r="BS47935" s="96" t="n">
        <f aca="false">BR47935-2.5</f>
        <v>-2.5</v>
      </c>
    </row>
    <row r="47936" customFormat="false" ht="12" hidden="false" customHeight="false" outlineLevel="0" collapsed="false">
      <c r="BS47936" s="96" t="n">
        <f aca="false">BR47936-2.5</f>
        <v>-2.5</v>
      </c>
    </row>
    <row r="47937" customFormat="false" ht="12" hidden="false" customHeight="false" outlineLevel="0" collapsed="false">
      <c r="BS47937" s="96" t="n">
        <f aca="false">BR47937-2.5</f>
        <v>-2.5</v>
      </c>
    </row>
    <row r="47938" customFormat="false" ht="12" hidden="false" customHeight="false" outlineLevel="0" collapsed="false">
      <c r="BS47938" s="96" t="n">
        <f aca="false">BR47938-2.5</f>
        <v>-2.5</v>
      </c>
    </row>
    <row r="47939" customFormat="false" ht="12" hidden="false" customHeight="false" outlineLevel="0" collapsed="false">
      <c r="BS47939" s="96" t="n">
        <f aca="false">BR47939-2.5</f>
        <v>-2.5</v>
      </c>
    </row>
    <row r="47940" customFormat="false" ht="12" hidden="false" customHeight="false" outlineLevel="0" collapsed="false">
      <c r="BS47940" s="96" t="n">
        <f aca="false">BR47940-2.5</f>
        <v>-2.5</v>
      </c>
    </row>
    <row r="47941" customFormat="false" ht="12" hidden="false" customHeight="false" outlineLevel="0" collapsed="false">
      <c r="BS47941" s="96" t="n">
        <f aca="false">BR47941-2.5</f>
        <v>-2.5</v>
      </c>
    </row>
    <row r="47942" customFormat="false" ht="12" hidden="false" customHeight="false" outlineLevel="0" collapsed="false">
      <c r="BS47942" s="96" t="n">
        <f aca="false">BR47942-2.5</f>
        <v>-2.5</v>
      </c>
    </row>
    <row r="47943" customFormat="false" ht="12" hidden="false" customHeight="false" outlineLevel="0" collapsed="false">
      <c r="BS47943" s="96" t="n">
        <f aca="false">BR47943-2.5</f>
        <v>-2.5</v>
      </c>
    </row>
    <row r="47944" customFormat="false" ht="12" hidden="false" customHeight="false" outlineLevel="0" collapsed="false">
      <c r="BS47944" s="96" t="n">
        <f aca="false">BR47944-2.5</f>
        <v>-2.5</v>
      </c>
    </row>
    <row r="47945" customFormat="false" ht="12" hidden="false" customHeight="false" outlineLevel="0" collapsed="false">
      <c r="BS47945" s="96" t="n">
        <f aca="false">BR47945-2.5</f>
        <v>-2.5</v>
      </c>
    </row>
    <row r="47946" customFormat="false" ht="12" hidden="false" customHeight="false" outlineLevel="0" collapsed="false">
      <c r="BS47946" s="96" t="n">
        <f aca="false">BR47946-2.5</f>
        <v>-2.5</v>
      </c>
    </row>
    <row r="47947" customFormat="false" ht="12" hidden="false" customHeight="false" outlineLevel="0" collapsed="false">
      <c r="BS47947" s="96" t="n">
        <f aca="false">BR47947-2.5</f>
        <v>-2.5</v>
      </c>
    </row>
    <row r="47948" customFormat="false" ht="12" hidden="false" customHeight="false" outlineLevel="0" collapsed="false">
      <c r="BS47948" s="96" t="n">
        <f aca="false">BR47948-2.5</f>
        <v>-2.5</v>
      </c>
    </row>
    <row r="47949" customFormat="false" ht="12" hidden="false" customHeight="false" outlineLevel="0" collapsed="false">
      <c r="BS47949" s="96" t="n">
        <f aca="false">BR47949-2.5</f>
        <v>-2.5</v>
      </c>
    </row>
    <row r="47950" customFormat="false" ht="12" hidden="false" customHeight="false" outlineLevel="0" collapsed="false">
      <c r="BS47950" s="96" t="n">
        <f aca="false">BR47950-2.5</f>
        <v>-2.5</v>
      </c>
    </row>
    <row r="47951" customFormat="false" ht="12" hidden="false" customHeight="false" outlineLevel="0" collapsed="false">
      <c r="BS47951" s="96" t="n">
        <f aca="false">BR47951-2.5</f>
        <v>-2.5</v>
      </c>
    </row>
    <row r="47952" customFormat="false" ht="12" hidden="false" customHeight="false" outlineLevel="0" collapsed="false">
      <c r="BS47952" s="96" t="n">
        <f aca="false">BR47952-2.5</f>
        <v>-2.5</v>
      </c>
    </row>
    <row r="47953" customFormat="false" ht="12" hidden="false" customHeight="false" outlineLevel="0" collapsed="false">
      <c r="BS47953" s="96" t="n">
        <f aca="false">BR47953-2.5</f>
        <v>-2.5</v>
      </c>
    </row>
    <row r="47954" customFormat="false" ht="12" hidden="false" customHeight="false" outlineLevel="0" collapsed="false">
      <c r="BS47954" s="96" t="n">
        <f aca="false">BR47954-2.5</f>
        <v>-2.5</v>
      </c>
    </row>
    <row r="47955" customFormat="false" ht="12" hidden="false" customHeight="false" outlineLevel="0" collapsed="false">
      <c r="BS47955" s="96" t="n">
        <f aca="false">BR47955-2.5</f>
        <v>-2.5</v>
      </c>
    </row>
    <row r="47956" customFormat="false" ht="12" hidden="false" customHeight="false" outlineLevel="0" collapsed="false">
      <c r="BS47956" s="96" t="n">
        <f aca="false">BR47956-2.5</f>
        <v>-2.5</v>
      </c>
    </row>
    <row r="47957" customFormat="false" ht="12" hidden="false" customHeight="false" outlineLevel="0" collapsed="false">
      <c r="BS47957" s="96" t="n">
        <f aca="false">BR47957-2.5</f>
        <v>-2.5</v>
      </c>
    </row>
    <row r="47958" customFormat="false" ht="12" hidden="false" customHeight="false" outlineLevel="0" collapsed="false">
      <c r="BS47958" s="96" t="n">
        <f aca="false">BR47958-2.5</f>
        <v>-2.5</v>
      </c>
    </row>
    <row r="47959" customFormat="false" ht="12" hidden="false" customHeight="false" outlineLevel="0" collapsed="false">
      <c r="BS47959" s="96" t="n">
        <f aca="false">BR47959-2.5</f>
        <v>-2.5</v>
      </c>
    </row>
    <row r="47960" customFormat="false" ht="12" hidden="false" customHeight="false" outlineLevel="0" collapsed="false">
      <c r="BS47960" s="96" t="n">
        <f aca="false">BR47960-2.5</f>
        <v>-2.5</v>
      </c>
    </row>
    <row r="47961" customFormat="false" ht="12" hidden="false" customHeight="false" outlineLevel="0" collapsed="false">
      <c r="BS47961" s="96" t="n">
        <f aca="false">BR47961-2.5</f>
        <v>-2.5</v>
      </c>
    </row>
    <row r="47962" customFormat="false" ht="12" hidden="false" customHeight="false" outlineLevel="0" collapsed="false">
      <c r="BS47962" s="96" t="n">
        <f aca="false">BR47962-2.5</f>
        <v>-2.5</v>
      </c>
    </row>
    <row r="47963" customFormat="false" ht="12" hidden="false" customHeight="false" outlineLevel="0" collapsed="false">
      <c r="BS47963" s="96" t="n">
        <f aca="false">BR47963-2.5</f>
        <v>-2.5</v>
      </c>
    </row>
    <row r="47964" customFormat="false" ht="12" hidden="false" customHeight="false" outlineLevel="0" collapsed="false">
      <c r="BS47964" s="96" t="n">
        <f aca="false">BR47964-2.5</f>
        <v>-2.5</v>
      </c>
    </row>
    <row r="47965" customFormat="false" ht="12" hidden="false" customHeight="false" outlineLevel="0" collapsed="false">
      <c r="BS47965" s="96" t="n">
        <f aca="false">BR47965-2.5</f>
        <v>-2.5</v>
      </c>
    </row>
    <row r="47966" customFormat="false" ht="12" hidden="false" customHeight="false" outlineLevel="0" collapsed="false">
      <c r="BS47966" s="96" t="n">
        <f aca="false">BR47966-2.5</f>
        <v>-2.5</v>
      </c>
    </row>
    <row r="47967" customFormat="false" ht="12" hidden="false" customHeight="false" outlineLevel="0" collapsed="false">
      <c r="BS47967" s="96" t="n">
        <f aca="false">BR47967-2.5</f>
        <v>-2.5</v>
      </c>
    </row>
    <row r="47968" customFormat="false" ht="12" hidden="false" customHeight="false" outlineLevel="0" collapsed="false">
      <c r="BS47968" s="96" t="n">
        <f aca="false">BR47968-2.5</f>
        <v>-2.5</v>
      </c>
    </row>
    <row r="47969" customFormat="false" ht="12" hidden="false" customHeight="false" outlineLevel="0" collapsed="false">
      <c r="BS47969" s="96" t="n">
        <f aca="false">BR47969-2.5</f>
        <v>-2.5</v>
      </c>
    </row>
    <row r="47970" customFormat="false" ht="12" hidden="false" customHeight="false" outlineLevel="0" collapsed="false">
      <c r="BS47970" s="96" t="n">
        <f aca="false">BR47970-2.5</f>
        <v>-2.5</v>
      </c>
    </row>
    <row r="47971" customFormat="false" ht="12" hidden="false" customHeight="false" outlineLevel="0" collapsed="false">
      <c r="BS47971" s="96" t="n">
        <f aca="false">BR47971-2.5</f>
        <v>-2.5</v>
      </c>
    </row>
    <row r="47972" customFormat="false" ht="12" hidden="false" customHeight="false" outlineLevel="0" collapsed="false">
      <c r="BS47972" s="96" t="n">
        <f aca="false">BR47972-2.5</f>
        <v>-2.5</v>
      </c>
    </row>
    <row r="47973" customFormat="false" ht="12" hidden="false" customHeight="false" outlineLevel="0" collapsed="false">
      <c r="BS47973" s="96" t="n">
        <f aca="false">BR47973-2.5</f>
        <v>-2.5</v>
      </c>
    </row>
    <row r="47974" customFormat="false" ht="12" hidden="false" customHeight="false" outlineLevel="0" collapsed="false">
      <c r="BS47974" s="96" t="n">
        <f aca="false">BR47974-2.5</f>
        <v>-2.5</v>
      </c>
    </row>
    <row r="47975" customFormat="false" ht="12" hidden="false" customHeight="false" outlineLevel="0" collapsed="false">
      <c r="BS47975" s="96" t="n">
        <f aca="false">BR47975-2.5</f>
        <v>-2.5</v>
      </c>
    </row>
    <row r="47976" customFormat="false" ht="12" hidden="false" customHeight="false" outlineLevel="0" collapsed="false">
      <c r="BS47976" s="96" t="n">
        <f aca="false">BR47976-2.5</f>
        <v>-2.5</v>
      </c>
    </row>
    <row r="47977" customFormat="false" ht="12" hidden="false" customHeight="false" outlineLevel="0" collapsed="false">
      <c r="BS47977" s="96" t="n">
        <f aca="false">BR47977-2.5</f>
        <v>-2.5</v>
      </c>
    </row>
    <row r="47978" customFormat="false" ht="12" hidden="false" customHeight="false" outlineLevel="0" collapsed="false">
      <c r="BS47978" s="96" t="n">
        <f aca="false">BR47978-2.5</f>
        <v>-2.5</v>
      </c>
    </row>
    <row r="47979" customFormat="false" ht="12" hidden="false" customHeight="false" outlineLevel="0" collapsed="false">
      <c r="BS47979" s="96" t="n">
        <f aca="false">BR47979-2.5</f>
        <v>-2.5</v>
      </c>
    </row>
    <row r="47980" customFormat="false" ht="12" hidden="false" customHeight="false" outlineLevel="0" collapsed="false">
      <c r="BS47980" s="96" t="n">
        <f aca="false">BR47980-2.5</f>
        <v>-2.5</v>
      </c>
    </row>
    <row r="47981" customFormat="false" ht="12" hidden="false" customHeight="false" outlineLevel="0" collapsed="false">
      <c r="BS47981" s="96" t="n">
        <f aca="false">BR47981-2.5</f>
        <v>-2.5</v>
      </c>
    </row>
    <row r="47982" customFormat="false" ht="12" hidden="false" customHeight="false" outlineLevel="0" collapsed="false">
      <c r="BS47982" s="96" t="n">
        <f aca="false">BR47982-2.5</f>
        <v>-2.5</v>
      </c>
    </row>
    <row r="47983" customFormat="false" ht="12" hidden="false" customHeight="false" outlineLevel="0" collapsed="false">
      <c r="BS47983" s="96" t="n">
        <f aca="false">BR47983-2.5</f>
        <v>-2.5</v>
      </c>
    </row>
    <row r="47984" customFormat="false" ht="12" hidden="false" customHeight="false" outlineLevel="0" collapsed="false">
      <c r="BS47984" s="96" t="n">
        <f aca="false">BR47984-2.5</f>
        <v>-2.5</v>
      </c>
    </row>
    <row r="47985" customFormat="false" ht="12" hidden="false" customHeight="false" outlineLevel="0" collapsed="false">
      <c r="BS47985" s="96" t="n">
        <f aca="false">BR47985-2.5</f>
        <v>-2.5</v>
      </c>
    </row>
    <row r="47986" customFormat="false" ht="12" hidden="false" customHeight="false" outlineLevel="0" collapsed="false">
      <c r="BS47986" s="96" t="n">
        <f aca="false">BR47986-2.5</f>
        <v>-2.5</v>
      </c>
    </row>
    <row r="47987" customFormat="false" ht="12" hidden="false" customHeight="false" outlineLevel="0" collapsed="false">
      <c r="BS47987" s="96" t="n">
        <f aca="false">BR47987-2.5</f>
        <v>-2.5</v>
      </c>
    </row>
    <row r="47988" customFormat="false" ht="12" hidden="false" customHeight="false" outlineLevel="0" collapsed="false">
      <c r="BS47988" s="96" t="n">
        <f aca="false">BR47988-2.5</f>
        <v>-2.5</v>
      </c>
    </row>
    <row r="47989" customFormat="false" ht="12" hidden="false" customHeight="false" outlineLevel="0" collapsed="false">
      <c r="BS47989" s="96" t="n">
        <f aca="false">BR47989-2.5</f>
        <v>-2.5</v>
      </c>
    </row>
    <row r="47990" customFormat="false" ht="12" hidden="false" customHeight="false" outlineLevel="0" collapsed="false">
      <c r="BS47990" s="96" t="n">
        <f aca="false">BR47990-2.5</f>
        <v>-2.5</v>
      </c>
    </row>
    <row r="47991" customFormat="false" ht="12" hidden="false" customHeight="false" outlineLevel="0" collapsed="false">
      <c r="BS47991" s="96" t="n">
        <f aca="false">BR47991-2.5</f>
        <v>-2.5</v>
      </c>
    </row>
    <row r="47992" customFormat="false" ht="12" hidden="false" customHeight="false" outlineLevel="0" collapsed="false">
      <c r="BS47992" s="96" t="n">
        <f aca="false">BR47992-2.5</f>
        <v>-2.5</v>
      </c>
    </row>
    <row r="47993" customFormat="false" ht="12" hidden="false" customHeight="false" outlineLevel="0" collapsed="false">
      <c r="BS47993" s="96" t="n">
        <f aca="false">BR47993-2.5</f>
        <v>-2.5</v>
      </c>
    </row>
    <row r="47994" customFormat="false" ht="12" hidden="false" customHeight="false" outlineLevel="0" collapsed="false">
      <c r="BS47994" s="96" t="n">
        <f aca="false">BR47994-2.5</f>
        <v>-2.5</v>
      </c>
    </row>
    <row r="47995" customFormat="false" ht="12" hidden="false" customHeight="false" outlineLevel="0" collapsed="false">
      <c r="BS47995" s="96" t="n">
        <f aca="false">BR47995-2.5</f>
        <v>-2.5</v>
      </c>
    </row>
    <row r="47996" customFormat="false" ht="12" hidden="false" customHeight="false" outlineLevel="0" collapsed="false">
      <c r="BS47996" s="96" t="n">
        <f aca="false">BR47996-2.5</f>
        <v>-2.5</v>
      </c>
    </row>
    <row r="47997" customFormat="false" ht="12" hidden="false" customHeight="false" outlineLevel="0" collapsed="false">
      <c r="BS47997" s="96" t="n">
        <f aca="false">BR47997-2.5</f>
        <v>-2.5</v>
      </c>
    </row>
    <row r="47998" customFormat="false" ht="12" hidden="false" customHeight="false" outlineLevel="0" collapsed="false">
      <c r="BS47998" s="96" t="n">
        <f aca="false">BR47998-2.5</f>
        <v>-2.5</v>
      </c>
    </row>
    <row r="47999" customFormat="false" ht="12" hidden="false" customHeight="false" outlineLevel="0" collapsed="false">
      <c r="BS47999" s="96" t="n">
        <f aca="false">BR47999-2.5</f>
        <v>-2.5</v>
      </c>
    </row>
    <row r="48000" customFormat="false" ht="12" hidden="false" customHeight="false" outlineLevel="0" collapsed="false">
      <c r="BS48000" s="96" t="n">
        <f aca="false">BR48000-2.5</f>
        <v>-2.5</v>
      </c>
    </row>
    <row r="48001" customFormat="false" ht="12" hidden="false" customHeight="false" outlineLevel="0" collapsed="false">
      <c r="BS48001" s="96" t="n">
        <f aca="false">BR48001-2.5</f>
        <v>-2.5</v>
      </c>
    </row>
    <row r="48002" customFormat="false" ht="12" hidden="false" customHeight="false" outlineLevel="0" collapsed="false">
      <c r="BS48002" s="96" t="n">
        <f aca="false">BR48002-2.5</f>
        <v>-2.5</v>
      </c>
    </row>
    <row r="48003" customFormat="false" ht="12" hidden="false" customHeight="false" outlineLevel="0" collapsed="false">
      <c r="BS48003" s="96" t="n">
        <f aca="false">BR48003-2.5</f>
        <v>-2.5</v>
      </c>
    </row>
    <row r="48004" customFormat="false" ht="12" hidden="false" customHeight="false" outlineLevel="0" collapsed="false">
      <c r="BS48004" s="96" t="n">
        <f aca="false">BR48004-2.5</f>
        <v>-2.5</v>
      </c>
    </row>
    <row r="48005" customFormat="false" ht="12" hidden="false" customHeight="false" outlineLevel="0" collapsed="false">
      <c r="BS48005" s="96" t="n">
        <f aca="false">BR48005-2.5</f>
        <v>-2.5</v>
      </c>
    </row>
    <row r="48006" customFormat="false" ht="12" hidden="false" customHeight="false" outlineLevel="0" collapsed="false">
      <c r="BS48006" s="96" t="n">
        <f aca="false">BR48006-2.5</f>
        <v>-2.5</v>
      </c>
    </row>
    <row r="48007" customFormat="false" ht="12" hidden="false" customHeight="false" outlineLevel="0" collapsed="false">
      <c r="BS48007" s="96" t="n">
        <f aca="false">BR48007-2.5</f>
        <v>-2.5</v>
      </c>
    </row>
    <row r="48008" customFormat="false" ht="12" hidden="false" customHeight="false" outlineLevel="0" collapsed="false">
      <c r="BS48008" s="96" t="n">
        <f aca="false">BR48008-2.5</f>
        <v>-2.5</v>
      </c>
    </row>
    <row r="48009" customFormat="false" ht="12" hidden="false" customHeight="false" outlineLevel="0" collapsed="false">
      <c r="BS48009" s="96" t="n">
        <f aca="false">BR48009-2.5</f>
        <v>-2.5</v>
      </c>
    </row>
    <row r="48010" customFormat="false" ht="12" hidden="false" customHeight="false" outlineLevel="0" collapsed="false">
      <c r="BS48010" s="96" t="n">
        <f aca="false">BR48010-2.5</f>
        <v>-2.5</v>
      </c>
    </row>
    <row r="48011" customFormat="false" ht="12" hidden="false" customHeight="false" outlineLevel="0" collapsed="false">
      <c r="BS48011" s="96" t="n">
        <f aca="false">BR48011-2.5</f>
        <v>-2.5</v>
      </c>
    </row>
    <row r="48012" customFormat="false" ht="12" hidden="false" customHeight="false" outlineLevel="0" collapsed="false">
      <c r="BS48012" s="96" t="n">
        <f aca="false">BR48012-2.5</f>
        <v>-2.5</v>
      </c>
    </row>
    <row r="48013" customFormat="false" ht="12" hidden="false" customHeight="false" outlineLevel="0" collapsed="false">
      <c r="BS48013" s="96" t="n">
        <f aca="false">BR48013-2.5</f>
        <v>-2.5</v>
      </c>
    </row>
    <row r="48014" customFormat="false" ht="12" hidden="false" customHeight="false" outlineLevel="0" collapsed="false">
      <c r="BS48014" s="96" t="n">
        <f aca="false">BR48014-2.5</f>
        <v>-2.5</v>
      </c>
    </row>
    <row r="48015" customFormat="false" ht="12" hidden="false" customHeight="false" outlineLevel="0" collapsed="false">
      <c r="BS48015" s="96" t="n">
        <f aca="false">BR48015-2.5</f>
        <v>-2.5</v>
      </c>
    </row>
    <row r="48016" customFormat="false" ht="12" hidden="false" customHeight="false" outlineLevel="0" collapsed="false">
      <c r="BS48016" s="96" t="n">
        <f aca="false">BR48016-2.5</f>
        <v>-2.5</v>
      </c>
    </row>
    <row r="48017" customFormat="false" ht="12" hidden="false" customHeight="false" outlineLevel="0" collapsed="false">
      <c r="BS48017" s="96" t="n">
        <f aca="false">BR48017-2.5</f>
        <v>-2.5</v>
      </c>
    </row>
    <row r="48018" customFormat="false" ht="12" hidden="false" customHeight="false" outlineLevel="0" collapsed="false">
      <c r="BS48018" s="96" t="n">
        <f aca="false">BR48018-2.5</f>
        <v>-2.5</v>
      </c>
    </row>
    <row r="48019" customFormat="false" ht="12" hidden="false" customHeight="false" outlineLevel="0" collapsed="false">
      <c r="BS48019" s="96" t="n">
        <f aca="false">BR48019-2.5</f>
        <v>-2.5</v>
      </c>
    </row>
    <row r="48020" customFormat="false" ht="12" hidden="false" customHeight="false" outlineLevel="0" collapsed="false">
      <c r="BS48020" s="96" t="n">
        <f aca="false">BR48020-2.5</f>
        <v>-2.5</v>
      </c>
    </row>
    <row r="48021" customFormat="false" ht="12" hidden="false" customHeight="false" outlineLevel="0" collapsed="false">
      <c r="BS48021" s="96" t="n">
        <f aca="false">BR48021-2.5</f>
        <v>-2.5</v>
      </c>
    </row>
    <row r="48022" customFormat="false" ht="12" hidden="false" customHeight="false" outlineLevel="0" collapsed="false">
      <c r="BS48022" s="96" t="n">
        <f aca="false">BR48022-2.5</f>
        <v>-2.5</v>
      </c>
    </row>
    <row r="48023" customFormat="false" ht="12" hidden="false" customHeight="false" outlineLevel="0" collapsed="false">
      <c r="BS48023" s="96" t="n">
        <f aca="false">BR48023-2.5</f>
        <v>-2.5</v>
      </c>
    </row>
    <row r="48024" customFormat="false" ht="12" hidden="false" customHeight="false" outlineLevel="0" collapsed="false">
      <c r="BS48024" s="96" t="n">
        <f aca="false">BR48024-2.5</f>
        <v>-2.5</v>
      </c>
    </row>
    <row r="48025" customFormat="false" ht="12" hidden="false" customHeight="false" outlineLevel="0" collapsed="false">
      <c r="BS48025" s="96" t="n">
        <f aca="false">BR48025-2.5</f>
        <v>-2.5</v>
      </c>
    </row>
    <row r="48026" customFormat="false" ht="12" hidden="false" customHeight="false" outlineLevel="0" collapsed="false">
      <c r="BS48026" s="96" t="n">
        <f aca="false">BR48026-2.5</f>
        <v>-2.5</v>
      </c>
    </row>
    <row r="48027" customFormat="false" ht="12" hidden="false" customHeight="false" outlineLevel="0" collapsed="false">
      <c r="BS48027" s="96" t="n">
        <f aca="false">BR48027-2.5</f>
        <v>-2.5</v>
      </c>
    </row>
    <row r="48028" customFormat="false" ht="12" hidden="false" customHeight="false" outlineLevel="0" collapsed="false">
      <c r="BS48028" s="96" t="n">
        <f aca="false">BR48028-2.5</f>
        <v>-2.5</v>
      </c>
    </row>
    <row r="48029" customFormat="false" ht="12" hidden="false" customHeight="false" outlineLevel="0" collapsed="false">
      <c r="BS48029" s="96" t="n">
        <f aca="false">BR48029-2.5</f>
        <v>-2.5</v>
      </c>
    </row>
    <row r="48030" customFormat="false" ht="12" hidden="false" customHeight="false" outlineLevel="0" collapsed="false">
      <c r="BS48030" s="96" t="n">
        <f aca="false">BR48030-2.5</f>
        <v>-2.5</v>
      </c>
    </row>
    <row r="48031" customFormat="false" ht="12" hidden="false" customHeight="false" outlineLevel="0" collapsed="false">
      <c r="BS48031" s="96" t="n">
        <f aca="false">BR48031-2.5</f>
        <v>-2.5</v>
      </c>
    </row>
    <row r="48032" customFormat="false" ht="12" hidden="false" customHeight="false" outlineLevel="0" collapsed="false">
      <c r="BS48032" s="96" t="n">
        <f aca="false">BR48032-2.5</f>
        <v>-2.5</v>
      </c>
    </row>
    <row r="48033" customFormat="false" ht="12" hidden="false" customHeight="false" outlineLevel="0" collapsed="false">
      <c r="BS48033" s="96" t="n">
        <f aca="false">BR48033-2.5</f>
        <v>-2.5</v>
      </c>
    </row>
    <row r="48034" customFormat="false" ht="12" hidden="false" customHeight="false" outlineLevel="0" collapsed="false">
      <c r="BS48034" s="96" t="n">
        <f aca="false">BR48034-2.5</f>
        <v>-2.5</v>
      </c>
    </row>
    <row r="48035" customFormat="false" ht="12" hidden="false" customHeight="false" outlineLevel="0" collapsed="false">
      <c r="BS48035" s="96" t="n">
        <f aca="false">BR48035-2.5</f>
        <v>-2.5</v>
      </c>
    </row>
    <row r="48036" customFormat="false" ht="12" hidden="false" customHeight="false" outlineLevel="0" collapsed="false">
      <c r="BS48036" s="96" t="n">
        <f aca="false">BR48036-2.5</f>
        <v>-2.5</v>
      </c>
    </row>
    <row r="48037" customFormat="false" ht="12" hidden="false" customHeight="false" outlineLevel="0" collapsed="false">
      <c r="BS48037" s="96" t="n">
        <f aca="false">BR48037-2.5</f>
        <v>-2.5</v>
      </c>
    </row>
    <row r="48038" customFormat="false" ht="12" hidden="false" customHeight="false" outlineLevel="0" collapsed="false">
      <c r="BS48038" s="96" t="n">
        <f aca="false">BR48038-2.5</f>
        <v>-2.5</v>
      </c>
    </row>
    <row r="48039" customFormat="false" ht="12" hidden="false" customHeight="false" outlineLevel="0" collapsed="false">
      <c r="BS48039" s="96" t="n">
        <f aca="false">BR48039-2.5</f>
        <v>-2.5</v>
      </c>
    </row>
    <row r="48040" customFormat="false" ht="12" hidden="false" customHeight="false" outlineLevel="0" collapsed="false">
      <c r="BS48040" s="96" t="n">
        <f aca="false">BR48040-2.5</f>
        <v>-2.5</v>
      </c>
    </row>
    <row r="48041" customFormat="false" ht="12" hidden="false" customHeight="false" outlineLevel="0" collapsed="false">
      <c r="BS48041" s="96" t="n">
        <f aca="false">BR48041-2.5</f>
        <v>-2.5</v>
      </c>
    </row>
    <row r="48042" customFormat="false" ht="12" hidden="false" customHeight="false" outlineLevel="0" collapsed="false">
      <c r="BS48042" s="96" t="n">
        <f aca="false">BR48042-2.5</f>
        <v>-2.5</v>
      </c>
    </row>
    <row r="48043" customFormat="false" ht="12" hidden="false" customHeight="false" outlineLevel="0" collapsed="false">
      <c r="BS48043" s="96" t="n">
        <f aca="false">BR48043-2.5</f>
        <v>-2.5</v>
      </c>
    </row>
    <row r="48044" customFormat="false" ht="12" hidden="false" customHeight="false" outlineLevel="0" collapsed="false">
      <c r="BS48044" s="96" t="n">
        <f aca="false">BR48044-2.5</f>
        <v>-2.5</v>
      </c>
    </row>
    <row r="48045" customFormat="false" ht="12" hidden="false" customHeight="false" outlineLevel="0" collapsed="false">
      <c r="BS48045" s="96" t="n">
        <f aca="false">BR48045-2.5</f>
        <v>-2.5</v>
      </c>
    </row>
    <row r="48046" customFormat="false" ht="12" hidden="false" customHeight="false" outlineLevel="0" collapsed="false">
      <c r="BS48046" s="96" t="n">
        <f aca="false">BR48046-2.5</f>
        <v>-2.5</v>
      </c>
    </row>
    <row r="48047" customFormat="false" ht="12" hidden="false" customHeight="false" outlineLevel="0" collapsed="false">
      <c r="BS48047" s="96" t="n">
        <f aca="false">BR48047-2.5</f>
        <v>-2.5</v>
      </c>
    </row>
    <row r="48048" customFormat="false" ht="12" hidden="false" customHeight="false" outlineLevel="0" collapsed="false">
      <c r="BS48048" s="96" t="n">
        <f aca="false">BR48048-2.5</f>
        <v>-2.5</v>
      </c>
    </row>
    <row r="48049" customFormat="false" ht="12" hidden="false" customHeight="false" outlineLevel="0" collapsed="false">
      <c r="BS48049" s="96" t="n">
        <f aca="false">BR48049-2.5</f>
        <v>-2.5</v>
      </c>
    </row>
    <row r="48050" customFormat="false" ht="12" hidden="false" customHeight="false" outlineLevel="0" collapsed="false">
      <c r="BS48050" s="96" t="n">
        <f aca="false">BR48050-2.5</f>
        <v>-2.5</v>
      </c>
    </row>
    <row r="48051" customFormat="false" ht="12" hidden="false" customHeight="false" outlineLevel="0" collapsed="false">
      <c r="BS48051" s="96" t="n">
        <f aca="false">BR48051-2.5</f>
        <v>-2.5</v>
      </c>
    </row>
    <row r="48052" customFormat="false" ht="12" hidden="false" customHeight="false" outlineLevel="0" collapsed="false">
      <c r="BS48052" s="96" t="n">
        <f aca="false">BR48052-2.5</f>
        <v>-2.5</v>
      </c>
    </row>
    <row r="48053" customFormat="false" ht="12" hidden="false" customHeight="false" outlineLevel="0" collapsed="false">
      <c r="BS48053" s="96" t="n">
        <f aca="false">BR48053-2.5</f>
        <v>-2.5</v>
      </c>
    </row>
    <row r="48054" customFormat="false" ht="12" hidden="false" customHeight="false" outlineLevel="0" collapsed="false">
      <c r="BS48054" s="96" t="n">
        <f aca="false">BR48054-2.5</f>
        <v>-2.5</v>
      </c>
    </row>
    <row r="48055" customFormat="false" ht="12" hidden="false" customHeight="false" outlineLevel="0" collapsed="false">
      <c r="BS48055" s="96" t="n">
        <f aca="false">BR48055-2.5</f>
        <v>-2.5</v>
      </c>
    </row>
    <row r="48056" customFormat="false" ht="12" hidden="false" customHeight="false" outlineLevel="0" collapsed="false">
      <c r="BS48056" s="96" t="n">
        <f aca="false">BR48056-2.5</f>
        <v>-2.5</v>
      </c>
    </row>
    <row r="48057" customFormat="false" ht="12" hidden="false" customHeight="false" outlineLevel="0" collapsed="false">
      <c r="BS48057" s="96" t="n">
        <f aca="false">BR48057-2.5</f>
        <v>-2.5</v>
      </c>
    </row>
    <row r="48058" customFormat="false" ht="12" hidden="false" customHeight="false" outlineLevel="0" collapsed="false">
      <c r="BS48058" s="96" t="n">
        <f aca="false">BR48058-2.5</f>
        <v>-2.5</v>
      </c>
    </row>
    <row r="48059" customFormat="false" ht="12" hidden="false" customHeight="false" outlineLevel="0" collapsed="false">
      <c r="BS48059" s="96" t="n">
        <f aca="false">BR48059-2.5</f>
        <v>-2.5</v>
      </c>
    </row>
    <row r="48060" customFormat="false" ht="12" hidden="false" customHeight="false" outlineLevel="0" collapsed="false">
      <c r="BS48060" s="96" t="n">
        <f aca="false">BR48060-2.5</f>
        <v>-2.5</v>
      </c>
    </row>
    <row r="48061" customFormat="false" ht="12" hidden="false" customHeight="false" outlineLevel="0" collapsed="false">
      <c r="BS48061" s="96" t="n">
        <f aca="false">BR48061-2.5</f>
        <v>-2.5</v>
      </c>
    </row>
    <row r="48062" customFormat="false" ht="12" hidden="false" customHeight="false" outlineLevel="0" collapsed="false">
      <c r="BS48062" s="96" t="n">
        <f aca="false">BR48062-2.5</f>
        <v>-2.5</v>
      </c>
    </row>
    <row r="48063" customFormat="false" ht="12" hidden="false" customHeight="false" outlineLevel="0" collapsed="false">
      <c r="BS48063" s="96" t="n">
        <f aca="false">BR48063-2.5</f>
        <v>-2.5</v>
      </c>
    </row>
    <row r="48064" customFormat="false" ht="12" hidden="false" customHeight="false" outlineLevel="0" collapsed="false">
      <c r="BS48064" s="96" t="n">
        <f aca="false">BR48064-2.5</f>
        <v>-2.5</v>
      </c>
    </row>
    <row r="48065" customFormat="false" ht="12" hidden="false" customHeight="false" outlineLevel="0" collapsed="false">
      <c r="BS48065" s="96" t="n">
        <f aca="false">BR48065-2.5</f>
        <v>-2.5</v>
      </c>
    </row>
    <row r="48066" customFormat="false" ht="12" hidden="false" customHeight="false" outlineLevel="0" collapsed="false">
      <c r="BS48066" s="96" t="n">
        <f aca="false">BR48066-2.5</f>
        <v>-2.5</v>
      </c>
    </row>
    <row r="48067" customFormat="false" ht="12" hidden="false" customHeight="false" outlineLevel="0" collapsed="false">
      <c r="BS48067" s="96" t="n">
        <f aca="false">BR48067-2.5</f>
        <v>-2.5</v>
      </c>
    </row>
    <row r="48068" customFormat="false" ht="12" hidden="false" customHeight="false" outlineLevel="0" collapsed="false">
      <c r="BS48068" s="96" t="n">
        <f aca="false">BR48068-2.5</f>
        <v>-2.5</v>
      </c>
    </row>
    <row r="48069" customFormat="false" ht="12" hidden="false" customHeight="false" outlineLevel="0" collapsed="false">
      <c r="BS48069" s="96" t="n">
        <f aca="false">BR48069-2.5</f>
        <v>-2.5</v>
      </c>
    </row>
    <row r="48070" customFormat="false" ht="12" hidden="false" customHeight="false" outlineLevel="0" collapsed="false">
      <c r="BS48070" s="96" t="n">
        <f aca="false">BR48070-2.5</f>
        <v>-2.5</v>
      </c>
    </row>
    <row r="48071" customFormat="false" ht="12" hidden="false" customHeight="false" outlineLevel="0" collapsed="false">
      <c r="BS48071" s="96" t="n">
        <f aca="false">BR48071-2.5</f>
        <v>-2.5</v>
      </c>
    </row>
    <row r="48072" customFormat="false" ht="12" hidden="false" customHeight="false" outlineLevel="0" collapsed="false">
      <c r="BS48072" s="96" t="n">
        <f aca="false">BR48072-2.5</f>
        <v>-2.5</v>
      </c>
    </row>
    <row r="48073" customFormat="false" ht="12" hidden="false" customHeight="false" outlineLevel="0" collapsed="false">
      <c r="BS48073" s="96" t="n">
        <f aca="false">BR48073-2.5</f>
        <v>-2.5</v>
      </c>
    </row>
    <row r="48074" customFormat="false" ht="12" hidden="false" customHeight="false" outlineLevel="0" collapsed="false">
      <c r="BS48074" s="96" t="n">
        <f aca="false">BR48074-2.5</f>
        <v>-2.5</v>
      </c>
    </row>
    <row r="48075" customFormat="false" ht="12" hidden="false" customHeight="false" outlineLevel="0" collapsed="false">
      <c r="BS48075" s="96" t="n">
        <f aca="false">BR48075-2.5</f>
        <v>-2.5</v>
      </c>
    </row>
    <row r="48076" customFormat="false" ht="12" hidden="false" customHeight="false" outlineLevel="0" collapsed="false">
      <c r="BS48076" s="96" t="n">
        <f aca="false">BR48076-2.5</f>
        <v>-2.5</v>
      </c>
    </row>
    <row r="48077" customFormat="false" ht="12" hidden="false" customHeight="false" outlineLevel="0" collapsed="false">
      <c r="BS48077" s="96" t="n">
        <f aca="false">BR48077-2.5</f>
        <v>-2.5</v>
      </c>
    </row>
    <row r="48078" customFormat="false" ht="12" hidden="false" customHeight="false" outlineLevel="0" collapsed="false">
      <c r="BS48078" s="96" t="n">
        <f aca="false">BR48078-2.5</f>
        <v>-2.5</v>
      </c>
    </row>
    <row r="48079" customFormat="false" ht="12" hidden="false" customHeight="false" outlineLevel="0" collapsed="false">
      <c r="BS48079" s="96" t="n">
        <f aca="false">BR48079-2.5</f>
        <v>-2.5</v>
      </c>
    </row>
    <row r="48080" customFormat="false" ht="12" hidden="false" customHeight="false" outlineLevel="0" collapsed="false">
      <c r="BS48080" s="96" t="n">
        <f aca="false">BR48080-2.5</f>
        <v>-2.5</v>
      </c>
    </row>
    <row r="48081" customFormat="false" ht="12" hidden="false" customHeight="false" outlineLevel="0" collapsed="false">
      <c r="BS48081" s="96" t="n">
        <f aca="false">BR48081-2.5</f>
        <v>-2.5</v>
      </c>
    </row>
    <row r="48082" customFormat="false" ht="12" hidden="false" customHeight="false" outlineLevel="0" collapsed="false">
      <c r="BS48082" s="96" t="n">
        <f aca="false">BR48082-2.5</f>
        <v>-2.5</v>
      </c>
    </row>
    <row r="48083" customFormat="false" ht="12" hidden="false" customHeight="false" outlineLevel="0" collapsed="false">
      <c r="BS48083" s="96" t="n">
        <f aca="false">BR48083-2.5</f>
        <v>-2.5</v>
      </c>
    </row>
    <row r="48084" customFormat="false" ht="12" hidden="false" customHeight="false" outlineLevel="0" collapsed="false">
      <c r="BS48084" s="96" t="n">
        <f aca="false">BR48084-2.5</f>
        <v>-2.5</v>
      </c>
    </row>
    <row r="48085" customFormat="false" ht="12" hidden="false" customHeight="false" outlineLevel="0" collapsed="false">
      <c r="BS48085" s="96" t="n">
        <f aca="false">BR48085-2.5</f>
        <v>-2.5</v>
      </c>
    </row>
    <row r="48086" customFormat="false" ht="12" hidden="false" customHeight="false" outlineLevel="0" collapsed="false">
      <c r="BS48086" s="96" t="n">
        <f aca="false">BR48086-2.5</f>
        <v>-2.5</v>
      </c>
    </row>
    <row r="48087" customFormat="false" ht="12" hidden="false" customHeight="false" outlineLevel="0" collapsed="false">
      <c r="BS48087" s="96" t="n">
        <f aca="false">BR48087-2.5</f>
        <v>-2.5</v>
      </c>
    </row>
    <row r="48088" customFormat="false" ht="12" hidden="false" customHeight="false" outlineLevel="0" collapsed="false">
      <c r="BS48088" s="96" t="n">
        <f aca="false">BR48088-2.5</f>
        <v>-2.5</v>
      </c>
    </row>
    <row r="48089" customFormat="false" ht="12" hidden="false" customHeight="false" outlineLevel="0" collapsed="false">
      <c r="BS48089" s="96" t="n">
        <f aca="false">BR48089-2.5</f>
        <v>-2.5</v>
      </c>
    </row>
    <row r="48090" customFormat="false" ht="12" hidden="false" customHeight="false" outlineLevel="0" collapsed="false">
      <c r="BS48090" s="96" t="n">
        <f aca="false">BR48090-2.5</f>
        <v>-2.5</v>
      </c>
    </row>
    <row r="48091" customFormat="false" ht="12" hidden="false" customHeight="false" outlineLevel="0" collapsed="false">
      <c r="BS48091" s="96" t="n">
        <f aca="false">BR48091-2.5</f>
        <v>-2.5</v>
      </c>
    </row>
    <row r="48092" customFormat="false" ht="12" hidden="false" customHeight="false" outlineLevel="0" collapsed="false">
      <c r="BS48092" s="96" t="n">
        <f aca="false">BR48092-2.5</f>
        <v>-2.5</v>
      </c>
    </row>
    <row r="48093" customFormat="false" ht="12" hidden="false" customHeight="false" outlineLevel="0" collapsed="false">
      <c r="BS48093" s="96" t="n">
        <f aca="false">BR48093-2.5</f>
        <v>-2.5</v>
      </c>
    </row>
    <row r="48094" customFormat="false" ht="12" hidden="false" customHeight="false" outlineLevel="0" collapsed="false">
      <c r="BS48094" s="96" t="n">
        <f aca="false">BR48094-2.5</f>
        <v>-2.5</v>
      </c>
    </row>
    <row r="48095" customFormat="false" ht="12" hidden="false" customHeight="false" outlineLevel="0" collapsed="false">
      <c r="BS48095" s="96" t="n">
        <f aca="false">BR48095-2.5</f>
        <v>-2.5</v>
      </c>
    </row>
    <row r="48096" customFormat="false" ht="12" hidden="false" customHeight="false" outlineLevel="0" collapsed="false">
      <c r="BS48096" s="96" t="n">
        <f aca="false">BR48096-2.5</f>
        <v>-2.5</v>
      </c>
    </row>
    <row r="48097" customFormat="false" ht="12" hidden="false" customHeight="false" outlineLevel="0" collapsed="false">
      <c r="BS48097" s="96" t="n">
        <f aca="false">BR48097-2.5</f>
        <v>-2.5</v>
      </c>
    </row>
    <row r="48098" customFormat="false" ht="12" hidden="false" customHeight="false" outlineLevel="0" collapsed="false">
      <c r="BS48098" s="96" t="n">
        <f aca="false">BR48098-2.5</f>
        <v>-2.5</v>
      </c>
    </row>
    <row r="48099" customFormat="false" ht="12" hidden="false" customHeight="false" outlineLevel="0" collapsed="false">
      <c r="BS48099" s="96" t="n">
        <f aca="false">BR48099-2.5</f>
        <v>-2.5</v>
      </c>
    </row>
    <row r="48100" customFormat="false" ht="12" hidden="false" customHeight="false" outlineLevel="0" collapsed="false">
      <c r="BS48100" s="96" t="n">
        <f aca="false">BR48100-2.5</f>
        <v>-2.5</v>
      </c>
    </row>
    <row r="48101" customFormat="false" ht="12" hidden="false" customHeight="false" outlineLevel="0" collapsed="false">
      <c r="BS48101" s="96" t="n">
        <f aca="false">BR48101-2.5</f>
        <v>-2.5</v>
      </c>
    </row>
    <row r="48102" customFormat="false" ht="12" hidden="false" customHeight="false" outlineLevel="0" collapsed="false">
      <c r="BS48102" s="96" t="n">
        <f aca="false">BR48102-2.5</f>
        <v>-2.5</v>
      </c>
    </row>
    <row r="48103" customFormat="false" ht="12" hidden="false" customHeight="false" outlineLevel="0" collapsed="false">
      <c r="BS48103" s="96" t="n">
        <f aca="false">BR48103-2.5</f>
        <v>-2.5</v>
      </c>
    </row>
    <row r="48104" customFormat="false" ht="12" hidden="false" customHeight="false" outlineLevel="0" collapsed="false">
      <c r="BS48104" s="96" t="n">
        <f aca="false">BR48104-2.5</f>
        <v>-2.5</v>
      </c>
    </row>
    <row r="48105" customFormat="false" ht="12" hidden="false" customHeight="false" outlineLevel="0" collapsed="false">
      <c r="BS48105" s="96" t="n">
        <f aca="false">BR48105-2.5</f>
        <v>-2.5</v>
      </c>
    </row>
    <row r="48106" customFormat="false" ht="12" hidden="false" customHeight="false" outlineLevel="0" collapsed="false">
      <c r="BS48106" s="96" t="n">
        <f aca="false">BR48106-2.5</f>
        <v>-2.5</v>
      </c>
    </row>
    <row r="48107" customFormat="false" ht="12" hidden="false" customHeight="false" outlineLevel="0" collapsed="false">
      <c r="BS48107" s="96" t="n">
        <f aca="false">BR48107-2.5</f>
        <v>-2.5</v>
      </c>
    </row>
    <row r="48108" customFormat="false" ht="12" hidden="false" customHeight="false" outlineLevel="0" collapsed="false">
      <c r="BS48108" s="96" t="n">
        <f aca="false">BR48108-2.5</f>
        <v>-2.5</v>
      </c>
    </row>
    <row r="48109" customFormat="false" ht="12" hidden="false" customHeight="false" outlineLevel="0" collapsed="false">
      <c r="BS48109" s="96" t="n">
        <f aca="false">BR48109-2.5</f>
        <v>-2.5</v>
      </c>
    </row>
    <row r="48110" customFormat="false" ht="12" hidden="false" customHeight="false" outlineLevel="0" collapsed="false">
      <c r="BS48110" s="96" t="n">
        <f aca="false">BR48110-2.5</f>
        <v>-2.5</v>
      </c>
    </row>
    <row r="48111" customFormat="false" ht="12" hidden="false" customHeight="false" outlineLevel="0" collapsed="false">
      <c r="BS48111" s="96" t="n">
        <f aca="false">BR48111-2.5</f>
        <v>-2.5</v>
      </c>
    </row>
    <row r="48112" customFormat="false" ht="12" hidden="false" customHeight="false" outlineLevel="0" collapsed="false">
      <c r="BS48112" s="96" t="n">
        <f aca="false">BR48112-2.5</f>
        <v>-2.5</v>
      </c>
    </row>
    <row r="48113" customFormat="false" ht="12" hidden="false" customHeight="false" outlineLevel="0" collapsed="false">
      <c r="BS48113" s="96" t="n">
        <f aca="false">BR48113-2.5</f>
        <v>-2.5</v>
      </c>
    </row>
    <row r="48114" customFormat="false" ht="12" hidden="false" customHeight="false" outlineLevel="0" collapsed="false">
      <c r="BS48114" s="96" t="n">
        <f aca="false">BR48114-2.5</f>
        <v>-2.5</v>
      </c>
    </row>
    <row r="48115" customFormat="false" ht="12" hidden="false" customHeight="false" outlineLevel="0" collapsed="false">
      <c r="BS48115" s="96" t="n">
        <f aca="false">BR48115-2.5</f>
        <v>-2.5</v>
      </c>
    </row>
    <row r="48116" customFormat="false" ht="12" hidden="false" customHeight="false" outlineLevel="0" collapsed="false">
      <c r="BS48116" s="96" t="n">
        <f aca="false">BR48116-2.5</f>
        <v>-2.5</v>
      </c>
    </row>
    <row r="48117" customFormat="false" ht="12" hidden="false" customHeight="false" outlineLevel="0" collapsed="false">
      <c r="BS48117" s="96" t="n">
        <f aca="false">BR48117-2.5</f>
        <v>-2.5</v>
      </c>
    </row>
    <row r="48118" customFormat="false" ht="12" hidden="false" customHeight="false" outlineLevel="0" collapsed="false">
      <c r="BS48118" s="96" t="n">
        <f aca="false">BR48118-2.5</f>
        <v>-2.5</v>
      </c>
    </row>
    <row r="48119" customFormat="false" ht="12" hidden="false" customHeight="false" outlineLevel="0" collapsed="false">
      <c r="BS48119" s="96" t="n">
        <f aca="false">BR48119-2.5</f>
        <v>-2.5</v>
      </c>
    </row>
    <row r="48120" customFormat="false" ht="12" hidden="false" customHeight="false" outlineLevel="0" collapsed="false">
      <c r="BS48120" s="96" t="n">
        <f aca="false">BR48120-2.5</f>
        <v>-2.5</v>
      </c>
    </row>
    <row r="48121" customFormat="false" ht="12" hidden="false" customHeight="false" outlineLevel="0" collapsed="false">
      <c r="BS48121" s="96" t="n">
        <f aca="false">BR48121-2.5</f>
        <v>-2.5</v>
      </c>
    </row>
    <row r="48122" customFormat="false" ht="12" hidden="false" customHeight="false" outlineLevel="0" collapsed="false">
      <c r="BS48122" s="96" t="n">
        <f aca="false">BR48122-2.5</f>
        <v>-2.5</v>
      </c>
    </row>
    <row r="48123" customFormat="false" ht="12" hidden="false" customHeight="false" outlineLevel="0" collapsed="false">
      <c r="BS48123" s="96" t="n">
        <f aca="false">BR48123-2.5</f>
        <v>-2.5</v>
      </c>
    </row>
    <row r="48124" customFormat="false" ht="12" hidden="false" customHeight="false" outlineLevel="0" collapsed="false">
      <c r="BS48124" s="96" t="n">
        <f aca="false">BR48124-2.5</f>
        <v>-2.5</v>
      </c>
    </row>
    <row r="48125" customFormat="false" ht="12" hidden="false" customHeight="false" outlineLevel="0" collapsed="false">
      <c r="BS48125" s="96" t="n">
        <f aca="false">BR48125-2.5</f>
        <v>-2.5</v>
      </c>
    </row>
    <row r="48126" customFormat="false" ht="12" hidden="false" customHeight="false" outlineLevel="0" collapsed="false">
      <c r="BS48126" s="96" t="n">
        <f aca="false">BR48126-2.5</f>
        <v>-2.5</v>
      </c>
    </row>
    <row r="48127" customFormat="false" ht="12" hidden="false" customHeight="false" outlineLevel="0" collapsed="false">
      <c r="BS48127" s="96" t="n">
        <f aca="false">BR48127-2.5</f>
        <v>-2.5</v>
      </c>
    </row>
    <row r="48128" customFormat="false" ht="12" hidden="false" customHeight="false" outlineLevel="0" collapsed="false">
      <c r="BS48128" s="96" t="n">
        <f aca="false">BR48128-2.5</f>
        <v>-2.5</v>
      </c>
    </row>
    <row r="48129" customFormat="false" ht="12" hidden="false" customHeight="false" outlineLevel="0" collapsed="false">
      <c r="BS48129" s="96" t="n">
        <f aca="false">BR48129-2.5</f>
        <v>-2.5</v>
      </c>
    </row>
    <row r="48130" customFormat="false" ht="12" hidden="false" customHeight="false" outlineLevel="0" collapsed="false">
      <c r="BS48130" s="96" t="n">
        <f aca="false">BR48130-2.5</f>
        <v>-2.5</v>
      </c>
    </row>
    <row r="48131" customFormat="false" ht="12" hidden="false" customHeight="false" outlineLevel="0" collapsed="false">
      <c r="BS48131" s="96" t="n">
        <f aca="false">BR48131-2.5</f>
        <v>-2.5</v>
      </c>
    </row>
    <row r="48132" customFormat="false" ht="12" hidden="false" customHeight="false" outlineLevel="0" collapsed="false">
      <c r="BS48132" s="96" t="n">
        <f aca="false">BR48132-2.5</f>
        <v>-2.5</v>
      </c>
    </row>
    <row r="48133" customFormat="false" ht="12" hidden="false" customHeight="false" outlineLevel="0" collapsed="false">
      <c r="BS48133" s="96" t="n">
        <f aca="false">BR48133-2.5</f>
        <v>-2.5</v>
      </c>
    </row>
    <row r="48134" customFormat="false" ht="12" hidden="false" customHeight="false" outlineLevel="0" collapsed="false">
      <c r="BS48134" s="96" t="n">
        <f aca="false">BR48134-2.5</f>
        <v>-2.5</v>
      </c>
    </row>
    <row r="48135" customFormat="false" ht="12" hidden="false" customHeight="false" outlineLevel="0" collapsed="false">
      <c r="BS48135" s="96" t="n">
        <f aca="false">BR48135-2.5</f>
        <v>-2.5</v>
      </c>
    </row>
    <row r="48136" customFormat="false" ht="12" hidden="false" customHeight="false" outlineLevel="0" collapsed="false">
      <c r="BS48136" s="96" t="n">
        <f aca="false">BR48136-2.5</f>
        <v>-2.5</v>
      </c>
    </row>
    <row r="48137" customFormat="false" ht="12" hidden="false" customHeight="false" outlineLevel="0" collapsed="false">
      <c r="BS48137" s="96" t="n">
        <f aca="false">BR48137-2.5</f>
        <v>-2.5</v>
      </c>
    </row>
    <row r="48138" customFormat="false" ht="12" hidden="false" customHeight="false" outlineLevel="0" collapsed="false">
      <c r="BS48138" s="96" t="n">
        <f aca="false">BR48138-2.5</f>
        <v>-2.5</v>
      </c>
    </row>
    <row r="48139" customFormat="false" ht="12" hidden="false" customHeight="false" outlineLevel="0" collapsed="false">
      <c r="BS48139" s="96" t="n">
        <f aca="false">BR48139-2.5</f>
        <v>-2.5</v>
      </c>
    </row>
    <row r="48140" customFormat="false" ht="12" hidden="false" customHeight="false" outlineLevel="0" collapsed="false">
      <c r="BS48140" s="96" t="n">
        <f aca="false">BR48140-2.5</f>
        <v>-2.5</v>
      </c>
    </row>
    <row r="48141" customFormat="false" ht="12" hidden="false" customHeight="false" outlineLevel="0" collapsed="false">
      <c r="BS48141" s="96" t="n">
        <f aca="false">BR48141-2.5</f>
        <v>-2.5</v>
      </c>
    </row>
    <row r="48142" customFormat="false" ht="12" hidden="false" customHeight="false" outlineLevel="0" collapsed="false">
      <c r="BS48142" s="96" t="n">
        <f aca="false">BR48142-2.5</f>
        <v>-2.5</v>
      </c>
    </row>
    <row r="48143" customFormat="false" ht="12" hidden="false" customHeight="false" outlineLevel="0" collapsed="false">
      <c r="BS48143" s="96" t="n">
        <f aca="false">BR48143-2.5</f>
        <v>-2.5</v>
      </c>
    </row>
    <row r="48144" customFormat="false" ht="12" hidden="false" customHeight="false" outlineLevel="0" collapsed="false">
      <c r="BS48144" s="96" t="n">
        <f aca="false">BR48144-2.5</f>
        <v>-2.5</v>
      </c>
    </row>
    <row r="48145" customFormat="false" ht="12" hidden="false" customHeight="false" outlineLevel="0" collapsed="false">
      <c r="BS48145" s="96" t="n">
        <f aca="false">BR48145-2.5</f>
        <v>-2.5</v>
      </c>
    </row>
    <row r="48146" customFormat="false" ht="12" hidden="false" customHeight="false" outlineLevel="0" collapsed="false">
      <c r="BS48146" s="96" t="n">
        <f aca="false">BR48146-2.5</f>
        <v>-2.5</v>
      </c>
    </row>
    <row r="48147" customFormat="false" ht="12" hidden="false" customHeight="false" outlineLevel="0" collapsed="false">
      <c r="BS48147" s="96" t="n">
        <f aca="false">BR48147-2.5</f>
        <v>-2.5</v>
      </c>
    </row>
    <row r="48148" customFormat="false" ht="12" hidden="false" customHeight="false" outlineLevel="0" collapsed="false">
      <c r="BS48148" s="96" t="n">
        <f aca="false">BR48148-2.5</f>
        <v>-2.5</v>
      </c>
    </row>
    <row r="48149" customFormat="false" ht="12" hidden="false" customHeight="false" outlineLevel="0" collapsed="false">
      <c r="BS48149" s="96" t="n">
        <f aca="false">BR48149-2.5</f>
        <v>-2.5</v>
      </c>
    </row>
    <row r="48150" customFormat="false" ht="12" hidden="false" customHeight="false" outlineLevel="0" collapsed="false">
      <c r="BS48150" s="96" t="n">
        <f aca="false">BR48150-2.5</f>
        <v>-2.5</v>
      </c>
    </row>
    <row r="48151" customFormat="false" ht="12" hidden="false" customHeight="false" outlineLevel="0" collapsed="false">
      <c r="BS48151" s="96" t="n">
        <f aca="false">BR48151-2.5</f>
        <v>-2.5</v>
      </c>
    </row>
    <row r="48152" customFormat="false" ht="12" hidden="false" customHeight="false" outlineLevel="0" collapsed="false">
      <c r="BS48152" s="96" t="n">
        <f aca="false">BR48152-2.5</f>
        <v>-2.5</v>
      </c>
    </row>
    <row r="48153" customFormat="false" ht="12" hidden="false" customHeight="false" outlineLevel="0" collapsed="false">
      <c r="BS48153" s="96" t="n">
        <f aca="false">BR48153-2.5</f>
        <v>-2.5</v>
      </c>
    </row>
    <row r="48154" customFormat="false" ht="12" hidden="false" customHeight="false" outlineLevel="0" collapsed="false">
      <c r="BS48154" s="96" t="n">
        <f aca="false">BR48154-2.5</f>
        <v>-2.5</v>
      </c>
    </row>
    <row r="48155" customFormat="false" ht="12" hidden="false" customHeight="false" outlineLevel="0" collapsed="false">
      <c r="BS48155" s="96" t="n">
        <f aca="false">BR48155-2.5</f>
        <v>-2.5</v>
      </c>
    </row>
    <row r="48156" customFormat="false" ht="12" hidden="false" customHeight="false" outlineLevel="0" collapsed="false">
      <c r="BS48156" s="96" t="n">
        <f aca="false">BR48156-2.5</f>
        <v>-2.5</v>
      </c>
    </row>
    <row r="48157" customFormat="false" ht="12" hidden="false" customHeight="false" outlineLevel="0" collapsed="false">
      <c r="BS48157" s="96" t="n">
        <f aca="false">BR48157-2.5</f>
        <v>-2.5</v>
      </c>
    </row>
    <row r="48158" customFormat="false" ht="12" hidden="false" customHeight="false" outlineLevel="0" collapsed="false">
      <c r="BS48158" s="96" t="n">
        <f aca="false">BR48158-2.5</f>
        <v>-2.5</v>
      </c>
    </row>
    <row r="48159" customFormat="false" ht="12" hidden="false" customHeight="false" outlineLevel="0" collapsed="false">
      <c r="BS48159" s="96" t="n">
        <f aca="false">BR48159-2.5</f>
        <v>-2.5</v>
      </c>
    </row>
    <row r="48160" customFormat="false" ht="12" hidden="false" customHeight="false" outlineLevel="0" collapsed="false">
      <c r="BS48160" s="96" t="n">
        <f aca="false">BR48160-2.5</f>
        <v>-2.5</v>
      </c>
    </row>
    <row r="48161" customFormat="false" ht="12" hidden="false" customHeight="false" outlineLevel="0" collapsed="false">
      <c r="BS48161" s="96" t="n">
        <f aca="false">BR48161-2.5</f>
        <v>-2.5</v>
      </c>
    </row>
    <row r="48162" customFormat="false" ht="12" hidden="false" customHeight="false" outlineLevel="0" collapsed="false">
      <c r="BS48162" s="96" t="n">
        <f aca="false">BR48162-2.5</f>
        <v>-2.5</v>
      </c>
    </row>
    <row r="48163" customFormat="false" ht="12" hidden="false" customHeight="false" outlineLevel="0" collapsed="false">
      <c r="BS48163" s="96" t="n">
        <f aca="false">BR48163-2.5</f>
        <v>-2.5</v>
      </c>
    </row>
    <row r="48164" customFormat="false" ht="12" hidden="false" customHeight="false" outlineLevel="0" collapsed="false">
      <c r="BS48164" s="96" t="n">
        <f aca="false">BR48164-2.5</f>
        <v>-2.5</v>
      </c>
    </row>
    <row r="48165" customFormat="false" ht="12" hidden="false" customHeight="false" outlineLevel="0" collapsed="false">
      <c r="BS48165" s="96" t="n">
        <f aca="false">BR48165-2.5</f>
        <v>-2.5</v>
      </c>
    </row>
    <row r="48166" customFormat="false" ht="12" hidden="false" customHeight="false" outlineLevel="0" collapsed="false">
      <c r="BS48166" s="96" t="n">
        <f aca="false">BR48166-2.5</f>
        <v>-2.5</v>
      </c>
    </row>
    <row r="48167" customFormat="false" ht="12" hidden="false" customHeight="false" outlineLevel="0" collapsed="false">
      <c r="BS48167" s="96" t="n">
        <f aca="false">BR48167-2.5</f>
        <v>-2.5</v>
      </c>
    </row>
    <row r="48168" customFormat="false" ht="12" hidden="false" customHeight="false" outlineLevel="0" collapsed="false">
      <c r="BS48168" s="96" t="n">
        <f aca="false">BR48168-2.5</f>
        <v>-2.5</v>
      </c>
    </row>
    <row r="48169" customFormat="false" ht="12" hidden="false" customHeight="false" outlineLevel="0" collapsed="false">
      <c r="BS48169" s="96" t="n">
        <f aca="false">BR48169-2.5</f>
        <v>-2.5</v>
      </c>
    </row>
    <row r="48170" customFormat="false" ht="12" hidden="false" customHeight="false" outlineLevel="0" collapsed="false">
      <c r="BS48170" s="96" t="n">
        <f aca="false">BR48170-2.5</f>
        <v>-2.5</v>
      </c>
    </row>
    <row r="48171" customFormat="false" ht="12" hidden="false" customHeight="false" outlineLevel="0" collapsed="false">
      <c r="BS48171" s="96" t="n">
        <f aca="false">BR48171-2.5</f>
        <v>-2.5</v>
      </c>
    </row>
    <row r="48172" customFormat="false" ht="12" hidden="false" customHeight="false" outlineLevel="0" collapsed="false">
      <c r="BS48172" s="96" t="n">
        <f aca="false">BR48172-2.5</f>
        <v>-2.5</v>
      </c>
    </row>
    <row r="48173" customFormat="false" ht="12" hidden="false" customHeight="false" outlineLevel="0" collapsed="false">
      <c r="BS48173" s="96" t="n">
        <f aca="false">BR48173-2.5</f>
        <v>-2.5</v>
      </c>
    </row>
    <row r="48174" customFormat="false" ht="12" hidden="false" customHeight="false" outlineLevel="0" collapsed="false">
      <c r="BS48174" s="96" t="n">
        <f aca="false">BR48174-2.5</f>
        <v>-2.5</v>
      </c>
    </row>
    <row r="48175" customFormat="false" ht="12" hidden="false" customHeight="false" outlineLevel="0" collapsed="false">
      <c r="BS48175" s="96" t="n">
        <f aca="false">BR48175-2.5</f>
        <v>-2.5</v>
      </c>
    </row>
    <row r="48176" customFormat="false" ht="12" hidden="false" customHeight="false" outlineLevel="0" collapsed="false">
      <c r="BS48176" s="96" t="n">
        <f aca="false">BR48176-2.5</f>
        <v>-2.5</v>
      </c>
    </row>
    <row r="48177" customFormat="false" ht="12" hidden="false" customHeight="false" outlineLevel="0" collapsed="false">
      <c r="BS48177" s="96" t="n">
        <f aca="false">BR48177-2.5</f>
        <v>-2.5</v>
      </c>
    </row>
    <row r="48178" customFormat="false" ht="12" hidden="false" customHeight="false" outlineLevel="0" collapsed="false">
      <c r="BS48178" s="96" t="n">
        <f aca="false">BR48178-2.5</f>
        <v>-2.5</v>
      </c>
    </row>
    <row r="48179" customFormat="false" ht="12" hidden="false" customHeight="false" outlineLevel="0" collapsed="false">
      <c r="BS48179" s="96" t="n">
        <f aca="false">BR48179-2.5</f>
        <v>-2.5</v>
      </c>
    </row>
    <row r="48180" customFormat="false" ht="12" hidden="false" customHeight="false" outlineLevel="0" collapsed="false">
      <c r="BS48180" s="96" t="n">
        <f aca="false">BR48180-2.5</f>
        <v>-2.5</v>
      </c>
    </row>
    <row r="48181" customFormat="false" ht="12" hidden="false" customHeight="false" outlineLevel="0" collapsed="false">
      <c r="BS48181" s="96" t="n">
        <f aca="false">BR48181-2.5</f>
        <v>-2.5</v>
      </c>
    </row>
    <row r="48182" customFormat="false" ht="12" hidden="false" customHeight="false" outlineLevel="0" collapsed="false">
      <c r="BS48182" s="96" t="n">
        <f aca="false">BR48182-2.5</f>
        <v>-2.5</v>
      </c>
    </row>
    <row r="48183" customFormat="false" ht="12" hidden="false" customHeight="false" outlineLevel="0" collapsed="false">
      <c r="BS48183" s="96" t="n">
        <f aca="false">BR48183-2.5</f>
        <v>-2.5</v>
      </c>
    </row>
    <row r="48184" customFormat="false" ht="12" hidden="false" customHeight="false" outlineLevel="0" collapsed="false">
      <c r="BS48184" s="96" t="n">
        <f aca="false">BR48184-2.5</f>
        <v>-2.5</v>
      </c>
    </row>
    <row r="48185" customFormat="false" ht="12" hidden="false" customHeight="false" outlineLevel="0" collapsed="false">
      <c r="BS48185" s="96" t="n">
        <f aca="false">BR48185-2.5</f>
        <v>-2.5</v>
      </c>
    </row>
    <row r="48186" customFormat="false" ht="12" hidden="false" customHeight="false" outlineLevel="0" collapsed="false">
      <c r="BS48186" s="96" t="n">
        <f aca="false">BR48186-2.5</f>
        <v>-2.5</v>
      </c>
    </row>
    <row r="48187" customFormat="false" ht="12" hidden="false" customHeight="false" outlineLevel="0" collapsed="false">
      <c r="BS48187" s="96" t="n">
        <f aca="false">BR48187-2.5</f>
        <v>-2.5</v>
      </c>
    </row>
    <row r="48188" customFormat="false" ht="12" hidden="false" customHeight="false" outlineLevel="0" collapsed="false">
      <c r="BS48188" s="96" t="n">
        <f aca="false">BR48188-2.5</f>
        <v>-2.5</v>
      </c>
    </row>
    <row r="48189" customFormat="false" ht="12" hidden="false" customHeight="false" outlineLevel="0" collapsed="false">
      <c r="BS48189" s="96" t="n">
        <f aca="false">BR48189-2.5</f>
        <v>-2.5</v>
      </c>
    </row>
    <row r="48190" customFormat="false" ht="12" hidden="false" customHeight="false" outlineLevel="0" collapsed="false">
      <c r="BS48190" s="96" t="n">
        <f aca="false">BR48190-2.5</f>
        <v>-2.5</v>
      </c>
    </row>
    <row r="48191" customFormat="false" ht="12" hidden="false" customHeight="false" outlineLevel="0" collapsed="false">
      <c r="BS48191" s="96" t="n">
        <f aca="false">BR48191-2.5</f>
        <v>-2.5</v>
      </c>
    </row>
    <row r="48192" customFormat="false" ht="12" hidden="false" customHeight="false" outlineLevel="0" collapsed="false">
      <c r="BS48192" s="96" t="n">
        <f aca="false">BR48192-2.5</f>
        <v>-2.5</v>
      </c>
    </row>
    <row r="48193" customFormat="false" ht="12" hidden="false" customHeight="false" outlineLevel="0" collapsed="false">
      <c r="BS48193" s="96" t="n">
        <f aca="false">BR48193-2.5</f>
        <v>-2.5</v>
      </c>
    </row>
    <row r="48194" customFormat="false" ht="12" hidden="false" customHeight="false" outlineLevel="0" collapsed="false">
      <c r="BS48194" s="96" t="n">
        <f aca="false">BR48194-2.5</f>
        <v>-2.5</v>
      </c>
    </row>
    <row r="48195" customFormat="false" ht="12" hidden="false" customHeight="false" outlineLevel="0" collapsed="false">
      <c r="BS48195" s="96" t="n">
        <f aca="false">BR48195-2.5</f>
        <v>-2.5</v>
      </c>
    </row>
    <row r="48196" customFormat="false" ht="12" hidden="false" customHeight="false" outlineLevel="0" collapsed="false">
      <c r="BS48196" s="96" t="n">
        <f aca="false">BR48196-2.5</f>
        <v>-2.5</v>
      </c>
    </row>
    <row r="48197" customFormat="false" ht="12" hidden="false" customHeight="false" outlineLevel="0" collapsed="false">
      <c r="BS48197" s="96" t="n">
        <f aca="false">BR48197-2.5</f>
        <v>-2.5</v>
      </c>
    </row>
    <row r="48198" customFormat="false" ht="12" hidden="false" customHeight="false" outlineLevel="0" collapsed="false">
      <c r="BS48198" s="96" t="n">
        <f aca="false">BR48198-2.5</f>
        <v>-2.5</v>
      </c>
    </row>
    <row r="48199" customFormat="false" ht="12" hidden="false" customHeight="false" outlineLevel="0" collapsed="false">
      <c r="BS48199" s="96" t="n">
        <f aca="false">BR48199-2.5</f>
        <v>-2.5</v>
      </c>
    </row>
    <row r="48200" customFormat="false" ht="12" hidden="false" customHeight="false" outlineLevel="0" collapsed="false">
      <c r="BS48200" s="96" t="n">
        <f aca="false">BR48200-2.5</f>
        <v>-2.5</v>
      </c>
    </row>
    <row r="48201" customFormat="false" ht="12" hidden="false" customHeight="false" outlineLevel="0" collapsed="false">
      <c r="BS48201" s="96" t="n">
        <f aca="false">BR48201-2.5</f>
        <v>-2.5</v>
      </c>
    </row>
    <row r="48202" customFormat="false" ht="12" hidden="false" customHeight="false" outlineLevel="0" collapsed="false">
      <c r="BS48202" s="96" t="n">
        <f aca="false">BR48202-2.5</f>
        <v>-2.5</v>
      </c>
    </row>
    <row r="48203" customFormat="false" ht="12" hidden="false" customHeight="false" outlineLevel="0" collapsed="false">
      <c r="BS48203" s="96" t="n">
        <f aca="false">BR48203-2.5</f>
        <v>-2.5</v>
      </c>
    </row>
    <row r="48204" customFormat="false" ht="12" hidden="false" customHeight="false" outlineLevel="0" collapsed="false">
      <c r="BS48204" s="96" t="n">
        <f aca="false">BR48204-2.5</f>
        <v>-2.5</v>
      </c>
    </row>
    <row r="48205" customFormat="false" ht="12" hidden="false" customHeight="false" outlineLevel="0" collapsed="false">
      <c r="BS48205" s="96" t="n">
        <f aca="false">BR48205-2.5</f>
        <v>-2.5</v>
      </c>
    </row>
    <row r="48206" customFormat="false" ht="12" hidden="false" customHeight="false" outlineLevel="0" collapsed="false">
      <c r="BS48206" s="96" t="n">
        <f aca="false">BR48206-2.5</f>
        <v>-2.5</v>
      </c>
    </row>
    <row r="48207" customFormat="false" ht="12" hidden="false" customHeight="false" outlineLevel="0" collapsed="false">
      <c r="BS48207" s="96" t="n">
        <f aca="false">BR48207-2.5</f>
        <v>-2.5</v>
      </c>
    </row>
    <row r="48208" customFormat="false" ht="12" hidden="false" customHeight="false" outlineLevel="0" collapsed="false">
      <c r="BS48208" s="96" t="n">
        <f aca="false">BR48208-2.5</f>
        <v>-2.5</v>
      </c>
    </row>
    <row r="48209" customFormat="false" ht="12" hidden="false" customHeight="false" outlineLevel="0" collapsed="false">
      <c r="BS48209" s="96" t="n">
        <f aca="false">BR48209-2.5</f>
        <v>-2.5</v>
      </c>
    </row>
    <row r="48210" customFormat="false" ht="12" hidden="false" customHeight="false" outlineLevel="0" collapsed="false">
      <c r="BS48210" s="96" t="n">
        <f aca="false">BR48210-2.5</f>
        <v>-2.5</v>
      </c>
    </row>
    <row r="48211" customFormat="false" ht="12" hidden="false" customHeight="false" outlineLevel="0" collapsed="false">
      <c r="BS48211" s="96" t="n">
        <f aca="false">BR48211-2.5</f>
        <v>-2.5</v>
      </c>
    </row>
    <row r="48212" customFormat="false" ht="12" hidden="false" customHeight="false" outlineLevel="0" collapsed="false">
      <c r="BS48212" s="96" t="n">
        <f aca="false">BR48212-2.5</f>
        <v>-2.5</v>
      </c>
    </row>
    <row r="48213" customFormat="false" ht="12" hidden="false" customHeight="false" outlineLevel="0" collapsed="false">
      <c r="BS48213" s="96" t="n">
        <f aca="false">BR48213-2.5</f>
        <v>-2.5</v>
      </c>
    </row>
    <row r="48214" customFormat="false" ht="12" hidden="false" customHeight="false" outlineLevel="0" collapsed="false">
      <c r="BS48214" s="96" t="n">
        <f aca="false">BR48214-2.5</f>
        <v>-2.5</v>
      </c>
    </row>
    <row r="48215" customFormat="false" ht="12" hidden="false" customHeight="false" outlineLevel="0" collapsed="false">
      <c r="BS48215" s="96" t="n">
        <f aca="false">BR48215-2.5</f>
        <v>-2.5</v>
      </c>
    </row>
    <row r="48216" customFormat="false" ht="12" hidden="false" customHeight="false" outlineLevel="0" collapsed="false">
      <c r="BS48216" s="96" t="n">
        <f aca="false">BR48216-2.5</f>
        <v>-2.5</v>
      </c>
    </row>
    <row r="48217" customFormat="false" ht="12" hidden="false" customHeight="false" outlineLevel="0" collapsed="false">
      <c r="BS48217" s="96" t="n">
        <f aca="false">BR48217-2.5</f>
        <v>-2.5</v>
      </c>
    </row>
    <row r="48218" customFormat="false" ht="12" hidden="false" customHeight="false" outlineLevel="0" collapsed="false">
      <c r="BS48218" s="96" t="n">
        <f aca="false">BR48218-2.5</f>
        <v>-2.5</v>
      </c>
    </row>
    <row r="48219" customFormat="false" ht="12" hidden="false" customHeight="false" outlineLevel="0" collapsed="false">
      <c r="BS48219" s="96" t="n">
        <f aca="false">BR48219-2.5</f>
        <v>-2.5</v>
      </c>
    </row>
    <row r="48220" customFormat="false" ht="12" hidden="false" customHeight="false" outlineLevel="0" collapsed="false">
      <c r="BS48220" s="96" t="n">
        <f aca="false">BR48220-2.5</f>
        <v>-2.5</v>
      </c>
    </row>
    <row r="48221" customFormat="false" ht="12" hidden="false" customHeight="false" outlineLevel="0" collapsed="false">
      <c r="BS48221" s="96" t="n">
        <f aca="false">BR48221-2.5</f>
        <v>-2.5</v>
      </c>
    </row>
    <row r="48222" customFormat="false" ht="12" hidden="false" customHeight="false" outlineLevel="0" collapsed="false">
      <c r="BS48222" s="96" t="n">
        <f aca="false">BR48222-2.5</f>
        <v>-2.5</v>
      </c>
    </row>
    <row r="48223" customFormat="false" ht="12" hidden="false" customHeight="false" outlineLevel="0" collapsed="false">
      <c r="BS48223" s="96" t="n">
        <f aca="false">BR48223-2.5</f>
        <v>-2.5</v>
      </c>
    </row>
    <row r="48224" customFormat="false" ht="12" hidden="false" customHeight="false" outlineLevel="0" collapsed="false">
      <c r="BS48224" s="96" t="n">
        <f aca="false">BR48224-2.5</f>
        <v>-2.5</v>
      </c>
    </row>
    <row r="48225" customFormat="false" ht="12" hidden="false" customHeight="false" outlineLevel="0" collapsed="false">
      <c r="BS48225" s="96" t="n">
        <f aca="false">BR48225-2.5</f>
        <v>-2.5</v>
      </c>
    </row>
    <row r="48226" customFormat="false" ht="12" hidden="false" customHeight="false" outlineLevel="0" collapsed="false">
      <c r="BS48226" s="96" t="n">
        <f aca="false">BR48226-2.5</f>
        <v>-2.5</v>
      </c>
    </row>
    <row r="48227" customFormat="false" ht="12" hidden="false" customHeight="false" outlineLevel="0" collapsed="false">
      <c r="BS48227" s="96" t="n">
        <f aca="false">BR48227-2.5</f>
        <v>-2.5</v>
      </c>
    </row>
    <row r="48228" customFormat="false" ht="12" hidden="false" customHeight="false" outlineLevel="0" collapsed="false">
      <c r="BS48228" s="96" t="n">
        <f aca="false">BR48228-2.5</f>
        <v>-2.5</v>
      </c>
    </row>
    <row r="48229" customFormat="false" ht="12" hidden="false" customHeight="false" outlineLevel="0" collapsed="false">
      <c r="BS48229" s="96" t="n">
        <f aca="false">BR48229-2.5</f>
        <v>-2.5</v>
      </c>
    </row>
    <row r="48230" customFormat="false" ht="12" hidden="false" customHeight="false" outlineLevel="0" collapsed="false">
      <c r="BS48230" s="96" t="n">
        <f aca="false">BR48230-2.5</f>
        <v>-2.5</v>
      </c>
    </row>
    <row r="48231" customFormat="false" ht="12" hidden="false" customHeight="false" outlineLevel="0" collapsed="false">
      <c r="BS48231" s="96" t="n">
        <f aca="false">BR48231-2.5</f>
        <v>-2.5</v>
      </c>
    </row>
    <row r="48232" customFormat="false" ht="12" hidden="false" customHeight="false" outlineLevel="0" collapsed="false">
      <c r="BS48232" s="96" t="n">
        <f aca="false">BR48232-2.5</f>
        <v>-2.5</v>
      </c>
    </row>
    <row r="48233" customFormat="false" ht="12" hidden="false" customHeight="false" outlineLevel="0" collapsed="false">
      <c r="BS48233" s="96" t="n">
        <f aca="false">BR48233-2.5</f>
        <v>-2.5</v>
      </c>
    </row>
    <row r="48234" customFormat="false" ht="12" hidden="false" customHeight="false" outlineLevel="0" collapsed="false">
      <c r="BS48234" s="96" t="n">
        <f aca="false">BR48234-2.5</f>
        <v>-2.5</v>
      </c>
    </row>
    <row r="48235" customFormat="false" ht="12" hidden="false" customHeight="false" outlineLevel="0" collapsed="false">
      <c r="BS48235" s="96" t="n">
        <f aca="false">BR48235-2.5</f>
        <v>-2.5</v>
      </c>
    </row>
    <row r="48236" customFormat="false" ht="12" hidden="false" customHeight="false" outlineLevel="0" collapsed="false">
      <c r="BS48236" s="96" t="n">
        <f aca="false">BR48236-2.5</f>
        <v>-2.5</v>
      </c>
    </row>
    <row r="48237" customFormat="false" ht="12" hidden="false" customHeight="false" outlineLevel="0" collapsed="false">
      <c r="BS48237" s="96" t="n">
        <f aca="false">BR48237-2.5</f>
        <v>-2.5</v>
      </c>
    </row>
    <row r="48238" customFormat="false" ht="12" hidden="false" customHeight="false" outlineLevel="0" collapsed="false">
      <c r="BS48238" s="96" t="n">
        <f aca="false">BR48238-2.5</f>
        <v>-2.5</v>
      </c>
    </row>
    <row r="48239" customFormat="false" ht="12" hidden="false" customHeight="false" outlineLevel="0" collapsed="false">
      <c r="BS48239" s="96" t="n">
        <f aca="false">BR48239-2.5</f>
        <v>-2.5</v>
      </c>
    </row>
    <row r="48240" customFormat="false" ht="12" hidden="false" customHeight="false" outlineLevel="0" collapsed="false">
      <c r="BS48240" s="96" t="n">
        <f aca="false">BR48240-2.5</f>
        <v>-2.5</v>
      </c>
    </row>
    <row r="48241" customFormat="false" ht="12" hidden="false" customHeight="false" outlineLevel="0" collapsed="false">
      <c r="BS48241" s="96" t="n">
        <f aca="false">BR48241-2.5</f>
        <v>-2.5</v>
      </c>
    </row>
    <row r="48242" customFormat="false" ht="12" hidden="false" customHeight="false" outlineLevel="0" collapsed="false">
      <c r="BS48242" s="96" t="n">
        <f aca="false">BR48242-2.5</f>
        <v>-2.5</v>
      </c>
    </row>
    <row r="48243" customFormat="false" ht="12" hidden="false" customHeight="false" outlineLevel="0" collapsed="false">
      <c r="BS48243" s="96" t="n">
        <f aca="false">BR48243-2.5</f>
        <v>-2.5</v>
      </c>
    </row>
    <row r="48244" customFormat="false" ht="12" hidden="false" customHeight="false" outlineLevel="0" collapsed="false">
      <c r="BS48244" s="96" t="n">
        <f aca="false">BR48244-2.5</f>
        <v>-2.5</v>
      </c>
    </row>
    <row r="48245" customFormat="false" ht="12" hidden="false" customHeight="false" outlineLevel="0" collapsed="false">
      <c r="BS48245" s="96" t="n">
        <f aca="false">BR48245-2.5</f>
        <v>-2.5</v>
      </c>
    </row>
    <row r="48246" customFormat="false" ht="12" hidden="false" customHeight="false" outlineLevel="0" collapsed="false">
      <c r="BS48246" s="96" t="n">
        <f aca="false">BR48246-2.5</f>
        <v>-2.5</v>
      </c>
    </row>
    <row r="48247" customFormat="false" ht="12" hidden="false" customHeight="false" outlineLevel="0" collapsed="false">
      <c r="BS48247" s="96" t="n">
        <f aca="false">BR48247-2.5</f>
        <v>-2.5</v>
      </c>
    </row>
    <row r="48248" customFormat="false" ht="12" hidden="false" customHeight="false" outlineLevel="0" collapsed="false">
      <c r="BS48248" s="96" t="n">
        <f aca="false">BR48248-2.5</f>
        <v>-2.5</v>
      </c>
    </row>
    <row r="48249" customFormat="false" ht="12" hidden="false" customHeight="false" outlineLevel="0" collapsed="false">
      <c r="BS48249" s="96" t="n">
        <f aca="false">BR48249-2.5</f>
        <v>-2.5</v>
      </c>
    </row>
    <row r="48250" customFormat="false" ht="12" hidden="false" customHeight="false" outlineLevel="0" collapsed="false">
      <c r="BS48250" s="96" t="n">
        <f aca="false">BR48250-2.5</f>
        <v>-2.5</v>
      </c>
    </row>
    <row r="48251" customFormat="false" ht="12" hidden="false" customHeight="false" outlineLevel="0" collapsed="false">
      <c r="BS48251" s="96" t="n">
        <f aca="false">BR48251-2.5</f>
        <v>-2.5</v>
      </c>
    </row>
    <row r="48252" customFormat="false" ht="12" hidden="false" customHeight="false" outlineLevel="0" collapsed="false">
      <c r="BS48252" s="96" t="n">
        <f aca="false">BR48252-2.5</f>
        <v>-2.5</v>
      </c>
    </row>
    <row r="48253" customFormat="false" ht="12" hidden="false" customHeight="false" outlineLevel="0" collapsed="false">
      <c r="BS48253" s="96" t="n">
        <f aca="false">BR48253-2.5</f>
        <v>-2.5</v>
      </c>
    </row>
    <row r="48254" customFormat="false" ht="12" hidden="false" customHeight="false" outlineLevel="0" collapsed="false">
      <c r="BS48254" s="96" t="n">
        <f aca="false">BR48254-2.5</f>
        <v>-2.5</v>
      </c>
    </row>
    <row r="48255" customFormat="false" ht="12" hidden="false" customHeight="false" outlineLevel="0" collapsed="false">
      <c r="BS48255" s="96" t="n">
        <f aca="false">BR48255-2.5</f>
        <v>-2.5</v>
      </c>
    </row>
    <row r="48256" customFormat="false" ht="12" hidden="false" customHeight="false" outlineLevel="0" collapsed="false">
      <c r="BS48256" s="96" t="n">
        <f aca="false">BR48256-2.5</f>
        <v>-2.5</v>
      </c>
    </row>
    <row r="48257" customFormat="false" ht="12" hidden="false" customHeight="false" outlineLevel="0" collapsed="false">
      <c r="BS48257" s="96" t="n">
        <f aca="false">BR48257-2.5</f>
        <v>-2.5</v>
      </c>
    </row>
    <row r="48258" customFormat="false" ht="12" hidden="false" customHeight="false" outlineLevel="0" collapsed="false">
      <c r="BS48258" s="96" t="n">
        <f aca="false">BR48258-2.5</f>
        <v>-2.5</v>
      </c>
    </row>
    <row r="48259" customFormat="false" ht="12" hidden="false" customHeight="false" outlineLevel="0" collapsed="false">
      <c r="BS48259" s="96" t="n">
        <f aca="false">BR48259-2.5</f>
        <v>-2.5</v>
      </c>
    </row>
    <row r="48260" customFormat="false" ht="12" hidden="false" customHeight="false" outlineLevel="0" collapsed="false">
      <c r="BS48260" s="96" t="n">
        <f aca="false">BR48260-2.5</f>
        <v>-2.5</v>
      </c>
    </row>
    <row r="48261" customFormat="false" ht="12" hidden="false" customHeight="false" outlineLevel="0" collapsed="false">
      <c r="BS48261" s="96" t="n">
        <f aca="false">BR48261-2.5</f>
        <v>-2.5</v>
      </c>
    </row>
    <row r="48262" customFormat="false" ht="12" hidden="false" customHeight="false" outlineLevel="0" collapsed="false">
      <c r="BS48262" s="96" t="n">
        <f aca="false">BR48262-2.5</f>
        <v>-2.5</v>
      </c>
    </row>
    <row r="48263" customFormat="false" ht="12" hidden="false" customHeight="false" outlineLevel="0" collapsed="false">
      <c r="BS48263" s="96" t="n">
        <f aca="false">BR48263-2.5</f>
        <v>-2.5</v>
      </c>
    </row>
    <row r="48264" customFormat="false" ht="12" hidden="false" customHeight="false" outlineLevel="0" collapsed="false">
      <c r="BS48264" s="96" t="n">
        <f aca="false">BR48264-2.5</f>
        <v>-2.5</v>
      </c>
    </row>
    <row r="48265" customFormat="false" ht="12" hidden="false" customHeight="false" outlineLevel="0" collapsed="false">
      <c r="BS48265" s="96" t="n">
        <f aca="false">BR48265-2.5</f>
        <v>-2.5</v>
      </c>
    </row>
    <row r="48266" customFormat="false" ht="12" hidden="false" customHeight="false" outlineLevel="0" collapsed="false">
      <c r="BS48266" s="96" t="n">
        <f aca="false">BR48266-2.5</f>
        <v>-2.5</v>
      </c>
    </row>
    <row r="48267" customFormat="false" ht="12" hidden="false" customHeight="false" outlineLevel="0" collapsed="false">
      <c r="BS48267" s="96" t="n">
        <f aca="false">BR48267-2.5</f>
        <v>-2.5</v>
      </c>
    </row>
    <row r="48268" customFormat="false" ht="12" hidden="false" customHeight="false" outlineLevel="0" collapsed="false">
      <c r="BS48268" s="96" t="n">
        <f aca="false">BR48268-2.5</f>
        <v>-2.5</v>
      </c>
    </row>
    <row r="48269" customFormat="false" ht="12" hidden="false" customHeight="false" outlineLevel="0" collapsed="false">
      <c r="BS48269" s="96" t="n">
        <f aca="false">BR48269-2.5</f>
        <v>-2.5</v>
      </c>
    </row>
    <row r="48270" customFormat="false" ht="12" hidden="false" customHeight="false" outlineLevel="0" collapsed="false">
      <c r="BS48270" s="96" t="n">
        <f aca="false">BR48270-2.5</f>
        <v>-2.5</v>
      </c>
    </row>
    <row r="48271" customFormat="false" ht="12" hidden="false" customHeight="false" outlineLevel="0" collapsed="false">
      <c r="BS48271" s="96" t="n">
        <f aca="false">BR48271-2.5</f>
        <v>-2.5</v>
      </c>
    </row>
    <row r="48272" customFormat="false" ht="12" hidden="false" customHeight="false" outlineLevel="0" collapsed="false">
      <c r="BS48272" s="96" t="n">
        <f aca="false">BR48272-2.5</f>
        <v>-2.5</v>
      </c>
    </row>
    <row r="48273" customFormat="false" ht="12" hidden="false" customHeight="false" outlineLevel="0" collapsed="false">
      <c r="BS48273" s="96" t="n">
        <f aca="false">BR48273-2.5</f>
        <v>-2.5</v>
      </c>
    </row>
    <row r="48274" customFormat="false" ht="12" hidden="false" customHeight="false" outlineLevel="0" collapsed="false">
      <c r="BS48274" s="96" t="n">
        <f aca="false">BR48274-2.5</f>
        <v>-2.5</v>
      </c>
    </row>
    <row r="48275" customFormat="false" ht="12" hidden="false" customHeight="false" outlineLevel="0" collapsed="false">
      <c r="BS48275" s="96" t="n">
        <f aca="false">BR48275-2.5</f>
        <v>-2.5</v>
      </c>
    </row>
    <row r="48276" customFormat="false" ht="12" hidden="false" customHeight="false" outlineLevel="0" collapsed="false">
      <c r="BS48276" s="96" t="n">
        <f aca="false">BR48276-2.5</f>
        <v>-2.5</v>
      </c>
    </row>
    <row r="48277" customFormat="false" ht="12" hidden="false" customHeight="false" outlineLevel="0" collapsed="false">
      <c r="BS48277" s="96" t="n">
        <f aca="false">BR48277-2.5</f>
        <v>-2.5</v>
      </c>
    </row>
    <row r="48278" customFormat="false" ht="12" hidden="false" customHeight="false" outlineLevel="0" collapsed="false">
      <c r="BS48278" s="96" t="n">
        <f aca="false">BR48278-2.5</f>
        <v>-2.5</v>
      </c>
    </row>
    <row r="48279" customFormat="false" ht="12" hidden="false" customHeight="false" outlineLevel="0" collapsed="false">
      <c r="BS48279" s="96" t="n">
        <f aca="false">BR48279-2.5</f>
        <v>-2.5</v>
      </c>
    </row>
    <row r="48280" customFormat="false" ht="12" hidden="false" customHeight="false" outlineLevel="0" collapsed="false">
      <c r="BS48280" s="96" t="n">
        <f aca="false">BR48280-2.5</f>
        <v>-2.5</v>
      </c>
    </row>
    <row r="48281" customFormat="false" ht="12" hidden="false" customHeight="false" outlineLevel="0" collapsed="false">
      <c r="BS48281" s="96" t="n">
        <f aca="false">BR48281-2.5</f>
        <v>-2.5</v>
      </c>
    </row>
    <row r="48282" customFormat="false" ht="12" hidden="false" customHeight="false" outlineLevel="0" collapsed="false">
      <c r="BS48282" s="96" t="n">
        <f aca="false">BR48282-2.5</f>
        <v>-2.5</v>
      </c>
    </row>
    <row r="48283" customFormat="false" ht="12" hidden="false" customHeight="false" outlineLevel="0" collapsed="false">
      <c r="BS48283" s="96" t="n">
        <f aca="false">BR48283-2.5</f>
        <v>-2.5</v>
      </c>
    </row>
    <row r="48284" customFormat="false" ht="12" hidden="false" customHeight="false" outlineLevel="0" collapsed="false">
      <c r="BS48284" s="96" t="n">
        <f aca="false">BR48284-2.5</f>
        <v>-2.5</v>
      </c>
    </row>
    <row r="48285" customFormat="false" ht="12" hidden="false" customHeight="false" outlineLevel="0" collapsed="false">
      <c r="BS48285" s="96" t="n">
        <f aca="false">BR48285-2.5</f>
        <v>-2.5</v>
      </c>
    </row>
    <row r="48286" customFormat="false" ht="12" hidden="false" customHeight="false" outlineLevel="0" collapsed="false">
      <c r="BS48286" s="96" t="n">
        <f aca="false">BR48286-2.5</f>
        <v>-2.5</v>
      </c>
    </row>
    <row r="48287" customFormat="false" ht="12" hidden="false" customHeight="false" outlineLevel="0" collapsed="false">
      <c r="BS48287" s="96" t="n">
        <f aca="false">BR48287-2.5</f>
        <v>-2.5</v>
      </c>
    </row>
    <row r="48288" customFormat="false" ht="12" hidden="false" customHeight="false" outlineLevel="0" collapsed="false">
      <c r="BS48288" s="96" t="n">
        <f aca="false">BR48288-2.5</f>
        <v>-2.5</v>
      </c>
    </row>
    <row r="48289" customFormat="false" ht="12" hidden="false" customHeight="false" outlineLevel="0" collapsed="false">
      <c r="BS48289" s="96" t="n">
        <f aca="false">BR48289-2.5</f>
        <v>-2.5</v>
      </c>
    </row>
    <row r="48290" customFormat="false" ht="12" hidden="false" customHeight="false" outlineLevel="0" collapsed="false">
      <c r="BS48290" s="96" t="n">
        <f aca="false">BR48290-2.5</f>
        <v>-2.5</v>
      </c>
    </row>
    <row r="48291" customFormat="false" ht="12" hidden="false" customHeight="false" outlineLevel="0" collapsed="false">
      <c r="BS48291" s="96" t="n">
        <f aca="false">BR48291-2.5</f>
        <v>-2.5</v>
      </c>
    </row>
    <row r="48292" customFormat="false" ht="12" hidden="false" customHeight="false" outlineLevel="0" collapsed="false">
      <c r="BS48292" s="96" t="n">
        <f aca="false">BR48292-2.5</f>
        <v>-2.5</v>
      </c>
    </row>
    <row r="48293" customFormat="false" ht="12" hidden="false" customHeight="false" outlineLevel="0" collapsed="false">
      <c r="BS48293" s="96" t="n">
        <f aca="false">BR48293-2.5</f>
        <v>-2.5</v>
      </c>
    </row>
    <row r="48294" customFormat="false" ht="12" hidden="false" customHeight="false" outlineLevel="0" collapsed="false">
      <c r="BS48294" s="96" t="n">
        <f aca="false">BR48294-2.5</f>
        <v>-2.5</v>
      </c>
    </row>
    <row r="48295" customFormat="false" ht="12" hidden="false" customHeight="false" outlineLevel="0" collapsed="false">
      <c r="BS48295" s="96" t="n">
        <f aca="false">BR48295-2.5</f>
        <v>-2.5</v>
      </c>
    </row>
    <row r="48296" customFormat="false" ht="12" hidden="false" customHeight="false" outlineLevel="0" collapsed="false">
      <c r="BS48296" s="96" t="n">
        <f aca="false">BR48296-2.5</f>
        <v>-2.5</v>
      </c>
    </row>
    <row r="48297" customFormat="false" ht="12" hidden="false" customHeight="false" outlineLevel="0" collapsed="false">
      <c r="BS48297" s="96" t="n">
        <f aca="false">BR48297-2.5</f>
        <v>-2.5</v>
      </c>
    </row>
    <row r="48298" customFormat="false" ht="12" hidden="false" customHeight="false" outlineLevel="0" collapsed="false">
      <c r="BS48298" s="96" t="n">
        <f aca="false">BR48298-2.5</f>
        <v>-2.5</v>
      </c>
    </row>
    <row r="48299" customFormat="false" ht="12" hidden="false" customHeight="false" outlineLevel="0" collapsed="false">
      <c r="BS48299" s="96" t="n">
        <f aca="false">BR48299-2.5</f>
        <v>-2.5</v>
      </c>
    </row>
    <row r="48300" customFormat="false" ht="12" hidden="false" customHeight="false" outlineLevel="0" collapsed="false">
      <c r="BS48300" s="96" t="n">
        <f aca="false">BR48300-2.5</f>
        <v>-2.5</v>
      </c>
    </row>
    <row r="48301" customFormat="false" ht="12" hidden="false" customHeight="false" outlineLevel="0" collapsed="false">
      <c r="BS48301" s="96" t="n">
        <f aca="false">BR48301-2.5</f>
        <v>-2.5</v>
      </c>
    </row>
    <row r="48302" customFormat="false" ht="12" hidden="false" customHeight="false" outlineLevel="0" collapsed="false">
      <c r="BS48302" s="96" t="n">
        <f aca="false">BR48302-2.5</f>
        <v>-2.5</v>
      </c>
    </row>
    <row r="48303" customFormat="false" ht="12" hidden="false" customHeight="false" outlineLevel="0" collapsed="false">
      <c r="BS48303" s="96" t="n">
        <f aca="false">BR48303-2.5</f>
        <v>-2.5</v>
      </c>
    </row>
    <row r="48304" customFormat="false" ht="12" hidden="false" customHeight="false" outlineLevel="0" collapsed="false">
      <c r="BS48304" s="96" t="n">
        <f aca="false">BR48304-2.5</f>
        <v>-2.5</v>
      </c>
    </row>
    <row r="48305" customFormat="false" ht="12" hidden="false" customHeight="false" outlineLevel="0" collapsed="false">
      <c r="BS48305" s="96" t="n">
        <f aca="false">BR48305-2.5</f>
        <v>-2.5</v>
      </c>
    </row>
    <row r="48306" customFormat="false" ht="12" hidden="false" customHeight="false" outlineLevel="0" collapsed="false">
      <c r="BS48306" s="96" t="n">
        <f aca="false">BR48306-2.5</f>
        <v>-2.5</v>
      </c>
    </row>
    <row r="48307" customFormat="false" ht="12" hidden="false" customHeight="false" outlineLevel="0" collapsed="false">
      <c r="BS48307" s="96" t="n">
        <f aca="false">BR48307-2.5</f>
        <v>-2.5</v>
      </c>
    </row>
    <row r="48308" customFormat="false" ht="12" hidden="false" customHeight="false" outlineLevel="0" collapsed="false">
      <c r="BS48308" s="96" t="n">
        <f aca="false">BR48308-2.5</f>
        <v>-2.5</v>
      </c>
    </row>
    <row r="48309" customFormat="false" ht="12" hidden="false" customHeight="false" outlineLevel="0" collapsed="false">
      <c r="BS48309" s="96" t="n">
        <f aca="false">BR48309-2.5</f>
        <v>-2.5</v>
      </c>
    </row>
    <row r="48310" customFormat="false" ht="12" hidden="false" customHeight="false" outlineLevel="0" collapsed="false">
      <c r="BS48310" s="96" t="n">
        <f aca="false">BR48310-2.5</f>
        <v>-2.5</v>
      </c>
    </row>
    <row r="48311" customFormat="false" ht="12" hidden="false" customHeight="false" outlineLevel="0" collapsed="false">
      <c r="BS48311" s="96" t="n">
        <f aca="false">BR48311-2.5</f>
        <v>-2.5</v>
      </c>
    </row>
    <row r="48312" customFormat="false" ht="12" hidden="false" customHeight="false" outlineLevel="0" collapsed="false">
      <c r="BS48312" s="96" t="n">
        <f aca="false">BR48312-2.5</f>
        <v>-2.5</v>
      </c>
    </row>
    <row r="48313" customFormat="false" ht="12" hidden="false" customHeight="false" outlineLevel="0" collapsed="false">
      <c r="BS48313" s="96" t="n">
        <f aca="false">BR48313-2.5</f>
        <v>-2.5</v>
      </c>
    </row>
    <row r="48314" customFormat="false" ht="12" hidden="false" customHeight="false" outlineLevel="0" collapsed="false">
      <c r="BS48314" s="96" t="n">
        <f aca="false">BR48314-2.5</f>
        <v>-2.5</v>
      </c>
    </row>
    <row r="48315" customFormat="false" ht="12" hidden="false" customHeight="false" outlineLevel="0" collapsed="false">
      <c r="BS48315" s="96" t="n">
        <f aca="false">BR48315-2.5</f>
        <v>-2.5</v>
      </c>
    </row>
    <row r="48316" customFormat="false" ht="12" hidden="false" customHeight="false" outlineLevel="0" collapsed="false">
      <c r="BS48316" s="96" t="n">
        <f aca="false">BR48316-2.5</f>
        <v>-2.5</v>
      </c>
    </row>
    <row r="48317" customFormat="false" ht="12" hidden="false" customHeight="false" outlineLevel="0" collapsed="false">
      <c r="BS48317" s="96" t="n">
        <f aca="false">BR48317-2.5</f>
        <v>-2.5</v>
      </c>
    </row>
    <row r="48318" customFormat="false" ht="12" hidden="false" customHeight="false" outlineLevel="0" collapsed="false">
      <c r="BS48318" s="96" t="n">
        <f aca="false">BR48318-2.5</f>
        <v>-2.5</v>
      </c>
    </row>
    <row r="48319" customFormat="false" ht="12" hidden="false" customHeight="false" outlineLevel="0" collapsed="false">
      <c r="BS48319" s="96" t="n">
        <f aca="false">BR48319-2.5</f>
        <v>-2.5</v>
      </c>
    </row>
    <row r="48320" customFormat="false" ht="12" hidden="false" customHeight="false" outlineLevel="0" collapsed="false">
      <c r="BS48320" s="96" t="n">
        <f aca="false">BR48320-2.5</f>
        <v>-2.5</v>
      </c>
    </row>
    <row r="48321" customFormat="false" ht="12" hidden="false" customHeight="false" outlineLevel="0" collapsed="false">
      <c r="BS48321" s="96" t="n">
        <f aca="false">BR48321-2.5</f>
        <v>-2.5</v>
      </c>
    </row>
    <row r="48322" customFormat="false" ht="12" hidden="false" customHeight="false" outlineLevel="0" collapsed="false">
      <c r="BS48322" s="96" t="n">
        <f aca="false">BR48322-2.5</f>
        <v>-2.5</v>
      </c>
    </row>
    <row r="48323" customFormat="false" ht="12" hidden="false" customHeight="false" outlineLevel="0" collapsed="false">
      <c r="BS48323" s="96" t="n">
        <f aca="false">BR48323-2.5</f>
        <v>-2.5</v>
      </c>
    </row>
    <row r="48324" customFormat="false" ht="12" hidden="false" customHeight="false" outlineLevel="0" collapsed="false">
      <c r="BS48324" s="96" t="n">
        <f aca="false">BR48324-2.5</f>
        <v>-2.5</v>
      </c>
    </row>
    <row r="48325" customFormat="false" ht="12" hidden="false" customHeight="false" outlineLevel="0" collapsed="false">
      <c r="BS48325" s="96" t="n">
        <f aca="false">BR48325-2.5</f>
        <v>-2.5</v>
      </c>
    </row>
    <row r="48326" customFormat="false" ht="12" hidden="false" customHeight="false" outlineLevel="0" collapsed="false">
      <c r="BS48326" s="96" t="n">
        <f aca="false">BR48326-2.5</f>
        <v>-2.5</v>
      </c>
    </row>
    <row r="48327" customFormat="false" ht="12" hidden="false" customHeight="false" outlineLevel="0" collapsed="false">
      <c r="BS48327" s="96" t="n">
        <f aca="false">BR48327-2.5</f>
        <v>-2.5</v>
      </c>
    </row>
    <row r="48328" customFormat="false" ht="12" hidden="false" customHeight="false" outlineLevel="0" collapsed="false">
      <c r="BS48328" s="96" t="n">
        <f aca="false">BR48328-2.5</f>
        <v>-2.5</v>
      </c>
    </row>
    <row r="48329" customFormat="false" ht="12" hidden="false" customHeight="false" outlineLevel="0" collapsed="false">
      <c r="BS48329" s="96" t="n">
        <f aca="false">BR48329-2.5</f>
        <v>-2.5</v>
      </c>
    </row>
    <row r="48330" customFormat="false" ht="12" hidden="false" customHeight="false" outlineLevel="0" collapsed="false">
      <c r="BS48330" s="96" t="n">
        <f aca="false">BR48330-2.5</f>
        <v>-2.5</v>
      </c>
    </row>
    <row r="48331" customFormat="false" ht="12" hidden="false" customHeight="false" outlineLevel="0" collapsed="false">
      <c r="BS48331" s="96" t="n">
        <f aca="false">BR48331-2.5</f>
        <v>-2.5</v>
      </c>
    </row>
    <row r="48332" customFormat="false" ht="12" hidden="false" customHeight="false" outlineLevel="0" collapsed="false">
      <c r="BS48332" s="96" t="n">
        <f aca="false">BR48332-2.5</f>
        <v>-2.5</v>
      </c>
    </row>
    <row r="48333" customFormat="false" ht="12" hidden="false" customHeight="false" outlineLevel="0" collapsed="false">
      <c r="BS48333" s="96" t="n">
        <f aca="false">BR48333-2.5</f>
        <v>-2.5</v>
      </c>
    </row>
    <row r="48334" customFormat="false" ht="12" hidden="false" customHeight="false" outlineLevel="0" collapsed="false">
      <c r="BS48334" s="96" t="n">
        <f aca="false">BR48334-2.5</f>
        <v>-2.5</v>
      </c>
    </row>
    <row r="48335" customFormat="false" ht="12" hidden="false" customHeight="false" outlineLevel="0" collapsed="false">
      <c r="BS48335" s="96" t="n">
        <f aca="false">BR48335-2.5</f>
        <v>-2.5</v>
      </c>
    </row>
    <row r="48336" customFormat="false" ht="12" hidden="false" customHeight="false" outlineLevel="0" collapsed="false">
      <c r="BS48336" s="96" t="n">
        <f aca="false">BR48336-2.5</f>
        <v>-2.5</v>
      </c>
    </row>
    <row r="48337" customFormat="false" ht="12" hidden="false" customHeight="false" outlineLevel="0" collapsed="false">
      <c r="BS48337" s="96" t="n">
        <f aca="false">BR48337-2.5</f>
        <v>-2.5</v>
      </c>
    </row>
    <row r="48338" customFormat="false" ht="12" hidden="false" customHeight="false" outlineLevel="0" collapsed="false">
      <c r="BS48338" s="96" t="n">
        <f aca="false">BR48338-2.5</f>
        <v>-2.5</v>
      </c>
    </row>
    <row r="48339" customFormat="false" ht="12" hidden="false" customHeight="false" outlineLevel="0" collapsed="false">
      <c r="BS48339" s="96" t="n">
        <f aca="false">BR48339-2.5</f>
        <v>-2.5</v>
      </c>
    </row>
    <row r="48340" customFormat="false" ht="12" hidden="false" customHeight="false" outlineLevel="0" collapsed="false">
      <c r="BS48340" s="96" t="n">
        <f aca="false">BR48340-2.5</f>
        <v>-2.5</v>
      </c>
    </row>
    <row r="48341" customFormat="false" ht="12" hidden="false" customHeight="false" outlineLevel="0" collapsed="false">
      <c r="BS48341" s="96" t="n">
        <f aca="false">BR48341-2.5</f>
        <v>-2.5</v>
      </c>
    </row>
    <row r="48342" customFormat="false" ht="12" hidden="false" customHeight="false" outlineLevel="0" collapsed="false">
      <c r="BS48342" s="96" t="n">
        <f aca="false">BR48342-2.5</f>
        <v>-2.5</v>
      </c>
    </row>
    <row r="48343" customFormat="false" ht="12" hidden="false" customHeight="false" outlineLevel="0" collapsed="false">
      <c r="BS48343" s="96" t="n">
        <f aca="false">BR48343-2.5</f>
        <v>-2.5</v>
      </c>
    </row>
    <row r="48344" customFormat="false" ht="12" hidden="false" customHeight="false" outlineLevel="0" collapsed="false">
      <c r="BS48344" s="96" t="n">
        <f aca="false">BR48344-2.5</f>
        <v>-2.5</v>
      </c>
    </row>
    <row r="48345" customFormat="false" ht="12" hidden="false" customHeight="false" outlineLevel="0" collapsed="false">
      <c r="BS48345" s="96" t="n">
        <f aca="false">BR48345-2.5</f>
        <v>-2.5</v>
      </c>
    </row>
    <row r="48346" customFormat="false" ht="12" hidden="false" customHeight="false" outlineLevel="0" collapsed="false">
      <c r="BS48346" s="96" t="n">
        <f aca="false">BR48346-2.5</f>
        <v>-2.5</v>
      </c>
    </row>
    <row r="48347" customFormat="false" ht="12" hidden="false" customHeight="false" outlineLevel="0" collapsed="false">
      <c r="BS48347" s="96" t="n">
        <f aca="false">BR48347-2.5</f>
        <v>-2.5</v>
      </c>
    </row>
    <row r="48348" customFormat="false" ht="12" hidden="false" customHeight="false" outlineLevel="0" collapsed="false">
      <c r="BS48348" s="96" t="n">
        <f aca="false">BR48348-2.5</f>
        <v>-2.5</v>
      </c>
    </row>
    <row r="48349" customFormat="false" ht="12" hidden="false" customHeight="false" outlineLevel="0" collapsed="false">
      <c r="BS48349" s="96" t="n">
        <f aca="false">BR48349-2.5</f>
        <v>-2.5</v>
      </c>
    </row>
    <row r="48350" customFormat="false" ht="12" hidden="false" customHeight="false" outlineLevel="0" collapsed="false">
      <c r="BS48350" s="96" t="n">
        <f aca="false">BR48350-2.5</f>
        <v>-2.5</v>
      </c>
    </row>
    <row r="48351" customFormat="false" ht="12" hidden="false" customHeight="false" outlineLevel="0" collapsed="false">
      <c r="BS48351" s="96" t="n">
        <f aca="false">BR48351-2.5</f>
        <v>-2.5</v>
      </c>
    </row>
    <row r="48352" customFormat="false" ht="12" hidden="false" customHeight="false" outlineLevel="0" collapsed="false">
      <c r="BS48352" s="96" t="n">
        <f aca="false">BR48352-2.5</f>
        <v>-2.5</v>
      </c>
    </row>
    <row r="48353" customFormat="false" ht="12" hidden="false" customHeight="false" outlineLevel="0" collapsed="false">
      <c r="BS48353" s="96" t="n">
        <f aca="false">BR48353-2.5</f>
        <v>-2.5</v>
      </c>
    </row>
    <row r="48354" customFormat="false" ht="12" hidden="false" customHeight="false" outlineLevel="0" collapsed="false">
      <c r="BS48354" s="96" t="n">
        <f aca="false">BR48354-2.5</f>
        <v>-2.5</v>
      </c>
    </row>
    <row r="48355" customFormat="false" ht="12" hidden="false" customHeight="false" outlineLevel="0" collapsed="false">
      <c r="BS48355" s="96" t="n">
        <f aca="false">BR48355-2.5</f>
        <v>-2.5</v>
      </c>
    </row>
    <row r="48356" customFormat="false" ht="12" hidden="false" customHeight="false" outlineLevel="0" collapsed="false">
      <c r="BS48356" s="96" t="n">
        <f aca="false">BR48356-2.5</f>
        <v>-2.5</v>
      </c>
    </row>
    <row r="48357" customFormat="false" ht="12" hidden="false" customHeight="false" outlineLevel="0" collapsed="false">
      <c r="BS48357" s="96" t="n">
        <f aca="false">BR48357-2.5</f>
        <v>-2.5</v>
      </c>
    </row>
    <row r="48358" customFormat="false" ht="12" hidden="false" customHeight="false" outlineLevel="0" collapsed="false">
      <c r="BS48358" s="96" t="n">
        <f aca="false">BR48358-2.5</f>
        <v>-2.5</v>
      </c>
    </row>
    <row r="48359" customFormat="false" ht="12" hidden="false" customHeight="false" outlineLevel="0" collapsed="false">
      <c r="BS48359" s="96" t="n">
        <f aca="false">BR48359-2.5</f>
        <v>-2.5</v>
      </c>
    </row>
    <row r="48360" customFormat="false" ht="12" hidden="false" customHeight="false" outlineLevel="0" collapsed="false">
      <c r="BS48360" s="96" t="n">
        <f aca="false">BR48360-2.5</f>
        <v>-2.5</v>
      </c>
    </row>
    <row r="48361" customFormat="false" ht="12" hidden="false" customHeight="false" outlineLevel="0" collapsed="false">
      <c r="BS48361" s="96" t="n">
        <f aca="false">BR48361-2.5</f>
        <v>-2.5</v>
      </c>
    </row>
    <row r="48362" customFormat="false" ht="12" hidden="false" customHeight="false" outlineLevel="0" collapsed="false">
      <c r="BS48362" s="96" t="n">
        <f aca="false">BR48362-2.5</f>
        <v>-2.5</v>
      </c>
    </row>
    <row r="48363" customFormat="false" ht="12" hidden="false" customHeight="false" outlineLevel="0" collapsed="false">
      <c r="BS48363" s="96" t="n">
        <f aca="false">BR48363-2.5</f>
        <v>-2.5</v>
      </c>
    </row>
    <row r="48364" customFormat="false" ht="12" hidden="false" customHeight="false" outlineLevel="0" collapsed="false">
      <c r="BS48364" s="96" t="n">
        <f aca="false">BR48364-2.5</f>
        <v>-2.5</v>
      </c>
    </row>
    <row r="48365" customFormat="false" ht="12" hidden="false" customHeight="false" outlineLevel="0" collapsed="false">
      <c r="BS48365" s="96" t="n">
        <f aca="false">BR48365-2.5</f>
        <v>-2.5</v>
      </c>
    </row>
    <row r="48366" customFormat="false" ht="12" hidden="false" customHeight="false" outlineLevel="0" collapsed="false">
      <c r="BS48366" s="96" t="n">
        <f aca="false">BR48366-2.5</f>
        <v>-2.5</v>
      </c>
    </row>
    <row r="48367" customFormat="false" ht="12" hidden="false" customHeight="false" outlineLevel="0" collapsed="false">
      <c r="BS48367" s="96" t="n">
        <f aca="false">BR48367-2.5</f>
        <v>-2.5</v>
      </c>
    </row>
    <row r="48368" customFormat="false" ht="12" hidden="false" customHeight="false" outlineLevel="0" collapsed="false">
      <c r="BS48368" s="96" t="n">
        <f aca="false">BR48368-2.5</f>
        <v>-2.5</v>
      </c>
    </row>
    <row r="48369" customFormat="false" ht="12" hidden="false" customHeight="false" outlineLevel="0" collapsed="false">
      <c r="BS48369" s="96" t="n">
        <f aca="false">BR48369-2.5</f>
        <v>-2.5</v>
      </c>
    </row>
    <row r="48370" customFormat="false" ht="12" hidden="false" customHeight="false" outlineLevel="0" collapsed="false">
      <c r="BS48370" s="96" t="n">
        <f aca="false">BR48370-2.5</f>
        <v>-2.5</v>
      </c>
    </row>
    <row r="48371" customFormat="false" ht="12" hidden="false" customHeight="false" outlineLevel="0" collapsed="false">
      <c r="BS48371" s="96" t="n">
        <f aca="false">BR48371-2.5</f>
        <v>-2.5</v>
      </c>
    </row>
    <row r="48372" customFormat="false" ht="12" hidden="false" customHeight="false" outlineLevel="0" collapsed="false">
      <c r="BS48372" s="96" t="n">
        <f aca="false">BR48372-2.5</f>
        <v>-2.5</v>
      </c>
    </row>
    <row r="48373" customFormat="false" ht="12" hidden="false" customHeight="false" outlineLevel="0" collapsed="false">
      <c r="BS48373" s="96" t="n">
        <f aca="false">BR48373-2.5</f>
        <v>-2.5</v>
      </c>
    </row>
    <row r="48374" customFormat="false" ht="12" hidden="false" customHeight="false" outlineLevel="0" collapsed="false">
      <c r="BS48374" s="96" t="n">
        <f aca="false">BR48374-2.5</f>
        <v>-2.5</v>
      </c>
    </row>
    <row r="48375" customFormat="false" ht="12" hidden="false" customHeight="false" outlineLevel="0" collapsed="false">
      <c r="BS48375" s="96" t="n">
        <f aca="false">BR48375-2.5</f>
        <v>-2.5</v>
      </c>
    </row>
    <row r="48376" customFormat="false" ht="12" hidden="false" customHeight="false" outlineLevel="0" collapsed="false">
      <c r="BS48376" s="96" t="n">
        <f aca="false">BR48376-2.5</f>
        <v>-2.5</v>
      </c>
    </row>
    <row r="48377" customFormat="false" ht="12" hidden="false" customHeight="false" outlineLevel="0" collapsed="false">
      <c r="BS48377" s="96" t="n">
        <f aca="false">BR48377-2.5</f>
        <v>-2.5</v>
      </c>
    </row>
    <row r="48378" customFormat="false" ht="12" hidden="false" customHeight="false" outlineLevel="0" collapsed="false">
      <c r="BS48378" s="96" t="n">
        <f aca="false">BR48378-2.5</f>
        <v>-2.5</v>
      </c>
    </row>
    <row r="48379" customFormat="false" ht="12" hidden="false" customHeight="false" outlineLevel="0" collapsed="false">
      <c r="BS48379" s="96" t="n">
        <f aca="false">BR48379-2.5</f>
        <v>-2.5</v>
      </c>
    </row>
    <row r="48380" customFormat="false" ht="12" hidden="false" customHeight="false" outlineLevel="0" collapsed="false">
      <c r="BS48380" s="96" t="n">
        <f aca="false">BR48380-2.5</f>
        <v>-2.5</v>
      </c>
    </row>
    <row r="48381" customFormat="false" ht="12" hidden="false" customHeight="false" outlineLevel="0" collapsed="false">
      <c r="BS48381" s="96" t="n">
        <f aca="false">BR48381-2.5</f>
        <v>-2.5</v>
      </c>
    </row>
    <row r="48382" customFormat="false" ht="12" hidden="false" customHeight="false" outlineLevel="0" collapsed="false">
      <c r="BS48382" s="96" t="n">
        <f aca="false">BR48382-2.5</f>
        <v>-2.5</v>
      </c>
    </row>
    <row r="48383" customFormat="false" ht="12" hidden="false" customHeight="false" outlineLevel="0" collapsed="false">
      <c r="BS48383" s="96" t="n">
        <f aca="false">BR48383-2.5</f>
        <v>-2.5</v>
      </c>
    </row>
    <row r="48384" customFormat="false" ht="12" hidden="false" customHeight="false" outlineLevel="0" collapsed="false">
      <c r="BS48384" s="96" t="n">
        <f aca="false">BR48384-2.5</f>
        <v>-2.5</v>
      </c>
    </row>
    <row r="48385" customFormat="false" ht="12" hidden="false" customHeight="false" outlineLevel="0" collapsed="false">
      <c r="BS48385" s="96" t="n">
        <f aca="false">BR48385-2.5</f>
        <v>-2.5</v>
      </c>
    </row>
    <row r="48386" customFormat="false" ht="12" hidden="false" customHeight="false" outlineLevel="0" collapsed="false">
      <c r="BS48386" s="96" t="n">
        <f aca="false">BR48386-2.5</f>
        <v>-2.5</v>
      </c>
    </row>
    <row r="48387" customFormat="false" ht="12" hidden="false" customHeight="false" outlineLevel="0" collapsed="false">
      <c r="BS48387" s="96" t="n">
        <f aca="false">BR48387-2.5</f>
        <v>-2.5</v>
      </c>
    </row>
    <row r="48388" customFormat="false" ht="12" hidden="false" customHeight="false" outlineLevel="0" collapsed="false">
      <c r="BS48388" s="96" t="n">
        <f aca="false">BR48388-2.5</f>
        <v>-2.5</v>
      </c>
    </row>
    <row r="48389" customFormat="false" ht="12" hidden="false" customHeight="false" outlineLevel="0" collapsed="false">
      <c r="BS48389" s="96" t="n">
        <f aca="false">BR48389-2.5</f>
        <v>-2.5</v>
      </c>
    </row>
    <row r="48390" customFormat="false" ht="12" hidden="false" customHeight="false" outlineLevel="0" collapsed="false">
      <c r="BS48390" s="96" t="n">
        <f aca="false">BR48390-2.5</f>
        <v>-2.5</v>
      </c>
    </row>
    <row r="48391" customFormat="false" ht="12" hidden="false" customHeight="false" outlineLevel="0" collapsed="false">
      <c r="BS48391" s="96" t="n">
        <f aca="false">BR48391-2.5</f>
        <v>-2.5</v>
      </c>
    </row>
    <row r="48392" customFormat="false" ht="12" hidden="false" customHeight="false" outlineLevel="0" collapsed="false">
      <c r="BS48392" s="96" t="n">
        <f aca="false">BR48392-2.5</f>
        <v>-2.5</v>
      </c>
    </row>
    <row r="48393" customFormat="false" ht="12" hidden="false" customHeight="false" outlineLevel="0" collapsed="false">
      <c r="BS48393" s="96" t="n">
        <f aca="false">BR48393-2.5</f>
        <v>-2.5</v>
      </c>
    </row>
    <row r="48394" customFormat="false" ht="12" hidden="false" customHeight="false" outlineLevel="0" collapsed="false">
      <c r="BS48394" s="96" t="n">
        <f aca="false">BR48394-2.5</f>
        <v>-2.5</v>
      </c>
    </row>
    <row r="48395" customFormat="false" ht="12" hidden="false" customHeight="false" outlineLevel="0" collapsed="false">
      <c r="BS48395" s="96" t="n">
        <f aca="false">BR48395-2.5</f>
        <v>-2.5</v>
      </c>
    </row>
    <row r="48396" customFormat="false" ht="12" hidden="false" customHeight="false" outlineLevel="0" collapsed="false">
      <c r="BS48396" s="96" t="n">
        <f aca="false">BR48396-2.5</f>
        <v>-2.5</v>
      </c>
    </row>
    <row r="48397" customFormat="false" ht="12" hidden="false" customHeight="false" outlineLevel="0" collapsed="false">
      <c r="BS48397" s="96" t="n">
        <f aca="false">BR48397-2.5</f>
        <v>-2.5</v>
      </c>
    </row>
    <row r="48398" customFormat="false" ht="12" hidden="false" customHeight="false" outlineLevel="0" collapsed="false">
      <c r="BS48398" s="96" t="n">
        <f aca="false">BR48398-2.5</f>
        <v>-2.5</v>
      </c>
    </row>
    <row r="48399" customFormat="false" ht="12" hidden="false" customHeight="false" outlineLevel="0" collapsed="false">
      <c r="BS48399" s="96" t="n">
        <f aca="false">BR48399-2.5</f>
        <v>-2.5</v>
      </c>
    </row>
    <row r="48400" customFormat="false" ht="12" hidden="false" customHeight="false" outlineLevel="0" collapsed="false">
      <c r="BS48400" s="96" t="n">
        <f aca="false">BR48400-2.5</f>
        <v>-2.5</v>
      </c>
    </row>
    <row r="48401" customFormat="false" ht="12" hidden="false" customHeight="false" outlineLevel="0" collapsed="false">
      <c r="BS48401" s="96" t="n">
        <f aca="false">BR48401-2.5</f>
        <v>-2.5</v>
      </c>
    </row>
    <row r="48402" customFormat="false" ht="12" hidden="false" customHeight="false" outlineLevel="0" collapsed="false">
      <c r="BS48402" s="96" t="n">
        <f aca="false">BR48402-2.5</f>
        <v>-2.5</v>
      </c>
    </row>
    <row r="48403" customFormat="false" ht="12" hidden="false" customHeight="false" outlineLevel="0" collapsed="false">
      <c r="BS48403" s="96" t="n">
        <f aca="false">BR48403-2.5</f>
        <v>-2.5</v>
      </c>
    </row>
    <row r="48404" customFormat="false" ht="12" hidden="false" customHeight="false" outlineLevel="0" collapsed="false">
      <c r="BS48404" s="96" t="n">
        <f aca="false">BR48404-2.5</f>
        <v>-2.5</v>
      </c>
    </row>
    <row r="48405" customFormat="false" ht="12" hidden="false" customHeight="false" outlineLevel="0" collapsed="false">
      <c r="BS48405" s="96" t="n">
        <f aca="false">BR48405-2.5</f>
        <v>-2.5</v>
      </c>
    </row>
    <row r="48406" customFormat="false" ht="12" hidden="false" customHeight="false" outlineLevel="0" collapsed="false">
      <c r="BS48406" s="96" t="n">
        <f aca="false">BR48406-2.5</f>
        <v>-2.5</v>
      </c>
    </row>
    <row r="48407" customFormat="false" ht="12" hidden="false" customHeight="false" outlineLevel="0" collapsed="false">
      <c r="BS48407" s="96" t="n">
        <f aca="false">BR48407-2.5</f>
        <v>-2.5</v>
      </c>
    </row>
    <row r="48408" customFormat="false" ht="12" hidden="false" customHeight="false" outlineLevel="0" collapsed="false">
      <c r="BS48408" s="96" t="n">
        <f aca="false">BR48408-2.5</f>
        <v>-2.5</v>
      </c>
    </row>
    <row r="48409" customFormat="false" ht="12" hidden="false" customHeight="false" outlineLevel="0" collapsed="false">
      <c r="BS48409" s="96" t="n">
        <f aca="false">BR48409-2.5</f>
        <v>-2.5</v>
      </c>
    </row>
    <row r="48410" customFormat="false" ht="12" hidden="false" customHeight="false" outlineLevel="0" collapsed="false">
      <c r="BS48410" s="96" t="n">
        <f aca="false">BR48410-2.5</f>
        <v>-2.5</v>
      </c>
    </row>
    <row r="48411" customFormat="false" ht="12" hidden="false" customHeight="false" outlineLevel="0" collapsed="false">
      <c r="BS48411" s="96" t="n">
        <f aca="false">BR48411-2.5</f>
        <v>-2.5</v>
      </c>
    </row>
    <row r="48412" customFormat="false" ht="12" hidden="false" customHeight="false" outlineLevel="0" collapsed="false">
      <c r="BS48412" s="96" t="n">
        <f aca="false">BR48412-2.5</f>
        <v>-2.5</v>
      </c>
    </row>
    <row r="48413" customFormat="false" ht="12" hidden="false" customHeight="false" outlineLevel="0" collapsed="false">
      <c r="BS48413" s="96" t="n">
        <f aca="false">BR48413-2.5</f>
        <v>-2.5</v>
      </c>
    </row>
    <row r="48414" customFormat="false" ht="12" hidden="false" customHeight="false" outlineLevel="0" collapsed="false">
      <c r="BS48414" s="96" t="n">
        <f aca="false">BR48414-2.5</f>
        <v>-2.5</v>
      </c>
    </row>
    <row r="48415" customFormat="false" ht="12" hidden="false" customHeight="false" outlineLevel="0" collapsed="false">
      <c r="BS48415" s="96" t="n">
        <f aca="false">BR48415-2.5</f>
        <v>-2.5</v>
      </c>
    </row>
    <row r="48416" customFormat="false" ht="12" hidden="false" customHeight="false" outlineLevel="0" collapsed="false">
      <c r="BS48416" s="96" t="n">
        <f aca="false">BR48416-2.5</f>
        <v>-2.5</v>
      </c>
    </row>
    <row r="48417" customFormat="false" ht="12" hidden="false" customHeight="false" outlineLevel="0" collapsed="false">
      <c r="BS48417" s="96" t="n">
        <f aca="false">BR48417-2.5</f>
        <v>-2.5</v>
      </c>
    </row>
    <row r="48418" customFormat="false" ht="12" hidden="false" customHeight="false" outlineLevel="0" collapsed="false">
      <c r="BS48418" s="96" t="n">
        <f aca="false">BR48418-2.5</f>
        <v>-2.5</v>
      </c>
    </row>
    <row r="48419" customFormat="false" ht="12" hidden="false" customHeight="false" outlineLevel="0" collapsed="false">
      <c r="BS48419" s="96" t="n">
        <f aca="false">BR48419-2.5</f>
        <v>-2.5</v>
      </c>
    </row>
    <row r="48420" customFormat="false" ht="12" hidden="false" customHeight="false" outlineLevel="0" collapsed="false">
      <c r="BS48420" s="96" t="n">
        <f aca="false">BR48420-2.5</f>
        <v>-2.5</v>
      </c>
    </row>
    <row r="48421" customFormat="false" ht="12" hidden="false" customHeight="false" outlineLevel="0" collapsed="false">
      <c r="BS48421" s="96" t="n">
        <f aca="false">BR48421-2.5</f>
        <v>-2.5</v>
      </c>
    </row>
    <row r="48422" customFormat="false" ht="12" hidden="false" customHeight="false" outlineLevel="0" collapsed="false">
      <c r="BS48422" s="96" t="n">
        <f aca="false">BR48422-2.5</f>
        <v>-2.5</v>
      </c>
    </row>
    <row r="48423" customFormat="false" ht="12" hidden="false" customHeight="false" outlineLevel="0" collapsed="false">
      <c r="BS48423" s="96" t="n">
        <f aca="false">BR48423-2.5</f>
        <v>-2.5</v>
      </c>
    </row>
    <row r="48424" customFormat="false" ht="12" hidden="false" customHeight="false" outlineLevel="0" collapsed="false">
      <c r="BS48424" s="96" t="n">
        <f aca="false">BR48424-2.5</f>
        <v>-2.5</v>
      </c>
    </row>
    <row r="48425" customFormat="false" ht="12" hidden="false" customHeight="false" outlineLevel="0" collapsed="false">
      <c r="BS48425" s="96" t="n">
        <f aca="false">BR48425-2.5</f>
        <v>-2.5</v>
      </c>
    </row>
    <row r="48426" customFormat="false" ht="12" hidden="false" customHeight="false" outlineLevel="0" collapsed="false">
      <c r="BS48426" s="96" t="n">
        <f aca="false">BR48426-2.5</f>
        <v>-2.5</v>
      </c>
    </row>
    <row r="48427" customFormat="false" ht="12" hidden="false" customHeight="false" outlineLevel="0" collapsed="false">
      <c r="BS48427" s="96" t="n">
        <f aca="false">BR48427-2.5</f>
        <v>-2.5</v>
      </c>
    </row>
    <row r="48428" customFormat="false" ht="12" hidden="false" customHeight="false" outlineLevel="0" collapsed="false">
      <c r="BS48428" s="96" t="n">
        <f aca="false">BR48428-2.5</f>
        <v>-2.5</v>
      </c>
    </row>
    <row r="48429" customFormat="false" ht="12" hidden="false" customHeight="false" outlineLevel="0" collapsed="false">
      <c r="BS48429" s="96" t="n">
        <f aca="false">BR48429-2.5</f>
        <v>-2.5</v>
      </c>
    </row>
    <row r="48430" customFormat="false" ht="12" hidden="false" customHeight="false" outlineLevel="0" collapsed="false">
      <c r="BS48430" s="96" t="n">
        <f aca="false">BR48430-2.5</f>
        <v>-2.5</v>
      </c>
    </row>
    <row r="48431" customFormat="false" ht="12" hidden="false" customHeight="false" outlineLevel="0" collapsed="false">
      <c r="BS48431" s="96" t="n">
        <f aca="false">BR48431-2.5</f>
        <v>-2.5</v>
      </c>
    </row>
    <row r="48432" customFormat="false" ht="12" hidden="false" customHeight="false" outlineLevel="0" collapsed="false">
      <c r="BS48432" s="96" t="n">
        <f aca="false">BR48432-2.5</f>
        <v>-2.5</v>
      </c>
    </row>
    <row r="48433" customFormat="false" ht="12" hidden="false" customHeight="false" outlineLevel="0" collapsed="false">
      <c r="BS48433" s="96" t="n">
        <f aca="false">BR48433-2.5</f>
        <v>-2.5</v>
      </c>
    </row>
    <row r="48434" customFormat="false" ht="12" hidden="false" customHeight="false" outlineLevel="0" collapsed="false">
      <c r="BS48434" s="96" t="n">
        <f aca="false">BR48434-2.5</f>
        <v>-2.5</v>
      </c>
    </row>
    <row r="48435" customFormat="false" ht="12" hidden="false" customHeight="false" outlineLevel="0" collapsed="false">
      <c r="BS48435" s="96" t="n">
        <f aca="false">BR48435-2.5</f>
        <v>-2.5</v>
      </c>
    </row>
    <row r="48436" customFormat="false" ht="12" hidden="false" customHeight="false" outlineLevel="0" collapsed="false">
      <c r="BS48436" s="96" t="n">
        <f aca="false">BR48436-2.5</f>
        <v>-2.5</v>
      </c>
    </row>
    <row r="48437" customFormat="false" ht="12" hidden="false" customHeight="false" outlineLevel="0" collapsed="false">
      <c r="BS48437" s="96" t="n">
        <f aca="false">BR48437-2.5</f>
        <v>-2.5</v>
      </c>
    </row>
    <row r="48438" customFormat="false" ht="12" hidden="false" customHeight="false" outlineLevel="0" collapsed="false">
      <c r="BS48438" s="96" t="n">
        <f aca="false">BR48438-2.5</f>
        <v>-2.5</v>
      </c>
    </row>
    <row r="48439" customFormat="false" ht="12" hidden="false" customHeight="false" outlineLevel="0" collapsed="false">
      <c r="BS48439" s="96" t="n">
        <f aca="false">BR48439-2.5</f>
        <v>-2.5</v>
      </c>
    </row>
    <row r="48440" customFormat="false" ht="12" hidden="false" customHeight="false" outlineLevel="0" collapsed="false">
      <c r="BS48440" s="96" t="n">
        <f aca="false">BR48440-2.5</f>
        <v>-2.5</v>
      </c>
    </row>
    <row r="48441" customFormat="false" ht="12" hidden="false" customHeight="false" outlineLevel="0" collapsed="false">
      <c r="BS48441" s="96" t="n">
        <f aca="false">BR48441-2.5</f>
        <v>-2.5</v>
      </c>
    </row>
    <row r="48442" customFormat="false" ht="12" hidden="false" customHeight="false" outlineLevel="0" collapsed="false">
      <c r="BS48442" s="96" t="n">
        <f aca="false">BR48442-2.5</f>
        <v>-2.5</v>
      </c>
    </row>
    <row r="48443" customFormat="false" ht="12" hidden="false" customHeight="false" outlineLevel="0" collapsed="false">
      <c r="BS48443" s="96" t="n">
        <f aca="false">BR48443-2.5</f>
        <v>-2.5</v>
      </c>
    </row>
    <row r="48444" customFormat="false" ht="12" hidden="false" customHeight="false" outlineLevel="0" collapsed="false">
      <c r="BS48444" s="96" t="n">
        <f aca="false">BR48444-2.5</f>
        <v>-2.5</v>
      </c>
    </row>
    <row r="48445" customFormat="false" ht="12" hidden="false" customHeight="false" outlineLevel="0" collapsed="false">
      <c r="BS48445" s="96" t="n">
        <f aca="false">BR48445-2.5</f>
        <v>-2.5</v>
      </c>
    </row>
    <row r="48446" customFormat="false" ht="12" hidden="false" customHeight="false" outlineLevel="0" collapsed="false">
      <c r="BS48446" s="96" t="n">
        <f aca="false">BR48446-2.5</f>
        <v>-2.5</v>
      </c>
    </row>
    <row r="48447" customFormat="false" ht="12" hidden="false" customHeight="false" outlineLevel="0" collapsed="false">
      <c r="BS48447" s="96" t="n">
        <f aca="false">BR48447-2.5</f>
        <v>-2.5</v>
      </c>
    </row>
    <row r="48448" customFormat="false" ht="12" hidden="false" customHeight="false" outlineLevel="0" collapsed="false">
      <c r="BS48448" s="96" t="n">
        <f aca="false">BR48448-2.5</f>
        <v>-2.5</v>
      </c>
    </row>
    <row r="48449" customFormat="false" ht="12" hidden="false" customHeight="false" outlineLevel="0" collapsed="false">
      <c r="BS48449" s="96" t="n">
        <f aca="false">BR48449-2.5</f>
        <v>-2.5</v>
      </c>
    </row>
    <row r="48450" customFormat="false" ht="12" hidden="false" customHeight="false" outlineLevel="0" collapsed="false">
      <c r="BS48450" s="96" t="n">
        <f aca="false">BR48450-2.5</f>
        <v>-2.5</v>
      </c>
    </row>
    <row r="48451" customFormat="false" ht="12" hidden="false" customHeight="false" outlineLevel="0" collapsed="false">
      <c r="BS48451" s="96" t="n">
        <f aca="false">BR48451-2.5</f>
        <v>-2.5</v>
      </c>
    </row>
    <row r="48452" customFormat="false" ht="12" hidden="false" customHeight="false" outlineLevel="0" collapsed="false">
      <c r="BS48452" s="96" t="n">
        <f aca="false">BR48452-2.5</f>
        <v>-2.5</v>
      </c>
    </row>
    <row r="48453" customFormat="false" ht="12" hidden="false" customHeight="false" outlineLevel="0" collapsed="false">
      <c r="BS48453" s="96" t="n">
        <f aca="false">BR48453-2.5</f>
        <v>-2.5</v>
      </c>
    </row>
    <row r="48454" customFormat="false" ht="12" hidden="false" customHeight="false" outlineLevel="0" collapsed="false">
      <c r="BS48454" s="96" t="n">
        <f aca="false">BR48454-2.5</f>
        <v>-2.5</v>
      </c>
    </row>
    <row r="48455" customFormat="false" ht="12" hidden="false" customHeight="false" outlineLevel="0" collapsed="false">
      <c r="BS48455" s="96" t="n">
        <f aca="false">BR48455-2.5</f>
        <v>-2.5</v>
      </c>
    </row>
    <row r="48456" customFormat="false" ht="12" hidden="false" customHeight="false" outlineLevel="0" collapsed="false">
      <c r="BS48456" s="96" t="n">
        <f aca="false">BR48456-2.5</f>
        <v>-2.5</v>
      </c>
    </row>
    <row r="48457" customFormat="false" ht="12" hidden="false" customHeight="false" outlineLevel="0" collapsed="false">
      <c r="BS48457" s="96" t="n">
        <f aca="false">BR48457-2.5</f>
        <v>-2.5</v>
      </c>
    </row>
    <row r="48458" customFormat="false" ht="12" hidden="false" customHeight="false" outlineLevel="0" collapsed="false">
      <c r="BS48458" s="96" t="n">
        <f aca="false">BR48458-2.5</f>
        <v>-2.5</v>
      </c>
    </row>
    <row r="48459" customFormat="false" ht="12" hidden="false" customHeight="false" outlineLevel="0" collapsed="false">
      <c r="BS48459" s="96" t="n">
        <f aca="false">BR48459-2.5</f>
        <v>-2.5</v>
      </c>
    </row>
    <row r="48460" customFormat="false" ht="12" hidden="false" customHeight="false" outlineLevel="0" collapsed="false">
      <c r="BS48460" s="96" t="n">
        <f aca="false">BR48460-2.5</f>
        <v>-2.5</v>
      </c>
    </row>
    <row r="48461" customFormat="false" ht="12" hidden="false" customHeight="false" outlineLevel="0" collapsed="false">
      <c r="BS48461" s="96" t="n">
        <f aca="false">BR48461-2.5</f>
        <v>-2.5</v>
      </c>
    </row>
    <row r="48462" customFormat="false" ht="12" hidden="false" customHeight="false" outlineLevel="0" collapsed="false">
      <c r="BS48462" s="96" t="n">
        <f aca="false">BR48462-2.5</f>
        <v>-2.5</v>
      </c>
    </row>
    <row r="48463" customFormat="false" ht="12" hidden="false" customHeight="false" outlineLevel="0" collapsed="false">
      <c r="BS48463" s="96" t="n">
        <f aca="false">BR48463-2.5</f>
        <v>-2.5</v>
      </c>
    </row>
    <row r="48464" customFormat="false" ht="12" hidden="false" customHeight="false" outlineLevel="0" collapsed="false">
      <c r="BS48464" s="96" t="n">
        <f aca="false">BR48464-2.5</f>
        <v>-2.5</v>
      </c>
    </row>
    <row r="48465" customFormat="false" ht="12" hidden="false" customHeight="false" outlineLevel="0" collapsed="false">
      <c r="BS48465" s="96" t="n">
        <f aca="false">BR48465-2.5</f>
        <v>-2.5</v>
      </c>
    </row>
    <row r="48466" customFormat="false" ht="12" hidden="false" customHeight="false" outlineLevel="0" collapsed="false">
      <c r="BS48466" s="96" t="n">
        <f aca="false">BR48466-2.5</f>
        <v>-2.5</v>
      </c>
    </row>
    <row r="48467" customFormat="false" ht="12" hidden="false" customHeight="false" outlineLevel="0" collapsed="false">
      <c r="BS48467" s="96" t="n">
        <f aca="false">BR48467-2.5</f>
        <v>-2.5</v>
      </c>
    </row>
    <row r="48468" customFormat="false" ht="12" hidden="false" customHeight="false" outlineLevel="0" collapsed="false">
      <c r="BS48468" s="96" t="n">
        <f aca="false">BR48468-2.5</f>
        <v>-2.5</v>
      </c>
    </row>
    <row r="48469" customFormat="false" ht="12" hidden="false" customHeight="false" outlineLevel="0" collapsed="false">
      <c r="BS48469" s="96" t="n">
        <f aca="false">BR48469-2.5</f>
        <v>-2.5</v>
      </c>
    </row>
    <row r="48470" customFormat="false" ht="12" hidden="false" customHeight="false" outlineLevel="0" collapsed="false">
      <c r="BS48470" s="96" t="n">
        <f aca="false">BR48470-2.5</f>
        <v>-2.5</v>
      </c>
    </row>
    <row r="48471" customFormat="false" ht="12" hidden="false" customHeight="false" outlineLevel="0" collapsed="false">
      <c r="BS48471" s="96" t="n">
        <f aca="false">BR48471-2.5</f>
        <v>-2.5</v>
      </c>
    </row>
    <row r="48472" customFormat="false" ht="12" hidden="false" customHeight="false" outlineLevel="0" collapsed="false">
      <c r="BS48472" s="96" t="n">
        <f aca="false">BR48472-2.5</f>
        <v>-2.5</v>
      </c>
    </row>
    <row r="48473" customFormat="false" ht="12" hidden="false" customHeight="false" outlineLevel="0" collapsed="false">
      <c r="BS48473" s="96" t="n">
        <f aca="false">BR48473-2.5</f>
        <v>-2.5</v>
      </c>
    </row>
    <row r="48474" customFormat="false" ht="12" hidden="false" customHeight="false" outlineLevel="0" collapsed="false">
      <c r="BS48474" s="96" t="n">
        <f aca="false">BR48474-2.5</f>
        <v>-2.5</v>
      </c>
    </row>
    <row r="48475" customFormat="false" ht="12" hidden="false" customHeight="false" outlineLevel="0" collapsed="false">
      <c r="BS48475" s="96" t="n">
        <f aca="false">BR48475-2.5</f>
        <v>-2.5</v>
      </c>
    </row>
    <row r="48476" customFormat="false" ht="12" hidden="false" customHeight="false" outlineLevel="0" collapsed="false">
      <c r="BS48476" s="96" t="n">
        <f aca="false">BR48476-2.5</f>
        <v>-2.5</v>
      </c>
    </row>
    <row r="48477" customFormat="false" ht="12" hidden="false" customHeight="false" outlineLevel="0" collapsed="false">
      <c r="BS48477" s="96" t="n">
        <f aca="false">BR48477-2.5</f>
        <v>-2.5</v>
      </c>
    </row>
    <row r="48478" customFormat="false" ht="12" hidden="false" customHeight="false" outlineLevel="0" collapsed="false">
      <c r="BS48478" s="96" t="n">
        <f aca="false">BR48478-2.5</f>
        <v>-2.5</v>
      </c>
    </row>
    <row r="48479" customFormat="false" ht="12" hidden="false" customHeight="false" outlineLevel="0" collapsed="false">
      <c r="BS48479" s="96" t="n">
        <f aca="false">BR48479-2.5</f>
        <v>-2.5</v>
      </c>
    </row>
    <row r="48480" customFormat="false" ht="12" hidden="false" customHeight="false" outlineLevel="0" collapsed="false">
      <c r="BS48480" s="96" t="n">
        <f aca="false">BR48480-2.5</f>
        <v>-2.5</v>
      </c>
    </row>
    <row r="48481" customFormat="false" ht="12" hidden="false" customHeight="false" outlineLevel="0" collapsed="false">
      <c r="BS48481" s="96" t="n">
        <f aca="false">BR48481-2.5</f>
        <v>-2.5</v>
      </c>
    </row>
    <row r="48482" customFormat="false" ht="12" hidden="false" customHeight="false" outlineLevel="0" collapsed="false">
      <c r="BS48482" s="96" t="n">
        <f aca="false">BR48482-2.5</f>
        <v>-2.5</v>
      </c>
    </row>
    <row r="48483" customFormat="false" ht="12" hidden="false" customHeight="false" outlineLevel="0" collapsed="false">
      <c r="BS48483" s="96" t="n">
        <f aca="false">BR48483-2.5</f>
        <v>-2.5</v>
      </c>
    </row>
    <row r="48484" customFormat="false" ht="12" hidden="false" customHeight="false" outlineLevel="0" collapsed="false">
      <c r="BS48484" s="96" t="n">
        <f aca="false">BR48484-2.5</f>
        <v>-2.5</v>
      </c>
    </row>
    <row r="48485" customFormat="false" ht="12" hidden="false" customHeight="false" outlineLevel="0" collapsed="false">
      <c r="BS48485" s="96" t="n">
        <f aca="false">BR48485-2.5</f>
        <v>-2.5</v>
      </c>
    </row>
    <row r="48486" customFormat="false" ht="12" hidden="false" customHeight="false" outlineLevel="0" collapsed="false">
      <c r="BS48486" s="96" t="n">
        <f aca="false">BR48486-2.5</f>
        <v>-2.5</v>
      </c>
    </row>
    <row r="48487" customFormat="false" ht="12" hidden="false" customHeight="false" outlineLevel="0" collapsed="false">
      <c r="BS48487" s="96" t="n">
        <f aca="false">BR48487-2.5</f>
        <v>-2.5</v>
      </c>
    </row>
    <row r="48488" customFormat="false" ht="12" hidden="false" customHeight="false" outlineLevel="0" collapsed="false">
      <c r="BS48488" s="96" t="n">
        <f aca="false">BR48488-2.5</f>
        <v>-2.5</v>
      </c>
    </row>
    <row r="48489" customFormat="false" ht="12" hidden="false" customHeight="false" outlineLevel="0" collapsed="false">
      <c r="BS48489" s="96" t="n">
        <f aca="false">BR48489-2.5</f>
        <v>-2.5</v>
      </c>
    </row>
    <row r="48490" customFormat="false" ht="12" hidden="false" customHeight="false" outlineLevel="0" collapsed="false">
      <c r="BS48490" s="96" t="n">
        <f aca="false">BR48490-2.5</f>
        <v>-2.5</v>
      </c>
    </row>
    <row r="48491" customFormat="false" ht="12" hidden="false" customHeight="false" outlineLevel="0" collapsed="false">
      <c r="BS48491" s="96" t="n">
        <f aca="false">BR48491-2.5</f>
        <v>-2.5</v>
      </c>
    </row>
    <row r="48492" customFormat="false" ht="12" hidden="false" customHeight="false" outlineLevel="0" collapsed="false">
      <c r="BS48492" s="96" t="n">
        <f aca="false">BR48492-2.5</f>
        <v>-2.5</v>
      </c>
    </row>
    <row r="48493" customFormat="false" ht="12" hidden="false" customHeight="false" outlineLevel="0" collapsed="false">
      <c r="BS48493" s="96" t="n">
        <f aca="false">BR48493-2.5</f>
        <v>-2.5</v>
      </c>
    </row>
    <row r="48494" customFormat="false" ht="12" hidden="false" customHeight="false" outlineLevel="0" collapsed="false">
      <c r="BS48494" s="96" t="n">
        <f aca="false">BR48494-2.5</f>
        <v>-2.5</v>
      </c>
    </row>
    <row r="48495" customFormat="false" ht="12" hidden="false" customHeight="false" outlineLevel="0" collapsed="false">
      <c r="BS48495" s="96" t="n">
        <f aca="false">BR48495-2.5</f>
        <v>-2.5</v>
      </c>
    </row>
    <row r="48496" customFormat="false" ht="12" hidden="false" customHeight="false" outlineLevel="0" collapsed="false">
      <c r="BS48496" s="96" t="n">
        <f aca="false">BR48496-2.5</f>
        <v>-2.5</v>
      </c>
    </row>
    <row r="48497" customFormat="false" ht="12" hidden="false" customHeight="false" outlineLevel="0" collapsed="false">
      <c r="BS48497" s="96" t="n">
        <f aca="false">BR48497-2.5</f>
        <v>-2.5</v>
      </c>
    </row>
    <row r="48498" customFormat="false" ht="12" hidden="false" customHeight="false" outlineLevel="0" collapsed="false">
      <c r="BS48498" s="96" t="n">
        <f aca="false">BR48498-2.5</f>
        <v>-2.5</v>
      </c>
    </row>
    <row r="48499" customFormat="false" ht="12" hidden="false" customHeight="false" outlineLevel="0" collapsed="false">
      <c r="BS48499" s="96" t="n">
        <f aca="false">BR48499-2.5</f>
        <v>-2.5</v>
      </c>
    </row>
    <row r="48500" customFormat="false" ht="12" hidden="false" customHeight="false" outlineLevel="0" collapsed="false">
      <c r="BS48500" s="96" t="n">
        <f aca="false">BR48500-2.5</f>
        <v>-2.5</v>
      </c>
    </row>
    <row r="48501" customFormat="false" ht="12" hidden="false" customHeight="false" outlineLevel="0" collapsed="false">
      <c r="BS48501" s="96" t="n">
        <f aca="false">BR48501-2.5</f>
        <v>-2.5</v>
      </c>
    </row>
    <row r="48502" customFormat="false" ht="12" hidden="false" customHeight="false" outlineLevel="0" collapsed="false">
      <c r="BS48502" s="96" t="n">
        <f aca="false">BR48502-2.5</f>
        <v>-2.5</v>
      </c>
    </row>
    <row r="48503" customFormat="false" ht="12" hidden="false" customHeight="false" outlineLevel="0" collapsed="false">
      <c r="BS48503" s="96" t="n">
        <f aca="false">BR48503-2.5</f>
        <v>-2.5</v>
      </c>
    </row>
    <row r="48504" customFormat="false" ht="12" hidden="false" customHeight="false" outlineLevel="0" collapsed="false">
      <c r="BS48504" s="96" t="n">
        <f aca="false">BR48504-2.5</f>
        <v>-2.5</v>
      </c>
    </row>
    <row r="48505" customFormat="false" ht="12" hidden="false" customHeight="false" outlineLevel="0" collapsed="false">
      <c r="BS48505" s="96" t="n">
        <f aca="false">BR48505-2.5</f>
        <v>-2.5</v>
      </c>
    </row>
    <row r="48506" customFormat="false" ht="12" hidden="false" customHeight="false" outlineLevel="0" collapsed="false">
      <c r="BS48506" s="96" t="n">
        <f aca="false">BR48506-2.5</f>
        <v>-2.5</v>
      </c>
    </row>
    <row r="48507" customFormat="false" ht="12" hidden="false" customHeight="false" outlineLevel="0" collapsed="false">
      <c r="BS48507" s="96" t="n">
        <f aca="false">BR48507-2.5</f>
        <v>-2.5</v>
      </c>
    </row>
    <row r="48508" customFormat="false" ht="12" hidden="false" customHeight="false" outlineLevel="0" collapsed="false">
      <c r="BS48508" s="96" t="n">
        <f aca="false">BR48508-2.5</f>
        <v>-2.5</v>
      </c>
    </row>
    <row r="48509" customFormat="false" ht="12" hidden="false" customHeight="false" outlineLevel="0" collapsed="false">
      <c r="BS48509" s="96" t="n">
        <f aca="false">BR48509-2.5</f>
        <v>-2.5</v>
      </c>
    </row>
    <row r="48510" customFormat="false" ht="12" hidden="false" customHeight="false" outlineLevel="0" collapsed="false">
      <c r="BS48510" s="96" t="n">
        <f aca="false">BR48510-2.5</f>
        <v>-2.5</v>
      </c>
    </row>
    <row r="48511" customFormat="false" ht="12" hidden="false" customHeight="false" outlineLevel="0" collapsed="false">
      <c r="BS48511" s="96" t="n">
        <f aca="false">BR48511-2.5</f>
        <v>-2.5</v>
      </c>
    </row>
    <row r="48512" customFormat="false" ht="12" hidden="false" customHeight="false" outlineLevel="0" collapsed="false">
      <c r="BS48512" s="96" t="n">
        <f aca="false">BR48512-2.5</f>
        <v>-2.5</v>
      </c>
    </row>
    <row r="48513" customFormat="false" ht="12" hidden="false" customHeight="false" outlineLevel="0" collapsed="false">
      <c r="BS48513" s="96" t="n">
        <f aca="false">BR48513-2.5</f>
        <v>-2.5</v>
      </c>
    </row>
    <row r="48514" customFormat="false" ht="12" hidden="false" customHeight="false" outlineLevel="0" collapsed="false">
      <c r="BS48514" s="96" t="n">
        <f aca="false">BR48514-2.5</f>
        <v>-2.5</v>
      </c>
    </row>
    <row r="48515" customFormat="false" ht="12" hidden="false" customHeight="false" outlineLevel="0" collapsed="false">
      <c r="BS48515" s="96" t="n">
        <f aca="false">BR48515-2.5</f>
        <v>-2.5</v>
      </c>
    </row>
    <row r="48516" customFormat="false" ht="12" hidden="false" customHeight="false" outlineLevel="0" collapsed="false">
      <c r="BS48516" s="96" t="n">
        <f aca="false">BR48516-2.5</f>
        <v>-2.5</v>
      </c>
    </row>
    <row r="48517" customFormat="false" ht="12" hidden="false" customHeight="false" outlineLevel="0" collapsed="false">
      <c r="BS48517" s="96" t="n">
        <f aca="false">BR48517-2.5</f>
        <v>-2.5</v>
      </c>
    </row>
    <row r="48518" customFormat="false" ht="12" hidden="false" customHeight="false" outlineLevel="0" collapsed="false">
      <c r="BS48518" s="96" t="n">
        <f aca="false">BR48518-2.5</f>
        <v>-2.5</v>
      </c>
    </row>
    <row r="48519" customFormat="false" ht="12" hidden="false" customHeight="false" outlineLevel="0" collapsed="false">
      <c r="BS48519" s="96" t="n">
        <f aca="false">BR48519-2.5</f>
        <v>-2.5</v>
      </c>
    </row>
    <row r="48520" customFormat="false" ht="12" hidden="false" customHeight="false" outlineLevel="0" collapsed="false">
      <c r="BS48520" s="96" t="n">
        <f aca="false">BR48520-2.5</f>
        <v>-2.5</v>
      </c>
    </row>
    <row r="48521" customFormat="false" ht="12" hidden="false" customHeight="false" outlineLevel="0" collapsed="false">
      <c r="BS48521" s="96" t="n">
        <f aca="false">BR48521-2.5</f>
        <v>-2.5</v>
      </c>
    </row>
    <row r="48522" customFormat="false" ht="12" hidden="false" customHeight="false" outlineLevel="0" collapsed="false">
      <c r="BS48522" s="96" t="n">
        <f aca="false">BR48522-2.5</f>
        <v>-2.5</v>
      </c>
    </row>
    <row r="48523" customFormat="false" ht="12" hidden="false" customHeight="false" outlineLevel="0" collapsed="false">
      <c r="BS48523" s="96" t="n">
        <f aca="false">BR48523-2.5</f>
        <v>-2.5</v>
      </c>
    </row>
    <row r="48524" customFormat="false" ht="12" hidden="false" customHeight="false" outlineLevel="0" collapsed="false">
      <c r="BS48524" s="96" t="n">
        <f aca="false">BR48524-2.5</f>
        <v>-2.5</v>
      </c>
    </row>
    <row r="48525" customFormat="false" ht="12" hidden="false" customHeight="false" outlineLevel="0" collapsed="false">
      <c r="BS48525" s="96" t="n">
        <f aca="false">BR48525-2.5</f>
        <v>-2.5</v>
      </c>
    </row>
    <row r="48526" customFormat="false" ht="12" hidden="false" customHeight="false" outlineLevel="0" collapsed="false">
      <c r="BS48526" s="96" t="n">
        <f aca="false">BR48526-2.5</f>
        <v>-2.5</v>
      </c>
    </row>
    <row r="48527" customFormat="false" ht="12" hidden="false" customHeight="false" outlineLevel="0" collapsed="false">
      <c r="BS48527" s="96" t="n">
        <f aca="false">BR48527-2.5</f>
        <v>-2.5</v>
      </c>
    </row>
    <row r="48528" customFormat="false" ht="12" hidden="false" customHeight="false" outlineLevel="0" collapsed="false">
      <c r="BS48528" s="96" t="n">
        <f aca="false">BR48528-2.5</f>
        <v>-2.5</v>
      </c>
    </row>
    <row r="48529" customFormat="false" ht="12" hidden="false" customHeight="false" outlineLevel="0" collapsed="false">
      <c r="BS48529" s="96" t="n">
        <f aca="false">BR48529-2.5</f>
        <v>-2.5</v>
      </c>
    </row>
    <row r="48530" customFormat="false" ht="12" hidden="false" customHeight="false" outlineLevel="0" collapsed="false">
      <c r="BS48530" s="96" t="n">
        <f aca="false">BR48530-2.5</f>
        <v>-2.5</v>
      </c>
    </row>
    <row r="48531" customFormat="false" ht="12" hidden="false" customHeight="false" outlineLevel="0" collapsed="false">
      <c r="BS48531" s="96" t="n">
        <f aca="false">BR48531-2.5</f>
        <v>-2.5</v>
      </c>
    </row>
    <row r="48532" customFormat="false" ht="12" hidden="false" customHeight="false" outlineLevel="0" collapsed="false">
      <c r="BS48532" s="96" t="n">
        <f aca="false">BR48532-2.5</f>
        <v>-2.5</v>
      </c>
    </row>
    <row r="48533" customFormat="false" ht="12" hidden="false" customHeight="false" outlineLevel="0" collapsed="false">
      <c r="BS48533" s="96" t="n">
        <f aca="false">BR48533-2.5</f>
        <v>-2.5</v>
      </c>
    </row>
    <row r="48534" customFormat="false" ht="12" hidden="false" customHeight="false" outlineLevel="0" collapsed="false">
      <c r="BS48534" s="96" t="n">
        <f aca="false">BR48534-2.5</f>
        <v>-2.5</v>
      </c>
    </row>
    <row r="48535" customFormat="false" ht="12" hidden="false" customHeight="false" outlineLevel="0" collapsed="false">
      <c r="BS48535" s="96" t="n">
        <f aca="false">BR48535-2.5</f>
        <v>-2.5</v>
      </c>
    </row>
    <row r="48536" customFormat="false" ht="12" hidden="false" customHeight="false" outlineLevel="0" collapsed="false">
      <c r="BS48536" s="96" t="n">
        <f aca="false">BR48536-2.5</f>
        <v>-2.5</v>
      </c>
    </row>
    <row r="48537" customFormat="false" ht="12" hidden="false" customHeight="false" outlineLevel="0" collapsed="false">
      <c r="BS48537" s="96" t="n">
        <f aca="false">BR48537-2.5</f>
        <v>-2.5</v>
      </c>
    </row>
    <row r="48538" customFormat="false" ht="12" hidden="false" customHeight="false" outlineLevel="0" collapsed="false">
      <c r="BS48538" s="96" t="n">
        <f aca="false">BR48538-2.5</f>
        <v>-2.5</v>
      </c>
    </row>
    <row r="48539" customFormat="false" ht="12" hidden="false" customHeight="false" outlineLevel="0" collapsed="false">
      <c r="BS48539" s="96" t="n">
        <f aca="false">BR48539-2.5</f>
        <v>-2.5</v>
      </c>
    </row>
    <row r="48540" customFormat="false" ht="12" hidden="false" customHeight="false" outlineLevel="0" collapsed="false">
      <c r="BS48540" s="96" t="n">
        <f aca="false">BR48540-2.5</f>
        <v>-2.5</v>
      </c>
    </row>
    <row r="48541" customFormat="false" ht="12" hidden="false" customHeight="false" outlineLevel="0" collapsed="false">
      <c r="BS48541" s="96" t="n">
        <f aca="false">BR48541-2.5</f>
        <v>-2.5</v>
      </c>
    </row>
    <row r="48542" customFormat="false" ht="12" hidden="false" customHeight="false" outlineLevel="0" collapsed="false">
      <c r="BS48542" s="96" t="n">
        <f aca="false">BR48542-2.5</f>
        <v>-2.5</v>
      </c>
    </row>
    <row r="48543" customFormat="false" ht="12" hidden="false" customHeight="false" outlineLevel="0" collapsed="false">
      <c r="BS48543" s="96" t="n">
        <f aca="false">BR48543-2.5</f>
        <v>-2.5</v>
      </c>
    </row>
    <row r="48544" customFormat="false" ht="12" hidden="false" customHeight="false" outlineLevel="0" collapsed="false">
      <c r="BS48544" s="96" t="n">
        <f aca="false">BR48544-2.5</f>
        <v>-2.5</v>
      </c>
    </row>
    <row r="48545" customFormat="false" ht="12" hidden="false" customHeight="false" outlineLevel="0" collapsed="false">
      <c r="BS48545" s="96" t="n">
        <f aca="false">BR48545-2.5</f>
        <v>-2.5</v>
      </c>
    </row>
    <row r="48546" customFormat="false" ht="12" hidden="false" customHeight="false" outlineLevel="0" collapsed="false">
      <c r="BS48546" s="96" t="n">
        <f aca="false">BR48546-2.5</f>
        <v>-2.5</v>
      </c>
    </row>
    <row r="48547" customFormat="false" ht="12" hidden="false" customHeight="false" outlineLevel="0" collapsed="false">
      <c r="BS48547" s="96" t="n">
        <f aca="false">BR48547-2.5</f>
        <v>-2.5</v>
      </c>
    </row>
    <row r="48548" customFormat="false" ht="12" hidden="false" customHeight="false" outlineLevel="0" collapsed="false">
      <c r="BS48548" s="96" t="n">
        <f aca="false">BR48548-2.5</f>
        <v>-2.5</v>
      </c>
    </row>
    <row r="48549" customFormat="false" ht="12" hidden="false" customHeight="false" outlineLevel="0" collapsed="false">
      <c r="BS48549" s="96" t="n">
        <f aca="false">BR48549-2.5</f>
        <v>-2.5</v>
      </c>
    </row>
    <row r="48550" customFormat="false" ht="12" hidden="false" customHeight="false" outlineLevel="0" collapsed="false">
      <c r="BS48550" s="96" t="n">
        <f aca="false">BR48550-2.5</f>
        <v>-2.5</v>
      </c>
    </row>
    <row r="48551" customFormat="false" ht="12" hidden="false" customHeight="false" outlineLevel="0" collapsed="false">
      <c r="BS48551" s="96" t="n">
        <f aca="false">BR48551-2.5</f>
        <v>-2.5</v>
      </c>
    </row>
    <row r="48552" customFormat="false" ht="12" hidden="false" customHeight="false" outlineLevel="0" collapsed="false">
      <c r="BS48552" s="96" t="n">
        <f aca="false">BR48552-2.5</f>
        <v>-2.5</v>
      </c>
    </row>
    <row r="48553" customFormat="false" ht="12" hidden="false" customHeight="false" outlineLevel="0" collapsed="false">
      <c r="BS48553" s="96" t="n">
        <f aca="false">BR48553-2.5</f>
        <v>-2.5</v>
      </c>
    </row>
    <row r="48554" customFormat="false" ht="12" hidden="false" customHeight="false" outlineLevel="0" collapsed="false">
      <c r="BS48554" s="96" t="n">
        <f aca="false">BR48554-2.5</f>
        <v>-2.5</v>
      </c>
    </row>
    <row r="48555" customFormat="false" ht="12" hidden="false" customHeight="false" outlineLevel="0" collapsed="false">
      <c r="BS48555" s="96" t="n">
        <f aca="false">BR48555-2.5</f>
        <v>-2.5</v>
      </c>
    </row>
    <row r="48556" customFormat="false" ht="12" hidden="false" customHeight="false" outlineLevel="0" collapsed="false">
      <c r="BS48556" s="96" t="n">
        <f aca="false">BR48556-2.5</f>
        <v>-2.5</v>
      </c>
    </row>
    <row r="48557" customFormat="false" ht="12" hidden="false" customHeight="false" outlineLevel="0" collapsed="false">
      <c r="BS48557" s="96" t="n">
        <f aca="false">BR48557-2.5</f>
        <v>-2.5</v>
      </c>
    </row>
    <row r="48558" customFormat="false" ht="12" hidden="false" customHeight="false" outlineLevel="0" collapsed="false">
      <c r="BS48558" s="96" t="n">
        <f aca="false">BR48558-2.5</f>
        <v>-2.5</v>
      </c>
    </row>
    <row r="48559" customFormat="false" ht="12" hidden="false" customHeight="false" outlineLevel="0" collapsed="false">
      <c r="BS48559" s="96" t="n">
        <f aca="false">BR48559-2.5</f>
        <v>-2.5</v>
      </c>
    </row>
    <row r="48560" customFormat="false" ht="12" hidden="false" customHeight="false" outlineLevel="0" collapsed="false">
      <c r="BS48560" s="96" t="n">
        <f aca="false">BR48560-2.5</f>
        <v>-2.5</v>
      </c>
    </row>
    <row r="48561" customFormat="false" ht="12" hidden="false" customHeight="false" outlineLevel="0" collapsed="false">
      <c r="BS48561" s="96" t="n">
        <f aca="false">BR48561-2.5</f>
        <v>-2.5</v>
      </c>
    </row>
    <row r="48562" customFormat="false" ht="12" hidden="false" customHeight="false" outlineLevel="0" collapsed="false">
      <c r="BS48562" s="96" t="n">
        <f aca="false">BR48562-2.5</f>
        <v>-2.5</v>
      </c>
    </row>
    <row r="48563" customFormat="false" ht="12" hidden="false" customHeight="false" outlineLevel="0" collapsed="false">
      <c r="BS48563" s="96" t="n">
        <f aca="false">BR48563-2.5</f>
        <v>-2.5</v>
      </c>
    </row>
    <row r="48564" customFormat="false" ht="12" hidden="false" customHeight="false" outlineLevel="0" collapsed="false">
      <c r="BS48564" s="96" t="n">
        <f aca="false">BR48564-2.5</f>
        <v>-2.5</v>
      </c>
    </row>
    <row r="48565" customFormat="false" ht="12" hidden="false" customHeight="false" outlineLevel="0" collapsed="false">
      <c r="BS48565" s="96" t="n">
        <f aca="false">BR48565-2.5</f>
        <v>-2.5</v>
      </c>
    </row>
    <row r="48566" customFormat="false" ht="12" hidden="false" customHeight="false" outlineLevel="0" collapsed="false">
      <c r="BS48566" s="96" t="n">
        <f aca="false">BR48566-2.5</f>
        <v>-2.5</v>
      </c>
    </row>
    <row r="48567" customFormat="false" ht="12" hidden="false" customHeight="false" outlineLevel="0" collapsed="false">
      <c r="BS48567" s="96" t="n">
        <f aca="false">BR48567-2.5</f>
        <v>-2.5</v>
      </c>
    </row>
    <row r="48568" customFormat="false" ht="12" hidden="false" customHeight="false" outlineLevel="0" collapsed="false">
      <c r="BS48568" s="96" t="n">
        <f aca="false">BR48568-2.5</f>
        <v>-2.5</v>
      </c>
    </row>
    <row r="48569" customFormat="false" ht="12" hidden="false" customHeight="false" outlineLevel="0" collapsed="false">
      <c r="BS48569" s="96" t="n">
        <f aca="false">BR48569-2.5</f>
        <v>-2.5</v>
      </c>
    </row>
    <row r="48570" customFormat="false" ht="12" hidden="false" customHeight="false" outlineLevel="0" collapsed="false">
      <c r="BS48570" s="96" t="n">
        <f aca="false">BR48570-2.5</f>
        <v>-2.5</v>
      </c>
    </row>
    <row r="48571" customFormat="false" ht="12" hidden="false" customHeight="false" outlineLevel="0" collapsed="false">
      <c r="BS48571" s="96" t="n">
        <f aca="false">BR48571-2.5</f>
        <v>-2.5</v>
      </c>
    </row>
    <row r="48572" customFormat="false" ht="12" hidden="false" customHeight="false" outlineLevel="0" collapsed="false">
      <c r="BS48572" s="96" t="n">
        <f aca="false">BR48572-2.5</f>
        <v>-2.5</v>
      </c>
    </row>
    <row r="48573" customFormat="false" ht="12" hidden="false" customHeight="false" outlineLevel="0" collapsed="false">
      <c r="BS48573" s="96" t="n">
        <f aca="false">BR48573-2.5</f>
        <v>-2.5</v>
      </c>
    </row>
    <row r="48574" customFormat="false" ht="12" hidden="false" customHeight="false" outlineLevel="0" collapsed="false">
      <c r="BS48574" s="96" t="n">
        <f aca="false">BR48574-2.5</f>
        <v>-2.5</v>
      </c>
    </row>
    <row r="48575" customFormat="false" ht="12" hidden="false" customHeight="false" outlineLevel="0" collapsed="false">
      <c r="BS48575" s="96" t="n">
        <f aca="false">BR48575-2.5</f>
        <v>-2.5</v>
      </c>
    </row>
    <row r="48576" customFormat="false" ht="12" hidden="false" customHeight="false" outlineLevel="0" collapsed="false">
      <c r="BS48576" s="96" t="n">
        <f aca="false">BR48576-2.5</f>
        <v>-2.5</v>
      </c>
    </row>
    <row r="48577" customFormat="false" ht="12" hidden="false" customHeight="false" outlineLevel="0" collapsed="false">
      <c r="BS48577" s="96" t="n">
        <f aca="false">BR48577-2.5</f>
        <v>-2.5</v>
      </c>
    </row>
    <row r="48578" customFormat="false" ht="12" hidden="false" customHeight="false" outlineLevel="0" collapsed="false">
      <c r="BS48578" s="96" t="n">
        <f aca="false">BR48578-2.5</f>
        <v>-2.5</v>
      </c>
    </row>
    <row r="48579" customFormat="false" ht="12" hidden="false" customHeight="false" outlineLevel="0" collapsed="false">
      <c r="BS48579" s="96" t="n">
        <f aca="false">BR48579-2.5</f>
        <v>-2.5</v>
      </c>
    </row>
    <row r="48580" customFormat="false" ht="12" hidden="false" customHeight="false" outlineLevel="0" collapsed="false">
      <c r="BS48580" s="96" t="n">
        <f aca="false">BR48580-2.5</f>
        <v>-2.5</v>
      </c>
    </row>
    <row r="48581" customFormat="false" ht="12" hidden="false" customHeight="false" outlineLevel="0" collapsed="false">
      <c r="BS48581" s="96" t="n">
        <f aca="false">BR48581-2.5</f>
        <v>-2.5</v>
      </c>
    </row>
    <row r="48582" customFormat="false" ht="12" hidden="false" customHeight="false" outlineLevel="0" collapsed="false">
      <c r="BS48582" s="96" t="n">
        <f aca="false">BR48582-2.5</f>
        <v>-2.5</v>
      </c>
    </row>
    <row r="48583" customFormat="false" ht="12" hidden="false" customHeight="false" outlineLevel="0" collapsed="false">
      <c r="BS48583" s="96" t="n">
        <f aca="false">BR48583-2.5</f>
        <v>-2.5</v>
      </c>
    </row>
    <row r="48584" customFormat="false" ht="12" hidden="false" customHeight="false" outlineLevel="0" collapsed="false">
      <c r="BS48584" s="96" t="n">
        <f aca="false">BR48584-2.5</f>
        <v>-2.5</v>
      </c>
    </row>
    <row r="48585" customFormat="false" ht="12" hidden="false" customHeight="false" outlineLevel="0" collapsed="false">
      <c r="BS48585" s="96" t="n">
        <f aca="false">BR48585-2.5</f>
        <v>-2.5</v>
      </c>
    </row>
    <row r="48586" customFormat="false" ht="12" hidden="false" customHeight="false" outlineLevel="0" collapsed="false">
      <c r="BS48586" s="96" t="n">
        <f aca="false">BR48586-2.5</f>
        <v>-2.5</v>
      </c>
    </row>
    <row r="48587" customFormat="false" ht="12" hidden="false" customHeight="false" outlineLevel="0" collapsed="false">
      <c r="BS48587" s="96" t="n">
        <f aca="false">BR48587-2.5</f>
        <v>-2.5</v>
      </c>
    </row>
    <row r="48588" customFormat="false" ht="12" hidden="false" customHeight="false" outlineLevel="0" collapsed="false">
      <c r="BS48588" s="96" t="n">
        <f aca="false">BR48588-2.5</f>
        <v>-2.5</v>
      </c>
    </row>
    <row r="48589" customFormat="false" ht="12" hidden="false" customHeight="false" outlineLevel="0" collapsed="false">
      <c r="BS48589" s="96" t="n">
        <f aca="false">BR48589-2.5</f>
        <v>-2.5</v>
      </c>
    </row>
    <row r="48590" customFormat="false" ht="12" hidden="false" customHeight="false" outlineLevel="0" collapsed="false">
      <c r="BS48590" s="96" t="n">
        <f aca="false">BR48590-2.5</f>
        <v>-2.5</v>
      </c>
    </row>
    <row r="48591" customFormat="false" ht="12" hidden="false" customHeight="false" outlineLevel="0" collapsed="false">
      <c r="BS48591" s="96" t="n">
        <f aca="false">BR48591-2.5</f>
        <v>-2.5</v>
      </c>
    </row>
    <row r="48592" customFormat="false" ht="12" hidden="false" customHeight="false" outlineLevel="0" collapsed="false">
      <c r="BS48592" s="96" t="n">
        <f aca="false">BR48592-2.5</f>
        <v>-2.5</v>
      </c>
    </row>
    <row r="48593" customFormat="false" ht="12" hidden="false" customHeight="false" outlineLevel="0" collapsed="false">
      <c r="BS48593" s="96" t="n">
        <f aca="false">BR48593-2.5</f>
        <v>-2.5</v>
      </c>
    </row>
    <row r="48594" customFormat="false" ht="12" hidden="false" customHeight="false" outlineLevel="0" collapsed="false">
      <c r="BS48594" s="96" t="n">
        <f aca="false">BR48594-2.5</f>
        <v>-2.5</v>
      </c>
    </row>
    <row r="48595" customFormat="false" ht="12" hidden="false" customHeight="false" outlineLevel="0" collapsed="false">
      <c r="BS48595" s="96" t="n">
        <f aca="false">BR48595-2.5</f>
        <v>-2.5</v>
      </c>
    </row>
    <row r="48596" customFormat="false" ht="12" hidden="false" customHeight="false" outlineLevel="0" collapsed="false">
      <c r="BS48596" s="96" t="n">
        <f aca="false">BR48596-2.5</f>
        <v>-2.5</v>
      </c>
    </row>
    <row r="48597" customFormat="false" ht="12" hidden="false" customHeight="false" outlineLevel="0" collapsed="false">
      <c r="BS48597" s="96" t="n">
        <f aca="false">BR48597-2.5</f>
        <v>-2.5</v>
      </c>
    </row>
    <row r="48598" customFormat="false" ht="12" hidden="false" customHeight="false" outlineLevel="0" collapsed="false">
      <c r="BS48598" s="96" t="n">
        <f aca="false">BR48598-2.5</f>
        <v>-2.5</v>
      </c>
    </row>
    <row r="48599" customFormat="false" ht="12" hidden="false" customHeight="false" outlineLevel="0" collapsed="false">
      <c r="BS48599" s="96" t="n">
        <f aca="false">BR48599-2.5</f>
        <v>-2.5</v>
      </c>
    </row>
    <row r="48600" customFormat="false" ht="12" hidden="false" customHeight="false" outlineLevel="0" collapsed="false">
      <c r="BS48600" s="96" t="n">
        <f aca="false">BR48600-2.5</f>
        <v>-2.5</v>
      </c>
    </row>
    <row r="48601" customFormat="false" ht="12" hidden="false" customHeight="false" outlineLevel="0" collapsed="false">
      <c r="BS48601" s="96" t="n">
        <f aca="false">BR48601-2.5</f>
        <v>-2.5</v>
      </c>
    </row>
    <row r="48602" customFormat="false" ht="12" hidden="false" customHeight="false" outlineLevel="0" collapsed="false">
      <c r="BS48602" s="96" t="n">
        <f aca="false">BR48602-2.5</f>
        <v>-2.5</v>
      </c>
    </row>
    <row r="48603" customFormat="false" ht="12" hidden="false" customHeight="false" outlineLevel="0" collapsed="false">
      <c r="BS48603" s="96" t="n">
        <f aca="false">BR48603-2.5</f>
        <v>-2.5</v>
      </c>
    </row>
    <row r="48604" customFormat="false" ht="12" hidden="false" customHeight="false" outlineLevel="0" collapsed="false">
      <c r="BS48604" s="96" t="n">
        <f aca="false">BR48604-2.5</f>
        <v>-2.5</v>
      </c>
    </row>
    <row r="48605" customFormat="false" ht="12" hidden="false" customHeight="false" outlineLevel="0" collapsed="false">
      <c r="BS48605" s="96" t="n">
        <f aca="false">BR48605-2.5</f>
        <v>-2.5</v>
      </c>
    </row>
    <row r="48606" customFormat="false" ht="12" hidden="false" customHeight="false" outlineLevel="0" collapsed="false">
      <c r="BS48606" s="96" t="n">
        <f aca="false">BR48606-2.5</f>
        <v>-2.5</v>
      </c>
    </row>
    <row r="48607" customFormat="false" ht="12" hidden="false" customHeight="false" outlineLevel="0" collapsed="false">
      <c r="BS48607" s="96" t="n">
        <f aca="false">BR48607-2.5</f>
        <v>-2.5</v>
      </c>
    </row>
    <row r="48608" customFormat="false" ht="12" hidden="false" customHeight="false" outlineLevel="0" collapsed="false">
      <c r="BS48608" s="96" t="n">
        <f aca="false">BR48608-2.5</f>
        <v>-2.5</v>
      </c>
    </row>
    <row r="48609" customFormat="false" ht="12" hidden="false" customHeight="false" outlineLevel="0" collapsed="false">
      <c r="BS48609" s="96" t="n">
        <f aca="false">BR48609-2.5</f>
        <v>-2.5</v>
      </c>
    </row>
    <row r="48610" customFormat="false" ht="12" hidden="false" customHeight="false" outlineLevel="0" collapsed="false">
      <c r="BS48610" s="96" t="n">
        <f aca="false">BR48610-2.5</f>
        <v>-2.5</v>
      </c>
    </row>
    <row r="48611" customFormat="false" ht="12" hidden="false" customHeight="false" outlineLevel="0" collapsed="false">
      <c r="BS48611" s="96" t="n">
        <f aca="false">BR48611-2.5</f>
        <v>-2.5</v>
      </c>
    </row>
    <row r="48612" customFormat="false" ht="12" hidden="false" customHeight="false" outlineLevel="0" collapsed="false">
      <c r="BS48612" s="96" t="n">
        <f aca="false">BR48612-2.5</f>
        <v>-2.5</v>
      </c>
    </row>
    <row r="48613" customFormat="false" ht="12" hidden="false" customHeight="false" outlineLevel="0" collapsed="false">
      <c r="BS48613" s="96" t="n">
        <f aca="false">BR48613-2.5</f>
        <v>-2.5</v>
      </c>
    </row>
    <row r="48614" customFormat="false" ht="12" hidden="false" customHeight="false" outlineLevel="0" collapsed="false">
      <c r="BS48614" s="96" t="n">
        <f aca="false">BR48614-2.5</f>
        <v>-2.5</v>
      </c>
    </row>
    <row r="48615" customFormat="false" ht="12" hidden="false" customHeight="false" outlineLevel="0" collapsed="false">
      <c r="BS48615" s="96" t="n">
        <f aca="false">BR48615-2.5</f>
        <v>-2.5</v>
      </c>
    </row>
    <row r="48616" customFormat="false" ht="12" hidden="false" customHeight="false" outlineLevel="0" collapsed="false">
      <c r="BS48616" s="96" t="n">
        <f aca="false">BR48616-2.5</f>
        <v>-2.5</v>
      </c>
    </row>
    <row r="48617" customFormat="false" ht="12" hidden="false" customHeight="false" outlineLevel="0" collapsed="false">
      <c r="BS48617" s="96" t="n">
        <f aca="false">BR48617-2.5</f>
        <v>-2.5</v>
      </c>
    </row>
    <row r="48618" customFormat="false" ht="12" hidden="false" customHeight="false" outlineLevel="0" collapsed="false">
      <c r="BS48618" s="96" t="n">
        <f aca="false">BR48618-2.5</f>
        <v>-2.5</v>
      </c>
    </row>
    <row r="48619" customFormat="false" ht="12" hidden="false" customHeight="false" outlineLevel="0" collapsed="false">
      <c r="BS48619" s="96" t="n">
        <f aca="false">BR48619-2.5</f>
        <v>-2.5</v>
      </c>
    </row>
    <row r="48620" customFormat="false" ht="12" hidden="false" customHeight="false" outlineLevel="0" collapsed="false">
      <c r="BS48620" s="96" t="n">
        <f aca="false">BR48620-2.5</f>
        <v>-2.5</v>
      </c>
    </row>
    <row r="48621" customFormat="false" ht="12" hidden="false" customHeight="false" outlineLevel="0" collapsed="false">
      <c r="BS48621" s="96" t="n">
        <f aca="false">BR48621-2.5</f>
        <v>-2.5</v>
      </c>
    </row>
    <row r="48622" customFormat="false" ht="12" hidden="false" customHeight="false" outlineLevel="0" collapsed="false">
      <c r="BS48622" s="96" t="n">
        <f aca="false">BR48622-2.5</f>
        <v>-2.5</v>
      </c>
    </row>
    <row r="48623" customFormat="false" ht="12" hidden="false" customHeight="false" outlineLevel="0" collapsed="false">
      <c r="BS48623" s="96" t="n">
        <f aca="false">BR48623-2.5</f>
        <v>-2.5</v>
      </c>
    </row>
    <row r="48624" customFormat="false" ht="12" hidden="false" customHeight="false" outlineLevel="0" collapsed="false">
      <c r="BS48624" s="96" t="n">
        <f aca="false">BR48624-2.5</f>
        <v>-2.5</v>
      </c>
    </row>
    <row r="48625" customFormat="false" ht="12" hidden="false" customHeight="false" outlineLevel="0" collapsed="false">
      <c r="BS48625" s="96" t="n">
        <f aca="false">BR48625-2.5</f>
        <v>-2.5</v>
      </c>
    </row>
    <row r="48626" customFormat="false" ht="12" hidden="false" customHeight="false" outlineLevel="0" collapsed="false">
      <c r="BS48626" s="96" t="n">
        <f aca="false">BR48626-2.5</f>
        <v>-2.5</v>
      </c>
    </row>
    <row r="48627" customFormat="false" ht="12" hidden="false" customHeight="false" outlineLevel="0" collapsed="false">
      <c r="BS48627" s="96" t="n">
        <f aca="false">BR48627-2.5</f>
        <v>-2.5</v>
      </c>
    </row>
    <row r="48628" customFormat="false" ht="12" hidden="false" customHeight="false" outlineLevel="0" collapsed="false">
      <c r="BS48628" s="96" t="n">
        <f aca="false">BR48628-2.5</f>
        <v>-2.5</v>
      </c>
    </row>
    <row r="48629" customFormat="false" ht="12" hidden="false" customHeight="false" outlineLevel="0" collapsed="false">
      <c r="BS48629" s="96" t="n">
        <f aca="false">BR48629-2.5</f>
        <v>-2.5</v>
      </c>
    </row>
    <row r="48630" customFormat="false" ht="12" hidden="false" customHeight="false" outlineLevel="0" collapsed="false">
      <c r="BS48630" s="96" t="n">
        <f aca="false">BR48630-2.5</f>
        <v>-2.5</v>
      </c>
    </row>
    <row r="48631" customFormat="false" ht="12" hidden="false" customHeight="false" outlineLevel="0" collapsed="false">
      <c r="BS48631" s="96" t="n">
        <f aca="false">BR48631-2.5</f>
        <v>-2.5</v>
      </c>
    </row>
    <row r="48632" customFormat="false" ht="12" hidden="false" customHeight="false" outlineLevel="0" collapsed="false">
      <c r="BS48632" s="96" t="n">
        <f aca="false">BR48632-2.5</f>
        <v>-2.5</v>
      </c>
    </row>
    <row r="48633" customFormat="false" ht="12" hidden="false" customHeight="false" outlineLevel="0" collapsed="false">
      <c r="BS48633" s="96" t="n">
        <f aca="false">BR48633-2.5</f>
        <v>-2.5</v>
      </c>
    </row>
    <row r="48634" customFormat="false" ht="12" hidden="false" customHeight="false" outlineLevel="0" collapsed="false">
      <c r="BS48634" s="96" t="n">
        <f aca="false">BR48634-2.5</f>
        <v>-2.5</v>
      </c>
    </row>
    <row r="48635" customFormat="false" ht="12" hidden="false" customHeight="false" outlineLevel="0" collapsed="false">
      <c r="BS48635" s="96" t="n">
        <f aca="false">BR48635-2.5</f>
        <v>-2.5</v>
      </c>
    </row>
    <row r="48636" customFormat="false" ht="12" hidden="false" customHeight="false" outlineLevel="0" collapsed="false">
      <c r="BS48636" s="96" t="n">
        <f aca="false">BR48636-2.5</f>
        <v>-2.5</v>
      </c>
    </row>
    <row r="48637" customFormat="false" ht="12" hidden="false" customHeight="false" outlineLevel="0" collapsed="false">
      <c r="BS48637" s="96" t="n">
        <f aca="false">BR48637-2.5</f>
        <v>-2.5</v>
      </c>
    </row>
    <row r="48638" customFormat="false" ht="12" hidden="false" customHeight="false" outlineLevel="0" collapsed="false">
      <c r="BS48638" s="96" t="n">
        <f aca="false">BR48638-2.5</f>
        <v>-2.5</v>
      </c>
    </row>
    <row r="48639" customFormat="false" ht="12" hidden="false" customHeight="false" outlineLevel="0" collapsed="false">
      <c r="BS48639" s="96" t="n">
        <f aca="false">BR48639-2.5</f>
        <v>-2.5</v>
      </c>
    </row>
    <row r="48640" customFormat="false" ht="12" hidden="false" customHeight="false" outlineLevel="0" collapsed="false">
      <c r="BS48640" s="96" t="n">
        <f aca="false">BR48640-2.5</f>
        <v>-2.5</v>
      </c>
    </row>
    <row r="48641" customFormat="false" ht="12" hidden="false" customHeight="false" outlineLevel="0" collapsed="false">
      <c r="BS48641" s="96" t="n">
        <f aca="false">BR48641-2.5</f>
        <v>-2.5</v>
      </c>
    </row>
    <row r="48642" customFormat="false" ht="12" hidden="false" customHeight="false" outlineLevel="0" collapsed="false">
      <c r="BS48642" s="96" t="n">
        <f aca="false">BR48642-2.5</f>
        <v>-2.5</v>
      </c>
    </row>
    <row r="48643" customFormat="false" ht="12" hidden="false" customHeight="false" outlineLevel="0" collapsed="false">
      <c r="BS48643" s="96" t="n">
        <f aca="false">BR48643-2.5</f>
        <v>-2.5</v>
      </c>
    </row>
    <row r="48644" customFormat="false" ht="12" hidden="false" customHeight="false" outlineLevel="0" collapsed="false">
      <c r="BS48644" s="96" t="n">
        <f aca="false">BR48644-2.5</f>
        <v>-2.5</v>
      </c>
    </row>
    <row r="48645" customFormat="false" ht="12" hidden="false" customHeight="false" outlineLevel="0" collapsed="false">
      <c r="BS48645" s="96" t="n">
        <f aca="false">BR48645-2.5</f>
        <v>-2.5</v>
      </c>
    </row>
    <row r="48646" customFormat="false" ht="12" hidden="false" customHeight="false" outlineLevel="0" collapsed="false">
      <c r="BS48646" s="96" t="n">
        <f aca="false">BR48646-2.5</f>
        <v>-2.5</v>
      </c>
    </row>
    <row r="48647" customFormat="false" ht="12" hidden="false" customHeight="false" outlineLevel="0" collapsed="false">
      <c r="BS48647" s="96" t="n">
        <f aca="false">BR48647-2.5</f>
        <v>-2.5</v>
      </c>
    </row>
    <row r="48648" customFormat="false" ht="12" hidden="false" customHeight="false" outlineLevel="0" collapsed="false">
      <c r="BS48648" s="96" t="n">
        <f aca="false">BR48648-2.5</f>
        <v>-2.5</v>
      </c>
    </row>
    <row r="48649" customFormat="false" ht="12" hidden="false" customHeight="false" outlineLevel="0" collapsed="false">
      <c r="BS48649" s="96" t="n">
        <f aca="false">BR48649-2.5</f>
        <v>-2.5</v>
      </c>
    </row>
    <row r="48650" customFormat="false" ht="12" hidden="false" customHeight="false" outlineLevel="0" collapsed="false">
      <c r="BS48650" s="96" t="n">
        <f aca="false">BR48650-2.5</f>
        <v>-2.5</v>
      </c>
    </row>
    <row r="48651" customFormat="false" ht="12" hidden="false" customHeight="false" outlineLevel="0" collapsed="false">
      <c r="BS48651" s="96" t="n">
        <f aca="false">BR48651-2.5</f>
        <v>-2.5</v>
      </c>
    </row>
    <row r="48652" customFormat="false" ht="12" hidden="false" customHeight="false" outlineLevel="0" collapsed="false">
      <c r="BS48652" s="96" t="n">
        <f aca="false">BR48652-2.5</f>
        <v>-2.5</v>
      </c>
    </row>
    <row r="48653" customFormat="false" ht="12" hidden="false" customHeight="false" outlineLevel="0" collapsed="false">
      <c r="BS48653" s="96" t="n">
        <f aca="false">BR48653-2.5</f>
        <v>-2.5</v>
      </c>
    </row>
    <row r="48654" customFormat="false" ht="12" hidden="false" customHeight="false" outlineLevel="0" collapsed="false">
      <c r="BS48654" s="96" t="n">
        <f aca="false">BR48654-2.5</f>
        <v>-2.5</v>
      </c>
    </row>
    <row r="48655" customFormat="false" ht="12" hidden="false" customHeight="false" outlineLevel="0" collapsed="false">
      <c r="BS48655" s="96" t="n">
        <f aca="false">BR48655-2.5</f>
        <v>-2.5</v>
      </c>
    </row>
    <row r="48656" customFormat="false" ht="12" hidden="false" customHeight="false" outlineLevel="0" collapsed="false">
      <c r="BS48656" s="96" t="n">
        <f aca="false">BR48656-2.5</f>
        <v>-2.5</v>
      </c>
    </row>
    <row r="48657" customFormat="false" ht="12" hidden="false" customHeight="false" outlineLevel="0" collapsed="false">
      <c r="BS48657" s="96" t="n">
        <f aca="false">BR48657-2.5</f>
        <v>-2.5</v>
      </c>
    </row>
    <row r="48658" customFormat="false" ht="12" hidden="false" customHeight="false" outlineLevel="0" collapsed="false">
      <c r="BS48658" s="96" t="n">
        <f aca="false">BR48658-2.5</f>
        <v>-2.5</v>
      </c>
    </row>
    <row r="48659" customFormat="false" ht="12" hidden="false" customHeight="false" outlineLevel="0" collapsed="false">
      <c r="BS48659" s="96" t="n">
        <f aca="false">BR48659-2.5</f>
        <v>-2.5</v>
      </c>
    </row>
    <row r="48660" customFormat="false" ht="12" hidden="false" customHeight="false" outlineLevel="0" collapsed="false">
      <c r="BS48660" s="96" t="n">
        <f aca="false">BR48660-2.5</f>
        <v>-2.5</v>
      </c>
    </row>
    <row r="48661" customFormat="false" ht="12" hidden="false" customHeight="false" outlineLevel="0" collapsed="false">
      <c r="BS48661" s="96" t="n">
        <f aca="false">BR48661-2.5</f>
        <v>-2.5</v>
      </c>
    </row>
    <row r="48662" customFormat="false" ht="12" hidden="false" customHeight="false" outlineLevel="0" collapsed="false">
      <c r="BS48662" s="96" t="n">
        <f aca="false">BR48662-2.5</f>
        <v>-2.5</v>
      </c>
    </row>
    <row r="48663" customFormat="false" ht="12" hidden="false" customHeight="false" outlineLevel="0" collapsed="false">
      <c r="BS48663" s="96" t="n">
        <f aca="false">BR48663-2.5</f>
        <v>-2.5</v>
      </c>
    </row>
    <row r="48664" customFormat="false" ht="12" hidden="false" customHeight="false" outlineLevel="0" collapsed="false">
      <c r="BS48664" s="96" t="n">
        <f aca="false">BR48664-2.5</f>
        <v>-2.5</v>
      </c>
    </row>
    <row r="48665" customFormat="false" ht="12" hidden="false" customHeight="false" outlineLevel="0" collapsed="false">
      <c r="BS48665" s="96" t="n">
        <f aca="false">BR48665-2.5</f>
        <v>-2.5</v>
      </c>
    </row>
    <row r="48666" customFormat="false" ht="12" hidden="false" customHeight="false" outlineLevel="0" collapsed="false">
      <c r="BS48666" s="96" t="n">
        <f aca="false">BR48666-2.5</f>
        <v>-2.5</v>
      </c>
    </row>
    <row r="48667" customFormat="false" ht="12" hidden="false" customHeight="false" outlineLevel="0" collapsed="false">
      <c r="BS48667" s="96" t="n">
        <f aca="false">BR48667-2.5</f>
        <v>-2.5</v>
      </c>
    </row>
    <row r="48668" customFormat="false" ht="12" hidden="false" customHeight="false" outlineLevel="0" collapsed="false">
      <c r="BS48668" s="96" t="n">
        <f aca="false">BR48668-2.5</f>
        <v>-2.5</v>
      </c>
    </row>
    <row r="48669" customFormat="false" ht="12" hidden="false" customHeight="false" outlineLevel="0" collapsed="false">
      <c r="BS48669" s="96" t="n">
        <f aca="false">BR48669-2.5</f>
        <v>-2.5</v>
      </c>
    </row>
    <row r="48670" customFormat="false" ht="12" hidden="false" customHeight="false" outlineLevel="0" collapsed="false">
      <c r="BS48670" s="96" t="n">
        <f aca="false">BR48670-2.5</f>
        <v>-2.5</v>
      </c>
    </row>
    <row r="48671" customFormat="false" ht="12" hidden="false" customHeight="false" outlineLevel="0" collapsed="false">
      <c r="BS48671" s="96" t="n">
        <f aca="false">BR48671-2.5</f>
        <v>-2.5</v>
      </c>
    </row>
    <row r="48672" customFormat="false" ht="12" hidden="false" customHeight="false" outlineLevel="0" collapsed="false">
      <c r="BS48672" s="96" t="n">
        <f aca="false">BR48672-2.5</f>
        <v>-2.5</v>
      </c>
    </row>
    <row r="48673" customFormat="false" ht="12" hidden="false" customHeight="false" outlineLevel="0" collapsed="false">
      <c r="BS48673" s="96" t="n">
        <f aca="false">BR48673-2.5</f>
        <v>-2.5</v>
      </c>
    </row>
    <row r="48674" customFormat="false" ht="12" hidden="false" customHeight="false" outlineLevel="0" collapsed="false">
      <c r="BS48674" s="96" t="n">
        <f aca="false">BR48674-2.5</f>
        <v>-2.5</v>
      </c>
    </row>
    <row r="48675" customFormat="false" ht="12" hidden="false" customHeight="false" outlineLevel="0" collapsed="false">
      <c r="BS48675" s="96" t="n">
        <f aca="false">BR48675-2.5</f>
        <v>-2.5</v>
      </c>
    </row>
    <row r="48676" customFormat="false" ht="12" hidden="false" customHeight="false" outlineLevel="0" collapsed="false">
      <c r="BS48676" s="96" t="n">
        <f aca="false">BR48676-2.5</f>
        <v>-2.5</v>
      </c>
    </row>
    <row r="48677" customFormat="false" ht="12" hidden="false" customHeight="false" outlineLevel="0" collapsed="false">
      <c r="BS48677" s="96" t="n">
        <f aca="false">BR48677-2.5</f>
        <v>-2.5</v>
      </c>
    </row>
    <row r="48678" customFormat="false" ht="12" hidden="false" customHeight="false" outlineLevel="0" collapsed="false">
      <c r="BS48678" s="96" t="n">
        <f aca="false">BR48678-2.5</f>
        <v>-2.5</v>
      </c>
    </row>
    <row r="48679" customFormat="false" ht="12" hidden="false" customHeight="false" outlineLevel="0" collapsed="false">
      <c r="BS48679" s="96" t="n">
        <f aca="false">BR48679-2.5</f>
        <v>-2.5</v>
      </c>
    </row>
    <row r="48680" customFormat="false" ht="12" hidden="false" customHeight="false" outlineLevel="0" collapsed="false">
      <c r="BS48680" s="96" t="n">
        <f aca="false">BR48680-2.5</f>
        <v>-2.5</v>
      </c>
    </row>
    <row r="48681" customFormat="false" ht="12" hidden="false" customHeight="false" outlineLevel="0" collapsed="false">
      <c r="BS48681" s="96" t="n">
        <f aca="false">BR48681-2.5</f>
        <v>-2.5</v>
      </c>
    </row>
    <row r="48682" customFormat="false" ht="12" hidden="false" customHeight="false" outlineLevel="0" collapsed="false">
      <c r="BS48682" s="96" t="n">
        <f aca="false">BR48682-2.5</f>
        <v>-2.5</v>
      </c>
    </row>
    <row r="48683" customFormat="false" ht="12" hidden="false" customHeight="false" outlineLevel="0" collapsed="false">
      <c r="BS48683" s="96" t="n">
        <f aca="false">BR48683-2.5</f>
        <v>-2.5</v>
      </c>
    </row>
    <row r="48684" customFormat="false" ht="12" hidden="false" customHeight="false" outlineLevel="0" collapsed="false">
      <c r="BS48684" s="96" t="n">
        <f aca="false">BR48684-2.5</f>
        <v>-2.5</v>
      </c>
    </row>
    <row r="48685" customFormat="false" ht="12" hidden="false" customHeight="false" outlineLevel="0" collapsed="false">
      <c r="BS48685" s="96" t="n">
        <f aca="false">BR48685-2.5</f>
        <v>-2.5</v>
      </c>
    </row>
    <row r="48686" customFormat="false" ht="12" hidden="false" customHeight="false" outlineLevel="0" collapsed="false">
      <c r="BS48686" s="96" t="n">
        <f aca="false">BR48686-2.5</f>
        <v>-2.5</v>
      </c>
    </row>
    <row r="48687" customFormat="false" ht="12" hidden="false" customHeight="false" outlineLevel="0" collapsed="false">
      <c r="BS48687" s="96" t="n">
        <f aca="false">BR48687-2.5</f>
        <v>-2.5</v>
      </c>
    </row>
    <row r="48688" customFormat="false" ht="12" hidden="false" customHeight="false" outlineLevel="0" collapsed="false">
      <c r="BS48688" s="96" t="n">
        <f aca="false">BR48688-2.5</f>
        <v>-2.5</v>
      </c>
    </row>
    <row r="48689" customFormat="false" ht="12" hidden="false" customHeight="false" outlineLevel="0" collapsed="false">
      <c r="BS48689" s="96" t="n">
        <f aca="false">BR48689-2.5</f>
        <v>-2.5</v>
      </c>
    </row>
    <row r="48690" customFormat="false" ht="12" hidden="false" customHeight="false" outlineLevel="0" collapsed="false">
      <c r="BS48690" s="96" t="n">
        <f aca="false">BR48690-2.5</f>
        <v>-2.5</v>
      </c>
    </row>
    <row r="48691" customFormat="false" ht="12" hidden="false" customHeight="false" outlineLevel="0" collapsed="false">
      <c r="BS48691" s="96" t="n">
        <f aca="false">BR48691-2.5</f>
        <v>-2.5</v>
      </c>
    </row>
    <row r="48692" customFormat="false" ht="12" hidden="false" customHeight="false" outlineLevel="0" collapsed="false">
      <c r="BS48692" s="96" t="n">
        <f aca="false">BR48692-2.5</f>
        <v>-2.5</v>
      </c>
    </row>
    <row r="48693" customFormat="false" ht="12" hidden="false" customHeight="false" outlineLevel="0" collapsed="false">
      <c r="BS48693" s="96" t="n">
        <f aca="false">BR48693-2.5</f>
        <v>-2.5</v>
      </c>
    </row>
    <row r="48694" customFormat="false" ht="12" hidden="false" customHeight="false" outlineLevel="0" collapsed="false">
      <c r="BS48694" s="96" t="n">
        <f aca="false">BR48694-2.5</f>
        <v>-2.5</v>
      </c>
    </row>
    <row r="48695" customFormat="false" ht="12" hidden="false" customHeight="false" outlineLevel="0" collapsed="false">
      <c r="BS48695" s="96" t="n">
        <f aca="false">BR48695-2.5</f>
        <v>-2.5</v>
      </c>
    </row>
    <row r="48696" customFormat="false" ht="12" hidden="false" customHeight="false" outlineLevel="0" collapsed="false">
      <c r="BS48696" s="96" t="n">
        <f aca="false">BR48696-2.5</f>
        <v>-2.5</v>
      </c>
    </row>
    <row r="48697" customFormat="false" ht="12" hidden="false" customHeight="false" outlineLevel="0" collapsed="false">
      <c r="BS48697" s="96" t="n">
        <f aca="false">BR48697-2.5</f>
        <v>-2.5</v>
      </c>
    </row>
    <row r="48698" customFormat="false" ht="12" hidden="false" customHeight="false" outlineLevel="0" collapsed="false">
      <c r="BS48698" s="96" t="n">
        <f aca="false">BR48698-2.5</f>
        <v>-2.5</v>
      </c>
    </row>
    <row r="48699" customFormat="false" ht="12" hidden="false" customHeight="false" outlineLevel="0" collapsed="false">
      <c r="BS48699" s="96" t="n">
        <f aca="false">BR48699-2.5</f>
        <v>-2.5</v>
      </c>
    </row>
    <row r="48700" customFormat="false" ht="12" hidden="false" customHeight="false" outlineLevel="0" collapsed="false">
      <c r="BS48700" s="96" t="n">
        <f aca="false">BR48700-2.5</f>
        <v>-2.5</v>
      </c>
    </row>
    <row r="48701" customFormat="false" ht="12" hidden="false" customHeight="false" outlineLevel="0" collapsed="false">
      <c r="BS48701" s="96" t="n">
        <f aca="false">BR48701-2.5</f>
        <v>-2.5</v>
      </c>
    </row>
    <row r="48702" customFormat="false" ht="12" hidden="false" customHeight="false" outlineLevel="0" collapsed="false">
      <c r="BS48702" s="96" t="n">
        <f aca="false">BR48702-2.5</f>
        <v>-2.5</v>
      </c>
    </row>
    <row r="48703" customFormat="false" ht="12" hidden="false" customHeight="false" outlineLevel="0" collapsed="false">
      <c r="BS48703" s="96" t="n">
        <f aca="false">BR48703-2.5</f>
        <v>-2.5</v>
      </c>
    </row>
    <row r="48704" customFormat="false" ht="12" hidden="false" customHeight="false" outlineLevel="0" collapsed="false">
      <c r="BS48704" s="96" t="n">
        <f aca="false">BR48704-2.5</f>
        <v>-2.5</v>
      </c>
    </row>
    <row r="48705" customFormat="false" ht="12" hidden="false" customHeight="false" outlineLevel="0" collapsed="false">
      <c r="BS48705" s="96" t="n">
        <f aca="false">BR48705-2.5</f>
        <v>-2.5</v>
      </c>
    </row>
    <row r="48706" customFormat="false" ht="12" hidden="false" customHeight="false" outlineLevel="0" collapsed="false">
      <c r="BS48706" s="96" t="n">
        <f aca="false">BR48706-2.5</f>
        <v>-2.5</v>
      </c>
    </row>
    <row r="48707" customFormat="false" ht="12" hidden="false" customHeight="false" outlineLevel="0" collapsed="false">
      <c r="BS48707" s="96" t="n">
        <f aca="false">BR48707-2.5</f>
        <v>-2.5</v>
      </c>
    </row>
    <row r="48708" customFormat="false" ht="12" hidden="false" customHeight="false" outlineLevel="0" collapsed="false">
      <c r="BS48708" s="96" t="n">
        <f aca="false">BR48708-2.5</f>
        <v>-2.5</v>
      </c>
    </row>
    <row r="48709" customFormat="false" ht="12" hidden="false" customHeight="false" outlineLevel="0" collapsed="false">
      <c r="BS48709" s="96" t="n">
        <f aca="false">BR48709-2.5</f>
        <v>-2.5</v>
      </c>
    </row>
    <row r="48710" customFormat="false" ht="12" hidden="false" customHeight="false" outlineLevel="0" collapsed="false">
      <c r="BS48710" s="96" t="n">
        <f aca="false">BR48710-2.5</f>
        <v>-2.5</v>
      </c>
    </row>
    <row r="48711" customFormat="false" ht="12" hidden="false" customHeight="false" outlineLevel="0" collapsed="false">
      <c r="BS48711" s="96" t="n">
        <f aca="false">BR48711-2.5</f>
        <v>-2.5</v>
      </c>
    </row>
    <row r="48712" customFormat="false" ht="12" hidden="false" customHeight="false" outlineLevel="0" collapsed="false">
      <c r="BS48712" s="96" t="n">
        <f aca="false">BR48712-2.5</f>
        <v>-2.5</v>
      </c>
    </row>
    <row r="48713" customFormat="false" ht="12" hidden="false" customHeight="false" outlineLevel="0" collapsed="false">
      <c r="BS48713" s="96" t="n">
        <f aca="false">BR48713-2.5</f>
        <v>-2.5</v>
      </c>
    </row>
    <row r="48714" customFormat="false" ht="12" hidden="false" customHeight="false" outlineLevel="0" collapsed="false">
      <c r="BS48714" s="96" t="n">
        <f aca="false">BR48714-2.5</f>
        <v>-2.5</v>
      </c>
    </row>
    <row r="48715" customFormat="false" ht="12" hidden="false" customHeight="false" outlineLevel="0" collapsed="false">
      <c r="BS48715" s="96" t="n">
        <f aca="false">BR48715-2.5</f>
        <v>-2.5</v>
      </c>
    </row>
    <row r="48716" customFormat="false" ht="12" hidden="false" customHeight="false" outlineLevel="0" collapsed="false">
      <c r="BS48716" s="96" t="n">
        <f aca="false">BR48716-2.5</f>
        <v>-2.5</v>
      </c>
    </row>
    <row r="48717" customFormat="false" ht="12" hidden="false" customHeight="false" outlineLevel="0" collapsed="false">
      <c r="BS48717" s="96" t="n">
        <f aca="false">BR48717-2.5</f>
        <v>-2.5</v>
      </c>
    </row>
    <row r="48718" customFormat="false" ht="12" hidden="false" customHeight="false" outlineLevel="0" collapsed="false">
      <c r="BS48718" s="96" t="n">
        <f aca="false">BR48718-2.5</f>
        <v>-2.5</v>
      </c>
    </row>
    <row r="48719" customFormat="false" ht="12" hidden="false" customHeight="false" outlineLevel="0" collapsed="false">
      <c r="BS48719" s="96" t="n">
        <f aca="false">BR48719-2.5</f>
        <v>-2.5</v>
      </c>
    </row>
    <row r="48720" customFormat="false" ht="12" hidden="false" customHeight="false" outlineLevel="0" collapsed="false">
      <c r="BS48720" s="96" t="n">
        <f aca="false">BR48720-2.5</f>
        <v>-2.5</v>
      </c>
    </row>
    <row r="48721" customFormat="false" ht="12" hidden="false" customHeight="false" outlineLevel="0" collapsed="false">
      <c r="BS48721" s="96" t="n">
        <f aca="false">BR48721-2.5</f>
        <v>-2.5</v>
      </c>
    </row>
    <row r="48722" customFormat="false" ht="12" hidden="false" customHeight="false" outlineLevel="0" collapsed="false">
      <c r="BS48722" s="96" t="n">
        <f aca="false">BR48722-2.5</f>
        <v>-2.5</v>
      </c>
    </row>
    <row r="48723" customFormat="false" ht="12" hidden="false" customHeight="false" outlineLevel="0" collapsed="false">
      <c r="BS48723" s="96" t="n">
        <f aca="false">BR48723-2.5</f>
        <v>-2.5</v>
      </c>
    </row>
    <row r="48724" customFormat="false" ht="12" hidden="false" customHeight="false" outlineLevel="0" collapsed="false">
      <c r="BS48724" s="96" t="n">
        <f aca="false">BR48724-2.5</f>
        <v>-2.5</v>
      </c>
    </row>
    <row r="48725" customFormat="false" ht="12" hidden="false" customHeight="false" outlineLevel="0" collapsed="false">
      <c r="BS48725" s="96" t="n">
        <f aca="false">BR48725-2.5</f>
        <v>-2.5</v>
      </c>
    </row>
    <row r="48726" customFormat="false" ht="12" hidden="false" customHeight="false" outlineLevel="0" collapsed="false">
      <c r="BS48726" s="96" t="n">
        <f aca="false">BR48726-2.5</f>
        <v>-2.5</v>
      </c>
    </row>
    <row r="48727" customFormat="false" ht="12" hidden="false" customHeight="false" outlineLevel="0" collapsed="false">
      <c r="BS48727" s="96" t="n">
        <f aca="false">BR48727-2.5</f>
        <v>-2.5</v>
      </c>
    </row>
    <row r="48728" customFormat="false" ht="12" hidden="false" customHeight="false" outlineLevel="0" collapsed="false">
      <c r="BS48728" s="96" t="n">
        <f aca="false">BR48728-2.5</f>
        <v>-2.5</v>
      </c>
    </row>
    <row r="48729" customFormat="false" ht="12" hidden="false" customHeight="false" outlineLevel="0" collapsed="false">
      <c r="BS48729" s="96" t="n">
        <f aca="false">BR48729-2.5</f>
        <v>-2.5</v>
      </c>
    </row>
    <row r="48730" customFormat="false" ht="12" hidden="false" customHeight="false" outlineLevel="0" collapsed="false">
      <c r="BS48730" s="96" t="n">
        <f aca="false">BR48730-2.5</f>
        <v>-2.5</v>
      </c>
    </row>
    <row r="48731" customFormat="false" ht="12" hidden="false" customHeight="false" outlineLevel="0" collapsed="false">
      <c r="BS48731" s="96" t="n">
        <f aca="false">BR48731-2.5</f>
        <v>-2.5</v>
      </c>
    </row>
    <row r="48732" customFormat="false" ht="12" hidden="false" customHeight="false" outlineLevel="0" collapsed="false">
      <c r="BS48732" s="96" t="n">
        <f aca="false">BR48732-2.5</f>
        <v>-2.5</v>
      </c>
    </row>
    <row r="48733" customFormat="false" ht="12" hidden="false" customHeight="false" outlineLevel="0" collapsed="false">
      <c r="BS48733" s="96" t="n">
        <f aca="false">BR48733-2.5</f>
        <v>-2.5</v>
      </c>
    </row>
    <row r="48734" customFormat="false" ht="12" hidden="false" customHeight="false" outlineLevel="0" collapsed="false">
      <c r="BS48734" s="96" t="n">
        <f aca="false">BR48734-2.5</f>
        <v>-2.5</v>
      </c>
    </row>
    <row r="48735" customFormat="false" ht="12" hidden="false" customHeight="false" outlineLevel="0" collapsed="false">
      <c r="BS48735" s="96" t="n">
        <f aca="false">BR48735-2.5</f>
        <v>-2.5</v>
      </c>
    </row>
    <row r="48736" customFormat="false" ht="12" hidden="false" customHeight="false" outlineLevel="0" collapsed="false">
      <c r="BS48736" s="96" t="n">
        <f aca="false">BR48736-2.5</f>
        <v>-2.5</v>
      </c>
    </row>
    <row r="48737" customFormat="false" ht="12" hidden="false" customHeight="false" outlineLevel="0" collapsed="false">
      <c r="BS48737" s="96" t="n">
        <f aca="false">BR48737-2.5</f>
        <v>-2.5</v>
      </c>
    </row>
    <row r="48738" customFormat="false" ht="12" hidden="false" customHeight="false" outlineLevel="0" collapsed="false">
      <c r="BS48738" s="96" t="n">
        <f aca="false">BR48738-2.5</f>
        <v>-2.5</v>
      </c>
    </row>
    <row r="48739" customFormat="false" ht="12" hidden="false" customHeight="false" outlineLevel="0" collapsed="false">
      <c r="BS48739" s="96" t="n">
        <f aca="false">BR48739-2.5</f>
        <v>-2.5</v>
      </c>
    </row>
    <row r="48740" customFormat="false" ht="12" hidden="false" customHeight="false" outlineLevel="0" collapsed="false">
      <c r="BS48740" s="96" t="n">
        <f aca="false">BR48740-2.5</f>
        <v>-2.5</v>
      </c>
    </row>
    <row r="48741" customFormat="false" ht="12" hidden="false" customHeight="false" outlineLevel="0" collapsed="false">
      <c r="BS48741" s="96" t="n">
        <f aca="false">BR48741-2.5</f>
        <v>-2.5</v>
      </c>
    </row>
    <row r="48742" customFormat="false" ht="12" hidden="false" customHeight="false" outlineLevel="0" collapsed="false">
      <c r="BS48742" s="96" t="n">
        <f aca="false">BR48742-2.5</f>
        <v>-2.5</v>
      </c>
    </row>
    <row r="48743" customFormat="false" ht="12" hidden="false" customHeight="false" outlineLevel="0" collapsed="false">
      <c r="BS48743" s="96" t="n">
        <f aca="false">BR48743-2.5</f>
        <v>-2.5</v>
      </c>
    </row>
    <row r="48744" customFormat="false" ht="12" hidden="false" customHeight="false" outlineLevel="0" collapsed="false">
      <c r="BS48744" s="96" t="n">
        <f aca="false">BR48744-2.5</f>
        <v>-2.5</v>
      </c>
    </row>
    <row r="48745" customFormat="false" ht="12" hidden="false" customHeight="false" outlineLevel="0" collapsed="false">
      <c r="BS48745" s="96" t="n">
        <f aca="false">BR48745-2.5</f>
        <v>-2.5</v>
      </c>
    </row>
    <row r="48746" customFormat="false" ht="12" hidden="false" customHeight="false" outlineLevel="0" collapsed="false">
      <c r="BS48746" s="96" t="n">
        <f aca="false">BR48746-2.5</f>
        <v>-2.5</v>
      </c>
    </row>
    <row r="48747" customFormat="false" ht="12" hidden="false" customHeight="false" outlineLevel="0" collapsed="false">
      <c r="BS48747" s="96" t="n">
        <f aca="false">BR48747-2.5</f>
        <v>-2.5</v>
      </c>
    </row>
    <row r="48748" customFormat="false" ht="12" hidden="false" customHeight="false" outlineLevel="0" collapsed="false">
      <c r="BS48748" s="96" t="n">
        <f aca="false">BR48748-2.5</f>
        <v>-2.5</v>
      </c>
    </row>
    <row r="48749" customFormat="false" ht="12" hidden="false" customHeight="false" outlineLevel="0" collapsed="false">
      <c r="BS48749" s="96" t="n">
        <f aca="false">BR48749-2.5</f>
        <v>-2.5</v>
      </c>
    </row>
    <row r="48750" customFormat="false" ht="12" hidden="false" customHeight="false" outlineLevel="0" collapsed="false">
      <c r="BS48750" s="96" t="n">
        <f aca="false">BR48750-2.5</f>
        <v>-2.5</v>
      </c>
    </row>
    <row r="48751" customFormat="false" ht="12" hidden="false" customHeight="false" outlineLevel="0" collapsed="false">
      <c r="BS48751" s="96" t="n">
        <f aca="false">BR48751-2.5</f>
        <v>-2.5</v>
      </c>
    </row>
    <row r="48752" customFormat="false" ht="12" hidden="false" customHeight="false" outlineLevel="0" collapsed="false">
      <c r="BS48752" s="96" t="n">
        <f aca="false">BR48752-2.5</f>
        <v>-2.5</v>
      </c>
    </row>
    <row r="48753" customFormat="false" ht="12" hidden="false" customHeight="false" outlineLevel="0" collapsed="false">
      <c r="BS48753" s="96" t="n">
        <f aca="false">BR48753-2.5</f>
        <v>-2.5</v>
      </c>
    </row>
    <row r="48754" customFormat="false" ht="12" hidden="false" customHeight="false" outlineLevel="0" collapsed="false">
      <c r="BS48754" s="96" t="n">
        <f aca="false">BR48754-2.5</f>
        <v>-2.5</v>
      </c>
    </row>
    <row r="48755" customFormat="false" ht="12" hidden="false" customHeight="false" outlineLevel="0" collapsed="false">
      <c r="BS48755" s="96" t="n">
        <f aca="false">BR48755-2.5</f>
        <v>-2.5</v>
      </c>
    </row>
    <row r="48756" customFormat="false" ht="12" hidden="false" customHeight="false" outlineLevel="0" collapsed="false">
      <c r="BS48756" s="96" t="n">
        <f aca="false">BR48756-2.5</f>
        <v>-2.5</v>
      </c>
    </row>
    <row r="48757" customFormat="false" ht="12" hidden="false" customHeight="false" outlineLevel="0" collapsed="false">
      <c r="BS48757" s="96" t="n">
        <f aca="false">BR48757-2.5</f>
        <v>-2.5</v>
      </c>
    </row>
    <row r="48758" customFormat="false" ht="12" hidden="false" customHeight="false" outlineLevel="0" collapsed="false">
      <c r="BS48758" s="96" t="n">
        <f aca="false">BR48758-2.5</f>
        <v>-2.5</v>
      </c>
    </row>
    <row r="48759" customFormat="false" ht="12" hidden="false" customHeight="false" outlineLevel="0" collapsed="false">
      <c r="BS48759" s="96" t="n">
        <f aca="false">BR48759-2.5</f>
        <v>-2.5</v>
      </c>
    </row>
    <row r="48760" customFormat="false" ht="12" hidden="false" customHeight="false" outlineLevel="0" collapsed="false">
      <c r="BS48760" s="96" t="n">
        <f aca="false">BR48760-2.5</f>
        <v>-2.5</v>
      </c>
    </row>
    <row r="48761" customFormat="false" ht="12" hidden="false" customHeight="false" outlineLevel="0" collapsed="false">
      <c r="BS48761" s="96" t="n">
        <f aca="false">BR48761-2.5</f>
        <v>-2.5</v>
      </c>
    </row>
    <row r="48762" customFormat="false" ht="12" hidden="false" customHeight="false" outlineLevel="0" collapsed="false">
      <c r="BS48762" s="96" t="n">
        <f aca="false">BR48762-2.5</f>
        <v>-2.5</v>
      </c>
    </row>
    <row r="48763" customFormat="false" ht="12" hidden="false" customHeight="false" outlineLevel="0" collapsed="false">
      <c r="BS48763" s="96" t="n">
        <f aca="false">BR48763-2.5</f>
        <v>-2.5</v>
      </c>
    </row>
    <row r="48764" customFormat="false" ht="12" hidden="false" customHeight="false" outlineLevel="0" collapsed="false">
      <c r="BS48764" s="96" t="n">
        <f aca="false">BR48764-2.5</f>
        <v>-2.5</v>
      </c>
    </row>
    <row r="48765" customFormat="false" ht="12" hidden="false" customHeight="false" outlineLevel="0" collapsed="false">
      <c r="BS48765" s="96" t="n">
        <f aca="false">BR48765-2.5</f>
        <v>-2.5</v>
      </c>
    </row>
    <row r="48766" customFormat="false" ht="12" hidden="false" customHeight="false" outlineLevel="0" collapsed="false">
      <c r="BS48766" s="96" t="n">
        <f aca="false">BR48766-2.5</f>
        <v>-2.5</v>
      </c>
    </row>
    <row r="48767" customFormat="false" ht="12" hidden="false" customHeight="false" outlineLevel="0" collapsed="false">
      <c r="BS48767" s="96" t="n">
        <f aca="false">BR48767-2.5</f>
        <v>-2.5</v>
      </c>
    </row>
    <row r="48768" customFormat="false" ht="12" hidden="false" customHeight="false" outlineLevel="0" collapsed="false">
      <c r="BS48768" s="96" t="n">
        <f aca="false">BR48768-2.5</f>
        <v>-2.5</v>
      </c>
    </row>
    <row r="48769" customFormat="false" ht="12" hidden="false" customHeight="false" outlineLevel="0" collapsed="false">
      <c r="BS48769" s="96" t="n">
        <f aca="false">BR48769-2.5</f>
        <v>-2.5</v>
      </c>
    </row>
    <row r="48770" customFormat="false" ht="12" hidden="false" customHeight="false" outlineLevel="0" collapsed="false">
      <c r="BS48770" s="96" t="n">
        <f aca="false">BR48770-2.5</f>
        <v>-2.5</v>
      </c>
    </row>
    <row r="48771" customFormat="false" ht="12" hidden="false" customHeight="false" outlineLevel="0" collapsed="false">
      <c r="BS48771" s="96" t="n">
        <f aca="false">BR48771-2.5</f>
        <v>-2.5</v>
      </c>
    </row>
    <row r="48772" customFormat="false" ht="12" hidden="false" customHeight="false" outlineLevel="0" collapsed="false">
      <c r="BS48772" s="96" t="n">
        <f aca="false">BR48772-2.5</f>
        <v>-2.5</v>
      </c>
    </row>
    <row r="48773" customFormat="false" ht="12" hidden="false" customHeight="false" outlineLevel="0" collapsed="false">
      <c r="BS48773" s="96" t="n">
        <f aca="false">BR48773-2.5</f>
        <v>-2.5</v>
      </c>
    </row>
    <row r="48774" customFormat="false" ht="12" hidden="false" customHeight="false" outlineLevel="0" collapsed="false">
      <c r="BS48774" s="96" t="n">
        <f aca="false">BR48774-2.5</f>
        <v>-2.5</v>
      </c>
    </row>
    <row r="48775" customFormat="false" ht="12" hidden="false" customHeight="false" outlineLevel="0" collapsed="false">
      <c r="BS48775" s="96" t="n">
        <f aca="false">BR48775-2.5</f>
        <v>-2.5</v>
      </c>
    </row>
    <row r="48776" customFormat="false" ht="12" hidden="false" customHeight="false" outlineLevel="0" collapsed="false">
      <c r="BS48776" s="96" t="n">
        <f aca="false">BR48776-2.5</f>
        <v>-2.5</v>
      </c>
    </row>
    <row r="48777" customFormat="false" ht="12" hidden="false" customHeight="false" outlineLevel="0" collapsed="false">
      <c r="BS48777" s="96" t="n">
        <f aca="false">BR48777-2.5</f>
        <v>-2.5</v>
      </c>
    </row>
    <row r="48778" customFormat="false" ht="12" hidden="false" customHeight="false" outlineLevel="0" collapsed="false">
      <c r="BS48778" s="96" t="n">
        <f aca="false">BR48778-2.5</f>
        <v>-2.5</v>
      </c>
    </row>
    <row r="48779" customFormat="false" ht="12" hidden="false" customHeight="false" outlineLevel="0" collapsed="false">
      <c r="BS48779" s="96" t="n">
        <f aca="false">BR48779-2.5</f>
        <v>-2.5</v>
      </c>
    </row>
    <row r="48780" customFormat="false" ht="12" hidden="false" customHeight="false" outlineLevel="0" collapsed="false">
      <c r="BS48780" s="96" t="n">
        <f aca="false">BR48780-2.5</f>
        <v>-2.5</v>
      </c>
    </row>
    <row r="48781" customFormat="false" ht="12" hidden="false" customHeight="false" outlineLevel="0" collapsed="false">
      <c r="BS48781" s="96" t="n">
        <f aca="false">BR48781-2.5</f>
        <v>-2.5</v>
      </c>
    </row>
    <row r="48782" customFormat="false" ht="12" hidden="false" customHeight="false" outlineLevel="0" collapsed="false">
      <c r="BS48782" s="96" t="n">
        <f aca="false">BR48782-2.5</f>
        <v>-2.5</v>
      </c>
    </row>
    <row r="48783" customFormat="false" ht="12" hidden="false" customHeight="false" outlineLevel="0" collapsed="false">
      <c r="BS48783" s="96" t="n">
        <f aca="false">BR48783-2.5</f>
        <v>-2.5</v>
      </c>
    </row>
    <row r="48784" customFormat="false" ht="12" hidden="false" customHeight="false" outlineLevel="0" collapsed="false">
      <c r="BS48784" s="96" t="n">
        <f aca="false">BR48784-2.5</f>
        <v>-2.5</v>
      </c>
    </row>
    <row r="48785" customFormat="false" ht="12" hidden="false" customHeight="false" outlineLevel="0" collapsed="false">
      <c r="BS48785" s="96" t="n">
        <f aca="false">BR48785-2.5</f>
        <v>-2.5</v>
      </c>
    </row>
    <row r="48786" customFormat="false" ht="12" hidden="false" customHeight="false" outlineLevel="0" collapsed="false">
      <c r="BS48786" s="96" t="n">
        <f aca="false">BR48786-2.5</f>
        <v>-2.5</v>
      </c>
    </row>
    <row r="48787" customFormat="false" ht="12" hidden="false" customHeight="false" outlineLevel="0" collapsed="false">
      <c r="BS48787" s="96" t="n">
        <f aca="false">BR48787-2.5</f>
        <v>-2.5</v>
      </c>
    </row>
    <row r="48788" customFormat="false" ht="12" hidden="false" customHeight="false" outlineLevel="0" collapsed="false">
      <c r="BS48788" s="96" t="n">
        <f aca="false">BR48788-2.5</f>
        <v>-2.5</v>
      </c>
    </row>
    <row r="48789" customFormat="false" ht="12" hidden="false" customHeight="false" outlineLevel="0" collapsed="false">
      <c r="BS48789" s="96" t="n">
        <f aca="false">BR48789-2.5</f>
        <v>-2.5</v>
      </c>
    </row>
    <row r="48790" customFormat="false" ht="12" hidden="false" customHeight="false" outlineLevel="0" collapsed="false">
      <c r="BS48790" s="96" t="n">
        <f aca="false">BR48790-2.5</f>
        <v>-2.5</v>
      </c>
    </row>
    <row r="48791" customFormat="false" ht="12" hidden="false" customHeight="false" outlineLevel="0" collapsed="false">
      <c r="BS48791" s="96" t="n">
        <f aca="false">BR48791-2.5</f>
        <v>-2.5</v>
      </c>
    </row>
    <row r="48792" customFormat="false" ht="12" hidden="false" customHeight="false" outlineLevel="0" collapsed="false">
      <c r="BS48792" s="96" t="n">
        <f aca="false">BR48792-2.5</f>
        <v>-2.5</v>
      </c>
    </row>
    <row r="48793" customFormat="false" ht="12" hidden="false" customHeight="false" outlineLevel="0" collapsed="false">
      <c r="BS48793" s="96" t="n">
        <f aca="false">BR48793-2.5</f>
        <v>-2.5</v>
      </c>
    </row>
    <row r="48794" customFormat="false" ht="12" hidden="false" customHeight="false" outlineLevel="0" collapsed="false">
      <c r="BS48794" s="96" t="n">
        <f aca="false">BR48794-2.5</f>
        <v>-2.5</v>
      </c>
    </row>
    <row r="48795" customFormat="false" ht="12" hidden="false" customHeight="false" outlineLevel="0" collapsed="false">
      <c r="BS48795" s="96" t="n">
        <f aca="false">BR48795-2.5</f>
        <v>-2.5</v>
      </c>
    </row>
    <row r="48796" customFormat="false" ht="12" hidden="false" customHeight="false" outlineLevel="0" collapsed="false">
      <c r="BS48796" s="96" t="n">
        <f aca="false">BR48796-2.5</f>
        <v>-2.5</v>
      </c>
    </row>
    <row r="48797" customFormat="false" ht="12" hidden="false" customHeight="false" outlineLevel="0" collapsed="false">
      <c r="BS48797" s="96" t="n">
        <f aca="false">BR48797-2.5</f>
        <v>-2.5</v>
      </c>
    </row>
    <row r="48798" customFormat="false" ht="12" hidden="false" customHeight="false" outlineLevel="0" collapsed="false">
      <c r="BS48798" s="96" t="n">
        <f aca="false">BR48798-2.5</f>
        <v>-2.5</v>
      </c>
    </row>
    <row r="48799" customFormat="false" ht="12" hidden="false" customHeight="false" outlineLevel="0" collapsed="false">
      <c r="BS48799" s="96" t="n">
        <f aca="false">BR48799-2.5</f>
        <v>-2.5</v>
      </c>
    </row>
    <row r="48800" customFormat="false" ht="12" hidden="false" customHeight="false" outlineLevel="0" collapsed="false">
      <c r="BS48800" s="96" t="n">
        <f aca="false">BR48800-2.5</f>
        <v>-2.5</v>
      </c>
    </row>
    <row r="48801" customFormat="false" ht="12" hidden="false" customHeight="false" outlineLevel="0" collapsed="false">
      <c r="BS48801" s="96" t="n">
        <f aca="false">BR48801-2.5</f>
        <v>-2.5</v>
      </c>
    </row>
    <row r="48802" customFormat="false" ht="12" hidden="false" customHeight="false" outlineLevel="0" collapsed="false">
      <c r="BS48802" s="96" t="n">
        <f aca="false">BR48802-2.5</f>
        <v>-2.5</v>
      </c>
    </row>
    <row r="48803" customFormat="false" ht="12" hidden="false" customHeight="false" outlineLevel="0" collapsed="false">
      <c r="BS48803" s="96" t="n">
        <f aca="false">BR48803-2.5</f>
        <v>-2.5</v>
      </c>
    </row>
    <row r="48804" customFormat="false" ht="12" hidden="false" customHeight="false" outlineLevel="0" collapsed="false">
      <c r="BS48804" s="96" t="n">
        <f aca="false">BR48804-2.5</f>
        <v>-2.5</v>
      </c>
    </row>
    <row r="48805" customFormat="false" ht="12" hidden="false" customHeight="false" outlineLevel="0" collapsed="false">
      <c r="BS48805" s="96" t="n">
        <f aca="false">BR48805-2.5</f>
        <v>-2.5</v>
      </c>
    </row>
    <row r="48806" customFormat="false" ht="12" hidden="false" customHeight="false" outlineLevel="0" collapsed="false">
      <c r="BS48806" s="96" t="n">
        <f aca="false">BR48806-2.5</f>
        <v>-2.5</v>
      </c>
    </row>
    <row r="48807" customFormat="false" ht="12" hidden="false" customHeight="false" outlineLevel="0" collapsed="false">
      <c r="BS48807" s="96" t="n">
        <f aca="false">BR48807-2.5</f>
        <v>-2.5</v>
      </c>
    </row>
    <row r="48808" customFormat="false" ht="12" hidden="false" customHeight="false" outlineLevel="0" collapsed="false">
      <c r="BS48808" s="96" t="n">
        <f aca="false">BR48808-2.5</f>
        <v>-2.5</v>
      </c>
    </row>
    <row r="48809" customFormat="false" ht="12" hidden="false" customHeight="false" outlineLevel="0" collapsed="false">
      <c r="BS48809" s="96" t="n">
        <f aca="false">BR48809-2.5</f>
        <v>-2.5</v>
      </c>
    </row>
    <row r="48810" customFormat="false" ht="12" hidden="false" customHeight="false" outlineLevel="0" collapsed="false">
      <c r="BS48810" s="96" t="n">
        <f aca="false">BR48810-2.5</f>
        <v>-2.5</v>
      </c>
    </row>
    <row r="48811" customFormat="false" ht="12" hidden="false" customHeight="false" outlineLevel="0" collapsed="false">
      <c r="BS48811" s="96" t="n">
        <f aca="false">BR48811-2.5</f>
        <v>-2.5</v>
      </c>
    </row>
    <row r="48812" customFormat="false" ht="12" hidden="false" customHeight="false" outlineLevel="0" collapsed="false">
      <c r="BS48812" s="96" t="n">
        <f aca="false">BR48812-2.5</f>
        <v>-2.5</v>
      </c>
    </row>
    <row r="48813" customFormat="false" ht="12" hidden="false" customHeight="false" outlineLevel="0" collapsed="false">
      <c r="BS48813" s="96" t="n">
        <f aca="false">BR48813-2.5</f>
        <v>-2.5</v>
      </c>
    </row>
    <row r="48814" customFormat="false" ht="12" hidden="false" customHeight="false" outlineLevel="0" collapsed="false">
      <c r="BS48814" s="96" t="n">
        <f aca="false">BR48814-2.5</f>
        <v>-2.5</v>
      </c>
    </row>
    <row r="48815" customFormat="false" ht="12" hidden="false" customHeight="false" outlineLevel="0" collapsed="false">
      <c r="BS48815" s="96" t="n">
        <f aca="false">BR48815-2.5</f>
        <v>-2.5</v>
      </c>
    </row>
    <row r="48816" customFormat="false" ht="12" hidden="false" customHeight="false" outlineLevel="0" collapsed="false">
      <c r="BS48816" s="96" t="n">
        <f aca="false">BR48816-2.5</f>
        <v>-2.5</v>
      </c>
    </row>
    <row r="48817" customFormat="false" ht="12" hidden="false" customHeight="false" outlineLevel="0" collapsed="false">
      <c r="BS48817" s="96" t="n">
        <f aca="false">BR48817-2.5</f>
        <v>-2.5</v>
      </c>
    </row>
    <row r="48818" customFormat="false" ht="12" hidden="false" customHeight="false" outlineLevel="0" collapsed="false">
      <c r="BS48818" s="96" t="n">
        <f aca="false">BR48818-2.5</f>
        <v>-2.5</v>
      </c>
    </row>
    <row r="48819" customFormat="false" ht="12" hidden="false" customHeight="false" outlineLevel="0" collapsed="false">
      <c r="BS48819" s="96" t="n">
        <f aca="false">BR48819-2.5</f>
        <v>-2.5</v>
      </c>
    </row>
    <row r="48820" customFormat="false" ht="12" hidden="false" customHeight="false" outlineLevel="0" collapsed="false">
      <c r="BS48820" s="96" t="n">
        <f aca="false">BR48820-2.5</f>
        <v>-2.5</v>
      </c>
    </row>
    <row r="48821" customFormat="false" ht="12" hidden="false" customHeight="false" outlineLevel="0" collapsed="false">
      <c r="BS48821" s="96" t="n">
        <f aca="false">BR48821-2.5</f>
        <v>-2.5</v>
      </c>
    </row>
    <row r="48822" customFormat="false" ht="12" hidden="false" customHeight="false" outlineLevel="0" collapsed="false">
      <c r="BS48822" s="96" t="n">
        <f aca="false">BR48822-2.5</f>
        <v>-2.5</v>
      </c>
    </row>
    <row r="48823" customFormat="false" ht="12" hidden="false" customHeight="false" outlineLevel="0" collapsed="false">
      <c r="BS48823" s="96" t="n">
        <f aca="false">BR48823-2.5</f>
        <v>-2.5</v>
      </c>
    </row>
    <row r="48824" customFormat="false" ht="12" hidden="false" customHeight="false" outlineLevel="0" collapsed="false">
      <c r="BS48824" s="96" t="n">
        <f aca="false">BR48824-2.5</f>
        <v>-2.5</v>
      </c>
    </row>
    <row r="48825" customFormat="false" ht="12" hidden="false" customHeight="false" outlineLevel="0" collapsed="false">
      <c r="BS48825" s="96" t="n">
        <f aca="false">BR48825-2.5</f>
        <v>-2.5</v>
      </c>
    </row>
    <row r="48826" customFormat="false" ht="12" hidden="false" customHeight="false" outlineLevel="0" collapsed="false">
      <c r="BS48826" s="96" t="n">
        <f aca="false">BR48826-2.5</f>
        <v>-2.5</v>
      </c>
    </row>
    <row r="48827" customFormat="false" ht="12" hidden="false" customHeight="false" outlineLevel="0" collapsed="false">
      <c r="BS48827" s="96" t="n">
        <f aca="false">BR48827-2.5</f>
        <v>-2.5</v>
      </c>
    </row>
    <row r="48828" customFormat="false" ht="12" hidden="false" customHeight="false" outlineLevel="0" collapsed="false">
      <c r="BS48828" s="96" t="n">
        <f aca="false">BR48828-2.5</f>
        <v>-2.5</v>
      </c>
    </row>
    <row r="48829" customFormat="false" ht="12" hidden="false" customHeight="false" outlineLevel="0" collapsed="false">
      <c r="BS48829" s="96" t="n">
        <f aca="false">BR48829-2.5</f>
        <v>-2.5</v>
      </c>
    </row>
    <row r="48830" customFormat="false" ht="12" hidden="false" customHeight="false" outlineLevel="0" collapsed="false">
      <c r="BS48830" s="96" t="n">
        <f aca="false">BR48830-2.5</f>
        <v>-2.5</v>
      </c>
    </row>
    <row r="48831" customFormat="false" ht="12" hidden="false" customHeight="false" outlineLevel="0" collapsed="false">
      <c r="BS48831" s="96" t="n">
        <f aca="false">BR48831-2.5</f>
        <v>-2.5</v>
      </c>
    </row>
    <row r="48832" customFormat="false" ht="12" hidden="false" customHeight="false" outlineLevel="0" collapsed="false">
      <c r="BS48832" s="96" t="n">
        <f aca="false">BR48832-2.5</f>
        <v>-2.5</v>
      </c>
    </row>
    <row r="48833" customFormat="false" ht="12" hidden="false" customHeight="false" outlineLevel="0" collapsed="false">
      <c r="BS48833" s="96" t="n">
        <f aca="false">BR48833-2.5</f>
        <v>-2.5</v>
      </c>
    </row>
    <row r="48834" customFormat="false" ht="12" hidden="false" customHeight="false" outlineLevel="0" collapsed="false">
      <c r="BS48834" s="96" t="n">
        <f aca="false">BR48834-2.5</f>
        <v>-2.5</v>
      </c>
    </row>
    <row r="48835" customFormat="false" ht="12" hidden="false" customHeight="false" outlineLevel="0" collapsed="false">
      <c r="BS48835" s="96" t="n">
        <f aca="false">BR48835-2.5</f>
        <v>-2.5</v>
      </c>
    </row>
    <row r="48836" customFormat="false" ht="12" hidden="false" customHeight="false" outlineLevel="0" collapsed="false">
      <c r="BS48836" s="96" t="n">
        <f aca="false">BR48836-2.5</f>
        <v>-2.5</v>
      </c>
    </row>
    <row r="48837" customFormat="false" ht="12" hidden="false" customHeight="false" outlineLevel="0" collapsed="false">
      <c r="BS48837" s="96" t="n">
        <f aca="false">BR48837-2.5</f>
        <v>-2.5</v>
      </c>
    </row>
    <row r="48838" customFormat="false" ht="12" hidden="false" customHeight="false" outlineLevel="0" collapsed="false">
      <c r="BS48838" s="96" t="n">
        <f aca="false">BR48838-2.5</f>
        <v>-2.5</v>
      </c>
    </row>
    <row r="48839" customFormat="false" ht="12" hidden="false" customHeight="false" outlineLevel="0" collapsed="false">
      <c r="BS48839" s="96" t="n">
        <f aca="false">BR48839-2.5</f>
        <v>-2.5</v>
      </c>
    </row>
    <row r="48840" customFormat="false" ht="12" hidden="false" customHeight="false" outlineLevel="0" collapsed="false">
      <c r="BS48840" s="96" t="n">
        <f aca="false">BR48840-2.5</f>
        <v>-2.5</v>
      </c>
    </row>
    <row r="48841" customFormat="false" ht="12" hidden="false" customHeight="false" outlineLevel="0" collapsed="false">
      <c r="BS48841" s="96" t="n">
        <f aca="false">BR48841-2.5</f>
        <v>-2.5</v>
      </c>
    </row>
    <row r="48842" customFormat="false" ht="12" hidden="false" customHeight="false" outlineLevel="0" collapsed="false">
      <c r="BS48842" s="96" t="n">
        <f aca="false">BR48842-2.5</f>
        <v>-2.5</v>
      </c>
    </row>
    <row r="48843" customFormat="false" ht="12" hidden="false" customHeight="false" outlineLevel="0" collapsed="false">
      <c r="BS48843" s="96" t="n">
        <f aca="false">BR48843-2.5</f>
        <v>-2.5</v>
      </c>
    </row>
    <row r="48844" customFormat="false" ht="12" hidden="false" customHeight="false" outlineLevel="0" collapsed="false">
      <c r="BS48844" s="96" t="n">
        <f aca="false">BR48844-2.5</f>
        <v>-2.5</v>
      </c>
    </row>
    <row r="48845" customFormat="false" ht="12" hidden="false" customHeight="false" outlineLevel="0" collapsed="false">
      <c r="BS48845" s="96" t="n">
        <f aca="false">BR48845-2.5</f>
        <v>-2.5</v>
      </c>
    </row>
    <row r="48846" customFormat="false" ht="12" hidden="false" customHeight="false" outlineLevel="0" collapsed="false">
      <c r="BS48846" s="96" t="n">
        <f aca="false">BR48846-2.5</f>
        <v>-2.5</v>
      </c>
    </row>
    <row r="48847" customFormat="false" ht="12" hidden="false" customHeight="false" outlineLevel="0" collapsed="false">
      <c r="BS48847" s="96" t="n">
        <f aca="false">BR48847-2.5</f>
        <v>-2.5</v>
      </c>
    </row>
    <row r="48848" customFormat="false" ht="12" hidden="false" customHeight="false" outlineLevel="0" collapsed="false">
      <c r="BS48848" s="96" t="n">
        <f aca="false">BR48848-2.5</f>
        <v>-2.5</v>
      </c>
    </row>
    <row r="48849" customFormat="false" ht="12" hidden="false" customHeight="false" outlineLevel="0" collapsed="false">
      <c r="BS48849" s="96" t="n">
        <f aca="false">BR48849-2.5</f>
        <v>-2.5</v>
      </c>
    </row>
    <row r="48850" customFormat="false" ht="12" hidden="false" customHeight="false" outlineLevel="0" collapsed="false">
      <c r="BS48850" s="96" t="n">
        <f aca="false">BR48850-2.5</f>
        <v>-2.5</v>
      </c>
    </row>
    <row r="48851" customFormat="false" ht="12" hidden="false" customHeight="false" outlineLevel="0" collapsed="false">
      <c r="BS48851" s="96" t="n">
        <f aca="false">BR48851-2.5</f>
        <v>-2.5</v>
      </c>
    </row>
    <row r="48852" customFormat="false" ht="12" hidden="false" customHeight="false" outlineLevel="0" collapsed="false">
      <c r="BS48852" s="96" t="n">
        <f aca="false">BR48852-2.5</f>
        <v>-2.5</v>
      </c>
    </row>
    <row r="48853" customFormat="false" ht="12" hidden="false" customHeight="false" outlineLevel="0" collapsed="false">
      <c r="BS48853" s="96" t="n">
        <f aca="false">BR48853-2.5</f>
        <v>-2.5</v>
      </c>
    </row>
    <row r="48854" customFormat="false" ht="12" hidden="false" customHeight="false" outlineLevel="0" collapsed="false">
      <c r="BS48854" s="96" t="n">
        <f aca="false">BR48854-2.5</f>
        <v>-2.5</v>
      </c>
    </row>
    <row r="48855" customFormat="false" ht="12" hidden="false" customHeight="false" outlineLevel="0" collapsed="false">
      <c r="BS48855" s="96" t="n">
        <f aca="false">BR48855-2.5</f>
        <v>-2.5</v>
      </c>
    </row>
    <row r="48856" customFormat="false" ht="12" hidden="false" customHeight="false" outlineLevel="0" collapsed="false">
      <c r="BS48856" s="96" t="n">
        <f aca="false">BR48856-2.5</f>
        <v>-2.5</v>
      </c>
    </row>
    <row r="48857" customFormat="false" ht="12" hidden="false" customHeight="false" outlineLevel="0" collapsed="false">
      <c r="BS48857" s="96" t="n">
        <f aca="false">BR48857-2.5</f>
        <v>-2.5</v>
      </c>
    </row>
    <row r="48858" customFormat="false" ht="12" hidden="false" customHeight="false" outlineLevel="0" collapsed="false">
      <c r="BS48858" s="96" t="n">
        <f aca="false">BR48858-2.5</f>
        <v>-2.5</v>
      </c>
    </row>
    <row r="48859" customFormat="false" ht="12" hidden="false" customHeight="false" outlineLevel="0" collapsed="false">
      <c r="BS48859" s="96" t="n">
        <f aca="false">BR48859-2.5</f>
        <v>-2.5</v>
      </c>
    </row>
    <row r="48860" customFormat="false" ht="12" hidden="false" customHeight="false" outlineLevel="0" collapsed="false">
      <c r="BS48860" s="96" t="n">
        <f aca="false">BR48860-2.5</f>
        <v>-2.5</v>
      </c>
    </row>
    <row r="48861" customFormat="false" ht="12" hidden="false" customHeight="false" outlineLevel="0" collapsed="false">
      <c r="BS48861" s="96" t="n">
        <f aca="false">BR48861-2.5</f>
        <v>-2.5</v>
      </c>
    </row>
    <row r="48862" customFormat="false" ht="12" hidden="false" customHeight="false" outlineLevel="0" collapsed="false">
      <c r="BS48862" s="96" t="n">
        <f aca="false">BR48862-2.5</f>
        <v>-2.5</v>
      </c>
    </row>
    <row r="48863" customFormat="false" ht="12" hidden="false" customHeight="false" outlineLevel="0" collapsed="false">
      <c r="BS48863" s="96" t="n">
        <f aca="false">BR48863-2.5</f>
        <v>-2.5</v>
      </c>
    </row>
    <row r="48864" customFormat="false" ht="12" hidden="false" customHeight="false" outlineLevel="0" collapsed="false">
      <c r="BS48864" s="96" t="n">
        <f aca="false">BR48864-2.5</f>
        <v>-2.5</v>
      </c>
    </row>
    <row r="48865" customFormat="false" ht="12" hidden="false" customHeight="false" outlineLevel="0" collapsed="false">
      <c r="BS48865" s="96" t="n">
        <f aca="false">BR48865-2.5</f>
        <v>-2.5</v>
      </c>
    </row>
    <row r="48866" customFormat="false" ht="12" hidden="false" customHeight="false" outlineLevel="0" collapsed="false">
      <c r="BS48866" s="96" t="n">
        <f aca="false">BR48866-2.5</f>
        <v>-2.5</v>
      </c>
    </row>
    <row r="48867" customFormat="false" ht="12" hidden="false" customHeight="false" outlineLevel="0" collapsed="false">
      <c r="BS48867" s="96" t="n">
        <f aca="false">BR48867-2.5</f>
        <v>-2.5</v>
      </c>
    </row>
    <row r="48868" customFormat="false" ht="12" hidden="false" customHeight="false" outlineLevel="0" collapsed="false">
      <c r="BS48868" s="96" t="n">
        <f aca="false">BR48868-2.5</f>
        <v>-2.5</v>
      </c>
    </row>
    <row r="48869" customFormat="false" ht="12" hidden="false" customHeight="false" outlineLevel="0" collapsed="false">
      <c r="BS48869" s="96" t="n">
        <f aca="false">BR48869-2.5</f>
        <v>-2.5</v>
      </c>
    </row>
    <row r="48870" customFormat="false" ht="12" hidden="false" customHeight="false" outlineLevel="0" collapsed="false">
      <c r="BS48870" s="96" t="n">
        <f aca="false">BR48870-2.5</f>
        <v>-2.5</v>
      </c>
    </row>
    <row r="48871" customFormat="false" ht="12" hidden="false" customHeight="false" outlineLevel="0" collapsed="false">
      <c r="BS48871" s="96" t="n">
        <f aca="false">BR48871-2.5</f>
        <v>-2.5</v>
      </c>
    </row>
    <row r="48872" customFormat="false" ht="12" hidden="false" customHeight="false" outlineLevel="0" collapsed="false">
      <c r="BS48872" s="96" t="n">
        <f aca="false">BR48872-2.5</f>
        <v>-2.5</v>
      </c>
    </row>
    <row r="48873" customFormat="false" ht="12" hidden="false" customHeight="false" outlineLevel="0" collapsed="false">
      <c r="BS48873" s="96" t="n">
        <f aca="false">BR48873-2.5</f>
        <v>-2.5</v>
      </c>
    </row>
    <row r="48874" customFormat="false" ht="12" hidden="false" customHeight="false" outlineLevel="0" collapsed="false">
      <c r="BS48874" s="96" t="n">
        <f aca="false">BR48874-2.5</f>
        <v>-2.5</v>
      </c>
    </row>
    <row r="48875" customFormat="false" ht="12" hidden="false" customHeight="false" outlineLevel="0" collapsed="false">
      <c r="BS48875" s="96" t="n">
        <f aca="false">BR48875-2.5</f>
        <v>-2.5</v>
      </c>
    </row>
    <row r="48876" customFormat="false" ht="12" hidden="false" customHeight="false" outlineLevel="0" collapsed="false">
      <c r="BS48876" s="96" t="n">
        <f aca="false">BR48876-2.5</f>
        <v>-2.5</v>
      </c>
    </row>
    <row r="48877" customFormat="false" ht="12" hidden="false" customHeight="false" outlineLevel="0" collapsed="false">
      <c r="BS48877" s="96" t="n">
        <f aca="false">BR48877-2.5</f>
        <v>-2.5</v>
      </c>
    </row>
    <row r="48878" customFormat="false" ht="12" hidden="false" customHeight="false" outlineLevel="0" collapsed="false">
      <c r="BS48878" s="96" t="n">
        <f aca="false">BR48878-2.5</f>
        <v>-2.5</v>
      </c>
    </row>
    <row r="48879" customFormat="false" ht="12" hidden="false" customHeight="false" outlineLevel="0" collapsed="false">
      <c r="BS48879" s="96" t="n">
        <f aca="false">BR48879-2.5</f>
        <v>-2.5</v>
      </c>
    </row>
    <row r="48880" customFormat="false" ht="12" hidden="false" customHeight="false" outlineLevel="0" collapsed="false">
      <c r="BS48880" s="96" t="n">
        <f aca="false">BR48880-2.5</f>
        <v>-2.5</v>
      </c>
    </row>
    <row r="48881" customFormat="false" ht="12" hidden="false" customHeight="false" outlineLevel="0" collapsed="false">
      <c r="BS48881" s="96" t="n">
        <f aca="false">BR48881-2.5</f>
        <v>-2.5</v>
      </c>
    </row>
    <row r="48882" customFormat="false" ht="12" hidden="false" customHeight="false" outlineLevel="0" collapsed="false">
      <c r="BS48882" s="96" t="n">
        <f aca="false">BR48882-2.5</f>
        <v>-2.5</v>
      </c>
    </row>
    <row r="48883" customFormat="false" ht="12" hidden="false" customHeight="false" outlineLevel="0" collapsed="false">
      <c r="BS48883" s="96" t="n">
        <f aca="false">BR48883-2.5</f>
        <v>-2.5</v>
      </c>
    </row>
    <row r="48884" customFormat="false" ht="12" hidden="false" customHeight="false" outlineLevel="0" collapsed="false">
      <c r="BS48884" s="96" t="n">
        <f aca="false">BR48884-2.5</f>
        <v>-2.5</v>
      </c>
    </row>
    <row r="48885" customFormat="false" ht="12" hidden="false" customHeight="false" outlineLevel="0" collapsed="false">
      <c r="BS48885" s="96" t="n">
        <f aca="false">BR48885-2.5</f>
        <v>-2.5</v>
      </c>
    </row>
    <row r="48886" customFormat="false" ht="12" hidden="false" customHeight="false" outlineLevel="0" collapsed="false">
      <c r="BS48886" s="96" t="n">
        <f aca="false">BR48886-2.5</f>
        <v>-2.5</v>
      </c>
    </row>
    <row r="48887" customFormat="false" ht="12" hidden="false" customHeight="false" outlineLevel="0" collapsed="false">
      <c r="BS48887" s="96" t="n">
        <f aca="false">BR48887-2.5</f>
        <v>-2.5</v>
      </c>
    </row>
    <row r="48888" customFormat="false" ht="12" hidden="false" customHeight="false" outlineLevel="0" collapsed="false">
      <c r="BS48888" s="96" t="n">
        <f aca="false">BR48888-2.5</f>
        <v>-2.5</v>
      </c>
    </row>
    <row r="48889" customFormat="false" ht="12" hidden="false" customHeight="false" outlineLevel="0" collapsed="false">
      <c r="BS48889" s="96" t="n">
        <f aca="false">BR48889-2.5</f>
        <v>-2.5</v>
      </c>
    </row>
    <row r="48890" customFormat="false" ht="12" hidden="false" customHeight="false" outlineLevel="0" collapsed="false">
      <c r="BS48890" s="96" t="n">
        <f aca="false">BR48890-2.5</f>
        <v>-2.5</v>
      </c>
    </row>
    <row r="48891" customFormat="false" ht="12" hidden="false" customHeight="false" outlineLevel="0" collapsed="false">
      <c r="BS48891" s="96" t="n">
        <f aca="false">BR48891-2.5</f>
        <v>-2.5</v>
      </c>
    </row>
    <row r="48892" customFormat="false" ht="12" hidden="false" customHeight="false" outlineLevel="0" collapsed="false">
      <c r="BS48892" s="96" t="n">
        <f aca="false">BR48892-2.5</f>
        <v>-2.5</v>
      </c>
    </row>
    <row r="48893" customFormat="false" ht="12" hidden="false" customHeight="false" outlineLevel="0" collapsed="false">
      <c r="BS48893" s="96" t="n">
        <f aca="false">BR48893-2.5</f>
        <v>-2.5</v>
      </c>
    </row>
    <row r="48894" customFormat="false" ht="12" hidden="false" customHeight="false" outlineLevel="0" collapsed="false">
      <c r="BS48894" s="96" t="n">
        <f aca="false">BR48894-2.5</f>
        <v>-2.5</v>
      </c>
    </row>
    <row r="48895" customFormat="false" ht="12" hidden="false" customHeight="false" outlineLevel="0" collapsed="false">
      <c r="BS48895" s="96" t="n">
        <f aca="false">BR48895-2.5</f>
        <v>-2.5</v>
      </c>
    </row>
    <row r="48896" customFormat="false" ht="12" hidden="false" customHeight="false" outlineLevel="0" collapsed="false">
      <c r="BS48896" s="96" t="n">
        <f aca="false">BR48896-2.5</f>
        <v>-2.5</v>
      </c>
    </row>
    <row r="48897" customFormat="false" ht="12" hidden="false" customHeight="false" outlineLevel="0" collapsed="false">
      <c r="BS48897" s="96" t="n">
        <f aca="false">BR48897-2.5</f>
        <v>-2.5</v>
      </c>
    </row>
    <row r="48898" customFormat="false" ht="12" hidden="false" customHeight="false" outlineLevel="0" collapsed="false">
      <c r="BS48898" s="96" t="n">
        <f aca="false">BR48898-2.5</f>
        <v>-2.5</v>
      </c>
    </row>
    <row r="48899" customFormat="false" ht="12" hidden="false" customHeight="false" outlineLevel="0" collapsed="false">
      <c r="BS48899" s="96" t="n">
        <f aca="false">BR48899-2.5</f>
        <v>-2.5</v>
      </c>
    </row>
    <row r="48900" customFormat="false" ht="12" hidden="false" customHeight="false" outlineLevel="0" collapsed="false">
      <c r="BS48900" s="96" t="n">
        <f aca="false">BR48900-2.5</f>
        <v>-2.5</v>
      </c>
    </row>
    <row r="48901" customFormat="false" ht="12" hidden="false" customHeight="false" outlineLevel="0" collapsed="false">
      <c r="BS48901" s="96" t="n">
        <f aca="false">BR48901-2.5</f>
        <v>-2.5</v>
      </c>
    </row>
    <row r="48902" customFormat="false" ht="12" hidden="false" customHeight="false" outlineLevel="0" collapsed="false">
      <c r="BS48902" s="96" t="n">
        <f aca="false">BR48902-2.5</f>
        <v>-2.5</v>
      </c>
    </row>
    <row r="48903" customFormat="false" ht="12" hidden="false" customHeight="false" outlineLevel="0" collapsed="false">
      <c r="BS48903" s="96" t="n">
        <f aca="false">BR48903-2.5</f>
        <v>-2.5</v>
      </c>
    </row>
    <row r="48904" customFormat="false" ht="12" hidden="false" customHeight="false" outlineLevel="0" collapsed="false">
      <c r="BS48904" s="96" t="n">
        <f aca="false">BR48904-2.5</f>
        <v>-2.5</v>
      </c>
    </row>
    <row r="48905" customFormat="false" ht="12" hidden="false" customHeight="false" outlineLevel="0" collapsed="false">
      <c r="BS48905" s="96" t="n">
        <f aca="false">BR48905-2.5</f>
        <v>-2.5</v>
      </c>
    </row>
    <row r="48906" customFormat="false" ht="12" hidden="false" customHeight="false" outlineLevel="0" collapsed="false">
      <c r="BS48906" s="96" t="n">
        <f aca="false">BR48906-2.5</f>
        <v>-2.5</v>
      </c>
    </row>
    <row r="48907" customFormat="false" ht="12" hidden="false" customHeight="false" outlineLevel="0" collapsed="false">
      <c r="BS48907" s="96" t="n">
        <f aca="false">BR48907-2.5</f>
        <v>-2.5</v>
      </c>
    </row>
    <row r="48908" customFormat="false" ht="12" hidden="false" customHeight="false" outlineLevel="0" collapsed="false">
      <c r="BS48908" s="96" t="n">
        <f aca="false">BR48908-2.5</f>
        <v>-2.5</v>
      </c>
    </row>
    <row r="48909" customFormat="false" ht="12" hidden="false" customHeight="false" outlineLevel="0" collapsed="false">
      <c r="BS48909" s="96" t="n">
        <f aca="false">BR48909-2.5</f>
        <v>-2.5</v>
      </c>
    </row>
    <row r="48910" customFormat="false" ht="12" hidden="false" customHeight="false" outlineLevel="0" collapsed="false">
      <c r="BS48910" s="96" t="n">
        <f aca="false">BR48910-2.5</f>
        <v>-2.5</v>
      </c>
    </row>
    <row r="48911" customFormat="false" ht="12" hidden="false" customHeight="false" outlineLevel="0" collapsed="false">
      <c r="BS48911" s="96" t="n">
        <f aca="false">BR48911-2.5</f>
        <v>-2.5</v>
      </c>
    </row>
    <row r="48912" customFormat="false" ht="12" hidden="false" customHeight="false" outlineLevel="0" collapsed="false">
      <c r="BS48912" s="96" t="n">
        <f aca="false">BR48912-2.5</f>
        <v>-2.5</v>
      </c>
    </row>
    <row r="48913" customFormat="false" ht="12" hidden="false" customHeight="false" outlineLevel="0" collapsed="false">
      <c r="BS48913" s="96" t="n">
        <f aca="false">BR48913-2.5</f>
        <v>-2.5</v>
      </c>
    </row>
    <row r="48914" customFormat="false" ht="12" hidden="false" customHeight="false" outlineLevel="0" collapsed="false">
      <c r="BS48914" s="96" t="n">
        <f aca="false">BR48914-2.5</f>
        <v>-2.5</v>
      </c>
    </row>
    <row r="48915" customFormat="false" ht="12" hidden="false" customHeight="false" outlineLevel="0" collapsed="false">
      <c r="BS48915" s="96" t="n">
        <f aca="false">BR48915-2.5</f>
        <v>-2.5</v>
      </c>
    </row>
    <row r="48916" customFormat="false" ht="12" hidden="false" customHeight="false" outlineLevel="0" collapsed="false">
      <c r="BS48916" s="96" t="n">
        <f aca="false">BR48916-2.5</f>
        <v>-2.5</v>
      </c>
    </row>
    <row r="48917" customFormat="false" ht="12" hidden="false" customHeight="false" outlineLevel="0" collapsed="false">
      <c r="BS48917" s="96" t="n">
        <f aca="false">BR48917-2.5</f>
        <v>-2.5</v>
      </c>
    </row>
    <row r="48918" customFormat="false" ht="12" hidden="false" customHeight="false" outlineLevel="0" collapsed="false">
      <c r="BS48918" s="96" t="n">
        <f aca="false">BR48918-2.5</f>
        <v>-2.5</v>
      </c>
    </row>
    <row r="48919" customFormat="false" ht="12" hidden="false" customHeight="false" outlineLevel="0" collapsed="false">
      <c r="BS48919" s="96" t="n">
        <f aca="false">BR48919-2.5</f>
        <v>-2.5</v>
      </c>
    </row>
    <row r="48920" customFormat="false" ht="12" hidden="false" customHeight="false" outlineLevel="0" collapsed="false">
      <c r="BS48920" s="96" t="n">
        <f aca="false">BR48920-2.5</f>
        <v>-2.5</v>
      </c>
    </row>
    <row r="48921" customFormat="false" ht="12" hidden="false" customHeight="false" outlineLevel="0" collapsed="false">
      <c r="BS48921" s="96" t="n">
        <f aca="false">BR48921-2.5</f>
        <v>-2.5</v>
      </c>
    </row>
    <row r="48922" customFormat="false" ht="12" hidden="false" customHeight="false" outlineLevel="0" collapsed="false">
      <c r="BS48922" s="96" t="n">
        <f aca="false">BR48922-2.5</f>
        <v>-2.5</v>
      </c>
    </row>
    <row r="48923" customFormat="false" ht="12" hidden="false" customHeight="false" outlineLevel="0" collapsed="false">
      <c r="BS48923" s="96" t="n">
        <f aca="false">BR48923-2.5</f>
        <v>-2.5</v>
      </c>
    </row>
    <row r="48924" customFormat="false" ht="12" hidden="false" customHeight="false" outlineLevel="0" collapsed="false">
      <c r="BS48924" s="96" t="n">
        <f aca="false">BR48924-2.5</f>
        <v>-2.5</v>
      </c>
    </row>
    <row r="48925" customFormat="false" ht="12" hidden="false" customHeight="false" outlineLevel="0" collapsed="false">
      <c r="BS48925" s="96" t="n">
        <f aca="false">BR48925-2.5</f>
        <v>-2.5</v>
      </c>
    </row>
    <row r="48926" customFormat="false" ht="12" hidden="false" customHeight="false" outlineLevel="0" collapsed="false">
      <c r="BS48926" s="96" t="n">
        <f aca="false">BR48926-2.5</f>
        <v>-2.5</v>
      </c>
    </row>
    <row r="48927" customFormat="false" ht="12" hidden="false" customHeight="false" outlineLevel="0" collapsed="false">
      <c r="BS48927" s="96" t="n">
        <f aca="false">BR48927-2.5</f>
        <v>-2.5</v>
      </c>
    </row>
    <row r="48928" customFormat="false" ht="12" hidden="false" customHeight="false" outlineLevel="0" collapsed="false">
      <c r="BS48928" s="96" t="n">
        <f aca="false">BR48928-2.5</f>
        <v>-2.5</v>
      </c>
    </row>
    <row r="48929" customFormat="false" ht="12" hidden="false" customHeight="false" outlineLevel="0" collapsed="false">
      <c r="BS48929" s="96" t="n">
        <f aca="false">BR48929-2.5</f>
        <v>-2.5</v>
      </c>
    </row>
    <row r="48930" customFormat="false" ht="12" hidden="false" customHeight="false" outlineLevel="0" collapsed="false">
      <c r="BS48930" s="96" t="n">
        <f aca="false">BR48930-2.5</f>
        <v>-2.5</v>
      </c>
    </row>
    <row r="48931" customFormat="false" ht="12" hidden="false" customHeight="false" outlineLevel="0" collapsed="false">
      <c r="BS48931" s="96" t="n">
        <f aca="false">BR48931-2.5</f>
        <v>-2.5</v>
      </c>
    </row>
    <row r="48932" customFormat="false" ht="12" hidden="false" customHeight="false" outlineLevel="0" collapsed="false">
      <c r="BS48932" s="96" t="n">
        <f aca="false">BR48932-2.5</f>
        <v>-2.5</v>
      </c>
    </row>
    <row r="48933" customFormat="false" ht="12" hidden="false" customHeight="false" outlineLevel="0" collapsed="false">
      <c r="BS48933" s="96" t="n">
        <f aca="false">BR48933-2.5</f>
        <v>-2.5</v>
      </c>
    </row>
    <row r="48934" customFormat="false" ht="12" hidden="false" customHeight="false" outlineLevel="0" collapsed="false">
      <c r="BS48934" s="96" t="n">
        <f aca="false">BR48934-2.5</f>
        <v>-2.5</v>
      </c>
    </row>
    <row r="48935" customFormat="false" ht="12" hidden="false" customHeight="false" outlineLevel="0" collapsed="false">
      <c r="BS48935" s="96" t="n">
        <f aca="false">BR48935-2.5</f>
        <v>-2.5</v>
      </c>
    </row>
    <row r="48936" customFormat="false" ht="12" hidden="false" customHeight="false" outlineLevel="0" collapsed="false">
      <c r="BS48936" s="96" t="n">
        <f aca="false">BR48936-2.5</f>
        <v>-2.5</v>
      </c>
    </row>
    <row r="48937" customFormat="false" ht="12" hidden="false" customHeight="false" outlineLevel="0" collapsed="false">
      <c r="BS48937" s="96" t="n">
        <f aca="false">BR48937-2.5</f>
        <v>-2.5</v>
      </c>
    </row>
    <row r="48938" customFormat="false" ht="12" hidden="false" customHeight="false" outlineLevel="0" collapsed="false">
      <c r="BS48938" s="96" t="n">
        <f aca="false">BR48938-2.5</f>
        <v>-2.5</v>
      </c>
    </row>
    <row r="48939" customFormat="false" ht="12" hidden="false" customHeight="false" outlineLevel="0" collapsed="false">
      <c r="BS48939" s="96" t="n">
        <f aca="false">BR48939-2.5</f>
        <v>-2.5</v>
      </c>
    </row>
    <row r="48940" customFormat="false" ht="12" hidden="false" customHeight="false" outlineLevel="0" collapsed="false">
      <c r="BS48940" s="96" t="n">
        <f aca="false">BR48940-2.5</f>
        <v>-2.5</v>
      </c>
    </row>
    <row r="48941" customFormat="false" ht="12" hidden="false" customHeight="false" outlineLevel="0" collapsed="false">
      <c r="BS48941" s="96" t="n">
        <f aca="false">BR48941-2.5</f>
        <v>-2.5</v>
      </c>
    </row>
    <row r="48942" customFormat="false" ht="12" hidden="false" customHeight="false" outlineLevel="0" collapsed="false">
      <c r="BS48942" s="96" t="n">
        <f aca="false">BR48942-2.5</f>
        <v>-2.5</v>
      </c>
    </row>
    <row r="48943" customFormat="false" ht="12" hidden="false" customHeight="false" outlineLevel="0" collapsed="false">
      <c r="BS48943" s="96" t="n">
        <f aca="false">BR48943-2.5</f>
        <v>-2.5</v>
      </c>
    </row>
    <row r="48944" customFormat="false" ht="12" hidden="false" customHeight="false" outlineLevel="0" collapsed="false">
      <c r="BS48944" s="96" t="n">
        <f aca="false">BR48944-2.5</f>
        <v>-2.5</v>
      </c>
    </row>
    <row r="48945" customFormat="false" ht="12" hidden="false" customHeight="false" outlineLevel="0" collapsed="false">
      <c r="BS48945" s="96" t="n">
        <f aca="false">BR48945-2.5</f>
        <v>-2.5</v>
      </c>
    </row>
    <row r="48946" customFormat="false" ht="12" hidden="false" customHeight="false" outlineLevel="0" collapsed="false">
      <c r="BS48946" s="96" t="n">
        <f aca="false">BR48946-2.5</f>
        <v>-2.5</v>
      </c>
    </row>
    <row r="48947" customFormat="false" ht="12" hidden="false" customHeight="false" outlineLevel="0" collapsed="false">
      <c r="BS48947" s="96" t="n">
        <f aca="false">BR48947-2.5</f>
        <v>-2.5</v>
      </c>
    </row>
    <row r="48948" customFormat="false" ht="12" hidden="false" customHeight="false" outlineLevel="0" collapsed="false">
      <c r="BS48948" s="96" t="n">
        <f aca="false">BR48948-2.5</f>
        <v>-2.5</v>
      </c>
    </row>
    <row r="48949" customFormat="false" ht="12" hidden="false" customHeight="false" outlineLevel="0" collapsed="false">
      <c r="BS48949" s="96" t="n">
        <f aca="false">BR48949-2.5</f>
        <v>-2.5</v>
      </c>
    </row>
    <row r="48950" customFormat="false" ht="12" hidden="false" customHeight="false" outlineLevel="0" collapsed="false">
      <c r="BS48950" s="96" t="n">
        <f aca="false">BR48950-2.5</f>
        <v>-2.5</v>
      </c>
    </row>
    <row r="48951" customFormat="false" ht="12" hidden="false" customHeight="false" outlineLevel="0" collapsed="false">
      <c r="BS48951" s="96" t="n">
        <f aca="false">BR48951-2.5</f>
        <v>-2.5</v>
      </c>
    </row>
    <row r="48952" customFormat="false" ht="12" hidden="false" customHeight="false" outlineLevel="0" collapsed="false">
      <c r="BS48952" s="96" t="n">
        <f aca="false">BR48952-2.5</f>
        <v>-2.5</v>
      </c>
    </row>
    <row r="48953" customFormat="false" ht="12" hidden="false" customHeight="false" outlineLevel="0" collapsed="false">
      <c r="BS48953" s="96" t="n">
        <f aca="false">BR48953-2.5</f>
        <v>-2.5</v>
      </c>
    </row>
    <row r="48954" customFormat="false" ht="12" hidden="false" customHeight="false" outlineLevel="0" collapsed="false">
      <c r="BS48954" s="96" t="n">
        <f aca="false">BR48954-2.5</f>
        <v>-2.5</v>
      </c>
    </row>
    <row r="48955" customFormat="false" ht="12" hidden="false" customHeight="false" outlineLevel="0" collapsed="false">
      <c r="BS48955" s="96" t="n">
        <f aca="false">BR48955-2.5</f>
        <v>-2.5</v>
      </c>
    </row>
    <row r="48956" customFormat="false" ht="12" hidden="false" customHeight="false" outlineLevel="0" collapsed="false">
      <c r="BS48956" s="96" t="n">
        <f aca="false">BR48956-2.5</f>
        <v>-2.5</v>
      </c>
    </row>
    <row r="48957" customFormat="false" ht="12" hidden="false" customHeight="false" outlineLevel="0" collapsed="false">
      <c r="BS48957" s="96" t="n">
        <f aca="false">BR48957-2.5</f>
        <v>-2.5</v>
      </c>
    </row>
    <row r="48958" customFormat="false" ht="12" hidden="false" customHeight="false" outlineLevel="0" collapsed="false">
      <c r="BS48958" s="96" t="n">
        <f aca="false">BR48958-2.5</f>
        <v>-2.5</v>
      </c>
    </row>
    <row r="48959" customFormat="false" ht="12" hidden="false" customHeight="false" outlineLevel="0" collapsed="false">
      <c r="BS48959" s="96" t="n">
        <f aca="false">BR48959-2.5</f>
        <v>-2.5</v>
      </c>
    </row>
    <row r="48960" customFormat="false" ht="12" hidden="false" customHeight="false" outlineLevel="0" collapsed="false">
      <c r="BS48960" s="96" t="n">
        <f aca="false">BR48960-2.5</f>
        <v>-2.5</v>
      </c>
    </row>
    <row r="48961" customFormat="false" ht="12" hidden="false" customHeight="false" outlineLevel="0" collapsed="false">
      <c r="BS48961" s="96" t="n">
        <f aca="false">BR48961-2.5</f>
        <v>-2.5</v>
      </c>
    </row>
    <row r="48962" customFormat="false" ht="12" hidden="false" customHeight="false" outlineLevel="0" collapsed="false">
      <c r="BS48962" s="96" t="n">
        <f aca="false">BR48962-2.5</f>
        <v>-2.5</v>
      </c>
    </row>
    <row r="48963" customFormat="false" ht="12" hidden="false" customHeight="false" outlineLevel="0" collapsed="false">
      <c r="BS48963" s="96" t="n">
        <f aca="false">BR48963-2.5</f>
        <v>-2.5</v>
      </c>
    </row>
    <row r="48964" customFormat="false" ht="12" hidden="false" customHeight="false" outlineLevel="0" collapsed="false">
      <c r="BS48964" s="96" t="n">
        <f aca="false">BR48964-2.5</f>
        <v>-2.5</v>
      </c>
    </row>
    <row r="48965" customFormat="false" ht="12" hidden="false" customHeight="false" outlineLevel="0" collapsed="false">
      <c r="BS48965" s="96" t="n">
        <f aca="false">BR48965-2.5</f>
        <v>-2.5</v>
      </c>
    </row>
    <row r="48966" customFormat="false" ht="12" hidden="false" customHeight="false" outlineLevel="0" collapsed="false">
      <c r="BS48966" s="96" t="n">
        <f aca="false">BR48966-2.5</f>
        <v>-2.5</v>
      </c>
    </row>
    <row r="48967" customFormat="false" ht="12" hidden="false" customHeight="false" outlineLevel="0" collapsed="false">
      <c r="BS48967" s="96" t="n">
        <f aca="false">BR48967-2.5</f>
        <v>-2.5</v>
      </c>
    </row>
    <row r="48968" customFormat="false" ht="12" hidden="false" customHeight="false" outlineLevel="0" collapsed="false">
      <c r="BS48968" s="96" t="n">
        <f aca="false">BR48968-2.5</f>
        <v>-2.5</v>
      </c>
    </row>
    <row r="48969" customFormat="false" ht="12" hidden="false" customHeight="false" outlineLevel="0" collapsed="false">
      <c r="BS48969" s="96" t="n">
        <f aca="false">BR48969-2.5</f>
        <v>-2.5</v>
      </c>
    </row>
    <row r="48970" customFormat="false" ht="12" hidden="false" customHeight="false" outlineLevel="0" collapsed="false">
      <c r="BS48970" s="96" t="n">
        <f aca="false">BR48970-2.5</f>
        <v>-2.5</v>
      </c>
    </row>
    <row r="48971" customFormat="false" ht="12" hidden="false" customHeight="false" outlineLevel="0" collapsed="false">
      <c r="BS48971" s="96" t="n">
        <f aca="false">BR48971-2.5</f>
        <v>-2.5</v>
      </c>
    </row>
    <row r="48972" customFormat="false" ht="12" hidden="false" customHeight="false" outlineLevel="0" collapsed="false">
      <c r="BS48972" s="96" t="n">
        <f aca="false">BR48972-2.5</f>
        <v>-2.5</v>
      </c>
    </row>
    <row r="48973" customFormat="false" ht="12" hidden="false" customHeight="false" outlineLevel="0" collapsed="false">
      <c r="BS48973" s="96" t="n">
        <f aca="false">BR48973-2.5</f>
        <v>-2.5</v>
      </c>
    </row>
    <row r="48974" customFormat="false" ht="12" hidden="false" customHeight="false" outlineLevel="0" collapsed="false">
      <c r="BS48974" s="96" t="n">
        <f aca="false">BR48974-2.5</f>
        <v>-2.5</v>
      </c>
    </row>
    <row r="48975" customFormat="false" ht="12" hidden="false" customHeight="false" outlineLevel="0" collapsed="false">
      <c r="BS48975" s="96" t="n">
        <f aca="false">BR48975-2.5</f>
        <v>-2.5</v>
      </c>
    </row>
    <row r="48976" customFormat="false" ht="12" hidden="false" customHeight="false" outlineLevel="0" collapsed="false">
      <c r="BS48976" s="96" t="n">
        <f aca="false">BR48976-2.5</f>
        <v>-2.5</v>
      </c>
    </row>
    <row r="48977" customFormat="false" ht="12" hidden="false" customHeight="false" outlineLevel="0" collapsed="false">
      <c r="BS48977" s="96" t="n">
        <f aca="false">BR48977-2.5</f>
        <v>-2.5</v>
      </c>
    </row>
    <row r="48978" customFormat="false" ht="12" hidden="false" customHeight="false" outlineLevel="0" collapsed="false">
      <c r="BS48978" s="96" t="n">
        <f aca="false">BR48978-2.5</f>
        <v>-2.5</v>
      </c>
    </row>
    <row r="48979" customFormat="false" ht="12" hidden="false" customHeight="false" outlineLevel="0" collapsed="false">
      <c r="BS48979" s="96" t="n">
        <f aca="false">BR48979-2.5</f>
        <v>-2.5</v>
      </c>
    </row>
    <row r="48980" customFormat="false" ht="12" hidden="false" customHeight="false" outlineLevel="0" collapsed="false">
      <c r="BS48980" s="96" t="n">
        <f aca="false">BR48980-2.5</f>
        <v>-2.5</v>
      </c>
    </row>
    <row r="48981" customFormat="false" ht="12" hidden="false" customHeight="false" outlineLevel="0" collapsed="false">
      <c r="BS48981" s="96" t="n">
        <f aca="false">BR48981-2.5</f>
        <v>-2.5</v>
      </c>
    </row>
    <row r="48982" customFormat="false" ht="12" hidden="false" customHeight="false" outlineLevel="0" collapsed="false">
      <c r="BS48982" s="96" t="n">
        <f aca="false">BR48982-2.5</f>
        <v>-2.5</v>
      </c>
    </row>
    <row r="48983" customFormat="false" ht="12" hidden="false" customHeight="false" outlineLevel="0" collapsed="false">
      <c r="BS48983" s="96" t="n">
        <f aca="false">BR48983-2.5</f>
        <v>-2.5</v>
      </c>
    </row>
    <row r="48984" customFormat="false" ht="12" hidden="false" customHeight="false" outlineLevel="0" collapsed="false">
      <c r="BS48984" s="96" t="n">
        <f aca="false">BR48984-2.5</f>
        <v>-2.5</v>
      </c>
    </row>
    <row r="48985" customFormat="false" ht="12" hidden="false" customHeight="false" outlineLevel="0" collapsed="false">
      <c r="BS48985" s="96" t="n">
        <f aca="false">BR48985-2.5</f>
        <v>-2.5</v>
      </c>
    </row>
    <row r="48986" customFormat="false" ht="12" hidden="false" customHeight="false" outlineLevel="0" collapsed="false">
      <c r="BS48986" s="96" t="n">
        <f aca="false">BR48986-2.5</f>
        <v>-2.5</v>
      </c>
    </row>
    <row r="48987" customFormat="false" ht="12" hidden="false" customHeight="false" outlineLevel="0" collapsed="false">
      <c r="BS48987" s="96" t="n">
        <f aca="false">BR48987-2.5</f>
        <v>-2.5</v>
      </c>
    </row>
    <row r="48988" customFormat="false" ht="12" hidden="false" customHeight="false" outlineLevel="0" collapsed="false">
      <c r="BS48988" s="96" t="n">
        <f aca="false">BR48988-2.5</f>
        <v>-2.5</v>
      </c>
    </row>
    <row r="48989" customFormat="false" ht="12" hidden="false" customHeight="false" outlineLevel="0" collapsed="false">
      <c r="BS48989" s="96" t="n">
        <f aca="false">BR48989-2.5</f>
        <v>-2.5</v>
      </c>
    </row>
    <row r="48990" customFormat="false" ht="12" hidden="false" customHeight="false" outlineLevel="0" collapsed="false">
      <c r="BS48990" s="96" t="n">
        <f aca="false">BR48990-2.5</f>
        <v>-2.5</v>
      </c>
    </row>
    <row r="48991" customFormat="false" ht="12" hidden="false" customHeight="false" outlineLevel="0" collapsed="false">
      <c r="BS48991" s="96" t="n">
        <f aca="false">BR48991-2.5</f>
        <v>-2.5</v>
      </c>
    </row>
    <row r="48992" customFormat="false" ht="12" hidden="false" customHeight="false" outlineLevel="0" collapsed="false">
      <c r="BS48992" s="96" t="n">
        <f aca="false">BR48992-2.5</f>
        <v>-2.5</v>
      </c>
    </row>
    <row r="48993" customFormat="false" ht="12" hidden="false" customHeight="false" outlineLevel="0" collapsed="false">
      <c r="BS48993" s="96" t="n">
        <f aca="false">BR48993-2.5</f>
        <v>-2.5</v>
      </c>
    </row>
    <row r="48994" customFormat="false" ht="12" hidden="false" customHeight="false" outlineLevel="0" collapsed="false">
      <c r="BS48994" s="96" t="n">
        <f aca="false">BR48994-2.5</f>
        <v>-2.5</v>
      </c>
    </row>
    <row r="48995" customFormat="false" ht="12" hidden="false" customHeight="false" outlineLevel="0" collapsed="false">
      <c r="BS48995" s="96" t="n">
        <f aca="false">BR48995-2.5</f>
        <v>-2.5</v>
      </c>
    </row>
    <row r="48996" customFormat="false" ht="12" hidden="false" customHeight="false" outlineLevel="0" collapsed="false">
      <c r="BS48996" s="96" t="n">
        <f aca="false">BR48996-2.5</f>
        <v>-2.5</v>
      </c>
    </row>
    <row r="48997" customFormat="false" ht="12" hidden="false" customHeight="false" outlineLevel="0" collapsed="false">
      <c r="BS48997" s="96" t="n">
        <f aca="false">BR48997-2.5</f>
        <v>-2.5</v>
      </c>
    </row>
    <row r="48998" customFormat="false" ht="12" hidden="false" customHeight="false" outlineLevel="0" collapsed="false">
      <c r="BS48998" s="96" t="n">
        <f aca="false">BR48998-2.5</f>
        <v>-2.5</v>
      </c>
    </row>
    <row r="48999" customFormat="false" ht="12" hidden="false" customHeight="false" outlineLevel="0" collapsed="false">
      <c r="BS48999" s="96" t="n">
        <f aca="false">BR48999-2.5</f>
        <v>-2.5</v>
      </c>
    </row>
    <row r="49000" customFormat="false" ht="12" hidden="false" customHeight="false" outlineLevel="0" collapsed="false">
      <c r="BS49000" s="96" t="n">
        <f aca="false">BR49000-2.5</f>
        <v>-2.5</v>
      </c>
    </row>
    <row r="49001" customFormat="false" ht="12" hidden="false" customHeight="false" outlineLevel="0" collapsed="false">
      <c r="BS49001" s="96" t="n">
        <f aca="false">BR49001-2.5</f>
        <v>-2.5</v>
      </c>
    </row>
    <row r="49002" customFormat="false" ht="12" hidden="false" customHeight="false" outlineLevel="0" collapsed="false">
      <c r="BS49002" s="96" t="n">
        <f aca="false">BR49002-2.5</f>
        <v>-2.5</v>
      </c>
    </row>
    <row r="49003" customFormat="false" ht="12" hidden="false" customHeight="false" outlineLevel="0" collapsed="false">
      <c r="BS49003" s="96" t="n">
        <f aca="false">BR49003-2.5</f>
        <v>-2.5</v>
      </c>
    </row>
    <row r="49004" customFormat="false" ht="12" hidden="false" customHeight="false" outlineLevel="0" collapsed="false">
      <c r="BS49004" s="96" t="n">
        <f aca="false">BR49004-2.5</f>
        <v>-2.5</v>
      </c>
    </row>
    <row r="49005" customFormat="false" ht="12" hidden="false" customHeight="false" outlineLevel="0" collapsed="false">
      <c r="BS49005" s="96" t="n">
        <f aca="false">BR49005-2.5</f>
        <v>-2.5</v>
      </c>
    </row>
    <row r="49006" customFormat="false" ht="12" hidden="false" customHeight="false" outlineLevel="0" collapsed="false">
      <c r="BS49006" s="96" t="n">
        <f aca="false">BR49006-2.5</f>
        <v>-2.5</v>
      </c>
    </row>
    <row r="49007" customFormat="false" ht="12" hidden="false" customHeight="false" outlineLevel="0" collapsed="false">
      <c r="BS49007" s="96" t="n">
        <f aca="false">BR49007-2.5</f>
        <v>-2.5</v>
      </c>
    </row>
    <row r="49008" customFormat="false" ht="12" hidden="false" customHeight="false" outlineLevel="0" collapsed="false">
      <c r="BS49008" s="96" t="n">
        <f aca="false">BR49008-2.5</f>
        <v>-2.5</v>
      </c>
    </row>
    <row r="49009" customFormat="false" ht="12" hidden="false" customHeight="false" outlineLevel="0" collapsed="false">
      <c r="BS49009" s="96" t="n">
        <f aca="false">BR49009-2.5</f>
        <v>-2.5</v>
      </c>
    </row>
    <row r="49010" customFormat="false" ht="12" hidden="false" customHeight="false" outlineLevel="0" collapsed="false">
      <c r="BS49010" s="96" t="n">
        <f aca="false">BR49010-2.5</f>
        <v>-2.5</v>
      </c>
    </row>
    <row r="49011" customFormat="false" ht="12" hidden="false" customHeight="false" outlineLevel="0" collapsed="false">
      <c r="BS49011" s="96" t="n">
        <f aca="false">BR49011-2.5</f>
        <v>-2.5</v>
      </c>
    </row>
    <row r="49012" customFormat="false" ht="12" hidden="false" customHeight="false" outlineLevel="0" collapsed="false">
      <c r="BS49012" s="96" t="n">
        <f aca="false">BR49012-2.5</f>
        <v>-2.5</v>
      </c>
    </row>
    <row r="49013" customFormat="false" ht="12" hidden="false" customHeight="false" outlineLevel="0" collapsed="false">
      <c r="BS49013" s="96" t="n">
        <f aca="false">BR49013-2.5</f>
        <v>-2.5</v>
      </c>
    </row>
    <row r="49014" customFormat="false" ht="12" hidden="false" customHeight="false" outlineLevel="0" collapsed="false">
      <c r="BS49014" s="96" t="n">
        <f aca="false">BR49014-2.5</f>
        <v>-2.5</v>
      </c>
    </row>
    <row r="49015" customFormat="false" ht="12" hidden="false" customHeight="false" outlineLevel="0" collapsed="false">
      <c r="BS49015" s="96" t="n">
        <f aca="false">BR49015-2.5</f>
        <v>-2.5</v>
      </c>
    </row>
    <row r="49016" customFormat="false" ht="12" hidden="false" customHeight="false" outlineLevel="0" collapsed="false">
      <c r="BS49016" s="96" t="n">
        <f aca="false">BR49016-2.5</f>
        <v>-2.5</v>
      </c>
    </row>
    <row r="49017" customFormat="false" ht="12" hidden="false" customHeight="false" outlineLevel="0" collapsed="false">
      <c r="BS49017" s="96" t="n">
        <f aca="false">BR49017-2.5</f>
        <v>-2.5</v>
      </c>
    </row>
    <row r="49018" customFormat="false" ht="12" hidden="false" customHeight="false" outlineLevel="0" collapsed="false">
      <c r="BS49018" s="96" t="n">
        <f aca="false">BR49018-2.5</f>
        <v>-2.5</v>
      </c>
    </row>
    <row r="49019" customFormat="false" ht="12" hidden="false" customHeight="false" outlineLevel="0" collapsed="false">
      <c r="BS49019" s="96" t="n">
        <f aca="false">BR49019-2.5</f>
        <v>-2.5</v>
      </c>
    </row>
    <row r="49020" customFormat="false" ht="12" hidden="false" customHeight="false" outlineLevel="0" collapsed="false">
      <c r="BS49020" s="96" t="n">
        <f aca="false">BR49020-2.5</f>
        <v>-2.5</v>
      </c>
    </row>
    <row r="49021" customFormat="false" ht="12" hidden="false" customHeight="false" outlineLevel="0" collapsed="false">
      <c r="BS49021" s="96" t="n">
        <f aca="false">BR49021-2.5</f>
        <v>-2.5</v>
      </c>
    </row>
    <row r="49022" customFormat="false" ht="12" hidden="false" customHeight="false" outlineLevel="0" collapsed="false">
      <c r="BS49022" s="96" t="n">
        <f aca="false">BR49022-2.5</f>
        <v>-2.5</v>
      </c>
    </row>
    <row r="49023" customFormat="false" ht="12" hidden="false" customHeight="false" outlineLevel="0" collapsed="false">
      <c r="BS49023" s="96" t="n">
        <f aca="false">BR49023-2.5</f>
        <v>-2.5</v>
      </c>
    </row>
    <row r="49024" customFormat="false" ht="12" hidden="false" customHeight="false" outlineLevel="0" collapsed="false">
      <c r="BS49024" s="96" t="n">
        <f aca="false">BR49024-2.5</f>
        <v>-2.5</v>
      </c>
    </row>
    <row r="49025" customFormat="false" ht="12" hidden="false" customHeight="false" outlineLevel="0" collapsed="false">
      <c r="BS49025" s="96" t="n">
        <f aca="false">BR49025-2.5</f>
        <v>-2.5</v>
      </c>
    </row>
    <row r="49026" customFormat="false" ht="12" hidden="false" customHeight="false" outlineLevel="0" collapsed="false">
      <c r="BS49026" s="96" t="n">
        <f aca="false">BR49026-2.5</f>
        <v>-2.5</v>
      </c>
    </row>
    <row r="49027" customFormat="false" ht="12" hidden="false" customHeight="false" outlineLevel="0" collapsed="false">
      <c r="BS49027" s="96" t="n">
        <f aca="false">BR49027-2.5</f>
        <v>-2.5</v>
      </c>
    </row>
    <row r="49028" customFormat="false" ht="12" hidden="false" customHeight="false" outlineLevel="0" collapsed="false">
      <c r="BS49028" s="96" t="n">
        <f aca="false">BR49028-2.5</f>
        <v>-2.5</v>
      </c>
    </row>
    <row r="49029" customFormat="false" ht="12" hidden="false" customHeight="false" outlineLevel="0" collapsed="false">
      <c r="BS49029" s="96" t="n">
        <f aca="false">BR49029-2.5</f>
        <v>-2.5</v>
      </c>
    </row>
    <row r="49030" customFormat="false" ht="12" hidden="false" customHeight="false" outlineLevel="0" collapsed="false">
      <c r="BS49030" s="96" t="n">
        <f aca="false">BR49030-2.5</f>
        <v>-2.5</v>
      </c>
    </row>
    <row r="49031" customFormat="false" ht="12" hidden="false" customHeight="false" outlineLevel="0" collapsed="false">
      <c r="BS49031" s="96" t="n">
        <f aca="false">BR49031-2.5</f>
        <v>-2.5</v>
      </c>
    </row>
    <row r="49032" customFormat="false" ht="12" hidden="false" customHeight="false" outlineLevel="0" collapsed="false">
      <c r="BS49032" s="96" t="n">
        <f aca="false">BR49032-2.5</f>
        <v>-2.5</v>
      </c>
    </row>
    <row r="49033" customFormat="false" ht="12" hidden="false" customHeight="false" outlineLevel="0" collapsed="false">
      <c r="BS49033" s="96" t="n">
        <f aca="false">BR49033-2.5</f>
        <v>-2.5</v>
      </c>
    </row>
    <row r="49034" customFormat="false" ht="12" hidden="false" customHeight="false" outlineLevel="0" collapsed="false">
      <c r="BS49034" s="96" t="n">
        <f aca="false">BR49034-2.5</f>
        <v>-2.5</v>
      </c>
    </row>
    <row r="49035" customFormat="false" ht="12" hidden="false" customHeight="false" outlineLevel="0" collapsed="false">
      <c r="BS49035" s="96" t="n">
        <f aca="false">BR49035-2.5</f>
        <v>-2.5</v>
      </c>
    </row>
    <row r="49036" customFormat="false" ht="12" hidden="false" customHeight="false" outlineLevel="0" collapsed="false">
      <c r="BS49036" s="96" t="n">
        <f aca="false">BR49036-2.5</f>
        <v>-2.5</v>
      </c>
    </row>
    <row r="49037" customFormat="false" ht="12" hidden="false" customHeight="false" outlineLevel="0" collapsed="false">
      <c r="BS49037" s="96" t="n">
        <f aca="false">BR49037-2.5</f>
        <v>-2.5</v>
      </c>
    </row>
    <row r="49038" customFormat="false" ht="12" hidden="false" customHeight="false" outlineLevel="0" collapsed="false">
      <c r="BS49038" s="96" t="n">
        <f aca="false">BR49038-2.5</f>
        <v>-2.5</v>
      </c>
    </row>
    <row r="49039" customFormat="false" ht="12" hidden="false" customHeight="false" outlineLevel="0" collapsed="false">
      <c r="BS49039" s="96" t="n">
        <f aca="false">BR49039-2.5</f>
        <v>-2.5</v>
      </c>
    </row>
    <row r="49040" customFormat="false" ht="12" hidden="false" customHeight="false" outlineLevel="0" collapsed="false">
      <c r="BS49040" s="96" t="n">
        <f aca="false">BR49040-2.5</f>
        <v>-2.5</v>
      </c>
    </row>
    <row r="49041" customFormat="false" ht="12" hidden="false" customHeight="false" outlineLevel="0" collapsed="false">
      <c r="BS49041" s="96" t="n">
        <f aca="false">BR49041-2.5</f>
        <v>-2.5</v>
      </c>
    </row>
    <row r="49042" customFormat="false" ht="12" hidden="false" customHeight="false" outlineLevel="0" collapsed="false">
      <c r="BS49042" s="96" t="n">
        <f aca="false">BR49042-2.5</f>
        <v>-2.5</v>
      </c>
    </row>
    <row r="49043" customFormat="false" ht="12" hidden="false" customHeight="false" outlineLevel="0" collapsed="false">
      <c r="BS49043" s="96" t="n">
        <f aca="false">BR49043-2.5</f>
        <v>-2.5</v>
      </c>
    </row>
    <row r="49044" customFormat="false" ht="12" hidden="false" customHeight="false" outlineLevel="0" collapsed="false">
      <c r="BS49044" s="96" t="n">
        <f aca="false">BR49044-2.5</f>
        <v>-2.5</v>
      </c>
    </row>
    <row r="49045" customFormat="false" ht="12" hidden="false" customHeight="false" outlineLevel="0" collapsed="false">
      <c r="BS49045" s="96" t="n">
        <f aca="false">BR49045-2.5</f>
        <v>-2.5</v>
      </c>
    </row>
    <row r="49046" customFormat="false" ht="12" hidden="false" customHeight="false" outlineLevel="0" collapsed="false">
      <c r="BS49046" s="96" t="n">
        <f aca="false">BR49046-2.5</f>
        <v>-2.5</v>
      </c>
    </row>
    <row r="49047" customFormat="false" ht="12" hidden="false" customHeight="false" outlineLevel="0" collapsed="false">
      <c r="BS49047" s="96" t="n">
        <f aca="false">BR49047-2.5</f>
        <v>-2.5</v>
      </c>
    </row>
    <row r="49048" customFormat="false" ht="12" hidden="false" customHeight="false" outlineLevel="0" collapsed="false">
      <c r="BS49048" s="96" t="n">
        <f aca="false">BR49048-2.5</f>
        <v>-2.5</v>
      </c>
    </row>
    <row r="49049" customFormat="false" ht="12" hidden="false" customHeight="false" outlineLevel="0" collapsed="false">
      <c r="BS49049" s="96" t="n">
        <f aca="false">BR49049-2.5</f>
        <v>-2.5</v>
      </c>
    </row>
    <row r="49050" customFormat="false" ht="12" hidden="false" customHeight="false" outlineLevel="0" collapsed="false">
      <c r="BS49050" s="96" t="n">
        <f aca="false">BR49050-2.5</f>
        <v>-2.5</v>
      </c>
    </row>
    <row r="49051" customFormat="false" ht="12" hidden="false" customHeight="false" outlineLevel="0" collapsed="false">
      <c r="BS49051" s="96" t="n">
        <f aca="false">BR49051-2.5</f>
        <v>-2.5</v>
      </c>
    </row>
    <row r="49052" customFormat="false" ht="12" hidden="false" customHeight="false" outlineLevel="0" collapsed="false">
      <c r="BS49052" s="96" t="n">
        <f aca="false">BR49052-2.5</f>
        <v>-2.5</v>
      </c>
    </row>
    <row r="49053" customFormat="false" ht="12" hidden="false" customHeight="false" outlineLevel="0" collapsed="false">
      <c r="BS49053" s="96" t="n">
        <f aca="false">BR49053-2.5</f>
        <v>-2.5</v>
      </c>
    </row>
    <row r="49054" customFormat="false" ht="12" hidden="false" customHeight="false" outlineLevel="0" collapsed="false">
      <c r="BS49054" s="96" t="n">
        <f aca="false">BR49054-2.5</f>
        <v>-2.5</v>
      </c>
    </row>
    <row r="49055" customFormat="false" ht="12" hidden="false" customHeight="false" outlineLevel="0" collapsed="false">
      <c r="BS49055" s="96" t="n">
        <f aca="false">BR49055-2.5</f>
        <v>-2.5</v>
      </c>
    </row>
    <row r="49056" customFormat="false" ht="12" hidden="false" customHeight="false" outlineLevel="0" collapsed="false">
      <c r="BS49056" s="96" t="n">
        <f aca="false">BR49056-2.5</f>
        <v>-2.5</v>
      </c>
    </row>
    <row r="49057" customFormat="false" ht="12" hidden="false" customHeight="false" outlineLevel="0" collapsed="false">
      <c r="BS49057" s="96" t="n">
        <f aca="false">BR49057-2.5</f>
        <v>-2.5</v>
      </c>
    </row>
    <row r="49058" customFormat="false" ht="12" hidden="false" customHeight="false" outlineLevel="0" collapsed="false">
      <c r="BS49058" s="96" t="n">
        <f aca="false">BR49058-2.5</f>
        <v>-2.5</v>
      </c>
    </row>
    <row r="49059" customFormat="false" ht="12" hidden="false" customHeight="false" outlineLevel="0" collapsed="false">
      <c r="BS49059" s="96" t="n">
        <f aca="false">BR49059-2.5</f>
        <v>-2.5</v>
      </c>
    </row>
    <row r="49060" customFormat="false" ht="12" hidden="false" customHeight="false" outlineLevel="0" collapsed="false">
      <c r="BS49060" s="96" t="n">
        <f aca="false">BR49060-2.5</f>
        <v>-2.5</v>
      </c>
    </row>
    <row r="49061" customFormat="false" ht="12" hidden="false" customHeight="false" outlineLevel="0" collapsed="false">
      <c r="BS49061" s="96" t="n">
        <f aca="false">BR49061-2.5</f>
        <v>-2.5</v>
      </c>
    </row>
    <row r="49062" customFormat="false" ht="12" hidden="false" customHeight="false" outlineLevel="0" collapsed="false">
      <c r="BS49062" s="96" t="n">
        <f aca="false">BR49062-2.5</f>
        <v>-2.5</v>
      </c>
    </row>
    <row r="49063" customFormat="false" ht="12" hidden="false" customHeight="false" outlineLevel="0" collapsed="false">
      <c r="BS49063" s="96" t="n">
        <f aca="false">BR49063-2.5</f>
        <v>-2.5</v>
      </c>
    </row>
    <row r="49064" customFormat="false" ht="12" hidden="false" customHeight="false" outlineLevel="0" collapsed="false">
      <c r="BS49064" s="96" t="n">
        <f aca="false">BR49064-2.5</f>
        <v>-2.5</v>
      </c>
    </row>
    <row r="49065" customFormat="false" ht="12" hidden="false" customHeight="false" outlineLevel="0" collapsed="false">
      <c r="BS49065" s="96" t="n">
        <f aca="false">BR49065-2.5</f>
        <v>-2.5</v>
      </c>
    </row>
    <row r="49066" customFormat="false" ht="12" hidden="false" customHeight="false" outlineLevel="0" collapsed="false">
      <c r="BS49066" s="96" t="n">
        <f aca="false">BR49066-2.5</f>
        <v>-2.5</v>
      </c>
    </row>
    <row r="49067" customFormat="false" ht="12" hidden="false" customHeight="false" outlineLevel="0" collapsed="false">
      <c r="BS49067" s="96" t="n">
        <f aca="false">BR49067-2.5</f>
        <v>-2.5</v>
      </c>
    </row>
    <row r="49068" customFormat="false" ht="12" hidden="false" customHeight="false" outlineLevel="0" collapsed="false">
      <c r="BS49068" s="96" t="n">
        <f aca="false">BR49068-2.5</f>
        <v>-2.5</v>
      </c>
    </row>
    <row r="49069" customFormat="false" ht="12" hidden="false" customHeight="false" outlineLevel="0" collapsed="false">
      <c r="BS49069" s="96" t="n">
        <f aca="false">BR49069-2.5</f>
        <v>-2.5</v>
      </c>
    </row>
    <row r="49070" customFormat="false" ht="12" hidden="false" customHeight="false" outlineLevel="0" collapsed="false">
      <c r="BS49070" s="96" t="n">
        <f aca="false">BR49070-2.5</f>
        <v>-2.5</v>
      </c>
    </row>
    <row r="49071" customFormat="false" ht="12" hidden="false" customHeight="false" outlineLevel="0" collapsed="false">
      <c r="BS49071" s="96" t="n">
        <f aca="false">BR49071-2.5</f>
        <v>-2.5</v>
      </c>
    </row>
    <row r="49072" customFormat="false" ht="12" hidden="false" customHeight="false" outlineLevel="0" collapsed="false">
      <c r="BS49072" s="96" t="n">
        <f aca="false">BR49072-2.5</f>
        <v>-2.5</v>
      </c>
    </row>
    <row r="49073" customFormat="false" ht="12" hidden="false" customHeight="false" outlineLevel="0" collapsed="false">
      <c r="BS49073" s="96" t="n">
        <f aca="false">BR49073-2.5</f>
        <v>-2.5</v>
      </c>
    </row>
    <row r="49074" customFormat="false" ht="12" hidden="false" customHeight="false" outlineLevel="0" collapsed="false">
      <c r="BS49074" s="96" t="n">
        <f aca="false">BR49074-2.5</f>
        <v>-2.5</v>
      </c>
    </row>
    <row r="49075" customFormat="false" ht="12" hidden="false" customHeight="false" outlineLevel="0" collapsed="false">
      <c r="BS49075" s="96" t="n">
        <f aca="false">BR49075-2.5</f>
        <v>-2.5</v>
      </c>
    </row>
    <row r="49076" customFormat="false" ht="12" hidden="false" customHeight="false" outlineLevel="0" collapsed="false">
      <c r="BS49076" s="96" t="n">
        <f aca="false">BR49076-2.5</f>
        <v>-2.5</v>
      </c>
    </row>
    <row r="49077" customFormat="false" ht="12" hidden="false" customHeight="false" outlineLevel="0" collapsed="false">
      <c r="BS49077" s="96" t="n">
        <f aca="false">BR49077-2.5</f>
        <v>-2.5</v>
      </c>
    </row>
    <row r="49078" customFormat="false" ht="12" hidden="false" customHeight="false" outlineLevel="0" collapsed="false">
      <c r="BS49078" s="96" t="n">
        <f aca="false">BR49078-2.5</f>
        <v>-2.5</v>
      </c>
    </row>
    <row r="49079" customFormat="false" ht="12" hidden="false" customHeight="false" outlineLevel="0" collapsed="false">
      <c r="BS49079" s="96" t="n">
        <f aca="false">BR49079-2.5</f>
        <v>-2.5</v>
      </c>
    </row>
    <row r="49080" customFormat="false" ht="12" hidden="false" customHeight="false" outlineLevel="0" collapsed="false">
      <c r="BS49080" s="96" t="n">
        <f aca="false">BR49080-2.5</f>
        <v>-2.5</v>
      </c>
    </row>
    <row r="49081" customFormat="false" ht="12" hidden="false" customHeight="false" outlineLevel="0" collapsed="false">
      <c r="BS49081" s="96" t="n">
        <f aca="false">BR49081-2.5</f>
        <v>-2.5</v>
      </c>
    </row>
    <row r="49082" customFormat="false" ht="12" hidden="false" customHeight="false" outlineLevel="0" collapsed="false">
      <c r="BS49082" s="96" t="n">
        <f aca="false">BR49082-2.5</f>
        <v>-2.5</v>
      </c>
    </row>
    <row r="49083" customFormat="false" ht="12" hidden="false" customHeight="false" outlineLevel="0" collapsed="false">
      <c r="BS49083" s="96" t="n">
        <f aca="false">BR49083-2.5</f>
        <v>-2.5</v>
      </c>
    </row>
    <row r="49084" customFormat="false" ht="12" hidden="false" customHeight="false" outlineLevel="0" collapsed="false">
      <c r="BS49084" s="96" t="n">
        <f aca="false">BR49084-2.5</f>
        <v>-2.5</v>
      </c>
    </row>
    <row r="49085" customFormat="false" ht="12" hidden="false" customHeight="false" outlineLevel="0" collapsed="false">
      <c r="BS49085" s="96" t="n">
        <f aca="false">BR49085-2.5</f>
        <v>-2.5</v>
      </c>
    </row>
    <row r="49086" customFormat="false" ht="12" hidden="false" customHeight="false" outlineLevel="0" collapsed="false">
      <c r="BS49086" s="96" t="n">
        <f aca="false">BR49086-2.5</f>
        <v>-2.5</v>
      </c>
    </row>
    <row r="49087" customFormat="false" ht="12" hidden="false" customHeight="false" outlineLevel="0" collapsed="false">
      <c r="BS49087" s="96" t="n">
        <f aca="false">BR49087-2.5</f>
        <v>-2.5</v>
      </c>
    </row>
    <row r="49088" customFormat="false" ht="12" hidden="false" customHeight="false" outlineLevel="0" collapsed="false">
      <c r="BS49088" s="96" t="n">
        <f aca="false">BR49088-2.5</f>
        <v>-2.5</v>
      </c>
    </row>
    <row r="49089" customFormat="false" ht="12" hidden="false" customHeight="false" outlineLevel="0" collapsed="false">
      <c r="BS49089" s="96" t="n">
        <f aca="false">BR49089-2.5</f>
        <v>-2.5</v>
      </c>
    </row>
    <row r="49090" customFormat="false" ht="12" hidden="false" customHeight="false" outlineLevel="0" collapsed="false">
      <c r="BS49090" s="96" t="n">
        <f aca="false">BR49090-2.5</f>
        <v>-2.5</v>
      </c>
    </row>
    <row r="49091" customFormat="false" ht="12" hidden="false" customHeight="false" outlineLevel="0" collapsed="false">
      <c r="BS49091" s="96" t="n">
        <f aca="false">BR49091-2.5</f>
        <v>-2.5</v>
      </c>
    </row>
    <row r="49092" customFormat="false" ht="12" hidden="false" customHeight="false" outlineLevel="0" collapsed="false">
      <c r="BS49092" s="96" t="n">
        <f aca="false">BR49092-2.5</f>
        <v>-2.5</v>
      </c>
    </row>
    <row r="49093" customFormat="false" ht="12" hidden="false" customHeight="false" outlineLevel="0" collapsed="false">
      <c r="BS49093" s="96" t="n">
        <f aca="false">BR49093-2.5</f>
        <v>-2.5</v>
      </c>
    </row>
    <row r="49094" customFormat="false" ht="12" hidden="false" customHeight="false" outlineLevel="0" collapsed="false">
      <c r="BS49094" s="96" t="n">
        <f aca="false">BR49094-2.5</f>
        <v>-2.5</v>
      </c>
    </row>
    <row r="49095" customFormat="false" ht="12" hidden="false" customHeight="false" outlineLevel="0" collapsed="false">
      <c r="BS49095" s="96" t="n">
        <f aca="false">BR49095-2.5</f>
        <v>-2.5</v>
      </c>
    </row>
    <row r="49096" customFormat="false" ht="12" hidden="false" customHeight="false" outlineLevel="0" collapsed="false">
      <c r="BS49096" s="96" t="n">
        <f aca="false">BR49096-2.5</f>
        <v>-2.5</v>
      </c>
    </row>
    <row r="49097" customFormat="false" ht="12" hidden="false" customHeight="false" outlineLevel="0" collapsed="false">
      <c r="BS49097" s="96" t="n">
        <f aca="false">BR49097-2.5</f>
        <v>-2.5</v>
      </c>
    </row>
    <row r="49098" customFormat="false" ht="12" hidden="false" customHeight="false" outlineLevel="0" collapsed="false">
      <c r="BS49098" s="96" t="n">
        <f aca="false">BR49098-2.5</f>
        <v>-2.5</v>
      </c>
    </row>
    <row r="49099" customFormat="false" ht="12" hidden="false" customHeight="false" outlineLevel="0" collapsed="false">
      <c r="BS49099" s="96" t="n">
        <f aca="false">BR49099-2.5</f>
        <v>-2.5</v>
      </c>
    </row>
    <row r="49100" customFormat="false" ht="12" hidden="false" customHeight="false" outlineLevel="0" collapsed="false">
      <c r="BS49100" s="96" t="n">
        <f aca="false">BR49100-2.5</f>
        <v>-2.5</v>
      </c>
    </row>
    <row r="49101" customFormat="false" ht="12" hidden="false" customHeight="false" outlineLevel="0" collapsed="false">
      <c r="BS49101" s="96" t="n">
        <f aca="false">BR49101-2.5</f>
        <v>-2.5</v>
      </c>
    </row>
    <row r="49102" customFormat="false" ht="12" hidden="false" customHeight="false" outlineLevel="0" collapsed="false">
      <c r="BS49102" s="96" t="n">
        <f aca="false">BR49102-2.5</f>
        <v>-2.5</v>
      </c>
    </row>
    <row r="49103" customFormat="false" ht="12" hidden="false" customHeight="false" outlineLevel="0" collapsed="false">
      <c r="BS49103" s="96" t="n">
        <f aca="false">BR49103-2.5</f>
        <v>-2.5</v>
      </c>
    </row>
    <row r="49104" customFormat="false" ht="12" hidden="false" customHeight="false" outlineLevel="0" collapsed="false">
      <c r="BS49104" s="96" t="n">
        <f aca="false">BR49104-2.5</f>
        <v>-2.5</v>
      </c>
    </row>
    <row r="49105" customFormat="false" ht="12" hidden="false" customHeight="false" outlineLevel="0" collapsed="false">
      <c r="BS49105" s="96" t="n">
        <f aca="false">BR49105-2.5</f>
        <v>-2.5</v>
      </c>
    </row>
    <row r="49106" customFormat="false" ht="12" hidden="false" customHeight="false" outlineLevel="0" collapsed="false">
      <c r="BS49106" s="96" t="n">
        <f aca="false">BR49106-2.5</f>
        <v>-2.5</v>
      </c>
    </row>
    <row r="49107" customFormat="false" ht="12" hidden="false" customHeight="false" outlineLevel="0" collapsed="false">
      <c r="BS49107" s="96" t="n">
        <f aca="false">BR49107-2.5</f>
        <v>-2.5</v>
      </c>
    </row>
    <row r="49108" customFormat="false" ht="12" hidden="false" customHeight="false" outlineLevel="0" collapsed="false">
      <c r="BS49108" s="96" t="n">
        <f aca="false">BR49108-2.5</f>
        <v>-2.5</v>
      </c>
    </row>
    <row r="49109" customFormat="false" ht="12" hidden="false" customHeight="false" outlineLevel="0" collapsed="false">
      <c r="BS49109" s="96" t="n">
        <f aca="false">BR49109-2.5</f>
        <v>-2.5</v>
      </c>
    </row>
    <row r="49110" customFormat="false" ht="12" hidden="false" customHeight="false" outlineLevel="0" collapsed="false">
      <c r="BS49110" s="96" t="n">
        <f aca="false">BR49110-2.5</f>
        <v>-2.5</v>
      </c>
    </row>
    <row r="49111" customFormat="false" ht="12" hidden="false" customHeight="false" outlineLevel="0" collapsed="false">
      <c r="BS49111" s="96" t="n">
        <f aca="false">BR49111-2.5</f>
        <v>-2.5</v>
      </c>
    </row>
    <row r="49112" customFormat="false" ht="12" hidden="false" customHeight="false" outlineLevel="0" collapsed="false">
      <c r="BS49112" s="96" t="n">
        <f aca="false">BR49112-2.5</f>
        <v>-2.5</v>
      </c>
    </row>
    <row r="49113" customFormat="false" ht="12" hidden="false" customHeight="false" outlineLevel="0" collapsed="false">
      <c r="BS49113" s="96" t="n">
        <f aca="false">BR49113-2.5</f>
        <v>-2.5</v>
      </c>
    </row>
    <row r="49114" customFormat="false" ht="12" hidden="false" customHeight="false" outlineLevel="0" collapsed="false">
      <c r="BS49114" s="96" t="n">
        <f aca="false">BR49114-2.5</f>
        <v>-2.5</v>
      </c>
    </row>
    <row r="49115" customFormat="false" ht="12" hidden="false" customHeight="false" outlineLevel="0" collapsed="false">
      <c r="BS49115" s="96" t="n">
        <f aca="false">BR49115-2.5</f>
        <v>-2.5</v>
      </c>
    </row>
    <row r="49116" customFormat="false" ht="12" hidden="false" customHeight="false" outlineLevel="0" collapsed="false">
      <c r="BS49116" s="96" t="n">
        <f aca="false">BR49116-2.5</f>
        <v>-2.5</v>
      </c>
    </row>
    <row r="49117" customFormat="false" ht="12" hidden="false" customHeight="false" outlineLevel="0" collapsed="false">
      <c r="BS49117" s="96" t="n">
        <f aca="false">BR49117-2.5</f>
        <v>-2.5</v>
      </c>
    </row>
    <row r="49118" customFormat="false" ht="12" hidden="false" customHeight="false" outlineLevel="0" collapsed="false">
      <c r="BS49118" s="96" t="n">
        <f aca="false">BR49118-2.5</f>
        <v>-2.5</v>
      </c>
    </row>
    <row r="49119" customFormat="false" ht="12" hidden="false" customHeight="false" outlineLevel="0" collapsed="false">
      <c r="BS49119" s="96" t="n">
        <f aca="false">BR49119-2.5</f>
        <v>-2.5</v>
      </c>
    </row>
    <row r="49120" customFormat="false" ht="12" hidden="false" customHeight="false" outlineLevel="0" collapsed="false">
      <c r="BS49120" s="96" t="n">
        <f aca="false">BR49120-2.5</f>
        <v>-2.5</v>
      </c>
    </row>
    <row r="49121" customFormat="false" ht="12" hidden="false" customHeight="false" outlineLevel="0" collapsed="false">
      <c r="BS49121" s="96" t="n">
        <f aca="false">BR49121-2.5</f>
        <v>-2.5</v>
      </c>
    </row>
    <row r="49122" customFormat="false" ht="12" hidden="false" customHeight="false" outlineLevel="0" collapsed="false">
      <c r="BS49122" s="96" t="n">
        <f aca="false">BR49122-2.5</f>
        <v>-2.5</v>
      </c>
    </row>
    <row r="49123" customFormat="false" ht="12" hidden="false" customHeight="false" outlineLevel="0" collapsed="false">
      <c r="BS49123" s="96" t="n">
        <f aca="false">BR49123-2.5</f>
        <v>-2.5</v>
      </c>
    </row>
    <row r="49124" customFormat="false" ht="12" hidden="false" customHeight="false" outlineLevel="0" collapsed="false">
      <c r="BS49124" s="96" t="n">
        <f aca="false">BR49124-2.5</f>
        <v>-2.5</v>
      </c>
    </row>
    <row r="49125" customFormat="false" ht="12" hidden="false" customHeight="false" outlineLevel="0" collapsed="false">
      <c r="BS49125" s="96" t="n">
        <f aca="false">BR49125-2.5</f>
        <v>-2.5</v>
      </c>
    </row>
    <row r="49126" customFormat="false" ht="12" hidden="false" customHeight="false" outlineLevel="0" collapsed="false">
      <c r="BS49126" s="96" t="n">
        <f aca="false">BR49126-2.5</f>
        <v>-2.5</v>
      </c>
    </row>
    <row r="49127" customFormat="false" ht="12" hidden="false" customHeight="false" outlineLevel="0" collapsed="false">
      <c r="BS49127" s="96" t="n">
        <f aca="false">BR49127-2.5</f>
        <v>-2.5</v>
      </c>
    </row>
    <row r="49128" customFormat="false" ht="12" hidden="false" customHeight="false" outlineLevel="0" collapsed="false">
      <c r="BS49128" s="96" t="n">
        <f aca="false">BR49128-2.5</f>
        <v>-2.5</v>
      </c>
    </row>
    <row r="49129" customFormat="false" ht="12" hidden="false" customHeight="false" outlineLevel="0" collapsed="false">
      <c r="BS49129" s="96" t="n">
        <f aca="false">BR49129-2.5</f>
        <v>-2.5</v>
      </c>
    </row>
    <row r="49130" customFormat="false" ht="12" hidden="false" customHeight="false" outlineLevel="0" collapsed="false">
      <c r="BS49130" s="96" t="n">
        <f aca="false">BR49130-2.5</f>
        <v>-2.5</v>
      </c>
    </row>
    <row r="49131" customFormat="false" ht="12" hidden="false" customHeight="false" outlineLevel="0" collapsed="false">
      <c r="BS49131" s="96" t="n">
        <f aca="false">BR49131-2.5</f>
        <v>-2.5</v>
      </c>
    </row>
    <row r="49132" customFormat="false" ht="12" hidden="false" customHeight="false" outlineLevel="0" collapsed="false">
      <c r="BS49132" s="96" t="n">
        <f aca="false">BR49132-2.5</f>
        <v>-2.5</v>
      </c>
    </row>
    <row r="49133" customFormat="false" ht="12" hidden="false" customHeight="false" outlineLevel="0" collapsed="false">
      <c r="BS49133" s="96" t="n">
        <f aca="false">BR49133-2.5</f>
        <v>-2.5</v>
      </c>
    </row>
    <row r="49134" customFormat="false" ht="12" hidden="false" customHeight="false" outlineLevel="0" collapsed="false">
      <c r="BS49134" s="96" t="n">
        <f aca="false">BR49134-2.5</f>
        <v>-2.5</v>
      </c>
    </row>
    <row r="49135" customFormat="false" ht="12" hidden="false" customHeight="false" outlineLevel="0" collapsed="false">
      <c r="BS49135" s="96" t="n">
        <f aca="false">BR49135-2.5</f>
        <v>-2.5</v>
      </c>
    </row>
    <row r="49136" customFormat="false" ht="12" hidden="false" customHeight="false" outlineLevel="0" collapsed="false">
      <c r="BS49136" s="96" t="n">
        <f aca="false">BR49136-2.5</f>
        <v>-2.5</v>
      </c>
    </row>
    <row r="49137" customFormat="false" ht="12" hidden="false" customHeight="false" outlineLevel="0" collapsed="false">
      <c r="BS49137" s="96" t="n">
        <f aca="false">BR49137-2.5</f>
        <v>-2.5</v>
      </c>
    </row>
    <row r="49138" customFormat="false" ht="12" hidden="false" customHeight="false" outlineLevel="0" collapsed="false">
      <c r="BS49138" s="96" t="n">
        <f aca="false">BR49138-2.5</f>
        <v>-2.5</v>
      </c>
    </row>
    <row r="49139" customFormat="false" ht="12" hidden="false" customHeight="false" outlineLevel="0" collapsed="false">
      <c r="BS49139" s="96" t="n">
        <f aca="false">BR49139-2.5</f>
        <v>-2.5</v>
      </c>
    </row>
    <row r="49140" customFormat="false" ht="12" hidden="false" customHeight="false" outlineLevel="0" collapsed="false">
      <c r="BS49140" s="96" t="n">
        <f aca="false">BR49140-2.5</f>
        <v>-2.5</v>
      </c>
    </row>
    <row r="49141" customFormat="false" ht="12" hidden="false" customHeight="false" outlineLevel="0" collapsed="false">
      <c r="BS49141" s="96" t="n">
        <f aca="false">BR49141-2.5</f>
        <v>-2.5</v>
      </c>
    </row>
    <row r="49142" customFormat="false" ht="12" hidden="false" customHeight="false" outlineLevel="0" collapsed="false">
      <c r="BS49142" s="96" t="n">
        <f aca="false">BR49142-2.5</f>
        <v>-2.5</v>
      </c>
    </row>
    <row r="49143" customFormat="false" ht="12" hidden="false" customHeight="false" outlineLevel="0" collapsed="false">
      <c r="BS49143" s="96" t="n">
        <f aca="false">BR49143-2.5</f>
        <v>-2.5</v>
      </c>
    </row>
    <row r="49144" customFormat="false" ht="12" hidden="false" customHeight="false" outlineLevel="0" collapsed="false">
      <c r="BS49144" s="96" t="n">
        <f aca="false">BR49144-2.5</f>
        <v>-2.5</v>
      </c>
    </row>
    <row r="49145" customFormat="false" ht="12" hidden="false" customHeight="false" outlineLevel="0" collapsed="false">
      <c r="BS49145" s="96" t="n">
        <f aca="false">BR49145-2.5</f>
        <v>-2.5</v>
      </c>
    </row>
    <row r="49146" customFormat="false" ht="12" hidden="false" customHeight="false" outlineLevel="0" collapsed="false">
      <c r="BS49146" s="96" t="n">
        <f aca="false">BR49146-2.5</f>
        <v>-2.5</v>
      </c>
    </row>
    <row r="49147" customFormat="false" ht="12" hidden="false" customHeight="false" outlineLevel="0" collapsed="false">
      <c r="BS49147" s="96" t="n">
        <f aca="false">BR49147-2.5</f>
        <v>-2.5</v>
      </c>
    </row>
    <row r="49148" customFormat="false" ht="12" hidden="false" customHeight="false" outlineLevel="0" collapsed="false">
      <c r="BS49148" s="96" t="n">
        <f aca="false">BR49148-2.5</f>
        <v>-2.5</v>
      </c>
    </row>
    <row r="49149" customFormat="false" ht="12" hidden="false" customHeight="false" outlineLevel="0" collapsed="false">
      <c r="BS49149" s="96" t="n">
        <f aca="false">BR49149-2.5</f>
        <v>-2.5</v>
      </c>
    </row>
    <row r="49150" customFormat="false" ht="12" hidden="false" customHeight="false" outlineLevel="0" collapsed="false">
      <c r="BS49150" s="96" t="n">
        <f aca="false">BR49150-2.5</f>
        <v>-2.5</v>
      </c>
    </row>
    <row r="49151" customFormat="false" ht="12" hidden="false" customHeight="false" outlineLevel="0" collapsed="false">
      <c r="BS49151" s="96" t="n">
        <f aca="false">BR49151-2.5</f>
        <v>-2.5</v>
      </c>
    </row>
    <row r="49152" customFormat="false" ht="12" hidden="false" customHeight="false" outlineLevel="0" collapsed="false">
      <c r="BS49152" s="96" t="n">
        <f aca="false">BR49152-2.5</f>
        <v>-2.5</v>
      </c>
    </row>
    <row r="49153" customFormat="false" ht="12" hidden="false" customHeight="false" outlineLevel="0" collapsed="false">
      <c r="BS49153" s="96" t="n">
        <f aca="false">BR49153-2.5</f>
        <v>-2.5</v>
      </c>
    </row>
    <row r="49154" customFormat="false" ht="12" hidden="false" customHeight="false" outlineLevel="0" collapsed="false">
      <c r="BS49154" s="96" t="n">
        <f aca="false">BR49154-2.5</f>
        <v>-2.5</v>
      </c>
    </row>
    <row r="49155" customFormat="false" ht="12" hidden="false" customHeight="false" outlineLevel="0" collapsed="false">
      <c r="BS49155" s="96" t="n">
        <f aca="false">BR49155-2.5</f>
        <v>-2.5</v>
      </c>
    </row>
    <row r="49156" customFormat="false" ht="12" hidden="false" customHeight="false" outlineLevel="0" collapsed="false">
      <c r="BS49156" s="96" t="n">
        <f aca="false">BR49156-2.5</f>
        <v>-2.5</v>
      </c>
    </row>
    <row r="49157" customFormat="false" ht="12" hidden="false" customHeight="false" outlineLevel="0" collapsed="false">
      <c r="BS49157" s="96" t="n">
        <f aca="false">BR49157-2.5</f>
        <v>-2.5</v>
      </c>
    </row>
    <row r="49158" customFormat="false" ht="12" hidden="false" customHeight="false" outlineLevel="0" collapsed="false">
      <c r="BS49158" s="96" t="n">
        <f aca="false">BR49158-2.5</f>
        <v>-2.5</v>
      </c>
    </row>
    <row r="49159" customFormat="false" ht="12" hidden="false" customHeight="false" outlineLevel="0" collapsed="false">
      <c r="BS49159" s="96" t="n">
        <f aca="false">BR49159-2.5</f>
        <v>-2.5</v>
      </c>
    </row>
    <row r="49160" customFormat="false" ht="12" hidden="false" customHeight="false" outlineLevel="0" collapsed="false">
      <c r="BS49160" s="96" t="n">
        <f aca="false">BR49160-2.5</f>
        <v>-2.5</v>
      </c>
    </row>
    <row r="49161" customFormat="false" ht="12" hidden="false" customHeight="false" outlineLevel="0" collapsed="false">
      <c r="BS49161" s="96" t="n">
        <f aca="false">BR49161-2.5</f>
        <v>-2.5</v>
      </c>
    </row>
    <row r="49162" customFormat="false" ht="12" hidden="false" customHeight="false" outlineLevel="0" collapsed="false">
      <c r="BS49162" s="96" t="n">
        <f aca="false">BR49162-2.5</f>
        <v>-2.5</v>
      </c>
    </row>
    <row r="49163" customFormat="false" ht="12" hidden="false" customHeight="false" outlineLevel="0" collapsed="false">
      <c r="BS49163" s="96" t="n">
        <f aca="false">BR49163-2.5</f>
        <v>-2.5</v>
      </c>
    </row>
    <row r="49164" customFormat="false" ht="12" hidden="false" customHeight="false" outlineLevel="0" collapsed="false">
      <c r="BS49164" s="96" t="n">
        <f aca="false">BR49164-2.5</f>
        <v>-2.5</v>
      </c>
    </row>
    <row r="49165" customFormat="false" ht="12" hidden="false" customHeight="false" outlineLevel="0" collapsed="false">
      <c r="BS49165" s="96" t="n">
        <f aca="false">BR49165-2.5</f>
        <v>-2.5</v>
      </c>
    </row>
    <row r="49166" customFormat="false" ht="12" hidden="false" customHeight="false" outlineLevel="0" collapsed="false">
      <c r="BS49166" s="96" t="n">
        <f aca="false">BR49166-2.5</f>
        <v>-2.5</v>
      </c>
    </row>
    <row r="49167" customFormat="false" ht="12" hidden="false" customHeight="false" outlineLevel="0" collapsed="false">
      <c r="BS49167" s="96" t="n">
        <f aca="false">BR49167-2.5</f>
        <v>-2.5</v>
      </c>
    </row>
    <row r="49168" customFormat="false" ht="12" hidden="false" customHeight="false" outlineLevel="0" collapsed="false">
      <c r="BS49168" s="96" t="n">
        <f aca="false">BR49168-2.5</f>
        <v>-2.5</v>
      </c>
    </row>
    <row r="49169" customFormat="false" ht="12" hidden="false" customHeight="false" outlineLevel="0" collapsed="false">
      <c r="BS49169" s="96" t="n">
        <f aca="false">BR49169-2.5</f>
        <v>-2.5</v>
      </c>
    </row>
    <row r="49170" customFormat="false" ht="12" hidden="false" customHeight="false" outlineLevel="0" collapsed="false">
      <c r="BS49170" s="96" t="n">
        <f aca="false">BR49170-2.5</f>
        <v>-2.5</v>
      </c>
    </row>
    <row r="49171" customFormat="false" ht="12" hidden="false" customHeight="false" outlineLevel="0" collapsed="false">
      <c r="BS49171" s="96" t="n">
        <f aca="false">BR49171-2.5</f>
        <v>-2.5</v>
      </c>
    </row>
    <row r="49172" customFormat="false" ht="12" hidden="false" customHeight="false" outlineLevel="0" collapsed="false">
      <c r="BS49172" s="96" t="n">
        <f aca="false">BR49172-2.5</f>
        <v>-2.5</v>
      </c>
    </row>
    <row r="49173" customFormat="false" ht="12" hidden="false" customHeight="false" outlineLevel="0" collapsed="false">
      <c r="BS49173" s="96" t="n">
        <f aca="false">BR49173-2.5</f>
        <v>-2.5</v>
      </c>
    </row>
    <row r="49174" customFormat="false" ht="12" hidden="false" customHeight="false" outlineLevel="0" collapsed="false">
      <c r="BS49174" s="96" t="n">
        <f aca="false">BR49174-2.5</f>
        <v>-2.5</v>
      </c>
    </row>
    <row r="49175" customFormat="false" ht="12" hidden="false" customHeight="false" outlineLevel="0" collapsed="false">
      <c r="BS49175" s="96" t="n">
        <f aca="false">BR49175-2.5</f>
        <v>-2.5</v>
      </c>
    </row>
    <row r="49176" customFormat="false" ht="12" hidden="false" customHeight="false" outlineLevel="0" collapsed="false">
      <c r="BS49176" s="96" t="n">
        <f aca="false">BR49176-2.5</f>
        <v>-2.5</v>
      </c>
    </row>
    <row r="49177" customFormat="false" ht="12" hidden="false" customHeight="false" outlineLevel="0" collapsed="false">
      <c r="BS49177" s="96" t="n">
        <f aca="false">BR49177-2.5</f>
        <v>-2.5</v>
      </c>
    </row>
    <row r="49178" customFormat="false" ht="12" hidden="false" customHeight="false" outlineLevel="0" collapsed="false">
      <c r="BS49178" s="96" t="n">
        <f aca="false">BR49178-2.5</f>
        <v>-2.5</v>
      </c>
    </row>
    <row r="49179" customFormat="false" ht="12" hidden="false" customHeight="false" outlineLevel="0" collapsed="false">
      <c r="BS49179" s="96" t="n">
        <f aca="false">BR49179-2.5</f>
        <v>-2.5</v>
      </c>
    </row>
    <row r="49180" customFormat="false" ht="12" hidden="false" customHeight="false" outlineLevel="0" collapsed="false">
      <c r="BS49180" s="96" t="n">
        <f aca="false">BR49180-2.5</f>
        <v>-2.5</v>
      </c>
    </row>
    <row r="49181" customFormat="false" ht="12" hidden="false" customHeight="false" outlineLevel="0" collapsed="false">
      <c r="BS49181" s="96" t="n">
        <f aca="false">BR49181-2.5</f>
        <v>-2.5</v>
      </c>
    </row>
    <row r="49182" customFormat="false" ht="12" hidden="false" customHeight="false" outlineLevel="0" collapsed="false">
      <c r="BS49182" s="96" t="n">
        <f aca="false">BR49182-2.5</f>
        <v>-2.5</v>
      </c>
    </row>
    <row r="49183" customFormat="false" ht="12" hidden="false" customHeight="false" outlineLevel="0" collapsed="false">
      <c r="BS49183" s="96" t="n">
        <f aca="false">BR49183-2.5</f>
        <v>-2.5</v>
      </c>
    </row>
    <row r="49184" customFormat="false" ht="12" hidden="false" customHeight="false" outlineLevel="0" collapsed="false">
      <c r="BS49184" s="96" t="n">
        <f aca="false">BR49184-2.5</f>
        <v>-2.5</v>
      </c>
    </row>
    <row r="49185" customFormat="false" ht="12" hidden="false" customHeight="false" outlineLevel="0" collapsed="false">
      <c r="BS49185" s="96" t="n">
        <f aca="false">BR49185-2.5</f>
        <v>-2.5</v>
      </c>
    </row>
    <row r="49186" customFormat="false" ht="12" hidden="false" customHeight="false" outlineLevel="0" collapsed="false">
      <c r="BS49186" s="96" t="n">
        <f aca="false">BR49186-2.5</f>
        <v>-2.5</v>
      </c>
    </row>
    <row r="49187" customFormat="false" ht="12" hidden="false" customHeight="false" outlineLevel="0" collapsed="false">
      <c r="BS49187" s="96" t="n">
        <f aca="false">BR49187-2.5</f>
        <v>-2.5</v>
      </c>
    </row>
    <row r="49188" customFormat="false" ht="12" hidden="false" customHeight="false" outlineLevel="0" collapsed="false">
      <c r="BS49188" s="96" t="n">
        <f aca="false">BR49188-2.5</f>
        <v>-2.5</v>
      </c>
    </row>
    <row r="49189" customFormat="false" ht="12" hidden="false" customHeight="false" outlineLevel="0" collapsed="false">
      <c r="BS49189" s="96" t="n">
        <f aca="false">BR49189-2.5</f>
        <v>-2.5</v>
      </c>
    </row>
    <row r="49190" customFormat="false" ht="12" hidden="false" customHeight="false" outlineLevel="0" collapsed="false">
      <c r="BS49190" s="96" t="n">
        <f aca="false">BR49190-2.5</f>
        <v>-2.5</v>
      </c>
    </row>
    <row r="49191" customFormat="false" ht="12" hidden="false" customHeight="false" outlineLevel="0" collapsed="false">
      <c r="BS49191" s="96" t="n">
        <f aca="false">BR49191-2.5</f>
        <v>-2.5</v>
      </c>
    </row>
    <row r="49192" customFormat="false" ht="12" hidden="false" customHeight="false" outlineLevel="0" collapsed="false">
      <c r="BS49192" s="96" t="n">
        <f aca="false">BR49192-2.5</f>
        <v>-2.5</v>
      </c>
    </row>
    <row r="49193" customFormat="false" ht="12" hidden="false" customHeight="false" outlineLevel="0" collapsed="false">
      <c r="BS49193" s="96" t="n">
        <f aca="false">BR49193-2.5</f>
        <v>-2.5</v>
      </c>
    </row>
    <row r="49194" customFormat="false" ht="12" hidden="false" customHeight="false" outlineLevel="0" collapsed="false">
      <c r="BS49194" s="96" t="n">
        <f aca="false">BR49194-2.5</f>
        <v>-2.5</v>
      </c>
    </row>
    <row r="49195" customFormat="false" ht="12" hidden="false" customHeight="false" outlineLevel="0" collapsed="false">
      <c r="BS49195" s="96" t="n">
        <f aca="false">BR49195-2.5</f>
        <v>-2.5</v>
      </c>
    </row>
    <row r="49196" customFormat="false" ht="12" hidden="false" customHeight="false" outlineLevel="0" collapsed="false">
      <c r="BS49196" s="96" t="n">
        <f aca="false">BR49196-2.5</f>
        <v>-2.5</v>
      </c>
    </row>
    <row r="49197" customFormat="false" ht="12" hidden="false" customHeight="false" outlineLevel="0" collapsed="false">
      <c r="BS49197" s="96" t="n">
        <f aca="false">BR49197-2.5</f>
        <v>-2.5</v>
      </c>
    </row>
    <row r="49198" customFormat="false" ht="12" hidden="false" customHeight="false" outlineLevel="0" collapsed="false">
      <c r="BS49198" s="96" t="n">
        <f aca="false">BR49198-2.5</f>
        <v>-2.5</v>
      </c>
    </row>
    <row r="49199" customFormat="false" ht="12" hidden="false" customHeight="false" outlineLevel="0" collapsed="false">
      <c r="BS49199" s="96" t="n">
        <f aca="false">BR49199-2.5</f>
        <v>-2.5</v>
      </c>
    </row>
    <row r="49200" customFormat="false" ht="12" hidden="false" customHeight="false" outlineLevel="0" collapsed="false">
      <c r="BS49200" s="96" t="n">
        <f aca="false">BR49200-2.5</f>
        <v>-2.5</v>
      </c>
    </row>
    <row r="49201" customFormat="false" ht="12" hidden="false" customHeight="false" outlineLevel="0" collapsed="false">
      <c r="BS49201" s="96" t="n">
        <f aca="false">BR49201-2.5</f>
        <v>-2.5</v>
      </c>
    </row>
    <row r="49202" customFormat="false" ht="12" hidden="false" customHeight="false" outlineLevel="0" collapsed="false">
      <c r="BS49202" s="96" t="n">
        <f aca="false">BR49202-2.5</f>
        <v>-2.5</v>
      </c>
    </row>
    <row r="49203" customFormat="false" ht="12" hidden="false" customHeight="false" outlineLevel="0" collapsed="false">
      <c r="BS49203" s="96" t="n">
        <f aca="false">BR49203-2.5</f>
        <v>-2.5</v>
      </c>
    </row>
    <row r="49204" customFormat="false" ht="12" hidden="false" customHeight="false" outlineLevel="0" collapsed="false">
      <c r="BS49204" s="96" t="n">
        <f aca="false">BR49204-2.5</f>
        <v>-2.5</v>
      </c>
    </row>
    <row r="49205" customFormat="false" ht="12" hidden="false" customHeight="false" outlineLevel="0" collapsed="false">
      <c r="BS49205" s="96" t="n">
        <f aca="false">BR49205-2.5</f>
        <v>-2.5</v>
      </c>
    </row>
    <row r="49206" customFormat="false" ht="12" hidden="false" customHeight="false" outlineLevel="0" collapsed="false">
      <c r="BS49206" s="96" t="n">
        <f aca="false">BR49206-2.5</f>
        <v>-2.5</v>
      </c>
    </row>
    <row r="49207" customFormat="false" ht="12" hidden="false" customHeight="false" outlineLevel="0" collapsed="false">
      <c r="BS49207" s="96" t="n">
        <f aca="false">BR49207-2.5</f>
        <v>-2.5</v>
      </c>
    </row>
    <row r="49208" customFormat="false" ht="12" hidden="false" customHeight="false" outlineLevel="0" collapsed="false">
      <c r="BS49208" s="96" t="n">
        <f aca="false">BR49208-2.5</f>
        <v>-2.5</v>
      </c>
    </row>
    <row r="49209" customFormat="false" ht="12" hidden="false" customHeight="false" outlineLevel="0" collapsed="false">
      <c r="BS49209" s="96" t="n">
        <f aca="false">BR49209-2.5</f>
        <v>-2.5</v>
      </c>
    </row>
    <row r="49210" customFormat="false" ht="12" hidden="false" customHeight="false" outlineLevel="0" collapsed="false">
      <c r="BS49210" s="96" t="n">
        <f aca="false">BR49210-2.5</f>
        <v>-2.5</v>
      </c>
    </row>
    <row r="49211" customFormat="false" ht="12" hidden="false" customHeight="false" outlineLevel="0" collapsed="false">
      <c r="BS49211" s="96" t="n">
        <f aca="false">BR49211-2.5</f>
        <v>-2.5</v>
      </c>
    </row>
    <row r="49212" customFormat="false" ht="12" hidden="false" customHeight="false" outlineLevel="0" collapsed="false">
      <c r="BS49212" s="96" t="n">
        <f aca="false">BR49212-2.5</f>
        <v>-2.5</v>
      </c>
    </row>
    <row r="49213" customFormat="false" ht="12" hidden="false" customHeight="false" outlineLevel="0" collapsed="false">
      <c r="BS49213" s="96" t="n">
        <f aca="false">BR49213-2.5</f>
        <v>-2.5</v>
      </c>
    </row>
    <row r="49214" customFormat="false" ht="12" hidden="false" customHeight="false" outlineLevel="0" collapsed="false">
      <c r="BS49214" s="96" t="n">
        <f aca="false">BR49214-2.5</f>
        <v>-2.5</v>
      </c>
    </row>
    <row r="49215" customFormat="false" ht="12" hidden="false" customHeight="false" outlineLevel="0" collapsed="false">
      <c r="BS49215" s="96" t="n">
        <f aca="false">BR49215-2.5</f>
        <v>-2.5</v>
      </c>
    </row>
    <row r="49216" customFormat="false" ht="12" hidden="false" customHeight="false" outlineLevel="0" collapsed="false">
      <c r="BS49216" s="96" t="n">
        <f aca="false">BR49216-2.5</f>
        <v>-2.5</v>
      </c>
    </row>
    <row r="49217" customFormat="false" ht="12" hidden="false" customHeight="false" outlineLevel="0" collapsed="false">
      <c r="BS49217" s="96" t="n">
        <f aca="false">BR49217-2.5</f>
        <v>-2.5</v>
      </c>
    </row>
    <row r="49218" customFormat="false" ht="12" hidden="false" customHeight="false" outlineLevel="0" collapsed="false">
      <c r="BS49218" s="96" t="n">
        <f aca="false">BR49218-2.5</f>
        <v>-2.5</v>
      </c>
    </row>
    <row r="49219" customFormat="false" ht="12" hidden="false" customHeight="false" outlineLevel="0" collapsed="false">
      <c r="BS49219" s="96" t="n">
        <f aca="false">BR49219-2.5</f>
        <v>-2.5</v>
      </c>
    </row>
    <row r="49220" customFormat="false" ht="12" hidden="false" customHeight="false" outlineLevel="0" collapsed="false">
      <c r="BS49220" s="96" t="n">
        <f aca="false">BR49220-2.5</f>
        <v>-2.5</v>
      </c>
    </row>
    <row r="49221" customFormat="false" ht="12" hidden="false" customHeight="false" outlineLevel="0" collapsed="false">
      <c r="BS49221" s="96" t="n">
        <f aca="false">BR49221-2.5</f>
        <v>-2.5</v>
      </c>
    </row>
    <row r="49222" customFormat="false" ht="12" hidden="false" customHeight="false" outlineLevel="0" collapsed="false">
      <c r="BS49222" s="96" t="n">
        <f aca="false">BR49222-2.5</f>
        <v>-2.5</v>
      </c>
    </row>
    <row r="49223" customFormat="false" ht="12" hidden="false" customHeight="false" outlineLevel="0" collapsed="false">
      <c r="BS49223" s="96" t="n">
        <f aca="false">BR49223-2.5</f>
        <v>-2.5</v>
      </c>
    </row>
    <row r="49224" customFormat="false" ht="12" hidden="false" customHeight="false" outlineLevel="0" collapsed="false">
      <c r="BS49224" s="96" t="n">
        <f aca="false">BR49224-2.5</f>
        <v>-2.5</v>
      </c>
    </row>
    <row r="49225" customFormat="false" ht="12" hidden="false" customHeight="false" outlineLevel="0" collapsed="false">
      <c r="BS49225" s="96" t="n">
        <f aca="false">BR49225-2.5</f>
        <v>-2.5</v>
      </c>
    </row>
    <row r="49226" customFormat="false" ht="12" hidden="false" customHeight="false" outlineLevel="0" collapsed="false">
      <c r="BS49226" s="96" t="n">
        <f aca="false">BR49226-2.5</f>
        <v>-2.5</v>
      </c>
    </row>
    <row r="49227" customFormat="false" ht="12" hidden="false" customHeight="false" outlineLevel="0" collapsed="false">
      <c r="BS49227" s="96" t="n">
        <f aca="false">BR49227-2.5</f>
        <v>-2.5</v>
      </c>
    </row>
    <row r="49228" customFormat="false" ht="12" hidden="false" customHeight="false" outlineLevel="0" collapsed="false">
      <c r="BS49228" s="96" t="n">
        <f aca="false">BR49228-2.5</f>
        <v>-2.5</v>
      </c>
    </row>
    <row r="49229" customFormat="false" ht="12" hidden="false" customHeight="false" outlineLevel="0" collapsed="false">
      <c r="BS49229" s="96" t="n">
        <f aca="false">BR49229-2.5</f>
        <v>-2.5</v>
      </c>
    </row>
    <row r="49230" customFormat="false" ht="12" hidden="false" customHeight="false" outlineLevel="0" collapsed="false">
      <c r="BS49230" s="96" t="n">
        <f aca="false">BR49230-2.5</f>
        <v>-2.5</v>
      </c>
    </row>
    <row r="49231" customFormat="false" ht="12" hidden="false" customHeight="false" outlineLevel="0" collapsed="false">
      <c r="BS49231" s="96" t="n">
        <f aca="false">BR49231-2.5</f>
        <v>-2.5</v>
      </c>
    </row>
    <row r="49232" customFormat="false" ht="12" hidden="false" customHeight="false" outlineLevel="0" collapsed="false">
      <c r="BS49232" s="96" t="n">
        <f aca="false">BR49232-2.5</f>
        <v>-2.5</v>
      </c>
    </row>
    <row r="49233" customFormat="false" ht="12" hidden="false" customHeight="false" outlineLevel="0" collapsed="false">
      <c r="BS49233" s="96" t="n">
        <f aca="false">BR49233-2.5</f>
        <v>-2.5</v>
      </c>
    </row>
    <row r="49234" customFormat="false" ht="12" hidden="false" customHeight="false" outlineLevel="0" collapsed="false">
      <c r="BS49234" s="96" t="n">
        <f aca="false">BR49234-2.5</f>
        <v>-2.5</v>
      </c>
    </row>
    <row r="49235" customFormat="false" ht="12" hidden="false" customHeight="false" outlineLevel="0" collapsed="false">
      <c r="BS49235" s="96" t="n">
        <f aca="false">BR49235-2.5</f>
        <v>-2.5</v>
      </c>
    </row>
    <row r="49236" customFormat="false" ht="12" hidden="false" customHeight="false" outlineLevel="0" collapsed="false">
      <c r="BS49236" s="96" t="n">
        <f aca="false">BR49236-2.5</f>
        <v>-2.5</v>
      </c>
    </row>
    <row r="49237" customFormat="false" ht="12" hidden="false" customHeight="false" outlineLevel="0" collapsed="false">
      <c r="BS49237" s="96" t="n">
        <f aca="false">BR49237-2.5</f>
        <v>-2.5</v>
      </c>
    </row>
    <row r="49238" customFormat="false" ht="12" hidden="false" customHeight="false" outlineLevel="0" collapsed="false">
      <c r="BS49238" s="96" t="n">
        <f aca="false">BR49238-2.5</f>
        <v>-2.5</v>
      </c>
    </row>
    <row r="49239" customFormat="false" ht="12" hidden="false" customHeight="false" outlineLevel="0" collapsed="false">
      <c r="BS49239" s="96" t="n">
        <f aca="false">BR49239-2.5</f>
        <v>-2.5</v>
      </c>
    </row>
    <row r="49240" customFormat="false" ht="12" hidden="false" customHeight="false" outlineLevel="0" collapsed="false">
      <c r="BS49240" s="96" t="n">
        <f aca="false">BR49240-2.5</f>
        <v>-2.5</v>
      </c>
    </row>
    <row r="49241" customFormat="false" ht="12" hidden="false" customHeight="false" outlineLevel="0" collapsed="false">
      <c r="BS49241" s="96" t="n">
        <f aca="false">BR49241-2.5</f>
        <v>-2.5</v>
      </c>
    </row>
    <row r="49242" customFormat="false" ht="12" hidden="false" customHeight="false" outlineLevel="0" collapsed="false">
      <c r="BS49242" s="96" t="n">
        <f aca="false">BR49242-2.5</f>
        <v>-2.5</v>
      </c>
    </row>
    <row r="49243" customFormat="false" ht="12" hidden="false" customHeight="false" outlineLevel="0" collapsed="false">
      <c r="BS49243" s="96" t="n">
        <f aca="false">BR49243-2.5</f>
        <v>-2.5</v>
      </c>
    </row>
    <row r="49244" customFormat="false" ht="12" hidden="false" customHeight="false" outlineLevel="0" collapsed="false">
      <c r="BS49244" s="96" t="n">
        <f aca="false">BR49244-2.5</f>
        <v>-2.5</v>
      </c>
    </row>
    <row r="49245" customFormat="false" ht="12" hidden="false" customHeight="false" outlineLevel="0" collapsed="false">
      <c r="BS49245" s="96" t="n">
        <f aca="false">BR49245-2.5</f>
        <v>-2.5</v>
      </c>
    </row>
    <row r="49246" customFormat="false" ht="12" hidden="false" customHeight="false" outlineLevel="0" collapsed="false">
      <c r="BS49246" s="96" t="n">
        <f aca="false">BR49246-2.5</f>
        <v>-2.5</v>
      </c>
    </row>
    <row r="49247" customFormat="false" ht="12" hidden="false" customHeight="false" outlineLevel="0" collapsed="false">
      <c r="BS49247" s="96" t="n">
        <f aca="false">BR49247-2.5</f>
        <v>-2.5</v>
      </c>
    </row>
    <row r="49248" customFormat="false" ht="12" hidden="false" customHeight="false" outlineLevel="0" collapsed="false">
      <c r="BS49248" s="96" t="n">
        <f aca="false">BR49248-2.5</f>
        <v>-2.5</v>
      </c>
    </row>
    <row r="49249" customFormat="false" ht="12" hidden="false" customHeight="false" outlineLevel="0" collapsed="false">
      <c r="BS49249" s="96" t="n">
        <f aca="false">BR49249-2.5</f>
        <v>-2.5</v>
      </c>
    </row>
    <row r="49250" customFormat="false" ht="12" hidden="false" customHeight="false" outlineLevel="0" collapsed="false">
      <c r="BS49250" s="96" t="n">
        <f aca="false">BR49250-2.5</f>
        <v>-2.5</v>
      </c>
    </row>
    <row r="49251" customFormat="false" ht="12" hidden="false" customHeight="false" outlineLevel="0" collapsed="false">
      <c r="BS49251" s="96" t="n">
        <f aca="false">BR49251-2.5</f>
        <v>-2.5</v>
      </c>
    </row>
    <row r="49252" customFormat="false" ht="12" hidden="false" customHeight="false" outlineLevel="0" collapsed="false">
      <c r="BS49252" s="96" t="n">
        <f aca="false">BR49252-2.5</f>
        <v>-2.5</v>
      </c>
    </row>
    <row r="49253" customFormat="false" ht="12" hidden="false" customHeight="false" outlineLevel="0" collapsed="false">
      <c r="BS49253" s="96" t="n">
        <f aca="false">BR49253-2.5</f>
        <v>-2.5</v>
      </c>
    </row>
    <row r="49254" customFormat="false" ht="12" hidden="false" customHeight="false" outlineLevel="0" collapsed="false">
      <c r="BS49254" s="96" t="n">
        <f aca="false">BR49254-2.5</f>
        <v>-2.5</v>
      </c>
    </row>
    <row r="49255" customFormat="false" ht="12" hidden="false" customHeight="false" outlineLevel="0" collapsed="false">
      <c r="BS49255" s="96" t="n">
        <f aca="false">BR49255-2.5</f>
        <v>-2.5</v>
      </c>
    </row>
    <row r="49256" customFormat="false" ht="12" hidden="false" customHeight="false" outlineLevel="0" collapsed="false">
      <c r="BS49256" s="96" t="n">
        <f aca="false">BR49256-2.5</f>
        <v>-2.5</v>
      </c>
    </row>
    <row r="49257" customFormat="false" ht="12" hidden="false" customHeight="false" outlineLevel="0" collapsed="false">
      <c r="BS49257" s="96" t="n">
        <f aca="false">BR49257-2.5</f>
        <v>-2.5</v>
      </c>
    </row>
    <row r="49258" customFormat="false" ht="12" hidden="false" customHeight="false" outlineLevel="0" collapsed="false">
      <c r="BS49258" s="96" t="n">
        <f aca="false">BR49258-2.5</f>
        <v>-2.5</v>
      </c>
    </row>
    <row r="49259" customFormat="false" ht="12" hidden="false" customHeight="false" outlineLevel="0" collapsed="false">
      <c r="BS49259" s="96" t="n">
        <f aca="false">BR49259-2.5</f>
        <v>-2.5</v>
      </c>
    </row>
    <row r="49260" customFormat="false" ht="12" hidden="false" customHeight="false" outlineLevel="0" collapsed="false">
      <c r="BS49260" s="96" t="n">
        <f aca="false">BR49260-2.5</f>
        <v>-2.5</v>
      </c>
    </row>
    <row r="49261" customFormat="false" ht="12" hidden="false" customHeight="false" outlineLevel="0" collapsed="false">
      <c r="BS49261" s="96" t="n">
        <f aca="false">BR49261-2.5</f>
        <v>-2.5</v>
      </c>
    </row>
    <row r="49262" customFormat="false" ht="12" hidden="false" customHeight="false" outlineLevel="0" collapsed="false">
      <c r="BS49262" s="96" t="n">
        <f aca="false">BR49262-2.5</f>
        <v>-2.5</v>
      </c>
    </row>
    <row r="49263" customFormat="false" ht="12" hidden="false" customHeight="false" outlineLevel="0" collapsed="false">
      <c r="BS49263" s="96" t="n">
        <f aca="false">BR49263-2.5</f>
        <v>-2.5</v>
      </c>
    </row>
    <row r="49264" customFormat="false" ht="12" hidden="false" customHeight="false" outlineLevel="0" collapsed="false">
      <c r="BS49264" s="96" t="n">
        <f aca="false">BR49264-2.5</f>
        <v>-2.5</v>
      </c>
    </row>
    <row r="49265" customFormat="false" ht="12" hidden="false" customHeight="false" outlineLevel="0" collapsed="false">
      <c r="BS49265" s="96" t="n">
        <f aca="false">BR49265-2.5</f>
        <v>-2.5</v>
      </c>
    </row>
    <row r="49266" customFormat="false" ht="12" hidden="false" customHeight="false" outlineLevel="0" collapsed="false">
      <c r="BS49266" s="96" t="n">
        <f aca="false">BR49266-2.5</f>
        <v>-2.5</v>
      </c>
    </row>
    <row r="49267" customFormat="false" ht="12" hidden="false" customHeight="false" outlineLevel="0" collapsed="false">
      <c r="BS49267" s="96" t="n">
        <f aca="false">BR49267-2.5</f>
        <v>-2.5</v>
      </c>
    </row>
    <row r="49268" customFormat="false" ht="12" hidden="false" customHeight="false" outlineLevel="0" collapsed="false">
      <c r="BS49268" s="96" t="n">
        <f aca="false">BR49268-2.5</f>
        <v>-2.5</v>
      </c>
    </row>
    <row r="49269" customFormat="false" ht="12" hidden="false" customHeight="false" outlineLevel="0" collapsed="false">
      <c r="BS49269" s="96" t="n">
        <f aca="false">BR49269-2.5</f>
        <v>-2.5</v>
      </c>
    </row>
    <row r="49270" customFormat="false" ht="12" hidden="false" customHeight="false" outlineLevel="0" collapsed="false">
      <c r="BS49270" s="96" t="n">
        <f aca="false">BR49270-2.5</f>
        <v>-2.5</v>
      </c>
    </row>
    <row r="49271" customFormat="false" ht="12" hidden="false" customHeight="false" outlineLevel="0" collapsed="false">
      <c r="BS49271" s="96" t="n">
        <f aca="false">BR49271-2.5</f>
        <v>-2.5</v>
      </c>
    </row>
    <row r="49272" customFormat="false" ht="12" hidden="false" customHeight="false" outlineLevel="0" collapsed="false">
      <c r="BS49272" s="96" t="n">
        <f aca="false">BR49272-2.5</f>
        <v>-2.5</v>
      </c>
    </row>
    <row r="49273" customFormat="false" ht="12" hidden="false" customHeight="false" outlineLevel="0" collapsed="false">
      <c r="BS49273" s="96" t="n">
        <f aca="false">BR49273-2.5</f>
        <v>-2.5</v>
      </c>
    </row>
    <row r="49274" customFormat="false" ht="12" hidden="false" customHeight="false" outlineLevel="0" collapsed="false">
      <c r="BS49274" s="96" t="n">
        <f aca="false">BR49274-2.5</f>
        <v>-2.5</v>
      </c>
    </row>
    <row r="49275" customFormat="false" ht="12" hidden="false" customHeight="false" outlineLevel="0" collapsed="false">
      <c r="BS49275" s="96" t="n">
        <f aca="false">BR49275-2.5</f>
        <v>-2.5</v>
      </c>
    </row>
    <row r="49276" customFormat="false" ht="12" hidden="false" customHeight="false" outlineLevel="0" collapsed="false">
      <c r="BS49276" s="96" t="n">
        <f aca="false">BR49276-2.5</f>
        <v>-2.5</v>
      </c>
    </row>
    <row r="49277" customFormat="false" ht="12" hidden="false" customHeight="false" outlineLevel="0" collapsed="false">
      <c r="BS49277" s="96" t="n">
        <f aca="false">BR49277-2.5</f>
        <v>-2.5</v>
      </c>
    </row>
    <row r="49278" customFormat="false" ht="12" hidden="false" customHeight="false" outlineLevel="0" collapsed="false">
      <c r="BS49278" s="96" t="n">
        <f aca="false">BR49278-2.5</f>
        <v>-2.5</v>
      </c>
    </row>
    <row r="49279" customFormat="false" ht="12" hidden="false" customHeight="false" outlineLevel="0" collapsed="false">
      <c r="BS49279" s="96" t="n">
        <f aca="false">BR49279-2.5</f>
        <v>-2.5</v>
      </c>
    </row>
    <row r="49280" customFormat="false" ht="12" hidden="false" customHeight="false" outlineLevel="0" collapsed="false">
      <c r="BS49280" s="96" t="n">
        <f aca="false">BR49280-2.5</f>
        <v>-2.5</v>
      </c>
    </row>
    <row r="49281" customFormat="false" ht="12" hidden="false" customHeight="false" outlineLevel="0" collapsed="false">
      <c r="BS49281" s="96" t="n">
        <f aca="false">BR49281-2.5</f>
        <v>-2.5</v>
      </c>
    </row>
    <row r="49282" customFormat="false" ht="12" hidden="false" customHeight="false" outlineLevel="0" collapsed="false">
      <c r="BS49282" s="96" t="n">
        <f aca="false">BR49282-2.5</f>
        <v>-2.5</v>
      </c>
    </row>
    <row r="49283" customFormat="false" ht="12" hidden="false" customHeight="false" outlineLevel="0" collapsed="false">
      <c r="BS49283" s="96" t="n">
        <f aca="false">BR49283-2.5</f>
        <v>-2.5</v>
      </c>
    </row>
    <row r="49284" customFormat="false" ht="12" hidden="false" customHeight="false" outlineLevel="0" collapsed="false">
      <c r="BS49284" s="96" t="n">
        <f aca="false">BR49284-2.5</f>
        <v>-2.5</v>
      </c>
    </row>
    <row r="49285" customFormat="false" ht="12" hidden="false" customHeight="false" outlineLevel="0" collapsed="false">
      <c r="BS49285" s="96" t="n">
        <f aca="false">BR49285-2.5</f>
        <v>-2.5</v>
      </c>
    </row>
    <row r="49286" customFormat="false" ht="12" hidden="false" customHeight="false" outlineLevel="0" collapsed="false">
      <c r="BS49286" s="96" t="n">
        <f aca="false">BR49286-2.5</f>
        <v>-2.5</v>
      </c>
    </row>
    <row r="49287" customFormat="false" ht="12" hidden="false" customHeight="false" outlineLevel="0" collapsed="false">
      <c r="BS49287" s="96" t="n">
        <f aca="false">BR49287-2.5</f>
        <v>-2.5</v>
      </c>
    </row>
    <row r="49288" customFormat="false" ht="12" hidden="false" customHeight="false" outlineLevel="0" collapsed="false">
      <c r="BS49288" s="96" t="n">
        <f aca="false">BR49288-2.5</f>
        <v>-2.5</v>
      </c>
    </row>
    <row r="49289" customFormat="false" ht="12" hidden="false" customHeight="false" outlineLevel="0" collapsed="false">
      <c r="BS49289" s="96" t="n">
        <f aca="false">BR49289-2.5</f>
        <v>-2.5</v>
      </c>
    </row>
    <row r="49290" customFormat="false" ht="12" hidden="false" customHeight="false" outlineLevel="0" collapsed="false">
      <c r="BS49290" s="96" t="n">
        <f aca="false">BR49290-2.5</f>
        <v>-2.5</v>
      </c>
    </row>
    <row r="49291" customFormat="false" ht="12" hidden="false" customHeight="false" outlineLevel="0" collapsed="false">
      <c r="BS49291" s="96" t="n">
        <f aca="false">BR49291-2.5</f>
        <v>-2.5</v>
      </c>
    </row>
    <row r="49292" customFormat="false" ht="12" hidden="false" customHeight="false" outlineLevel="0" collapsed="false">
      <c r="BS49292" s="96" t="n">
        <f aca="false">BR49292-2.5</f>
        <v>-2.5</v>
      </c>
    </row>
    <row r="49293" customFormat="false" ht="12" hidden="false" customHeight="false" outlineLevel="0" collapsed="false">
      <c r="BS49293" s="96" t="n">
        <f aca="false">BR49293-2.5</f>
        <v>-2.5</v>
      </c>
    </row>
    <row r="49294" customFormat="false" ht="12" hidden="false" customHeight="false" outlineLevel="0" collapsed="false">
      <c r="BS49294" s="96" t="n">
        <f aca="false">BR49294-2.5</f>
        <v>-2.5</v>
      </c>
    </row>
    <row r="49295" customFormat="false" ht="12" hidden="false" customHeight="false" outlineLevel="0" collapsed="false">
      <c r="BS49295" s="96" t="n">
        <f aca="false">BR49295-2.5</f>
        <v>-2.5</v>
      </c>
    </row>
    <row r="49296" customFormat="false" ht="12" hidden="false" customHeight="false" outlineLevel="0" collapsed="false">
      <c r="BS49296" s="96" t="n">
        <f aca="false">BR49296-2.5</f>
        <v>-2.5</v>
      </c>
    </row>
    <row r="49297" customFormat="false" ht="12" hidden="false" customHeight="false" outlineLevel="0" collapsed="false">
      <c r="BS49297" s="96" t="n">
        <f aca="false">BR49297-2.5</f>
        <v>-2.5</v>
      </c>
    </row>
    <row r="49298" customFormat="false" ht="12" hidden="false" customHeight="false" outlineLevel="0" collapsed="false">
      <c r="BS49298" s="96" t="n">
        <f aca="false">BR49298-2.5</f>
        <v>-2.5</v>
      </c>
    </row>
    <row r="49299" customFormat="false" ht="12" hidden="false" customHeight="false" outlineLevel="0" collapsed="false">
      <c r="BS49299" s="96" t="n">
        <f aca="false">BR49299-2.5</f>
        <v>-2.5</v>
      </c>
    </row>
    <row r="49300" customFormat="false" ht="12" hidden="false" customHeight="false" outlineLevel="0" collapsed="false">
      <c r="BS49300" s="96" t="n">
        <f aca="false">BR49300-2.5</f>
        <v>-2.5</v>
      </c>
    </row>
    <row r="49301" customFormat="false" ht="12" hidden="false" customHeight="false" outlineLevel="0" collapsed="false">
      <c r="BS49301" s="96" t="n">
        <f aca="false">BR49301-2.5</f>
        <v>-2.5</v>
      </c>
    </row>
    <row r="49302" customFormat="false" ht="12" hidden="false" customHeight="false" outlineLevel="0" collapsed="false">
      <c r="BS49302" s="96" t="n">
        <f aca="false">BR49302-2.5</f>
        <v>-2.5</v>
      </c>
    </row>
    <row r="49303" customFormat="false" ht="12" hidden="false" customHeight="false" outlineLevel="0" collapsed="false">
      <c r="BS49303" s="96" t="n">
        <f aca="false">BR49303-2.5</f>
        <v>-2.5</v>
      </c>
    </row>
    <row r="49304" customFormat="false" ht="12" hidden="false" customHeight="false" outlineLevel="0" collapsed="false">
      <c r="BS49304" s="96" t="n">
        <f aca="false">BR49304-2.5</f>
        <v>-2.5</v>
      </c>
    </row>
    <row r="49305" customFormat="false" ht="12" hidden="false" customHeight="false" outlineLevel="0" collapsed="false">
      <c r="BS49305" s="96" t="n">
        <f aca="false">BR49305-2.5</f>
        <v>-2.5</v>
      </c>
    </row>
    <row r="49306" customFormat="false" ht="12" hidden="false" customHeight="false" outlineLevel="0" collapsed="false">
      <c r="BS49306" s="96" t="n">
        <f aca="false">BR49306-2.5</f>
        <v>-2.5</v>
      </c>
    </row>
    <row r="49307" customFormat="false" ht="12" hidden="false" customHeight="false" outlineLevel="0" collapsed="false">
      <c r="BS49307" s="96" t="n">
        <f aca="false">BR49307-2.5</f>
        <v>-2.5</v>
      </c>
    </row>
    <row r="49308" customFormat="false" ht="12" hidden="false" customHeight="false" outlineLevel="0" collapsed="false">
      <c r="BS49308" s="96" t="n">
        <f aca="false">BR49308-2.5</f>
        <v>-2.5</v>
      </c>
    </row>
    <row r="49309" customFormat="false" ht="12" hidden="false" customHeight="false" outlineLevel="0" collapsed="false">
      <c r="BS49309" s="96" t="n">
        <f aca="false">BR49309-2.5</f>
        <v>-2.5</v>
      </c>
    </row>
    <row r="49310" customFormat="false" ht="12" hidden="false" customHeight="false" outlineLevel="0" collapsed="false">
      <c r="BS49310" s="96" t="n">
        <f aca="false">BR49310-2.5</f>
        <v>-2.5</v>
      </c>
    </row>
    <row r="49311" customFormat="false" ht="12" hidden="false" customHeight="false" outlineLevel="0" collapsed="false">
      <c r="BS49311" s="96" t="n">
        <f aca="false">BR49311-2.5</f>
        <v>-2.5</v>
      </c>
    </row>
    <row r="49312" customFormat="false" ht="12" hidden="false" customHeight="false" outlineLevel="0" collapsed="false">
      <c r="BS49312" s="96" t="n">
        <f aca="false">BR49312-2.5</f>
        <v>-2.5</v>
      </c>
    </row>
    <row r="49313" customFormat="false" ht="12" hidden="false" customHeight="false" outlineLevel="0" collapsed="false">
      <c r="BS49313" s="96" t="n">
        <f aca="false">BR49313-2.5</f>
        <v>-2.5</v>
      </c>
    </row>
    <row r="49314" customFormat="false" ht="12" hidden="false" customHeight="false" outlineLevel="0" collapsed="false">
      <c r="BS49314" s="96" t="n">
        <f aca="false">BR49314-2.5</f>
        <v>-2.5</v>
      </c>
    </row>
    <row r="49315" customFormat="false" ht="12" hidden="false" customHeight="false" outlineLevel="0" collapsed="false">
      <c r="BS49315" s="96" t="n">
        <f aca="false">BR49315-2.5</f>
        <v>-2.5</v>
      </c>
    </row>
    <row r="49316" customFormat="false" ht="12" hidden="false" customHeight="false" outlineLevel="0" collapsed="false">
      <c r="BS49316" s="96" t="n">
        <f aca="false">BR49316-2.5</f>
        <v>-2.5</v>
      </c>
    </row>
    <row r="49317" customFormat="false" ht="12" hidden="false" customHeight="false" outlineLevel="0" collapsed="false">
      <c r="BS49317" s="96" t="n">
        <f aca="false">BR49317-2.5</f>
        <v>-2.5</v>
      </c>
    </row>
    <row r="49318" customFormat="false" ht="12" hidden="false" customHeight="false" outlineLevel="0" collapsed="false">
      <c r="BS49318" s="96" t="n">
        <f aca="false">BR49318-2.5</f>
        <v>-2.5</v>
      </c>
    </row>
    <row r="49319" customFormat="false" ht="12" hidden="false" customHeight="false" outlineLevel="0" collapsed="false">
      <c r="BS49319" s="96" t="n">
        <f aca="false">BR49319-2.5</f>
        <v>-2.5</v>
      </c>
    </row>
    <row r="49320" customFormat="false" ht="12" hidden="false" customHeight="false" outlineLevel="0" collapsed="false">
      <c r="BS49320" s="96" t="n">
        <f aca="false">BR49320-2.5</f>
        <v>-2.5</v>
      </c>
    </row>
    <row r="49321" customFormat="false" ht="12" hidden="false" customHeight="false" outlineLevel="0" collapsed="false">
      <c r="BS49321" s="96" t="n">
        <f aca="false">BR49321-2.5</f>
        <v>-2.5</v>
      </c>
    </row>
    <row r="49322" customFormat="false" ht="12" hidden="false" customHeight="false" outlineLevel="0" collapsed="false">
      <c r="BS49322" s="96" t="n">
        <f aca="false">BR49322-2.5</f>
        <v>-2.5</v>
      </c>
    </row>
    <row r="49323" customFormat="false" ht="12" hidden="false" customHeight="false" outlineLevel="0" collapsed="false">
      <c r="BS49323" s="96" t="n">
        <f aca="false">BR49323-2.5</f>
        <v>-2.5</v>
      </c>
    </row>
    <row r="49324" customFormat="false" ht="12" hidden="false" customHeight="false" outlineLevel="0" collapsed="false">
      <c r="BS49324" s="96" t="n">
        <f aca="false">BR49324-2.5</f>
        <v>-2.5</v>
      </c>
    </row>
    <row r="49325" customFormat="false" ht="12" hidden="false" customHeight="false" outlineLevel="0" collapsed="false">
      <c r="BS49325" s="96" t="n">
        <f aca="false">BR49325-2.5</f>
        <v>-2.5</v>
      </c>
    </row>
    <row r="49326" customFormat="false" ht="12" hidden="false" customHeight="false" outlineLevel="0" collapsed="false">
      <c r="BS49326" s="96" t="n">
        <f aca="false">BR49326-2.5</f>
        <v>-2.5</v>
      </c>
    </row>
    <row r="49327" customFormat="false" ht="12" hidden="false" customHeight="false" outlineLevel="0" collapsed="false">
      <c r="BS49327" s="96" t="n">
        <f aca="false">BR49327-2.5</f>
        <v>-2.5</v>
      </c>
    </row>
    <row r="49328" customFormat="false" ht="12" hidden="false" customHeight="false" outlineLevel="0" collapsed="false">
      <c r="BS49328" s="96" t="n">
        <f aca="false">BR49328-2.5</f>
        <v>-2.5</v>
      </c>
    </row>
    <row r="49329" customFormat="false" ht="12" hidden="false" customHeight="false" outlineLevel="0" collapsed="false">
      <c r="BS49329" s="96" t="n">
        <f aca="false">BR49329-2.5</f>
        <v>-2.5</v>
      </c>
    </row>
    <row r="49330" customFormat="false" ht="12" hidden="false" customHeight="false" outlineLevel="0" collapsed="false">
      <c r="BS49330" s="96" t="n">
        <f aca="false">BR49330-2.5</f>
        <v>-2.5</v>
      </c>
    </row>
    <row r="49331" customFormat="false" ht="12" hidden="false" customHeight="false" outlineLevel="0" collapsed="false">
      <c r="BS49331" s="96" t="n">
        <f aca="false">BR49331-2.5</f>
        <v>-2.5</v>
      </c>
    </row>
    <row r="49332" customFormat="false" ht="12" hidden="false" customHeight="false" outlineLevel="0" collapsed="false">
      <c r="BS49332" s="96" t="n">
        <f aca="false">BR49332-2.5</f>
        <v>-2.5</v>
      </c>
    </row>
    <row r="49333" customFormat="false" ht="12" hidden="false" customHeight="false" outlineLevel="0" collapsed="false">
      <c r="BS49333" s="96" t="n">
        <f aca="false">BR49333-2.5</f>
        <v>-2.5</v>
      </c>
    </row>
    <row r="49334" customFormat="false" ht="12" hidden="false" customHeight="false" outlineLevel="0" collapsed="false">
      <c r="BS49334" s="96" t="n">
        <f aca="false">BR49334-2.5</f>
        <v>-2.5</v>
      </c>
    </row>
    <row r="49335" customFormat="false" ht="12" hidden="false" customHeight="false" outlineLevel="0" collapsed="false">
      <c r="BS49335" s="96" t="n">
        <f aca="false">BR49335-2.5</f>
        <v>-2.5</v>
      </c>
    </row>
    <row r="49336" customFormat="false" ht="12" hidden="false" customHeight="false" outlineLevel="0" collapsed="false">
      <c r="BS49336" s="96" t="n">
        <f aca="false">BR49336-2.5</f>
        <v>-2.5</v>
      </c>
    </row>
    <row r="49337" customFormat="false" ht="12" hidden="false" customHeight="false" outlineLevel="0" collapsed="false">
      <c r="BS49337" s="96" t="n">
        <f aca="false">BR49337-2.5</f>
        <v>-2.5</v>
      </c>
    </row>
    <row r="49338" customFormat="false" ht="12" hidden="false" customHeight="false" outlineLevel="0" collapsed="false">
      <c r="BS49338" s="96" t="n">
        <f aca="false">BR49338-2.5</f>
        <v>-2.5</v>
      </c>
    </row>
    <row r="49339" customFormat="false" ht="12" hidden="false" customHeight="false" outlineLevel="0" collapsed="false">
      <c r="BS49339" s="96" t="n">
        <f aca="false">BR49339-2.5</f>
        <v>-2.5</v>
      </c>
    </row>
    <row r="49340" customFormat="false" ht="12" hidden="false" customHeight="false" outlineLevel="0" collapsed="false">
      <c r="BS49340" s="96" t="n">
        <f aca="false">BR49340-2.5</f>
        <v>-2.5</v>
      </c>
    </row>
    <row r="49341" customFormat="false" ht="12" hidden="false" customHeight="false" outlineLevel="0" collapsed="false">
      <c r="BS49341" s="96" t="n">
        <f aca="false">BR49341-2.5</f>
        <v>-2.5</v>
      </c>
    </row>
    <row r="49342" customFormat="false" ht="12" hidden="false" customHeight="false" outlineLevel="0" collapsed="false">
      <c r="BS49342" s="96" t="n">
        <f aca="false">BR49342-2.5</f>
        <v>-2.5</v>
      </c>
    </row>
    <row r="49343" customFormat="false" ht="12" hidden="false" customHeight="false" outlineLevel="0" collapsed="false">
      <c r="BS49343" s="96" t="n">
        <f aca="false">BR49343-2.5</f>
        <v>-2.5</v>
      </c>
    </row>
    <row r="49344" customFormat="false" ht="12" hidden="false" customHeight="false" outlineLevel="0" collapsed="false">
      <c r="BS49344" s="96" t="n">
        <f aca="false">BR49344-2.5</f>
        <v>-2.5</v>
      </c>
    </row>
    <row r="49345" customFormat="false" ht="12" hidden="false" customHeight="false" outlineLevel="0" collapsed="false">
      <c r="BS49345" s="96" t="n">
        <f aca="false">BR49345-2.5</f>
        <v>-2.5</v>
      </c>
    </row>
    <row r="49346" customFormat="false" ht="12" hidden="false" customHeight="false" outlineLevel="0" collapsed="false">
      <c r="BS49346" s="96" t="n">
        <f aca="false">BR49346-2.5</f>
        <v>-2.5</v>
      </c>
    </row>
    <row r="49347" customFormat="false" ht="12" hidden="false" customHeight="false" outlineLevel="0" collapsed="false">
      <c r="BS49347" s="96" t="n">
        <f aca="false">BR49347-2.5</f>
        <v>-2.5</v>
      </c>
    </row>
    <row r="49348" customFormat="false" ht="12" hidden="false" customHeight="false" outlineLevel="0" collapsed="false">
      <c r="BS49348" s="96" t="n">
        <f aca="false">BR49348-2.5</f>
        <v>-2.5</v>
      </c>
    </row>
    <row r="49349" customFormat="false" ht="12" hidden="false" customHeight="false" outlineLevel="0" collapsed="false">
      <c r="BS49349" s="96" t="n">
        <f aca="false">BR49349-2.5</f>
        <v>-2.5</v>
      </c>
    </row>
    <row r="49350" customFormat="false" ht="12" hidden="false" customHeight="false" outlineLevel="0" collapsed="false">
      <c r="BS49350" s="96" t="n">
        <f aca="false">BR49350-2.5</f>
        <v>-2.5</v>
      </c>
    </row>
    <row r="49351" customFormat="false" ht="12" hidden="false" customHeight="false" outlineLevel="0" collapsed="false">
      <c r="BS49351" s="96" t="n">
        <f aca="false">BR49351-2.5</f>
        <v>-2.5</v>
      </c>
    </row>
    <row r="49352" customFormat="false" ht="12" hidden="false" customHeight="false" outlineLevel="0" collapsed="false">
      <c r="BS49352" s="96" t="n">
        <f aca="false">BR49352-2.5</f>
        <v>-2.5</v>
      </c>
    </row>
    <row r="49353" customFormat="false" ht="12" hidden="false" customHeight="false" outlineLevel="0" collapsed="false">
      <c r="BS49353" s="96" t="n">
        <f aca="false">BR49353-2.5</f>
        <v>-2.5</v>
      </c>
    </row>
    <row r="49354" customFormat="false" ht="12" hidden="false" customHeight="false" outlineLevel="0" collapsed="false">
      <c r="BS49354" s="96" t="n">
        <f aca="false">BR49354-2.5</f>
        <v>-2.5</v>
      </c>
    </row>
    <row r="49355" customFormat="false" ht="12" hidden="false" customHeight="false" outlineLevel="0" collapsed="false">
      <c r="BS49355" s="96" t="n">
        <f aca="false">BR49355-2.5</f>
        <v>-2.5</v>
      </c>
    </row>
    <row r="49356" customFormat="false" ht="12" hidden="false" customHeight="false" outlineLevel="0" collapsed="false">
      <c r="BS49356" s="96" t="n">
        <f aca="false">BR49356-2.5</f>
        <v>-2.5</v>
      </c>
    </row>
    <row r="49357" customFormat="false" ht="12" hidden="false" customHeight="false" outlineLevel="0" collapsed="false">
      <c r="BS49357" s="96" t="n">
        <f aca="false">BR49357-2.5</f>
        <v>-2.5</v>
      </c>
    </row>
    <row r="49358" customFormat="false" ht="12" hidden="false" customHeight="false" outlineLevel="0" collapsed="false">
      <c r="BS49358" s="96" t="n">
        <f aca="false">BR49358-2.5</f>
        <v>-2.5</v>
      </c>
    </row>
    <row r="49359" customFormat="false" ht="12" hidden="false" customHeight="false" outlineLevel="0" collapsed="false">
      <c r="BS49359" s="96" t="n">
        <f aca="false">BR49359-2.5</f>
        <v>-2.5</v>
      </c>
    </row>
    <row r="49360" customFormat="false" ht="12" hidden="false" customHeight="false" outlineLevel="0" collapsed="false">
      <c r="BS49360" s="96" t="n">
        <f aca="false">BR49360-2.5</f>
        <v>-2.5</v>
      </c>
    </row>
    <row r="49361" customFormat="false" ht="12" hidden="false" customHeight="false" outlineLevel="0" collapsed="false">
      <c r="BS49361" s="96" t="n">
        <f aca="false">BR49361-2.5</f>
        <v>-2.5</v>
      </c>
    </row>
    <row r="49362" customFormat="false" ht="12" hidden="false" customHeight="false" outlineLevel="0" collapsed="false">
      <c r="BS49362" s="96" t="n">
        <f aca="false">BR49362-2.5</f>
        <v>-2.5</v>
      </c>
    </row>
    <row r="49363" customFormat="false" ht="12" hidden="false" customHeight="false" outlineLevel="0" collapsed="false">
      <c r="BS49363" s="96" t="n">
        <f aca="false">BR49363-2.5</f>
        <v>-2.5</v>
      </c>
    </row>
    <row r="49364" customFormat="false" ht="12" hidden="false" customHeight="false" outlineLevel="0" collapsed="false">
      <c r="BS49364" s="96" t="n">
        <f aca="false">BR49364-2.5</f>
        <v>-2.5</v>
      </c>
    </row>
    <row r="49365" customFormat="false" ht="12" hidden="false" customHeight="false" outlineLevel="0" collapsed="false">
      <c r="BS49365" s="96" t="n">
        <f aca="false">BR49365-2.5</f>
        <v>-2.5</v>
      </c>
    </row>
    <row r="49366" customFormat="false" ht="12" hidden="false" customHeight="false" outlineLevel="0" collapsed="false">
      <c r="BS49366" s="96" t="n">
        <f aca="false">BR49366-2.5</f>
        <v>-2.5</v>
      </c>
    </row>
    <row r="49367" customFormat="false" ht="12" hidden="false" customHeight="false" outlineLevel="0" collapsed="false">
      <c r="BS49367" s="96" t="n">
        <f aca="false">BR49367-2.5</f>
        <v>-2.5</v>
      </c>
    </row>
    <row r="49368" customFormat="false" ht="12" hidden="false" customHeight="false" outlineLevel="0" collapsed="false">
      <c r="BS49368" s="96" t="n">
        <f aca="false">BR49368-2.5</f>
        <v>-2.5</v>
      </c>
    </row>
    <row r="49369" customFormat="false" ht="12" hidden="false" customHeight="false" outlineLevel="0" collapsed="false">
      <c r="BS49369" s="96" t="n">
        <f aca="false">BR49369-2.5</f>
        <v>-2.5</v>
      </c>
    </row>
    <row r="49370" customFormat="false" ht="12" hidden="false" customHeight="false" outlineLevel="0" collapsed="false">
      <c r="BS49370" s="96" t="n">
        <f aca="false">BR49370-2.5</f>
        <v>-2.5</v>
      </c>
    </row>
    <row r="49371" customFormat="false" ht="12" hidden="false" customHeight="false" outlineLevel="0" collapsed="false">
      <c r="BS49371" s="96" t="n">
        <f aca="false">BR49371-2.5</f>
        <v>-2.5</v>
      </c>
    </row>
    <row r="49372" customFormat="false" ht="12" hidden="false" customHeight="false" outlineLevel="0" collapsed="false">
      <c r="BS49372" s="96" t="n">
        <f aca="false">BR49372-2.5</f>
        <v>-2.5</v>
      </c>
    </row>
    <row r="49373" customFormat="false" ht="12" hidden="false" customHeight="false" outlineLevel="0" collapsed="false">
      <c r="BS49373" s="96" t="n">
        <f aca="false">BR49373-2.5</f>
        <v>-2.5</v>
      </c>
    </row>
    <row r="49374" customFormat="false" ht="12" hidden="false" customHeight="false" outlineLevel="0" collapsed="false">
      <c r="BS49374" s="96" t="n">
        <f aca="false">BR49374-2.5</f>
        <v>-2.5</v>
      </c>
    </row>
    <row r="49375" customFormat="false" ht="12" hidden="false" customHeight="false" outlineLevel="0" collapsed="false">
      <c r="BS49375" s="96" t="n">
        <f aca="false">BR49375-2.5</f>
        <v>-2.5</v>
      </c>
    </row>
    <row r="49376" customFormat="false" ht="12" hidden="false" customHeight="false" outlineLevel="0" collapsed="false">
      <c r="BS49376" s="96" t="n">
        <f aca="false">BR49376-2.5</f>
        <v>-2.5</v>
      </c>
    </row>
    <row r="49377" customFormat="false" ht="12" hidden="false" customHeight="false" outlineLevel="0" collapsed="false">
      <c r="BS49377" s="96" t="n">
        <f aca="false">BR49377-2.5</f>
        <v>-2.5</v>
      </c>
    </row>
    <row r="49378" customFormat="false" ht="12" hidden="false" customHeight="false" outlineLevel="0" collapsed="false">
      <c r="BS49378" s="96" t="n">
        <f aca="false">BR49378-2.5</f>
        <v>-2.5</v>
      </c>
    </row>
    <row r="49379" customFormat="false" ht="12" hidden="false" customHeight="false" outlineLevel="0" collapsed="false">
      <c r="BS49379" s="96" t="n">
        <f aca="false">BR49379-2.5</f>
        <v>-2.5</v>
      </c>
    </row>
    <row r="49380" customFormat="false" ht="12" hidden="false" customHeight="false" outlineLevel="0" collapsed="false">
      <c r="BS49380" s="96" t="n">
        <f aca="false">BR49380-2.5</f>
        <v>-2.5</v>
      </c>
    </row>
    <row r="49381" customFormat="false" ht="12" hidden="false" customHeight="false" outlineLevel="0" collapsed="false">
      <c r="BS49381" s="96" t="n">
        <f aca="false">BR49381-2.5</f>
        <v>-2.5</v>
      </c>
    </row>
    <row r="49382" customFormat="false" ht="12" hidden="false" customHeight="false" outlineLevel="0" collapsed="false">
      <c r="BS49382" s="96" t="n">
        <f aca="false">BR49382-2.5</f>
        <v>-2.5</v>
      </c>
    </row>
    <row r="49383" customFormat="false" ht="12" hidden="false" customHeight="false" outlineLevel="0" collapsed="false">
      <c r="BS49383" s="96" t="n">
        <f aca="false">BR49383-2.5</f>
        <v>-2.5</v>
      </c>
    </row>
    <row r="49384" customFormat="false" ht="12" hidden="false" customHeight="false" outlineLevel="0" collapsed="false">
      <c r="BS49384" s="96" t="n">
        <f aca="false">BR49384-2.5</f>
        <v>-2.5</v>
      </c>
    </row>
    <row r="49385" customFormat="false" ht="12" hidden="false" customHeight="false" outlineLevel="0" collapsed="false">
      <c r="BS49385" s="96" t="n">
        <f aca="false">BR49385-2.5</f>
        <v>-2.5</v>
      </c>
    </row>
    <row r="49386" customFormat="false" ht="12" hidden="false" customHeight="false" outlineLevel="0" collapsed="false">
      <c r="BS49386" s="96" t="n">
        <f aca="false">BR49386-2.5</f>
        <v>-2.5</v>
      </c>
    </row>
    <row r="49387" customFormat="false" ht="12" hidden="false" customHeight="false" outlineLevel="0" collapsed="false">
      <c r="BS49387" s="96" t="n">
        <f aca="false">BR49387-2.5</f>
        <v>-2.5</v>
      </c>
    </row>
    <row r="49388" customFormat="false" ht="12" hidden="false" customHeight="false" outlineLevel="0" collapsed="false">
      <c r="BS49388" s="96" t="n">
        <f aca="false">BR49388-2.5</f>
        <v>-2.5</v>
      </c>
    </row>
    <row r="49389" customFormat="false" ht="12" hidden="false" customHeight="false" outlineLevel="0" collapsed="false">
      <c r="BS49389" s="96" t="n">
        <f aca="false">BR49389-2.5</f>
        <v>-2.5</v>
      </c>
    </row>
    <row r="49390" customFormat="false" ht="12" hidden="false" customHeight="false" outlineLevel="0" collapsed="false">
      <c r="BS49390" s="96" t="n">
        <f aca="false">BR49390-2.5</f>
        <v>-2.5</v>
      </c>
    </row>
    <row r="49391" customFormat="false" ht="12" hidden="false" customHeight="false" outlineLevel="0" collapsed="false">
      <c r="BS49391" s="96" t="n">
        <f aca="false">BR49391-2.5</f>
        <v>-2.5</v>
      </c>
    </row>
    <row r="49392" customFormat="false" ht="12" hidden="false" customHeight="false" outlineLevel="0" collapsed="false">
      <c r="BS49392" s="96" t="n">
        <f aca="false">BR49392-2.5</f>
        <v>-2.5</v>
      </c>
    </row>
    <row r="49393" customFormat="false" ht="12" hidden="false" customHeight="false" outlineLevel="0" collapsed="false">
      <c r="BS49393" s="96" t="n">
        <f aca="false">BR49393-2.5</f>
        <v>-2.5</v>
      </c>
    </row>
    <row r="49394" customFormat="false" ht="12" hidden="false" customHeight="false" outlineLevel="0" collapsed="false">
      <c r="BS49394" s="96" t="n">
        <f aca="false">BR49394-2.5</f>
        <v>-2.5</v>
      </c>
    </row>
    <row r="49395" customFormat="false" ht="12" hidden="false" customHeight="false" outlineLevel="0" collapsed="false">
      <c r="BS49395" s="96" t="n">
        <f aca="false">BR49395-2.5</f>
        <v>-2.5</v>
      </c>
    </row>
    <row r="49396" customFormat="false" ht="12" hidden="false" customHeight="false" outlineLevel="0" collapsed="false">
      <c r="BS49396" s="96" t="n">
        <f aca="false">BR49396-2.5</f>
        <v>-2.5</v>
      </c>
    </row>
    <row r="49397" customFormat="false" ht="12" hidden="false" customHeight="false" outlineLevel="0" collapsed="false">
      <c r="BS49397" s="96" t="n">
        <f aca="false">BR49397-2.5</f>
        <v>-2.5</v>
      </c>
    </row>
    <row r="49398" customFormat="false" ht="12" hidden="false" customHeight="false" outlineLevel="0" collapsed="false">
      <c r="BS49398" s="96" t="n">
        <f aca="false">BR49398-2.5</f>
        <v>-2.5</v>
      </c>
    </row>
    <row r="49399" customFormat="false" ht="12" hidden="false" customHeight="false" outlineLevel="0" collapsed="false">
      <c r="BS49399" s="96" t="n">
        <f aca="false">BR49399-2.5</f>
        <v>-2.5</v>
      </c>
    </row>
    <row r="49400" customFormat="false" ht="12" hidden="false" customHeight="false" outlineLevel="0" collapsed="false">
      <c r="BS49400" s="96" t="n">
        <f aca="false">BR49400-2.5</f>
        <v>-2.5</v>
      </c>
    </row>
    <row r="49401" customFormat="false" ht="12" hidden="false" customHeight="false" outlineLevel="0" collapsed="false">
      <c r="BS49401" s="96" t="n">
        <f aca="false">BR49401-2.5</f>
        <v>-2.5</v>
      </c>
    </row>
    <row r="49402" customFormat="false" ht="12" hidden="false" customHeight="false" outlineLevel="0" collapsed="false">
      <c r="BS49402" s="96" t="n">
        <f aca="false">BR49402-2.5</f>
        <v>-2.5</v>
      </c>
    </row>
    <row r="49403" customFormat="false" ht="12" hidden="false" customHeight="false" outlineLevel="0" collapsed="false">
      <c r="BS49403" s="96" t="n">
        <f aca="false">BR49403-2.5</f>
        <v>-2.5</v>
      </c>
    </row>
    <row r="49404" customFormat="false" ht="12" hidden="false" customHeight="false" outlineLevel="0" collapsed="false">
      <c r="BS49404" s="96" t="n">
        <f aca="false">BR49404-2.5</f>
        <v>-2.5</v>
      </c>
    </row>
    <row r="49405" customFormat="false" ht="12" hidden="false" customHeight="false" outlineLevel="0" collapsed="false">
      <c r="BS49405" s="96" t="n">
        <f aca="false">BR49405-2.5</f>
        <v>-2.5</v>
      </c>
    </row>
    <row r="49406" customFormat="false" ht="12" hidden="false" customHeight="false" outlineLevel="0" collapsed="false">
      <c r="BS49406" s="96" t="n">
        <f aca="false">BR49406-2.5</f>
        <v>-2.5</v>
      </c>
    </row>
    <row r="49407" customFormat="false" ht="12" hidden="false" customHeight="false" outlineLevel="0" collapsed="false">
      <c r="BS49407" s="96" t="n">
        <f aca="false">BR49407-2.5</f>
        <v>-2.5</v>
      </c>
    </row>
    <row r="49408" customFormat="false" ht="12" hidden="false" customHeight="false" outlineLevel="0" collapsed="false">
      <c r="BS49408" s="96" t="n">
        <f aca="false">BR49408-2.5</f>
        <v>-2.5</v>
      </c>
    </row>
    <row r="49409" customFormat="false" ht="12" hidden="false" customHeight="false" outlineLevel="0" collapsed="false">
      <c r="BS49409" s="96" t="n">
        <f aca="false">BR49409-2.5</f>
        <v>-2.5</v>
      </c>
    </row>
    <row r="49410" customFormat="false" ht="12" hidden="false" customHeight="false" outlineLevel="0" collapsed="false">
      <c r="BS49410" s="96" t="n">
        <f aca="false">BR49410-2.5</f>
        <v>-2.5</v>
      </c>
    </row>
    <row r="49411" customFormat="false" ht="12" hidden="false" customHeight="false" outlineLevel="0" collapsed="false">
      <c r="BS49411" s="96" t="n">
        <f aca="false">BR49411-2.5</f>
        <v>-2.5</v>
      </c>
    </row>
    <row r="49412" customFormat="false" ht="12" hidden="false" customHeight="false" outlineLevel="0" collapsed="false">
      <c r="BS49412" s="96" t="n">
        <f aca="false">BR49412-2.5</f>
        <v>-2.5</v>
      </c>
    </row>
    <row r="49413" customFormat="false" ht="12" hidden="false" customHeight="false" outlineLevel="0" collapsed="false">
      <c r="BS49413" s="96" t="n">
        <f aca="false">BR49413-2.5</f>
        <v>-2.5</v>
      </c>
    </row>
    <row r="49414" customFormat="false" ht="12" hidden="false" customHeight="false" outlineLevel="0" collapsed="false">
      <c r="BS49414" s="96" t="n">
        <f aca="false">BR49414-2.5</f>
        <v>-2.5</v>
      </c>
    </row>
    <row r="49415" customFormat="false" ht="12" hidden="false" customHeight="false" outlineLevel="0" collapsed="false">
      <c r="BS49415" s="96" t="n">
        <f aca="false">BR49415-2.5</f>
        <v>-2.5</v>
      </c>
    </row>
    <row r="49416" customFormat="false" ht="12" hidden="false" customHeight="false" outlineLevel="0" collapsed="false">
      <c r="BS49416" s="96" t="n">
        <f aca="false">BR49416-2.5</f>
        <v>-2.5</v>
      </c>
    </row>
    <row r="49417" customFormat="false" ht="12" hidden="false" customHeight="false" outlineLevel="0" collapsed="false">
      <c r="BS49417" s="96" t="n">
        <f aca="false">BR49417-2.5</f>
        <v>-2.5</v>
      </c>
    </row>
    <row r="49418" customFormat="false" ht="12" hidden="false" customHeight="false" outlineLevel="0" collapsed="false">
      <c r="BS49418" s="96" t="n">
        <f aca="false">BR49418-2.5</f>
        <v>-2.5</v>
      </c>
    </row>
    <row r="49419" customFormat="false" ht="12" hidden="false" customHeight="false" outlineLevel="0" collapsed="false">
      <c r="BS49419" s="96" t="n">
        <f aca="false">BR49419-2.5</f>
        <v>-2.5</v>
      </c>
    </row>
    <row r="49420" customFormat="false" ht="12" hidden="false" customHeight="false" outlineLevel="0" collapsed="false">
      <c r="BS49420" s="96" t="n">
        <f aca="false">BR49420-2.5</f>
        <v>-2.5</v>
      </c>
    </row>
    <row r="49421" customFormat="false" ht="12" hidden="false" customHeight="false" outlineLevel="0" collapsed="false">
      <c r="BS49421" s="96" t="n">
        <f aca="false">BR49421-2.5</f>
        <v>-2.5</v>
      </c>
    </row>
    <row r="49422" customFormat="false" ht="12" hidden="false" customHeight="false" outlineLevel="0" collapsed="false">
      <c r="BS49422" s="96" t="n">
        <f aca="false">BR49422-2.5</f>
        <v>-2.5</v>
      </c>
    </row>
    <row r="49423" customFormat="false" ht="12" hidden="false" customHeight="false" outlineLevel="0" collapsed="false">
      <c r="BS49423" s="96" t="n">
        <f aca="false">BR49423-2.5</f>
        <v>-2.5</v>
      </c>
    </row>
    <row r="49424" customFormat="false" ht="12" hidden="false" customHeight="false" outlineLevel="0" collapsed="false">
      <c r="BS49424" s="96" t="n">
        <f aca="false">BR49424-2.5</f>
        <v>-2.5</v>
      </c>
    </row>
    <row r="49425" customFormat="false" ht="12" hidden="false" customHeight="false" outlineLevel="0" collapsed="false">
      <c r="BS49425" s="96" t="n">
        <f aca="false">BR49425-2.5</f>
        <v>-2.5</v>
      </c>
    </row>
    <row r="49426" customFormat="false" ht="12" hidden="false" customHeight="false" outlineLevel="0" collapsed="false">
      <c r="BS49426" s="96" t="n">
        <f aca="false">BR49426-2.5</f>
        <v>-2.5</v>
      </c>
    </row>
    <row r="49427" customFormat="false" ht="12" hidden="false" customHeight="false" outlineLevel="0" collapsed="false">
      <c r="BS49427" s="96" t="n">
        <f aca="false">BR49427-2.5</f>
        <v>-2.5</v>
      </c>
    </row>
    <row r="49428" customFormat="false" ht="12" hidden="false" customHeight="false" outlineLevel="0" collapsed="false">
      <c r="BS49428" s="96" t="n">
        <f aca="false">BR49428-2.5</f>
        <v>-2.5</v>
      </c>
    </row>
    <row r="49429" customFormat="false" ht="12" hidden="false" customHeight="false" outlineLevel="0" collapsed="false">
      <c r="BS49429" s="96" t="n">
        <f aca="false">BR49429-2.5</f>
        <v>-2.5</v>
      </c>
    </row>
    <row r="49430" customFormat="false" ht="12" hidden="false" customHeight="false" outlineLevel="0" collapsed="false">
      <c r="BS49430" s="96" t="n">
        <f aca="false">BR49430-2.5</f>
        <v>-2.5</v>
      </c>
    </row>
    <row r="49431" customFormat="false" ht="12" hidden="false" customHeight="false" outlineLevel="0" collapsed="false">
      <c r="BS49431" s="96" t="n">
        <f aca="false">BR49431-2.5</f>
        <v>-2.5</v>
      </c>
    </row>
    <row r="49432" customFormat="false" ht="12" hidden="false" customHeight="false" outlineLevel="0" collapsed="false">
      <c r="BS49432" s="96" t="n">
        <f aca="false">BR49432-2.5</f>
        <v>-2.5</v>
      </c>
    </row>
    <row r="49433" customFormat="false" ht="12" hidden="false" customHeight="false" outlineLevel="0" collapsed="false">
      <c r="BS49433" s="96" t="n">
        <f aca="false">BR49433-2.5</f>
        <v>-2.5</v>
      </c>
    </row>
    <row r="49434" customFormat="false" ht="12" hidden="false" customHeight="false" outlineLevel="0" collapsed="false">
      <c r="BS49434" s="96" t="n">
        <f aca="false">BR49434-2.5</f>
        <v>-2.5</v>
      </c>
    </row>
    <row r="49435" customFormat="false" ht="12" hidden="false" customHeight="false" outlineLevel="0" collapsed="false">
      <c r="BS49435" s="96" t="n">
        <f aca="false">BR49435-2.5</f>
        <v>-2.5</v>
      </c>
    </row>
    <row r="49436" customFormat="false" ht="12" hidden="false" customHeight="false" outlineLevel="0" collapsed="false">
      <c r="BS49436" s="96" t="n">
        <f aca="false">BR49436-2.5</f>
        <v>-2.5</v>
      </c>
    </row>
    <row r="49437" customFormat="false" ht="12" hidden="false" customHeight="false" outlineLevel="0" collapsed="false">
      <c r="BS49437" s="96" t="n">
        <f aca="false">BR49437-2.5</f>
        <v>-2.5</v>
      </c>
    </row>
    <row r="49438" customFormat="false" ht="12" hidden="false" customHeight="false" outlineLevel="0" collapsed="false">
      <c r="BS49438" s="96" t="n">
        <f aca="false">BR49438-2.5</f>
        <v>-2.5</v>
      </c>
    </row>
    <row r="49439" customFormat="false" ht="12" hidden="false" customHeight="false" outlineLevel="0" collapsed="false">
      <c r="BS49439" s="96" t="n">
        <f aca="false">BR49439-2.5</f>
        <v>-2.5</v>
      </c>
    </row>
    <row r="49440" customFormat="false" ht="12" hidden="false" customHeight="false" outlineLevel="0" collapsed="false">
      <c r="BS49440" s="96" t="n">
        <f aca="false">BR49440-2.5</f>
        <v>-2.5</v>
      </c>
    </row>
    <row r="49441" customFormat="false" ht="12" hidden="false" customHeight="false" outlineLevel="0" collapsed="false">
      <c r="BS49441" s="96" t="n">
        <f aca="false">BR49441-2.5</f>
        <v>-2.5</v>
      </c>
    </row>
    <row r="49442" customFormat="false" ht="12" hidden="false" customHeight="false" outlineLevel="0" collapsed="false">
      <c r="BS49442" s="96" t="n">
        <f aca="false">BR49442-2.5</f>
        <v>-2.5</v>
      </c>
    </row>
    <row r="49443" customFormat="false" ht="12" hidden="false" customHeight="false" outlineLevel="0" collapsed="false">
      <c r="BS49443" s="96" t="n">
        <f aca="false">BR49443-2.5</f>
        <v>-2.5</v>
      </c>
    </row>
    <row r="49444" customFormat="false" ht="12" hidden="false" customHeight="false" outlineLevel="0" collapsed="false">
      <c r="BS49444" s="96" t="n">
        <f aca="false">BR49444-2.5</f>
        <v>-2.5</v>
      </c>
    </row>
    <row r="49445" customFormat="false" ht="12" hidden="false" customHeight="false" outlineLevel="0" collapsed="false">
      <c r="BS49445" s="96" t="n">
        <f aca="false">BR49445-2.5</f>
        <v>-2.5</v>
      </c>
    </row>
    <row r="49446" customFormat="false" ht="12" hidden="false" customHeight="false" outlineLevel="0" collapsed="false">
      <c r="BS49446" s="96" t="n">
        <f aca="false">BR49446-2.5</f>
        <v>-2.5</v>
      </c>
    </row>
    <row r="49447" customFormat="false" ht="12" hidden="false" customHeight="false" outlineLevel="0" collapsed="false">
      <c r="BS49447" s="96" t="n">
        <f aca="false">BR49447-2.5</f>
        <v>-2.5</v>
      </c>
    </row>
    <row r="49448" customFormat="false" ht="12" hidden="false" customHeight="false" outlineLevel="0" collapsed="false">
      <c r="BS49448" s="96" t="n">
        <f aca="false">BR49448-2.5</f>
        <v>-2.5</v>
      </c>
    </row>
    <row r="49449" customFormat="false" ht="12" hidden="false" customHeight="false" outlineLevel="0" collapsed="false">
      <c r="BS49449" s="96" t="n">
        <f aca="false">BR49449-2.5</f>
        <v>-2.5</v>
      </c>
    </row>
    <row r="49450" customFormat="false" ht="12" hidden="false" customHeight="false" outlineLevel="0" collapsed="false">
      <c r="BS49450" s="96" t="n">
        <f aca="false">BR49450-2.5</f>
        <v>-2.5</v>
      </c>
    </row>
    <row r="49451" customFormat="false" ht="12" hidden="false" customHeight="false" outlineLevel="0" collapsed="false">
      <c r="BS49451" s="96" t="n">
        <f aca="false">BR49451-2.5</f>
        <v>-2.5</v>
      </c>
    </row>
    <row r="49452" customFormat="false" ht="12" hidden="false" customHeight="false" outlineLevel="0" collapsed="false">
      <c r="BS49452" s="96" t="n">
        <f aca="false">BR49452-2.5</f>
        <v>-2.5</v>
      </c>
    </row>
    <row r="49453" customFormat="false" ht="12" hidden="false" customHeight="false" outlineLevel="0" collapsed="false">
      <c r="BS49453" s="96" t="n">
        <f aca="false">BR49453-2.5</f>
        <v>-2.5</v>
      </c>
    </row>
    <row r="49454" customFormat="false" ht="12" hidden="false" customHeight="false" outlineLevel="0" collapsed="false">
      <c r="BS49454" s="96" t="n">
        <f aca="false">BR49454-2.5</f>
        <v>-2.5</v>
      </c>
    </row>
    <row r="49455" customFormat="false" ht="12" hidden="false" customHeight="false" outlineLevel="0" collapsed="false">
      <c r="BS49455" s="96" t="n">
        <f aca="false">BR49455-2.5</f>
        <v>-2.5</v>
      </c>
    </row>
    <row r="49456" customFormat="false" ht="12" hidden="false" customHeight="false" outlineLevel="0" collapsed="false">
      <c r="BS49456" s="96" t="n">
        <f aca="false">BR49456-2.5</f>
        <v>-2.5</v>
      </c>
    </row>
    <row r="49457" customFormat="false" ht="12" hidden="false" customHeight="false" outlineLevel="0" collapsed="false">
      <c r="BS49457" s="96" t="n">
        <f aca="false">BR49457-2.5</f>
        <v>-2.5</v>
      </c>
    </row>
    <row r="49458" customFormat="false" ht="12" hidden="false" customHeight="false" outlineLevel="0" collapsed="false">
      <c r="BS49458" s="96" t="n">
        <f aca="false">BR49458-2.5</f>
        <v>-2.5</v>
      </c>
    </row>
    <row r="49459" customFormat="false" ht="12" hidden="false" customHeight="false" outlineLevel="0" collapsed="false">
      <c r="BS49459" s="96" t="n">
        <f aca="false">BR49459-2.5</f>
        <v>-2.5</v>
      </c>
    </row>
    <row r="49460" customFormat="false" ht="12" hidden="false" customHeight="false" outlineLevel="0" collapsed="false">
      <c r="BS49460" s="96" t="n">
        <f aca="false">BR49460-2.5</f>
        <v>-2.5</v>
      </c>
    </row>
    <row r="49461" customFormat="false" ht="12" hidden="false" customHeight="false" outlineLevel="0" collapsed="false">
      <c r="BS49461" s="96" t="n">
        <f aca="false">BR49461-2.5</f>
        <v>-2.5</v>
      </c>
    </row>
    <row r="49462" customFormat="false" ht="12" hidden="false" customHeight="false" outlineLevel="0" collapsed="false">
      <c r="BS49462" s="96" t="n">
        <f aca="false">BR49462-2.5</f>
        <v>-2.5</v>
      </c>
    </row>
    <row r="49463" customFormat="false" ht="12" hidden="false" customHeight="false" outlineLevel="0" collapsed="false">
      <c r="BS49463" s="96" t="n">
        <f aca="false">BR49463-2.5</f>
        <v>-2.5</v>
      </c>
    </row>
    <row r="49464" customFormat="false" ht="12" hidden="false" customHeight="false" outlineLevel="0" collapsed="false">
      <c r="BS49464" s="96" t="n">
        <f aca="false">BR49464-2.5</f>
        <v>-2.5</v>
      </c>
    </row>
    <row r="49465" customFormat="false" ht="12" hidden="false" customHeight="false" outlineLevel="0" collapsed="false">
      <c r="BS49465" s="96" t="n">
        <f aca="false">BR49465-2.5</f>
        <v>-2.5</v>
      </c>
    </row>
    <row r="49466" customFormat="false" ht="12" hidden="false" customHeight="false" outlineLevel="0" collapsed="false">
      <c r="BS49466" s="96" t="n">
        <f aca="false">BR49466-2.5</f>
        <v>-2.5</v>
      </c>
    </row>
    <row r="49467" customFormat="false" ht="12" hidden="false" customHeight="false" outlineLevel="0" collapsed="false">
      <c r="BS49467" s="96" t="n">
        <f aca="false">BR49467-2.5</f>
        <v>-2.5</v>
      </c>
    </row>
    <row r="49468" customFormat="false" ht="12" hidden="false" customHeight="false" outlineLevel="0" collapsed="false">
      <c r="BS49468" s="96" t="n">
        <f aca="false">BR49468-2.5</f>
        <v>-2.5</v>
      </c>
    </row>
    <row r="49469" customFormat="false" ht="12" hidden="false" customHeight="false" outlineLevel="0" collapsed="false">
      <c r="BS49469" s="96" t="n">
        <f aca="false">BR49469-2.5</f>
        <v>-2.5</v>
      </c>
    </row>
    <row r="49470" customFormat="false" ht="12" hidden="false" customHeight="false" outlineLevel="0" collapsed="false">
      <c r="BS49470" s="96" t="n">
        <f aca="false">BR49470-2.5</f>
        <v>-2.5</v>
      </c>
    </row>
    <row r="49471" customFormat="false" ht="12" hidden="false" customHeight="false" outlineLevel="0" collapsed="false">
      <c r="BS49471" s="96" t="n">
        <f aca="false">BR49471-2.5</f>
        <v>-2.5</v>
      </c>
    </row>
    <row r="49472" customFormat="false" ht="12" hidden="false" customHeight="false" outlineLevel="0" collapsed="false">
      <c r="BS49472" s="96" t="n">
        <f aca="false">BR49472-2.5</f>
        <v>-2.5</v>
      </c>
    </row>
    <row r="49473" customFormat="false" ht="12" hidden="false" customHeight="false" outlineLevel="0" collapsed="false">
      <c r="BS49473" s="96" t="n">
        <f aca="false">BR49473-2.5</f>
        <v>-2.5</v>
      </c>
    </row>
    <row r="49474" customFormat="false" ht="12" hidden="false" customHeight="false" outlineLevel="0" collapsed="false">
      <c r="BS49474" s="96" t="n">
        <f aca="false">BR49474-2.5</f>
        <v>-2.5</v>
      </c>
    </row>
    <row r="49475" customFormat="false" ht="12" hidden="false" customHeight="false" outlineLevel="0" collapsed="false">
      <c r="BS49475" s="96" t="n">
        <f aca="false">BR49475-2.5</f>
        <v>-2.5</v>
      </c>
    </row>
    <row r="49476" customFormat="false" ht="12" hidden="false" customHeight="false" outlineLevel="0" collapsed="false">
      <c r="BS49476" s="96" t="n">
        <f aca="false">BR49476-2.5</f>
        <v>-2.5</v>
      </c>
    </row>
    <row r="49477" customFormat="false" ht="12" hidden="false" customHeight="false" outlineLevel="0" collapsed="false">
      <c r="BS49477" s="96" t="n">
        <f aca="false">BR49477-2.5</f>
        <v>-2.5</v>
      </c>
    </row>
    <row r="49478" customFormat="false" ht="12" hidden="false" customHeight="false" outlineLevel="0" collapsed="false">
      <c r="BS49478" s="96" t="n">
        <f aca="false">BR49478-2.5</f>
        <v>-2.5</v>
      </c>
    </row>
    <row r="49479" customFormat="false" ht="12" hidden="false" customHeight="false" outlineLevel="0" collapsed="false">
      <c r="BS49479" s="96" t="n">
        <f aca="false">BR49479-2.5</f>
        <v>-2.5</v>
      </c>
    </row>
    <row r="49480" customFormat="false" ht="12" hidden="false" customHeight="false" outlineLevel="0" collapsed="false">
      <c r="BS49480" s="96" t="n">
        <f aca="false">BR49480-2.5</f>
        <v>-2.5</v>
      </c>
    </row>
    <row r="49481" customFormat="false" ht="12" hidden="false" customHeight="false" outlineLevel="0" collapsed="false">
      <c r="BS49481" s="96" t="n">
        <f aca="false">BR49481-2.5</f>
        <v>-2.5</v>
      </c>
    </row>
    <row r="49482" customFormat="false" ht="12" hidden="false" customHeight="false" outlineLevel="0" collapsed="false">
      <c r="BS49482" s="96" t="n">
        <f aca="false">BR49482-2.5</f>
        <v>-2.5</v>
      </c>
    </row>
    <row r="49483" customFormat="false" ht="12" hidden="false" customHeight="false" outlineLevel="0" collapsed="false">
      <c r="BS49483" s="96" t="n">
        <f aca="false">BR49483-2.5</f>
        <v>-2.5</v>
      </c>
    </row>
    <row r="49484" customFormat="false" ht="12" hidden="false" customHeight="false" outlineLevel="0" collapsed="false">
      <c r="BS49484" s="96" t="n">
        <f aca="false">BR49484-2.5</f>
        <v>-2.5</v>
      </c>
    </row>
    <row r="49485" customFormat="false" ht="12" hidden="false" customHeight="false" outlineLevel="0" collapsed="false">
      <c r="BS49485" s="96" t="n">
        <f aca="false">BR49485-2.5</f>
        <v>-2.5</v>
      </c>
    </row>
    <row r="49486" customFormat="false" ht="12" hidden="false" customHeight="false" outlineLevel="0" collapsed="false">
      <c r="BS49486" s="96" t="n">
        <f aca="false">BR49486-2.5</f>
        <v>-2.5</v>
      </c>
    </row>
    <row r="49487" customFormat="false" ht="12" hidden="false" customHeight="false" outlineLevel="0" collapsed="false">
      <c r="BS49487" s="96" t="n">
        <f aca="false">BR49487-2.5</f>
        <v>-2.5</v>
      </c>
    </row>
    <row r="49488" customFormat="false" ht="12" hidden="false" customHeight="false" outlineLevel="0" collapsed="false">
      <c r="BS49488" s="96" t="n">
        <f aca="false">BR49488-2.5</f>
        <v>-2.5</v>
      </c>
    </row>
    <row r="49489" customFormat="false" ht="12" hidden="false" customHeight="false" outlineLevel="0" collapsed="false">
      <c r="BS49489" s="96" t="n">
        <f aca="false">BR49489-2.5</f>
        <v>-2.5</v>
      </c>
    </row>
    <row r="49490" customFormat="false" ht="12" hidden="false" customHeight="false" outlineLevel="0" collapsed="false">
      <c r="BS49490" s="96" t="n">
        <f aca="false">BR49490-2.5</f>
        <v>-2.5</v>
      </c>
    </row>
    <row r="49491" customFormat="false" ht="12" hidden="false" customHeight="false" outlineLevel="0" collapsed="false">
      <c r="BS49491" s="96" t="n">
        <f aca="false">BR49491-2.5</f>
        <v>-2.5</v>
      </c>
    </row>
    <row r="49492" customFormat="false" ht="12" hidden="false" customHeight="false" outlineLevel="0" collapsed="false">
      <c r="BS49492" s="96" t="n">
        <f aca="false">BR49492-2.5</f>
        <v>-2.5</v>
      </c>
    </row>
    <row r="49493" customFormat="false" ht="12" hidden="false" customHeight="false" outlineLevel="0" collapsed="false">
      <c r="BS49493" s="96" t="n">
        <f aca="false">BR49493-2.5</f>
        <v>-2.5</v>
      </c>
    </row>
    <row r="49494" customFormat="false" ht="12" hidden="false" customHeight="false" outlineLevel="0" collapsed="false">
      <c r="BS49494" s="96" t="n">
        <f aca="false">BR49494-2.5</f>
        <v>-2.5</v>
      </c>
    </row>
    <row r="49495" customFormat="false" ht="12" hidden="false" customHeight="false" outlineLevel="0" collapsed="false">
      <c r="BS49495" s="96" t="n">
        <f aca="false">BR49495-2.5</f>
        <v>-2.5</v>
      </c>
    </row>
    <row r="49496" customFormat="false" ht="12" hidden="false" customHeight="false" outlineLevel="0" collapsed="false">
      <c r="BS49496" s="96" t="n">
        <f aca="false">BR49496-2.5</f>
        <v>-2.5</v>
      </c>
    </row>
    <row r="49497" customFormat="false" ht="12" hidden="false" customHeight="false" outlineLevel="0" collapsed="false">
      <c r="BS49497" s="96" t="n">
        <f aca="false">BR49497-2.5</f>
        <v>-2.5</v>
      </c>
    </row>
    <row r="49498" customFormat="false" ht="12" hidden="false" customHeight="false" outlineLevel="0" collapsed="false">
      <c r="BS49498" s="96" t="n">
        <f aca="false">BR49498-2.5</f>
        <v>-2.5</v>
      </c>
    </row>
    <row r="49499" customFormat="false" ht="12" hidden="false" customHeight="false" outlineLevel="0" collapsed="false">
      <c r="BS49499" s="96" t="n">
        <f aca="false">BR49499-2.5</f>
        <v>-2.5</v>
      </c>
    </row>
    <row r="49500" customFormat="false" ht="12" hidden="false" customHeight="false" outlineLevel="0" collapsed="false">
      <c r="BS49500" s="96" t="n">
        <f aca="false">BR49500-2.5</f>
        <v>-2.5</v>
      </c>
    </row>
    <row r="49501" customFormat="false" ht="12" hidden="false" customHeight="false" outlineLevel="0" collapsed="false">
      <c r="BS49501" s="96" t="n">
        <f aca="false">BR49501-2.5</f>
        <v>-2.5</v>
      </c>
    </row>
    <row r="49502" customFormat="false" ht="12" hidden="false" customHeight="false" outlineLevel="0" collapsed="false">
      <c r="BS49502" s="96" t="n">
        <f aca="false">BR49502-2.5</f>
        <v>-2.5</v>
      </c>
    </row>
    <row r="49503" customFormat="false" ht="12" hidden="false" customHeight="false" outlineLevel="0" collapsed="false">
      <c r="BS49503" s="96" t="n">
        <f aca="false">BR49503-2.5</f>
        <v>-2.5</v>
      </c>
    </row>
    <row r="49504" customFormat="false" ht="12" hidden="false" customHeight="false" outlineLevel="0" collapsed="false">
      <c r="BS49504" s="96" t="n">
        <f aca="false">BR49504-2.5</f>
        <v>-2.5</v>
      </c>
    </row>
    <row r="49505" customFormat="false" ht="12" hidden="false" customHeight="false" outlineLevel="0" collapsed="false">
      <c r="BS49505" s="96" t="n">
        <f aca="false">BR49505-2.5</f>
        <v>-2.5</v>
      </c>
    </row>
    <row r="49506" customFormat="false" ht="12" hidden="false" customHeight="false" outlineLevel="0" collapsed="false">
      <c r="BS49506" s="96" t="n">
        <f aca="false">BR49506-2.5</f>
        <v>-2.5</v>
      </c>
    </row>
    <row r="49507" customFormat="false" ht="12" hidden="false" customHeight="false" outlineLevel="0" collapsed="false">
      <c r="BS49507" s="96" t="n">
        <f aca="false">BR49507-2.5</f>
        <v>-2.5</v>
      </c>
    </row>
    <row r="49508" customFormat="false" ht="12" hidden="false" customHeight="false" outlineLevel="0" collapsed="false">
      <c r="BS49508" s="96" t="n">
        <f aca="false">BR49508-2.5</f>
        <v>-2.5</v>
      </c>
    </row>
    <row r="49509" customFormat="false" ht="12" hidden="false" customHeight="false" outlineLevel="0" collapsed="false">
      <c r="BS49509" s="96" t="n">
        <f aca="false">BR49509-2.5</f>
        <v>-2.5</v>
      </c>
    </row>
    <row r="49510" customFormat="false" ht="12" hidden="false" customHeight="false" outlineLevel="0" collapsed="false">
      <c r="BS49510" s="96" t="n">
        <f aca="false">BR49510-2.5</f>
        <v>-2.5</v>
      </c>
    </row>
    <row r="49511" customFormat="false" ht="12" hidden="false" customHeight="false" outlineLevel="0" collapsed="false">
      <c r="BS49511" s="96" t="n">
        <f aca="false">BR49511-2.5</f>
        <v>-2.5</v>
      </c>
    </row>
    <row r="49512" customFormat="false" ht="12" hidden="false" customHeight="false" outlineLevel="0" collapsed="false">
      <c r="BS49512" s="96" t="n">
        <f aca="false">BR49512-2.5</f>
        <v>-2.5</v>
      </c>
    </row>
    <row r="49513" customFormat="false" ht="12" hidden="false" customHeight="false" outlineLevel="0" collapsed="false">
      <c r="BS49513" s="96" t="n">
        <f aca="false">BR49513-2.5</f>
        <v>-2.5</v>
      </c>
    </row>
    <row r="49514" customFormat="false" ht="12" hidden="false" customHeight="false" outlineLevel="0" collapsed="false">
      <c r="BS49514" s="96" t="n">
        <f aca="false">BR49514-2.5</f>
        <v>-2.5</v>
      </c>
    </row>
    <row r="49515" customFormat="false" ht="12" hidden="false" customHeight="false" outlineLevel="0" collapsed="false">
      <c r="BS49515" s="96" t="n">
        <f aca="false">BR49515-2.5</f>
        <v>-2.5</v>
      </c>
    </row>
    <row r="49516" customFormat="false" ht="12" hidden="false" customHeight="false" outlineLevel="0" collapsed="false">
      <c r="BS49516" s="96" t="n">
        <f aca="false">BR49516-2.5</f>
        <v>-2.5</v>
      </c>
    </row>
    <row r="49517" customFormat="false" ht="12" hidden="false" customHeight="false" outlineLevel="0" collapsed="false">
      <c r="BS49517" s="96" t="n">
        <f aca="false">BR49517-2.5</f>
        <v>-2.5</v>
      </c>
    </row>
    <row r="49518" customFormat="false" ht="12" hidden="false" customHeight="false" outlineLevel="0" collapsed="false">
      <c r="BS49518" s="96" t="n">
        <f aca="false">BR49518-2.5</f>
        <v>-2.5</v>
      </c>
    </row>
    <row r="49519" customFormat="false" ht="12" hidden="false" customHeight="false" outlineLevel="0" collapsed="false">
      <c r="BS49519" s="96" t="n">
        <f aca="false">BR49519-2.5</f>
        <v>-2.5</v>
      </c>
    </row>
    <row r="49520" customFormat="false" ht="12" hidden="false" customHeight="false" outlineLevel="0" collapsed="false">
      <c r="BS49520" s="96" t="n">
        <f aca="false">BR49520-2.5</f>
        <v>-2.5</v>
      </c>
    </row>
    <row r="49521" customFormat="false" ht="12" hidden="false" customHeight="false" outlineLevel="0" collapsed="false">
      <c r="BS49521" s="96" t="n">
        <f aca="false">BR49521-2.5</f>
        <v>-2.5</v>
      </c>
    </row>
    <row r="49522" customFormat="false" ht="12" hidden="false" customHeight="false" outlineLevel="0" collapsed="false">
      <c r="BS49522" s="96" t="n">
        <f aca="false">BR49522-2.5</f>
        <v>-2.5</v>
      </c>
    </row>
    <row r="49523" customFormat="false" ht="12" hidden="false" customHeight="false" outlineLevel="0" collapsed="false">
      <c r="BS49523" s="96" t="n">
        <f aca="false">BR49523-2.5</f>
        <v>-2.5</v>
      </c>
    </row>
    <row r="49524" customFormat="false" ht="12" hidden="false" customHeight="false" outlineLevel="0" collapsed="false">
      <c r="BS49524" s="96" t="n">
        <f aca="false">BR49524-2.5</f>
        <v>-2.5</v>
      </c>
    </row>
    <row r="49525" customFormat="false" ht="12" hidden="false" customHeight="false" outlineLevel="0" collapsed="false">
      <c r="BS49525" s="96" t="n">
        <f aca="false">BR49525-2.5</f>
        <v>-2.5</v>
      </c>
    </row>
    <row r="49526" customFormat="false" ht="12" hidden="false" customHeight="false" outlineLevel="0" collapsed="false">
      <c r="BS49526" s="96" t="n">
        <f aca="false">BR49526-2.5</f>
        <v>-2.5</v>
      </c>
    </row>
    <row r="49527" customFormat="false" ht="12" hidden="false" customHeight="false" outlineLevel="0" collapsed="false">
      <c r="BS49527" s="96" t="n">
        <f aca="false">BR49527-2.5</f>
        <v>-2.5</v>
      </c>
    </row>
    <row r="49528" customFormat="false" ht="12" hidden="false" customHeight="false" outlineLevel="0" collapsed="false">
      <c r="BS49528" s="96" t="n">
        <f aca="false">BR49528-2.5</f>
        <v>-2.5</v>
      </c>
    </row>
    <row r="49529" customFormat="false" ht="12" hidden="false" customHeight="false" outlineLevel="0" collapsed="false">
      <c r="BS49529" s="96" t="n">
        <f aca="false">BR49529-2.5</f>
        <v>-2.5</v>
      </c>
    </row>
    <row r="49530" customFormat="false" ht="12" hidden="false" customHeight="false" outlineLevel="0" collapsed="false">
      <c r="BS49530" s="96" t="n">
        <f aca="false">BR49530-2.5</f>
        <v>-2.5</v>
      </c>
    </row>
    <row r="49531" customFormat="false" ht="12" hidden="false" customHeight="false" outlineLevel="0" collapsed="false">
      <c r="BS49531" s="96" t="n">
        <f aca="false">BR49531-2.5</f>
        <v>-2.5</v>
      </c>
    </row>
    <row r="49532" customFormat="false" ht="12" hidden="false" customHeight="false" outlineLevel="0" collapsed="false">
      <c r="BS49532" s="96" t="n">
        <f aca="false">BR49532-2.5</f>
        <v>-2.5</v>
      </c>
    </row>
    <row r="49533" customFormat="false" ht="12" hidden="false" customHeight="false" outlineLevel="0" collapsed="false">
      <c r="BS49533" s="96" t="n">
        <f aca="false">BR49533-2.5</f>
        <v>-2.5</v>
      </c>
    </row>
    <row r="49534" customFormat="false" ht="12" hidden="false" customHeight="false" outlineLevel="0" collapsed="false">
      <c r="BS49534" s="96" t="n">
        <f aca="false">BR49534-2.5</f>
        <v>-2.5</v>
      </c>
    </row>
    <row r="49535" customFormat="false" ht="12" hidden="false" customHeight="false" outlineLevel="0" collapsed="false">
      <c r="BS49535" s="96" t="n">
        <f aca="false">BR49535-2.5</f>
        <v>-2.5</v>
      </c>
    </row>
    <row r="49536" customFormat="false" ht="12" hidden="false" customHeight="false" outlineLevel="0" collapsed="false">
      <c r="BS49536" s="96" t="n">
        <f aca="false">BR49536-2.5</f>
        <v>-2.5</v>
      </c>
    </row>
    <row r="49537" customFormat="false" ht="12" hidden="false" customHeight="false" outlineLevel="0" collapsed="false">
      <c r="BS49537" s="96" t="n">
        <f aca="false">BR49537-2.5</f>
        <v>-2.5</v>
      </c>
    </row>
    <row r="49538" customFormat="false" ht="12" hidden="false" customHeight="false" outlineLevel="0" collapsed="false">
      <c r="BS49538" s="96" t="n">
        <f aca="false">BR49538-2.5</f>
        <v>-2.5</v>
      </c>
    </row>
    <row r="49539" customFormat="false" ht="12" hidden="false" customHeight="false" outlineLevel="0" collapsed="false">
      <c r="BS49539" s="96" t="n">
        <f aca="false">BR49539-2.5</f>
        <v>-2.5</v>
      </c>
    </row>
    <row r="49540" customFormat="false" ht="12" hidden="false" customHeight="false" outlineLevel="0" collapsed="false">
      <c r="BS49540" s="96" t="n">
        <f aca="false">BR49540-2.5</f>
        <v>-2.5</v>
      </c>
    </row>
    <row r="49541" customFormat="false" ht="12" hidden="false" customHeight="false" outlineLevel="0" collapsed="false">
      <c r="BS49541" s="96" t="n">
        <f aca="false">BR49541-2.5</f>
        <v>-2.5</v>
      </c>
    </row>
    <row r="49542" customFormat="false" ht="12" hidden="false" customHeight="false" outlineLevel="0" collapsed="false">
      <c r="BS49542" s="96" t="n">
        <f aca="false">BR49542-2.5</f>
        <v>-2.5</v>
      </c>
    </row>
    <row r="49543" customFormat="false" ht="12" hidden="false" customHeight="false" outlineLevel="0" collapsed="false">
      <c r="BS49543" s="96" t="n">
        <f aca="false">BR49543-2.5</f>
        <v>-2.5</v>
      </c>
    </row>
    <row r="49544" customFormat="false" ht="12" hidden="false" customHeight="false" outlineLevel="0" collapsed="false">
      <c r="BS49544" s="96" t="n">
        <f aca="false">BR49544-2.5</f>
        <v>-2.5</v>
      </c>
    </row>
    <row r="49545" customFormat="false" ht="12" hidden="false" customHeight="false" outlineLevel="0" collapsed="false">
      <c r="BS49545" s="96" t="n">
        <f aca="false">BR49545-2.5</f>
        <v>-2.5</v>
      </c>
    </row>
    <row r="49546" customFormat="false" ht="12" hidden="false" customHeight="false" outlineLevel="0" collapsed="false">
      <c r="BS49546" s="96" t="n">
        <f aca="false">BR49546-2.5</f>
        <v>-2.5</v>
      </c>
    </row>
    <row r="49547" customFormat="false" ht="12" hidden="false" customHeight="false" outlineLevel="0" collapsed="false">
      <c r="BS49547" s="96" t="n">
        <f aca="false">BR49547-2.5</f>
        <v>-2.5</v>
      </c>
    </row>
    <row r="49548" customFormat="false" ht="12" hidden="false" customHeight="false" outlineLevel="0" collapsed="false">
      <c r="BS49548" s="96" t="n">
        <f aca="false">BR49548-2.5</f>
        <v>-2.5</v>
      </c>
    </row>
    <row r="49549" customFormat="false" ht="12" hidden="false" customHeight="false" outlineLevel="0" collapsed="false">
      <c r="BS49549" s="96" t="n">
        <f aca="false">BR49549-2.5</f>
        <v>-2.5</v>
      </c>
    </row>
    <row r="49550" customFormat="false" ht="12" hidden="false" customHeight="false" outlineLevel="0" collapsed="false">
      <c r="BS49550" s="96" t="n">
        <f aca="false">BR49550-2.5</f>
        <v>-2.5</v>
      </c>
    </row>
    <row r="49551" customFormat="false" ht="12" hidden="false" customHeight="false" outlineLevel="0" collapsed="false">
      <c r="BS49551" s="96" t="n">
        <f aca="false">BR49551-2.5</f>
        <v>-2.5</v>
      </c>
    </row>
    <row r="49552" customFormat="false" ht="12" hidden="false" customHeight="false" outlineLevel="0" collapsed="false">
      <c r="BS49552" s="96" t="n">
        <f aca="false">BR49552-2.5</f>
        <v>-2.5</v>
      </c>
    </row>
    <row r="49553" customFormat="false" ht="12" hidden="false" customHeight="false" outlineLevel="0" collapsed="false">
      <c r="BS49553" s="96" t="n">
        <f aca="false">BR49553-2.5</f>
        <v>-2.5</v>
      </c>
    </row>
    <row r="49554" customFormat="false" ht="12" hidden="false" customHeight="false" outlineLevel="0" collapsed="false">
      <c r="BS49554" s="96" t="n">
        <f aca="false">BR49554-2.5</f>
        <v>-2.5</v>
      </c>
    </row>
    <row r="49555" customFormat="false" ht="12" hidden="false" customHeight="false" outlineLevel="0" collapsed="false">
      <c r="BS49555" s="96" t="n">
        <f aca="false">BR49555-2.5</f>
        <v>-2.5</v>
      </c>
    </row>
    <row r="49556" customFormat="false" ht="12" hidden="false" customHeight="false" outlineLevel="0" collapsed="false">
      <c r="BS49556" s="96" t="n">
        <f aca="false">BR49556-2.5</f>
        <v>-2.5</v>
      </c>
    </row>
    <row r="49557" customFormat="false" ht="12" hidden="false" customHeight="false" outlineLevel="0" collapsed="false">
      <c r="BS49557" s="96" t="n">
        <f aca="false">BR49557-2.5</f>
        <v>-2.5</v>
      </c>
    </row>
    <row r="49558" customFormat="false" ht="12" hidden="false" customHeight="false" outlineLevel="0" collapsed="false">
      <c r="BS49558" s="96" t="n">
        <f aca="false">BR49558-2.5</f>
        <v>-2.5</v>
      </c>
    </row>
    <row r="49559" customFormat="false" ht="12" hidden="false" customHeight="false" outlineLevel="0" collapsed="false">
      <c r="BS49559" s="96" t="n">
        <f aca="false">BR49559-2.5</f>
        <v>-2.5</v>
      </c>
    </row>
    <row r="49560" customFormat="false" ht="12" hidden="false" customHeight="false" outlineLevel="0" collapsed="false">
      <c r="BS49560" s="96" t="n">
        <f aca="false">BR49560-2.5</f>
        <v>-2.5</v>
      </c>
    </row>
    <row r="49561" customFormat="false" ht="12" hidden="false" customHeight="false" outlineLevel="0" collapsed="false">
      <c r="BS49561" s="96" t="n">
        <f aca="false">BR49561-2.5</f>
        <v>-2.5</v>
      </c>
    </row>
    <row r="49562" customFormat="false" ht="12" hidden="false" customHeight="false" outlineLevel="0" collapsed="false">
      <c r="BS49562" s="96" t="n">
        <f aca="false">BR49562-2.5</f>
        <v>-2.5</v>
      </c>
    </row>
    <row r="49563" customFormat="false" ht="12" hidden="false" customHeight="false" outlineLevel="0" collapsed="false">
      <c r="BS49563" s="96" t="n">
        <f aca="false">BR49563-2.5</f>
        <v>-2.5</v>
      </c>
    </row>
    <row r="49564" customFormat="false" ht="12" hidden="false" customHeight="false" outlineLevel="0" collapsed="false">
      <c r="BS49564" s="96" t="n">
        <f aca="false">BR49564-2.5</f>
        <v>-2.5</v>
      </c>
    </row>
    <row r="49565" customFormat="false" ht="12" hidden="false" customHeight="false" outlineLevel="0" collapsed="false">
      <c r="BS49565" s="96" t="n">
        <f aca="false">BR49565-2.5</f>
        <v>-2.5</v>
      </c>
    </row>
    <row r="49566" customFormat="false" ht="12" hidden="false" customHeight="false" outlineLevel="0" collapsed="false">
      <c r="BS49566" s="96" t="n">
        <f aca="false">BR49566-2.5</f>
        <v>-2.5</v>
      </c>
    </row>
    <row r="49567" customFormat="false" ht="12" hidden="false" customHeight="false" outlineLevel="0" collapsed="false">
      <c r="BS49567" s="96" t="n">
        <f aca="false">BR49567-2.5</f>
        <v>-2.5</v>
      </c>
    </row>
    <row r="49568" customFormat="false" ht="12" hidden="false" customHeight="false" outlineLevel="0" collapsed="false">
      <c r="BS49568" s="96" t="n">
        <f aca="false">BR49568-2.5</f>
        <v>-2.5</v>
      </c>
    </row>
    <row r="49569" customFormat="false" ht="12" hidden="false" customHeight="false" outlineLevel="0" collapsed="false">
      <c r="BS49569" s="96" t="n">
        <f aca="false">BR49569-2.5</f>
        <v>-2.5</v>
      </c>
    </row>
    <row r="49570" customFormat="false" ht="12" hidden="false" customHeight="false" outlineLevel="0" collapsed="false">
      <c r="BS49570" s="96" t="n">
        <f aca="false">BR49570-2.5</f>
        <v>-2.5</v>
      </c>
    </row>
    <row r="49571" customFormat="false" ht="12" hidden="false" customHeight="false" outlineLevel="0" collapsed="false">
      <c r="BS49571" s="96" t="n">
        <f aca="false">BR49571-2.5</f>
        <v>-2.5</v>
      </c>
    </row>
    <row r="49572" customFormat="false" ht="12" hidden="false" customHeight="false" outlineLevel="0" collapsed="false">
      <c r="BS49572" s="96" t="n">
        <f aca="false">BR49572-2.5</f>
        <v>-2.5</v>
      </c>
    </row>
    <row r="49573" customFormat="false" ht="12" hidden="false" customHeight="false" outlineLevel="0" collapsed="false">
      <c r="BS49573" s="96" t="n">
        <f aca="false">BR49573-2.5</f>
        <v>-2.5</v>
      </c>
    </row>
    <row r="49574" customFormat="false" ht="12" hidden="false" customHeight="false" outlineLevel="0" collapsed="false">
      <c r="BS49574" s="96" t="n">
        <f aca="false">BR49574-2.5</f>
        <v>-2.5</v>
      </c>
    </row>
    <row r="49575" customFormat="false" ht="12" hidden="false" customHeight="false" outlineLevel="0" collapsed="false">
      <c r="BS49575" s="96" t="n">
        <f aca="false">BR49575-2.5</f>
        <v>-2.5</v>
      </c>
    </row>
    <row r="49576" customFormat="false" ht="12" hidden="false" customHeight="false" outlineLevel="0" collapsed="false">
      <c r="BS49576" s="96" t="n">
        <f aca="false">BR49576-2.5</f>
        <v>-2.5</v>
      </c>
    </row>
    <row r="49577" customFormat="false" ht="12" hidden="false" customHeight="false" outlineLevel="0" collapsed="false">
      <c r="BS49577" s="96" t="n">
        <f aca="false">BR49577-2.5</f>
        <v>-2.5</v>
      </c>
    </row>
    <row r="49578" customFormat="false" ht="12" hidden="false" customHeight="false" outlineLevel="0" collapsed="false">
      <c r="BS49578" s="96" t="n">
        <f aca="false">BR49578-2.5</f>
        <v>-2.5</v>
      </c>
    </row>
    <row r="49579" customFormat="false" ht="12" hidden="false" customHeight="false" outlineLevel="0" collapsed="false">
      <c r="BS49579" s="96" t="n">
        <f aca="false">BR49579-2.5</f>
        <v>-2.5</v>
      </c>
    </row>
    <row r="49580" customFormat="false" ht="12" hidden="false" customHeight="false" outlineLevel="0" collapsed="false">
      <c r="BS49580" s="96" t="n">
        <f aca="false">BR49580-2.5</f>
        <v>-2.5</v>
      </c>
    </row>
    <row r="49581" customFormat="false" ht="12" hidden="false" customHeight="false" outlineLevel="0" collapsed="false">
      <c r="BS49581" s="96" t="n">
        <f aca="false">BR49581-2.5</f>
        <v>-2.5</v>
      </c>
    </row>
    <row r="49582" customFormat="false" ht="12" hidden="false" customHeight="false" outlineLevel="0" collapsed="false">
      <c r="BS49582" s="96" t="n">
        <f aca="false">BR49582-2.5</f>
        <v>-2.5</v>
      </c>
    </row>
    <row r="49583" customFormat="false" ht="12" hidden="false" customHeight="false" outlineLevel="0" collapsed="false">
      <c r="BS49583" s="96" t="n">
        <f aca="false">BR49583-2.5</f>
        <v>-2.5</v>
      </c>
    </row>
    <row r="49584" customFormat="false" ht="12" hidden="false" customHeight="false" outlineLevel="0" collapsed="false">
      <c r="BS49584" s="96" t="n">
        <f aca="false">BR49584-2.5</f>
        <v>-2.5</v>
      </c>
    </row>
    <row r="49585" customFormat="false" ht="12" hidden="false" customHeight="false" outlineLevel="0" collapsed="false">
      <c r="BS49585" s="96" t="n">
        <f aca="false">BR49585-2.5</f>
        <v>-2.5</v>
      </c>
    </row>
    <row r="49586" customFormat="false" ht="12" hidden="false" customHeight="false" outlineLevel="0" collapsed="false">
      <c r="BS49586" s="96" t="n">
        <f aca="false">BR49586-2.5</f>
        <v>-2.5</v>
      </c>
    </row>
    <row r="49587" customFormat="false" ht="12" hidden="false" customHeight="false" outlineLevel="0" collapsed="false">
      <c r="BS49587" s="96" t="n">
        <f aca="false">BR49587-2.5</f>
        <v>-2.5</v>
      </c>
    </row>
    <row r="49588" customFormat="false" ht="12" hidden="false" customHeight="false" outlineLevel="0" collapsed="false">
      <c r="BS49588" s="96" t="n">
        <f aca="false">BR49588-2.5</f>
        <v>-2.5</v>
      </c>
    </row>
    <row r="49589" customFormat="false" ht="12" hidden="false" customHeight="false" outlineLevel="0" collapsed="false">
      <c r="BS49589" s="96" t="n">
        <f aca="false">BR49589-2.5</f>
        <v>-2.5</v>
      </c>
    </row>
    <row r="49590" customFormat="false" ht="12" hidden="false" customHeight="false" outlineLevel="0" collapsed="false">
      <c r="BS49590" s="96" t="n">
        <f aca="false">BR49590-2.5</f>
        <v>-2.5</v>
      </c>
    </row>
    <row r="49591" customFormat="false" ht="12" hidden="false" customHeight="false" outlineLevel="0" collapsed="false">
      <c r="BS49591" s="96" t="n">
        <f aca="false">BR49591-2.5</f>
        <v>-2.5</v>
      </c>
    </row>
    <row r="49592" customFormat="false" ht="12" hidden="false" customHeight="false" outlineLevel="0" collapsed="false">
      <c r="BS49592" s="96" t="n">
        <f aca="false">BR49592-2.5</f>
        <v>-2.5</v>
      </c>
    </row>
    <row r="49593" customFormat="false" ht="12" hidden="false" customHeight="false" outlineLevel="0" collapsed="false">
      <c r="BS49593" s="96" t="n">
        <f aca="false">BR49593-2.5</f>
        <v>-2.5</v>
      </c>
    </row>
    <row r="49594" customFormat="false" ht="12" hidden="false" customHeight="false" outlineLevel="0" collapsed="false">
      <c r="BS49594" s="96" t="n">
        <f aca="false">BR49594-2.5</f>
        <v>-2.5</v>
      </c>
    </row>
    <row r="49595" customFormat="false" ht="12" hidden="false" customHeight="false" outlineLevel="0" collapsed="false">
      <c r="BS49595" s="96" t="n">
        <f aca="false">BR49595-2.5</f>
        <v>-2.5</v>
      </c>
    </row>
    <row r="49596" customFormat="false" ht="12" hidden="false" customHeight="false" outlineLevel="0" collapsed="false">
      <c r="BS49596" s="96" t="n">
        <f aca="false">BR49596-2.5</f>
        <v>-2.5</v>
      </c>
    </row>
    <row r="49597" customFormat="false" ht="12" hidden="false" customHeight="false" outlineLevel="0" collapsed="false">
      <c r="BS49597" s="96" t="n">
        <f aca="false">BR49597-2.5</f>
        <v>-2.5</v>
      </c>
    </row>
    <row r="49598" customFormat="false" ht="12" hidden="false" customHeight="false" outlineLevel="0" collapsed="false">
      <c r="BS49598" s="96" t="n">
        <f aca="false">BR49598-2.5</f>
        <v>-2.5</v>
      </c>
    </row>
    <row r="49599" customFormat="false" ht="12" hidden="false" customHeight="false" outlineLevel="0" collapsed="false">
      <c r="BS49599" s="96" t="n">
        <f aca="false">BR49599-2.5</f>
        <v>-2.5</v>
      </c>
    </row>
    <row r="49600" customFormat="false" ht="12" hidden="false" customHeight="false" outlineLevel="0" collapsed="false">
      <c r="BS49600" s="96" t="n">
        <f aca="false">BR49600-2.5</f>
        <v>-2.5</v>
      </c>
    </row>
    <row r="49601" customFormat="false" ht="12" hidden="false" customHeight="false" outlineLevel="0" collapsed="false">
      <c r="BS49601" s="96" t="n">
        <f aca="false">BR49601-2.5</f>
        <v>-2.5</v>
      </c>
    </row>
    <row r="49602" customFormat="false" ht="12" hidden="false" customHeight="false" outlineLevel="0" collapsed="false">
      <c r="BS49602" s="96" t="n">
        <f aca="false">BR49602-2.5</f>
        <v>-2.5</v>
      </c>
    </row>
    <row r="49603" customFormat="false" ht="12" hidden="false" customHeight="false" outlineLevel="0" collapsed="false">
      <c r="BS49603" s="96" t="n">
        <f aca="false">BR49603-2.5</f>
        <v>-2.5</v>
      </c>
    </row>
    <row r="49604" customFormat="false" ht="12" hidden="false" customHeight="false" outlineLevel="0" collapsed="false">
      <c r="BS49604" s="96" t="n">
        <f aca="false">BR49604-2.5</f>
        <v>-2.5</v>
      </c>
    </row>
    <row r="49605" customFormat="false" ht="12" hidden="false" customHeight="false" outlineLevel="0" collapsed="false">
      <c r="BS49605" s="96" t="n">
        <f aca="false">BR49605-2.5</f>
        <v>-2.5</v>
      </c>
    </row>
    <row r="49606" customFormat="false" ht="12" hidden="false" customHeight="false" outlineLevel="0" collapsed="false">
      <c r="BS49606" s="96" t="n">
        <f aca="false">BR49606-2.5</f>
        <v>-2.5</v>
      </c>
    </row>
    <row r="49607" customFormat="false" ht="12" hidden="false" customHeight="false" outlineLevel="0" collapsed="false">
      <c r="BS49607" s="96" t="n">
        <f aca="false">BR49607-2.5</f>
        <v>-2.5</v>
      </c>
    </row>
    <row r="49608" customFormat="false" ht="12" hidden="false" customHeight="false" outlineLevel="0" collapsed="false">
      <c r="BS49608" s="96" t="n">
        <f aca="false">BR49608-2.5</f>
        <v>-2.5</v>
      </c>
    </row>
    <row r="49609" customFormat="false" ht="12" hidden="false" customHeight="false" outlineLevel="0" collapsed="false">
      <c r="BS49609" s="96" t="n">
        <f aca="false">BR49609-2.5</f>
        <v>-2.5</v>
      </c>
    </row>
    <row r="49610" customFormat="false" ht="12" hidden="false" customHeight="false" outlineLevel="0" collapsed="false">
      <c r="BS49610" s="96" t="n">
        <f aca="false">BR49610-2.5</f>
        <v>-2.5</v>
      </c>
    </row>
    <row r="49611" customFormat="false" ht="12" hidden="false" customHeight="false" outlineLevel="0" collapsed="false">
      <c r="BS49611" s="96" t="n">
        <f aca="false">BR49611-2.5</f>
        <v>-2.5</v>
      </c>
    </row>
    <row r="49612" customFormat="false" ht="12" hidden="false" customHeight="false" outlineLevel="0" collapsed="false">
      <c r="BS49612" s="96" t="n">
        <f aca="false">BR49612-2.5</f>
        <v>-2.5</v>
      </c>
    </row>
    <row r="49613" customFormat="false" ht="12" hidden="false" customHeight="false" outlineLevel="0" collapsed="false">
      <c r="BS49613" s="96" t="n">
        <f aca="false">BR49613-2.5</f>
        <v>-2.5</v>
      </c>
    </row>
    <row r="49614" customFormat="false" ht="12" hidden="false" customHeight="false" outlineLevel="0" collapsed="false">
      <c r="BS49614" s="96" t="n">
        <f aca="false">BR49614-2.5</f>
        <v>-2.5</v>
      </c>
    </row>
    <row r="49615" customFormat="false" ht="12" hidden="false" customHeight="false" outlineLevel="0" collapsed="false">
      <c r="BS49615" s="96" t="n">
        <f aca="false">BR49615-2.5</f>
        <v>-2.5</v>
      </c>
    </row>
    <row r="49616" customFormat="false" ht="12" hidden="false" customHeight="false" outlineLevel="0" collapsed="false">
      <c r="BS49616" s="96" t="n">
        <f aca="false">BR49616-2.5</f>
        <v>-2.5</v>
      </c>
    </row>
    <row r="49617" customFormat="false" ht="12" hidden="false" customHeight="false" outlineLevel="0" collapsed="false">
      <c r="BS49617" s="96" t="n">
        <f aca="false">BR49617-2.5</f>
        <v>-2.5</v>
      </c>
    </row>
    <row r="49618" customFormat="false" ht="12" hidden="false" customHeight="false" outlineLevel="0" collapsed="false">
      <c r="BS49618" s="96" t="n">
        <f aca="false">BR49618-2.5</f>
        <v>-2.5</v>
      </c>
    </row>
    <row r="49619" customFormat="false" ht="12" hidden="false" customHeight="false" outlineLevel="0" collapsed="false">
      <c r="BS49619" s="96" t="n">
        <f aca="false">BR49619-2.5</f>
        <v>-2.5</v>
      </c>
    </row>
    <row r="49620" customFormat="false" ht="12" hidden="false" customHeight="false" outlineLevel="0" collapsed="false">
      <c r="BS49620" s="96" t="n">
        <f aca="false">BR49620-2.5</f>
        <v>-2.5</v>
      </c>
    </row>
    <row r="49621" customFormat="false" ht="12" hidden="false" customHeight="false" outlineLevel="0" collapsed="false">
      <c r="BS49621" s="96" t="n">
        <f aca="false">BR49621-2.5</f>
        <v>-2.5</v>
      </c>
    </row>
    <row r="49622" customFormat="false" ht="12" hidden="false" customHeight="false" outlineLevel="0" collapsed="false">
      <c r="BS49622" s="96" t="n">
        <f aca="false">BR49622-2.5</f>
        <v>-2.5</v>
      </c>
    </row>
    <row r="49623" customFormat="false" ht="12" hidden="false" customHeight="false" outlineLevel="0" collapsed="false">
      <c r="BS49623" s="96" t="n">
        <f aca="false">BR49623-2.5</f>
        <v>-2.5</v>
      </c>
    </row>
    <row r="49624" customFormat="false" ht="12" hidden="false" customHeight="false" outlineLevel="0" collapsed="false">
      <c r="BS49624" s="96" t="n">
        <f aca="false">BR49624-2.5</f>
        <v>-2.5</v>
      </c>
    </row>
    <row r="49625" customFormat="false" ht="12" hidden="false" customHeight="false" outlineLevel="0" collapsed="false">
      <c r="BS49625" s="96" t="n">
        <f aca="false">BR49625-2.5</f>
        <v>-2.5</v>
      </c>
    </row>
    <row r="49626" customFormat="false" ht="12" hidden="false" customHeight="false" outlineLevel="0" collapsed="false">
      <c r="BS49626" s="96" t="n">
        <f aca="false">BR49626-2.5</f>
        <v>-2.5</v>
      </c>
    </row>
    <row r="49627" customFormat="false" ht="12" hidden="false" customHeight="false" outlineLevel="0" collapsed="false">
      <c r="BS49627" s="96" t="n">
        <f aca="false">BR49627-2.5</f>
        <v>-2.5</v>
      </c>
    </row>
    <row r="49628" customFormat="false" ht="12" hidden="false" customHeight="false" outlineLevel="0" collapsed="false">
      <c r="BS49628" s="96" t="n">
        <f aca="false">BR49628-2.5</f>
        <v>-2.5</v>
      </c>
    </row>
    <row r="49629" customFormat="false" ht="12" hidden="false" customHeight="false" outlineLevel="0" collapsed="false">
      <c r="BS49629" s="96" t="n">
        <f aca="false">BR49629-2.5</f>
        <v>-2.5</v>
      </c>
    </row>
    <row r="49630" customFormat="false" ht="12" hidden="false" customHeight="false" outlineLevel="0" collapsed="false">
      <c r="BS49630" s="96" t="n">
        <f aca="false">BR49630-2.5</f>
        <v>-2.5</v>
      </c>
    </row>
    <row r="49631" customFormat="false" ht="12" hidden="false" customHeight="false" outlineLevel="0" collapsed="false">
      <c r="BS49631" s="96" t="n">
        <f aca="false">BR49631-2.5</f>
        <v>-2.5</v>
      </c>
    </row>
    <row r="49632" customFormat="false" ht="12" hidden="false" customHeight="false" outlineLevel="0" collapsed="false">
      <c r="BS49632" s="96" t="n">
        <f aca="false">BR49632-2.5</f>
        <v>-2.5</v>
      </c>
    </row>
    <row r="49633" customFormat="false" ht="12" hidden="false" customHeight="false" outlineLevel="0" collapsed="false">
      <c r="BS49633" s="96" t="n">
        <f aca="false">BR49633-2.5</f>
        <v>-2.5</v>
      </c>
    </row>
    <row r="49634" customFormat="false" ht="12" hidden="false" customHeight="false" outlineLevel="0" collapsed="false">
      <c r="BS49634" s="96" t="n">
        <f aca="false">BR49634-2.5</f>
        <v>-2.5</v>
      </c>
    </row>
    <row r="49635" customFormat="false" ht="12" hidden="false" customHeight="false" outlineLevel="0" collapsed="false">
      <c r="BS49635" s="96" t="n">
        <f aca="false">BR49635-2.5</f>
        <v>-2.5</v>
      </c>
    </row>
    <row r="49636" customFormat="false" ht="12" hidden="false" customHeight="false" outlineLevel="0" collapsed="false">
      <c r="BS49636" s="96" t="n">
        <f aca="false">BR49636-2.5</f>
        <v>-2.5</v>
      </c>
    </row>
    <row r="49637" customFormat="false" ht="12" hidden="false" customHeight="false" outlineLevel="0" collapsed="false">
      <c r="BS49637" s="96" t="n">
        <f aca="false">BR49637-2.5</f>
        <v>-2.5</v>
      </c>
    </row>
    <row r="49638" customFormat="false" ht="12" hidden="false" customHeight="false" outlineLevel="0" collapsed="false">
      <c r="BS49638" s="96" t="n">
        <f aca="false">BR49638-2.5</f>
        <v>-2.5</v>
      </c>
    </row>
    <row r="49639" customFormat="false" ht="12" hidden="false" customHeight="false" outlineLevel="0" collapsed="false">
      <c r="BS49639" s="96" t="n">
        <f aca="false">BR49639-2.5</f>
        <v>-2.5</v>
      </c>
    </row>
    <row r="49640" customFormat="false" ht="12" hidden="false" customHeight="false" outlineLevel="0" collapsed="false">
      <c r="BS49640" s="96" t="n">
        <f aca="false">BR49640-2.5</f>
        <v>-2.5</v>
      </c>
    </row>
    <row r="49641" customFormat="false" ht="12" hidden="false" customHeight="false" outlineLevel="0" collapsed="false">
      <c r="BS49641" s="96" t="n">
        <f aca="false">BR49641-2.5</f>
        <v>-2.5</v>
      </c>
    </row>
    <row r="49642" customFormat="false" ht="12" hidden="false" customHeight="false" outlineLevel="0" collapsed="false">
      <c r="BS49642" s="96" t="n">
        <f aca="false">BR49642-2.5</f>
        <v>-2.5</v>
      </c>
    </row>
    <row r="49643" customFormat="false" ht="12" hidden="false" customHeight="false" outlineLevel="0" collapsed="false">
      <c r="BS49643" s="96" t="n">
        <f aca="false">BR49643-2.5</f>
        <v>-2.5</v>
      </c>
    </row>
    <row r="49644" customFormat="false" ht="12" hidden="false" customHeight="false" outlineLevel="0" collapsed="false">
      <c r="BS49644" s="96" t="n">
        <f aca="false">BR49644-2.5</f>
        <v>-2.5</v>
      </c>
    </row>
    <row r="49645" customFormat="false" ht="12" hidden="false" customHeight="false" outlineLevel="0" collapsed="false">
      <c r="BS49645" s="96" t="n">
        <f aca="false">BR49645-2.5</f>
        <v>-2.5</v>
      </c>
    </row>
    <row r="49646" customFormat="false" ht="12" hidden="false" customHeight="false" outlineLevel="0" collapsed="false">
      <c r="BS49646" s="96" t="n">
        <f aca="false">BR49646-2.5</f>
        <v>-2.5</v>
      </c>
    </row>
    <row r="49647" customFormat="false" ht="12" hidden="false" customHeight="false" outlineLevel="0" collapsed="false">
      <c r="BS49647" s="96" t="n">
        <f aca="false">BR49647-2.5</f>
        <v>-2.5</v>
      </c>
    </row>
    <row r="49648" customFormat="false" ht="12" hidden="false" customHeight="false" outlineLevel="0" collapsed="false">
      <c r="BS49648" s="96" t="n">
        <f aca="false">BR49648-2.5</f>
        <v>-2.5</v>
      </c>
    </row>
    <row r="49649" customFormat="false" ht="12" hidden="false" customHeight="false" outlineLevel="0" collapsed="false">
      <c r="BS49649" s="96" t="n">
        <f aca="false">BR49649-2.5</f>
        <v>-2.5</v>
      </c>
    </row>
    <row r="49650" customFormat="false" ht="12" hidden="false" customHeight="false" outlineLevel="0" collapsed="false">
      <c r="BS49650" s="96" t="n">
        <f aca="false">BR49650-2.5</f>
        <v>-2.5</v>
      </c>
    </row>
    <row r="49651" customFormat="false" ht="12" hidden="false" customHeight="false" outlineLevel="0" collapsed="false">
      <c r="BS49651" s="96" t="n">
        <f aca="false">BR49651-2.5</f>
        <v>-2.5</v>
      </c>
    </row>
    <row r="49652" customFormat="false" ht="12" hidden="false" customHeight="false" outlineLevel="0" collapsed="false">
      <c r="BS49652" s="96" t="n">
        <f aca="false">BR49652-2.5</f>
        <v>-2.5</v>
      </c>
    </row>
    <row r="49653" customFormat="false" ht="12" hidden="false" customHeight="false" outlineLevel="0" collapsed="false">
      <c r="BS49653" s="96" t="n">
        <f aca="false">BR49653-2.5</f>
        <v>-2.5</v>
      </c>
    </row>
    <row r="49654" customFormat="false" ht="12" hidden="false" customHeight="false" outlineLevel="0" collapsed="false">
      <c r="BS49654" s="96" t="n">
        <f aca="false">BR49654-2.5</f>
        <v>-2.5</v>
      </c>
    </row>
    <row r="49655" customFormat="false" ht="12" hidden="false" customHeight="false" outlineLevel="0" collapsed="false">
      <c r="BS49655" s="96" t="n">
        <f aca="false">BR49655-2.5</f>
        <v>-2.5</v>
      </c>
    </row>
    <row r="49656" customFormat="false" ht="12" hidden="false" customHeight="false" outlineLevel="0" collapsed="false">
      <c r="BS49656" s="96" t="n">
        <f aca="false">BR49656-2.5</f>
        <v>-2.5</v>
      </c>
    </row>
    <row r="49657" customFormat="false" ht="12" hidden="false" customHeight="false" outlineLevel="0" collapsed="false">
      <c r="BS49657" s="96" t="n">
        <f aca="false">BR49657-2.5</f>
        <v>-2.5</v>
      </c>
    </row>
    <row r="49658" customFormat="false" ht="12" hidden="false" customHeight="false" outlineLevel="0" collapsed="false">
      <c r="BS49658" s="96" t="n">
        <f aca="false">BR49658-2.5</f>
        <v>-2.5</v>
      </c>
    </row>
    <row r="49659" customFormat="false" ht="12" hidden="false" customHeight="false" outlineLevel="0" collapsed="false">
      <c r="BS49659" s="96" t="n">
        <f aca="false">BR49659-2.5</f>
        <v>-2.5</v>
      </c>
    </row>
    <row r="49660" customFormat="false" ht="12" hidden="false" customHeight="false" outlineLevel="0" collapsed="false">
      <c r="BS49660" s="96" t="n">
        <f aca="false">BR49660-2.5</f>
        <v>-2.5</v>
      </c>
    </row>
    <row r="49661" customFormat="false" ht="12" hidden="false" customHeight="false" outlineLevel="0" collapsed="false">
      <c r="BS49661" s="96" t="n">
        <f aca="false">BR49661-2.5</f>
        <v>-2.5</v>
      </c>
    </row>
    <row r="49662" customFormat="false" ht="12" hidden="false" customHeight="false" outlineLevel="0" collapsed="false">
      <c r="BS49662" s="96" t="n">
        <f aca="false">BR49662-2.5</f>
        <v>-2.5</v>
      </c>
    </row>
    <row r="49663" customFormat="false" ht="12" hidden="false" customHeight="false" outlineLevel="0" collapsed="false">
      <c r="BS49663" s="96" t="n">
        <f aca="false">BR49663-2.5</f>
        <v>-2.5</v>
      </c>
    </row>
    <row r="49664" customFormat="false" ht="12" hidden="false" customHeight="false" outlineLevel="0" collapsed="false">
      <c r="BS49664" s="96" t="n">
        <f aca="false">BR49664-2.5</f>
        <v>-2.5</v>
      </c>
    </row>
    <row r="49665" customFormat="false" ht="12" hidden="false" customHeight="false" outlineLevel="0" collapsed="false">
      <c r="BS49665" s="96" t="n">
        <f aca="false">BR49665-2.5</f>
        <v>-2.5</v>
      </c>
    </row>
    <row r="49666" customFormat="false" ht="12" hidden="false" customHeight="false" outlineLevel="0" collapsed="false">
      <c r="BS49666" s="96" t="n">
        <f aca="false">BR49666-2.5</f>
        <v>-2.5</v>
      </c>
    </row>
    <row r="49667" customFormat="false" ht="12" hidden="false" customHeight="false" outlineLevel="0" collapsed="false">
      <c r="BS49667" s="96" t="n">
        <f aca="false">BR49667-2.5</f>
        <v>-2.5</v>
      </c>
    </row>
    <row r="49668" customFormat="false" ht="12" hidden="false" customHeight="false" outlineLevel="0" collapsed="false">
      <c r="BS49668" s="96" t="n">
        <f aca="false">BR49668-2.5</f>
        <v>-2.5</v>
      </c>
    </row>
    <row r="49669" customFormat="false" ht="12" hidden="false" customHeight="false" outlineLevel="0" collapsed="false">
      <c r="BS49669" s="96" t="n">
        <f aca="false">BR49669-2.5</f>
        <v>-2.5</v>
      </c>
    </row>
    <row r="49670" customFormat="false" ht="12" hidden="false" customHeight="false" outlineLevel="0" collapsed="false">
      <c r="BS49670" s="96" t="n">
        <f aca="false">BR49670-2.5</f>
        <v>-2.5</v>
      </c>
    </row>
    <row r="49671" customFormat="false" ht="12" hidden="false" customHeight="false" outlineLevel="0" collapsed="false">
      <c r="BS49671" s="96" t="n">
        <f aca="false">BR49671-2.5</f>
        <v>-2.5</v>
      </c>
    </row>
    <row r="49672" customFormat="false" ht="12" hidden="false" customHeight="false" outlineLevel="0" collapsed="false">
      <c r="BS49672" s="96" t="n">
        <f aca="false">BR49672-2.5</f>
        <v>-2.5</v>
      </c>
    </row>
    <row r="49673" customFormat="false" ht="12" hidden="false" customHeight="false" outlineLevel="0" collapsed="false">
      <c r="BS49673" s="96" t="n">
        <f aca="false">BR49673-2.5</f>
        <v>-2.5</v>
      </c>
    </row>
    <row r="49674" customFormat="false" ht="12" hidden="false" customHeight="false" outlineLevel="0" collapsed="false">
      <c r="BS49674" s="96" t="n">
        <f aca="false">BR49674-2.5</f>
        <v>-2.5</v>
      </c>
    </row>
    <row r="49675" customFormat="false" ht="12" hidden="false" customHeight="false" outlineLevel="0" collapsed="false">
      <c r="BS49675" s="96" t="n">
        <f aca="false">BR49675-2.5</f>
        <v>-2.5</v>
      </c>
    </row>
    <row r="49676" customFormat="false" ht="12" hidden="false" customHeight="false" outlineLevel="0" collapsed="false">
      <c r="BS49676" s="96" t="n">
        <f aca="false">BR49676-2.5</f>
        <v>-2.5</v>
      </c>
    </row>
    <row r="49677" customFormat="false" ht="12" hidden="false" customHeight="false" outlineLevel="0" collapsed="false">
      <c r="BS49677" s="96" t="n">
        <f aca="false">BR49677-2.5</f>
        <v>-2.5</v>
      </c>
    </row>
    <row r="49678" customFormat="false" ht="12" hidden="false" customHeight="false" outlineLevel="0" collapsed="false">
      <c r="BS49678" s="96" t="n">
        <f aca="false">BR49678-2.5</f>
        <v>-2.5</v>
      </c>
    </row>
    <row r="49679" customFormat="false" ht="12" hidden="false" customHeight="false" outlineLevel="0" collapsed="false">
      <c r="BS49679" s="96" t="n">
        <f aca="false">BR49679-2.5</f>
        <v>-2.5</v>
      </c>
    </row>
    <row r="49680" customFormat="false" ht="12" hidden="false" customHeight="false" outlineLevel="0" collapsed="false">
      <c r="BS49680" s="96" t="n">
        <f aca="false">BR49680-2.5</f>
        <v>-2.5</v>
      </c>
    </row>
    <row r="49681" customFormat="false" ht="12" hidden="false" customHeight="false" outlineLevel="0" collapsed="false">
      <c r="BS49681" s="96" t="n">
        <f aca="false">BR49681-2.5</f>
        <v>-2.5</v>
      </c>
    </row>
    <row r="49682" customFormat="false" ht="12" hidden="false" customHeight="false" outlineLevel="0" collapsed="false">
      <c r="BS49682" s="96" t="n">
        <f aca="false">BR49682-2.5</f>
        <v>-2.5</v>
      </c>
    </row>
    <row r="49683" customFormat="false" ht="12" hidden="false" customHeight="false" outlineLevel="0" collapsed="false">
      <c r="BS49683" s="96" t="n">
        <f aca="false">BR49683-2.5</f>
        <v>-2.5</v>
      </c>
    </row>
    <row r="49684" customFormat="false" ht="12" hidden="false" customHeight="false" outlineLevel="0" collapsed="false">
      <c r="BS49684" s="96" t="n">
        <f aca="false">BR49684-2.5</f>
        <v>-2.5</v>
      </c>
    </row>
    <row r="49685" customFormat="false" ht="12" hidden="false" customHeight="false" outlineLevel="0" collapsed="false">
      <c r="BS49685" s="96" t="n">
        <f aca="false">BR49685-2.5</f>
        <v>-2.5</v>
      </c>
    </row>
    <row r="49686" customFormat="false" ht="12" hidden="false" customHeight="false" outlineLevel="0" collapsed="false">
      <c r="BS49686" s="96" t="n">
        <f aca="false">BR49686-2.5</f>
        <v>-2.5</v>
      </c>
    </row>
    <row r="49687" customFormat="false" ht="12" hidden="false" customHeight="false" outlineLevel="0" collapsed="false">
      <c r="BS49687" s="96" t="n">
        <f aca="false">BR49687-2.5</f>
        <v>-2.5</v>
      </c>
    </row>
    <row r="49688" customFormat="false" ht="12" hidden="false" customHeight="false" outlineLevel="0" collapsed="false">
      <c r="BS49688" s="96" t="n">
        <f aca="false">BR49688-2.5</f>
        <v>-2.5</v>
      </c>
    </row>
    <row r="49689" customFormat="false" ht="12" hidden="false" customHeight="false" outlineLevel="0" collapsed="false">
      <c r="BS49689" s="96" t="n">
        <f aca="false">BR49689-2.5</f>
        <v>-2.5</v>
      </c>
    </row>
    <row r="49690" customFormat="false" ht="12" hidden="false" customHeight="false" outlineLevel="0" collapsed="false">
      <c r="BS49690" s="96" t="n">
        <f aca="false">BR49690-2.5</f>
        <v>-2.5</v>
      </c>
    </row>
    <row r="49691" customFormat="false" ht="12" hidden="false" customHeight="false" outlineLevel="0" collapsed="false">
      <c r="BS49691" s="96" t="n">
        <f aca="false">BR49691-2.5</f>
        <v>-2.5</v>
      </c>
    </row>
    <row r="49692" customFormat="false" ht="12" hidden="false" customHeight="false" outlineLevel="0" collapsed="false">
      <c r="BS49692" s="96" t="n">
        <f aca="false">BR49692-2.5</f>
        <v>-2.5</v>
      </c>
    </row>
    <row r="49693" customFormat="false" ht="12" hidden="false" customHeight="false" outlineLevel="0" collapsed="false">
      <c r="BS49693" s="96" t="n">
        <f aca="false">BR49693-2.5</f>
        <v>-2.5</v>
      </c>
    </row>
    <row r="49694" customFormat="false" ht="12" hidden="false" customHeight="false" outlineLevel="0" collapsed="false">
      <c r="BS49694" s="96" t="n">
        <f aca="false">BR49694-2.5</f>
        <v>-2.5</v>
      </c>
    </row>
    <row r="49695" customFormat="false" ht="12" hidden="false" customHeight="false" outlineLevel="0" collapsed="false">
      <c r="BS49695" s="96" t="n">
        <f aca="false">BR49695-2.5</f>
        <v>-2.5</v>
      </c>
    </row>
    <row r="49696" customFormat="false" ht="12" hidden="false" customHeight="false" outlineLevel="0" collapsed="false">
      <c r="BS49696" s="96" t="n">
        <f aca="false">BR49696-2.5</f>
        <v>-2.5</v>
      </c>
    </row>
    <row r="49697" customFormat="false" ht="12" hidden="false" customHeight="false" outlineLevel="0" collapsed="false">
      <c r="BS49697" s="96" t="n">
        <f aca="false">BR49697-2.5</f>
        <v>-2.5</v>
      </c>
    </row>
    <row r="49698" customFormat="false" ht="12" hidden="false" customHeight="false" outlineLevel="0" collapsed="false">
      <c r="BS49698" s="96" t="n">
        <f aca="false">BR49698-2.5</f>
        <v>-2.5</v>
      </c>
    </row>
    <row r="49699" customFormat="false" ht="12" hidden="false" customHeight="false" outlineLevel="0" collapsed="false">
      <c r="BS49699" s="96" t="n">
        <f aca="false">BR49699-2.5</f>
        <v>-2.5</v>
      </c>
    </row>
    <row r="49700" customFormat="false" ht="12" hidden="false" customHeight="false" outlineLevel="0" collapsed="false">
      <c r="BS49700" s="96" t="n">
        <f aca="false">BR49700-2.5</f>
        <v>-2.5</v>
      </c>
    </row>
    <row r="49701" customFormat="false" ht="12" hidden="false" customHeight="false" outlineLevel="0" collapsed="false">
      <c r="BS49701" s="96" t="n">
        <f aca="false">BR49701-2.5</f>
        <v>-2.5</v>
      </c>
    </row>
    <row r="49702" customFormat="false" ht="12" hidden="false" customHeight="false" outlineLevel="0" collapsed="false">
      <c r="BS49702" s="96" t="n">
        <f aca="false">BR49702-2.5</f>
        <v>-2.5</v>
      </c>
    </row>
    <row r="49703" customFormat="false" ht="12" hidden="false" customHeight="false" outlineLevel="0" collapsed="false">
      <c r="BS49703" s="96" t="n">
        <f aca="false">BR49703-2.5</f>
        <v>-2.5</v>
      </c>
    </row>
    <row r="49704" customFormat="false" ht="12" hidden="false" customHeight="false" outlineLevel="0" collapsed="false">
      <c r="BS49704" s="96" t="n">
        <f aca="false">BR49704-2.5</f>
        <v>-2.5</v>
      </c>
    </row>
    <row r="49705" customFormat="false" ht="12" hidden="false" customHeight="false" outlineLevel="0" collapsed="false">
      <c r="BS49705" s="96" t="n">
        <f aca="false">BR49705-2.5</f>
        <v>-2.5</v>
      </c>
    </row>
    <row r="49706" customFormat="false" ht="12" hidden="false" customHeight="false" outlineLevel="0" collapsed="false">
      <c r="BS49706" s="96" t="n">
        <f aca="false">BR49706-2.5</f>
        <v>-2.5</v>
      </c>
    </row>
    <row r="49707" customFormat="false" ht="12" hidden="false" customHeight="false" outlineLevel="0" collapsed="false">
      <c r="BS49707" s="96" t="n">
        <f aca="false">BR49707-2.5</f>
        <v>-2.5</v>
      </c>
    </row>
    <row r="49708" customFormat="false" ht="12" hidden="false" customHeight="false" outlineLevel="0" collapsed="false">
      <c r="BS49708" s="96" t="n">
        <f aca="false">BR49708-2.5</f>
        <v>-2.5</v>
      </c>
    </row>
    <row r="49709" customFormat="false" ht="12" hidden="false" customHeight="false" outlineLevel="0" collapsed="false">
      <c r="BS49709" s="96" t="n">
        <f aca="false">BR49709-2.5</f>
        <v>-2.5</v>
      </c>
    </row>
    <row r="49710" customFormat="false" ht="12" hidden="false" customHeight="false" outlineLevel="0" collapsed="false">
      <c r="BS49710" s="96" t="n">
        <f aca="false">BR49710-2.5</f>
        <v>-2.5</v>
      </c>
    </row>
    <row r="49711" customFormat="false" ht="12" hidden="false" customHeight="false" outlineLevel="0" collapsed="false">
      <c r="BS49711" s="96" t="n">
        <f aca="false">BR49711-2.5</f>
        <v>-2.5</v>
      </c>
    </row>
    <row r="49712" customFormat="false" ht="12" hidden="false" customHeight="false" outlineLevel="0" collapsed="false">
      <c r="BS49712" s="96" t="n">
        <f aca="false">BR49712-2.5</f>
        <v>-2.5</v>
      </c>
    </row>
    <row r="49713" customFormat="false" ht="12" hidden="false" customHeight="false" outlineLevel="0" collapsed="false">
      <c r="BS49713" s="96" t="n">
        <f aca="false">BR49713-2.5</f>
        <v>-2.5</v>
      </c>
    </row>
    <row r="49714" customFormat="false" ht="12" hidden="false" customHeight="false" outlineLevel="0" collapsed="false">
      <c r="BS49714" s="96" t="n">
        <f aca="false">BR49714-2.5</f>
        <v>-2.5</v>
      </c>
    </row>
    <row r="49715" customFormat="false" ht="12" hidden="false" customHeight="false" outlineLevel="0" collapsed="false">
      <c r="BS49715" s="96" t="n">
        <f aca="false">BR49715-2.5</f>
        <v>-2.5</v>
      </c>
    </row>
    <row r="49716" customFormat="false" ht="12" hidden="false" customHeight="false" outlineLevel="0" collapsed="false">
      <c r="BS49716" s="96" t="n">
        <f aca="false">BR49716-2.5</f>
        <v>-2.5</v>
      </c>
    </row>
    <row r="49717" customFormat="false" ht="12" hidden="false" customHeight="false" outlineLevel="0" collapsed="false">
      <c r="BS49717" s="96" t="n">
        <f aca="false">BR49717-2.5</f>
        <v>-2.5</v>
      </c>
    </row>
    <row r="49718" customFormat="false" ht="12" hidden="false" customHeight="false" outlineLevel="0" collapsed="false">
      <c r="BS49718" s="96" t="n">
        <f aca="false">BR49718-2.5</f>
        <v>-2.5</v>
      </c>
    </row>
    <row r="49719" customFormat="false" ht="12" hidden="false" customHeight="false" outlineLevel="0" collapsed="false">
      <c r="BS49719" s="96" t="n">
        <f aca="false">BR49719-2.5</f>
        <v>-2.5</v>
      </c>
    </row>
    <row r="49720" customFormat="false" ht="12" hidden="false" customHeight="false" outlineLevel="0" collapsed="false">
      <c r="BS49720" s="96" t="n">
        <f aca="false">BR49720-2.5</f>
        <v>-2.5</v>
      </c>
    </row>
    <row r="49721" customFormat="false" ht="12" hidden="false" customHeight="false" outlineLevel="0" collapsed="false">
      <c r="BS49721" s="96" t="n">
        <f aca="false">BR49721-2.5</f>
        <v>-2.5</v>
      </c>
    </row>
    <row r="49722" customFormat="false" ht="12" hidden="false" customHeight="false" outlineLevel="0" collapsed="false">
      <c r="BS49722" s="96" t="n">
        <f aca="false">BR49722-2.5</f>
        <v>-2.5</v>
      </c>
    </row>
    <row r="49723" customFormat="false" ht="12" hidden="false" customHeight="false" outlineLevel="0" collapsed="false">
      <c r="BS49723" s="96" t="n">
        <f aca="false">BR49723-2.5</f>
        <v>-2.5</v>
      </c>
    </row>
    <row r="49724" customFormat="false" ht="12" hidden="false" customHeight="false" outlineLevel="0" collapsed="false">
      <c r="BS49724" s="96" t="n">
        <f aca="false">BR49724-2.5</f>
        <v>-2.5</v>
      </c>
    </row>
    <row r="49725" customFormat="false" ht="12" hidden="false" customHeight="false" outlineLevel="0" collapsed="false">
      <c r="BS49725" s="96" t="n">
        <f aca="false">BR49725-2.5</f>
        <v>-2.5</v>
      </c>
    </row>
    <row r="49726" customFormat="false" ht="12" hidden="false" customHeight="false" outlineLevel="0" collapsed="false">
      <c r="BS49726" s="96" t="n">
        <f aca="false">BR49726-2.5</f>
        <v>-2.5</v>
      </c>
    </row>
    <row r="49727" customFormat="false" ht="12" hidden="false" customHeight="false" outlineLevel="0" collapsed="false">
      <c r="BS49727" s="96" t="n">
        <f aca="false">BR49727-2.5</f>
        <v>-2.5</v>
      </c>
    </row>
    <row r="49728" customFormat="false" ht="12" hidden="false" customHeight="false" outlineLevel="0" collapsed="false">
      <c r="BS49728" s="96" t="n">
        <f aca="false">BR49728-2.5</f>
        <v>-2.5</v>
      </c>
    </row>
    <row r="49729" customFormat="false" ht="12" hidden="false" customHeight="false" outlineLevel="0" collapsed="false">
      <c r="BS49729" s="96" t="n">
        <f aca="false">BR49729-2.5</f>
        <v>-2.5</v>
      </c>
    </row>
    <row r="49730" customFormat="false" ht="12" hidden="false" customHeight="false" outlineLevel="0" collapsed="false">
      <c r="BS49730" s="96" t="n">
        <f aca="false">BR49730-2.5</f>
        <v>-2.5</v>
      </c>
    </row>
    <row r="49731" customFormat="false" ht="12" hidden="false" customHeight="false" outlineLevel="0" collapsed="false">
      <c r="BS49731" s="96" t="n">
        <f aca="false">BR49731-2.5</f>
        <v>-2.5</v>
      </c>
    </row>
    <row r="49732" customFormat="false" ht="12" hidden="false" customHeight="false" outlineLevel="0" collapsed="false">
      <c r="BS49732" s="96" t="n">
        <f aca="false">BR49732-2.5</f>
        <v>-2.5</v>
      </c>
    </row>
    <row r="49733" customFormat="false" ht="12" hidden="false" customHeight="false" outlineLevel="0" collapsed="false">
      <c r="BS49733" s="96" t="n">
        <f aca="false">BR49733-2.5</f>
        <v>-2.5</v>
      </c>
    </row>
    <row r="49734" customFormat="false" ht="12" hidden="false" customHeight="false" outlineLevel="0" collapsed="false">
      <c r="BS49734" s="96" t="n">
        <f aca="false">BR49734-2.5</f>
        <v>-2.5</v>
      </c>
    </row>
    <row r="49735" customFormat="false" ht="12" hidden="false" customHeight="false" outlineLevel="0" collapsed="false">
      <c r="BS49735" s="96" t="n">
        <f aca="false">BR49735-2.5</f>
        <v>-2.5</v>
      </c>
    </row>
    <row r="49736" customFormat="false" ht="12" hidden="false" customHeight="false" outlineLevel="0" collapsed="false">
      <c r="BS49736" s="96" t="n">
        <f aca="false">BR49736-2.5</f>
        <v>-2.5</v>
      </c>
    </row>
    <row r="49737" customFormat="false" ht="12" hidden="false" customHeight="false" outlineLevel="0" collapsed="false">
      <c r="BS49737" s="96" t="n">
        <f aca="false">BR49737-2.5</f>
        <v>-2.5</v>
      </c>
    </row>
    <row r="49738" customFormat="false" ht="12" hidden="false" customHeight="false" outlineLevel="0" collapsed="false">
      <c r="BS49738" s="96" t="n">
        <f aca="false">BR49738-2.5</f>
        <v>-2.5</v>
      </c>
    </row>
    <row r="49739" customFormat="false" ht="12" hidden="false" customHeight="false" outlineLevel="0" collapsed="false">
      <c r="BS49739" s="96" t="n">
        <f aca="false">BR49739-2.5</f>
        <v>-2.5</v>
      </c>
    </row>
    <row r="49740" customFormat="false" ht="12" hidden="false" customHeight="false" outlineLevel="0" collapsed="false">
      <c r="BS49740" s="96" t="n">
        <f aca="false">BR49740-2.5</f>
        <v>-2.5</v>
      </c>
    </row>
    <row r="49741" customFormat="false" ht="12" hidden="false" customHeight="false" outlineLevel="0" collapsed="false">
      <c r="BS49741" s="96" t="n">
        <f aca="false">BR49741-2.5</f>
        <v>-2.5</v>
      </c>
    </row>
    <row r="49742" customFormat="false" ht="12" hidden="false" customHeight="false" outlineLevel="0" collapsed="false">
      <c r="BS49742" s="96" t="n">
        <f aca="false">BR49742-2.5</f>
        <v>-2.5</v>
      </c>
    </row>
    <row r="49743" customFormat="false" ht="12" hidden="false" customHeight="false" outlineLevel="0" collapsed="false">
      <c r="BS49743" s="96" t="n">
        <f aca="false">BR49743-2.5</f>
        <v>-2.5</v>
      </c>
    </row>
    <row r="49744" customFormat="false" ht="12" hidden="false" customHeight="false" outlineLevel="0" collapsed="false">
      <c r="BS49744" s="96" t="n">
        <f aca="false">BR49744-2.5</f>
        <v>-2.5</v>
      </c>
    </row>
    <row r="49745" customFormat="false" ht="12" hidden="false" customHeight="false" outlineLevel="0" collapsed="false">
      <c r="BS49745" s="96" t="n">
        <f aca="false">BR49745-2.5</f>
        <v>-2.5</v>
      </c>
    </row>
    <row r="49746" customFormat="false" ht="12" hidden="false" customHeight="false" outlineLevel="0" collapsed="false">
      <c r="BS49746" s="96" t="n">
        <f aca="false">BR49746-2.5</f>
        <v>-2.5</v>
      </c>
    </row>
    <row r="49747" customFormat="false" ht="12" hidden="false" customHeight="false" outlineLevel="0" collapsed="false">
      <c r="BS49747" s="96" t="n">
        <f aca="false">BR49747-2.5</f>
        <v>-2.5</v>
      </c>
    </row>
    <row r="49748" customFormat="false" ht="12" hidden="false" customHeight="false" outlineLevel="0" collapsed="false">
      <c r="BS49748" s="96" t="n">
        <f aca="false">BR49748-2.5</f>
        <v>-2.5</v>
      </c>
    </row>
    <row r="49749" customFormat="false" ht="12" hidden="false" customHeight="false" outlineLevel="0" collapsed="false">
      <c r="BS49749" s="96" t="n">
        <f aca="false">BR49749-2.5</f>
        <v>-2.5</v>
      </c>
    </row>
    <row r="49750" customFormat="false" ht="12" hidden="false" customHeight="false" outlineLevel="0" collapsed="false">
      <c r="BS49750" s="96" t="n">
        <f aca="false">BR49750-2.5</f>
        <v>-2.5</v>
      </c>
    </row>
    <row r="49751" customFormat="false" ht="12" hidden="false" customHeight="false" outlineLevel="0" collapsed="false">
      <c r="BS49751" s="96" t="n">
        <f aca="false">BR49751-2.5</f>
        <v>-2.5</v>
      </c>
    </row>
    <row r="49752" customFormat="false" ht="12" hidden="false" customHeight="false" outlineLevel="0" collapsed="false">
      <c r="BS49752" s="96" t="n">
        <f aca="false">BR49752-2.5</f>
        <v>-2.5</v>
      </c>
    </row>
    <row r="49753" customFormat="false" ht="12" hidden="false" customHeight="false" outlineLevel="0" collapsed="false">
      <c r="BS49753" s="96" t="n">
        <f aca="false">BR49753-2.5</f>
        <v>-2.5</v>
      </c>
    </row>
    <row r="49754" customFormat="false" ht="12" hidden="false" customHeight="false" outlineLevel="0" collapsed="false">
      <c r="BS49754" s="96" t="n">
        <f aca="false">BR49754-2.5</f>
        <v>-2.5</v>
      </c>
    </row>
    <row r="49755" customFormat="false" ht="12" hidden="false" customHeight="false" outlineLevel="0" collapsed="false">
      <c r="BS49755" s="96" t="n">
        <f aca="false">BR49755-2.5</f>
        <v>-2.5</v>
      </c>
    </row>
    <row r="49756" customFormat="false" ht="12" hidden="false" customHeight="false" outlineLevel="0" collapsed="false">
      <c r="BS49756" s="96" t="n">
        <f aca="false">BR49756-2.5</f>
        <v>-2.5</v>
      </c>
    </row>
    <row r="49757" customFormat="false" ht="12" hidden="false" customHeight="false" outlineLevel="0" collapsed="false">
      <c r="BS49757" s="96" t="n">
        <f aca="false">BR49757-2.5</f>
        <v>-2.5</v>
      </c>
    </row>
    <row r="49758" customFormat="false" ht="12" hidden="false" customHeight="false" outlineLevel="0" collapsed="false">
      <c r="BS49758" s="96" t="n">
        <f aca="false">BR49758-2.5</f>
        <v>-2.5</v>
      </c>
    </row>
    <row r="49759" customFormat="false" ht="12" hidden="false" customHeight="false" outlineLevel="0" collapsed="false">
      <c r="BS49759" s="96" t="n">
        <f aca="false">BR49759-2.5</f>
        <v>-2.5</v>
      </c>
    </row>
    <row r="49760" customFormat="false" ht="12" hidden="false" customHeight="false" outlineLevel="0" collapsed="false">
      <c r="BS49760" s="96" t="n">
        <f aca="false">BR49760-2.5</f>
        <v>-2.5</v>
      </c>
    </row>
    <row r="49761" customFormat="false" ht="12" hidden="false" customHeight="false" outlineLevel="0" collapsed="false">
      <c r="BS49761" s="96" t="n">
        <f aca="false">BR49761-2.5</f>
        <v>-2.5</v>
      </c>
    </row>
    <row r="49762" customFormat="false" ht="12" hidden="false" customHeight="false" outlineLevel="0" collapsed="false">
      <c r="BS49762" s="96" t="n">
        <f aca="false">BR49762-2.5</f>
        <v>-2.5</v>
      </c>
    </row>
    <row r="49763" customFormat="false" ht="12" hidden="false" customHeight="false" outlineLevel="0" collapsed="false">
      <c r="BS49763" s="96" t="n">
        <f aca="false">BR49763-2.5</f>
        <v>-2.5</v>
      </c>
    </row>
    <row r="49764" customFormat="false" ht="12" hidden="false" customHeight="false" outlineLevel="0" collapsed="false">
      <c r="BS49764" s="96" t="n">
        <f aca="false">BR49764-2.5</f>
        <v>-2.5</v>
      </c>
    </row>
    <row r="49765" customFormat="false" ht="12" hidden="false" customHeight="false" outlineLevel="0" collapsed="false">
      <c r="BS49765" s="96" t="n">
        <f aca="false">BR49765-2.5</f>
        <v>-2.5</v>
      </c>
    </row>
    <row r="49766" customFormat="false" ht="12" hidden="false" customHeight="false" outlineLevel="0" collapsed="false">
      <c r="BS49766" s="96" t="n">
        <f aca="false">BR49766-2.5</f>
        <v>-2.5</v>
      </c>
    </row>
    <row r="49767" customFormat="false" ht="12" hidden="false" customHeight="false" outlineLevel="0" collapsed="false">
      <c r="BS49767" s="96" t="n">
        <f aca="false">BR49767-2.5</f>
        <v>-2.5</v>
      </c>
    </row>
    <row r="49768" customFormat="false" ht="12" hidden="false" customHeight="false" outlineLevel="0" collapsed="false">
      <c r="BS49768" s="96" t="n">
        <f aca="false">BR49768-2.5</f>
        <v>-2.5</v>
      </c>
    </row>
    <row r="49769" customFormat="false" ht="12" hidden="false" customHeight="false" outlineLevel="0" collapsed="false">
      <c r="BS49769" s="96" t="n">
        <f aca="false">BR49769-2.5</f>
        <v>-2.5</v>
      </c>
    </row>
    <row r="49770" customFormat="false" ht="12" hidden="false" customHeight="false" outlineLevel="0" collapsed="false">
      <c r="BS49770" s="96" t="n">
        <f aca="false">BR49770-2.5</f>
        <v>-2.5</v>
      </c>
    </row>
    <row r="49771" customFormat="false" ht="12" hidden="false" customHeight="false" outlineLevel="0" collapsed="false">
      <c r="BS49771" s="96" t="n">
        <f aca="false">BR49771-2.5</f>
        <v>-2.5</v>
      </c>
    </row>
    <row r="49772" customFormat="false" ht="12" hidden="false" customHeight="false" outlineLevel="0" collapsed="false">
      <c r="BS49772" s="96" t="n">
        <f aca="false">BR49772-2.5</f>
        <v>-2.5</v>
      </c>
    </row>
    <row r="49773" customFormat="false" ht="12" hidden="false" customHeight="false" outlineLevel="0" collapsed="false">
      <c r="BS49773" s="96" t="n">
        <f aca="false">BR49773-2.5</f>
        <v>-2.5</v>
      </c>
    </row>
    <row r="49774" customFormat="false" ht="12" hidden="false" customHeight="false" outlineLevel="0" collapsed="false">
      <c r="BS49774" s="96" t="n">
        <f aca="false">BR49774-2.5</f>
        <v>-2.5</v>
      </c>
    </row>
    <row r="49775" customFormat="false" ht="12" hidden="false" customHeight="false" outlineLevel="0" collapsed="false">
      <c r="BS49775" s="96" t="n">
        <f aca="false">BR49775-2.5</f>
        <v>-2.5</v>
      </c>
    </row>
    <row r="49776" customFormat="false" ht="12" hidden="false" customHeight="false" outlineLevel="0" collapsed="false">
      <c r="BS49776" s="96" t="n">
        <f aca="false">BR49776-2.5</f>
        <v>-2.5</v>
      </c>
    </row>
    <row r="49777" customFormat="false" ht="12" hidden="false" customHeight="false" outlineLevel="0" collapsed="false">
      <c r="BS49777" s="96" t="n">
        <f aca="false">BR49777-2.5</f>
        <v>-2.5</v>
      </c>
    </row>
    <row r="49778" customFormat="false" ht="12" hidden="false" customHeight="false" outlineLevel="0" collapsed="false">
      <c r="BS49778" s="96" t="n">
        <f aca="false">BR49778-2.5</f>
        <v>-2.5</v>
      </c>
    </row>
    <row r="49779" customFormat="false" ht="12" hidden="false" customHeight="false" outlineLevel="0" collapsed="false">
      <c r="BS49779" s="96" t="n">
        <f aca="false">BR49779-2.5</f>
        <v>-2.5</v>
      </c>
    </row>
    <row r="49780" customFormat="false" ht="12" hidden="false" customHeight="false" outlineLevel="0" collapsed="false">
      <c r="BS49780" s="96" t="n">
        <f aca="false">BR49780-2.5</f>
        <v>-2.5</v>
      </c>
    </row>
    <row r="49781" customFormat="false" ht="12" hidden="false" customHeight="false" outlineLevel="0" collapsed="false">
      <c r="BS49781" s="96" t="n">
        <f aca="false">BR49781-2.5</f>
        <v>-2.5</v>
      </c>
    </row>
    <row r="49782" customFormat="false" ht="12" hidden="false" customHeight="false" outlineLevel="0" collapsed="false">
      <c r="BS49782" s="96" t="n">
        <f aca="false">BR49782-2.5</f>
        <v>-2.5</v>
      </c>
    </row>
    <row r="49783" customFormat="false" ht="12" hidden="false" customHeight="false" outlineLevel="0" collapsed="false">
      <c r="BS49783" s="96" t="n">
        <f aca="false">BR49783-2.5</f>
        <v>-2.5</v>
      </c>
    </row>
    <row r="49784" customFormat="false" ht="12" hidden="false" customHeight="false" outlineLevel="0" collapsed="false">
      <c r="BS49784" s="96" t="n">
        <f aca="false">BR49784-2.5</f>
        <v>-2.5</v>
      </c>
    </row>
    <row r="49785" customFormat="false" ht="12" hidden="false" customHeight="false" outlineLevel="0" collapsed="false">
      <c r="BS49785" s="96" t="n">
        <f aca="false">BR49785-2.5</f>
        <v>-2.5</v>
      </c>
    </row>
    <row r="49786" customFormat="false" ht="12" hidden="false" customHeight="false" outlineLevel="0" collapsed="false">
      <c r="BS49786" s="96" t="n">
        <f aca="false">BR49786-2.5</f>
        <v>-2.5</v>
      </c>
    </row>
    <row r="49787" customFormat="false" ht="12" hidden="false" customHeight="false" outlineLevel="0" collapsed="false">
      <c r="BS49787" s="96" t="n">
        <f aca="false">BR49787-2.5</f>
        <v>-2.5</v>
      </c>
    </row>
    <row r="49788" customFormat="false" ht="12" hidden="false" customHeight="false" outlineLevel="0" collapsed="false">
      <c r="BS49788" s="96" t="n">
        <f aca="false">BR49788-2.5</f>
        <v>-2.5</v>
      </c>
    </row>
    <row r="49789" customFormat="false" ht="12" hidden="false" customHeight="false" outlineLevel="0" collapsed="false">
      <c r="BS49789" s="96" t="n">
        <f aca="false">BR49789-2.5</f>
        <v>-2.5</v>
      </c>
    </row>
    <row r="49790" customFormat="false" ht="12" hidden="false" customHeight="false" outlineLevel="0" collapsed="false">
      <c r="BS49790" s="96" t="n">
        <f aca="false">BR49790-2.5</f>
        <v>-2.5</v>
      </c>
    </row>
    <row r="49791" customFormat="false" ht="12" hidden="false" customHeight="false" outlineLevel="0" collapsed="false">
      <c r="BS49791" s="96" t="n">
        <f aca="false">BR49791-2.5</f>
        <v>-2.5</v>
      </c>
    </row>
    <row r="49792" customFormat="false" ht="12" hidden="false" customHeight="false" outlineLevel="0" collapsed="false">
      <c r="BS49792" s="96" t="n">
        <f aca="false">BR49792-2.5</f>
        <v>-2.5</v>
      </c>
    </row>
    <row r="49793" customFormat="false" ht="12" hidden="false" customHeight="false" outlineLevel="0" collapsed="false">
      <c r="BS49793" s="96" t="n">
        <f aca="false">BR49793-2.5</f>
        <v>-2.5</v>
      </c>
    </row>
    <row r="49794" customFormat="false" ht="12" hidden="false" customHeight="false" outlineLevel="0" collapsed="false">
      <c r="BS49794" s="96" t="n">
        <f aca="false">BR49794-2.5</f>
        <v>-2.5</v>
      </c>
    </row>
    <row r="49795" customFormat="false" ht="12" hidden="false" customHeight="false" outlineLevel="0" collapsed="false">
      <c r="BS49795" s="96" t="n">
        <f aca="false">BR49795-2.5</f>
        <v>-2.5</v>
      </c>
    </row>
    <row r="49796" customFormat="false" ht="12" hidden="false" customHeight="false" outlineLevel="0" collapsed="false">
      <c r="BS49796" s="96" t="n">
        <f aca="false">BR49796-2.5</f>
        <v>-2.5</v>
      </c>
    </row>
    <row r="49797" customFormat="false" ht="12" hidden="false" customHeight="false" outlineLevel="0" collapsed="false">
      <c r="BS49797" s="96" t="n">
        <f aca="false">BR49797-2.5</f>
        <v>-2.5</v>
      </c>
    </row>
    <row r="49798" customFormat="false" ht="12" hidden="false" customHeight="false" outlineLevel="0" collapsed="false">
      <c r="BS49798" s="96" t="n">
        <f aca="false">BR49798-2.5</f>
        <v>-2.5</v>
      </c>
    </row>
    <row r="49799" customFormat="false" ht="12" hidden="false" customHeight="false" outlineLevel="0" collapsed="false">
      <c r="BS49799" s="96" t="n">
        <f aca="false">BR49799-2.5</f>
        <v>-2.5</v>
      </c>
    </row>
    <row r="49800" customFormat="false" ht="12" hidden="false" customHeight="false" outlineLevel="0" collapsed="false">
      <c r="BS49800" s="96" t="n">
        <f aca="false">BR49800-2.5</f>
        <v>-2.5</v>
      </c>
    </row>
    <row r="49801" customFormat="false" ht="12" hidden="false" customHeight="false" outlineLevel="0" collapsed="false">
      <c r="BS49801" s="96" t="n">
        <f aca="false">BR49801-2.5</f>
        <v>-2.5</v>
      </c>
    </row>
    <row r="49802" customFormat="false" ht="12" hidden="false" customHeight="false" outlineLevel="0" collapsed="false">
      <c r="BS49802" s="96" t="n">
        <f aca="false">BR49802-2.5</f>
        <v>-2.5</v>
      </c>
    </row>
    <row r="49803" customFormat="false" ht="12" hidden="false" customHeight="false" outlineLevel="0" collapsed="false">
      <c r="BS49803" s="96" t="n">
        <f aca="false">BR49803-2.5</f>
        <v>-2.5</v>
      </c>
    </row>
    <row r="49804" customFormat="false" ht="12" hidden="false" customHeight="false" outlineLevel="0" collapsed="false">
      <c r="BS49804" s="96" t="n">
        <f aca="false">BR49804-2.5</f>
        <v>-2.5</v>
      </c>
    </row>
    <row r="49805" customFormat="false" ht="12" hidden="false" customHeight="false" outlineLevel="0" collapsed="false">
      <c r="BS49805" s="96" t="n">
        <f aca="false">BR49805-2.5</f>
        <v>-2.5</v>
      </c>
    </row>
    <row r="49806" customFormat="false" ht="12" hidden="false" customHeight="false" outlineLevel="0" collapsed="false">
      <c r="BS49806" s="96" t="n">
        <f aca="false">BR49806-2.5</f>
        <v>-2.5</v>
      </c>
    </row>
    <row r="49807" customFormat="false" ht="12" hidden="false" customHeight="false" outlineLevel="0" collapsed="false">
      <c r="BS49807" s="96" t="n">
        <f aca="false">BR49807-2.5</f>
        <v>-2.5</v>
      </c>
    </row>
    <row r="49808" customFormat="false" ht="12" hidden="false" customHeight="false" outlineLevel="0" collapsed="false">
      <c r="BS49808" s="96" t="n">
        <f aca="false">BR49808-2.5</f>
        <v>-2.5</v>
      </c>
    </row>
    <row r="49809" customFormat="false" ht="12" hidden="false" customHeight="false" outlineLevel="0" collapsed="false">
      <c r="BS49809" s="96" t="n">
        <f aca="false">BR49809-2.5</f>
        <v>-2.5</v>
      </c>
    </row>
    <row r="49810" customFormat="false" ht="12" hidden="false" customHeight="false" outlineLevel="0" collapsed="false">
      <c r="BS49810" s="96" t="n">
        <f aca="false">BR49810-2.5</f>
        <v>-2.5</v>
      </c>
    </row>
    <row r="49811" customFormat="false" ht="12" hidden="false" customHeight="false" outlineLevel="0" collapsed="false">
      <c r="BS49811" s="96" t="n">
        <f aca="false">BR49811-2.5</f>
        <v>-2.5</v>
      </c>
    </row>
    <row r="49812" customFormat="false" ht="12" hidden="false" customHeight="false" outlineLevel="0" collapsed="false">
      <c r="BS49812" s="96" t="n">
        <f aca="false">BR49812-2.5</f>
        <v>-2.5</v>
      </c>
    </row>
    <row r="49813" customFormat="false" ht="12" hidden="false" customHeight="false" outlineLevel="0" collapsed="false">
      <c r="BS49813" s="96" t="n">
        <f aca="false">BR49813-2.5</f>
        <v>-2.5</v>
      </c>
    </row>
    <row r="49814" customFormat="false" ht="12" hidden="false" customHeight="false" outlineLevel="0" collapsed="false">
      <c r="BS49814" s="96" t="n">
        <f aca="false">BR49814-2.5</f>
        <v>-2.5</v>
      </c>
    </row>
    <row r="49815" customFormat="false" ht="12" hidden="false" customHeight="false" outlineLevel="0" collapsed="false">
      <c r="BS49815" s="96" t="n">
        <f aca="false">BR49815-2.5</f>
        <v>-2.5</v>
      </c>
    </row>
    <row r="49816" customFormat="false" ht="12" hidden="false" customHeight="false" outlineLevel="0" collapsed="false">
      <c r="BS49816" s="96" t="n">
        <f aca="false">BR49816-2.5</f>
        <v>-2.5</v>
      </c>
    </row>
    <row r="49817" customFormat="false" ht="12" hidden="false" customHeight="false" outlineLevel="0" collapsed="false">
      <c r="BS49817" s="96" t="n">
        <f aca="false">BR49817-2.5</f>
        <v>-2.5</v>
      </c>
    </row>
    <row r="49818" customFormat="false" ht="12" hidden="false" customHeight="false" outlineLevel="0" collapsed="false">
      <c r="BS49818" s="96" t="n">
        <f aca="false">BR49818-2.5</f>
        <v>-2.5</v>
      </c>
    </row>
    <row r="49819" customFormat="false" ht="12" hidden="false" customHeight="false" outlineLevel="0" collapsed="false">
      <c r="BS49819" s="96" t="n">
        <f aca="false">BR49819-2.5</f>
        <v>-2.5</v>
      </c>
    </row>
    <row r="49820" customFormat="false" ht="12" hidden="false" customHeight="false" outlineLevel="0" collapsed="false">
      <c r="BS49820" s="96" t="n">
        <f aca="false">BR49820-2.5</f>
        <v>-2.5</v>
      </c>
    </row>
    <row r="49821" customFormat="false" ht="12" hidden="false" customHeight="false" outlineLevel="0" collapsed="false">
      <c r="BS49821" s="96" t="n">
        <f aca="false">BR49821-2.5</f>
        <v>-2.5</v>
      </c>
    </row>
    <row r="49822" customFormat="false" ht="12" hidden="false" customHeight="false" outlineLevel="0" collapsed="false">
      <c r="BS49822" s="96" t="n">
        <f aca="false">BR49822-2.5</f>
        <v>-2.5</v>
      </c>
    </row>
    <row r="49823" customFormat="false" ht="12" hidden="false" customHeight="false" outlineLevel="0" collapsed="false">
      <c r="BS49823" s="96" t="n">
        <f aca="false">BR49823-2.5</f>
        <v>-2.5</v>
      </c>
    </row>
    <row r="49824" customFormat="false" ht="12" hidden="false" customHeight="false" outlineLevel="0" collapsed="false">
      <c r="BS49824" s="96" t="n">
        <f aca="false">BR49824-2.5</f>
        <v>-2.5</v>
      </c>
    </row>
    <row r="49825" customFormat="false" ht="12" hidden="false" customHeight="false" outlineLevel="0" collapsed="false">
      <c r="BS49825" s="96" t="n">
        <f aca="false">BR49825-2.5</f>
        <v>-2.5</v>
      </c>
    </row>
    <row r="49826" customFormat="false" ht="12" hidden="false" customHeight="false" outlineLevel="0" collapsed="false">
      <c r="BS49826" s="96" t="n">
        <f aca="false">BR49826-2.5</f>
        <v>-2.5</v>
      </c>
    </row>
    <row r="49827" customFormat="false" ht="12" hidden="false" customHeight="false" outlineLevel="0" collapsed="false">
      <c r="BS49827" s="96" t="n">
        <f aca="false">BR49827-2.5</f>
        <v>-2.5</v>
      </c>
    </row>
    <row r="49828" customFormat="false" ht="12" hidden="false" customHeight="false" outlineLevel="0" collapsed="false">
      <c r="BS49828" s="96" t="n">
        <f aca="false">BR49828-2.5</f>
        <v>-2.5</v>
      </c>
    </row>
    <row r="49829" customFormat="false" ht="12" hidden="false" customHeight="false" outlineLevel="0" collapsed="false">
      <c r="BS49829" s="96" t="n">
        <f aca="false">BR49829-2.5</f>
        <v>-2.5</v>
      </c>
    </row>
    <row r="49830" customFormat="false" ht="12" hidden="false" customHeight="false" outlineLevel="0" collapsed="false">
      <c r="BS49830" s="96" t="n">
        <f aca="false">BR49830-2.5</f>
        <v>-2.5</v>
      </c>
    </row>
    <row r="49831" customFormat="false" ht="12" hidden="false" customHeight="false" outlineLevel="0" collapsed="false">
      <c r="BS49831" s="96" t="n">
        <f aca="false">BR49831-2.5</f>
        <v>-2.5</v>
      </c>
    </row>
    <row r="49832" customFormat="false" ht="12" hidden="false" customHeight="false" outlineLevel="0" collapsed="false">
      <c r="BS49832" s="96" t="n">
        <f aca="false">BR49832-2.5</f>
        <v>-2.5</v>
      </c>
    </row>
    <row r="49833" customFormat="false" ht="12" hidden="false" customHeight="false" outlineLevel="0" collapsed="false">
      <c r="BS49833" s="96" t="n">
        <f aca="false">BR49833-2.5</f>
        <v>-2.5</v>
      </c>
    </row>
    <row r="49834" customFormat="false" ht="12" hidden="false" customHeight="false" outlineLevel="0" collapsed="false">
      <c r="BS49834" s="96" t="n">
        <f aca="false">BR49834-2.5</f>
        <v>-2.5</v>
      </c>
    </row>
    <row r="49835" customFormat="false" ht="12" hidden="false" customHeight="false" outlineLevel="0" collapsed="false">
      <c r="BS49835" s="96" t="n">
        <f aca="false">BR49835-2.5</f>
        <v>-2.5</v>
      </c>
    </row>
    <row r="49836" customFormat="false" ht="12" hidden="false" customHeight="false" outlineLevel="0" collapsed="false">
      <c r="BS49836" s="96" t="n">
        <f aca="false">BR49836-2.5</f>
        <v>-2.5</v>
      </c>
    </row>
    <row r="49837" customFormat="false" ht="12" hidden="false" customHeight="false" outlineLevel="0" collapsed="false">
      <c r="BS49837" s="96" t="n">
        <f aca="false">BR49837-2.5</f>
        <v>-2.5</v>
      </c>
    </row>
    <row r="49838" customFormat="false" ht="12" hidden="false" customHeight="false" outlineLevel="0" collapsed="false">
      <c r="BS49838" s="96" t="n">
        <f aca="false">BR49838-2.5</f>
        <v>-2.5</v>
      </c>
    </row>
    <row r="49839" customFormat="false" ht="12" hidden="false" customHeight="false" outlineLevel="0" collapsed="false">
      <c r="BS49839" s="96" t="n">
        <f aca="false">BR49839-2.5</f>
        <v>-2.5</v>
      </c>
    </row>
    <row r="49840" customFormat="false" ht="12" hidden="false" customHeight="false" outlineLevel="0" collapsed="false">
      <c r="BS49840" s="96" t="n">
        <f aca="false">BR49840-2.5</f>
        <v>-2.5</v>
      </c>
    </row>
    <row r="49841" customFormat="false" ht="12" hidden="false" customHeight="false" outlineLevel="0" collapsed="false">
      <c r="BS49841" s="96" t="n">
        <f aca="false">BR49841-2.5</f>
        <v>-2.5</v>
      </c>
    </row>
    <row r="49842" customFormat="false" ht="12" hidden="false" customHeight="false" outlineLevel="0" collapsed="false">
      <c r="BS49842" s="96" t="n">
        <f aca="false">BR49842-2.5</f>
        <v>-2.5</v>
      </c>
    </row>
    <row r="49843" customFormat="false" ht="12" hidden="false" customHeight="false" outlineLevel="0" collapsed="false">
      <c r="BS49843" s="96" t="n">
        <f aca="false">BR49843-2.5</f>
        <v>-2.5</v>
      </c>
    </row>
    <row r="49844" customFormat="false" ht="12" hidden="false" customHeight="false" outlineLevel="0" collapsed="false">
      <c r="BS49844" s="96" t="n">
        <f aca="false">BR49844-2.5</f>
        <v>-2.5</v>
      </c>
    </row>
    <row r="49845" customFormat="false" ht="12" hidden="false" customHeight="false" outlineLevel="0" collapsed="false">
      <c r="BS49845" s="96" t="n">
        <f aca="false">BR49845-2.5</f>
        <v>-2.5</v>
      </c>
    </row>
    <row r="49846" customFormat="false" ht="12" hidden="false" customHeight="false" outlineLevel="0" collapsed="false">
      <c r="BS49846" s="96" t="n">
        <f aca="false">BR49846-2.5</f>
        <v>-2.5</v>
      </c>
    </row>
    <row r="49847" customFormat="false" ht="12" hidden="false" customHeight="false" outlineLevel="0" collapsed="false">
      <c r="BS49847" s="96" t="n">
        <f aca="false">BR49847-2.5</f>
        <v>-2.5</v>
      </c>
    </row>
    <row r="49848" customFormat="false" ht="12" hidden="false" customHeight="false" outlineLevel="0" collapsed="false">
      <c r="BS49848" s="96" t="n">
        <f aca="false">BR49848-2.5</f>
        <v>-2.5</v>
      </c>
    </row>
    <row r="49849" customFormat="false" ht="12" hidden="false" customHeight="false" outlineLevel="0" collapsed="false">
      <c r="BS49849" s="96" t="n">
        <f aca="false">BR49849-2.5</f>
        <v>-2.5</v>
      </c>
    </row>
    <row r="49850" customFormat="false" ht="12" hidden="false" customHeight="false" outlineLevel="0" collapsed="false">
      <c r="BS49850" s="96" t="n">
        <f aca="false">BR49850-2.5</f>
        <v>-2.5</v>
      </c>
    </row>
    <row r="49851" customFormat="false" ht="12" hidden="false" customHeight="false" outlineLevel="0" collapsed="false">
      <c r="BS49851" s="96" t="n">
        <f aca="false">BR49851-2.5</f>
        <v>-2.5</v>
      </c>
    </row>
    <row r="49852" customFormat="false" ht="12" hidden="false" customHeight="false" outlineLevel="0" collapsed="false">
      <c r="BS49852" s="96" t="n">
        <f aca="false">BR49852-2.5</f>
        <v>-2.5</v>
      </c>
    </row>
    <row r="49853" customFormat="false" ht="12" hidden="false" customHeight="false" outlineLevel="0" collapsed="false">
      <c r="BS49853" s="96" t="n">
        <f aca="false">BR49853-2.5</f>
        <v>-2.5</v>
      </c>
    </row>
    <row r="49854" customFormat="false" ht="12" hidden="false" customHeight="false" outlineLevel="0" collapsed="false">
      <c r="BS49854" s="96" t="n">
        <f aca="false">BR49854-2.5</f>
        <v>-2.5</v>
      </c>
    </row>
    <row r="49855" customFormat="false" ht="12" hidden="false" customHeight="false" outlineLevel="0" collapsed="false">
      <c r="BS49855" s="96" t="n">
        <f aca="false">BR49855-2.5</f>
        <v>-2.5</v>
      </c>
    </row>
    <row r="49856" customFormat="false" ht="12" hidden="false" customHeight="false" outlineLevel="0" collapsed="false">
      <c r="BS49856" s="96" t="n">
        <f aca="false">BR49856-2.5</f>
        <v>-2.5</v>
      </c>
    </row>
    <row r="49857" customFormat="false" ht="12" hidden="false" customHeight="false" outlineLevel="0" collapsed="false">
      <c r="BS49857" s="96" t="n">
        <f aca="false">BR49857-2.5</f>
        <v>-2.5</v>
      </c>
    </row>
    <row r="49858" customFormat="false" ht="12" hidden="false" customHeight="false" outlineLevel="0" collapsed="false">
      <c r="BS49858" s="96" t="n">
        <f aca="false">BR49858-2.5</f>
        <v>-2.5</v>
      </c>
    </row>
    <row r="49859" customFormat="false" ht="12" hidden="false" customHeight="false" outlineLevel="0" collapsed="false">
      <c r="BS49859" s="96" t="n">
        <f aca="false">BR49859-2.5</f>
        <v>-2.5</v>
      </c>
    </row>
    <row r="49860" customFormat="false" ht="12" hidden="false" customHeight="false" outlineLevel="0" collapsed="false">
      <c r="BS49860" s="96" t="n">
        <f aca="false">BR49860-2.5</f>
        <v>-2.5</v>
      </c>
    </row>
    <row r="49861" customFormat="false" ht="12" hidden="false" customHeight="false" outlineLevel="0" collapsed="false">
      <c r="BS49861" s="96" t="n">
        <f aca="false">BR49861-2.5</f>
        <v>-2.5</v>
      </c>
    </row>
    <row r="49862" customFormat="false" ht="12" hidden="false" customHeight="false" outlineLevel="0" collapsed="false">
      <c r="BS49862" s="96" t="n">
        <f aca="false">BR49862-2.5</f>
        <v>-2.5</v>
      </c>
    </row>
    <row r="49863" customFormat="false" ht="12" hidden="false" customHeight="false" outlineLevel="0" collapsed="false">
      <c r="BS49863" s="96" t="n">
        <f aca="false">BR49863-2.5</f>
        <v>-2.5</v>
      </c>
    </row>
    <row r="49864" customFormat="false" ht="12" hidden="false" customHeight="false" outlineLevel="0" collapsed="false">
      <c r="BS49864" s="96" t="n">
        <f aca="false">BR49864-2.5</f>
        <v>-2.5</v>
      </c>
    </row>
    <row r="49865" customFormat="false" ht="12" hidden="false" customHeight="false" outlineLevel="0" collapsed="false">
      <c r="BS49865" s="96" t="n">
        <f aca="false">BR49865-2.5</f>
        <v>-2.5</v>
      </c>
    </row>
    <row r="49866" customFormat="false" ht="12" hidden="false" customHeight="false" outlineLevel="0" collapsed="false">
      <c r="BS49866" s="96" t="n">
        <f aca="false">BR49866-2.5</f>
        <v>-2.5</v>
      </c>
    </row>
    <row r="49867" customFormat="false" ht="12" hidden="false" customHeight="false" outlineLevel="0" collapsed="false">
      <c r="BS49867" s="96" t="n">
        <f aca="false">BR49867-2.5</f>
        <v>-2.5</v>
      </c>
    </row>
    <row r="49868" customFormat="false" ht="12" hidden="false" customHeight="false" outlineLevel="0" collapsed="false">
      <c r="BS49868" s="96" t="n">
        <f aca="false">BR49868-2.5</f>
        <v>-2.5</v>
      </c>
    </row>
    <row r="49869" customFormat="false" ht="12" hidden="false" customHeight="false" outlineLevel="0" collapsed="false">
      <c r="BS49869" s="96" t="n">
        <f aca="false">BR49869-2.5</f>
        <v>-2.5</v>
      </c>
    </row>
    <row r="49870" customFormat="false" ht="12" hidden="false" customHeight="false" outlineLevel="0" collapsed="false">
      <c r="BS49870" s="96" t="n">
        <f aca="false">BR49870-2.5</f>
        <v>-2.5</v>
      </c>
    </row>
    <row r="49871" customFormat="false" ht="12" hidden="false" customHeight="false" outlineLevel="0" collapsed="false">
      <c r="BS49871" s="96" t="n">
        <f aca="false">BR49871-2.5</f>
        <v>-2.5</v>
      </c>
    </row>
    <row r="49872" customFormat="false" ht="12" hidden="false" customHeight="false" outlineLevel="0" collapsed="false">
      <c r="BS49872" s="96" t="n">
        <f aca="false">BR49872-2.5</f>
        <v>-2.5</v>
      </c>
    </row>
    <row r="49873" customFormat="false" ht="12" hidden="false" customHeight="false" outlineLevel="0" collapsed="false">
      <c r="BS49873" s="96" t="n">
        <f aca="false">BR49873-2.5</f>
        <v>-2.5</v>
      </c>
    </row>
    <row r="49874" customFormat="false" ht="12" hidden="false" customHeight="false" outlineLevel="0" collapsed="false">
      <c r="BS49874" s="96" t="n">
        <f aca="false">BR49874-2.5</f>
        <v>-2.5</v>
      </c>
    </row>
    <row r="49875" customFormat="false" ht="12" hidden="false" customHeight="false" outlineLevel="0" collapsed="false">
      <c r="BS49875" s="96" t="n">
        <f aca="false">BR49875-2.5</f>
        <v>-2.5</v>
      </c>
    </row>
    <row r="49876" customFormat="false" ht="12" hidden="false" customHeight="false" outlineLevel="0" collapsed="false">
      <c r="BS49876" s="96" t="n">
        <f aca="false">BR49876-2.5</f>
        <v>-2.5</v>
      </c>
    </row>
    <row r="49877" customFormat="false" ht="12" hidden="false" customHeight="false" outlineLevel="0" collapsed="false">
      <c r="BS49877" s="96" t="n">
        <f aca="false">BR49877-2.5</f>
        <v>-2.5</v>
      </c>
    </row>
    <row r="49878" customFormat="false" ht="12" hidden="false" customHeight="false" outlineLevel="0" collapsed="false">
      <c r="BS49878" s="96" t="n">
        <f aca="false">BR49878-2.5</f>
        <v>-2.5</v>
      </c>
    </row>
    <row r="49879" customFormat="false" ht="12" hidden="false" customHeight="false" outlineLevel="0" collapsed="false">
      <c r="BS49879" s="96" t="n">
        <f aca="false">BR49879-2.5</f>
        <v>-2.5</v>
      </c>
    </row>
    <row r="49880" customFormat="false" ht="12" hidden="false" customHeight="false" outlineLevel="0" collapsed="false">
      <c r="BS49880" s="96" t="n">
        <f aca="false">BR49880-2.5</f>
        <v>-2.5</v>
      </c>
    </row>
    <row r="49881" customFormat="false" ht="12" hidden="false" customHeight="false" outlineLevel="0" collapsed="false">
      <c r="BS49881" s="96" t="n">
        <f aca="false">BR49881-2.5</f>
        <v>-2.5</v>
      </c>
    </row>
    <row r="49882" customFormat="false" ht="12" hidden="false" customHeight="false" outlineLevel="0" collapsed="false">
      <c r="BS49882" s="96" t="n">
        <f aca="false">BR49882-2.5</f>
        <v>-2.5</v>
      </c>
    </row>
    <row r="49883" customFormat="false" ht="12" hidden="false" customHeight="false" outlineLevel="0" collapsed="false">
      <c r="BS49883" s="96" t="n">
        <f aca="false">BR49883-2.5</f>
        <v>-2.5</v>
      </c>
    </row>
    <row r="49884" customFormat="false" ht="12" hidden="false" customHeight="false" outlineLevel="0" collapsed="false">
      <c r="BS49884" s="96" t="n">
        <f aca="false">BR49884-2.5</f>
        <v>-2.5</v>
      </c>
    </row>
    <row r="49885" customFormat="false" ht="12" hidden="false" customHeight="false" outlineLevel="0" collapsed="false">
      <c r="BS49885" s="96" t="n">
        <f aca="false">BR49885-2.5</f>
        <v>-2.5</v>
      </c>
    </row>
    <row r="49886" customFormat="false" ht="12" hidden="false" customHeight="false" outlineLevel="0" collapsed="false">
      <c r="BS49886" s="96" t="n">
        <f aca="false">BR49886-2.5</f>
        <v>-2.5</v>
      </c>
    </row>
    <row r="49887" customFormat="false" ht="12" hidden="false" customHeight="false" outlineLevel="0" collapsed="false">
      <c r="BS49887" s="96" t="n">
        <f aca="false">BR49887-2.5</f>
        <v>-2.5</v>
      </c>
    </row>
    <row r="49888" customFormat="false" ht="12" hidden="false" customHeight="false" outlineLevel="0" collapsed="false">
      <c r="BS49888" s="96" t="n">
        <f aca="false">BR49888-2.5</f>
        <v>-2.5</v>
      </c>
    </row>
    <row r="49889" customFormat="false" ht="12" hidden="false" customHeight="false" outlineLevel="0" collapsed="false">
      <c r="BS49889" s="96" t="n">
        <f aca="false">BR49889-2.5</f>
        <v>-2.5</v>
      </c>
    </row>
    <row r="49890" customFormat="false" ht="12" hidden="false" customHeight="false" outlineLevel="0" collapsed="false">
      <c r="BS49890" s="96" t="n">
        <f aca="false">BR49890-2.5</f>
        <v>-2.5</v>
      </c>
    </row>
    <row r="49891" customFormat="false" ht="12" hidden="false" customHeight="false" outlineLevel="0" collapsed="false">
      <c r="BS49891" s="96" t="n">
        <f aca="false">BR49891-2.5</f>
        <v>-2.5</v>
      </c>
    </row>
    <row r="49892" customFormat="false" ht="12" hidden="false" customHeight="false" outlineLevel="0" collapsed="false">
      <c r="BS49892" s="96" t="n">
        <f aca="false">BR49892-2.5</f>
        <v>-2.5</v>
      </c>
    </row>
    <row r="49893" customFormat="false" ht="12" hidden="false" customHeight="false" outlineLevel="0" collapsed="false">
      <c r="BS49893" s="96" t="n">
        <f aca="false">BR49893-2.5</f>
        <v>-2.5</v>
      </c>
    </row>
    <row r="49894" customFormat="false" ht="12" hidden="false" customHeight="false" outlineLevel="0" collapsed="false">
      <c r="BS49894" s="96" t="n">
        <f aca="false">BR49894-2.5</f>
        <v>-2.5</v>
      </c>
    </row>
    <row r="49895" customFormat="false" ht="12" hidden="false" customHeight="false" outlineLevel="0" collapsed="false">
      <c r="BS49895" s="96" t="n">
        <f aca="false">BR49895-2.5</f>
        <v>-2.5</v>
      </c>
    </row>
    <row r="49896" customFormat="false" ht="12" hidden="false" customHeight="false" outlineLevel="0" collapsed="false">
      <c r="BS49896" s="96" t="n">
        <f aca="false">BR49896-2.5</f>
        <v>-2.5</v>
      </c>
    </row>
    <row r="49897" customFormat="false" ht="12" hidden="false" customHeight="false" outlineLevel="0" collapsed="false">
      <c r="BS49897" s="96" t="n">
        <f aca="false">BR49897-2.5</f>
        <v>-2.5</v>
      </c>
    </row>
    <row r="49898" customFormat="false" ht="12" hidden="false" customHeight="false" outlineLevel="0" collapsed="false">
      <c r="BS49898" s="96" t="n">
        <f aca="false">BR49898-2.5</f>
        <v>-2.5</v>
      </c>
    </row>
    <row r="49899" customFormat="false" ht="12" hidden="false" customHeight="false" outlineLevel="0" collapsed="false">
      <c r="BS49899" s="96" t="n">
        <f aca="false">BR49899-2.5</f>
        <v>-2.5</v>
      </c>
    </row>
    <row r="49900" customFormat="false" ht="12" hidden="false" customHeight="false" outlineLevel="0" collapsed="false">
      <c r="BS49900" s="96" t="n">
        <f aca="false">BR49900-2.5</f>
        <v>-2.5</v>
      </c>
    </row>
    <row r="49901" customFormat="false" ht="12" hidden="false" customHeight="false" outlineLevel="0" collapsed="false">
      <c r="BS49901" s="96" t="n">
        <f aca="false">BR49901-2.5</f>
        <v>-2.5</v>
      </c>
    </row>
    <row r="49902" customFormat="false" ht="12" hidden="false" customHeight="false" outlineLevel="0" collapsed="false">
      <c r="BS49902" s="96" t="n">
        <f aca="false">BR49902-2.5</f>
        <v>-2.5</v>
      </c>
    </row>
    <row r="49903" customFormat="false" ht="12" hidden="false" customHeight="false" outlineLevel="0" collapsed="false">
      <c r="BS49903" s="96" t="n">
        <f aca="false">BR49903-2.5</f>
        <v>-2.5</v>
      </c>
    </row>
    <row r="49904" customFormat="false" ht="12" hidden="false" customHeight="false" outlineLevel="0" collapsed="false">
      <c r="BS49904" s="96" t="n">
        <f aca="false">BR49904-2.5</f>
        <v>-2.5</v>
      </c>
    </row>
    <row r="49905" customFormat="false" ht="12" hidden="false" customHeight="false" outlineLevel="0" collapsed="false">
      <c r="BS49905" s="96" t="n">
        <f aca="false">BR49905-2.5</f>
        <v>-2.5</v>
      </c>
    </row>
    <row r="49906" customFormat="false" ht="12" hidden="false" customHeight="false" outlineLevel="0" collapsed="false">
      <c r="BS49906" s="96" t="n">
        <f aca="false">BR49906-2.5</f>
        <v>-2.5</v>
      </c>
    </row>
    <row r="49907" customFormat="false" ht="12" hidden="false" customHeight="false" outlineLevel="0" collapsed="false">
      <c r="BS49907" s="96" t="n">
        <f aca="false">BR49907-2.5</f>
        <v>-2.5</v>
      </c>
    </row>
    <row r="49908" customFormat="false" ht="12" hidden="false" customHeight="false" outlineLevel="0" collapsed="false">
      <c r="BS49908" s="96" t="n">
        <f aca="false">BR49908-2.5</f>
        <v>-2.5</v>
      </c>
    </row>
    <row r="49909" customFormat="false" ht="12" hidden="false" customHeight="false" outlineLevel="0" collapsed="false">
      <c r="BS49909" s="96" t="n">
        <f aca="false">BR49909-2.5</f>
        <v>-2.5</v>
      </c>
    </row>
    <row r="49910" customFormat="false" ht="12" hidden="false" customHeight="false" outlineLevel="0" collapsed="false">
      <c r="BS49910" s="96" t="n">
        <f aca="false">BR49910-2.5</f>
        <v>-2.5</v>
      </c>
    </row>
    <row r="49911" customFormat="false" ht="12" hidden="false" customHeight="false" outlineLevel="0" collapsed="false">
      <c r="BS49911" s="96" t="n">
        <f aca="false">BR49911-2.5</f>
        <v>-2.5</v>
      </c>
    </row>
    <row r="49912" customFormat="false" ht="12" hidden="false" customHeight="false" outlineLevel="0" collapsed="false">
      <c r="BS49912" s="96" t="n">
        <f aca="false">BR49912-2.5</f>
        <v>-2.5</v>
      </c>
    </row>
    <row r="49913" customFormat="false" ht="12" hidden="false" customHeight="false" outlineLevel="0" collapsed="false">
      <c r="BS49913" s="96" t="n">
        <f aca="false">BR49913-2.5</f>
        <v>-2.5</v>
      </c>
    </row>
    <row r="49914" customFormat="false" ht="12" hidden="false" customHeight="false" outlineLevel="0" collapsed="false">
      <c r="BS49914" s="96" t="n">
        <f aca="false">BR49914-2.5</f>
        <v>-2.5</v>
      </c>
    </row>
    <row r="49915" customFormat="false" ht="12" hidden="false" customHeight="false" outlineLevel="0" collapsed="false">
      <c r="BS49915" s="96" t="n">
        <f aca="false">BR49915-2.5</f>
        <v>-2.5</v>
      </c>
    </row>
    <row r="49916" customFormat="false" ht="12" hidden="false" customHeight="false" outlineLevel="0" collapsed="false">
      <c r="BS49916" s="96" t="n">
        <f aca="false">BR49916-2.5</f>
        <v>-2.5</v>
      </c>
    </row>
    <row r="49917" customFormat="false" ht="12" hidden="false" customHeight="false" outlineLevel="0" collapsed="false">
      <c r="BS49917" s="96" t="n">
        <f aca="false">BR49917-2.5</f>
        <v>-2.5</v>
      </c>
    </row>
    <row r="49918" customFormat="false" ht="12" hidden="false" customHeight="false" outlineLevel="0" collapsed="false">
      <c r="BS49918" s="96" t="n">
        <f aca="false">BR49918-2.5</f>
        <v>-2.5</v>
      </c>
    </row>
    <row r="49919" customFormat="false" ht="12" hidden="false" customHeight="false" outlineLevel="0" collapsed="false">
      <c r="BS49919" s="96" t="n">
        <f aca="false">BR49919-2.5</f>
        <v>-2.5</v>
      </c>
    </row>
    <row r="49920" customFormat="false" ht="12" hidden="false" customHeight="false" outlineLevel="0" collapsed="false">
      <c r="BS49920" s="96" t="n">
        <f aca="false">BR49920-2.5</f>
        <v>-2.5</v>
      </c>
    </row>
    <row r="49921" customFormat="false" ht="12" hidden="false" customHeight="false" outlineLevel="0" collapsed="false">
      <c r="BS49921" s="96" t="n">
        <f aca="false">BR49921-2.5</f>
        <v>-2.5</v>
      </c>
    </row>
    <row r="49922" customFormat="false" ht="12" hidden="false" customHeight="false" outlineLevel="0" collapsed="false">
      <c r="BS49922" s="96" t="n">
        <f aca="false">BR49922-2.5</f>
        <v>-2.5</v>
      </c>
    </row>
    <row r="49923" customFormat="false" ht="12" hidden="false" customHeight="false" outlineLevel="0" collapsed="false">
      <c r="BS49923" s="96" t="n">
        <f aca="false">BR49923-2.5</f>
        <v>-2.5</v>
      </c>
    </row>
    <row r="49924" customFormat="false" ht="12" hidden="false" customHeight="false" outlineLevel="0" collapsed="false">
      <c r="BS49924" s="96" t="n">
        <f aca="false">BR49924-2.5</f>
        <v>-2.5</v>
      </c>
    </row>
    <row r="49925" customFormat="false" ht="12" hidden="false" customHeight="false" outlineLevel="0" collapsed="false">
      <c r="BS49925" s="96" t="n">
        <f aca="false">BR49925-2.5</f>
        <v>-2.5</v>
      </c>
    </row>
    <row r="49926" customFormat="false" ht="12" hidden="false" customHeight="false" outlineLevel="0" collapsed="false">
      <c r="BS49926" s="96" t="n">
        <f aca="false">BR49926-2.5</f>
        <v>-2.5</v>
      </c>
    </row>
    <row r="49927" customFormat="false" ht="12" hidden="false" customHeight="false" outlineLevel="0" collapsed="false">
      <c r="BS49927" s="96" t="n">
        <f aca="false">BR49927-2.5</f>
        <v>-2.5</v>
      </c>
    </row>
    <row r="49928" customFormat="false" ht="12" hidden="false" customHeight="false" outlineLevel="0" collapsed="false">
      <c r="BS49928" s="96" t="n">
        <f aca="false">BR49928-2.5</f>
        <v>-2.5</v>
      </c>
    </row>
    <row r="49929" customFormat="false" ht="12" hidden="false" customHeight="false" outlineLevel="0" collapsed="false">
      <c r="BS49929" s="96" t="n">
        <f aca="false">BR49929-2.5</f>
        <v>-2.5</v>
      </c>
    </row>
    <row r="49930" customFormat="false" ht="12" hidden="false" customHeight="false" outlineLevel="0" collapsed="false">
      <c r="BS49930" s="96" t="n">
        <f aca="false">BR49930-2.5</f>
        <v>-2.5</v>
      </c>
    </row>
    <row r="49931" customFormat="false" ht="12" hidden="false" customHeight="false" outlineLevel="0" collapsed="false">
      <c r="BS49931" s="96" t="n">
        <f aca="false">BR49931-2.5</f>
        <v>-2.5</v>
      </c>
    </row>
    <row r="49932" customFormat="false" ht="12" hidden="false" customHeight="false" outlineLevel="0" collapsed="false">
      <c r="BS49932" s="96" t="n">
        <f aca="false">BR49932-2.5</f>
        <v>-2.5</v>
      </c>
    </row>
    <row r="49933" customFormat="false" ht="12" hidden="false" customHeight="false" outlineLevel="0" collapsed="false">
      <c r="BS49933" s="96" t="n">
        <f aca="false">BR49933-2.5</f>
        <v>-2.5</v>
      </c>
    </row>
    <row r="49934" customFormat="false" ht="12" hidden="false" customHeight="false" outlineLevel="0" collapsed="false">
      <c r="BS49934" s="96" t="n">
        <f aca="false">BR49934-2.5</f>
        <v>-2.5</v>
      </c>
    </row>
    <row r="49935" customFormat="false" ht="12" hidden="false" customHeight="false" outlineLevel="0" collapsed="false">
      <c r="BS49935" s="96" t="n">
        <f aca="false">BR49935-2.5</f>
        <v>-2.5</v>
      </c>
    </row>
    <row r="49936" customFormat="false" ht="12" hidden="false" customHeight="false" outlineLevel="0" collapsed="false">
      <c r="BS49936" s="96" t="n">
        <f aca="false">BR49936-2.5</f>
        <v>-2.5</v>
      </c>
    </row>
    <row r="49937" customFormat="false" ht="12" hidden="false" customHeight="false" outlineLevel="0" collapsed="false">
      <c r="BS49937" s="96" t="n">
        <f aca="false">BR49937-2.5</f>
        <v>-2.5</v>
      </c>
    </row>
    <row r="49938" customFormat="false" ht="12" hidden="false" customHeight="false" outlineLevel="0" collapsed="false">
      <c r="BS49938" s="96" t="n">
        <f aca="false">BR49938-2.5</f>
        <v>-2.5</v>
      </c>
    </row>
    <row r="49939" customFormat="false" ht="12" hidden="false" customHeight="false" outlineLevel="0" collapsed="false">
      <c r="BS49939" s="96" t="n">
        <f aca="false">BR49939-2.5</f>
        <v>-2.5</v>
      </c>
    </row>
    <row r="49940" customFormat="false" ht="12" hidden="false" customHeight="false" outlineLevel="0" collapsed="false">
      <c r="BS49940" s="96" t="n">
        <f aca="false">BR49940-2.5</f>
        <v>-2.5</v>
      </c>
    </row>
    <row r="49941" customFormat="false" ht="12" hidden="false" customHeight="false" outlineLevel="0" collapsed="false">
      <c r="BS49941" s="96" t="n">
        <f aca="false">BR49941-2.5</f>
        <v>-2.5</v>
      </c>
    </row>
    <row r="49942" customFormat="false" ht="12" hidden="false" customHeight="false" outlineLevel="0" collapsed="false">
      <c r="BS49942" s="96" t="n">
        <f aca="false">BR49942-2.5</f>
        <v>-2.5</v>
      </c>
    </row>
    <row r="49943" customFormat="false" ht="12" hidden="false" customHeight="false" outlineLevel="0" collapsed="false">
      <c r="BS49943" s="96" t="n">
        <f aca="false">BR49943-2.5</f>
        <v>-2.5</v>
      </c>
    </row>
    <row r="49944" customFormat="false" ht="12" hidden="false" customHeight="false" outlineLevel="0" collapsed="false">
      <c r="BS49944" s="96" t="n">
        <f aca="false">BR49944-2.5</f>
        <v>-2.5</v>
      </c>
    </row>
    <row r="49945" customFormat="false" ht="12" hidden="false" customHeight="false" outlineLevel="0" collapsed="false">
      <c r="BS49945" s="96" t="n">
        <f aca="false">BR49945-2.5</f>
        <v>-2.5</v>
      </c>
    </row>
    <row r="49946" customFormat="false" ht="12" hidden="false" customHeight="false" outlineLevel="0" collapsed="false">
      <c r="BS49946" s="96" t="n">
        <f aca="false">BR49946-2.5</f>
        <v>-2.5</v>
      </c>
    </row>
    <row r="49947" customFormat="false" ht="12" hidden="false" customHeight="false" outlineLevel="0" collapsed="false">
      <c r="BS49947" s="96" t="n">
        <f aca="false">BR49947-2.5</f>
        <v>-2.5</v>
      </c>
    </row>
    <row r="49948" customFormat="false" ht="12" hidden="false" customHeight="false" outlineLevel="0" collapsed="false">
      <c r="BS49948" s="96" t="n">
        <f aca="false">BR49948-2.5</f>
        <v>-2.5</v>
      </c>
    </row>
    <row r="49949" customFormat="false" ht="12" hidden="false" customHeight="false" outlineLevel="0" collapsed="false">
      <c r="BS49949" s="96" t="n">
        <f aca="false">BR49949-2.5</f>
        <v>-2.5</v>
      </c>
    </row>
    <row r="49950" customFormat="false" ht="12" hidden="false" customHeight="false" outlineLevel="0" collapsed="false">
      <c r="BS49950" s="96" t="n">
        <f aca="false">BR49950-2.5</f>
        <v>-2.5</v>
      </c>
    </row>
    <row r="49951" customFormat="false" ht="12" hidden="false" customHeight="false" outlineLevel="0" collapsed="false">
      <c r="BS49951" s="96" t="n">
        <f aca="false">BR49951-2.5</f>
        <v>-2.5</v>
      </c>
    </row>
    <row r="49952" customFormat="false" ht="12" hidden="false" customHeight="false" outlineLevel="0" collapsed="false">
      <c r="BS49952" s="96" t="n">
        <f aca="false">BR49952-2.5</f>
        <v>-2.5</v>
      </c>
    </row>
    <row r="49953" customFormat="false" ht="12" hidden="false" customHeight="false" outlineLevel="0" collapsed="false">
      <c r="BS49953" s="96" t="n">
        <f aca="false">BR49953-2.5</f>
        <v>-2.5</v>
      </c>
    </row>
    <row r="49954" customFormat="false" ht="12" hidden="false" customHeight="false" outlineLevel="0" collapsed="false">
      <c r="BS49954" s="96" t="n">
        <f aca="false">BR49954-2.5</f>
        <v>-2.5</v>
      </c>
    </row>
    <row r="49955" customFormat="false" ht="12" hidden="false" customHeight="false" outlineLevel="0" collapsed="false">
      <c r="BS49955" s="96" t="n">
        <f aca="false">BR49955-2.5</f>
        <v>-2.5</v>
      </c>
    </row>
    <row r="49956" customFormat="false" ht="12" hidden="false" customHeight="false" outlineLevel="0" collapsed="false">
      <c r="BS49956" s="96" t="n">
        <f aca="false">BR49956-2.5</f>
        <v>-2.5</v>
      </c>
    </row>
    <row r="49957" customFormat="false" ht="12" hidden="false" customHeight="false" outlineLevel="0" collapsed="false">
      <c r="BS49957" s="96" t="n">
        <f aca="false">BR49957-2.5</f>
        <v>-2.5</v>
      </c>
    </row>
    <row r="49958" customFormat="false" ht="12" hidden="false" customHeight="false" outlineLevel="0" collapsed="false">
      <c r="BS49958" s="96" t="n">
        <f aca="false">BR49958-2.5</f>
        <v>-2.5</v>
      </c>
    </row>
    <row r="49959" customFormat="false" ht="12" hidden="false" customHeight="false" outlineLevel="0" collapsed="false">
      <c r="BS49959" s="96" t="n">
        <f aca="false">BR49959-2.5</f>
        <v>-2.5</v>
      </c>
    </row>
    <row r="49960" customFormat="false" ht="12" hidden="false" customHeight="false" outlineLevel="0" collapsed="false">
      <c r="BS49960" s="96" t="n">
        <f aca="false">BR49960-2.5</f>
        <v>-2.5</v>
      </c>
    </row>
    <row r="49961" customFormat="false" ht="12" hidden="false" customHeight="false" outlineLevel="0" collapsed="false">
      <c r="BS49961" s="96" t="n">
        <f aca="false">BR49961-2.5</f>
        <v>-2.5</v>
      </c>
    </row>
    <row r="49962" customFormat="false" ht="12" hidden="false" customHeight="false" outlineLevel="0" collapsed="false">
      <c r="BS49962" s="96" t="n">
        <f aca="false">BR49962-2.5</f>
        <v>-2.5</v>
      </c>
    </row>
    <row r="49963" customFormat="false" ht="12" hidden="false" customHeight="false" outlineLevel="0" collapsed="false">
      <c r="BS49963" s="96" t="n">
        <f aca="false">BR49963-2.5</f>
        <v>-2.5</v>
      </c>
    </row>
    <row r="49964" customFormat="false" ht="12" hidden="false" customHeight="false" outlineLevel="0" collapsed="false">
      <c r="BS49964" s="96" t="n">
        <f aca="false">BR49964-2.5</f>
        <v>-2.5</v>
      </c>
    </row>
    <row r="49965" customFormat="false" ht="12" hidden="false" customHeight="false" outlineLevel="0" collapsed="false">
      <c r="BS49965" s="96" t="n">
        <f aca="false">BR49965-2.5</f>
        <v>-2.5</v>
      </c>
    </row>
    <row r="49966" customFormat="false" ht="12" hidden="false" customHeight="false" outlineLevel="0" collapsed="false">
      <c r="BS49966" s="96" t="n">
        <f aca="false">BR49966-2.5</f>
        <v>-2.5</v>
      </c>
    </row>
    <row r="49967" customFormat="false" ht="12" hidden="false" customHeight="false" outlineLevel="0" collapsed="false">
      <c r="BS49967" s="96" t="n">
        <f aca="false">BR49967-2.5</f>
        <v>-2.5</v>
      </c>
    </row>
    <row r="49968" customFormat="false" ht="12" hidden="false" customHeight="false" outlineLevel="0" collapsed="false">
      <c r="BS49968" s="96" t="n">
        <f aca="false">BR49968-2.5</f>
        <v>-2.5</v>
      </c>
    </row>
    <row r="49969" customFormat="false" ht="12" hidden="false" customHeight="false" outlineLevel="0" collapsed="false">
      <c r="BS49969" s="96" t="n">
        <f aca="false">BR49969-2.5</f>
        <v>-2.5</v>
      </c>
    </row>
    <row r="49970" customFormat="false" ht="12" hidden="false" customHeight="false" outlineLevel="0" collapsed="false">
      <c r="BS49970" s="96" t="n">
        <f aca="false">BR49970-2.5</f>
        <v>-2.5</v>
      </c>
    </row>
    <row r="49971" customFormat="false" ht="12" hidden="false" customHeight="false" outlineLevel="0" collapsed="false">
      <c r="BS49971" s="96" t="n">
        <f aca="false">BR49971-2.5</f>
        <v>-2.5</v>
      </c>
    </row>
    <row r="49972" customFormat="false" ht="12" hidden="false" customHeight="false" outlineLevel="0" collapsed="false">
      <c r="BS49972" s="96" t="n">
        <f aca="false">BR49972-2.5</f>
        <v>-2.5</v>
      </c>
    </row>
    <row r="49973" customFormat="false" ht="12" hidden="false" customHeight="false" outlineLevel="0" collapsed="false">
      <c r="BS49973" s="96" t="n">
        <f aca="false">BR49973-2.5</f>
        <v>-2.5</v>
      </c>
    </row>
    <row r="49974" customFormat="false" ht="12" hidden="false" customHeight="false" outlineLevel="0" collapsed="false">
      <c r="BS49974" s="96" t="n">
        <f aca="false">BR49974-2.5</f>
        <v>-2.5</v>
      </c>
    </row>
    <row r="49975" customFormat="false" ht="12" hidden="false" customHeight="false" outlineLevel="0" collapsed="false">
      <c r="BS49975" s="96" t="n">
        <f aca="false">BR49975-2.5</f>
        <v>-2.5</v>
      </c>
    </row>
    <row r="49976" customFormat="false" ht="12" hidden="false" customHeight="false" outlineLevel="0" collapsed="false">
      <c r="BS49976" s="96" t="n">
        <f aca="false">BR49976-2.5</f>
        <v>-2.5</v>
      </c>
    </row>
    <row r="49977" customFormat="false" ht="12" hidden="false" customHeight="false" outlineLevel="0" collapsed="false">
      <c r="BS49977" s="96" t="n">
        <f aca="false">BR49977-2.5</f>
        <v>-2.5</v>
      </c>
    </row>
    <row r="49978" customFormat="false" ht="12" hidden="false" customHeight="false" outlineLevel="0" collapsed="false">
      <c r="BS49978" s="96" t="n">
        <f aca="false">BR49978-2.5</f>
        <v>-2.5</v>
      </c>
    </row>
    <row r="49979" customFormat="false" ht="12" hidden="false" customHeight="false" outlineLevel="0" collapsed="false">
      <c r="BS49979" s="96" t="n">
        <f aca="false">BR49979-2.5</f>
        <v>-2.5</v>
      </c>
    </row>
    <row r="49980" customFormat="false" ht="12" hidden="false" customHeight="false" outlineLevel="0" collapsed="false">
      <c r="BS49980" s="96" t="n">
        <f aca="false">BR49980-2.5</f>
        <v>-2.5</v>
      </c>
    </row>
    <row r="49981" customFormat="false" ht="12" hidden="false" customHeight="false" outlineLevel="0" collapsed="false">
      <c r="BS49981" s="96" t="n">
        <f aca="false">BR49981-2.5</f>
        <v>-2.5</v>
      </c>
    </row>
    <row r="49982" customFormat="false" ht="12" hidden="false" customHeight="false" outlineLevel="0" collapsed="false">
      <c r="BS49982" s="96" t="n">
        <f aca="false">BR49982-2.5</f>
        <v>-2.5</v>
      </c>
    </row>
    <row r="49983" customFormat="false" ht="12" hidden="false" customHeight="false" outlineLevel="0" collapsed="false">
      <c r="BS49983" s="96" t="n">
        <f aca="false">BR49983-2.5</f>
        <v>-2.5</v>
      </c>
    </row>
    <row r="49984" customFormat="false" ht="12" hidden="false" customHeight="false" outlineLevel="0" collapsed="false">
      <c r="BS49984" s="96" t="n">
        <f aca="false">BR49984-2.5</f>
        <v>-2.5</v>
      </c>
    </row>
    <row r="49985" customFormat="false" ht="12" hidden="false" customHeight="false" outlineLevel="0" collapsed="false">
      <c r="BS49985" s="96" t="n">
        <f aca="false">BR49985-2.5</f>
        <v>-2.5</v>
      </c>
    </row>
    <row r="49986" customFormat="false" ht="12" hidden="false" customHeight="false" outlineLevel="0" collapsed="false">
      <c r="BS49986" s="96" t="n">
        <f aca="false">BR49986-2.5</f>
        <v>-2.5</v>
      </c>
    </row>
    <row r="49987" customFormat="false" ht="12" hidden="false" customHeight="false" outlineLevel="0" collapsed="false">
      <c r="BS49987" s="96" t="n">
        <f aca="false">BR49987-2.5</f>
        <v>-2.5</v>
      </c>
    </row>
    <row r="49988" customFormat="false" ht="12" hidden="false" customHeight="false" outlineLevel="0" collapsed="false">
      <c r="BS49988" s="96" t="n">
        <f aca="false">BR49988-2.5</f>
        <v>-2.5</v>
      </c>
    </row>
    <row r="49989" customFormat="false" ht="12" hidden="false" customHeight="false" outlineLevel="0" collapsed="false">
      <c r="BS49989" s="96" t="n">
        <f aca="false">BR49989-2.5</f>
        <v>-2.5</v>
      </c>
    </row>
    <row r="49990" customFormat="false" ht="12" hidden="false" customHeight="false" outlineLevel="0" collapsed="false">
      <c r="BS49990" s="96" t="n">
        <f aca="false">BR49990-2.5</f>
        <v>-2.5</v>
      </c>
    </row>
    <row r="49991" customFormat="false" ht="12" hidden="false" customHeight="false" outlineLevel="0" collapsed="false">
      <c r="BS49991" s="96" t="n">
        <f aca="false">BR49991-2.5</f>
        <v>-2.5</v>
      </c>
    </row>
    <row r="49992" customFormat="false" ht="12" hidden="false" customHeight="false" outlineLevel="0" collapsed="false">
      <c r="BS49992" s="96" t="n">
        <f aca="false">BR49992-2.5</f>
        <v>-2.5</v>
      </c>
    </row>
    <row r="49993" customFormat="false" ht="12" hidden="false" customHeight="false" outlineLevel="0" collapsed="false">
      <c r="BS49993" s="96" t="n">
        <f aca="false">BR49993-2.5</f>
        <v>-2.5</v>
      </c>
    </row>
    <row r="49994" customFormat="false" ht="12" hidden="false" customHeight="false" outlineLevel="0" collapsed="false">
      <c r="BS49994" s="96" t="n">
        <f aca="false">BR49994-2.5</f>
        <v>-2.5</v>
      </c>
    </row>
    <row r="49995" customFormat="false" ht="12" hidden="false" customHeight="false" outlineLevel="0" collapsed="false">
      <c r="BS49995" s="96" t="n">
        <f aca="false">BR49995-2.5</f>
        <v>-2.5</v>
      </c>
    </row>
    <row r="49996" customFormat="false" ht="12" hidden="false" customHeight="false" outlineLevel="0" collapsed="false">
      <c r="BS49996" s="96" t="n">
        <f aca="false">BR49996-2.5</f>
        <v>-2.5</v>
      </c>
    </row>
    <row r="49997" customFormat="false" ht="12" hidden="false" customHeight="false" outlineLevel="0" collapsed="false">
      <c r="BS49997" s="96" t="n">
        <f aca="false">BR49997-2.5</f>
        <v>-2.5</v>
      </c>
    </row>
    <row r="49998" customFormat="false" ht="12" hidden="false" customHeight="false" outlineLevel="0" collapsed="false">
      <c r="BS49998" s="96" t="n">
        <f aca="false">BR49998-2.5</f>
        <v>-2.5</v>
      </c>
    </row>
    <row r="49999" customFormat="false" ht="12" hidden="false" customHeight="false" outlineLevel="0" collapsed="false">
      <c r="BS49999" s="96" t="n">
        <f aca="false">BR49999-2.5</f>
        <v>-2.5</v>
      </c>
    </row>
    <row r="50000" customFormat="false" ht="12" hidden="false" customHeight="false" outlineLevel="0" collapsed="false">
      <c r="BS50000" s="96" t="n">
        <f aca="false">BR50000-2.5</f>
        <v>-2.5</v>
      </c>
    </row>
    <row r="50001" customFormat="false" ht="12" hidden="false" customHeight="false" outlineLevel="0" collapsed="false">
      <c r="BS50001" s="96" t="n">
        <f aca="false">BR50001-2.5</f>
        <v>-2.5</v>
      </c>
    </row>
    <row r="50002" customFormat="false" ht="12" hidden="false" customHeight="false" outlineLevel="0" collapsed="false">
      <c r="BS50002" s="96" t="n">
        <f aca="false">BR50002-2.5</f>
        <v>-2.5</v>
      </c>
    </row>
    <row r="50003" customFormat="false" ht="12" hidden="false" customHeight="false" outlineLevel="0" collapsed="false">
      <c r="BS50003" s="96" t="n">
        <f aca="false">BR50003-2.5</f>
        <v>-2.5</v>
      </c>
    </row>
    <row r="50004" customFormat="false" ht="12" hidden="false" customHeight="false" outlineLevel="0" collapsed="false">
      <c r="BS50004" s="96" t="n">
        <f aca="false">BR50004-2.5</f>
        <v>-2.5</v>
      </c>
    </row>
    <row r="50005" customFormat="false" ht="12" hidden="false" customHeight="false" outlineLevel="0" collapsed="false">
      <c r="BS50005" s="96" t="n">
        <f aca="false">BR50005-2.5</f>
        <v>-2.5</v>
      </c>
    </row>
    <row r="50006" customFormat="false" ht="12" hidden="false" customHeight="false" outlineLevel="0" collapsed="false">
      <c r="BS50006" s="96" t="n">
        <f aca="false">BR50006-2.5</f>
        <v>-2.5</v>
      </c>
    </row>
    <row r="50007" customFormat="false" ht="12" hidden="false" customHeight="false" outlineLevel="0" collapsed="false">
      <c r="BS50007" s="96" t="n">
        <f aca="false">BR50007-2.5</f>
        <v>-2.5</v>
      </c>
    </row>
    <row r="50008" customFormat="false" ht="12" hidden="false" customHeight="false" outlineLevel="0" collapsed="false">
      <c r="BS50008" s="96" t="n">
        <f aca="false">BR50008-2.5</f>
        <v>-2.5</v>
      </c>
    </row>
    <row r="50009" customFormat="false" ht="12" hidden="false" customHeight="false" outlineLevel="0" collapsed="false">
      <c r="BS50009" s="96" t="n">
        <f aca="false">BR50009-2.5</f>
        <v>-2.5</v>
      </c>
    </row>
    <row r="50010" customFormat="false" ht="12" hidden="false" customHeight="false" outlineLevel="0" collapsed="false">
      <c r="BS50010" s="96" t="n">
        <f aca="false">BR50010-2.5</f>
        <v>-2.5</v>
      </c>
    </row>
    <row r="50011" customFormat="false" ht="12" hidden="false" customHeight="false" outlineLevel="0" collapsed="false">
      <c r="BS50011" s="96" t="n">
        <f aca="false">BR50011-2.5</f>
        <v>-2.5</v>
      </c>
    </row>
    <row r="50012" customFormat="false" ht="12" hidden="false" customHeight="false" outlineLevel="0" collapsed="false">
      <c r="BS50012" s="96" t="n">
        <f aca="false">BR50012-2.5</f>
        <v>-2.5</v>
      </c>
    </row>
    <row r="50013" customFormat="false" ht="12" hidden="false" customHeight="false" outlineLevel="0" collapsed="false">
      <c r="BS50013" s="96" t="n">
        <f aca="false">BR50013-2.5</f>
        <v>-2.5</v>
      </c>
    </row>
    <row r="50014" customFormat="false" ht="12" hidden="false" customHeight="false" outlineLevel="0" collapsed="false">
      <c r="BS50014" s="96" t="n">
        <f aca="false">BR50014-2.5</f>
        <v>-2.5</v>
      </c>
    </row>
    <row r="50015" customFormat="false" ht="12" hidden="false" customHeight="false" outlineLevel="0" collapsed="false">
      <c r="BS50015" s="96" t="n">
        <f aca="false">BR50015-2.5</f>
        <v>-2.5</v>
      </c>
    </row>
    <row r="50016" customFormat="false" ht="12" hidden="false" customHeight="false" outlineLevel="0" collapsed="false">
      <c r="BS50016" s="96" t="n">
        <f aca="false">BR50016-2.5</f>
        <v>-2.5</v>
      </c>
    </row>
    <row r="50017" customFormat="false" ht="12" hidden="false" customHeight="false" outlineLevel="0" collapsed="false">
      <c r="BS50017" s="96" t="n">
        <f aca="false">BR50017-2.5</f>
        <v>-2.5</v>
      </c>
    </row>
    <row r="50018" customFormat="false" ht="12" hidden="false" customHeight="false" outlineLevel="0" collapsed="false">
      <c r="BS50018" s="96" t="n">
        <f aca="false">BR50018-2.5</f>
        <v>-2.5</v>
      </c>
    </row>
    <row r="50019" customFormat="false" ht="12" hidden="false" customHeight="false" outlineLevel="0" collapsed="false">
      <c r="BS50019" s="96" t="n">
        <f aca="false">BR50019-2.5</f>
        <v>-2.5</v>
      </c>
    </row>
    <row r="50020" customFormat="false" ht="12" hidden="false" customHeight="false" outlineLevel="0" collapsed="false">
      <c r="BS50020" s="96" t="n">
        <f aca="false">BR50020-2.5</f>
        <v>-2.5</v>
      </c>
    </row>
    <row r="50021" customFormat="false" ht="12" hidden="false" customHeight="false" outlineLevel="0" collapsed="false">
      <c r="BS50021" s="96" t="n">
        <f aca="false">BR50021-2.5</f>
        <v>-2.5</v>
      </c>
    </row>
    <row r="50022" customFormat="false" ht="12" hidden="false" customHeight="false" outlineLevel="0" collapsed="false">
      <c r="BS50022" s="96" t="n">
        <f aca="false">BR50022-2.5</f>
        <v>-2.5</v>
      </c>
    </row>
    <row r="50023" customFormat="false" ht="12" hidden="false" customHeight="false" outlineLevel="0" collapsed="false">
      <c r="BS50023" s="96" t="n">
        <f aca="false">BR50023-2.5</f>
        <v>-2.5</v>
      </c>
    </row>
    <row r="50024" customFormat="false" ht="12" hidden="false" customHeight="false" outlineLevel="0" collapsed="false">
      <c r="BS50024" s="96" t="n">
        <f aca="false">BR50024-2.5</f>
        <v>-2.5</v>
      </c>
    </row>
    <row r="50025" customFormat="false" ht="12" hidden="false" customHeight="false" outlineLevel="0" collapsed="false">
      <c r="BS50025" s="96" t="n">
        <f aca="false">BR50025-2.5</f>
        <v>-2.5</v>
      </c>
    </row>
    <row r="50026" customFormat="false" ht="12" hidden="false" customHeight="false" outlineLevel="0" collapsed="false">
      <c r="BS50026" s="96" t="n">
        <f aca="false">BR50026-2.5</f>
        <v>-2.5</v>
      </c>
    </row>
    <row r="50027" customFormat="false" ht="12" hidden="false" customHeight="false" outlineLevel="0" collapsed="false">
      <c r="BS50027" s="96" t="n">
        <f aca="false">BR50027-2.5</f>
        <v>-2.5</v>
      </c>
    </row>
    <row r="50028" customFormat="false" ht="12" hidden="false" customHeight="false" outlineLevel="0" collapsed="false">
      <c r="BS50028" s="96" t="n">
        <f aca="false">BR50028-2.5</f>
        <v>-2.5</v>
      </c>
    </row>
    <row r="50029" customFormat="false" ht="12" hidden="false" customHeight="false" outlineLevel="0" collapsed="false">
      <c r="BS50029" s="96" t="n">
        <f aca="false">BR50029-2.5</f>
        <v>-2.5</v>
      </c>
    </row>
    <row r="50030" customFormat="false" ht="12" hidden="false" customHeight="false" outlineLevel="0" collapsed="false">
      <c r="BS50030" s="96" t="n">
        <f aca="false">BR50030-2.5</f>
        <v>-2.5</v>
      </c>
    </row>
    <row r="50031" customFormat="false" ht="12" hidden="false" customHeight="false" outlineLevel="0" collapsed="false">
      <c r="BS50031" s="96" t="n">
        <f aca="false">BR50031-2.5</f>
        <v>-2.5</v>
      </c>
    </row>
    <row r="50032" customFormat="false" ht="12" hidden="false" customHeight="false" outlineLevel="0" collapsed="false">
      <c r="BS50032" s="96" t="n">
        <f aca="false">BR50032-2.5</f>
        <v>-2.5</v>
      </c>
    </row>
    <row r="50033" customFormat="false" ht="12" hidden="false" customHeight="false" outlineLevel="0" collapsed="false">
      <c r="BS50033" s="96" t="n">
        <f aca="false">BR50033-2.5</f>
        <v>-2.5</v>
      </c>
    </row>
    <row r="50034" customFormat="false" ht="12" hidden="false" customHeight="false" outlineLevel="0" collapsed="false">
      <c r="BS50034" s="96" t="n">
        <f aca="false">BR50034-2.5</f>
        <v>-2.5</v>
      </c>
    </row>
    <row r="50035" customFormat="false" ht="12" hidden="false" customHeight="false" outlineLevel="0" collapsed="false">
      <c r="BS50035" s="96" t="n">
        <f aca="false">BR50035-2.5</f>
        <v>-2.5</v>
      </c>
    </row>
    <row r="50036" customFormat="false" ht="12" hidden="false" customHeight="false" outlineLevel="0" collapsed="false">
      <c r="BS50036" s="96" t="n">
        <f aca="false">BR50036-2.5</f>
        <v>-2.5</v>
      </c>
    </row>
    <row r="50037" customFormat="false" ht="12" hidden="false" customHeight="false" outlineLevel="0" collapsed="false">
      <c r="BS50037" s="96" t="n">
        <f aca="false">BR50037-2.5</f>
        <v>-2.5</v>
      </c>
    </row>
    <row r="50038" customFormat="false" ht="12" hidden="false" customHeight="false" outlineLevel="0" collapsed="false">
      <c r="BS50038" s="96" t="n">
        <f aca="false">BR50038-2.5</f>
        <v>-2.5</v>
      </c>
    </row>
    <row r="50039" customFormat="false" ht="12" hidden="false" customHeight="false" outlineLevel="0" collapsed="false">
      <c r="BS50039" s="96" t="n">
        <f aca="false">BR50039-2.5</f>
        <v>-2.5</v>
      </c>
    </row>
    <row r="50040" customFormat="false" ht="12" hidden="false" customHeight="false" outlineLevel="0" collapsed="false">
      <c r="BS50040" s="96" t="n">
        <f aca="false">BR50040-2.5</f>
        <v>-2.5</v>
      </c>
    </row>
    <row r="50041" customFormat="false" ht="12" hidden="false" customHeight="false" outlineLevel="0" collapsed="false">
      <c r="BS50041" s="96" t="n">
        <f aca="false">BR50041-2.5</f>
        <v>-2.5</v>
      </c>
    </row>
    <row r="50042" customFormat="false" ht="12" hidden="false" customHeight="false" outlineLevel="0" collapsed="false">
      <c r="BS50042" s="96" t="n">
        <f aca="false">BR50042-2.5</f>
        <v>-2.5</v>
      </c>
    </row>
    <row r="50043" customFormat="false" ht="12" hidden="false" customHeight="false" outlineLevel="0" collapsed="false">
      <c r="BS50043" s="96" t="n">
        <f aca="false">BR50043-2.5</f>
        <v>-2.5</v>
      </c>
    </row>
    <row r="50044" customFormat="false" ht="12" hidden="false" customHeight="false" outlineLevel="0" collapsed="false">
      <c r="BS50044" s="96" t="n">
        <f aca="false">BR50044-2.5</f>
        <v>-2.5</v>
      </c>
    </row>
    <row r="50045" customFormat="false" ht="12" hidden="false" customHeight="false" outlineLevel="0" collapsed="false">
      <c r="BS50045" s="96" t="n">
        <f aca="false">BR50045-2.5</f>
        <v>-2.5</v>
      </c>
    </row>
    <row r="50046" customFormat="false" ht="12" hidden="false" customHeight="false" outlineLevel="0" collapsed="false">
      <c r="BS50046" s="96" t="n">
        <f aca="false">BR50046-2.5</f>
        <v>-2.5</v>
      </c>
    </row>
    <row r="50047" customFormat="false" ht="12" hidden="false" customHeight="false" outlineLevel="0" collapsed="false">
      <c r="BS50047" s="96" t="n">
        <f aca="false">BR50047-2.5</f>
        <v>-2.5</v>
      </c>
    </row>
    <row r="50048" customFormat="false" ht="12" hidden="false" customHeight="false" outlineLevel="0" collapsed="false">
      <c r="BS50048" s="96" t="n">
        <f aca="false">BR50048-2.5</f>
        <v>-2.5</v>
      </c>
    </row>
    <row r="50049" customFormat="false" ht="12" hidden="false" customHeight="false" outlineLevel="0" collapsed="false">
      <c r="BS50049" s="96" t="n">
        <f aca="false">BR50049-2.5</f>
        <v>-2.5</v>
      </c>
    </row>
    <row r="50050" customFormat="false" ht="12" hidden="false" customHeight="false" outlineLevel="0" collapsed="false">
      <c r="BS50050" s="96" t="n">
        <f aca="false">BR50050-2.5</f>
        <v>-2.5</v>
      </c>
    </row>
    <row r="50051" customFormat="false" ht="12" hidden="false" customHeight="false" outlineLevel="0" collapsed="false">
      <c r="BS50051" s="96" t="n">
        <f aca="false">BR50051-2.5</f>
        <v>-2.5</v>
      </c>
    </row>
    <row r="50052" customFormat="false" ht="12" hidden="false" customHeight="false" outlineLevel="0" collapsed="false">
      <c r="BS50052" s="96" t="n">
        <f aca="false">BR50052-2.5</f>
        <v>-2.5</v>
      </c>
    </row>
    <row r="50053" customFormat="false" ht="12" hidden="false" customHeight="false" outlineLevel="0" collapsed="false">
      <c r="BS50053" s="96" t="n">
        <f aca="false">BR50053-2.5</f>
        <v>-2.5</v>
      </c>
    </row>
    <row r="50054" customFormat="false" ht="12" hidden="false" customHeight="false" outlineLevel="0" collapsed="false">
      <c r="BS50054" s="96" t="n">
        <f aca="false">BR50054-2.5</f>
        <v>-2.5</v>
      </c>
    </row>
    <row r="50055" customFormat="false" ht="12" hidden="false" customHeight="false" outlineLevel="0" collapsed="false">
      <c r="BS50055" s="96" t="n">
        <f aca="false">BR50055-2.5</f>
        <v>-2.5</v>
      </c>
    </row>
    <row r="50056" customFormat="false" ht="12" hidden="false" customHeight="false" outlineLevel="0" collapsed="false">
      <c r="BS50056" s="96" t="n">
        <f aca="false">BR50056-2.5</f>
        <v>-2.5</v>
      </c>
    </row>
    <row r="50057" customFormat="false" ht="12" hidden="false" customHeight="false" outlineLevel="0" collapsed="false">
      <c r="BS50057" s="96" t="n">
        <f aca="false">BR50057-2.5</f>
        <v>-2.5</v>
      </c>
    </row>
    <row r="50058" customFormat="false" ht="12" hidden="false" customHeight="false" outlineLevel="0" collapsed="false">
      <c r="BS50058" s="96" t="n">
        <f aca="false">BR50058-2.5</f>
        <v>-2.5</v>
      </c>
    </row>
    <row r="50059" customFormat="false" ht="12" hidden="false" customHeight="false" outlineLevel="0" collapsed="false">
      <c r="BS50059" s="96" t="n">
        <f aca="false">BR50059-2.5</f>
        <v>-2.5</v>
      </c>
    </row>
    <row r="50060" customFormat="false" ht="12" hidden="false" customHeight="false" outlineLevel="0" collapsed="false">
      <c r="BS50060" s="96" t="n">
        <f aca="false">BR50060-2.5</f>
        <v>-2.5</v>
      </c>
    </row>
    <row r="50061" customFormat="false" ht="12" hidden="false" customHeight="false" outlineLevel="0" collapsed="false">
      <c r="BS50061" s="96" t="n">
        <f aca="false">BR50061-2.5</f>
        <v>-2.5</v>
      </c>
    </row>
    <row r="50062" customFormat="false" ht="12" hidden="false" customHeight="false" outlineLevel="0" collapsed="false">
      <c r="BS50062" s="96" t="n">
        <f aca="false">BR50062-2.5</f>
        <v>-2.5</v>
      </c>
    </row>
    <row r="50063" customFormat="false" ht="12" hidden="false" customHeight="false" outlineLevel="0" collapsed="false">
      <c r="BS50063" s="96" t="n">
        <f aca="false">BR50063-2.5</f>
        <v>-2.5</v>
      </c>
    </row>
    <row r="50064" customFormat="false" ht="12" hidden="false" customHeight="false" outlineLevel="0" collapsed="false">
      <c r="BS50064" s="96" t="n">
        <f aca="false">BR50064-2.5</f>
        <v>-2.5</v>
      </c>
    </row>
    <row r="50065" customFormat="false" ht="12" hidden="false" customHeight="false" outlineLevel="0" collapsed="false">
      <c r="BS50065" s="96" t="n">
        <f aca="false">BR50065-2.5</f>
        <v>-2.5</v>
      </c>
    </row>
    <row r="50066" customFormat="false" ht="12" hidden="false" customHeight="false" outlineLevel="0" collapsed="false">
      <c r="BS50066" s="96" t="n">
        <f aca="false">BR50066-2.5</f>
        <v>-2.5</v>
      </c>
    </row>
    <row r="50067" customFormat="false" ht="12" hidden="false" customHeight="false" outlineLevel="0" collapsed="false">
      <c r="BS50067" s="96" t="n">
        <f aca="false">BR50067-2.5</f>
        <v>-2.5</v>
      </c>
    </row>
    <row r="50068" customFormat="false" ht="12" hidden="false" customHeight="false" outlineLevel="0" collapsed="false">
      <c r="BS50068" s="96" t="n">
        <f aca="false">BR50068-2.5</f>
        <v>-2.5</v>
      </c>
    </row>
    <row r="50069" customFormat="false" ht="12" hidden="false" customHeight="false" outlineLevel="0" collapsed="false">
      <c r="BS50069" s="96" t="n">
        <f aca="false">BR50069-2.5</f>
        <v>-2.5</v>
      </c>
    </row>
    <row r="50070" customFormat="false" ht="12" hidden="false" customHeight="false" outlineLevel="0" collapsed="false">
      <c r="BS50070" s="96" t="n">
        <f aca="false">BR50070-2.5</f>
        <v>-2.5</v>
      </c>
    </row>
    <row r="50071" customFormat="false" ht="12" hidden="false" customHeight="false" outlineLevel="0" collapsed="false">
      <c r="BS50071" s="96" t="n">
        <f aca="false">BR50071-2.5</f>
        <v>-2.5</v>
      </c>
    </row>
    <row r="50072" customFormat="false" ht="12" hidden="false" customHeight="false" outlineLevel="0" collapsed="false">
      <c r="BS50072" s="96" t="n">
        <f aca="false">BR50072-2.5</f>
        <v>-2.5</v>
      </c>
    </row>
    <row r="50073" customFormat="false" ht="12" hidden="false" customHeight="false" outlineLevel="0" collapsed="false">
      <c r="BS50073" s="96" t="n">
        <f aca="false">BR50073-2.5</f>
        <v>-2.5</v>
      </c>
    </row>
    <row r="50074" customFormat="false" ht="12" hidden="false" customHeight="false" outlineLevel="0" collapsed="false">
      <c r="BS50074" s="96" t="n">
        <f aca="false">BR50074-2.5</f>
        <v>-2.5</v>
      </c>
    </row>
    <row r="50075" customFormat="false" ht="12" hidden="false" customHeight="false" outlineLevel="0" collapsed="false">
      <c r="BS50075" s="96" t="n">
        <f aca="false">BR50075-2.5</f>
        <v>-2.5</v>
      </c>
    </row>
    <row r="50076" customFormat="false" ht="12" hidden="false" customHeight="false" outlineLevel="0" collapsed="false">
      <c r="BS50076" s="96" t="n">
        <f aca="false">BR50076-2.5</f>
        <v>-2.5</v>
      </c>
    </row>
    <row r="50077" customFormat="false" ht="12" hidden="false" customHeight="false" outlineLevel="0" collapsed="false">
      <c r="BS50077" s="96" t="n">
        <f aca="false">BR50077-2.5</f>
        <v>-2.5</v>
      </c>
    </row>
    <row r="50078" customFormat="false" ht="12" hidden="false" customHeight="false" outlineLevel="0" collapsed="false">
      <c r="BS50078" s="96" t="n">
        <f aca="false">BR50078-2.5</f>
        <v>-2.5</v>
      </c>
    </row>
    <row r="50079" customFormat="false" ht="12" hidden="false" customHeight="false" outlineLevel="0" collapsed="false">
      <c r="BS50079" s="96" t="n">
        <f aca="false">BR50079-2.5</f>
        <v>-2.5</v>
      </c>
    </row>
    <row r="50080" customFormat="false" ht="12" hidden="false" customHeight="false" outlineLevel="0" collapsed="false">
      <c r="BS50080" s="96" t="n">
        <f aca="false">BR50080-2.5</f>
        <v>-2.5</v>
      </c>
    </row>
    <row r="50081" customFormat="false" ht="12" hidden="false" customHeight="false" outlineLevel="0" collapsed="false">
      <c r="BS50081" s="96" t="n">
        <f aca="false">BR50081-2.5</f>
        <v>-2.5</v>
      </c>
    </row>
    <row r="50082" customFormat="false" ht="12" hidden="false" customHeight="false" outlineLevel="0" collapsed="false">
      <c r="BS50082" s="96" t="n">
        <f aca="false">BR50082-2.5</f>
        <v>-2.5</v>
      </c>
    </row>
    <row r="50083" customFormat="false" ht="12" hidden="false" customHeight="false" outlineLevel="0" collapsed="false">
      <c r="BS50083" s="96" t="n">
        <f aca="false">BR50083-2.5</f>
        <v>-2.5</v>
      </c>
    </row>
    <row r="50084" customFormat="false" ht="12" hidden="false" customHeight="false" outlineLevel="0" collapsed="false">
      <c r="BS50084" s="96" t="n">
        <f aca="false">BR50084-2.5</f>
        <v>-2.5</v>
      </c>
    </row>
    <row r="50085" customFormat="false" ht="12" hidden="false" customHeight="false" outlineLevel="0" collapsed="false">
      <c r="BS50085" s="96" t="n">
        <f aca="false">BR50085-2.5</f>
        <v>-2.5</v>
      </c>
    </row>
    <row r="50086" customFormat="false" ht="12" hidden="false" customHeight="false" outlineLevel="0" collapsed="false">
      <c r="BS50086" s="96" t="n">
        <f aca="false">BR50086-2.5</f>
        <v>-2.5</v>
      </c>
    </row>
    <row r="50087" customFormat="false" ht="12" hidden="false" customHeight="false" outlineLevel="0" collapsed="false">
      <c r="BS50087" s="96" t="n">
        <f aca="false">BR50087-2.5</f>
        <v>-2.5</v>
      </c>
    </row>
    <row r="50088" customFormat="false" ht="12" hidden="false" customHeight="false" outlineLevel="0" collapsed="false">
      <c r="BS50088" s="96" t="n">
        <f aca="false">BR50088-2.5</f>
        <v>-2.5</v>
      </c>
    </row>
    <row r="50089" customFormat="false" ht="12" hidden="false" customHeight="false" outlineLevel="0" collapsed="false">
      <c r="BS50089" s="96" t="n">
        <f aca="false">BR50089-2.5</f>
        <v>-2.5</v>
      </c>
    </row>
    <row r="50090" customFormat="false" ht="12" hidden="false" customHeight="false" outlineLevel="0" collapsed="false">
      <c r="BS50090" s="96" t="n">
        <f aca="false">BR50090-2.5</f>
        <v>-2.5</v>
      </c>
    </row>
    <row r="50091" customFormat="false" ht="12" hidden="false" customHeight="false" outlineLevel="0" collapsed="false">
      <c r="BS50091" s="96" t="n">
        <f aca="false">BR50091-2.5</f>
        <v>-2.5</v>
      </c>
    </row>
    <row r="50092" customFormat="false" ht="12" hidden="false" customHeight="false" outlineLevel="0" collapsed="false">
      <c r="BS50092" s="96" t="n">
        <f aca="false">BR50092-2.5</f>
        <v>-2.5</v>
      </c>
    </row>
    <row r="50093" customFormat="false" ht="12" hidden="false" customHeight="false" outlineLevel="0" collapsed="false">
      <c r="BS50093" s="96" t="n">
        <f aca="false">BR50093-2.5</f>
        <v>-2.5</v>
      </c>
    </row>
    <row r="50094" customFormat="false" ht="12" hidden="false" customHeight="false" outlineLevel="0" collapsed="false">
      <c r="BS50094" s="96" t="n">
        <f aca="false">BR50094-2.5</f>
        <v>-2.5</v>
      </c>
    </row>
    <row r="50095" customFormat="false" ht="12" hidden="false" customHeight="false" outlineLevel="0" collapsed="false">
      <c r="BS50095" s="96" t="n">
        <f aca="false">BR50095-2.5</f>
        <v>-2.5</v>
      </c>
    </row>
    <row r="50096" customFormat="false" ht="12" hidden="false" customHeight="false" outlineLevel="0" collapsed="false">
      <c r="BS50096" s="96" t="n">
        <f aca="false">BR50096-2.5</f>
        <v>-2.5</v>
      </c>
    </row>
    <row r="50097" customFormat="false" ht="12" hidden="false" customHeight="false" outlineLevel="0" collapsed="false">
      <c r="BS50097" s="96" t="n">
        <f aca="false">BR50097-2.5</f>
        <v>-2.5</v>
      </c>
    </row>
    <row r="50098" customFormat="false" ht="12" hidden="false" customHeight="false" outlineLevel="0" collapsed="false">
      <c r="BS50098" s="96" t="n">
        <f aca="false">BR50098-2.5</f>
        <v>-2.5</v>
      </c>
    </row>
    <row r="50099" customFormat="false" ht="12" hidden="false" customHeight="false" outlineLevel="0" collapsed="false">
      <c r="BS50099" s="96" t="n">
        <f aca="false">BR50099-2.5</f>
        <v>-2.5</v>
      </c>
    </row>
    <row r="50100" customFormat="false" ht="12" hidden="false" customHeight="false" outlineLevel="0" collapsed="false">
      <c r="BS50100" s="96" t="n">
        <f aca="false">BR50100-2.5</f>
        <v>-2.5</v>
      </c>
    </row>
    <row r="50101" customFormat="false" ht="12" hidden="false" customHeight="false" outlineLevel="0" collapsed="false">
      <c r="BS50101" s="96" t="n">
        <f aca="false">BR50101-2.5</f>
        <v>-2.5</v>
      </c>
    </row>
    <row r="50102" customFormat="false" ht="12" hidden="false" customHeight="false" outlineLevel="0" collapsed="false">
      <c r="BS50102" s="96" t="n">
        <f aca="false">BR50102-2.5</f>
        <v>-2.5</v>
      </c>
    </row>
    <row r="50103" customFormat="false" ht="12" hidden="false" customHeight="false" outlineLevel="0" collapsed="false">
      <c r="BS50103" s="96" t="n">
        <f aca="false">BR50103-2.5</f>
        <v>-2.5</v>
      </c>
    </row>
    <row r="50104" customFormat="false" ht="12" hidden="false" customHeight="false" outlineLevel="0" collapsed="false">
      <c r="BS50104" s="96" t="n">
        <f aca="false">BR50104-2.5</f>
        <v>-2.5</v>
      </c>
    </row>
    <row r="50105" customFormat="false" ht="12" hidden="false" customHeight="false" outlineLevel="0" collapsed="false">
      <c r="BS50105" s="96" t="n">
        <f aca="false">BR50105-2.5</f>
        <v>-2.5</v>
      </c>
    </row>
    <row r="50106" customFormat="false" ht="12" hidden="false" customHeight="false" outlineLevel="0" collapsed="false">
      <c r="BS50106" s="96" t="n">
        <f aca="false">BR50106-2.5</f>
        <v>-2.5</v>
      </c>
    </row>
    <row r="50107" customFormat="false" ht="12" hidden="false" customHeight="false" outlineLevel="0" collapsed="false">
      <c r="BS50107" s="96" t="n">
        <f aca="false">BR50107-2.5</f>
        <v>-2.5</v>
      </c>
    </row>
    <row r="50108" customFormat="false" ht="12" hidden="false" customHeight="false" outlineLevel="0" collapsed="false">
      <c r="BS50108" s="96" t="n">
        <f aca="false">BR50108-2.5</f>
        <v>-2.5</v>
      </c>
    </row>
    <row r="50109" customFormat="false" ht="12" hidden="false" customHeight="false" outlineLevel="0" collapsed="false">
      <c r="BS50109" s="96" t="n">
        <f aca="false">BR50109-2.5</f>
        <v>-2.5</v>
      </c>
    </row>
    <row r="50110" customFormat="false" ht="12" hidden="false" customHeight="false" outlineLevel="0" collapsed="false">
      <c r="BS50110" s="96" t="n">
        <f aca="false">BR50110-2.5</f>
        <v>-2.5</v>
      </c>
    </row>
    <row r="50111" customFormat="false" ht="12" hidden="false" customHeight="false" outlineLevel="0" collapsed="false">
      <c r="BS50111" s="96" t="n">
        <f aca="false">BR50111-2.5</f>
        <v>-2.5</v>
      </c>
    </row>
    <row r="50112" customFormat="false" ht="12" hidden="false" customHeight="false" outlineLevel="0" collapsed="false">
      <c r="BS50112" s="96" t="n">
        <f aca="false">BR50112-2.5</f>
        <v>-2.5</v>
      </c>
    </row>
    <row r="50113" customFormat="false" ht="12" hidden="false" customHeight="false" outlineLevel="0" collapsed="false">
      <c r="BS50113" s="96" t="n">
        <f aca="false">BR50113-2.5</f>
        <v>-2.5</v>
      </c>
    </row>
    <row r="50114" customFormat="false" ht="12" hidden="false" customHeight="false" outlineLevel="0" collapsed="false">
      <c r="BS50114" s="96" t="n">
        <f aca="false">BR50114-2.5</f>
        <v>-2.5</v>
      </c>
    </row>
    <row r="50115" customFormat="false" ht="12" hidden="false" customHeight="false" outlineLevel="0" collapsed="false">
      <c r="BS50115" s="96" t="n">
        <f aca="false">BR50115-2.5</f>
        <v>-2.5</v>
      </c>
    </row>
    <row r="50116" customFormat="false" ht="12" hidden="false" customHeight="false" outlineLevel="0" collapsed="false">
      <c r="BS50116" s="96" t="n">
        <f aca="false">BR50116-2.5</f>
        <v>-2.5</v>
      </c>
    </row>
    <row r="50117" customFormat="false" ht="12" hidden="false" customHeight="false" outlineLevel="0" collapsed="false">
      <c r="BS50117" s="96" t="n">
        <f aca="false">BR50117-2.5</f>
        <v>-2.5</v>
      </c>
    </row>
    <row r="50118" customFormat="false" ht="12" hidden="false" customHeight="false" outlineLevel="0" collapsed="false">
      <c r="BS50118" s="96" t="n">
        <f aca="false">BR50118-2.5</f>
        <v>-2.5</v>
      </c>
    </row>
    <row r="50119" customFormat="false" ht="12" hidden="false" customHeight="false" outlineLevel="0" collapsed="false">
      <c r="BS50119" s="96" t="n">
        <f aca="false">BR50119-2.5</f>
        <v>-2.5</v>
      </c>
    </row>
    <row r="50120" customFormat="false" ht="12" hidden="false" customHeight="false" outlineLevel="0" collapsed="false">
      <c r="BS50120" s="96" t="n">
        <f aca="false">BR50120-2.5</f>
        <v>-2.5</v>
      </c>
    </row>
    <row r="50121" customFormat="false" ht="12" hidden="false" customHeight="false" outlineLevel="0" collapsed="false">
      <c r="BS50121" s="96" t="n">
        <f aca="false">BR50121-2.5</f>
        <v>-2.5</v>
      </c>
    </row>
    <row r="50122" customFormat="false" ht="12" hidden="false" customHeight="false" outlineLevel="0" collapsed="false">
      <c r="BS50122" s="96" t="n">
        <f aca="false">BR50122-2.5</f>
        <v>-2.5</v>
      </c>
    </row>
    <row r="50123" customFormat="false" ht="12" hidden="false" customHeight="false" outlineLevel="0" collapsed="false">
      <c r="BS50123" s="96" t="n">
        <f aca="false">BR50123-2.5</f>
        <v>-2.5</v>
      </c>
    </row>
    <row r="50124" customFormat="false" ht="12" hidden="false" customHeight="false" outlineLevel="0" collapsed="false">
      <c r="BS50124" s="96" t="n">
        <f aca="false">BR50124-2.5</f>
        <v>-2.5</v>
      </c>
    </row>
    <row r="50125" customFormat="false" ht="12" hidden="false" customHeight="false" outlineLevel="0" collapsed="false">
      <c r="BS50125" s="96" t="n">
        <f aca="false">BR50125-2.5</f>
        <v>-2.5</v>
      </c>
    </row>
    <row r="50126" customFormat="false" ht="12" hidden="false" customHeight="false" outlineLevel="0" collapsed="false">
      <c r="BS50126" s="96" t="n">
        <f aca="false">BR50126-2.5</f>
        <v>-2.5</v>
      </c>
    </row>
    <row r="50127" customFormat="false" ht="12" hidden="false" customHeight="false" outlineLevel="0" collapsed="false">
      <c r="BS50127" s="96" t="n">
        <f aca="false">BR50127-2.5</f>
        <v>-2.5</v>
      </c>
    </row>
    <row r="50128" customFormat="false" ht="12" hidden="false" customHeight="false" outlineLevel="0" collapsed="false">
      <c r="BS50128" s="96" t="n">
        <f aca="false">BR50128-2.5</f>
        <v>-2.5</v>
      </c>
    </row>
    <row r="50129" customFormat="false" ht="12" hidden="false" customHeight="false" outlineLevel="0" collapsed="false">
      <c r="BS50129" s="96" t="n">
        <f aca="false">BR50129-2.5</f>
        <v>-2.5</v>
      </c>
    </row>
    <row r="50130" customFormat="false" ht="12" hidden="false" customHeight="false" outlineLevel="0" collapsed="false">
      <c r="BS50130" s="96" t="n">
        <f aca="false">BR50130-2.5</f>
        <v>-2.5</v>
      </c>
    </row>
    <row r="50131" customFormat="false" ht="12" hidden="false" customHeight="false" outlineLevel="0" collapsed="false">
      <c r="BS50131" s="96" t="n">
        <f aca="false">BR50131-2.5</f>
        <v>-2.5</v>
      </c>
    </row>
    <row r="50132" customFormat="false" ht="12" hidden="false" customHeight="false" outlineLevel="0" collapsed="false">
      <c r="BS50132" s="96" t="n">
        <f aca="false">BR50132-2.5</f>
        <v>-2.5</v>
      </c>
    </row>
    <row r="50133" customFormat="false" ht="12" hidden="false" customHeight="false" outlineLevel="0" collapsed="false">
      <c r="BS50133" s="96" t="n">
        <f aca="false">BR50133-2.5</f>
        <v>-2.5</v>
      </c>
    </row>
    <row r="50134" customFormat="false" ht="12" hidden="false" customHeight="false" outlineLevel="0" collapsed="false">
      <c r="BS50134" s="96" t="n">
        <f aca="false">BR50134-2.5</f>
        <v>-2.5</v>
      </c>
    </row>
    <row r="50135" customFormat="false" ht="12" hidden="false" customHeight="false" outlineLevel="0" collapsed="false">
      <c r="BS50135" s="96" t="n">
        <f aca="false">BR50135-2.5</f>
        <v>-2.5</v>
      </c>
    </row>
    <row r="50136" customFormat="false" ht="12" hidden="false" customHeight="false" outlineLevel="0" collapsed="false">
      <c r="BS50136" s="96" t="n">
        <f aca="false">BR50136-2.5</f>
        <v>-2.5</v>
      </c>
    </row>
    <row r="50137" customFormat="false" ht="12" hidden="false" customHeight="false" outlineLevel="0" collapsed="false">
      <c r="BS50137" s="96" t="n">
        <f aca="false">BR50137-2.5</f>
        <v>-2.5</v>
      </c>
    </row>
    <row r="50138" customFormat="false" ht="12" hidden="false" customHeight="false" outlineLevel="0" collapsed="false">
      <c r="BS50138" s="96" t="n">
        <f aca="false">BR50138-2.5</f>
        <v>-2.5</v>
      </c>
    </row>
    <row r="50139" customFormat="false" ht="12" hidden="false" customHeight="false" outlineLevel="0" collapsed="false">
      <c r="BS50139" s="96" t="n">
        <f aca="false">BR50139-2.5</f>
        <v>-2.5</v>
      </c>
    </row>
    <row r="50140" customFormat="false" ht="12" hidden="false" customHeight="false" outlineLevel="0" collapsed="false">
      <c r="BS50140" s="96" t="n">
        <f aca="false">BR50140-2.5</f>
        <v>-2.5</v>
      </c>
    </row>
    <row r="50141" customFormat="false" ht="12" hidden="false" customHeight="false" outlineLevel="0" collapsed="false">
      <c r="BS50141" s="96" t="n">
        <f aca="false">BR50141-2.5</f>
        <v>-2.5</v>
      </c>
    </row>
    <row r="50142" customFormat="false" ht="12" hidden="false" customHeight="false" outlineLevel="0" collapsed="false">
      <c r="BS50142" s="96" t="n">
        <f aca="false">BR50142-2.5</f>
        <v>-2.5</v>
      </c>
    </row>
    <row r="50143" customFormat="false" ht="12" hidden="false" customHeight="false" outlineLevel="0" collapsed="false">
      <c r="BS50143" s="96" t="n">
        <f aca="false">BR50143-2.5</f>
        <v>-2.5</v>
      </c>
    </row>
    <row r="50144" customFormat="false" ht="12" hidden="false" customHeight="false" outlineLevel="0" collapsed="false">
      <c r="BS50144" s="96" t="n">
        <f aca="false">BR50144-2.5</f>
        <v>-2.5</v>
      </c>
    </row>
    <row r="50145" customFormat="false" ht="12" hidden="false" customHeight="false" outlineLevel="0" collapsed="false">
      <c r="BS50145" s="96" t="n">
        <f aca="false">BR50145-2.5</f>
        <v>-2.5</v>
      </c>
    </row>
    <row r="50146" customFormat="false" ht="12" hidden="false" customHeight="false" outlineLevel="0" collapsed="false">
      <c r="BS50146" s="96" t="n">
        <f aca="false">BR50146-2.5</f>
        <v>-2.5</v>
      </c>
    </row>
    <row r="50147" customFormat="false" ht="12" hidden="false" customHeight="false" outlineLevel="0" collapsed="false">
      <c r="BS50147" s="96" t="n">
        <f aca="false">BR50147-2.5</f>
        <v>-2.5</v>
      </c>
    </row>
    <row r="50148" customFormat="false" ht="12" hidden="false" customHeight="false" outlineLevel="0" collapsed="false">
      <c r="BS50148" s="96" t="n">
        <f aca="false">BR50148-2.5</f>
        <v>-2.5</v>
      </c>
    </row>
    <row r="50149" customFormat="false" ht="12" hidden="false" customHeight="false" outlineLevel="0" collapsed="false">
      <c r="BS50149" s="96" t="n">
        <f aca="false">BR50149-2.5</f>
        <v>-2.5</v>
      </c>
    </row>
    <row r="50150" customFormat="false" ht="12" hidden="false" customHeight="false" outlineLevel="0" collapsed="false">
      <c r="BS50150" s="96" t="n">
        <f aca="false">BR50150-2.5</f>
        <v>-2.5</v>
      </c>
    </row>
    <row r="50151" customFormat="false" ht="12" hidden="false" customHeight="false" outlineLevel="0" collapsed="false">
      <c r="BS50151" s="96" t="n">
        <f aca="false">BR50151-2.5</f>
        <v>-2.5</v>
      </c>
    </row>
    <row r="50152" customFormat="false" ht="12" hidden="false" customHeight="false" outlineLevel="0" collapsed="false">
      <c r="BS50152" s="96" t="n">
        <f aca="false">BR50152-2.5</f>
        <v>-2.5</v>
      </c>
    </row>
    <row r="50153" customFormat="false" ht="12" hidden="false" customHeight="false" outlineLevel="0" collapsed="false">
      <c r="BS50153" s="96" t="n">
        <f aca="false">BR50153-2.5</f>
        <v>-2.5</v>
      </c>
    </row>
    <row r="50154" customFormat="false" ht="12" hidden="false" customHeight="false" outlineLevel="0" collapsed="false">
      <c r="BS50154" s="96" t="n">
        <f aca="false">BR50154-2.5</f>
        <v>-2.5</v>
      </c>
    </row>
    <row r="50155" customFormat="false" ht="12" hidden="false" customHeight="false" outlineLevel="0" collapsed="false">
      <c r="BS50155" s="96" t="n">
        <f aca="false">BR50155-2.5</f>
        <v>-2.5</v>
      </c>
    </row>
    <row r="50156" customFormat="false" ht="12" hidden="false" customHeight="false" outlineLevel="0" collapsed="false">
      <c r="BS50156" s="96" t="n">
        <f aca="false">BR50156-2.5</f>
        <v>-2.5</v>
      </c>
    </row>
    <row r="50157" customFormat="false" ht="12" hidden="false" customHeight="false" outlineLevel="0" collapsed="false">
      <c r="BS50157" s="96" t="n">
        <f aca="false">BR50157-2.5</f>
        <v>-2.5</v>
      </c>
    </row>
    <row r="50158" customFormat="false" ht="12" hidden="false" customHeight="false" outlineLevel="0" collapsed="false">
      <c r="BS50158" s="96" t="n">
        <f aca="false">BR50158-2.5</f>
        <v>-2.5</v>
      </c>
    </row>
    <row r="50159" customFormat="false" ht="12" hidden="false" customHeight="false" outlineLevel="0" collapsed="false">
      <c r="BS50159" s="96" t="n">
        <f aca="false">BR50159-2.5</f>
        <v>-2.5</v>
      </c>
    </row>
    <row r="50160" customFormat="false" ht="12" hidden="false" customHeight="false" outlineLevel="0" collapsed="false">
      <c r="BS50160" s="96" t="n">
        <f aca="false">BR50160-2.5</f>
        <v>-2.5</v>
      </c>
    </row>
    <row r="50161" customFormat="false" ht="12" hidden="false" customHeight="false" outlineLevel="0" collapsed="false">
      <c r="BS50161" s="96" t="n">
        <f aca="false">BR50161-2.5</f>
        <v>-2.5</v>
      </c>
    </row>
    <row r="50162" customFormat="false" ht="12" hidden="false" customHeight="false" outlineLevel="0" collapsed="false">
      <c r="BS50162" s="96" t="n">
        <f aca="false">BR50162-2.5</f>
        <v>-2.5</v>
      </c>
    </row>
    <row r="50163" customFormat="false" ht="12" hidden="false" customHeight="false" outlineLevel="0" collapsed="false">
      <c r="BS50163" s="96" t="n">
        <f aca="false">BR50163-2.5</f>
        <v>-2.5</v>
      </c>
    </row>
    <row r="50164" customFormat="false" ht="12" hidden="false" customHeight="false" outlineLevel="0" collapsed="false">
      <c r="BS50164" s="96" t="n">
        <f aca="false">BR50164-2.5</f>
        <v>-2.5</v>
      </c>
    </row>
    <row r="50165" customFormat="false" ht="12" hidden="false" customHeight="false" outlineLevel="0" collapsed="false">
      <c r="BS50165" s="96" t="n">
        <f aca="false">BR50165-2.5</f>
        <v>-2.5</v>
      </c>
    </row>
    <row r="50166" customFormat="false" ht="12" hidden="false" customHeight="false" outlineLevel="0" collapsed="false">
      <c r="BS50166" s="96" t="n">
        <f aca="false">BR50166-2.5</f>
        <v>-2.5</v>
      </c>
    </row>
    <row r="50167" customFormat="false" ht="12" hidden="false" customHeight="false" outlineLevel="0" collapsed="false">
      <c r="BS50167" s="96" t="n">
        <f aca="false">BR50167-2.5</f>
        <v>-2.5</v>
      </c>
    </row>
    <row r="50168" customFormat="false" ht="12" hidden="false" customHeight="false" outlineLevel="0" collapsed="false">
      <c r="BS50168" s="96" t="n">
        <f aca="false">BR50168-2.5</f>
        <v>-2.5</v>
      </c>
    </row>
    <row r="50169" customFormat="false" ht="12" hidden="false" customHeight="false" outlineLevel="0" collapsed="false">
      <c r="BS50169" s="96" t="n">
        <f aca="false">BR50169-2.5</f>
        <v>-2.5</v>
      </c>
    </row>
    <row r="50170" customFormat="false" ht="12" hidden="false" customHeight="false" outlineLevel="0" collapsed="false">
      <c r="BS50170" s="96" t="n">
        <f aca="false">BR50170-2.5</f>
        <v>-2.5</v>
      </c>
    </row>
    <row r="50171" customFormat="false" ht="12" hidden="false" customHeight="false" outlineLevel="0" collapsed="false">
      <c r="BS50171" s="96" t="n">
        <f aca="false">BR50171-2.5</f>
        <v>-2.5</v>
      </c>
    </row>
    <row r="50172" customFormat="false" ht="12" hidden="false" customHeight="false" outlineLevel="0" collapsed="false">
      <c r="BS50172" s="96" t="n">
        <f aca="false">BR50172-2.5</f>
        <v>-2.5</v>
      </c>
    </row>
    <row r="50173" customFormat="false" ht="12" hidden="false" customHeight="false" outlineLevel="0" collapsed="false">
      <c r="BS50173" s="96" t="n">
        <f aca="false">BR50173-2.5</f>
        <v>-2.5</v>
      </c>
    </row>
    <row r="50174" customFormat="false" ht="12" hidden="false" customHeight="false" outlineLevel="0" collapsed="false">
      <c r="BS50174" s="96" t="n">
        <f aca="false">BR50174-2.5</f>
        <v>-2.5</v>
      </c>
    </row>
    <row r="50175" customFormat="false" ht="12" hidden="false" customHeight="false" outlineLevel="0" collapsed="false">
      <c r="BS50175" s="96" t="n">
        <f aca="false">BR50175-2.5</f>
        <v>-2.5</v>
      </c>
    </row>
    <row r="50176" customFormat="false" ht="12" hidden="false" customHeight="false" outlineLevel="0" collapsed="false">
      <c r="BS50176" s="96" t="n">
        <f aca="false">BR50176-2.5</f>
        <v>-2.5</v>
      </c>
    </row>
    <row r="50177" customFormat="false" ht="12" hidden="false" customHeight="false" outlineLevel="0" collapsed="false">
      <c r="BS50177" s="96" t="n">
        <f aca="false">BR50177-2.5</f>
        <v>-2.5</v>
      </c>
    </row>
    <row r="50178" customFormat="false" ht="12" hidden="false" customHeight="false" outlineLevel="0" collapsed="false">
      <c r="BS50178" s="96" t="n">
        <f aca="false">BR50178-2.5</f>
        <v>-2.5</v>
      </c>
    </row>
    <row r="50179" customFormat="false" ht="12" hidden="false" customHeight="false" outlineLevel="0" collapsed="false">
      <c r="BS50179" s="96" t="n">
        <f aca="false">BR50179-2.5</f>
        <v>-2.5</v>
      </c>
    </row>
    <row r="50180" customFormat="false" ht="12" hidden="false" customHeight="false" outlineLevel="0" collapsed="false">
      <c r="BS50180" s="96" t="n">
        <f aca="false">BR50180-2.5</f>
        <v>-2.5</v>
      </c>
    </row>
    <row r="50181" customFormat="false" ht="12" hidden="false" customHeight="false" outlineLevel="0" collapsed="false">
      <c r="BS50181" s="96" t="n">
        <f aca="false">BR50181-2.5</f>
        <v>-2.5</v>
      </c>
    </row>
    <row r="50182" customFormat="false" ht="12" hidden="false" customHeight="false" outlineLevel="0" collapsed="false">
      <c r="BS50182" s="96" t="n">
        <f aca="false">BR50182-2.5</f>
        <v>-2.5</v>
      </c>
    </row>
    <row r="50183" customFormat="false" ht="12" hidden="false" customHeight="false" outlineLevel="0" collapsed="false">
      <c r="BS50183" s="96" t="n">
        <f aca="false">BR50183-2.5</f>
        <v>-2.5</v>
      </c>
    </row>
    <row r="50184" customFormat="false" ht="12" hidden="false" customHeight="false" outlineLevel="0" collapsed="false">
      <c r="BS50184" s="96" t="n">
        <f aca="false">BR50184-2.5</f>
        <v>-2.5</v>
      </c>
    </row>
    <row r="50185" customFormat="false" ht="12" hidden="false" customHeight="false" outlineLevel="0" collapsed="false">
      <c r="BS50185" s="96" t="n">
        <f aca="false">BR50185-2.5</f>
        <v>-2.5</v>
      </c>
    </row>
    <row r="50186" customFormat="false" ht="12" hidden="false" customHeight="false" outlineLevel="0" collapsed="false">
      <c r="BS50186" s="96" t="n">
        <f aca="false">BR50186-2.5</f>
        <v>-2.5</v>
      </c>
    </row>
    <row r="50187" customFormat="false" ht="12" hidden="false" customHeight="false" outlineLevel="0" collapsed="false">
      <c r="BS50187" s="96" t="n">
        <f aca="false">BR50187-2.5</f>
        <v>-2.5</v>
      </c>
    </row>
    <row r="50188" customFormat="false" ht="12" hidden="false" customHeight="false" outlineLevel="0" collapsed="false">
      <c r="BS50188" s="96" t="n">
        <f aca="false">BR50188-2.5</f>
        <v>-2.5</v>
      </c>
    </row>
    <row r="50189" customFormat="false" ht="12" hidden="false" customHeight="false" outlineLevel="0" collapsed="false">
      <c r="BS50189" s="96" t="n">
        <f aca="false">BR50189-2.5</f>
        <v>-2.5</v>
      </c>
    </row>
    <row r="50190" customFormat="false" ht="12" hidden="false" customHeight="false" outlineLevel="0" collapsed="false">
      <c r="BS50190" s="96" t="n">
        <f aca="false">BR50190-2.5</f>
        <v>-2.5</v>
      </c>
    </row>
    <row r="50191" customFormat="false" ht="12" hidden="false" customHeight="false" outlineLevel="0" collapsed="false">
      <c r="BS50191" s="96" t="n">
        <f aca="false">BR50191-2.5</f>
        <v>-2.5</v>
      </c>
    </row>
    <row r="50192" customFormat="false" ht="12" hidden="false" customHeight="false" outlineLevel="0" collapsed="false">
      <c r="BS50192" s="96" t="n">
        <f aca="false">BR50192-2.5</f>
        <v>-2.5</v>
      </c>
    </row>
    <row r="50193" customFormat="false" ht="12" hidden="false" customHeight="false" outlineLevel="0" collapsed="false">
      <c r="BS50193" s="96" t="n">
        <f aca="false">BR50193-2.5</f>
        <v>-2.5</v>
      </c>
    </row>
    <row r="50194" customFormat="false" ht="12" hidden="false" customHeight="false" outlineLevel="0" collapsed="false">
      <c r="BS50194" s="96" t="n">
        <f aca="false">BR50194-2.5</f>
        <v>-2.5</v>
      </c>
    </row>
    <row r="50195" customFormat="false" ht="12" hidden="false" customHeight="false" outlineLevel="0" collapsed="false">
      <c r="BS50195" s="96" t="n">
        <f aca="false">BR50195-2.5</f>
        <v>-2.5</v>
      </c>
    </row>
    <row r="50196" customFormat="false" ht="12" hidden="false" customHeight="false" outlineLevel="0" collapsed="false">
      <c r="BS50196" s="96" t="n">
        <f aca="false">BR50196-2.5</f>
        <v>-2.5</v>
      </c>
    </row>
    <row r="50197" customFormat="false" ht="12" hidden="false" customHeight="false" outlineLevel="0" collapsed="false">
      <c r="BS50197" s="96" t="n">
        <f aca="false">BR50197-2.5</f>
        <v>-2.5</v>
      </c>
    </row>
    <row r="50198" customFormat="false" ht="12" hidden="false" customHeight="false" outlineLevel="0" collapsed="false">
      <c r="BS50198" s="96" t="n">
        <f aca="false">BR50198-2.5</f>
        <v>-2.5</v>
      </c>
    </row>
    <row r="50199" customFormat="false" ht="12" hidden="false" customHeight="false" outlineLevel="0" collapsed="false">
      <c r="BS50199" s="96" t="n">
        <f aca="false">BR50199-2.5</f>
        <v>-2.5</v>
      </c>
    </row>
    <row r="50200" customFormat="false" ht="12" hidden="false" customHeight="false" outlineLevel="0" collapsed="false">
      <c r="BS50200" s="96" t="n">
        <f aca="false">BR50200-2.5</f>
        <v>-2.5</v>
      </c>
    </row>
    <row r="50201" customFormat="false" ht="12" hidden="false" customHeight="false" outlineLevel="0" collapsed="false">
      <c r="BS50201" s="96" t="n">
        <f aca="false">BR50201-2.5</f>
        <v>-2.5</v>
      </c>
    </row>
    <row r="50202" customFormat="false" ht="12" hidden="false" customHeight="false" outlineLevel="0" collapsed="false">
      <c r="BS50202" s="96" t="n">
        <f aca="false">BR50202-2.5</f>
        <v>-2.5</v>
      </c>
    </row>
    <row r="50203" customFormat="false" ht="12" hidden="false" customHeight="false" outlineLevel="0" collapsed="false">
      <c r="BS50203" s="96" t="n">
        <f aca="false">BR50203-2.5</f>
        <v>-2.5</v>
      </c>
    </row>
    <row r="50204" customFormat="false" ht="12" hidden="false" customHeight="false" outlineLevel="0" collapsed="false">
      <c r="BS50204" s="96" t="n">
        <f aca="false">BR50204-2.5</f>
        <v>-2.5</v>
      </c>
    </row>
    <row r="50205" customFormat="false" ht="12" hidden="false" customHeight="false" outlineLevel="0" collapsed="false">
      <c r="BS50205" s="96" t="n">
        <f aca="false">BR50205-2.5</f>
        <v>-2.5</v>
      </c>
    </row>
    <row r="50206" customFormat="false" ht="12" hidden="false" customHeight="false" outlineLevel="0" collapsed="false">
      <c r="BS50206" s="96" t="n">
        <f aca="false">BR50206-2.5</f>
        <v>-2.5</v>
      </c>
    </row>
    <row r="50207" customFormat="false" ht="12" hidden="false" customHeight="false" outlineLevel="0" collapsed="false">
      <c r="BS50207" s="96" t="n">
        <f aca="false">BR50207-2.5</f>
        <v>-2.5</v>
      </c>
    </row>
    <row r="50208" customFormat="false" ht="12" hidden="false" customHeight="false" outlineLevel="0" collapsed="false">
      <c r="BS50208" s="96" t="n">
        <f aca="false">BR50208-2.5</f>
        <v>-2.5</v>
      </c>
    </row>
    <row r="50209" customFormat="false" ht="12" hidden="false" customHeight="false" outlineLevel="0" collapsed="false">
      <c r="BS50209" s="96" t="n">
        <f aca="false">BR50209-2.5</f>
        <v>-2.5</v>
      </c>
    </row>
    <row r="50210" customFormat="false" ht="12" hidden="false" customHeight="false" outlineLevel="0" collapsed="false">
      <c r="BS50210" s="96" t="n">
        <f aca="false">BR50210-2.5</f>
        <v>-2.5</v>
      </c>
    </row>
    <row r="50211" customFormat="false" ht="12" hidden="false" customHeight="false" outlineLevel="0" collapsed="false">
      <c r="BS50211" s="96" t="n">
        <f aca="false">BR50211-2.5</f>
        <v>-2.5</v>
      </c>
    </row>
    <row r="50212" customFormat="false" ht="12" hidden="false" customHeight="false" outlineLevel="0" collapsed="false">
      <c r="BS50212" s="96" t="n">
        <f aca="false">BR50212-2.5</f>
        <v>-2.5</v>
      </c>
    </row>
    <row r="50213" customFormat="false" ht="12" hidden="false" customHeight="false" outlineLevel="0" collapsed="false">
      <c r="BS50213" s="96" t="n">
        <f aca="false">BR50213-2.5</f>
        <v>-2.5</v>
      </c>
    </row>
    <row r="50214" customFormat="false" ht="12" hidden="false" customHeight="false" outlineLevel="0" collapsed="false">
      <c r="BS50214" s="96" t="n">
        <f aca="false">BR50214-2.5</f>
        <v>-2.5</v>
      </c>
    </row>
    <row r="50215" customFormat="false" ht="12" hidden="false" customHeight="false" outlineLevel="0" collapsed="false">
      <c r="BS50215" s="96" t="n">
        <f aca="false">BR50215-2.5</f>
        <v>-2.5</v>
      </c>
    </row>
    <row r="50216" customFormat="false" ht="12" hidden="false" customHeight="false" outlineLevel="0" collapsed="false">
      <c r="BS50216" s="96" t="n">
        <f aca="false">BR50216-2.5</f>
        <v>-2.5</v>
      </c>
    </row>
    <row r="50217" customFormat="false" ht="12" hidden="false" customHeight="false" outlineLevel="0" collapsed="false">
      <c r="BS50217" s="96" t="n">
        <f aca="false">BR50217-2.5</f>
        <v>-2.5</v>
      </c>
    </row>
    <row r="50218" customFormat="false" ht="12" hidden="false" customHeight="false" outlineLevel="0" collapsed="false">
      <c r="BS50218" s="96" t="n">
        <f aca="false">BR50218-2.5</f>
        <v>-2.5</v>
      </c>
    </row>
    <row r="50219" customFormat="false" ht="12" hidden="false" customHeight="false" outlineLevel="0" collapsed="false">
      <c r="BS50219" s="96" t="n">
        <f aca="false">BR50219-2.5</f>
        <v>-2.5</v>
      </c>
    </row>
    <row r="50220" customFormat="false" ht="12" hidden="false" customHeight="false" outlineLevel="0" collapsed="false">
      <c r="BS50220" s="96" t="n">
        <f aca="false">BR50220-2.5</f>
        <v>-2.5</v>
      </c>
    </row>
    <row r="50221" customFormat="false" ht="12" hidden="false" customHeight="false" outlineLevel="0" collapsed="false">
      <c r="BS50221" s="96" t="n">
        <f aca="false">BR50221-2.5</f>
        <v>-2.5</v>
      </c>
    </row>
    <row r="50222" customFormat="false" ht="12" hidden="false" customHeight="false" outlineLevel="0" collapsed="false">
      <c r="BS50222" s="96" t="n">
        <f aca="false">BR50222-2.5</f>
        <v>-2.5</v>
      </c>
    </row>
    <row r="50223" customFormat="false" ht="12" hidden="false" customHeight="false" outlineLevel="0" collapsed="false">
      <c r="BS50223" s="96" t="n">
        <f aca="false">BR50223-2.5</f>
        <v>-2.5</v>
      </c>
    </row>
    <row r="50224" customFormat="false" ht="12" hidden="false" customHeight="false" outlineLevel="0" collapsed="false">
      <c r="BS50224" s="96" t="n">
        <f aca="false">BR50224-2.5</f>
        <v>-2.5</v>
      </c>
    </row>
    <row r="50225" customFormat="false" ht="12" hidden="false" customHeight="false" outlineLevel="0" collapsed="false">
      <c r="BS50225" s="96" t="n">
        <f aca="false">BR50225-2.5</f>
        <v>-2.5</v>
      </c>
    </row>
    <row r="50226" customFormat="false" ht="12" hidden="false" customHeight="false" outlineLevel="0" collapsed="false">
      <c r="BS50226" s="96" t="n">
        <f aca="false">BR50226-2.5</f>
        <v>-2.5</v>
      </c>
    </row>
    <row r="50227" customFormat="false" ht="12" hidden="false" customHeight="false" outlineLevel="0" collapsed="false">
      <c r="BS50227" s="96" t="n">
        <f aca="false">BR50227-2.5</f>
        <v>-2.5</v>
      </c>
    </row>
    <row r="50228" customFormat="false" ht="12" hidden="false" customHeight="false" outlineLevel="0" collapsed="false">
      <c r="BS50228" s="96" t="n">
        <f aca="false">BR50228-2.5</f>
        <v>-2.5</v>
      </c>
    </row>
    <row r="50229" customFormat="false" ht="12" hidden="false" customHeight="false" outlineLevel="0" collapsed="false">
      <c r="BS50229" s="96" t="n">
        <f aca="false">BR50229-2.5</f>
        <v>-2.5</v>
      </c>
    </row>
    <row r="50230" customFormat="false" ht="12" hidden="false" customHeight="false" outlineLevel="0" collapsed="false">
      <c r="BS50230" s="96" t="n">
        <f aca="false">BR50230-2.5</f>
        <v>-2.5</v>
      </c>
    </row>
    <row r="50231" customFormat="false" ht="12" hidden="false" customHeight="false" outlineLevel="0" collapsed="false">
      <c r="BS50231" s="96" t="n">
        <f aca="false">BR50231-2.5</f>
        <v>-2.5</v>
      </c>
    </row>
    <row r="50232" customFormat="false" ht="12" hidden="false" customHeight="false" outlineLevel="0" collapsed="false">
      <c r="BS50232" s="96" t="n">
        <f aca="false">BR50232-2.5</f>
        <v>-2.5</v>
      </c>
    </row>
    <row r="50233" customFormat="false" ht="12" hidden="false" customHeight="false" outlineLevel="0" collapsed="false">
      <c r="BS50233" s="96" t="n">
        <f aca="false">BR50233-2.5</f>
        <v>-2.5</v>
      </c>
    </row>
    <row r="50234" customFormat="false" ht="12" hidden="false" customHeight="false" outlineLevel="0" collapsed="false">
      <c r="BS50234" s="96" t="n">
        <f aca="false">BR50234-2.5</f>
        <v>-2.5</v>
      </c>
    </row>
    <row r="50235" customFormat="false" ht="12" hidden="false" customHeight="false" outlineLevel="0" collapsed="false">
      <c r="BS50235" s="96" t="n">
        <f aca="false">BR50235-2.5</f>
        <v>-2.5</v>
      </c>
    </row>
    <row r="50236" customFormat="false" ht="12" hidden="false" customHeight="false" outlineLevel="0" collapsed="false">
      <c r="BS50236" s="96" t="n">
        <f aca="false">BR50236-2.5</f>
        <v>-2.5</v>
      </c>
    </row>
    <row r="50237" customFormat="false" ht="12" hidden="false" customHeight="false" outlineLevel="0" collapsed="false">
      <c r="BS50237" s="96" t="n">
        <f aca="false">BR50237-2.5</f>
        <v>-2.5</v>
      </c>
    </row>
    <row r="50238" customFormat="false" ht="12" hidden="false" customHeight="false" outlineLevel="0" collapsed="false">
      <c r="BS50238" s="96" t="n">
        <f aca="false">BR50238-2.5</f>
        <v>-2.5</v>
      </c>
    </row>
    <row r="50239" customFormat="false" ht="12" hidden="false" customHeight="false" outlineLevel="0" collapsed="false">
      <c r="BS50239" s="96" t="n">
        <f aca="false">BR50239-2.5</f>
        <v>-2.5</v>
      </c>
    </row>
    <row r="50240" customFormat="false" ht="12" hidden="false" customHeight="false" outlineLevel="0" collapsed="false">
      <c r="BS50240" s="96" t="n">
        <f aca="false">BR50240-2.5</f>
        <v>-2.5</v>
      </c>
    </row>
    <row r="50241" customFormat="false" ht="12" hidden="false" customHeight="false" outlineLevel="0" collapsed="false">
      <c r="BS50241" s="96" t="n">
        <f aca="false">BR50241-2.5</f>
        <v>-2.5</v>
      </c>
    </row>
    <row r="50242" customFormat="false" ht="12" hidden="false" customHeight="false" outlineLevel="0" collapsed="false">
      <c r="BS50242" s="96" t="n">
        <f aca="false">BR50242-2.5</f>
        <v>-2.5</v>
      </c>
    </row>
    <row r="50243" customFormat="false" ht="12" hidden="false" customHeight="false" outlineLevel="0" collapsed="false">
      <c r="BS50243" s="96" t="n">
        <f aca="false">BR50243-2.5</f>
        <v>-2.5</v>
      </c>
    </row>
    <row r="50244" customFormat="false" ht="12" hidden="false" customHeight="false" outlineLevel="0" collapsed="false">
      <c r="BS50244" s="96" t="n">
        <f aca="false">BR50244-2.5</f>
        <v>-2.5</v>
      </c>
    </row>
    <row r="50245" customFormat="false" ht="12" hidden="false" customHeight="false" outlineLevel="0" collapsed="false">
      <c r="BS50245" s="96" t="n">
        <f aca="false">BR50245-2.5</f>
        <v>-2.5</v>
      </c>
    </row>
    <row r="50246" customFormat="false" ht="12" hidden="false" customHeight="false" outlineLevel="0" collapsed="false">
      <c r="BS50246" s="96" t="n">
        <f aca="false">BR50246-2.5</f>
        <v>-2.5</v>
      </c>
    </row>
    <row r="50247" customFormat="false" ht="12" hidden="false" customHeight="false" outlineLevel="0" collapsed="false">
      <c r="BS50247" s="96" t="n">
        <f aca="false">BR50247-2.5</f>
        <v>-2.5</v>
      </c>
    </row>
    <row r="50248" customFormat="false" ht="12" hidden="false" customHeight="false" outlineLevel="0" collapsed="false">
      <c r="BS50248" s="96" t="n">
        <f aca="false">BR50248-2.5</f>
        <v>-2.5</v>
      </c>
    </row>
    <row r="50249" customFormat="false" ht="12" hidden="false" customHeight="false" outlineLevel="0" collapsed="false">
      <c r="BS50249" s="96" t="n">
        <f aca="false">BR50249-2.5</f>
        <v>-2.5</v>
      </c>
    </row>
    <row r="50250" customFormat="false" ht="12" hidden="false" customHeight="false" outlineLevel="0" collapsed="false">
      <c r="BS50250" s="96" t="n">
        <f aca="false">BR50250-2.5</f>
        <v>-2.5</v>
      </c>
    </row>
    <row r="50251" customFormat="false" ht="12" hidden="false" customHeight="false" outlineLevel="0" collapsed="false">
      <c r="BS50251" s="96" t="n">
        <f aca="false">BR50251-2.5</f>
        <v>-2.5</v>
      </c>
    </row>
    <row r="50252" customFormat="false" ht="12" hidden="false" customHeight="false" outlineLevel="0" collapsed="false">
      <c r="BS50252" s="96" t="n">
        <f aca="false">BR50252-2.5</f>
        <v>-2.5</v>
      </c>
    </row>
    <row r="50253" customFormat="false" ht="12" hidden="false" customHeight="false" outlineLevel="0" collapsed="false">
      <c r="BS50253" s="96" t="n">
        <f aca="false">BR50253-2.5</f>
        <v>-2.5</v>
      </c>
    </row>
    <row r="50254" customFormat="false" ht="12" hidden="false" customHeight="false" outlineLevel="0" collapsed="false">
      <c r="BS50254" s="96" t="n">
        <f aca="false">BR50254-2.5</f>
        <v>-2.5</v>
      </c>
    </row>
    <row r="50255" customFormat="false" ht="12" hidden="false" customHeight="false" outlineLevel="0" collapsed="false">
      <c r="BS50255" s="96" t="n">
        <f aca="false">BR50255-2.5</f>
        <v>-2.5</v>
      </c>
    </row>
    <row r="50256" customFormat="false" ht="12" hidden="false" customHeight="false" outlineLevel="0" collapsed="false">
      <c r="BS50256" s="96" t="n">
        <f aca="false">BR50256-2.5</f>
        <v>-2.5</v>
      </c>
    </row>
    <row r="50257" customFormat="false" ht="12" hidden="false" customHeight="false" outlineLevel="0" collapsed="false">
      <c r="BS50257" s="96" t="n">
        <f aca="false">BR50257-2.5</f>
        <v>-2.5</v>
      </c>
    </row>
    <row r="50258" customFormat="false" ht="12" hidden="false" customHeight="false" outlineLevel="0" collapsed="false">
      <c r="BS50258" s="96" t="n">
        <f aca="false">BR50258-2.5</f>
        <v>-2.5</v>
      </c>
    </row>
    <row r="50259" customFormat="false" ht="12" hidden="false" customHeight="false" outlineLevel="0" collapsed="false">
      <c r="BS50259" s="96" t="n">
        <f aca="false">BR50259-2.5</f>
        <v>-2.5</v>
      </c>
    </row>
    <row r="50260" customFormat="false" ht="12" hidden="false" customHeight="false" outlineLevel="0" collapsed="false">
      <c r="BS50260" s="96" t="n">
        <f aca="false">BR50260-2.5</f>
        <v>-2.5</v>
      </c>
    </row>
    <row r="50261" customFormat="false" ht="12" hidden="false" customHeight="false" outlineLevel="0" collapsed="false">
      <c r="BS50261" s="96" t="n">
        <f aca="false">BR50261-2.5</f>
        <v>-2.5</v>
      </c>
    </row>
    <row r="50262" customFormat="false" ht="12" hidden="false" customHeight="false" outlineLevel="0" collapsed="false">
      <c r="BS50262" s="96" t="n">
        <f aca="false">BR50262-2.5</f>
        <v>-2.5</v>
      </c>
    </row>
    <row r="50263" customFormat="false" ht="12" hidden="false" customHeight="false" outlineLevel="0" collapsed="false">
      <c r="BS50263" s="96" t="n">
        <f aca="false">BR50263-2.5</f>
        <v>-2.5</v>
      </c>
    </row>
    <row r="50264" customFormat="false" ht="12" hidden="false" customHeight="false" outlineLevel="0" collapsed="false">
      <c r="BS50264" s="96" t="n">
        <f aca="false">BR50264-2.5</f>
        <v>-2.5</v>
      </c>
    </row>
    <row r="50265" customFormat="false" ht="12" hidden="false" customHeight="false" outlineLevel="0" collapsed="false">
      <c r="BS50265" s="96" t="n">
        <f aca="false">BR50265-2.5</f>
        <v>-2.5</v>
      </c>
    </row>
    <row r="50266" customFormat="false" ht="12" hidden="false" customHeight="false" outlineLevel="0" collapsed="false">
      <c r="BS50266" s="96" t="n">
        <f aca="false">BR50266-2.5</f>
        <v>-2.5</v>
      </c>
    </row>
    <row r="50267" customFormat="false" ht="12" hidden="false" customHeight="false" outlineLevel="0" collapsed="false">
      <c r="BS50267" s="96" t="n">
        <f aca="false">BR50267-2.5</f>
        <v>-2.5</v>
      </c>
    </row>
    <row r="50268" customFormat="false" ht="12" hidden="false" customHeight="false" outlineLevel="0" collapsed="false">
      <c r="BS50268" s="96" t="n">
        <f aca="false">BR50268-2.5</f>
        <v>-2.5</v>
      </c>
    </row>
    <row r="50269" customFormat="false" ht="12" hidden="false" customHeight="false" outlineLevel="0" collapsed="false">
      <c r="BS50269" s="96" t="n">
        <f aca="false">BR50269-2.5</f>
        <v>-2.5</v>
      </c>
    </row>
    <row r="50270" customFormat="false" ht="12" hidden="false" customHeight="false" outlineLevel="0" collapsed="false">
      <c r="BS50270" s="96" t="n">
        <f aca="false">BR50270-2.5</f>
        <v>-2.5</v>
      </c>
    </row>
    <row r="50271" customFormat="false" ht="12" hidden="false" customHeight="false" outlineLevel="0" collapsed="false">
      <c r="BS50271" s="96" t="n">
        <f aca="false">BR50271-2.5</f>
        <v>-2.5</v>
      </c>
    </row>
    <row r="50272" customFormat="false" ht="12" hidden="false" customHeight="false" outlineLevel="0" collapsed="false">
      <c r="BS50272" s="96" t="n">
        <f aca="false">BR50272-2.5</f>
        <v>-2.5</v>
      </c>
    </row>
    <row r="50273" customFormat="false" ht="12" hidden="false" customHeight="false" outlineLevel="0" collapsed="false">
      <c r="BS50273" s="96" t="n">
        <f aca="false">BR50273-2.5</f>
        <v>-2.5</v>
      </c>
    </row>
    <row r="50274" customFormat="false" ht="12" hidden="false" customHeight="false" outlineLevel="0" collapsed="false">
      <c r="BS50274" s="96" t="n">
        <f aca="false">BR50274-2.5</f>
        <v>-2.5</v>
      </c>
    </row>
    <row r="50275" customFormat="false" ht="12" hidden="false" customHeight="false" outlineLevel="0" collapsed="false">
      <c r="BS50275" s="96" t="n">
        <f aca="false">BR50275-2.5</f>
        <v>-2.5</v>
      </c>
    </row>
    <row r="50276" customFormat="false" ht="12" hidden="false" customHeight="false" outlineLevel="0" collapsed="false">
      <c r="BS50276" s="96" t="n">
        <f aca="false">BR50276-2.5</f>
        <v>-2.5</v>
      </c>
    </row>
    <row r="50277" customFormat="false" ht="12" hidden="false" customHeight="false" outlineLevel="0" collapsed="false">
      <c r="BS50277" s="96" t="n">
        <f aca="false">BR50277-2.5</f>
        <v>-2.5</v>
      </c>
    </row>
    <row r="50278" customFormat="false" ht="12" hidden="false" customHeight="false" outlineLevel="0" collapsed="false">
      <c r="BS50278" s="96" t="n">
        <f aca="false">BR50278-2.5</f>
        <v>-2.5</v>
      </c>
    </row>
    <row r="50279" customFormat="false" ht="12" hidden="false" customHeight="false" outlineLevel="0" collapsed="false">
      <c r="BS50279" s="96" t="n">
        <f aca="false">BR50279-2.5</f>
        <v>-2.5</v>
      </c>
    </row>
    <row r="50280" customFormat="false" ht="12" hidden="false" customHeight="false" outlineLevel="0" collapsed="false">
      <c r="BS50280" s="96" t="n">
        <f aca="false">BR50280-2.5</f>
        <v>-2.5</v>
      </c>
    </row>
    <row r="50281" customFormat="false" ht="12" hidden="false" customHeight="false" outlineLevel="0" collapsed="false">
      <c r="BS50281" s="96" t="n">
        <f aca="false">BR50281-2.5</f>
        <v>-2.5</v>
      </c>
    </row>
    <row r="50282" customFormat="false" ht="12" hidden="false" customHeight="false" outlineLevel="0" collapsed="false">
      <c r="BS50282" s="96" t="n">
        <f aca="false">BR50282-2.5</f>
        <v>-2.5</v>
      </c>
    </row>
    <row r="50283" customFormat="false" ht="12" hidden="false" customHeight="false" outlineLevel="0" collapsed="false">
      <c r="BS50283" s="96" t="n">
        <f aca="false">BR50283-2.5</f>
        <v>-2.5</v>
      </c>
    </row>
    <row r="50284" customFormat="false" ht="12" hidden="false" customHeight="false" outlineLevel="0" collapsed="false">
      <c r="BS50284" s="96" t="n">
        <f aca="false">BR50284-2.5</f>
        <v>-2.5</v>
      </c>
    </row>
    <row r="50285" customFormat="false" ht="12" hidden="false" customHeight="false" outlineLevel="0" collapsed="false">
      <c r="BS50285" s="96" t="n">
        <f aca="false">BR50285-2.5</f>
        <v>-2.5</v>
      </c>
    </row>
    <row r="50286" customFormat="false" ht="12" hidden="false" customHeight="false" outlineLevel="0" collapsed="false">
      <c r="BS50286" s="96" t="n">
        <f aca="false">BR50286-2.5</f>
        <v>-2.5</v>
      </c>
    </row>
    <row r="50287" customFormat="false" ht="12" hidden="false" customHeight="false" outlineLevel="0" collapsed="false">
      <c r="BS50287" s="96" t="n">
        <f aca="false">BR50287-2.5</f>
        <v>-2.5</v>
      </c>
    </row>
    <row r="50288" customFormat="false" ht="12" hidden="false" customHeight="false" outlineLevel="0" collapsed="false">
      <c r="BS50288" s="96" t="n">
        <f aca="false">BR50288-2.5</f>
        <v>-2.5</v>
      </c>
    </row>
    <row r="50289" customFormat="false" ht="12" hidden="false" customHeight="false" outlineLevel="0" collapsed="false">
      <c r="BS50289" s="96" t="n">
        <f aca="false">BR50289-2.5</f>
        <v>-2.5</v>
      </c>
    </row>
    <row r="50290" customFormat="false" ht="12" hidden="false" customHeight="false" outlineLevel="0" collapsed="false">
      <c r="BS50290" s="96" t="n">
        <f aca="false">BR50290-2.5</f>
        <v>-2.5</v>
      </c>
    </row>
    <row r="50291" customFormat="false" ht="12" hidden="false" customHeight="false" outlineLevel="0" collapsed="false">
      <c r="BS50291" s="96" t="n">
        <f aca="false">BR50291-2.5</f>
        <v>-2.5</v>
      </c>
    </row>
    <row r="50292" customFormat="false" ht="12" hidden="false" customHeight="false" outlineLevel="0" collapsed="false">
      <c r="BS50292" s="96" t="n">
        <f aca="false">BR50292-2.5</f>
        <v>-2.5</v>
      </c>
    </row>
    <row r="50293" customFormat="false" ht="12" hidden="false" customHeight="false" outlineLevel="0" collapsed="false">
      <c r="BS50293" s="96" t="n">
        <f aca="false">BR50293-2.5</f>
        <v>-2.5</v>
      </c>
    </row>
    <row r="50294" customFormat="false" ht="12" hidden="false" customHeight="false" outlineLevel="0" collapsed="false">
      <c r="BS50294" s="96" t="n">
        <f aca="false">BR50294-2.5</f>
        <v>-2.5</v>
      </c>
    </row>
    <row r="50295" customFormat="false" ht="12" hidden="false" customHeight="false" outlineLevel="0" collapsed="false">
      <c r="BS50295" s="96" t="n">
        <f aca="false">BR50295-2.5</f>
        <v>-2.5</v>
      </c>
    </row>
    <row r="50296" customFormat="false" ht="12" hidden="false" customHeight="false" outlineLevel="0" collapsed="false">
      <c r="BS50296" s="96" t="n">
        <f aca="false">BR50296-2.5</f>
        <v>-2.5</v>
      </c>
    </row>
    <row r="50297" customFormat="false" ht="12" hidden="false" customHeight="false" outlineLevel="0" collapsed="false">
      <c r="BS50297" s="96" t="n">
        <f aca="false">BR50297-2.5</f>
        <v>-2.5</v>
      </c>
    </row>
    <row r="50298" customFormat="false" ht="12" hidden="false" customHeight="false" outlineLevel="0" collapsed="false">
      <c r="BS50298" s="96" t="n">
        <f aca="false">BR50298-2.5</f>
        <v>-2.5</v>
      </c>
    </row>
    <row r="50299" customFormat="false" ht="12" hidden="false" customHeight="false" outlineLevel="0" collapsed="false">
      <c r="BS50299" s="96" t="n">
        <f aca="false">BR50299-2.5</f>
        <v>-2.5</v>
      </c>
    </row>
    <row r="50300" customFormat="false" ht="12" hidden="false" customHeight="false" outlineLevel="0" collapsed="false">
      <c r="BS50300" s="96" t="n">
        <f aca="false">BR50300-2.5</f>
        <v>-2.5</v>
      </c>
    </row>
    <row r="50301" customFormat="false" ht="12" hidden="false" customHeight="false" outlineLevel="0" collapsed="false">
      <c r="BS50301" s="96" t="n">
        <f aca="false">BR50301-2.5</f>
        <v>-2.5</v>
      </c>
    </row>
    <row r="50302" customFormat="false" ht="12" hidden="false" customHeight="false" outlineLevel="0" collapsed="false">
      <c r="BS50302" s="96" t="n">
        <f aca="false">BR50302-2.5</f>
        <v>-2.5</v>
      </c>
    </row>
    <row r="50303" customFormat="false" ht="12" hidden="false" customHeight="false" outlineLevel="0" collapsed="false">
      <c r="BS50303" s="96" t="n">
        <f aca="false">BR50303-2.5</f>
        <v>-2.5</v>
      </c>
    </row>
    <row r="50304" customFormat="false" ht="12" hidden="false" customHeight="false" outlineLevel="0" collapsed="false">
      <c r="BS50304" s="96" t="n">
        <f aca="false">BR50304-2.5</f>
        <v>-2.5</v>
      </c>
    </row>
    <row r="50305" customFormat="false" ht="12" hidden="false" customHeight="false" outlineLevel="0" collapsed="false">
      <c r="BS50305" s="96" t="n">
        <f aca="false">BR50305-2.5</f>
        <v>-2.5</v>
      </c>
    </row>
    <row r="50306" customFormat="false" ht="12" hidden="false" customHeight="false" outlineLevel="0" collapsed="false">
      <c r="BS50306" s="96" t="n">
        <f aca="false">BR50306-2.5</f>
        <v>-2.5</v>
      </c>
    </row>
    <row r="50307" customFormat="false" ht="12" hidden="false" customHeight="false" outlineLevel="0" collapsed="false">
      <c r="BS50307" s="96" t="n">
        <f aca="false">BR50307-2.5</f>
        <v>-2.5</v>
      </c>
    </row>
    <row r="50308" customFormat="false" ht="12" hidden="false" customHeight="false" outlineLevel="0" collapsed="false">
      <c r="BS50308" s="96" t="n">
        <f aca="false">BR50308-2.5</f>
        <v>-2.5</v>
      </c>
    </row>
    <row r="50309" customFormat="false" ht="12" hidden="false" customHeight="false" outlineLevel="0" collapsed="false">
      <c r="BS50309" s="96" t="n">
        <f aca="false">BR50309-2.5</f>
        <v>-2.5</v>
      </c>
    </row>
    <row r="50310" customFormat="false" ht="12" hidden="false" customHeight="false" outlineLevel="0" collapsed="false">
      <c r="BS50310" s="96" t="n">
        <f aca="false">BR50310-2.5</f>
        <v>-2.5</v>
      </c>
    </row>
    <row r="50311" customFormat="false" ht="12" hidden="false" customHeight="false" outlineLevel="0" collapsed="false">
      <c r="BS50311" s="96" t="n">
        <f aca="false">BR50311-2.5</f>
        <v>-2.5</v>
      </c>
    </row>
    <row r="50312" customFormat="false" ht="12" hidden="false" customHeight="false" outlineLevel="0" collapsed="false">
      <c r="BS50312" s="96" t="n">
        <f aca="false">BR50312-2.5</f>
        <v>-2.5</v>
      </c>
    </row>
    <row r="50313" customFormat="false" ht="12" hidden="false" customHeight="false" outlineLevel="0" collapsed="false">
      <c r="BS50313" s="96" t="n">
        <f aca="false">BR50313-2.5</f>
        <v>-2.5</v>
      </c>
    </row>
    <row r="50314" customFormat="false" ht="12" hidden="false" customHeight="false" outlineLevel="0" collapsed="false">
      <c r="BS50314" s="96" t="n">
        <f aca="false">BR50314-2.5</f>
        <v>-2.5</v>
      </c>
    </row>
    <row r="50315" customFormat="false" ht="12" hidden="false" customHeight="false" outlineLevel="0" collapsed="false">
      <c r="BS50315" s="96" t="n">
        <f aca="false">BR50315-2.5</f>
        <v>-2.5</v>
      </c>
    </row>
    <row r="50316" customFormat="false" ht="12" hidden="false" customHeight="false" outlineLevel="0" collapsed="false">
      <c r="BS50316" s="96" t="n">
        <f aca="false">BR50316-2.5</f>
        <v>-2.5</v>
      </c>
    </row>
    <row r="50317" customFormat="false" ht="12" hidden="false" customHeight="false" outlineLevel="0" collapsed="false">
      <c r="BS50317" s="96" t="n">
        <f aca="false">BR50317-2.5</f>
        <v>-2.5</v>
      </c>
    </row>
    <row r="50318" customFormat="false" ht="12" hidden="false" customHeight="false" outlineLevel="0" collapsed="false">
      <c r="BS50318" s="96" t="n">
        <f aca="false">BR50318-2.5</f>
        <v>-2.5</v>
      </c>
    </row>
    <row r="50319" customFormat="false" ht="12" hidden="false" customHeight="false" outlineLevel="0" collapsed="false">
      <c r="BS50319" s="96" t="n">
        <f aca="false">BR50319-2.5</f>
        <v>-2.5</v>
      </c>
    </row>
    <row r="50320" customFormat="false" ht="12" hidden="false" customHeight="false" outlineLevel="0" collapsed="false">
      <c r="BS50320" s="96" t="n">
        <f aca="false">BR50320-2.5</f>
        <v>-2.5</v>
      </c>
    </row>
    <row r="50321" customFormat="false" ht="12" hidden="false" customHeight="false" outlineLevel="0" collapsed="false">
      <c r="BS50321" s="96" t="n">
        <f aca="false">BR50321-2.5</f>
        <v>-2.5</v>
      </c>
    </row>
    <row r="50322" customFormat="false" ht="12" hidden="false" customHeight="false" outlineLevel="0" collapsed="false">
      <c r="BS50322" s="96" t="n">
        <f aca="false">BR50322-2.5</f>
        <v>-2.5</v>
      </c>
    </row>
    <row r="50323" customFormat="false" ht="12" hidden="false" customHeight="false" outlineLevel="0" collapsed="false">
      <c r="BS50323" s="96" t="n">
        <f aca="false">BR50323-2.5</f>
        <v>-2.5</v>
      </c>
    </row>
    <row r="50324" customFormat="false" ht="12" hidden="false" customHeight="false" outlineLevel="0" collapsed="false">
      <c r="BS50324" s="96" t="n">
        <f aca="false">BR50324-2.5</f>
        <v>-2.5</v>
      </c>
    </row>
    <row r="50325" customFormat="false" ht="12" hidden="false" customHeight="false" outlineLevel="0" collapsed="false">
      <c r="BS50325" s="96" t="n">
        <f aca="false">BR50325-2.5</f>
        <v>-2.5</v>
      </c>
    </row>
    <row r="50326" customFormat="false" ht="12" hidden="false" customHeight="false" outlineLevel="0" collapsed="false">
      <c r="BS50326" s="96" t="n">
        <f aca="false">BR50326-2.5</f>
        <v>-2.5</v>
      </c>
    </row>
    <row r="50327" customFormat="false" ht="12" hidden="false" customHeight="false" outlineLevel="0" collapsed="false">
      <c r="BS50327" s="96" t="n">
        <f aca="false">BR50327-2.5</f>
        <v>-2.5</v>
      </c>
    </row>
    <row r="50328" customFormat="false" ht="12" hidden="false" customHeight="false" outlineLevel="0" collapsed="false">
      <c r="BS50328" s="96" t="n">
        <f aca="false">BR50328-2.5</f>
        <v>-2.5</v>
      </c>
    </row>
    <row r="50329" customFormat="false" ht="12" hidden="false" customHeight="false" outlineLevel="0" collapsed="false">
      <c r="BS50329" s="96" t="n">
        <f aca="false">BR50329-2.5</f>
        <v>-2.5</v>
      </c>
    </row>
    <row r="50330" customFormat="false" ht="12" hidden="false" customHeight="false" outlineLevel="0" collapsed="false">
      <c r="BS50330" s="96" t="n">
        <f aca="false">BR50330-2.5</f>
        <v>-2.5</v>
      </c>
    </row>
    <row r="50331" customFormat="false" ht="12" hidden="false" customHeight="false" outlineLevel="0" collapsed="false">
      <c r="BS50331" s="96" t="n">
        <f aca="false">BR50331-2.5</f>
        <v>-2.5</v>
      </c>
    </row>
    <row r="50332" customFormat="false" ht="12" hidden="false" customHeight="false" outlineLevel="0" collapsed="false">
      <c r="BS50332" s="96" t="n">
        <f aca="false">BR50332-2.5</f>
        <v>-2.5</v>
      </c>
    </row>
    <row r="50333" customFormat="false" ht="12" hidden="false" customHeight="false" outlineLevel="0" collapsed="false">
      <c r="BS50333" s="96" t="n">
        <f aca="false">BR50333-2.5</f>
        <v>-2.5</v>
      </c>
    </row>
    <row r="50334" customFormat="false" ht="12" hidden="false" customHeight="false" outlineLevel="0" collapsed="false">
      <c r="BS50334" s="96" t="n">
        <f aca="false">BR50334-2.5</f>
        <v>-2.5</v>
      </c>
    </row>
    <row r="50335" customFormat="false" ht="12" hidden="false" customHeight="false" outlineLevel="0" collapsed="false">
      <c r="BS50335" s="96" t="n">
        <f aca="false">BR50335-2.5</f>
        <v>-2.5</v>
      </c>
    </row>
    <row r="50336" customFormat="false" ht="12" hidden="false" customHeight="false" outlineLevel="0" collapsed="false">
      <c r="BS50336" s="96" t="n">
        <f aca="false">BR50336-2.5</f>
        <v>-2.5</v>
      </c>
    </row>
    <row r="50337" customFormat="false" ht="12" hidden="false" customHeight="false" outlineLevel="0" collapsed="false">
      <c r="BS50337" s="96" t="n">
        <f aca="false">BR50337-2.5</f>
        <v>-2.5</v>
      </c>
    </row>
    <row r="50338" customFormat="false" ht="12" hidden="false" customHeight="false" outlineLevel="0" collapsed="false">
      <c r="BS50338" s="96" t="n">
        <f aca="false">BR50338-2.5</f>
        <v>-2.5</v>
      </c>
    </row>
    <row r="50339" customFormat="false" ht="12" hidden="false" customHeight="false" outlineLevel="0" collapsed="false">
      <c r="BS50339" s="96" t="n">
        <f aca="false">BR50339-2.5</f>
        <v>-2.5</v>
      </c>
    </row>
    <row r="50340" customFormat="false" ht="12" hidden="false" customHeight="false" outlineLevel="0" collapsed="false">
      <c r="BS50340" s="96" t="n">
        <f aca="false">BR50340-2.5</f>
        <v>-2.5</v>
      </c>
    </row>
    <row r="50341" customFormat="false" ht="12" hidden="false" customHeight="false" outlineLevel="0" collapsed="false">
      <c r="BS50341" s="96" t="n">
        <f aca="false">BR50341-2.5</f>
        <v>-2.5</v>
      </c>
    </row>
    <row r="50342" customFormat="false" ht="12" hidden="false" customHeight="false" outlineLevel="0" collapsed="false">
      <c r="BS50342" s="96" t="n">
        <f aca="false">BR50342-2.5</f>
        <v>-2.5</v>
      </c>
    </row>
    <row r="50343" customFormat="false" ht="12" hidden="false" customHeight="false" outlineLevel="0" collapsed="false">
      <c r="BS50343" s="96" t="n">
        <f aca="false">BR50343-2.5</f>
        <v>-2.5</v>
      </c>
    </row>
    <row r="50344" customFormat="false" ht="12" hidden="false" customHeight="false" outlineLevel="0" collapsed="false">
      <c r="BS50344" s="96" t="n">
        <f aca="false">BR50344-2.5</f>
        <v>-2.5</v>
      </c>
    </row>
    <row r="50345" customFormat="false" ht="12" hidden="false" customHeight="false" outlineLevel="0" collapsed="false">
      <c r="BS50345" s="96" t="n">
        <f aca="false">BR50345-2.5</f>
        <v>-2.5</v>
      </c>
    </row>
    <row r="50346" customFormat="false" ht="12" hidden="false" customHeight="false" outlineLevel="0" collapsed="false">
      <c r="BS50346" s="96" t="n">
        <f aca="false">BR50346-2.5</f>
        <v>-2.5</v>
      </c>
    </row>
    <row r="50347" customFormat="false" ht="12" hidden="false" customHeight="false" outlineLevel="0" collapsed="false">
      <c r="BS50347" s="96" t="n">
        <f aca="false">BR50347-2.5</f>
        <v>-2.5</v>
      </c>
    </row>
    <row r="50348" customFormat="false" ht="12" hidden="false" customHeight="false" outlineLevel="0" collapsed="false">
      <c r="BS50348" s="96" t="n">
        <f aca="false">BR50348-2.5</f>
        <v>-2.5</v>
      </c>
    </row>
    <row r="50349" customFormat="false" ht="12" hidden="false" customHeight="false" outlineLevel="0" collapsed="false">
      <c r="BS50349" s="96" t="n">
        <f aca="false">BR50349-2.5</f>
        <v>-2.5</v>
      </c>
    </row>
    <row r="50350" customFormat="false" ht="12" hidden="false" customHeight="false" outlineLevel="0" collapsed="false">
      <c r="BS50350" s="96" t="n">
        <f aca="false">BR50350-2.5</f>
        <v>-2.5</v>
      </c>
    </row>
    <row r="50351" customFormat="false" ht="12" hidden="false" customHeight="false" outlineLevel="0" collapsed="false">
      <c r="BS50351" s="96" t="n">
        <f aca="false">BR50351-2.5</f>
        <v>-2.5</v>
      </c>
    </row>
    <row r="50352" customFormat="false" ht="12" hidden="false" customHeight="false" outlineLevel="0" collapsed="false">
      <c r="BS50352" s="96" t="n">
        <f aca="false">BR50352-2.5</f>
        <v>-2.5</v>
      </c>
    </row>
    <row r="50353" customFormat="false" ht="12" hidden="false" customHeight="false" outlineLevel="0" collapsed="false">
      <c r="BS50353" s="96" t="n">
        <f aca="false">BR50353-2.5</f>
        <v>-2.5</v>
      </c>
    </row>
    <row r="50354" customFormat="false" ht="12" hidden="false" customHeight="false" outlineLevel="0" collapsed="false">
      <c r="BS50354" s="96" t="n">
        <f aca="false">BR50354-2.5</f>
        <v>-2.5</v>
      </c>
    </row>
    <row r="50355" customFormat="false" ht="12" hidden="false" customHeight="false" outlineLevel="0" collapsed="false">
      <c r="BS50355" s="96" t="n">
        <f aca="false">BR50355-2.5</f>
        <v>-2.5</v>
      </c>
    </row>
    <row r="50356" customFormat="false" ht="12" hidden="false" customHeight="false" outlineLevel="0" collapsed="false">
      <c r="BS50356" s="96" t="n">
        <f aca="false">BR50356-2.5</f>
        <v>-2.5</v>
      </c>
    </row>
    <row r="50357" customFormat="false" ht="12" hidden="false" customHeight="false" outlineLevel="0" collapsed="false">
      <c r="BS50357" s="96" t="n">
        <f aca="false">BR50357-2.5</f>
        <v>-2.5</v>
      </c>
    </row>
    <row r="50358" customFormat="false" ht="12" hidden="false" customHeight="false" outlineLevel="0" collapsed="false">
      <c r="BS50358" s="96" t="n">
        <f aca="false">BR50358-2.5</f>
        <v>-2.5</v>
      </c>
    </row>
    <row r="50359" customFormat="false" ht="12" hidden="false" customHeight="false" outlineLevel="0" collapsed="false">
      <c r="BS50359" s="96" t="n">
        <f aca="false">BR50359-2.5</f>
        <v>-2.5</v>
      </c>
    </row>
    <row r="50360" customFormat="false" ht="12" hidden="false" customHeight="false" outlineLevel="0" collapsed="false">
      <c r="BS50360" s="96" t="n">
        <f aca="false">BR50360-2.5</f>
        <v>-2.5</v>
      </c>
    </row>
    <row r="50361" customFormat="false" ht="12" hidden="false" customHeight="false" outlineLevel="0" collapsed="false">
      <c r="BS50361" s="96" t="n">
        <f aca="false">BR50361-2.5</f>
        <v>-2.5</v>
      </c>
    </row>
    <row r="50362" customFormat="false" ht="12" hidden="false" customHeight="false" outlineLevel="0" collapsed="false">
      <c r="BS50362" s="96" t="n">
        <f aca="false">BR50362-2.5</f>
        <v>-2.5</v>
      </c>
    </row>
    <row r="50363" customFormat="false" ht="12" hidden="false" customHeight="false" outlineLevel="0" collapsed="false">
      <c r="BS50363" s="96" t="n">
        <f aca="false">BR50363-2.5</f>
        <v>-2.5</v>
      </c>
    </row>
    <row r="50364" customFormat="false" ht="12" hidden="false" customHeight="false" outlineLevel="0" collapsed="false">
      <c r="BS50364" s="96" t="n">
        <f aca="false">BR50364-2.5</f>
        <v>-2.5</v>
      </c>
    </row>
    <row r="50365" customFormat="false" ht="12" hidden="false" customHeight="false" outlineLevel="0" collapsed="false">
      <c r="BS50365" s="96" t="n">
        <f aca="false">BR50365-2.5</f>
        <v>-2.5</v>
      </c>
    </row>
    <row r="50366" customFormat="false" ht="12" hidden="false" customHeight="false" outlineLevel="0" collapsed="false">
      <c r="BS50366" s="96" t="n">
        <f aca="false">BR50366-2.5</f>
        <v>-2.5</v>
      </c>
    </row>
    <row r="50367" customFormat="false" ht="12" hidden="false" customHeight="false" outlineLevel="0" collapsed="false">
      <c r="BS50367" s="96" t="n">
        <f aca="false">BR50367-2.5</f>
        <v>-2.5</v>
      </c>
    </row>
    <row r="50368" customFormat="false" ht="12" hidden="false" customHeight="false" outlineLevel="0" collapsed="false">
      <c r="BS50368" s="96" t="n">
        <f aca="false">BR50368-2.5</f>
        <v>-2.5</v>
      </c>
    </row>
    <row r="50369" customFormat="false" ht="12" hidden="false" customHeight="false" outlineLevel="0" collapsed="false">
      <c r="BS50369" s="96" t="n">
        <f aca="false">BR50369-2.5</f>
        <v>-2.5</v>
      </c>
    </row>
    <row r="50370" customFormat="false" ht="12" hidden="false" customHeight="false" outlineLevel="0" collapsed="false">
      <c r="BS50370" s="96" t="n">
        <f aca="false">BR50370-2.5</f>
        <v>-2.5</v>
      </c>
    </row>
    <row r="50371" customFormat="false" ht="12" hidden="false" customHeight="false" outlineLevel="0" collapsed="false">
      <c r="BS50371" s="96" t="n">
        <f aca="false">BR50371-2.5</f>
        <v>-2.5</v>
      </c>
    </row>
    <row r="50372" customFormat="false" ht="12" hidden="false" customHeight="false" outlineLevel="0" collapsed="false">
      <c r="BS50372" s="96" t="n">
        <f aca="false">BR50372-2.5</f>
        <v>-2.5</v>
      </c>
    </row>
    <row r="50373" customFormat="false" ht="12" hidden="false" customHeight="false" outlineLevel="0" collapsed="false">
      <c r="BS50373" s="96" t="n">
        <f aca="false">BR50373-2.5</f>
        <v>-2.5</v>
      </c>
    </row>
    <row r="50374" customFormat="false" ht="12" hidden="false" customHeight="false" outlineLevel="0" collapsed="false">
      <c r="BS50374" s="96" t="n">
        <f aca="false">BR50374-2.5</f>
        <v>-2.5</v>
      </c>
    </row>
    <row r="50375" customFormat="false" ht="12" hidden="false" customHeight="false" outlineLevel="0" collapsed="false">
      <c r="BS50375" s="96" t="n">
        <f aca="false">BR50375-2.5</f>
        <v>-2.5</v>
      </c>
    </row>
    <row r="50376" customFormat="false" ht="12" hidden="false" customHeight="false" outlineLevel="0" collapsed="false">
      <c r="BS50376" s="96" t="n">
        <f aca="false">BR50376-2.5</f>
        <v>-2.5</v>
      </c>
    </row>
    <row r="50377" customFormat="false" ht="12" hidden="false" customHeight="false" outlineLevel="0" collapsed="false">
      <c r="BS50377" s="96" t="n">
        <f aca="false">BR50377-2.5</f>
        <v>-2.5</v>
      </c>
    </row>
    <row r="50378" customFormat="false" ht="12" hidden="false" customHeight="false" outlineLevel="0" collapsed="false">
      <c r="BS50378" s="96" t="n">
        <f aca="false">BR50378-2.5</f>
        <v>-2.5</v>
      </c>
    </row>
    <row r="50379" customFormat="false" ht="12" hidden="false" customHeight="false" outlineLevel="0" collapsed="false">
      <c r="BS50379" s="96" t="n">
        <f aca="false">BR50379-2.5</f>
        <v>-2.5</v>
      </c>
    </row>
    <row r="50380" customFormat="false" ht="12" hidden="false" customHeight="false" outlineLevel="0" collapsed="false">
      <c r="BS50380" s="96" t="n">
        <f aca="false">BR50380-2.5</f>
        <v>-2.5</v>
      </c>
    </row>
    <row r="50381" customFormat="false" ht="12" hidden="false" customHeight="false" outlineLevel="0" collapsed="false">
      <c r="BS50381" s="96" t="n">
        <f aca="false">BR50381-2.5</f>
        <v>-2.5</v>
      </c>
    </row>
    <row r="50382" customFormat="false" ht="12" hidden="false" customHeight="false" outlineLevel="0" collapsed="false">
      <c r="BS50382" s="96" t="n">
        <f aca="false">BR50382-2.5</f>
        <v>-2.5</v>
      </c>
    </row>
    <row r="50383" customFormat="false" ht="12" hidden="false" customHeight="false" outlineLevel="0" collapsed="false">
      <c r="BS50383" s="96" t="n">
        <f aca="false">BR50383-2.5</f>
        <v>-2.5</v>
      </c>
    </row>
    <row r="50384" customFormat="false" ht="12" hidden="false" customHeight="false" outlineLevel="0" collapsed="false">
      <c r="BS50384" s="96" t="n">
        <f aca="false">BR50384-2.5</f>
        <v>-2.5</v>
      </c>
    </row>
    <row r="50385" customFormat="false" ht="12" hidden="false" customHeight="false" outlineLevel="0" collapsed="false">
      <c r="BS50385" s="96" t="n">
        <f aca="false">BR50385-2.5</f>
        <v>-2.5</v>
      </c>
    </row>
    <row r="50386" customFormat="false" ht="12" hidden="false" customHeight="false" outlineLevel="0" collapsed="false">
      <c r="BS50386" s="96" t="n">
        <f aca="false">BR50386-2.5</f>
        <v>-2.5</v>
      </c>
    </row>
    <row r="50387" customFormat="false" ht="12" hidden="false" customHeight="false" outlineLevel="0" collapsed="false">
      <c r="BS50387" s="96" t="n">
        <f aca="false">BR50387-2.5</f>
        <v>-2.5</v>
      </c>
    </row>
    <row r="50388" customFormat="false" ht="12" hidden="false" customHeight="false" outlineLevel="0" collapsed="false">
      <c r="BS50388" s="96" t="n">
        <f aca="false">BR50388-2.5</f>
        <v>-2.5</v>
      </c>
    </row>
    <row r="50389" customFormat="false" ht="12" hidden="false" customHeight="false" outlineLevel="0" collapsed="false">
      <c r="BS50389" s="96" t="n">
        <f aca="false">BR50389-2.5</f>
        <v>-2.5</v>
      </c>
    </row>
    <row r="50390" customFormat="false" ht="12" hidden="false" customHeight="false" outlineLevel="0" collapsed="false">
      <c r="BS50390" s="96" t="n">
        <f aca="false">BR50390-2.5</f>
        <v>-2.5</v>
      </c>
    </row>
    <row r="50391" customFormat="false" ht="12" hidden="false" customHeight="false" outlineLevel="0" collapsed="false">
      <c r="BS50391" s="96" t="n">
        <f aca="false">BR50391-2.5</f>
        <v>-2.5</v>
      </c>
    </row>
    <row r="50392" customFormat="false" ht="12" hidden="false" customHeight="false" outlineLevel="0" collapsed="false">
      <c r="BS50392" s="96" t="n">
        <f aca="false">BR50392-2.5</f>
        <v>-2.5</v>
      </c>
    </row>
    <row r="50393" customFormat="false" ht="12" hidden="false" customHeight="false" outlineLevel="0" collapsed="false">
      <c r="BS50393" s="96" t="n">
        <f aca="false">BR50393-2.5</f>
        <v>-2.5</v>
      </c>
    </row>
    <row r="50394" customFormat="false" ht="12" hidden="false" customHeight="false" outlineLevel="0" collapsed="false">
      <c r="BS50394" s="96" t="n">
        <f aca="false">BR50394-2.5</f>
        <v>-2.5</v>
      </c>
    </row>
    <row r="50395" customFormat="false" ht="12" hidden="false" customHeight="false" outlineLevel="0" collapsed="false">
      <c r="BS50395" s="96" t="n">
        <f aca="false">BR50395-2.5</f>
        <v>-2.5</v>
      </c>
    </row>
    <row r="50396" customFormat="false" ht="12" hidden="false" customHeight="false" outlineLevel="0" collapsed="false">
      <c r="BS50396" s="96" t="n">
        <f aca="false">BR50396-2.5</f>
        <v>-2.5</v>
      </c>
    </row>
    <row r="50397" customFormat="false" ht="12" hidden="false" customHeight="false" outlineLevel="0" collapsed="false">
      <c r="BS50397" s="96" t="n">
        <f aca="false">BR50397-2.5</f>
        <v>-2.5</v>
      </c>
    </row>
    <row r="50398" customFormat="false" ht="12" hidden="false" customHeight="false" outlineLevel="0" collapsed="false">
      <c r="BS50398" s="96" t="n">
        <f aca="false">BR50398-2.5</f>
        <v>-2.5</v>
      </c>
    </row>
    <row r="50399" customFormat="false" ht="12" hidden="false" customHeight="false" outlineLevel="0" collapsed="false">
      <c r="BS50399" s="96" t="n">
        <f aca="false">BR50399-2.5</f>
        <v>-2.5</v>
      </c>
    </row>
    <row r="50400" customFormat="false" ht="12" hidden="false" customHeight="false" outlineLevel="0" collapsed="false">
      <c r="BS50400" s="96" t="n">
        <f aca="false">BR50400-2.5</f>
        <v>-2.5</v>
      </c>
    </row>
    <row r="50401" customFormat="false" ht="12" hidden="false" customHeight="false" outlineLevel="0" collapsed="false">
      <c r="BS50401" s="96" t="n">
        <f aca="false">BR50401-2.5</f>
        <v>-2.5</v>
      </c>
    </row>
    <row r="50402" customFormat="false" ht="12" hidden="false" customHeight="false" outlineLevel="0" collapsed="false">
      <c r="BS50402" s="96" t="n">
        <f aca="false">BR50402-2.5</f>
        <v>-2.5</v>
      </c>
    </row>
    <row r="50403" customFormat="false" ht="12" hidden="false" customHeight="false" outlineLevel="0" collapsed="false">
      <c r="BS50403" s="96" t="n">
        <f aca="false">BR50403-2.5</f>
        <v>-2.5</v>
      </c>
    </row>
    <row r="50404" customFormat="false" ht="12" hidden="false" customHeight="false" outlineLevel="0" collapsed="false">
      <c r="BS50404" s="96" t="n">
        <f aca="false">BR50404-2.5</f>
        <v>-2.5</v>
      </c>
    </row>
    <row r="50405" customFormat="false" ht="12" hidden="false" customHeight="false" outlineLevel="0" collapsed="false">
      <c r="BS50405" s="96" t="n">
        <f aca="false">BR50405-2.5</f>
        <v>-2.5</v>
      </c>
    </row>
    <row r="50406" customFormat="false" ht="12" hidden="false" customHeight="false" outlineLevel="0" collapsed="false">
      <c r="BS50406" s="96" t="n">
        <f aca="false">BR50406-2.5</f>
        <v>-2.5</v>
      </c>
    </row>
    <row r="50407" customFormat="false" ht="12" hidden="false" customHeight="false" outlineLevel="0" collapsed="false">
      <c r="BS50407" s="96" t="n">
        <f aca="false">BR50407-2.5</f>
        <v>-2.5</v>
      </c>
    </row>
    <row r="50408" customFormat="false" ht="12" hidden="false" customHeight="false" outlineLevel="0" collapsed="false">
      <c r="BS50408" s="96" t="n">
        <f aca="false">BR50408-2.5</f>
        <v>-2.5</v>
      </c>
    </row>
    <row r="50409" customFormat="false" ht="12" hidden="false" customHeight="false" outlineLevel="0" collapsed="false">
      <c r="BS50409" s="96" t="n">
        <f aca="false">BR50409-2.5</f>
        <v>-2.5</v>
      </c>
    </row>
    <row r="50410" customFormat="false" ht="12" hidden="false" customHeight="false" outlineLevel="0" collapsed="false">
      <c r="BS50410" s="96" t="n">
        <f aca="false">BR50410-2.5</f>
        <v>-2.5</v>
      </c>
    </row>
    <row r="50411" customFormat="false" ht="12" hidden="false" customHeight="false" outlineLevel="0" collapsed="false">
      <c r="BS50411" s="96" t="n">
        <f aca="false">BR50411-2.5</f>
        <v>-2.5</v>
      </c>
    </row>
    <row r="50412" customFormat="false" ht="12" hidden="false" customHeight="false" outlineLevel="0" collapsed="false">
      <c r="BS50412" s="96" t="n">
        <f aca="false">BR50412-2.5</f>
        <v>-2.5</v>
      </c>
    </row>
    <row r="50413" customFormat="false" ht="12" hidden="false" customHeight="false" outlineLevel="0" collapsed="false">
      <c r="BS50413" s="96" t="n">
        <f aca="false">BR50413-2.5</f>
        <v>-2.5</v>
      </c>
    </row>
    <row r="50414" customFormat="false" ht="12" hidden="false" customHeight="false" outlineLevel="0" collapsed="false">
      <c r="BS50414" s="96" t="n">
        <f aca="false">BR50414-2.5</f>
        <v>-2.5</v>
      </c>
    </row>
    <row r="50415" customFormat="false" ht="12" hidden="false" customHeight="false" outlineLevel="0" collapsed="false">
      <c r="BS50415" s="96" t="n">
        <f aca="false">BR50415-2.5</f>
        <v>-2.5</v>
      </c>
    </row>
    <row r="50416" customFormat="false" ht="12" hidden="false" customHeight="false" outlineLevel="0" collapsed="false">
      <c r="BS50416" s="96" t="n">
        <f aca="false">BR50416-2.5</f>
        <v>-2.5</v>
      </c>
    </row>
    <row r="50417" customFormat="false" ht="12" hidden="false" customHeight="false" outlineLevel="0" collapsed="false">
      <c r="BS50417" s="96" t="n">
        <f aca="false">BR50417-2.5</f>
        <v>-2.5</v>
      </c>
    </row>
    <row r="50418" customFormat="false" ht="12" hidden="false" customHeight="false" outlineLevel="0" collapsed="false">
      <c r="BS50418" s="96" t="n">
        <f aca="false">BR50418-2.5</f>
        <v>-2.5</v>
      </c>
    </row>
    <row r="50419" customFormat="false" ht="12" hidden="false" customHeight="false" outlineLevel="0" collapsed="false">
      <c r="BS50419" s="96" t="n">
        <f aca="false">BR50419-2.5</f>
        <v>-2.5</v>
      </c>
    </row>
    <row r="50420" customFormat="false" ht="12" hidden="false" customHeight="false" outlineLevel="0" collapsed="false">
      <c r="BS50420" s="96" t="n">
        <f aca="false">BR50420-2.5</f>
        <v>-2.5</v>
      </c>
    </row>
    <row r="50421" customFormat="false" ht="12" hidden="false" customHeight="false" outlineLevel="0" collapsed="false">
      <c r="BS50421" s="96" t="n">
        <f aca="false">BR50421-2.5</f>
        <v>-2.5</v>
      </c>
    </row>
    <row r="50422" customFormat="false" ht="12" hidden="false" customHeight="false" outlineLevel="0" collapsed="false">
      <c r="BS50422" s="96" t="n">
        <f aca="false">BR50422-2.5</f>
        <v>-2.5</v>
      </c>
    </row>
    <row r="50423" customFormat="false" ht="12" hidden="false" customHeight="false" outlineLevel="0" collapsed="false">
      <c r="BS50423" s="96" t="n">
        <f aca="false">BR50423-2.5</f>
        <v>-2.5</v>
      </c>
    </row>
    <row r="50424" customFormat="false" ht="12" hidden="false" customHeight="false" outlineLevel="0" collapsed="false">
      <c r="BS50424" s="96" t="n">
        <f aca="false">BR50424-2.5</f>
        <v>-2.5</v>
      </c>
    </row>
    <row r="50425" customFormat="false" ht="12" hidden="false" customHeight="false" outlineLevel="0" collapsed="false">
      <c r="BS50425" s="96" t="n">
        <f aca="false">BR50425-2.5</f>
        <v>-2.5</v>
      </c>
    </row>
    <row r="50426" customFormat="false" ht="12" hidden="false" customHeight="false" outlineLevel="0" collapsed="false">
      <c r="BS50426" s="96" t="n">
        <f aca="false">BR50426-2.5</f>
        <v>-2.5</v>
      </c>
    </row>
    <row r="50427" customFormat="false" ht="12" hidden="false" customHeight="false" outlineLevel="0" collapsed="false">
      <c r="BS50427" s="96" t="n">
        <f aca="false">BR50427-2.5</f>
        <v>-2.5</v>
      </c>
    </row>
    <row r="50428" customFormat="false" ht="12" hidden="false" customHeight="false" outlineLevel="0" collapsed="false">
      <c r="BS50428" s="96" t="n">
        <f aca="false">BR50428-2.5</f>
        <v>-2.5</v>
      </c>
    </row>
    <row r="50429" customFormat="false" ht="12" hidden="false" customHeight="false" outlineLevel="0" collapsed="false">
      <c r="BS50429" s="96" t="n">
        <f aca="false">BR50429-2.5</f>
        <v>-2.5</v>
      </c>
    </row>
    <row r="50430" customFormat="false" ht="12" hidden="false" customHeight="false" outlineLevel="0" collapsed="false">
      <c r="BS50430" s="96" t="n">
        <f aca="false">BR50430-2.5</f>
        <v>-2.5</v>
      </c>
    </row>
    <row r="50431" customFormat="false" ht="12" hidden="false" customHeight="false" outlineLevel="0" collapsed="false">
      <c r="BS50431" s="96" t="n">
        <f aca="false">BR50431-2.5</f>
        <v>-2.5</v>
      </c>
    </row>
    <row r="50432" customFormat="false" ht="12" hidden="false" customHeight="false" outlineLevel="0" collapsed="false">
      <c r="BS50432" s="96" t="n">
        <f aca="false">BR50432-2.5</f>
        <v>-2.5</v>
      </c>
    </row>
    <row r="50433" customFormat="false" ht="12" hidden="false" customHeight="false" outlineLevel="0" collapsed="false">
      <c r="BS50433" s="96" t="n">
        <f aca="false">BR50433-2.5</f>
        <v>-2.5</v>
      </c>
    </row>
    <row r="50434" customFormat="false" ht="12" hidden="false" customHeight="false" outlineLevel="0" collapsed="false">
      <c r="BS50434" s="96" t="n">
        <f aca="false">BR50434-2.5</f>
        <v>-2.5</v>
      </c>
    </row>
    <row r="50435" customFormat="false" ht="12" hidden="false" customHeight="false" outlineLevel="0" collapsed="false">
      <c r="BS50435" s="96" t="n">
        <f aca="false">BR50435-2.5</f>
        <v>-2.5</v>
      </c>
    </row>
    <row r="50436" customFormat="false" ht="12" hidden="false" customHeight="false" outlineLevel="0" collapsed="false">
      <c r="BS50436" s="96" t="n">
        <f aca="false">BR50436-2.5</f>
        <v>-2.5</v>
      </c>
    </row>
    <row r="50437" customFormat="false" ht="12" hidden="false" customHeight="false" outlineLevel="0" collapsed="false">
      <c r="BS50437" s="96" t="n">
        <f aca="false">BR50437-2.5</f>
        <v>-2.5</v>
      </c>
    </row>
    <row r="50438" customFormat="false" ht="12" hidden="false" customHeight="false" outlineLevel="0" collapsed="false">
      <c r="BS50438" s="96" t="n">
        <f aca="false">BR50438-2.5</f>
        <v>-2.5</v>
      </c>
    </row>
    <row r="50439" customFormat="false" ht="12" hidden="false" customHeight="false" outlineLevel="0" collapsed="false">
      <c r="BS50439" s="96" t="n">
        <f aca="false">BR50439-2.5</f>
        <v>-2.5</v>
      </c>
    </row>
    <row r="50440" customFormat="false" ht="12" hidden="false" customHeight="false" outlineLevel="0" collapsed="false">
      <c r="BS50440" s="96" t="n">
        <f aca="false">BR50440-2.5</f>
        <v>-2.5</v>
      </c>
    </row>
    <row r="50441" customFormat="false" ht="12" hidden="false" customHeight="false" outlineLevel="0" collapsed="false">
      <c r="BS50441" s="96" t="n">
        <f aca="false">BR50441-2.5</f>
        <v>-2.5</v>
      </c>
    </row>
    <row r="50442" customFormat="false" ht="12" hidden="false" customHeight="false" outlineLevel="0" collapsed="false">
      <c r="BS50442" s="96" t="n">
        <f aca="false">BR50442-2.5</f>
        <v>-2.5</v>
      </c>
    </row>
    <row r="50443" customFormat="false" ht="12" hidden="false" customHeight="false" outlineLevel="0" collapsed="false">
      <c r="BS50443" s="96" t="n">
        <f aca="false">BR50443-2.5</f>
        <v>-2.5</v>
      </c>
    </row>
    <row r="50444" customFormat="false" ht="12" hidden="false" customHeight="false" outlineLevel="0" collapsed="false">
      <c r="BS50444" s="96" t="n">
        <f aca="false">BR50444-2.5</f>
        <v>-2.5</v>
      </c>
    </row>
    <row r="50445" customFormat="false" ht="12" hidden="false" customHeight="false" outlineLevel="0" collapsed="false">
      <c r="BS50445" s="96" t="n">
        <f aca="false">BR50445-2.5</f>
        <v>-2.5</v>
      </c>
    </row>
    <row r="50446" customFormat="false" ht="12" hidden="false" customHeight="false" outlineLevel="0" collapsed="false">
      <c r="BS50446" s="96" t="n">
        <f aca="false">BR50446-2.5</f>
        <v>-2.5</v>
      </c>
    </row>
    <row r="50447" customFormat="false" ht="12" hidden="false" customHeight="false" outlineLevel="0" collapsed="false">
      <c r="BS50447" s="96" t="n">
        <f aca="false">BR50447-2.5</f>
        <v>-2.5</v>
      </c>
    </row>
    <row r="50448" customFormat="false" ht="12" hidden="false" customHeight="false" outlineLevel="0" collapsed="false">
      <c r="BS50448" s="96" t="n">
        <f aca="false">BR50448-2.5</f>
        <v>-2.5</v>
      </c>
    </row>
    <row r="50449" customFormat="false" ht="12" hidden="false" customHeight="false" outlineLevel="0" collapsed="false">
      <c r="BS50449" s="96" t="n">
        <f aca="false">BR50449-2.5</f>
        <v>-2.5</v>
      </c>
    </row>
    <row r="50450" customFormat="false" ht="12" hidden="false" customHeight="false" outlineLevel="0" collapsed="false">
      <c r="BS50450" s="96" t="n">
        <f aca="false">BR50450-2.5</f>
        <v>-2.5</v>
      </c>
    </row>
    <row r="50451" customFormat="false" ht="12" hidden="false" customHeight="false" outlineLevel="0" collapsed="false">
      <c r="BS50451" s="96" t="n">
        <f aca="false">BR50451-2.5</f>
        <v>-2.5</v>
      </c>
    </row>
    <row r="50452" customFormat="false" ht="12" hidden="false" customHeight="false" outlineLevel="0" collapsed="false">
      <c r="BS50452" s="96" t="n">
        <f aca="false">BR50452-2.5</f>
        <v>-2.5</v>
      </c>
    </row>
    <row r="50453" customFormat="false" ht="12" hidden="false" customHeight="false" outlineLevel="0" collapsed="false">
      <c r="BS50453" s="96" t="n">
        <f aca="false">BR50453-2.5</f>
        <v>-2.5</v>
      </c>
    </row>
    <row r="50454" customFormat="false" ht="12" hidden="false" customHeight="false" outlineLevel="0" collapsed="false">
      <c r="BS50454" s="96" t="n">
        <f aca="false">BR50454-2.5</f>
        <v>-2.5</v>
      </c>
    </row>
    <row r="50455" customFormat="false" ht="12" hidden="false" customHeight="false" outlineLevel="0" collapsed="false">
      <c r="BS50455" s="96" t="n">
        <f aca="false">BR50455-2.5</f>
        <v>-2.5</v>
      </c>
    </row>
    <row r="50456" customFormat="false" ht="12" hidden="false" customHeight="false" outlineLevel="0" collapsed="false">
      <c r="BS50456" s="96" t="n">
        <f aca="false">BR50456-2.5</f>
        <v>-2.5</v>
      </c>
    </row>
    <row r="50457" customFormat="false" ht="12" hidden="false" customHeight="false" outlineLevel="0" collapsed="false">
      <c r="BS50457" s="96" t="n">
        <f aca="false">BR50457-2.5</f>
        <v>-2.5</v>
      </c>
    </row>
    <row r="50458" customFormat="false" ht="12" hidden="false" customHeight="false" outlineLevel="0" collapsed="false">
      <c r="BS50458" s="96" t="n">
        <f aca="false">BR50458-2.5</f>
        <v>-2.5</v>
      </c>
    </row>
    <row r="50459" customFormat="false" ht="12" hidden="false" customHeight="false" outlineLevel="0" collapsed="false">
      <c r="BS50459" s="96" t="n">
        <f aca="false">BR50459-2.5</f>
        <v>-2.5</v>
      </c>
    </row>
    <row r="50460" customFormat="false" ht="12" hidden="false" customHeight="false" outlineLevel="0" collapsed="false">
      <c r="BS50460" s="96" t="n">
        <f aca="false">BR50460-2.5</f>
        <v>-2.5</v>
      </c>
    </row>
    <row r="50461" customFormat="false" ht="12" hidden="false" customHeight="false" outlineLevel="0" collapsed="false">
      <c r="BS50461" s="96" t="n">
        <f aca="false">BR50461-2.5</f>
        <v>-2.5</v>
      </c>
    </row>
    <row r="50462" customFormat="false" ht="12" hidden="false" customHeight="false" outlineLevel="0" collapsed="false">
      <c r="BS50462" s="96" t="n">
        <f aca="false">BR50462-2.5</f>
        <v>-2.5</v>
      </c>
    </row>
    <row r="50463" customFormat="false" ht="12" hidden="false" customHeight="false" outlineLevel="0" collapsed="false">
      <c r="BS50463" s="96" t="n">
        <f aca="false">BR50463-2.5</f>
        <v>-2.5</v>
      </c>
    </row>
    <row r="50464" customFormat="false" ht="12" hidden="false" customHeight="false" outlineLevel="0" collapsed="false">
      <c r="BS50464" s="96" t="n">
        <f aca="false">BR50464-2.5</f>
        <v>-2.5</v>
      </c>
    </row>
    <row r="50465" customFormat="false" ht="12" hidden="false" customHeight="false" outlineLevel="0" collapsed="false">
      <c r="BS50465" s="96" t="n">
        <f aca="false">BR50465-2.5</f>
        <v>-2.5</v>
      </c>
    </row>
    <row r="50466" customFormat="false" ht="12" hidden="false" customHeight="false" outlineLevel="0" collapsed="false">
      <c r="BS50466" s="96" t="n">
        <f aca="false">BR50466-2.5</f>
        <v>-2.5</v>
      </c>
    </row>
    <row r="50467" customFormat="false" ht="12" hidden="false" customHeight="false" outlineLevel="0" collapsed="false">
      <c r="BS50467" s="96" t="n">
        <f aca="false">BR50467-2.5</f>
        <v>-2.5</v>
      </c>
    </row>
    <row r="50468" customFormat="false" ht="12" hidden="false" customHeight="false" outlineLevel="0" collapsed="false">
      <c r="BS50468" s="96" t="n">
        <f aca="false">BR50468-2.5</f>
        <v>-2.5</v>
      </c>
    </row>
    <row r="50469" customFormat="false" ht="12" hidden="false" customHeight="false" outlineLevel="0" collapsed="false">
      <c r="BS50469" s="96" t="n">
        <f aca="false">BR50469-2.5</f>
        <v>-2.5</v>
      </c>
    </row>
    <row r="50470" customFormat="false" ht="12" hidden="false" customHeight="false" outlineLevel="0" collapsed="false">
      <c r="BS50470" s="96" t="n">
        <f aca="false">BR50470-2.5</f>
        <v>-2.5</v>
      </c>
    </row>
    <row r="50471" customFormat="false" ht="12" hidden="false" customHeight="false" outlineLevel="0" collapsed="false">
      <c r="BS50471" s="96" t="n">
        <f aca="false">BR50471-2.5</f>
        <v>-2.5</v>
      </c>
    </row>
    <row r="50472" customFormat="false" ht="12" hidden="false" customHeight="false" outlineLevel="0" collapsed="false">
      <c r="BS50472" s="96" t="n">
        <f aca="false">BR50472-2.5</f>
        <v>-2.5</v>
      </c>
    </row>
    <row r="50473" customFormat="false" ht="12" hidden="false" customHeight="false" outlineLevel="0" collapsed="false">
      <c r="BS50473" s="96" t="n">
        <f aca="false">BR50473-2.5</f>
        <v>-2.5</v>
      </c>
    </row>
    <row r="50474" customFormat="false" ht="12" hidden="false" customHeight="false" outlineLevel="0" collapsed="false">
      <c r="BS50474" s="96" t="n">
        <f aca="false">BR50474-2.5</f>
        <v>-2.5</v>
      </c>
    </row>
    <row r="50475" customFormat="false" ht="12" hidden="false" customHeight="false" outlineLevel="0" collapsed="false">
      <c r="BS50475" s="96" t="n">
        <f aca="false">BR50475-2.5</f>
        <v>-2.5</v>
      </c>
    </row>
    <row r="50476" customFormat="false" ht="12" hidden="false" customHeight="false" outlineLevel="0" collapsed="false">
      <c r="BS50476" s="96" t="n">
        <f aca="false">BR50476-2.5</f>
        <v>-2.5</v>
      </c>
    </row>
    <row r="50477" customFormat="false" ht="12" hidden="false" customHeight="false" outlineLevel="0" collapsed="false">
      <c r="BS50477" s="96" t="n">
        <f aca="false">BR50477-2.5</f>
        <v>-2.5</v>
      </c>
    </row>
    <row r="50478" customFormat="false" ht="12" hidden="false" customHeight="false" outlineLevel="0" collapsed="false">
      <c r="BS50478" s="96" t="n">
        <f aca="false">BR50478-2.5</f>
        <v>-2.5</v>
      </c>
    </row>
    <row r="50479" customFormat="false" ht="12" hidden="false" customHeight="false" outlineLevel="0" collapsed="false">
      <c r="BS50479" s="96" t="n">
        <f aca="false">BR50479-2.5</f>
        <v>-2.5</v>
      </c>
    </row>
    <row r="50480" customFormat="false" ht="12" hidden="false" customHeight="false" outlineLevel="0" collapsed="false">
      <c r="BS50480" s="96" t="n">
        <f aca="false">BR50480-2.5</f>
        <v>-2.5</v>
      </c>
    </row>
    <row r="50481" customFormat="false" ht="12" hidden="false" customHeight="false" outlineLevel="0" collapsed="false">
      <c r="BS50481" s="96" t="n">
        <f aca="false">BR50481-2.5</f>
        <v>-2.5</v>
      </c>
    </row>
    <row r="50482" customFormat="false" ht="12" hidden="false" customHeight="false" outlineLevel="0" collapsed="false">
      <c r="BS50482" s="96" t="n">
        <f aca="false">BR50482-2.5</f>
        <v>-2.5</v>
      </c>
    </row>
    <row r="50483" customFormat="false" ht="12" hidden="false" customHeight="false" outlineLevel="0" collapsed="false">
      <c r="BS50483" s="96" t="n">
        <f aca="false">BR50483-2.5</f>
        <v>-2.5</v>
      </c>
    </row>
    <row r="50484" customFormat="false" ht="12" hidden="false" customHeight="false" outlineLevel="0" collapsed="false">
      <c r="BS50484" s="96" t="n">
        <f aca="false">BR50484-2.5</f>
        <v>-2.5</v>
      </c>
    </row>
    <row r="50485" customFormat="false" ht="12" hidden="false" customHeight="false" outlineLevel="0" collapsed="false">
      <c r="BS50485" s="96" t="n">
        <f aca="false">BR50485-2.5</f>
        <v>-2.5</v>
      </c>
    </row>
    <row r="50486" customFormat="false" ht="12" hidden="false" customHeight="false" outlineLevel="0" collapsed="false">
      <c r="BS50486" s="96" t="n">
        <f aca="false">BR50486-2.5</f>
        <v>-2.5</v>
      </c>
    </row>
    <row r="50487" customFormat="false" ht="12" hidden="false" customHeight="false" outlineLevel="0" collapsed="false">
      <c r="BS50487" s="96" t="n">
        <f aca="false">BR50487-2.5</f>
        <v>-2.5</v>
      </c>
    </row>
    <row r="50488" customFormat="false" ht="12" hidden="false" customHeight="false" outlineLevel="0" collapsed="false">
      <c r="BS50488" s="96" t="n">
        <f aca="false">BR50488-2.5</f>
        <v>-2.5</v>
      </c>
    </row>
    <row r="50489" customFormat="false" ht="12" hidden="false" customHeight="false" outlineLevel="0" collapsed="false">
      <c r="BS50489" s="96" t="n">
        <f aca="false">BR50489-2.5</f>
        <v>-2.5</v>
      </c>
    </row>
    <row r="50490" customFormat="false" ht="12" hidden="false" customHeight="false" outlineLevel="0" collapsed="false">
      <c r="BS50490" s="96" t="n">
        <f aca="false">BR50490-2.5</f>
        <v>-2.5</v>
      </c>
    </row>
    <row r="50491" customFormat="false" ht="12" hidden="false" customHeight="false" outlineLevel="0" collapsed="false">
      <c r="BS50491" s="96" t="n">
        <f aca="false">BR50491-2.5</f>
        <v>-2.5</v>
      </c>
    </row>
    <row r="50492" customFormat="false" ht="12" hidden="false" customHeight="false" outlineLevel="0" collapsed="false">
      <c r="BS50492" s="96" t="n">
        <f aca="false">BR50492-2.5</f>
        <v>-2.5</v>
      </c>
    </row>
    <row r="50493" customFormat="false" ht="12" hidden="false" customHeight="false" outlineLevel="0" collapsed="false">
      <c r="BS50493" s="96" t="n">
        <f aca="false">BR50493-2.5</f>
        <v>-2.5</v>
      </c>
    </row>
    <row r="50494" customFormat="false" ht="12" hidden="false" customHeight="false" outlineLevel="0" collapsed="false">
      <c r="BS50494" s="96" t="n">
        <f aca="false">BR50494-2.5</f>
        <v>-2.5</v>
      </c>
    </row>
    <row r="50495" customFormat="false" ht="12" hidden="false" customHeight="false" outlineLevel="0" collapsed="false">
      <c r="BS50495" s="96" t="n">
        <f aca="false">BR50495-2.5</f>
        <v>-2.5</v>
      </c>
    </row>
    <row r="50496" customFormat="false" ht="12" hidden="false" customHeight="false" outlineLevel="0" collapsed="false">
      <c r="BS50496" s="96" t="n">
        <f aca="false">BR50496-2.5</f>
        <v>-2.5</v>
      </c>
    </row>
    <row r="50497" customFormat="false" ht="12" hidden="false" customHeight="false" outlineLevel="0" collapsed="false">
      <c r="BS50497" s="96" t="n">
        <f aca="false">BR50497-2.5</f>
        <v>-2.5</v>
      </c>
    </row>
    <row r="50498" customFormat="false" ht="12" hidden="false" customHeight="false" outlineLevel="0" collapsed="false">
      <c r="BS50498" s="96" t="n">
        <f aca="false">BR50498-2.5</f>
        <v>-2.5</v>
      </c>
    </row>
    <row r="50499" customFormat="false" ht="12" hidden="false" customHeight="false" outlineLevel="0" collapsed="false">
      <c r="BS50499" s="96" t="n">
        <f aca="false">BR50499-2.5</f>
        <v>-2.5</v>
      </c>
    </row>
    <row r="50500" customFormat="false" ht="12" hidden="false" customHeight="false" outlineLevel="0" collapsed="false">
      <c r="BS50500" s="96" t="n">
        <f aca="false">BR50500-2.5</f>
        <v>-2.5</v>
      </c>
    </row>
    <row r="50501" customFormat="false" ht="12" hidden="false" customHeight="false" outlineLevel="0" collapsed="false">
      <c r="BS50501" s="96" t="n">
        <f aca="false">BR50501-2.5</f>
        <v>-2.5</v>
      </c>
    </row>
    <row r="50502" customFormat="false" ht="12" hidden="false" customHeight="false" outlineLevel="0" collapsed="false">
      <c r="BS50502" s="96" t="n">
        <f aca="false">BR50502-2.5</f>
        <v>-2.5</v>
      </c>
    </row>
    <row r="50503" customFormat="false" ht="12" hidden="false" customHeight="false" outlineLevel="0" collapsed="false">
      <c r="BS50503" s="96" t="n">
        <f aca="false">BR50503-2.5</f>
        <v>-2.5</v>
      </c>
    </row>
    <row r="50504" customFormat="false" ht="12" hidden="false" customHeight="false" outlineLevel="0" collapsed="false">
      <c r="BS50504" s="96" t="n">
        <f aca="false">BR50504-2.5</f>
        <v>-2.5</v>
      </c>
    </row>
    <row r="50505" customFormat="false" ht="12" hidden="false" customHeight="false" outlineLevel="0" collapsed="false">
      <c r="BS50505" s="96" t="n">
        <f aca="false">BR50505-2.5</f>
        <v>-2.5</v>
      </c>
    </row>
    <row r="50506" customFormat="false" ht="12" hidden="false" customHeight="false" outlineLevel="0" collapsed="false">
      <c r="BS50506" s="96" t="n">
        <f aca="false">BR50506-2.5</f>
        <v>-2.5</v>
      </c>
    </row>
    <row r="50507" customFormat="false" ht="12" hidden="false" customHeight="false" outlineLevel="0" collapsed="false">
      <c r="BS50507" s="96" t="n">
        <f aca="false">BR50507-2.5</f>
        <v>-2.5</v>
      </c>
    </row>
    <row r="50508" customFormat="false" ht="12" hidden="false" customHeight="false" outlineLevel="0" collapsed="false">
      <c r="BS50508" s="96" t="n">
        <f aca="false">BR50508-2.5</f>
        <v>-2.5</v>
      </c>
    </row>
    <row r="50509" customFormat="false" ht="12" hidden="false" customHeight="false" outlineLevel="0" collapsed="false">
      <c r="BS50509" s="96" t="n">
        <f aca="false">BR50509-2.5</f>
        <v>-2.5</v>
      </c>
    </row>
    <row r="50510" customFormat="false" ht="12" hidden="false" customHeight="false" outlineLevel="0" collapsed="false">
      <c r="BS50510" s="96" t="n">
        <f aca="false">BR50510-2.5</f>
        <v>-2.5</v>
      </c>
    </row>
    <row r="50511" customFormat="false" ht="12" hidden="false" customHeight="false" outlineLevel="0" collapsed="false">
      <c r="BS50511" s="96" t="n">
        <f aca="false">BR50511-2.5</f>
        <v>-2.5</v>
      </c>
    </row>
    <row r="50512" customFormat="false" ht="12" hidden="false" customHeight="false" outlineLevel="0" collapsed="false">
      <c r="BS50512" s="96" t="n">
        <f aca="false">BR50512-2.5</f>
        <v>-2.5</v>
      </c>
    </row>
    <row r="50513" customFormat="false" ht="12" hidden="false" customHeight="false" outlineLevel="0" collapsed="false">
      <c r="BS50513" s="96" t="n">
        <f aca="false">BR50513-2.5</f>
        <v>-2.5</v>
      </c>
    </row>
    <row r="50514" customFormat="false" ht="12" hidden="false" customHeight="false" outlineLevel="0" collapsed="false">
      <c r="BS50514" s="96" t="n">
        <f aca="false">BR50514-2.5</f>
        <v>-2.5</v>
      </c>
    </row>
    <row r="50515" customFormat="false" ht="12" hidden="false" customHeight="false" outlineLevel="0" collapsed="false">
      <c r="BS50515" s="96" t="n">
        <f aca="false">BR50515-2.5</f>
        <v>-2.5</v>
      </c>
    </row>
    <row r="50516" customFormat="false" ht="12" hidden="false" customHeight="false" outlineLevel="0" collapsed="false">
      <c r="BS50516" s="96" t="n">
        <f aca="false">BR50516-2.5</f>
        <v>-2.5</v>
      </c>
    </row>
    <row r="50517" customFormat="false" ht="12" hidden="false" customHeight="false" outlineLevel="0" collapsed="false">
      <c r="BS50517" s="96" t="n">
        <f aca="false">BR50517-2.5</f>
        <v>-2.5</v>
      </c>
    </row>
    <row r="50518" customFormat="false" ht="12" hidden="false" customHeight="false" outlineLevel="0" collapsed="false">
      <c r="BS50518" s="96" t="n">
        <f aca="false">BR50518-2.5</f>
        <v>-2.5</v>
      </c>
    </row>
    <row r="50519" customFormat="false" ht="12" hidden="false" customHeight="false" outlineLevel="0" collapsed="false">
      <c r="BS50519" s="96" t="n">
        <f aca="false">BR50519-2.5</f>
        <v>-2.5</v>
      </c>
    </row>
    <row r="50520" customFormat="false" ht="12" hidden="false" customHeight="false" outlineLevel="0" collapsed="false">
      <c r="BS50520" s="96" t="n">
        <f aca="false">BR50520-2.5</f>
        <v>-2.5</v>
      </c>
    </row>
    <row r="50521" customFormat="false" ht="12" hidden="false" customHeight="false" outlineLevel="0" collapsed="false">
      <c r="BS50521" s="96" t="n">
        <f aca="false">BR50521-2.5</f>
        <v>-2.5</v>
      </c>
    </row>
    <row r="50522" customFormat="false" ht="12" hidden="false" customHeight="false" outlineLevel="0" collapsed="false">
      <c r="BS50522" s="96" t="n">
        <f aca="false">BR50522-2.5</f>
        <v>-2.5</v>
      </c>
    </row>
    <row r="50523" customFormat="false" ht="12" hidden="false" customHeight="false" outlineLevel="0" collapsed="false">
      <c r="BS50523" s="96" t="n">
        <f aca="false">BR50523-2.5</f>
        <v>-2.5</v>
      </c>
    </row>
    <row r="50524" customFormat="false" ht="12" hidden="false" customHeight="false" outlineLevel="0" collapsed="false">
      <c r="BS50524" s="96" t="n">
        <f aca="false">BR50524-2.5</f>
        <v>-2.5</v>
      </c>
    </row>
    <row r="50525" customFormat="false" ht="12" hidden="false" customHeight="false" outlineLevel="0" collapsed="false">
      <c r="BS50525" s="96" t="n">
        <f aca="false">BR50525-2.5</f>
        <v>-2.5</v>
      </c>
    </row>
    <row r="50526" customFormat="false" ht="12" hidden="false" customHeight="false" outlineLevel="0" collapsed="false">
      <c r="BS50526" s="96" t="n">
        <f aca="false">BR50526-2.5</f>
        <v>-2.5</v>
      </c>
    </row>
    <row r="50527" customFormat="false" ht="12" hidden="false" customHeight="false" outlineLevel="0" collapsed="false">
      <c r="BS50527" s="96" t="n">
        <f aca="false">BR50527-2.5</f>
        <v>-2.5</v>
      </c>
    </row>
    <row r="50528" customFormat="false" ht="12" hidden="false" customHeight="false" outlineLevel="0" collapsed="false">
      <c r="BS50528" s="96" t="n">
        <f aca="false">BR50528-2.5</f>
        <v>-2.5</v>
      </c>
    </row>
    <row r="50529" customFormat="false" ht="12" hidden="false" customHeight="false" outlineLevel="0" collapsed="false">
      <c r="BS50529" s="96" t="n">
        <f aca="false">BR50529-2.5</f>
        <v>-2.5</v>
      </c>
    </row>
    <row r="50530" customFormat="false" ht="12" hidden="false" customHeight="false" outlineLevel="0" collapsed="false">
      <c r="BS50530" s="96" t="n">
        <f aca="false">BR50530-2.5</f>
        <v>-2.5</v>
      </c>
    </row>
    <row r="50531" customFormat="false" ht="12" hidden="false" customHeight="false" outlineLevel="0" collapsed="false">
      <c r="BS50531" s="96" t="n">
        <f aca="false">BR50531-2.5</f>
        <v>-2.5</v>
      </c>
    </row>
    <row r="50532" customFormat="false" ht="12" hidden="false" customHeight="false" outlineLevel="0" collapsed="false">
      <c r="BS50532" s="96" t="n">
        <f aca="false">BR50532-2.5</f>
        <v>-2.5</v>
      </c>
    </row>
    <row r="50533" customFormat="false" ht="12" hidden="false" customHeight="false" outlineLevel="0" collapsed="false">
      <c r="BS50533" s="96" t="n">
        <f aca="false">BR50533-2.5</f>
        <v>-2.5</v>
      </c>
    </row>
    <row r="50534" customFormat="false" ht="12" hidden="false" customHeight="false" outlineLevel="0" collapsed="false">
      <c r="BS50534" s="96" t="n">
        <f aca="false">BR50534-2.5</f>
        <v>-2.5</v>
      </c>
    </row>
    <row r="50535" customFormat="false" ht="12" hidden="false" customHeight="false" outlineLevel="0" collapsed="false">
      <c r="BS50535" s="96" t="n">
        <f aca="false">BR50535-2.5</f>
        <v>-2.5</v>
      </c>
    </row>
    <row r="50536" customFormat="false" ht="12" hidden="false" customHeight="false" outlineLevel="0" collapsed="false">
      <c r="BS50536" s="96" t="n">
        <f aca="false">BR50536-2.5</f>
        <v>-2.5</v>
      </c>
    </row>
    <row r="50537" customFormat="false" ht="12" hidden="false" customHeight="false" outlineLevel="0" collapsed="false">
      <c r="BS50537" s="96" t="n">
        <f aca="false">BR50537-2.5</f>
        <v>-2.5</v>
      </c>
    </row>
    <row r="50538" customFormat="false" ht="12" hidden="false" customHeight="false" outlineLevel="0" collapsed="false">
      <c r="BS50538" s="96" t="n">
        <f aca="false">BR50538-2.5</f>
        <v>-2.5</v>
      </c>
    </row>
    <row r="50539" customFormat="false" ht="12" hidden="false" customHeight="false" outlineLevel="0" collapsed="false">
      <c r="BS50539" s="96" t="n">
        <f aca="false">BR50539-2.5</f>
        <v>-2.5</v>
      </c>
    </row>
    <row r="50540" customFormat="false" ht="12" hidden="false" customHeight="false" outlineLevel="0" collapsed="false">
      <c r="BS50540" s="96" t="n">
        <f aca="false">BR50540-2.5</f>
        <v>-2.5</v>
      </c>
    </row>
    <row r="50541" customFormat="false" ht="12" hidden="false" customHeight="false" outlineLevel="0" collapsed="false">
      <c r="BS50541" s="96" t="n">
        <f aca="false">BR50541-2.5</f>
        <v>-2.5</v>
      </c>
    </row>
    <row r="50542" customFormat="false" ht="12" hidden="false" customHeight="false" outlineLevel="0" collapsed="false">
      <c r="BS50542" s="96" t="n">
        <f aca="false">BR50542-2.5</f>
        <v>-2.5</v>
      </c>
    </row>
    <row r="50543" customFormat="false" ht="12" hidden="false" customHeight="false" outlineLevel="0" collapsed="false">
      <c r="BS50543" s="96" t="n">
        <f aca="false">BR50543-2.5</f>
        <v>-2.5</v>
      </c>
    </row>
    <row r="50544" customFormat="false" ht="12" hidden="false" customHeight="false" outlineLevel="0" collapsed="false">
      <c r="BS50544" s="96" t="n">
        <f aca="false">BR50544-2.5</f>
        <v>-2.5</v>
      </c>
    </row>
    <row r="50545" customFormat="false" ht="12" hidden="false" customHeight="false" outlineLevel="0" collapsed="false">
      <c r="BS50545" s="96" t="n">
        <f aca="false">BR50545-2.5</f>
        <v>-2.5</v>
      </c>
    </row>
    <row r="50546" customFormat="false" ht="12" hidden="false" customHeight="false" outlineLevel="0" collapsed="false">
      <c r="BS50546" s="96" t="n">
        <f aca="false">BR50546-2.5</f>
        <v>-2.5</v>
      </c>
    </row>
    <row r="50547" customFormat="false" ht="12" hidden="false" customHeight="false" outlineLevel="0" collapsed="false">
      <c r="BS50547" s="96" t="n">
        <f aca="false">BR50547-2.5</f>
        <v>-2.5</v>
      </c>
    </row>
    <row r="50548" customFormat="false" ht="12" hidden="false" customHeight="false" outlineLevel="0" collapsed="false">
      <c r="BS50548" s="96" t="n">
        <f aca="false">BR50548-2.5</f>
        <v>-2.5</v>
      </c>
    </row>
    <row r="50549" customFormat="false" ht="12" hidden="false" customHeight="false" outlineLevel="0" collapsed="false">
      <c r="BS50549" s="96" t="n">
        <f aca="false">BR50549-2.5</f>
        <v>-2.5</v>
      </c>
    </row>
    <row r="50550" customFormat="false" ht="12" hidden="false" customHeight="false" outlineLevel="0" collapsed="false">
      <c r="BS50550" s="96" t="n">
        <f aca="false">BR50550-2.5</f>
        <v>-2.5</v>
      </c>
    </row>
    <row r="50551" customFormat="false" ht="12" hidden="false" customHeight="false" outlineLevel="0" collapsed="false">
      <c r="BS50551" s="96" t="n">
        <f aca="false">BR50551-2.5</f>
        <v>-2.5</v>
      </c>
    </row>
    <row r="50552" customFormat="false" ht="12" hidden="false" customHeight="false" outlineLevel="0" collapsed="false">
      <c r="BS50552" s="96" t="n">
        <f aca="false">BR50552-2.5</f>
        <v>-2.5</v>
      </c>
    </row>
    <row r="50553" customFormat="false" ht="12" hidden="false" customHeight="false" outlineLevel="0" collapsed="false">
      <c r="BS50553" s="96" t="n">
        <f aca="false">BR50553-2.5</f>
        <v>-2.5</v>
      </c>
    </row>
    <row r="50554" customFormat="false" ht="12" hidden="false" customHeight="false" outlineLevel="0" collapsed="false">
      <c r="BS50554" s="96" t="n">
        <f aca="false">BR50554-2.5</f>
        <v>-2.5</v>
      </c>
    </row>
    <row r="50555" customFormat="false" ht="12" hidden="false" customHeight="false" outlineLevel="0" collapsed="false">
      <c r="BS50555" s="96" t="n">
        <f aca="false">BR50555-2.5</f>
        <v>-2.5</v>
      </c>
    </row>
    <row r="50556" customFormat="false" ht="12" hidden="false" customHeight="false" outlineLevel="0" collapsed="false">
      <c r="BS50556" s="96" t="n">
        <f aca="false">BR50556-2.5</f>
        <v>-2.5</v>
      </c>
    </row>
    <row r="50557" customFormat="false" ht="12" hidden="false" customHeight="false" outlineLevel="0" collapsed="false">
      <c r="BS50557" s="96" t="n">
        <f aca="false">BR50557-2.5</f>
        <v>-2.5</v>
      </c>
    </row>
    <row r="50558" customFormat="false" ht="12" hidden="false" customHeight="false" outlineLevel="0" collapsed="false">
      <c r="BS50558" s="96" t="n">
        <f aca="false">BR50558-2.5</f>
        <v>-2.5</v>
      </c>
    </row>
    <row r="50559" customFormat="false" ht="12" hidden="false" customHeight="false" outlineLevel="0" collapsed="false">
      <c r="BS50559" s="96" t="n">
        <f aca="false">BR50559-2.5</f>
        <v>-2.5</v>
      </c>
    </row>
    <row r="50560" customFormat="false" ht="12" hidden="false" customHeight="false" outlineLevel="0" collapsed="false">
      <c r="BS50560" s="96" t="n">
        <f aca="false">BR50560-2.5</f>
        <v>-2.5</v>
      </c>
    </row>
    <row r="50561" customFormat="false" ht="12" hidden="false" customHeight="false" outlineLevel="0" collapsed="false">
      <c r="BS50561" s="96" t="n">
        <f aca="false">BR50561-2.5</f>
        <v>-2.5</v>
      </c>
    </row>
    <row r="50562" customFormat="false" ht="12" hidden="false" customHeight="false" outlineLevel="0" collapsed="false">
      <c r="BS50562" s="96" t="n">
        <f aca="false">BR50562-2.5</f>
        <v>-2.5</v>
      </c>
    </row>
    <row r="50563" customFormat="false" ht="12" hidden="false" customHeight="false" outlineLevel="0" collapsed="false">
      <c r="BS50563" s="96" t="n">
        <f aca="false">BR50563-2.5</f>
        <v>-2.5</v>
      </c>
    </row>
    <row r="50564" customFormat="false" ht="12" hidden="false" customHeight="false" outlineLevel="0" collapsed="false">
      <c r="BS50564" s="96" t="n">
        <f aca="false">BR50564-2.5</f>
        <v>-2.5</v>
      </c>
    </row>
    <row r="50565" customFormat="false" ht="12" hidden="false" customHeight="false" outlineLevel="0" collapsed="false">
      <c r="BS50565" s="96" t="n">
        <f aca="false">BR50565-2.5</f>
        <v>-2.5</v>
      </c>
    </row>
    <row r="50566" customFormat="false" ht="12" hidden="false" customHeight="false" outlineLevel="0" collapsed="false">
      <c r="BS50566" s="96" t="n">
        <f aca="false">BR50566-2.5</f>
        <v>-2.5</v>
      </c>
    </row>
    <row r="50567" customFormat="false" ht="12" hidden="false" customHeight="false" outlineLevel="0" collapsed="false">
      <c r="BS50567" s="96" t="n">
        <f aca="false">BR50567-2.5</f>
        <v>-2.5</v>
      </c>
    </row>
    <row r="50568" customFormat="false" ht="12" hidden="false" customHeight="false" outlineLevel="0" collapsed="false">
      <c r="BS50568" s="96" t="n">
        <f aca="false">BR50568-2.5</f>
        <v>-2.5</v>
      </c>
    </row>
    <row r="50569" customFormat="false" ht="12" hidden="false" customHeight="false" outlineLevel="0" collapsed="false">
      <c r="BS50569" s="96" t="n">
        <f aca="false">BR50569-2.5</f>
        <v>-2.5</v>
      </c>
    </row>
    <row r="50570" customFormat="false" ht="12" hidden="false" customHeight="false" outlineLevel="0" collapsed="false">
      <c r="BS50570" s="96" t="n">
        <f aca="false">BR50570-2.5</f>
        <v>-2.5</v>
      </c>
    </row>
    <row r="50571" customFormat="false" ht="12" hidden="false" customHeight="false" outlineLevel="0" collapsed="false">
      <c r="BS50571" s="96" t="n">
        <f aca="false">BR50571-2.5</f>
        <v>-2.5</v>
      </c>
    </row>
    <row r="50572" customFormat="false" ht="12" hidden="false" customHeight="false" outlineLevel="0" collapsed="false">
      <c r="BS50572" s="96" t="n">
        <f aca="false">BR50572-2.5</f>
        <v>-2.5</v>
      </c>
    </row>
    <row r="50573" customFormat="false" ht="12" hidden="false" customHeight="false" outlineLevel="0" collapsed="false">
      <c r="BS50573" s="96" t="n">
        <f aca="false">BR50573-2.5</f>
        <v>-2.5</v>
      </c>
    </row>
    <row r="50574" customFormat="false" ht="12" hidden="false" customHeight="false" outlineLevel="0" collapsed="false">
      <c r="BS50574" s="96" t="n">
        <f aca="false">BR50574-2.5</f>
        <v>-2.5</v>
      </c>
    </row>
    <row r="50575" customFormat="false" ht="12" hidden="false" customHeight="false" outlineLevel="0" collapsed="false">
      <c r="BS50575" s="96" t="n">
        <f aca="false">BR50575-2.5</f>
        <v>-2.5</v>
      </c>
    </row>
    <row r="50576" customFormat="false" ht="12" hidden="false" customHeight="false" outlineLevel="0" collapsed="false">
      <c r="BS50576" s="96" t="n">
        <f aca="false">BR50576-2.5</f>
        <v>-2.5</v>
      </c>
    </row>
    <row r="50577" customFormat="false" ht="12" hidden="false" customHeight="false" outlineLevel="0" collapsed="false">
      <c r="BS50577" s="96" t="n">
        <f aca="false">BR50577-2.5</f>
        <v>-2.5</v>
      </c>
    </row>
    <row r="50578" customFormat="false" ht="12" hidden="false" customHeight="false" outlineLevel="0" collapsed="false">
      <c r="BS50578" s="96" t="n">
        <f aca="false">BR50578-2.5</f>
        <v>-2.5</v>
      </c>
    </row>
    <row r="50579" customFormat="false" ht="12" hidden="false" customHeight="false" outlineLevel="0" collapsed="false">
      <c r="BS50579" s="96" t="n">
        <f aca="false">BR50579-2.5</f>
        <v>-2.5</v>
      </c>
    </row>
    <row r="50580" customFormat="false" ht="12" hidden="false" customHeight="false" outlineLevel="0" collapsed="false">
      <c r="BS50580" s="96" t="n">
        <f aca="false">BR50580-2.5</f>
        <v>-2.5</v>
      </c>
    </row>
    <row r="50581" customFormat="false" ht="12" hidden="false" customHeight="false" outlineLevel="0" collapsed="false">
      <c r="BS50581" s="96" t="n">
        <f aca="false">BR50581-2.5</f>
        <v>-2.5</v>
      </c>
    </row>
    <row r="50582" customFormat="false" ht="12" hidden="false" customHeight="false" outlineLevel="0" collapsed="false">
      <c r="BS50582" s="96" t="n">
        <f aca="false">BR50582-2.5</f>
        <v>-2.5</v>
      </c>
    </row>
    <row r="50583" customFormat="false" ht="12" hidden="false" customHeight="false" outlineLevel="0" collapsed="false">
      <c r="BS50583" s="96" t="n">
        <f aca="false">BR50583-2.5</f>
        <v>-2.5</v>
      </c>
    </row>
    <row r="50584" customFormat="false" ht="12" hidden="false" customHeight="false" outlineLevel="0" collapsed="false">
      <c r="BS50584" s="96" t="n">
        <f aca="false">BR50584-2.5</f>
        <v>-2.5</v>
      </c>
    </row>
    <row r="50585" customFormat="false" ht="12" hidden="false" customHeight="false" outlineLevel="0" collapsed="false">
      <c r="BS50585" s="96" t="n">
        <f aca="false">BR50585-2.5</f>
        <v>-2.5</v>
      </c>
    </row>
    <row r="50586" customFormat="false" ht="12" hidden="false" customHeight="false" outlineLevel="0" collapsed="false">
      <c r="BS50586" s="96" t="n">
        <f aca="false">BR50586-2.5</f>
        <v>-2.5</v>
      </c>
    </row>
    <row r="50587" customFormat="false" ht="12" hidden="false" customHeight="false" outlineLevel="0" collapsed="false">
      <c r="BS50587" s="96" t="n">
        <f aca="false">BR50587-2.5</f>
        <v>-2.5</v>
      </c>
    </row>
    <row r="50588" customFormat="false" ht="12" hidden="false" customHeight="false" outlineLevel="0" collapsed="false">
      <c r="BS50588" s="96" t="n">
        <f aca="false">BR50588-2.5</f>
        <v>-2.5</v>
      </c>
    </row>
    <row r="50589" customFormat="false" ht="12" hidden="false" customHeight="false" outlineLevel="0" collapsed="false">
      <c r="BS50589" s="96" t="n">
        <f aca="false">BR50589-2.5</f>
        <v>-2.5</v>
      </c>
    </row>
    <row r="50590" customFormat="false" ht="12" hidden="false" customHeight="false" outlineLevel="0" collapsed="false">
      <c r="BS50590" s="96" t="n">
        <f aca="false">BR50590-2.5</f>
        <v>-2.5</v>
      </c>
    </row>
    <row r="50591" customFormat="false" ht="12" hidden="false" customHeight="false" outlineLevel="0" collapsed="false">
      <c r="BS50591" s="96" t="n">
        <f aca="false">BR50591-2.5</f>
        <v>-2.5</v>
      </c>
    </row>
    <row r="50592" customFormat="false" ht="12" hidden="false" customHeight="false" outlineLevel="0" collapsed="false">
      <c r="BS50592" s="96" t="n">
        <f aca="false">BR50592-2.5</f>
        <v>-2.5</v>
      </c>
    </row>
    <row r="50593" customFormat="false" ht="12" hidden="false" customHeight="false" outlineLevel="0" collapsed="false">
      <c r="BS50593" s="96" t="n">
        <f aca="false">BR50593-2.5</f>
        <v>-2.5</v>
      </c>
    </row>
    <row r="50594" customFormat="false" ht="12" hidden="false" customHeight="false" outlineLevel="0" collapsed="false">
      <c r="BS50594" s="96" t="n">
        <f aca="false">BR50594-2.5</f>
        <v>-2.5</v>
      </c>
    </row>
    <row r="50595" customFormat="false" ht="12" hidden="false" customHeight="false" outlineLevel="0" collapsed="false">
      <c r="BS50595" s="96" t="n">
        <f aca="false">BR50595-2.5</f>
        <v>-2.5</v>
      </c>
    </row>
    <row r="50596" customFormat="false" ht="12" hidden="false" customHeight="false" outlineLevel="0" collapsed="false">
      <c r="BS50596" s="96" t="n">
        <f aca="false">BR50596-2.5</f>
        <v>-2.5</v>
      </c>
    </row>
    <row r="50597" customFormat="false" ht="12" hidden="false" customHeight="false" outlineLevel="0" collapsed="false">
      <c r="BS50597" s="96" t="n">
        <f aca="false">BR50597-2.5</f>
        <v>-2.5</v>
      </c>
    </row>
    <row r="50598" customFormat="false" ht="12" hidden="false" customHeight="false" outlineLevel="0" collapsed="false">
      <c r="BS50598" s="96" t="n">
        <f aca="false">BR50598-2.5</f>
        <v>-2.5</v>
      </c>
    </row>
    <row r="50599" customFormat="false" ht="12" hidden="false" customHeight="false" outlineLevel="0" collapsed="false">
      <c r="BS50599" s="96" t="n">
        <f aca="false">BR50599-2.5</f>
        <v>-2.5</v>
      </c>
    </row>
    <row r="50600" customFormat="false" ht="12" hidden="false" customHeight="false" outlineLevel="0" collapsed="false">
      <c r="BS50600" s="96" t="n">
        <f aca="false">BR50600-2.5</f>
        <v>-2.5</v>
      </c>
    </row>
    <row r="50601" customFormat="false" ht="12" hidden="false" customHeight="false" outlineLevel="0" collapsed="false">
      <c r="BS50601" s="96" t="n">
        <f aca="false">BR50601-2.5</f>
        <v>-2.5</v>
      </c>
    </row>
    <row r="50602" customFormat="false" ht="12" hidden="false" customHeight="false" outlineLevel="0" collapsed="false">
      <c r="BS50602" s="96" t="n">
        <f aca="false">BR50602-2.5</f>
        <v>-2.5</v>
      </c>
    </row>
    <row r="50603" customFormat="false" ht="12" hidden="false" customHeight="false" outlineLevel="0" collapsed="false">
      <c r="BS50603" s="96" t="n">
        <f aca="false">BR50603-2.5</f>
        <v>-2.5</v>
      </c>
    </row>
    <row r="50604" customFormat="false" ht="12" hidden="false" customHeight="false" outlineLevel="0" collapsed="false">
      <c r="BS50604" s="96" t="n">
        <f aca="false">BR50604-2.5</f>
        <v>-2.5</v>
      </c>
    </row>
    <row r="50605" customFormat="false" ht="12" hidden="false" customHeight="false" outlineLevel="0" collapsed="false">
      <c r="BS50605" s="96" t="n">
        <f aca="false">BR50605-2.5</f>
        <v>-2.5</v>
      </c>
    </row>
    <row r="50606" customFormat="false" ht="12" hidden="false" customHeight="false" outlineLevel="0" collapsed="false">
      <c r="BS50606" s="96" t="n">
        <f aca="false">BR50606-2.5</f>
        <v>-2.5</v>
      </c>
    </row>
    <row r="50607" customFormat="false" ht="12" hidden="false" customHeight="false" outlineLevel="0" collapsed="false">
      <c r="BS50607" s="96" t="n">
        <f aca="false">BR50607-2.5</f>
        <v>-2.5</v>
      </c>
    </row>
    <row r="50608" customFormat="false" ht="12" hidden="false" customHeight="false" outlineLevel="0" collapsed="false">
      <c r="BS50608" s="96" t="n">
        <f aca="false">BR50608-2.5</f>
        <v>-2.5</v>
      </c>
    </row>
    <row r="50609" customFormat="false" ht="12" hidden="false" customHeight="false" outlineLevel="0" collapsed="false">
      <c r="BS50609" s="96" t="n">
        <f aca="false">BR50609-2.5</f>
        <v>-2.5</v>
      </c>
    </row>
    <row r="50610" customFormat="false" ht="12" hidden="false" customHeight="false" outlineLevel="0" collapsed="false">
      <c r="BS50610" s="96" t="n">
        <f aca="false">BR50610-2.5</f>
        <v>-2.5</v>
      </c>
    </row>
    <row r="50611" customFormat="false" ht="12" hidden="false" customHeight="false" outlineLevel="0" collapsed="false">
      <c r="BS50611" s="96" t="n">
        <f aca="false">BR50611-2.5</f>
        <v>-2.5</v>
      </c>
    </row>
    <row r="50612" customFormat="false" ht="12" hidden="false" customHeight="false" outlineLevel="0" collapsed="false">
      <c r="BS50612" s="96" t="n">
        <f aca="false">BR50612-2.5</f>
        <v>-2.5</v>
      </c>
    </row>
    <row r="50613" customFormat="false" ht="12" hidden="false" customHeight="false" outlineLevel="0" collapsed="false">
      <c r="BS50613" s="96" t="n">
        <f aca="false">BR50613-2.5</f>
        <v>-2.5</v>
      </c>
    </row>
    <row r="50614" customFormat="false" ht="12" hidden="false" customHeight="false" outlineLevel="0" collapsed="false">
      <c r="BS50614" s="96" t="n">
        <f aca="false">BR50614-2.5</f>
        <v>-2.5</v>
      </c>
    </row>
    <row r="50615" customFormat="false" ht="12" hidden="false" customHeight="false" outlineLevel="0" collapsed="false">
      <c r="BS50615" s="96" t="n">
        <f aca="false">BR50615-2.5</f>
        <v>-2.5</v>
      </c>
    </row>
    <row r="50616" customFormat="false" ht="12" hidden="false" customHeight="false" outlineLevel="0" collapsed="false">
      <c r="BS50616" s="96" t="n">
        <f aca="false">BR50616-2.5</f>
        <v>-2.5</v>
      </c>
    </row>
    <row r="50617" customFormat="false" ht="12" hidden="false" customHeight="false" outlineLevel="0" collapsed="false">
      <c r="BS50617" s="96" t="n">
        <f aca="false">BR50617-2.5</f>
        <v>-2.5</v>
      </c>
    </row>
    <row r="50618" customFormat="false" ht="12" hidden="false" customHeight="false" outlineLevel="0" collapsed="false">
      <c r="BS50618" s="96" t="n">
        <f aca="false">BR50618-2.5</f>
        <v>-2.5</v>
      </c>
    </row>
    <row r="50619" customFormat="false" ht="12" hidden="false" customHeight="false" outlineLevel="0" collapsed="false">
      <c r="BS50619" s="96" t="n">
        <f aca="false">BR50619-2.5</f>
        <v>-2.5</v>
      </c>
    </row>
    <row r="50620" customFormat="false" ht="12" hidden="false" customHeight="false" outlineLevel="0" collapsed="false">
      <c r="BS50620" s="96" t="n">
        <f aca="false">BR50620-2.5</f>
        <v>-2.5</v>
      </c>
    </row>
    <row r="50621" customFormat="false" ht="12" hidden="false" customHeight="false" outlineLevel="0" collapsed="false">
      <c r="BS50621" s="96" t="n">
        <f aca="false">BR50621-2.5</f>
        <v>-2.5</v>
      </c>
    </row>
    <row r="50622" customFormat="false" ht="12" hidden="false" customHeight="false" outlineLevel="0" collapsed="false">
      <c r="BS50622" s="96" t="n">
        <f aca="false">BR50622-2.5</f>
        <v>-2.5</v>
      </c>
    </row>
    <row r="50623" customFormat="false" ht="12" hidden="false" customHeight="false" outlineLevel="0" collapsed="false">
      <c r="BS50623" s="96" t="n">
        <f aca="false">BR50623-2.5</f>
        <v>-2.5</v>
      </c>
    </row>
    <row r="50624" customFormat="false" ht="12" hidden="false" customHeight="false" outlineLevel="0" collapsed="false">
      <c r="BS50624" s="96" t="n">
        <f aca="false">BR50624-2.5</f>
        <v>-2.5</v>
      </c>
    </row>
    <row r="50625" customFormat="false" ht="12" hidden="false" customHeight="false" outlineLevel="0" collapsed="false">
      <c r="BS50625" s="96" t="n">
        <f aca="false">BR50625-2.5</f>
        <v>-2.5</v>
      </c>
    </row>
    <row r="50626" customFormat="false" ht="12" hidden="false" customHeight="false" outlineLevel="0" collapsed="false">
      <c r="BS50626" s="96" t="n">
        <f aca="false">BR50626-2.5</f>
        <v>-2.5</v>
      </c>
    </row>
    <row r="50627" customFormat="false" ht="12" hidden="false" customHeight="false" outlineLevel="0" collapsed="false">
      <c r="BS50627" s="96" t="n">
        <f aca="false">BR50627-2.5</f>
        <v>-2.5</v>
      </c>
    </row>
    <row r="50628" customFormat="false" ht="12" hidden="false" customHeight="false" outlineLevel="0" collapsed="false">
      <c r="BS50628" s="96" t="n">
        <f aca="false">BR50628-2.5</f>
        <v>-2.5</v>
      </c>
    </row>
    <row r="50629" customFormat="false" ht="12" hidden="false" customHeight="false" outlineLevel="0" collapsed="false">
      <c r="BS50629" s="96" t="n">
        <f aca="false">BR50629-2.5</f>
        <v>-2.5</v>
      </c>
    </row>
    <row r="50630" customFormat="false" ht="12" hidden="false" customHeight="false" outlineLevel="0" collapsed="false">
      <c r="BS50630" s="96" t="n">
        <f aca="false">BR50630-2.5</f>
        <v>-2.5</v>
      </c>
    </row>
    <row r="50631" customFormat="false" ht="12" hidden="false" customHeight="false" outlineLevel="0" collapsed="false">
      <c r="BS50631" s="96" t="n">
        <f aca="false">BR50631-2.5</f>
        <v>-2.5</v>
      </c>
    </row>
    <row r="50632" customFormat="false" ht="12" hidden="false" customHeight="false" outlineLevel="0" collapsed="false">
      <c r="BS50632" s="96" t="n">
        <f aca="false">BR50632-2.5</f>
        <v>-2.5</v>
      </c>
    </row>
    <row r="50633" customFormat="false" ht="12" hidden="false" customHeight="false" outlineLevel="0" collapsed="false">
      <c r="BS50633" s="96" t="n">
        <f aca="false">BR50633-2.5</f>
        <v>-2.5</v>
      </c>
    </row>
    <row r="50634" customFormat="false" ht="12" hidden="false" customHeight="false" outlineLevel="0" collapsed="false">
      <c r="BS50634" s="96" t="n">
        <f aca="false">BR50634-2.5</f>
        <v>-2.5</v>
      </c>
    </row>
    <row r="50635" customFormat="false" ht="12" hidden="false" customHeight="false" outlineLevel="0" collapsed="false">
      <c r="BS50635" s="96" t="n">
        <f aca="false">BR50635-2.5</f>
        <v>-2.5</v>
      </c>
    </row>
    <row r="50636" customFormat="false" ht="12" hidden="false" customHeight="false" outlineLevel="0" collapsed="false">
      <c r="BS50636" s="96" t="n">
        <f aca="false">BR50636-2.5</f>
        <v>-2.5</v>
      </c>
    </row>
    <row r="50637" customFormat="false" ht="12" hidden="false" customHeight="false" outlineLevel="0" collapsed="false">
      <c r="BS50637" s="96" t="n">
        <f aca="false">BR50637-2.5</f>
        <v>-2.5</v>
      </c>
    </row>
    <row r="50638" customFormat="false" ht="12" hidden="false" customHeight="false" outlineLevel="0" collapsed="false">
      <c r="BS50638" s="96" t="n">
        <f aca="false">BR50638-2.5</f>
        <v>-2.5</v>
      </c>
    </row>
    <row r="50639" customFormat="false" ht="12" hidden="false" customHeight="false" outlineLevel="0" collapsed="false">
      <c r="BS50639" s="96" t="n">
        <f aca="false">BR50639-2.5</f>
        <v>-2.5</v>
      </c>
    </row>
    <row r="50640" customFormat="false" ht="12" hidden="false" customHeight="false" outlineLevel="0" collapsed="false">
      <c r="BS50640" s="96" t="n">
        <f aca="false">BR50640-2.5</f>
        <v>-2.5</v>
      </c>
    </row>
    <row r="50641" customFormat="false" ht="12" hidden="false" customHeight="false" outlineLevel="0" collapsed="false">
      <c r="BS50641" s="96" t="n">
        <f aca="false">BR50641-2.5</f>
        <v>-2.5</v>
      </c>
    </row>
    <row r="50642" customFormat="false" ht="12" hidden="false" customHeight="false" outlineLevel="0" collapsed="false">
      <c r="BS50642" s="96" t="n">
        <f aca="false">BR50642-2.5</f>
        <v>-2.5</v>
      </c>
    </row>
    <row r="50643" customFormat="false" ht="12" hidden="false" customHeight="false" outlineLevel="0" collapsed="false">
      <c r="BS50643" s="96" t="n">
        <f aca="false">BR50643-2.5</f>
        <v>-2.5</v>
      </c>
    </row>
    <row r="50644" customFormat="false" ht="12" hidden="false" customHeight="false" outlineLevel="0" collapsed="false">
      <c r="BS50644" s="96" t="n">
        <f aca="false">BR50644-2.5</f>
        <v>-2.5</v>
      </c>
    </row>
    <row r="50645" customFormat="false" ht="12" hidden="false" customHeight="false" outlineLevel="0" collapsed="false">
      <c r="BS50645" s="96" t="n">
        <f aca="false">BR50645-2.5</f>
        <v>-2.5</v>
      </c>
    </row>
    <row r="50646" customFormat="false" ht="12" hidden="false" customHeight="false" outlineLevel="0" collapsed="false">
      <c r="BS50646" s="96" t="n">
        <f aca="false">BR50646-2.5</f>
        <v>-2.5</v>
      </c>
    </row>
    <row r="50647" customFormat="false" ht="12" hidden="false" customHeight="false" outlineLevel="0" collapsed="false">
      <c r="BS50647" s="96" t="n">
        <f aca="false">BR50647-2.5</f>
        <v>-2.5</v>
      </c>
    </row>
    <row r="50648" customFormat="false" ht="12" hidden="false" customHeight="false" outlineLevel="0" collapsed="false">
      <c r="BS50648" s="96" t="n">
        <f aca="false">BR50648-2.5</f>
        <v>-2.5</v>
      </c>
    </row>
    <row r="50649" customFormat="false" ht="12" hidden="false" customHeight="false" outlineLevel="0" collapsed="false">
      <c r="BS50649" s="96" t="n">
        <f aca="false">BR50649-2.5</f>
        <v>-2.5</v>
      </c>
    </row>
    <row r="50650" customFormat="false" ht="12" hidden="false" customHeight="false" outlineLevel="0" collapsed="false">
      <c r="BS50650" s="96" t="n">
        <f aca="false">BR50650-2.5</f>
        <v>-2.5</v>
      </c>
    </row>
    <row r="50651" customFormat="false" ht="12" hidden="false" customHeight="false" outlineLevel="0" collapsed="false">
      <c r="BS50651" s="96" t="n">
        <f aca="false">BR50651-2.5</f>
        <v>-2.5</v>
      </c>
    </row>
    <row r="50652" customFormat="false" ht="12" hidden="false" customHeight="false" outlineLevel="0" collapsed="false">
      <c r="BS50652" s="96" t="n">
        <f aca="false">BR50652-2.5</f>
        <v>-2.5</v>
      </c>
    </row>
    <row r="50653" customFormat="false" ht="12" hidden="false" customHeight="false" outlineLevel="0" collapsed="false">
      <c r="BS50653" s="96" t="n">
        <f aca="false">BR50653-2.5</f>
        <v>-2.5</v>
      </c>
    </row>
    <row r="50654" customFormat="false" ht="12" hidden="false" customHeight="false" outlineLevel="0" collapsed="false">
      <c r="BS50654" s="96" t="n">
        <f aca="false">BR50654-2.5</f>
        <v>-2.5</v>
      </c>
    </row>
    <row r="50655" customFormat="false" ht="12" hidden="false" customHeight="false" outlineLevel="0" collapsed="false">
      <c r="BS50655" s="96" t="n">
        <f aca="false">BR50655-2.5</f>
        <v>-2.5</v>
      </c>
    </row>
    <row r="50656" customFormat="false" ht="12" hidden="false" customHeight="false" outlineLevel="0" collapsed="false">
      <c r="BS50656" s="96" t="n">
        <f aca="false">BR50656-2.5</f>
        <v>-2.5</v>
      </c>
    </row>
    <row r="50657" customFormat="false" ht="12" hidden="false" customHeight="false" outlineLevel="0" collapsed="false">
      <c r="BS50657" s="96" t="n">
        <f aca="false">BR50657-2.5</f>
        <v>-2.5</v>
      </c>
    </row>
    <row r="50658" customFormat="false" ht="12" hidden="false" customHeight="false" outlineLevel="0" collapsed="false">
      <c r="BS50658" s="96" t="n">
        <f aca="false">BR50658-2.5</f>
        <v>-2.5</v>
      </c>
    </row>
    <row r="50659" customFormat="false" ht="12" hidden="false" customHeight="false" outlineLevel="0" collapsed="false">
      <c r="BS50659" s="96" t="n">
        <f aca="false">BR50659-2.5</f>
        <v>-2.5</v>
      </c>
    </row>
    <row r="50660" customFormat="false" ht="12" hidden="false" customHeight="false" outlineLevel="0" collapsed="false">
      <c r="BS50660" s="96" t="n">
        <f aca="false">BR50660-2.5</f>
        <v>-2.5</v>
      </c>
    </row>
    <row r="50661" customFormat="false" ht="12" hidden="false" customHeight="false" outlineLevel="0" collapsed="false">
      <c r="BS50661" s="96" t="n">
        <f aca="false">BR50661-2.5</f>
        <v>-2.5</v>
      </c>
    </row>
    <row r="50662" customFormat="false" ht="12" hidden="false" customHeight="false" outlineLevel="0" collapsed="false">
      <c r="BS50662" s="96" t="n">
        <f aca="false">BR50662-2.5</f>
        <v>-2.5</v>
      </c>
    </row>
    <row r="50663" customFormat="false" ht="12" hidden="false" customHeight="false" outlineLevel="0" collapsed="false">
      <c r="BS50663" s="96" t="n">
        <f aca="false">BR50663-2.5</f>
        <v>-2.5</v>
      </c>
    </row>
    <row r="50664" customFormat="false" ht="12" hidden="false" customHeight="false" outlineLevel="0" collapsed="false">
      <c r="BS50664" s="96" t="n">
        <f aca="false">BR50664-2.5</f>
        <v>-2.5</v>
      </c>
    </row>
    <row r="50665" customFormat="false" ht="12" hidden="false" customHeight="false" outlineLevel="0" collapsed="false">
      <c r="BS50665" s="96" t="n">
        <f aca="false">BR50665-2.5</f>
        <v>-2.5</v>
      </c>
    </row>
    <row r="50666" customFormat="false" ht="12" hidden="false" customHeight="false" outlineLevel="0" collapsed="false">
      <c r="BS50666" s="96" t="n">
        <f aca="false">BR50666-2.5</f>
        <v>-2.5</v>
      </c>
    </row>
    <row r="50667" customFormat="false" ht="12" hidden="false" customHeight="false" outlineLevel="0" collapsed="false">
      <c r="BS50667" s="96" t="n">
        <f aca="false">BR50667-2.5</f>
        <v>-2.5</v>
      </c>
    </row>
    <row r="50668" customFormat="false" ht="12" hidden="false" customHeight="false" outlineLevel="0" collapsed="false">
      <c r="BS50668" s="96" t="n">
        <f aca="false">BR50668-2.5</f>
        <v>-2.5</v>
      </c>
    </row>
    <row r="50669" customFormat="false" ht="12" hidden="false" customHeight="false" outlineLevel="0" collapsed="false">
      <c r="BS50669" s="96" t="n">
        <f aca="false">BR50669-2.5</f>
        <v>-2.5</v>
      </c>
    </row>
    <row r="50670" customFormat="false" ht="12" hidden="false" customHeight="false" outlineLevel="0" collapsed="false">
      <c r="BS50670" s="96" t="n">
        <f aca="false">BR50670-2.5</f>
        <v>-2.5</v>
      </c>
    </row>
    <row r="50671" customFormat="false" ht="12" hidden="false" customHeight="false" outlineLevel="0" collapsed="false">
      <c r="BS50671" s="96" t="n">
        <f aca="false">BR50671-2.5</f>
        <v>-2.5</v>
      </c>
    </row>
    <row r="50672" customFormat="false" ht="12" hidden="false" customHeight="false" outlineLevel="0" collapsed="false">
      <c r="BS50672" s="96" t="n">
        <f aca="false">BR50672-2.5</f>
        <v>-2.5</v>
      </c>
    </row>
    <row r="50673" customFormat="false" ht="12" hidden="false" customHeight="false" outlineLevel="0" collapsed="false">
      <c r="BS50673" s="96" t="n">
        <f aca="false">BR50673-2.5</f>
        <v>-2.5</v>
      </c>
    </row>
    <row r="50674" customFormat="false" ht="12" hidden="false" customHeight="false" outlineLevel="0" collapsed="false">
      <c r="BS50674" s="96" t="n">
        <f aca="false">BR50674-2.5</f>
        <v>-2.5</v>
      </c>
    </row>
    <row r="50675" customFormat="false" ht="12" hidden="false" customHeight="false" outlineLevel="0" collapsed="false">
      <c r="BS50675" s="96" t="n">
        <f aca="false">BR50675-2.5</f>
        <v>-2.5</v>
      </c>
    </row>
    <row r="50676" customFormat="false" ht="12" hidden="false" customHeight="false" outlineLevel="0" collapsed="false">
      <c r="BS50676" s="96" t="n">
        <f aca="false">BR50676-2.5</f>
        <v>-2.5</v>
      </c>
    </row>
    <row r="50677" customFormat="false" ht="12" hidden="false" customHeight="false" outlineLevel="0" collapsed="false">
      <c r="BS50677" s="96" t="n">
        <f aca="false">BR50677-2.5</f>
        <v>-2.5</v>
      </c>
    </row>
    <row r="50678" customFormat="false" ht="12" hidden="false" customHeight="false" outlineLevel="0" collapsed="false">
      <c r="BS50678" s="96" t="n">
        <f aca="false">BR50678-2.5</f>
        <v>-2.5</v>
      </c>
    </row>
    <row r="50679" customFormat="false" ht="12" hidden="false" customHeight="false" outlineLevel="0" collapsed="false">
      <c r="BS50679" s="96" t="n">
        <f aca="false">BR50679-2.5</f>
        <v>-2.5</v>
      </c>
    </row>
    <row r="50680" customFormat="false" ht="12" hidden="false" customHeight="false" outlineLevel="0" collapsed="false">
      <c r="BS50680" s="96" t="n">
        <f aca="false">BR50680-2.5</f>
        <v>-2.5</v>
      </c>
    </row>
    <row r="50681" customFormat="false" ht="12" hidden="false" customHeight="false" outlineLevel="0" collapsed="false">
      <c r="BS50681" s="96" t="n">
        <f aca="false">BR50681-2.5</f>
        <v>-2.5</v>
      </c>
    </row>
    <row r="50682" customFormat="false" ht="12" hidden="false" customHeight="false" outlineLevel="0" collapsed="false">
      <c r="BS50682" s="96" t="n">
        <f aca="false">BR50682-2.5</f>
        <v>-2.5</v>
      </c>
    </row>
    <row r="50683" customFormat="false" ht="12" hidden="false" customHeight="false" outlineLevel="0" collapsed="false">
      <c r="BS50683" s="96" t="n">
        <f aca="false">BR50683-2.5</f>
        <v>-2.5</v>
      </c>
    </row>
    <row r="50684" customFormat="false" ht="12" hidden="false" customHeight="false" outlineLevel="0" collapsed="false">
      <c r="BS50684" s="96" t="n">
        <f aca="false">BR50684-2.5</f>
        <v>-2.5</v>
      </c>
    </row>
    <row r="50685" customFormat="false" ht="12" hidden="false" customHeight="false" outlineLevel="0" collapsed="false">
      <c r="BS50685" s="96" t="n">
        <f aca="false">BR50685-2.5</f>
        <v>-2.5</v>
      </c>
    </row>
    <row r="50686" customFormat="false" ht="12" hidden="false" customHeight="false" outlineLevel="0" collapsed="false">
      <c r="BS50686" s="96" t="n">
        <f aca="false">BR50686-2.5</f>
        <v>-2.5</v>
      </c>
    </row>
    <row r="50687" customFormat="false" ht="12" hidden="false" customHeight="false" outlineLevel="0" collapsed="false">
      <c r="BS50687" s="96" t="n">
        <f aca="false">BR50687-2.5</f>
        <v>-2.5</v>
      </c>
    </row>
    <row r="50688" customFormat="false" ht="12" hidden="false" customHeight="false" outlineLevel="0" collapsed="false">
      <c r="BS50688" s="96" t="n">
        <f aca="false">BR50688-2.5</f>
        <v>-2.5</v>
      </c>
    </row>
    <row r="50689" customFormat="false" ht="12" hidden="false" customHeight="false" outlineLevel="0" collapsed="false">
      <c r="BS50689" s="96" t="n">
        <f aca="false">BR50689-2.5</f>
        <v>-2.5</v>
      </c>
    </row>
    <row r="50690" customFormat="false" ht="12" hidden="false" customHeight="false" outlineLevel="0" collapsed="false">
      <c r="BS50690" s="96" t="n">
        <f aca="false">BR50690-2.5</f>
        <v>-2.5</v>
      </c>
    </row>
    <row r="50691" customFormat="false" ht="12" hidden="false" customHeight="false" outlineLevel="0" collapsed="false">
      <c r="BS50691" s="96" t="n">
        <f aca="false">BR50691-2.5</f>
        <v>-2.5</v>
      </c>
    </row>
    <row r="50692" customFormat="false" ht="12" hidden="false" customHeight="false" outlineLevel="0" collapsed="false">
      <c r="BS50692" s="96" t="n">
        <f aca="false">BR50692-2.5</f>
        <v>-2.5</v>
      </c>
    </row>
    <row r="50693" customFormat="false" ht="12" hidden="false" customHeight="false" outlineLevel="0" collapsed="false">
      <c r="BS50693" s="96" t="n">
        <f aca="false">BR50693-2.5</f>
        <v>-2.5</v>
      </c>
    </row>
    <row r="50694" customFormat="false" ht="12" hidden="false" customHeight="false" outlineLevel="0" collapsed="false">
      <c r="BS50694" s="96" t="n">
        <f aca="false">BR50694-2.5</f>
        <v>-2.5</v>
      </c>
    </row>
    <row r="50695" customFormat="false" ht="12" hidden="false" customHeight="false" outlineLevel="0" collapsed="false">
      <c r="BS50695" s="96" t="n">
        <f aca="false">BR50695-2.5</f>
        <v>-2.5</v>
      </c>
    </row>
    <row r="50696" customFormat="false" ht="12" hidden="false" customHeight="false" outlineLevel="0" collapsed="false">
      <c r="BS50696" s="96" t="n">
        <f aca="false">BR50696-2.5</f>
        <v>-2.5</v>
      </c>
    </row>
    <row r="50697" customFormat="false" ht="12" hidden="false" customHeight="false" outlineLevel="0" collapsed="false">
      <c r="BS50697" s="96" t="n">
        <f aca="false">BR50697-2.5</f>
        <v>-2.5</v>
      </c>
    </row>
    <row r="50698" customFormat="false" ht="12" hidden="false" customHeight="false" outlineLevel="0" collapsed="false">
      <c r="BS50698" s="96" t="n">
        <f aca="false">BR50698-2.5</f>
        <v>-2.5</v>
      </c>
    </row>
    <row r="50699" customFormat="false" ht="12" hidden="false" customHeight="false" outlineLevel="0" collapsed="false">
      <c r="BS50699" s="96" t="n">
        <f aca="false">BR50699-2.5</f>
        <v>-2.5</v>
      </c>
    </row>
    <row r="50700" customFormat="false" ht="12" hidden="false" customHeight="false" outlineLevel="0" collapsed="false">
      <c r="BS50700" s="96" t="n">
        <f aca="false">BR50700-2.5</f>
        <v>-2.5</v>
      </c>
    </row>
    <row r="50701" customFormat="false" ht="12" hidden="false" customHeight="false" outlineLevel="0" collapsed="false">
      <c r="BS50701" s="96" t="n">
        <f aca="false">BR50701-2.5</f>
        <v>-2.5</v>
      </c>
    </row>
    <row r="50702" customFormat="false" ht="12" hidden="false" customHeight="false" outlineLevel="0" collapsed="false">
      <c r="BS50702" s="96" t="n">
        <f aca="false">BR50702-2.5</f>
        <v>-2.5</v>
      </c>
    </row>
    <row r="50703" customFormat="false" ht="12" hidden="false" customHeight="false" outlineLevel="0" collapsed="false">
      <c r="BS50703" s="96" t="n">
        <f aca="false">BR50703-2.5</f>
        <v>-2.5</v>
      </c>
    </row>
    <row r="50704" customFormat="false" ht="12" hidden="false" customHeight="false" outlineLevel="0" collapsed="false">
      <c r="BS50704" s="96" t="n">
        <f aca="false">BR50704-2.5</f>
        <v>-2.5</v>
      </c>
    </row>
    <row r="50705" customFormat="false" ht="12" hidden="false" customHeight="false" outlineLevel="0" collapsed="false">
      <c r="BS50705" s="96" t="n">
        <f aca="false">BR50705-2.5</f>
        <v>-2.5</v>
      </c>
    </row>
    <row r="50706" customFormat="false" ht="12" hidden="false" customHeight="false" outlineLevel="0" collapsed="false">
      <c r="BS50706" s="96" t="n">
        <f aca="false">BR50706-2.5</f>
        <v>-2.5</v>
      </c>
    </row>
    <row r="50707" customFormat="false" ht="12" hidden="false" customHeight="false" outlineLevel="0" collapsed="false">
      <c r="BS50707" s="96" t="n">
        <f aca="false">BR50707-2.5</f>
        <v>-2.5</v>
      </c>
    </row>
    <row r="50708" customFormat="false" ht="12" hidden="false" customHeight="false" outlineLevel="0" collapsed="false">
      <c r="BS50708" s="96" t="n">
        <f aca="false">BR50708-2.5</f>
        <v>-2.5</v>
      </c>
    </row>
    <row r="50709" customFormat="false" ht="12" hidden="false" customHeight="false" outlineLevel="0" collapsed="false">
      <c r="BS50709" s="96" t="n">
        <f aca="false">BR50709-2.5</f>
        <v>-2.5</v>
      </c>
    </row>
    <row r="50710" customFormat="false" ht="12" hidden="false" customHeight="false" outlineLevel="0" collapsed="false">
      <c r="BS50710" s="96" t="n">
        <f aca="false">BR50710-2.5</f>
        <v>-2.5</v>
      </c>
    </row>
    <row r="50711" customFormat="false" ht="12" hidden="false" customHeight="false" outlineLevel="0" collapsed="false">
      <c r="BS50711" s="96" t="n">
        <f aca="false">BR50711-2.5</f>
        <v>-2.5</v>
      </c>
    </row>
    <row r="50712" customFormat="false" ht="12" hidden="false" customHeight="false" outlineLevel="0" collapsed="false">
      <c r="BS50712" s="96" t="n">
        <f aca="false">BR50712-2.5</f>
        <v>-2.5</v>
      </c>
    </row>
    <row r="50713" customFormat="false" ht="12" hidden="false" customHeight="false" outlineLevel="0" collapsed="false">
      <c r="BS50713" s="96" t="n">
        <f aca="false">BR50713-2.5</f>
        <v>-2.5</v>
      </c>
    </row>
    <row r="50714" customFormat="false" ht="12" hidden="false" customHeight="false" outlineLevel="0" collapsed="false">
      <c r="BS50714" s="96" t="n">
        <f aca="false">BR50714-2.5</f>
        <v>-2.5</v>
      </c>
    </row>
    <row r="50715" customFormat="false" ht="12" hidden="false" customHeight="false" outlineLevel="0" collapsed="false">
      <c r="BS50715" s="96" t="n">
        <f aca="false">BR50715-2.5</f>
        <v>-2.5</v>
      </c>
    </row>
    <row r="50716" customFormat="false" ht="12" hidden="false" customHeight="false" outlineLevel="0" collapsed="false">
      <c r="BS50716" s="96" t="n">
        <f aca="false">BR50716-2.5</f>
        <v>-2.5</v>
      </c>
    </row>
    <row r="50717" customFormat="false" ht="12" hidden="false" customHeight="false" outlineLevel="0" collapsed="false">
      <c r="BS50717" s="96" t="n">
        <f aca="false">BR50717-2.5</f>
        <v>-2.5</v>
      </c>
    </row>
    <row r="50718" customFormat="false" ht="12" hidden="false" customHeight="false" outlineLevel="0" collapsed="false">
      <c r="BS50718" s="96" t="n">
        <f aca="false">BR50718-2.5</f>
        <v>-2.5</v>
      </c>
    </row>
    <row r="50719" customFormat="false" ht="12" hidden="false" customHeight="false" outlineLevel="0" collapsed="false">
      <c r="BS50719" s="96" t="n">
        <f aca="false">BR50719-2.5</f>
        <v>-2.5</v>
      </c>
    </row>
    <row r="50720" customFormat="false" ht="12" hidden="false" customHeight="false" outlineLevel="0" collapsed="false">
      <c r="BS50720" s="96" t="n">
        <f aca="false">BR50720-2.5</f>
        <v>-2.5</v>
      </c>
    </row>
    <row r="50721" customFormat="false" ht="12" hidden="false" customHeight="false" outlineLevel="0" collapsed="false">
      <c r="BS50721" s="96" t="n">
        <f aca="false">BR50721-2.5</f>
        <v>-2.5</v>
      </c>
    </row>
    <row r="50722" customFormat="false" ht="12" hidden="false" customHeight="false" outlineLevel="0" collapsed="false">
      <c r="BS50722" s="96" t="n">
        <f aca="false">BR50722-2.5</f>
        <v>-2.5</v>
      </c>
    </row>
    <row r="50723" customFormat="false" ht="12" hidden="false" customHeight="false" outlineLevel="0" collapsed="false">
      <c r="BS50723" s="96" t="n">
        <f aca="false">BR50723-2.5</f>
        <v>-2.5</v>
      </c>
    </row>
    <row r="50724" customFormat="false" ht="12" hidden="false" customHeight="false" outlineLevel="0" collapsed="false">
      <c r="BS50724" s="96" t="n">
        <f aca="false">BR50724-2.5</f>
        <v>-2.5</v>
      </c>
    </row>
    <row r="50725" customFormat="false" ht="12" hidden="false" customHeight="false" outlineLevel="0" collapsed="false">
      <c r="BS50725" s="96" t="n">
        <f aca="false">BR50725-2.5</f>
        <v>-2.5</v>
      </c>
    </row>
    <row r="50726" customFormat="false" ht="12" hidden="false" customHeight="false" outlineLevel="0" collapsed="false">
      <c r="BS50726" s="96" t="n">
        <f aca="false">BR50726-2.5</f>
        <v>-2.5</v>
      </c>
    </row>
    <row r="50727" customFormat="false" ht="12" hidden="false" customHeight="false" outlineLevel="0" collapsed="false">
      <c r="BS50727" s="96" t="n">
        <f aca="false">BR50727-2.5</f>
        <v>-2.5</v>
      </c>
    </row>
    <row r="50728" customFormat="false" ht="12" hidden="false" customHeight="false" outlineLevel="0" collapsed="false">
      <c r="BS50728" s="96" t="n">
        <f aca="false">BR50728-2.5</f>
        <v>-2.5</v>
      </c>
    </row>
    <row r="50729" customFormat="false" ht="12" hidden="false" customHeight="false" outlineLevel="0" collapsed="false">
      <c r="BS50729" s="96" t="n">
        <f aca="false">BR50729-2.5</f>
        <v>-2.5</v>
      </c>
    </row>
    <row r="50730" customFormat="false" ht="12" hidden="false" customHeight="false" outlineLevel="0" collapsed="false">
      <c r="BS50730" s="96" t="n">
        <f aca="false">BR50730-2.5</f>
        <v>-2.5</v>
      </c>
    </row>
    <row r="50731" customFormat="false" ht="12" hidden="false" customHeight="false" outlineLevel="0" collapsed="false">
      <c r="BS50731" s="96" t="n">
        <f aca="false">BR50731-2.5</f>
        <v>-2.5</v>
      </c>
    </row>
    <row r="50732" customFormat="false" ht="12" hidden="false" customHeight="false" outlineLevel="0" collapsed="false">
      <c r="BS50732" s="96" t="n">
        <f aca="false">BR50732-2.5</f>
        <v>-2.5</v>
      </c>
    </row>
    <row r="50733" customFormat="false" ht="12" hidden="false" customHeight="false" outlineLevel="0" collapsed="false">
      <c r="BS50733" s="96" t="n">
        <f aca="false">BR50733-2.5</f>
        <v>-2.5</v>
      </c>
    </row>
    <row r="50734" customFormat="false" ht="12" hidden="false" customHeight="false" outlineLevel="0" collapsed="false">
      <c r="BS50734" s="96" t="n">
        <f aca="false">BR50734-2.5</f>
        <v>-2.5</v>
      </c>
    </row>
    <row r="50735" customFormat="false" ht="12" hidden="false" customHeight="false" outlineLevel="0" collapsed="false">
      <c r="BS50735" s="96" t="n">
        <f aca="false">BR50735-2.5</f>
        <v>-2.5</v>
      </c>
    </row>
    <row r="50736" customFormat="false" ht="12" hidden="false" customHeight="false" outlineLevel="0" collapsed="false">
      <c r="BS50736" s="96" t="n">
        <f aca="false">BR50736-2.5</f>
        <v>-2.5</v>
      </c>
    </row>
    <row r="50737" customFormat="false" ht="12" hidden="false" customHeight="false" outlineLevel="0" collapsed="false">
      <c r="BS50737" s="96" t="n">
        <f aca="false">BR50737-2.5</f>
        <v>-2.5</v>
      </c>
    </row>
    <row r="50738" customFormat="false" ht="12" hidden="false" customHeight="false" outlineLevel="0" collapsed="false">
      <c r="BS50738" s="96" t="n">
        <f aca="false">BR50738-2.5</f>
        <v>-2.5</v>
      </c>
    </row>
    <row r="50739" customFormat="false" ht="12" hidden="false" customHeight="false" outlineLevel="0" collapsed="false">
      <c r="BS50739" s="96" t="n">
        <f aca="false">BR50739-2.5</f>
        <v>-2.5</v>
      </c>
    </row>
    <row r="50740" customFormat="false" ht="12" hidden="false" customHeight="false" outlineLevel="0" collapsed="false">
      <c r="BS50740" s="96" t="n">
        <f aca="false">BR50740-2.5</f>
        <v>-2.5</v>
      </c>
    </row>
    <row r="50741" customFormat="false" ht="12" hidden="false" customHeight="false" outlineLevel="0" collapsed="false">
      <c r="BS50741" s="96" t="n">
        <f aca="false">BR50741-2.5</f>
        <v>-2.5</v>
      </c>
    </row>
    <row r="50742" customFormat="false" ht="12" hidden="false" customHeight="false" outlineLevel="0" collapsed="false">
      <c r="BS50742" s="96" t="n">
        <f aca="false">BR50742-2.5</f>
        <v>-2.5</v>
      </c>
    </row>
    <row r="50743" customFormat="false" ht="12" hidden="false" customHeight="false" outlineLevel="0" collapsed="false">
      <c r="BS50743" s="96" t="n">
        <f aca="false">BR50743-2.5</f>
        <v>-2.5</v>
      </c>
    </row>
    <row r="50744" customFormat="false" ht="12" hidden="false" customHeight="false" outlineLevel="0" collapsed="false">
      <c r="BS50744" s="96" t="n">
        <f aca="false">BR50744-2.5</f>
        <v>-2.5</v>
      </c>
    </row>
    <row r="50745" customFormat="false" ht="12" hidden="false" customHeight="false" outlineLevel="0" collapsed="false">
      <c r="BS50745" s="96" t="n">
        <f aca="false">BR50745-2.5</f>
        <v>-2.5</v>
      </c>
    </row>
    <row r="50746" customFormat="false" ht="12" hidden="false" customHeight="false" outlineLevel="0" collapsed="false">
      <c r="BS50746" s="96" t="n">
        <f aca="false">BR50746-2.5</f>
        <v>-2.5</v>
      </c>
    </row>
    <row r="50747" customFormat="false" ht="12" hidden="false" customHeight="false" outlineLevel="0" collapsed="false">
      <c r="BS50747" s="96" t="n">
        <f aca="false">BR50747-2.5</f>
        <v>-2.5</v>
      </c>
    </row>
    <row r="50748" customFormat="false" ht="12" hidden="false" customHeight="false" outlineLevel="0" collapsed="false">
      <c r="BS50748" s="96" t="n">
        <f aca="false">BR50748-2.5</f>
        <v>-2.5</v>
      </c>
    </row>
    <row r="50749" customFormat="false" ht="12" hidden="false" customHeight="false" outlineLevel="0" collapsed="false">
      <c r="BS50749" s="96" t="n">
        <f aca="false">BR50749-2.5</f>
        <v>-2.5</v>
      </c>
    </row>
    <row r="50750" customFormat="false" ht="12" hidden="false" customHeight="false" outlineLevel="0" collapsed="false">
      <c r="BS50750" s="96" t="n">
        <f aca="false">BR50750-2.5</f>
        <v>-2.5</v>
      </c>
    </row>
    <row r="50751" customFormat="false" ht="12" hidden="false" customHeight="false" outlineLevel="0" collapsed="false">
      <c r="BS50751" s="96" t="n">
        <f aca="false">BR50751-2.5</f>
        <v>-2.5</v>
      </c>
    </row>
    <row r="50752" customFormat="false" ht="12" hidden="false" customHeight="false" outlineLevel="0" collapsed="false">
      <c r="BS50752" s="96" t="n">
        <f aca="false">BR50752-2.5</f>
        <v>-2.5</v>
      </c>
    </row>
    <row r="50753" customFormat="false" ht="12" hidden="false" customHeight="false" outlineLevel="0" collapsed="false">
      <c r="BS50753" s="96" t="n">
        <f aca="false">BR50753-2.5</f>
        <v>-2.5</v>
      </c>
    </row>
    <row r="50754" customFormat="false" ht="12" hidden="false" customHeight="false" outlineLevel="0" collapsed="false">
      <c r="BS50754" s="96" t="n">
        <f aca="false">BR50754-2.5</f>
        <v>-2.5</v>
      </c>
    </row>
    <row r="50755" customFormat="false" ht="12" hidden="false" customHeight="false" outlineLevel="0" collapsed="false">
      <c r="BS50755" s="96" t="n">
        <f aca="false">BR50755-2.5</f>
        <v>-2.5</v>
      </c>
    </row>
    <row r="50756" customFormat="false" ht="12" hidden="false" customHeight="false" outlineLevel="0" collapsed="false">
      <c r="BS50756" s="96" t="n">
        <f aca="false">BR50756-2.5</f>
        <v>-2.5</v>
      </c>
    </row>
    <row r="50757" customFormat="false" ht="12" hidden="false" customHeight="false" outlineLevel="0" collapsed="false">
      <c r="BS50757" s="96" t="n">
        <f aca="false">BR50757-2.5</f>
        <v>-2.5</v>
      </c>
    </row>
    <row r="50758" customFormat="false" ht="12" hidden="false" customHeight="false" outlineLevel="0" collapsed="false">
      <c r="BS50758" s="96" t="n">
        <f aca="false">BR50758-2.5</f>
        <v>-2.5</v>
      </c>
    </row>
    <row r="50759" customFormat="false" ht="12" hidden="false" customHeight="false" outlineLevel="0" collapsed="false">
      <c r="BS50759" s="96" t="n">
        <f aca="false">BR50759-2.5</f>
        <v>-2.5</v>
      </c>
    </row>
    <row r="50760" customFormat="false" ht="12" hidden="false" customHeight="false" outlineLevel="0" collapsed="false">
      <c r="BS50760" s="96" t="n">
        <f aca="false">BR50760-2.5</f>
        <v>-2.5</v>
      </c>
    </row>
    <row r="50761" customFormat="false" ht="12" hidden="false" customHeight="false" outlineLevel="0" collapsed="false">
      <c r="BS50761" s="96" t="n">
        <f aca="false">BR50761-2.5</f>
        <v>-2.5</v>
      </c>
    </row>
    <row r="50762" customFormat="false" ht="12" hidden="false" customHeight="false" outlineLevel="0" collapsed="false">
      <c r="BS50762" s="96" t="n">
        <f aca="false">BR50762-2.5</f>
        <v>-2.5</v>
      </c>
    </row>
    <row r="50763" customFormat="false" ht="12" hidden="false" customHeight="false" outlineLevel="0" collapsed="false">
      <c r="BS50763" s="96" t="n">
        <f aca="false">BR50763-2.5</f>
        <v>-2.5</v>
      </c>
    </row>
    <row r="50764" customFormat="false" ht="12" hidden="false" customHeight="false" outlineLevel="0" collapsed="false">
      <c r="BS50764" s="96" t="n">
        <f aca="false">BR50764-2.5</f>
        <v>-2.5</v>
      </c>
    </row>
    <row r="50765" customFormat="false" ht="12" hidden="false" customHeight="false" outlineLevel="0" collapsed="false">
      <c r="BS50765" s="96" t="n">
        <f aca="false">BR50765-2.5</f>
        <v>-2.5</v>
      </c>
    </row>
    <row r="50766" customFormat="false" ht="12" hidden="false" customHeight="false" outlineLevel="0" collapsed="false">
      <c r="BS50766" s="96" t="n">
        <f aca="false">BR50766-2.5</f>
        <v>-2.5</v>
      </c>
    </row>
    <row r="50767" customFormat="false" ht="12" hidden="false" customHeight="false" outlineLevel="0" collapsed="false">
      <c r="BS50767" s="96" t="n">
        <f aca="false">BR50767-2.5</f>
        <v>-2.5</v>
      </c>
    </row>
    <row r="50768" customFormat="false" ht="12" hidden="false" customHeight="false" outlineLevel="0" collapsed="false">
      <c r="BS50768" s="96" t="n">
        <f aca="false">BR50768-2.5</f>
        <v>-2.5</v>
      </c>
    </row>
    <row r="50769" customFormat="false" ht="12" hidden="false" customHeight="false" outlineLevel="0" collapsed="false">
      <c r="BS50769" s="96" t="n">
        <f aca="false">BR50769-2.5</f>
        <v>-2.5</v>
      </c>
    </row>
    <row r="50770" customFormat="false" ht="12" hidden="false" customHeight="false" outlineLevel="0" collapsed="false">
      <c r="BS50770" s="96" t="n">
        <f aca="false">BR50770-2.5</f>
        <v>-2.5</v>
      </c>
    </row>
    <row r="50771" customFormat="false" ht="12" hidden="false" customHeight="false" outlineLevel="0" collapsed="false">
      <c r="BS50771" s="96" t="n">
        <f aca="false">BR50771-2.5</f>
        <v>-2.5</v>
      </c>
    </row>
    <row r="50772" customFormat="false" ht="12" hidden="false" customHeight="false" outlineLevel="0" collapsed="false">
      <c r="BS50772" s="96" t="n">
        <f aca="false">BR50772-2.5</f>
        <v>-2.5</v>
      </c>
    </row>
    <row r="50773" customFormat="false" ht="12" hidden="false" customHeight="false" outlineLevel="0" collapsed="false">
      <c r="BS50773" s="96" t="n">
        <f aca="false">BR50773-2.5</f>
        <v>-2.5</v>
      </c>
    </row>
    <row r="50774" customFormat="false" ht="12" hidden="false" customHeight="false" outlineLevel="0" collapsed="false">
      <c r="BS50774" s="96" t="n">
        <f aca="false">BR50774-2.5</f>
        <v>-2.5</v>
      </c>
    </row>
    <row r="50775" customFormat="false" ht="12" hidden="false" customHeight="false" outlineLevel="0" collapsed="false">
      <c r="BS50775" s="96" t="n">
        <f aca="false">BR50775-2.5</f>
        <v>-2.5</v>
      </c>
    </row>
    <row r="50776" customFormat="false" ht="12" hidden="false" customHeight="false" outlineLevel="0" collapsed="false">
      <c r="BS50776" s="96" t="n">
        <f aca="false">BR50776-2.5</f>
        <v>-2.5</v>
      </c>
    </row>
    <row r="50777" customFormat="false" ht="12" hidden="false" customHeight="false" outlineLevel="0" collapsed="false">
      <c r="BS50777" s="96" t="n">
        <f aca="false">BR50777-2.5</f>
        <v>-2.5</v>
      </c>
    </row>
    <row r="50778" customFormat="false" ht="12" hidden="false" customHeight="false" outlineLevel="0" collapsed="false">
      <c r="BS50778" s="96" t="n">
        <f aca="false">BR50778-2.5</f>
        <v>-2.5</v>
      </c>
    </row>
    <row r="50779" customFormat="false" ht="12" hidden="false" customHeight="false" outlineLevel="0" collapsed="false">
      <c r="BS50779" s="96" t="n">
        <f aca="false">BR50779-2.5</f>
        <v>-2.5</v>
      </c>
    </row>
    <row r="50780" customFormat="false" ht="12" hidden="false" customHeight="false" outlineLevel="0" collapsed="false">
      <c r="BS50780" s="96" t="n">
        <f aca="false">BR50780-2.5</f>
        <v>-2.5</v>
      </c>
    </row>
    <row r="50781" customFormat="false" ht="12" hidden="false" customHeight="false" outlineLevel="0" collapsed="false">
      <c r="BS50781" s="96" t="n">
        <f aca="false">BR50781-2.5</f>
        <v>-2.5</v>
      </c>
    </row>
    <row r="50782" customFormat="false" ht="12" hidden="false" customHeight="false" outlineLevel="0" collapsed="false">
      <c r="BS50782" s="96" t="n">
        <f aca="false">BR50782-2.5</f>
        <v>-2.5</v>
      </c>
    </row>
    <row r="50783" customFormat="false" ht="12" hidden="false" customHeight="false" outlineLevel="0" collapsed="false">
      <c r="BS50783" s="96" t="n">
        <f aca="false">BR50783-2.5</f>
        <v>-2.5</v>
      </c>
    </row>
    <row r="50784" customFormat="false" ht="12" hidden="false" customHeight="false" outlineLevel="0" collapsed="false">
      <c r="BS50784" s="96" t="n">
        <f aca="false">BR50784-2.5</f>
        <v>-2.5</v>
      </c>
    </row>
    <row r="50785" customFormat="false" ht="12" hidden="false" customHeight="false" outlineLevel="0" collapsed="false">
      <c r="BS50785" s="96" t="n">
        <f aca="false">BR50785-2.5</f>
        <v>-2.5</v>
      </c>
    </row>
    <row r="50786" customFormat="false" ht="12" hidden="false" customHeight="false" outlineLevel="0" collapsed="false">
      <c r="BS50786" s="96" t="n">
        <f aca="false">BR50786-2.5</f>
        <v>-2.5</v>
      </c>
    </row>
    <row r="50787" customFormat="false" ht="12" hidden="false" customHeight="false" outlineLevel="0" collapsed="false">
      <c r="BS50787" s="96" t="n">
        <f aca="false">BR50787-2.5</f>
        <v>-2.5</v>
      </c>
    </row>
    <row r="50788" customFormat="false" ht="12" hidden="false" customHeight="false" outlineLevel="0" collapsed="false">
      <c r="BS50788" s="96" t="n">
        <f aca="false">BR50788-2.5</f>
        <v>-2.5</v>
      </c>
    </row>
    <row r="50789" customFormat="false" ht="12" hidden="false" customHeight="false" outlineLevel="0" collapsed="false">
      <c r="BS50789" s="96" t="n">
        <f aca="false">BR50789-2.5</f>
        <v>-2.5</v>
      </c>
    </row>
    <row r="50790" customFormat="false" ht="12" hidden="false" customHeight="false" outlineLevel="0" collapsed="false">
      <c r="BS50790" s="96" t="n">
        <f aca="false">BR50790-2.5</f>
        <v>-2.5</v>
      </c>
    </row>
    <row r="50791" customFormat="false" ht="12" hidden="false" customHeight="false" outlineLevel="0" collapsed="false">
      <c r="BS50791" s="96" t="n">
        <f aca="false">BR50791-2.5</f>
        <v>-2.5</v>
      </c>
    </row>
    <row r="50792" customFormat="false" ht="12" hidden="false" customHeight="false" outlineLevel="0" collapsed="false">
      <c r="BS50792" s="96" t="n">
        <f aca="false">BR50792-2.5</f>
        <v>-2.5</v>
      </c>
    </row>
    <row r="50793" customFormat="false" ht="12" hidden="false" customHeight="false" outlineLevel="0" collapsed="false">
      <c r="BS50793" s="96" t="n">
        <f aca="false">BR50793-2.5</f>
        <v>-2.5</v>
      </c>
    </row>
    <row r="50794" customFormat="false" ht="12" hidden="false" customHeight="false" outlineLevel="0" collapsed="false">
      <c r="BS50794" s="96" t="n">
        <f aca="false">BR50794-2.5</f>
        <v>-2.5</v>
      </c>
    </row>
    <row r="50795" customFormat="false" ht="12" hidden="false" customHeight="false" outlineLevel="0" collapsed="false">
      <c r="BS50795" s="96" t="n">
        <f aca="false">BR50795-2.5</f>
        <v>-2.5</v>
      </c>
    </row>
    <row r="50796" customFormat="false" ht="12" hidden="false" customHeight="false" outlineLevel="0" collapsed="false">
      <c r="BS50796" s="96" t="n">
        <f aca="false">BR50796-2.5</f>
        <v>-2.5</v>
      </c>
    </row>
    <row r="50797" customFormat="false" ht="12" hidden="false" customHeight="false" outlineLevel="0" collapsed="false">
      <c r="BS50797" s="96" t="n">
        <f aca="false">BR50797-2.5</f>
        <v>-2.5</v>
      </c>
    </row>
    <row r="50798" customFormat="false" ht="12" hidden="false" customHeight="false" outlineLevel="0" collapsed="false">
      <c r="BS50798" s="96" t="n">
        <f aca="false">BR50798-2.5</f>
        <v>-2.5</v>
      </c>
    </row>
    <row r="50799" customFormat="false" ht="12" hidden="false" customHeight="false" outlineLevel="0" collapsed="false">
      <c r="BS50799" s="96" t="n">
        <f aca="false">BR50799-2.5</f>
        <v>-2.5</v>
      </c>
    </row>
    <row r="50800" customFormat="false" ht="12" hidden="false" customHeight="false" outlineLevel="0" collapsed="false">
      <c r="BS50800" s="96" t="n">
        <f aca="false">BR50800-2.5</f>
        <v>-2.5</v>
      </c>
    </row>
    <row r="50801" customFormat="false" ht="12" hidden="false" customHeight="false" outlineLevel="0" collapsed="false">
      <c r="BS50801" s="96" t="n">
        <f aca="false">BR50801-2.5</f>
        <v>-2.5</v>
      </c>
    </row>
    <row r="50802" customFormat="false" ht="12" hidden="false" customHeight="false" outlineLevel="0" collapsed="false">
      <c r="BS50802" s="96" t="n">
        <f aca="false">BR50802-2.5</f>
        <v>-2.5</v>
      </c>
    </row>
    <row r="50803" customFormat="false" ht="12" hidden="false" customHeight="false" outlineLevel="0" collapsed="false">
      <c r="BS50803" s="96" t="n">
        <f aca="false">BR50803-2.5</f>
        <v>-2.5</v>
      </c>
    </row>
    <row r="50804" customFormat="false" ht="12" hidden="false" customHeight="false" outlineLevel="0" collapsed="false">
      <c r="BS50804" s="96" t="n">
        <f aca="false">BR50804-2.5</f>
        <v>-2.5</v>
      </c>
    </row>
    <row r="50805" customFormat="false" ht="12" hidden="false" customHeight="false" outlineLevel="0" collapsed="false">
      <c r="BS50805" s="96" t="n">
        <f aca="false">BR50805-2.5</f>
        <v>-2.5</v>
      </c>
    </row>
    <row r="50806" customFormat="false" ht="12" hidden="false" customHeight="false" outlineLevel="0" collapsed="false">
      <c r="BS50806" s="96" t="n">
        <f aca="false">BR50806-2.5</f>
        <v>-2.5</v>
      </c>
    </row>
    <row r="50807" customFormat="false" ht="12" hidden="false" customHeight="false" outlineLevel="0" collapsed="false">
      <c r="BS50807" s="96" t="n">
        <f aca="false">BR50807-2.5</f>
        <v>-2.5</v>
      </c>
    </row>
    <row r="50808" customFormat="false" ht="12" hidden="false" customHeight="false" outlineLevel="0" collapsed="false">
      <c r="BS50808" s="96" t="n">
        <f aca="false">BR50808-2.5</f>
        <v>-2.5</v>
      </c>
    </row>
    <row r="50809" customFormat="false" ht="12" hidden="false" customHeight="false" outlineLevel="0" collapsed="false">
      <c r="BS50809" s="96" t="n">
        <f aca="false">BR50809-2.5</f>
        <v>-2.5</v>
      </c>
    </row>
    <row r="50810" customFormat="false" ht="12" hidden="false" customHeight="false" outlineLevel="0" collapsed="false">
      <c r="BS50810" s="96" t="n">
        <f aca="false">BR50810-2.5</f>
        <v>-2.5</v>
      </c>
    </row>
    <row r="50811" customFormat="false" ht="12" hidden="false" customHeight="false" outlineLevel="0" collapsed="false">
      <c r="BS50811" s="96" t="n">
        <f aca="false">BR50811-2.5</f>
        <v>-2.5</v>
      </c>
    </row>
    <row r="50812" customFormat="false" ht="12" hidden="false" customHeight="false" outlineLevel="0" collapsed="false">
      <c r="BS50812" s="96" t="n">
        <f aca="false">BR50812-2.5</f>
        <v>-2.5</v>
      </c>
    </row>
    <row r="50813" customFormat="false" ht="12" hidden="false" customHeight="false" outlineLevel="0" collapsed="false">
      <c r="BS50813" s="96" t="n">
        <f aca="false">BR50813-2.5</f>
        <v>-2.5</v>
      </c>
    </row>
    <row r="50814" customFormat="false" ht="12" hidden="false" customHeight="false" outlineLevel="0" collapsed="false">
      <c r="BS50814" s="96" t="n">
        <f aca="false">BR50814-2.5</f>
        <v>-2.5</v>
      </c>
    </row>
    <row r="50815" customFormat="false" ht="12" hidden="false" customHeight="false" outlineLevel="0" collapsed="false">
      <c r="BS50815" s="96" t="n">
        <f aca="false">BR50815-2.5</f>
        <v>-2.5</v>
      </c>
    </row>
    <row r="50816" customFormat="false" ht="12" hidden="false" customHeight="false" outlineLevel="0" collapsed="false">
      <c r="BS50816" s="96" t="n">
        <f aca="false">BR50816-2.5</f>
        <v>-2.5</v>
      </c>
    </row>
    <row r="50817" customFormat="false" ht="12" hidden="false" customHeight="false" outlineLevel="0" collapsed="false">
      <c r="BS50817" s="96" t="n">
        <f aca="false">BR50817-2.5</f>
        <v>-2.5</v>
      </c>
    </row>
    <row r="50818" customFormat="false" ht="12" hidden="false" customHeight="false" outlineLevel="0" collapsed="false">
      <c r="BS50818" s="96" t="n">
        <f aca="false">BR50818-2.5</f>
        <v>-2.5</v>
      </c>
    </row>
    <row r="50819" customFormat="false" ht="12" hidden="false" customHeight="false" outlineLevel="0" collapsed="false">
      <c r="BS50819" s="96" t="n">
        <f aca="false">BR50819-2.5</f>
        <v>-2.5</v>
      </c>
    </row>
    <row r="50820" customFormat="false" ht="12" hidden="false" customHeight="false" outlineLevel="0" collapsed="false">
      <c r="BS50820" s="96" t="n">
        <f aca="false">BR50820-2.5</f>
        <v>-2.5</v>
      </c>
    </row>
    <row r="50821" customFormat="false" ht="12" hidden="false" customHeight="false" outlineLevel="0" collapsed="false">
      <c r="BS50821" s="96" t="n">
        <f aca="false">BR50821-2.5</f>
        <v>-2.5</v>
      </c>
    </row>
    <row r="50822" customFormat="false" ht="12" hidden="false" customHeight="false" outlineLevel="0" collapsed="false">
      <c r="BS50822" s="96" t="n">
        <f aca="false">BR50822-2.5</f>
        <v>-2.5</v>
      </c>
    </row>
    <row r="50823" customFormat="false" ht="12" hidden="false" customHeight="false" outlineLevel="0" collapsed="false">
      <c r="BS50823" s="96" t="n">
        <f aca="false">BR50823-2.5</f>
        <v>-2.5</v>
      </c>
    </row>
    <row r="50824" customFormat="false" ht="12" hidden="false" customHeight="false" outlineLevel="0" collapsed="false">
      <c r="BS50824" s="96" t="n">
        <f aca="false">BR50824-2.5</f>
        <v>-2.5</v>
      </c>
    </row>
    <row r="50825" customFormat="false" ht="12" hidden="false" customHeight="false" outlineLevel="0" collapsed="false">
      <c r="BS50825" s="96" t="n">
        <f aca="false">BR50825-2.5</f>
        <v>-2.5</v>
      </c>
    </row>
    <row r="50826" customFormat="false" ht="12" hidden="false" customHeight="false" outlineLevel="0" collapsed="false">
      <c r="BS50826" s="96" t="n">
        <f aca="false">BR50826-2.5</f>
        <v>-2.5</v>
      </c>
    </row>
    <row r="50827" customFormat="false" ht="12" hidden="false" customHeight="false" outlineLevel="0" collapsed="false">
      <c r="BS50827" s="96" t="n">
        <f aca="false">BR50827-2.5</f>
        <v>-2.5</v>
      </c>
    </row>
    <row r="50828" customFormat="false" ht="12" hidden="false" customHeight="false" outlineLevel="0" collapsed="false">
      <c r="BS50828" s="96" t="n">
        <f aca="false">BR50828-2.5</f>
        <v>-2.5</v>
      </c>
    </row>
    <row r="50829" customFormat="false" ht="12" hidden="false" customHeight="false" outlineLevel="0" collapsed="false">
      <c r="BS50829" s="96" t="n">
        <f aca="false">BR50829-2.5</f>
        <v>-2.5</v>
      </c>
    </row>
    <row r="50830" customFormat="false" ht="12" hidden="false" customHeight="false" outlineLevel="0" collapsed="false">
      <c r="BS50830" s="96" t="n">
        <f aca="false">BR50830-2.5</f>
        <v>-2.5</v>
      </c>
    </row>
    <row r="50831" customFormat="false" ht="12" hidden="false" customHeight="false" outlineLevel="0" collapsed="false">
      <c r="BS50831" s="96" t="n">
        <f aca="false">BR50831-2.5</f>
        <v>-2.5</v>
      </c>
    </row>
    <row r="50832" customFormat="false" ht="12" hidden="false" customHeight="false" outlineLevel="0" collapsed="false">
      <c r="BS50832" s="96" t="n">
        <f aca="false">BR50832-2.5</f>
        <v>-2.5</v>
      </c>
    </row>
    <row r="50833" customFormat="false" ht="12" hidden="false" customHeight="false" outlineLevel="0" collapsed="false">
      <c r="BS50833" s="96" t="n">
        <f aca="false">BR50833-2.5</f>
        <v>-2.5</v>
      </c>
    </row>
    <row r="50834" customFormat="false" ht="12" hidden="false" customHeight="false" outlineLevel="0" collapsed="false">
      <c r="BS50834" s="96" t="n">
        <f aca="false">BR50834-2.5</f>
        <v>-2.5</v>
      </c>
    </row>
    <row r="50835" customFormat="false" ht="12" hidden="false" customHeight="false" outlineLevel="0" collapsed="false">
      <c r="BS50835" s="96" t="n">
        <f aca="false">BR50835-2.5</f>
        <v>-2.5</v>
      </c>
    </row>
    <row r="50836" customFormat="false" ht="12" hidden="false" customHeight="false" outlineLevel="0" collapsed="false">
      <c r="BS50836" s="96" t="n">
        <f aca="false">BR50836-2.5</f>
        <v>-2.5</v>
      </c>
    </row>
    <row r="50837" customFormat="false" ht="12" hidden="false" customHeight="false" outlineLevel="0" collapsed="false">
      <c r="BS50837" s="96" t="n">
        <f aca="false">BR50837-2.5</f>
        <v>-2.5</v>
      </c>
    </row>
    <row r="50838" customFormat="false" ht="12" hidden="false" customHeight="false" outlineLevel="0" collapsed="false">
      <c r="BS50838" s="96" t="n">
        <f aca="false">BR50838-2.5</f>
        <v>-2.5</v>
      </c>
    </row>
    <row r="50839" customFormat="false" ht="12" hidden="false" customHeight="false" outlineLevel="0" collapsed="false">
      <c r="BS50839" s="96" t="n">
        <f aca="false">BR50839-2.5</f>
        <v>-2.5</v>
      </c>
    </row>
    <row r="50840" customFormat="false" ht="12" hidden="false" customHeight="false" outlineLevel="0" collapsed="false">
      <c r="BS50840" s="96" t="n">
        <f aca="false">BR50840-2.5</f>
        <v>-2.5</v>
      </c>
    </row>
    <row r="50841" customFormat="false" ht="12" hidden="false" customHeight="false" outlineLevel="0" collapsed="false">
      <c r="BS50841" s="96" t="n">
        <f aca="false">BR50841-2.5</f>
        <v>-2.5</v>
      </c>
    </row>
    <row r="50842" customFormat="false" ht="12" hidden="false" customHeight="false" outlineLevel="0" collapsed="false">
      <c r="BS50842" s="96" t="n">
        <f aca="false">BR50842-2.5</f>
        <v>-2.5</v>
      </c>
    </row>
    <row r="50843" customFormat="false" ht="12" hidden="false" customHeight="false" outlineLevel="0" collapsed="false">
      <c r="BS50843" s="96" t="n">
        <f aca="false">BR50843-2.5</f>
        <v>-2.5</v>
      </c>
    </row>
    <row r="50844" customFormat="false" ht="12" hidden="false" customHeight="false" outlineLevel="0" collapsed="false">
      <c r="BS50844" s="96" t="n">
        <f aca="false">BR50844-2.5</f>
        <v>-2.5</v>
      </c>
    </row>
    <row r="50845" customFormat="false" ht="12" hidden="false" customHeight="false" outlineLevel="0" collapsed="false">
      <c r="BS50845" s="96" t="n">
        <f aca="false">BR50845-2.5</f>
        <v>-2.5</v>
      </c>
    </row>
    <row r="50846" customFormat="false" ht="12" hidden="false" customHeight="false" outlineLevel="0" collapsed="false">
      <c r="BS50846" s="96" t="n">
        <f aca="false">BR50846-2.5</f>
        <v>-2.5</v>
      </c>
    </row>
    <row r="50847" customFormat="false" ht="12" hidden="false" customHeight="false" outlineLevel="0" collapsed="false">
      <c r="BS50847" s="96" t="n">
        <f aca="false">BR50847-2.5</f>
        <v>-2.5</v>
      </c>
    </row>
    <row r="50848" customFormat="false" ht="12" hidden="false" customHeight="false" outlineLevel="0" collapsed="false">
      <c r="BS50848" s="96" t="n">
        <f aca="false">BR50848-2.5</f>
        <v>-2.5</v>
      </c>
    </row>
    <row r="50849" customFormat="false" ht="12" hidden="false" customHeight="false" outlineLevel="0" collapsed="false">
      <c r="BS50849" s="96" t="n">
        <f aca="false">BR50849-2.5</f>
        <v>-2.5</v>
      </c>
    </row>
    <row r="50850" customFormat="false" ht="12" hidden="false" customHeight="false" outlineLevel="0" collapsed="false">
      <c r="BS50850" s="96" t="n">
        <f aca="false">BR50850-2.5</f>
        <v>-2.5</v>
      </c>
    </row>
    <row r="50851" customFormat="false" ht="12" hidden="false" customHeight="false" outlineLevel="0" collapsed="false">
      <c r="BS50851" s="96" t="n">
        <f aca="false">BR50851-2.5</f>
        <v>-2.5</v>
      </c>
    </row>
    <row r="50852" customFormat="false" ht="12" hidden="false" customHeight="false" outlineLevel="0" collapsed="false">
      <c r="BS50852" s="96" t="n">
        <f aca="false">BR50852-2.5</f>
        <v>-2.5</v>
      </c>
    </row>
    <row r="50853" customFormat="false" ht="12" hidden="false" customHeight="false" outlineLevel="0" collapsed="false">
      <c r="BS50853" s="96" t="n">
        <f aca="false">BR50853-2.5</f>
        <v>-2.5</v>
      </c>
    </row>
    <row r="50854" customFormat="false" ht="12" hidden="false" customHeight="false" outlineLevel="0" collapsed="false">
      <c r="BS50854" s="96" t="n">
        <f aca="false">BR50854-2.5</f>
        <v>-2.5</v>
      </c>
    </row>
    <row r="50855" customFormat="false" ht="12" hidden="false" customHeight="false" outlineLevel="0" collapsed="false">
      <c r="BS50855" s="96" t="n">
        <f aca="false">BR50855-2.5</f>
        <v>-2.5</v>
      </c>
    </row>
    <row r="50856" customFormat="false" ht="12" hidden="false" customHeight="false" outlineLevel="0" collapsed="false">
      <c r="BS50856" s="96" t="n">
        <f aca="false">BR50856-2.5</f>
        <v>-2.5</v>
      </c>
    </row>
    <row r="50857" customFormat="false" ht="12" hidden="false" customHeight="false" outlineLevel="0" collapsed="false">
      <c r="BS50857" s="96" t="n">
        <f aca="false">BR50857-2.5</f>
        <v>-2.5</v>
      </c>
    </row>
    <row r="50858" customFormat="false" ht="12" hidden="false" customHeight="false" outlineLevel="0" collapsed="false">
      <c r="BS50858" s="96" t="n">
        <f aca="false">BR50858-2.5</f>
        <v>-2.5</v>
      </c>
    </row>
    <row r="50859" customFormat="false" ht="12" hidden="false" customHeight="false" outlineLevel="0" collapsed="false">
      <c r="BS50859" s="96" t="n">
        <f aca="false">BR50859-2.5</f>
        <v>-2.5</v>
      </c>
    </row>
    <row r="50860" customFormat="false" ht="12" hidden="false" customHeight="false" outlineLevel="0" collapsed="false">
      <c r="BS50860" s="96" t="n">
        <f aca="false">BR50860-2.5</f>
        <v>-2.5</v>
      </c>
    </row>
    <row r="50861" customFormat="false" ht="12" hidden="false" customHeight="false" outlineLevel="0" collapsed="false">
      <c r="BS50861" s="96" t="n">
        <f aca="false">BR50861-2.5</f>
        <v>-2.5</v>
      </c>
    </row>
    <row r="50862" customFormat="false" ht="12" hidden="false" customHeight="false" outlineLevel="0" collapsed="false">
      <c r="BS50862" s="96" t="n">
        <f aca="false">BR50862-2.5</f>
        <v>-2.5</v>
      </c>
    </row>
    <row r="50863" customFormat="false" ht="12" hidden="false" customHeight="false" outlineLevel="0" collapsed="false">
      <c r="BS50863" s="96" t="n">
        <f aca="false">BR50863-2.5</f>
        <v>-2.5</v>
      </c>
    </row>
    <row r="50864" customFormat="false" ht="12" hidden="false" customHeight="false" outlineLevel="0" collapsed="false">
      <c r="BS50864" s="96" t="n">
        <f aca="false">BR50864-2.5</f>
        <v>-2.5</v>
      </c>
    </row>
    <row r="50865" customFormat="false" ht="12" hidden="false" customHeight="false" outlineLevel="0" collapsed="false">
      <c r="BS50865" s="96" t="n">
        <f aca="false">BR50865-2.5</f>
        <v>-2.5</v>
      </c>
    </row>
    <row r="50866" customFormat="false" ht="12" hidden="false" customHeight="false" outlineLevel="0" collapsed="false">
      <c r="BS50866" s="96" t="n">
        <f aca="false">BR50866-2.5</f>
        <v>-2.5</v>
      </c>
    </row>
    <row r="50867" customFormat="false" ht="12" hidden="false" customHeight="false" outlineLevel="0" collapsed="false">
      <c r="BS50867" s="96" t="n">
        <f aca="false">BR50867-2.5</f>
        <v>-2.5</v>
      </c>
    </row>
    <row r="50868" customFormat="false" ht="12" hidden="false" customHeight="false" outlineLevel="0" collapsed="false">
      <c r="BS50868" s="96" t="n">
        <f aca="false">BR50868-2.5</f>
        <v>-2.5</v>
      </c>
    </row>
    <row r="50869" customFormat="false" ht="12" hidden="false" customHeight="false" outlineLevel="0" collapsed="false">
      <c r="BS50869" s="96" t="n">
        <f aca="false">BR50869-2.5</f>
        <v>-2.5</v>
      </c>
    </row>
    <row r="50870" customFormat="false" ht="12" hidden="false" customHeight="false" outlineLevel="0" collapsed="false">
      <c r="BS50870" s="96" t="n">
        <f aca="false">BR50870-2.5</f>
        <v>-2.5</v>
      </c>
    </row>
    <row r="50871" customFormat="false" ht="12" hidden="false" customHeight="false" outlineLevel="0" collapsed="false">
      <c r="BS50871" s="96" t="n">
        <f aca="false">BR50871-2.5</f>
        <v>-2.5</v>
      </c>
    </row>
    <row r="50872" customFormat="false" ht="12" hidden="false" customHeight="false" outlineLevel="0" collapsed="false">
      <c r="BS50872" s="96" t="n">
        <f aca="false">BR50872-2.5</f>
        <v>-2.5</v>
      </c>
    </row>
    <row r="50873" customFormat="false" ht="12" hidden="false" customHeight="false" outlineLevel="0" collapsed="false">
      <c r="BS50873" s="96" t="n">
        <f aca="false">BR50873-2.5</f>
        <v>-2.5</v>
      </c>
    </row>
    <row r="50874" customFormat="false" ht="12" hidden="false" customHeight="false" outlineLevel="0" collapsed="false">
      <c r="BS50874" s="96" t="n">
        <f aca="false">BR50874-2.5</f>
        <v>-2.5</v>
      </c>
    </row>
    <row r="50875" customFormat="false" ht="12" hidden="false" customHeight="false" outlineLevel="0" collapsed="false">
      <c r="BS50875" s="96" t="n">
        <f aca="false">BR50875-2.5</f>
        <v>-2.5</v>
      </c>
    </row>
    <row r="50876" customFormat="false" ht="12" hidden="false" customHeight="false" outlineLevel="0" collapsed="false">
      <c r="BS50876" s="96" t="n">
        <f aca="false">BR50876-2.5</f>
        <v>-2.5</v>
      </c>
    </row>
    <row r="50877" customFormat="false" ht="12" hidden="false" customHeight="false" outlineLevel="0" collapsed="false">
      <c r="BS50877" s="96" t="n">
        <f aca="false">BR50877-2.5</f>
        <v>-2.5</v>
      </c>
    </row>
    <row r="50878" customFormat="false" ht="12" hidden="false" customHeight="false" outlineLevel="0" collapsed="false">
      <c r="BS50878" s="96" t="n">
        <f aca="false">BR50878-2.5</f>
        <v>-2.5</v>
      </c>
    </row>
    <row r="50879" customFormat="false" ht="12" hidden="false" customHeight="false" outlineLevel="0" collapsed="false">
      <c r="BS50879" s="96" t="n">
        <f aca="false">BR50879-2.5</f>
        <v>-2.5</v>
      </c>
    </row>
    <row r="50880" customFormat="false" ht="12" hidden="false" customHeight="false" outlineLevel="0" collapsed="false">
      <c r="BS50880" s="96" t="n">
        <f aca="false">BR50880-2.5</f>
        <v>-2.5</v>
      </c>
    </row>
    <row r="50881" customFormat="false" ht="12" hidden="false" customHeight="false" outlineLevel="0" collapsed="false">
      <c r="BS50881" s="96" t="n">
        <f aca="false">BR50881-2.5</f>
        <v>-2.5</v>
      </c>
    </row>
    <row r="50882" customFormat="false" ht="12" hidden="false" customHeight="false" outlineLevel="0" collapsed="false">
      <c r="BS50882" s="96" t="n">
        <f aca="false">BR50882-2.5</f>
        <v>-2.5</v>
      </c>
    </row>
    <row r="50883" customFormat="false" ht="12" hidden="false" customHeight="false" outlineLevel="0" collapsed="false">
      <c r="BS50883" s="96" t="n">
        <f aca="false">BR50883-2.5</f>
        <v>-2.5</v>
      </c>
    </row>
    <row r="50884" customFormat="false" ht="12" hidden="false" customHeight="false" outlineLevel="0" collapsed="false">
      <c r="BS50884" s="96" t="n">
        <f aca="false">BR50884-2.5</f>
        <v>-2.5</v>
      </c>
    </row>
    <row r="50885" customFormat="false" ht="12" hidden="false" customHeight="false" outlineLevel="0" collapsed="false">
      <c r="BS50885" s="96" t="n">
        <f aca="false">BR50885-2.5</f>
        <v>-2.5</v>
      </c>
    </row>
    <row r="50886" customFormat="false" ht="12" hidden="false" customHeight="false" outlineLevel="0" collapsed="false">
      <c r="BS50886" s="96" t="n">
        <f aca="false">BR50886-2.5</f>
        <v>-2.5</v>
      </c>
    </row>
    <row r="50887" customFormat="false" ht="12" hidden="false" customHeight="false" outlineLevel="0" collapsed="false">
      <c r="BS50887" s="96" t="n">
        <f aca="false">BR50887-2.5</f>
        <v>-2.5</v>
      </c>
    </row>
    <row r="50888" customFormat="false" ht="12" hidden="false" customHeight="false" outlineLevel="0" collapsed="false">
      <c r="BS50888" s="96" t="n">
        <f aca="false">BR50888-2.5</f>
        <v>-2.5</v>
      </c>
    </row>
    <row r="50889" customFormat="false" ht="12" hidden="false" customHeight="false" outlineLevel="0" collapsed="false">
      <c r="BS50889" s="96" t="n">
        <f aca="false">BR50889-2.5</f>
        <v>-2.5</v>
      </c>
    </row>
    <row r="50890" customFormat="false" ht="12" hidden="false" customHeight="false" outlineLevel="0" collapsed="false">
      <c r="BS50890" s="96" t="n">
        <f aca="false">BR50890-2.5</f>
        <v>-2.5</v>
      </c>
    </row>
    <row r="50891" customFormat="false" ht="12" hidden="false" customHeight="false" outlineLevel="0" collapsed="false">
      <c r="BS50891" s="96" t="n">
        <f aca="false">BR50891-2.5</f>
        <v>-2.5</v>
      </c>
    </row>
    <row r="50892" customFormat="false" ht="12" hidden="false" customHeight="false" outlineLevel="0" collapsed="false">
      <c r="BS50892" s="96" t="n">
        <f aca="false">BR50892-2.5</f>
        <v>-2.5</v>
      </c>
    </row>
    <row r="50893" customFormat="false" ht="12" hidden="false" customHeight="false" outlineLevel="0" collapsed="false">
      <c r="BS50893" s="96" t="n">
        <f aca="false">BR50893-2.5</f>
        <v>-2.5</v>
      </c>
    </row>
    <row r="50894" customFormat="false" ht="12" hidden="false" customHeight="false" outlineLevel="0" collapsed="false">
      <c r="BS50894" s="96" t="n">
        <f aca="false">BR50894-2.5</f>
        <v>-2.5</v>
      </c>
    </row>
    <row r="50895" customFormat="false" ht="12" hidden="false" customHeight="false" outlineLevel="0" collapsed="false">
      <c r="BS50895" s="96" t="n">
        <f aca="false">BR50895-2.5</f>
        <v>-2.5</v>
      </c>
    </row>
    <row r="50896" customFormat="false" ht="12" hidden="false" customHeight="false" outlineLevel="0" collapsed="false">
      <c r="BS50896" s="96" t="n">
        <f aca="false">BR50896-2.5</f>
        <v>-2.5</v>
      </c>
    </row>
    <row r="50897" customFormat="false" ht="12" hidden="false" customHeight="false" outlineLevel="0" collapsed="false">
      <c r="BS50897" s="96" t="n">
        <f aca="false">BR50897-2.5</f>
        <v>-2.5</v>
      </c>
    </row>
    <row r="50898" customFormat="false" ht="12" hidden="false" customHeight="false" outlineLevel="0" collapsed="false">
      <c r="BS50898" s="96" t="n">
        <f aca="false">BR50898-2.5</f>
        <v>-2.5</v>
      </c>
    </row>
    <row r="50899" customFormat="false" ht="12" hidden="false" customHeight="false" outlineLevel="0" collapsed="false">
      <c r="BS50899" s="96" t="n">
        <f aca="false">BR50899-2.5</f>
        <v>-2.5</v>
      </c>
    </row>
    <row r="50900" customFormat="false" ht="12" hidden="false" customHeight="false" outlineLevel="0" collapsed="false">
      <c r="BS50900" s="96" t="n">
        <f aca="false">BR50900-2.5</f>
        <v>-2.5</v>
      </c>
    </row>
    <row r="50901" customFormat="false" ht="12" hidden="false" customHeight="false" outlineLevel="0" collapsed="false">
      <c r="BS50901" s="96" t="n">
        <f aca="false">BR50901-2.5</f>
        <v>-2.5</v>
      </c>
    </row>
    <row r="50902" customFormat="false" ht="12" hidden="false" customHeight="false" outlineLevel="0" collapsed="false">
      <c r="BS50902" s="96" t="n">
        <f aca="false">BR50902-2.5</f>
        <v>-2.5</v>
      </c>
    </row>
    <row r="50903" customFormat="false" ht="12" hidden="false" customHeight="false" outlineLevel="0" collapsed="false">
      <c r="BS50903" s="96" t="n">
        <f aca="false">BR50903-2.5</f>
        <v>-2.5</v>
      </c>
    </row>
    <row r="50904" customFormat="false" ht="12" hidden="false" customHeight="false" outlineLevel="0" collapsed="false">
      <c r="BS50904" s="96" t="n">
        <f aca="false">BR50904-2.5</f>
        <v>-2.5</v>
      </c>
    </row>
    <row r="50905" customFormat="false" ht="12" hidden="false" customHeight="false" outlineLevel="0" collapsed="false">
      <c r="BS50905" s="96" t="n">
        <f aca="false">BR50905-2.5</f>
        <v>-2.5</v>
      </c>
    </row>
    <row r="50906" customFormat="false" ht="12" hidden="false" customHeight="false" outlineLevel="0" collapsed="false">
      <c r="BS50906" s="96" t="n">
        <f aca="false">BR50906-2.5</f>
        <v>-2.5</v>
      </c>
    </row>
    <row r="50907" customFormat="false" ht="12" hidden="false" customHeight="false" outlineLevel="0" collapsed="false">
      <c r="BS50907" s="96" t="n">
        <f aca="false">BR50907-2.5</f>
        <v>-2.5</v>
      </c>
    </row>
    <row r="50908" customFormat="false" ht="12" hidden="false" customHeight="false" outlineLevel="0" collapsed="false">
      <c r="BS50908" s="96" t="n">
        <f aca="false">BR50908-2.5</f>
        <v>-2.5</v>
      </c>
    </row>
    <row r="50909" customFormat="false" ht="12" hidden="false" customHeight="false" outlineLevel="0" collapsed="false">
      <c r="BS50909" s="96" t="n">
        <f aca="false">BR50909-2.5</f>
        <v>-2.5</v>
      </c>
    </row>
    <row r="50910" customFormat="false" ht="12" hidden="false" customHeight="false" outlineLevel="0" collapsed="false">
      <c r="BS50910" s="96" t="n">
        <f aca="false">BR50910-2.5</f>
        <v>-2.5</v>
      </c>
    </row>
    <row r="50911" customFormat="false" ht="12" hidden="false" customHeight="false" outlineLevel="0" collapsed="false">
      <c r="BS50911" s="96" t="n">
        <f aca="false">BR50911-2.5</f>
        <v>-2.5</v>
      </c>
    </row>
    <row r="50912" customFormat="false" ht="12" hidden="false" customHeight="false" outlineLevel="0" collapsed="false">
      <c r="BS50912" s="96" t="n">
        <f aca="false">BR50912-2.5</f>
        <v>-2.5</v>
      </c>
    </row>
    <row r="50913" customFormat="false" ht="12" hidden="false" customHeight="false" outlineLevel="0" collapsed="false">
      <c r="BS50913" s="96" t="n">
        <f aca="false">BR50913-2.5</f>
        <v>-2.5</v>
      </c>
    </row>
    <row r="50914" customFormat="false" ht="12" hidden="false" customHeight="false" outlineLevel="0" collapsed="false">
      <c r="BS50914" s="96" t="n">
        <f aca="false">BR50914-2.5</f>
        <v>-2.5</v>
      </c>
    </row>
    <row r="50915" customFormat="false" ht="12" hidden="false" customHeight="false" outlineLevel="0" collapsed="false">
      <c r="BS50915" s="96" t="n">
        <f aca="false">BR50915-2.5</f>
        <v>-2.5</v>
      </c>
    </row>
    <row r="50916" customFormat="false" ht="12" hidden="false" customHeight="false" outlineLevel="0" collapsed="false">
      <c r="BS50916" s="96" t="n">
        <f aca="false">BR50916-2.5</f>
        <v>-2.5</v>
      </c>
    </row>
    <row r="50917" customFormat="false" ht="12" hidden="false" customHeight="false" outlineLevel="0" collapsed="false">
      <c r="BS50917" s="96" t="n">
        <f aca="false">BR50917-2.5</f>
        <v>-2.5</v>
      </c>
    </row>
    <row r="50918" customFormat="false" ht="12" hidden="false" customHeight="false" outlineLevel="0" collapsed="false">
      <c r="BS50918" s="96" t="n">
        <f aca="false">BR50918-2.5</f>
        <v>-2.5</v>
      </c>
    </row>
    <row r="50919" customFormat="false" ht="12" hidden="false" customHeight="false" outlineLevel="0" collapsed="false">
      <c r="BS50919" s="96" t="n">
        <f aca="false">BR50919-2.5</f>
        <v>-2.5</v>
      </c>
    </row>
    <row r="50920" customFormat="false" ht="12" hidden="false" customHeight="false" outlineLevel="0" collapsed="false">
      <c r="BS50920" s="96" t="n">
        <f aca="false">BR50920-2.5</f>
        <v>-2.5</v>
      </c>
    </row>
    <row r="50921" customFormat="false" ht="12" hidden="false" customHeight="false" outlineLevel="0" collapsed="false">
      <c r="BS50921" s="96" t="n">
        <f aca="false">BR50921-2.5</f>
        <v>-2.5</v>
      </c>
    </row>
    <row r="50922" customFormat="false" ht="12" hidden="false" customHeight="false" outlineLevel="0" collapsed="false">
      <c r="BS50922" s="96" t="n">
        <f aca="false">BR50922-2.5</f>
        <v>-2.5</v>
      </c>
    </row>
    <row r="50923" customFormat="false" ht="12" hidden="false" customHeight="false" outlineLevel="0" collapsed="false">
      <c r="BS50923" s="96" t="n">
        <f aca="false">BR50923-2.5</f>
        <v>-2.5</v>
      </c>
    </row>
    <row r="50924" customFormat="false" ht="12" hidden="false" customHeight="false" outlineLevel="0" collapsed="false">
      <c r="BS50924" s="96" t="n">
        <f aca="false">BR50924-2.5</f>
        <v>-2.5</v>
      </c>
    </row>
    <row r="50925" customFormat="false" ht="12" hidden="false" customHeight="false" outlineLevel="0" collapsed="false">
      <c r="BS50925" s="96" t="n">
        <f aca="false">BR50925-2.5</f>
        <v>-2.5</v>
      </c>
    </row>
    <row r="50926" customFormat="false" ht="12" hidden="false" customHeight="false" outlineLevel="0" collapsed="false">
      <c r="BS50926" s="96" t="n">
        <f aca="false">BR50926-2.5</f>
        <v>-2.5</v>
      </c>
    </row>
    <row r="50927" customFormat="false" ht="12" hidden="false" customHeight="false" outlineLevel="0" collapsed="false">
      <c r="BS50927" s="96" t="n">
        <f aca="false">BR50927-2.5</f>
        <v>-2.5</v>
      </c>
    </row>
    <row r="50928" customFormat="false" ht="12" hidden="false" customHeight="false" outlineLevel="0" collapsed="false">
      <c r="BS50928" s="96" t="n">
        <f aca="false">BR50928-2.5</f>
        <v>-2.5</v>
      </c>
    </row>
    <row r="50929" customFormat="false" ht="12" hidden="false" customHeight="false" outlineLevel="0" collapsed="false">
      <c r="BS50929" s="96" t="n">
        <f aca="false">BR50929-2.5</f>
        <v>-2.5</v>
      </c>
    </row>
    <row r="50930" customFormat="false" ht="12" hidden="false" customHeight="false" outlineLevel="0" collapsed="false">
      <c r="BS50930" s="96" t="n">
        <f aca="false">BR50930-2.5</f>
        <v>-2.5</v>
      </c>
    </row>
    <row r="50931" customFormat="false" ht="12" hidden="false" customHeight="false" outlineLevel="0" collapsed="false">
      <c r="BS50931" s="96" t="n">
        <f aca="false">BR50931-2.5</f>
        <v>-2.5</v>
      </c>
    </row>
    <row r="50932" customFormat="false" ht="12" hidden="false" customHeight="false" outlineLevel="0" collapsed="false">
      <c r="BS50932" s="96" t="n">
        <f aca="false">BR50932-2.5</f>
        <v>-2.5</v>
      </c>
    </row>
    <row r="50933" customFormat="false" ht="12" hidden="false" customHeight="false" outlineLevel="0" collapsed="false">
      <c r="BS50933" s="96" t="n">
        <f aca="false">BR50933-2.5</f>
        <v>-2.5</v>
      </c>
    </row>
    <row r="50934" customFormat="false" ht="12" hidden="false" customHeight="false" outlineLevel="0" collapsed="false">
      <c r="BS50934" s="96" t="n">
        <f aca="false">BR50934-2.5</f>
        <v>-2.5</v>
      </c>
    </row>
    <row r="50935" customFormat="false" ht="12" hidden="false" customHeight="false" outlineLevel="0" collapsed="false">
      <c r="BS50935" s="96" t="n">
        <f aca="false">BR50935-2.5</f>
        <v>-2.5</v>
      </c>
    </row>
    <row r="50936" customFormat="false" ht="12" hidden="false" customHeight="false" outlineLevel="0" collapsed="false">
      <c r="BS50936" s="96" t="n">
        <f aca="false">BR50936-2.5</f>
        <v>-2.5</v>
      </c>
    </row>
    <row r="50937" customFormat="false" ht="12" hidden="false" customHeight="false" outlineLevel="0" collapsed="false">
      <c r="BS50937" s="96" t="n">
        <f aca="false">BR50937-2.5</f>
        <v>-2.5</v>
      </c>
    </row>
    <row r="50938" customFormat="false" ht="12" hidden="false" customHeight="false" outlineLevel="0" collapsed="false">
      <c r="BS50938" s="96" t="n">
        <f aca="false">BR50938-2.5</f>
        <v>-2.5</v>
      </c>
    </row>
    <row r="50939" customFormat="false" ht="12" hidden="false" customHeight="false" outlineLevel="0" collapsed="false">
      <c r="BS50939" s="96" t="n">
        <f aca="false">BR50939-2.5</f>
        <v>-2.5</v>
      </c>
    </row>
    <row r="50940" customFormat="false" ht="12" hidden="false" customHeight="false" outlineLevel="0" collapsed="false">
      <c r="BS50940" s="96" t="n">
        <f aca="false">BR50940-2.5</f>
        <v>-2.5</v>
      </c>
    </row>
    <row r="50941" customFormat="false" ht="12" hidden="false" customHeight="false" outlineLevel="0" collapsed="false">
      <c r="BS50941" s="96" t="n">
        <f aca="false">BR50941-2.5</f>
        <v>-2.5</v>
      </c>
    </row>
    <row r="50942" customFormat="false" ht="12" hidden="false" customHeight="false" outlineLevel="0" collapsed="false">
      <c r="BS50942" s="96" t="n">
        <f aca="false">BR50942-2.5</f>
        <v>-2.5</v>
      </c>
    </row>
    <row r="50943" customFormat="false" ht="12" hidden="false" customHeight="false" outlineLevel="0" collapsed="false">
      <c r="BS50943" s="96" t="n">
        <f aca="false">BR50943-2.5</f>
        <v>-2.5</v>
      </c>
    </row>
    <row r="50944" customFormat="false" ht="12" hidden="false" customHeight="false" outlineLevel="0" collapsed="false">
      <c r="BS50944" s="96" t="n">
        <f aca="false">BR50944-2.5</f>
        <v>-2.5</v>
      </c>
    </row>
    <row r="50945" customFormat="false" ht="12" hidden="false" customHeight="false" outlineLevel="0" collapsed="false">
      <c r="BS50945" s="96" t="n">
        <f aca="false">BR50945-2.5</f>
        <v>-2.5</v>
      </c>
    </row>
    <row r="50946" customFormat="false" ht="12" hidden="false" customHeight="false" outlineLevel="0" collapsed="false">
      <c r="BS50946" s="96" t="n">
        <f aca="false">BR50946-2.5</f>
        <v>-2.5</v>
      </c>
    </row>
    <row r="50947" customFormat="false" ht="12" hidden="false" customHeight="false" outlineLevel="0" collapsed="false">
      <c r="BS50947" s="96" t="n">
        <f aca="false">BR50947-2.5</f>
        <v>-2.5</v>
      </c>
    </row>
    <row r="50948" customFormat="false" ht="12" hidden="false" customHeight="false" outlineLevel="0" collapsed="false">
      <c r="BS50948" s="96" t="n">
        <f aca="false">BR50948-2.5</f>
        <v>-2.5</v>
      </c>
    </row>
    <row r="50949" customFormat="false" ht="12" hidden="false" customHeight="false" outlineLevel="0" collapsed="false">
      <c r="BS50949" s="96" t="n">
        <f aca="false">BR50949-2.5</f>
        <v>-2.5</v>
      </c>
    </row>
    <row r="50950" customFormat="false" ht="12" hidden="false" customHeight="false" outlineLevel="0" collapsed="false">
      <c r="BS50950" s="96" t="n">
        <f aca="false">BR50950-2.5</f>
        <v>-2.5</v>
      </c>
    </row>
    <row r="50951" customFormat="false" ht="12" hidden="false" customHeight="false" outlineLevel="0" collapsed="false">
      <c r="BS50951" s="96" t="n">
        <f aca="false">BR50951-2.5</f>
        <v>-2.5</v>
      </c>
    </row>
    <row r="50952" customFormat="false" ht="12" hidden="false" customHeight="false" outlineLevel="0" collapsed="false">
      <c r="BS50952" s="96" t="n">
        <f aca="false">BR50952-2.5</f>
        <v>-2.5</v>
      </c>
    </row>
    <row r="50953" customFormat="false" ht="12" hidden="false" customHeight="false" outlineLevel="0" collapsed="false">
      <c r="BS50953" s="96" t="n">
        <f aca="false">BR50953-2.5</f>
        <v>-2.5</v>
      </c>
    </row>
    <row r="50954" customFormat="false" ht="12" hidden="false" customHeight="false" outlineLevel="0" collapsed="false">
      <c r="BS50954" s="96" t="n">
        <f aca="false">BR50954-2.5</f>
        <v>-2.5</v>
      </c>
    </row>
    <row r="50955" customFormat="false" ht="12" hidden="false" customHeight="false" outlineLevel="0" collapsed="false">
      <c r="BS50955" s="96" t="n">
        <f aca="false">BR50955-2.5</f>
        <v>-2.5</v>
      </c>
    </row>
    <row r="50956" customFormat="false" ht="12" hidden="false" customHeight="false" outlineLevel="0" collapsed="false">
      <c r="BS50956" s="96" t="n">
        <f aca="false">BR50956-2.5</f>
        <v>-2.5</v>
      </c>
    </row>
    <row r="50957" customFormat="false" ht="12" hidden="false" customHeight="false" outlineLevel="0" collapsed="false">
      <c r="BS50957" s="96" t="n">
        <f aca="false">BR50957-2.5</f>
        <v>-2.5</v>
      </c>
    </row>
    <row r="50958" customFormat="false" ht="12" hidden="false" customHeight="false" outlineLevel="0" collapsed="false">
      <c r="BS50958" s="96" t="n">
        <f aca="false">BR50958-2.5</f>
        <v>-2.5</v>
      </c>
    </row>
    <row r="50959" customFormat="false" ht="12" hidden="false" customHeight="false" outlineLevel="0" collapsed="false">
      <c r="BS50959" s="96" t="n">
        <f aca="false">BR50959-2.5</f>
        <v>-2.5</v>
      </c>
    </row>
    <row r="50960" customFormat="false" ht="12" hidden="false" customHeight="false" outlineLevel="0" collapsed="false">
      <c r="BS50960" s="96" t="n">
        <f aca="false">BR50960-2.5</f>
        <v>-2.5</v>
      </c>
    </row>
    <row r="50961" customFormat="false" ht="12" hidden="false" customHeight="false" outlineLevel="0" collapsed="false">
      <c r="BS50961" s="96" t="n">
        <f aca="false">BR50961-2.5</f>
        <v>-2.5</v>
      </c>
    </row>
    <row r="50962" customFormat="false" ht="12" hidden="false" customHeight="false" outlineLevel="0" collapsed="false">
      <c r="BS50962" s="96" t="n">
        <f aca="false">BR50962-2.5</f>
        <v>-2.5</v>
      </c>
    </row>
    <row r="50963" customFormat="false" ht="12" hidden="false" customHeight="false" outlineLevel="0" collapsed="false">
      <c r="BS50963" s="96" t="n">
        <f aca="false">BR50963-2.5</f>
        <v>-2.5</v>
      </c>
    </row>
    <row r="50964" customFormat="false" ht="12" hidden="false" customHeight="false" outlineLevel="0" collapsed="false">
      <c r="BS50964" s="96" t="n">
        <f aca="false">BR50964-2.5</f>
        <v>-2.5</v>
      </c>
    </row>
    <row r="50965" customFormat="false" ht="12" hidden="false" customHeight="false" outlineLevel="0" collapsed="false">
      <c r="BS50965" s="96" t="n">
        <f aca="false">BR50965-2.5</f>
        <v>-2.5</v>
      </c>
    </row>
    <row r="50966" customFormat="false" ht="12" hidden="false" customHeight="false" outlineLevel="0" collapsed="false">
      <c r="BS50966" s="96" t="n">
        <f aca="false">BR50966-2.5</f>
        <v>-2.5</v>
      </c>
    </row>
    <row r="50967" customFormat="false" ht="12" hidden="false" customHeight="false" outlineLevel="0" collapsed="false">
      <c r="BS50967" s="96" t="n">
        <f aca="false">BR50967-2.5</f>
        <v>-2.5</v>
      </c>
    </row>
    <row r="50968" customFormat="false" ht="12" hidden="false" customHeight="false" outlineLevel="0" collapsed="false">
      <c r="BS50968" s="96" t="n">
        <f aca="false">BR50968-2.5</f>
        <v>-2.5</v>
      </c>
    </row>
    <row r="50969" customFormat="false" ht="12" hidden="false" customHeight="false" outlineLevel="0" collapsed="false">
      <c r="BS50969" s="96" t="n">
        <f aca="false">BR50969-2.5</f>
        <v>-2.5</v>
      </c>
    </row>
    <row r="50970" customFormat="false" ht="12" hidden="false" customHeight="false" outlineLevel="0" collapsed="false">
      <c r="BS50970" s="96" t="n">
        <f aca="false">BR50970-2.5</f>
        <v>-2.5</v>
      </c>
    </row>
    <row r="50971" customFormat="false" ht="12" hidden="false" customHeight="false" outlineLevel="0" collapsed="false">
      <c r="BS50971" s="96" t="n">
        <f aca="false">BR50971-2.5</f>
        <v>-2.5</v>
      </c>
    </row>
    <row r="50972" customFormat="false" ht="12" hidden="false" customHeight="false" outlineLevel="0" collapsed="false">
      <c r="BS50972" s="96" t="n">
        <f aca="false">BR50972-2.5</f>
        <v>-2.5</v>
      </c>
    </row>
    <row r="50973" customFormat="false" ht="12" hidden="false" customHeight="false" outlineLevel="0" collapsed="false">
      <c r="BS50973" s="96" t="n">
        <f aca="false">BR50973-2.5</f>
        <v>-2.5</v>
      </c>
    </row>
    <row r="50974" customFormat="false" ht="12" hidden="false" customHeight="false" outlineLevel="0" collapsed="false">
      <c r="BS50974" s="96" t="n">
        <f aca="false">BR50974-2.5</f>
        <v>-2.5</v>
      </c>
    </row>
    <row r="50975" customFormat="false" ht="12" hidden="false" customHeight="false" outlineLevel="0" collapsed="false">
      <c r="BS50975" s="96" t="n">
        <f aca="false">BR50975-2.5</f>
        <v>-2.5</v>
      </c>
    </row>
    <row r="50976" customFormat="false" ht="12" hidden="false" customHeight="false" outlineLevel="0" collapsed="false">
      <c r="BS50976" s="96" t="n">
        <f aca="false">BR50976-2.5</f>
        <v>-2.5</v>
      </c>
    </row>
    <row r="50977" customFormat="false" ht="12" hidden="false" customHeight="false" outlineLevel="0" collapsed="false">
      <c r="BS50977" s="96" t="n">
        <f aca="false">BR50977-2.5</f>
        <v>-2.5</v>
      </c>
    </row>
    <row r="50978" customFormat="false" ht="12" hidden="false" customHeight="false" outlineLevel="0" collapsed="false">
      <c r="BS50978" s="96" t="n">
        <f aca="false">BR50978-2.5</f>
        <v>-2.5</v>
      </c>
    </row>
    <row r="50979" customFormat="false" ht="12" hidden="false" customHeight="false" outlineLevel="0" collapsed="false">
      <c r="BS50979" s="96" t="n">
        <f aca="false">BR50979-2.5</f>
        <v>-2.5</v>
      </c>
    </row>
    <row r="50980" customFormat="false" ht="12" hidden="false" customHeight="false" outlineLevel="0" collapsed="false">
      <c r="BS50980" s="96" t="n">
        <f aca="false">BR50980-2.5</f>
        <v>-2.5</v>
      </c>
    </row>
    <row r="50981" customFormat="false" ht="12" hidden="false" customHeight="false" outlineLevel="0" collapsed="false">
      <c r="BS50981" s="96" t="n">
        <f aca="false">BR50981-2.5</f>
        <v>-2.5</v>
      </c>
    </row>
    <row r="50982" customFormat="false" ht="12" hidden="false" customHeight="false" outlineLevel="0" collapsed="false">
      <c r="BS50982" s="96" t="n">
        <f aca="false">BR50982-2.5</f>
        <v>-2.5</v>
      </c>
    </row>
    <row r="50983" customFormat="false" ht="12" hidden="false" customHeight="false" outlineLevel="0" collapsed="false">
      <c r="BS50983" s="96" t="n">
        <f aca="false">BR50983-2.5</f>
        <v>-2.5</v>
      </c>
    </row>
    <row r="50984" customFormat="false" ht="12" hidden="false" customHeight="false" outlineLevel="0" collapsed="false">
      <c r="BS50984" s="96" t="n">
        <f aca="false">BR50984-2.5</f>
        <v>-2.5</v>
      </c>
    </row>
    <row r="50985" customFormat="false" ht="12" hidden="false" customHeight="false" outlineLevel="0" collapsed="false">
      <c r="BS50985" s="96" t="n">
        <f aca="false">BR50985-2.5</f>
        <v>-2.5</v>
      </c>
    </row>
    <row r="50986" customFormat="false" ht="12" hidden="false" customHeight="false" outlineLevel="0" collapsed="false">
      <c r="BS50986" s="96" t="n">
        <f aca="false">BR50986-2.5</f>
        <v>-2.5</v>
      </c>
    </row>
    <row r="50987" customFormat="false" ht="12" hidden="false" customHeight="false" outlineLevel="0" collapsed="false">
      <c r="BS50987" s="96" t="n">
        <f aca="false">BR50987-2.5</f>
        <v>-2.5</v>
      </c>
    </row>
    <row r="50988" customFormat="false" ht="12" hidden="false" customHeight="false" outlineLevel="0" collapsed="false">
      <c r="BS50988" s="96" t="n">
        <f aca="false">BR50988-2.5</f>
        <v>-2.5</v>
      </c>
    </row>
    <row r="50989" customFormat="false" ht="12" hidden="false" customHeight="false" outlineLevel="0" collapsed="false">
      <c r="BS50989" s="96" t="n">
        <f aca="false">BR50989-2.5</f>
        <v>-2.5</v>
      </c>
    </row>
    <row r="50990" customFormat="false" ht="12" hidden="false" customHeight="false" outlineLevel="0" collapsed="false">
      <c r="BS50990" s="96" t="n">
        <f aca="false">BR50990-2.5</f>
        <v>-2.5</v>
      </c>
    </row>
    <row r="50991" customFormat="false" ht="12" hidden="false" customHeight="false" outlineLevel="0" collapsed="false">
      <c r="BS50991" s="96" t="n">
        <f aca="false">BR50991-2.5</f>
        <v>-2.5</v>
      </c>
    </row>
    <row r="50992" customFormat="false" ht="12" hidden="false" customHeight="false" outlineLevel="0" collapsed="false">
      <c r="BS50992" s="96" t="n">
        <f aca="false">BR50992-2.5</f>
        <v>-2.5</v>
      </c>
    </row>
    <row r="50993" customFormat="false" ht="12" hidden="false" customHeight="false" outlineLevel="0" collapsed="false">
      <c r="BS50993" s="96" t="n">
        <f aca="false">BR50993-2.5</f>
        <v>-2.5</v>
      </c>
    </row>
    <row r="50994" customFormat="false" ht="12" hidden="false" customHeight="false" outlineLevel="0" collapsed="false">
      <c r="BS50994" s="96" t="n">
        <f aca="false">BR50994-2.5</f>
        <v>-2.5</v>
      </c>
    </row>
    <row r="50995" customFormat="false" ht="12" hidden="false" customHeight="false" outlineLevel="0" collapsed="false">
      <c r="BS50995" s="96" t="n">
        <f aca="false">BR50995-2.5</f>
        <v>-2.5</v>
      </c>
    </row>
    <row r="50996" customFormat="false" ht="12" hidden="false" customHeight="false" outlineLevel="0" collapsed="false">
      <c r="BS50996" s="96" t="n">
        <f aca="false">BR50996-2.5</f>
        <v>-2.5</v>
      </c>
    </row>
    <row r="50997" customFormat="false" ht="12" hidden="false" customHeight="false" outlineLevel="0" collapsed="false">
      <c r="BS50997" s="96" t="n">
        <f aca="false">BR50997-2.5</f>
        <v>-2.5</v>
      </c>
    </row>
    <row r="50998" customFormat="false" ht="12" hidden="false" customHeight="false" outlineLevel="0" collapsed="false">
      <c r="BS50998" s="96" t="n">
        <f aca="false">BR50998-2.5</f>
        <v>-2.5</v>
      </c>
    </row>
    <row r="50999" customFormat="false" ht="12" hidden="false" customHeight="false" outlineLevel="0" collapsed="false">
      <c r="BS50999" s="96" t="n">
        <f aca="false">BR50999-2.5</f>
        <v>-2.5</v>
      </c>
    </row>
    <row r="51000" customFormat="false" ht="12" hidden="false" customHeight="false" outlineLevel="0" collapsed="false">
      <c r="BS51000" s="96" t="n">
        <f aca="false">BR51000-2.5</f>
        <v>-2.5</v>
      </c>
    </row>
    <row r="51001" customFormat="false" ht="12" hidden="false" customHeight="false" outlineLevel="0" collapsed="false">
      <c r="BS51001" s="96" t="n">
        <f aca="false">BR51001-2.5</f>
        <v>-2.5</v>
      </c>
    </row>
    <row r="51002" customFormat="false" ht="12" hidden="false" customHeight="false" outlineLevel="0" collapsed="false">
      <c r="BS51002" s="96" t="n">
        <f aca="false">BR51002-2.5</f>
        <v>-2.5</v>
      </c>
    </row>
    <row r="51003" customFormat="false" ht="12" hidden="false" customHeight="false" outlineLevel="0" collapsed="false">
      <c r="BS51003" s="96" t="n">
        <f aca="false">BR51003-2.5</f>
        <v>-2.5</v>
      </c>
    </row>
    <row r="51004" customFormat="false" ht="12" hidden="false" customHeight="false" outlineLevel="0" collapsed="false">
      <c r="BS51004" s="96" t="n">
        <f aca="false">BR51004-2.5</f>
        <v>-2.5</v>
      </c>
    </row>
    <row r="51005" customFormat="false" ht="12" hidden="false" customHeight="false" outlineLevel="0" collapsed="false">
      <c r="BS51005" s="96" t="n">
        <f aca="false">BR51005-2.5</f>
        <v>-2.5</v>
      </c>
    </row>
    <row r="51006" customFormat="false" ht="12" hidden="false" customHeight="false" outlineLevel="0" collapsed="false">
      <c r="BS51006" s="96" t="n">
        <f aca="false">BR51006-2.5</f>
        <v>-2.5</v>
      </c>
    </row>
    <row r="51007" customFormat="false" ht="12" hidden="false" customHeight="false" outlineLevel="0" collapsed="false">
      <c r="BS51007" s="96" t="n">
        <f aca="false">BR51007-2.5</f>
        <v>-2.5</v>
      </c>
    </row>
    <row r="51008" customFormat="false" ht="12" hidden="false" customHeight="false" outlineLevel="0" collapsed="false">
      <c r="BS51008" s="96" t="n">
        <f aca="false">BR51008-2.5</f>
        <v>-2.5</v>
      </c>
    </row>
    <row r="51009" customFormat="false" ht="12" hidden="false" customHeight="false" outlineLevel="0" collapsed="false">
      <c r="BS51009" s="96" t="n">
        <f aca="false">BR51009-2.5</f>
        <v>-2.5</v>
      </c>
    </row>
    <row r="51010" customFormat="false" ht="12" hidden="false" customHeight="false" outlineLevel="0" collapsed="false">
      <c r="BS51010" s="96" t="n">
        <f aca="false">BR51010-2.5</f>
        <v>-2.5</v>
      </c>
    </row>
    <row r="51011" customFormat="false" ht="12" hidden="false" customHeight="false" outlineLevel="0" collapsed="false">
      <c r="BS51011" s="96" t="n">
        <f aca="false">BR51011-2.5</f>
        <v>-2.5</v>
      </c>
    </row>
    <row r="51012" customFormat="false" ht="12" hidden="false" customHeight="false" outlineLevel="0" collapsed="false">
      <c r="BS51012" s="96" t="n">
        <f aca="false">BR51012-2.5</f>
        <v>-2.5</v>
      </c>
    </row>
    <row r="51013" customFormat="false" ht="12" hidden="false" customHeight="false" outlineLevel="0" collapsed="false">
      <c r="BS51013" s="96" t="n">
        <f aca="false">BR51013-2.5</f>
        <v>-2.5</v>
      </c>
    </row>
    <row r="51014" customFormat="false" ht="12" hidden="false" customHeight="false" outlineLevel="0" collapsed="false">
      <c r="BS51014" s="96" t="n">
        <f aca="false">BR51014-2.5</f>
        <v>-2.5</v>
      </c>
    </row>
    <row r="51015" customFormat="false" ht="12" hidden="false" customHeight="false" outlineLevel="0" collapsed="false">
      <c r="BS51015" s="96" t="n">
        <f aca="false">BR51015-2.5</f>
        <v>-2.5</v>
      </c>
    </row>
    <row r="51016" customFormat="false" ht="12" hidden="false" customHeight="false" outlineLevel="0" collapsed="false">
      <c r="BS51016" s="96" t="n">
        <f aca="false">BR51016-2.5</f>
        <v>-2.5</v>
      </c>
    </row>
    <row r="51017" customFormat="false" ht="12" hidden="false" customHeight="false" outlineLevel="0" collapsed="false">
      <c r="BS51017" s="96" t="n">
        <f aca="false">BR51017-2.5</f>
        <v>-2.5</v>
      </c>
    </row>
    <row r="51018" customFormat="false" ht="12" hidden="false" customHeight="false" outlineLevel="0" collapsed="false">
      <c r="BS51018" s="96" t="n">
        <f aca="false">BR51018-2.5</f>
        <v>-2.5</v>
      </c>
    </row>
    <row r="51019" customFormat="false" ht="12" hidden="false" customHeight="false" outlineLevel="0" collapsed="false">
      <c r="BS51019" s="96" t="n">
        <f aca="false">BR51019-2.5</f>
        <v>-2.5</v>
      </c>
    </row>
    <row r="51020" customFormat="false" ht="12" hidden="false" customHeight="false" outlineLevel="0" collapsed="false">
      <c r="BS51020" s="96" t="n">
        <f aca="false">BR51020-2.5</f>
        <v>-2.5</v>
      </c>
    </row>
    <row r="51021" customFormat="false" ht="12" hidden="false" customHeight="false" outlineLevel="0" collapsed="false">
      <c r="BS51021" s="96" t="n">
        <f aca="false">BR51021-2.5</f>
        <v>-2.5</v>
      </c>
    </row>
    <row r="51022" customFormat="false" ht="12" hidden="false" customHeight="false" outlineLevel="0" collapsed="false">
      <c r="BS51022" s="96" t="n">
        <f aca="false">BR51022-2.5</f>
        <v>-2.5</v>
      </c>
    </row>
    <row r="51023" customFormat="false" ht="12" hidden="false" customHeight="false" outlineLevel="0" collapsed="false">
      <c r="BS51023" s="96" t="n">
        <f aca="false">BR51023-2.5</f>
        <v>-2.5</v>
      </c>
    </row>
    <row r="51024" customFormat="false" ht="12" hidden="false" customHeight="false" outlineLevel="0" collapsed="false">
      <c r="BS51024" s="96" t="n">
        <f aca="false">BR51024-2.5</f>
        <v>-2.5</v>
      </c>
    </row>
    <row r="51025" customFormat="false" ht="12" hidden="false" customHeight="false" outlineLevel="0" collapsed="false">
      <c r="BS51025" s="96" t="n">
        <f aca="false">BR51025-2.5</f>
        <v>-2.5</v>
      </c>
    </row>
    <row r="51026" customFormat="false" ht="12" hidden="false" customHeight="false" outlineLevel="0" collapsed="false">
      <c r="BS51026" s="96" t="n">
        <f aca="false">BR51026-2.5</f>
        <v>-2.5</v>
      </c>
    </row>
    <row r="51027" customFormat="false" ht="12" hidden="false" customHeight="false" outlineLevel="0" collapsed="false">
      <c r="BS51027" s="96" t="n">
        <f aca="false">BR51027-2.5</f>
        <v>-2.5</v>
      </c>
    </row>
    <row r="51028" customFormat="false" ht="12" hidden="false" customHeight="false" outlineLevel="0" collapsed="false">
      <c r="BS51028" s="96" t="n">
        <f aca="false">BR51028-2.5</f>
        <v>-2.5</v>
      </c>
    </row>
    <row r="51029" customFormat="false" ht="12" hidden="false" customHeight="false" outlineLevel="0" collapsed="false">
      <c r="BS51029" s="96" t="n">
        <f aca="false">BR51029-2.5</f>
        <v>-2.5</v>
      </c>
    </row>
    <row r="51030" customFormat="false" ht="12" hidden="false" customHeight="false" outlineLevel="0" collapsed="false">
      <c r="BS51030" s="96" t="n">
        <f aca="false">BR51030-2.5</f>
        <v>-2.5</v>
      </c>
    </row>
    <row r="51031" customFormat="false" ht="12" hidden="false" customHeight="false" outlineLevel="0" collapsed="false">
      <c r="BS51031" s="96" t="n">
        <f aca="false">BR51031-2.5</f>
        <v>-2.5</v>
      </c>
    </row>
    <row r="51032" customFormat="false" ht="12" hidden="false" customHeight="false" outlineLevel="0" collapsed="false">
      <c r="BS51032" s="96" t="n">
        <f aca="false">BR51032-2.5</f>
        <v>-2.5</v>
      </c>
    </row>
    <row r="51033" customFormat="false" ht="12" hidden="false" customHeight="false" outlineLevel="0" collapsed="false">
      <c r="BS51033" s="96" t="n">
        <f aca="false">BR51033-2.5</f>
        <v>-2.5</v>
      </c>
    </row>
    <row r="51034" customFormat="false" ht="12" hidden="false" customHeight="false" outlineLevel="0" collapsed="false">
      <c r="BS51034" s="96" t="n">
        <f aca="false">BR51034-2.5</f>
        <v>-2.5</v>
      </c>
    </row>
    <row r="51035" customFormat="false" ht="12" hidden="false" customHeight="false" outlineLevel="0" collapsed="false">
      <c r="BS51035" s="96" t="n">
        <f aca="false">BR51035-2.5</f>
        <v>-2.5</v>
      </c>
    </row>
    <row r="51036" customFormat="false" ht="12" hidden="false" customHeight="false" outlineLevel="0" collapsed="false">
      <c r="BS51036" s="96" t="n">
        <f aca="false">BR51036-2.5</f>
        <v>-2.5</v>
      </c>
    </row>
    <row r="51037" customFormat="false" ht="12" hidden="false" customHeight="false" outlineLevel="0" collapsed="false">
      <c r="BS51037" s="96" t="n">
        <f aca="false">BR51037-2.5</f>
        <v>-2.5</v>
      </c>
    </row>
    <row r="51038" customFormat="false" ht="12" hidden="false" customHeight="false" outlineLevel="0" collapsed="false">
      <c r="BS51038" s="96" t="n">
        <f aca="false">BR51038-2.5</f>
        <v>-2.5</v>
      </c>
    </row>
    <row r="51039" customFormat="false" ht="12" hidden="false" customHeight="false" outlineLevel="0" collapsed="false">
      <c r="BS51039" s="96" t="n">
        <f aca="false">BR51039-2.5</f>
        <v>-2.5</v>
      </c>
    </row>
    <row r="51040" customFormat="false" ht="12" hidden="false" customHeight="false" outlineLevel="0" collapsed="false">
      <c r="BS51040" s="96" t="n">
        <f aca="false">BR51040-2.5</f>
        <v>-2.5</v>
      </c>
    </row>
    <row r="51041" customFormat="false" ht="12" hidden="false" customHeight="false" outlineLevel="0" collapsed="false">
      <c r="BS51041" s="96" t="n">
        <f aca="false">BR51041-2.5</f>
        <v>-2.5</v>
      </c>
    </row>
    <row r="51042" customFormat="false" ht="12" hidden="false" customHeight="false" outlineLevel="0" collapsed="false">
      <c r="BS51042" s="96" t="n">
        <f aca="false">BR51042-2.5</f>
        <v>-2.5</v>
      </c>
    </row>
    <row r="51043" customFormat="false" ht="12" hidden="false" customHeight="false" outlineLevel="0" collapsed="false">
      <c r="BS51043" s="96" t="n">
        <f aca="false">BR51043-2.5</f>
        <v>-2.5</v>
      </c>
    </row>
    <row r="51044" customFormat="false" ht="12" hidden="false" customHeight="false" outlineLevel="0" collapsed="false">
      <c r="BS51044" s="96" t="n">
        <f aca="false">BR51044-2.5</f>
        <v>-2.5</v>
      </c>
    </row>
    <row r="51045" customFormat="false" ht="12" hidden="false" customHeight="false" outlineLevel="0" collapsed="false">
      <c r="BS51045" s="96" t="n">
        <f aca="false">BR51045-2.5</f>
        <v>-2.5</v>
      </c>
    </row>
    <row r="51046" customFormat="false" ht="12" hidden="false" customHeight="false" outlineLevel="0" collapsed="false">
      <c r="BS51046" s="96" t="n">
        <f aca="false">BR51046-2.5</f>
        <v>-2.5</v>
      </c>
    </row>
    <row r="51047" customFormat="false" ht="12" hidden="false" customHeight="false" outlineLevel="0" collapsed="false">
      <c r="BS51047" s="96" t="n">
        <f aca="false">BR51047-2.5</f>
        <v>-2.5</v>
      </c>
    </row>
    <row r="51048" customFormat="false" ht="12" hidden="false" customHeight="false" outlineLevel="0" collapsed="false">
      <c r="BS51048" s="96" t="n">
        <f aca="false">BR51048-2.5</f>
        <v>-2.5</v>
      </c>
    </row>
    <row r="51049" customFormat="false" ht="12" hidden="false" customHeight="false" outlineLevel="0" collapsed="false">
      <c r="BS51049" s="96" t="n">
        <f aca="false">BR51049-2.5</f>
        <v>-2.5</v>
      </c>
    </row>
    <row r="51050" customFormat="false" ht="12" hidden="false" customHeight="false" outlineLevel="0" collapsed="false">
      <c r="BS51050" s="96" t="n">
        <f aca="false">BR51050-2.5</f>
        <v>-2.5</v>
      </c>
    </row>
    <row r="51051" customFormat="false" ht="12" hidden="false" customHeight="false" outlineLevel="0" collapsed="false">
      <c r="BS51051" s="96" t="n">
        <f aca="false">BR51051-2.5</f>
        <v>-2.5</v>
      </c>
    </row>
    <row r="51052" customFormat="false" ht="12" hidden="false" customHeight="false" outlineLevel="0" collapsed="false">
      <c r="BS51052" s="96" t="n">
        <f aca="false">BR51052-2.5</f>
        <v>-2.5</v>
      </c>
    </row>
    <row r="51053" customFormat="false" ht="12" hidden="false" customHeight="false" outlineLevel="0" collapsed="false">
      <c r="BS51053" s="96" t="n">
        <f aca="false">BR51053-2.5</f>
        <v>-2.5</v>
      </c>
    </row>
    <row r="51054" customFormat="false" ht="12" hidden="false" customHeight="false" outlineLevel="0" collapsed="false">
      <c r="BS51054" s="96" t="n">
        <f aca="false">BR51054-2.5</f>
        <v>-2.5</v>
      </c>
    </row>
    <row r="51055" customFormat="false" ht="12" hidden="false" customHeight="false" outlineLevel="0" collapsed="false">
      <c r="BS51055" s="96" t="n">
        <f aca="false">BR51055-2.5</f>
        <v>-2.5</v>
      </c>
    </row>
    <row r="51056" customFormat="false" ht="12" hidden="false" customHeight="false" outlineLevel="0" collapsed="false">
      <c r="BS51056" s="96" t="n">
        <f aca="false">BR51056-2.5</f>
        <v>-2.5</v>
      </c>
    </row>
    <row r="51057" customFormat="false" ht="12" hidden="false" customHeight="false" outlineLevel="0" collapsed="false">
      <c r="BS51057" s="96" t="n">
        <f aca="false">BR51057-2.5</f>
        <v>-2.5</v>
      </c>
    </row>
    <row r="51058" customFormat="false" ht="12" hidden="false" customHeight="false" outlineLevel="0" collapsed="false">
      <c r="BS51058" s="96" t="n">
        <f aca="false">BR51058-2.5</f>
        <v>-2.5</v>
      </c>
    </row>
    <row r="51059" customFormat="false" ht="12" hidden="false" customHeight="false" outlineLevel="0" collapsed="false">
      <c r="BS51059" s="96" t="n">
        <f aca="false">BR51059-2.5</f>
        <v>-2.5</v>
      </c>
    </row>
    <row r="51060" customFormat="false" ht="12" hidden="false" customHeight="false" outlineLevel="0" collapsed="false">
      <c r="BS51060" s="96" t="n">
        <f aca="false">BR51060-2.5</f>
        <v>-2.5</v>
      </c>
    </row>
    <row r="51061" customFormat="false" ht="12" hidden="false" customHeight="false" outlineLevel="0" collapsed="false">
      <c r="BS51061" s="96" t="n">
        <f aca="false">BR51061-2.5</f>
        <v>-2.5</v>
      </c>
    </row>
    <row r="51062" customFormat="false" ht="12" hidden="false" customHeight="false" outlineLevel="0" collapsed="false">
      <c r="BS51062" s="96" t="n">
        <f aca="false">BR51062-2.5</f>
        <v>-2.5</v>
      </c>
    </row>
    <row r="51063" customFormat="false" ht="12" hidden="false" customHeight="false" outlineLevel="0" collapsed="false">
      <c r="BS51063" s="96" t="n">
        <f aca="false">BR51063-2.5</f>
        <v>-2.5</v>
      </c>
    </row>
    <row r="51064" customFormat="false" ht="12" hidden="false" customHeight="false" outlineLevel="0" collapsed="false">
      <c r="BS51064" s="96" t="n">
        <f aca="false">BR51064-2.5</f>
        <v>-2.5</v>
      </c>
    </row>
    <row r="51065" customFormat="false" ht="12" hidden="false" customHeight="false" outlineLevel="0" collapsed="false">
      <c r="BS51065" s="96" t="n">
        <f aca="false">BR51065-2.5</f>
        <v>-2.5</v>
      </c>
    </row>
    <row r="51066" customFormat="false" ht="12" hidden="false" customHeight="false" outlineLevel="0" collapsed="false">
      <c r="BS51066" s="96" t="n">
        <f aca="false">BR51066-2.5</f>
        <v>-2.5</v>
      </c>
    </row>
    <row r="51067" customFormat="false" ht="12" hidden="false" customHeight="false" outlineLevel="0" collapsed="false">
      <c r="BS51067" s="96" t="n">
        <f aca="false">BR51067-2.5</f>
        <v>-2.5</v>
      </c>
    </row>
    <row r="51068" customFormat="false" ht="12" hidden="false" customHeight="false" outlineLevel="0" collapsed="false">
      <c r="BS51068" s="96" t="n">
        <f aca="false">BR51068-2.5</f>
        <v>-2.5</v>
      </c>
    </row>
    <row r="51069" customFormat="false" ht="12" hidden="false" customHeight="false" outlineLevel="0" collapsed="false">
      <c r="BS51069" s="96" t="n">
        <f aca="false">BR51069-2.5</f>
        <v>-2.5</v>
      </c>
    </row>
    <row r="51070" customFormat="false" ht="12" hidden="false" customHeight="false" outlineLevel="0" collapsed="false">
      <c r="BS51070" s="96" t="n">
        <f aca="false">BR51070-2.5</f>
        <v>-2.5</v>
      </c>
    </row>
    <row r="51071" customFormat="false" ht="12" hidden="false" customHeight="false" outlineLevel="0" collapsed="false">
      <c r="BS51071" s="96" t="n">
        <f aca="false">BR51071-2.5</f>
        <v>-2.5</v>
      </c>
    </row>
    <row r="51072" customFormat="false" ht="12" hidden="false" customHeight="false" outlineLevel="0" collapsed="false">
      <c r="BS51072" s="96" t="n">
        <f aca="false">BR51072-2.5</f>
        <v>-2.5</v>
      </c>
    </row>
    <row r="51073" customFormat="false" ht="12" hidden="false" customHeight="false" outlineLevel="0" collapsed="false">
      <c r="BS51073" s="96" t="n">
        <f aca="false">BR51073-2.5</f>
        <v>-2.5</v>
      </c>
    </row>
    <row r="51074" customFormat="false" ht="12" hidden="false" customHeight="false" outlineLevel="0" collapsed="false">
      <c r="BS51074" s="96" t="n">
        <f aca="false">BR51074-2.5</f>
        <v>-2.5</v>
      </c>
    </row>
    <row r="51075" customFormat="false" ht="12" hidden="false" customHeight="false" outlineLevel="0" collapsed="false">
      <c r="BS51075" s="96" t="n">
        <f aca="false">BR51075-2.5</f>
        <v>-2.5</v>
      </c>
    </row>
    <row r="51076" customFormat="false" ht="12" hidden="false" customHeight="false" outlineLevel="0" collapsed="false">
      <c r="BS51076" s="96" t="n">
        <f aca="false">BR51076-2.5</f>
        <v>-2.5</v>
      </c>
    </row>
    <row r="51077" customFormat="false" ht="12" hidden="false" customHeight="false" outlineLevel="0" collapsed="false">
      <c r="BS51077" s="96" t="n">
        <f aca="false">BR51077-2.5</f>
        <v>-2.5</v>
      </c>
    </row>
    <row r="51078" customFormat="false" ht="12" hidden="false" customHeight="false" outlineLevel="0" collapsed="false">
      <c r="BS51078" s="96" t="n">
        <f aca="false">BR51078-2.5</f>
        <v>-2.5</v>
      </c>
    </row>
    <row r="51079" customFormat="false" ht="12" hidden="false" customHeight="false" outlineLevel="0" collapsed="false">
      <c r="BS51079" s="96" t="n">
        <f aca="false">BR51079-2.5</f>
        <v>-2.5</v>
      </c>
    </row>
    <row r="51080" customFormat="false" ht="12" hidden="false" customHeight="false" outlineLevel="0" collapsed="false">
      <c r="BS51080" s="96" t="n">
        <f aca="false">BR51080-2.5</f>
        <v>-2.5</v>
      </c>
    </row>
    <row r="51081" customFormat="false" ht="12" hidden="false" customHeight="false" outlineLevel="0" collapsed="false">
      <c r="BS51081" s="96" t="n">
        <f aca="false">BR51081-2.5</f>
        <v>-2.5</v>
      </c>
    </row>
    <row r="51082" customFormat="false" ht="12" hidden="false" customHeight="false" outlineLevel="0" collapsed="false">
      <c r="BS51082" s="96" t="n">
        <f aca="false">BR51082-2.5</f>
        <v>-2.5</v>
      </c>
    </row>
    <row r="51083" customFormat="false" ht="12" hidden="false" customHeight="false" outlineLevel="0" collapsed="false">
      <c r="BS51083" s="96" t="n">
        <f aca="false">BR51083-2.5</f>
        <v>-2.5</v>
      </c>
    </row>
    <row r="51084" customFormat="false" ht="12" hidden="false" customHeight="false" outlineLevel="0" collapsed="false">
      <c r="BS51084" s="96" t="n">
        <f aca="false">BR51084-2.5</f>
        <v>-2.5</v>
      </c>
    </row>
    <row r="51085" customFormat="false" ht="12" hidden="false" customHeight="false" outlineLevel="0" collapsed="false">
      <c r="BS51085" s="96" t="n">
        <f aca="false">BR51085-2.5</f>
        <v>-2.5</v>
      </c>
    </row>
    <row r="51086" customFormat="false" ht="12" hidden="false" customHeight="false" outlineLevel="0" collapsed="false">
      <c r="BS51086" s="96" t="n">
        <f aca="false">BR51086-2.5</f>
        <v>-2.5</v>
      </c>
    </row>
    <row r="51087" customFormat="false" ht="12" hidden="false" customHeight="false" outlineLevel="0" collapsed="false">
      <c r="BS51087" s="96" t="n">
        <f aca="false">BR51087-2.5</f>
        <v>-2.5</v>
      </c>
    </row>
    <row r="51088" customFormat="false" ht="12" hidden="false" customHeight="false" outlineLevel="0" collapsed="false">
      <c r="BS51088" s="96" t="n">
        <f aca="false">BR51088-2.5</f>
        <v>-2.5</v>
      </c>
    </row>
    <row r="51089" customFormat="false" ht="12" hidden="false" customHeight="false" outlineLevel="0" collapsed="false">
      <c r="BS51089" s="96" t="n">
        <f aca="false">BR51089-2.5</f>
        <v>-2.5</v>
      </c>
    </row>
    <row r="51090" customFormat="false" ht="12" hidden="false" customHeight="false" outlineLevel="0" collapsed="false">
      <c r="BS51090" s="96" t="n">
        <f aca="false">BR51090-2.5</f>
        <v>-2.5</v>
      </c>
    </row>
    <row r="51091" customFormat="false" ht="12" hidden="false" customHeight="false" outlineLevel="0" collapsed="false">
      <c r="BS51091" s="96" t="n">
        <f aca="false">BR51091-2.5</f>
        <v>-2.5</v>
      </c>
    </row>
    <row r="51092" customFormat="false" ht="12" hidden="false" customHeight="false" outlineLevel="0" collapsed="false">
      <c r="BS51092" s="96" t="n">
        <f aca="false">BR51092-2.5</f>
        <v>-2.5</v>
      </c>
    </row>
    <row r="51093" customFormat="false" ht="12" hidden="false" customHeight="false" outlineLevel="0" collapsed="false">
      <c r="BS51093" s="96" t="n">
        <f aca="false">BR51093-2.5</f>
        <v>-2.5</v>
      </c>
    </row>
    <row r="51094" customFormat="false" ht="12" hidden="false" customHeight="false" outlineLevel="0" collapsed="false">
      <c r="BS51094" s="96" t="n">
        <f aca="false">BR51094-2.5</f>
        <v>-2.5</v>
      </c>
    </row>
    <row r="51095" customFormat="false" ht="12" hidden="false" customHeight="false" outlineLevel="0" collapsed="false">
      <c r="BS51095" s="96" t="n">
        <f aca="false">BR51095-2.5</f>
        <v>-2.5</v>
      </c>
    </row>
    <row r="51096" customFormat="false" ht="12" hidden="false" customHeight="false" outlineLevel="0" collapsed="false">
      <c r="BS51096" s="96" t="n">
        <f aca="false">BR51096-2.5</f>
        <v>-2.5</v>
      </c>
    </row>
    <row r="51097" customFormat="false" ht="12" hidden="false" customHeight="false" outlineLevel="0" collapsed="false">
      <c r="BS51097" s="96" t="n">
        <f aca="false">BR51097-2.5</f>
        <v>-2.5</v>
      </c>
    </row>
    <row r="51098" customFormat="false" ht="12" hidden="false" customHeight="false" outlineLevel="0" collapsed="false">
      <c r="BS51098" s="96" t="n">
        <f aca="false">BR51098-2.5</f>
        <v>-2.5</v>
      </c>
    </row>
    <row r="51099" customFormat="false" ht="12" hidden="false" customHeight="false" outlineLevel="0" collapsed="false">
      <c r="BS51099" s="96" t="n">
        <f aca="false">BR51099-2.5</f>
        <v>-2.5</v>
      </c>
    </row>
    <row r="51100" customFormat="false" ht="12" hidden="false" customHeight="false" outlineLevel="0" collapsed="false">
      <c r="BS51100" s="96" t="n">
        <f aca="false">BR51100-2.5</f>
        <v>-2.5</v>
      </c>
    </row>
    <row r="51101" customFormat="false" ht="12" hidden="false" customHeight="false" outlineLevel="0" collapsed="false">
      <c r="BS51101" s="96" t="n">
        <f aca="false">BR51101-2.5</f>
        <v>-2.5</v>
      </c>
    </row>
    <row r="51102" customFormat="false" ht="12" hidden="false" customHeight="false" outlineLevel="0" collapsed="false">
      <c r="BS51102" s="96" t="n">
        <f aca="false">BR51102-2.5</f>
        <v>-2.5</v>
      </c>
    </row>
    <row r="51103" customFormat="false" ht="12" hidden="false" customHeight="false" outlineLevel="0" collapsed="false">
      <c r="BS51103" s="96" t="n">
        <f aca="false">BR51103-2.5</f>
        <v>-2.5</v>
      </c>
    </row>
    <row r="51104" customFormat="false" ht="12" hidden="false" customHeight="false" outlineLevel="0" collapsed="false">
      <c r="BS51104" s="96" t="n">
        <f aca="false">BR51104-2.5</f>
        <v>-2.5</v>
      </c>
    </row>
    <row r="51105" customFormat="false" ht="12" hidden="false" customHeight="false" outlineLevel="0" collapsed="false">
      <c r="BS51105" s="96" t="n">
        <f aca="false">BR51105-2.5</f>
        <v>-2.5</v>
      </c>
    </row>
    <row r="51106" customFormat="false" ht="12" hidden="false" customHeight="false" outlineLevel="0" collapsed="false">
      <c r="BS51106" s="96" t="n">
        <f aca="false">BR51106-2.5</f>
        <v>-2.5</v>
      </c>
    </row>
    <row r="51107" customFormat="false" ht="12" hidden="false" customHeight="false" outlineLevel="0" collapsed="false">
      <c r="BS51107" s="96" t="n">
        <f aca="false">BR51107-2.5</f>
        <v>-2.5</v>
      </c>
    </row>
    <row r="51108" customFormat="false" ht="12" hidden="false" customHeight="false" outlineLevel="0" collapsed="false">
      <c r="BS51108" s="96" t="n">
        <f aca="false">BR51108-2.5</f>
        <v>-2.5</v>
      </c>
    </row>
    <row r="51109" customFormat="false" ht="12" hidden="false" customHeight="false" outlineLevel="0" collapsed="false">
      <c r="BS51109" s="96" t="n">
        <f aca="false">BR51109-2.5</f>
        <v>-2.5</v>
      </c>
    </row>
    <row r="51110" customFormat="false" ht="12" hidden="false" customHeight="false" outlineLevel="0" collapsed="false">
      <c r="BS51110" s="96" t="n">
        <f aca="false">BR51110-2.5</f>
        <v>-2.5</v>
      </c>
    </row>
    <row r="51111" customFormat="false" ht="12" hidden="false" customHeight="false" outlineLevel="0" collapsed="false">
      <c r="BS51111" s="96" t="n">
        <f aca="false">BR51111-2.5</f>
        <v>-2.5</v>
      </c>
    </row>
    <row r="51112" customFormat="false" ht="12" hidden="false" customHeight="false" outlineLevel="0" collapsed="false">
      <c r="BS51112" s="96" t="n">
        <f aca="false">BR51112-2.5</f>
        <v>-2.5</v>
      </c>
    </row>
    <row r="51113" customFormat="false" ht="12" hidden="false" customHeight="false" outlineLevel="0" collapsed="false">
      <c r="BS51113" s="96" t="n">
        <f aca="false">BR51113-2.5</f>
        <v>-2.5</v>
      </c>
    </row>
    <row r="51114" customFormat="false" ht="12" hidden="false" customHeight="false" outlineLevel="0" collapsed="false">
      <c r="BS51114" s="96" t="n">
        <f aca="false">BR51114-2.5</f>
        <v>-2.5</v>
      </c>
    </row>
    <row r="51115" customFormat="false" ht="12" hidden="false" customHeight="false" outlineLevel="0" collapsed="false">
      <c r="BS51115" s="96" t="n">
        <f aca="false">BR51115-2.5</f>
        <v>-2.5</v>
      </c>
    </row>
    <row r="51116" customFormat="false" ht="12" hidden="false" customHeight="false" outlineLevel="0" collapsed="false">
      <c r="BS51116" s="96" t="n">
        <f aca="false">BR51116-2.5</f>
        <v>-2.5</v>
      </c>
    </row>
    <row r="51117" customFormat="false" ht="12" hidden="false" customHeight="false" outlineLevel="0" collapsed="false">
      <c r="BS51117" s="96" t="n">
        <f aca="false">BR51117-2.5</f>
        <v>-2.5</v>
      </c>
    </row>
    <row r="51118" customFormat="false" ht="12" hidden="false" customHeight="false" outlineLevel="0" collapsed="false">
      <c r="BS51118" s="96" t="n">
        <f aca="false">BR51118-2.5</f>
        <v>-2.5</v>
      </c>
    </row>
    <row r="51119" customFormat="false" ht="12" hidden="false" customHeight="false" outlineLevel="0" collapsed="false">
      <c r="BS51119" s="96" t="n">
        <f aca="false">BR51119-2.5</f>
        <v>-2.5</v>
      </c>
    </row>
    <row r="51120" customFormat="false" ht="12" hidden="false" customHeight="false" outlineLevel="0" collapsed="false">
      <c r="BS51120" s="96" t="n">
        <f aca="false">BR51120-2.5</f>
        <v>-2.5</v>
      </c>
    </row>
    <row r="51121" customFormat="false" ht="12" hidden="false" customHeight="false" outlineLevel="0" collapsed="false">
      <c r="BS51121" s="96" t="n">
        <f aca="false">BR51121-2.5</f>
        <v>-2.5</v>
      </c>
    </row>
    <row r="51122" customFormat="false" ht="12" hidden="false" customHeight="false" outlineLevel="0" collapsed="false">
      <c r="BS51122" s="96" t="n">
        <f aca="false">BR51122-2.5</f>
        <v>-2.5</v>
      </c>
    </row>
    <row r="51123" customFormat="false" ht="12" hidden="false" customHeight="false" outlineLevel="0" collapsed="false">
      <c r="BS51123" s="96" t="n">
        <f aca="false">BR51123-2.5</f>
        <v>-2.5</v>
      </c>
    </row>
    <row r="51124" customFormat="false" ht="12" hidden="false" customHeight="false" outlineLevel="0" collapsed="false">
      <c r="BS51124" s="96" t="n">
        <f aca="false">BR51124-2.5</f>
        <v>-2.5</v>
      </c>
    </row>
    <row r="51125" customFormat="false" ht="12" hidden="false" customHeight="false" outlineLevel="0" collapsed="false">
      <c r="BS51125" s="96" t="n">
        <f aca="false">BR51125-2.5</f>
        <v>-2.5</v>
      </c>
    </row>
    <row r="51126" customFormat="false" ht="12" hidden="false" customHeight="false" outlineLevel="0" collapsed="false">
      <c r="BS51126" s="96" t="n">
        <f aca="false">BR51126-2.5</f>
        <v>-2.5</v>
      </c>
    </row>
    <row r="51127" customFormat="false" ht="12" hidden="false" customHeight="false" outlineLevel="0" collapsed="false">
      <c r="BS51127" s="96" t="n">
        <f aca="false">BR51127-2.5</f>
        <v>-2.5</v>
      </c>
    </row>
    <row r="51128" customFormat="false" ht="12" hidden="false" customHeight="false" outlineLevel="0" collapsed="false">
      <c r="BS51128" s="96" t="n">
        <f aca="false">BR51128-2.5</f>
        <v>-2.5</v>
      </c>
    </row>
    <row r="51129" customFormat="false" ht="12" hidden="false" customHeight="false" outlineLevel="0" collapsed="false">
      <c r="BS51129" s="96" t="n">
        <f aca="false">BR51129-2.5</f>
        <v>-2.5</v>
      </c>
    </row>
    <row r="51130" customFormat="false" ht="12" hidden="false" customHeight="false" outlineLevel="0" collapsed="false">
      <c r="BS51130" s="96" t="n">
        <f aca="false">BR51130-2.5</f>
        <v>-2.5</v>
      </c>
    </row>
    <row r="51131" customFormat="false" ht="12" hidden="false" customHeight="false" outlineLevel="0" collapsed="false">
      <c r="BS51131" s="96" t="n">
        <f aca="false">BR51131-2.5</f>
        <v>-2.5</v>
      </c>
    </row>
    <row r="51132" customFormat="false" ht="12" hidden="false" customHeight="false" outlineLevel="0" collapsed="false">
      <c r="BS51132" s="96" t="n">
        <f aca="false">BR51132-2.5</f>
        <v>-2.5</v>
      </c>
    </row>
    <row r="51133" customFormat="false" ht="12" hidden="false" customHeight="false" outlineLevel="0" collapsed="false">
      <c r="BS51133" s="96" t="n">
        <f aca="false">BR51133-2.5</f>
        <v>-2.5</v>
      </c>
    </row>
    <row r="51134" customFormat="false" ht="12" hidden="false" customHeight="false" outlineLevel="0" collapsed="false">
      <c r="BS51134" s="96" t="n">
        <f aca="false">BR51134-2.5</f>
        <v>-2.5</v>
      </c>
    </row>
    <row r="51135" customFormat="false" ht="12" hidden="false" customHeight="false" outlineLevel="0" collapsed="false">
      <c r="BS51135" s="96" t="n">
        <f aca="false">BR51135-2.5</f>
        <v>-2.5</v>
      </c>
    </row>
    <row r="51136" customFormat="false" ht="12" hidden="false" customHeight="false" outlineLevel="0" collapsed="false">
      <c r="BS51136" s="96" t="n">
        <f aca="false">BR51136-2.5</f>
        <v>-2.5</v>
      </c>
    </row>
    <row r="51137" customFormat="false" ht="12" hidden="false" customHeight="false" outlineLevel="0" collapsed="false">
      <c r="BS51137" s="96" t="n">
        <f aca="false">BR51137-2.5</f>
        <v>-2.5</v>
      </c>
    </row>
    <row r="51138" customFormat="false" ht="12" hidden="false" customHeight="false" outlineLevel="0" collapsed="false">
      <c r="BS51138" s="96" t="n">
        <f aca="false">BR51138-2.5</f>
        <v>-2.5</v>
      </c>
    </row>
    <row r="51139" customFormat="false" ht="12" hidden="false" customHeight="false" outlineLevel="0" collapsed="false">
      <c r="BS51139" s="96" t="n">
        <f aca="false">BR51139-2.5</f>
        <v>-2.5</v>
      </c>
    </row>
    <row r="51140" customFormat="false" ht="12" hidden="false" customHeight="false" outlineLevel="0" collapsed="false">
      <c r="BS51140" s="96" t="n">
        <f aca="false">BR51140-2.5</f>
        <v>-2.5</v>
      </c>
    </row>
    <row r="51141" customFormat="false" ht="12" hidden="false" customHeight="false" outlineLevel="0" collapsed="false">
      <c r="BS51141" s="96" t="n">
        <f aca="false">BR51141-2.5</f>
        <v>-2.5</v>
      </c>
    </row>
    <row r="51142" customFormat="false" ht="12" hidden="false" customHeight="false" outlineLevel="0" collapsed="false">
      <c r="BS51142" s="96" t="n">
        <f aca="false">BR51142-2.5</f>
        <v>-2.5</v>
      </c>
    </row>
    <row r="51143" customFormat="false" ht="12" hidden="false" customHeight="false" outlineLevel="0" collapsed="false">
      <c r="BS51143" s="96" t="n">
        <f aca="false">BR51143-2.5</f>
        <v>-2.5</v>
      </c>
    </row>
    <row r="51144" customFormat="false" ht="12" hidden="false" customHeight="false" outlineLevel="0" collapsed="false">
      <c r="BS51144" s="96" t="n">
        <f aca="false">BR51144-2.5</f>
        <v>-2.5</v>
      </c>
    </row>
    <row r="51145" customFormat="false" ht="12" hidden="false" customHeight="false" outlineLevel="0" collapsed="false">
      <c r="BS51145" s="96" t="n">
        <f aca="false">BR51145-2.5</f>
        <v>-2.5</v>
      </c>
    </row>
    <row r="51146" customFormat="false" ht="12" hidden="false" customHeight="false" outlineLevel="0" collapsed="false">
      <c r="BS51146" s="96" t="n">
        <f aca="false">BR51146-2.5</f>
        <v>-2.5</v>
      </c>
    </row>
    <row r="51147" customFormat="false" ht="12" hidden="false" customHeight="false" outlineLevel="0" collapsed="false">
      <c r="BS51147" s="96" t="n">
        <f aca="false">BR51147-2.5</f>
        <v>-2.5</v>
      </c>
    </row>
    <row r="51148" customFormat="false" ht="12" hidden="false" customHeight="false" outlineLevel="0" collapsed="false">
      <c r="BS51148" s="96" t="n">
        <f aca="false">BR51148-2.5</f>
        <v>-2.5</v>
      </c>
    </row>
    <row r="51149" customFormat="false" ht="12" hidden="false" customHeight="false" outlineLevel="0" collapsed="false">
      <c r="BS51149" s="96" t="n">
        <f aca="false">BR51149-2.5</f>
        <v>-2.5</v>
      </c>
    </row>
    <row r="51150" customFormat="false" ht="12" hidden="false" customHeight="false" outlineLevel="0" collapsed="false">
      <c r="BS51150" s="96" t="n">
        <f aca="false">BR51150-2.5</f>
        <v>-2.5</v>
      </c>
    </row>
    <row r="51151" customFormat="false" ht="12" hidden="false" customHeight="false" outlineLevel="0" collapsed="false">
      <c r="BS51151" s="96" t="n">
        <f aca="false">BR51151-2.5</f>
        <v>-2.5</v>
      </c>
    </row>
    <row r="51152" customFormat="false" ht="12" hidden="false" customHeight="false" outlineLevel="0" collapsed="false">
      <c r="BS51152" s="96" t="n">
        <f aca="false">BR51152-2.5</f>
        <v>-2.5</v>
      </c>
    </row>
    <row r="51153" customFormat="false" ht="12" hidden="false" customHeight="false" outlineLevel="0" collapsed="false">
      <c r="BS51153" s="96" t="n">
        <f aca="false">BR51153-2.5</f>
        <v>-2.5</v>
      </c>
    </row>
    <row r="51154" customFormat="false" ht="12" hidden="false" customHeight="false" outlineLevel="0" collapsed="false">
      <c r="BS51154" s="96" t="n">
        <f aca="false">BR51154-2.5</f>
        <v>-2.5</v>
      </c>
    </row>
    <row r="51155" customFormat="false" ht="12" hidden="false" customHeight="false" outlineLevel="0" collapsed="false">
      <c r="BS51155" s="96" t="n">
        <f aca="false">BR51155-2.5</f>
        <v>-2.5</v>
      </c>
    </row>
    <row r="51156" customFormat="false" ht="12" hidden="false" customHeight="false" outlineLevel="0" collapsed="false">
      <c r="BS51156" s="96" t="n">
        <f aca="false">BR51156-2.5</f>
        <v>-2.5</v>
      </c>
    </row>
    <row r="51157" customFormat="false" ht="12" hidden="false" customHeight="false" outlineLevel="0" collapsed="false">
      <c r="BS51157" s="96" t="n">
        <f aca="false">BR51157-2.5</f>
        <v>-2.5</v>
      </c>
    </row>
    <row r="51158" customFormat="false" ht="12" hidden="false" customHeight="false" outlineLevel="0" collapsed="false">
      <c r="BS51158" s="96" t="n">
        <f aca="false">BR51158-2.5</f>
        <v>-2.5</v>
      </c>
    </row>
    <row r="51159" customFormat="false" ht="12" hidden="false" customHeight="false" outlineLevel="0" collapsed="false">
      <c r="BS51159" s="96" t="n">
        <f aca="false">BR51159-2.5</f>
        <v>-2.5</v>
      </c>
    </row>
    <row r="51160" customFormat="false" ht="12" hidden="false" customHeight="false" outlineLevel="0" collapsed="false">
      <c r="BS51160" s="96" t="n">
        <f aca="false">BR51160-2.5</f>
        <v>-2.5</v>
      </c>
    </row>
    <row r="51161" customFormat="false" ht="12" hidden="false" customHeight="false" outlineLevel="0" collapsed="false">
      <c r="BS51161" s="96" t="n">
        <f aca="false">BR51161-2.5</f>
        <v>-2.5</v>
      </c>
    </row>
    <row r="51162" customFormat="false" ht="12" hidden="false" customHeight="false" outlineLevel="0" collapsed="false">
      <c r="BS51162" s="96" t="n">
        <f aca="false">BR51162-2.5</f>
        <v>-2.5</v>
      </c>
    </row>
    <row r="51163" customFormat="false" ht="12" hidden="false" customHeight="false" outlineLevel="0" collapsed="false">
      <c r="BS51163" s="96" t="n">
        <f aca="false">BR51163-2.5</f>
        <v>-2.5</v>
      </c>
    </row>
    <row r="51164" customFormat="false" ht="12" hidden="false" customHeight="false" outlineLevel="0" collapsed="false">
      <c r="BS51164" s="96" t="n">
        <f aca="false">BR51164-2.5</f>
        <v>-2.5</v>
      </c>
    </row>
    <row r="51165" customFormat="false" ht="12" hidden="false" customHeight="false" outlineLevel="0" collapsed="false">
      <c r="BS51165" s="96" t="n">
        <f aca="false">BR51165-2.5</f>
        <v>-2.5</v>
      </c>
    </row>
    <row r="51166" customFormat="false" ht="12" hidden="false" customHeight="false" outlineLevel="0" collapsed="false">
      <c r="BS51166" s="96" t="n">
        <f aca="false">BR51166-2.5</f>
        <v>-2.5</v>
      </c>
    </row>
    <row r="51167" customFormat="false" ht="12" hidden="false" customHeight="false" outlineLevel="0" collapsed="false">
      <c r="BS51167" s="96" t="n">
        <f aca="false">BR51167-2.5</f>
        <v>-2.5</v>
      </c>
    </row>
    <row r="51168" customFormat="false" ht="12" hidden="false" customHeight="false" outlineLevel="0" collapsed="false">
      <c r="BS51168" s="96" t="n">
        <f aca="false">BR51168-2.5</f>
        <v>-2.5</v>
      </c>
    </row>
    <row r="51169" customFormat="false" ht="12" hidden="false" customHeight="false" outlineLevel="0" collapsed="false">
      <c r="BS51169" s="96" t="n">
        <f aca="false">BR51169-2.5</f>
        <v>-2.5</v>
      </c>
    </row>
    <row r="51170" customFormat="false" ht="12" hidden="false" customHeight="false" outlineLevel="0" collapsed="false">
      <c r="BS51170" s="96" t="n">
        <f aca="false">BR51170-2.5</f>
        <v>-2.5</v>
      </c>
    </row>
    <row r="51171" customFormat="false" ht="12" hidden="false" customHeight="false" outlineLevel="0" collapsed="false">
      <c r="BS51171" s="96" t="n">
        <f aca="false">BR51171-2.5</f>
        <v>-2.5</v>
      </c>
    </row>
    <row r="51172" customFormat="false" ht="12" hidden="false" customHeight="false" outlineLevel="0" collapsed="false">
      <c r="BS51172" s="96" t="n">
        <f aca="false">BR51172-2.5</f>
        <v>-2.5</v>
      </c>
    </row>
    <row r="51173" customFormat="false" ht="12" hidden="false" customHeight="false" outlineLevel="0" collapsed="false">
      <c r="BS51173" s="96" t="n">
        <f aca="false">BR51173-2.5</f>
        <v>-2.5</v>
      </c>
    </row>
    <row r="51174" customFormat="false" ht="12" hidden="false" customHeight="false" outlineLevel="0" collapsed="false">
      <c r="BS51174" s="96" t="n">
        <f aca="false">BR51174-2.5</f>
        <v>-2.5</v>
      </c>
    </row>
    <row r="51175" customFormat="false" ht="12" hidden="false" customHeight="false" outlineLevel="0" collapsed="false">
      <c r="BS51175" s="96" t="n">
        <f aca="false">BR51175-2.5</f>
        <v>-2.5</v>
      </c>
    </row>
    <row r="51176" customFormat="false" ht="12" hidden="false" customHeight="false" outlineLevel="0" collapsed="false">
      <c r="BS51176" s="96" t="n">
        <f aca="false">BR51176-2.5</f>
        <v>-2.5</v>
      </c>
    </row>
    <row r="51177" customFormat="false" ht="12" hidden="false" customHeight="false" outlineLevel="0" collapsed="false">
      <c r="BS51177" s="96" t="n">
        <f aca="false">BR51177-2.5</f>
        <v>-2.5</v>
      </c>
    </row>
    <row r="51178" customFormat="false" ht="12" hidden="false" customHeight="false" outlineLevel="0" collapsed="false">
      <c r="BS51178" s="96" t="n">
        <f aca="false">BR51178-2.5</f>
        <v>-2.5</v>
      </c>
    </row>
    <row r="51179" customFormat="false" ht="12" hidden="false" customHeight="false" outlineLevel="0" collapsed="false">
      <c r="BS51179" s="96" t="n">
        <f aca="false">BR51179-2.5</f>
        <v>-2.5</v>
      </c>
    </row>
    <row r="51180" customFormat="false" ht="12" hidden="false" customHeight="false" outlineLevel="0" collapsed="false">
      <c r="BS51180" s="96" t="n">
        <f aca="false">BR51180-2.5</f>
        <v>-2.5</v>
      </c>
    </row>
    <row r="51181" customFormat="false" ht="12" hidden="false" customHeight="false" outlineLevel="0" collapsed="false">
      <c r="BS51181" s="96" t="n">
        <f aca="false">BR51181-2.5</f>
        <v>-2.5</v>
      </c>
    </row>
    <row r="51182" customFormat="false" ht="12" hidden="false" customHeight="false" outlineLevel="0" collapsed="false">
      <c r="BS51182" s="96" t="n">
        <f aca="false">BR51182-2.5</f>
        <v>-2.5</v>
      </c>
    </row>
    <row r="51183" customFormat="false" ht="12" hidden="false" customHeight="false" outlineLevel="0" collapsed="false">
      <c r="BS51183" s="96" t="n">
        <f aca="false">BR51183-2.5</f>
        <v>-2.5</v>
      </c>
    </row>
    <row r="51184" customFormat="false" ht="12" hidden="false" customHeight="false" outlineLevel="0" collapsed="false">
      <c r="BS51184" s="96" t="n">
        <f aca="false">BR51184-2.5</f>
        <v>-2.5</v>
      </c>
    </row>
    <row r="51185" customFormat="false" ht="12" hidden="false" customHeight="false" outlineLevel="0" collapsed="false">
      <c r="BS51185" s="96" t="n">
        <f aca="false">BR51185-2.5</f>
        <v>-2.5</v>
      </c>
    </row>
    <row r="51186" customFormat="false" ht="12" hidden="false" customHeight="false" outlineLevel="0" collapsed="false">
      <c r="BS51186" s="96" t="n">
        <f aca="false">BR51186-2.5</f>
        <v>-2.5</v>
      </c>
    </row>
    <row r="51187" customFormat="false" ht="12" hidden="false" customHeight="false" outlineLevel="0" collapsed="false">
      <c r="BS51187" s="96" t="n">
        <f aca="false">BR51187-2.5</f>
        <v>-2.5</v>
      </c>
    </row>
    <row r="51188" customFormat="false" ht="12" hidden="false" customHeight="false" outlineLevel="0" collapsed="false">
      <c r="BS51188" s="96" t="n">
        <f aca="false">BR51188-2.5</f>
        <v>-2.5</v>
      </c>
    </row>
    <row r="51189" customFormat="false" ht="12" hidden="false" customHeight="false" outlineLevel="0" collapsed="false">
      <c r="BS51189" s="96" t="n">
        <f aca="false">BR51189-2.5</f>
        <v>-2.5</v>
      </c>
    </row>
    <row r="51190" customFormat="false" ht="12" hidden="false" customHeight="false" outlineLevel="0" collapsed="false">
      <c r="BS51190" s="96" t="n">
        <f aca="false">BR51190-2.5</f>
        <v>-2.5</v>
      </c>
    </row>
    <row r="51191" customFormat="false" ht="12" hidden="false" customHeight="false" outlineLevel="0" collapsed="false">
      <c r="BS51191" s="96" t="n">
        <f aca="false">BR51191-2.5</f>
        <v>-2.5</v>
      </c>
    </row>
    <row r="51192" customFormat="false" ht="12" hidden="false" customHeight="false" outlineLevel="0" collapsed="false">
      <c r="BS51192" s="96" t="n">
        <f aca="false">BR51192-2.5</f>
        <v>-2.5</v>
      </c>
    </row>
    <row r="51193" customFormat="false" ht="12" hidden="false" customHeight="false" outlineLevel="0" collapsed="false">
      <c r="BS51193" s="96" t="n">
        <f aca="false">BR51193-2.5</f>
        <v>-2.5</v>
      </c>
    </row>
    <row r="51194" customFormat="false" ht="12" hidden="false" customHeight="false" outlineLevel="0" collapsed="false">
      <c r="BS51194" s="96" t="n">
        <f aca="false">BR51194-2.5</f>
        <v>-2.5</v>
      </c>
    </row>
    <row r="51195" customFormat="false" ht="12" hidden="false" customHeight="false" outlineLevel="0" collapsed="false">
      <c r="BS51195" s="96" t="n">
        <f aca="false">BR51195-2.5</f>
        <v>-2.5</v>
      </c>
    </row>
    <row r="51196" customFormat="false" ht="12" hidden="false" customHeight="false" outlineLevel="0" collapsed="false">
      <c r="BS51196" s="96" t="n">
        <f aca="false">BR51196-2.5</f>
        <v>-2.5</v>
      </c>
    </row>
    <row r="51197" customFormat="false" ht="12" hidden="false" customHeight="false" outlineLevel="0" collapsed="false">
      <c r="BS51197" s="96" t="n">
        <f aca="false">BR51197-2.5</f>
        <v>-2.5</v>
      </c>
    </row>
    <row r="51198" customFormat="false" ht="12" hidden="false" customHeight="false" outlineLevel="0" collapsed="false">
      <c r="BS51198" s="96" t="n">
        <f aca="false">BR51198-2.5</f>
        <v>-2.5</v>
      </c>
    </row>
    <row r="51199" customFormat="false" ht="12" hidden="false" customHeight="false" outlineLevel="0" collapsed="false">
      <c r="BS51199" s="96" t="n">
        <f aca="false">BR51199-2.5</f>
        <v>-2.5</v>
      </c>
    </row>
    <row r="51200" customFormat="false" ht="12" hidden="false" customHeight="false" outlineLevel="0" collapsed="false">
      <c r="BS51200" s="96" t="n">
        <f aca="false">BR51200-2.5</f>
        <v>-2.5</v>
      </c>
    </row>
    <row r="51201" customFormat="false" ht="12" hidden="false" customHeight="false" outlineLevel="0" collapsed="false">
      <c r="BS51201" s="96" t="n">
        <f aca="false">BR51201-2.5</f>
        <v>-2.5</v>
      </c>
    </row>
    <row r="51202" customFormat="false" ht="12" hidden="false" customHeight="false" outlineLevel="0" collapsed="false">
      <c r="BS51202" s="96" t="n">
        <f aca="false">BR51202-2.5</f>
        <v>-2.5</v>
      </c>
    </row>
    <row r="51203" customFormat="false" ht="12" hidden="false" customHeight="false" outlineLevel="0" collapsed="false">
      <c r="BS51203" s="96" t="n">
        <f aca="false">BR51203-2.5</f>
        <v>-2.5</v>
      </c>
    </row>
    <row r="51204" customFormat="false" ht="12" hidden="false" customHeight="false" outlineLevel="0" collapsed="false">
      <c r="BS51204" s="96" t="n">
        <f aca="false">BR51204-2.5</f>
        <v>-2.5</v>
      </c>
    </row>
    <row r="51205" customFormat="false" ht="12" hidden="false" customHeight="false" outlineLevel="0" collapsed="false">
      <c r="BS51205" s="96" t="n">
        <f aca="false">BR51205-2.5</f>
        <v>-2.5</v>
      </c>
    </row>
    <row r="51206" customFormat="false" ht="12" hidden="false" customHeight="false" outlineLevel="0" collapsed="false">
      <c r="BS51206" s="96" t="n">
        <f aca="false">BR51206-2.5</f>
        <v>-2.5</v>
      </c>
    </row>
    <row r="51207" customFormat="false" ht="12" hidden="false" customHeight="false" outlineLevel="0" collapsed="false">
      <c r="BS51207" s="96" t="n">
        <f aca="false">BR51207-2.5</f>
        <v>-2.5</v>
      </c>
    </row>
    <row r="51208" customFormat="false" ht="12" hidden="false" customHeight="false" outlineLevel="0" collapsed="false">
      <c r="BS51208" s="96" t="n">
        <f aca="false">BR51208-2.5</f>
        <v>-2.5</v>
      </c>
    </row>
    <row r="51209" customFormat="false" ht="12" hidden="false" customHeight="false" outlineLevel="0" collapsed="false">
      <c r="BS51209" s="96" t="n">
        <f aca="false">BR51209-2.5</f>
        <v>-2.5</v>
      </c>
    </row>
    <row r="51210" customFormat="false" ht="12" hidden="false" customHeight="false" outlineLevel="0" collapsed="false">
      <c r="BS51210" s="96" t="n">
        <f aca="false">BR51210-2.5</f>
        <v>-2.5</v>
      </c>
    </row>
    <row r="51211" customFormat="false" ht="12" hidden="false" customHeight="false" outlineLevel="0" collapsed="false">
      <c r="BS51211" s="96" t="n">
        <f aca="false">BR51211-2.5</f>
        <v>-2.5</v>
      </c>
    </row>
    <row r="51212" customFormat="false" ht="12" hidden="false" customHeight="false" outlineLevel="0" collapsed="false">
      <c r="BS51212" s="96" t="n">
        <f aca="false">BR51212-2.5</f>
        <v>-2.5</v>
      </c>
    </row>
    <row r="51213" customFormat="false" ht="12" hidden="false" customHeight="false" outlineLevel="0" collapsed="false">
      <c r="BS51213" s="96" t="n">
        <f aca="false">BR51213-2.5</f>
        <v>-2.5</v>
      </c>
    </row>
    <row r="51214" customFormat="false" ht="12" hidden="false" customHeight="false" outlineLevel="0" collapsed="false">
      <c r="BS51214" s="96" t="n">
        <f aca="false">BR51214-2.5</f>
        <v>-2.5</v>
      </c>
    </row>
    <row r="51215" customFormat="false" ht="12" hidden="false" customHeight="false" outlineLevel="0" collapsed="false">
      <c r="BS51215" s="96" t="n">
        <f aca="false">BR51215-2.5</f>
        <v>-2.5</v>
      </c>
    </row>
    <row r="51216" customFormat="false" ht="12" hidden="false" customHeight="false" outlineLevel="0" collapsed="false">
      <c r="BS51216" s="96" t="n">
        <f aca="false">BR51216-2.5</f>
        <v>-2.5</v>
      </c>
    </row>
    <row r="51217" customFormat="false" ht="12" hidden="false" customHeight="false" outlineLevel="0" collapsed="false">
      <c r="BS51217" s="96" t="n">
        <f aca="false">BR51217-2.5</f>
        <v>-2.5</v>
      </c>
    </row>
    <row r="51218" customFormat="false" ht="12" hidden="false" customHeight="false" outlineLevel="0" collapsed="false">
      <c r="BS51218" s="96" t="n">
        <f aca="false">BR51218-2.5</f>
        <v>-2.5</v>
      </c>
    </row>
    <row r="51219" customFormat="false" ht="12" hidden="false" customHeight="false" outlineLevel="0" collapsed="false">
      <c r="BS51219" s="96" t="n">
        <f aca="false">BR51219-2.5</f>
        <v>-2.5</v>
      </c>
    </row>
    <row r="51220" customFormat="false" ht="12" hidden="false" customHeight="false" outlineLevel="0" collapsed="false">
      <c r="BS51220" s="96" t="n">
        <f aca="false">BR51220-2.5</f>
        <v>-2.5</v>
      </c>
    </row>
    <row r="51221" customFormat="false" ht="12" hidden="false" customHeight="false" outlineLevel="0" collapsed="false">
      <c r="BS51221" s="96" t="n">
        <f aca="false">BR51221-2.5</f>
        <v>-2.5</v>
      </c>
    </row>
    <row r="51222" customFormat="false" ht="12" hidden="false" customHeight="false" outlineLevel="0" collapsed="false">
      <c r="BS51222" s="96" t="n">
        <f aca="false">BR51222-2.5</f>
        <v>-2.5</v>
      </c>
    </row>
    <row r="51223" customFormat="false" ht="12" hidden="false" customHeight="false" outlineLevel="0" collapsed="false">
      <c r="BS51223" s="96" t="n">
        <f aca="false">BR51223-2.5</f>
        <v>-2.5</v>
      </c>
    </row>
    <row r="51224" customFormat="false" ht="12" hidden="false" customHeight="false" outlineLevel="0" collapsed="false">
      <c r="BS51224" s="96" t="n">
        <f aca="false">BR51224-2.5</f>
        <v>-2.5</v>
      </c>
    </row>
    <row r="51225" customFormat="false" ht="12" hidden="false" customHeight="false" outlineLevel="0" collapsed="false">
      <c r="BS51225" s="96" t="n">
        <f aca="false">BR51225-2.5</f>
        <v>-2.5</v>
      </c>
    </row>
    <row r="51226" customFormat="false" ht="12" hidden="false" customHeight="false" outlineLevel="0" collapsed="false">
      <c r="BS51226" s="96" t="n">
        <f aca="false">BR51226-2.5</f>
        <v>-2.5</v>
      </c>
    </row>
    <row r="51227" customFormat="false" ht="12" hidden="false" customHeight="false" outlineLevel="0" collapsed="false">
      <c r="BS51227" s="96" t="n">
        <f aca="false">BR51227-2.5</f>
        <v>-2.5</v>
      </c>
    </row>
    <row r="51228" customFormat="false" ht="12" hidden="false" customHeight="false" outlineLevel="0" collapsed="false">
      <c r="BS51228" s="96" t="n">
        <f aca="false">BR51228-2.5</f>
        <v>-2.5</v>
      </c>
    </row>
    <row r="51229" customFormat="false" ht="12" hidden="false" customHeight="false" outlineLevel="0" collapsed="false">
      <c r="BS51229" s="96" t="n">
        <f aca="false">BR51229-2.5</f>
        <v>-2.5</v>
      </c>
    </row>
    <row r="51230" customFormat="false" ht="12" hidden="false" customHeight="false" outlineLevel="0" collapsed="false">
      <c r="BS51230" s="96" t="n">
        <f aca="false">BR51230-2.5</f>
        <v>-2.5</v>
      </c>
    </row>
    <row r="51231" customFormat="false" ht="12" hidden="false" customHeight="false" outlineLevel="0" collapsed="false">
      <c r="BS51231" s="96" t="n">
        <f aca="false">BR51231-2.5</f>
        <v>-2.5</v>
      </c>
    </row>
    <row r="51232" customFormat="false" ht="12" hidden="false" customHeight="false" outlineLevel="0" collapsed="false">
      <c r="BS51232" s="96" t="n">
        <f aca="false">BR51232-2.5</f>
        <v>-2.5</v>
      </c>
    </row>
    <row r="51233" customFormat="false" ht="12" hidden="false" customHeight="false" outlineLevel="0" collapsed="false">
      <c r="BS51233" s="96" t="n">
        <f aca="false">BR51233-2.5</f>
        <v>-2.5</v>
      </c>
    </row>
    <row r="51234" customFormat="false" ht="12" hidden="false" customHeight="false" outlineLevel="0" collapsed="false">
      <c r="BS51234" s="96" t="n">
        <f aca="false">BR51234-2.5</f>
        <v>-2.5</v>
      </c>
    </row>
    <row r="51235" customFormat="false" ht="12" hidden="false" customHeight="false" outlineLevel="0" collapsed="false">
      <c r="BS51235" s="96" t="n">
        <f aca="false">BR51235-2.5</f>
        <v>-2.5</v>
      </c>
    </row>
    <row r="51236" customFormat="false" ht="12" hidden="false" customHeight="false" outlineLevel="0" collapsed="false">
      <c r="BS51236" s="96" t="n">
        <f aca="false">BR51236-2.5</f>
        <v>-2.5</v>
      </c>
    </row>
    <row r="51237" customFormat="false" ht="12" hidden="false" customHeight="false" outlineLevel="0" collapsed="false">
      <c r="BS51237" s="96" t="n">
        <f aca="false">BR51237-2.5</f>
        <v>-2.5</v>
      </c>
    </row>
    <row r="51238" customFormat="false" ht="12" hidden="false" customHeight="false" outlineLevel="0" collapsed="false">
      <c r="BS51238" s="96" t="n">
        <f aca="false">BR51238-2.5</f>
        <v>-2.5</v>
      </c>
    </row>
    <row r="51239" customFormat="false" ht="12" hidden="false" customHeight="false" outlineLevel="0" collapsed="false">
      <c r="BS51239" s="96" t="n">
        <f aca="false">BR51239-2.5</f>
        <v>-2.5</v>
      </c>
    </row>
    <row r="51240" customFormat="false" ht="12" hidden="false" customHeight="false" outlineLevel="0" collapsed="false">
      <c r="BS51240" s="96" t="n">
        <f aca="false">BR51240-2.5</f>
        <v>-2.5</v>
      </c>
    </row>
    <row r="51241" customFormat="false" ht="12" hidden="false" customHeight="false" outlineLevel="0" collapsed="false">
      <c r="BS51241" s="96" t="n">
        <f aca="false">BR51241-2.5</f>
        <v>-2.5</v>
      </c>
    </row>
    <row r="51242" customFormat="false" ht="12" hidden="false" customHeight="false" outlineLevel="0" collapsed="false">
      <c r="BS51242" s="96" t="n">
        <f aca="false">BR51242-2.5</f>
        <v>-2.5</v>
      </c>
    </row>
    <row r="51243" customFormat="false" ht="12" hidden="false" customHeight="false" outlineLevel="0" collapsed="false">
      <c r="BS51243" s="96" t="n">
        <f aca="false">BR51243-2.5</f>
        <v>-2.5</v>
      </c>
    </row>
    <row r="51244" customFormat="false" ht="12" hidden="false" customHeight="false" outlineLevel="0" collapsed="false">
      <c r="BS51244" s="96" t="n">
        <f aca="false">BR51244-2.5</f>
        <v>-2.5</v>
      </c>
    </row>
    <row r="51245" customFormat="false" ht="12" hidden="false" customHeight="false" outlineLevel="0" collapsed="false">
      <c r="BS51245" s="96" t="n">
        <f aca="false">BR51245-2.5</f>
        <v>-2.5</v>
      </c>
    </row>
    <row r="51246" customFormat="false" ht="12" hidden="false" customHeight="false" outlineLevel="0" collapsed="false">
      <c r="BS51246" s="96" t="n">
        <f aca="false">BR51246-2.5</f>
        <v>-2.5</v>
      </c>
    </row>
    <row r="51247" customFormat="false" ht="12" hidden="false" customHeight="false" outlineLevel="0" collapsed="false">
      <c r="BS51247" s="96" t="n">
        <f aca="false">BR51247-2.5</f>
        <v>-2.5</v>
      </c>
    </row>
    <row r="51248" customFormat="false" ht="12" hidden="false" customHeight="false" outlineLevel="0" collapsed="false">
      <c r="BS51248" s="96" t="n">
        <f aca="false">BR51248-2.5</f>
        <v>-2.5</v>
      </c>
    </row>
    <row r="51249" customFormat="false" ht="12" hidden="false" customHeight="false" outlineLevel="0" collapsed="false">
      <c r="BS51249" s="96" t="n">
        <f aca="false">BR51249-2.5</f>
        <v>-2.5</v>
      </c>
    </row>
    <row r="51250" customFormat="false" ht="12" hidden="false" customHeight="false" outlineLevel="0" collapsed="false">
      <c r="BS51250" s="96" t="n">
        <f aca="false">BR51250-2.5</f>
        <v>-2.5</v>
      </c>
    </row>
    <row r="51251" customFormat="false" ht="12" hidden="false" customHeight="false" outlineLevel="0" collapsed="false">
      <c r="BS51251" s="96" t="n">
        <f aca="false">BR51251-2.5</f>
        <v>-2.5</v>
      </c>
    </row>
    <row r="51252" customFormat="false" ht="12" hidden="false" customHeight="false" outlineLevel="0" collapsed="false">
      <c r="BS51252" s="96" t="n">
        <f aca="false">BR51252-2.5</f>
        <v>-2.5</v>
      </c>
    </row>
    <row r="51253" customFormat="false" ht="12" hidden="false" customHeight="false" outlineLevel="0" collapsed="false">
      <c r="BS51253" s="96" t="n">
        <f aca="false">BR51253-2.5</f>
        <v>-2.5</v>
      </c>
    </row>
    <row r="51254" customFormat="false" ht="12" hidden="false" customHeight="false" outlineLevel="0" collapsed="false">
      <c r="BS51254" s="96" t="n">
        <f aca="false">BR51254-2.5</f>
        <v>-2.5</v>
      </c>
    </row>
    <row r="51255" customFormat="false" ht="12" hidden="false" customHeight="false" outlineLevel="0" collapsed="false">
      <c r="BS51255" s="96" t="n">
        <f aca="false">BR51255-2.5</f>
        <v>-2.5</v>
      </c>
    </row>
    <row r="51256" customFormat="false" ht="12" hidden="false" customHeight="false" outlineLevel="0" collapsed="false">
      <c r="BS51256" s="96" t="n">
        <f aca="false">BR51256-2.5</f>
        <v>-2.5</v>
      </c>
    </row>
    <row r="51257" customFormat="false" ht="12" hidden="false" customHeight="false" outlineLevel="0" collapsed="false">
      <c r="BS51257" s="96" t="n">
        <f aca="false">BR51257-2.5</f>
        <v>-2.5</v>
      </c>
    </row>
    <row r="51258" customFormat="false" ht="12" hidden="false" customHeight="false" outlineLevel="0" collapsed="false">
      <c r="BS51258" s="96" t="n">
        <f aca="false">BR51258-2.5</f>
        <v>-2.5</v>
      </c>
    </row>
    <row r="51259" customFormat="false" ht="12" hidden="false" customHeight="false" outlineLevel="0" collapsed="false">
      <c r="BS51259" s="96" t="n">
        <f aca="false">BR51259-2.5</f>
        <v>-2.5</v>
      </c>
    </row>
    <row r="51260" customFormat="false" ht="12" hidden="false" customHeight="false" outlineLevel="0" collapsed="false">
      <c r="BS51260" s="96" t="n">
        <f aca="false">BR51260-2.5</f>
        <v>-2.5</v>
      </c>
    </row>
    <row r="51261" customFormat="false" ht="12" hidden="false" customHeight="false" outlineLevel="0" collapsed="false">
      <c r="BS51261" s="96" t="n">
        <f aca="false">BR51261-2.5</f>
        <v>-2.5</v>
      </c>
    </row>
    <row r="51262" customFormat="false" ht="12" hidden="false" customHeight="false" outlineLevel="0" collapsed="false">
      <c r="BS51262" s="96" t="n">
        <f aca="false">BR51262-2.5</f>
        <v>-2.5</v>
      </c>
    </row>
    <row r="51263" customFormat="false" ht="12" hidden="false" customHeight="false" outlineLevel="0" collapsed="false">
      <c r="BS51263" s="96" t="n">
        <f aca="false">BR51263-2.5</f>
        <v>-2.5</v>
      </c>
    </row>
    <row r="51264" customFormat="false" ht="12" hidden="false" customHeight="false" outlineLevel="0" collapsed="false">
      <c r="BS51264" s="96" t="n">
        <f aca="false">BR51264-2.5</f>
        <v>-2.5</v>
      </c>
    </row>
    <row r="51265" customFormat="false" ht="12" hidden="false" customHeight="false" outlineLevel="0" collapsed="false">
      <c r="BS51265" s="96" t="n">
        <f aca="false">BR51265-2.5</f>
        <v>-2.5</v>
      </c>
    </row>
    <row r="51266" customFormat="false" ht="12" hidden="false" customHeight="false" outlineLevel="0" collapsed="false">
      <c r="BS51266" s="96" t="n">
        <f aca="false">BR51266-2.5</f>
        <v>-2.5</v>
      </c>
    </row>
    <row r="51267" customFormat="false" ht="12" hidden="false" customHeight="false" outlineLevel="0" collapsed="false">
      <c r="BS51267" s="96" t="n">
        <f aca="false">BR51267-2.5</f>
        <v>-2.5</v>
      </c>
    </row>
    <row r="51268" customFormat="false" ht="12" hidden="false" customHeight="false" outlineLevel="0" collapsed="false">
      <c r="BS51268" s="96" t="n">
        <f aca="false">BR51268-2.5</f>
        <v>-2.5</v>
      </c>
    </row>
    <row r="51269" customFormat="false" ht="12" hidden="false" customHeight="false" outlineLevel="0" collapsed="false">
      <c r="BS51269" s="96" t="n">
        <f aca="false">BR51269-2.5</f>
        <v>-2.5</v>
      </c>
    </row>
    <row r="51270" customFormat="false" ht="12" hidden="false" customHeight="false" outlineLevel="0" collapsed="false">
      <c r="BS51270" s="96" t="n">
        <f aca="false">BR51270-2.5</f>
        <v>-2.5</v>
      </c>
    </row>
    <row r="51271" customFormat="false" ht="12" hidden="false" customHeight="false" outlineLevel="0" collapsed="false">
      <c r="BS51271" s="96" t="n">
        <f aca="false">BR51271-2.5</f>
        <v>-2.5</v>
      </c>
    </row>
    <row r="51272" customFormat="false" ht="12" hidden="false" customHeight="false" outlineLevel="0" collapsed="false">
      <c r="BS51272" s="96" t="n">
        <f aca="false">BR51272-2.5</f>
        <v>-2.5</v>
      </c>
    </row>
    <row r="51273" customFormat="false" ht="12" hidden="false" customHeight="false" outlineLevel="0" collapsed="false">
      <c r="BS51273" s="96" t="n">
        <f aca="false">BR51273-2.5</f>
        <v>-2.5</v>
      </c>
    </row>
    <row r="51274" customFormat="false" ht="12" hidden="false" customHeight="false" outlineLevel="0" collapsed="false">
      <c r="BS51274" s="96" t="n">
        <f aca="false">BR51274-2.5</f>
        <v>-2.5</v>
      </c>
    </row>
    <row r="51275" customFormat="false" ht="12" hidden="false" customHeight="false" outlineLevel="0" collapsed="false">
      <c r="BS51275" s="96" t="n">
        <f aca="false">BR51275-2.5</f>
        <v>-2.5</v>
      </c>
    </row>
    <row r="51276" customFormat="false" ht="12" hidden="false" customHeight="false" outlineLevel="0" collapsed="false">
      <c r="BS51276" s="96" t="n">
        <f aca="false">BR51276-2.5</f>
        <v>-2.5</v>
      </c>
    </row>
    <row r="51277" customFormat="false" ht="12" hidden="false" customHeight="false" outlineLevel="0" collapsed="false">
      <c r="BS51277" s="96" t="n">
        <f aca="false">BR51277-2.5</f>
        <v>-2.5</v>
      </c>
    </row>
    <row r="51278" customFormat="false" ht="12" hidden="false" customHeight="false" outlineLevel="0" collapsed="false">
      <c r="BS51278" s="96" t="n">
        <f aca="false">BR51278-2.5</f>
        <v>-2.5</v>
      </c>
    </row>
    <row r="51279" customFormat="false" ht="12" hidden="false" customHeight="false" outlineLevel="0" collapsed="false">
      <c r="BS51279" s="96" t="n">
        <f aca="false">BR51279-2.5</f>
        <v>-2.5</v>
      </c>
    </row>
    <row r="51280" customFormat="false" ht="12" hidden="false" customHeight="false" outlineLevel="0" collapsed="false">
      <c r="BS51280" s="96" t="n">
        <f aca="false">BR51280-2.5</f>
        <v>-2.5</v>
      </c>
    </row>
    <row r="51281" customFormat="false" ht="12" hidden="false" customHeight="false" outlineLevel="0" collapsed="false">
      <c r="BS51281" s="96" t="n">
        <f aca="false">BR51281-2.5</f>
        <v>-2.5</v>
      </c>
    </row>
    <row r="51282" customFormat="false" ht="12" hidden="false" customHeight="false" outlineLevel="0" collapsed="false">
      <c r="BS51282" s="96" t="n">
        <f aca="false">BR51282-2.5</f>
        <v>-2.5</v>
      </c>
    </row>
    <row r="51283" customFormat="false" ht="12" hidden="false" customHeight="false" outlineLevel="0" collapsed="false">
      <c r="BS51283" s="96" t="n">
        <f aca="false">BR51283-2.5</f>
        <v>-2.5</v>
      </c>
    </row>
    <row r="51284" customFormat="false" ht="12" hidden="false" customHeight="false" outlineLevel="0" collapsed="false">
      <c r="BS51284" s="96" t="n">
        <f aca="false">BR51284-2.5</f>
        <v>-2.5</v>
      </c>
    </row>
    <row r="51285" customFormat="false" ht="12" hidden="false" customHeight="false" outlineLevel="0" collapsed="false">
      <c r="BS51285" s="96" t="n">
        <f aca="false">BR51285-2.5</f>
        <v>-2.5</v>
      </c>
    </row>
    <row r="51286" customFormat="false" ht="12" hidden="false" customHeight="false" outlineLevel="0" collapsed="false">
      <c r="BS51286" s="96" t="n">
        <f aca="false">BR51286-2.5</f>
        <v>-2.5</v>
      </c>
    </row>
    <row r="51287" customFormat="false" ht="12" hidden="false" customHeight="false" outlineLevel="0" collapsed="false">
      <c r="BS51287" s="96" t="n">
        <f aca="false">BR51287-2.5</f>
        <v>-2.5</v>
      </c>
    </row>
    <row r="51288" customFormat="false" ht="12" hidden="false" customHeight="false" outlineLevel="0" collapsed="false">
      <c r="BS51288" s="96" t="n">
        <f aca="false">BR51288-2.5</f>
        <v>-2.5</v>
      </c>
    </row>
    <row r="51289" customFormat="false" ht="12" hidden="false" customHeight="false" outlineLevel="0" collapsed="false">
      <c r="BS51289" s="96" t="n">
        <f aca="false">BR51289-2.5</f>
        <v>-2.5</v>
      </c>
    </row>
    <row r="51290" customFormat="false" ht="12" hidden="false" customHeight="false" outlineLevel="0" collapsed="false">
      <c r="BS51290" s="96" t="n">
        <f aca="false">BR51290-2.5</f>
        <v>-2.5</v>
      </c>
    </row>
    <row r="51291" customFormat="false" ht="12" hidden="false" customHeight="false" outlineLevel="0" collapsed="false">
      <c r="BS51291" s="96" t="n">
        <f aca="false">BR51291-2.5</f>
        <v>-2.5</v>
      </c>
    </row>
    <row r="51292" customFormat="false" ht="12" hidden="false" customHeight="false" outlineLevel="0" collapsed="false">
      <c r="BS51292" s="96" t="n">
        <f aca="false">BR51292-2.5</f>
        <v>-2.5</v>
      </c>
    </row>
    <row r="51293" customFormat="false" ht="12" hidden="false" customHeight="false" outlineLevel="0" collapsed="false">
      <c r="BS51293" s="96" t="n">
        <f aca="false">BR51293-2.5</f>
        <v>-2.5</v>
      </c>
    </row>
    <row r="51294" customFormat="false" ht="12" hidden="false" customHeight="false" outlineLevel="0" collapsed="false">
      <c r="BS51294" s="96" t="n">
        <f aca="false">BR51294-2.5</f>
        <v>-2.5</v>
      </c>
    </row>
    <row r="51295" customFormat="false" ht="12" hidden="false" customHeight="false" outlineLevel="0" collapsed="false">
      <c r="BS51295" s="96" t="n">
        <f aca="false">BR51295-2.5</f>
        <v>-2.5</v>
      </c>
    </row>
    <row r="51296" customFormat="false" ht="12" hidden="false" customHeight="false" outlineLevel="0" collapsed="false">
      <c r="BS51296" s="96" t="n">
        <f aca="false">BR51296-2.5</f>
        <v>-2.5</v>
      </c>
    </row>
    <row r="51297" customFormat="false" ht="12" hidden="false" customHeight="false" outlineLevel="0" collapsed="false">
      <c r="BS51297" s="96" t="n">
        <f aca="false">BR51297-2.5</f>
        <v>-2.5</v>
      </c>
    </row>
    <row r="51298" customFormat="false" ht="12" hidden="false" customHeight="false" outlineLevel="0" collapsed="false">
      <c r="BS51298" s="96" t="n">
        <f aca="false">BR51298-2.5</f>
        <v>-2.5</v>
      </c>
    </row>
    <row r="51299" customFormat="false" ht="12" hidden="false" customHeight="false" outlineLevel="0" collapsed="false">
      <c r="BS51299" s="96" t="n">
        <f aca="false">BR51299-2.5</f>
        <v>-2.5</v>
      </c>
    </row>
    <row r="51300" customFormat="false" ht="12" hidden="false" customHeight="false" outlineLevel="0" collapsed="false">
      <c r="BS51300" s="96" t="n">
        <f aca="false">BR51300-2.5</f>
        <v>-2.5</v>
      </c>
    </row>
    <row r="51301" customFormat="false" ht="12" hidden="false" customHeight="false" outlineLevel="0" collapsed="false">
      <c r="BS51301" s="96" t="n">
        <f aca="false">BR51301-2.5</f>
        <v>-2.5</v>
      </c>
    </row>
    <row r="51302" customFormat="false" ht="12" hidden="false" customHeight="false" outlineLevel="0" collapsed="false">
      <c r="BS51302" s="96" t="n">
        <f aca="false">BR51302-2.5</f>
        <v>-2.5</v>
      </c>
    </row>
    <row r="51303" customFormat="false" ht="12" hidden="false" customHeight="false" outlineLevel="0" collapsed="false">
      <c r="BS51303" s="96" t="n">
        <f aca="false">BR51303-2.5</f>
        <v>-2.5</v>
      </c>
    </row>
    <row r="51304" customFormat="false" ht="12" hidden="false" customHeight="false" outlineLevel="0" collapsed="false">
      <c r="BS51304" s="96" t="n">
        <f aca="false">BR51304-2.5</f>
        <v>-2.5</v>
      </c>
    </row>
    <row r="51305" customFormat="false" ht="12" hidden="false" customHeight="false" outlineLevel="0" collapsed="false">
      <c r="BS51305" s="96" t="n">
        <f aca="false">BR51305-2.5</f>
        <v>-2.5</v>
      </c>
    </row>
    <row r="51306" customFormat="false" ht="12" hidden="false" customHeight="false" outlineLevel="0" collapsed="false">
      <c r="BS51306" s="96" t="n">
        <f aca="false">BR51306-2.5</f>
        <v>-2.5</v>
      </c>
    </row>
    <row r="51307" customFormat="false" ht="12" hidden="false" customHeight="false" outlineLevel="0" collapsed="false">
      <c r="BS51307" s="96" t="n">
        <f aca="false">BR51307-2.5</f>
        <v>-2.5</v>
      </c>
    </row>
    <row r="51308" customFormat="false" ht="12" hidden="false" customHeight="false" outlineLevel="0" collapsed="false">
      <c r="BS51308" s="96" t="n">
        <f aca="false">BR51308-2.5</f>
        <v>-2.5</v>
      </c>
    </row>
    <row r="51309" customFormat="false" ht="12" hidden="false" customHeight="false" outlineLevel="0" collapsed="false">
      <c r="BS51309" s="96" t="n">
        <f aca="false">BR51309-2.5</f>
        <v>-2.5</v>
      </c>
    </row>
    <row r="51310" customFormat="false" ht="12" hidden="false" customHeight="false" outlineLevel="0" collapsed="false">
      <c r="BS51310" s="96" t="n">
        <f aca="false">BR51310-2.5</f>
        <v>-2.5</v>
      </c>
    </row>
    <row r="51311" customFormat="false" ht="12" hidden="false" customHeight="false" outlineLevel="0" collapsed="false">
      <c r="BS51311" s="96" t="n">
        <f aca="false">BR51311-2.5</f>
        <v>-2.5</v>
      </c>
    </row>
    <row r="51312" customFormat="false" ht="12" hidden="false" customHeight="false" outlineLevel="0" collapsed="false">
      <c r="BS51312" s="96" t="n">
        <f aca="false">BR51312-2.5</f>
        <v>-2.5</v>
      </c>
    </row>
    <row r="51313" customFormat="false" ht="12" hidden="false" customHeight="false" outlineLevel="0" collapsed="false">
      <c r="BS51313" s="96" t="n">
        <f aca="false">BR51313-2.5</f>
        <v>-2.5</v>
      </c>
    </row>
    <row r="51314" customFormat="false" ht="12" hidden="false" customHeight="false" outlineLevel="0" collapsed="false">
      <c r="BS51314" s="96" t="n">
        <f aca="false">BR51314-2.5</f>
        <v>-2.5</v>
      </c>
    </row>
    <row r="51315" customFormat="false" ht="12" hidden="false" customHeight="false" outlineLevel="0" collapsed="false">
      <c r="BS51315" s="96" t="n">
        <f aca="false">BR51315-2.5</f>
        <v>-2.5</v>
      </c>
    </row>
    <row r="51316" customFormat="false" ht="12" hidden="false" customHeight="false" outlineLevel="0" collapsed="false">
      <c r="BS51316" s="96" t="n">
        <f aca="false">BR51316-2.5</f>
        <v>-2.5</v>
      </c>
    </row>
    <row r="51317" customFormat="false" ht="12" hidden="false" customHeight="false" outlineLevel="0" collapsed="false">
      <c r="BS51317" s="96" t="n">
        <f aca="false">BR51317-2.5</f>
        <v>-2.5</v>
      </c>
    </row>
    <row r="51318" customFormat="false" ht="12" hidden="false" customHeight="false" outlineLevel="0" collapsed="false">
      <c r="BS51318" s="96" t="n">
        <f aca="false">BR51318-2.5</f>
        <v>-2.5</v>
      </c>
    </row>
    <row r="51319" customFormat="false" ht="12" hidden="false" customHeight="false" outlineLevel="0" collapsed="false">
      <c r="BS51319" s="96" t="n">
        <f aca="false">BR51319-2.5</f>
        <v>-2.5</v>
      </c>
    </row>
    <row r="51320" customFormat="false" ht="12" hidden="false" customHeight="false" outlineLevel="0" collapsed="false">
      <c r="BS51320" s="96" t="n">
        <f aca="false">BR51320-2.5</f>
        <v>-2.5</v>
      </c>
    </row>
    <row r="51321" customFormat="false" ht="12" hidden="false" customHeight="false" outlineLevel="0" collapsed="false">
      <c r="BS51321" s="96" t="n">
        <f aca="false">BR51321-2.5</f>
        <v>-2.5</v>
      </c>
    </row>
    <row r="51322" customFormat="false" ht="12" hidden="false" customHeight="false" outlineLevel="0" collapsed="false">
      <c r="BS51322" s="96" t="n">
        <f aca="false">BR51322-2.5</f>
        <v>-2.5</v>
      </c>
    </row>
    <row r="51323" customFormat="false" ht="12" hidden="false" customHeight="false" outlineLevel="0" collapsed="false">
      <c r="BS51323" s="96" t="n">
        <f aca="false">BR51323-2.5</f>
        <v>-2.5</v>
      </c>
    </row>
    <row r="51324" customFormat="false" ht="12" hidden="false" customHeight="false" outlineLevel="0" collapsed="false">
      <c r="BS51324" s="96" t="n">
        <f aca="false">BR51324-2.5</f>
        <v>-2.5</v>
      </c>
    </row>
    <row r="51325" customFormat="false" ht="12" hidden="false" customHeight="false" outlineLevel="0" collapsed="false">
      <c r="BS51325" s="96" t="n">
        <f aca="false">BR51325-2.5</f>
        <v>-2.5</v>
      </c>
    </row>
    <row r="51326" customFormat="false" ht="12" hidden="false" customHeight="false" outlineLevel="0" collapsed="false">
      <c r="BS51326" s="96" t="n">
        <f aca="false">BR51326-2.5</f>
        <v>-2.5</v>
      </c>
    </row>
    <row r="51327" customFormat="false" ht="12" hidden="false" customHeight="false" outlineLevel="0" collapsed="false">
      <c r="BS51327" s="96" t="n">
        <f aca="false">BR51327-2.5</f>
        <v>-2.5</v>
      </c>
    </row>
    <row r="51328" customFormat="false" ht="12" hidden="false" customHeight="false" outlineLevel="0" collapsed="false">
      <c r="BS51328" s="96" t="n">
        <f aca="false">BR51328-2.5</f>
        <v>-2.5</v>
      </c>
    </row>
    <row r="51329" customFormat="false" ht="12" hidden="false" customHeight="false" outlineLevel="0" collapsed="false">
      <c r="BS51329" s="96" t="n">
        <f aca="false">BR51329-2.5</f>
        <v>-2.5</v>
      </c>
    </row>
    <row r="51330" customFormat="false" ht="12" hidden="false" customHeight="false" outlineLevel="0" collapsed="false">
      <c r="BS51330" s="96" t="n">
        <f aca="false">BR51330-2.5</f>
        <v>-2.5</v>
      </c>
    </row>
    <row r="51331" customFormat="false" ht="12" hidden="false" customHeight="false" outlineLevel="0" collapsed="false">
      <c r="BS51331" s="96" t="n">
        <f aca="false">BR51331-2.5</f>
        <v>-2.5</v>
      </c>
    </row>
    <row r="51332" customFormat="false" ht="12" hidden="false" customHeight="false" outlineLevel="0" collapsed="false">
      <c r="BS51332" s="96" t="n">
        <f aca="false">BR51332-2.5</f>
        <v>-2.5</v>
      </c>
    </row>
    <row r="51333" customFormat="false" ht="12" hidden="false" customHeight="false" outlineLevel="0" collapsed="false">
      <c r="BS51333" s="96" t="n">
        <f aca="false">BR51333-2.5</f>
        <v>-2.5</v>
      </c>
    </row>
    <row r="51334" customFormat="false" ht="12" hidden="false" customHeight="false" outlineLevel="0" collapsed="false">
      <c r="BS51334" s="96" t="n">
        <f aca="false">BR51334-2.5</f>
        <v>-2.5</v>
      </c>
    </row>
    <row r="51335" customFormat="false" ht="12" hidden="false" customHeight="false" outlineLevel="0" collapsed="false">
      <c r="BS51335" s="96" t="n">
        <f aca="false">BR51335-2.5</f>
        <v>-2.5</v>
      </c>
    </row>
    <row r="51336" customFormat="false" ht="12" hidden="false" customHeight="false" outlineLevel="0" collapsed="false">
      <c r="BS51336" s="96" t="n">
        <f aca="false">BR51336-2.5</f>
        <v>-2.5</v>
      </c>
    </row>
    <row r="51337" customFormat="false" ht="12" hidden="false" customHeight="false" outlineLevel="0" collapsed="false">
      <c r="BS51337" s="96" t="n">
        <f aca="false">BR51337-2.5</f>
        <v>-2.5</v>
      </c>
    </row>
    <row r="51338" customFormat="false" ht="12" hidden="false" customHeight="false" outlineLevel="0" collapsed="false">
      <c r="BS51338" s="96" t="n">
        <f aca="false">BR51338-2.5</f>
        <v>-2.5</v>
      </c>
    </row>
    <row r="51339" customFormat="false" ht="12" hidden="false" customHeight="false" outlineLevel="0" collapsed="false">
      <c r="BS51339" s="96" t="n">
        <f aca="false">BR51339-2.5</f>
        <v>-2.5</v>
      </c>
    </row>
    <row r="51340" customFormat="false" ht="12" hidden="false" customHeight="false" outlineLevel="0" collapsed="false">
      <c r="BS51340" s="96" t="n">
        <f aca="false">BR51340-2.5</f>
        <v>-2.5</v>
      </c>
    </row>
    <row r="51341" customFormat="false" ht="12" hidden="false" customHeight="false" outlineLevel="0" collapsed="false">
      <c r="BS51341" s="96" t="n">
        <f aca="false">BR51341-2.5</f>
        <v>-2.5</v>
      </c>
    </row>
    <row r="51342" customFormat="false" ht="12" hidden="false" customHeight="false" outlineLevel="0" collapsed="false">
      <c r="BS51342" s="96" t="n">
        <f aca="false">BR51342-2.5</f>
        <v>-2.5</v>
      </c>
    </row>
    <row r="51343" customFormat="false" ht="12" hidden="false" customHeight="false" outlineLevel="0" collapsed="false">
      <c r="BS51343" s="96" t="n">
        <f aca="false">BR51343-2.5</f>
        <v>-2.5</v>
      </c>
    </row>
    <row r="51344" customFormat="false" ht="12" hidden="false" customHeight="false" outlineLevel="0" collapsed="false">
      <c r="BS51344" s="96" t="n">
        <f aca="false">BR51344-2.5</f>
        <v>-2.5</v>
      </c>
    </row>
    <row r="51345" customFormat="false" ht="12" hidden="false" customHeight="false" outlineLevel="0" collapsed="false">
      <c r="BS51345" s="96" t="n">
        <f aca="false">BR51345-2.5</f>
        <v>-2.5</v>
      </c>
    </row>
    <row r="51346" customFormat="false" ht="12" hidden="false" customHeight="false" outlineLevel="0" collapsed="false">
      <c r="BS51346" s="96" t="n">
        <f aca="false">BR51346-2.5</f>
        <v>-2.5</v>
      </c>
    </row>
    <row r="51347" customFormat="false" ht="12" hidden="false" customHeight="false" outlineLevel="0" collapsed="false">
      <c r="BS51347" s="96" t="n">
        <f aca="false">BR51347-2.5</f>
        <v>-2.5</v>
      </c>
    </row>
    <row r="51348" customFormat="false" ht="12" hidden="false" customHeight="false" outlineLevel="0" collapsed="false">
      <c r="BS51348" s="96" t="n">
        <f aca="false">BR51348-2.5</f>
        <v>-2.5</v>
      </c>
    </row>
    <row r="51349" customFormat="false" ht="12" hidden="false" customHeight="false" outlineLevel="0" collapsed="false">
      <c r="BS51349" s="96" t="n">
        <f aca="false">BR51349-2.5</f>
        <v>-2.5</v>
      </c>
    </row>
    <row r="51350" customFormat="false" ht="12" hidden="false" customHeight="false" outlineLevel="0" collapsed="false">
      <c r="BS51350" s="96" t="n">
        <f aca="false">BR51350-2.5</f>
        <v>-2.5</v>
      </c>
    </row>
    <row r="51351" customFormat="false" ht="12" hidden="false" customHeight="false" outlineLevel="0" collapsed="false">
      <c r="BS51351" s="96" t="n">
        <f aca="false">BR51351-2.5</f>
        <v>-2.5</v>
      </c>
    </row>
    <row r="51352" customFormat="false" ht="12" hidden="false" customHeight="false" outlineLevel="0" collapsed="false">
      <c r="BS51352" s="96" t="n">
        <f aca="false">BR51352-2.5</f>
        <v>-2.5</v>
      </c>
    </row>
    <row r="51353" customFormat="false" ht="12" hidden="false" customHeight="false" outlineLevel="0" collapsed="false">
      <c r="BS51353" s="96" t="n">
        <f aca="false">BR51353-2.5</f>
        <v>-2.5</v>
      </c>
    </row>
    <row r="51354" customFormat="false" ht="12" hidden="false" customHeight="false" outlineLevel="0" collapsed="false">
      <c r="BS51354" s="96" t="n">
        <f aca="false">BR51354-2.5</f>
        <v>-2.5</v>
      </c>
    </row>
    <row r="51355" customFormat="false" ht="12" hidden="false" customHeight="false" outlineLevel="0" collapsed="false">
      <c r="BS51355" s="96" t="n">
        <f aca="false">BR51355-2.5</f>
        <v>-2.5</v>
      </c>
    </row>
    <row r="51356" customFormat="false" ht="12" hidden="false" customHeight="false" outlineLevel="0" collapsed="false">
      <c r="BS51356" s="96" t="n">
        <f aca="false">BR51356-2.5</f>
        <v>-2.5</v>
      </c>
    </row>
    <row r="51357" customFormat="false" ht="12" hidden="false" customHeight="false" outlineLevel="0" collapsed="false">
      <c r="BS51357" s="96" t="n">
        <f aca="false">BR51357-2.5</f>
        <v>-2.5</v>
      </c>
    </row>
    <row r="51358" customFormat="false" ht="12" hidden="false" customHeight="false" outlineLevel="0" collapsed="false">
      <c r="BS51358" s="96" t="n">
        <f aca="false">BR51358-2.5</f>
        <v>-2.5</v>
      </c>
    </row>
    <row r="51359" customFormat="false" ht="12" hidden="false" customHeight="false" outlineLevel="0" collapsed="false">
      <c r="BS51359" s="96" t="n">
        <f aca="false">BR51359-2.5</f>
        <v>-2.5</v>
      </c>
    </row>
    <row r="51360" customFormat="false" ht="12" hidden="false" customHeight="false" outlineLevel="0" collapsed="false">
      <c r="BS51360" s="96" t="n">
        <f aca="false">BR51360-2.5</f>
        <v>-2.5</v>
      </c>
    </row>
    <row r="51361" customFormat="false" ht="12" hidden="false" customHeight="false" outlineLevel="0" collapsed="false">
      <c r="BS51361" s="96" t="n">
        <f aca="false">BR51361-2.5</f>
        <v>-2.5</v>
      </c>
    </row>
    <row r="51362" customFormat="false" ht="12" hidden="false" customHeight="false" outlineLevel="0" collapsed="false">
      <c r="BS51362" s="96" t="n">
        <f aca="false">BR51362-2.5</f>
        <v>-2.5</v>
      </c>
    </row>
    <row r="51363" customFormat="false" ht="12" hidden="false" customHeight="false" outlineLevel="0" collapsed="false">
      <c r="BS51363" s="96" t="n">
        <f aca="false">BR51363-2.5</f>
        <v>-2.5</v>
      </c>
    </row>
    <row r="51364" customFormat="false" ht="12" hidden="false" customHeight="false" outlineLevel="0" collapsed="false">
      <c r="BS51364" s="96" t="n">
        <f aca="false">BR51364-2.5</f>
        <v>-2.5</v>
      </c>
    </row>
    <row r="51365" customFormat="false" ht="12" hidden="false" customHeight="false" outlineLevel="0" collapsed="false">
      <c r="BS51365" s="96" t="n">
        <f aca="false">BR51365-2.5</f>
        <v>-2.5</v>
      </c>
    </row>
    <row r="51366" customFormat="false" ht="12" hidden="false" customHeight="false" outlineLevel="0" collapsed="false">
      <c r="BS51366" s="96" t="n">
        <f aca="false">BR51366-2.5</f>
        <v>-2.5</v>
      </c>
    </row>
    <row r="51367" customFormat="false" ht="12" hidden="false" customHeight="false" outlineLevel="0" collapsed="false">
      <c r="BS51367" s="96" t="n">
        <f aca="false">BR51367-2.5</f>
        <v>-2.5</v>
      </c>
    </row>
    <row r="51368" customFormat="false" ht="12" hidden="false" customHeight="false" outlineLevel="0" collapsed="false">
      <c r="BS51368" s="96" t="n">
        <f aca="false">BR51368-2.5</f>
        <v>-2.5</v>
      </c>
    </row>
    <row r="51369" customFormat="false" ht="12" hidden="false" customHeight="false" outlineLevel="0" collapsed="false">
      <c r="BS51369" s="96" t="n">
        <f aca="false">BR51369-2.5</f>
        <v>-2.5</v>
      </c>
    </row>
    <row r="51370" customFormat="false" ht="12" hidden="false" customHeight="false" outlineLevel="0" collapsed="false">
      <c r="BS51370" s="96" t="n">
        <f aca="false">BR51370-2.5</f>
        <v>-2.5</v>
      </c>
    </row>
    <row r="51371" customFormat="false" ht="12" hidden="false" customHeight="false" outlineLevel="0" collapsed="false">
      <c r="BS51371" s="96" t="n">
        <f aca="false">BR51371-2.5</f>
        <v>-2.5</v>
      </c>
    </row>
    <row r="51372" customFormat="false" ht="12" hidden="false" customHeight="false" outlineLevel="0" collapsed="false">
      <c r="BS51372" s="96" t="n">
        <f aca="false">BR51372-2.5</f>
        <v>-2.5</v>
      </c>
    </row>
    <row r="51373" customFormat="false" ht="12" hidden="false" customHeight="false" outlineLevel="0" collapsed="false">
      <c r="BS51373" s="96" t="n">
        <f aca="false">BR51373-2.5</f>
        <v>-2.5</v>
      </c>
    </row>
    <row r="51374" customFormat="false" ht="12" hidden="false" customHeight="false" outlineLevel="0" collapsed="false">
      <c r="BS51374" s="96" t="n">
        <f aca="false">BR51374-2.5</f>
        <v>-2.5</v>
      </c>
    </row>
    <row r="51375" customFormat="false" ht="12" hidden="false" customHeight="false" outlineLevel="0" collapsed="false">
      <c r="BS51375" s="96" t="n">
        <f aca="false">BR51375-2.5</f>
        <v>-2.5</v>
      </c>
    </row>
    <row r="51376" customFormat="false" ht="12" hidden="false" customHeight="false" outlineLevel="0" collapsed="false">
      <c r="BS51376" s="96" t="n">
        <f aca="false">BR51376-2.5</f>
        <v>-2.5</v>
      </c>
    </row>
    <row r="51377" customFormat="false" ht="12" hidden="false" customHeight="false" outlineLevel="0" collapsed="false">
      <c r="BS51377" s="96" t="n">
        <f aca="false">BR51377-2.5</f>
        <v>-2.5</v>
      </c>
    </row>
    <row r="51378" customFormat="false" ht="12" hidden="false" customHeight="false" outlineLevel="0" collapsed="false">
      <c r="BS51378" s="96" t="n">
        <f aca="false">BR51378-2.5</f>
        <v>-2.5</v>
      </c>
    </row>
    <row r="51379" customFormat="false" ht="12" hidden="false" customHeight="false" outlineLevel="0" collapsed="false">
      <c r="BS51379" s="96" t="n">
        <f aca="false">BR51379-2.5</f>
        <v>-2.5</v>
      </c>
    </row>
    <row r="51380" customFormat="false" ht="12" hidden="false" customHeight="false" outlineLevel="0" collapsed="false">
      <c r="BS51380" s="96" t="n">
        <f aca="false">BR51380-2.5</f>
        <v>-2.5</v>
      </c>
    </row>
    <row r="51381" customFormat="false" ht="12" hidden="false" customHeight="false" outlineLevel="0" collapsed="false">
      <c r="BS51381" s="96" t="n">
        <f aca="false">BR51381-2.5</f>
        <v>-2.5</v>
      </c>
    </row>
    <row r="51382" customFormat="false" ht="12" hidden="false" customHeight="false" outlineLevel="0" collapsed="false">
      <c r="BS51382" s="96" t="n">
        <f aca="false">BR51382-2.5</f>
        <v>-2.5</v>
      </c>
    </row>
    <row r="51383" customFormat="false" ht="12" hidden="false" customHeight="false" outlineLevel="0" collapsed="false">
      <c r="BS51383" s="96" t="n">
        <f aca="false">BR51383-2.5</f>
        <v>-2.5</v>
      </c>
    </row>
    <row r="51384" customFormat="false" ht="12" hidden="false" customHeight="false" outlineLevel="0" collapsed="false">
      <c r="BS51384" s="96" t="n">
        <f aca="false">BR51384-2.5</f>
        <v>-2.5</v>
      </c>
    </row>
    <row r="51385" customFormat="false" ht="12" hidden="false" customHeight="false" outlineLevel="0" collapsed="false">
      <c r="BS51385" s="96" t="n">
        <f aca="false">BR51385-2.5</f>
        <v>-2.5</v>
      </c>
    </row>
    <row r="51386" customFormat="false" ht="12" hidden="false" customHeight="false" outlineLevel="0" collapsed="false">
      <c r="BS51386" s="96" t="n">
        <f aca="false">BR51386-2.5</f>
        <v>-2.5</v>
      </c>
    </row>
    <row r="51387" customFormat="false" ht="12" hidden="false" customHeight="false" outlineLevel="0" collapsed="false">
      <c r="BS51387" s="96" t="n">
        <f aca="false">BR51387-2.5</f>
        <v>-2.5</v>
      </c>
    </row>
    <row r="51388" customFormat="false" ht="12" hidden="false" customHeight="false" outlineLevel="0" collapsed="false">
      <c r="BS51388" s="96" t="n">
        <f aca="false">BR51388-2.5</f>
        <v>-2.5</v>
      </c>
    </row>
    <row r="51389" customFormat="false" ht="12" hidden="false" customHeight="false" outlineLevel="0" collapsed="false">
      <c r="BS51389" s="96" t="n">
        <f aca="false">BR51389-2.5</f>
        <v>-2.5</v>
      </c>
    </row>
    <row r="51390" customFormat="false" ht="12" hidden="false" customHeight="false" outlineLevel="0" collapsed="false">
      <c r="BS51390" s="96" t="n">
        <f aca="false">BR51390-2.5</f>
        <v>-2.5</v>
      </c>
    </row>
    <row r="51391" customFormat="false" ht="12" hidden="false" customHeight="false" outlineLevel="0" collapsed="false">
      <c r="BS51391" s="96" t="n">
        <f aca="false">BR51391-2.5</f>
        <v>-2.5</v>
      </c>
    </row>
    <row r="51392" customFormat="false" ht="12" hidden="false" customHeight="false" outlineLevel="0" collapsed="false">
      <c r="BS51392" s="96" t="n">
        <f aca="false">BR51392-2.5</f>
        <v>-2.5</v>
      </c>
    </row>
    <row r="51393" customFormat="false" ht="12" hidden="false" customHeight="false" outlineLevel="0" collapsed="false">
      <c r="BS51393" s="96" t="n">
        <f aca="false">BR51393-2.5</f>
        <v>-2.5</v>
      </c>
    </row>
    <row r="51394" customFormat="false" ht="12" hidden="false" customHeight="false" outlineLevel="0" collapsed="false">
      <c r="BS51394" s="96" t="n">
        <f aca="false">BR51394-2.5</f>
        <v>-2.5</v>
      </c>
    </row>
    <row r="51395" customFormat="false" ht="12" hidden="false" customHeight="false" outlineLevel="0" collapsed="false">
      <c r="BS51395" s="96" t="n">
        <f aca="false">BR51395-2.5</f>
        <v>-2.5</v>
      </c>
    </row>
    <row r="51396" customFormat="false" ht="12" hidden="false" customHeight="false" outlineLevel="0" collapsed="false">
      <c r="BS51396" s="96" t="n">
        <f aca="false">BR51396-2.5</f>
        <v>-2.5</v>
      </c>
    </row>
    <row r="51397" customFormat="false" ht="12" hidden="false" customHeight="false" outlineLevel="0" collapsed="false">
      <c r="BS51397" s="96" t="n">
        <f aca="false">BR51397-2.5</f>
        <v>-2.5</v>
      </c>
    </row>
    <row r="51398" customFormat="false" ht="12" hidden="false" customHeight="false" outlineLevel="0" collapsed="false">
      <c r="BS51398" s="96" t="n">
        <f aca="false">BR51398-2.5</f>
        <v>-2.5</v>
      </c>
    </row>
    <row r="51399" customFormat="false" ht="12" hidden="false" customHeight="false" outlineLevel="0" collapsed="false">
      <c r="BS51399" s="96" t="n">
        <f aca="false">BR51399-2.5</f>
        <v>-2.5</v>
      </c>
    </row>
    <row r="51400" customFormat="false" ht="12" hidden="false" customHeight="false" outlineLevel="0" collapsed="false">
      <c r="BS51400" s="96" t="n">
        <f aca="false">BR51400-2.5</f>
        <v>-2.5</v>
      </c>
    </row>
    <row r="51401" customFormat="false" ht="12" hidden="false" customHeight="false" outlineLevel="0" collapsed="false">
      <c r="BS51401" s="96" t="n">
        <f aca="false">BR51401-2.5</f>
        <v>-2.5</v>
      </c>
    </row>
    <row r="51402" customFormat="false" ht="12" hidden="false" customHeight="false" outlineLevel="0" collapsed="false">
      <c r="BS51402" s="96" t="n">
        <f aca="false">BR51402-2.5</f>
        <v>-2.5</v>
      </c>
    </row>
    <row r="51403" customFormat="false" ht="12" hidden="false" customHeight="false" outlineLevel="0" collapsed="false">
      <c r="BS51403" s="96" t="n">
        <f aca="false">BR51403-2.5</f>
        <v>-2.5</v>
      </c>
    </row>
    <row r="51404" customFormat="false" ht="12" hidden="false" customHeight="false" outlineLevel="0" collapsed="false">
      <c r="BS51404" s="96" t="n">
        <f aca="false">BR51404-2.5</f>
        <v>-2.5</v>
      </c>
    </row>
    <row r="51405" customFormat="false" ht="12" hidden="false" customHeight="false" outlineLevel="0" collapsed="false">
      <c r="BS51405" s="96" t="n">
        <f aca="false">BR51405-2.5</f>
        <v>-2.5</v>
      </c>
    </row>
    <row r="51406" customFormat="false" ht="12" hidden="false" customHeight="false" outlineLevel="0" collapsed="false">
      <c r="BS51406" s="96" t="n">
        <f aca="false">BR51406-2.5</f>
        <v>-2.5</v>
      </c>
    </row>
    <row r="51407" customFormat="false" ht="12" hidden="false" customHeight="false" outlineLevel="0" collapsed="false">
      <c r="BS51407" s="96" t="n">
        <f aca="false">BR51407-2.5</f>
        <v>-2.5</v>
      </c>
    </row>
    <row r="51408" customFormat="false" ht="12" hidden="false" customHeight="false" outlineLevel="0" collapsed="false">
      <c r="BS51408" s="96" t="n">
        <f aca="false">BR51408-2.5</f>
        <v>-2.5</v>
      </c>
    </row>
    <row r="51409" customFormat="false" ht="12" hidden="false" customHeight="false" outlineLevel="0" collapsed="false">
      <c r="BS51409" s="96" t="n">
        <f aca="false">BR51409-2.5</f>
        <v>-2.5</v>
      </c>
    </row>
    <row r="51410" customFormat="false" ht="12" hidden="false" customHeight="false" outlineLevel="0" collapsed="false">
      <c r="BS51410" s="96" t="n">
        <f aca="false">BR51410-2.5</f>
        <v>-2.5</v>
      </c>
    </row>
    <row r="51411" customFormat="false" ht="12" hidden="false" customHeight="false" outlineLevel="0" collapsed="false">
      <c r="BS51411" s="96" t="n">
        <f aca="false">BR51411-2.5</f>
        <v>-2.5</v>
      </c>
    </row>
    <row r="51412" customFormat="false" ht="12" hidden="false" customHeight="false" outlineLevel="0" collapsed="false">
      <c r="BS51412" s="96" t="n">
        <f aca="false">BR51412-2.5</f>
        <v>-2.5</v>
      </c>
    </row>
    <row r="51413" customFormat="false" ht="12" hidden="false" customHeight="false" outlineLevel="0" collapsed="false">
      <c r="BS51413" s="96" t="n">
        <f aca="false">BR51413-2.5</f>
        <v>-2.5</v>
      </c>
    </row>
    <row r="51414" customFormat="false" ht="12" hidden="false" customHeight="false" outlineLevel="0" collapsed="false">
      <c r="BS51414" s="96" t="n">
        <f aca="false">BR51414-2.5</f>
        <v>-2.5</v>
      </c>
    </row>
    <row r="51415" customFormat="false" ht="12" hidden="false" customHeight="false" outlineLevel="0" collapsed="false">
      <c r="BS51415" s="96" t="n">
        <f aca="false">BR51415-2.5</f>
        <v>-2.5</v>
      </c>
    </row>
    <row r="51416" customFormat="false" ht="12" hidden="false" customHeight="false" outlineLevel="0" collapsed="false">
      <c r="BS51416" s="96" t="n">
        <f aca="false">BR51416-2.5</f>
        <v>-2.5</v>
      </c>
    </row>
    <row r="51417" customFormat="false" ht="12" hidden="false" customHeight="false" outlineLevel="0" collapsed="false">
      <c r="BS51417" s="96" t="n">
        <f aca="false">BR51417-2.5</f>
        <v>-2.5</v>
      </c>
    </row>
    <row r="51418" customFormat="false" ht="12" hidden="false" customHeight="false" outlineLevel="0" collapsed="false">
      <c r="BS51418" s="96" t="n">
        <f aca="false">BR51418-2.5</f>
        <v>-2.5</v>
      </c>
    </row>
    <row r="51419" customFormat="false" ht="12" hidden="false" customHeight="false" outlineLevel="0" collapsed="false">
      <c r="BS51419" s="96" t="n">
        <f aca="false">BR51419-2.5</f>
        <v>-2.5</v>
      </c>
    </row>
    <row r="51420" customFormat="false" ht="12" hidden="false" customHeight="false" outlineLevel="0" collapsed="false">
      <c r="BS51420" s="96" t="n">
        <f aca="false">BR51420-2.5</f>
        <v>-2.5</v>
      </c>
    </row>
    <row r="51421" customFormat="false" ht="12" hidden="false" customHeight="false" outlineLevel="0" collapsed="false">
      <c r="BS51421" s="96" t="n">
        <f aca="false">BR51421-2.5</f>
        <v>-2.5</v>
      </c>
    </row>
    <row r="51422" customFormat="false" ht="12" hidden="false" customHeight="false" outlineLevel="0" collapsed="false">
      <c r="BS51422" s="96" t="n">
        <f aca="false">BR51422-2.5</f>
        <v>-2.5</v>
      </c>
    </row>
    <row r="51423" customFormat="false" ht="12" hidden="false" customHeight="false" outlineLevel="0" collapsed="false">
      <c r="BS51423" s="96" t="n">
        <f aca="false">BR51423-2.5</f>
        <v>-2.5</v>
      </c>
    </row>
    <row r="51424" customFormat="false" ht="12" hidden="false" customHeight="false" outlineLevel="0" collapsed="false">
      <c r="BS51424" s="96" t="n">
        <f aca="false">BR51424-2.5</f>
        <v>-2.5</v>
      </c>
    </row>
    <row r="51425" customFormat="false" ht="12" hidden="false" customHeight="false" outlineLevel="0" collapsed="false">
      <c r="BS51425" s="96" t="n">
        <f aca="false">BR51425-2.5</f>
        <v>-2.5</v>
      </c>
    </row>
    <row r="51426" customFormat="false" ht="12" hidden="false" customHeight="false" outlineLevel="0" collapsed="false">
      <c r="BS51426" s="96" t="n">
        <f aca="false">BR51426-2.5</f>
        <v>-2.5</v>
      </c>
    </row>
    <row r="51427" customFormat="false" ht="12" hidden="false" customHeight="false" outlineLevel="0" collapsed="false">
      <c r="BS51427" s="96" t="n">
        <f aca="false">BR51427-2.5</f>
        <v>-2.5</v>
      </c>
    </row>
    <row r="51428" customFormat="false" ht="12" hidden="false" customHeight="false" outlineLevel="0" collapsed="false">
      <c r="BS51428" s="96" t="n">
        <f aca="false">BR51428-2.5</f>
        <v>-2.5</v>
      </c>
    </row>
    <row r="51429" customFormat="false" ht="12" hidden="false" customHeight="false" outlineLevel="0" collapsed="false">
      <c r="BS51429" s="96" t="n">
        <f aca="false">BR51429-2.5</f>
        <v>-2.5</v>
      </c>
    </row>
    <row r="51430" customFormat="false" ht="12" hidden="false" customHeight="false" outlineLevel="0" collapsed="false">
      <c r="BS51430" s="96" t="n">
        <f aca="false">BR51430-2.5</f>
        <v>-2.5</v>
      </c>
    </row>
    <row r="51431" customFormat="false" ht="12" hidden="false" customHeight="false" outlineLevel="0" collapsed="false">
      <c r="BS51431" s="96" t="n">
        <f aca="false">BR51431-2.5</f>
        <v>-2.5</v>
      </c>
    </row>
    <row r="51432" customFormat="false" ht="12" hidden="false" customHeight="false" outlineLevel="0" collapsed="false">
      <c r="BS51432" s="96" t="n">
        <f aca="false">BR51432-2.5</f>
        <v>-2.5</v>
      </c>
    </row>
    <row r="51433" customFormat="false" ht="12" hidden="false" customHeight="false" outlineLevel="0" collapsed="false">
      <c r="BS51433" s="96" t="n">
        <f aca="false">BR51433-2.5</f>
        <v>-2.5</v>
      </c>
    </row>
    <row r="51434" customFormat="false" ht="12" hidden="false" customHeight="false" outlineLevel="0" collapsed="false">
      <c r="BS51434" s="96" t="n">
        <f aca="false">BR51434-2.5</f>
        <v>-2.5</v>
      </c>
    </row>
    <row r="51435" customFormat="false" ht="12" hidden="false" customHeight="false" outlineLevel="0" collapsed="false">
      <c r="BS51435" s="96" t="n">
        <f aca="false">BR51435-2.5</f>
        <v>-2.5</v>
      </c>
    </row>
    <row r="51436" customFormat="false" ht="12" hidden="false" customHeight="false" outlineLevel="0" collapsed="false">
      <c r="BS51436" s="96" t="n">
        <f aca="false">BR51436-2.5</f>
        <v>-2.5</v>
      </c>
    </row>
    <row r="51437" customFormat="false" ht="12" hidden="false" customHeight="false" outlineLevel="0" collapsed="false">
      <c r="BS51437" s="96" t="n">
        <f aca="false">BR51437-2.5</f>
        <v>-2.5</v>
      </c>
    </row>
    <row r="51438" customFormat="false" ht="12" hidden="false" customHeight="false" outlineLevel="0" collapsed="false">
      <c r="BS51438" s="96" t="n">
        <f aca="false">BR51438-2.5</f>
        <v>-2.5</v>
      </c>
    </row>
    <row r="51439" customFormat="false" ht="12" hidden="false" customHeight="false" outlineLevel="0" collapsed="false">
      <c r="BS51439" s="96" t="n">
        <f aca="false">BR51439-2.5</f>
        <v>-2.5</v>
      </c>
    </row>
    <row r="51440" customFormat="false" ht="12" hidden="false" customHeight="false" outlineLevel="0" collapsed="false">
      <c r="BS51440" s="96" t="n">
        <f aca="false">BR51440-2.5</f>
        <v>-2.5</v>
      </c>
    </row>
    <row r="51441" customFormat="false" ht="12" hidden="false" customHeight="false" outlineLevel="0" collapsed="false">
      <c r="BS51441" s="96" t="n">
        <f aca="false">BR51441-2.5</f>
        <v>-2.5</v>
      </c>
    </row>
    <row r="51442" customFormat="false" ht="12" hidden="false" customHeight="false" outlineLevel="0" collapsed="false">
      <c r="BS51442" s="96" t="n">
        <f aca="false">BR51442-2.5</f>
        <v>-2.5</v>
      </c>
    </row>
    <row r="51443" customFormat="false" ht="12" hidden="false" customHeight="false" outlineLevel="0" collapsed="false">
      <c r="BS51443" s="96" t="n">
        <f aca="false">BR51443-2.5</f>
        <v>-2.5</v>
      </c>
    </row>
    <row r="51444" customFormat="false" ht="12" hidden="false" customHeight="false" outlineLevel="0" collapsed="false">
      <c r="BS51444" s="96" t="n">
        <f aca="false">BR51444-2.5</f>
        <v>-2.5</v>
      </c>
    </row>
    <row r="51445" customFormat="false" ht="12" hidden="false" customHeight="false" outlineLevel="0" collapsed="false">
      <c r="BS51445" s="96" t="n">
        <f aca="false">BR51445-2.5</f>
        <v>-2.5</v>
      </c>
    </row>
    <row r="51446" customFormat="false" ht="12" hidden="false" customHeight="false" outlineLevel="0" collapsed="false">
      <c r="BS51446" s="96" t="n">
        <f aca="false">BR51446-2.5</f>
        <v>-2.5</v>
      </c>
    </row>
    <row r="51447" customFormat="false" ht="12" hidden="false" customHeight="false" outlineLevel="0" collapsed="false">
      <c r="BS51447" s="96" t="n">
        <f aca="false">BR51447-2.5</f>
        <v>-2.5</v>
      </c>
    </row>
    <row r="51448" customFormat="false" ht="12" hidden="false" customHeight="false" outlineLevel="0" collapsed="false">
      <c r="BS51448" s="96" t="n">
        <f aca="false">BR51448-2.5</f>
        <v>-2.5</v>
      </c>
    </row>
    <row r="51449" customFormat="false" ht="12" hidden="false" customHeight="false" outlineLevel="0" collapsed="false">
      <c r="BS51449" s="96" t="n">
        <f aca="false">BR51449-2.5</f>
        <v>-2.5</v>
      </c>
    </row>
    <row r="51450" customFormat="false" ht="12" hidden="false" customHeight="false" outlineLevel="0" collapsed="false">
      <c r="BS51450" s="96" t="n">
        <f aca="false">BR51450-2.5</f>
        <v>-2.5</v>
      </c>
    </row>
    <row r="51451" customFormat="false" ht="12" hidden="false" customHeight="false" outlineLevel="0" collapsed="false">
      <c r="BS51451" s="96" t="n">
        <f aca="false">BR51451-2.5</f>
        <v>-2.5</v>
      </c>
    </row>
    <row r="51452" customFormat="false" ht="12" hidden="false" customHeight="false" outlineLevel="0" collapsed="false">
      <c r="BS51452" s="96" t="n">
        <f aca="false">BR51452-2.5</f>
        <v>-2.5</v>
      </c>
    </row>
    <row r="51453" customFormat="false" ht="12" hidden="false" customHeight="false" outlineLevel="0" collapsed="false">
      <c r="BS51453" s="96" t="n">
        <f aca="false">BR51453-2.5</f>
        <v>-2.5</v>
      </c>
    </row>
    <row r="51454" customFormat="false" ht="12" hidden="false" customHeight="false" outlineLevel="0" collapsed="false">
      <c r="BS51454" s="96" t="n">
        <f aca="false">BR51454-2.5</f>
        <v>-2.5</v>
      </c>
    </row>
    <row r="51455" customFormat="false" ht="12" hidden="false" customHeight="false" outlineLevel="0" collapsed="false">
      <c r="BS51455" s="96" t="n">
        <f aca="false">BR51455-2.5</f>
        <v>-2.5</v>
      </c>
    </row>
    <row r="51456" customFormat="false" ht="12" hidden="false" customHeight="false" outlineLevel="0" collapsed="false">
      <c r="BS51456" s="96" t="n">
        <f aca="false">BR51456-2.5</f>
        <v>-2.5</v>
      </c>
    </row>
    <row r="51457" customFormat="false" ht="12" hidden="false" customHeight="false" outlineLevel="0" collapsed="false">
      <c r="BS51457" s="96" t="n">
        <f aca="false">BR51457-2.5</f>
        <v>-2.5</v>
      </c>
    </row>
    <row r="51458" customFormat="false" ht="12" hidden="false" customHeight="false" outlineLevel="0" collapsed="false">
      <c r="BS51458" s="96" t="n">
        <f aca="false">BR51458-2.5</f>
        <v>-2.5</v>
      </c>
    </row>
    <row r="51459" customFormat="false" ht="12" hidden="false" customHeight="false" outlineLevel="0" collapsed="false">
      <c r="BS51459" s="96" t="n">
        <f aca="false">BR51459-2.5</f>
        <v>-2.5</v>
      </c>
    </row>
    <row r="51460" customFormat="false" ht="12" hidden="false" customHeight="false" outlineLevel="0" collapsed="false">
      <c r="BS51460" s="96" t="n">
        <f aca="false">BR51460-2.5</f>
        <v>-2.5</v>
      </c>
    </row>
    <row r="51461" customFormat="false" ht="12" hidden="false" customHeight="false" outlineLevel="0" collapsed="false">
      <c r="BS51461" s="96" t="n">
        <f aca="false">BR51461-2.5</f>
        <v>-2.5</v>
      </c>
    </row>
    <row r="51462" customFormat="false" ht="12" hidden="false" customHeight="false" outlineLevel="0" collapsed="false">
      <c r="BS51462" s="96" t="n">
        <f aca="false">BR51462-2.5</f>
        <v>-2.5</v>
      </c>
    </row>
    <row r="51463" customFormat="false" ht="12" hidden="false" customHeight="false" outlineLevel="0" collapsed="false">
      <c r="BS51463" s="96" t="n">
        <f aca="false">BR51463-2.5</f>
        <v>-2.5</v>
      </c>
    </row>
    <row r="51464" customFormat="false" ht="12" hidden="false" customHeight="false" outlineLevel="0" collapsed="false">
      <c r="BS51464" s="96" t="n">
        <f aca="false">BR51464-2.5</f>
        <v>-2.5</v>
      </c>
    </row>
    <row r="51465" customFormat="false" ht="12" hidden="false" customHeight="false" outlineLevel="0" collapsed="false">
      <c r="BS51465" s="96" t="n">
        <f aca="false">BR51465-2.5</f>
        <v>-2.5</v>
      </c>
    </row>
    <row r="51466" customFormat="false" ht="12" hidden="false" customHeight="false" outlineLevel="0" collapsed="false">
      <c r="BS51466" s="96" t="n">
        <f aca="false">BR51466-2.5</f>
        <v>-2.5</v>
      </c>
    </row>
    <row r="51467" customFormat="false" ht="12" hidden="false" customHeight="false" outlineLevel="0" collapsed="false">
      <c r="BS51467" s="96" t="n">
        <f aca="false">BR51467-2.5</f>
        <v>-2.5</v>
      </c>
    </row>
    <row r="51468" customFormat="false" ht="12" hidden="false" customHeight="false" outlineLevel="0" collapsed="false">
      <c r="BS51468" s="96" t="n">
        <f aca="false">BR51468-2.5</f>
        <v>-2.5</v>
      </c>
    </row>
    <row r="51469" customFormat="false" ht="12" hidden="false" customHeight="false" outlineLevel="0" collapsed="false">
      <c r="BS51469" s="96" t="n">
        <f aca="false">BR51469-2.5</f>
        <v>-2.5</v>
      </c>
    </row>
    <row r="51470" customFormat="false" ht="12" hidden="false" customHeight="false" outlineLevel="0" collapsed="false">
      <c r="BS51470" s="96" t="n">
        <f aca="false">BR51470-2.5</f>
        <v>-2.5</v>
      </c>
    </row>
    <row r="51471" customFormat="false" ht="12" hidden="false" customHeight="false" outlineLevel="0" collapsed="false">
      <c r="BS51471" s="96" t="n">
        <f aca="false">BR51471-2.5</f>
        <v>-2.5</v>
      </c>
    </row>
    <row r="51472" customFormat="false" ht="12" hidden="false" customHeight="false" outlineLevel="0" collapsed="false">
      <c r="BS51472" s="96" t="n">
        <f aca="false">BR51472-2.5</f>
        <v>-2.5</v>
      </c>
    </row>
    <row r="51473" customFormat="false" ht="12" hidden="false" customHeight="false" outlineLevel="0" collapsed="false">
      <c r="BS51473" s="96" t="n">
        <f aca="false">BR51473-2.5</f>
        <v>-2.5</v>
      </c>
    </row>
    <row r="51474" customFormat="false" ht="12" hidden="false" customHeight="false" outlineLevel="0" collapsed="false">
      <c r="BS51474" s="96" t="n">
        <f aca="false">BR51474-2.5</f>
        <v>-2.5</v>
      </c>
    </row>
    <row r="51475" customFormat="false" ht="12" hidden="false" customHeight="false" outlineLevel="0" collapsed="false">
      <c r="BS51475" s="96" t="n">
        <f aca="false">BR51475-2.5</f>
        <v>-2.5</v>
      </c>
    </row>
    <row r="51476" customFormat="false" ht="12" hidden="false" customHeight="false" outlineLevel="0" collapsed="false">
      <c r="BS51476" s="96" t="n">
        <f aca="false">BR51476-2.5</f>
        <v>-2.5</v>
      </c>
    </row>
    <row r="51477" customFormat="false" ht="12" hidden="false" customHeight="false" outlineLevel="0" collapsed="false">
      <c r="BS51477" s="96" t="n">
        <f aca="false">BR51477-2.5</f>
        <v>-2.5</v>
      </c>
    </row>
    <row r="51478" customFormat="false" ht="12" hidden="false" customHeight="false" outlineLevel="0" collapsed="false">
      <c r="BS51478" s="96" t="n">
        <f aca="false">BR51478-2.5</f>
        <v>-2.5</v>
      </c>
    </row>
    <row r="51479" customFormat="false" ht="12" hidden="false" customHeight="false" outlineLevel="0" collapsed="false">
      <c r="BS51479" s="96" t="n">
        <f aca="false">BR51479-2.5</f>
        <v>-2.5</v>
      </c>
    </row>
    <row r="51480" customFormat="false" ht="12" hidden="false" customHeight="false" outlineLevel="0" collapsed="false">
      <c r="BS51480" s="96" t="n">
        <f aca="false">BR51480-2.5</f>
        <v>-2.5</v>
      </c>
    </row>
    <row r="51481" customFormat="false" ht="12" hidden="false" customHeight="false" outlineLevel="0" collapsed="false">
      <c r="BS51481" s="96" t="n">
        <f aca="false">BR51481-2.5</f>
        <v>-2.5</v>
      </c>
    </row>
    <row r="51482" customFormat="false" ht="12" hidden="false" customHeight="false" outlineLevel="0" collapsed="false">
      <c r="BS51482" s="96" t="n">
        <f aca="false">BR51482-2.5</f>
        <v>-2.5</v>
      </c>
    </row>
    <row r="51483" customFormat="false" ht="12" hidden="false" customHeight="false" outlineLevel="0" collapsed="false">
      <c r="BS51483" s="96" t="n">
        <f aca="false">BR51483-2.5</f>
        <v>-2.5</v>
      </c>
    </row>
    <row r="51484" customFormat="false" ht="12" hidden="false" customHeight="false" outlineLevel="0" collapsed="false">
      <c r="BS51484" s="96" t="n">
        <f aca="false">BR51484-2.5</f>
        <v>-2.5</v>
      </c>
    </row>
    <row r="51485" customFormat="false" ht="12" hidden="false" customHeight="false" outlineLevel="0" collapsed="false">
      <c r="BS51485" s="96" t="n">
        <f aca="false">BR51485-2.5</f>
        <v>-2.5</v>
      </c>
    </row>
    <row r="51486" customFormat="false" ht="12" hidden="false" customHeight="false" outlineLevel="0" collapsed="false">
      <c r="BS51486" s="96" t="n">
        <f aca="false">BR51486-2.5</f>
        <v>-2.5</v>
      </c>
    </row>
    <row r="51487" customFormat="false" ht="12" hidden="false" customHeight="false" outlineLevel="0" collapsed="false">
      <c r="BS51487" s="96" t="n">
        <f aca="false">BR51487-2.5</f>
        <v>-2.5</v>
      </c>
    </row>
    <row r="51488" customFormat="false" ht="12" hidden="false" customHeight="false" outlineLevel="0" collapsed="false">
      <c r="BS51488" s="96" t="n">
        <f aca="false">BR51488-2.5</f>
        <v>-2.5</v>
      </c>
    </row>
    <row r="51489" customFormat="false" ht="12" hidden="false" customHeight="false" outlineLevel="0" collapsed="false">
      <c r="BS51489" s="96" t="n">
        <f aca="false">BR51489-2.5</f>
        <v>-2.5</v>
      </c>
    </row>
    <row r="51490" customFormat="false" ht="12" hidden="false" customHeight="false" outlineLevel="0" collapsed="false">
      <c r="BS51490" s="96" t="n">
        <f aca="false">BR51490-2.5</f>
        <v>-2.5</v>
      </c>
    </row>
    <row r="51491" customFormat="false" ht="12" hidden="false" customHeight="false" outlineLevel="0" collapsed="false">
      <c r="BS51491" s="96" t="n">
        <f aca="false">BR51491-2.5</f>
        <v>-2.5</v>
      </c>
    </row>
    <row r="51492" customFormat="false" ht="12" hidden="false" customHeight="false" outlineLevel="0" collapsed="false">
      <c r="BS51492" s="96" t="n">
        <f aca="false">BR51492-2.5</f>
        <v>-2.5</v>
      </c>
    </row>
    <row r="51493" customFormat="false" ht="12" hidden="false" customHeight="false" outlineLevel="0" collapsed="false">
      <c r="BS51493" s="96" t="n">
        <f aca="false">BR51493-2.5</f>
        <v>-2.5</v>
      </c>
    </row>
    <row r="51494" customFormat="false" ht="12" hidden="false" customHeight="false" outlineLevel="0" collapsed="false">
      <c r="BS51494" s="96" t="n">
        <f aca="false">BR51494-2.5</f>
        <v>-2.5</v>
      </c>
    </row>
    <row r="51495" customFormat="false" ht="12" hidden="false" customHeight="false" outlineLevel="0" collapsed="false">
      <c r="BS51495" s="96" t="n">
        <f aca="false">BR51495-2.5</f>
        <v>-2.5</v>
      </c>
    </row>
    <row r="51496" customFormat="false" ht="12" hidden="false" customHeight="false" outlineLevel="0" collapsed="false">
      <c r="BS51496" s="96" t="n">
        <f aca="false">BR51496-2.5</f>
        <v>-2.5</v>
      </c>
    </row>
    <row r="51497" customFormat="false" ht="12" hidden="false" customHeight="false" outlineLevel="0" collapsed="false">
      <c r="BS51497" s="96" t="n">
        <f aca="false">BR51497-2.5</f>
        <v>-2.5</v>
      </c>
    </row>
    <row r="51498" customFormat="false" ht="12" hidden="false" customHeight="false" outlineLevel="0" collapsed="false">
      <c r="BS51498" s="96" t="n">
        <f aca="false">BR51498-2.5</f>
        <v>-2.5</v>
      </c>
    </row>
    <row r="51499" customFormat="false" ht="12" hidden="false" customHeight="false" outlineLevel="0" collapsed="false">
      <c r="BS51499" s="96" t="n">
        <f aca="false">BR51499-2.5</f>
        <v>-2.5</v>
      </c>
    </row>
    <row r="51500" customFormat="false" ht="12" hidden="false" customHeight="false" outlineLevel="0" collapsed="false">
      <c r="BS51500" s="96" t="n">
        <f aca="false">BR51500-2.5</f>
        <v>-2.5</v>
      </c>
    </row>
    <row r="51501" customFormat="false" ht="12" hidden="false" customHeight="false" outlineLevel="0" collapsed="false">
      <c r="BS51501" s="96" t="n">
        <f aca="false">BR51501-2.5</f>
        <v>-2.5</v>
      </c>
    </row>
    <row r="51502" customFormat="false" ht="12" hidden="false" customHeight="false" outlineLevel="0" collapsed="false">
      <c r="BS51502" s="96" t="n">
        <f aca="false">BR51502-2.5</f>
        <v>-2.5</v>
      </c>
    </row>
    <row r="51503" customFormat="false" ht="12" hidden="false" customHeight="false" outlineLevel="0" collapsed="false">
      <c r="BS51503" s="96" t="n">
        <f aca="false">BR51503-2.5</f>
        <v>-2.5</v>
      </c>
    </row>
    <row r="51504" customFormat="false" ht="12" hidden="false" customHeight="false" outlineLevel="0" collapsed="false">
      <c r="BS51504" s="96" t="n">
        <f aca="false">BR51504-2.5</f>
        <v>-2.5</v>
      </c>
    </row>
    <row r="51505" customFormat="false" ht="12" hidden="false" customHeight="false" outlineLevel="0" collapsed="false">
      <c r="BS51505" s="96" t="n">
        <f aca="false">BR51505-2.5</f>
        <v>-2.5</v>
      </c>
    </row>
    <row r="51506" customFormat="false" ht="12" hidden="false" customHeight="false" outlineLevel="0" collapsed="false">
      <c r="BS51506" s="96" t="n">
        <f aca="false">BR51506-2.5</f>
        <v>-2.5</v>
      </c>
    </row>
    <row r="51507" customFormat="false" ht="12" hidden="false" customHeight="false" outlineLevel="0" collapsed="false">
      <c r="BS51507" s="96" t="n">
        <f aca="false">BR51507-2.5</f>
        <v>-2.5</v>
      </c>
    </row>
    <row r="51508" customFormat="false" ht="12" hidden="false" customHeight="false" outlineLevel="0" collapsed="false">
      <c r="BS51508" s="96" t="n">
        <f aca="false">BR51508-2.5</f>
        <v>-2.5</v>
      </c>
    </row>
    <row r="51509" customFormat="false" ht="12" hidden="false" customHeight="false" outlineLevel="0" collapsed="false">
      <c r="BS51509" s="96" t="n">
        <f aca="false">BR51509-2.5</f>
        <v>-2.5</v>
      </c>
    </row>
    <row r="51510" customFormat="false" ht="12" hidden="false" customHeight="false" outlineLevel="0" collapsed="false">
      <c r="BS51510" s="96" t="n">
        <f aca="false">BR51510-2.5</f>
        <v>-2.5</v>
      </c>
    </row>
    <row r="51511" customFormat="false" ht="12" hidden="false" customHeight="false" outlineLevel="0" collapsed="false">
      <c r="BS51511" s="96" t="n">
        <f aca="false">BR51511-2.5</f>
        <v>-2.5</v>
      </c>
    </row>
    <row r="51512" customFormat="false" ht="12" hidden="false" customHeight="false" outlineLevel="0" collapsed="false">
      <c r="BS51512" s="96" t="n">
        <f aca="false">BR51512-2.5</f>
        <v>-2.5</v>
      </c>
    </row>
    <row r="51513" customFormat="false" ht="12" hidden="false" customHeight="false" outlineLevel="0" collapsed="false">
      <c r="BS51513" s="96" t="n">
        <f aca="false">BR51513-2.5</f>
        <v>-2.5</v>
      </c>
    </row>
    <row r="51514" customFormat="false" ht="12" hidden="false" customHeight="false" outlineLevel="0" collapsed="false">
      <c r="BS51514" s="96" t="n">
        <f aca="false">BR51514-2.5</f>
        <v>-2.5</v>
      </c>
    </row>
    <row r="51515" customFormat="false" ht="12" hidden="false" customHeight="false" outlineLevel="0" collapsed="false">
      <c r="BS51515" s="96" t="n">
        <f aca="false">BR51515-2.5</f>
        <v>-2.5</v>
      </c>
    </row>
    <row r="51516" customFormat="false" ht="12" hidden="false" customHeight="false" outlineLevel="0" collapsed="false">
      <c r="BS51516" s="96" t="n">
        <f aca="false">BR51516-2.5</f>
        <v>-2.5</v>
      </c>
    </row>
    <row r="51517" customFormat="false" ht="12" hidden="false" customHeight="false" outlineLevel="0" collapsed="false">
      <c r="BS51517" s="96" t="n">
        <f aca="false">BR51517-2.5</f>
        <v>-2.5</v>
      </c>
    </row>
    <row r="51518" customFormat="false" ht="12" hidden="false" customHeight="false" outlineLevel="0" collapsed="false">
      <c r="BS51518" s="96" t="n">
        <f aca="false">BR51518-2.5</f>
        <v>-2.5</v>
      </c>
    </row>
    <row r="51519" customFormat="false" ht="12" hidden="false" customHeight="false" outlineLevel="0" collapsed="false">
      <c r="BS51519" s="96" t="n">
        <f aca="false">BR51519-2.5</f>
        <v>-2.5</v>
      </c>
    </row>
    <row r="51520" customFormat="false" ht="12" hidden="false" customHeight="false" outlineLevel="0" collapsed="false">
      <c r="BS51520" s="96" t="n">
        <f aca="false">BR51520-2.5</f>
        <v>-2.5</v>
      </c>
    </row>
    <row r="51521" customFormat="false" ht="12" hidden="false" customHeight="false" outlineLevel="0" collapsed="false">
      <c r="BS51521" s="96" t="n">
        <f aca="false">BR51521-2.5</f>
        <v>-2.5</v>
      </c>
    </row>
    <row r="51522" customFormat="false" ht="12" hidden="false" customHeight="false" outlineLevel="0" collapsed="false">
      <c r="BS51522" s="96" t="n">
        <f aca="false">BR51522-2.5</f>
        <v>-2.5</v>
      </c>
    </row>
    <row r="51523" customFormat="false" ht="12" hidden="false" customHeight="false" outlineLevel="0" collapsed="false">
      <c r="BS51523" s="96" t="n">
        <f aca="false">BR51523-2.5</f>
        <v>-2.5</v>
      </c>
    </row>
    <row r="51524" customFormat="false" ht="12" hidden="false" customHeight="false" outlineLevel="0" collapsed="false">
      <c r="BS51524" s="96" t="n">
        <f aca="false">BR51524-2.5</f>
        <v>-2.5</v>
      </c>
    </row>
    <row r="51525" customFormat="false" ht="12" hidden="false" customHeight="false" outlineLevel="0" collapsed="false">
      <c r="BS51525" s="96" t="n">
        <f aca="false">BR51525-2.5</f>
        <v>-2.5</v>
      </c>
    </row>
    <row r="51526" customFormat="false" ht="12" hidden="false" customHeight="false" outlineLevel="0" collapsed="false">
      <c r="BS51526" s="96" t="n">
        <f aca="false">BR51526-2.5</f>
        <v>-2.5</v>
      </c>
    </row>
    <row r="51527" customFormat="false" ht="12" hidden="false" customHeight="false" outlineLevel="0" collapsed="false">
      <c r="BS51527" s="96" t="n">
        <f aca="false">BR51527-2.5</f>
        <v>-2.5</v>
      </c>
    </row>
    <row r="51528" customFormat="false" ht="12" hidden="false" customHeight="false" outlineLevel="0" collapsed="false">
      <c r="BS51528" s="96" t="n">
        <f aca="false">BR51528-2.5</f>
        <v>-2.5</v>
      </c>
    </row>
    <row r="51529" customFormat="false" ht="12" hidden="false" customHeight="false" outlineLevel="0" collapsed="false">
      <c r="BS51529" s="96" t="n">
        <f aca="false">BR51529-2.5</f>
        <v>-2.5</v>
      </c>
    </row>
    <row r="51530" customFormat="false" ht="12" hidden="false" customHeight="false" outlineLevel="0" collapsed="false">
      <c r="BS51530" s="96" t="n">
        <f aca="false">BR51530-2.5</f>
        <v>-2.5</v>
      </c>
    </row>
    <row r="51531" customFormat="false" ht="12" hidden="false" customHeight="false" outlineLevel="0" collapsed="false">
      <c r="BS51531" s="96" t="n">
        <f aca="false">BR51531-2.5</f>
        <v>-2.5</v>
      </c>
    </row>
    <row r="51532" customFormat="false" ht="12" hidden="false" customHeight="false" outlineLevel="0" collapsed="false">
      <c r="BS51532" s="96" t="n">
        <f aca="false">BR51532-2.5</f>
        <v>-2.5</v>
      </c>
    </row>
    <row r="51533" customFormat="false" ht="12" hidden="false" customHeight="false" outlineLevel="0" collapsed="false">
      <c r="BS51533" s="96" t="n">
        <f aca="false">BR51533-2.5</f>
        <v>-2.5</v>
      </c>
    </row>
    <row r="51534" customFormat="false" ht="12" hidden="false" customHeight="false" outlineLevel="0" collapsed="false">
      <c r="BS51534" s="96" t="n">
        <f aca="false">BR51534-2.5</f>
        <v>-2.5</v>
      </c>
    </row>
    <row r="51535" customFormat="false" ht="12" hidden="false" customHeight="false" outlineLevel="0" collapsed="false">
      <c r="BS51535" s="96" t="n">
        <f aca="false">BR51535-2.5</f>
        <v>-2.5</v>
      </c>
    </row>
    <row r="51536" customFormat="false" ht="12" hidden="false" customHeight="false" outlineLevel="0" collapsed="false">
      <c r="BS51536" s="96" t="n">
        <f aca="false">BR51536-2.5</f>
        <v>-2.5</v>
      </c>
    </row>
    <row r="51537" customFormat="false" ht="12" hidden="false" customHeight="false" outlineLevel="0" collapsed="false">
      <c r="BS51537" s="96" t="n">
        <f aca="false">BR51537-2.5</f>
        <v>-2.5</v>
      </c>
    </row>
    <row r="51538" customFormat="false" ht="12" hidden="false" customHeight="false" outlineLevel="0" collapsed="false">
      <c r="BS51538" s="96" t="n">
        <f aca="false">BR51538-2.5</f>
        <v>-2.5</v>
      </c>
    </row>
    <row r="51539" customFormat="false" ht="12" hidden="false" customHeight="false" outlineLevel="0" collapsed="false">
      <c r="BS51539" s="96" t="n">
        <f aca="false">BR51539-2.5</f>
        <v>-2.5</v>
      </c>
    </row>
    <row r="51540" customFormat="false" ht="12" hidden="false" customHeight="false" outlineLevel="0" collapsed="false">
      <c r="BS51540" s="96" t="n">
        <f aca="false">BR51540-2.5</f>
        <v>-2.5</v>
      </c>
    </row>
    <row r="51541" customFormat="false" ht="12" hidden="false" customHeight="false" outlineLevel="0" collapsed="false">
      <c r="BS51541" s="96" t="n">
        <f aca="false">BR51541-2.5</f>
        <v>-2.5</v>
      </c>
    </row>
    <row r="51542" customFormat="false" ht="12" hidden="false" customHeight="false" outlineLevel="0" collapsed="false">
      <c r="BS51542" s="96" t="n">
        <f aca="false">BR51542-2.5</f>
        <v>-2.5</v>
      </c>
    </row>
    <row r="51543" customFormat="false" ht="12" hidden="false" customHeight="false" outlineLevel="0" collapsed="false">
      <c r="BS51543" s="96" t="n">
        <f aca="false">BR51543-2.5</f>
        <v>-2.5</v>
      </c>
    </row>
    <row r="51544" customFormat="false" ht="12" hidden="false" customHeight="false" outlineLevel="0" collapsed="false">
      <c r="BS51544" s="96" t="n">
        <f aca="false">BR51544-2.5</f>
        <v>-2.5</v>
      </c>
    </row>
    <row r="51545" customFormat="false" ht="12" hidden="false" customHeight="false" outlineLevel="0" collapsed="false">
      <c r="BS51545" s="96" t="n">
        <f aca="false">BR51545-2.5</f>
        <v>-2.5</v>
      </c>
    </row>
    <row r="51546" customFormat="false" ht="12" hidden="false" customHeight="false" outlineLevel="0" collapsed="false">
      <c r="BS51546" s="96" t="n">
        <f aca="false">BR51546-2.5</f>
        <v>-2.5</v>
      </c>
    </row>
    <row r="51547" customFormat="false" ht="12" hidden="false" customHeight="false" outlineLevel="0" collapsed="false">
      <c r="BS51547" s="96" t="n">
        <f aca="false">BR51547-2.5</f>
        <v>-2.5</v>
      </c>
    </row>
    <row r="51548" customFormat="false" ht="12" hidden="false" customHeight="false" outlineLevel="0" collapsed="false">
      <c r="BS51548" s="96" t="n">
        <f aca="false">BR51548-2.5</f>
        <v>-2.5</v>
      </c>
    </row>
    <row r="51549" customFormat="false" ht="12" hidden="false" customHeight="false" outlineLevel="0" collapsed="false">
      <c r="BS51549" s="96" t="n">
        <f aca="false">BR51549-2.5</f>
        <v>-2.5</v>
      </c>
    </row>
    <row r="51550" customFormat="false" ht="12" hidden="false" customHeight="false" outlineLevel="0" collapsed="false">
      <c r="BS51550" s="96" t="n">
        <f aca="false">BR51550-2.5</f>
        <v>-2.5</v>
      </c>
    </row>
    <row r="51551" customFormat="false" ht="12" hidden="false" customHeight="false" outlineLevel="0" collapsed="false">
      <c r="BS51551" s="96" t="n">
        <f aca="false">BR51551-2.5</f>
        <v>-2.5</v>
      </c>
    </row>
    <row r="51552" customFormat="false" ht="12" hidden="false" customHeight="false" outlineLevel="0" collapsed="false">
      <c r="BS51552" s="96" t="n">
        <f aca="false">BR51552-2.5</f>
        <v>-2.5</v>
      </c>
    </row>
    <row r="51553" customFormat="false" ht="12" hidden="false" customHeight="false" outlineLevel="0" collapsed="false">
      <c r="BS51553" s="96" t="n">
        <f aca="false">BR51553-2.5</f>
        <v>-2.5</v>
      </c>
    </row>
    <row r="51554" customFormat="false" ht="12" hidden="false" customHeight="false" outlineLevel="0" collapsed="false">
      <c r="BS51554" s="96" t="n">
        <f aca="false">BR51554-2.5</f>
        <v>-2.5</v>
      </c>
    </row>
    <row r="51555" customFormat="false" ht="12" hidden="false" customHeight="false" outlineLevel="0" collapsed="false">
      <c r="BS51555" s="96" t="n">
        <f aca="false">BR51555-2.5</f>
        <v>-2.5</v>
      </c>
    </row>
    <row r="51556" customFormat="false" ht="12" hidden="false" customHeight="false" outlineLevel="0" collapsed="false">
      <c r="BS51556" s="96" t="n">
        <f aca="false">BR51556-2.5</f>
        <v>-2.5</v>
      </c>
    </row>
    <row r="51557" customFormat="false" ht="12" hidden="false" customHeight="false" outlineLevel="0" collapsed="false">
      <c r="BS51557" s="96" t="n">
        <f aca="false">BR51557-2.5</f>
        <v>-2.5</v>
      </c>
    </row>
    <row r="51558" customFormat="false" ht="12" hidden="false" customHeight="false" outlineLevel="0" collapsed="false">
      <c r="BS51558" s="96" t="n">
        <f aca="false">BR51558-2.5</f>
        <v>-2.5</v>
      </c>
    </row>
    <row r="51559" customFormat="false" ht="12" hidden="false" customHeight="false" outlineLevel="0" collapsed="false">
      <c r="BS51559" s="96" t="n">
        <f aca="false">BR51559-2.5</f>
        <v>-2.5</v>
      </c>
    </row>
    <row r="51560" customFormat="false" ht="12" hidden="false" customHeight="false" outlineLevel="0" collapsed="false">
      <c r="BS51560" s="96" t="n">
        <f aca="false">BR51560-2.5</f>
        <v>-2.5</v>
      </c>
    </row>
    <row r="51561" customFormat="false" ht="12" hidden="false" customHeight="false" outlineLevel="0" collapsed="false">
      <c r="BS51561" s="96" t="n">
        <f aca="false">BR51561-2.5</f>
        <v>-2.5</v>
      </c>
    </row>
    <row r="51562" customFormat="false" ht="12" hidden="false" customHeight="false" outlineLevel="0" collapsed="false">
      <c r="BS51562" s="96" t="n">
        <f aca="false">BR51562-2.5</f>
        <v>-2.5</v>
      </c>
    </row>
    <row r="51563" customFormat="false" ht="12" hidden="false" customHeight="false" outlineLevel="0" collapsed="false">
      <c r="BS51563" s="96" t="n">
        <f aca="false">BR51563-2.5</f>
        <v>-2.5</v>
      </c>
    </row>
    <row r="51564" customFormat="false" ht="12" hidden="false" customHeight="false" outlineLevel="0" collapsed="false">
      <c r="BS51564" s="96" t="n">
        <f aca="false">BR51564-2.5</f>
        <v>-2.5</v>
      </c>
    </row>
    <row r="51565" customFormat="false" ht="12" hidden="false" customHeight="false" outlineLevel="0" collapsed="false">
      <c r="BS51565" s="96" t="n">
        <f aca="false">BR51565-2.5</f>
        <v>-2.5</v>
      </c>
    </row>
    <row r="51566" customFormat="false" ht="12" hidden="false" customHeight="false" outlineLevel="0" collapsed="false">
      <c r="BS51566" s="96" t="n">
        <f aca="false">BR51566-2.5</f>
        <v>-2.5</v>
      </c>
    </row>
    <row r="51567" customFormat="false" ht="12" hidden="false" customHeight="false" outlineLevel="0" collapsed="false">
      <c r="BS51567" s="96" t="n">
        <f aca="false">BR51567-2.5</f>
        <v>-2.5</v>
      </c>
    </row>
    <row r="51568" customFormat="false" ht="12" hidden="false" customHeight="false" outlineLevel="0" collapsed="false">
      <c r="BS51568" s="96" t="n">
        <f aca="false">BR51568-2.5</f>
        <v>-2.5</v>
      </c>
    </row>
    <row r="51569" customFormat="false" ht="12" hidden="false" customHeight="false" outlineLevel="0" collapsed="false">
      <c r="BS51569" s="96" t="n">
        <f aca="false">BR51569-2.5</f>
        <v>-2.5</v>
      </c>
    </row>
    <row r="51570" customFormat="false" ht="12" hidden="false" customHeight="false" outlineLevel="0" collapsed="false">
      <c r="BS51570" s="96" t="n">
        <f aca="false">BR51570-2.5</f>
        <v>-2.5</v>
      </c>
    </row>
    <row r="51571" customFormat="false" ht="12" hidden="false" customHeight="false" outlineLevel="0" collapsed="false">
      <c r="BS51571" s="96" t="n">
        <f aca="false">BR51571-2.5</f>
        <v>-2.5</v>
      </c>
    </row>
    <row r="51572" customFormat="false" ht="12" hidden="false" customHeight="false" outlineLevel="0" collapsed="false">
      <c r="BS51572" s="96" t="n">
        <f aca="false">BR51572-2.5</f>
        <v>-2.5</v>
      </c>
    </row>
    <row r="51573" customFormat="false" ht="12" hidden="false" customHeight="false" outlineLevel="0" collapsed="false">
      <c r="BS51573" s="96" t="n">
        <f aca="false">BR51573-2.5</f>
        <v>-2.5</v>
      </c>
    </row>
    <row r="51574" customFormat="false" ht="12" hidden="false" customHeight="false" outlineLevel="0" collapsed="false">
      <c r="BS51574" s="96" t="n">
        <f aca="false">BR51574-2.5</f>
        <v>-2.5</v>
      </c>
    </row>
    <row r="51575" customFormat="false" ht="12" hidden="false" customHeight="false" outlineLevel="0" collapsed="false">
      <c r="BS51575" s="96" t="n">
        <f aca="false">BR51575-2.5</f>
        <v>-2.5</v>
      </c>
    </row>
    <row r="51576" customFormat="false" ht="12" hidden="false" customHeight="false" outlineLevel="0" collapsed="false">
      <c r="BS51576" s="96" t="n">
        <f aca="false">BR51576-2.5</f>
        <v>-2.5</v>
      </c>
    </row>
    <row r="51577" customFormat="false" ht="12" hidden="false" customHeight="false" outlineLevel="0" collapsed="false">
      <c r="BS51577" s="96" t="n">
        <f aca="false">BR51577-2.5</f>
        <v>-2.5</v>
      </c>
    </row>
    <row r="51578" customFormat="false" ht="12" hidden="false" customHeight="false" outlineLevel="0" collapsed="false">
      <c r="BS51578" s="96" t="n">
        <f aca="false">BR51578-2.5</f>
        <v>-2.5</v>
      </c>
    </row>
    <row r="51579" customFormat="false" ht="12" hidden="false" customHeight="false" outlineLevel="0" collapsed="false">
      <c r="BS51579" s="96" t="n">
        <f aca="false">BR51579-2.5</f>
        <v>-2.5</v>
      </c>
    </row>
    <row r="51580" customFormat="false" ht="12" hidden="false" customHeight="false" outlineLevel="0" collapsed="false">
      <c r="BS51580" s="96" t="n">
        <f aca="false">BR51580-2.5</f>
        <v>-2.5</v>
      </c>
    </row>
    <row r="51581" customFormat="false" ht="12" hidden="false" customHeight="false" outlineLevel="0" collapsed="false">
      <c r="BS51581" s="96" t="n">
        <f aca="false">BR51581-2.5</f>
        <v>-2.5</v>
      </c>
    </row>
    <row r="51582" customFormat="false" ht="12" hidden="false" customHeight="false" outlineLevel="0" collapsed="false">
      <c r="BS51582" s="96" t="n">
        <f aca="false">BR51582-2.5</f>
        <v>-2.5</v>
      </c>
    </row>
    <row r="51583" customFormat="false" ht="12" hidden="false" customHeight="false" outlineLevel="0" collapsed="false">
      <c r="BS51583" s="96" t="n">
        <f aca="false">BR51583-2.5</f>
        <v>-2.5</v>
      </c>
    </row>
    <row r="51584" customFormat="false" ht="12" hidden="false" customHeight="false" outlineLevel="0" collapsed="false">
      <c r="BS51584" s="96" t="n">
        <f aca="false">BR51584-2.5</f>
        <v>-2.5</v>
      </c>
    </row>
    <row r="51585" customFormat="false" ht="12" hidden="false" customHeight="false" outlineLevel="0" collapsed="false">
      <c r="BS51585" s="96" t="n">
        <f aca="false">BR51585-2.5</f>
        <v>-2.5</v>
      </c>
    </row>
    <row r="51586" customFormat="false" ht="12" hidden="false" customHeight="false" outlineLevel="0" collapsed="false">
      <c r="BS51586" s="96" t="n">
        <f aca="false">BR51586-2.5</f>
        <v>-2.5</v>
      </c>
    </row>
    <row r="51587" customFormat="false" ht="12" hidden="false" customHeight="false" outlineLevel="0" collapsed="false">
      <c r="BS51587" s="96" t="n">
        <f aca="false">BR51587-2.5</f>
        <v>-2.5</v>
      </c>
    </row>
    <row r="51588" customFormat="false" ht="12" hidden="false" customHeight="false" outlineLevel="0" collapsed="false">
      <c r="BS51588" s="96" t="n">
        <f aca="false">BR51588-2.5</f>
        <v>-2.5</v>
      </c>
    </row>
    <row r="51589" customFormat="false" ht="12" hidden="false" customHeight="false" outlineLevel="0" collapsed="false">
      <c r="BS51589" s="96" t="n">
        <f aca="false">BR51589-2.5</f>
        <v>-2.5</v>
      </c>
    </row>
    <row r="51590" customFormat="false" ht="12" hidden="false" customHeight="false" outlineLevel="0" collapsed="false">
      <c r="BS51590" s="96" t="n">
        <f aca="false">BR51590-2.5</f>
        <v>-2.5</v>
      </c>
    </row>
    <row r="51591" customFormat="false" ht="12" hidden="false" customHeight="false" outlineLevel="0" collapsed="false">
      <c r="BS51591" s="96" t="n">
        <f aca="false">BR51591-2.5</f>
        <v>-2.5</v>
      </c>
    </row>
    <row r="51592" customFormat="false" ht="12" hidden="false" customHeight="false" outlineLevel="0" collapsed="false">
      <c r="BS51592" s="96" t="n">
        <f aca="false">BR51592-2.5</f>
        <v>-2.5</v>
      </c>
    </row>
    <row r="51593" customFormat="false" ht="12" hidden="false" customHeight="false" outlineLevel="0" collapsed="false">
      <c r="BS51593" s="96" t="n">
        <f aca="false">BR51593-2.5</f>
        <v>-2.5</v>
      </c>
    </row>
    <row r="51594" customFormat="false" ht="12" hidden="false" customHeight="false" outlineLevel="0" collapsed="false">
      <c r="BS51594" s="96" t="n">
        <f aca="false">BR51594-2.5</f>
        <v>-2.5</v>
      </c>
    </row>
    <row r="51595" customFormat="false" ht="12" hidden="false" customHeight="false" outlineLevel="0" collapsed="false">
      <c r="BS51595" s="96" t="n">
        <f aca="false">BR51595-2.5</f>
        <v>-2.5</v>
      </c>
    </row>
    <row r="51596" customFormat="false" ht="12" hidden="false" customHeight="false" outlineLevel="0" collapsed="false">
      <c r="BS51596" s="96" t="n">
        <f aca="false">BR51596-2.5</f>
        <v>-2.5</v>
      </c>
    </row>
    <row r="51597" customFormat="false" ht="12" hidden="false" customHeight="false" outlineLevel="0" collapsed="false">
      <c r="BS51597" s="96" t="n">
        <f aca="false">BR51597-2.5</f>
        <v>-2.5</v>
      </c>
    </row>
    <row r="51598" customFormat="false" ht="12" hidden="false" customHeight="false" outlineLevel="0" collapsed="false">
      <c r="BS51598" s="96" t="n">
        <f aca="false">BR51598-2.5</f>
        <v>-2.5</v>
      </c>
    </row>
    <row r="51599" customFormat="false" ht="12" hidden="false" customHeight="false" outlineLevel="0" collapsed="false">
      <c r="BS51599" s="96" t="n">
        <f aca="false">BR51599-2.5</f>
        <v>-2.5</v>
      </c>
    </row>
    <row r="51600" customFormat="false" ht="12" hidden="false" customHeight="false" outlineLevel="0" collapsed="false">
      <c r="BS51600" s="96" t="n">
        <f aca="false">BR51600-2.5</f>
        <v>-2.5</v>
      </c>
    </row>
    <row r="51601" customFormat="false" ht="12" hidden="false" customHeight="false" outlineLevel="0" collapsed="false">
      <c r="BS51601" s="96" t="n">
        <f aca="false">BR51601-2.5</f>
        <v>-2.5</v>
      </c>
    </row>
    <row r="51602" customFormat="false" ht="12" hidden="false" customHeight="false" outlineLevel="0" collapsed="false">
      <c r="BS51602" s="96" t="n">
        <f aca="false">BR51602-2.5</f>
        <v>-2.5</v>
      </c>
    </row>
    <row r="51603" customFormat="false" ht="12" hidden="false" customHeight="false" outlineLevel="0" collapsed="false">
      <c r="BS51603" s="96" t="n">
        <f aca="false">BR51603-2.5</f>
        <v>-2.5</v>
      </c>
    </row>
    <row r="51604" customFormat="false" ht="12" hidden="false" customHeight="false" outlineLevel="0" collapsed="false">
      <c r="BS51604" s="96" t="n">
        <f aca="false">BR51604-2.5</f>
        <v>-2.5</v>
      </c>
    </row>
    <row r="51605" customFormat="false" ht="12" hidden="false" customHeight="false" outlineLevel="0" collapsed="false">
      <c r="BS51605" s="96" t="n">
        <f aca="false">BR51605-2.5</f>
        <v>-2.5</v>
      </c>
    </row>
    <row r="51606" customFormat="false" ht="12" hidden="false" customHeight="false" outlineLevel="0" collapsed="false">
      <c r="BS51606" s="96" t="n">
        <f aca="false">BR51606-2.5</f>
        <v>-2.5</v>
      </c>
    </row>
    <row r="51607" customFormat="false" ht="12" hidden="false" customHeight="false" outlineLevel="0" collapsed="false">
      <c r="BS51607" s="96" t="n">
        <f aca="false">BR51607-2.5</f>
        <v>-2.5</v>
      </c>
    </row>
    <row r="51608" customFormat="false" ht="12" hidden="false" customHeight="false" outlineLevel="0" collapsed="false">
      <c r="BS51608" s="96" t="n">
        <f aca="false">BR51608-2.5</f>
        <v>-2.5</v>
      </c>
    </row>
    <row r="51609" customFormat="false" ht="12" hidden="false" customHeight="false" outlineLevel="0" collapsed="false">
      <c r="BS51609" s="96" t="n">
        <f aca="false">BR51609-2.5</f>
        <v>-2.5</v>
      </c>
    </row>
    <row r="51610" customFormat="false" ht="12" hidden="false" customHeight="false" outlineLevel="0" collapsed="false">
      <c r="BS51610" s="96" t="n">
        <f aca="false">BR51610-2.5</f>
        <v>-2.5</v>
      </c>
    </row>
    <row r="51611" customFormat="false" ht="12" hidden="false" customHeight="false" outlineLevel="0" collapsed="false">
      <c r="BS51611" s="96" t="n">
        <f aca="false">BR51611-2.5</f>
        <v>-2.5</v>
      </c>
    </row>
    <row r="51612" customFormat="false" ht="12" hidden="false" customHeight="false" outlineLevel="0" collapsed="false">
      <c r="BS51612" s="96" t="n">
        <f aca="false">BR51612-2.5</f>
        <v>-2.5</v>
      </c>
    </row>
    <row r="51613" customFormat="false" ht="12" hidden="false" customHeight="false" outlineLevel="0" collapsed="false">
      <c r="BS51613" s="96" t="n">
        <f aca="false">BR51613-2.5</f>
        <v>-2.5</v>
      </c>
    </row>
    <row r="51614" customFormat="false" ht="12" hidden="false" customHeight="false" outlineLevel="0" collapsed="false">
      <c r="BS51614" s="96" t="n">
        <f aca="false">BR51614-2.5</f>
        <v>-2.5</v>
      </c>
    </row>
    <row r="51615" customFormat="false" ht="12" hidden="false" customHeight="false" outlineLevel="0" collapsed="false">
      <c r="BS51615" s="96" t="n">
        <f aca="false">BR51615-2.5</f>
        <v>-2.5</v>
      </c>
    </row>
    <row r="51616" customFormat="false" ht="12" hidden="false" customHeight="false" outlineLevel="0" collapsed="false">
      <c r="BS51616" s="96" t="n">
        <f aca="false">BR51616-2.5</f>
        <v>-2.5</v>
      </c>
    </row>
    <row r="51617" customFormat="false" ht="12" hidden="false" customHeight="false" outlineLevel="0" collapsed="false">
      <c r="BS51617" s="96" t="n">
        <f aca="false">BR51617-2.5</f>
        <v>-2.5</v>
      </c>
    </row>
    <row r="51618" customFormat="false" ht="12" hidden="false" customHeight="false" outlineLevel="0" collapsed="false">
      <c r="BS51618" s="96" t="n">
        <f aca="false">BR51618-2.5</f>
        <v>-2.5</v>
      </c>
    </row>
    <row r="51619" customFormat="false" ht="12" hidden="false" customHeight="false" outlineLevel="0" collapsed="false">
      <c r="BS51619" s="96" t="n">
        <f aca="false">BR51619-2.5</f>
        <v>-2.5</v>
      </c>
    </row>
    <row r="51620" customFormat="false" ht="12" hidden="false" customHeight="false" outlineLevel="0" collapsed="false">
      <c r="BS51620" s="96" t="n">
        <f aca="false">BR51620-2.5</f>
        <v>-2.5</v>
      </c>
    </row>
    <row r="51621" customFormat="false" ht="12" hidden="false" customHeight="false" outlineLevel="0" collapsed="false">
      <c r="BS51621" s="96" t="n">
        <f aca="false">BR51621-2.5</f>
        <v>-2.5</v>
      </c>
    </row>
    <row r="51622" customFormat="false" ht="12" hidden="false" customHeight="false" outlineLevel="0" collapsed="false">
      <c r="BS51622" s="96" t="n">
        <f aca="false">BR51622-2.5</f>
        <v>-2.5</v>
      </c>
    </row>
    <row r="51623" customFormat="false" ht="12" hidden="false" customHeight="false" outlineLevel="0" collapsed="false">
      <c r="BS51623" s="96" t="n">
        <f aca="false">BR51623-2.5</f>
        <v>-2.5</v>
      </c>
    </row>
    <row r="51624" customFormat="false" ht="12" hidden="false" customHeight="false" outlineLevel="0" collapsed="false">
      <c r="BS51624" s="96" t="n">
        <f aca="false">BR51624-2.5</f>
        <v>-2.5</v>
      </c>
    </row>
    <row r="51625" customFormat="false" ht="12" hidden="false" customHeight="false" outlineLevel="0" collapsed="false">
      <c r="BS51625" s="96" t="n">
        <f aca="false">BR51625-2.5</f>
        <v>-2.5</v>
      </c>
    </row>
    <row r="51626" customFormat="false" ht="12" hidden="false" customHeight="false" outlineLevel="0" collapsed="false">
      <c r="BS51626" s="96" t="n">
        <f aca="false">BR51626-2.5</f>
        <v>-2.5</v>
      </c>
    </row>
    <row r="51627" customFormat="false" ht="12" hidden="false" customHeight="false" outlineLevel="0" collapsed="false">
      <c r="BS51627" s="96" t="n">
        <f aca="false">BR51627-2.5</f>
        <v>-2.5</v>
      </c>
    </row>
    <row r="51628" customFormat="false" ht="12" hidden="false" customHeight="false" outlineLevel="0" collapsed="false">
      <c r="BS51628" s="96" t="n">
        <f aca="false">BR51628-2.5</f>
        <v>-2.5</v>
      </c>
    </row>
    <row r="51629" customFormat="false" ht="12" hidden="false" customHeight="false" outlineLevel="0" collapsed="false">
      <c r="BS51629" s="96" t="n">
        <f aca="false">BR51629-2.5</f>
        <v>-2.5</v>
      </c>
    </row>
    <row r="51630" customFormat="false" ht="12" hidden="false" customHeight="false" outlineLevel="0" collapsed="false">
      <c r="BS51630" s="96" t="n">
        <f aca="false">BR51630-2.5</f>
        <v>-2.5</v>
      </c>
    </row>
    <row r="51631" customFormat="false" ht="12" hidden="false" customHeight="false" outlineLevel="0" collapsed="false">
      <c r="BS51631" s="96" t="n">
        <f aca="false">BR51631-2.5</f>
        <v>-2.5</v>
      </c>
    </row>
    <row r="51632" customFormat="false" ht="12" hidden="false" customHeight="false" outlineLevel="0" collapsed="false">
      <c r="BS51632" s="96" t="n">
        <f aca="false">BR51632-2.5</f>
        <v>-2.5</v>
      </c>
    </row>
    <row r="51633" customFormat="false" ht="12" hidden="false" customHeight="false" outlineLevel="0" collapsed="false">
      <c r="BS51633" s="96" t="n">
        <f aca="false">BR51633-2.5</f>
        <v>-2.5</v>
      </c>
    </row>
    <row r="51634" customFormat="false" ht="12" hidden="false" customHeight="false" outlineLevel="0" collapsed="false">
      <c r="BS51634" s="96" t="n">
        <f aca="false">BR51634-2.5</f>
        <v>-2.5</v>
      </c>
    </row>
    <row r="51635" customFormat="false" ht="12" hidden="false" customHeight="false" outlineLevel="0" collapsed="false">
      <c r="BS51635" s="96" t="n">
        <f aca="false">BR51635-2.5</f>
        <v>-2.5</v>
      </c>
    </row>
    <row r="51636" customFormat="false" ht="12" hidden="false" customHeight="false" outlineLevel="0" collapsed="false">
      <c r="BS51636" s="96" t="n">
        <f aca="false">BR51636-2.5</f>
        <v>-2.5</v>
      </c>
    </row>
    <row r="51637" customFormat="false" ht="12" hidden="false" customHeight="false" outlineLevel="0" collapsed="false">
      <c r="BS51637" s="96" t="n">
        <f aca="false">BR51637-2.5</f>
        <v>-2.5</v>
      </c>
    </row>
    <row r="51638" customFormat="false" ht="12" hidden="false" customHeight="false" outlineLevel="0" collapsed="false">
      <c r="BS51638" s="96" t="n">
        <f aca="false">BR51638-2.5</f>
        <v>-2.5</v>
      </c>
    </row>
    <row r="51639" customFormat="false" ht="12" hidden="false" customHeight="false" outlineLevel="0" collapsed="false">
      <c r="BS51639" s="96" t="n">
        <f aca="false">BR51639-2.5</f>
        <v>-2.5</v>
      </c>
    </row>
    <row r="51640" customFormat="false" ht="12" hidden="false" customHeight="false" outlineLevel="0" collapsed="false">
      <c r="BS51640" s="96" t="n">
        <f aca="false">BR51640-2.5</f>
        <v>-2.5</v>
      </c>
    </row>
    <row r="51641" customFormat="false" ht="12" hidden="false" customHeight="false" outlineLevel="0" collapsed="false">
      <c r="BS51641" s="96" t="n">
        <f aca="false">BR51641-2.5</f>
        <v>-2.5</v>
      </c>
    </row>
    <row r="51642" customFormat="false" ht="12" hidden="false" customHeight="false" outlineLevel="0" collapsed="false">
      <c r="BS51642" s="96" t="n">
        <f aca="false">BR51642-2.5</f>
        <v>-2.5</v>
      </c>
    </row>
    <row r="51643" customFormat="false" ht="12" hidden="false" customHeight="false" outlineLevel="0" collapsed="false">
      <c r="BS51643" s="96" t="n">
        <f aca="false">BR51643-2.5</f>
        <v>-2.5</v>
      </c>
    </row>
    <row r="51644" customFormat="false" ht="12" hidden="false" customHeight="false" outlineLevel="0" collapsed="false">
      <c r="BS51644" s="96" t="n">
        <f aca="false">BR51644-2.5</f>
        <v>-2.5</v>
      </c>
    </row>
    <row r="51645" customFormat="false" ht="12" hidden="false" customHeight="false" outlineLevel="0" collapsed="false">
      <c r="BS51645" s="96" t="n">
        <f aca="false">BR51645-2.5</f>
        <v>-2.5</v>
      </c>
    </row>
    <row r="51646" customFormat="false" ht="12" hidden="false" customHeight="false" outlineLevel="0" collapsed="false">
      <c r="BS51646" s="96" t="n">
        <f aca="false">BR51646-2.5</f>
        <v>-2.5</v>
      </c>
    </row>
    <row r="51647" customFormat="false" ht="12" hidden="false" customHeight="false" outlineLevel="0" collapsed="false">
      <c r="BS51647" s="96" t="n">
        <f aca="false">BR51647-2.5</f>
        <v>-2.5</v>
      </c>
    </row>
    <row r="51648" customFormat="false" ht="12" hidden="false" customHeight="false" outlineLevel="0" collapsed="false">
      <c r="BS51648" s="96" t="n">
        <f aca="false">BR51648-2.5</f>
        <v>-2.5</v>
      </c>
    </row>
    <row r="51649" customFormat="false" ht="12" hidden="false" customHeight="false" outlineLevel="0" collapsed="false">
      <c r="BS51649" s="96" t="n">
        <f aca="false">BR51649-2.5</f>
        <v>-2.5</v>
      </c>
    </row>
    <row r="51650" customFormat="false" ht="12" hidden="false" customHeight="false" outlineLevel="0" collapsed="false">
      <c r="BS51650" s="96" t="n">
        <f aca="false">BR51650-2.5</f>
        <v>-2.5</v>
      </c>
    </row>
    <row r="51651" customFormat="false" ht="12" hidden="false" customHeight="false" outlineLevel="0" collapsed="false">
      <c r="BS51651" s="96" t="n">
        <f aca="false">BR51651-2.5</f>
        <v>-2.5</v>
      </c>
    </row>
    <row r="51652" customFormat="false" ht="12" hidden="false" customHeight="false" outlineLevel="0" collapsed="false">
      <c r="BS51652" s="96" t="n">
        <f aca="false">BR51652-2.5</f>
        <v>-2.5</v>
      </c>
    </row>
    <row r="51653" customFormat="false" ht="12" hidden="false" customHeight="false" outlineLevel="0" collapsed="false">
      <c r="BS51653" s="96" t="n">
        <f aca="false">BR51653-2.5</f>
        <v>-2.5</v>
      </c>
    </row>
    <row r="51654" customFormat="false" ht="12" hidden="false" customHeight="false" outlineLevel="0" collapsed="false">
      <c r="BS51654" s="96" t="n">
        <f aca="false">BR51654-2.5</f>
        <v>-2.5</v>
      </c>
    </row>
    <row r="51655" customFormat="false" ht="12" hidden="false" customHeight="false" outlineLevel="0" collapsed="false">
      <c r="BS51655" s="96" t="n">
        <f aca="false">BR51655-2.5</f>
        <v>-2.5</v>
      </c>
    </row>
    <row r="51656" customFormat="false" ht="12" hidden="false" customHeight="false" outlineLevel="0" collapsed="false">
      <c r="BS51656" s="96" t="n">
        <f aca="false">BR51656-2.5</f>
        <v>-2.5</v>
      </c>
    </row>
    <row r="51657" customFormat="false" ht="12" hidden="false" customHeight="false" outlineLevel="0" collapsed="false">
      <c r="BS51657" s="96" t="n">
        <f aca="false">BR51657-2.5</f>
        <v>-2.5</v>
      </c>
    </row>
    <row r="51658" customFormat="false" ht="12" hidden="false" customHeight="false" outlineLevel="0" collapsed="false">
      <c r="BS51658" s="96" t="n">
        <f aca="false">BR51658-2.5</f>
        <v>-2.5</v>
      </c>
    </row>
    <row r="51659" customFormat="false" ht="12" hidden="false" customHeight="false" outlineLevel="0" collapsed="false">
      <c r="BS51659" s="96" t="n">
        <f aca="false">BR51659-2.5</f>
        <v>-2.5</v>
      </c>
    </row>
    <row r="51660" customFormat="false" ht="12" hidden="false" customHeight="false" outlineLevel="0" collapsed="false">
      <c r="BS51660" s="96" t="n">
        <f aca="false">BR51660-2.5</f>
        <v>-2.5</v>
      </c>
    </row>
    <row r="51661" customFormat="false" ht="12" hidden="false" customHeight="false" outlineLevel="0" collapsed="false">
      <c r="BS51661" s="96" t="n">
        <f aca="false">BR51661-2.5</f>
        <v>-2.5</v>
      </c>
    </row>
    <row r="51662" customFormat="false" ht="12" hidden="false" customHeight="false" outlineLevel="0" collapsed="false">
      <c r="BS51662" s="96" t="n">
        <f aca="false">BR51662-2.5</f>
        <v>-2.5</v>
      </c>
    </row>
    <row r="51663" customFormat="false" ht="12" hidden="false" customHeight="false" outlineLevel="0" collapsed="false">
      <c r="BS51663" s="96" t="n">
        <f aca="false">BR51663-2.5</f>
        <v>-2.5</v>
      </c>
    </row>
    <row r="51664" customFormat="false" ht="12" hidden="false" customHeight="false" outlineLevel="0" collapsed="false">
      <c r="BS51664" s="96" t="n">
        <f aca="false">BR51664-2.5</f>
        <v>-2.5</v>
      </c>
    </row>
    <row r="51665" customFormat="false" ht="12" hidden="false" customHeight="false" outlineLevel="0" collapsed="false">
      <c r="BS51665" s="96" t="n">
        <f aca="false">BR51665-2.5</f>
        <v>-2.5</v>
      </c>
    </row>
    <row r="51666" customFormat="false" ht="12" hidden="false" customHeight="false" outlineLevel="0" collapsed="false">
      <c r="BS51666" s="96" t="n">
        <f aca="false">BR51666-2.5</f>
        <v>-2.5</v>
      </c>
    </row>
    <row r="51667" customFormat="false" ht="12" hidden="false" customHeight="false" outlineLevel="0" collapsed="false">
      <c r="BS51667" s="96" t="n">
        <f aca="false">BR51667-2.5</f>
        <v>-2.5</v>
      </c>
    </row>
    <row r="51668" customFormat="false" ht="12" hidden="false" customHeight="false" outlineLevel="0" collapsed="false">
      <c r="BS51668" s="96" t="n">
        <f aca="false">BR51668-2.5</f>
        <v>-2.5</v>
      </c>
    </row>
    <row r="51669" customFormat="false" ht="12" hidden="false" customHeight="false" outlineLevel="0" collapsed="false">
      <c r="BS51669" s="96" t="n">
        <f aca="false">BR51669-2.5</f>
        <v>-2.5</v>
      </c>
    </row>
    <row r="51670" customFormat="false" ht="12" hidden="false" customHeight="false" outlineLevel="0" collapsed="false">
      <c r="BS51670" s="96" t="n">
        <f aca="false">BR51670-2.5</f>
        <v>-2.5</v>
      </c>
    </row>
    <row r="51671" customFormat="false" ht="12" hidden="false" customHeight="false" outlineLevel="0" collapsed="false">
      <c r="BS51671" s="96" t="n">
        <f aca="false">BR51671-2.5</f>
        <v>-2.5</v>
      </c>
    </row>
    <row r="51672" customFormat="false" ht="12" hidden="false" customHeight="false" outlineLevel="0" collapsed="false">
      <c r="BS51672" s="96" t="n">
        <f aca="false">BR51672-2.5</f>
        <v>-2.5</v>
      </c>
    </row>
    <row r="51673" customFormat="false" ht="12" hidden="false" customHeight="false" outlineLevel="0" collapsed="false">
      <c r="BS51673" s="96" t="n">
        <f aca="false">BR51673-2.5</f>
        <v>-2.5</v>
      </c>
    </row>
    <row r="51674" customFormat="false" ht="12" hidden="false" customHeight="false" outlineLevel="0" collapsed="false">
      <c r="BS51674" s="96" t="n">
        <f aca="false">BR51674-2.5</f>
        <v>-2.5</v>
      </c>
    </row>
    <row r="51675" customFormat="false" ht="12" hidden="false" customHeight="false" outlineLevel="0" collapsed="false">
      <c r="BS51675" s="96" t="n">
        <f aca="false">BR51675-2.5</f>
        <v>-2.5</v>
      </c>
    </row>
    <row r="51676" customFormat="false" ht="12" hidden="false" customHeight="false" outlineLevel="0" collapsed="false">
      <c r="BS51676" s="96" t="n">
        <f aca="false">BR51676-2.5</f>
        <v>-2.5</v>
      </c>
    </row>
    <row r="51677" customFormat="false" ht="12" hidden="false" customHeight="false" outlineLevel="0" collapsed="false">
      <c r="BS51677" s="96" t="n">
        <f aca="false">BR51677-2.5</f>
        <v>-2.5</v>
      </c>
    </row>
    <row r="51678" customFormat="false" ht="12" hidden="false" customHeight="false" outlineLevel="0" collapsed="false">
      <c r="BS51678" s="96" t="n">
        <f aca="false">BR51678-2.5</f>
        <v>-2.5</v>
      </c>
    </row>
    <row r="51679" customFormat="false" ht="12" hidden="false" customHeight="false" outlineLevel="0" collapsed="false">
      <c r="BS51679" s="96" t="n">
        <f aca="false">BR51679-2.5</f>
        <v>-2.5</v>
      </c>
    </row>
    <row r="51680" customFormat="false" ht="12" hidden="false" customHeight="false" outlineLevel="0" collapsed="false">
      <c r="BS51680" s="96" t="n">
        <f aca="false">BR51680-2.5</f>
        <v>-2.5</v>
      </c>
    </row>
    <row r="51681" customFormat="false" ht="12" hidden="false" customHeight="false" outlineLevel="0" collapsed="false">
      <c r="BS51681" s="96" t="n">
        <f aca="false">BR51681-2.5</f>
        <v>-2.5</v>
      </c>
    </row>
    <row r="51682" customFormat="false" ht="12" hidden="false" customHeight="false" outlineLevel="0" collapsed="false">
      <c r="BS51682" s="96" t="n">
        <f aca="false">BR51682-2.5</f>
        <v>-2.5</v>
      </c>
    </row>
    <row r="51683" customFormat="false" ht="12" hidden="false" customHeight="false" outlineLevel="0" collapsed="false">
      <c r="BS51683" s="96" t="n">
        <f aca="false">BR51683-2.5</f>
        <v>-2.5</v>
      </c>
    </row>
    <row r="51684" customFormat="false" ht="12" hidden="false" customHeight="false" outlineLevel="0" collapsed="false">
      <c r="BS51684" s="96" t="n">
        <f aca="false">BR51684-2.5</f>
        <v>-2.5</v>
      </c>
    </row>
    <row r="51685" customFormat="false" ht="12" hidden="false" customHeight="false" outlineLevel="0" collapsed="false">
      <c r="BS51685" s="96" t="n">
        <f aca="false">BR51685-2.5</f>
        <v>-2.5</v>
      </c>
    </row>
    <row r="51686" customFormat="false" ht="12" hidden="false" customHeight="false" outlineLevel="0" collapsed="false">
      <c r="BS51686" s="96" t="n">
        <f aca="false">BR51686-2.5</f>
        <v>-2.5</v>
      </c>
    </row>
    <row r="51687" customFormat="false" ht="12" hidden="false" customHeight="false" outlineLevel="0" collapsed="false">
      <c r="BS51687" s="96" t="n">
        <f aca="false">BR51687-2.5</f>
        <v>-2.5</v>
      </c>
    </row>
    <row r="51688" customFormat="false" ht="12" hidden="false" customHeight="false" outlineLevel="0" collapsed="false">
      <c r="BS51688" s="96" t="n">
        <f aca="false">BR51688-2.5</f>
        <v>-2.5</v>
      </c>
    </row>
    <row r="51689" customFormat="false" ht="12" hidden="false" customHeight="false" outlineLevel="0" collapsed="false">
      <c r="BS51689" s="96" t="n">
        <f aca="false">BR51689-2.5</f>
        <v>-2.5</v>
      </c>
    </row>
    <row r="51690" customFormat="false" ht="12" hidden="false" customHeight="false" outlineLevel="0" collapsed="false">
      <c r="BS51690" s="96" t="n">
        <f aca="false">BR51690-2.5</f>
        <v>-2.5</v>
      </c>
    </row>
    <row r="51691" customFormat="false" ht="12" hidden="false" customHeight="false" outlineLevel="0" collapsed="false">
      <c r="BS51691" s="96" t="n">
        <f aca="false">BR51691-2.5</f>
        <v>-2.5</v>
      </c>
    </row>
    <row r="51692" customFormat="false" ht="12" hidden="false" customHeight="false" outlineLevel="0" collapsed="false">
      <c r="BS51692" s="96" t="n">
        <f aca="false">BR51692-2.5</f>
        <v>-2.5</v>
      </c>
    </row>
    <row r="51693" customFormat="false" ht="12" hidden="false" customHeight="false" outlineLevel="0" collapsed="false">
      <c r="BS51693" s="96" t="n">
        <f aca="false">BR51693-2.5</f>
        <v>-2.5</v>
      </c>
    </row>
    <row r="51694" customFormat="false" ht="12" hidden="false" customHeight="false" outlineLevel="0" collapsed="false">
      <c r="BS51694" s="96" t="n">
        <f aca="false">BR51694-2.5</f>
        <v>-2.5</v>
      </c>
    </row>
    <row r="51695" customFormat="false" ht="12" hidden="false" customHeight="false" outlineLevel="0" collapsed="false">
      <c r="BS51695" s="96" t="n">
        <f aca="false">BR51695-2.5</f>
        <v>-2.5</v>
      </c>
    </row>
    <row r="51696" customFormat="false" ht="12" hidden="false" customHeight="false" outlineLevel="0" collapsed="false">
      <c r="BS51696" s="96" t="n">
        <f aca="false">BR51696-2.5</f>
        <v>-2.5</v>
      </c>
    </row>
    <row r="51697" customFormat="false" ht="12" hidden="false" customHeight="false" outlineLevel="0" collapsed="false">
      <c r="BS51697" s="96" t="n">
        <f aca="false">BR51697-2.5</f>
        <v>-2.5</v>
      </c>
    </row>
    <row r="51698" customFormat="false" ht="12" hidden="false" customHeight="false" outlineLevel="0" collapsed="false">
      <c r="BS51698" s="96" t="n">
        <f aca="false">BR51698-2.5</f>
        <v>-2.5</v>
      </c>
    </row>
    <row r="51699" customFormat="false" ht="12" hidden="false" customHeight="false" outlineLevel="0" collapsed="false">
      <c r="BS51699" s="96" t="n">
        <f aca="false">BR51699-2.5</f>
        <v>-2.5</v>
      </c>
    </row>
    <row r="51700" customFormat="false" ht="12" hidden="false" customHeight="false" outlineLevel="0" collapsed="false">
      <c r="BS51700" s="96" t="n">
        <f aca="false">BR51700-2.5</f>
        <v>-2.5</v>
      </c>
    </row>
    <row r="51701" customFormat="false" ht="12" hidden="false" customHeight="false" outlineLevel="0" collapsed="false">
      <c r="BS51701" s="96" t="n">
        <f aca="false">BR51701-2.5</f>
        <v>-2.5</v>
      </c>
    </row>
    <row r="51702" customFormat="false" ht="12" hidden="false" customHeight="false" outlineLevel="0" collapsed="false">
      <c r="BS51702" s="96" t="n">
        <f aca="false">BR51702-2.5</f>
        <v>-2.5</v>
      </c>
    </row>
    <row r="51703" customFormat="false" ht="12" hidden="false" customHeight="false" outlineLevel="0" collapsed="false">
      <c r="BS51703" s="96" t="n">
        <f aca="false">BR51703-2.5</f>
        <v>-2.5</v>
      </c>
    </row>
    <row r="51704" customFormat="false" ht="12" hidden="false" customHeight="false" outlineLevel="0" collapsed="false">
      <c r="BS51704" s="96" t="n">
        <f aca="false">BR51704-2.5</f>
        <v>-2.5</v>
      </c>
    </row>
    <row r="51705" customFormat="false" ht="12" hidden="false" customHeight="false" outlineLevel="0" collapsed="false">
      <c r="BS51705" s="96" t="n">
        <f aca="false">BR51705-2.5</f>
        <v>-2.5</v>
      </c>
    </row>
    <row r="51706" customFormat="false" ht="12" hidden="false" customHeight="false" outlineLevel="0" collapsed="false">
      <c r="BS51706" s="96" t="n">
        <f aca="false">BR51706-2.5</f>
        <v>-2.5</v>
      </c>
    </row>
    <row r="51707" customFormat="false" ht="12" hidden="false" customHeight="false" outlineLevel="0" collapsed="false">
      <c r="BS51707" s="96" t="n">
        <f aca="false">BR51707-2.5</f>
        <v>-2.5</v>
      </c>
    </row>
    <row r="51708" customFormat="false" ht="12" hidden="false" customHeight="false" outlineLevel="0" collapsed="false">
      <c r="BS51708" s="96" t="n">
        <f aca="false">BR51708-2.5</f>
        <v>-2.5</v>
      </c>
    </row>
    <row r="51709" customFormat="false" ht="12" hidden="false" customHeight="false" outlineLevel="0" collapsed="false">
      <c r="BS51709" s="96" t="n">
        <f aca="false">BR51709-2.5</f>
        <v>-2.5</v>
      </c>
    </row>
    <row r="51710" customFormat="false" ht="12" hidden="false" customHeight="false" outlineLevel="0" collapsed="false">
      <c r="BS51710" s="96" t="n">
        <f aca="false">BR51710-2.5</f>
        <v>-2.5</v>
      </c>
    </row>
    <row r="51711" customFormat="false" ht="12" hidden="false" customHeight="false" outlineLevel="0" collapsed="false">
      <c r="BS51711" s="96" t="n">
        <f aca="false">BR51711-2.5</f>
        <v>-2.5</v>
      </c>
    </row>
    <row r="51712" customFormat="false" ht="12" hidden="false" customHeight="false" outlineLevel="0" collapsed="false">
      <c r="BS51712" s="96" t="n">
        <f aca="false">BR51712-2.5</f>
        <v>-2.5</v>
      </c>
    </row>
    <row r="51713" customFormat="false" ht="12" hidden="false" customHeight="false" outlineLevel="0" collapsed="false">
      <c r="BS51713" s="96" t="n">
        <f aca="false">BR51713-2.5</f>
        <v>-2.5</v>
      </c>
    </row>
    <row r="51714" customFormat="false" ht="12" hidden="false" customHeight="false" outlineLevel="0" collapsed="false">
      <c r="BS51714" s="96" t="n">
        <f aca="false">BR51714-2.5</f>
        <v>-2.5</v>
      </c>
    </row>
    <row r="51715" customFormat="false" ht="12" hidden="false" customHeight="false" outlineLevel="0" collapsed="false">
      <c r="BS51715" s="96" t="n">
        <f aca="false">BR51715-2.5</f>
        <v>-2.5</v>
      </c>
    </row>
    <row r="51716" customFormat="false" ht="12" hidden="false" customHeight="false" outlineLevel="0" collapsed="false">
      <c r="BS51716" s="96" t="n">
        <f aca="false">BR51716-2.5</f>
        <v>-2.5</v>
      </c>
    </row>
    <row r="51717" customFormat="false" ht="12" hidden="false" customHeight="false" outlineLevel="0" collapsed="false">
      <c r="BS51717" s="96" t="n">
        <f aca="false">BR51717-2.5</f>
        <v>-2.5</v>
      </c>
    </row>
    <row r="51718" customFormat="false" ht="12" hidden="false" customHeight="false" outlineLevel="0" collapsed="false">
      <c r="BS51718" s="96" t="n">
        <f aca="false">BR51718-2.5</f>
        <v>-2.5</v>
      </c>
    </row>
    <row r="51719" customFormat="false" ht="12" hidden="false" customHeight="false" outlineLevel="0" collapsed="false">
      <c r="BS51719" s="96" t="n">
        <f aca="false">BR51719-2.5</f>
        <v>-2.5</v>
      </c>
    </row>
    <row r="51720" customFormat="false" ht="12" hidden="false" customHeight="false" outlineLevel="0" collapsed="false">
      <c r="BS51720" s="96" t="n">
        <f aca="false">BR51720-2.5</f>
        <v>-2.5</v>
      </c>
    </row>
    <row r="51721" customFormat="false" ht="12" hidden="false" customHeight="false" outlineLevel="0" collapsed="false">
      <c r="BS51721" s="96" t="n">
        <f aca="false">BR51721-2.5</f>
        <v>-2.5</v>
      </c>
    </row>
    <row r="51722" customFormat="false" ht="12" hidden="false" customHeight="false" outlineLevel="0" collapsed="false">
      <c r="BS51722" s="96" t="n">
        <f aca="false">BR51722-2.5</f>
        <v>-2.5</v>
      </c>
    </row>
    <row r="51723" customFormat="false" ht="12" hidden="false" customHeight="false" outlineLevel="0" collapsed="false">
      <c r="BS51723" s="96" t="n">
        <f aca="false">BR51723-2.5</f>
        <v>-2.5</v>
      </c>
    </row>
    <row r="51724" customFormat="false" ht="12" hidden="false" customHeight="false" outlineLevel="0" collapsed="false">
      <c r="BS51724" s="96" t="n">
        <f aca="false">BR51724-2.5</f>
        <v>-2.5</v>
      </c>
    </row>
    <row r="51725" customFormat="false" ht="12" hidden="false" customHeight="false" outlineLevel="0" collapsed="false">
      <c r="BS51725" s="96" t="n">
        <f aca="false">BR51725-2.5</f>
        <v>-2.5</v>
      </c>
    </row>
    <row r="51726" customFormat="false" ht="12" hidden="false" customHeight="false" outlineLevel="0" collapsed="false">
      <c r="BS51726" s="96" t="n">
        <f aca="false">BR51726-2.5</f>
        <v>-2.5</v>
      </c>
    </row>
    <row r="51727" customFormat="false" ht="12" hidden="false" customHeight="false" outlineLevel="0" collapsed="false">
      <c r="BS51727" s="96" t="n">
        <f aca="false">BR51727-2.5</f>
        <v>-2.5</v>
      </c>
    </row>
    <row r="51728" customFormat="false" ht="12" hidden="false" customHeight="false" outlineLevel="0" collapsed="false">
      <c r="BS51728" s="96" t="n">
        <f aca="false">BR51728-2.5</f>
        <v>-2.5</v>
      </c>
    </row>
    <row r="51729" customFormat="false" ht="12" hidden="false" customHeight="false" outlineLevel="0" collapsed="false">
      <c r="BS51729" s="96" t="n">
        <f aca="false">BR51729-2.5</f>
        <v>-2.5</v>
      </c>
    </row>
    <row r="51730" customFormat="false" ht="12" hidden="false" customHeight="false" outlineLevel="0" collapsed="false">
      <c r="BS51730" s="96" t="n">
        <f aca="false">BR51730-2.5</f>
        <v>-2.5</v>
      </c>
    </row>
    <row r="51731" customFormat="false" ht="12" hidden="false" customHeight="false" outlineLevel="0" collapsed="false">
      <c r="BS51731" s="96" t="n">
        <f aca="false">BR51731-2.5</f>
        <v>-2.5</v>
      </c>
    </row>
    <row r="51732" customFormat="false" ht="12" hidden="false" customHeight="false" outlineLevel="0" collapsed="false">
      <c r="BS51732" s="96" t="n">
        <f aca="false">BR51732-2.5</f>
        <v>-2.5</v>
      </c>
    </row>
    <row r="51733" customFormat="false" ht="12" hidden="false" customHeight="false" outlineLevel="0" collapsed="false">
      <c r="BS51733" s="96" t="n">
        <f aca="false">BR51733-2.5</f>
        <v>-2.5</v>
      </c>
    </row>
    <row r="51734" customFormat="false" ht="12" hidden="false" customHeight="false" outlineLevel="0" collapsed="false">
      <c r="BS51734" s="96" t="n">
        <f aca="false">BR51734-2.5</f>
        <v>-2.5</v>
      </c>
    </row>
    <row r="51735" customFormat="false" ht="12" hidden="false" customHeight="false" outlineLevel="0" collapsed="false">
      <c r="BS51735" s="96" t="n">
        <f aca="false">BR51735-2.5</f>
        <v>-2.5</v>
      </c>
    </row>
    <row r="51736" customFormat="false" ht="12" hidden="false" customHeight="false" outlineLevel="0" collapsed="false">
      <c r="BS51736" s="96" t="n">
        <f aca="false">BR51736-2.5</f>
        <v>-2.5</v>
      </c>
    </row>
    <row r="51737" customFormat="false" ht="12" hidden="false" customHeight="false" outlineLevel="0" collapsed="false">
      <c r="BS51737" s="96" t="n">
        <f aca="false">BR51737-2.5</f>
        <v>-2.5</v>
      </c>
    </row>
    <row r="51738" customFormat="false" ht="12" hidden="false" customHeight="false" outlineLevel="0" collapsed="false">
      <c r="BS51738" s="96" t="n">
        <f aca="false">BR51738-2.5</f>
        <v>-2.5</v>
      </c>
    </row>
    <row r="51739" customFormat="false" ht="12" hidden="false" customHeight="false" outlineLevel="0" collapsed="false">
      <c r="BS51739" s="96" t="n">
        <f aca="false">BR51739-2.5</f>
        <v>-2.5</v>
      </c>
    </row>
    <row r="51740" customFormat="false" ht="12" hidden="false" customHeight="false" outlineLevel="0" collapsed="false">
      <c r="BS51740" s="96" t="n">
        <f aca="false">BR51740-2.5</f>
        <v>-2.5</v>
      </c>
    </row>
    <row r="51741" customFormat="false" ht="12" hidden="false" customHeight="false" outlineLevel="0" collapsed="false">
      <c r="BS51741" s="96" t="n">
        <f aca="false">BR51741-2.5</f>
        <v>-2.5</v>
      </c>
    </row>
    <row r="51742" customFormat="false" ht="12" hidden="false" customHeight="false" outlineLevel="0" collapsed="false">
      <c r="BS51742" s="96" t="n">
        <f aca="false">BR51742-2.5</f>
        <v>-2.5</v>
      </c>
    </row>
    <row r="51743" customFormat="false" ht="12" hidden="false" customHeight="false" outlineLevel="0" collapsed="false">
      <c r="BS51743" s="96" t="n">
        <f aca="false">BR51743-2.5</f>
        <v>-2.5</v>
      </c>
    </row>
    <row r="51744" customFormat="false" ht="12" hidden="false" customHeight="false" outlineLevel="0" collapsed="false">
      <c r="BS51744" s="96" t="n">
        <f aca="false">BR51744-2.5</f>
        <v>-2.5</v>
      </c>
    </row>
    <row r="51745" customFormat="false" ht="12" hidden="false" customHeight="false" outlineLevel="0" collapsed="false">
      <c r="BS51745" s="96" t="n">
        <f aca="false">BR51745-2.5</f>
        <v>-2.5</v>
      </c>
    </row>
    <row r="51746" customFormat="false" ht="12" hidden="false" customHeight="false" outlineLevel="0" collapsed="false">
      <c r="BS51746" s="96" t="n">
        <f aca="false">BR51746-2.5</f>
        <v>-2.5</v>
      </c>
    </row>
    <row r="51747" customFormat="false" ht="12" hidden="false" customHeight="false" outlineLevel="0" collapsed="false">
      <c r="BS51747" s="96" t="n">
        <f aca="false">BR51747-2.5</f>
        <v>-2.5</v>
      </c>
    </row>
    <row r="51748" customFormat="false" ht="12" hidden="false" customHeight="false" outlineLevel="0" collapsed="false">
      <c r="BS51748" s="96" t="n">
        <f aca="false">BR51748-2.5</f>
        <v>-2.5</v>
      </c>
    </row>
    <row r="51749" customFormat="false" ht="12" hidden="false" customHeight="false" outlineLevel="0" collapsed="false">
      <c r="BS51749" s="96" t="n">
        <f aca="false">BR51749-2.5</f>
        <v>-2.5</v>
      </c>
    </row>
    <row r="51750" customFormat="false" ht="12" hidden="false" customHeight="false" outlineLevel="0" collapsed="false">
      <c r="BS51750" s="96" t="n">
        <f aca="false">BR51750-2.5</f>
        <v>-2.5</v>
      </c>
    </row>
    <row r="51751" customFormat="false" ht="12" hidden="false" customHeight="false" outlineLevel="0" collapsed="false">
      <c r="BS51751" s="96" t="n">
        <f aca="false">BR51751-2.5</f>
        <v>-2.5</v>
      </c>
    </row>
    <row r="51752" customFormat="false" ht="12" hidden="false" customHeight="false" outlineLevel="0" collapsed="false">
      <c r="BS51752" s="96" t="n">
        <f aca="false">BR51752-2.5</f>
        <v>-2.5</v>
      </c>
    </row>
    <row r="51753" customFormat="false" ht="12" hidden="false" customHeight="false" outlineLevel="0" collapsed="false">
      <c r="BS51753" s="96" t="n">
        <f aca="false">BR51753-2.5</f>
        <v>-2.5</v>
      </c>
    </row>
    <row r="51754" customFormat="false" ht="12" hidden="false" customHeight="false" outlineLevel="0" collapsed="false">
      <c r="BS51754" s="96" t="n">
        <f aca="false">BR51754-2.5</f>
        <v>-2.5</v>
      </c>
    </row>
    <row r="51755" customFormat="false" ht="12" hidden="false" customHeight="false" outlineLevel="0" collapsed="false">
      <c r="BS51755" s="96" t="n">
        <f aca="false">BR51755-2.5</f>
        <v>-2.5</v>
      </c>
    </row>
    <row r="51756" customFormat="false" ht="12" hidden="false" customHeight="false" outlineLevel="0" collapsed="false">
      <c r="BS51756" s="96" t="n">
        <f aca="false">BR51756-2.5</f>
        <v>-2.5</v>
      </c>
    </row>
    <row r="51757" customFormat="false" ht="12" hidden="false" customHeight="false" outlineLevel="0" collapsed="false">
      <c r="BS51757" s="96" t="n">
        <f aca="false">BR51757-2.5</f>
        <v>-2.5</v>
      </c>
    </row>
    <row r="51758" customFormat="false" ht="12" hidden="false" customHeight="false" outlineLevel="0" collapsed="false">
      <c r="BS51758" s="96" t="n">
        <f aca="false">BR51758-2.5</f>
        <v>-2.5</v>
      </c>
    </row>
    <row r="51759" customFormat="false" ht="12" hidden="false" customHeight="false" outlineLevel="0" collapsed="false">
      <c r="BS51759" s="96" t="n">
        <f aca="false">BR51759-2.5</f>
        <v>-2.5</v>
      </c>
    </row>
    <row r="51760" customFormat="false" ht="12" hidden="false" customHeight="false" outlineLevel="0" collapsed="false">
      <c r="BS51760" s="96" t="n">
        <f aca="false">BR51760-2.5</f>
        <v>-2.5</v>
      </c>
    </row>
    <row r="51761" customFormat="false" ht="12" hidden="false" customHeight="false" outlineLevel="0" collapsed="false">
      <c r="BS51761" s="96" t="n">
        <f aca="false">BR51761-2.5</f>
        <v>-2.5</v>
      </c>
    </row>
    <row r="51762" customFormat="false" ht="12" hidden="false" customHeight="false" outlineLevel="0" collapsed="false">
      <c r="BS51762" s="96" t="n">
        <f aca="false">BR51762-2.5</f>
        <v>-2.5</v>
      </c>
    </row>
    <row r="51763" customFormat="false" ht="12" hidden="false" customHeight="false" outlineLevel="0" collapsed="false">
      <c r="BS51763" s="96" t="n">
        <f aca="false">BR51763-2.5</f>
        <v>-2.5</v>
      </c>
    </row>
    <row r="51764" customFormat="false" ht="12" hidden="false" customHeight="false" outlineLevel="0" collapsed="false">
      <c r="BS51764" s="96" t="n">
        <f aca="false">BR51764-2.5</f>
        <v>-2.5</v>
      </c>
    </row>
    <row r="51765" customFormat="false" ht="12" hidden="false" customHeight="false" outlineLevel="0" collapsed="false">
      <c r="BS51765" s="96" t="n">
        <f aca="false">BR51765-2.5</f>
        <v>-2.5</v>
      </c>
    </row>
    <row r="51766" customFormat="false" ht="12" hidden="false" customHeight="false" outlineLevel="0" collapsed="false">
      <c r="BS51766" s="96" t="n">
        <f aca="false">BR51766-2.5</f>
        <v>-2.5</v>
      </c>
    </row>
    <row r="51767" customFormat="false" ht="12" hidden="false" customHeight="false" outlineLevel="0" collapsed="false">
      <c r="BS51767" s="96" t="n">
        <f aca="false">BR51767-2.5</f>
        <v>-2.5</v>
      </c>
    </row>
    <row r="51768" customFormat="false" ht="12" hidden="false" customHeight="false" outlineLevel="0" collapsed="false">
      <c r="BS51768" s="96" t="n">
        <f aca="false">BR51768-2.5</f>
        <v>-2.5</v>
      </c>
    </row>
    <row r="51769" customFormat="false" ht="12" hidden="false" customHeight="false" outlineLevel="0" collapsed="false">
      <c r="BS51769" s="96" t="n">
        <f aca="false">BR51769-2.5</f>
        <v>-2.5</v>
      </c>
    </row>
    <row r="51770" customFormat="false" ht="12" hidden="false" customHeight="false" outlineLevel="0" collapsed="false">
      <c r="BS51770" s="96" t="n">
        <f aca="false">BR51770-2.5</f>
        <v>-2.5</v>
      </c>
    </row>
    <row r="51771" customFormat="false" ht="12" hidden="false" customHeight="false" outlineLevel="0" collapsed="false">
      <c r="BS51771" s="96" t="n">
        <f aca="false">BR51771-2.5</f>
        <v>-2.5</v>
      </c>
    </row>
    <row r="51772" customFormat="false" ht="12" hidden="false" customHeight="false" outlineLevel="0" collapsed="false">
      <c r="BS51772" s="96" t="n">
        <f aca="false">BR51772-2.5</f>
        <v>-2.5</v>
      </c>
    </row>
    <row r="51773" customFormat="false" ht="12" hidden="false" customHeight="false" outlineLevel="0" collapsed="false">
      <c r="BS51773" s="96" t="n">
        <f aca="false">BR51773-2.5</f>
        <v>-2.5</v>
      </c>
    </row>
    <row r="51774" customFormat="false" ht="12" hidden="false" customHeight="false" outlineLevel="0" collapsed="false">
      <c r="BS51774" s="96" t="n">
        <f aca="false">BR51774-2.5</f>
        <v>-2.5</v>
      </c>
    </row>
    <row r="51775" customFormat="false" ht="12" hidden="false" customHeight="false" outlineLevel="0" collapsed="false">
      <c r="BS51775" s="96" t="n">
        <f aca="false">BR51775-2.5</f>
        <v>-2.5</v>
      </c>
    </row>
    <row r="51776" customFormat="false" ht="12" hidden="false" customHeight="false" outlineLevel="0" collapsed="false">
      <c r="BS51776" s="96" t="n">
        <f aca="false">BR51776-2.5</f>
        <v>-2.5</v>
      </c>
    </row>
    <row r="51777" customFormat="false" ht="12" hidden="false" customHeight="false" outlineLevel="0" collapsed="false">
      <c r="BS51777" s="96" t="n">
        <f aca="false">BR51777-2.5</f>
        <v>-2.5</v>
      </c>
    </row>
    <row r="51778" customFormat="false" ht="12" hidden="false" customHeight="false" outlineLevel="0" collapsed="false">
      <c r="BS51778" s="96" t="n">
        <f aca="false">BR51778-2.5</f>
        <v>-2.5</v>
      </c>
    </row>
    <row r="51779" customFormat="false" ht="12" hidden="false" customHeight="false" outlineLevel="0" collapsed="false">
      <c r="BS51779" s="96" t="n">
        <f aca="false">BR51779-2.5</f>
        <v>-2.5</v>
      </c>
    </row>
    <row r="51780" customFormat="false" ht="12" hidden="false" customHeight="false" outlineLevel="0" collapsed="false">
      <c r="BS51780" s="96" t="n">
        <f aca="false">BR51780-2.5</f>
        <v>-2.5</v>
      </c>
    </row>
    <row r="51781" customFormat="false" ht="12" hidden="false" customHeight="false" outlineLevel="0" collapsed="false">
      <c r="BS51781" s="96" t="n">
        <f aca="false">BR51781-2.5</f>
        <v>-2.5</v>
      </c>
    </row>
    <row r="51782" customFormat="false" ht="12" hidden="false" customHeight="false" outlineLevel="0" collapsed="false">
      <c r="BS51782" s="96" t="n">
        <f aca="false">BR51782-2.5</f>
        <v>-2.5</v>
      </c>
    </row>
    <row r="51783" customFormat="false" ht="12" hidden="false" customHeight="false" outlineLevel="0" collapsed="false">
      <c r="BS51783" s="96" t="n">
        <f aca="false">BR51783-2.5</f>
        <v>-2.5</v>
      </c>
    </row>
    <row r="51784" customFormat="false" ht="12" hidden="false" customHeight="false" outlineLevel="0" collapsed="false">
      <c r="BS51784" s="96" t="n">
        <f aca="false">BR51784-2.5</f>
        <v>-2.5</v>
      </c>
    </row>
    <row r="51785" customFormat="false" ht="12" hidden="false" customHeight="false" outlineLevel="0" collapsed="false">
      <c r="BS51785" s="96" t="n">
        <f aca="false">BR51785-2.5</f>
        <v>-2.5</v>
      </c>
    </row>
    <row r="51786" customFormat="false" ht="12" hidden="false" customHeight="false" outlineLevel="0" collapsed="false">
      <c r="BS51786" s="96" t="n">
        <f aca="false">BR51786-2.5</f>
        <v>-2.5</v>
      </c>
    </row>
    <row r="51787" customFormat="false" ht="12" hidden="false" customHeight="false" outlineLevel="0" collapsed="false">
      <c r="BS51787" s="96" t="n">
        <f aca="false">BR51787-2.5</f>
        <v>-2.5</v>
      </c>
    </row>
    <row r="51788" customFormat="false" ht="12" hidden="false" customHeight="false" outlineLevel="0" collapsed="false">
      <c r="BS51788" s="96" t="n">
        <f aca="false">BR51788-2.5</f>
        <v>-2.5</v>
      </c>
    </row>
    <row r="51789" customFormat="false" ht="12" hidden="false" customHeight="false" outlineLevel="0" collapsed="false">
      <c r="BS51789" s="96" t="n">
        <f aca="false">BR51789-2.5</f>
        <v>-2.5</v>
      </c>
    </row>
    <row r="51790" customFormat="false" ht="12" hidden="false" customHeight="false" outlineLevel="0" collapsed="false">
      <c r="BS51790" s="96" t="n">
        <f aca="false">BR51790-2.5</f>
        <v>-2.5</v>
      </c>
    </row>
    <row r="51791" customFormat="false" ht="12" hidden="false" customHeight="false" outlineLevel="0" collapsed="false">
      <c r="BS51791" s="96" t="n">
        <f aca="false">BR51791-2.5</f>
        <v>-2.5</v>
      </c>
    </row>
    <row r="51792" customFormat="false" ht="12" hidden="false" customHeight="false" outlineLevel="0" collapsed="false">
      <c r="BS51792" s="96" t="n">
        <f aca="false">BR51792-2.5</f>
        <v>-2.5</v>
      </c>
    </row>
    <row r="51793" customFormat="false" ht="12" hidden="false" customHeight="false" outlineLevel="0" collapsed="false">
      <c r="BS51793" s="96" t="n">
        <f aca="false">BR51793-2.5</f>
        <v>-2.5</v>
      </c>
    </row>
    <row r="51794" customFormat="false" ht="12" hidden="false" customHeight="false" outlineLevel="0" collapsed="false">
      <c r="BS51794" s="96" t="n">
        <f aca="false">BR51794-2.5</f>
        <v>-2.5</v>
      </c>
    </row>
    <row r="51795" customFormat="false" ht="12" hidden="false" customHeight="false" outlineLevel="0" collapsed="false">
      <c r="BS51795" s="96" t="n">
        <f aca="false">BR51795-2.5</f>
        <v>-2.5</v>
      </c>
    </row>
    <row r="51796" customFormat="false" ht="12" hidden="false" customHeight="false" outlineLevel="0" collapsed="false">
      <c r="BS51796" s="96" t="n">
        <f aca="false">BR51796-2.5</f>
        <v>-2.5</v>
      </c>
    </row>
    <row r="51797" customFormat="false" ht="12" hidden="false" customHeight="false" outlineLevel="0" collapsed="false">
      <c r="BS51797" s="96" t="n">
        <f aca="false">BR51797-2.5</f>
        <v>-2.5</v>
      </c>
    </row>
    <row r="51798" customFormat="false" ht="12" hidden="false" customHeight="false" outlineLevel="0" collapsed="false">
      <c r="BS51798" s="96" t="n">
        <f aca="false">BR51798-2.5</f>
        <v>-2.5</v>
      </c>
    </row>
    <row r="51799" customFormat="false" ht="12" hidden="false" customHeight="false" outlineLevel="0" collapsed="false">
      <c r="BS51799" s="96" t="n">
        <f aca="false">BR51799-2.5</f>
        <v>-2.5</v>
      </c>
    </row>
    <row r="51800" customFormat="false" ht="12" hidden="false" customHeight="false" outlineLevel="0" collapsed="false">
      <c r="BS51800" s="96" t="n">
        <f aca="false">BR51800-2.5</f>
        <v>-2.5</v>
      </c>
    </row>
    <row r="51801" customFormat="false" ht="12" hidden="false" customHeight="false" outlineLevel="0" collapsed="false">
      <c r="BS51801" s="96" t="n">
        <f aca="false">BR51801-2.5</f>
        <v>-2.5</v>
      </c>
    </row>
    <row r="51802" customFormat="false" ht="12" hidden="false" customHeight="false" outlineLevel="0" collapsed="false">
      <c r="BS51802" s="96" t="n">
        <f aca="false">BR51802-2.5</f>
        <v>-2.5</v>
      </c>
    </row>
    <row r="51803" customFormat="false" ht="12" hidden="false" customHeight="false" outlineLevel="0" collapsed="false">
      <c r="BS51803" s="96" t="n">
        <f aca="false">BR51803-2.5</f>
        <v>-2.5</v>
      </c>
    </row>
    <row r="51804" customFormat="false" ht="12" hidden="false" customHeight="false" outlineLevel="0" collapsed="false">
      <c r="BS51804" s="96" t="n">
        <f aca="false">BR51804-2.5</f>
        <v>-2.5</v>
      </c>
    </row>
    <row r="51805" customFormat="false" ht="12" hidden="false" customHeight="false" outlineLevel="0" collapsed="false">
      <c r="BS51805" s="96" t="n">
        <f aca="false">BR51805-2.5</f>
        <v>-2.5</v>
      </c>
    </row>
    <row r="51806" customFormat="false" ht="12" hidden="false" customHeight="false" outlineLevel="0" collapsed="false">
      <c r="BS51806" s="96" t="n">
        <f aca="false">BR51806-2.5</f>
        <v>-2.5</v>
      </c>
    </row>
    <row r="51807" customFormat="false" ht="12" hidden="false" customHeight="false" outlineLevel="0" collapsed="false">
      <c r="BS51807" s="96" t="n">
        <f aca="false">BR51807-2.5</f>
        <v>-2.5</v>
      </c>
    </row>
    <row r="51808" customFormat="false" ht="12" hidden="false" customHeight="false" outlineLevel="0" collapsed="false">
      <c r="BS51808" s="96" t="n">
        <f aca="false">BR51808-2.5</f>
        <v>-2.5</v>
      </c>
    </row>
    <row r="51809" customFormat="false" ht="12" hidden="false" customHeight="false" outlineLevel="0" collapsed="false">
      <c r="BS51809" s="96" t="n">
        <f aca="false">BR51809-2.5</f>
        <v>-2.5</v>
      </c>
    </row>
    <row r="51810" customFormat="false" ht="12" hidden="false" customHeight="false" outlineLevel="0" collapsed="false">
      <c r="BS51810" s="96" t="n">
        <f aca="false">BR51810-2.5</f>
        <v>-2.5</v>
      </c>
    </row>
    <row r="51811" customFormat="false" ht="12" hidden="false" customHeight="false" outlineLevel="0" collapsed="false">
      <c r="BS51811" s="96" t="n">
        <f aca="false">BR51811-2.5</f>
        <v>-2.5</v>
      </c>
    </row>
    <row r="51812" customFormat="false" ht="12" hidden="false" customHeight="false" outlineLevel="0" collapsed="false">
      <c r="BS51812" s="96" t="n">
        <f aca="false">BR51812-2.5</f>
        <v>-2.5</v>
      </c>
    </row>
    <row r="51813" customFormat="false" ht="12" hidden="false" customHeight="false" outlineLevel="0" collapsed="false">
      <c r="BS51813" s="96" t="n">
        <f aca="false">BR51813-2.5</f>
        <v>-2.5</v>
      </c>
    </row>
    <row r="51814" customFormat="false" ht="12" hidden="false" customHeight="false" outlineLevel="0" collapsed="false">
      <c r="BS51814" s="96" t="n">
        <f aca="false">BR51814-2.5</f>
        <v>-2.5</v>
      </c>
    </row>
    <row r="51815" customFormat="false" ht="12" hidden="false" customHeight="false" outlineLevel="0" collapsed="false">
      <c r="BS51815" s="96" t="n">
        <f aca="false">BR51815-2.5</f>
        <v>-2.5</v>
      </c>
    </row>
    <row r="51816" customFormat="false" ht="12" hidden="false" customHeight="false" outlineLevel="0" collapsed="false">
      <c r="BS51816" s="96" t="n">
        <f aca="false">BR51816-2.5</f>
        <v>-2.5</v>
      </c>
    </row>
    <row r="51817" customFormat="false" ht="12" hidden="false" customHeight="false" outlineLevel="0" collapsed="false">
      <c r="BS51817" s="96" t="n">
        <f aca="false">BR51817-2.5</f>
        <v>-2.5</v>
      </c>
    </row>
    <row r="51818" customFormat="false" ht="12" hidden="false" customHeight="false" outlineLevel="0" collapsed="false">
      <c r="BS51818" s="96" t="n">
        <f aca="false">BR51818-2.5</f>
        <v>-2.5</v>
      </c>
    </row>
    <row r="51819" customFormat="false" ht="12" hidden="false" customHeight="false" outlineLevel="0" collapsed="false">
      <c r="BS51819" s="96" t="n">
        <f aca="false">BR51819-2.5</f>
        <v>-2.5</v>
      </c>
    </row>
    <row r="51820" customFormat="false" ht="12" hidden="false" customHeight="false" outlineLevel="0" collapsed="false">
      <c r="BS51820" s="96" t="n">
        <f aca="false">BR51820-2.5</f>
        <v>-2.5</v>
      </c>
    </row>
    <row r="51821" customFormat="false" ht="12" hidden="false" customHeight="false" outlineLevel="0" collapsed="false">
      <c r="BS51821" s="96" t="n">
        <f aca="false">BR51821-2.5</f>
        <v>-2.5</v>
      </c>
    </row>
    <row r="51822" customFormat="false" ht="12" hidden="false" customHeight="false" outlineLevel="0" collapsed="false">
      <c r="BS51822" s="96" t="n">
        <f aca="false">BR51822-2.5</f>
        <v>-2.5</v>
      </c>
    </row>
    <row r="51823" customFormat="false" ht="12" hidden="false" customHeight="false" outlineLevel="0" collapsed="false">
      <c r="BS51823" s="96" t="n">
        <f aca="false">BR51823-2.5</f>
        <v>-2.5</v>
      </c>
    </row>
    <row r="51824" customFormat="false" ht="12" hidden="false" customHeight="false" outlineLevel="0" collapsed="false">
      <c r="BS51824" s="96" t="n">
        <f aca="false">BR51824-2.5</f>
        <v>-2.5</v>
      </c>
    </row>
    <row r="51825" customFormat="false" ht="12" hidden="false" customHeight="false" outlineLevel="0" collapsed="false">
      <c r="BS51825" s="96" t="n">
        <f aca="false">BR51825-2.5</f>
        <v>-2.5</v>
      </c>
    </row>
    <row r="51826" customFormat="false" ht="12" hidden="false" customHeight="false" outlineLevel="0" collapsed="false">
      <c r="BS51826" s="96" t="n">
        <f aca="false">BR51826-2.5</f>
        <v>-2.5</v>
      </c>
    </row>
    <row r="51827" customFormat="false" ht="12" hidden="false" customHeight="false" outlineLevel="0" collapsed="false">
      <c r="BS51827" s="96" t="n">
        <f aca="false">BR51827-2.5</f>
        <v>-2.5</v>
      </c>
    </row>
    <row r="51828" customFormat="false" ht="12" hidden="false" customHeight="false" outlineLevel="0" collapsed="false">
      <c r="BS51828" s="96" t="n">
        <f aca="false">BR51828-2.5</f>
        <v>-2.5</v>
      </c>
    </row>
    <row r="51829" customFormat="false" ht="12" hidden="false" customHeight="false" outlineLevel="0" collapsed="false">
      <c r="BS51829" s="96" t="n">
        <f aca="false">BR51829-2.5</f>
        <v>-2.5</v>
      </c>
    </row>
    <row r="51830" customFormat="false" ht="12" hidden="false" customHeight="false" outlineLevel="0" collapsed="false">
      <c r="BS51830" s="96" t="n">
        <f aca="false">BR51830-2.5</f>
        <v>-2.5</v>
      </c>
    </row>
    <row r="51831" customFormat="false" ht="12" hidden="false" customHeight="false" outlineLevel="0" collapsed="false">
      <c r="BS51831" s="96" t="n">
        <f aca="false">BR51831-2.5</f>
        <v>-2.5</v>
      </c>
    </row>
    <row r="51832" customFormat="false" ht="12" hidden="false" customHeight="false" outlineLevel="0" collapsed="false">
      <c r="BS51832" s="96" t="n">
        <f aca="false">BR51832-2.5</f>
        <v>-2.5</v>
      </c>
    </row>
    <row r="51833" customFormat="false" ht="12" hidden="false" customHeight="false" outlineLevel="0" collapsed="false">
      <c r="BS51833" s="96" t="n">
        <f aca="false">BR51833-2.5</f>
        <v>-2.5</v>
      </c>
    </row>
    <row r="51834" customFormat="false" ht="12" hidden="false" customHeight="false" outlineLevel="0" collapsed="false">
      <c r="BS51834" s="96" t="n">
        <f aca="false">BR51834-2.5</f>
        <v>-2.5</v>
      </c>
    </row>
    <row r="51835" customFormat="false" ht="12" hidden="false" customHeight="false" outlineLevel="0" collapsed="false">
      <c r="BS51835" s="96" t="n">
        <f aca="false">BR51835-2.5</f>
        <v>-2.5</v>
      </c>
    </row>
    <row r="51836" customFormat="false" ht="12" hidden="false" customHeight="false" outlineLevel="0" collapsed="false">
      <c r="BS51836" s="96" t="n">
        <f aca="false">BR51836-2.5</f>
        <v>-2.5</v>
      </c>
    </row>
    <row r="51837" customFormat="false" ht="12" hidden="false" customHeight="false" outlineLevel="0" collapsed="false">
      <c r="BS51837" s="96" t="n">
        <f aca="false">BR51837-2.5</f>
        <v>-2.5</v>
      </c>
    </row>
    <row r="51838" customFormat="false" ht="12" hidden="false" customHeight="false" outlineLevel="0" collapsed="false">
      <c r="BS51838" s="96" t="n">
        <f aca="false">BR51838-2.5</f>
        <v>-2.5</v>
      </c>
    </row>
    <row r="51839" customFormat="false" ht="12" hidden="false" customHeight="false" outlineLevel="0" collapsed="false">
      <c r="BS51839" s="96" t="n">
        <f aca="false">BR51839-2.5</f>
        <v>-2.5</v>
      </c>
    </row>
    <row r="51840" customFormat="false" ht="12" hidden="false" customHeight="false" outlineLevel="0" collapsed="false">
      <c r="BS51840" s="96" t="n">
        <f aca="false">BR51840-2.5</f>
        <v>-2.5</v>
      </c>
    </row>
    <row r="51841" customFormat="false" ht="12" hidden="false" customHeight="false" outlineLevel="0" collapsed="false">
      <c r="BS51841" s="96" t="n">
        <f aca="false">BR51841-2.5</f>
        <v>-2.5</v>
      </c>
    </row>
    <row r="51842" customFormat="false" ht="12" hidden="false" customHeight="false" outlineLevel="0" collapsed="false">
      <c r="BS51842" s="96" t="n">
        <f aca="false">BR51842-2.5</f>
        <v>-2.5</v>
      </c>
    </row>
    <row r="51843" customFormat="false" ht="12" hidden="false" customHeight="false" outlineLevel="0" collapsed="false">
      <c r="BS51843" s="96" t="n">
        <f aca="false">BR51843-2.5</f>
        <v>-2.5</v>
      </c>
    </row>
    <row r="51844" customFormat="false" ht="12" hidden="false" customHeight="false" outlineLevel="0" collapsed="false">
      <c r="BS51844" s="96" t="n">
        <f aca="false">BR51844-2.5</f>
        <v>-2.5</v>
      </c>
    </row>
    <row r="51845" customFormat="false" ht="12" hidden="false" customHeight="false" outlineLevel="0" collapsed="false">
      <c r="BS51845" s="96" t="n">
        <f aca="false">BR51845-2.5</f>
        <v>-2.5</v>
      </c>
    </row>
    <row r="51846" customFormat="false" ht="12" hidden="false" customHeight="false" outlineLevel="0" collapsed="false">
      <c r="BS51846" s="96" t="n">
        <f aca="false">BR51846-2.5</f>
        <v>-2.5</v>
      </c>
    </row>
    <row r="51847" customFormat="false" ht="12" hidden="false" customHeight="false" outlineLevel="0" collapsed="false">
      <c r="BS51847" s="96" t="n">
        <f aca="false">BR51847-2.5</f>
        <v>-2.5</v>
      </c>
    </row>
    <row r="51848" customFormat="false" ht="12" hidden="false" customHeight="false" outlineLevel="0" collapsed="false">
      <c r="BS51848" s="96" t="n">
        <f aca="false">BR51848-2.5</f>
        <v>-2.5</v>
      </c>
    </row>
    <row r="51849" customFormat="false" ht="12" hidden="false" customHeight="false" outlineLevel="0" collapsed="false">
      <c r="BS51849" s="96" t="n">
        <f aca="false">BR51849-2.5</f>
        <v>-2.5</v>
      </c>
    </row>
    <row r="51850" customFormat="false" ht="12" hidden="false" customHeight="false" outlineLevel="0" collapsed="false">
      <c r="BS51850" s="96" t="n">
        <f aca="false">BR51850-2.5</f>
        <v>-2.5</v>
      </c>
    </row>
    <row r="51851" customFormat="false" ht="12" hidden="false" customHeight="false" outlineLevel="0" collapsed="false">
      <c r="BS51851" s="96" t="n">
        <f aca="false">BR51851-2.5</f>
        <v>-2.5</v>
      </c>
    </row>
    <row r="51852" customFormat="false" ht="12" hidden="false" customHeight="false" outlineLevel="0" collapsed="false">
      <c r="BS51852" s="96" t="n">
        <f aca="false">BR51852-2.5</f>
        <v>-2.5</v>
      </c>
    </row>
    <row r="51853" customFormat="false" ht="12" hidden="false" customHeight="false" outlineLevel="0" collapsed="false">
      <c r="BS51853" s="96" t="n">
        <f aca="false">BR51853-2.5</f>
        <v>-2.5</v>
      </c>
    </row>
    <row r="51854" customFormat="false" ht="12" hidden="false" customHeight="false" outlineLevel="0" collapsed="false">
      <c r="BS51854" s="96" t="n">
        <f aca="false">BR51854-2.5</f>
        <v>-2.5</v>
      </c>
    </row>
    <row r="51855" customFormat="false" ht="12" hidden="false" customHeight="false" outlineLevel="0" collapsed="false">
      <c r="BS51855" s="96" t="n">
        <f aca="false">BR51855-2.5</f>
        <v>-2.5</v>
      </c>
    </row>
    <row r="51856" customFormat="false" ht="12" hidden="false" customHeight="false" outlineLevel="0" collapsed="false">
      <c r="BS51856" s="96" t="n">
        <f aca="false">BR51856-2.5</f>
        <v>-2.5</v>
      </c>
    </row>
    <row r="51857" customFormat="false" ht="12" hidden="false" customHeight="false" outlineLevel="0" collapsed="false">
      <c r="BS51857" s="96" t="n">
        <f aca="false">BR51857-2.5</f>
        <v>-2.5</v>
      </c>
    </row>
    <row r="51858" customFormat="false" ht="12" hidden="false" customHeight="false" outlineLevel="0" collapsed="false">
      <c r="BS51858" s="96" t="n">
        <f aca="false">BR51858-2.5</f>
        <v>-2.5</v>
      </c>
    </row>
    <row r="51859" customFormat="false" ht="12" hidden="false" customHeight="false" outlineLevel="0" collapsed="false">
      <c r="BS51859" s="96" t="n">
        <f aca="false">BR51859-2.5</f>
        <v>-2.5</v>
      </c>
    </row>
    <row r="51860" customFormat="false" ht="12" hidden="false" customHeight="false" outlineLevel="0" collapsed="false">
      <c r="BS51860" s="96" t="n">
        <f aca="false">BR51860-2.5</f>
        <v>-2.5</v>
      </c>
    </row>
    <row r="51861" customFormat="false" ht="12" hidden="false" customHeight="false" outlineLevel="0" collapsed="false">
      <c r="BS51861" s="96" t="n">
        <f aca="false">BR51861-2.5</f>
        <v>-2.5</v>
      </c>
    </row>
    <row r="51862" customFormat="false" ht="12" hidden="false" customHeight="false" outlineLevel="0" collapsed="false">
      <c r="BS51862" s="96" t="n">
        <f aca="false">BR51862-2.5</f>
        <v>-2.5</v>
      </c>
    </row>
    <row r="51863" customFormat="false" ht="12" hidden="false" customHeight="false" outlineLevel="0" collapsed="false">
      <c r="BS51863" s="96" t="n">
        <f aca="false">BR51863-2.5</f>
        <v>-2.5</v>
      </c>
    </row>
    <row r="51864" customFormat="false" ht="12" hidden="false" customHeight="false" outlineLevel="0" collapsed="false">
      <c r="BS51864" s="96" t="n">
        <f aca="false">BR51864-2.5</f>
        <v>-2.5</v>
      </c>
    </row>
    <row r="51865" customFormat="false" ht="12" hidden="false" customHeight="false" outlineLevel="0" collapsed="false">
      <c r="BS51865" s="96" t="n">
        <f aca="false">BR51865-2.5</f>
        <v>-2.5</v>
      </c>
    </row>
    <row r="51866" customFormat="false" ht="12" hidden="false" customHeight="false" outlineLevel="0" collapsed="false">
      <c r="BS51866" s="96" t="n">
        <f aca="false">BR51866-2.5</f>
        <v>-2.5</v>
      </c>
    </row>
    <row r="51867" customFormat="false" ht="12" hidden="false" customHeight="false" outlineLevel="0" collapsed="false">
      <c r="BS51867" s="96" t="n">
        <f aca="false">BR51867-2.5</f>
        <v>-2.5</v>
      </c>
    </row>
    <row r="51868" customFormat="false" ht="12" hidden="false" customHeight="false" outlineLevel="0" collapsed="false">
      <c r="BS51868" s="96" t="n">
        <f aca="false">BR51868-2.5</f>
        <v>-2.5</v>
      </c>
    </row>
    <row r="51869" customFormat="false" ht="12" hidden="false" customHeight="false" outlineLevel="0" collapsed="false">
      <c r="BS51869" s="96" t="n">
        <f aca="false">BR51869-2.5</f>
        <v>-2.5</v>
      </c>
    </row>
    <row r="51870" customFormat="false" ht="12" hidden="false" customHeight="false" outlineLevel="0" collapsed="false">
      <c r="BS51870" s="96" t="n">
        <f aca="false">BR51870-2.5</f>
        <v>-2.5</v>
      </c>
    </row>
    <row r="51871" customFormat="false" ht="12" hidden="false" customHeight="false" outlineLevel="0" collapsed="false">
      <c r="BS51871" s="96" t="n">
        <f aca="false">BR51871-2.5</f>
        <v>-2.5</v>
      </c>
    </row>
    <row r="51872" customFormat="false" ht="12" hidden="false" customHeight="false" outlineLevel="0" collapsed="false">
      <c r="BS51872" s="96" t="n">
        <f aca="false">BR51872-2.5</f>
        <v>-2.5</v>
      </c>
    </row>
    <row r="51873" customFormat="false" ht="12" hidden="false" customHeight="false" outlineLevel="0" collapsed="false">
      <c r="BS51873" s="96" t="n">
        <f aca="false">BR51873-2.5</f>
        <v>-2.5</v>
      </c>
    </row>
    <row r="51874" customFormat="false" ht="12" hidden="false" customHeight="false" outlineLevel="0" collapsed="false">
      <c r="BS51874" s="96" t="n">
        <f aca="false">BR51874-2.5</f>
        <v>-2.5</v>
      </c>
    </row>
    <row r="51875" customFormat="false" ht="12" hidden="false" customHeight="false" outlineLevel="0" collapsed="false">
      <c r="BS51875" s="96" t="n">
        <f aca="false">BR51875-2.5</f>
        <v>-2.5</v>
      </c>
    </row>
    <row r="51876" customFormat="false" ht="12" hidden="false" customHeight="false" outlineLevel="0" collapsed="false">
      <c r="BS51876" s="96" t="n">
        <f aca="false">BR51876-2.5</f>
        <v>-2.5</v>
      </c>
    </row>
    <row r="51877" customFormat="false" ht="12" hidden="false" customHeight="false" outlineLevel="0" collapsed="false">
      <c r="BS51877" s="96" t="n">
        <f aca="false">BR51877-2.5</f>
        <v>-2.5</v>
      </c>
    </row>
    <row r="51878" customFormat="false" ht="12" hidden="false" customHeight="false" outlineLevel="0" collapsed="false">
      <c r="BS51878" s="96" t="n">
        <f aca="false">BR51878-2.5</f>
        <v>-2.5</v>
      </c>
    </row>
    <row r="51879" customFormat="false" ht="12" hidden="false" customHeight="false" outlineLevel="0" collapsed="false">
      <c r="BS51879" s="96" t="n">
        <f aca="false">BR51879-2.5</f>
        <v>-2.5</v>
      </c>
    </row>
    <row r="51880" customFormat="false" ht="12" hidden="false" customHeight="false" outlineLevel="0" collapsed="false">
      <c r="BS51880" s="96" t="n">
        <f aca="false">BR51880-2.5</f>
        <v>-2.5</v>
      </c>
    </row>
    <row r="51881" customFormat="false" ht="12" hidden="false" customHeight="false" outlineLevel="0" collapsed="false">
      <c r="BS51881" s="96" t="n">
        <f aca="false">BR51881-2.5</f>
        <v>-2.5</v>
      </c>
    </row>
    <row r="51882" customFormat="false" ht="12" hidden="false" customHeight="false" outlineLevel="0" collapsed="false">
      <c r="BS51882" s="96" t="n">
        <f aca="false">BR51882-2.5</f>
        <v>-2.5</v>
      </c>
    </row>
    <row r="51883" customFormat="false" ht="12" hidden="false" customHeight="false" outlineLevel="0" collapsed="false">
      <c r="BS51883" s="96" t="n">
        <f aca="false">BR51883-2.5</f>
        <v>-2.5</v>
      </c>
    </row>
    <row r="51884" customFormat="false" ht="12" hidden="false" customHeight="false" outlineLevel="0" collapsed="false">
      <c r="BS51884" s="96" t="n">
        <f aca="false">BR51884-2.5</f>
        <v>-2.5</v>
      </c>
    </row>
    <row r="51885" customFormat="false" ht="12" hidden="false" customHeight="false" outlineLevel="0" collapsed="false">
      <c r="BS51885" s="96" t="n">
        <f aca="false">BR51885-2.5</f>
        <v>-2.5</v>
      </c>
    </row>
    <row r="51886" customFormat="false" ht="12" hidden="false" customHeight="false" outlineLevel="0" collapsed="false">
      <c r="BS51886" s="96" t="n">
        <f aca="false">BR51886-2.5</f>
        <v>-2.5</v>
      </c>
    </row>
    <row r="51887" customFormat="false" ht="12" hidden="false" customHeight="false" outlineLevel="0" collapsed="false">
      <c r="BS51887" s="96" t="n">
        <f aca="false">BR51887-2.5</f>
        <v>-2.5</v>
      </c>
    </row>
    <row r="51888" customFormat="false" ht="12" hidden="false" customHeight="false" outlineLevel="0" collapsed="false">
      <c r="BS51888" s="96" t="n">
        <f aca="false">BR51888-2.5</f>
        <v>-2.5</v>
      </c>
    </row>
    <row r="51889" customFormat="false" ht="12" hidden="false" customHeight="false" outlineLevel="0" collapsed="false">
      <c r="BS51889" s="96" t="n">
        <f aca="false">BR51889-2.5</f>
        <v>-2.5</v>
      </c>
    </row>
    <row r="51890" customFormat="false" ht="12" hidden="false" customHeight="false" outlineLevel="0" collapsed="false">
      <c r="BS51890" s="96" t="n">
        <f aca="false">BR51890-2.5</f>
        <v>-2.5</v>
      </c>
    </row>
    <row r="51891" customFormat="false" ht="12" hidden="false" customHeight="false" outlineLevel="0" collapsed="false">
      <c r="BS51891" s="96" t="n">
        <f aca="false">BR51891-2.5</f>
        <v>-2.5</v>
      </c>
    </row>
    <row r="51892" customFormat="false" ht="12" hidden="false" customHeight="false" outlineLevel="0" collapsed="false">
      <c r="BS51892" s="96" t="n">
        <f aca="false">BR51892-2.5</f>
        <v>-2.5</v>
      </c>
    </row>
    <row r="51893" customFormat="false" ht="12" hidden="false" customHeight="false" outlineLevel="0" collapsed="false">
      <c r="BS51893" s="96" t="n">
        <f aca="false">BR51893-2.5</f>
        <v>-2.5</v>
      </c>
    </row>
    <row r="51894" customFormat="false" ht="12" hidden="false" customHeight="false" outlineLevel="0" collapsed="false">
      <c r="BS51894" s="96" t="n">
        <f aca="false">BR51894-2.5</f>
        <v>-2.5</v>
      </c>
    </row>
    <row r="51895" customFormat="false" ht="12" hidden="false" customHeight="false" outlineLevel="0" collapsed="false">
      <c r="BS51895" s="96" t="n">
        <f aca="false">BR51895-2.5</f>
        <v>-2.5</v>
      </c>
    </row>
    <row r="51896" customFormat="false" ht="12" hidden="false" customHeight="false" outlineLevel="0" collapsed="false">
      <c r="BS51896" s="96" t="n">
        <f aca="false">BR51896-2.5</f>
        <v>-2.5</v>
      </c>
    </row>
    <row r="51897" customFormat="false" ht="12" hidden="false" customHeight="false" outlineLevel="0" collapsed="false">
      <c r="BS51897" s="96" t="n">
        <f aca="false">BR51897-2.5</f>
        <v>-2.5</v>
      </c>
    </row>
    <row r="51898" customFormat="false" ht="12" hidden="false" customHeight="false" outlineLevel="0" collapsed="false">
      <c r="BS51898" s="96" t="n">
        <f aca="false">BR51898-2.5</f>
        <v>-2.5</v>
      </c>
    </row>
    <row r="51899" customFormat="false" ht="12" hidden="false" customHeight="false" outlineLevel="0" collapsed="false">
      <c r="BS51899" s="96" t="n">
        <f aca="false">BR51899-2.5</f>
        <v>-2.5</v>
      </c>
    </row>
    <row r="51900" customFormat="false" ht="12" hidden="false" customHeight="false" outlineLevel="0" collapsed="false">
      <c r="BS51900" s="96" t="n">
        <f aca="false">BR51900-2.5</f>
        <v>-2.5</v>
      </c>
    </row>
    <row r="51901" customFormat="false" ht="12" hidden="false" customHeight="false" outlineLevel="0" collapsed="false">
      <c r="BS51901" s="96" t="n">
        <f aca="false">BR51901-2.5</f>
        <v>-2.5</v>
      </c>
    </row>
    <row r="51902" customFormat="false" ht="12" hidden="false" customHeight="false" outlineLevel="0" collapsed="false">
      <c r="BS51902" s="96" t="n">
        <f aca="false">BR51902-2.5</f>
        <v>-2.5</v>
      </c>
    </row>
    <row r="51903" customFormat="false" ht="12" hidden="false" customHeight="false" outlineLevel="0" collapsed="false">
      <c r="BS51903" s="96" t="n">
        <f aca="false">BR51903-2.5</f>
        <v>-2.5</v>
      </c>
    </row>
    <row r="51904" customFormat="false" ht="12" hidden="false" customHeight="false" outlineLevel="0" collapsed="false">
      <c r="BS51904" s="96" t="n">
        <f aca="false">BR51904-2.5</f>
        <v>-2.5</v>
      </c>
    </row>
    <row r="51905" customFormat="false" ht="12" hidden="false" customHeight="false" outlineLevel="0" collapsed="false">
      <c r="BS51905" s="96" t="n">
        <f aca="false">BR51905-2.5</f>
        <v>-2.5</v>
      </c>
    </row>
    <row r="51906" customFormat="false" ht="12" hidden="false" customHeight="false" outlineLevel="0" collapsed="false">
      <c r="BS51906" s="96" t="n">
        <f aca="false">BR51906-2.5</f>
        <v>-2.5</v>
      </c>
    </row>
    <row r="51907" customFormat="false" ht="12" hidden="false" customHeight="false" outlineLevel="0" collapsed="false">
      <c r="BS51907" s="96" t="n">
        <f aca="false">BR51907-2.5</f>
        <v>-2.5</v>
      </c>
    </row>
    <row r="51908" customFormat="false" ht="12" hidden="false" customHeight="false" outlineLevel="0" collapsed="false">
      <c r="BS51908" s="96" t="n">
        <f aca="false">BR51908-2.5</f>
        <v>-2.5</v>
      </c>
    </row>
    <row r="51909" customFormat="false" ht="12" hidden="false" customHeight="false" outlineLevel="0" collapsed="false">
      <c r="BS51909" s="96" t="n">
        <f aca="false">BR51909-2.5</f>
        <v>-2.5</v>
      </c>
    </row>
    <row r="51910" customFormat="false" ht="12" hidden="false" customHeight="false" outlineLevel="0" collapsed="false">
      <c r="BS51910" s="96" t="n">
        <f aca="false">BR51910-2.5</f>
        <v>-2.5</v>
      </c>
    </row>
    <row r="51911" customFormat="false" ht="12" hidden="false" customHeight="false" outlineLevel="0" collapsed="false">
      <c r="BS51911" s="96" t="n">
        <f aca="false">BR51911-2.5</f>
        <v>-2.5</v>
      </c>
    </row>
    <row r="51912" customFormat="false" ht="12" hidden="false" customHeight="false" outlineLevel="0" collapsed="false">
      <c r="BS51912" s="96" t="n">
        <f aca="false">BR51912-2.5</f>
        <v>-2.5</v>
      </c>
    </row>
    <row r="51913" customFormat="false" ht="12" hidden="false" customHeight="false" outlineLevel="0" collapsed="false">
      <c r="BS51913" s="96" t="n">
        <f aca="false">BR51913-2.5</f>
        <v>-2.5</v>
      </c>
    </row>
    <row r="51914" customFormat="false" ht="12" hidden="false" customHeight="false" outlineLevel="0" collapsed="false">
      <c r="BS51914" s="96" t="n">
        <f aca="false">BR51914-2.5</f>
        <v>-2.5</v>
      </c>
    </row>
    <row r="51915" customFormat="false" ht="12" hidden="false" customHeight="false" outlineLevel="0" collapsed="false">
      <c r="BS51915" s="96" t="n">
        <f aca="false">BR51915-2.5</f>
        <v>-2.5</v>
      </c>
    </row>
    <row r="51916" customFormat="false" ht="12" hidden="false" customHeight="false" outlineLevel="0" collapsed="false">
      <c r="BS51916" s="96" t="n">
        <f aca="false">BR51916-2.5</f>
        <v>-2.5</v>
      </c>
    </row>
    <row r="51917" customFormat="false" ht="12" hidden="false" customHeight="false" outlineLevel="0" collapsed="false">
      <c r="BS51917" s="96" t="n">
        <f aca="false">BR51917-2.5</f>
        <v>-2.5</v>
      </c>
    </row>
    <row r="51918" customFormat="false" ht="12" hidden="false" customHeight="false" outlineLevel="0" collapsed="false">
      <c r="BS51918" s="96" t="n">
        <f aca="false">BR51918-2.5</f>
        <v>-2.5</v>
      </c>
    </row>
    <row r="51919" customFormat="false" ht="12" hidden="false" customHeight="false" outlineLevel="0" collapsed="false">
      <c r="BS51919" s="96" t="n">
        <f aca="false">BR51919-2.5</f>
        <v>-2.5</v>
      </c>
    </row>
    <row r="51920" customFormat="false" ht="12" hidden="false" customHeight="false" outlineLevel="0" collapsed="false">
      <c r="BS51920" s="96" t="n">
        <f aca="false">BR51920-2.5</f>
        <v>-2.5</v>
      </c>
    </row>
    <row r="51921" customFormat="false" ht="12" hidden="false" customHeight="false" outlineLevel="0" collapsed="false">
      <c r="BS51921" s="96" t="n">
        <f aca="false">BR51921-2.5</f>
        <v>-2.5</v>
      </c>
    </row>
    <row r="51922" customFormat="false" ht="12" hidden="false" customHeight="false" outlineLevel="0" collapsed="false">
      <c r="BS51922" s="96" t="n">
        <f aca="false">BR51922-2.5</f>
        <v>-2.5</v>
      </c>
    </row>
    <row r="51923" customFormat="false" ht="12" hidden="false" customHeight="false" outlineLevel="0" collapsed="false">
      <c r="BS51923" s="96" t="n">
        <f aca="false">BR51923-2.5</f>
        <v>-2.5</v>
      </c>
    </row>
    <row r="51924" customFormat="false" ht="12" hidden="false" customHeight="false" outlineLevel="0" collapsed="false">
      <c r="BS51924" s="96" t="n">
        <f aca="false">BR51924-2.5</f>
        <v>-2.5</v>
      </c>
    </row>
    <row r="51925" customFormat="false" ht="12" hidden="false" customHeight="false" outlineLevel="0" collapsed="false">
      <c r="BS51925" s="96" t="n">
        <f aca="false">BR51925-2.5</f>
        <v>-2.5</v>
      </c>
    </row>
    <row r="51926" customFormat="false" ht="12" hidden="false" customHeight="false" outlineLevel="0" collapsed="false">
      <c r="BS51926" s="96" t="n">
        <f aca="false">BR51926-2.5</f>
        <v>-2.5</v>
      </c>
    </row>
    <row r="51927" customFormat="false" ht="12" hidden="false" customHeight="false" outlineLevel="0" collapsed="false">
      <c r="BS51927" s="96" t="n">
        <f aca="false">BR51927-2.5</f>
        <v>-2.5</v>
      </c>
    </row>
    <row r="51928" customFormat="false" ht="12" hidden="false" customHeight="false" outlineLevel="0" collapsed="false">
      <c r="BS51928" s="96" t="n">
        <f aca="false">BR51928-2.5</f>
        <v>-2.5</v>
      </c>
    </row>
    <row r="51929" customFormat="false" ht="12" hidden="false" customHeight="false" outlineLevel="0" collapsed="false">
      <c r="BS51929" s="96" t="n">
        <f aca="false">BR51929-2.5</f>
        <v>-2.5</v>
      </c>
    </row>
    <row r="51930" customFormat="false" ht="12" hidden="false" customHeight="false" outlineLevel="0" collapsed="false">
      <c r="BS51930" s="96" t="n">
        <f aca="false">BR51930-2.5</f>
        <v>-2.5</v>
      </c>
    </row>
    <row r="51931" customFormat="false" ht="12" hidden="false" customHeight="false" outlineLevel="0" collapsed="false">
      <c r="BS51931" s="96" t="n">
        <f aca="false">BR51931-2.5</f>
        <v>-2.5</v>
      </c>
    </row>
    <row r="51932" customFormat="false" ht="12" hidden="false" customHeight="false" outlineLevel="0" collapsed="false">
      <c r="BS51932" s="96" t="n">
        <f aca="false">BR51932-2.5</f>
        <v>-2.5</v>
      </c>
    </row>
    <row r="51933" customFormat="false" ht="12" hidden="false" customHeight="false" outlineLevel="0" collapsed="false">
      <c r="BS51933" s="96" t="n">
        <f aca="false">BR51933-2.5</f>
        <v>-2.5</v>
      </c>
    </row>
    <row r="51934" customFormat="false" ht="12" hidden="false" customHeight="false" outlineLevel="0" collapsed="false">
      <c r="BS51934" s="96" t="n">
        <f aca="false">BR51934-2.5</f>
        <v>-2.5</v>
      </c>
    </row>
    <row r="51935" customFormat="false" ht="12" hidden="false" customHeight="false" outlineLevel="0" collapsed="false">
      <c r="BS51935" s="96" t="n">
        <f aca="false">BR51935-2.5</f>
        <v>-2.5</v>
      </c>
    </row>
    <row r="51936" customFormat="false" ht="12" hidden="false" customHeight="false" outlineLevel="0" collapsed="false">
      <c r="BS51936" s="96" t="n">
        <f aca="false">BR51936-2.5</f>
        <v>-2.5</v>
      </c>
    </row>
    <row r="51937" customFormat="false" ht="12" hidden="false" customHeight="false" outlineLevel="0" collapsed="false">
      <c r="BS51937" s="96" t="n">
        <f aca="false">BR51937-2.5</f>
        <v>-2.5</v>
      </c>
    </row>
    <row r="51938" customFormat="false" ht="12" hidden="false" customHeight="false" outlineLevel="0" collapsed="false">
      <c r="BS51938" s="96" t="n">
        <f aca="false">BR51938-2.5</f>
        <v>-2.5</v>
      </c>
    </row>
    <row r="51939" customFormat="false" ht="12" hidden="false" customHeight="false" outlineLevel="0" collapsed="false">
      <c r="BS51939" s="96" t="n">
        <f aca="false">BR51939-2.5</f>
        <v>-2.5</v>
      </c>
    </row>
    <row r="51940" customFormat="false" ht="12" hidden="false" customHeight="false" outlineLevel="0" collapsed="false">
      <c r="BS51940" s="96" t="n">
        <f aca="false">BR51940-2.5</f>
        <v>-2.5</v>
      </c>
    </row>
    <row r="51941" customFormat="false" ht="12" hidden="false" customHeight="false" outlineLevel="0" collapsed="false">
      <c r="BS51941" s="96" t="n">
        <f aca="false">BR51941-2.5</f>
        <v>-2.5</v>
      </c>
    </row>
    <row r="51942" customFormat="false" ht="12" hidden="false" customHeight="false" outlineLevel="0" collapsed="false">
      <c r="BS51942" s="96" t="n">
        <f aca="false">BR51942-2.5</f>
        <v>-2.5</v>
      </c>
    </row>
    <row r="51943" customFormat="false" ht="12" hidden="false" customHeight="false" outlineLevel="0" collapsed="false">
      <c r="BS51943" s="96" t="n">
        <f aca="false">BR51943-2.5</f>
        <v>-2.5</v>
      </c>
    </row>
    <row r="51944" customFormat="false" ht="12" hidden="false" customHeight="false" outlineLevel="0" collapsed="false">
      <c r="BS51944" s="96" t="n">
        <f aca="false">BR51944-2.5</f>
        <v>-2.5</v>
      </c>
    </row>
    <row r="51945" customFormat="false" ht="12" hidden="false" customHeight="false" outlineLevel="0" collapsed="false">
      <c r="BS51945" s="96" t="n">
        <f aca="false">BR51945-2.5</f>
        <v>-2.5</v>
      </c>
    </row>
    <row r="51946" customFormat="false" ht="12" hidden="false" customHeight="false" outlineLevel="0" collapsed="false">
      <c r="BS51946" s="96" t="n">
        <f aca="false">BR51946-2.5</f>
        <v>-2.5</v>
      </c>
    </row>
    <row r="51947" customFormat="false" ht="12" hidden="false" customHeight="false" outlineLevel="0" collapsed="false">
      <c r="BS51947" s="96" t="n">
        <f aca="false">BR51947-2.5</f>
        <v>-2.5</v>
      </c>
    </row>
    <row r="51948" customFormat="false" ht="12" hidden="false" customHeight="false" outlineLevel="0" collapsed="false">
      <c r="BS51948" s="96" t="n">
        <f aca="false">BR51948-2.5</f>
        <v>-2.5</v>
      </c>
    </row>
    <row r="51949" customFormat="false" ht="12" hidden="false" customHeight="false" outlineLevel="0" collapsed="false">
      <c r="BS51949" s="96" t="n">
        <f aca="false">BR51949-2.5</f>
        <v>-2.5</v>
      </c>
    </row>
    <row r="51950" customFormat="false" ht="12" hidden="false" customHeight="false" outlineLevel="0" collapsed="false">
      <c r="BS51950" s="96" t="n">
        <f aca="false">BR51950-2.5</f>
        <v>-2.5</v>
      </c>
    </row>
    <row r="51951" customFormat="false" ht="12" hidden="false" customHeight="false" outlineLevel="0" collapsed="false">
      <c r="BS51951" s="96" t="n">
        <f aca="false">BR51951-2.5</f>
        <v>-2.5</v>
      </c>
    </row>
    <row r="51952" customFormat="false" ht="12" hidden="false" customHeight="false" outlineLevel="0" collapsed="false">
      <c r="BS51952" s="96" t="n">
        <f aca="false">BR51952-2.5</f>
        <v>-2.5</v>
      </c>
    </row>
    <row r="51953" customFormat="false" ht="12" hidden="false" customHeight="false" outlineLevel="0" collapsed="false">
      <c r="BS51953" s="96" t="n">
        <f aca="false">BR51953-2.5</f>
        <v>-2.5</v>
      </c>
    </row>
    <row r="51954" customFormat="false" ht="12" hidden="false" customHeight="false" outlineLevel="0" collapsed="false">
      <c r="BS51954" s="96" t="n">
        <f aca="false">BR51954-2.5</f>
        <v>-2.5</v>
      </c>
    </row>
    <row r="51955" customFormat="false" ht="12" hidden="false" customHeight="false" outlineLevel="0" collapsed="false">
      <c r="BS51955" s="96" t="n">
        <f aca="false">BR51955-2.5</f>
        <v>-2.5</v>
      </c>
    </row>
    <row r="51956" customFormat="false" ht="12" hidden="false" customHeight="false" outlineLevel="0" collapsed="false">
      <c r="BS51956" s="96" t="n">
        <f aca="false">BR51956-2.5</f>
        <v>-2.5</v>
      </c>
    </row>
    <row r="51957" customFormat="false" ht="12" hidden="false" customHeight="false" outlineLevel="0" collapsed="false">
      <c r="BS51957" s="96" t="n">
        <f aca="false">BR51957-2.5</f>
        <v>-2.5</v>
      </c>
    </row>
    <row r="51958" customFormat="false" ht="12" hidden="false" customHeight="false" outlineLevel="0" collapsed="false">
      <c r="BS51958" s="96" t="n">
        <f aca="false">BR51958-2.5</f>
        <v>-2.5</v>
      </c>
    </row>
    <row r="51959" customFormat="false" ht="12" hidden="false" customHeight="false" outlineLevel="0" collapsed="false">
      <c r="BS51959" s="96" t="n">
        <f aca="false">BR51959-2.5</f>
        <v>-2.5</v>
      </c>
    </row>
    <row r="51960" customFormat="false" ht="12" hidden="false" customHeight="false" outlineLevel="0" collapsed="false">
      <c r="BS51960" s="96" t="n">
        <f aca="false">BR51960-2.5</f>
        <v>-2.5</v>
      </c>
    </row>
    <row r="51961" customFormat="false" ht="12" hidden="false" customHeight="false" outlineLevel="0" collapsed="false">
      <c r="BS51961" s="96" t="n">
        <f aca="false">BR51961-2.5</f>
        <v>-2.5</v>
      </c>
    </row>
    <row r="51962" customFormat="false" ht="12" hidden="false" customHeight="false" outlineLevel="0" collapsed="false">
      <c r="BS51962" s="96" t="n">
        <f aca="false">BR51962-2.5</f>
        <v>-2.5</v>
      </c>
    </row>
    <row r="51963" customFormat="false" ht="12" hidden="false" customHeight="false" outlineLevel="0" collapsed="false">
      <c r="BS51963" s="96" t="n">
        <f aca="false">BR51963-2.5</f>
        <v>-2.5</v>
      </c>
    </row>
    <row r="51964" customFormat="false" ht="12" hidden="false" customHeight="false" outlineLevel="0" collapsed="false">
      <c r="BS51964" s="96" t="n">
        <f aca="false">BR51964-2.5</f>
        <v>-2.5</v>
      </c>
    </row>
    <row r="51965" customFormat="false" ht="12" hidden="false" customHeight="false" outlineLevel="0" collapsed="false">
      <c r="BS51965" s="96" t="n">
        <f aca="false">BR51965-2.5</f>
        <v>-2.5</v>
      </c>
    </row>
    <row r="51966" customFormat="false" ht="12" hidden="false" customHeight="false" outlineLevel="0" collapsed="false">
      <c r="BS51966" s="96" t="n">
        <f aca="false">BR51966-2.5</f>
        <v>-2.5</v>
      </c>
    </row>
    <row r="51967" customFormat="false" ht="12" hidden="false" customHeight="false" outlineLevel="0" collapsed="false">
      <c r="BS51967" s="96" t="n">
        <f aca="false">BR51967-2.5</f>
        <v>-2.5</v>
      </c>
    </row>
    <row r="51968" customFormat="false" ht="12" hidden="false" customHeight="false" outlineLevel="0" collapsed="false">
      <c r="BS51968" s="96" t="n">
        <f aca="false">BR51968-2.5</f>
        <v>-2.5</v>
      </c>
    </row>
    <row r="51969" customFormat="false" ht="12" hidden="false" customHeight="false" outlineLevel="0" collapsed="false">
      <c r="BS51969" s="96" t="n">
        <f aca="false">BR51969-2.5</f>
        <v>-2.5</v>
      </c>
    </row>
    <row r="51970" customFormat="false" ht="12" hidden="false" customHeight="false" outlineLevel="0" collapsed="false">
      <c r="BS51970" s="96" t="n">
        <f aca="false">BR51970-2.5</f>
        <v>-2.5</v>
      </c>
    </row>
    <row r="51971" customFormat="false" ht="12" hidden="false" customHeight="false" outlineLevel="0" collapsed="false">
      <c r="BS51971" s="96" t="n">
        <f aca="false">BR51971-2.5</f>
        <v>-2.5</v>
      </c>
    </row>
    <row r="51972" customFormat="false" ht="12" hidden="false" customHeight="false" outlineLevel="0" collapsed="false">
      <c r="BS51972" s="96" t="n">
        <f aca="false">BR51972-2.5</f>
        <v>-2.5</v>
      </c>
    </row>
    <row r="51973" customFormat="false" ht="12" hidden="false" customHeight="false" outlineLevel="0" collapsed="false">
      <c r="BS51973" s="96" t="n">
        <f aca="false">BR51973-2.5</f>
        <v>-2.5</v>
      </c>
    </row>
    <row r="51974" customFormat="false" ht="12" hidden="false" customHeight="false" outlineLevel="0" collapsed="false">
      <c r="BS51974" s="96" t="n">
        <f aca="false">BR51974-2.5</f>
        <v>-2.5</v>
      </c>
    </row>
    <row r="51975" customFormat="false" ht="12" hidden="false" customHeight="false" outlineLevel="0" collapsed="false">
      <c r="BS51975" s="96" t="n">
        <f aca="false">BR51975-2.5</f>
        <v>-2.5</v>
      </c>
    </row>
    <row r="51976" customFormat="false" ht="12" hidden="false" customHeight="false" outlineLevel="0" collapsed="false">
      <c r="BS51976" s="96" t="n">
        <f aca="false">BR51976-2.5</f>
        <v>-2.5</v>
      </c>
    </row>
    <row r="51977" customFormat="false" ht="12" hidden="false" customHeight="false" outlineLevel="0" collapsed="false">
      <c r="BS51977" s="96" t="n">
        <f aca="false">BR51977-2.5</f>
        <v>-2.5</v>
      </c>
    </row>
    <row r="51978" customFormat="false" ht="12" hidden="false" customHeight="false" outlineLevel="0" collapsed="false">
      <c r="BS51978" s="96" t="n">
        <f aca="false">BR51978-2.5</f>
        <v>-2.5</v>
      </c>
    </row>
    <row r="51979" customFormat="false" ht="12" hidden="false" customHeight="false" outlineLevel="0" collapsed="false">
      <c r="BS51979" s="96" t="n">
        <f aca="false">BR51979-2.5</f>
        <v>-2.5</v>
      </c>
    </row>
    <row r="51980" customFormat="false" ht="12" hidden="false" customHeight="false" outlineLevel="0" collapsed="false">
      <c r="BS51980" s="96" t="n">
        <f aca="false">BR51980-2.5</f>
        <v>-2.5</v>
      </c>
    </row>
    <row r="51981" customFormat="false" ht="12" hidden="false" customHeight="false" outlineLevel="0" collapsed="false">
      <c r="BS51981" s="96" t="n">
        <f aca="false">BR51981-2.5</f>
        <v>-2.5</v>
      </c>
    </row>
    <row r="51982" customFormat="false" ht="12" hidden="false" customHeight="false" outlineLevel="0" collapsed="false">
      <c r="BS51982" s="96" t="n">
        <f aca="false">BR51982-2.5</f>
        <v>-2.5</v>
      </c>
    </row>
    <row r="51983" customFormat="false" ht="12" hidden="false" customHeight="false" outlineLevel="0" collapsed="false">
      <c r="BS51983" s="96" t="n">
        <f aca="false">BR51983-2.5</f>
        <v>-2.5</v>
      </c>
    </row>
    <row r="51984" customFormat="false" ht="12" hidden="false" customHeight="false" outlineLevel="0" collapsed="false">
      <c r="BS51984" s="96" t="n">
        <f aca="false">BR51984-2.5</f>
        <v>-2.5</v>
      </c>
    </row>
    <row r="51985" customFormat="false" ht="12" hidden="false" customHeight="false" outlineLevel="0" collapsed="false">
      <c r="BS51985" s="96" t="n">
        <f aca="false">BR51985-2.5</f>
        <v>-2.5</v>
      </c>
    </row>
    <row r="51986" customFormat="false" ht="12" hidden="false" customHeight="false" outlineLevel="0" collapsed="false">
      <c r="BS51986" s="96" t="n">
        <f aca="false">BR51986-2.5</f>
        <v>-2.5</v>
      </c>
    </row>
    <row r="51987" customFormat="false" ht="12" hidden="false" customHeight="false" outlineLevel="0" collapsed="false">
      <c r="BS51987" s="96" t="n">
        <f aca="false">BR51987-2.5</f>
        <v>-2.5</v>
      </c>
    </row>
    <row r="51988" customFormat="false" ht="12" hidden="false" customHeight="false" outlineLevel="0" collapsed="false">
      <c r="BS51988" s="96" t="n">
        <f aca="false">BR51988-2.5</f>
        <v>-2.5</v>
      </c>
    </row>
    <row r="51989" customFormat="false" ht="12" hidden="false" customHeight="false" outlineLevel="0" collapsed="false">
      <c r="BS51989" s="96" t="n">
        <f aca="false">BR51989-2.5</f>
        <v>-2.5</v>
      </c>
    </row>
    <row r="51990" customFormat="false" ht="12" hidden="false" customHeight="false" outlineLevel="0" collapsed="false">
      <c r="BS51990" s="96" t="n">
        <f aca="false">BR51990-2.5</f>
        <v>-2.5</v>
      </c>
    </row>
    <row r="51991" customFormat="false" ht="12" hidden="false" customHeight="false" outlineLevel="0" collapsed="false">
      <c r="BS51991" s="96" t="n">
        <f aca="false">BR51991-2.5</f>
        <v>-2.5</v>
      </c>
    </row>
    <row r="51992" customFormat="false" ht="12" hidden="false" customHeight="false" outlineLevel="0" collapsed="false">
      <c r="BS51992" s="96" t="n">
        <f aca="false">BR51992-2.5</f>
        <v>-2.5</v>
      </c>
    </row>
    <row r="51993" customFormat="false" ht="12" hidden="false" customHeight="false" outlineLevel="0" collapsed="false">
      <c r="BS51993" s="96" t="n">
        <f aca="false">BR51993-2.5</f>
        <v>-2.5</v>
      </c>
    </row>
    <row r="51994" customFormat="false" ht="12" hidden="false" customHeight="false" outlineLevel="0" collapsed="false">
      <c r="BS51994" s="96" t="n">
        <f aca="false">BR51994-2.5</f>
        <v>-2.5</v>
      </c>
    </row>
    <row r="51995" customFormat="false" ht="12" hidden="false" customHeight="false" outlineLevel="0" collapsed="false">
      <c r="BS51995" s="96" t="n">
        <f aca="false">BR51995-2.5</f>
        <v>-2.5</v>
      </c>
    </row>
    <row r="51996" customFormat="false" ht="12" hidden="false" customHeight="false" outlineLevel="0" collapsed="false">
      <c r="BS51996" s="96" t="n">
        <f aca="false">BR51996-2.5</f>
        <v>-2.5</v>
      </c>
    </row>
    <row r="51997" customFormat="false" ht="12" hidden="false" customHeight="false" outlineLevel="0" collapsed="false">
      <c r="BS51997" s="96" t="n">
        <f aca="false">BR51997-2.5</f>
        <v>-2.5</v>
      </c>
    </row>
    <row r="51998" customFormat="false" ht="12" hidden="false" customHeight="false" outlineLevel="0" collapsed="false">
      <c r="BS51998" s="96" t="n">
        <f aca="false">BR51998-2.5</f>
        <v>-2.5</v>
      </c>
    </row>
    <row r="51999" customFormat="false" ht="12" hidden="false" customHeight="false" outlineLevel="0" collapsed="false">
      <c r="BS51999" s="96" t="n">
        <f aca="false">BR51999-2.5</f>
        <v>-2.5</v>
      </c>
    </row>
    <row r="52000" customFormat="false" ht="12" hidden="false" customHeight="false" outlineLevel="0" collapsed="false">
      <c r="BS52000" s="96" t="n">
        <f aca="false">BR52000-2.5</f>
        <v>-2.5</v>
      </c>
    </row>
    <row r="52001" customFormat="false" ht="12" hidden="false" customHeight="false" outlineLevel="0" collapsed="false">
      <c r="BS52001" s="96" t="n">
        <f aca="false">BR52001-2.5</f>
        <v>-2.5</v>
      </c>
    </row>
    <row r="52002" customFormat="false" ht="12" hidden="false" customHeight="false" outlineLevel="0" collapsed="false">
      <c r="BS52002" s="96" t="n">
        <f aca="false">BR52002-2.5</f>
        <v>-2.5</v>
      </c>
    </row>
    <row r="52003" customFormat="false" ht="12" hidden="false" customHeight="false" outlineLevel="0" collapsed="false">
      <c r="BS52003" s="96" t="n">
        <f aca="false">BR52003-2.5</f>
        <v>-2.5</v>
      </c>
    </row>
    <row r="52004" customFormat="false" ht="12" hidden="false" customHeight="false" outlineLevel="0" collapsed="false">
      <c r="BS52004" s="96" t="n">
        <f aca="false">BR52004-2.5</f>
        <v>-2.5</v>
      </c>
    </row>
    <row r="52005" customFormat="false" ht="12" hidden="false" customHeight="false" outlineLevel="0" collapsed="false">
      <c r="BS52005" s="96" t="n">
        <f aca="false">BR52005-2.5</f>
        <v>-2.5</v>
      </c>
    </row>
    <row r="52006" customFormat="false" ht="12" hidden="false" customHeight="false" outlineLevel="0" collapsed="false">
      <c r="BS52006" s="96" t="n">
        <f aca="false">BR52006-2.5</f>
        <v>-2.5</v>
      </c>
    </row>
    <row r="52007" customFormat="false" ht="12" hidden="false" customHeight="false" outlineLevel="0" collapsed="false">
      <c r="BS52007" s="96" t="n">
        <f aca="false">BR52007-2.5</f>
        <v>-2.5</v>
      </c>
    </row>
    <row r="52008" customFormat="false" ht="12" hidden="false" customHeight="false" outlineLevel="0" collapsed="false">
      <c r="BS52008" s="96" t="n">
        <f aca="false">BR52008-2.5</f>
        <v>-2.5</v>
      </c>
    </row>
    <row r="52009" customFormat="false" ht="12" hidden="false" customHeight="false" outlineLevel="0" collapsed="false">
      <c r="BS52009" s="96" t="n">
        <f aca="false">BR52009-2.5</f>
        <v>-2.5</v>
      </c>
    </row>
    <row r="52010" customFormat="false" ht="12" hidden="false" customHeight="false" outlineLevel="0" collapsed="false">
      <c r="BS52010" s="96" t="n">
        <f aca="false">BR52010-2.5</f>
        <v>-2.5</v>
      </c>
    </row>
    <row r="52011" customFormat="false" ht="12" hidden="false" customHeight="false" outlineLevel="0" collapsed="false">
      <c r="BS52011" s="96" t="n">
        <f aca="false">BR52011-2.5</f>
        <v>-2.5</v>
      </c>
    </row>
    <row r="52012" customFormat="false" ht="12" hidden="false" customHeight="false" outlineLevel="0" collapsed="false">
      <c r="BS52012" s="96" t="n">
        <f aca="false">BR52012-2.5</f>
        <v>-2.5</v>
      </c>
    </row>
    <row r="52013" customFormat="false" ht="12" hidden="false" customHeight="false" outlineLevel="0" collapsed="false">
      <c r="BS52013" s="96" t="n">
        <f aca="false">BR52013-2.5</f>
        <v>-2.5</v>
      </c>
    </row>
    <row r="52014" customFormat="false" ht="12" hidden="false" customHeight="false" outlineLevel="0" collapsed="false">
      <c r="BS52014" s="96" t="n">
        <f aca="false">BR52014-2.5</f>
        <v>-2.5</v>
      </c>
    </row>
    <row r="52015" customFormat="false" ht="12" hidden="false" customHeight="false" outlineLevel="0" collapsed="false">
      <c r="BS52015" s="96" t="n">
        <f aca="false">BR52015-2.5</f>
        <v>-2.5</v>
      </c>
    </row>
    <row r="52016" customFormat="false" ht="12" hidden="false" customHeight="false" outlineLevel="0" collapsed="false">
      <c r="BS52016" s="96" t="n">
        <f aca="false">BR52016-2.5</f>
        <v>-2.5</v>
      </c>
    </row>
    <row r="52017" customFormat="false" ht="12" hidden="false" customHeight="false" outlineLevel="0" collapsed="false">
      <c r="BS52017" s="96" t="n">
        <f aca="false">BR52017-2.5</f>
        <v>-2.5</v>
      </c>
    </row>
    <row r="52018" customFormat="false" ht="12" hidden="false" customHeight="false" outlineLevel="0" collapsed="false">
      <c r="BS52018" s="96" t="n">
        <f aca="false">BR52018-2.5</f>
        <v>-2.5</v>
      </c>
    </row>
    <row r="52019" customFormat="false" ht="12" hidden="false" customHeight="false" outlineLevel="0" collapsed="false">
      <c r="BS52019" s="96" t="n">
        <f aca="false">BR52019-2.5</f>
        <v>-2.5</v>
      </c>
    </row>
    <row r="52020" customFormat="false" ht="12" hidden="false" customHeight="false" outlineLevel="0" collapsed="false">
      <c r="BS52020" s="96" t="n">
        <f aca="false">BR52020-2.5</f>
        <v>-2.5</v>
      </c>
    </row>
    <row r="52021" customFormat="false" ht="12" hidden="false" customHeight="false" outlineLevel="0" collapsed="false">
      <c r="BS52021" s="96" t="n">
        <f aca="false">BR52021-2.5</f>
        <v>-2.5</v>
      </c>
    </row>
    <row r="52022" customFormat="false" ht="12" hidden="false" customHeight="false" outlineLevel="0" collapsed="false">
      <c r="BS52022" s="96" t="n">
        <f aca="false">BR52022-2.5</f>
        <v>-2.5</v>
      </c>
    </row>
    <row r="52023" customFormat="false" ht="12" hidden="false" customHeight="false" outlineLevel="0" collapsed="false">
      <c r="BS52023" s="96" t="n">
        <f aca="false">BR52023-2.5</f>
        <v>-2.5</v>
      </c>
    </row>
    <row r="52024" customFormat="false" ht="12" hidden="false" customHeight="false" outlineLevel="0" collapsed="false">
      <c r="BS52024" s="96" t="n">
        <f aca="false">BR52024-2.5</f>
        <v>-2.5</v>
      </c>
    </row>
    <row r="52025" customFormat="false" ht="12" hidden="false" customHeight="false" outlineLevel="0" collapsed="false">
      <c r="BS52025" s="96" t="n">
        <f aca="false">BR52025-2.5</f>
        <v>-2.5</v>
      </c>
    </row>
    <row r="52026" customFormat="false" ht="12" hidden="false" customHeight="false" outlineLevel="0" collapsed="false">
      <c r="BS52026" s="96" t="n">
        <f aca="false">BR52026-2.5</f>
        <v>-2.5</v>
      </c>
    </row>
    <row r="52027" customFormat="false" ht="12" hidden="false" customHeight="false" outlineLevel="0" collapsed="false">
      <c r="BS52027" s="96" t="n">
        <f aca="false">BR52027-2.5</f>
        <v>-2.5</v>
      </c>
    </row>
    <row r="52028" customFormat="false" ht="12" hidden="false" customHeight="false" outlineLevel="0" collapsed="false">
      <c r="BS52028" s="96" t="n">
        <f aca="false">BR52028-2.5</f>
        <v>-2.5</v>
      </c>
    </row>
    <row r="52029" customFormat="false" ht="12" hidden="false" customHeight="false" outlineLevel="0" collapsed="false">
      <c r="BS52029" s="96" t="n">
        <f aca="false">BR52029-2.5</f>
        <v>-2.5</v>
      </c>
    </row>
    <row r="52030" customFormat="false" ht="12" hidden="false" customHeight="false" outlineLevel="0" collapsed="false">
      <c r="BS52030" s="96" t="n">
        <f aca="false">BR52030-2.5</f>
        <v>-2.5</v>
      </c>
    </row>
    <row r="52031" customFormat="false" ht="12" hidden="false" customHeight="false" outlineLevel="0" collapsed="false">
      <c r="BS52031" s="96" t="n">
        <f aca="false">BR52031-2.5</f>
        <v>-2.5</v>
      </c>
    </row>
    <row r="52032" customFormat="false" ht="12" hidden="false" customHeight="false" outlineLevel="0" collapsed="false">
      <c r="BS52032" s="96" t="n">
        <f aca="false">BR52032-2.5</f>
        <v>-2.5</v>
      </c>
    </row>
    <row r="52033" customFormat="false" ht="12" hidden="false" customHeight="false" outlineLevel="0" collapsed="false">
      <c r="BS52033" s="96" t="n">
        <f aca="false">BR52033-2.5</f>
        <v>-2.5</v>
      </c>
    </row>
    <row r="52034" customFormat="false" ht="12" hidden="false" customHeight="false" outlineLevel="0" collapsed="false">
      <c r="BS52034" s="96" t="n">
        <f aca="false">BR52034-2.5</f>
        <v>-2.5</v>
      </c>
    </row>
    <row r="52035" customFormat="false" ht="12" hidden="false" customHeight="false" outlineLevel="0" collapsed="false">
      <c r="BS52035" s="96" t="n">
        <f aca="false">BR52035-2.5</f>
        <v>-2.5</v>
      </c>
    </row>
    <row r="52036" customFormat="false" ht="12" hidden="false" customHeight="false" outlineLevel="0" collapsed="false">
      <c r="BS52036" s="96" t="n">
        <f aca="false">BR52036-2.5</f>
        <v>-2.5</v>
      </c>
    </row>
    <row r="52037" customFormat="false" ht="12" hidden="false" customHeight="false" outlineLevel="0" collapsed="false">
      <c r="BS52037" s="96" t="n">
        <f aca="false">BR52037-2.5</f>
        <v>-2.5</v>
      </c>
    </row>
    <row r="52038" customFormat="false" ht="12" hidden="false" customHeight="false" outlineLevel="0" collapsed="false">
      <c r="BS52038" s="96" t="n">
        <f aca="false">BR52038-2.5</f>
        <v>-2.5</v>
      </c>
    </row>
    <row r="52039" customFormat="false" ht="12" hidden="false" customHeight="false" outlineLevel="0" collapsed="false">
      <c r="BS52039" s="96" t="n">
        <f aca="false">BR52039-2.5</f>
        <v>-2.5</v>
      </c>
    </row>
    <row r="52040" customFormat="false" ht="12" hidden="false" customHeight="false" outlineLevel="0" collapsed="false">
      <c r="BS52040" s="96" t="n">
        <f aca="false">BR52040-2.5</f>
        <v>-2.5</v>
      </c>
    </row>
    <row r="52041" customFormat="false" ht="12" hidden="false" customHeight="false" outlineLevel="0" collapsed="false">
      <c r="BS52041" s="96" t="n">
        <f aca="false">BR52041-2.5</f>
        <v>-2.5</v>
      </c>
    </row>
    <row r="52042" customFormat="false" ht="12" hidden="false" customHeight="false" outlineLevel="0" collapsed="false">
      <c r="BS52042" s="96" t="n">
        <f aca="false">BR52042-2.5</f>
        <v>-2.5</v>
      </c>
    </row>
    <row r="52043" customFormat="false" ht="12" hidden="false" customHeight="false" outlineLevel="0" collapsed="false">
      <c r="BS52043" s="96" t="n">
        <f aca="false">BR52043-2.5</f>
        <v>-2.5</v>
      </c>
    </row>
    <row r="52044" customFormat="false" ht="12" hidden="false" customHeight="false" outlineLevel="0" collapsed="false">
      <c r="BS52044" s="96" t="n">
        <f aca="false">BR52044-2.5</f>
        <v>-2.5</v>
      </c>
    </row>
    <row r="52045" customFormat="false" ht="12" hidden="false" customHeight="false" outlineLevel="0" collapsed="false">
      <c r="BS52045" s="96" t="n">
        <f aca="false">BR52045-2.5</f>
        <v>-2.5</v>
      </c>
    </row>
    <row r="52046" customFormat="false" ht="12" hidden="false" customHeight="false" outlineLevel="0" collapsed="false">
      <c r="BS52046" s="96" t="n">
        <f aca="false">BR52046-2.5</f>
        <v>-2.5</v>
      </c>
    </row>
    <row r="52047" customFormat="false" ht="12" hidden="false" customHeight="false" outlineLevel="0" collapsed="false">
      <c r="BS52047" s="96" t="n">
        <f aca="false">BR52047-2.5</f>
        <v>-2.5</v>
      </c>
    </row>
    <row r="52048" customFormat="false" ht="12" hidden="false" customHeight="false" outlineLevel="0" collapsed="false">
      <c r="BS52048" s="96" t="n">
        <f aca="false">BR52048-2.5</f>
        <v>-2.5</v>
      </c>
    </row>
    <row r="52049" customFormat="false" ht="12" hidden="false" customHeight="false" outlineLevel="0" collapsed="false">
      <c r="BS52049" s="96" t="n">
        <f aca="false">BR52049-2.5</f>
        <v>-2.5</v>
      </c>
    </row>
    <row r="52050" customFormat="false" ht="12" hidden="false" customHeight="false" outlineLevel="0" collapsed="false">
      <c r="BS52050" s="96" t="n">
        <f aca="false">BR52050-2.5</f>
        <v>-2.5</v>
      </c>
    </row>
    <row r="52051" customFormat="false" ht="12" hidden="false" customHeight="false" outlineLevel="0" collapsed="false">
      <c r="BS52051" s="96" t="n">
        <f aca="false">BR52051-2.5</f>
        <v>-2.5</v>
      </c>
    </row>
    <row r="52052" customFormat="false" ht="12" hidden="false" customHeight="false" outlineLevel="0" collapsed="false">
      <c r="BS52052" s="96" t="n">
        <f aca="false">BR52052-2.5</f>
        <v>-2.5</v>
      </c>
    </row>
    <row r="52053" customFormat="false" ht="12" hidden="false" customHeight="false" outlineLevel="0" collapsed="false">
      <c r="BS52053" s="96" t="n">
        <f aca="false">BR52053-2.5</f>
        <v>-2.5</v>
      </c>
    </row>
    <row r="52054" customFormat="false" ht="12" hidden="false" customHeight="false" outlineLevel="0" collapsed="false">
      <c r="BS52054" s="96" t="n">
        <f aca="false">BR52054-2.5</f>
        <v>-2.5</v>
      </c>
    </row>
    <row r="52055" customFormat="false" ht="12" hidden="false" customHeight="false" outlineLevel="0" collapsed="false">
      <c r="BS52055" s="96" t="n">
        <f aca="false">BR52055-2.5</f>
        <v>-2.5</v>
      </c>
    </row>
    <row r="52056" customFormat="false" ht="12" hidden="false" customHeight="false" outlineLevel="0" collapsed="false">
      <c r="BS52056" s="96" t="n">
        <f aca="false">BR52056-2.5</f>
        <v>-2.5</v>
      </c>
    </row>
    <row r="52057" customFormat="false" ht="12" hidden="false" customHeight="false" outlineLevel="0" collapsed="false">
      <c r="BS52057" s="96" t="n">
        <f aca="false">BR52057-2.5</f>
        <v>-2.5</v>
      </c>
    </row>
    <row r="52058" customFormat="false" ht="12" hidden="false" customHeight="false" outlineLevel="0" collapsed="false">
      <c r="BS52058" s="96" t="n">
        <f aca="false">BR52058-2.5</f>
        <v>-2.5</v>
      </c>
    </row>
    <row r="52059" customFormat="false" ht="12" hidden="false" customHeight="false" outlineLevel="0" collapsed="false">
      <c r="BS52059" s="96" t="n">
        <f aca="false">BR52059-2.5</f>
        <v>-2.5</v>
      </c>
    </row>
    <row r="52060" customFormat="false" ht="12" hidden="false" customHeight="false" outlineLevel="0" collapsed="false">
      <c r="BS52060" s="96" t="n">
        <f aca="false">BR52060-2.5</f>
        <v>-2.5</v>
      </c>
    </row>
    <row r="52061" customFormat="false" ht="12" hidden="false" customHeight="false" outlineLevel="0" collapsed="false">
      <c r="BS52061" s="96" t="n">
        <f aca="false">BR52061-2.5</f>
        <v>-2.5</v>
      </c>
    </row>
    <row r="52062" customFormat="false" ht="12" hidden="false" customHeight="false" outlineLevel="0" collapsed="false">
      <c r="BS52062" s="96" t="n">
        <f aca="false">BR52062-2.5</f>
        <v>-2.5</v>
      </c>
    </row>
    <row r="52063" customFormat="false" ht="12" hidden="false" customHeight="false" outlineLevel="0" collapsed="false">
      <c r="BS52063" s="96" t="n">
        <f aca="false">BR52063-2.5</f>
        <v>-2.5</v>
      </c>
    </row>
    <row r="52064" customFormat="false" ht="12" hidden="false" customHeight="false" outlineLevel="0" collapsed="false">
      <c r="BS52064" s="96" t="n">
        <f aca="false">BR52064-2.5</f>
        <v>-2.5</v>
      </c>
    </row>
    <row r="52065" customFormat="false" ht="12" hidden="false" customHeight="false" outlineLevel="0" collapsed="false">
      <c r="BS52065" s="96" t="n">
        <f aca="false">BR52065-2.5</f>
        <v>-2.5</v>
      </c>
    </row>
    <row r="52066" customFormat="false" ht="12" hidden="false" customHeight="false" outlineLevel="0" collapsed="false">
      <c r="BS52066" s="96" t="n">
        <f aca="false">BR52066-2.5</f>
        <v>-2.5</v>
      </c>
    </row>
    <row r="52067" customFormat="false" ht="12" hidden="false" customHeight="false" outlineLevel="0" collapsed="false">
      <c r="BS52067" s="96" t="n">
        <f aca="false">BR52067-2.5</f>
        <v>-2.5</v>
      </c>
    </row>
    <row r="52068" customFormat="false" ht="12" hidden="false" customHeight="false" outlineLevel="0" collapsed="false">
      <c r="BS52068" s="96" t="n">
        <f aca="false">BR52068-2.5</f>
        <v>-2.5</v>
      </c>
    </row>
    <row r="52069" customFormat="false" ht="12" hidden="false" customHeight="false" outlineLevel="0" collapsed="false">
      <c r="BS52069" s="96" t="n">
        <f aca="false">BR52069-2.5</f>
        <v>-2.5</v>
      </c>
    </row>
    <row r="52070" customFormat="false" ht="12" hidden="false" customHeight="false" outlineLevel="0" collapsed="false">
      <c r="BS52070" s="96" t="n">
        <f aca="false">BR52070-2.5</f>
        <v>-2.5</v>
      </c>
    </row>
    <row r="52071" customFormat="false" ht="12" hidden="false" customHeight="false" outlineLevel="0" collapsed="false">
      <c r="BS52071" s="96" t="n">
        <f aca="false">BR52071-2.5</f>
        <v>-2.5</v>
      </c>
    </row>
    <row r="52072" customFormat="false" ht="12" hidden="false" customHeight="false" outlineLevel="0" collapsed="false">
      <c r="BS52072" s="96" t="n">
        <f aca="false">BR52072-2.5</f>
        <v>-2.5</v>
      </c>
    </row>
    <row r="52073" customFormat="false" ht="12" hidden="false" customHeight="false" outlineLevel="0" collapsed="false">
      <c r="BS52073" s="96" t="n">
        <f aca="false">BR52073-2.5</f>
        <v>-2.5</v>
      </c>
    </row>
    <row r="52074" customFormat="false" ht="12" hidden="false" customHeight="false" outlineLevel="0" collapsed="false">
      <c r="BS52074" s="96" t="n">
        <f aca="false">BR52074-2.5</f>
        <v>-2.5</v>
      </c>
    </row>
    <row r="52075" customFormat="false" ht="12" hidden="false" customHeight="false" outlineLevel="0" collapsed="false">
      <c r="BS52075" s="96" t="n">
        <f aca="false">BR52075-2.5</f>
        <v>-2.5</v>
      </c>
    </row>
    <row r="52076" customFormat="false" ht="12" hidden="false" customHeight="false" outlineLevel="0" collapsed="false">
      <c r="BS52076" s="96" t="n">
        <f aca="false">BR52076-2.5</f>
        <v>-2.5</v>
      </c>
    </row>
    <row r="52077" customFormat="false" ht="12" hidden="false" customHeight="false" outlineLevel="0" collapsed="false">
      <c r="BS52077" s="96" t="n">
        <f aca="false">BR52077-2.5</f>
        <v>-2.5</v>
      </c>
    </row>
    <row r="52078" customFormat="false" ht="12" hidden="false" customHeight="false" outlineLevel="0" collapsed="false">
      <c r="BS52078" s="96" t="n">
        <f aca="false">BR52078-2.5</f>
        <v>-2.5</v>
      </c>
    </row>
    <row r="52079" customFormat="false" ht="12" hidden="false" customHeight="false" outlineLevel="0" collapsed="false">
      <c r="BS52079" s="96" t="n">
        <f aca="false">BR52079-2.5</f>
        <v>-2.5</v>
      </c>
    </row>
    <row r="52080" customFormat="false" ht="12" hidden="false" customHeight="false" outlineLevel="0" collapsed="false">
      <c r="BS52080" s="96" t="n">
        <f aca="false">BR52080-2.5</f>
        <v>-2.5</v>
      </c>
    </row>
    <row r="52081" customFormat="false" ht="12" hidden="false" customHeight="false" outlineLevel="0" collapsed="false">
      <c r="BS52081" s="96" t="n">
        <f aca="false">BR52081-2.5</f>
        <v>-2.5</v>
      </c>
    </row>
    <row r="52082" customFormat="false" ht="12" hidden="false" customHeight="false" outlineLevel="0" collapsed="false">
      <c r="BS52082" s="96" t="n">
        <f aca="false">BR52082-2.5</f>
        <v>-2.5</v>
      </c>
    </row>
    <row r="52083" customFormat="false" ht="12" hidden="false" customHeight="false" outlineLevel="0" collapsed="false">
      <c r="BS52083" s="96" t="n">
        <f aca="false">BR52083-2.5</f>
        <v>-2.5</v>
      </c>
    </row>
    <row r="52084" customFormat="false" ht="12" hidden="false" customHeight="false" outlineLevel="0" collapsed="false">
      <c r="BS52084" s="96" t="n">
        <f aca="false">BR52084-2.5</f>
        <v>-2.5</v>
      </c>
    </row>
    <row r="52085" customFormat="false" ht="12" hidden="false" customHeight="false" outlineLevel="0" collapsed="false">
      <c r="BS52085" s="96" t="n">
        <f aca="false">BR52085-2.5</f>
        <v>-2.5</v>
      </c>
    </row>
    <row r="52086" customFormat="false" ht="12" hidden="false" customHeight="false" outlineLevel="0" collapsed="false">
      <c r="BS52086" s="96" t="n">
        <f aca="false">BR52086-2.5</f>
        <v>-2.5</v>
      </c>
    </row>
    <row r="52087" customFormat="false" ht="12" hidden="false" customHeight="false" outlineLevel="0" collapsed="false">
      <c r="BS52087" s="96" t="n">
        <f aca="false">BR52087-2.5</f>
        <v>-2.5</v>
      </c>
    </row>
    <row r="52088" customFormat="false" ht="12" hidden="false" customHeight="false" outlineLevel="0" collapsed="false">
      <c r="BS52088" s="96" t="n">
        <f aca="false">BR52088-2.5</f>
        <v>-2.5</v>
      </c>
    </row>
    <row r="52089" customFormat="false" ht="12" hidden="false" customHeight="false" outlineLevel="0" collapsed="false">
      <c r="BS52089" s="96" t="n">
        <f aca="false">BR52089-2.5</f>
        <v>-2.5</v>
      </c>
    </row>
    <row r="52090" customFormat="false" ht="12" hidden="false" customHeight="false" outlineLevel="0" collapsed="false">
      <c r="BS52090" s="96" t="n">
        <f aca="false">BR52090-2.5</f>
        <v>-2.5</v>
      </c>
    </row>
    <row r="52091" customFormat="false" ht="12" hidden="false" customHeight="false" outlineLevel="0" collapsed="false">
      <c r="BS52091" s="96" t="n">
        <f aca="false">BR52091-2.5</f>
        <v>-2.5</v>
      </c>
    </row>
    <row r="52092" customFormat="false" ht="12" hidden="false" customHeight="false" outlineLevel="0" collapsed="false">
      <c r="BS52092" s="96" t="n">
        <f aca="false">BR52092-2.5</f>
        <v>-2.5</v>
      </c>
    </row>
    <row r="52093" customFormat="false" ht="12" hidden="false" customHeight="false" outlineLevel="0" collapsed="false">
      <c r="BS52093" s="96" t="n">
        <f aca="false">BR52093-2.5</f>
        <v>-2.5</v>
      </c>
    </row>
    <row r="52094" customFormat="false" ht="12" hidden="false" customHeight="false" outlineLevel="0" collapsed="false">
      <c r="BS52094" s="96" t="n">
        <f aca="false">BR52094-2.5</f>
        <v>-2.5</v>
      </c>
    </row>
    <row r="52095" customFormat="false" ht="12" hidden="false" customHeight="false" outlineLevel="0" collapsed="false">
      <c r="BS52095" s="96" t="n">
        <f aca="false">BR52095-2.5</f>
        <v>-2.5</v>
      </c>
    </row>
    <row r="52096" customFormat="false" ht="12" hidden="false" customHeight="false" outlineLevel="0" collapsed="false">
      <c r="BS52096" s="96" t="n">
        <f aca="false">BR52096-2.5</f>
        <v>-2.5</v>
      </c>
    </row>
    <row r="52097" customFormat="false" ht="12" hidden="false" customHeight="false" outlineLevel="0" collapsed="false">
      <c r="BS52097" s="96" t="n">
        <f aca="false">BR52097-2.5</f>
        <v>-2.5</v>
      </c>
    </row>
    <row r="52098" customFormat="false" ht="12" hidden="false" customHeight="false" outlineLevel="0" collapsed="false">
      <c r="BS52098" s="96" t="n">
        <f aca="false">BR52098-2.5</f>
        <v>-2.5</v>
      </c>
    </row>
    <row r="52099" customFormat="false" ht="12" hidden="false" customHeight="false" outlineLevel="0" collapsed="false">
      <c r="BS52099" s="96" t="n">
        <f aca="false">BR52099-2.5</f>
        <v>-2.5</v>
      </c>
    </row>
    <row r="52100" customFormat="false" ht="12" hidden="false" customHeight="false" outlineLevel="0" collapsed="false">
      <c r="BS52100" s="96" t="n">
        <f aca="false">BR52100-2.5</f>
        <v>-2.5</v>
      </c>
    </row>
    <row r="52101" customFormat="false" ht="12" hidden="false" customHeight="false" outlineLevel="0" collapsed="false">
      <c r="BS52101" s="96" t="n">
        <f aca="false">BR52101-2.5</f>
        <v>-2.5</v>
      </c>
    </row>
    <row r="52102" customFormat="false" ht="12" hidden="false" customHeight="false" outlineLevel="0" collapsed="false">
      <c r="BS52102" s="96" t="n">
        <f aca="false">BR52102-2.5</f>
        <v>-2.5</v>
      </c>
    </row>
    <row r="52103" customFormat="false" ht="12" hidden="false" customHeight="false" outlineLevel="0" collapsed="false">
      <c r="BS52103" s="96" t="n">
        <f aca="false">BR52103-2.5</f>
        <v>-2.5</v>
      </c>
    </row>
    <row r="52104" customFormat="false" ht="12" hidden="false" customHeight="false" outlineLevel="0" collapsed="false">
      <c r="BS52104" s="96" t="n">
        <f aca="false">BR52104-2.5</f>
        <v>-2.5</v>
      </c>
    </row>
    <row r="52105" customFormat="false" ht="12" hidden="false" customHeight="false" outlineLevel="0" collapsed="false">
      <c r="BS52105" s="96" t="n">
        <f aca="false">BR52105-2.5</f>
        <v>-2.5</v>
      </c>
    </row>
    <row r="52106" customFormat="false" ht="12" hidden="false" customHeight="false" outlineLevel="0" collapsed="false">
      <c r="BS52106" s="96" t="n">
        <f aca="false">BR52106-2.5</f>
        <v>-2.5</v>
      </c>
    </row>
    <row r="52107" customFormat="false" ht="12" hidden="false" customHeight="false" outlineLevel="0" collapsed="false">
      <c r="BS52107" s="96" t="n">
        <f aca="false">BR52107-2.5</f>
        <v>-2.5</v>
      </c>
    </row>
    <row r="52108" customFormat="false" ht="12" hidden="false" customHeight="false" outlineLevel="0" collapsed="false">
      <c r="BS52108" s="96" t="n">
        <f aca="false">BR52108-2.5</f>
        <v>-2.5</v>
      </c>
    </row>
    <row r="52109" customFormat="false" ht="12" hidden="false" customHeight="false" outlineLevel="0" collapsed="false">
      <c r="BS52109" s="96" t="n">
        <f aca="false">BR52109-2.5</f>
        <v>-2.5</v>
      </c>
    </row>
    <row r="52110" customFormat="false" ht="12" hidden="false" customHeight="false" outlineLevel="0" collapsed="false">
      <c r="BS52110" s="96" t="n">
        <f aca="false">BR52110-2.5</f>
        <v>-2.5</v>
      </c>
    </row>
    <row r="52111" customFormat="false" ht="12" hidden="false" customHeight="false" outlineLevel="0" collapsed="false">
      <c r="BS52111" s="96" t="n">
        <f aca="false">BR52111-2.5</f>
        <v>-2.5</v>
      </c>
    </row>
    <row r="52112" customFormat="false" ht="12" hidden="false" customHeight="false" outlineLevel="0" collapsed="false">
      <c r="BS52112" s="96" t="n">
        <f aca="false">BR52112-2.5</f>
        <v>-2.5</v>
      </c>
    </row>
    <row r="52113" customFormat="false" ht="12" hidden="false" customHeight="false" outlineLevel="0" collapsed="false">
      <c r="BS52113" s="96" t="n">
        <f aca="false">BR52113-2.5</f>
        <v>-2.5</v>
      </c>
    </row>
    <row r="52114" customFormat="false" ht="12" hidden="false" customHeight="false" outlineLevel="0" collapsed="false">
      <c r="BS52114" s="96" t="n">
        <f aca="false">BR52114-2.5</f>
        <v>-2.5</v>
      </c>
    </row>
    <row r="52115" customFormat="false" ht="12" hidden="false" customHeight="false" outlineLevel="0" collapsed="false">
      <c r="BS52115" s="96" t="n">
        <f aca="false">BR52115-2.5</f>
        <v>-2.5</v>
      </c>
    </row>
    <row r="52116" customFormat="false" ht="12" hidden="false" customHeight="false" outlineLevel="0" collapsed="false">
      <c r="BS52116" s="96" t="n">
        <f aca="false">BR52116-2.5</f>
        <v>-2.5</v>
      </c>
    </row>
    <row r="52117" customFormat="false" ht="12" hidden="false" customHeight="false" outlineLevel="0" collapsed="false">
      <c r="BS52117" s="96" t="n">
        <f aca="false">BR52117-2.5</f>
        <v>-2.5</v>
      </c>
    </row>
    <row r="52118" customFormat="false" ht="12" hidden="false" customHeight="false" outlineLevel="0" collapsed="false">
      <c r="BS52118" s="96" t="n">
        <f aca="false">BR52118-2.5</f>
        <v>-2.5</v>
      </c>
    </row>
    <row r="52119" customFormat="false" ht="12" hidden="false" customHeight="false" outlineLevel="0" collapsed="false">
      <c r="BS52119" s="96" t="n">
        <f aca="false">BR52119-2.5</f>
        <v>-2.5</v>
      </c>
    </row>
    <row r="52120" customFormat="false" ht="12" hidden="false" customHeight="false" outlineLevel="0" collapsed="false">
      <c r="BS52120" s="96" t="n">
        <f aca="false">BR52120-2.5</f>
        <v>-2.5</v>
      </c>
    </row>
    <row r="52121" customFormat="false" ht="12" hidden="false" customHeight="false" outlineLevel="0" collapsed="false">
      <c r="BS52121" s="96" t="n">
        <f aca="false">BR52121-2.5</f>
        <v>-2.5</v>
      </c>
    </row>
    <row r="52122" customFormat="false" ht="12" hidden="false" customHeight="false" outlineLevel="0" collapsed="false">
      <c r="BS52122" s="96" t="n">
        <f aca="false">BR52122-2.5</f>
        <v>-2.5</v>
      </c>
    </row>
    <row r="52123" customFormat="false" ht="12" hidden="false" customHeight="false" outlineLevel="0" collapsed="false">
      <c r="BS52123" s="96" t="n">
        <f aca="false">BR52123-2.5</f>
        <v>-2.5</v>
      </c>
    </row>
    <row r="52124" customFormat="false" ht="12" hidden="false" customHeight="false" outlineLevel="0" collapsed="false">
      <c r="BS52124" s="96" t="n">
        <f aca="false">BR52124-2.5</f>
        <v>-2.5</v>
      </c>
    </row>
    <row r="52125" customFormat="false" ht="12" hidden="false" customHeight="false" outlineLevel="0" collapsed="false">
      <c r="BS52125" s="96" t="n">
        <f aca="false">BR52125-2.5</f>
        <v>-2.5</v>
      </c>
    </row>
    <row r="52126" customFormat="false" ht="12" hidden="false" customHeight="false" outlineLevel="0" collapsed="false">
      <c r="BS52126" s="96" t="n">
        <f aca="false">BR52126-2.5</f>
        <v>-2.5</v>
      </c>
    </row>
    <row r="52127" customFormat="false" ht="12" hidden="false" customHeight="false" outlineLevel="0" collapsed="false">
      <c r="BS52127" s="96" t="n">
        <f aca="false">BR52127-2.5</f>
        <v>-2.5</v>
      </c>
    </row>
    <row r="52128" customFormat="false" ht="12" hidden="false" customHeight="false" outlineLevel="0" collapsed="false">
      <c r="BS52128" s="96" t="n">
        <f aca="false">BR52128-2.5</f>
        <v>-2.5</v>
      </c>
    </row>
    <row r="52129" customFormat="false" ht="12" hidden="false" customHeight="false" outlineLevel="0" collapsed="false">
      <c r="BS52129" s="96" t="n">
        <f aca="false">BR52129-2.5</f>
        <v>-2.5</v>
      </c>
    </row>
    <row r="52130" customFormat="false" ht="12" hidden="false" customHeight="false" outlineLevel="0" collapsed="false">
      <c r="BS52130" s="96" t="n">
        <f aca="false">BR52130-2.5</f>
        <v>-2.5</v>
      </c>
    </row>
    <row r="52131" customFormat="false" ht="12" hidden="false" customHeight="false" outlineLevel="0" collapsed="false">
      <c r="BS52131" s="96" t="n">
        <f aca="false">BR52131-2.5</f>
        <v>-2.5</v>
      </c>
    </row>
    <row r="52132" customFormat="false" ht="12" hidden="false" customHeight="false" outlineLevel="0" collapsed="false">
      <c r="BS52132" s="96" t="n">
        <f aca="false">BR52132-2.5</f>
        <v>-2.5</v>
      </c>
    </row>
    <row r="52133" customFormat="false" ht="12" hidden="false" customHeight="false" outlineLevel="0" collapsed="false">
      <c r="BS52133" s="96" t="n">
        <f aca="false">BR52133-2.5</f>
        <v>-2.5</v>
      </c>
    </row>
    <row r="52134" customFormat="false" ht="12" hidden="false" customHeight="false" outlineLevel="0" collapsed="false">
      <c r="BS52134" s="96" t="n">
        <f aca="false">BR52134-2.5</f>
        <v>-2.5</v>
      </c>
    </row>
    <row r="52135" customFormat="false" ht="12" hidden="false" customHeight="false" outlineLevel="0" collapsed="false">
      <c r="BS52135" s="96" t="n">
        <f aca="false">BR52135-2.5</f>
        <v>-2.5</v>
      </c>
    </row>
    <row r="52136" customFormat="false" ht="12" hidden="false" customHeight="false" outlineLevel="0" collapsed="false">
      <c r="BS52136" s="96" t="n">
        <f aca="false">BR52136-2.5</f>
        <v>-2.5</v>
      </c>
    </row>
    <row r="52137" customFormat="false" ht="12" hidden="false" customHeight="false" outlineLevel="0" collapsed="false">
      <c r="BS52137" s="96" t="n">
        <f aca="false">BR52137-2.5</f>
        <v>-2.5</v>
      </c>
    </row>
    <row r="52138" customFormat="false" ht="12" hidden="false" customHeight="false" outlineLevel="0" collapsed="false">
      <c r="BS52138" s="96" t="n">
        <f aca="false">BR52138-2.5</f>
        <v>-2.5</v>
      </c>
    </row>
    <row r="52139" customFormat="false" ht="12" hidden="false" customHeight="false" outlineLevel="0" collapsed="false">
      <c r="BS52139" s="96" t="n">
        <f aca="false">BR52139-2.5</f>
        <v>-2.5</v>
      </c>
    </row>
    <row r="52140" customFormat="false" ht="12" hidden="false" customHeight="false" outlineLevel="0" collapsed="false">
      <c r="BS52140" s="96" t="n">
        <f aca="false">BR52140-2.5</f>
        <v>-2.5</v>
      </c>
    </row>
    <row r="52141" customFormat="false" ht="12" hidden="false" customHeight="false" outlineLevel="0" collapsed="false">
      <c r="BS52141" s="96" t="n">
        <f aca="false">BR52141-2.5</f>
        <v>-2.5</v>
      </c>
    </row>
    <row r="52142" customFormat="false" ht="12" hidden="false" customHeight="false" outlineLevel="0" collapsed="false">
      <c r="BS52142" s="96" t="n">
        <f aca="false">BR52142-2.5</f>
        <v>-2.5</v>
      </c>
    </row>
    <row r="52143" customFormat="false" ht="12" hidden="false" customHeight="false" outlineLevel="0" collapsed="false">
      <c r="BS52143" s="96" t="n">
        <f aca="false">BR52143-2.5</f>
        <v>-2.5</v>
      </c>
    </row>
    <row r="52144" customFormat="false" ht="12" hidden="false" customHeight="false" outlineLevel="0" collapsed="false">
      <c r="BS52144" s="96" t="n">
        <f aca="false">BR52144-2.5</f>
        <v>-2.5</v>
      </c>
    </row>
    <row r="52145" customFormat="false" ht="12" hidden="false" customHeight="false" outlineLevel="0" collapsed="false">
      <c r="BS52145" s="96" t="n">
        <f aca="false">BR52145-2.5</f>
        <v>-2.5</v>
      </c>
    </row>
    <row r="52146" customFormat="false" ht="12" hidden="false" customHeight="false" outlineLevel="0" collapsed="false">
      <c r="BS52146" s="96" t="n">
        <f aca="false">BR52146-2.5</f>
        <v>-2.5</v>
      </c>
    </row>
    <row r="52147" customFormat="false" ht="12" hidden="false" customHeight="false" outlineLevel="0" collapsed="false">
      <c r="BS52147" s="96" t="n">
        <f aca="false">BR52147-2.5</f>
        <v>-2.5</v>
      </c>
    </row>
    <row r="52148" customFormat="false" ht="12" hidden="false" customHeight="false" outlineLevel="0" collapsed="false">
      <c r="BS52148" s="96" t="n">
        <f aca="false">BR52148-2.5</f>
        <v>-2.5</v>
      </c>
    </row>
    <row r="52149" customFormat="false" ht="12" hidden="false" customHeight="false" outlineLevel="0" collapsed="false">
      <c r="BS52149" s="96" t="n">
        <f aca="false">BR52149-2.5</f>
        <v>-2.5</v>
      </c>
    </row>
    <row r="52150" customFormat="false" ht="12" hidden="false" customHeight="false" outlineLevel="0" collapsed="false">
      <c r="BS52150" s="96" t="n">
        <f aca="false">BR52150-2.5</f>
        <v>-2.5</v>
      </c>
    </row>
    <row r="52151" customFormat="false" ht="12" hidden="false" customHeight="false" outlineLevel="0" collapsed="false">
      <c r="BS52151" s="96" t="n">
        <f aca="false">BR52151-2.5</f>
        <v>-2.5</v>
      </c>
    </row>
    <row r="52152" customFormat="false" ht="12" hidden="false" customHeight="false" outlineLevel="0" collapsed="false">
      <c r="BS52152" s="96" t="n">
        <f aca="false">BR52152-2.5</f>
        <v>-2.5</v>
      </c>
    </row>
    <row r="52153" customFormat="false" ht="12" hidden="false" customHeight="false" outlineLevel="0" collapsed="false">
      <c r="BS52153" s="96" t="n">
        <f aca="false">BR52153-2.5</f>
        <v>-2.5</v>
      </c>
    </row>
    <row r="52154" customFormat="false" ht="12" hidden="false" customHeight="false" outlineLevel="0" collapsed="false">
      <c r="BS52154" s="96" t="n">
        <f aca="false">BR52154-2.5</f>
        <v>-2.5</v>
      </c>
    </row>
    <row r="52155" customFormat="false" ht="12" hidden="false" customHeight="false" outlineLevel="0" collapsed="false">
      <c r="BS52155" s="96" t="n">
        <f aca="false">BR52155-2.5</f>
        <v>-2.5</v>
      </c>
    </row>
    <row r="52156" customFormat="false" ht="12" hidden="false" customHeight="false" outlineLevel="0" collapsed="false">
      <c r="BS52156" s="96" t="n">
        <f aca="false">BR52156-2.5</f>
        <v>-2.5</v>
      </c>
    </row>
    <row r="52157" customFormat="false" ht="12" hidden="false" customHeight="false" outlineLevel="0" collapsed="false">
      <c r="BS52157" s="96" t="n">
        <f aca="false">BR52157-2.5</f>
        <v>-2.5</v>
      </c>
    </row>
    <row r="52158" customFormat="false" ht="12" hidden="false" customHeight="false" outlineLevel="0" collapsed="false">
      <c r="BS52158" s="96" t="n">
        <f aca="false">BR52158-2.5</f>
        <v>-2.5</v>
      </c>
    </row>
    <row r="52159" customFormat="false" ht="12" hidden="false" customHeight="false" outlineLevel="0" collapsed="false">
      <c r="BS52159" s="96" t="n">
        <f aca="false">BR52159-2.5</f>
        <v>-2.5</v>
      </c>
    </row>
    <row r="52160" customFormat="false" ht="12" hidden="false" customHeight="false" outlineLevel="0" collapsed="false">
      <c r="BS52160" s="96" t="n">
        <f aca="false">BR52160-2.5</f>
        <v>-2.5</v>
      </c>
    </row>
    <row r="52161" customFormat="false" ht="12" hidden="false" customHeight="false" outlineLevel="0" collapsed="false">
      <c r="BS52161" s="96" t="n">
        <f aca="false">BR52161-2.5</f>
        <v>-2.5</v>
      </c>
    </row>
    <row r="52162" customFormat="false" ht="12" hidden="false" customHeight="false" outlineLevel="0" collapsed="false">
      <c r="BS52162" s="96" t="n">
        <f aca="false">BR52162-2.5</f>
        <v>-2.5</v>
      </c>
    </row>
    <row r="52163" customFormat="false" ht="12" hidden="false" customHeight="false" outlineLevel="0" collapsed="false">
      <c r="BS52163" s="96" t="n">
        <f aca="false">BR52163-2.5</f>
        <v>-2.5</v>
      </c>
    </row>
    <row r="52164" customFormat="false" ht="12" hidden="false" customHeight="false" outlineLevel="0" collapsed="false">
      <c r="BS52164" s="96" t="n">
        <f aca="false">BR52164-2.5</f>
        <v>-2.5</v>
      </c>
    </row>
    <row r="52165" customFormat="false" ht="12" hidden="false" customHeight="false" outlineLevel="0" collapsed="false">
      <c r="BS52165" s="96" t="n">
        <f aca="false">BR52165-2.5</f>
        <v>-2.5</v>
      </c>
    </row>
    <row r="52166" customFormat="false" ht="12" hidden="false" customHeight="false" outlineLevel="0" collapsed="false">
      <c r="BS52166" s="96" t="n">
        <f aca="false">BR52166-2.5</f>
        <v>-2.5</v>
      </c>
    </row>
    <row r="52167" customFormat="false" ht="12" hidden="false" customHeight="false" outlineLevel="0" collapsed="false">
      <c r="BS52167" s="96" t="n">
        <f aca="false">BR52167-2.5</f>
        <v>-2.5</v>
      </c>
    </row>
    <row r="52168" customFormat="false" ht="12" hidden="false" customHeight="false" outlineLevel="0" collapsed="false">
      <c r="BS52168" s="96" t="n">
        <f aca="false">BR52168-2.5</f>
        <v>-2.5</v>
      </c>
    </row>
    <row r="52169" customFormat="false" ht="12" hidden="false" customHeight="false" outlineLevel="0" collapsed="false">
      <c r="BS52169" s="96" t="n">
        <f aca="false">BR52169-2.5</f>
        <v>-2.5</v>
      </c>
    </row>
    <row r="52170" customFormat="false" ht="12" hidden="false" customHeight="false" outlineLevel="0" collapsed="false">
      <c r="BS52170" s="96" t="n">
        <f aca="false">BR52170-2.5</f>
        <v>-2.5</v>
      </c>
    </row>
    <row r="52171" customFormat="false" ht="12" hidden="false" customHeight="false" outlineLevel="0" collapsed="false">
      <c r="BS52171" s="96" t="n">
        <f aca="false">BR52171-2.5</f>
        <v>-2.5</v>
      </c>
    </row>
    <row r="52172" customFormat="false" ht="12" hidden="false" customHeight="false" outlineLevel="0" collapsed="false">
      <c r="BS52172" s="96" t="n">
        <f aca="false">BR52172-2.5</f>
        <v>-2.5</v>
      </c>
    </row>
    <row r="52173" customFormat="false" ht="12" hidden="false" customHeight="false" outlineLevel="0" collapsed="false">
      <c r="BS52173" s="96" t="n">
        <f aca="false">BR52173-2.5</f>
        <v>-2.5</v>
      </c>
    </row>
    <row r="52174" customFormat="false" ht="12" hidden="false" customHeight="false" outlineLevel="0" collapsed="false">
      <c r="BS52174" s="96" t="n">
        <f aca="false">BR52174-2.5</f>
        <v>-2.5</v>
      </c>
    </row>
    <row r="52175" customFormat="false" ht="12" hidden="false" customHeight="false" outlineLevel="0" collapsed="false">
      <c r="BS52175" s="96" t="n">
        <f aca="false">BR52175-2.5</f>
        <v>-2.5</v>
      </c>
    </row>
    <row r="52176" customFormat="false" ht="12" hidden="false" customHeight="false" outlineLevel="0" collapsed="false">
      <c r="BS52176" s="96" t="n">
        <f aca="false">BR52176-2.5</f>
        <v>-2.5</v>
      </c>
    </row>
    <row r="52177" customFormat="false" ht="12" hidden="false" customHeight="false" outlineLevel="0" collapsed="false">
      <c r="BS52177" s="96" t="n">
        <f aca="false">BR52177-2.5</f>
        <v>-2.5</v>
      </c>
    </row>
    <row r="52178" customFormat="false" ht="12" hidden="false" customHeight="false" outlineLevel="0" collapsed="false">
      <c r="BS52178" s="96" t="n">
        <f aca="false">BR52178-2.5</f>
        <v>-2.5</v>
      </c>
    </row>
    <row r="52179" customFormat="false" ht="12" hidden="false" customHeight="false" outlineLevel="0" collapsed="false">
      <c r="BS52179" s="96" t="n">
        <f aca="false">BR52179-2.5</f>
        <v>-2.5</v>
      </c>
    </row>
    <row r="52180" customFormat="false" ht="12" hidden="false" customHeight="false" outlineLevel="0" collapsed="false">
      <c r="BS52180" s="96" t="n">
        <f aca="false">BR52180-2.5</f>
        <v>-2.5</v>
      </c>
    </row>
    <row r="52181" customFormat="false" ht="12" hidden="false" customHeight="false" outlineLevel="0" collapsed="false">
      <c r="BS52181" s="96" t="n">
        <f aca="false">BR52181-2.5</f>
        <v>-2.5</v>
      </c>
    </row>
    <row r="52182" customFormat="false" ht="12" hidden="false" customHeight="false" outlineLevel="0" collapsed="false">
      <c r="BS52182" s="96" t="n">
        <f aca="false">BR52182-2.5</f>
        <v>-2.5</v>
      </c>
    </row>
    <row r="52183" customFormat="false" ht="12" hidden="false" customHeight="false" outlineLevel="0" collapsed="false">
      <c r="BS52183" s="96" t="n">
        <f aca="false">BR52183-2.5</f>
        <v>-2.5</v>
      </c>
    </row>
    <row r="52184" customFormat="false" ht="12" hidden="false" customHeight="false" outlineLevel="0" collapsed="false">
      <c r="BS52184" s="96" t="n">
        <f aca="false">BR52184-2.5</f>
        <v>-2.5</v>
      </c>
    </row>
    <row r="52185" customFormat="false" ht="12" hidden="false" customHeight="false" outlineLevel="0" collapsed="false">
      <c r="BS52185" s="96" t="n">
        <f aca="false">BR52185-2.5</f>
        <v>-2.5</v>
      </c>
    </row>
    <row r="52186" customFormat="false" ht="12" hidden="false" customHeight="false" outlineLevel="0" collapsed="false">
      <c r="BS52186" s="96" t="n">
        <f aca="false">BR52186-2.5</f>
        <v>-2.5</v>
      </c>
    </row>
    <row r="52187" customFormat="false" ht="12" hidden="false" customHeight="false" outlineLevel="0" collapsed="false">
      <c r="BS52187" s="96" t="n">
        <f aca="false">BR52187-2.5</f>
        <v>-2.5</v>
      </c>
    </row>
    <row r="52188" customFormat="false" ht="12" hidden="false" customHeight="false" outlineLevel="0" collapsed="false">
      <c r="BS52188" s="96" t="n">
        <f aca="false">BR52188-2.5</f>
        <v>-2.5</v>
      </c>
    </row>
    <row r="52189" customFormat="false" ht="12" hidden="false" customHeight="false" outlineLevel="0" collapsed="false">
      <c r="BS52189" s="96" t="n">
        <f aca="false">BR52189-2.5</f>
        <v>-2.5</v>
      </c>
    </row>
    <row r="52190" customFormat="false" ht="12" hidden="false" customHeight="false" outlineLevel="0" collapsed="false">
      <c r="BS52190" s="96" t="n">
        <f aca="false">BR52190-2.5</f>
        <v>-2.5</v>
      </c>
    </row>
    <row r="52191" customFormat="false" ht="12" hidden="false" customHeight="false" outlineLevel="0" collapsed="false">
      <c r="BS52191" s="96" t="n">
        <f aca="false">BR52191-2.5</f>
        <v>-2.5</v>
      </c>
    </row>
    <row r="52192" customFormat="false" ht="12" hidden="false" customHeight="false" outlineLevel="0" collapsed="false">
      <c r="BS52192" s="96" t="n">
        <f aca="false">BR52192-2.5</f>
        <v>-2.5</v>
      </c>
    </row>
    <row r="52193" customFormat="false" ht="12" hidden="false" customHeight="false" outlineLevel="0" collapsed="false">
      <c r="BS52193" s="96" t="n">
        <f aca="false">BR52193-2.5</f>
        <v>-2.5</v>
      </c>
    </row>
    <row r="52194" customFormat="false" ht="12" hidden="false" customHeight="false" outlineLevel="0" collapsed="false">
      <c r="BS52194" s="96" t="n">
        <f aca="false">BR52194-2.5</f>
        <v>-2.5</v>
      </c>
    </row>
    <row r="52195" customFormat="false" ht="12" hidden="false" customHeight="false" outlineLevel="0" collapsed="false">
      <c r="BS52195" s="96" t="n">
        <f aca="false">BR52195-2.5</f>
        <v>-2.5</v>
      </c>
    </row>
    <row r="52196" customFormat="false" ht="12" hidden="false" customHeight="false" outlineLevel="0" collapsed="false">
      <c r="BS52196" s="96" t="n">
        <f aca="false">BR52196-2.5</f>
        <v>-2.5</v>
      </c>
    </row>
    <row r="52197" customFormat="false" ht="12" hidden="false" customHeight="false" outlineLevel="0" collapsed="false">
      <c r="BS52197" s="96" t="n">
        <f aca="false">BR52197-2.5</f>
        <v>-2.5</v>
      </c>
    </row>
    <row r="52198" customFormat="false" ht="12" hidden="false" customHeight="false" outlineLevel="0" collapsed="false">
      <c r="BS52198" s="96" t="n">
        <f aca="false">BR52198-2.5</f>
        <v>-2.5</v>
      </c>
    </row>
    <row r="52199" customFormat="false" ht="12" hidden="false" customHeight="false" outlineLevel="0" collapsed="false">
      <c r="BS52199" s="96" t="n">
        <f aca="false">BR52199-2.5</f>
        <v>-2.5</v>
      </c>
    </row>
    <row r="52200" customFormat="false" ht="12" hidden="false" customHeight="false" outlineLevel="0" collapsed="false">
      <c r="BS52200" s="96" t="n">
        <f aca="false">BR52200-2.5</f>
        <v>-2.5</v>
      </c>
    </row>
    <row r="52201" customFormat="false" ht="12" hidden="false" customHeight="false" outlineLevel="0" collapsed="false">
      <c r="BS52201" s="96" t="n">
        <f aca="false">BR52201-2.5</f>
        <v>-2.5</v>
      </c>
    </row>
    <row r="52202" customFormat="false" ht="12" hidden="false" customHeight="false" outlineLevel="0" collapsed="false">
      <c r="BS52202" s="96" t="n">
        <f aca="false">BR52202-2.5</f>
        <v>-2.5</v>
      </c>
    </row>
    <row r="52203" customFormat="false" ht="12" hidden="false" customHeight="false" outlineLevel="0" collapsed="false">
      <c r="BS52203" s="96" t="n">
        <f aca="false">BR52203-2.5</f>
        <v>-2.5</v>
      </c>
    </row>
    <row r="52204" customFormat="false" ht="12" hidden="false" customHeight="false" outlineLevel="0" collapsed="false">
      <c r="BS52204" s="96" t="n">
        <f aca="false">BR52204-2.5</f>
        <v>-2.5</v>
      </c>
    </row>
    <row r="52205" customFormat="false" ht="12" hidden="false" customHeight="false" outlineLevel="0" collapsed="false">
      <c r="BS52205" s="96" t="n">
        <f aca="false">BR52205-2.5</f>
        <v>-2.5</v>
      </c>
    </row>
    <row r="52206" customFormat="false" ht="12" hidden="false" customHeight="false" outlineLevel="0" collapsed="false">
      <c r="BS52206" s="96" t="n">
        <f aca="false">BR52206-2.5</f>
        <v>-2.5</v>
      </c>
    </row>
    <row r="52207" customFormat="false" ht="12" hidden="false" customHeight="false" outlineLevel="0" collapsed="false">
      <c r="BS52207" s="96" t="n">
        <f aca="false">BR52207-2.5</f>
        <v>-2.5</v>
      </c>
    </row>
    <row r="52208" customFormat="false" ht="12" hidden="false" customHeight="false" outlineLevel="0" collapsed="false">
      <c r="BS52208" s="96" t="n">
        <f aca="false">BR52208-2.5</f>
        <v>-2.5</v>
      </c>
    </row>
    <row r="52209" customFormat="false" ht="12" hidden="false" customHeight="false" outlineLevel="0" collapsed="false">
      <c r="BS52209" s="96" t="n">
        <f aca="false">BR52209-2.5</f>
        <v>-2.5</v>
      </c>
    </row>
    <row r="52210" customFormat="false" ht="12" hidden="false" customHeight="false" outlineLevel="0" collapsed="false">
      <c r="BS52210" s="96" t="n">
        <f aca="false">BR52210-2.5</f>
        <v>-2.5</v>
      </c>
    </row>
    <row r="52211" customFormat="false" ht="12" hidden="false" customHeight="false" outlineLevel="0" collapsed="false">
      <c r="BS52211" s="96" t="n">
        <f aca="false">BR52211-2.5</f>
        <v>-2.5</v>
      </c>
    </row>
    <row r="52212" customFormat="false" ht="12" hidden="false" customHeight="false" outlineLevel="0" collapsed="false">
      <c r="BS52212" s="96" t="n">
        <f aca="false">BR52212-2.5</f>
        <v>-2.5</v>
      </c>
    </row>
    <row r="52213" customFormat="false" ht="12" hidden="false" customHeight="false" outlineLevel="0" collapsed="false">
      <c r="BS52213" s="96" t="n">
        <f aca="false">BR52213-2.5</f>
        <v>-2.5</v>
      </c>
    </row>
    <row r="52214" customFormat="false" ht="12" hidden="false" customHeight="false" outlineLevel="0" collapsed="false">
      <c r="BS52214" s="96" t="n">
        <f aca="false">BR52214-2.5</f>
        <v>-2.5</v>
      </c>
    </row>
    <row r="52215" customFormat="false" ht="12" hidden="false" customHeight="false" outlineLevel="0" collapsed="false">
      <c r="BS52215" s="96" t="n">
        <f aca="false">BR52215-2.5</f>
        <v>-2.5</v>
      </c>
    </row>
    <row r="52216" customFormat="false" ht="12" hidden="false" customHeight="false" outlineLevel="0" collapsed="false">
      <c r="BS52216" s="96" t="n">
        <f aca="false">BR52216-2.5</f>
        <v>-2.5</v>
      </c>
    </row>
    <row r="52217" customFormat="false" ht="12" hidden="false" customHeight="false" outlineLevel="0" collapsed="false">
      <c r="BS52217" s="96" t="n">
        <f aca="false">BR52217-2.5</f>
        <v>-2.5</v>
      </c>
    </row>
    <row r="52218" customFormat="false" ht="12" hidden="false" customHeight="false" outlineLevel="0" collapsed="false">
      <c r="BS52218" s="96" t="n">
        <f aca="false">BR52218-2.5</f>
        <v>-2.5</v>
      </c>
    </row>
    <row r="52219" customFormat="false" ht="12" hidden="false" customHeight="false" outlineLevel="0" collapsed="false">
      <c r="BS52219" s="96" t="n">
        <f aca="false">BR52219-2.5</f>
        <v>-2.5</v>
      </c>
    </row>
    <row r="52220" customFormat="false" ht="12" hidden="false" customHeight="false" outlineLevel="0" collapsed="false">
      <c r="BS52220" s="96" t="n">
        <f aca="false">BR52220-2.5</f>
        <v>-2.5</v>
      </c>
    </row>
    <row r="52221" customFormat="false" ht="12" hidden="false" customHeight="false" outlineLevel="0" collapsed="false">
      <c r="BS52221" s="96" t="n">
        <f aca="false">BR52221-2.5</f>
        <v>-2.5</v>
      </c>
    </row>
    <row r="52222" customFormat="false" ht="12" hidden="false" customHeight="false" outlineLevel="0" collapsed="false">
      <c r="BS52222" s="96" t="n">
        <f aca="false">BR52222-2.5</f>
        <v>-2.5</v>
      </c>
    </row>
    <row r="52223" customFormat="false" ht="12" hidden="false" customHeight="false" outlineLevel="0" collapsed="false">
      <c r="BS52223" s="96" t="n">
        <f aca="false">BR52223-2.5</f>
        <v>-2.5</v>
      </c>
    </row>
    <row r="52224" customFormat="false" ht="12" hidden="false" customHeight="false" outlineLevel="0" collapsed="false">
      <c r="BS52224" s="96" t="n">
        <f aca="false">BR52224-2.5</f>
        <v>-2.5</v>
      </c>
    </row>
    <row r="52225" customFormat="false" ht="12" hidden="false" customHeight="false" outlineLevel="0" collapsed="false">
      <c r="BS52225" s="96" t="n">
        <f aca="false">BR52225-2.5</f>
        <v>-2.5</v>
      </c>
    </row>
    <row r="52226" customFormat="false" ht="12" hidden="false" customHeight="false" outlineLevel="0" collapsed="false">
      <c r="BS52226" s="96" t="n">
        <f aca="false">BR52226-2.5</f>
        <v>-2.5</v>
      </c>
    </row>
    <row r="52227" customFormat="false" ht="12" hidden="false" customHeight="false" outlineLevel="0" collapsed="false">
      <c r="BS52227" s="96" t="n">
        <f aca="false">BR52227-2.5</f>
        <v>-2.5</v>
      </c>
    </row>
    <row r="52228" customFormat="false" ht="12" hidden="false" customHeight="false" outlineLevel="0" collapsed="false">
      <c r="BS52228" s="96" t="n">
        <f aca="false">BR52228-2.5</f>
        <v>-2.5</v>
      </c>
    </row>
    <row r="52229" customFormat="false" ht="12" hidden="false" customHeight="false" outlineLevel="0" collapsed="false">
      <c r="BS52229" s="96" t="n">
        <f aca="false">BR52229-2.5</f>
        <v>-2.5</v>
      </c>
    </row>
    <row r="52230" customFormat="false" ht="12" hidden="false" customHeight="false" outlineLevel="0" collapsed="false">
      <c r="BS52230" s="96" t="n">
        <f aca="false">BR52230-2.5</f>
        <v>-2.5</v>
      </c>
    </row>
    <row r="52231" customFormat="false" ht="12" hidden="false" customHeight="false" outlineLevel="0" collapsed="false">
      <c r="BS52231" s="96" t="n">
        <f aca="false">BR52231-2.5</f>
        <v>-2.5</v>
      </c>
    </row>
    <row r="52232" customFormat="false" ht="12" hidden="false" customHeight="false" outlineLevel="0" collapsed="false">
      <c r="BS52232" s="96" t="n">
        <f aca="false">BR52232-2.5</f>
        <v>-2.5</v>
      </c>
    </row>
    <row r="52233" customFormat="false" ht="12" hidden="false" customHeight="false" outlineLevel="0" collapsed="false">
      <c r="BS52233" s="96" t="n">
        <f aca="false">BR52233-2.5</f>
        <v>-2.5</v>
      </c>
    </row>
    <row r="52234" customFormat="false" ht="12" hidden="false" customHeight="false" outlineLevel="0" collapsed="false">
      <c r="BS52234" s="96" t="n">
        <f aca="false">BR52234-2.5</f>
        <v>-2.5</v>
      </c>
    </row>
    <row r="52235" customFormat="false" ht="12" hidden="false" customHeight="false" outlineLevel="0" collapsed="false">
      <c r="BS52235" s="96" t="n">
        <f aca="false">BR52235-2.5</f>
        <v>-2.5</v>
      </c>
    </row>
    <row r="52236" customFormat="false" ht="12" hidden="false" customHeight="false" outlineLevel="0" collapsed="false">
      <c r="BS52236" s="96" t="n">
        <f aca="false">BR52236-2.5</f>
        <v>-2.5</v>
      </c>
    </row>
    <row r="52237" customFormat="false" ht="12" hidden="false" customHeight="false" outlineLevel="0" collapsed="false">
      <c r="BS52237" s="96" t="n">
        <f aca="false">BR52237-2.5</f>
        <v>-2.5</v>
      </c>
    </row>
    <row r="52238" customFormat="false" ht="12" hidden="false" customHeight="false" outlineLevel="0" collapsed="false">
      <c r="BS52238" s="96" t="n">
        <f aca="false">BR52238-2.5</f>
        <v>-2.5</v>
      </c>
    </row>
    <row r="52239" customFormat="false" ht="12" hidden="false" customHeight="false" outlineLevel="0" collapsed="false">
      <c r="BS52239" s="96" t="n">
        <f aca="false">BR52239-2.5</f>
        <v>-2.5</v>
      </c>
    </row>
    <row r="52240" customFormat="false" ht="12" hidden="false" customHeight="false" outlineLevel="0" collapsed="false">
      <c r="BS52240" s="96" t="n">
        <f aca="false">BR52240-2.5</f>
        <v>-2.5</v>
      </c>
    </row>
    <row r="52241" customFormat="false" ht="12" hidden="false" customHeight="false" outlineLevel="0" collapsed="false">
      <c r="BS52241" s="96" t="n">
        <f aca="false">BR52241-2.5</f>
        <v>-2.5</v>
      </c>
    </row>
    <row r="52242" customFormat="false" ht="12" hidden="false" customHeight="false" outlineLevel="0" collapsed="false">
      <c r="BS52242" s="96" t="n">
        <f aca="false">BR52242-2.5</f>
        <v>-2.5</v>
      </c>
    </row>
    <row r="52243" customFormat="false" ht="12" hidden="false" customHeight="false" outlineLevel="0" collapsed="false">
      <c r="BS52243" s="96" t="n">
        <f aca="false">BR52243-2.5</f>
        <v>-2.5</v>
      </c>
    </row>
    <row r="52244" customFormat="false" ht="12" hidden="false" customHeight="false" outlineLevel="0" collapsed="false">
      <c r="BS52244" s="96" t="n">
        <f aca="false">BR52244-2.5</f>
        <v>-2.5</v>
      </c>
    </row>
    <row r="52245" customFormat="false" ht="12" hidden="false" customHeight="false" outlineLevel="0" collapsed="false">
      <c r="BS52245" s="96" t="n">
        <f aca="false">BR52245-2.5</f>
        <v>-2.5</v>
      </c>
    </row>
    <row r="52246" customFormat="false" ht="12" hidden="false" customHeight="false" outlineLevel="0" collapsed="false">
      <c r="BS52246" s="96" t="n">
        <f aca="false">BR52246-2.5</f>
        <v>-2.5</v>
      </c>
    </row>
    <row r="52247" customFormat="false" ht="12" hidden="false" customHeight="false" outlineLevel="0" collapsed="false">
      <c r="BS52247" s="96" t="n">
        <f aca="false">BR52247-2.5</f>
        <v>-2.5</v>
      </c>
    </row>
    <row r="52248" customFormat="false" ht="12" hidden="false" customHeight="false" outlineLevel="0" collapsed="false">
      <c r="BS52248" s="96" t="n">
        <f aca="false">BR52248-2.5</f>
        <v>-2.5</v>
      </c>
    </row>
    <row r="52249" customFormat="false" ht="12" hidden="false" customHeight="false" outlineLevel="0" collapsed="false">
      <c r="BS52249" s="96" t="n">
        <f aca="false">BR52249-2.5</f>
        <v>-2.5</v>
      </c>
    </row>
    <row r="52250" customFormat="false" ht="12" hidden="false" customHeight="false" outlineLevel="0" collapsed="false">
      <c r="BS52250" s="96" t="n">
        <f aca="false">BR52250-2.5</f>
        <v>-2.5</v>
      </c>
    </row>
    <row r="52251" customFormat="false" ht="12" hidden="false" customHeight="false" outlineLevel="0" collapsed="false">
      <c r="BS52251" s="96" t="n">
        <f aca="false">BR52251-2.5</f>
        <v>-2.5</v>
      </c>
    </row>
    <row r="52252" customFormat="false" ht="12" hidden="false" customHeight="false" outlineLevel="0" collapsed="false">
      <c r="BS52252" s="96" t="n">
        <f aca="false">BR52252-2.5</f>
        <v>-2.5</v>
      </c>
    </row>
    <row r="52253" customFormat="false" ht="12" hidden="false" customHeight="false" outlineLevel="0" collapsed="false">
      <c r="BS52253" s="96" t="n">
        <f aca="false">BR52253-2.5</f>
        <v>-2.5</v>
      </c>
    </row>
    <row r="52254" customFormat="false" ht="12" hidden="false" customHeight="false" outlineLevel="0" collapsed="false">
      <c r="BS52254" s="96" t="n">
        <f aca="false">BR52254-2.5</f>
        <v>-2.5</v>
      </c>
    </row>
    <row r="52255" customFormat="false" ht="12" hidden="false" customHeight="false" outlineLevel="0" collapsed="false">
      <c r="BS52255" s="96" t="n">
        <f aca="false">BR52255-2.5</f>
        <v>-2.5</v>
      </c>
    </row>
    <row r="52256" customFormat="false" ht="12" hidden="false" customHeight="false" outlineLevel="0" collapsed="false">
      <c r="BS52256" s="96" t="n">
        <f aca="false">BR52256-2.5</f>
        <v>-2.5</v>
      </c>
    </row>
    <row r="52257" customFormat="false" ht="12" hidden="false" customHeight="false" outlineLevel="0" collapsed="false">
      <c r="BS52257" s="96" t="n">
        <f aca="false">BR52257-2.5</f>
        <v>-2.5</v>
      </c>
    </row>
    <row r="52258" customFormat="false" ht="12" hidden="false" customHeight="false" outlineLevel="0" collapsed="false">
      <c r="BS52258" s="96" t="n">
        <f aca="false">BR52258-2.5</f>
        <v>-2.5</v>
      </c>
    </row>
    <row r="52259" customFormat="false" ht="12" hidden="false" customHeight="false" outlineLevel="0" collapsed="false">
      <c r="BS52259" s="96" t="n">
        <f aca="false">BR52259-2.5</f>
        <v>-2.5</v>
      </c>
    </row>
    <row r="52260" customFormat="false" ht="12" hidden="false" customHeight="false" outlineLevel="0" collapsed="false">
      <c r="BS52260" s="96" t="n">
        <f aca="false">BR52260-2.5</f>
        <v>-2.5</v>
      </c>
    </row>
    <row r="52261" customFormat="false" ht="12" hidden="false" customHeight="false" outlineLevel="0" collapsed="false">
      <c r="BS52261" s="96" t="n">
        <f aca="false">BR52261-2.5</f>
        <v>-2.5</v>
      </c>
    </row>
    <row r="52262" customFormat="false" ht="12" hidden="false" customHeight="false" outlineLevel="0" collapsed="false">
      <c r="BS52262" s="96" t="n">
        <f aca="false">BR52262-2.5</f>
        <v>-2.5</v>
      </c>
    </row>
    <row r="52263" customFormat="false" ht="12" hidden="false" customHeight="false" outlineLevel="0" collapsed="false">
      <c r="BS52263" s="96" t="n">
        <f aca="false">BR52263-2.5</f>
        <v>-2.5</v>
      </c>
    </row>
    <row r="52264" customFormat="false" ht="12" hidden="false" customHeight="false" outlineLevel="0" collapsed="false">
      <c r="BS52264" s="96" t="n">
        <f aca="false">BR52264-2.5</f>
        <v>-2.5</v>
      </c>
    </row>
    <row r="52265" customFormat="false" ht="12" hidden="false" customHeight="false" outlineLevel="0" collapsed="false">
      <c r="BS52265" s="96" t="n">
        <f aca="false">BR52265-2.5</f>
        <v>-2.5</v>
      </c>
    </row>
    <row r="52266" customFormat="false" ht="12" hidden="false" customHeight="false" outlineLevel="0" collapsed="false">
      <c r="BS52266" s="96" t="n">
        <f aca="false">BR52266-2.5</f>
        <v>-2.5</v>
      </c>
    </row>
    <row r="52267" customFormat="false" ht="12" hidden="false" customHeight="false" outlineLevel="0" collapsed="false">
      <c r="BS52267" s="96" t="n">
        <f aca="false">BR52267-2.5</f>
        <v>-2.5</v>
      </c>
    </row>
    <row r="52268" customFormat="false" ht="12" hidden="false" customHeight="false" outlineLevel="0" collapsed="false">
      <c r="BS52268" s="96" t="n">
        <f aca="false">BR52268-2.5</f>
        <v>-2.5</v>
      </c>
    </row>
    <row r="52269" customFormat="false" ht="12" hidden="false" customHeight="false" outlineLevel="0" collapsed="false">
      <c r="BS52269" s="96" t="n">
        <f aca="false">BR52269-2.5</f>
        <v>-2.5</v>
      </c>
    </row>
    <row r="52270" customFormat="false" ht="12" hidden="false" customHeight="false" outlineLevel="0" collapsed="false">
      <c r="BS52270" s="96" t="n">
        <f aca="false">BR52270-2.5</f>
        <v>-2.5</v>
      </c>
    </row>
    <row r="52271" customFormat="false" ht="12" hidden="false" customHeight="false" outlineLevel="0" collapsed="false">
      <c r="BS52271" s="96" t="n">
        <f aca="false">BR52271-2.5</f>
        <v>-2.5</v>
      </c>
    </row>
    <row r="52272" customFormat="false" ht="12" hidden="false" customHeight="false" outlineLevel="0" collapsed="false">
      <c r="BS52272" s="96" t="n">
        <f aca="false">BR52272-2.5</f>
        <v>-2.5</v>
      </c>
    </row>
    <row r="52273" customFormat="false" ht="12" hidden="false" customHeight="false" outlineLevel="0" collapsed="false">
      <c r="BS52273" s="96" t="n">
        <f aca="false">BR52273-2.5</f>
        <v>-2.5</v>
      </c>
    </row>
    <row r="52274" customFormat="false" ht="12" hidden="false" customHeight="false" outlineLevel="0" collapsed="false">
      <c r="BS52274" s="96" t="n">
        <f aca="false">BR52274-2.5</f>
        <v>-2.5</v>
      </c>
    </row>
    <row r="52275" customFormat="false" ht="12" hidden="false" customHeight="false" outlineLevel="0" collapsed="false">
      <c r="BS52275" s="96" t="n">
        <f aca="false">BR52275-2.5</f>
        <v>-2.5</v>
      </c>
    </row>
    <row r="52276" customFormat="false" ht="12" hidden="false" customHeight="false" outlineLevel="0" collapsed="false">
      <c r="BS52276" s="96" t="n">
        <f aca="false">BR52276-2.5</f>
        <v>-2.5</v>
      </c>
    </row>
    <row r="52277" customFormat="false" ht="12" hidden="false" customHeight="false" outlineLevel="0" collapsed="false">
      <c r="BS52277" s="96" t="n">
        <f aca="false">BR52277-2.5</f>
        <v>-2.5</v>
      </c>
    </row>
    <row r="52278" customFormat="false" ht="12" hidden="false" customHeight="false" outlineLevel="0" collapsed="false">
      <c r="BS52278" s="96" t="n">
        <f aca="false">BR52278-2.5</f>
        <v>-2.5</v>
      </c>
    </row>
    <row r="52279" customFormat="false" ht="12" hidden="false" customHeight="false" outlineLevel="0" collapsed="false">
      <c r="BS52279" s="96" t="n">
        <f aca="false">BR52279-2.5</f>
        <v>-2.5</v>
      </c>
    </row>
    <row r="52280" customFormat="false" ht="12" hidden="false" customHeight="false" outlineLevel="0" collapsed="false">
      <c r="BS52280" s="96" t="n">
        <f aca="false">BR52280-2.5</f>
        <v>-2.5</v>
      </c>
    </row>
    <row r="52281" customFormat="false" ht="12" hidden="false" customHeight="false" outlineLevel="0" collapsed="false">
      <c r="BS52281" s="96" t="n">
        <f aca="false">BR52281-2.5</f>
        <v>-2.5</v>
      </c>
    </row>
    <row r="52282" customFormat="false" ht="12" hidden="false" customHeight="false" outlineLevel="0" collapsed="false">
      <c r="BS52282" s="96" t="n">
        <f aca="false">BR52282-2.5</f>
        <v>-2.5</v>
      </c>
    </row>
    <row r="52283" customFormat="false" ht="12" hidden="false" customHeight="false" outlineLevel="0" collapsed="false">
      <c r="BS52283" s="96" t="n">
        <f aca="false">BR52283-2.5</f>
        <v>-2.5</v>
      </c>
    </row>
    <row r="52284" customFormat="false" ht="12" hidden="false" customHeight="false" outlineLevel="0" collapsed="false">
      <c r="BS52284" s="96" t="n">
        <f aca="false">BR52284-2.5</f>
        <v>-2.5</v>
      </c>
    </row>
    <row r="52285" customFormat="false" ht="12" hidden="false" customHeight="false" outlineLevel="0" collapsed="false">
      <c r="BS52285" s="96" t="n">
        <f aca="false">BR52285-2.5</f>
        <v>-2.5</v>
      </c>
    </row>
    <row r="52286" customFormat="false" ht="12" hidden="false" customHeight="false" outlineLevel="0" collapsed="false">
      <c r="BS52286" s="96" t="n">
        <f aca="false">BR52286-2.5</f>
        <v>-2.5</v>
      </c>
    </row>
    <row r="52287" customFormat="false" ht="12" hidden="false" customHeight="false" outlineLevel="0" collapsed="false">
      <c r="BS52287" s="96" t="n">
        <f aca="false">BR52287-2.5</f>
        <v>-2.5</v>
      </c>
    </row>
    <row r="52288" customFormat="false" ht="12" hidden="false" customHeight="false" outlineLevel="0" collapsed="false">
      <c r="BS52288" s="96" t="n">
        <f aca="false">BR52288-2.5</f>
        <v>-2.5</v>
      </c>
    </row>
    <row r="52289" customFormat="false" ht="12" hidden="false" customHeight="false" outlineLevel="0" collapsed="false">
      <c r="BS52289" s="96" t="n">
        <f aca="false">BR52289-2.5</f>
        <v>-2.5</v>
      </c>
    </row>
    <row r="52290" customFormat="false" ht="12" hidden="false" customHeight="false" outlineLevel="0" collapsed="false">
      <c r="BS52290" s="96" t="n">
        <f aca="false">BR52290-2.5</f>
        <v>-2.5</v>
      </c>
    </row>
    <row r="52291" customFormat="false" ht="12" hidden="false" customHeight="false" outlineLevel="0" collapsed="false">
      <c r="BS52291" s="96" t="n">
        <f aca="false">BR52291-2.5</f>
        <v>-2.5</v>
      </c>
    </row>
    <row r="52292" customFormat="false" ht="12" hidden="false" customHeight="false" outlineLevel="0" collapsed="false">
      <c r="BS52292" s="96" t="n">
        <f aca="false">BR52292-2.5</f>
        <v>-2.5</v>
      </c>
    </row>
    <row r="52293" customFormat="false" ht="12" hidden="false" customHeight="false" outlineLevel="0" collapsed="false">
      <c r="BS52293" s="96" t="n">
        <f aca="false">BR52293-2.5</f>
        <v>-2.5</v>
      </c>
    </row>
    <row r="52294" customFormat="false" ht="12" hidden="false" customHeight="false" outlineLevel="0" collapsed="false">
      <c r="BS52294" s="96" t="n">
        <f aca="false">BR52294-2.5</f>
        <v>-2.5</v>
      </c>
    </row>
    <row r="52295" customFormat="false" ht="12" hidden="false" customHeight="false" outlineLevel="0" collapsed="false">
      <c r="BS52295" s="96" t="n">
        <f aca="false">BR52295-2.5</f>
        <v>-2.5</v>
      </c>
    </row>
    <row r="52296" customFormat="false" ht="12" hidden="false" customHeight="false" outlineLevel="0" collapsed="false">
      <c r="BS52296" s="96" t="n">
        <f aca="false">BR52296-2.5</f>
        <v>-2.5</v>
      </c>
    </row>
    <row r="52297" customFormat="false" ht="12" hidden="false" customHeight="false" outlineLevel="0" collapsed="false">
      <c r="BS52297" s="96" t="n">
        <f aca="false">BR52297-2.5</f>
        <v>-2.5</v>
      </c>
    </row>
    <row r="52298" customFormat="false" ht="12" hidden="false" customHeight="false" outlineLevel="0" collapsed="false">
      <c r="BS52298" s="96" t="n">
        <f aca="false">BR52298-2.5</f>
        <v>-2.5</v>
      </c>
    </row>
    <row r="52299" customFormat="false" ht="12" hidden="false" customHeight="false" outlineLevel="0" collapsed="false">
      <c r="BS52299" s="96" t="n">
        <f aca="false">BR52299-2.5</f>
        <v>-2.5</v>
      </c>
    </row>
    <row r="52300" customFormat="false" ht="12" hidden="false" customHeight="false" outlineLevel="0" collapsed="false">
      <c r="BS52300" s="96" t="n">
        <f aca="false">BR52300-2.5</f>
        <v>-2.5</v>
      </c>
    </row>
    <row r="52301" customFormat="false" ht="12" hidden="false" customHeight="false" outlineLevel="0" collapsed="false">
      <c r="BS52301" s="96" t="n">
        <f aca="false">BR52301-2.5</f>
        <v>-2.5</v>
      </c>
    </row>
    <row r="52302" customFormat="false" ht="12" hidden="false" customHeight="false" outlineLevel="0" collapsed="false">
      <c r="BS52302" s="96" t="n">
        <f aca="false">BR52302-2.5</f>
        <v>-2.5</v>
      </c>
    </row>
    <row r="52303" customFormat="false" ht="12" hidden="false" customHeight="false" outlineLevel="0" collapsed="false">
      <c r="BS52303" s="96" t="n">
        <f aca="false">BR52303-2.5</f>
        <v>-2.5</v>
      </c>
    </row>
    <row r="52304" customFormat="false" ht="12" hidden="false" customHeight="false" outlineLevel="0" collapsed="false">
      <c r="BS52304" s="96" t="n">
        <f aca="false">BR52304-2.5</f>
        <v>-2.5</v>
      </c>
    </row>
    <row r="52305" customFormat="false" ht="12" hidden="false" customHeight="false" outlineLevel="0" collapsed="false">
      <c r="BS52305" s="96" t="n">
        <f aca="false">BR52305-2.5</f>
        <v>-2.5</v>
      </c>
    </row>
    <row r="52306" customFormat="false" ht="12" hidden="false" customHeight="false" outlineLevel="0" collapsed="false">
      <c r="BS52306" s="96" t="n">
        <f aca="false">BR52306-2.5</f>
        <v>-2.5</v>
      </c>
    </row>
    <row r="52307" customFormat="false" ht="12" hidden="false" customHeight="false" outlineLevel="0" collapsed="false">
      <c r="BS52307" s="96" t="n">
        <f aca="false">BR52307-2.5</f>
        <v>-2.5</v>
      </c>
    </row>
    <row r="52308" customFormat="false" ht="12" hidden="false" customHeight="false" outlineLevel="0" collapsed="false">
      <c r="BS52308" s="96" t="n">
        <f aca="false">BR52308-2.5</f>
        <v>-2.5</v>
      </c>
    </row>
    <row r="52309" customFormat="false" ht="12" hidden="false" customHeight="false" outlineLevel="0" collapsed="false">
      <c r="BS52309" s="96" t="n">
        <f aca="false">BR52309-2.5</f>
        <v>-2.5</v>
      </c>
    </row>
    <row r="52310" customFormat="false" ht="12" hidden="false" customHeight="false" outlineLevel="0" collapsed="false">
      <c r="BS52310" s="96" t="n">
        <f aca="false">BR52310-2.5</f>
        <v>-2.5</v>
      </c>
    </row>
    <row r="52311" customFormat="false" ht="12" hidden="false" customHeight="false" outlineLevel="0" collapsed="false">
      <c r="BS52311" s="96" t="n">
        <f aca="false">BR52311-2.5</f>
        <v>-2.5</v>
      </c>
    </row>
    <row r="52312" customFormat="false" ht="12" hidden="false" customHeight="false" outlineLevel="0" collapsed="false">
      <c r="BS52312" s="96" t="n">
        <f aca="false">BR52312-2.5</f>
        <v>-2.5</v>
      </c>
    </row>
    <row r="52313" customFormat="false" ht="12" hidden="false" customHeight="false" outlineLevel="0" collapsed="false">
      <c r="BS52313" s="96" t="n">
        <f aca="false">BR52313-2.5</f>
        <v>-2.5</v>
      </c>
    </row>
    <row r="52314" customFormat="false" ht="12" hidden="false" customHeight="false" outlineLevel="0" collapsed="false">
      <c r="BS52314" s="96" t="n">
        <f aca="false">BR52314-2.5</f>
        <v>-2.5</v>
      </c>
    </row>
    <row r="52315" customFormat="false" ht="12" hidden="false" customHeight="false" outlineLevel="0" collapsed="false">
      <c r="BS52315" s="96" t="n">
        <f aca="false">BR52315-2.5</f>
        <v>-2.5</v>
      </c>
    </row>
    <row r="52316" customFormat="false" ht="12" hidden="false" customHeight="false" outlineLevel="0" collapsed="false">
      <c r="BS52316" s="96" t="n">
        <f aca="false">BR52316-2.5</f>
        <v>-2.5</v>
      </c>
    </row>
    <row r="52317" customFormat="false" ht="12" hidden="false" customHeight="false" outlineLevel="0" collapsed="false">
      <c r="BS52317" s="96" t="n">
        <f aca="false">BR52317-2.5</f>
        <v>-2.5</v>
      </c>
    </row>
    <row r="52318" customFormat="false" ht="12" hidden="false" customHeight="false" outlineLevel="0" collapsed="false">
      <c r="BS52318" s="96" t="n">
        <f aca="false">BR52318-2.5</f>
        <v>-2.5</v>
      </c>
    </row>
    <row r="52319" customFormat="false" ht="12" hidden="false" customHeight="false" outlineLevel="0" collapsed="false">
      <c r="BS52319" s="96" t="n">
        <f aca="false">BR52319-2.5</f>
        <v>-2.5</v>
      </c>
    </row>
    <row r="52320" customFormat="false" ht="12" hidden="false" customHeight="false" outlineLevel="0" collapsed="false">
      <c r="BS52320" s="96" t="n">
        <f aca="false">BR52320-2.5</f>
        <v>-2.5</v>
      </c>
    </row>
    <row r="52321" customFormat="false" ht="12" hidden="false" customHeight="false" outlineLevel="0" collapsed="false">
      <c r="BS52321" s="96" t="n">
        <f aca="false">BR52321-2.5</f>
        <v>-2.5</v>
      </c>
    </row>
    <row r="52322" customFormat="false" ht="12" hidden="false" customHeight="false" outlineLevel="0" collapsed="false">
      <c r="BS52322" s="96" t="n">
        <f aca="false">BR52322-2.5</f>
        <v>-2.5</v>
      </c>
    </row>
    <row r="52323" customFormat="false" ht="12" hidden="false" customHeight="false" outlineLevel="0" collapsed="false">
      <c r="BS52323" s="96" t="n">
        <f aca="false">BR52323-2.5</f>
        <v>-2.5</v>
      </c>
    </row>
    <row r="52324" customFormat="false" ht="12" hidden="false" customHeight="false" outlineLevel="0" collapsed="false">
      <c r="BS52324" s="96" t="n">
        <f aca="false">BR52324-2.5</f>
        <v>-2.5</v>
      </c>
    </row>
    <row r="52325" customFormat="false" ht="12" hidden="false" customHeight="false" outlineLevel="0" collapsed="false">
      <c r="BS52325" s="96" t="n">
        <f aca="false">BR52325-2.5</f>
        <v>-2.5</v>
      </c>
    </row>
    <row r="52326" customFormat="false" ht="12" hidden="false" customHeight="false" outlineLevel="0" collapsed="false">
      <c r="BS52326" s="96" t="n">
        <f aca="false">BR52326-2.5</f>
        <v>-2.5</v>
      </c>
    </row>
    <row r="52327" customFormat="false" ht="12" hidden="false" customHeight="false" outlineLevel="0" collapsed="false">
      <c r="BS52327" s="96" t="n">
        <f aca="false">BR52327-2.5</f>
        <v>-2.5</v>
      </c>
    </row>
    <row r="52328" customFormat="false" ht="12" hidden="false" customHeight="false" outlineLevel="0" collapsed="false">
      <c r="BS52328" s="96" t="n">
        <f aca="false">BR52328-2.5</f>
        <v>-2.5</v>
      </c>
    </row>
    <row r="52329" customFormat="false" ht="12" hidden="false" customHeight="false" outlineLevel="0" collapsed="false">
      <c r="BS52329" s="96" t="n">
        <f aca="false">BR52329-2.5</f>
        <v>-2.5</v>
      </c>
    </row>
    <row r="52330" customFormat="false" ht="12" hidden="false" customHeight="false" outlineLevel="0" collapsed="false">
      <c r="BS52330" s="96" t="n">
        <f aca="false">BR52330-2.5</f>
        <v>-2.5</v>
      </c>
    </row>
    <row r="52331" customFormat="false" ht="12" hidden="false" customHeight="false" outlineLevel="0" collapsed="false">
      <c r="BS52331" s="96" t="n">
        <f aca="false">BR52331-2.5</f>
        <v>-2.5</v>
      </c>
    </row>
    <row r="52332" customFormat="false" ht="12" hidden="false" customHeight="false" outlineLevel="0" collapsed="false">
      <c r="BS52332" s="96" t="n">
        <f aca="false">BR52332-2.5</f>
        <v>-2.5</v>
      </c>
    </row>
    <row r="52333" customFormat="false" ht="12" hidden="false" customHeight="false" outlineLevel="0" collapsed="false">
      <c r="BS52333" s="96" t="n">
        <f aca="false">BR52333-2.5</f>
        <v>-2.5</v>
      </c>
    </row>
    <row r="52334" customFormat="false" ht="12" hidden="false" customHeight="false" outlineLevel="0" collapsed="false">
      <c r="BS52334" s="96" t="n">
        <f aca="false">BR52334-2.5</f>
        <v>-2.5</v>
      </c>
    </row>
    <row r="52335" customFormat="false" ht="12" hidden="false" customHeight="false" outlineLevel="0" collapsed="false">
      <c r="BS52335" s="96" t="n">
        <f aca="false">BR52335-2.5</f>
        <v>-2.5</v>
      </c>
    </row>
    <row r="52336" customFormat="false" ht="12" hidden="false" customHeight="false" outlineLevel="0" collapsed="false">
      <c r="BS52336" s="96" t="n">
        <f aca="false">BR52336-2.5</f>
        <v>-2.5</v>
      </c>
    </row>
    <row r="52337" customFormat="false" ht="12" hidden="false" customHeight="false" outlineLevel="0" collapsed="false">
      <c r="BS52337" s="96" t="n">
        <f aca="false">BR52337-2.5</f>
        <v>-2.5</v>
      </c>
    </row>
    <row r="52338" customFormat="false" ht="12" hidden="false" customHeight="false" outlineLevel="0" collapsed="false">
      <c r="BS52338" s="96" t="n">
        <f aca="false">BR52338-2.5</f>
        <v>-2.5</v>
      </c>
    </row>
    <row r="52339" customFormat="false" ht="12" hidden="false" customHeight="false" outlineLevel="0" collapsed="false">
      <c r="BS52339" s="96" t="n">
        <f aca="false">BR52339-2.5</f>
        <v>-2.5</v>
      </c>
    </row>
    <row r="52340" customFormat="false" ht="12" hidden="false" customHeight="false" outlineLevel="0" collapsed="false">
      <c r="BS52340" s="96" t="n">
        <f aca="false">BR52340-2.5</f>
        <v>-2.5</v>
      </c>
    </row>
    <row r="52341" customFormat="false" ht="12" hidden="false" customHeight="false" outlineLevel="0" collapsed="false">
      <c r="BS52341" s="96" t="n">
        <f aca="false">BR52341-2.5</f>
        <v>-2.5</v>
      </c>
    </row>
    <row r="52342" customFormat="false" ht="12" hidden="false" customHeight="false" outlineLevel="0" collapsed="false">
      <c r="BS52342" s="96" t="n">
        <f aca="false">BR52342-2.5</f>
        <v>-2.5</v>
      </c>
    </row>
    <row r="52343" customFormat="false" ht="12" hidden="false" customHeight="false" outlineLevel="0" collapsed="false">
      <c r="BS52343" s="96" t="n">
        <f aca="false">BR52343-2.5</f>
        <v>-2.5</v>
      </c>
    </row>
    <row r="52344" customFormat="false" ht="12" hidden="false" customHeight="false" outlineLevel="0" collapsed="false">
      <c r="BS52344" s="96" t="n">
        <f aca="false">BR52344-2.5</f>
        <v>-2.5</v>
      </c>
    </row>
    <row r="52345" customFormat="false" ht="12" hidden="false" customHeight="false" outlineLevel="0" collapsed="false">
      <c r="BS52345" s="96" t="n">
        <f aca="false">BR52345-2.5</f>
        <v>-2.5</v>
      </c>
    </row>
    <row r="52346" customFormat="false" ht="12" hidden="false" customHeight="false" outlineLevel="0" collapsed="false">
      <c r="BS52346" s="96" t="n">
        <f aca="false">BR52346-2.5</f>
        <v>-2.5</v>
      </c>
    </row>
    <row r="52347" customFormat="false" ht="12" hidden="false" customHeight="false" outlineLevel="0" collapsed="false">
      <c r="BS52347" s="96" t="n">
        <f aca="false">BR52347-2.5</f>
        <v>-2.5</v>
      </c>
    </row>
    <row r="52348" customFormat="false" ht="12" hidden="false" customHeight="false" outlineLevel="0" collapsed="false">
      <c r="BS52348" s="96" t="n">
        <f aca="false">BR52348-2.5</f>
        <v>-2.5</v>
      </c>
    </row>
    <row r="52349" customFormat="false" ht="12" hidden="false" customHeight="false" outlineLevel="0" collapsed="false">
      <c r="BS52349" s="96" t="n">
        <f aca="false">BR52349-2.5</f>
        <v>-2.5</v>
      </c>
    </row>
    <row r="52350" customFormat="false" ht="12" hidden="false" customHeight="false" outlineLevel="0" collapsed="false">
      <c r="BS52350" s="96" t="n">
        <f aca="false">BR52350-2.5</f>
        <v>-2.5</v>
      </c>
    </row>
    <row r="52351" customFormat="false" ht="12" hidden="false" customHeight="false" outlineLevel="0" collapsed="false">
      <c r="BS52351" s="96" t="n">
        <f aca="false">BR52351-2.5</f>
        <v>-2.5</v>
      </c>
    </row>
    <row r="52352" customFormat="false" ht="12" hidden="false" customHeight="false" outlineLevel="0" collapsed="false">
      <c r="BS52352" s="96" t="n">
        <f aca="false">BR52352-2.5</f>
        <v>-2.5</v>
      </c>
    </row>
    <row r="52353" customFormat="false" ht="12" hidden="false" customHeight="false" outlineLevel="0" collapsed="false">
      <c r="BS52353" s="96" t="n">
        <f aca="false">BR52353-2.5</f>
        <v>-2.5</v>
      </c>
    </row>
    <row r="52354" customFormat="false" ht="12" hidden="false" customHeight="false" outlineLevel="0" collapsed="false">
      <c r="BS52354" s="96" t="n">
        <f aca="false">BR52354-2.5</f>
        <v>-2.5</v>
      </c>
    </row>
    <row r="52355" customFormat="false" ht="12" hidden="false" customHeight="false" outlineLevel="0" collapsed="false">
      <c r="BS52355" s="96" t="n">
        <f aca="false">BR52355-2.5</f>
        <v>-2.5</v>
      </c>
    </row>
    <row r="52356" customFormat="false" ht="12" hidden="false" customHeight="false" outlineLevel="0" collapsed="false">
      <c r="BS52356" s="96" t="n">
        <f aca="false">BR52356-2.5</f>
        <v>-2.5</v>
      </c>
    </row>
    <row r="52357" customFormat="false" ht="12" hidden="false" customHeight="false" outlineLevel="0" collapsed="false">
      <c r="BS52357" s="96" t="n">
        <f aca="false">BR52357-2.5</f>
        <v>-2.5</v>
      </c>
    </row>
    <row r="52358" customFormat="false" ht="12" hidden="false" customHeight="false" outlineLevel="0" collapsed="false">
      <c r="BS52358" s="96" t="n">
        <f aca="false">BR52358-2.5</f>
        <v>-2.5</v>
      </c>
    </row>
    <row r="52359" customFormat="false" ht="12" hidden="false" customHeight="false" outlineLevel="0" collapsed="false">
      <c r="BS52359" s="96" t="n">
        <f aca="false">BR52359-2.5</f>
        <v>-2.5</v>
      </c>
    </row>
    <row r="52360" customFormat="false" ht="12" hidden="false" customHeight="false" outlineLevel="0" collapsed="false">
      <c r="BS52360" s="96" t="n">
        <f aca="false">BR52360-2.5</f>
        <v>-2.5</v>
      </c>
    </row>
    <row r="52361" customFormat="false" ht="12" hidden="false" customHeight="false" outlineLevel="0" collapsed="false">
      <c r="BS52361" s="96" t="n">
        <f aca="false">BR52361-2.5</f>
        <v>-2.5</v>
      </c>
    </row>
    <row r="52362" customFormat="false" ht="12" hidden="false" customHeight="false" outlineLevel="0" collapsed="false">
      <c r="BS52362" s="96" t="n">
        <f aca="false">BR52362-2.5</f>
        <v>-2.5</v>
      </c>
    </row>
    <row r="52363" customFormat="false" ht="12" hidden="false" customHeight="false" outlineLevel="0" collapsed="false">
      <c r="BS52363" s="96" t="n">
        <f aca="false">BR52363-2.5</f>
        <v>-2.5</v>
      </c>
    </row>
    <row r="52364" customFormat="false" ht="12" hidden="false" customHeight="false" outlineLevel="0" collapsed="false">
      <c r="BS52364" s="96" t="n">
        <f aca="false">BR52364-2.5</f>
        <v>-2.5</v>
      </c>
    </row>
    <row r="52365" customFormat="false" ht="12" hidden="false" customHeight="false" outlineLevel="0" collapsed="false">
      <c r="BS52365" s="96" t="n">
        <f aca="false">BR52365-2.5</f>
        <v>-2.5</v>
      </c>
    </row>
    <row r="52366" customFormat="false" ht="12" hidden="false" customHeight="false" outlineLevel="0" collapsed="false">
      <c r="BS52366" s="96" t="n">
        <f aca="false">BR52366-2.5</f>
        <v>-2.5</v>
      </c>
    </row>
    <row r="52367" customFormat="false" ht="12" hidden="false" customHeight="false" outlineLevel="0" collapsed="false">
      <c r="BS52367" s="96" t="n">
        <f aca="false">BR52367-2.5</f>
        <v>-2.5</v>
      </c>
    </row>
    <row r="52368" customFormat="false" ht="12" hidden="false" customHeight="false" outlineLevel="0" collapsed="false">
      <c r="BS52368" s="96" t="n">
        <f aca="false">BR52368-2.5</f>
        <v>-2.5</v>
      </c>
    </row>
    <row r="52369" customFormat="false" ht="12" hidden="false" customHeight="false" outlineLevel="0" collapsed="false">
      <c r="BS52369" s="96" t="n">
        <f aca="false">BR52369-2.5</f>
        <v>-2.5</v>
      </c>
    </row>
    <row r="52370" customFormat="false" ht="12" hidden="false" customHeight="false" outlineLevel="0" collapsed="false">
      <c r="BS52370" s="96" t="n">
        <f aca="false">BR52370-2.5</f>
        <v>-2.5</v>
      </c>
    </row>
    <row r="52371" customFormat="false" ht="12" hidden="false" customHeight="false" outlineLevel="0" collapsed="false">
      <c r="BS52371" s="96" t="n">
        <f aca="false">BR52371-2.5</f>
        <v>-2.5</v>
      </c>
    </row>
    <row r="52372" customFormat="false" ht="12" hidden="false" customHeight="false" outlineLevel="0" collapsed="false">
      <c r="BS52372" s="96" t="n">
        <f aca="false">BR52372-2.5</f>
        <v>-2.5</v>
      </c>
    </row>
    <row r="52373" customFormat="false" ht="12" hidden="false" customHeight="false" outlineLevel="0" collapsed="false">
      <c r="BS52373" s="96" t="n">
        <f aca="false">BR52373-2.5</f>
        <v>-2.5</v>
      </c>
    </row>
    <row r="52374" customFormat="false" ht="12" hidden="false" customHeight="false" outlineLevel="0" collapsed="false">
      <c r="BS52374" s="96" t="n">
        <f aca="false">BR52374-2.5</f>
        <v>-2.5</v>
      </c>
    </row>
    <row r="52375" customFormat="false" ht="12" hidden="false" customHeight="false" outlineLevel="0" collapsed="false">
      <c r="BS52375" s="96" t="n">
        <f aca="false">BR52375-2.5</f>
        <v>-2.5</v>
      </c>
    </row>
    <row r="52376" customFormat="false" ht="12" hidden="false" customHeight="false" outlineLevel="0" collapsed="false">
      <c r="BS52376" s="96" t="n">
        <f aca="false">BR52376-2.5</f>
        <v>-2.5</v>
      </c>
    </row>
    <row r="52377" customFormat="false" ht="12" hidden="false" customHeight="false" outlineLevel="0" collapsed="false">
      <c r="BS52377" s="96" t="n">
        <f aca="false">BR52377-2.5</f>
        <v>-2.5</v>
      </c>
    </row>
    <row r="52378" customFormat="false" ht="12" hidden="false" customHeight="false" outlineLevel="0" collapsed="false">
      <c r="BS52378" s="96" t="n">
        <f aca="false">BR52378-2.5</f>
        <v>-2.5</v>
      </c>
    </row>
    <row r="52379" customFormat="false" ht="12" hidden="false" customHeight="false" outlineLevel="0" collapsed="false">
      <c r="BS52379" s="96" t="n">
        <f aca="false">BR52379-2.5</f>
        <v>-2.5</v>
      </c>
    </row>
    <row r="52380" customFormat="false" ht="12" hidden="false" customHeight="false" outlineLevel="0" collapsed="false">
      <c r="BS52380" s="96" t="n">
        <f aca="false">BR52380-2.5</f>
        <v>-2.5</v>
      </c>
    </row>
    <row r="52381" customFormat="false" ht="12" hidden="false" customHeight="false" outlineLevel="0" collapsed="false">
      <c r="BS52381" s="96" t="n">
        <f aca="false">BR52381-2.5</f>
        <v>-2.5</v>
      </c>
    </row>
    <row r="52382" customFormat="false" ht="12" hidden="false" customHeight="false" outlineLevel="0" collapsed="false">
      <c r="BS52382" s="96" t="n">
        <f aca="false">BR52382-2.5</f>
        <v>-2.5</v>
      </c>
    </row>
    <row r="52383" customFormat="false" ht="12" hidden="false" customHeight="false" outlineLevel="0" collapsed="false">
      <c r="BS52383" s="96" t="n">
        <f aca="false">BR52383-2.5</f>
        <v>-2.5</v>
      </c>
    </row>
    <row r="52384" customFormat="false" ht="12" hidden="false" customHeight="false" outlineLevel="0" collapsed="false">
      <c r="BS52384" s="96" t="n">
        <f aca="false">BR52384-2.5</f>
        <v>-2.5</v>
      </c>
    </row>
    <row r="52385" customFormat="false" ht="12" hidden="false" customHeight="false" outlineLevel="0" collapsed="false">
      <c r="BS52385" s="96" t="n">
        <f aca="false">BR52385-2.5</f>
        <v>-2.5</v>
      </c>
    </row>
    <row r="52386" customFormat="false" ht="12" hidden="false" customHeight="false" outlineLevel="0" collapsed="false">
      <c r="BS52386" s="96" t="n">
        <f aca="false">BR52386-2.5</f>
        <v>-2.5</v>
      </c>
    </row>
    <row r="52387" customFormat="false" ht="12" hidden="false" customHeight="false" outlineLevel="0" collapsed="false">
      <c r="BS52387" s="96" t="n">
        <f aca="false">BR52387-2.5</f>
        <v>-2.5</v>
      </c>
    </row>
    <row r="52388" customFormat="false" ht="12" hidden="false" customHeight="false" outlineLevel="0" collapsed="false">
      <c r="BS52388" s="96" t="n">
        <f aca="false">BR52388-2.5</f>
        <v>-2.5</v>
      </c>
    </row>
    <row r="52389" customFormat="false" ht="12" hidden="false" customHeight="false" outlineLevel="0" collapsed="false">
      <c r="BS52389" s="96" t="n">
        <f aca="false">BR52389-2.5</f>
        <v>-2.5</v>
      </c>
    </row>
    <row r="52390" customFormat="false" ht="12" hidden="false" customHeight="false" outlineLevel="0" collapsed="false">
      <c r="BS52390" s="96" t="n">
        <f aca="false">BR52390-2.5</f>
        <v>-2.5</v>
      </c>
    </row>
    <row r="52391" customFormat="false" ht="12" hidden="false" customHeight="false" outlineLevel="0" collapsed="false">
      <c r="BS52391" s="96" t="n">
        <f aca="false">BR52391-2.5</f>
        <v>-2.5</v>
      </c>
    </row>
    <row r="52392" customFormat="false" ht="12" hidden="false" customHeight="false" outlineLevel="0" collapsed="false">
      <c r="BS52392" s="96" t="n">
        <f aca="false">BR52392-2.5</f>
        <v>-2.5</v>
      </c>
    </row>
    <row r="52393" customFormat="false" ht="12" hidden="false" customHeight="false" outlineLevel="0" collapsed="false">
      <c r="BS52393" s="96" t="n">
        <f aca="false">BR52393-2.5</f>
        <v>-2.5</v>
      </c>
    </row>
    <row r="52394" customFormat="false" ht="12" hidden="false" customHeight="false" outlineLevel="0" collapsed="false">
      <c r="BS52394" s="96" t="n">
        <f aca="false">BR52394-2.5</f>
        <v>-2.5</v>
      </c>
    </row>
    <row r="52395" customFormat="false" ht="12" hidden="false" customHeight="false" outlineLevel="0" collapsed="false">
      <c r="BS52395" s="96" t="n">
        <f aca="false">BR52395-2.5</f>
        <v>-2.5</v>
      </c>
    </row>
    <row r="52396" customFormat="false" ht="12" hidden="false" customHeight="false" outlineLevel="0" collapsed="false">
      <c r="BS52396" s="96" t="n">
        <f aca="false">BR52396-2.5</f>
        <v>-2.5</v>
      </c>
    </row>
    <row r="52397" customFormat="false" ht="12" hidden="false" customHeight="false" outlineLevel="0" collapsed="false">
      <c r="BS52397" s="96" t="n">
        <f aca="false">BR52397-2.5</f>
        <v>-2.5</v>
      </c>
    </row>
    <row r="52398" customFormat="false" ht="12" hidden="false" customHeight="false" outlineLevel="0" collapsed="false">
      <c r="BS52398" s="96" t="n">
        <f aca="false">BR52398-2.5</f>
        <v>-2.5</v>
      </c>
    </row>
    <row r="52399" customFormat="false" ht="12" hidden="false" customHeight="false" outlineLevel="0" collapsed="false">
      <c r="BS52399" s="96" t="n">
        <f aca="false">BR52399-2.5</f>
        <v>-2.5</v>
      </c>
    </row>
    <row r="52400" customFormat="false" ht="12" hidden="false" customHeight="false" outlineLevel="0" collapsed="false">
      <c r="BS52400" s="96" t="n">
        <f aca="false">BR52400-2.5</f>
        <v>-2.5</v>
      </c>
    </row>
    <row r="52401" customFormat="false" ht="12" hidden="false" customHeight="false" outlineLevel="0" collapsed="false">
      <c r="BS52401" s="96" t="n">
        <f aca="false">BR52401-2.5</f>
        <v>-2.5</v>
      </c>
    </row>
    <row r="52402" customFormat="false" ht="12" hidden="false" customHeight="false" outlineLevel="0" collapsed="false">
      <c r="BS52402" s="96" t="n">
        <f aca="false">BR52402-2.5</f>
        <v>-2.5</v>
      </c>
    </row>
    <row r="52403" customFormat="false" ht="12" hidden="false" customHeight="false" outlineLevel="0" collapsed="false">
      <c r="BS52403" s="96" t="n">
        <f aca="false">BR52403-2.5</f>
        <v>-2.5</v>
      </c>
    </row>
    <row r="52404" customFormat="false" ht="12" hidden="false" customHeight="false" outlineLevel="0" collapsed="false">
      <c r="BS52404" s="96" t="n">
        <f aca="false">BR52404-2.5</f>
        <v>-2.5</v>
      </c>
    </row>
    <row r="52405" customFormat="false" ht="12" hidden="false" customHeight="false" outlineLevel="0" collapsed="false">
      <c r="BS52405" s="96" t="n">
        <f aca="false">BR52405-2.5</f>
        <v>-2.5</v>
      </c>
    </row>
    <row r="52406" customFormat="false" ht="12" hidden="false" customHeight="false" outlineLevel="0" collapsed="false">
      <c r="BS52406" s="96" t="n">
        <f aca="false">BR52406-2.5</f>
        <v>-2.5</v>
      </c>
    </row>
    <row r="52407" customFormat="false" ht="12" hidden="false" customHeight="false" outlineLevel="0" collapsed="false">
      <c r="BS52407" s="96" t="n">
        <f aca="false">BR52407-2.5</f>
        <v>-2.5</v>
      </c>
    </row>
    <row r="52408" customFormat="false" ht="12" hidden="false" customHeight="false" outlineLevel="0" collapsed="false">
      <c r="BS52408" s="96" t="n">
        <f aca="false">BR52408-2.5</f>
        <v>-2.5</v>
      </c>
    </row>
    <row r="52409" customFormat="false" ht="12" hidden="false" customHeight="false" outlineLevel="0" collapsed="false">
      <c r="BS52409" s="96" t="n">
        <f aca="false">BR52409-2.5</f>
        <v>-2.5</v>
      </c>
    </row>
    <row r="52410" customFormat="false" ht="12" hidden="false" customHeight="false" outlineLevel="0" collapsed="false">
      <c r="BS52410" s="96" t="n">
        <f aca="false">BR52410-2.5</f>
        <v>-2.5</v>
      </c>
    </row>
    <row r="52411" customFormat="false" ht="12" hidden="false" customHeight="false" outlineLevel="0" collapsed="false">
      <c r="BS52411" s="96" t="n">
        <f aca="false">BR52411-2.5</f>
        <v>-2.5</v>
      </c>
    </row>
    <row r="52412" customFormat="false" ht="12" hidden="false" customHeight="false" outlineLevel="0" collapsed="false">
      <c r="BS52412" s="96" t="n">
        <f aca="false">BR52412-2.5</f>
        <v>-2.5</v>
      </c>
    </row>
    <row r="52413" customFormat="false" ht="12" hidden="false" customHeight="false" outlineLevel="0" collapsed="false">
      <c r="BS52413" s="96" t="n">
        <f aca="false">BR52413-2.5</f>
        <v>-2.5</v>
      </c>
    </row>
    <row r="52414" customFormat="false" ht="12" hidden="false" customHeight="false" outlineLevel="0" collapsed="false">
      <c r="BS52414" s="96" t="n">
        <f aca="false">BR52414-2.5</f>
        <v>-2.5</v>
      </c>
    </row>
    <row r="52415" customFormat="false" ht="12" hidden="false" customHeight="false" outlineLevel="0" collapsed="false">
      <c r="BS52415" s="96" t="n">
        <f aca="false">BR52415-2.5</f>
        <v>-2.5</v>
      </c>
    </row>
    <row r="52416" customFormat="false" ht="12" hidden="false" customHeight="false" outlineLevel="0" collapsed="false">
      <c r="BS52416" s="96" t="n">
        <f aca="false">BR52416-2.5</f>
        <v>-2.5</v>
      </c>
    </row>
    <row r="52417" customFormat="false" ht="12" hidden="false" customHeight="false" outlineLevel="0" collapsed="false">
      <c r="BS52417" s="96" t="n">
        <f aca="false">BR52417-2.5</f>
        <v>-2.5</v>
      </c>
    </row>
    <row r="52418" customFormat="false" ht="12" hidden="false" customHeight="false" outlineLevel="0" collapsed="false">
      <c r="BS52418" s="96" t="n">
        <f aca="false">BR52418-2.5</f>
        <v>-2.5</v>
      </c>
    </row>
    <row r="52419" customFormat="false" ht="12" hidden="false" customHeight="false" outlineLevel="0" collapsed="false">
      <c r="BS52419" s="96" t="n">
        <f aca="false">BR52419-2.5</f>
        <v>-2.5</v>
      </c>
    </row>
    <row r="52420" customFormat="false" ht="12" hidden="false" customHeight="false" outlineLevel="0" collapsed="false">
      <c r="BS52420" s="96" t="n">
        <f aca="false">BR52420-2.5</f>
        <v>-2.5</v>
      </c>
    </row>
    <row r="52421" customFormat="false" ht="12" hidden="false" customHeight="false" outlineLevel="0" collapsed="false">
      <c r="BS52421" s="96" t="n">
        <f aca="false">BR52421-2.5</f>
        <v>-2.5</v>
      </c>
    </row>
    <row r="52422" customFormat="false" ht="12" hidden="false" customHeight="false" outlineLevel="0" collapsed="false">
      <c r="BS52422" s="96" t="n">
        <f aca="false">BR52422-2.5</f>
        <v>-2.5</v>
      </c>
    </row>
    <row r="52423" customFormat="false" ht="12" hidden="false" customHeight="false" outlineLevel="0" collapsed="false">
      <c r="BS52423" s="96" t="n">
        <f aca="false">BR52423-2.5</f>
        <v>-2.5</v>
      </c>
    </row>
    <row r="52424" customFormat="false" ht="12" hidden="false" customHeight="false" outlineLevel="0" collapsed="false">
      <c r="BS52424" s="96" t="n">
        <f aca="false">BR52424-2.5</f>
        <v>-2.5</v>
      </c>
    </row>
    <row r="52425" customFormat="false" ht="12" hidden="false" customHeight="false" outlineLevel="0" collapsed="false">
      <c r="BS52425" s="96" t="n">
        <f aca="false">BR52425-2.5</f>
        <v>-2.5</v>
      </c>
    </row>
    <row r="52426" customFormat="false" ht="12" hidden="false" customHeight="false" outlineLevel="0" collapsed="false">
      <c r="BS52426" s="96" t="n">
        <f aca="false">BR52426-2.5</f>
        <v>-2.5</v>
      </c>
    </row>
    <row r="52427" customFormat="false" ht="12" hidden="false" customHeight="false" outlineLevel="0" collapsed="false">
      <c r="BS52427" s="96" t="n">
        <f aca="false">BR52427-2.5</f>
        <v>-2.5</v>
      </c>
    </row>
    <row r="52428" customFormat="false" ht="12" hidden="false" customHeight="false" outlineLevel="0" collapsed="false">
      <c r="BS52428" s="96" t="n">
        <f aca="false">BR52428-2.5</f>
        <v>-2.5</v>
      </c>
    </row>
    <row r="52429" customFormat="false" ht="12" hidden="false" customHeight="false" outlineLevel="0" collapsed="false">
      <c r="BS52429" s="96" t="n">
        <f aca="false">BR52429-2.5</f>
        <v>-2.5</v>
      </c>
    </row>
    <row r="52430" customFormat="false" ht="12" hidden="false" customHeight="false" outlineLevel="0" collapsed="false">
      <c r="BS52430" s="96" t="n">
        <f aca="false">BR52430-2.5</f>
        <v>-2.5</v>
      </c>
    </row>
    <row r="52431" customFormat="false" ht="12" hidden="false" customHeight="false" outlineLevel="0" collapsed="false">
      <c r="BS52431" s="96" t="n">
        <f aca="false">BR52431-2.5</f>
        <v>-2.5</v>
      </c>
    </row>
    <row r="52432" customFormat="false" ht="12" hidden="false" customHeight="false" outlineLevel="0" collapsed="false">
      <c r="BS52432" s="96" t="n">
        <f aca="false">BR52432-2.5</f>
        <v>-2.5</v>
      </c>
    </row>
    <row r="52433" customFormat="false" ht="12" hidden="false" customHeight="false" outlineLevel="0" collapsed="false">
      <c r="BS52433" s="96" t="n">
        <f aca="false">BR52433-2.5</f>
        <v>-2.5</v>
      </c>
    </row>
    <row r="52434" customFormat="false" ht="12" hidden="false" customHeight="false" outlineLevel="0" collapsed="false">
      <c r="BS52434" s="96" t="n">
        <f aca="false">BR52434-2.5</f>
        <v>-2.5</v>
      </c>
    </row>
    <row r="52435" customFormat="false" ht="12" hidden="false" customHeight="false" outlineLevel="0" collapsed="false">
      <c r="BS52435" s="96" t="n">
        <f aca="false">BR52435-2.5</f>
        <v>-2.5</v>
      </c>
    </row>
    <row r="52436" customFormat="false" ht="12" hidden="false" customHeight="false" outlineLevel="0" collapsed="false">
      <c r="BS52436" s="96" t="n">
        <f aca="false">BR52436-2.5</f>
        <v>-2.5</v>
      </c>
    </row>
    <row r="52437" customFormat="false" ht="12" hidden="false" customHeight="false" outlineLevel="0" collapsed="false">
      <c r="BS52437" s="96" t="n">
        <f aca="false">BR52437-2.5</f>
        <v>-2.5</v>
      </c>
    </row>
    <row r="52438" customFormat="false" ht="12" hidden="false" customHeight="false" outlineLevel="0" collapsed="false">
      <c r="BS52438" s="96" t="n">
        <f aca="false">BR52438-2.5</f>
        <v>-2.5</v>
      </c>
    </row>
    <row r="52439" customFormat="false" ht="12" hidden="false" customHeight="false" outlineLevel="0" collapsed="false">
      <c r="BS52439" s="96" t="n">
        <f aca="false">BR52439-2.5</f>
        <v>-2.5</v>
      </c>
    </row>
    <row r="52440" customFormat="false" ht="12" hidden="false" customHeight="false" outlineLevel="0" collapsed="false">
      <c r="BS52440" s="96" t="n">
        <f aca="false">BR52440-2.5</f>
        <v>-2.5</v>
      </c>
    </row>
    <row r="52441" customFormat="false" ht="12" hidden="false" customHeight="false" outlineLevel="0" collapsed="false">
      <c r="BS52441" s="96" t="n">
        <f aca="false">BR52441-2.5</f>
        <v>-2.5</v>
      </c>
    </row>
    <row r="52442" customFormat="false" ht="12" hidden="false" customHeight="false" outlineLevel="0" collapsed="false">
      <c r="BS52442" s="96" t="n">
        <f aca="false">BR52442-2.5</f>
        <v>-2.5</v>
      </c>
    </row>
    <row r="52443" customFormat="false" ht="12" hidden="false" customHeight="false" outlineLevel="0" collapsed="false">
      <c r="BS52443" s="96" t="n">
        <f aca="false">BR52443-2.5</f>
        <v>-2.5</v>
      </c>
    </row>
    <row r="52444" customFormat="false" ht="12" hidden="false" customHeight="false" outlineLevel="0" collapsed="false">
      <c r="BS52444" s="96" t="n">
        <f aca="false">BR52444-2.5</f>
        <v>-2.5</v>
      </c>
    </row>
    <row r="52445" customFormat="false" ht="12" hidden="false" customHeight="false" outlineLevel="0" collapsed="false">
      <c r="BS52445" s="96" t="n">
        <f aca="false">BR52445-2.5</f>
        <v>-2.5</v>
      </c>
    </row>
    <row r="52446" customFormat="false" ht="12" hidden="false" customHeight="false" outlineLevel="0" collapsed="false">
      <c r="BS52446" s="96" t="n">
        <f aca="false">BR52446-2.5</f>
        <v>-2.5</v>
      </c>
    </row>
    <row r="52447" customFormat="false" ht="12" hidden="false" customHeight="false" outlineLevel="0" collapsed="false">
      <c r="BS52447" s="96" t="n">
        <f aca="false">BR52447-2.5</f>
        <v>-2.5</v>
      </c>
    </row>
    <row r="52448" customFormat="false" ht="12" hidden="false" customHeight="false" outlineLevel="0" collapsed="false">
      <c r="BS52448" s="96" t="n">
        <f aca="false">BR52448-2.5</f>
        <v>-2.5</v>
      </c>
    </row>
    <row r="52449" customFormat="false" ht="12" hidden="false" customHeight="false" outlineLevel="0" collapsed="false">
      <c r="BS52449" s="96" t="n">
        <f aca="false">BR52449-2.5</f>
        <v>-2.5</v>
      </c>
    </row>
    <row r="52450" customFormat="false" ht="12" hidden="false" customHeight="false" outlineLevel="0" collapsed="false">
      <c r="BS52450" s="96" t="n">
        <f aca="false">BR52450-2.5</f>
        <v>-2.5</v>
      </c>
    </row>
    <row r="52451" customFormat="false" ht="12" hidden="false" customHeight="false" outlineLevel="0" collapsed="false">
      <c r="BS52451" s="96" t="n">
        <f aca="false">BR52451-2.5</f>
        <v>-2.5</v>
      </c>
    </row>
    <row r="52452" customFormat="false" ht="12" hidden="false" customHeight="false" outlineLevel="0" collapsed="false">
      <c r="BS52452" s="96" t="n">
        <f aca="false">BR52452-2.5</f>
        <v>-2.5</v>
      </c>
    </row>
    <row r="52453" customFormat="false" ht="12" hidden="false" customHeight="false" outlineLevel="0" collapsed="false">
      <c r="BS52453" s="96" t="n">
        <f aca="false">BR52453-2.5</f>
        <v>-2.5</v>
      </c>
    </row>
    <row r="52454" customFormat="false" ht="12" hidden="false" customHeight="false" outlineLevel="0" collapsed="false">
      <c r="BS52454" s="96" t="n">
        <f aca="false">BR52454-2.5</f>
        <v>-2.5</v>
      </c>
    </row>
    <row r="52455" customFormat="false" ht="12" hidden="false" customHeight="false" outlineLevel="0" collapsed="false">
      <c r="BS52455" s="96" t="n">
        <f aca="false">BR52455-2.5</f>
        <v>-2.5</v>
      </c>
    </row>
    <row r="52456" customFormat="false" ht="12" hidden="false" customHeight="false" outlineLevel="0" collapsed="false">
      <c r="BS52456" s="96" t="n">
        <f aca="false">BR52456-2.5</f>
        <v>-2.5</v>
      </c>
    </row>
    <row r="52457" customFormat="false" ht="12" hidden="false" customHeight="false" outlineLevel="0" collapsed="false">
      <c r="BS52457" s="96" t="n">
        <f aca="false">BR52457-2.5</f>
        <v>-2.5</v>
      </c>
    </row>
    <row r="52458" customFormat="false" ht="12" hidden="false" customHeight="false" outlineLevel="0" collapsed="false">
      <c r="BS52458" s="96" t="n">
        <f aca="false">BR52458-2.5</f>
        <v>-2.5</v>
      </c>
    </row>
    <row r="52459" customFormat="false" ht="12" hidden="false" customHeight="false" outlineLevel="0" collapsed="false">
      <c r="BS52459" s="96" t="n">
        <f aca="false">BR52459-2.5</f>
        <v>-2.5</v>
      </c>
    </row>
    <row r="52460" customFormat="false" ht="12" hidden="false" customHeight="false" outlineLevel="0" collapsed="false">
      <c r="BS52460" s="96" t="n">
        <f aca="false">BR52460-2.5</f>
        <v>-2.5</v>
      </c>
    </row>
    <row r="52461" customFormat="false" ht="12" hidden="false" customHeight="false" outlineLevel="0" collapsed="false">
      <c r="BS52461" s="96" t="n">
        <f aca="false">BR52461-2.5</f>
        <v>-2.5</v>
      </c>
    </row>
    <row r="52462" customFormat="false" ht="12" hidden="false" customHeight="false" outlineLevel="0" collapsed="false">
      <c r="BS52462" s="96" t="n">
        <f aca="false">BR52462-2.5</f>
        <v>-2.5</v>
      </c>
    </row>
    <row r="52463" customFormat="false" ht="12" hidden="false" customHeight="false" outlineLevel="0" collapsed="false">
      <c r="BS52463" s="96" t="n">
        <f aca="false">BR52463-2.5</f>
        <v>-2.5</v>
      </c>
    </row>
    <row r="52464" customFormat="false" ht="12" hidden="false" customHeight="false" outlineLevel="0" collapsed="false">
      <c r="BS52464" s="96" t="n">
        <f aca="false">BR52464-2.5</f>
        <v>-2.5</v>
      </c>
    </row>
    <row r="52465" customFormat="false" ht="12" hidden="false" customHeight="false" outlineLevel="0" collapsed="false">
      <c r="BS52465" s="96" t="n">
        <f aca="false">BR52465-2.5</f>
        <v>-2.5</v>
      </c>
    </row>
    <row r="52466" customFormat="false" ht="12" hidden="false" customHeight="false" outlineLevel="0" collapsed="false">
      <c r="BS52466" s="96" t="n">
        <f aca="false">BR52466-2.5</f>
        <v>-2.5</v>
      </c>
    </row>
    <row r="52467" customFormat="false" ht="12" hidden="false" customHeight="false" outlineLevel="0" collapsed="false">
      <c r="BS52467" s="96" t="n">
        <f aca="false">BR52467-2.5</f>
        <v>-2.5</v>
      </c>
    </row>
    <row r="52468" customFormat="false" ht="12" hidden="false" customHeight="false" outlineLevel="0" collapsed="false">
      <c r="BS52468" s="96" t="n">
        <f aca="false">BR52468-2.5</f>
        <v>-2.5</v>
      </c>
    </row>
    <row r="52469" customFormat="false" ht="12" hidden="false" customHeight="false" outlineLevel="0" collapsed="false">
      <c r="BS52469" s="96" t="n">
        <f aca="false">BR52469-2.5</f>
        <v>-2.5</v>
      </c>
    </row>
    <row r="52470" customFormat="false" ht="12" hidden="false" customHeight="false" outlineLevel="0" collapsed="false">
      <c r="BS52470" s="96" t="n">
        <f aca="false">BR52470-2.5</f>
        <v>-2.5</v>
      </c>
    </row>
    <row r="52471" customFormat="false" ht="12" hidden="false" customHeight="false" outlineLevel="0" collapsed="false">
      <c r="BS52471" s="96" t="n">
        <f aca="false">BR52471-2.5</f>
        <v>-2.5</v>
      </c>
    </row>
    <row r="52472" customFormat="false" ht="12" hidden="false" customHeight="false" outlineLevel="0" collapsed="false">
      <c r="BS52472" s="96" t="n">
        <f aca="false">BR52472-2.5</f>
        <v>-2.5</v>
      </c>
    </row>
    <row r="52473" customFormat="false" ht="12" hidden="false" customHeight="false" outlineLevel="0" collapsed="false">
      <c r="BS52473" s="96" t="n">
        <f aca="false">BR52473-2.5</f>
        <v>-2.5</v>
      </c>
    </row>
    <row r="52474" customFormat="false" ht="12" hidden="false" customHeight="false" outlineLevel="0" collapsed="false">
      <c r="BS52474" s="96" t="n">
        <f aca="false">BR52474-2.5</f>
        <v>-2.5</v>
      </c>
    </row>
    <row r="52475" customFormat="false" ht="12" hidden="false" customHeight="false" outlineLevel="0" collapsed="false">
      <c r="BS52475" s="96" t="n">
        <f aca="false">BR52475-2.5</f>
        <v>-2.5</v>
      </c>
    </row>
    <row r="52476" customFormat="false" ht="12" hidden="false" customHeight="false" outlineLevel="0" collapsed="false">
      <c r="BS52476" s="96" t="n">
        <f aca="false">BR52476-2.5</f>
        <v>-2.5</v>
      </c>
    </row>
    <row r="52477" customFormat="false" ht="12" hidden="false" customHeight="false" outlineLevel="0" collapsed="false">
      <c r="BS52477" s="96" t="n">
        <f aca="false">BR52477-2.5</f>
        <v>-2.5</v>
      </c>
    </row>
    <row r="52478" customFormat="false" ht="12" hidden="false" customHeight="false" outlineLevel="0" collapsed="false">
      <c r="BS52478" s="96" t="n">
        <f aca="false">BR52478-2.5</f>
        <v>-2.5</v>
      </c>
    </row>
    <row r="52479" customFormat="false" ht="12" hidden="false" customHeight="false" outlineLevel="0" collapsed="false">
      <c r="BS52479" s="96" t="n">
        <f aca="false">BR52479-2.5</f>
        <v>-2.5</v>
      </c>
    </row>
    <row r="52480" customFormat="false" ht="12" hidden="false" customHeight="false" outlineLevel="0" collapsed="false">
      <c r="BS52480" s="96" t="n">
        <f aca="false">BR52480-2.5</f>
        <v>-2.5</v>
      </c>
    </row>
    <row r="52481" customFormat="false" ht="12" hidden="false" customHeight="false" outlineLevel="0" collapsed="false">
      <c r="BS52481" s="96" t="n">
        <f aca="false">BR52481-2.5</f>
        <v>-2.5</v>
      </c>
    </row>
    <row r="52482" customFormat="false" ht="12" hidden="false" customHeight="false" outlineLevel="0" collapsed="false">
      <c r="BS52482" s="96" t="n">
        <f aca="false">BR52482-2.5</f>
        <v>-2.5</v>
      </c>
    </row>
    <row r="52483" customFormat="false" ht="12" hidden="false" customHeight="false" outlineLevel="0" collapsed="false">
      <c r="BS52483" s="96" t="n">
        <f aca="false">BR52483-2.5</f>
        <v>-2.5</v>
      </c>
    </row>
    <row r="52484" customFormat="false" ht="12" hidden="false" customHeight="false" outlineLevel="0" collapsed="false">
      <c r="BS52484" s="96" t="n">
        <f aca="false">BR52484-2.5</f>
        <v>-2.5</v>
      </c>
    </row>
    <row r="52485" customFormat="false" ht="12" hidden="false" customHeight="false" outlineLevel="0" collapsed="false">
      <c r="BS52485" s="96" t="n">
        <f aca="false">BR52485-2.5</f>
        <v>-2.5</v>
      </c>
    </row>
    <row r="52486" customFormat="false" ht="12" hidden="false" customHeight="false" outlineLevel="0" collapsed="false">
      <c r="BS52486" s="96" t="n">
        <f aca="false">BR52486-2.5</f>
        <v>-2.5</v>
      </c>
    </row>
    <row r="52487" customFormat="false" ht="12" hidden="false" customHeight="false" outlineLevel="0" collapsed="false">
      <c r="BS52487" s="96" t="n">
        <f aca="false">BR52487-2.5</f>
        <v>-2.5</v>
      </c>
    </row>
    <row r="52488" customFormat="false" ht="12" hidden="false" customHeight="false" outlineLevel="0" collapsed="false">
      <c r="BS52488" s="96" t="n">
        <f aca="false">BR52488-2.5</f>
        <v>-2.5</v>
      </c>
    </row>
    <row r="52489" customFormat="false" ht="12" hidden="false" customHeight="false" outlineLevel="0" collapsed="false">
      <c r="BS52489" s="96" t="n">
        <f aca="false">BR52489-2.5</f>
        <v>-2.5</v>
      </c>
    </row>
    <row r="52490" customFormat="false" ht="12" hidden="false" customHeight="false" outlineLevel="0" collapsed="false">
      <c r="BS52490" s="96" t="n">
        <f aca="false">BR52490-2.5</f>
        <v>-2.5</v>
      </c>
    </row>
    <row r="52491" customFormat="false" ht="12" hidden="false" customHeight="false" outlineLevel="0" collapsed="false">
      <c r="BS52491" s="96" t="n">
        <f aca="false">BR52491-2.5</f>
        <v>-2.5</v>
      </c>
    </row>
    <row r="52492" customFormat="false" ht="12" hidden="false" customHeight="false" outlineLevel="0" collapsed="false">
      <c r="BS52492" s="96" t="n">
        <f aca="false">BR52492-2.5</f>
        <v>-2.5</v>
      </c>
    </row>
    <row r="52493" customFormat="false" ht="12" hidden="false" customHeight="false" outlineLevel="0" collapsed="false">
      <c r="BS52493" s="96" t="n">
        <f aca="false">BR52493-2.5</f>
        <v>-2.5</v>
      </c>
    </row>
    <row r="52494" customFormat="false" ht="12" hidden="false" customHeight="false" outlineLevel="0" collapsed="false">
      <c r="BS52494" s="96" t="n">
        <f aca="false">BR52494-2.5</f>
        <v>-2.5</v>
      </c>
    </row>
    <row r="52495" customFormat="false" ht="12" hidden="false" customHeight="false" outlineLevel="0" collapsed="false">
      <c r="BS52495" s="96" t="n">
        <f aca="false">BR52495-2.5</f>
        <v>-2.5</v>
      </c>
    </row>
    <row r="52496" customFormat="false" ht="12" hidden="false" customHeight="false" outlineLevel="0" collapsed="false">
      <c r="BS52496" s="96" t="n">
        <f aca="false">BR52496-2.5</f>
        <v>-2.5</v>
      </c>
    </row>
    <row r="52497" customFormat="false" ht="12" hidden="false" customHeight="false" outlineLevel="0" collapsed="false">
      <c r="BS52497" s="96" t="n">
        <f aca="false">BR52497-2.5</f>
        <v>-2.5</v>
      </c>
    </row>
    <row r="52498" customFormat="false" ht="12" hidden="false" customHeight="false" outlineLevel="0" collapsed="false">
      <c r="BS52498" s="96" t="n">
        <f aca="false">BR52498-2.5</f>
        <v>-2.5</v>
      </c>
    </row>
    <row r="52499" customFormat="false" ht="12" hidden="false" customHeight="false" outlineLevel="0" collapsed="false">
      <c r="BS52499" s="96" t="n">
        <f aca="false">BR52499-2.5</f>
        <v>-2.5</v>
      </c>
    </row>
    <row r="52500" customFormat="false" ht="12" hidden="false" customHeight="false" outlineLevel="0" collapsed="false">
      <c r="BS52500" s="96" t="n">
        <f aca="false">BR52500-2.5</f>
        <v>-2.5</v>
      </c>
    </row>
    <row r="52501" customFormat="false" ht="12" hidden="false" customHeight="false" outlineLevel="0" collapsed="false">
      <c r="BS52501" s="96" t="n">
        <f aca="false">BR52501-2.5</f>
        <v>-2.5</v>
      </c>
    </row>
    <row r="52502" customFormat="false" ht="12" hidden="false" customHeight="false" outlineLevel="0" collapsed="false">
      <c r="BS52502" s="96" t="n">
        <f aca="false">BR52502-2.5</f>
        <v>-2.5</v>
      </c>
    </row>
    <row r="52503" customFormat="false" ht="12" hidden="false" customHeight="false" outlineLevel="0" collapsed="false">
      <c r="BS52503" s="96" t="n">
        <f aca="false">BR52503-2.5</f>
        <v>-2.5</v>
      </c>
    </row>
    <row r="52504" customFormat="false" ht="12" hidden="false" customHeight="false" outlineLevel="0" collapsed="false">
      <c r="BS52504" s="96" t="n">
        <f aca="false">BR52504-2.5</f>
        <v>-2.5</v>
      </c>
    </row>
    <row r="52505" customFormat="false" ht="12" hidden="false" customHeight="false" outlineLevel="0" collapsed="false">
      <c r="BS52505" s="96" t="n">
        <f aca="false">BR52505-2.5</f>
        <v>-2.5</v>
      </c>
    </row>
    <row r="52506" customFormat="false" ht="12" hidden="false" customHeight="false" outlineLevel="0" collapsed="false">
      <c r="BS52506" s="96" t="n">
        <f aca="false">BR52506-2.5</f>
        <v>-2.5</v>
      </c>
    </row>
    <row r="52507" customFormat="false" ht="12" hidden="false" customHeight="false" outlineLevel="0" collapsed="false">
      <c r="BS52507" s="96" t="n">
        <f aca="false">BR52507-2.5</f>
        <v>-2.5</v>
      </c>
    </row>
    <row r="52508" customFormat="false" ht="12" hidden="false" customHeight="false" outlineLevel="0" collapsed="false">
      <c r="BS52508" s="96" t="n">
        <f aca="false">BR52508-2.5</f>
        <v>-2.5</v>
      </c>
    </row>
    <row r="52509" customFormat="false" ht="12" hidden="false" customHeight="false" outlineLevel="0" collapsed="false">
      <c r="BS52509" s="96" t="n">
        <f aca="false">BR52509-2.5</f>
        <v>-2.5</v>
      </c>
    </row>
    <row r="52510" customFormat="false" ht="12" hidden="false" customHeight="false" outlineLevel="0" collapsed="false">
      <c r="BS52510" s="96" t="n">
        <f aca="false">BR52510-2.5</f>
        <v>-2.5</v>
      </c>
    </row>
    <row r="52511" customFormat="false" ht="12" hidden="false" customHeight="false" outlineLevel="0" collapsed="false">
      <c r="BS52511" s="96" t="n">
        <f aca="false">BR52511-2.5</f>
        <v>-2.5</v>
      </c>
    </row>
    <row r="52512" customFormat="false" ht="12" hidden="false" customHeight="false" outlineLevel="0" collapsed="false">
      <c r="BS52512" s="96" t="n">
        <f aca="false">BR52512-2.5</f>
        <v>-2.5</v>
      </c>
    </row>
    <row r="52513" customFormat="false" ht="12" hidden="false" customHeight="false" outlineLevel="0" collapsed="false">
      <c r="BS52513" s="96" t="n">
        <f aca="false">BR52513-2.5</f>
        <v>-2.5</v>
      </c>
    </row>
    <row r="52514" customFormat="false" ht="12" hidden="false" customHeight="false" outlineLevel="0" collapsed="false">
      <c r="BS52514" s="96" t="n">
        <f aca="false">BR52514-2.5</f>
        <v>-2.5</v>
      </c>
    </row>
    <row r="52515" customFormat="false" ht="12" hidden="false" customHeight="false" outlineLevel="0" collapsed="false">
      <c r="BS52515" s="96" t="n">
        <f aca="false">BR52515-2.5</f>
        <v>-2.5</v>
      </c>
    </row>
    <row r="52516" customFormat="false" ht="12" hidden="false" customHeight="false" outlineLevel="0" collapsed="false">
      <c r="BS52516" s="96" t="n">
        <f aca="false">BR52516-2.5</f>
        <v>-2.5</v>
      </c>
    </row>
    <row r="52517" customFormat="false" ht="12" hidden="false" customHeight="false" outlineLevel="0" collapsed="false">
      <c r="BS52517" s="96" t="n">
        <f aca="false">BR52517-2.5</f>
        <v>-2.5</v>
      </c>
    </row>
    <row r="52518" customFormat="false" ht="12" hidden="false" customHeight="false" outlineLevel="0" collapsed="false">
      <c r="BS52518" s="96" t="n">
        <f aca="false">BR52518-2.5</f>
        <v>-2.5</v>
      </c>
    </row>
    <row r="52519" customFormat="false" ht="12" hidden="false" customHeight="false" outlineLevel="0" collapsed="false">
      <c r="BS52519" s="96" t="n">
        <f aca="false">BR52519-2.5</f>
        <v>-2.5</v>
      </c>
    </row>
    <row r="52520" customFormat="false" ht="12" hidden="false" customHeight="false" outlineLevel="0" collapsed="false">
      <c r="BS52520" s="96" t="n">
        <f aca="false">BR52520-2.5</f>
        <v>-2.5</v>
      </c>
    </row>
    <row r="52521" customFormat="false" ht="12" hidden="false" customHeight="false" outlineLevel="0" collapsed="false">
      <c r="BS52521" s="96" t="n">
        <f aca="false">BR52521-2.5</f>
        <v>-2.5</v>
      </c>
    </row>
    <row r="52522" customFormat="false" ht="12" hidden="false" customHeight="false" outlineLevel="0" collapsed="false">
      <c r="BS52522" s="96" t="n">
        <f aca="false">BR52522-2.5</f>
        <v>-2.5</v>
      </c>
    </row>
    <row r="52523" customFormat="false" ht="12" hidden="false" customHeight="false" outlineLevel="0" collapsed="false">
      <c r="BS52523" s="96" t="n">
        <f aca="false">BR52523-2.5</f>
        <v>-2.5</v>
      </c>
    </row>
    <row r="52524" customFormat="false" ht="12" hidden="false" customHeight="false" outlineLevel="0" collapsed="false">
      <c r="BS52524" s="96" t="n">
        <f aca="false">BR52524-2.5</f>
        <v>-2.5</v>
      </c>
    </row>
    <row r="52525" customFormat="false" ht="12" hidden="false" customHeight="false" outlineLevel="0" collapsed="false">
      <c r="BS52525" s="96" t="n">
        <f aca="false">BR52525-2.5</f>
        <v>-2.5</v>
      </c>
    </row>
    <row r="52526" customFormat="false" ht="12" hidden="false" customHeight="false" outlineLevel="0" collapsed="false">
      <c r="BS52526" s="96" t="n">
        <f aca="false">BR52526-2.5</f>
        <v>-2.5</v>
      </c>
    </row>
    <row r="52527" customFormat="false" ht="12" hidden="false" customHeight="false" outlineLevel="0" collapsed="false">
      <c r="BS52527" s="96" t="n">
        <f aca="false">BR52527-2.5</f>
        <v>-2.5</v>
      </c>
    </row>
    <row r="52528" customFormat="false" ht="12" hidden="false" customHeight="false" outlineLevel="0" collapsed="false">
      <c r="BS52528" s="96" t="n">
        <f aca="false">BR52528-2.5</f>
        <v>-2.5</v>
      </c>
    </row>
    <row r="52529" customFormat="false" ht="12" hidden="false" customHeight="false" outlineLevel="0" collapsed="false">
      <c r="BS52529" s="96" t="n">
        <f aca="false">BR52529-2.5</f>
        <v>-2.5</v>
      </c>
    </row>
    <row r="52530" customFormat="false" ht="12" hidden="false" customHeight="false" outlineLevel="0" collapsed="false">
      <c r="BS52530" s="96" t="n">
        <f aca="false">BR52530-2.5</f>
        <v>-2.5</v>
      </c>
    </row>
    <row r="52531" customFormat="false" ht="12" hidden="false" customHeight="false" outlineLevel="0" collapsed="false">
      <c r="BS52531" s="96" t="n">
        <f aca="false">BR52531-2.5</f>
        <v>-2.5</v>
      </c>
    </row>
    <row r="52532" customFormat="false" ht="12" hidden="false" customHeight="false" outlineLevel="0" collapsed="false">
      <c r="BS52532" s="96" t="n">
        <f aca="false">BR52532-2.5</f>
        <v>-2.5</v>
      </c>
    </row>
    <row r="52533" customFormat="false" ht="12" hidden="false" customHeight="false" outlineLevel="0" collapsed="false">
      <c r="BS52533" s="96" t="n">
        <f aca="false">BR52533-2.5</f>
        <v>-2.5</v>
      </c>
    </row>
    <row r="52534" customFormat="false" ht="12" hidden="false" customHeight="false" outlineLevel="0" collapsed="false">
      <c r="BS52534" s="96" t="n">
        <f aca="false">BR52534-2.5</f>
        <v>-2.5</v>
      </c>
    </row>
    <row r="52535" customFormat="false" ht="12" hidden="false" customHeight="false" outlineLevel="0" collapsed="false">
      <c r="BS52535" s="96" t="n">
        <f aca="false">BR52535-2.5</f>
        <v>-2.5</v>
      </c>
    </row>
    <row r="52536" customFormat="false" ht="12" hidden="false" customHeight="false" outlineLevel="0" collapsed="false">
      <c r="BS52536" s="96" t="n">
        <f aca="false">BR52536-2.5</f>
        <v>-2.5</v>
      </c>
    </row>
    <row r="52537" customFormat="false" ht="12" hidden="false" customHeight="false" outlineLevel="0" collapsed="false">
      <c r="BS52537" s="96" t="n">
        <f aca="false">BR52537-2.5</f>
        <v>-2.5</v>
      </c>
    </row>
    <row r="52538" customFormat="false" ht="12" hidden="false" customHeight="false" outlineLevel="0" collapsed="false">
      <c r="BS52538" s="96" t="n">
        <f aca="false">BR52538-2.5</f>
        <v>-2.5</v>
      </c>
    </row>
    <row r="52539" customFormat="false" ht="12" hidden="false" customHeight="false" outlineLevel="0" collapsed="false">
      <c r="BS52539" s="96" t="n">
        <f aca="false">BR52539-2.5</f>
        <v>-2.5</v>
      </c>
    </row>
    <row r="52540" customFormat="false" ht="12" hidden="false" customHeight="false" outlineLevel="0" collapsed="false">
      <c r="BS52540" s="96" t="n">
        <f aca="false">BR52540-2.5</f>
        <v>-2.5</v>
      </c>
    </row>
    <row r="52541" customFormat="false" ht="12" hidden="false" customHeight="false" outlineLevel="0" collapsed="false">
      <c r="BS52541" s="96" t="n">
        <f aca="false">BR52541-2.5</f>
        <v>-2.5</v>
      </c>
    </row>
    <row r="52542" customFormat="false" ht="12" hidden="false" customHeight="false" outlineLevel="0" collapsed="false">
      <c r="BS52542" s="96" t="n">
        <f aca="false">BR52542-2.5</f>
        <v>-2.5</v>
      </c>
    </row>
    <row r="52543" customFormat="false" ht="12" hidden="false" customHeight="false" outlineLevel="0" collapsed="false">
      <c r="BS52543" s="96" t="n">
        <f aca="false">BR52543-2.5</f>
        <v>-2.5</v>
      </c>
    </row>
    <row r="52544" customFormat="false" ht="12" hidden="false" customHeight="false" outlineLevel="0" collapsed="false">
      <c r="BS52544" s="96" t="n">
        <f aca="false">BR52544-2.5</f>
        <v>-2.5</v>
      </c>
    </row>
    <row r="52545" customFormat="false" ht="12" hidden="false" customHeight="false" outlineLevel="0" collapsed="false">
      <c r="BS52545" s="96" t="n">
        <f aca="false">BR52545-2.5</f>
        <v>-2.5</v>
      </c>
    </row>
    <row r="52546" customFormat="false" ht="12" hidden="false" customHeight="false" outlineLevel="0" collapsed="false">
      <c r="BS52546" s="96" t="n">
        <f aca="false">BR52546-2.5</f>
        <v>-2.5</v>
      </c>
    </row>
    <row r="52547" customFormat="false" ht="12" hidden="false" customHeight="false" outlineLevel="0" collapsed="false">
      <c r="BS52547" s="96" t="n">
        <f aca="false">BR52547-2.5</f>
        <v>-2.5</v>
      </c>
    </row>
    <row r="52548" customFormat="false" ht="12" hidden="false" customHeight="false" outlineLevel="0" collapsed="false">
      <c r="BS52548" s="96" t="n">
        <f aca="false">BR52548-2.5</f>
        <v>-2.5</v>
      </c>
    </row>
    <row r="52549" customFormat="false" ht="12" hidden="false" customHeight="false" outlineLevel="0" collapsed="false">
      <c r="BS52549" s="96" t="n">
        <f aca="false">BR52549-2.5</f>
        <v>-2.5</v>
      </c>
    </row>
    <row r="52550" customFormat="false" ht="12" hidden="false" customHeight="false" outlineLevel="0" collapsed="false">
      <c r="BS52550" s="96" t="n">
        <f aca="false">BR52550-2.5</f>
        <v>-2.5</v>
      </c>
    </row>
    <row r="52551" customFormat="false" ht="12" hidden="false" customHeight="false" outlineLevel="0" collapsed="false">
      <c r="BS52551" s="96" t="n">
        <f aca="false">BR52551-2.5</f>
        <v>-2.5</v>
      </c>
    </row>
    <row r="52552" customFormat="false" ht="12" hidden="false" customHeight="false" outlineLevel="0" collapsed="false">
      <c r="BS52552" s="96" t="n">
        <f aca="false">BR52552-2.5</f>
        <v>-2.5</v>
      </c>
    </row>
    <row r="52553" customFormat="false" ht="12" hidden="false" customHeight="false" outlineLevel="0" collapsed="false">
      <c r="BS52553" s="96" t="n">
        <f aca="false">BR52553-2.5</f>
        <v>-2.5</v>
      </c>
    </row>
    <row r="52554" customFormat="false" ht="12" hidden="false" customHeight="false" outlineLevel="0" collapsed="false">
      <c r="BS52554" s="96" t="n">
        <f aca="false">BR52554-2.5</f>
        <v>-2.5</v>
      </c>
    </row>
    <row r="52555" customFormat="false" ht="12" hidden="false" customHeight="false" outlineLevel="0" collapsed="false">
      <c r="BS52555" s="96" t="n">
        <f aca="false">BR52555-2.5</f>
        <v>-2.5</v>
      </c>
    </row>
    <row r="52556" customFormat="false" ht="12" hidden="false" customHeight="false" outlineLevel="0" collapsed="false">
      <c r="BS52556" s="96" t="n">
        <f aca="false">BR52556-2.5</f>
        <v>-2.5</v>
      </c>
    </row>
    <row r="52557" customFormat="false" ht="12" hidden="false" customHeight="false" outlineLevel="0" collapsed="false">
      <c r="BS52557" s="96" t="n">
        <f aca="false">BR52557-2.5</f>
        <v>-2.5</v>
      </c>
    </row>
    <row r="52558" customFormat="false" ht="12" hidden="false" customHeight="false" outlineLevel="0" collapsed="false">
      <c r="BS52558" s="96" t="n">
        <f aca="false">BR52558-2.5</f>
        <v>-2.5</v>
      </c>
    </row>
    <row r="52559" customFormat="false" ht="12" hidden="false" customHeight="false" outlineLevel="0" collapsed="false">
      <c r="BS52559" s="96" t="n">
        <f aca="false">BR52559-2.5</f>
        <v>-2.5</v>
      </c>
    </row>
    <row r="52560" customFormat="false" ht="12" hidden="false" customHeight="false" outlineLevel="0" collapsed="false">
      <c r="BS52560" s="96" t="n">
        <f aca="false">BR52560-2.5</f>
        <v>-2.5</v>
      </c>
    </row>
    <row r="52561" customFormat="false" ht="12" hidden="false" customHeight="false" outlineLevel="0" collapsed="false">
      <c r="BS52561" s="96" t="n">
        <f aca="false">BR52561-2.5</f>
        <v>-2.5</v>
      </c>
    </row>
    <row r="52562" customFormat="false" ht="12" hidden="false" customHeight="false" outlineLevel="0" collapsed="false">
      <c r="BS52562" s="96" t="n">
        <f aca="false">BR52562-2.5</f>
        <v>-2.5</v>
      </c>
    </row>
    <row r="52563" customFormat="false" ht="12" hidden="false" customHeight="false" outlineLevel="0" collapsed="false">
      <c r="BS52563" s="96" t="n">
        <f aca="false">BR52563-2.5</f>
        <v>-2.5</v>
      </c>
    </row>
    <row r="52564" customFormat="false" ht="12" hidden="false" customHeight="false" outlineLevel="0" collapsed="false">
      <c r="BS52564" s="96" t="n">
        <f aca="false">BR52564-2.5</f>
        <v>-2.5</v>
      </c>
    </row>
    <row r="52565" customFormat="false" ht="12" hidden="false" customHeight="false" outlineLevel="0" collapsed="false">
      <c r="BS52565" s="96" t="n">
        <f aca="false">BR52565-2.5</f>
        <v>-2.5</v>
      </c>
    </row>
    <row r="52566" customFormat="false" ht="12" hidden="false" customHeight="false" outlineLevel="0" collapsed="false">
      <c r="BS52566" s="96" t="n">
        <f aca="false">BR52566-2.5</f>
        <v>-2.5</v>
      </c>
    </row>
    <row r="52567" customFormat="false" ht="12" hidden="false" customHeight="false" outlineLevel="0" collapsed="false">
      <c r="BS52567" s="96" t="n">
        <f aca="false">BR52567-2.5</f>
        <v>-2.5</v>
      </c>
    </row>
    <row r="52568" customFormat="false" ht="12" hidden="false" customHeight="false" outlineLevel="0" collapsed="false">
      <c r="BS52568" s="96" t="n">
        <f aca="false">BR52568-2.5</f>
        <v>-2.5</v>
      </c>
    </row>
    <row r="52569" customFormat="false" ht="12" hidden="false" customHeight="false" outlineLevel="0" collapsed="false">
      <c r="BS52569" s="96" t="n">
        <f aca="false">BR52569-2.5</f>
        <v>-2.5</v>
      </c>
    </row>
    <row r="52570" customFormat="false" ht="12" hidden="false" customHeight="false" outlineLevel="0" collapsed="false">
      <c r="BS52570" s="96" t="n">
        <f aca="false">BR52570-2.5</f>
        <v>-2.5</v>
      </c>
    </row>
    <row r="52571" customFormat="false" ht="12" hidden="false" customHeight="false" outlineLevel="0" collapsed="false">
      <c r="BS52571" s="96" t="n">
        <f aca="false">BR52571-2.5</f>
        <v>-2.5</v>
      </c>
    </row>
    <row r="52572" customFormat="false" ht="12" hidden="false" customHeight="false" outlineLevel="0" collapsed="false">
      <c r="BS52572" s="96" t="n">
        <f aca="false">BR52572-2.5</f>
        <v>-2.5</v>
      </c>
    </row>
    <row r="52573" customFormat="false" ht="12" hidden="false" customHeight="false" outlineLevel="0" collapsed="false">
      <c r="BS52573" s="96" t="n">
        <f aca="false">BR52573-2.5</f>
        <v>-2.5</v>
      </c>
    </row>
    <row r="52574" customFormat="false" ht="12" hidden="false" customHeight="false" outlineLevel="0" collapsed="false">
      <c r="BS52574" s="96" t="n">
        <f aca="false">BR52574-2.5</f>
        <v>-2.5</v>
      </c>
    </row>
    <row r="52575" customFormat="false" ht="12" hidden="false" customHeight="false" outlineLevel="0" collapsed="false">
      <c r="BS52575" s="96" t="n">
        <f aca="false">BR52575-2.5</f>
        <v>-2.5</v>
      </c>
    </row>
    <row r="52576" customFormat="false" ht="12" hidden="false" customHeight="false" outlineLevel="0" collapsed="false">
      <c r="BS52576" s="96" t="n">
        <f aca="false">BR52576-2.5</f>
        <v>-2.5</v>
      </c>
    </row>
    <row r="52577" customFormat="false" ht="12" hidden="false" customHeight="false" outlineLevel="0" collapsed="false">
      <c r="BS52577" s="96" t="n">
        <f aca="false">BR52577-2.5</f>
        <v>-2.5</v>
      </c>
    </row>
    <row r="52578" customFormat="false" ht="12" hidden="false" customHeight="false" outlineLevel="0" collapsed="false">
      <c r="BS52578" s="96" t="n">
        <f aca="false">BR52578-2.5</f>
        <v>-2.5</v>
      </c>
    </row>
    <row r="52579" customFormat="false" ht="12" hidden="false" customHeight="false" outlineLevel="0" collapsed="false">
      <c r="BS52579" s="96" t="n">
        <f aca="false">BR52579-2.5</f>
        <v>-2.5</v>
      </c>
    </row>
    <row r="52580" customFormat="false" ht="12" hidden="false" customHeight="false" outlineLevel="0" collapsed="false">
      <c r="BS52580" s="96" t="n">
        <f aca="false">BR52580-2.5</f>
        <v>-2.5</v>
      </c>
    </row>
    <row r="52581" customFormat="false" ht="12" hidden="false" customHeight="false" outlineLevel="0" collapsed="false">
      <c r="BS52581" s="96" t="n">
        <f aca="false">BR52581-2.5</f>
        <v>-2.5</v>
      </c>
    </row>
    <row r="52582" customFormat="false" ht="12" hidden="false" customHeight="false" outlineLevel="0" collapsed="false">
      <c r="BS52582" s="96" t="n">
        <f aca="false">BR52582-2.5</f>
        <v>-2.5</v>
      </c>
    </row>
    <row r="52583" customFormat="false" ht="12" hidden="false" customHeight="false" outlineLevel="0" collapsed="false">
      <c r="BS52583" s="96" t="n">
        <f aca="false">BR52583-2.5</f>
        <v>-2.5</v>
      </c>
    </row>
    <row r="52584" customFormat="false" ht="12" hidden="false" customHeight="false" outlineLevel="0" collapsed="false">
      <c r="BS52584" s="96" t="n">
        <f aca="false">BR52584-2.5</f>
        <v>-2.5</v>
      </c>
    </row>
    <row r="52585" customFormat="false" ht="12" hidden="false" customHeight="false" outlineLevel="0" collapsed="false">
      <c r="BS52585" s="96" t="n">
        <f aca="false">BR52585-2.5</f>
        <v>-2.5</v>
      </c>
    </row>
    <row r="52586" customFormat="false" ht="12" hidden="false" customHeight="false" outlineLevel="0" collapsed="false">
      <c r="BS52586" s="96" t="n">
        <f aca="false">BR52586-2.5</f>
        <v>-2.5</v>
      </c>
    </row>
    <row r="52587" customFormat="false" ht="12" hidden="false" customHeight="false" outlineLevel="0" collapsed="false">
      <c r="BS52587" s="96" t="n">
        <f aca="false">BR52587-2.5</f>
        <v>-2.5</v>
      </c>
    </row>
    <row r="52588" customFormat="false" ht="12" hidden="false" customHeight="false" outlineLevel="0" collapsed="false">
      <c r="BS52588" s="96" t="n">
        <f aca="false">BR52588-2.5</f>
        <v>-2.5</v>
      </c>
    </row>
    <row r="52589" customFormat="false" ht="12" hidden="false" customHeight="false" outlineLevel="0" collapsed="false">
      <c r="BS52589" s="96" t="n">
        <f aca="false">BR52589-2.5</f>
        <v>-2.5</v>
      </c>
    </row>
    <row r="52590" customFormat="false" ht="12" hidden="false" customHeight="false" outlineLevel="0" collapsed="false">
      <c r="BS52590" s="96" t="n">
        <f aca="false">BR52590-2.5</f>
        <v>-2.5</v>
      </c>
    </row>
    <row r="52591" customFormat="false" ht="12" hidden="false" customHeight="false" outlineLevel="0" collapsed="false">
      <c r="BS52591" s="96" t="n">
        <f aca="false">BR52591-2.5</f>
        <v>-2.5</v>
      </c>
    </row>
    <row r="52592" customFormat="false" ht="12" hidden="false" customHeight="false" outlineLevel="0" collapsed="false">
      <c r="BS52592" s="96" t="n">
        <f aca="false">BR52592-2.5</f>
        <v>-2.5</v>
      </c>
    </row>
    <row r="52593" customFormat="false" ht="12" hidden="false" customHeight="false" outlineLevel="0" collapsed="false">
      <c r="BS52593" s="96" t="n">
        <f aca="false">BR52593-2.5</f>
        <v>-2.5</v>
      </c>
    </row>
    <row r="52594" customFormat="false" ht="12" hidden="false" customHeight="false" outlineLevel="0" collapsed="false">
      <c r="BS52594" s="96" t="n">
        <f aca="false">BR52594-2.5</f>
        <v>-2.5</v>
      </c>
    </row>
    <row r="52595" customFormat="false" ht="12" hidden="false" customHeight="false" outlineLevel="0" collapsed="false">
      <c r="BS52595" s="96" t="n">
        <f aca="false">BR52595-2.5</f>
        <v>-2.5</v>
      </c>
    </row>
    <row r="52596" customFormat="false" ht="12" hidden="false" customHeight="false" outlineLevel="0" collapsed="false">
      <c r="BS52596" s="96" t="n">
        <f aca="false">BR52596-2.5</f>
        <v>-2.5</v>
      </c>
    </row>
    <row r="52597" customFormat="false" ht="12" hidden="false" customHeight="false" outlineLevel="0" collapsed="false">
      <c r="BS52597" s="96" t="n">
        <f aca="false">BR52597-2.5</f>
        <v>-2.5</v>
      </c>
    </row>
    <row r="52598" customFormat="false" ht="12" hidden="false" customHeight="false" outlineLevel="0" collapsed="false">
      <c r="BS52598" s="96" t="n">
        <f aca="false">BR52598-2.5</f>
        <v>-2.5</v>
      </c>
    </row>
    <row r="52599" customFormat="false" ht="12" hidden="false" customHeight="false" outlineLevel="0" collapsed="false">
      <c r="BS52599" s="96" t="n">
        <f aca="false">BR52599-2.5</f>
        <v>-2.5</v>
      </c>
    </row>
    <row r="52600" customFormat="false" ht="12" hidden="false" customHeight="false" outlineLevel="0" collapsed="false">
      <c r="BS52600" s="96" t="n">
        <f aca="false">BR52600-2.5</f>
        <v>-2.5</v>
      </c>
    </row>
    <row r="52601" customFormat="false" ht="12" hidden="false" customHeight="false" outlineLevel="0" collapsed="false">
      <c r="BS52601" s="96" t="n">
        <f aca="false">BR52601-2.5</f>
        <v>-2.5</v>
      </c>
    </row>
    <row r="52602" customFormat="false" ht="12" hidden="false" customHeight="false" outlineLevel="0" collapsed="false">
      <c r="BS52602" s="96" t="n">
        <f aca="false">BR52602-2.5</f>
        <v>-2.5</v>
      </c>
    </row>
    <row r="52603" customFormat="false" ht="12" hidden="false" customHeight="false" outlineLevel="0" collapsed="false">
      <c r="BS52603" s="96" t="n">
        <f aca="false">BR52603-2.5</f>
        <v>-2.5</v>
      </c>
    </row>
    <row r="52604" customFormat="false" ht="12" hidden="false" customHeight="false" outlineLevel="0" collapsed="false">
      <c r="BS52604" s="96" t="n">
        <f aca="false">BR52604-2.5</f>
        <v>-2.5</v>
      </c>
    </row>
    <row r="52605" customFormat="false" ht="12" hidden="false" customHeight="false" outlineLevel="0" collapsed="false">
      <c r="BS52605" s="96" t="n">
        <f aca="false">BR52605-2.5</f>
        <v>-2.5</v>
      </c>
    </row>
    <row r="52606" customFormat="false" ht="12" hidden="false" customHeight="false" outlineLevel="0" collapsed="false">
      <c r="BS52606" s="96" t="n">
        <f aca="false">BR52606-2.5</f>
        <v>-2.5</v>
      </c>
    </row>
    <row r="52607" customFormat="false" ht="12" hidden="false" customHeight="false" outlineLevel="0" collapsed="false">
      <c r="BS52607" s="96" t="n">
        <f aca="false">BR52607-2.5</f>
        <v>-2.5</v>
      </c>
    </row>
    <row r="52608" customFormat="false" ht="12" hidden="false" customHeight="false" outlineLevel="0" collapsed="false">
      <c r="BS52608" s="96" t="n">
        <f aca="false">BR52608-2.5</f>
        <v>-2.5</v>
      </c>
    </row>
    <row r="52609" customFormat="false" ht="12" hidden="false" customHeight="false" outlineLevel="0" collapsed="false">
      <c r="BS52609" s="96" t="n">
        <f aca="false">BR52609-2.5</f>
        <v>-2.5</v>
      </c>
    </row>
    <row r="52610" customFormat="false" ht="12" hidden="false" customHeight="false" outlineLevel="0" collapsed="false">
      <c r="BS52610" s="96" t="n">
        <f aca="false">BR52610-2.5</f>
        <v>-2.5</v>
      </c>
    </row>
    <row r="52611" customFormat="false" ht="12" hidden="false" customHeight="false" outlineLevel="0" collapsed="false">
      <c r="BS52611" s="96" t="n">
        <f aca="false">BR52611-2.5</f>
        <v>-2.5</v>
      </c>
    </row>
    <row r="52612" customFormat="false" ht="12" hidden="false" customHeight="false" outlineLevel="0" collapsed="false">
      <c r="BS52612" s="96" t="n">
        <f aca="false">BR52612-2.5</f>
        <v>-2.5</v>
      </c>
    </row>
    <row r="52613" customFormat="false" ht="12" hidden="false" customHeight="false" outlineLevel="0" collapsed="false">
      <c r="BS52613" s="96" t="n">
        <f aca="false">BR52613-2.5</f>
        <v>-2.5</v>
      </c>
    </row>
    <row r="52614" customFormat="false" ht="12" hidden="false" customHeight="false" outlineLevel="0" collapsed="false">
      <c r="BS52614" s="96" t="n">
        <f aca="false">BR52614-2.5</f>
        <v>-2.5</v>
      </c>
    </row>
    <row r="52615" customFormat="false" ht="12" hidden="false" customHeight="false" outlineLevel="0" collapsed="false">
      <c r="BS52615" s="96" t="n">
        <f aca="false">BR52615-2.5</f>
        <v>-2.5</v>
      </c>
    </row>
    <row r="52616" customFormat="false" ht="12" hidden="false" customHeight="false" outlineLevel="0" collapsed="false">
      <c r="BS52616" s="96" t="n">
        <f aca="false">BR52616-2.5</f>
        <v>-2.5</v>
      </c>
    </row>
    <row r="52617" customFormat="false" ht="12" hidden="false" customHeight="false" outlineLevel="0" collapsed="false">
      <c r="BS52617" s="96" t="n">
        <f aca="false">BR52617-2.5</f>
        <v>-2.5</v>
      </c>
    </row>
    <row r="52618" customFormat="false" ht="12" hidden="false" customHeight="false" outlineLevel="0" collapsed="false">
      <c r="BS52618" s="96" t="n">
        <f aca="false">BR52618-2.5</f>
        <v>-2.5</v>
      </c>
    </row>
    <row r="52619" customFormat="false" ht="12" hidden="false" customHeight="false" outlineLevel="0" collapsed="false">
      <c r="BS52619" s="96" t="n">
        <f aca="false">BR52619-2.5</f>
        <v>-2.5</v>
      </c>
    </row>
    <row r="52620" customFormat="false" ht="12" hidden="false" customHeight="false" outlineLevel="0" collapsed="false">
      <c r="BS52620" s="96" t="n">
        <f aca="false">BR52620-2.5</f>
        <v>-2.5</v>
      </c>
    </row>
    <row r="52621" customFormat="false" ht="12" hidden="false" customHeight="false" outlineLevel="0" collapsed="false">
      <c r="BS52621" s="96" t="n">
        <f aca="false">BR52621-2.5</f>
        <v>-2.5</v>
      </c>
    </row>
    <row r="52622" customFormat="false" ht="12" hidden="false" customHeight="false" outlineLevel="0" collapsed="false">
      <c r="BS52622" s="96" t="n">
        <f aca="false">BR52622-2.5</f>
        <v>-2.5</v>
      </c>
    </row>
    <row r="52623" customFormat="false" ht="12" hidden="false" customHeight="false" outlineLevel="0" collapsed="false">
      <c r="BS52623" s="96" t="n">
        <f aca="false">BR52623-2.5</f>
        <v>-2.5</v>
      </c>
    </row>
    <row r="52624" customFormat="false" ht="12" hidden="false" customHeight="false" outlineLevel="0" collapsed="false">
      <c r="BS52624" s="96" t="n">
        <f aca="false">BR52624-2.5</f>
        <v>-2.5</v>
      </c>
    </row>
    <row r="52625" customFormat="false" ht="12" hidden="false" customHeight="false" outlineLevel="0" collapsed="false">
      <c r="BS52625" s="96" t="n">
        <f aca="false">BR52625-2.5</f>
        <v>-2.5</v>
      </c>
    </row>
    <row r="52626" customFormat="false" ht="12" hidden="false" customHeight="false" outlineLevel="0" collapsed="false">
      <c r="BS52626" s="96" t="n">
        <f aca="false">BR52626-2.5</f>
        <v>-2.5</v>
      </c>
    </row>
    <row r="52627" customFormat="false" ht="12" hidden="false" customHeight="false" outlineLevel="0" collapsed="false">
      <c r="BS52627" s="96" t="n">
        <f aca="false">BR52627-2.5</f>
        <v>-2.5</v>
      </c>
    </row>
    <row r="52628" customFormat="false" ht="12" hidden="false" customHeight="false" outlineLevel="0" collapsed="false">
      <c r="BS52628" s="96" t="n">
        <f aca="false">BR52628-2.5</f>
        <v>-2.5</v>
      </c>
    </row>
    <row r="52629" customFormat="false" ht="12" hidden="false" customHeight="false" outlineLevel="0" collapsed="false">
      <c r="BS52629" s="96" t="n">
        <f aca="false">BR52629-2.5</f>
        <v>-2.5</v>
      </c>
    </row>
    <row r="52630" customFormat="false" ht="12" hidden="false" customHeight="false" outlineLevel="0" collapsed="false">
      <c r="BS52630" s="96" t="n">
        <f aca="false">BR52630-2.5</f>
        <v>-2.5</v>
      </c>
    </row>
    <row r="52631" customFormat="false" ht="12" hidden="false" customHeight="false" outlineLevel="0" collapsed="false">
      <c r="BS52631" s="96" t="n">
        <f aca="false">BR52631-2.5</f>
        <v>-2.5</v>
      </c>
    </row>
    <row r="52632" customFormat="false" ht="12" hidden="false" customHeight="false" outlineLevel="0" collapsed="false">
      <c r="BS52632" s="96" t="n">
        <f aca="false">BR52632-2.5</f>
        <v>-2.5</v>
      </c>
    </row>
    <row r="52633" customFormat="false" ht="12" hidden="false" customHeight="false" outlineLevel="0" collapsed="false">
      <c r="BS52633" s="96" t="n">
        <f aca="false">BR52633-2.5</f>
        <v>-2.5</v>
      </c>
    </row>
    <row r="52634" customFormat="false" ht="12" hidden="false" customHeight="false" outlineLevel="0" collapsed="false">
      <c r="BS52634" s="96" t="n">
        <f aca="false">BR52634-2.5</f>
        <v>-2.5</v>
      </c>
    </row>
    <row r="52635" customFormat="false" ht="12" hidden="false" customHeight="false" outlineLevel="0" collapsed="false">
      <c r="BS52635" s="96" t="n">
        <f aca="false">BR52635-2.5</f>
        <v>-2.5</v>
      </c>
    </row>
    <row r="52636" customFormat="false" ht="12" hidden="false" customHeight="false" outlineLevel="0" collapsed="false">
      <c r="BS52636" s="96" t="n">
        <f aca="false">BR52636-2.5</f>
        <v>-2.5</v>
      </c>
    </row>
    <row r="52637" customFormat="false" ht="12" hidden="false" customHeight="false" outlineLevel="0" collapsed="false">
      <c r="BS52637" s="96" t="n">
        <f aca="false">BR52637-2.5</f>
        <v>-2.5</v>
      </c>
    </row>
    <row r="52638" customFormat="false" ht="12" hidden="false" customHeight="false" outlineLevel="0" collapsed="false">
      <c r="BS52638" s="96" t="n">
        <f aca="false">BR52638-2.5</f>
        <v>-2.5</v>
      </c>
    </row>
    <row r="52639" customFormat="false" ht="12" hidden="false" customHeight="false" outlineLevel="0" collapsed="false">
      <c r="BS52639" s="96" t="n">
        <f aca="false">BR52639-2.5</f>
        <v>-2.5</v>
      </c>
    </row>
    <row r="52640" customFormat="false" ht="12" hidden="false" customHeight="false" outlineLevel="0" collapsed="false">
      <c r="BS52640" s="96" t="n">
        <f aca="false">BR52640-2.5</f>
        <v>-2.5</v>
      </c>
    </row>
    <row r="52641" customFormat="false" ht="12" hidden="false" customHeight="false" outlineLevel="0" collapsed="false">
      <c r="BS52641" s="96" t="n">
        <f aca="false">BR52641-2.5</f>
        <v>-2.5</v>
      </c>
    </row>
    <row r="52642" customFormat="false" ht="12" hidden="false" customHeight="false" outlineLevel="0" collapsed="false">
      <c r="BS52642" s="96" t="n">
        <f aca="false">BR52642-2.5</f>
        <v>-2.5</v>
      </c>
    </row>
    <row r="52643" customFormat="false" ht="12" hidden="false" customHeight="false" outlineLevel="0" collapsed="false">
      <c r="BS52643" s="96" t="n">
        <f aca="false">BR52643-2.5</f>
        <v>-2.5</v>
      </c>
    </row>
    <row r="52644" customFormat="false" ht="12" hidden="false" customHeight="false" outlineLevel="0" collapsed="false">
      <c r="BS52644" s="96" t="n">
        <f aca="false">BR52644-2.5</f>
        <v>-2.5</v>
      </c>
    </row>
    <row r="52645" customFormat="false" ht="12" hidden="false" customHeight="false" outlineLevel="0" collapsed="false">
      <c r="BS52645" s="96" t="n">
        <f aca="false">BR52645-2.5</f>
        <v>-2.5</v>
      </c>
    </row>
    <row r="52646" customFormat="false" ht="12" hidden="false" customHeight="false" outlineLevel="0" collapsed="false">
      <c r="BS52646" s="96" t="n">
        <f aca="false">BR52646-2.5</f>
        <v>-2.5</v>
      </c>
    </row>
    <row r="52647" customFormat="false" ht="12" hidden="false" customHeight="false" outlineLevel="0" collapsed="false">
      <c r="BS52647" s="96" t="n">
        <f aca="false">BR52647-2.5</f>
        <v>-2.5</v>
      </c>
    </row>
    <row r="52648" customFormat="false" ht="12" hidden="false" customHeight="false" outlineLevel="0" collapsed="false">
      <c r="BS52648" s="96" t="n">
        <f aca="false">BR52648-2.5</f>
        <v>-2.5</v>
      </c>
    </row>
    <row r="52649" customFormat="false" ht="12" hidden="false" customHeight="false" outlineLevel="0" collapsed="false">
      <c r="BS52649" s="96" t="n">
        <f aca="false">BR52649-2.5</f>
        <v>-2.5</v>
      </c>
    </row>
    <row r="52650" customFormat="false" ht="12" hidden="false" customHeight="false" outlineLevel="0" collapsed="false">
      <c r="BS52650" s="96" t="n">
        <f aca="false">BR52650-2.5</f>
        <v>-2.5</v>
      </c>
    </row>
    <row r="52651" customFormat="false" ht="12" hidden="false" customHeight="false" outlineLevel="0" collapsed="false">
      <c r="BS52651" s="96" t="n">
        <f aca="false">BR52651-2.5</f>
        <v>-2.5</v>
      </c>
    </row>
    <row r="52652" customFormat="false" ht="12" hidden="false" customHeight="false" outlineLevel="0" collapsed="false">
      <c r="BS52652" s="96" t="n">
        <f aca="false">BR52652-2.5</f>
        <v>-2.5</v>
      </c>
    </row>
    <row r="52653" customFormat="false" ht="12" hidden="false" customHeight="false" outlineLevel="0" collapsed="false">
      <c r="BS52653" s="96" t="n">
        <f aca="false">BR52653-2.5</f>
        <v>-2.5</v>
      </c>
    </row>
    <row r="52654" customFormat="false" ht="12" hidden="false" customHeight="false" outlineLevel="0" collapsed="false">
      <c r="BS52654" s="96" t="n">
        <f aca="false">BR52654-2.5</f>
        <v>-2.5</v>
      </c>
    </row>
    <row r="52655" customFormat="false" ht="12" hidden="false" customHeight="false" outlineLevel="0" collapsed="false">
      <c r="BS52655" s="96" t="n">
        <f aca="false">BR52655-2.5</f>
        <v>-2.5</v>
      </c>
    </row>
    <row r="52656" customFormat="false" ht="12" hidden="false" customHeight="false" outlineLevel="0" collapsed="false">
      <c r="BS52656" s="96" t="n">
        <f aca="false">BR52656-2.5</f>
        <v>-2.5</v>
      </c>
    </row>
    <row r="52657" customFormat="false" ht="12" hidden="false" customHeight="false" outlineLevel="0" collapsed="false">
      <c r="BS52657" s="96" t="n">
        <f aca="false">BR52657-2.5</f>
        <v>-2.5</v>
      </c>
    </row>
    <row r="52658" customFormat="false" ht="12" hidden="false" customHeight="false" outlineLevel="0" collapsed="false">
      <c r="BS52658" s="96" t="n">
        <f aca="false">BR52658-2.5</f>
        <v>-2.5</v>
      </c>
    </row>
    <row r="52659" customFormat="false" ht="12" hidden="false" customHeight="false" outlineLevel="0" collapsed="false">
      <c r="BS52659" s="96" t="n">
        <f aca="false">BR52659-2.5</f>
        <v>-2.5</v>
      </c>
    </row>
    <row r="52660" customFormat="false" ht="12" hidden="false" customHeight="false" outlineLevel="0" collapsed="false">
      <c r="BS52660" s="96" t="n">
        <f aca="false">BR52660-2.5</f>
        <v>-2.5</v>
      </c>
    </row>
    <row r="52661" customFormat="false" ht="12" hidden="false" customHeight="false" outlineLevel="0" collapsed="false">
      <c r="BS52661" s="96" t="n">
        <f aca="false">BR52661-2.5</f>
        <v>-2.5</v>
      </c>
    </row>
    <row r="52662" customFormat="false" ht="12" hidden="false" customHeight="false" outlineLevel="0" collapsed="false">
      <c r="BS52662" s="96" t="n">
        <f aca="false">BR52662-2.5</f>
        <v>-2.5</v>
      </c>
    </row>
    <row r="52663" customFormat="false" ht="12" hidden="false" customHeight="false" outlineLevel="0" collapsed="false">
      <c r="BS52663" s="96" t="n">
        <f aca="false">BR52663-2.5</f>
        <v>-2.5</v>
      </c>
    </row>
    <row r="52664" customFormat="false" ht="12" hidden="false" customHeight="false" outlineLevel="0" collapsed="false">
      <c r="BS52664" s="96" t="n">
        <f aca="false">BR52664-2.5</f>
        <v>-2.5</v>
      </c>
    </row>
    <row r="52665" customFormat="false" ht="12" hidden="false" customHeight="false" outlineLevel="0" collapsed="false">
      <c r="BS52665" s="96" t="n">
        <f aca="false">BR52665-2.5</f>
        <v>-2.5</v>
      </c>
    </row>
    <row r="52666" customFormat="false" ht="12" hidden="false" customHeight="false" outlineLevel="0" collapsed="false">
      <c r="BS52666" s="96" t="n">
        <f aca="false">BR52666-2.5</f>
        <v>-2.5</v>
      </c>
    </row>
    <row r="52667" customFormat="false" ht="12" hidden="false" customHeight="false" outlineLevel="0" collapsed="false">
      <c r="BS52667" s="96" t="n">
        <f aca="false">BR52667-2.5</f>
        <v>-2.5</v>
      </c>
    </row>
    <row r="52668" customFormat="false" ht="12" hidden="false" customHeight="false" outlineLevel="0" collapsed="false">
      <c r="BS52668" s="96" t="n">
        <f aca="false">BR52668-2.5</f>
        <v>-2.5</v>
      </c>
    </row>
    <row r="52669" customFormat="false" ht="12" hidden="false" customHeight="false" outlineLevel="0" collapsed="false">
      <c r="BS52669" s="96" t="n">
        <f aca="false">BR52669-2.5</f>
        <v>-2.5</v>
      </c>
    </row>
    <row r="52670" customFormat="false" ht="12" hidden="false" customHeight="false" outlineLevel="0" collapsed="false">
      <c r="BS52670" s="96" t="n">
        <f aca="false">BR52670-2.5</f>
        <v>-2.5</v>
      </c>
    </row>
    <row r="52671" customFormat="false" ht="12" hidden="false" customHeight="false" outlineLevel="0" collapsed="false">
      <c r="BS52671" s="96" t="n">
        <f aca="false">BR52671-2.5</f>
        <v>-2.5</v>
      </c>
    </row>
    <row r="52672" customFormat="false" ht="12" hidden="false" customHeight="false" outlineLevel="0" collapsed="false">
      <c r="BS52672" s="96" t="n">
        <f aca="false">BR52672-2.5</f>
        <v>-2.5</v>
      </c>
    </row>
    <row r="52673" customFormat="false" ht="12" hidden="false" customHeight="false" outlineLevel="0" collapsed="false">
      <c r="BS52673" s="96" t="n">
        <f aca="false">BR52673-2.5</f>
        <v>-2.5</v>
      </c>
    </row>
    <row r="52674" customFormat="false" ht="12" hidden="false" customHeight="false" outlineLevel="0" collapsed="false">
      <c r="BS52674" s="96" t="n">
        <f aca="false">BR52674-2.5</f>
        <v>-2.5</v>
      </c>
    </row>
    <row r="52675" customFormat="false" ht="12" hidden="false" customHeight="false" outlineLevel="0" collapsed="false">
      <c r="BS52675" s="96" t="n">
        <f aca="false">BR52675-2.5</f>
        <v>-2.5</v>
      </c>
    </row>
    <row r="52676" customFormat="false" ht="12" hidden="false" customHeight="false" outlineLevel="0" collapsed="false">
      <c r="BS52676" s="96" t="n">
        <f aca="false">BR52676-2.5</f>
        <v>-2.5</v>
      </c>
    </row>
    <row r="52677" customFormat="false" ht="12" hidden="false" customHeight="false" outlineLevel="0" collapsed="false">
      <c r="BS52677" s="96" t="n">
        <f aca="false">BR52677-2.5</f>
        <v>-2.5</v>
      </c>
    </row>
    <row r="52678" customFormat="false" ht="12" hidden="false" customHeight="false" outlineLevel="0" collapsed="false">
      <c r="BS52678" s="96" t="n">
        <f aca="false">BR52678-2.5</f>
        <v>-2.5</v>
      </c>
    </row>
    <row r="52679" customFormat="false" ht="12" hidden="false" customHeight="false" outlineLevel="0" collapsed="false">
      <c r="BS52679" s="96" t="n">
        <f aca="false">BR52679-2.5</f>
        <v>-2.5</v>
      </c>
    </row>
    <row r="52680" customFormat="false" ht="12" hidden="false" customHeight="false" outlineLevel="0" collapsed="false">
      <c r="BS52680" s="96" t="n">
        <f aca="false">BR52680-2.5</f>
        <v>-2.5</v>
      </c>
    </row>
    <row r="52681" customFormat="false" ht="12" hidden="false" customHeight="false" outlineLevel="0" collapsed="false">
      <c r="BS52681" s="96" t="n">
        <f aca="false">BR52681-2.5</f>
        <v>-2.5</v>
      </c>
    </row>
    <row r="52682" customFormat="false" ht="12" hidden="false" customHeight="false" outlineLevel="0" collapsed="false">
      <c r="BS52682" s="96" t="n">
        <f aca="false">BR52682-2.5</f>
        <v>-2.5</v>
      </c>
    </row>
    <row r="52683" customFormat="false" ht="12" hidden="false" customHeight="false" outlineLevel="0" collapsed="false">
      <c r="BS52683" s="96" t="n">
        <f aca="false">BR52683-2.5</f>
        <v>-2.5</v>
      </c>
    </row>
    <row r="52684" customFormat="false" ht="12" hidden="false" customHeight="false" outlineLevel="0" collapsed="false">
      <c r="BS52684" s="96" t="n">
        <f aca="false">BR52684-2.5</f>
        <v>-2.5</v>
      </c>
    </row>
    <row r="52685" customFormat="false" ht="12" hidden="false" customHeight="false" outlineLevel="0" collapsed="false">
      <c r="BS52685" s="96" t="n">
        <f aca="false">BR52685-2.5</f>
        <v>-2.5</v>
      </c>
    </row>
    <row r="52686" customFormat="false" ht="12" hidden="false" customHeight="false" outlineLevel="0" collapsed="false">
      <c r="BS52686" s="96" t="n">
        <f aca="false">BR52686-2.5</f>
        <v>-2.5</v>
      </c>
    </row>
    <row r="52687" customFormat="false" ht="12" hidden="false" customHeight="false" outlineLevel="0" collapsed="false">
      <c r="BS52687" s="96" t="n">
        <f aca="false">BR52687-2.5</f>
        <v>-2.5</v>
      </c>
    </row>
    <row r="52688" customFormat="false" ht="12" hidden="false" customHeight="false" outlineLevel="0" collapsed="false">
      <c r="BS52688" s="96" t="n">
        <f aca="false">BR52688-2.5</f>
        <v>-2.5</v>
      </c>
    </row>
    <row r="52689" customFormat="false" ht="12" hidden="false" customHeight="false" outlineLevel="0" collapsed="false">
      <c r="BS52689" s="96" t="n">
        <f aca="false">BR52689-2.5</f>
        <v>-2.5</v>
      </c>
    </row>
    <row r="52690" customFormat="false" ht="12" hidden="false" customHeight="false" outlineLevel="0" collapsed="false">
      <c r="BS52690" s="96" t="n">
        <f aca="false">BR52690-2.5</f>
        <v>-2.5</v>
      </c>
    </row>
    <row r="52691" customFormat="false" ht="12" hidden="false" customHeight="false" outlineLevel="0" collapsed="false">
      <c r="BS52691" s="96" t="n">
        <f aca="false">BR52691-2.5</f>
        <v>-2.5</v>
      </c>
    </row>
    <row r="52692" customFormat="false" ht="12" hidden="false" customHeight="false" outlineLevel="0" collapsed="false">
      <c r="BS52692" s="96" t="n">
        <f aca="false">BR52692-2.5</f>
        <v>-2.5</v>
      </c>
    </row>
    <row r="52693" customFormat="false" ht="12" hidden="false" customHeight="false" outlineLevel="0" collapsed="false">
      <c r="BS52693" s="96" t="n">
        <f aca="false">BR52693-2.5</f>
        <v>-2.5</v>
      </c>
    </row>
    <row r="52694" customFormat="false" ht="12" hidden="false" customHeight="false" outlineLevel="0" collapsed="false">
      <c r="BS52694" s="96" t="n">
        <f aca="false">BR52694-2.5</f>
        <v>-2.5</v>
      </c>
    </row>
    <row r="52695" customFormat="false" ht="12" hidden="false" customHeight="false" outlineLevel="0" collapsed="false">
      <c r="BS52695" s="96" t="n">
        <f aca="false">BR52695-2.5</f>
        <v>-2.5</v>
      </c>
    </row>
    <row r="52696" customFormat="false" ht="12" hidden="false" customHeight="false" outlineLevel="0" collapsed="false">
      <c r="BS52696" s="96" t="n">
        <f aca="false">BR52696-2.5</f>
        <v>-2.5</v>
      </c>
    </row>
    <row r="52697" customFormat="false" ht="12" hidden="false" customHeight="false" outlineLevel="0" collapsed="false">
      <c r="BS52697" s="96" t="n">
        <f aca="false">BR52697-2.5</f>
        <v>-2.5</v>
      </c>
    </row>
    <row r="52698" customFormat="false" ht="12" hidden="false" customHeight="false" outlineLevel="0" collapsed="false">
      <c r="BS52698" s="96" t="n">
        <f aca="false">BR52698-2.5</f>
        <v>-2.5</v>
      </c>
    </row>
    <row r="52699" customFormat="false" ht="12" hidden="false" customHeight="false" outlineLevel="0" collapsed="false">
      <c r="BS52699" s="96" t="n">
        <f aca="false">BR52699-2.5</f>
        <v>-2.5</v>
      </c>
    </row>
    <row r="52700" customFormat="false" ht="12" hidden="false" customHeight="false" outlineLevel="0" collapsed="false">
      <c r="BS52700" s="96" t="n">
        <f aca="false">BR52700-2.5</f>
        <v>-2.5</v>
      </c>
    </row>
    <row r="52701" customFormat="false" ht="12" hidden="false" customHeight="false" outlineLevel="0" collapsed="false">
      <c r="BS52701" s="96" t="n">
        <f aca="false">BR52701-2.5</f>
        <v>-2.5</v>
      </c>
    </row>
    <row r="52702" customFormat="false" ht="12" hidden="false" customHeight="false" outlineLevel="0" collapsed="false">
      <c r="BS52702" s="96" t="n">
        <f aca="false">BR52702-2.5</f>
        <v>-2.5</v>
      </c>
    </row>
    <row r="52703" customFormat="false" ht="12" hidden="false" customHeight="false" outlineLevel="0" collapsed="false">
      <c r="BS52703" s="96" t="n">
        <f aca="false">BR52703-2.5</f>
        <v>-2.5</v>
      </c>
    </row>
    <row r="52704" customFormat="false" ht="12" hidden="false" customHeight="false" outlineLevel="0" collapsed="false">
      <c r="BS52704" s="96" t="n">
        <f aca="false">BR52704-2.5</f>
        <v>-2.5</v>
      </c>
    </row>
    <row r="52705" customFormat="false" ht="12" hidden="false" customHeight="false" outlineLevel="0" collapsed="false">
      <c r="BS52705" s="96" t="n">
        <f aca="false">BR52705-2.5</f>
        <v>-2.5</v>
      </c>
    </row>
    <row r="52706" customFormat="false" ht="12" hidden="false" customHeight="false" outlineLevel="0" collapsed="false">
      <c r="BS52706" s="96" t="n">
        <f aca="false">BR52706-2.5</f>
        <v>-2.5</v>
      </c>
    </row>
    <row r="52707" customFormat="false" ht="12" hidden="false" customHeight="false" outlineLevel="0" collapsed="false">
      <c r="BS52707" s="96" t="n">
        <f aca="false">BR52707-2.5</f>
        <v>-2.5</v>
      </c>
    </row>
    <row r="52708" customFormat="false" ht="12" hidden="false" customHeight="false" outlineLevel="0" collapsed="false">
      <c r="BS52708" s="96" t="n">
        <f aca="false">BR52708-2.5</f>
        <v>-2.5</v>
      </c>
    </row>
    <row r="52709" customFormat="false" ht="12" hidden="false" customHeight="false" outlineLevel="0" collapsed="false">
      <c r="BS52709" s="96" t="n">
        <f aca="false">BR52709-2.5</f>
        <v>-2.5</v>
      </c>
    </row>
    <row r="52710" customFormat="false" ht="12" hidden="false" customHeight="false" outlineLevel="0" collapsed="false">
      <c r="BS52710" s="96" t="n">
        <f aca="false">BR52710-2.5</f>
        <v>-2.5</v>
      </c>
    </row>
    <row r="52711" customFormat="false" ht="12" hidden="false" customHeight="false" outlineLevel="0" collapsed="false">
      <c r="BS52711" s="96" t="n">
        <f aca="false">BR52711-2.5</f>
        <v>-2.5</v>
      </c>
    </row>
    <row r="52712" customFormat="false" ht="12" hidden="false" customHeight="false" outlineLevel="0" collapsed="false">
      <c r="BS52712" s="96" t="n">
        <f aca="false">BR52712-2.5</f>
        <v>-2.5</v>
      </c>
    </row>
    <row r="52713" customFormat="false" ht="12" hidden="false" customHeight="false" outlineLevel="0" collapsed="false">
      <c r="BS52713" s="96" t="n">
        <f aca="false">BR52713-2.5</f>
        <v>-2.5</v>
      </c>
    </row>
    <row r="52714" customFormat="false" ht="12" hidden="false" customHeight="false" outlineLevel="0" collapsed="false">
      <c r="BS52714" s="96" t="n">
        <f aca="false">BR52714-2.5</f>
        <v>-2.5</v>
      </c>
    </row>
    <row r="52715" customFormat="false" ht="12" hidden="false" customHeight="false" outlineLevel="0" collapsed="false">
      <c r="BS52715" s="96" t="n">
        <f aca="false">BR52715-2.5</f>
        <v>-2.5</v>
      </c>
    </row>
    <row r="52716" customFormat="false" ht="12" hidden="false" customHeight="false" outlineLevel="0" collapsed="false">
      <c r="BS52716" s="96" t="n">
        <f aca="false">BR52716-2.5</f>
        <v>-2.5</v>
      </c>
    </row>
    <row r="52717" customFormat="false" ht="12" hidden="false" customHeight="false" outlineLevel="0" collapsed="false">
      <c r="BS52717" s="96" t="n">
        <f aca="false">BR52717-2.5</f>
        <v>-2.5</v>
      </c>
    </row>
    <row r="52718" customFormat="false" ht="12" hidden="false" customHeight="false" outlineLevel="0" collapsed="false">
      <c r="BS52718" s="96" t="n">
        <f aca="false">BR52718-2.5</f>
        <v>-2.5</v>
      </c>
    </row>
    <row r="52719" customFormat="false" ht="12" hidden="false" customHeight="false" outlineLevel="0" collapsed="false">
      <c r="BS52719" s="96" t="n">
        <f aca="false">BR52719-2.5</f>
        <v>-2.5</v>
      </c>
    </row>
    <row r="52720" customFormat="false" ht="12" hidden="false" customHeight="false" outlineLevel="0" collapsed="false">
      <c r="BS52720" s="96" t="n">
        <f aca="false">BR52720-2.5</f>
        <v>-2.5</v>
      </c>
    </row>
    <row r="52721" customFormat="false" ht="12" hidden="false" customHeight="false" outlineLevel="0" collapsed="false">
      <c r="BS52721" s="96" t="n">
        <f aca="false">BR52721-2.5</f>
        <v>-2.5</v>
      </c>
    </row>
    <row r="52722" customFormat="false" ht="12" hidden="false" customHeight="false" outlineLevel="0" collapsed="false">
      <c r="BS52722" s="96" t="n">
        <f aca="false">BR52722-2.5</f>
        <v>-2.5</v>
      </c>
    </row>
    <row r="52723" customFormat="false" ht="12" hidden="false" customHeight="false" outlineLevel="0" collapsed="false">
      <c r="BS52723" s="96" t="n">
        <f aca="false">BR52723-2.5</f>
        <v>-2.5</v>
      </c>
    </row>
    <row r="52724" customFormat="false" ht="12" hidden="false" customHeight="false" outlineLevel="0" collapsed="false">
      <c r="BS52724" s="96" t="n">
        <f aca="false">BR52724-2.5</f>
        <v>-2.5</v>
      </c>
    </row>
    <row r="52725" customFormat="false" ht="12" hidden="false" customHeight="false" outlineLevel="0" collapsed="false">
      <c r="BS52725" s="96" t="n">
        <f aca="false">BR52725-2.5</f>
        <v>-2.5</v>
      </c>
    </row>
    <row r="52726" customFormat="false" ht="12" hidden="false" customHeight="false" outlineLevel="0" collapsed="false">
      <c r="BS52726" s="96" t="n">
        <f aca="false">BR52726-2.5</f>
        <v>-2.5</v>
      </c>
    </row>
    <row r="52727" customFormat="false" ht="12" hidden="false" customHeight="false" outlineLevel="0" collapsed="false">
      <c r="BS52727" s="96" t="n">
        <f aca="false">BR52727-2.5</f>
        <v>-2.5</v>
      </c>
    </row>
    <row r="52728" customFormat="false" ht="12" hidden="false" customHeight="false" outlineLevel="0" collapsed="false">
      <c r="BS52728" s="96" t="n">
        <f aca="false">BR52728-2.5</f>
        <v>-2.5</v>
      </c>
    </row>
    <row r="52729" customFormat="false" ht="12" hidden="false" customHeight="false" outlineLevel="0" collapsed="false">
      <c r="BS52729" s="96" t="n">
        <f aca="false">BR52729-2.5</f>
        <v>-2.5</v>
      </c>
    </row>
    <row r="52730" customFormat="false" ht="12" hidden="false" customHeight="false" outlineLevel="0" collapsed="false">
      <c r="BS52730" s="96" t="n">
        <f aca="false">BR52730-2.5</f>
        <v>-2.5</v>
      </c>
    </row>
    <row r="52731" customFormat="false" ht="12" hidden="false" customHeight="false" outlineLevel="0" collapsed="false">
      <c r="BS52731" s="96" t="n">
        <f aca="false">BR52731-2.5</f>
        <v>-2.5</v>
      </c>
    </row>
    <row r="52732" customFormat="false" ht="12" hidden="false" customHeight="false" outlineLevel="0" collapsed="false">
      <c r="BS52732" s="96" t="n">
        <f aca="false">BR52732-2.5</f>
        <v>-2.5</v>
      </c>
    </row>
    <row r="52733" customFormat="false" ht="12" hidden="false" customHeight="false" outlineLevel="0" collapsed="false">
      <c r="BS52733" s="96" t="n">
        <f aca="false">BR52733-2.5</f>
        <v>-2.5</v>
      </c>
    </row>
    <row r="52734" customFormat="false" ht="12" hidden="false" customHeight="false" outlineLevel="0" collapsed="false">
      <c r="BS52734" s="96" t="n">
        <f aca="false">BR52734-2.5</f>
        <v>-2.5</v>
      </c>
    </row>
    <row r="52735" customFormat="false" ht="12" hidden="false" customHeight="false" outlineLevel="0" collapsed="false">
      <c r="BS52735" s="96" t="n">
        <f aca="false">BR52735-2.5</f>
        <v>-2.5</v>
      </c>
    </row>
    <row r="52736" customFormat="false" ht="12" hidden="false" customHeight="false" outlineLevel="0" collapsed="false">
      <c r="BS52736" s="96" t="n">
        <f aca="false">BR52736-2.5</f>
        <v>-2.5</v>
      </c>
    </row>
    <row r="52737" customFormat="false" ht="12" hidden="false" customHeight="false" outlineLevel="0" collapsed="false">
      <c r="BS52737" s="96" t="n">
        <f aca="false">BR52737-2.5</f>
        <v>-2.5</v>
      </c>
    </row>
    <row r="52738" customFormat="false" ht="12" hidden="false" customHeight="false" outlineLevel="0" collapsed="false">
      <c r="BS52738" s="96" t="n">
        <f aca="false">BR52738-2.5</f>
        <v>-2.5</v>
      </c>
    </row>
    <row r="52739" customFormat="false" ht="12" hidden="false" customHeight="false" outlineLevel="0" collapsed="false">
      <c r="BS52739" s="96" t="n">
        <f aca="false">BR52739-2.5</f>
        <v>-2.5</v>
      </c>
    </row>
    <row r="52740" customFormat="false" ht="12" hidden="false" customHeight="false" outlineLevel="0" collapsed="false">
      <c r="BS52740" s="96" t="n">
        <f aca="false">BR52740-2.5</f>
        <v>-2.5</v>
      </c>
    </row>
    <row r="52741" customFormat="false" ht="12" hidden="false" customHeight="false" outlineLevel="0" collapsed="false">
      <c r="BS52741" s="96" t="n">
        <f aca="false">BR52741-2.5</f>
        <v>-2.5</v>
      </c>
    </row>
    <row r="52742" customFormat="false" ht="12" hidden="false" customHeight="false" outlineLevel="0" collapsed="false">
      <c r="BS52742" s="96" t="n">
        <f aca="false">BR52742-2.5</f>
        <v>-2.5</v>
      </c>
    </row>
    <row r="52743" customFormat="false" ht="12" hidden="false" customHeight="false" outlineLevel="0" collapsed="false">
      <c r="BS52743" s="96" t="n">
        <f aca="false">BR52743-2.5</f>
        <v>-2.5</v>
      </c>
    </row>
    <row r="52744" customFormat="false" ht="12" hidden="false" customHeight="false" outlineLevel="0" collapsed="false">
      <c r="BS52744" s="96" t="n">
        <f aca="false">BR52744-2.5</f>
        <v>-2.5</v>
      </c>
    </row>
    <row r="52745" customFormat="false" ht="12" hidden="false" customHeight="false" outlineLevel="0" collapsed="false">
      <c r="BS52745" s="96" t="n">
        <f aca="false">BR52745-2.5</f>
        <v>-2.5</v>
      </c>
    </row>
    <row r="52746" customFormat="false" ht="12" hidden="false" customHeight="false" outlineLevel="0" collapsed="false">
      <c r="BS52746" s="96" t="n">
        <f aca="false">BR52746-2.5</f>
        <v>-2.5</v>
      </c>
    </row>
    <row r="52747" customFormat="false" ht="12" hidden="false" customHeight="false" outlineLevel="0" collapsed="false">
      <c r="BS52747" s="96" t="n">
        <f aca="false">BR52747-2.5</f>
        <v>-2.5</v>
      </c>
    </row>
    <row r="52748" customFormat="false" ht="12" hidden="false" customHeight="false" outlineLevel="0" collapsed="false">
      <c r="BS52748" s="96" t="n">
        <f aca="false">BR52748-2.5</f>
        <v>-2.5</v>
      </c>
    </row>
    <row r="52749" customFormat="false" ht="12" hidden="false" customHeight="false" outlineLevel="0" collapsed="false">
      <c r="BS52749" s="96" t="n">
        <f aca="false">BR52749-2.5</f>
        <v>-2.5</v>
      </c>
    </row>
    <row r="52750" customFormat="false" ht="12" hidden="false" customHeight="false" outlineLevel="0" collapsed="false">
      <c r="BS52750" s="96" t="n">
        <f aca="false">BR52750-2.5</f>
        <v>-2.5</v>
      </c>
    </row>
    <row r="52751" customFormat="false" ht="12" hidden="false" customHeight="false" outlineLevel="0" collapsed="false">
      <c r="BS52751" s="96" t="n">
        <f aca="false">BR52751-2.5</f>
        <v>-2.5</v>
      </c>
    </row>
    <row r="52752" customFormat="false" ht="12" hidden="false" customHeight="false" outlineLevel="0" collapsed="false">
      <c r="BS52752" s="96" t="n">
        <f aca="false">BR52752-2.5</f>
        <v>-2.5</v>
      </c>
    </row>
    <row r="52753" customFormat="false" ht="12" hidden="false" customHeight="false" outlineLevel="0" collapsed="false">
      <c r="BS52753" s="96" t="n">
        <f aca="false">BR52753-2.5</f>
        <v>-2.5</v>
      </c>
    </row>
    <row r="52754" customFormat="false" ht="12" hidden="false" customHeight="false" outlineLevel="0" collapsed="false">
      <c r="BS52754" s="96" t="n">
        <f aca="false">BR52754-2.5</f>
        <v>-2.5</v>
      </c>
    </row>
    <row r="52755" customFormat="false" ht="12" hidden="false" customHeight="false" outlineLevel="0" collapsed="false">
      <c r="BS52755" s="96" t="n">
        <f aca="false">BR52755-2.5</f>
        <v>-2.5</v>
      </c>
    </row>
    <row r="52756" customFormat="false" ht="12" hidden="false" customHeight="false" outlineLevel="0" collapsed="false">
      <c r="BS52756" s="96" t="n">
        <f aca="false">BR52756-2.5</f>
        <v>-2.5</v>
      </c>
    </row>
    <row r="52757" customFormat="false" ht="12" hidden="false" customHeight="false" outlineLevel="0" collapsed="false">
      <c r="BS52757" s="96" t="n">
        <f aca="false">BR52757-2.5</f>
        <v>-2.5</v>
      </c>
    </row>
    <row r="52758" customFormat="false" ht="12" hidden="false" customHeight="false" outlineLevel="0" collapsed="false">
      <c r="BS52758" s="96" t="n">
        <f aca="false">BR52758-2.5</f>
        <v>-2.5</v>
      </c>
    </row>
    <row r="52759" customFormat="false" ht="12" hidden="false" customHeight="false" outlineLevel="0" collapsed="false">
      <c r="BS52759" s="96" t="n">
        <f aca="false">BR52759-2.5</f>
        <v>-2.5</v>
      </c>
    </row>
    <row r="52760" customFormat="false" ht="12" hidden="false" customHeight="false" outlineLevel="0" collapsed="false">
      <c r="BS52760" s="96" t="n">
        <f aca="false">BR52760-2.5</f>
        <v>-2.5</v>
      </c>
    </row>
    <row r="52761" customFormat="false" ht="12" hidden="false" customHeight="false" outlineLevel="0" collapsed="false">
      <c r="BS52761" s="96" t="n">
        <f aca="false">BR52761-2.5</f>
        <v>-2.5</v>
      </c>
    </row>
    <row r="52762" customFormat="false" ht="12" hidden="false" customHeight="false" outlineLevel="0" collapsed="false">
      <c r="BS52762" s="96" t="n">
        <f aca="false">BR52762-2.5</f>
        <v>-2.5</v>
      </c>
    </row>
    <row r="52763" customFormat="false" ht="12" hidden="false" customHeight="false" outlineLevel="0" collapsed="false">
      <c r="BS52763" s="96" t="n">
        <f aca="false">BR52763-2.5</f>
        <v>-2.5</v>
      </c>
    </row>
    <row r="52764" customFormat="false" ht="12" hidden="false" customHeight="false" outlineLevel="0" collapsed="false">
      <c r="BS52764" s="96" t="n">
        <f aca="false">BR52764-2.5</f>
        <v>-2.5</v>
      </c>
    </row>
    <row r="52765" customFormat="false" ht="12" hidden="false" customHeight="false" outlineLevel="0" collapsed="false">
      <c r="BS52765" s="96" t="n">
        <f aca="false">BR52765-2.5</f>
        <v>-2.5</v>
      </c>
    </row>
    <row r="52766" customFormat="false" ht="12" hidden="false" customHeight="false" outlineLevel="0" collapsed="false">
      <c r="BS52766" s="96" t="n">
        <f aca="false">BR52766-2.5</f>
        <v>-2.5</v>
      </c>
    </row>
    <row r="52767" customFormat="false" ht="12" hidden="false" customHeight="false" outlineLevel="0" collapsed="false">
      <c r="BS52767" s="96" t="n">
        <f aca="false">BR52767-2.5</f>
        <v>-2.5</v>
      </c>
    </row>
    <row r="52768" customFormat="false" ht="12" hidden="false" customHeight="false" outlineLevel="0" collapsed="false">
      <c r="BS52768" s="96" t="n">
        <f aca="false">BR52768-2.5</f>
        <v>-2.5</v>
      </c>
    </row>
    <row r="52769" customFormat="false" ht="12" hidden="false" customHeight="false" outlineLevel="0" collapsed="false">
      <c r="BS52769" s="96" t="n">
        <f aca="false">BR52769-2.5</f>
        <v>-2.5</v>
      </c>
    </row>
    <row r="52770" customFormat="false" ht="12" hidden="false" customHeight="false" outlineLevel="0" collapsed="false">
      <c r="BS52770" s="96" t="n">
        <f aca="false">BR52770-2.5</f>
        <v>-2.5</v>
      </c>
    </row>
    <row r="52771" customFormat="false" ht="12" hidden="false" customHeight="false" outlineLevel="0" collapsed="false">
      <c r="BS52771" s="96" t="n">
        <f aca="false">BR52771-2.5</f>
        <v>-2.5</v>
      </c>
    </row>
    <row r="52772" customFormat="false" ht="12" hidden="false" customHeight="false" outlineLevel="0" collapsed="false">
      <c r="BS52772" s="96" t="n">
        <f aca="false">BR52772-2.5</f>
        <v>-2.5</v>
      </c>
    </row>
    <row r="52773" customFormat="false" ht="12" hidden="false" customHeight="false" outlineLevel="0" collapsed="false">
      <c r="BS52773" s="96" t="n">
        <f aca="false">BR52773-2.5</f>
        <v>-2.5</v>
      </c>
    </row>
    <row r="52774" customFormat="false" ht="12" hidden="false" customHeight="false" outlineLevel="0" collapsed="false">
      <c r="BS52774" s="96" t="n">
        <f aca="false">BR52774-2.5</f>
        <v>-2.5</v>
      </c>
    </row>
    <row r="52775" customFormat="false" ht="12" hidden="false" customHeight="false" outlineLevel="0" collapsed="false">
      <c r="BS52775" s="96" t="n">
        <f aca="false">BR52775-2.5</f>
        <v>-2.5</v>
      </c>
    </row>
    <row r="52776" customFormat="false" ht="12" hidden="false" customHeight="false" outlineLevel="0" collapsed="false">
      <c r="BS52776" s="96" t="n">
        <f aca="false">BR52776-2.5</f>
        <v>-2.5</v>
      </c>
    </row>
    <row r="52777" customFormat="false" ht="12" hidden="false" customHeight="false" outlineLevel="0" collapsed="false">
      <c r="BS52777" s="96" t="n">
        <f aca="false">BR52777-2.5</f>
        <v>-2.5</v>
      </c>
    </row>
    <row r="52778" customFormat="false" ht="12" hidden="false" customHeight="false" outlineLevel="0" collapsed="false">
      <c r="BS52778" s="96" t="n">
        <f aca="false">BR52778-2.5</f>
        <v>-2.5</v>
      </c>
    </row>
    <row r="52779" customFormat="false" ht="12" hidden="false" customHeight="false" outlineLevel="0" collapsed="false">
      <c r="BS52779" s="96" t="n">
        <f aca="false">BR52779-2.5</f>
        <v>-2.5</v>
      </c>
    </row>
    <row r="52780" customFormat="false" ht="12" hidden="false" customHeight="false" outlineLevel="0" collapsed="false">
      <c r="BS52780" s="96" t="n">
        <f aca="false">BR52780-2.5</f>
        <v>-2.5</v>
      </c>
    </row>
    <row r="52781" customFormat="false" ht="12" hidden="false" customHeight="false" outlineLevel="0" collapsed="false">
      <c r="BS52781" s="96" t="n">
        <f aca="false">BR52781-2.5</f>
        <v>-2.5</v>
      </c>
    </row>
    <row r="52782" customFormat="false" ht="12" hidden="false" customHeight="false" outlineLevel="0" collapsed="false">
      <c r="BS52782" s="96" t="n">
        <f aca="false">BR52782-2.5</f>
        <v>-2.5</v>
      </c>
    </row>
    <row r="52783" customFormat="false" ht="12" hidden="false" customHeight="false" outlineLevel="0" collapsed="false">
      <c r="BS52783" s="96" t="n">
        <f aca="false">BR52783-2.5</f>
        <v>-2.5</v>
      </c>
    </row>
    <row r="52784" customFormat="false" ht="12" hidden="false" customHeight="false" outlineLevel="0" collapsed="false">
      <c r="BS52784" s="96" t="n">
        <f aca="false">BR52784-2.5</f>
        <v>-2.5</v>
      </c>
    </row>
    <row r="52785" customFormat="false" ht="12" hidden="false" customHeight="false" outlineLevel="0" collapsed="false">
      <c r="BS52785" s="96" t="n">
        <f aca="false">BR52785-2.5</f>
        <v>-2.5</v>
      </c>
    </row>
    <row r="52786" customFormat="false" ht="12" hidden="false" customHeight="false" outlineLevel="0" collapsed="false">
      <c r="BS52786" s="96" t="n">
        <f aca="false">BR52786-2.5</f>
        <v>-2.5</v>
      </c>
    </row>
    <row r="52787" customFormat="false" ht="12" hidden="false" customHeight="false" outlineLevel="0" collapsed="false">
      <c r="BS52787" s="96" t="n">
        <f aca="false">BR52787-2.5</f>
        <v>-2.5</v>
      </c>
    </row>
    <row r="52788" customFormat="false" ht="12" hidden="false" customHeight="false" outlineLevel="0" collapsed="false">
      <c r="BS52788" s="96" t="n">
        <f aca="false">BR52788-2.5</f>
        <v>-2.5</v>
      </c>
    </row>
    <row r="52789" customFormat="false" ht="12" hidden="false" customHeight="false" outlineLevel="0" collapsed="false">
      <c r="BS52789" s="96" t="n">
        <f aca="false">BR52789-2.5</f>
        <v>-2.5</v>
      </c>
    </row>
    <row r="52790" customFormat="false" ht="12" hidden="false" customHeight="false" outlineLevel="0" collapsed="false">
      <c r="BS52790" s="96" t="n">
        <f aca="false">BR52790-2.5</f>
        <v>-2.5</v>
      </c>
    </row>
    <row r="52791" customFormat="false" ht="12" hidden="false" customHeight="false" outlineLevel="0" collapsed="false">
      <c r="BS52791" s="96" t="n">
        <f aca="false">BR52791-2.5</f>
        <v>-2.5</v>
      </c>
    </row>
    <row r="52792" customFormat="false" ht="12" hidden="false" customHeight="false" outlineLevel="0" collapsed="false">
      <c r="BS52792" s="96" t="n">
        <f aca="false">BR52792-2.5</f>
        <v>-2.5</v>
      </c>
    </row>
    <row r="52793" customFormat="false" ht="12" hidden="false" customHeight="false" outlineLevel="0" collapsed="false">
      <c r="BS52793" s="96" t="n">
        <f aca="false">BR52793-2.5</f>
        <v>-2.5</v>
      </c>
    </row>
    <row r="52794" customFormat="false" ht="12" hidden="false" customHeight="false" outlineLevel="0" collapsed="false">
      <c r="BS52794" s="96" t="n">
        <f aca="false">BR52794-2.5</f>
        <v>-2.5</v>
      </c>
    </row>
    <row r="52795" customFormat="false" ht="12" hidden="false" customHeight="false" outlineLevel="0" collapsed="false">
      <c r="BS52795" s="96" t="n">
        <f aca="false">BR52795-2.5</f>
        <v>-2.5</v>
      </c>
    </row>
    <row r="52796" customFormat="false" ht="12" hidden="false" customHeight="false" outlineLevel="0" collapsed="false">
      <c r="BS52796" s="96" t="n">
        <f aca="false">BR52796-2.5</f>
        <v>-2.5</v>
      </c>
    </row>
    <row r="52797" customFormat="false" ht="12" hidden="false" customHeight="false" outlineLevel="0" collapsed="false">
      <c r="BS52797" s="96" t="n">
        <f aca="false">BR52797-2.5</f>
        <v>-2.5</v>
      </c>
    </row>
    <row r="52798" customFormat="false" ht="12" hidden="false" customHeight="false" outlineLevel="0" collapsed="false">
      <c r="BS52798" s="96" t="n">
        <f aca="false">BR52798-2.5</f>
        <v>-2.5</v>
      </c>
    </row>
    <row r="52799" customFormat="false" ht="12" hidden="false" customHeight="false" outlineLevel="0" collapsed="false">
      <c r="BS52799" s="96" t="n">
        <f aca="false">BR52799-2.5</f>
        <v>-2.5</v>
      </c>
    </row>
    <row r="52800" customFormat="false" ht="12" hidden="false" customHeight="false" outlineLevel="0" collapsed="false">
      <c r="BS52800" s="96" t="n">
        <f aca="false">BR52800-2.5</f>
        <v>-2.5</v>
      </c>
    </row>
    <row r="52801" customFormat="false" ht="12" hidden="false" customHeight="false" outlineLevel="0" collapsed="false">
      <c r="BS52801" s="96" t="n">
        <f aca="false">BR52801-2.5</f>
        <v>-2.5</v>
      </c>
    </row>
    <row r="52802" customFormat="false" ht="12" hidden="false" customHeight="false" outlineLevel="0" collapsed="false">
      <c r="BS52802" s="96" t="n">
        <f aca="false">BR52802-2.5</f>
        <v>-2.5</v>
      </c>
    </row>
    <row r="52803" customFormat="false" ht="12" hidden="false" customHeight="false" outlineLevel="0" collapsed="false">
      <c r="BS52803" s="96" t="n">
        <f aca="false">BR52803-2.5</f>
        <v>-2.5</v>
      </c>
    </row>
    <row r="52804" customFormat="false" ht="12" hidden="false" customHeight="false" outlineLevel="0" collapsed="false">
      <c r="BS52804" s="96" t="n">
        <f aca="false">BR52804-2.5</f>
        <v>-2.5</v>
      </c>
    </row>
    <row r="52805" customFormat="false" ht="12" hidden="false" customHeight="false" outlineLevel="0" collapsed="false">
      <c r="BS52805" s="96" t="n">
        <f aca="false">BR52805-2.5</f>
        <v>-2.5</v>
      </c>
    </row>
    <row r="52806" customFormat="false" ht="12" hidden="false" customHeight="false" outlineLevel="0" collapsed="false">
      <c r="BS52806" s="96" t="n">
        <f aca="false">BR52806-2.5</f>
        <v>-2.5</v>
      </c>
    </row>
    <row r="52807" customFormat="false" ht="12" hidden="false" customHeight="false" outlineLevel="0" collapsed="false">
      <c r="BS52807" s="96" t="n">
        <f aca="false">BR52807-2.5</f>
        <v>-2.5</v>
      </c>
    </row>
    <row r="52808" customFormat="false" ht="12" hidden="false" customHeight="false" outlineLevel="0" collapsed="false">
      <c r="BS52808" s="96" t="n">
        <f aca="false">BR52808-2.5</f>
        <v>-2.5</v>
      </c>
    </row>
    <row r="52809" customFormat="false" ht="12" hidden="false" customHeight="false" outlineLevel="0" collapsed="false">
      <c r="BS52809" s="96" t="n">
        <f aca="false">BR52809-2.5</f>
        <v>-2.5</v>
      </c>
    </row>
    <row r="52810" customFormat="false" ht="12" hidden="false" customHeight="false" outlineLevel="0" collapsed="false">
      <c r="BS52810" s="96" t="n">
        <f aca="false">BR52810-2.5</f>
        <v>-2.5</v>
      </c>
    </row>
    <row r="52811" customFormat="false" ht="12" hidden="false" customHeight="false" outlineLevel="0" collapsed="false">
      <c r="BS52811" s="96" t="n">
        <f aca="false">BR52811-2.5</f>
        <v>-2.5</v>
      </c>
    </row>
    <row r="52812" customFormat="false" ht="12" hidden="false" customHeight="false" outlineLevel="0" collapsed="false">
      <c r="BS52812" s="96" t="n">
        <f aca="false">BR52812-2.5</f>
        <v>-2.5</v>
      </c>
    </row>
    <row r="52813" customFormat="false" ht="12" hidden="false" customHeight="false" outlineLevel="0" collapsed="false">
      <c r="BS52813" s="96" t="n">
        <f aca="false">BR52813-2.5</f>
        <v>-2.5</v>
      </c>
    </row>
    <row r="52814" customFormat="false" ht="12" hidden="false" customHeight="false" outlineLevel="0" collapsed="false">
      <c r="BS52814" s="96" t="n">
        <f aca="false">BR52814-2.5</f>
        <v>-2.5</v>
      </c>
    </row>
    <row r="52815" customFormat="false" ht="12" hidden="false" customHeight="false" outlineLevel="0" collapsed="false">
      <c r="BS52815" s="96" t="n">
        <f aca="false">BR52815-2.5</f>
        <v>-2.5</v>
      </c>
    </row>
    <row r="52816" customFormat="false" ht="12" hidden="false" customHeight="false" outlineLevel="0" collapsed="false">
      <c r="BS52816" s="96" t="n">
        <f aca="false">BR52816-2.5</f>
        <v>-2.5</v>
      </c>
    </row>
    <row r="52817" customFormat="false" ht="12" hidden="false" customHeight="false" outlineLevel="0" collapsed="false">
      <c r="BS52817" s="96" t="n">
        <f aca="false">BR52817-2.5</f>
        <v>-2.5</v>
      </c>
    </row>
    <row r="52818" customFormat="false" ht="12" hidden="false" customHeight="false" outlineLevel="0" collapsed="false">
      <c r="BS52818" s="96" t="n">
        <f aca="false">BR52818-2.5</f>
        <v>-2.5</v>
      </c>
    </row>
    <row r="52819" customFormat="false" ht="12" hidden="false" customHeight="false" outlineLevel="0" collapsed="false">
      <c r="BS52819" s="96" t="n">
        <f aca="false">BR52819-2.5</f>
        <v>-2.5</v>
      </c>
    </row>
    <row r="52820" customFormat="false" ht="12" hidden="false" customHeight="false" outlineLevel="0" collapsed="false">
      <c r="BS52820" s="96" t="n">
        <f aca="false">BR52820-2.5</f>
        <v>-2.5</v>
      </c>
    </row>
    <row r="52821" customFormat="false" ht="12" hidden="false" customHeight="false" outlineLevel="0" collapsed="false">
      <c r="BS52821" s="96" t="n">
        <f aca="false">BR52821-2.5</f>
        <v>-2.5</v>
      </c>
    </row>
    <row r="52822" customFormat="false" ht="12" hidden="false" customHeight="false" outlineLevel="0" collapsed="false">
      <c r="BS52822" s="96" t="n">
        <f aca="false">BR52822-2.5</f>
        <v>-2.5</v>
      </c>
    </row>
    <row r="52823" customFormat="false" ht="12" hidden="false" customHeight="false" outlineLevel="0" collapsed="false">
      <c r="BS52823" s="96" t="n">
        <f aca="false">BR52823-2.5</f>
        <v>-2.5</v>
      </c>
    </row>
    <row r="52824" customFormat="false" ht="12" hidden="false" customHeight="false" outlineLevel="0" collapsed="false">
      <c r="BS52824" s="96" t="n">
        <f aca="false">BR52824-2.5</f>
        <v>-2.5</v>
      </c>
    </row>
    <row r="52825" customFormat="false" ht="12" hidden="false" customHeight="false" outlineLevel="0" collapsed="false">
      <c r="BS52825" s="96" t="n">
        <f aca="false">BR52825-2.5</f>
        <v>-2.5</v>
      </c>
    </row>
    <row r="52826" customFormat="false" ht="12" hidden="false" customHeight="false" outlineLevel="0" collapsed="false">
      <c r="BS52826" s="96" t="n">
        <f aca="false">BR52826-2.5</f>
        <v>-2.5</v>
      </c>
    </row>
    <row r="52827" customFormat="false" ht="12" hidden="false" customHeight="false" outlineLevel="0" collapsed="false">
      <c r="BS52827" s="96" t="n">
        <f aca="false">BR52827-2.5</f>
        <v>-2.5</v>
      </c>
    </row>
    <row r="52828" customFormat="false" ht="12" hidden="false" customHeight="false" outlineLevel="0" collapsed="false">
      <c r="BS52828" s="96" t="n">
        <f aca="false">BR52828-2.5</f>
        <v>-2.5</v>
      </c>
    </row>
    <row r="52829" customFormat="false" ht="12" hidden="false" customHeight="false" outlineLevel="0" collapsed="false">
      <c r="BS52829" s="96" t="n">
        <f aca="false">BR52829-2.5</f>
        <v>-2.5</v>
      </c>
    </row>
    <row r="52830" customFormat="false" ht="12" hidden="false" customHeight="false" outlineLevel="0" collapsed="false">
      <c r="BS52830" s="96" t="n">
        <f aca="false">BR52830-2.5</f>
        <v>-2.5</v>
      </c>
    </row>
    <row r="52831" customFormat="false" ht="12" hidden="false" customHeight="false" outlineLevel="0" collapsed="false">
      <c r="BS52831" s="96" t="n">
        <f aca="false">BR52831-2.5</f>
        <v>-2.5</v>
      </c>
    </row>
    <row r="52832" customFormat="false" ht="12" hidden="false" customHeight="false" outlineLevel="0" collapsed="false">
      <c r="BS52832" s="96" t="n">
        <f aca="false">BR52832-2.5</f>
        <v>-2.5</v>
      </c>
    </row>
    <row r="52833" customFormat="false" ht="12" hidden="false" customHeight="false" outlineLevel="0" collapsed="false">
      <c r="BS52833" s="96" t="n">
        <f aca="false">BR52833-2.5</f>
        <v>-2.5</v>
      </c>
    </row>
    <row r="52834" customFormat="false" ht="12" hidden="false" customHeight="false" outlineLevel="0" collapsed="false">
      <c r="BS52834" s="96" t="n">
        <f aca="false">BR52834-2.5</f>
        <v>-2.5</v>
      </c>
    </row>
    <row r="52835" customFormat="false" ht="12" hidden="false" customHeight="false" outlineLevel="0" collapsed="false">
      <c r="BS52835" s="96" t="n">
        <f aca="false">BR52835-2.5</f>
        <v>-2.5</v>
      </c>
    </row>
    <row r="52836" customFormat="false" ht="12" hidden="false" customHeight="false" outlineLevel="0" collapsed="false">
      <c r="BS52836" s="96" t="n">
        <f aca="false">BR52836-2.5</f>
        <v>-2.5</v>
      </c>
    </row>
    <row r="52837" customFormat="false" ht="12" hidden="false" customHeight="false" outlineLevel="0" collapsed="false">
      <c r="BS52837" s="96" t="n">
        <f aca="false">BR52837-2.5</f>
        <v>-2.5</v>
      </c>
    </row>
    <row r="52838" customFormat="false" ht="12" hidden="false" customHeight="false" outlineLevel="0" collapsed="false">
      <c r="BS52838" s="96" t="n">
        <f aca="false">BR52838-2.5</f>
        <v>-2.5</v>
      </c>
    </row>
    <row r="52839" customFormat="false" ht="12" hidden="false" customHeight="false" outlineLevel="0" collapsed="false">
      <c r="BS52839" s="96" t="n">
        <f aca="false">BR52839-2.5</f>
        <v>-2.5</v>
      </c>
    </row>
    <row r="52840" customFormat="false" ht="12" hidden="false" customHeight="false" outlineLevel="0" collapsed="false">
      <c r="BS52840" s="96" t="n">
        <f aca="false">BR52840-2.5</f>
        <v>-2.5</v>
      </c>
    </row>
    <row r="52841" customFormat="false" ht="12" hidden="false" customHeight="false" outlineLevel="0" collapsed="false">
      <c r="BS52841" s="96" t="n">
        <f aca="false">BR52841-2.5</f>
        <v>-2.5</v>
      </c>
    </row>
    <row r="52842" customFormat="false" ht="12" hidden="false" customHeight="false" outlineLevel="0" collapsed="false">
      <c r="BS52842" s="96" t="n">
        <f aca="false">BR52842-2.5</f>
        <v>-2.5</v>
      </c>
    </row>
    <row r="52843" customFormat="false" ht="12" hidden="false" customHeight="false" outlineLevel="0" collapsed="false">
      <c r="BS52843" s="96" t="n">
        <f aca="false">BR52843-2.5</f>
        <v>-2.5</v>
      </c>
    </row>
    <row r="52844" customFormat="false" ht="12" hidden="false" customHeight="false" outlineLevel="0" collapsed="false">
      <c r="BS52844" s="96" t="n">
        <f aca="false">BR52844-2.5</f>
        <v>-2.5</v>
      </c>
    </row>
    <row r="52845" customFormat="false" ht="12" hidden="false" customHeight="false" outlineLevel="0" collapsed="false">
      <c r="BS52845" s="96" t="n">
        <f aca="false">BR52845-2.5</f>
        <v>-2.5</v>
      </c>
    </row>
    <row r="52846" customFormat="false" ht="12" hidden="false" customHeight="false" outlineLevel="0" collapsed="false">
      <c r="BS52846" s="96" t="n">
        <f aca="false">BR52846-2.5</f>
        <v>-2.5</v>
      </c>
    </row>
    <row r="52847" customFormat="false" ht="12" hidden="false" customHeight="false" outlineLevel="0" collapsed="false">
      <c r="BS52847" s="96" t="n">
        <f aca="false">BR52847-2.5</f>
        <v>-2.5</v>
      </c>
    </row>
    <row r="52848" customFormat="false" ht="12" hidden="false" customHeight="false" outlineLevel="0" collapsed="false">
      <c r="BS52848" s="96" t="n">
        <f aca="false">BR52848-2.5</f>
        <v>-2.5</v>
      </c>
    </row>
    <row r="52849" customFormat="false" ht="12" hidden="false" customHeight="false" outlineLevel="0" collapsed="false">
      <c r="BS52849" s="96" t="n">
        <f aca="false">BR52849-2.5</f>
        <v>-2.5</v>
      </c>
    </row>
    <row r="52850" customFormat="false" ht="12" hidden="false" customHeight="false" outlineLevel="0" collapsed="false">
      <c r="BS52850" s="96" t="n">
        <f aca="false">BR52850-2.5</f>
        <v>-2.5</v>
      </c>
    </row>
    <row r="52851" customFormat="false" ht="12" hidden="false" customHeight="false" outlineLevel="0" collapsed="false">
      <c r="BS52851" s="96" t="n">
        <f aca="false">BR52851-2.5</f>
        <v>-2.5</v>
      </c>
    </row>
    <row r="52852" customFormat="false" ht="12" hidden="false" customHeight="false" outlineLevel="0" collapsed="false">
      <c r="BS52852" s="96" t="n">
        <f aca="false">BR52852-2.5</f>
        <v>-2.5</v>
      </c>
    </row>
    <row r="52853" customFormat="false" ht="12" hidden="false" customHeight="false" outlineLevel="0" collapsed="false">
      <c r="BS52853" s="96" t="n">
        <f aca="false">BR52853-2.5</f>
        <v>-2.5</v>
      </c>
    </row>
    <row r="52854" customFormat="false" ht="12" hidden="false" customHeight="false" outlineLevel="0" collapsed="false">
      <c r="BS52854" s="96" t="n">
        <f aca="false">BR52854-2.5</f>
        <v>-2.5</v>
      </c>
    </row>
    <row r="52855" customFormat="false" ht="12" hidden="false" customHeight="false" outlineLevel="0" collapsed="false">
      <c r="BS52855" s="96" t="n">
        <f aca="false">BR52855-2.5</f>
        <v>-2.5</v>
      </c>
    </row>
    <row r="52856" customFormat="false" ht="12" hidden="false" customHeight="false" outlineLevel="0" collapsed="false">
      <c r="BS52856" s="96" t="n">
        <f aca="false">BR52856-2.5</f>
        <v>-2.5</v>
      </c>
    </row>
    <row r="52857" customFormat="false" ht="12" hidden="false" customHeight="false" outlineLevel="0" collapsed="false">
      <c r="BS52857" s="96" t="n">
        <f aca="false">BR52857-2.5</f>
        <v>-2.5</v>
      </c>
    </row>
    <row r="52858" customFormat="false" ht="12" hidden="false" customHeight="false" outlineLevel="0" collapsed="false">
      <c r="BS52858" s="96" t="n">
        <f aca="false">BR52858-2.5</f>
        <v>-2.5</v>
      </c>
    </row>
    <row r="52859" customFormat="false" ht="12" hidden="false" customHeight="false" outlineLevel="0" collapsed="false">
      <c r="BS52859" s="96" t="n">
        <f aca="false">BR52859-2.5</f>
        <v>-2.5</v>
      </c>
    </row>
    <row r="52860" customFormat="false" ht="12" hidden="false" customHeight="false" outlineLevel="0" collapsed="false">
      <c r="BS52860" s="96" t="n">
        <f aca="false">BR52860-2.5</f>
        <v>-2.5</v>
      </c>
    </row>
    <row r="52861" customFormat="false" ht="12" hidden="false" customHeight="false" outlineLevel="0" collapsed="false">
      <c r="BS52861" s="96" t="n">
        <f aca="false">BR52861-2.5</f>
        <v>-2.5</v>
      </c>
    </row>
    <row r="52862" customFormat="false" ht="12" hidden="false" customHeight="false" outlineLevel="0" collapsed="false">
      <c r="BS52862" s="96" t="n">
        <f aca="false">BR52862-2.5</f>
        <v>-2.5</v>
      </c>
    </row>
    <row r="52863" customFormat="false" ht="12" hidden="false" customHeight="false" outlineLevel="0" collapsed="false">
      <c r="BS52863" s="96" t="n">
        <f aca="false">BR52863-2.5</f>
        <v>-2.5</v>
      </c>
    </row>
    <row r="52864" customFormat="false" ht="12" hidden="false" customHeight="false" outlineLevel="0" collapsed="false">
      <c r="BS52864" s="96" t="n">
        <f aca="false">BR52864-2.5</f>
        <v>-2.5</v>
      </c>
    </row>
    <row r="52865" customFormat="false" ht="12" hidden="false" customHeight="false" outlineLevel="0" collapsed="false">
      <c r="BS52865" s="96" t="n">
        <f aca="false">BR52865-2.5</f>
        <v>-2.5</v>
      </c>
    </row>
    <row r="52866" customFormat="false" ht="12" hidden="false" customHeight="false" outlineLevel="0" collapsed="false">
      <c r="BS52866" s="96" t="n">
        <f aca="false">BR52866-2.5</f>
        <v>-2.5</v>
      </c>
    </row>
    <row r="52867" customFormat="false" ht="12" hidden="false" customHeight="false" outlineLevel="0" collapsed="false">
      <c r="BS52867" s="96" t="n">
        <f aca="false">BR52867-2.5</f>
        <v>-2.5</v>
      </c>
    </row>
    <row r="52868" customFormat="false" ht="12" hidden="false" customHeight="false" outlineLevel="0" collapsed="false">
      <c r="BS52868" s="96" t="n">
        <f aca="false">BR52868-2.5</f>
        <v>-2.5</v>
      </c>
    </row>
    <row r="52869" customFormat="false" ht="12" hidden="false" customHeight="false" outlineLevel="0" collapsed="false">
      <c r="BS52869" s="96" t="n">
        <f aca="false">BR52869-2.5</f>
        <v>-2.5</v>
      </c>
    </row>
    <row r="52870" customFormat="false" ht="12" hidden="false" customHeight="false" outlineLevel="0" collapsed="false">
      <c r="BS52870" s="96" t="n">
        <f aca="false">BR52870-2.5</f>
        <v>-2.5</v>
      </c>
    </row>
    <row r="52871" customFormat="false" ht="12" hidden="false" customHeight="false" outlineLevel="0" collapsed="false">
      <c r="BS52871" s="96" t="n">
        <f aca="false">BR52871-2.5</f>
        <v>-2.5</v>
      </c>
    </row>
    <row r="52872" customFormat="false" ht="12" hidden="false" customHeight="false" outlineLevel="0" collapsed="false">
      <c r="BS52872" s="96" t="n">
        <f aca="false">BR52872-2.5</f>
        <v>-2.5</v>
      </c>
    </row>
    <row r="52873" customFormat="false" ht="12" hidden="false" customHeight="false" outlineLevel="0" collapsed="false">
      <c r="BS52873" s="96" t="n">
        <f aca="false">BR52873-2.5</f>
        <v>-2.5</v>
      </c>
    </row>
    <row r="52874" customFormat="false" ht="12" hidden="false" customHeight="false" outlineLevel="0" collapsed="false">
      <c r="BS52874" s="96" t="n">
        <f aca="false">BR52874-2.5</f>
        <v>-2.5</v>
      </c>
    </row>
    <row r="52875" customFormat="false" ht="12" hidden="false" customHeight="false" outlineLevel="0" collapsed="false">
      <c r="BS52875" s="96" t="n">
        <f aca="false">BR52875-2.5</f>
        <v>-2.5</v>
      </c>
    </row>
    <row r="52876" customFormat="false" ht="12" hidden="false" customHeight="false" outlineLevel="0" collapsed="false">
      <c r="BS52876" s="96" t="n">
        <f aca="false">BR52876-2.5</f>
        <v>-2.5</v>
      </c>
    </row>
    <row r="52877" customFormat="false" ht="12" hidden="false" customHeight="false" outlineLevel="0" collapsed="false">
      <c r="BS52877" s="96" t="n">
        <f aca="false">BR52877-2.5</f>
        <v>-2.5</v>
      </c>
    </row>
    <row r="52878" customFormat="false" ht="12" hidden="false" customHeight="false" outlineLevel="0" collapsed="false">
      <c r="BS52878" s="96" t="n">
        <f aca="false">BR52878-2.5</f>
        <v>-2.5</v>
      </c>
    </row>
    <row r="52879" customFormat="false" ht="12" hidden="false" customHeight="false" outlineLevel="0" collapsed="false">
      <c r="BS52879" s="96" t="n">
        <f aca="false">BR52879-2.5</f>
        <v>-2.5</v>
      </c>
    </row>
    <row r="52880" customFormat="false" ht="12" hidden="false" customHeight="false" outlineLevel="0" collapsed="false">
      <c r="BS52880" s="96" t="n">
        <f aca="false">BR52880-2.5</f>
        <v>-2.5</v>
      </c>
    </row>
    <row r="52881" customFormat="false" ht="12" hidden="false" customHeight="false" outlineLevel="0" collapsed="false">
      <c r="BS52881" s="96" t="n">
        <f aca="false">BR52881-2.5</f>
        <v>-2.5</v>
      </c>
    </row>
    <row r="52882" customFormat="false" ht="12" hidden="false" customHeight="false" outlineLevel="0" collapsed="false">
      <c r="BS52882" s="96" t="n">
        <f aca="false">BR52882-2.5</f>
        <v>-2.5</v>
      </c>
    </row>
    <row r="52883" customFormat="false" ht="12" hidden="false" customHeight="false" outlineLevel="0" collapsed="false">
      <c r="BS52883" s="96" t="n">
        <f aca="false">BR52883-2.5</f>
        <v>-2.5</v>
      </c>
    </row>
    <row r="52884" customFormat="false" ht="12" hidden="false" customHeight="false" outlineLevel="0" collapsed="false">
      <c r="BS52884" s="96" t="n">
        <f aca="false">BR52884-2.5</f>
        <v>-2.5</v>
      </c>
    </row>
    <row r="52885" customFormat="false" ht="12" hidden="false" customHeight="false" outlineLevel="0" collapsed="false">
      <c r="BS52885" s="96" t="n">
        <f aca="false">BR52885-2.5</f>
        <v>-2.5</v>
      </c>
    </row>
    <row r="52886" customFormat="false" ht="12" hidden="false" customHeight="false" outlineLevel="0" collapsed="false">
      <c r="BS52886" s="96" t="n">
        <f aca="false">BR52886-2.5</f>
        <v>-2.5</v>
      </c>
    </row>
    <row r="52887" customFormat="false" ht="12" hidden="false" customHeight="false" outlineLevel="0" collapsed="false">
      <c r="BS52887" s="96" t="n">
        <f aca="false">BR52887-2.5</f>
        <v>-2.5</v>
      </c>
    </row>
    <row r="52888" customFormat="false" ht="12" hidden="false" customHeight="false" outlineLevel="0" collapsed="false">
      <c r="BS52888" s="96" t="n">
        <f aca="false">BR52888-2.5</f>
        <v>-2.5</v>
      </c>
    </row>
    <row r="52889" customFormat="false" ht="12" hidden="false" customHeight="false" outlineLevel="0" collapsed="false">
      <c r="BS52889" s="96" t="n">
        <f aca="false">BR52889-2.5</f>
        <v>-2.5</v>
      </c>
    </row>
    <row r="52890" customFormat="false" ht="12" hidden="false" customHeight="false" outlineLevel="0" collapsed="false">
      <c r="BS52890" s="96" t="n">
        <f aca="false">BR52890-2.5</f>
        <v>-2.5</v>
      </c>
    </row>
    <row r="52891" customFormat="false" ht="12" hidden="false" customHeight="false" outlineLevel="0" collapsed="false">
      <c r="BS52891" s="96" t="n">
        <f aca="false">BR52891-2.5</f>
        <v>-2.5</v>
      </c>
    </row>
    <row r="52892" customFormat="false" ht="12" hidden="false" customHeight="false" outlineLevel="0" collapsed="false">
      <c r="BS52892" s="96" t="n">
        <f aca="false">BR52892-2.5</f>
        <v>-2.5</v>
      </c>
    </row>
    <row r="52893" customFormat="false" ht="12" hidden="false" customHeight="false" outlineLevel="0" collapsed="false">
      <c r="BS52893" s="96" t="n">
        <f aca="false">BR52893-2.5</f>
        <v>-2.5</v>
      </c>
    </row>
    <row r="52894" customFormat="false" ht="12" hidden="false" customHeight="false" outlineLevel="0" collapsed="false">
      <c r="BS52894" s="96" t="n">
        <f aca="false">BR52894-2.5</f>
        <v>-2.5</v>
      </c>
    </row>
    <row r="52895" customFormat="false" ht="12" hidden="false" customHeight="false" outlineLevel="0" collapsed="false">
      <c r="BS52895" s="96" t="n">
        <f aca="false">BR52895-2.5</f>
        <v>-2.5</v>
      </c>
    </row>
    <row r="52896" customFormat="false" ht="12" hidden="false" customHeight="false" outlineLevel="0" collapsed="false">
      <c r="BS52896" s="96" t="n">
        <f aca="false">BR52896-2.5</f>
        <v>-2.5</v>
      </c>
    </row>
    <row r="52897" customFormat="false" ht="12" hidden="false" customHeight="false" outlineLevel="0" collapsed="false">
      <c r="BS52897" s="96" t="n">
        <f aca="false">BR52897-2.5</f>
        <v>-2.5</v>
      </c>
    </row>
    <row r="52898" customFormat="false" ht="12" hidden="false" customHeight="false" outlineLevel="0" collapsed="false">
      <c r="BS52898" s="96" t="n">
        <f aca="false">BR52898-2.5</f>
        <v>-2.5</v>
      </c>
    </row>
    <row r="52899" customFormat="false" ht="12" hidden="false" customHeight="false" outlineLevel="0" collapsed="false">
      <c r="BS52899" s="96" t="n">
        <f aca="false">BR52899-2.5</f>
        <v>-2.5</v>
      </c>
    </row>
    <row r="52900" customFormat="false" ht="12" hidden="false" customHeight="false" outlineLevel="0" collapsed="false">
      <c r="BS52900" s="96" t="n">
        <f aca="false">BR52900-2.5</f>
        <v>-2.5</v>
      </c>
    </row>
    <row r="52901" customFormat="false" ht="12" hidden="false" customHeight="false" outlineLevel="0" collapsed="false">
      <c r="BS52901" s="96" t="n">
        <f aca="false">BR52901-2.5</f>
        <v>-2.5</v>
      </c>
    </row>
    <row r="52902" customFormat="false" ht="12" hidden="false" customHeight="false" outlineLevel="0" collapsed="false">
      <c r="BS52902" s="96" t="n">
        <f aca="false">BR52902-2.5</f>
        <v>-2.5</v>
      </c>
    </row>
    <row r="52903" customFormat="false" ht="12" hidden="false" customHeight="false" outlineLevel="0" collapsed="false">
      <c r="BS52903" s="96" t="n">
        <f aca="false">BR52903-2.5</f>
        <v>-2.5</v>
      </c>
    </row>
    <row r="52904" customFormat="false" ht="12" hidden="false" customHeight="false" outlineLevel="0" collapsed="false">
      <c r="BS52904" s="96" t="n">
        <f aca="false">BR52904-2.5</f>
        <v>-2.5</v>
      </c>
    </row>
    <row r="52905" customFormat="false" ht="12" hidden="false" customHeight="false" outlineLevel="0" collapsed="false">
      <c r="BS52905" s="96" t="n">
        <f aca="false">BR52905-2.5</f>
        <v>-2.5</v>
      </c>
    </row>
    <row r="52906" customFormat="false" ht="12" hidden="false" customHeight="false" outlineLevel="0" collapsed="false">
      <c r="BS52906" s="96" t="n">
        <f aca="false">BR52906-2.5</f>
        <v>-2.5</v>
      </c>
    </row>
    <row r="52907" customFormat="false" ht="12" hidden="false" customHeight="false" outlineLevel="0" collapsed="false">
      <c r="BS52907" s="96" t="n">
        <f aca="false">BR52907-2.5</f>
        <v>-2.5</v>
      </c>
    </row>
    <row r="52908" customFormat="false" ht="12" hidden="false" customHeight="false" outlineLevel="0" collapsed="false">
      <c r="BS52908" s="96" t="n">
        <f aca="false">BR52908-2.5</f>
        <v>-2.5</v>
      </c>
    </row>
    <row r="52909" customFormat="false" ht="12" hidden="false" customHeight="false" outlineLevel="0" collapsed="false">
      <c r="BS52909" s="96" t="n">
        <f aca="false">BR52909-2.5</f>
        <v>-2.5</v>
      </c>
    </row>
    <row r="52910" customFormat="false" ht="12" hidden="false" customHeight="false" outlineLevel="0" collapsed="false">
      <c r="BS52910" s="96" t="n">
        <f aca="false">BR52910-2.5</f>
        <v>-2.5</v>
      </c>
    </row>
    <row r="52911" customFormat="false" ht="12" hidden="false" customHeight="false" outlineLevel="0" collapsed="false">
      <c r="BS52911" s="96" t="n">
        <f aca="false">BR52911-2.5</f>
        <v>-2.5</v>
      </c>
    </row>
    <row r="52912" customFormat="false" ht="12" hidden="false" customHeight="false" outlineLevel="0" collapsed="false">
      <c r="BS52912" s="96" t="n">
        <f aca="false">BR52912-2.5</f>
        <v>-2.5</v>
      </c>
    </row>
    <row r="52913" customFormat="false" ht="12" hidden="false" customHeight="false" outlineLevel="0" collapsed="false">
      <c r="BS52913" s="96" t="n">
        <f aca="false">BR52913-2.5</f>
        <v>-2.5</v>
      </c>
    </row>
    <row r="52914" customFormat="false" ht="12" hidden="false" customHeight="false" outlineLevel="0" collapsed="false">
      <c r="BS52914" s="96" t="n">
        <f aca="false">BR52914-2.5</f>
        <v>-2.5</v>
      </c>
    </row>
    <row r="52915" customFormat="false" ht="12" hidden="false" customHeight="false" outlineLevel="0" collapsed="false">
      <c r="BS52915" s="96" t="n">
        <f aca="false">BR52915-2.5</f>
        <v>-2.5</v>
      </c>
    </row>
    <row r="52916" customFormat="false" ht="12" hidden="false" customHeight="false" outlineLevel="0" collapsed="false">
      <c r="BS52916" s="96" t="n">
        <f aca="false">BR52916-2.5</f>
        <v>-2.5</v>
      </c>
    </row>
    <row r="52917" customFormat="false" ht="12" hidden="false" customHeight="false" outlineLevel="0" collapsed="false">
      <c r="BS52917" s="96" t="n">
        <f aca="false">BR52917-2.5</f>
        <v>-2.5</v>
      </c>
    </row>
    <row r="52918" customFormat="false" ht="12" hidden="false" customHeight="false" outlineLevel="0" collapsed="false">
      <c r="BS52918" s="96" t="n">
        <f aca="false">BR52918-2.5</f>
        <v>-2.5</v>
      </c>
    </row>
    <row r="52919" customFormat="false" ht="12" hidden="false" customHeight="false" outlineLevel="0" collapsed="false">
      <c r="BS52919" s="96" t="n">
        <f aca="false">BR52919-2.5</f>
        <v>-2.5</v>
      </c>
    </row>
    <row r="52920" customFormat="false" ht="12" hidden="false" customHeight="false" outlineLevel="0" collapsed="false">
      <c r="BS52920" s="96" t="n">
        <f aca="false">BR52920-2.5</f>
        <v>-2.5</v>
      </c>
    </row>
    <row r="52921" customFormat="false" ht="12" hidden="false" customHeight="false" outlineLevel="0" collapsed="false">
      <c r="BS52921" s="96" t="n">
        <f aca="false">BR52921-2.5</f>
        <v>-2.5</v>
      </c>
    </row>
    <row r="52922" customFormat="false" ht="12" hidden="false" customHeight="false" outlineLevel="0" collapsed="false">
      <c r="BS52922" s="96" t="n">
        <f aca="false">BR52922-2.5</f>
        <v>-2.5</v>
      </c>
    </row>
    <row r="52923" customFormat="false" ht="12" hidden="false" customHeight="false" outlineLevel="0" collapsed="false">
      <c r="BS52923" s="96" t="n">
        <f aca="false">BR52923-2.5</f>
        <v>-2.5</v>
      </c>
    </row>
    <row r="52924" customFormat="false" ht="12" hidden="false" customHeight="false" outlineLevel="0" collapsed="false">
      <c r="BS52924" s="96" t="n">
        <f aca="false">BR52924-2.5</f>
        <v>-2.5</v>
      </c>
    </row>
    <row r="52925" customFormat="false" ht="12" hidden="false" customHeight="false" outlineLevel="0" collapsed="false">
      <c r="BS52925" s="96" t="n">
        <f aca="false">BR52925-2.5</f>
        <v>-2.5</v>
      </c>
    </row>
    <row r="52926" customFormat="false" ht="12" hidden="false" customHeight="false" outlineLevel="0" collapsed="false">
      <c r="BS52926" s="96" t="n">
        <f aca="false">BR52926-2.5</f>
        <v>-2.5</v>
      </c>
    </row>
    <row r="52927" customFormat="false" ht="12" hidden="false" customHeight="false" outlineLevel="0" collapsed="false">
      <c r="BS52927" s="96" t="n">
        <f aca="false">BR52927-2.5</f>
        <v>-2.5</v>
      </c>
    </row>
    <row r="52928" customFormat="false" ht="12" hidden="false" customHeight="false" outlineLevel="0" collapsed="false">
      <c r="BS52928" s="96" t="n">
        <f aca="false">BR52928-2.5</f>
        <v>-2.5</v>
      </c>
    </row>
    <row r="52929" customFormat="false" ht="12" hidden="false" customHeight="false" outlineLevel="0" collapsed="false">
      <c r="BS52929" s="96" t="n">
        <f aca="false">BR52929-2.5</f>
        <v>-2.5</v>
      </c>
    </row>
    <row r="52930" customFormat="false" ht="12" hidden="false" customHeight="false" outlineLevel="0" collapsed="false">
      <c r="BS52930" s="96" t="n">
        <f aca="false">BR52930-2.5</f>
        <v>-2.5</v>
      </c>
    </row>
    <row r="52931" customFormat="false" ht="12" hidden="false" customHeight="false" outlineLevel="0" collapsed="false">
      <c r="BS52931" s="96" t="n">
        <f aca="false">BR52931-2.5</f>
        <v>-2.5</v>
      </c>
    </row>
    <row r="52932" customFormat="false" ht="12" hidden="false" customHeight="false" outlineLevel="0" collapsed="false">
      <c r="BS52932" s="96" t="n">
        <f aca="false">BR52932-2.5</f>
        <v>-2.5</v>
      </c>
    </row>
    <row r="52933" customFormat="false" ht="12" hidden="false" customHeight="false" outlineLevel="0" collapsed="false">
      <c r="BS52933" s="96" t="n">
        <f aca="false">BR52933-2.5</f>
        <v>-2.5</v>
      </c>
    </row>
    <row r="52934" customFormat="false" ht="12" hidden="false" customHeight="false" outlineLevel="0" collapsed="false">
      <c r="BS52934" s="96" t="n">
        <f aca="false">BR52934-2.5</f>
        <v>-2.5</v>
      </c>
    </row>
    <row r="52935" customFormat="false" ht="12" hidden="false" customHeight="false" outlineLevel="0" collapsed="false">
      <c r="BS52935" s="96" t="n">
        <f aca="false">BR52935-2.5</f>
        <v>-2.5</v>
      </c>
    </row>
    <row r="52936" customFormat="false" ht="12" hidden="false" customHeight="false" outlineLevel="0" collapsed="false">
      <c r="BS52936" s="96" t="n">
        <f aca="false">BR52936-2.5</f>
        <v>-2.5</v>
      </c>
    </row>
    <row r="52937" customFormat="false" ht="12" hidden="false" customHeight="false" outlineLevel="0" collapsed="false">
      <c r="BS52937" s="96" t="n">
        <f aca="false">BR52937-2.5</f>
        <v>-2.5</v>
      </c>
    </row>
    <row r="52938" customFormat="false" ht="12" hidden="false" customHeight="false" outlineLevel="0" collapsed="false">
      <c r="BS52938" s="96" t="n">
        <f aca="false">BR52938-2.5</f>
        <v>-2.5</v>
      </c>
    </row>
    <row r="52939" customFormat="false" ht="12" hidden="false" customHeight="false" outlineLevel="0" collapsed="false">
      <c r="BS52939" s="96" t="n">
        <f aca="false">BR52939-2.5</f>
        <v>-2.5</v>
      </c>
    </row>
    <row r="52940" customFormat="false" ht="12" hidden="false" customHeight="false" outlineLevel="0" collapsed="false">
      <c r="BS52940" s="96" t="n">
        <f aca="false">BR52940-2.5</f>
        <v>-2.5</v>
      </c>
    </row>
    <row r="52941" customFormat="false" ht="12" hidden="false" customHeight="false" outlineLevel="0" collapsed="false">
      <c r="BS52941" s="96" t="n">
        <f aca="false">BR52941-2.5</f>
        <v>-2.5</v>
      </c>
    </row>
    <row r="52942" customFormat="false" ht="12" hidden="false" customHeight="false" outlineLevel="0" collapsed="false">
      <c r="BS52942" s="96" t="n">
        <f aca="false">BR52942-2.5</f>
        <v>-2.5</v>
      </c>
    </row>
    <row r="52943" customFormat="false" ht="12" hidden="false" customHeight="false" outlineLevel="0" collapsed="false">
      <c r="BS52943" s="96" t="n">
        <f aca="false">BR52943-2.5</f>
        <v>-2.5</v>
      </c>
    </row>
    <row r="52944" customFormat="false" ht="12" hidden="false" customHeight="false" outlineLevel="0" collapsed="false">
      <c r="BS52944" s="96" t="n">
        <f aca="false">BR52944-2.5</f>
        <v>-2.5</v>
      </c>
    </row>
    <row r="52945" customFormat="false" ht="12" hidden="false" customHeight="false" outlineLevel="0" collapsed="false">
      <c r="BS52945" s="96" t="n">
        <f aca="false">BR52945-2.5</f>
        <v>-2.5</v>
      </c>
    </row>
    <row r="52946" customFormat="false" ht="12" hidden="false" customHeight="false" outlineLevel="0" collapsed="false">
      <c r="BS52946" s="96" t="n">
        <f aca="false">BR52946-2.5</f>
        <v>-2.5</v>
      </c>
    </row>
    <row r="52947" customFormat="false" ht="12" hidden="false" customHeight="false" outlineLevel="0" collapsed="false">
      <c r="BS52947" s="96" t="n">
        <f aca="false">BR52947-2.5</f>
        <v>-2.5</v>
      </c>
    </row>
    <row r="52948" customFormat="false" ht="12" hidden="false" customHeight="false" outlineLevel="0" collapsed="false">
      <c r="BS52948" s="96" t="n">
        <f aca="false">BR52948-2.5</f>
        <v>-2.5</v>
      </c>
    </row>
    <row r="52949" customFormat="false" ht="12" hidden="false" customHeight="false" outlineLevel="0" collapsed="false">
      <c r="BS52949" s="96" t="n">
        <f aca="false">BR52949-2.5</f>
        <v>-2.5</v>
      </c>
    </row>
    <row r="52950" customFormat="false" ht="12" hidden="false" customHeight="false" outlineLevel="0" collapsed="false">
      <c r="BS52950" s="96" t="n">
        <f aca="false">BR52950-2.5</f>
        <v>-2.5</v>
      </c>
    </row>
    <row r="52951" customFormat="false" ht="12" hidden="false" customHeight="false" outlineLevel="0" collapsed="false">
      <c r="BS52951" s="96" t="n">
        <f aca="false">BR52951-2.5</f>
        <v>-2.5</v>
      </c>
    </row>
    <row r="52952" customFormat="false" ht="12" hidden="false" customHeight="false" outlineLevel="0" collapsed="false">
      <c r="BS52952" s="96" t="n">
        <f aca="false">BR52952-2.5</f>
        <v>-2.5</v>
      </c>
    </row>
    <row r="52953" customFormat="false" ht="12" hidden="false" customHeight="false" outlineLevel="0" collapsed="false">
      <c r="BS52953" s="96" t="n">
        <f aca="false">BR52953-2.5</f>
        <v>-2.5</v>
      </c>
    </row>
    <row r="52954" customFormat="false" ht="12" hidden="false" customHeight="false" outlineLevel="0" collapsed="false">
      <c r="BS52954" s="96" t="n">
        <f aca="false">BR52954-2.5</f>
        <v>-2.5</v>
      </c>
    </row>
    <row r="52955" customFormat="false" ht="12" hidden="false" customHeight="false" outlineLevel="0" collapsed="false">
      <c r="BS52955" s="96" t="n">
        <f aca="false">BR52955-2.5</f>
        <v>-2.5</v>
      </c>
    </row>
    <row r="52956" customFormat="false" ht="12" hidden="false" customHeight="false" outlineLevel="0" collapsed="false">
      <c r="BS52956" s="96" t="n">
        <f aca="false">BR52956-2.5</f>
        <v>-2.5</v>
      </c>
    </row>
    <row r="52957" customFormat="false" ht="12" hidden="false" customHeight="false" outlineLevel="0" collapsed="false">
      <c r="BS52957" s="96" t="n">
        <f aca="false">BR52957-2.5</f>
        <v>-2.5</v>
      </c>
    </row>
    <row r="52958" customFormat="false" ht="12" hidden="false" customHeight="false" outlineLevel="0" collapsed="false">
      <c r="BS52958" s="96" t="n">
        <f aca="false">BR52958-2.5</f>
        <v>-2.5</v>
      </c>
    </row>
    <row r="52959" customFormat="false" ht="12" hidden="false" customHeight="false" outlineLevel="0" collapsed="false">
      <c r="BS52959" s="96" t="n">
        <f aca="false">BR52959-2.5</f>
        <v>-2.5</v>
      </c>
    </row>
    <row r="52960" customFormat="false" ht="12" hidden="false" customHeight="false" outlineLevel="0" collapsed="false">
      <c r="BS52960" s="96" t="n">
        <f aca="false">BR52960-2.5</f>
        <v>-2.5</v>
      </c>
    </row>
    <row r="52961" customFormat="false" ht="12" hidden="false" customHeight="false" outlineLevel="0" collapsed="false">
      <c r="BS52961" s="96" t="n">
        <f aca="false">BR52961-2.5</f>
        <v>-2.5</v>
      </c>
    </row>
    <row r="52962" customFormat="false" ht="12" hidden="false" customHeight="false" outlineLevel="0" collapsed="false">
      <c r="BS52962" s="96" t="n">
        <f aca="false">BR52962-2.5</f>
        <v>-2.5</v>
      </c>
    </row>
    <row r="52963" customFormat="false" ht="12" hidden="false" customHeight="false" outlineLevel="0" collapsed="false">
      <c r="BS52963" s="96" t="n">
        <f aca="false">BR52963-2.5</f>
        <v>-2.5</v>
      </c>
    </row>
    <row r="52964" customFormat="false" ht="12" hidden="false" customHeight="false" outlineLevel="0" collapsed="false">
      <c r="BS52964" s="96" t="n">
        <f aca="false">BR52964-2.5</f>
        <v>-2.5</v>
      </c>
    </row>
    <row r="52965" customFormat="false" ht="12" hidden="false" customHeight="false" outlineLevel="0" collapsed="false">
      <c r="BS52965" s="96" t="n">
        <f aca="false">BR52965-2.5</f>
        <v>-2.5</v>
      </c>
    </row>
    <row r="52966" customFormat="false" ht="12" hidden="false" customHeight="false" outlineLevel="0" collapsed="false">
      <c r="BS52966" s="96" t="n">
        <f aca="false">BR52966-2.5</f>
        <v>-2.5</v>
      </c>
    </row>
    <row r="52967" customFormat="false" ht="12" hidden="false" customHeight="false" outlineLevel="0" collapsed="false">
      <c r="BS52967" s="96" t="n">
        <f aca="false">BR52967-2.5</f>
        <v>-2.5</v>
      </c>
    </row>
    <row r="52968" customFormat="false" ht="12" hidden="false" customHeight="false" outlineLevel="0" collapsed="false">
      <c r="BS52968" s="96" t="n">
        <f aca="false">BR52968-2.5</f>
        <v>-2.5</v>
      </c>
    </row>
    <row r="52969" customFormat="false" ht="12" hidden="false" customHeight="false" outlineLevel="0" collapsed="false">
      <c r="BS52969" s="96" t="n">
        <f aca="false">BR52969-2.5</f>
        <v>-2.5</v>
      </c>
    </row>
    <row r="52970" customFormat="false" ht="12" hidden="false" customHeight="false" outlineLevel="0" collapsed="false">
      <c r="BS52970" s="96" t="n">
        <f aca="false">BR52970-2.5</f>
        <v>-2.5</v>
      </c>
    </row>
    <row r="52971" customFormat="false" ht="12" hidden="false" customHeight="false" outlineLevel="0" collapsed="false">
      <c r="BS52971" s="96" t="n">
        <f aca="false">BR52971-2.5</f>
        <v>-2.5</v>
      </c>
    </row>
    <row r="52972" customFormat="false" ht="12" hidden="false" customHeight="false" outlineLevel="0" collapsed="false">
      <c r="BS52972" s="96" t="n">
        <f aca="false">BR52972-2.5</f>
        <v>-2.5</v>
      </c>
    </row>
    <row r="52973" customFormat="false" ht="12" hidden="false" customHeight="false" outlineLevel="0" collapsed="false">
      <c r="BS52973" s="96" t="n">
        <f aca="false">BR52973-2.5</f>
        <v>-2.5</v>
      </c>
    </row>
    <row r="52974" customFormat="false" ht="12" hidden="false" customHeight="false" outlineLevel="0" collapsed="false">
      <c r="BS52974" s="96" t="n">
        <f aca="false">BR52974-2.5</f>
        <v>-2.5</v>
      </c>
    </row>
    <row r="52975" customFormat="false" ht="12" hidden="false" customHeight="false" outlineLevel="0" collapsed="false">
      <c r="BS52975" s="96" t="n">
        <f aca="false">BR52975-2.5</f>
        <v>-2.5</v>
      </c>
    </row>
    <row r="52976" customFormat="false" ht="12" hidden="false" customHeight="false" outlineLevel="0" collapsed="false">
      <c r="BS52976" s="96" t="n">
        <f aca="false">BR52976-2.5</f>
        <v>-2.5</v>
      </c>
    </row>
    <row r="52977" customFormat="false" ht="12" hidden="false" customHeight="false" outlineLevel="0" collapsed="false">
      <c r="BS52977" s="96" t="n">
        <f aca="false">BR52977-2.5</f>
        <v>-2.5</v>
      </c>
    </row>
    <row r="52978" customFormat="false" ht="12" hidden="false" customHeight="false" outlineLevel="0" collapsed="false">
      <c r="BS52978" s="96" t="n">
        <f aca="false">BR52978-2.5</f>
        <v>-2.5</v>
      </c>
    </row>
    <row r="52979" customFormat="false" ht="12" hidden="false" customHeight="false" outlineLevel="0" collapsed="false">
      <c r="BS52979" s="96" t="n">
        <f aca="false">BR52979-2.5</f>
        <v>-2.5</v>
      </c>
    </row>
    <row r="52980" customFormat="false" ht="12" hidden="false" customHeight="false" outlineLevel="0" collapsed="false">
      <c r="BS52980" s="96" t="n">
        <f aca="false">BR52980-2.5</f>
        <v>-2.5</v>
      </c>
    </row>
    <row r="52981" customFormat="false" ht="12" hidden="false" customHeight="false" outlineLevel="0" collapsed="false">
      <c r="BS52981" s="96" t="n">
        <f aca="false">BR52981-2.5</f>
        <v>-2.5</v>
      </c>
    </row>
    <row r="52982" customFormat="false" ht="12" hidden="false" customHeight="false" outlineLevel="0" collapsed="false">
      <c r="BS52982" s="96" t="n">
        <f aca="false">BR52982-2.5</f>
        <v>-2.5</v>
      </c>
    </row>
    <row r="52983" customFormat="false" ht="12" hidden="false" customHeight="false" outlineLevel="0" collapsed="false">
      <c r="BS52983" s="96" t="n">
        <f aca="false">BR52983-2.5</f>
        <v>-2.5</v>
      </c>
    </row>
    <row r="52984" customFormat="false" ht="12" hidden="false" customHeight="false" outlineLevel="0" collapsed="false">
      <c r="BS52984" s="96" t="n">
        <f aca="false">BR52984-2.5</f>
        <v>-2.5</v>
      </c>
    </row>
    <row r="52985" customFormat="false" ht="12" hidden="false" customHeight="false" outlineLevel="0" collapsed="false">
      <c r="BS52985" s="96" t="n">
        <f aca="false">BR52985-2.5</f>
        <v>-2.5</v>
      </c>
    </row>
    <row r="52986" customFormat="false" ht="12" hidden="false" customHeight="false" outlineLevel="0" collapsed="false">
      <c r="BS52986" s="96" t="n">
        <f aca="false">BR52986-2.5</f>
        <v>-2.5</v>
      </c>
    </row>
    <row r="52987" customFormat="false" ht="12" hidden="false" customHeight="false" outlineLevel="0" collapsed="false">
      <c r="BS52987" s="96" t="n">
        <f aca="false">BR52987-2.5</f>
        <v>-2.5</v>
      </c>
    </row>
    <row r="52988" customFormat="false" ht="12" hidden="false" customHeight="false" outlineLevel="0" collapsed="false">
      <c r="BS52988" s="96" t="n">
        <f aca="false">BR52988-2.5</f>
        <v>-2.5</v>
      </c>
    </row>
    <row r="52989" customFormat="false" ht="12" hidden="false" customHeight="false" outlineLevel="0" collapsed="false">
      <c r="BS52989" s="96" t="n">
        <f aca="false">BR52989-2.5</f>
        <v>-2.5</v>
      </c>
    </row>
    <row r="52990" customFormat="false" ht="12" hidden="false" customHeight="false" outlineLevel="0" collapsed="false">
      <c r="BS52990" s="96" t="n">
        <f aca="false">BR52990-2.5</f>
        <v>-2.5</v>
      </c>
    </row>
    <row r="52991" customFormat="false" ht="12" hidden="false" customHeight="false" outlineLevel="0" collapsed="false">
      <c r="BS52991" s="96" t="n">
        <f aca="false">BR52991-2.5</f>
        <v>-2.5</v>
      </c>
    </row>
    <row r="52992" customFormat="false" ht="12" hidden="false" customHeight="false" outlineLevel="0" collapsed="false">
      <c r="BS52992" s="96" t="n">
        <f aca="false">BR52992-2.5</f>
        <v>-2.5</v>
      </c>
    </row>
    <row r="52993" customFormat="false" ht="12" hidden="false" customHeight="false" outlineLevel="0" collapsed="false">
      <c r="BS52993" s="96" t="n">
        <f aca="false">BR52993-2.5</f>
        <v>-2.5</v>
      </c>
    </row>
    <row r="52994" customFormat="false" ht="12" hidden="false" customHeight="false" outlineLevel="0" collapsed="false">
      <c r="BS52994" s="96" t="n">
        <f aca="false">BR52994-2.5</f>
        <v>-2.5</v>
      </c>
    </row>
    <row r="52995" customFormat="false" ht="12" hidden="false" customHeight="false" outlineLevel="0" collapsed="false">
      <c r="BS52995" s="96" t="n">
        <f aca="false">BR52995-2.5</f>
        <v>-2.5</v>
      </c>
    </row>
    <row r="52996" customFormat="false" ht="12" hidden="false" customHeight="false" outlineLevel="0" collapsed="false">
      <c r="BS52996" s="96" t="n">
        <f aca="false">BR52996-2.5</f>
        <v>-2.5</v>
      </c>
    </row>
    <row r="52997" customFormat="false" ht="12" hidden="false" customHeight="false" outlineLevel="0" collapsed="false">
      <c r="BS52997" s="96" t="n">
        <f aca="false">BR52997-2.5</f>
        <v>-2.5</v>
      </c>
    </row>
    <row r="52998" customFormat="false" ht="12" hidden="false" customHeight="false" outlineLevel="0" collapsed="false">
      <c r="BS52998" s="96" t="n">
        <f aca="false">BR52998-2.5</f>
        <v>-2.5</v>
      </c>
    </row>
    <row r="52999" customFormat="false" ht="12" hidden="false" customHeight="false" outlineLevel="0" collapsed="false">
      <c r="BS52999" s="96" t="n">
        <f aca="false">BR52999-2.5</f>
        <v>-2.5</v>
      </c>
    </row>
    <row r="53000" customFormat="false" ht="12" hidden="false" customHeight="false" outlineLevel="0" collapsed="false">
      <c r="BS53000" s="96" t="n">
        <f aca="false">BR53000-2.5</f>
        <v>-2.5</v>
      </c>
    </row>
    <row r="53001" customFormat="false" ht="12" hidden="false" customHeight="false" outlineLevel="0" collapsed="false">
      <c r="BS53001" s="96" t="n">
        <f aca="false">BR53001-2.5</f>
        <v>-2.5</v>
      </c>
    </row>
    <row r="53002" customFormat="false" ht="12" hidden="false" customHeight="false" outlineLevel="0" collapsed="false">
      <c r="BS53002" s="96" t="n">
        <f aca="false">BR53002-2.5</f>
        <v>-2.5</v>
      </c>
    </row>
    <row r="53003" customFormat="false" ht="12" hidden="false" customHeight="false" outlineLevel="0" collapsed="false">
      <c r="BS53003" s="96" t="n">
        <f aca="false">BR53003-2.5</f>
        <v>-2.5</v>
      </c>
    </row>
    <row r="53004" customFormat="false" ht="12" hidden="false" customHeight="false" outlineLevel="0" collapsed="false">
      <c r="BS53004" s="96" t="n">
        <f aca="false">BR53004-2.5</f>
        <v>-2.5</v>
      </c>
    </row>
    <row r="53005" customFormat="false" ht="12" hidden="false" customHeight="false" outlineLevel="0" collapsed="false">
      <c r="BS53005" s="96" t="n">
        <f aca="false">BR53005-2.5</f>
        <v>-2.5</v>
      </c>
    </row>
    <row r="53006" customFormat="false" ht="12" hidden="false" customHeight="false" outlineLevel="0" collapsed="false">
      <c r="BS53006" s="96" t="n">
        <f aca="false">BR53006-2.5</f>
        <v>-2.5</v>
      </c>
    </row>
    <row r="53007" customFormat="false" ht="12" hidden="false" customHeight="false" outlineLevel="0" collapsed="false">
      <c r="BS53007" s="96" t="n">
        <f aca="false">BR53007-2.5</f>
        <v>-2.5</v>
      </c>
    </row>
    <row r="53008" customFormat="false" ht="12" hidden="false" customHeight="false" outlineLevel="0" collapsed="false">
      <c r="BS53008" s="96" t="n">
        <f aca="false">BR53008-2.5</f>
        <v>-2.5</v>
      </c>
    </row>
    <row r="53009" customFormat="false" ht="12" hidden="false" customHeight="false" outlineLevel="0" collapsed="false">
      <c r="BS53009" s="96" t="n">
        <f aca="false">BR53009-2.5</f>
        <v>-2.5</v>
      </c>
    </row>
    <row r="53010" customFormat="false" ht="12" hidden="false" customHeight="false" outlineLevel="0" collapsed="false">
      <c r="BS53010" s="96" t="n">
        <f aca="false">BR53010-2.5</f>
        <v>-2.5</v>
      </c>
    </row>
    <row r="53011" customFormat="false" ht="12" hidden="false" customHeight="false" outlineLevel="0" collapsed="false">
      <c r="BS53011" s="96" t="n">
        <f aca="false">BR53011-2.5</f>
        <v>-2.5</v>
      </c>
    </row>
    <row r="53012" customFormat="false" ht="12" hidden="false" customHeight="false" outlineLevel="0" collapsed="false">
      <c r="BS53012" s="96" t="n">
        <f aca="false">BR53012-2.5</f>
        <v>-2.5</v>
      </c>
    </row>
    <row r="53013" customFormat="false" ht="12" hidden="false" customHeight="false" outlineLevel="0" collapsed="false">
      <c r="BS53013" s="96" t="n">
        <f aca="false">BR53013-2.5</f>
        <v>-2.5</v>
      </c>
    </row>
    <row r="53014" customFormat="false" ht="12" hidden="false" customHeight="false" outlineLevel="0" collapsed="false">
      <c r="BS53014" s="96" t="n">
        <f aca="false">BR53014-2.5</f>
        <v>-2.5</v>
      </c>
    </row>
    <row r="53015" customFormat="false" ht="12" hidden="false" customHeight="false" outlineLevel="0" collapsed="false">
      <c r="BS53015" s="96" t="n">
        <f aca="false">BR53015-2.5</f>
        <v>-2.5</v>
      </c>
    </row>
    <row r="53016" customFormat="false" ht="12" hidden="false" customHeight="false" outlineLevel="0" collapsed="false">
      <c r="BS53016" s="96" t="n">
        <f aca="false">BR53016-2.5</f>
        <v>-2.5</v>
      </c>
    </row>
    <row r="53017" customFormat="false" ht="12" hidden="false" customHeight="false" outlineLevel="0" collapsed="false">
      <c r="BS53017" s="96" t="n">
        <f aca="false">BR53017-2.5</f>
        <v>-2.5</v>
      </c>
    </row>
    <row r="53018" customFormat="false" ht="12" hidden="false" customHeight="false" outlineLevel="0" collapsed="false">
      <c r="BS53018" s="96" t="n">
        <f aca="false">BR53018-2.5</f>
        <v>-2.5</v>
      </c>
    </row>
    <row r="53019" customFormat="false" ht="12" hidden="false" customHeight="false" outlineLevel="0" collapsed="false">
      <c r="BS53019" s="96" t="n">
        <f aca="false">BR53019-2.5</f>
        <v>-2.5</v>
      </c>
    </row>
    <row r="53020" customFormat="false" ht="12" hidden="false" customHeight="false" outlineLevel="0" collapsed="false">
      <c r="BS53020" s="96" t="n">
        <f aca="false">BR53020-2.5</f>
        <v>-2.5</v>
      </c>
    </row>
    <row r="53021" customFormat="false" ht="12" hidden="false" customHeight="false" outlineLevel="0" collapsed="false">
      <c r="BS53021" s="96" t="n">
        <f aca="false">BR53021-2.5</f>
        <v>-2.5</v>
      </c>
    </row>
    <row r="53022" customFormat="false" ht="12" hidden="false" customHeight="false" outlineLevel="0" collapsed="false">
      <c r="BS53022" s="96" t="n">
        <f aca="false">BR53022-2.5</f>
        <v>-2.5</v>
      </c>
    </row>
    <row r="53023" customFormat="false" ht="12" hidden="false" customHeight="false" outlineLevel="0" collapsed="false">
      <c r="BS53023" s="96" t="n">
        <f aca="false">BR53023-2.5</f>
        <v>-2.5</v>
      </c>
    </row>
    <row r="53024" customFormat="false" ht="12" hidden="false" customHeight="false" outlineLevel="0" collapsed="false">
      <c r="BS53024" s="96" t="n">
        <f aca="false">BR53024-2.5</f>
        <v>-2.5</v>
      </c>
    </row>
    <row r="53025" customFormat="false" ht="12" hidden="false" customHeight="false" outlineLevel="0" collapsed="false">
      <c r="BS53025" s="96" t="n">
        <f aca="false">BR53025-2.5</f>
        <v>-2.5</v>
      </c>
    </row>
    <row r="53026" customFormat="false" ht="12" hidden="false" customHeight="false" outlineLevel="0" collapsed="false">
      <c r="BS53026" s="96" t="n">
        <f aca="false">BR53026-2.5</f>
        <v>-2.5</v>
      </c>
    </row>
    <row r="53027" customFormat="false" ht="12" hidden="false" customHeight="false" outlineLevel="0" collapsed="false">
      <c r="BS53027" s="96" t="n">
        <f aca="false">BR53027-2.5</f>
        <v>-2.5</v>
      </c>
    </row>
    <row r="53028" customFormat="false" ht="12" hidden="false" customHeight="false" outlineLevel="0" collapsed="false">
      <c r="BS53028" s="96" t="n">
        <f aca="false">BR53028-2.5</f>
        <v>-2.5</v>
      </c>
    </row>
    <row r="53029" customFormat="false" ht="12" hidden="false" customHeight="false" outlineLevel="0" collapsed="false">
      <c r="BS53029" s="96" t="n">
        <f aca="false">BR53029-2.5</f>
        <v>-2.5</v>
      </c>
    </row>
    <row r="53030" customFormat="false" ht="12" hidden="false" customHeight="false" outlineLevel="0" collapsed="false">
      <c r="BS53030" s="96" t="n">
        <f aca="false">BR53030-2.5</f>
        <v>-2.5</v>
      </c>
    </row>
    <row r="53031" customFormat="false" ht="12" hidden="false" customHeight="false" outlineLevel="0" collapsed="false">
      <c r="BS53031" s="96" t="n">
        <f aca="false">BR53031-2.5</f>
        <v>-2.5</v>
      </c>
    </row>
    <row r="53032" customFormat="false" ht="12" hidden="false" customHeight="false" outlineLevel="0" collapsed="false">
      <c r="BS53032" s="96" t="n">
        <f aca="false">BR53032-2.5</f>
        <v>-2.5</v>
      </c>
    </row>
    <row r="53033" customFormat="false" ht="12" hidden="false" customHeight="false" outlineLevel="0" collapsed="false">
      <c r="BS53033" s="96" t="n">
        <f aca="false">BR53033-2.5</f>
        <v>-2.5</v>
      </c>
    </row>
    <row r="53034" customFormat="false" ht="12" hidden="false" customHeight="false" outlineLevel="0" collapsed="false">
      <c r="BS53034" s="96" t="n">
        <f aca="false">BR53034-2.5</f>
        <v>-2.5</v>
      </c>
    </row>
    <row r="53035" customFormat="false" ht="12" hidden="false" customHeight="false" outlineLevel="0" collapsed="false">
      <c r="BS53035" s="96" t="n">
        <f aca="false">BR53035-2.5</f>
        <v>-2.5</v>
      </c>
    </row>
    <row r="53036" customFormat="false" ht="12" hidden="false" customHeight="false" outlineLevel="0" collapsed="false">
      <c r="BS53036" s="96" t="n">
        <f aca="false">BR53036-2.5</f>
        <v>-2.5</v>
      </c>
    </row>
    <row r="53037" customFormat="false" ht="12" hidden="false" customHeight="false" outlineLevel="0" collapsed="false">
      <c r="BS53037" s="96" t="n">
        <f aca="false">BR53037-2.5</f>
        <v>-2.5</v>
      </c>
    </row>
    <row r="53038" customFormat="false" ht="12" hidden="false" customHeight="false" outlineLevel="0" collapsed="false">
      <c r="BS53038" s="96" t="n">
        <f aca="false">BR53038-2.5</f>
        <v>-2.5</v>
      </c>
    </row>
    <row r="53039" customFormat="false" ht="12" hidden="false" customHeight="false" outlineLevel="0" collapsed="false">
      <c r="BS53039" s="96" t="n">
        <f aca="false">BR53039-2.5</f>
        <v>-2.5</v>
      </c>
    </row>
    <row r="53040" customFormat="false" ht="12" hidden="false" customHeight="false" outlineLevel="0" collapsed="false">
      <c r="BS53040" s="96" t="n">
        <f aca="false">BR53040-2.5</f>
        <v>-2.5</v>
      </c>
    </row>
    <row r="53041" customFormat="false" ht="12" hidden="false" customHeight="false" outlineLevel="0" collapsed="false">
      <c r="BS53041" s="96" t="n">
        <f aca="false">BR53041-2.5</f>
        <v>-2.5</v>
      </c>
    </row>
    <row r="53042" customFormat="false" ht="12" hidden="false" customHeight="false" outlineLevel="0" collapsed="false">
      <c r="BS53042" s="96" t="n">
        <f aca="false">BR53042-2.5</f>
        <v>-2.5</v>
      </c>
    </row>
    <row r="53043" customFormat="false" ht="12" hidden="false" customHeight="false" outlineLevel="0" collapsed="false">
      <c r="BS53043" s="96" t="n">
        <f aca="false">BR53043-2.5</f>
        <v>-2.5</v>
      </c>
    </row>
    <row r="53044" customFormat="false" ht="12" hidden="false" customHeight="false" outlineLevel="0" collapsed="false">
      <c r="BS53044" s="96" t="n">
        <f aca="false">BR53044-2.5</f>
        <v>-2.5</v>
      </c>
    </row>
    <row r="53045" customFormat="false" ht="12" hidden="false" customHeight="false" outlineLevel="0" collapsed="false">
      <c r="BS53045" s="96" t="n">
        <f aca="false">BR53045-2.5</f>
        <v>-2.5</v>
      </c>
    </row>
    <row r="53046" customFormat="false" ht="12" hidden="false" customHeight="false" outlineLevel="0" collapsed="false">
      <c r="BS53046" s="96" t="n">
        <f aca="false">BR53046-2.5</f>
        <v>-2.5</v>
      </c>
    </row>
    <row r="53047" customFormat="false" ht="12" hidden="false" customHeight="false" outlineLevel="0" collapsed="false">
      <c r="BS53047" s="96" t="n">
        <f aca="false">BR53047-2.5</f>
        <v>-2.5</v>
      </c>
    </row>
    <row r="53048" customFormat="false" ht="12" hidden="false" customHeight="false" outlineLevel="0" collapsed="false">
      <c r="BS53048" s="96" t="n">
        <f aca="false">BR53048-2.5</f>
        <v>-2.5</v>
      </c>
    </row>
    <row r="53049" customFormat="false" ht="12" hidden="false" customHeight="false" outlineLevel="0" collapsed="false">
      <c r="BS53049" s="96" t="n">
        <f aca="false">BR53049-2.5</f>
        <v>-2.5</v>
      </c>
    </row>
    <row r="53050" customFormat="false" ht="12" hidden="false" customHeight="false" outlineLevel="0" collapsed="false">
      <c r="BS53050" s="96" t="n">
        <f aca="false">BR53050-2.5</f>
        <v>-2.5</v>
      </c>
    </row>
    <row r="53051" customFormat="false" ht="12" hidden="false" customHeight="false" outlineLevel="0" collapsed="false">
      <c r="BS53051" s="96" t="n">
        <f aca="false">BR53051-2.5</f>
        <v>-2.5</v>
      </c>
    </row>
    <row r="53052" customFormat="false" ht="12" hidden="false" customHeight="false" outlineLevel="0" collapsed="false">
      <c r="BS53052" s="96" t="n">
        <f aca="false">BR53052-2.5</f>
        <v>-2.5</v>
      </c>
    </row>
    <row r="53053" customFormat="false" ht="12" hidden="false" customHeight="false" outlineLevel="0" collapsed="false">
      <c r="BS53053" s="96" t="n">
        <f aca="false">BR53053-2.5</f>
        <v>-2.5</v>
      </c>
    </row>
    <row r="53054" customFormat="false" ht="12" hidden="false" customHeight="false" outlineLevel="0" collapsed="false">
      <c r="BS53054" s="96" t="n">
        <f aca="false">BR53054-2.5</f>
        <v>-2.5</v>
      </c>
    </row>
    <row r="53055" customFormat="false" ht="12" hidden="false" customHeight="false" outlineLevel="0" collapsed="false">
      <c r="BS53055" s="96" t="n">
        <f aca="false">BR53055-2.5</f>
        <v>-2.5</v>
      </c>
    </row>
    <row r="53056" customFormat="false" ht="12" hidden="false" customHeight="false" outlineLevel="0" collapsed="false">
      <c r="BS53056" s="96" t="n">
        <f aca="false">BR53056-2.5</f>
        <v>-2.5</v>
      </c>
    </row>
    <row r="53057" customFormat="false" ht="12" hidden="false" customHeight="false" outlineLevel="0" collapsed="false">
      <c r="BS53057" s="96" t="n">
        <f aca="false">BR53057-2.5</f>
        <v>-2.5</v>
      </c>
    </row>
    <row r="53058" customFormat="false" ht="12" hidden="false" customHeight="false" outlineLevel="0" collapsed="false">
      <c r="BS53058" s="96" t="n">
        <f aca="false">BR53058-2.5</f>
        <v>-2.5</v>
      </c>
    </row>
    <row r="53059" customFormat="false" ht="12" hidden="false" customHeight="false" outlineLevel="0" collapsed="false">
      <c r="BS53059" s="96" t="n">
        <f aca="false">BR53059-2.5</f>
        <v>-2.5</v>
      </c>
    </row>
    <row r="53060" customFormat="false" ht="12" hidden="false" customHeight="false" outlineLevel="0" collapsed="false">
      <c r="BS53060" s="96" t="n">
        <f aca="false">BR53060-2.5</f>
        <v>-2.5</v>
      </c>
    </row>
    <row r="53061" customFormat="false" ht="12" hidden="false" customHeight="false" outlineLevel="0" collapsed="false">
      <c r="BS53061" s="96" t="n">
        <f aca="false">BR53061-2.5</f>
        <v>-2.5</v>
      </c>
    </row>
    <row r="53062" customFormat="false" ht="12" hidden="false" customHeight="false" outlineLevel="0" collapsed="false">
      <c r="BS53062" s="96" t="n">
        <f aca="false">BR53062-2.5</f>
        <v>-2.5</v>
      </c>
    </row>
    <row r="53063" customFormat="false" ht="12" hidden="false" customHeight="false" outlineLevel="0" collapsed="false">
      <c r="BS53063" s="96" t="n">
        <f aca="false">BR53063-2.5</f>
        <v>-2.5</v>
      </c>
    </row>
    <row r="53064" customFormat="false" ht="12" hidden="false" customHeight="false" outlineLevel="0" collapsed="false">
      <c r="BS53064" s="96" t="n">
        <f aca="false">BR53064-2.5</f>
        <v>-2.5</v>
      </c>
    </row>
    <row r="53065" customFormat="false" ht="12" hidden="false" customHeight="false" outlineLevel="0" collapsed="false">
      <c r="BS53065" s="96" t="n">
        <f aca="false">BR53065-2.5</f>
        <v>-2.5</v>
      </c>
    </row>
    <row r="53066" customFormat="false" ht="12" hidden="false" customHeight="false" outlineLevel="0" collapsed="false">
      <c r="BS53066" s="96" t="n">
        <f aca="false">BR53066-2.5</f>
        <v>-2.5</v>
      </c>
    </row>
    <row r="53067" customFormat="false" ht="12" hidden="false" customHeight="false" outlineLevel="0" collapsed="false">
      <c r="BS53067" s="96" t="n">
        <f aca="false">BR53067-2.5</f>
        <v>-2.5</v>
      </c>
    </row>
    <row r="53068" customFormat="false" ht="12" hidden="false" customHeight="false" outlineLevel="0" collapsed="false">
      <c r="BS53068" s="96" t="n">
        <f aca="false">BR53068-2.5</f>
        <v>-2.5</v>
      </c>
    </row>
    <row r="53069" customFormat="false" ht="12" hidden="false" customHeight="false" outlineLevel="0" collapsed="false">
      <c r="BS53069" s="96" t="n">
        <f aca="false">BR53069-2.5</f>
        <v>-2.5</v>
      </c>
    </row>
    <row r="53070" customFormat="false" ht="12" hidden="false" customHeight="false" outlineLevel="0" collapsed="false">
      <c r="BS53070" s="96" t="n">
        <f aca="false">BR53070-2.5</f>
        <v>-2.5</v>
      </c>
    </row>
    <row r="53071" customFormat="false" ht="12" hidden="false" customHeight="false" outlineLevel="0" collapsed="false">
      <c r="BS53071" s="96" t="n">
        <f aca="false">BR53071-2.5</f>
        <v>-2.5</v>
      </c>
    </row>
    <row r="53072" customFormat="false" ht="12" hidden="false" customHeight="false" outlineLevel="0" collapsed="false">
      <c r="BS53072" s="96" t="n">
        <f aca="false">BR53072-2.5</f>
        <v>-2.5</v>
      </c>
    </row>
    <row r="53073" customFormat="false" ht="12" hidden="false" customHeight="false" outlineLevel="0" collapsed="false">
      <c r="BS53073" s="96" t="n">
        <f aca="false">BR53073-2.5</f>
        <v>-2.5</v>
      </c>
    </row>
    <row r="53074" customFormat="false" ht="12" hidden="false" customHeight="false" outlineLevel="0" collapsed="false">
      <c r="BS53074" s="96" t="n">
        <f aca="false">BR53074-2.5</f>
        <v>-2.5</v>
      </c>
    </row>
    <row r="53075" customFormat="false" ht="12" hidden="false" customHeight="false" outlineLevel="0" collapsed="false">
      <c r="BS53075" s="96" t="n">
        <f aca="false">BR53075-2.5</f>
        <v>-2.5</v>
      </c>
    </row>
    <row r="53076" customFormat="false" ht="12" hidden="false" customHeight="false" outlineLevel="0" collapsed="false">
      <c r="BS53076" s="96" t="n">
        <f aca="false">BR53076-2.5</f>
        <v>-2.5</v>
      </c>
    </row>
    <row r="53077" customFormat="false" ht="12" hidden="false" customHeight="false" outlineLevel="0" collapsed="false">
      <c r="BS53077" s="96" t="n">
        <f aca="false">BR53077-2.5</f>
        <v>-2.5</v>
      </c>
    </row>
    <row r="53078" customFormat="false" ht="12" hidden="false" customHeight="false" outlineLevel="0" collapsed="false">
      <c r="BS53078" s="96" t="n">
        <f aca="false">BR53078-2.5</f>
        <v>-2.5</v>
      </c>
    </row>
    <row r="53079" customFormat="false" ht="12" hidden="false" customHeight="false" outlineLevel="0" collapsed="false">
      <c r="BS53079" s="96" t="n">
        <f aca="false">BR53079-2.5</f>
        <v>-2.5</v>
      </c>
    </row>
    <row r="53080" customFormat="false" ht="12" hidden="false" customHeight="false" outlineLevel="0" collapsed="false">
      <c r="BS53080" s="96" t="n">
        <f aca="false">BR53080-2.5</f>
        <v>-2.5</v>
      </c>
    </row>
    <row r="53081" customFormat="false" ht="12" hidden="false" customHeight="false" outlineLevel="0" collapsed="false">
      <c r="BS53081" s="96" t="n">
        <f aca="false">BR53081-2.5</f>
        <v>-2.5</v>
      </c>
    </row>
    <row r="53082" customFormat="false" ht="12" hidden="false" customHeight="false" outlineLevel="0" collapsed="false">
      <c r="BS53082" s="96" t="n">
        <f aca="false">BR53082-2.5</f>
        <v>-2.5</v>
      </c>
    </row>
    <row r="53083" customFormat="false" ht="12" hidden="false" customHeight="false" outlineLevel="0" collapsed="false">
      <c r="BS53083" s="96" t="n">
        <f aca="false">BR53083-2.5</f>
        <v>-2.5</v>
      </c>
    </row>
    <row r="53084" customFormat="false" ht="12" hidden="false" customHeight="false" outlineLevel="0" collapsed="false">
      <c r="BS53084" s="96" t="n">
        <f aca="false">BR53084-2.5</f>
        <v>-2.5</v>
      </c>
    </row>
    <row r="53085" customFormat="false" ht="12" hidden="false" customHeight="false" outlineLevel="0" collapsed="false">
      <c r="BS53085" s="96" t="n">
        <f aca="false">BR53085-2.5</f>
        <v>-2.5</v>
      </c>
    </row>
    <row r="53086" customFormat="false" ht="12" hidden="false" customHeight="false" outlineLevel="0" collapsed="false">
      <c r="BS53086" s="96" t="n">
        <f aca="false">BR53086-2.5</f>
        <v>-2.5</v>
      </c>
    </row>
    <row r="53087" customFormat="false" ht="12" hidden="false" customHeight="false" outlineLevel="0" collapsed="false">
      <c r="BS53087" s="96" t="n">
        <f aca="false">BR53087-2.5</f>
        <v>-2.5</v>
      </c>
    </row>
    <row r="53088" customFormat="false" ht="12" hidden="false" customHeight="false" outlineLevel="0" collapsed="false">
      <c r="BS53088" s="96" t="n">
        <f aca="false">BR53088-2.5</f>
        <v>-2.5</v>
      </c>
    </row>
    <row r="53089" customFormat="false" ht="12" hidden="false" customHeight="false" outlineLevel="0" collapsed="false">
      <c r="BS53089" s="96" t="n">
        <f aca="false">BR53089-2.5</f>
        <v>-2.5</v>
      </c>
    </row>
    <row r="53090" customFormat="false" ht="12" hidden="false" customHeight="false" outlineLevel="0" collapsed="false">
      <c r="BS53090" s="96" t="n">
        <f aca="false">BR53090-2.5</f>
        <v>-2.5</v>
      </c>
    </row>
    <row r="53091" customFormat="false" ht="12" hidden="false" customHeight="false" outlineLevel="0" collapsed="false">
      <c r="BS53091" s="96" t="n">
        <f aca="false">BR53091-2.5</f>
        <v>-2.5</v>
      </c>
    </row>
    <row r="53092" customFormat="false" ht="12" hidden="false" customHeight="false" outlineLevel="0" collapsed="false">
      <c r="BS53092" s="96" t="n">
        <f aca="false">BR53092-2.5</f>
        <v>-2.5</v>
      </c>
    </row>
    <row r="53093" customFormat="false" ht="12" hidden="false" customHeight="false" outlineLevel="0" collapsed="false">
      <c r="BS53093" s="96" t="n">
        <f aca="false">BR53093-2.5</f>
        <v>-2.5</v>
      </c>
    </row>
    <row r="53094" customFormat="false" ht="12" hidden="false" customHeight="false" outlineLevel="0" collapsed="false">
      <c r="BS53094" s="96" t="n">
        <f aca="false">BR53094-2.5</f>
        <v>-2.5</v>
      </c>
    </row>
    <row r="53095" customFormat="false" ht="12" hidden="false" customHeight="false" outlineLevel="0" collapsed="false">
      <c r="BS53095" s="96" t="n">
        <f aca="false">BR53095-2.5</f>
        <v>-2.5</v>
      </c>
    </row>
    <row r="53096" customFormat="false" ht="12" hidden="false" customHeight="false" outlineLevel="0" collapsed="false">
      <c r="BS53096" s="96" t="n">
        <f aca="false">BR53096-2.5</f>
        <v>-2.5</v>
      </c>
    </row>
    <row r="53097" customFormat="false" ht="12" hidden="false" customHeight="false" outlineLevel="0" collapsed="false">
      <c r="BS53097" s="96" t="n">
        <f aca="false">BR53097-2.5</f>
        <v>-2.5</v>
      </c>
    </row>
    <row r="53098" customFormat="false" ht="12" hidden="false" customHeight="false" outlineLevel="0" collapsed="false">
      <c r="BS53098" s="96" t="n">
        <f aca="false">BR53098-2.5</f>
        <v>-2.5</v>
      </c>
    </row>
    <row r="53099" customFormat="false" ht="12" hidden="false" customHeight="false" outlineLevel="0" collapsed="false">
      <c r="BS53099" s="96" t="n">
        <f aca="false">BR53099-2.5</f>
        <v>-2.5</v>
      </c>
    </row>
    <row r="53100" customFormat="false" ht="12" hidden="false" customHeight="false" outlineLevel="0" collapsed="false">
      <c r="BS53100" s="96" t="n">
        <f aca="false">BR53100-2.5</f>
        <v>-2.5</v>
      </c>
    </row>
    <row r="53101" customFormat="false" ht="12" hidden="false" customHeight="false" outlineLevel="0" collapsed="false">
      <c r="BS53101" s="96" t="n">
        <f aca="false">BR53101-2.5</f>
        <v>-2.5</v>
      </c>
    </row>
    <row r="53102" customFormat="false" ht="12" hidden="false" customHeight="false" outlineLevel="0" collapsed="false">
      <c r="BS53102" s="96" t="n">
        <f aca="false">BR53102-2.5</f>
        <v>-2.5</v>
      </c>
    </row>
    <row r="53103" customFormat="false" ht="12" hidden="false" customHeight="false" outlineLevel="0" collapsed="false">
      <c r="BS53103" s="96" t="n">
        <f aca="false">BR53103-2.5</f>
        <v>-2.5</v>
      </c>
    </row>
    <row r="53104" customFormat="false" ht="12" hidden="false" customHeight="false" outlineLevel="0" collapsed="false">
      <c r="BS53104" s="96" t="n">
        <f aca="false">BR53104-2.5</f>
        <v>-2.5</v>
      </c>
    </row>
    <row r="53105" customFormat="false" ht="12" hidden="false" customHeight="false" outlineLevel="0" collapsed="false">
      <c r="BS53105" s="96" t="n">
        <f aca="false">BR53105-2.5</f>
        <v>-2.5</v>
      </c>
    </row>
    <row r="53106" customFormat="false" ht="12" hidden="false" customHeight="false" outlineLevel="0" collapsed="false">
      <c r="BS53106" s="96" t="n">
        <f aca="false">BR53106-2.5</f>
        <v>-2.5</v>
      </c>
    </row>
    <row r="53107" customFormat="false" ht="12" hidden="false" customHeight="false" outlineLevel="0" collapsed="false">
      <c r="BS53107" s="96" t="n">
        <f aca="false">BR53107-2.5</f>
        <v>-2.5</v>
      </c>
    </row>
    <row r="53108" customFormat="false" ht="12" hidden="false" customHeight="false" outlineLevel="0" collapsed="false">
      <c r="BS53108" s="96" t="n">
        <f aca="false">BR53108-2.5</f>
        <v>-2.5</v>
      </c>
    </row>
    <row r="53109" customFormat="false" ht="12" hidden="false" customHeight="false" outlineLevel="0" collapsed="false">
      <c r="BS53109" s="96" t="n">
        <f aca="false">BR53109-2.5</f>
        <v>-2.5</v>
      </c>
    </row>
    <row r="53110" customFormat="false" ht="12" hidden="false" customHeight="false" outlineLevel="0" collapsed="false">
      <c r="BS53110" s="96" t="n">
        <f aca="false">BR53110-2.5</f>
        <v>-2.5</v>
      </c>
    </row>
    <row r="53111" customFormat="false" ht="12" hidden="false" customHeight="false" outlineLevel="0" collapsed="false">
      <c r="BS53111" s="96" t="n">
        <f aca="false">BR53111-2.5</f>
        <v>-2.5</v>
      </c>
    </row>
    <row r="53112" customFormat="false" ht="12" hidden="false" customHeight="false" outlineLevel="0" collapsed="false">
      <c r="BS53112" s="96" t="n">
        <f aca="false">BR53112-2.5</f>
        <v>-2.5</v>
      </c>
    </row>
    <row r="53113" customFormat="false" ht="12" hidden="false" customHeight="false" outlineLevel="0" collapsed="false">
      <c r="BS53113" s="96" t="n">
        <f aca="false">BR53113-2.5</f>
        <v>-2.5</v>
      </c>
    </row>
    <row r="53114" customFormat="false" ht="12" hidden="false" customHeight="false" outlineLevel="0" collapsed="false">
      <c r="BS53114" s="96" t="n">
        <f aca="false">BR53114-2.5</f>
        <v>-2.5</v>
      </c>
    </row>
    <row r="53115" customFormat="false" ht="12" hidden="false" customHeight="false" outlineLevel="0" collapsed="false">
      <c r="BS53115" s="96" t="n">
        <f aca="false">BR53115-2.5</f>
        <v>-2.5</v>
      </c>
    </row>
    <row r="53116" customFormat="false" ht="12" hidden="false" customHeight="false" outlineLevel="0" collapsed="false">
      <c r="BS53116" s="96" t="n">
        <f aca="false">BR53116-2.5</f>
        <v>-2.5</v>
      </c>
    </row>
    <row r="53117" customFormat="false" ht="12" hidden="false" customHeight="false" outlineLevel="0" collapsed="false">
      <c r="BS53117" s="96" t="n">
        <f aca="false">BR53117-2.5</f>
        <v>-2.5</v>
      </c>
    </row>
    <row r="53118" customFormat="false" ht="12" hidden="false" customHeight="false" outlineLevel="0" collapsed="false">
      <c r="BS53118" s="96" t="n">
        <f aca="false">BR53118-2.5</f>
        <v>-2.5</v>
      </c>
    </row>
    <row r="53119" customFormat="false" ht="12" hidden="false" customHeight="false" outlineLevel="0" collapsed="false">
      <c r="BS53119" s="96" t="n">
        <f aca="false">BR53119-2.5</f>
        <v>-2.5</v>
      </c>
    </row>
    <row r="53120" customFormat="false" ht="12" hidden="false" customHeight="false" outlineLevel="0" collapsed="false">
      <c r="BS53120" s="96" t="n">
        <f aca="false">BR53120-2.5</f>
        <v>-2.5</v>
      </c>
    </row>
    <row r="53121" customFormat="false" ht="12" hidden="false" customHeight="false" outlineLevel="0" collapsed="false">
      <c r="BS53121" s="96" t="n">
        <f aca="false">BR53121-2.5</f>
        <v>-2.5</v>
      </c>
    </row>
    <row r="53122" customFormat="false" ht="12" hidden="false" customHeight="false" outlineLevel="0" collapsed="false">
      <c r="BS53122" s="96" t="n">
        <f aca="false">BR53122-2.5</f>
        <v>-2.5</v>
      </c>
    </row>
    <row r="53123" customFormat="false" ht="12" hidden="false" customHeight="false" outlineLevel="0" collapsed="false">
      <c r="BS53123" s="96" t="n">
        <f aca="false">BR53123-2.5</f>
        <v>-2.5</v>
      </c>
    </row>
    <row r="53124" customFormat="false" ht="12" hidden="false" customHeight="false" outlineLevel="0" collapsed="false">
      <c r="BS53124" s="96" t="n">
        <f aca="false">BR53124-2.5</f>
        <v>-2.5</v>
      </c>
    </row>
    <row r="53125" customFormat="false" ht="12" hidden="false" customHeight="false" outlineLevel="0" collapsed="false">
      <c r="BS53125" s="96" t="n">
        <f aca="false">BR53125-2.5</f>
        <v>-2.5</v>
      </c>
    </row>
    <row r="53126" customFormat="false" ht="12" hidden="false" customHeight="false" outlineLevel="0" collapsed="false">
      <c r="BS53126" s="96" t="n">
        <f aca="false">BR53126-2.5</f>
        <v>-2.5</v>
      </c>
    </row>
    <row r="53127" customFormat="false" ht="12" hidden="false" customHeight="false" outlineLevel="0" collapsed="false">
      <c r="BS53127" s="96" t="n">
        <f aca="false">BR53127-2.5</f>
        <v>-2.5</v>
      </c>
    </row>
    <row r="53128" customFormat="false" ht="12" hidden="false" customHeight="false" outlineLevel="0" collapsed="false">
      <c r="BS53128" s="96" t="n">
        <f aca="false">BR53128-2.5</f>
        <v>-2.5</v>
      </c>
    </row>
    <row r="53129" customFormat="false" ht="12" hidden="false" customHeight="false" outlineLevel="0" collapsed="false">
      <c r="BS53129" s="96" t="n">
        <f aca="false">BR53129-2.5</f>
        <v>-2.5</v>
      </c>
    </row>
    <row r="53130" customFormat="false" ht="12" hidden="false" customHeight="false" outlineLevel="0" collapsed="false">
      <c r="BS53130" s="96" t="n">
        <f aca="false">BR53130-2.5</f>
        <v>-2.5</v>
      </c>
    </row>
    <row r="53131" customFormat="false" ht="12" hidden="false" customHeight="false" outlineLevel="0" collapsed="false">
      <c r="BS53131" s="96" t="n">
        <f aca="false">BR53131-2.5</f>
        <v>-2.5</v>
      </c>
    </row>
    <row r="53132" customFormat="false" ht="12" hidden="false" customHeight="false" outlineLevel="0" collapsed="false">
      <c r="BS53132" s="96" t="n">
        <f aca="false">BR53132-2.5</f>
        <v>-2.5</v>
      </c>
    </row>
    <row r="53133" customFormat="false" ht="12" hidden="false" customHeight="false" outlineLevel="0" collapsed="false">
      <c r="BS53133" s="96" t="n">
        <f aca="false">BR53133-2.5</f>
        <v>-2.5</v>
      </c>
    </row>
    <row r="53134" customFormat="false" ht="12" hidden="false" customHeight="false" outlineLevel="0" collapsed="false">
      <c r="BS53134" s="96" t="n">
        <f aca="false">BR53134-2.5</f>
        <v>-2.5</v>
      </c>
    </row>
    <row r="53135" customFormat="false" ht="12" hidden="false" customHeight="false" outlineLevel="0" collapsed="false">
      <c r="BS53135" s="96" t="n">
        <f aca="false">BR53135-2.5</f>
        <v>-2.5</v>
      </c>
    </row>
    <row r="53136" customFormat="false" ht="12" hidden="false" customHeight="false" outlineLevel="0" collapsed="false">
      <c r="BS53136" s="96" t="n">
        <f aca="false">BR53136-2.5</f>
        <v>-2.5</v>
      </c>
    </row>
    <row r="53137" customFormat="false" ht="12" hidden="false" customHeight="false" outlineLevel="0" collapsed="false">
      <c r="BS53137" s="96" t="n">
        <f aca="false">BR53137-2.5</f>
        <v>-2.5</v>
      </c>
    </row>
    <row r="53138" customFormat="false" ht="12" hidden="false" customHeight="false" outlineLevel="0" collapsed="false">
      <c r="BS53138" s="96" t="n">
        <f aca="false">BR53138-2.5</f>
        <v>-2.5</v>
      </c>
    </row>
    <row r="53139" customFormat="false" ht="12" hidden="false" customHeight="false" outlineLevel="0" collapsed="false">
      <c r="BS53139" s="96" t="n">
        <f aca="false">BR53139-2.5</f>
        <v>-2.5</v>
      </c>
    </row>
    <row r="53140" customFormat="false" ht="12" hidden="false" customHeight="false" outlineLevel="0" collapsed="false">
      <c r="BS53140" s="96" t="n">
        <f aca="false">BR53140-2.5</f>
        <v>-2.5</v>
      </c>
    </row>
    <row r="53141" customFormat="false" ht="12" hidden="false" customHeight="false" outlineLevel="0" collapsed="false">
      <c r="BS53141" s="96" t="n">
        <f aca="false">BR53141-2.5</f>
        <v>-2.5</v>
      </c>
    </row>
    <row r="53142" customFormat="false" ht="12" hidden="false" customHeight="false" outlineLevel="0" collapsed="false">
      <c r="BS53142" s="96" t="n">
        <f aca="false">BR53142-2.5</f>
        <v>-2.5</v>
      </c>
    </row>
    <row r="53143" customFormat="false" ht="12" hidden="false" customHeight="false" outlineLevel="0" collapsed="false">
      <c r="BS53143" s="96" t="n">
        <f aca="false">BR53143-2.5</f>
        <v>-2.5</v>
      </c>
    </row>
    <row r="53144" customFormat="false" ht="12" hidden="false" customHeight="false" outlineLevel="0" collapsed="false">
      <c r="BS53144" s="96" t="n">
        <f aca="false">BR53144-2.5</f>
        <v>-2.5</v>
      </c>
    </row>
    <row r="53145" customFormat="false" ht="12" hidden="false" customHeight="false" outlineLevel="0" collapsed="false">
      <c r="BS53145" s="96" t="n">
        <f aca="false">BR53145-2.5</f>
        <v>-2.5</v>
      </c>
    </row>
    <row r="53146" customFormat="false" ht="12" hidden="false" customHeight="false" outlineLevel="0" collapsed="false">
      <c r="BS53146" s="96" t="n">
        <f aca="false">BR53146-2.5</f>
        <v>-2.5</v>
      </c>
    </row>
    <row r="53147" customFormat="false" ht="12" hidden="false" customHeight="false" outlineLevel="0" collapsed="false">
      <c r="BS53147" s="96" t="n">
        <f aca="false">BR53147-2.5</f>
        <v>-2.5</v>
      </c>
    </row>
    <row r="53148" customFormat="false" ht="12" hidden="false" customHeight="false" outlineLevel="0" collapsed="false">
      <c r="BS53148" s="96" t="n">
        <f aca="false">BR53148-2.5</f>
        <v>-2.5</v>
      </c>
    </row>
    <row r="53149" customFormat="false" ht="12" hidden="false" customHeight="false" outlineLevel="0" collapsed="false">
      <c r="BS53149" s="96" t="n">
        <f aca="false">BR53149-2.5</f>
        <v>-2.5</v>
      </c>
    </row>
    <row r="53150" customFormat="false" ht="12" hidden="false" customHeight="false" outlineLevel="0" collapsed="false">
      <c r="BS53150" s="96" t="n">
        <f aca="false">BR53150-2.5</f>
        <v>-2.5</v>
      </c>
    </row>
    <row r="53151" customFormat="false" ht="12" hidden="false" customHeight="false" outlineLevel="0" collapsed="false">
      <c r="BS53151" s="96" t="n">
        <f aca="false">BR53151-2.5</f>
        <v>-2.5</v>
      </c>
    </row>
    <row r="53152" customFormat="false" ht="12" hidden="false" customHeight="false" outlineLevel="0" collapsed="false">
      <c r="BS53152" s="96" t="n">
        <f aca="false">BR53152-2.5</f>
        <v>-2.5</v>
      </c>
    </row>
    <row r="53153" customFormat="false" ht="12" hidden="false" customHeight="false" outlineLevel="0" collapsed="false">
      <c r="BS53153" s="96" t="n">
        <f aca="false">BR53153-2.5</f>
        <v>-2.5</v>
      </c>
    </row>
    <row r="53154" customFormat="false" ht="12" hidden="false" customHeight="false" outlineLevel="0" collapsed="false">
      <c r="BS53154" s="96" t="n">
        <f aca="false">BR53154-2.5</f>
        <v>-2.5</v>
      </c>
    </row>
    <row r="53155" customFormat="false" ht="12" hidden="false" customHeight="false" outlineLevel="0" collapsed="false">
      <c r="BS53155" s="96" t="n">
        <f aca="false">BR53155-2.5</f>
        <v>-2.5</v>
      </c>
    </row>
    <row r="53156" customFormat="false" ht="12" hidden="false" customHeight="false" outlineLevel="0" collapsed="false">
      <c r="BS53156" s="96" t="n">
        <f aca="false">BR53156-2.5</f>
        <v>-2.5</v>
      </c>
    </row>
    <row r="53157" customFormat="false" ht="12" hidden="false" customHeight="false" outlineLevel="0" collapsed="false">
      <c r="BS53157" s="96" t="n">
        <f aca="false">BR53157-2.5</f>
        <v>-2.5</v>
      </c>
    </row>
    <row r="53158" customFormat="false" ht="12" hidden="false" customHeight="false" outlineLevel="0" collapsed="false">
      <c r="BS53158" s="96" t="n">
        <f aca="false">BR53158-2.5</f>
        <v>-2.5</v>
      </c>
    </row>
    <row r="53159" customFormat="false" ht="12" hidden="false" customHeight="false" outlineLevel="0" collapsed="false">
      <c r="BS53159" s="96" t="n">
        <f aca="false">BR53159-2.5</f>
        <v>-2.5</v>
      </c>
    </row>
    <row r="53160" customFormat="false" ht="12" hidden="false" customHeight="false" outlineLevel="0" collapsed="false">
      <c r="BS53160" s="96" t="n">
        <f aca="false">BR53160-2.5</f>
        <v>-2.5</v>
      </c>
    </row>
    <row r="53161" customFormat="false" ht="12" hidden="false" customHeight="false" outlineLevel="0" collapsed="false">
      <c r="BS53161" s="96" t="n">
        <f aca="false">BR53161-2.5</f>
        <v>-2.5</v>
      </c>
    </row>
    <row r="53162" customFormat="false" ht="12" hidden="false" customHeight="false" outlineLevel="0" collapsed="false">
      <c r="BS53162" s="96" t="n">
        <f aca="false">BR53162-2.5</f>
        <v>-2.5</v>
      </c>
    </row>
    <row r="53163" customFormat="false" ht="12" hidden="false" customHeight="false" outlineLevel="0" collapsed="false">
      <c r="BS53163" s="96" t="n">
        <f aca="false">BR53163-2.5</f>
        <v>-2.5</v>
      </c>
    </row>
    <row r="53164" customFormat="false" ht="12" hidden="false" customHeight="false" outlineLevel="0" collapsed="false">
      <c r="BS53164" s="96" t="n">
        <f aca="false">BR53164-2.5</f>
        <v>-2.5</v>
      </c>
    </row>
    <row r="53165" customFormat="false" ht="12" hidden="false" customHeight="false" outlineLevel="0" collapsed="false">
      <c r="BS53165" s="96" t="n">
        <f aca="false">BR53165-2.5</f>
        <v>-2.5</v>
      </c>
    </row>
    <row r="53166" customFormat="false" ht="12" hidden="false" customHeight="false" outlineLevel="0" collapsed="false">
      <c r="BS53166" s="96" t="n">
        <f aca="false">BR53166-2.5</f>
        <v>-2.5</v>
      </c>
    </row>
    <row r="53167" customFormat="false" ht="12" hidden="false" customHeight="false" outlineLevel="0" collapsed="false">
      <c r="BS53167" s="96" t="n">
        <f aca="false">BR53167-2.5</f>
        <v>-2.5</v>
      </c>
    </row>
    <row r="53168" customFormat="false" ht="12" hidden="false" customHeight="false" outlineLevel="0" collapsed="false">
      <c r="BS53168" s="96" t="n">
        <f aca="false">BR53168-2.5</f>
        <v>-2.5</v>
      </c>
    </row>
    <row r="53169" customFormat="false" ht="12" hidden="false" customHeight="false" outlineLevel="0" collapsed="false">
      <c r="BS53169" s="96" t="n">
        <f aca="false">BR53169-2.5</f>
        <v>-2.5</v>
      </c>
    </row>
    <row r="53170" customFormat="false" ht="12" hidden="false" customHeight="false" outlineLevel="0" collapsed="false">
      <c r="BS53170" s="96" t="n">
        <f aca="false">BR53170-2.5</f>
        <v>-2.5</v>
      </c>
    </row>
    <row r="53171" customFormat="false" ht="12" hidden="false" customHeight="false" outlineLevel="0" collapsed="false">
      <c r="BS53171" s="96" t="n">
        <f aca="false">BR53171-2.5</f>
        <v>-2.5</v>
      </c>
    </row>
    <row r="53172" customFormat="false" ht="12" hidden="false" customHeight="false" outlineLevel="0" collapsed="false">
      <c r="BS53172" s="96" t="n">
        <f aca="false">BR53172-2.5</f>
        <v>-2.5</v>
      </c>
    </row>
    <row r="53173" customFormat="false" ht="12" hidden="false" customHeight="false" outlineLevel="0" collapsed="false">
      <c r="BS53173" s="96" t="n">
        <f aca="false">BR53173-2.5</f>
        <v>-2.5</v>
      </c>
    </row>
    <row r="53174" customFormat="false" ht="12" hidden="false" customHeight="false" outlineLevel="0" collapsed="false">
      <c r="BS53174" s="96" t="n">
        <f aca="false">BR53174-2.5</f>
        <v>-2.5</v>
      </c>
    </row>
    <row r="53175" customFormat="false" ht="12" hidden="false" customHeight="false" outlineLevel="0" collapsed="false">
      <c r="BS53175" s="96" t="n">
        <f aca="false">BR53175-2.5</f>
        <v>-2.5</v>
      </c>
    </row>
    <row r="53176" customFormat="false" ht="12" hidden="false" customHeight="false" outlineLevel="0" collapsed="false">
      <c r="BS53176" s="96" t="n">
        <f aca="false">BR53176-2.5</f>
        <v>-2.5</v>
      </c>
    </row>
    <row r="53177" customFormat="false" ht="12" hidden="false" customHeight="false" outlineLevel="0" collapsed="false">
      <c r="BS53177" s="96" t="n">
        <f aca="false">BR53177-2.5</f>
        <v>-2.5</v>
      </c>
    </row>
    <row r="53178" customFormat="false" ht="12" hidden="false" customHeight="false" outlineLevel="0" collapsed="false">
      <c r="BS53178" s="96" t="n">
        <f aca="false">BR53178-2.5</f>
        <v>-2.5</v>
      </c>
    </row>
    <row r="53179" customFormat="false" ht="12" hidden="false" customHeight="false" outlineLevel="0" collapsed="false">
      <c r="BS53179" s="96" t="n">
        <f aca="false">BR53179-2.5</f>
        <v>-2.5</v>
      </c>
    </row>
    <row r="53180" customFormat="false" ht="12" hidden="false" customHeight="false" outlineLevel="0" collapsed="false">
      <c r="BS53180" s="96" t="n">
        <f aca="false">BR53180-2.5</f>
        <v>-2.5</v>
      </c>
    </row>
    <row r="53181" customFormat="false" ht="12" hidden="false" customHeight="false" outlineLevel="0" collapsed="false">
      <c r="BS53181" s="96" t="n">
        <f aca="false">BR53181-2.5</f>
        <v>-2.5</v>
      </c>
    </row>
    <row r="53182" customFormat="false" ht="12" hidden="false" customHeight="false" outlineLevel="0" collapsed="false">
      <c r="BS53182" s="96" t="n">
        <f aca="false">BR53182-2.5</f>
        <v>-2.5</v>
      </c>
    </row>
    <row r="53183" customFormat="false" ht="12" hidden="false" customHeight="false" outlineLevel="0" collapsed="false">
      <c r="BS53183" s="96" t="n">
        <f aca="false">BR53183-2.5</f>
        <v>-2.5</v>
      </c>
    </row>
    <row r="53184" customFormat="false" ht="12" hidden="false" customHeight="false" outlineLevel="0" collapsed="false">
      <c r="BS53184" s="96" t="n">
        <f aca="false">BR53184-2.5</f>
        <v>-2.5</v>
      </c>
    </row>
    <row r="53185" customFormat="false" ht="12" hidden="false" customHeight="false" outlineLevel="0" collapsed="false">
      <c r="BS53185" s="96" t="n">
        <f aca="false">BR53185-2.5</f>
        <v>-2.5</v>
      </c>
    </row>
    <row r="53186" customFormat="false" ht="12" hidden="false" customHeight="false" outlineLevel="0" collapsed="false">
      <c r="BS53186" s="96" t="n">
        <f aca="false">BR53186-2.5</f>
        <v>-2.5</v>
      </c>
    </row>
    <row r="53187" customFormat="false" ht="12" hidden="false" customHeight="false" outlineLevel="0" collapsed="false">
      <c r="BS53187" s="96" t="n">
        <f aca="false">BR53187-2.5</f>
        <v>-2.5</v>
      </c>
    </row>
    <row r="53188" customFormat="false" ht="12" hidden="false" customHeight="false" outlineLevel="0" collapsed="false">
      <c r="BS53188" s="96" t="n">
        <f aca="false">BR53188-2.5</f>
        <v>-2.5</v>
      </c>
    </row>
    <row r="53189" customFormat="false" ht="12" hidden="false" customHeight="false" outlineLevel="0" collapsed="false">
      <c r="BS53189" s="96" t="n">
        <f aca="false">BR53189-2.5</f>
        <v>-2.5</v>
      </c>
    </row>
    <row r="53190" customFormat="false" ht="12" hidden="false" customHeight="false" outlineLevel="0" collapsed="false">
      <c r="BS53190" s="96" t="n">
        <f aca="false">BR53190-2.5</f>
        <v>-2.5</v>
      </c>
    </row>
    <row r="53191" customFormat="false" ht="12" hidden="false" customHeight="false" outlineLevel="0" collapsed="false">
      <c r="BS53191" s="96" t="n">
        <f aca="false">BR53191-2.5</f>
        <v>-2.5</v>
      </c>
    </row>
    <row r="53192" customFormat="false" ht="12" hidden="false" customHeight="false" outlineLevel="0" collapsed="false">
      <c r="BS53192" s="96" t="n">
        <f aca="false">BR53192-2.5</f>
        <v>-2.5</v>
      </c>
    </row>
    <row r="53193" customFormat="false" ht="12" hidden="false" customHeight="false" outlineLevel="0" collapsed="false">
      <c r="BS53193" s="96" t="n">
        <f aca="false">BR53193-2.5</f>
        <v>-2.5</v>
      </c>
    </row>
    <row r="53194" customFormat="false" ht="12" hidden="false" customHeight="false" outlineLevel="0" collapsed="false">
      <c r="BS53194" s="96" t="n">
        <f aca="false">BR53194-2.5</f>
        <v>-2.5</v>
      </c>
    </row>
    <row r="53195" customFormat="false" ht="12" hidden="false" customHeight="false" outlineLevel="0" collapsed="false">
      <c r="BS53195" s="96" t="n">
        <f aca="false">BR53195-2.5</f>
        <v>-2.5</v>
      </c>
    </row>
    <row r="53196" customFormat="false" ht="12" hidden="false" customHeight="false" outlineLevel="0" collapsed="false">
      <c r="BS53196" s="96" t="n">
        <f aca="false">BR53196-2.5</f>
        <v>-2.5</v>
      </c>
    </row>
    <row r="53197" customFormat="false" ht="12" hidden="false" customHeight="false" outlineLevel="0" collapsed="false">
      <c r="BS53197" s="96" t="n">
        <f aca="false">BR53197-2.5</f>
        <v>-2.5</v>
      </c>
    </row>
    <row r="53198" customFormat="false" ht="12" hidden="false" customHeight="false" outlineLevel="0" collapsed="false">
      <c r="BS53198" s="96" t="n">
        <f aca="false">BR53198-2.5</f>
        <v>-2.5</v>
      </c>
    </row>
    <row r="53199" customFormat="false" ht="12" hidden="false" customHeight="false" outlineLevel="0" collapsed="false">
      <c r="BS53199" s="96" t="n">
        <f aca="false">BR53199-2.5</f>
        <v>-2.5</v>
      </c>
    </row>
    <row r="53200" customFormat="false" ht="12" hidden="false" customHeight="false" outlineLevel="0" collapsed="false">
      <c r="BS53200" s="96" t="n">
        <f aca="false">BR53200-2.5</f>
        <v>-2.5</v>
      </c>
    </row>
    <row r="53201" customFormat="false" ht="12" hidden="false" customHeight="false" outlineLevel="0" collapsed="false">
      <c r="BS53201" s="96" t="n">
        <f aca="false">BR53201-2.5</f>
        <v>-2.5</v>
      </c>
    </row>
    <row r="53202" customFormat="false" ht="12" hidden="false" customHeight="false" outlineLevel="0" collapsed="false">
      <c r="BS53202" s="96" t="n">
        <f aca="false">BR53202-2.5</f>
        <v>-2.5</v>
      </c>
    </row>
    <row r="53203" customFormat="false" ht="12" hidden="false" customHeight="false" outlineLevel="0" collapsed="false">
      <c r="BS53203" s="96" t="n">
        <f aca="false">BR53203-2.5</f>
        <v>-2.5</v>
      </c>
    </row>
    <row r="53204" customFormat="false" ht="12" hidden="false" customHeight="false" outlineLevel="0" collapsed="false">
      <c r="BS53204" s="96" t="n">
        <f aca="false">BR53204-2.5</f>
        <v>-2.5</v>
      </c>
    </row>
    <row r="53205" customFormat="false" ht="12" hidden="false" customHeight="false" outlineLevel="0" collapsed="false">
      <c r="BS53205" s="96" t="n">
        <f aca="false">BR53205-2.5</f>
        <v>-2.5</v>
      </c>
    </row>
    <row r="53206" customFormat="false" ht="12" hidden="false" customHeight="false" outlineLevel="0" collapsed="false">
      <c r="BS53206" s="96" t="n">
        <f aca="false">BR53206-2.5</f>
        <v>-2.5</v>
      </c>
    </row>
    <row r="53207" customFormat="false" ht="12" hidden="false" customHeight="false" outlineLevel="0" collapsed="false">
      <c r="BS53207" s="96" t="n">
        <f aca="false">BR53207-2.5</f>
        <v>-2.5</v>
      </c>
    </row>
    <row r="53208" customFormat="false" ht="12" hidden="false" customHeight="false" outlineLevel="0" collapsed="false">
      <c r="BS53208" s="96" t="n">
        <f aca="false">BR53208-2.5</f>
        <v>-2.5</v>
      </c>
    </row>
    <row r="53209" customFormat="false" ht="12" hidden="false" customHeight="false" outlineLevel="0" collapsed="false">
      <c r="BS53209" s="96" t="n">
        <f aca="false">BR53209-2.5</f>
        <v>-2.5</v>
      </c>
    </row>
    <row r="53210" customFormat="false" ht="12" hidden="false" customHeight="false" outlineLevel="0" collapsed="false">
      <c r="BS53210" s="96" t="n">
        <f aca="false">BR53210-2.5</f>
        <v>-2.5</v>
      </c>
    </row>
    <row r="53211" customFormat="false" ht="12" hidden="false" customHeight="false" outlineLevel="0" collapsed="false">
      <c r="BS53211" s="96" t="n">
        <f aca="false">BR53211-2.5</f>
        <v>-2.5</v>
      </c>
    </row>
    <row r="53212" customFormat="false" ht="12" hidden="false" customHeight="false" outlineLevel="0" collapsed="false">
      <c r="BS53212" s="96" t="n">
        <f aca="false">BR53212-2.5</f>
        <v>-2.5</v>
      </c>
    </row>
    <row r="53213" customFormat="false" ht="12" hidden="false" customHeight="false" outlineLevel="0" collapsed="false">
      <c r="BS53213" s="96" t="n">
        <f aca="false">BR53213-2.5</f>
        <v>-2.5</v>
      </c>
    </row>
    <row r="53214" customFormat="false" ht="12" hidden="false" customHeight="false" outlineLevel="0" collapsed="false">
      <c r="BS53214" s="96" t="n">
        <f aca="false">BR53214-2.5</f>
        <v>-2.5</v>
      </c>
    </row>
    <row r="53215" customFormat="false" ht="12" hidden="false" customHeight="false" outlineLevel="0" collapsed="false">
      <c r="BS53215" s="96" t="n">
        <f aca="false">BR53215-2.5</f>
        <v>-2.5</v>
      </c>
    </row>
    <row r="53216" customFormat="false" ht="12" hidden="false" customHeight="false" outlineLevel="0" collapsed="false">
      <c r="BS53216" s="96" t="n">
        <f aca="false">BR53216-2.5</f>
        <v>-2.5</v>
      </c>
    </row>
    <row r="53217" customFormat="false" ht="12" hidden="false" customHeight="false" outlineLevel="0" collapsed="false">
      <c r="BS53217" s="96" t="n">
        <f aca="false">BR53217-2.5</f>
        <v>-2.5</v>
      </c>
    </row>
    <row r="53218" customFormat="false" ht="12" hidden="false" customHeight="false" outlineLevel="0" collapsed="false">
      <c r="BS53218" s="96" t="n">
        <f aca="false">BR53218-2.5</f>
        <v>-2.5</v>
      </c>
    </row>
    <row r="53219" customFormat="false" ht="12" hidden="false" customHeight="false" outlineLevel="0" collapsed="false">
      <c r="BS53219" s="96" t="n">
        <f aca="false">BR53219-2.5</f>
        <v>-2.5</v>
      </c>
    </row>
    <row r="53220" customFormat="false" ht="12" hidden="false" customHeight="false" outlineLevel="0" collapsed="false">
      <c r="BS53220" s="96" t="n">
        <f aca="false">BR53220-2.5</f>
        <v>-2.5</v>
      </c>
    </row>
    <row r="53221" customFormat="false" ht="12" hidden="false" customHeight="false" outlineLevel="0" collapsed="false">
      <c r="BS53221" s="96" t="n">
        <f aca="false">BR53221-2.5</f>
        <v>-2.5</v>
      </c>
    </row>
    <row r="53222" customFormat="false" ht="12" hidden="false" customHeight="false" outlineLevel="0" collapsed="false">
      <c r="BS53222" s="96" t="n">
        <f aca="false">BR53222-2.5</f>
        <v>-2.5</v>
      </c>
    </row>
    <row r="53223" customFormat="false" ht="12" hidden="false" customHeight="false" outlineLevel="0" collapsed="false">
      <c r="BS53223" s="96" t="n">
        <f aca="false">BR53223-2.5</f>
        <v>-2.5</v>
      </c>
    </row>
    <row r="53224" customFormat="false" ht="12" hidden="false" customHeight="false" outlineLevel="0" collapsed="false">
      <c r="BS53224" s="96" t="n">
        <f aca="false">BR53224-2.5</f>
        <v>-2.5</v>
      </c>
    </row>
    <row r="53225" customFormat="false" ht="12" hidden="false" customHeight="false" outlineLevel="0" collapsed="false">
      <c r="BS53225" s="96" t="n">
        <f aca="false">BR53225-2.5</f>
        <v>-2.5</v>
      </c>
    </row>
    <row r="53226" customFormat="false" ht="12" hidden="false" customHeight="false" outlineLevel="0" collapsed="false">
      <c r="BS53226" s="96" t="n">
        <f aca="false">BR53226-2.5</f>
        <v>-2.5</v>
      </c>
    </row>
    <row r="53227" customFormat="false" ht="12" hidden="false" customHeight="false" outlineLevel="0" collapsed="false">
      <c r="BS53227" s="96" t="n">
        <f aca="false">BR53227-2.5</f>
        <v>-2.5</v>
      </c>
    </row>
    <row r="53228" customFormat="false" ht="12" hidden="false" customHeight="false" outlineLevel="0" collapsed="false">
      <c r="BS53228" s="96" t="n">
        <f aca="false">BR53228-2.5</f>
        <v>-2.5</v>
      </c>
    </row>
    <row r="53229" customFormat="false" ht="12" hidden="false" customHeight="false" outlineLevel="0" collapsed="false">
      <c r="BS53229" s="96" t="n">
        <f aca="false">BR53229-2.5</f>
        <v>-2.5</v>
      </c>
    </row>
    <row r="53230" customFormat="false" ht="12" hidden="false" customHeight="false" outlineLevel="0" collapsed="false">
      <c r="BS53230" s="96" t="n">
        <f aca="false">BR53230-2.5</f>
        <v>-2.5</v>
      </c>
    </row>
    <row r="53231" customFormat="false" ht="12" hidden="false" customHeight="false" outlineLevel="0" collapsed="false">
      <c r="BS53231" s="96" t="n">
        <f aca="false">BR53231-2.5</f>
        <v>-2.5</v>
      </c>
    </row>
    <row r="53232" customFormat="false" ht="12" hidden="false" customHeight="false" outlineLevel="0" collapsed="false">
      <c r="BS53232" s="96" t="n">
        <f aca="false">BR53232-2.5</f>
        <v>-2.5</v>
      </c>
    </row>
    <row r="53233" customFormat="false" ht="12" hidden="false" customHeight="false" outlineLevel="0" collapsed="false">
      <c r="BS53233" s="96" t="n">
        <f aca="false">BR53233-2.5</f>
        <v>-2.5</v>
      </c>
    </row>
    <row r="53234" customFormat="false" ht="12" hidden="false" customHeight="false" outlineLevel="0" collapsed="false">
      <c r="BS53234" s="96" t="n">
        <f aca="false">BR53234-2.5</f>
        <v>-2.5</v>
      </c>
    </row>
    <row r="53235" customFormat="false" ht="12" hidden="false" customHeight="false" outlineLevel="0" collapsed="false">
      <c r="BS53235" s="96" t="n">
        <f aca="false">BR53235-2.5</f>
        <v>-2.5</v>
      </c>
    </row>
    <row r="53236" customFormat="false" ht="12" hidden="false" customHeight="false" outlineLevel="0" collapsed="false">
      <c r="BS53236" s="96" t="n">
        <f aca="false">BR53236-2.5</f>
        <v>-2.5</v>
      </c>
    </row>
    <row r="53237" customFormat="false" ht="12" hidden="false" customHeight="false" outlineLevel="0" collapsed="false">
      <c r="BS53237" s="96" t="n">
        <f aca="false">BR53237-2.5</f>
        <v>-2.5</v>
      </c>
    </row>
    <row r="53238" customFormat="false" ht="12" hidden="false" customHeight="false" outlineLevel="0" collapsed="false">
      <c r="BS53238" s="96" t="n">
        <f aca="false">BR53238-2.5</f>
        <v>-2.5</v>
      </c>
    </row>
    <row r="53239" customFormat="false" ht="12" hidden="false" customHeight="false" outlineLevel="0" collapsed="false">
      <c r="BS53239" s="96" t="n">
        <f aca="false">BR53239-2.5</f>
        <v>-2.5</v>
      </c>
    </row>
    <row r="53240" customFormat="false" ht="12" hidden="false" customHeight="false" outlineLevel="0" collapsed="false">
      <c r="BS53240" s="96" t="n">
        <f aca="false">BR53240-2.5</f>
        <v>-2.5</v>
      </c>
    </row>
    <row r="53241" customFormat="false" ht="12" hidden="false" customHeight="false" outlineLevel="0" collapsed="false">
      <c r="BS53241" s="96" t="n">
        <f aca="false">BR53241-2.5</f>
        <v>-2.5</v>
      </c>
    </row>
    <row r="53242" customFormat="false" ht="12" hidden="false" customHeight="false" outlineLevel="0" collapsed="false">
      <c r="BS53242" s="96" t="n">
        <f aca="false">BR53242-2.5</f>
        <v>-2.5</v>
      </c>
    </row>
    <row r="53243" customFormat="false" ht="12" hidden="false" customHeight="false" outlineLevel="0" collapsed="false">
      <c r="BS53243" s="96" t="n">
        <f aca="false">BR53243-2.5</f>
        <v>-2.5</v>
      </c>
    </row>
    <row r="53244" customFormat="false" ht="12" hidden="false" customHeight="false" outlineLevel="0" collapsed="false">
      <c r="BS53244" s="96" t="n">
        <f aca="false">BR53244-2.5</f>
        <v>-2.5</v>
      </c>
    </row>
    <row r="53245" customFormat="false" ht="12" hidden="false" customHeight="false" outlineLevel="0" collapsed="false">
      <c r="BS53245" s="96" t="n">
        <f aca="false">BR53245-2.5</f>
        <v>-2.5</v>
      </c>
    </row>
    <row r="53246" customFormat="false" ht="12" hidden="false" customHeight="false" outlineLevel="0" collapsed="false">
      <c r="BS53246" s="96" t="n">
        <f aca="false">BR53246-2.5</f>
        <v>-2.5</v>
      </c>
    </row>
    <row r="53247" customFormat="false" ht="12" hidden="false" customHeight="false" outlineLevel="0" collapsed="false">
      <c r="BS53247" s="96" t="n">
        <f aca="false">BR53247-2.5</f>
        <v>-2.5</v>
      </c>
    </row>
    <row r="53248" customFormat="false" ht="12" hidden="false" customHeight="false" outlineLevel="0" collapsed="false">
      <c r="BS53248" s="96" t="n">
        <f aca="false">BR53248-2.5</f>
        <v>-2.5</v>
      </c>
    </row>
    <row r="53249" customFormat="false" ht="12" hidden="false" customHeight="false" outlineLevel="0" collapsed="false">
      <c r="BS53249" s="96" t="n">
        <f aca="false">BR53249-2.5</f>
        <v>-2.5</v>
      </c>
    </row>
    <row r="53250" customFormat="false" ht="12" hidden="false" customHeight="false" outlineLevel="0" collapsed="false">
      <c r="BS53250" s="96" t="n">
        <f aca="false">BR53250-2.5</f>
        <v>-2.5</v>
      </c>
    </row>
    <row r="53251" customFormat="false" ht="12" hidden="false" customHeight="false" outlineLevel="0" collapsed="false">
      <c r="BS53251" s="96" t="n">
        <f aca="false">BR53251-2.5</f>
        <v>-2.5</v>
      </c>
    </row>
    <row r="53252" customFormat="false" ht="12" hidden="false" customHeight="false" outlineLevel="0" collapsed="false">
      <c r="BS53252" s="96" t="n">
        <f aca="false">BR53252-2.5</f>
        <v>-2.5</v>
      </c>
    </row>
    <row r="53253" customFormat="false" ht="12" hidden="false" customHeight="false" outlineLevel="0" collapsed="false">
      <c r="BS53253" s="96" t="n">
        <f aca="false">BR53253-2.5</f>
        <v>-2.5</v>
      </c>
    </row>
    <row r="53254" customFormat="false" ht="12" hidden="false" customHeight="false" outlineLevel="0" collapsed="false">
      <c r="BS53254" s="96" t="n">
        <f aca="false">BR53254-2.5</f>
        <v>-2.5</v>
      </c>
    </row>
    <row r="53255" customFormat="false" ht="12" hidden="false" customHeight="false" outlineLevel="0" collapsed="false">
      <c r="BS53255" s="96" t="n">
        <f aca="false">BR53255-2.5</f>
        <v>-2.5</v>
      </c>
    </row>
    <row r="53256" customFormat="false" ht="12" hidden="false" customHeight="false" outlineLevel="0" collapsed="false">
      <c r="BS53256" s="96" t="n">
        <f aca="false">BR53256-2.5</f>
        <v>-2.5</v>
      </c>
    </row>
    <row r="53257" customFormat="false" ht="12" hidden="false" customHeight="false" outlineLevel="0" collapsed="false">
      <c r="BS53257" s="96" t="n">
        <f aca="false">BR53257-2.5</f>
        <v>-2.5</v>
      </c>
    </row>
    <row r="53258" customFormat="false" ht="12" hidden="false" customHeight="false" outlineLevel="0" collapsed="false">
      <c r="BS53258" s="96" t="n">
        <f aca="false">BR53258-2.5</f>
        <v>-2.5</v>
      </c>
    </row>
    <row r="53259" customFormat="false" ht="12" hidden="false" customHeight="false" outlineLevel="0" collapsed="false">
      <c r="BS53259" s="96" t="n">
        <f aca="false">BR53259-2.5</f>
        <v>-2.5</v>
      </c>
    </row>
    <row r="53260" customFormat="false" ht="12" hidden="false" customHeight="false" outlineLevel="0" collapsed="false">
      <c r="BS53260" s="96" t="n">
        <f aca="false">BR53260-2.5</f>
        <v>-2.5</v>
      </c>
    </row>
    <row r="53261" customFormat="false" ht="12" hidden="false" customHeight="false" outlineLevel="0" collapsed="false">
      <c r="BS53261" s="96" t="n">
        <f aca="false">BR53261-2.5</f>
        <v>-2.5</v>
      </c>
    </row>
    <row r="53262" customFormat="false" ht="12" hidden="false" customHeight="false" outlineLevel="0" collapsed="false">
      <c r="BS53262" s="96" t="n">
        <f aca="false">BR53262-2.5</f>
        <v>-2.5</v>
      </c>
    </row>
    <row r="53263" customFormat="false" ht="12" hidden="false" customHeight="false" outlineLevel="0" collapsed="false">
      <c r="BS53263" s="96" t="n">
        <f aca="false">BR53263-2.5</f>
        <v>-2.5</v>
      </c>
    </row>
    <row r="53264" customFormat="false" ht="12" hidden="false" customHeight="false" outlineLevel="0" collapsed="false">
      <c r="BS53264" s="96" t="n">
        <f aca="false">BR53264-2.5</f>
        <v>-2.5</v>
      </c>
    </row>
    <row r="53265" customFormat="false" ht="12" hidden="false" customHeight="false" outlineLevel="0" collapsed="false">
      <c r="BS53265" s="96" t="n">
        <f aca="false">BR53265-2.5</f>
        <v>-2.5</v>
      </c>
    </row>
    <row r="53266" customFormat="false" ht="12" hidden="false" customHeight="false" outlineLevel="0" collapsed="false">
      <c r="BS53266" s="96" t="n">
        <f aca="false">BR53266-2.5</f>
        <v>-2.5</v>
      </c>
    </row>
    <row r="53267" customFormat="false" ht="12" hidden="false" customHeight="false" outlineLevel="0" collapsed="false">
      <c r="BS53267" s="96" t="n">
        <f aca="false">BR53267-2.5</f>
        <v>-2.5</v>
      </c>
    </row>
    <row r="53268" customFormat="false" ht="12" hidden="false" customHeight="false" outlineLevel="0" collapsed="false">
      <c r="BS53268" s="96" t="n">
        <f aca="false">BR53268-2.5</f>
        <v>-2.5</v>
      </c>
    </row>
    <row r="53269" customFormat="false" ht="12" hidden="false" customHeight="false" outlineLevel="0" collapsed="false">
      <c r="BS53269" s="96" t="n">
        <f aca="false">BR53269-2.5</f>
        <v>-2.5</v>
      </c>
    </row>
    <row r="53270" customFormat="false" ht="12" hidden="false" customHeight="false" outlineLevel="0" collapsed="false">
      <c r="BS53270" s="96" t="n">
        <f aca="false">BR53270-2.5</f>
        <v>-2.5</v>
      </c>
    </row>
    <row r="53271" customFormat="false" ht="12" hidden="false" customHeight="false" outlineLevel="0" collapsed="false">
      <c r="BS53271" s="96" t="n">
        <f aca="false">BR53271-2.5</f>
        <v>-2.5</v>
      </c>
    </row>
    <row r="53272" customFormat="false" ht="12" hidden="false" customHeight="false" outlineLevel="0" collapsed="false">
      <c r="BS53272" s="96" t="n">
        <f aca="false">BR53272-2.5</f>
        <v>-2.5</v>
      </c>
    </row>
    <row r="53273" customFormat="false" ht="12" hidden="false" customHeight="false" outlineLevel="0" collapsed="false">
      <c r="BS53273" s="96" t="n">
        <f aca="false">BR53273-2.5</f>
        <v>-2.5</v>
      </c>
    </row>
    <row r="53274" customFormat="false" ht="12" hidden="false" customHeight="false" outlineLevel="0" collapsed="false">
      <c r="BS53274" s="96" t="n">
        <f aca="false">BR53274-2.5</f>
        <v>-2.5</v>
      </c>
    </row>
    <row r="53275" customFormat="false" ht="12" hidden="false" customHeight="false" outlineLevel="0" collapsed="false">
      <c r="BS53275" s="96" t="n">
        <f aca="false">BR53275-2.5</f>
        <v>-2.5</v>
      </c>
    </row>
    <row r="53276" customFormat="false" ht="12" hidden="false" customHeight="false" outlineLevel="0" collapsed="false">
      <c r="BS53276" s="96" t="n">
        <f aca="false">BR53276-2.5</f>
        <v>-2.5</v>
      </c>
    </row>
    <row r="53277" customFormat="false" ht="12" hidden="false" customHeight="false" outlineLevel="0" collapsed="false">
      <c r="BS53277" s="96" t="n">
        <f aca="false">BR53277-2.5</f>
        <v>-2.5</v>
      </c>
    </row>
    <row r="53278" customFormat="false" ht="12" hidden="false" customHeight="false" outlineLevel="0" collapsed="false">
      <c r="BS53278" s="96" t="n">
        <f aca="false">BR53278-2.5</f>
        <v>-2.5</v>
      </c>
    </row>
    <row r="53279" customFormat="false" ht="12" hidden="false" customHeight="false" outlineLevel="0" collapsed="false">
      <c r="BS53279" s="96" t="n">
        <f aca="false">BR53279-2.5</f>
        <v>-2.5</v>
      </c>
    </row>
    <row r="53280" customFormat="false" ht="12" hidden="false" customHeight="false" outlineLevel="0" collapsed="false">
      <c r="BS53280" s="96" t="n">
        <f aca="false">BR53280-2.5</f>
        <v>-2.5</v>
      </c>
    </row>
    <row r="53281" customFormat="false" ht="12" hidden="false" customHeight="false" outlineLevel="0" collapsed="false">
      <c r="BS53281" s="96" t="n">
        <f aca="false">BR53281-2.5</f>
        <v>-2.5</v>
      </c>
    </row>
    <row r="53282" customFormat="false" ht="12" hidden="false" customHeight="false" outlineLevel="0" collapsed="false">
      <c r="BS53282" s="96" t="n">
        <f aca="false">BR53282-2.5</f>
        <v>-2.5</v>
      </c>
    </row>
    <row r="53283" customFormat="false" ht="12" hidden="false" customHeight="false" outlineLevel="0" collapsed="false">
      <c r="BS53283" s="96" t="n">
        <f aca="false">BR53283-2.5</f>
        <v>-2.5</v>
      </c>
    </row>
    <row r="53284" customFormat="false" ht="12" hidden="false" customHeight="false" outlineLevel="0" collapsed="false">
      <c r="BS53284" s="96" t="n">
        <f aca="false">BR53284-2.5</f>
        <v>-2.5</v>
      </c>
    </row>
    <row r="53285" customFormat="false" ht="12" hidden="false" customHeight="false" outlineLevel="0" collapsed="false">
      <c r="BS53285" s="96" t="n">
        <f aca="false">BR53285-2.5</f>
        <v>-2.5</v>
      </c>
    </row>
    <row r="53286" customFormat="false" ht="12" hidden="false" customHeight="false" outlineLevel="0" collapsed="false">
      <c r="BS53286" s="96" t="n">
        <f aca="false">BR53286-2.5</f>
        <v>-2.5</v>
      </c>
    </row>
    <row r="53287" customFormat="false" ht="12" hidden="false" customHeight="false" outlineLevel="0" collapsed="false">
      <c r="BS53287" s="96" t="n">
        <f aca="false">BR53287-2.5</f>
        <v>-2.5</v>
      </c>
    </row>
    <row r="53288" customFormat="false" ht="12" hidden="false" customHeight="false" outlineLevel="0" collapsed="false">
      <c r="BS53288" s="96" t="n">
        <f aca="false">BR53288-2.5</f>
        <v>-2.5</v>
      </c>
    </row>
    <row r="53289" customFormat="false" ht="12" hidden="false" customHeight="false" outlineLevel="0" collapsed="false">
      <c r="BS53289" s="96" t="n">
        <f aca="false">BR53289-2.5</f>
        <v>-2.5</v>
      </c>
    </row>
    <row r="53290" customFormat="false" ht="12" hidden="false" customHeight="false" outlineLevel="0" collapsed="false">
      <c r="BS53290" s="96" t="n">
        <f aca="false">BR53290-2.5</f>
        <v>-2.5</v>
      </c>
    </row>
    <row r="53291" customFormat="false" ht="12" hidden="false" customHeight="false" outlineLevel="0" collapsed="false">
      <c r="BS53291" s="96" t="n">
        <f aca="false">BR53291-2.5</f>
        <v>-2.5</v>
      </c>
    </row>
    <row r="53292" customFormat="false" ht="12" hidden="false" customHeight="false" outlineLevel="0" collapsed="false">
      <c r="BS53292" s="96" t="n">
        <f aca="false">BR53292-2.5</f>
        <v>-2.5</v>
      </c>
    </row>
    <row r="53293" customFormat="false" ht="12" hidden="false" customHeight="false" outlineLevel="0" collapsed="false">
      <c r="BS53293" s="96" t="n">
        <f aca="false">BR53293-2.5</f>
        <v>-2.5</v>
      </c>
    </row>
    <row r="53294" customFormat="false" ht="12" hidden="false" customHeight="false" outlineLevel="0" collapsed="false">
      <c r="BS53294" s="96" t="n">
        <f aca="false">BR53294-2.5</f>
        <v>-2.5</v>
      </c>
    </row>
    <row r="53295" customFormat="false" ht="12" hidden="false" customHeight="false" outlineLevel="0" collapsed="false">
      <c r="BS53295" s="96" t="n">
        <f aca="false">BR53295-2.5</f>
        <v>-2.5</v>
      </c>
    </row>
    <row r="53296" customFormat="false" ht="12" hidden="false" customHeight="false" outlineLevel="0" collapsed="false">
      <c r="BS53296" s="96" t="n">
        <f aca="false">BR53296-2.5</f>
        <v>-2.5</v>
      </c>
    </row>
    <row r="53297" customFormat="false" ht="12" hidden="false" customHeight="false" outlineLevel="0" collapsed="false">
      <c r="BS53297" s="96" t="n">
        <f aca="false">BR53297-2.5</f>
        <v>-2.5</v>
      </c>
    </row>
    <row r="53298" customFormat="false" ht="12" hidden="false" customHeight="false" outlineLevel="0" collapsed="false">
      <c r="BS53298" s="96" t="n">
        <f aca="false">BR53298-2.5</f>
        <v>-2.5</v>
      </c>
    </row>
    <row r="53299" customFormat="false" ht="12" hidden="false" customHeight="false" outlineLevel="0" collapsed="false">
      <c r="BS53299" s="96" t="n">
        <f aca="false">BR53299-2.5</f>
        <v>-2.5</v>
      </c>
    </row>
    <row r="53300" customFormat="false" ht="12" hidden="false" customHeight="false" outlineLevel="0" collapsed="false">
      <c r="BS53300" s="96" t="n">
        <f aca="false">BR53300-2.5</f>
        <v>-2.5</v>
      </c>
    </row>
    <row r="53301" customFormat="false" ht="12" hidden="false" customHeight="false" outlineLevel="0" collapsed="false">
      <c r="BS53301" s="96" t="n">
        <f aca="false">BR53301-2.5</f>
        <v>-2.5</v>
      </c>
    </row>
    <row r="53302" customFormat="false" ht="12" hidden="false" customHeight="false" outlineLevel="0" collapsed="false">
      <c r="BS53302" s="96" t="n">
        <f aca="false">BR53302-2.5</f>
        <v>-2.5</v>
      </c>
    </row>
    <row r="53303" customFormat="false" ht="12" hidden="false" customHeight="false" outlineLevel="0" collapsed="false">
      <c r="BS53303" s="96" t="n">
        <f aca="false">BR53303-2.5</f>
        <v>-2.5</v>
      </c>
    </row>
    <row r="53304" customFormat="false" ht="12" hidden="false" customHeight="false" outlineLevel="0" collapsed="false">
      <c r="BS53304" s="96" t="n">
        <f aca="false">BR53304-2.5</f>
        <v>-2.5</v>
      </c>
    </row>
    <row r="53305" customFormat="false" ht="12" hidden="false" customHeight="false" outlineLevel="0" collapsed="false">
      <c r="BS53305" s="96" t="n">
        <f aca="false">BR53305-2.5</f>
        <v>-2.5</v>
      </c>
    </row>
    <row r="53306" customFormat="false" ht="12" hidden="false" customHeight="false" outlineLevel="0" collapsed="false">
      <c r="BS53306" s="96" t="n">
        <f aca="false">BR53306-2.5</f>
        <v>-2.5</v>
      </c>
    </row>
    <row r="53307" customFormat="false" ht="12" hidden="false" customHeight="false" outlineLevel="0" collapsed="false">
      <c r="BS53307" s="96" t="n">
        <f aca="false">BR53307-2.5</f>
        <v>-2.5</v>
      </c>
    </row>
    <row r="53308" customFormat="false" ht="12" hidden="false" customHeight="false" outlineLevel="0" collapsed="false">
      <c r="BS53308" s="96" t="n">
        <f aca="false">BR53308-2.5</f>
        <v>-2.5</v>
      </c>
    </row>
    <row r="53309" customFormat="false" ht="12" hidden="false" customHeight="false" outlineLevel="0" collapsed="false">
      <c r="BS53309" s="96" t="n">
        <f aca="false">BR53309-2.5</f>
        <v>-2.5</v>
      </c>
    </row>
    <row r="53310" customFormat="false" ht="12" hidden="false" customHeight="false" outlineLevel="0" collapsed="false">
      <c r="BS53310" s="96" t="n">
        <f aca="false">BR53310-2.5</f>
        <v>-2.5</v>
      </c>
    </row>
    <row r="53311" customFormat="false" ht="12" hidden="false" customHeight="false" outlineLevel="0" collapsed="false">
      <c r="BS53311" s="96" t="n">
        <f aca="false">BR53311-2.5</f>
        <v>-2.5</v>
      </c>
    </row>
    <row r="53312" customFormat="false" ht="12" hidden="false" customHeight="false" outlineLevel="0" collapsed="false">
      <c r="BS53312" s="96" t="n">
        <f aca="false">BR53312-2.5</f>
        <v>-2.5</v>
      </c>
    </row>
    <row r="53313" customFormat="false" ht="12" hidden="false" customHeight="false" outlineLevel="0" collapsed="false">
      <c r="BS53313" s="96" t="n">
        <f aca="false">BR53313-2.5</f>
        <v>-2.5</v>
      </c>
    </row>
    <row r="53314" customFormat="false" ht="12" hidden="false" customHeight="false" outlineLevel="0" collapsed="false">
      <c r="BS53314" s="96" t="n">
        <f aca="false">BR53314-2.5</f>
        <v>-2.5</v>
      </c>
    </row>
    <row r="53315" customFormat="false" ht="12" hidden="false" customHeight="false" outlineLevel="0" collapsed="false">
      <c r="BS53315" s="96" t="n">
        <f aca="false">BR53315-2.5</f>
        <v>-2.5</v>
      </c>
    </row>
    <row r="53316" customFormat="false" ht="12" hidden="false" customHeight="false" outlineLevel="0" collapsed="false">
      <c r="BS53316" s="96" t="n">
        <f aca="false">BR53316-2.5</f>
        <v>-2.5</v>
      </c>
    </row>
    <row r="53317" customFormat="false" ht="12" hidden="false" customHeight="false" outlineLevel="0" collapsed="false">
      <c r="BS53317" s="96" t="n">
        <f aca="false">BR53317-2.5</f>
        <v>-2.5</v>
      </c>
    </row>
    <row r="53318" customFormat="false" ht="12" hidden="false" customHeight="false" outlineLevel="0" collapsed="false">
      <c r="BS53318" s="96" t="n">
        <f aca="false">BR53318-2.5</f>
        <v>-2.5</v>
      </c>
    </row>
    <row r="53319" customFormat="false" ht="12" hidden="false" customHeight="false" outlineLevel="0" collapsed="false">
      <c r="BS53319" s="96" t="n">
        <f aca="false">BR53319-2.5</f>
        <v>-2.5</v>
      </c>
    </row>
    <row r="53320" customFormat="false" ht="12" hidden="false" customHeight="false" outlineLevel="0" collapsed="false">
      <c r="BS53320" s="96" t="n">
        <f aca="false">BR53320-2.5</f>
        <v>-2.5</v>
      </c>
    </row>
    <row r="53321" customFormat="false" ht="12" hidden="false" customHeight="false" outlineLevel="0" collapsed="false">
      <c r="BS53321" s="96" t="n">
        <f aca="false">BR53321-2.5</f>
        <v>-2.5</v>
      </c>
    </row>
    <row r="53322" customFormat="false" ht="12" hidden="false" customHeight="false" outlineLevel="0" collapsed="false">
      <c r="BS53322" s="96" t="n">
        <f aca="false">BR53322-2.5</f>
        <v>-2.5</v>
      </c>
    </row>
    <row r="53323" customFormat="false" ht="12" hidden="false" customHeight="false" outlineLevel="0" collapsed="false">
      <c r="BS53323" s="96" t="n">
        <f aca="false">BR53323-2.5</f>
        <v>-2.5</v>
      </c>
    </row>
    <row r="53324" customFormat="false" ht="12" hidden="false" customHeight="false" outlineLevel="0" collapsed="false">
      <c r="BS53324" s="96" t="n">
        <f aca="false">BR53324-2.5</f>
        <v>-2.5</v>
      </c>
    </row>
    <row r="53325" customFormat="false" ht="12" hidden="false" customHeight="false" outlineLevel="0" collapsed="false">
      <c r="BS53325" s="96" t="n">
        <f aca="false">BR53325-2.5</f>
        <v>-2.5</v>
      </c>
    </row>
    <row r="53326" customFormat="false" ht="12" hidden="false" customHeight="false" outlineLevel="0" collapsed="false">
      <c r="BS53326" s="96" t="n">
        <f aca="false">BR53326-2.5</f>
        <v>-2.5</v>
      </c>
    </row>
    <row r="53327" customFormat="false" ht="12" hidden="false" customHeight="false" outlineLevel="0" collapsed="false">
      <c r="BS53327" s="96" t="n">
        <f aca="false">BR53327-2.5</f>
        <v>-2.5</v>
      </c>
    </row>
    <row r="53328" customFormat="false" ht="12" hidden="false" customHeight="false" outlineLevel="0" collapsed="false">
      <c r="BS53328" s="96" t="n">
        <f aca="false">BR53328-2.5</f>
        <v>-2.5</v>
      </c>
    </row>
    <row r="53329" customFormat="false" ht="12" hidden="false" customHeight="false" outlineLevel="0" collapsed="false">
      <c r="BS53329" s="96" t="n">
        <f aca="false">BR53329-2.5</f>
        <v>-2.5</v>
      </c>
    </row>
    <row r="53330" customFormat="false" ht="12" hidden="false" customHeight="false" outlineLevel="0" collapsed="false">
      <c r="BS53330" s="96" t="n">
        <f aca="false">BR53330-2.5</f>
        <v>-2.5</v>
      </c>
    </row>
    <row r="53331" customFormat="false" ht="12" hidden="false" customHeight="false" outlineLevel="0" collapsed="false">
      <c r="BS53331" s="96" t="n">
        <f aca="false">BR53331-2.5</f>
        <v>-2.5</v>
      </c>
    </row>
    <row r="53332" customFormat="false" ht="12" hidden="false" customHeight="false" outlineLevel="0" collapsed="false">
      <c r="BS53332" s="96" t="n">
        <f aca="false">BR53332-2.5</f>
        <v>-2.5</v>
      </c>
    </row>
    <row r="53333" customFormat="false" ht="12" hidden="false" customHeight="false" outlineLevel="0" collapsed="false">
      <c r="BS53333" s="96" t="n">
        <f aca="false">BR53333-2.5</f>
        <v>-2.5</v>
      </c>
    </row>
    <row r="53334" customFormat="false" ht="12" hidden="false" customHeight="false" outlineLevel="0" collapsed="false">
      <c r="BS53334" s="96" t="n">
        <f aca="false">BR53334-2.5</f>
        <v>-2.5</v>
      </c>
    </row>
    <row r="53335" customFormat="false" ht="12" hidden="false" customHeight="false" outlineLevel="0" collapsed="false">
      <c r="BS53335" s="96" t="n">
        <f aca="false">BR53335-2.5</f>
        <v>-2.5</v>
      </c>
    </row>
    <row r="53336" customFormat="false" ht="12" hidden="false" customHeight="false" outlineLevel="0" collapsed="false">
      <c r="BS53336" s="96" t="n">
        <f aca="false">BR53336-2.5</f>
        <v>-2.5</v>
      </c>
    </row>
    <row r="53337" customFormat="false" ht="12" hidden="false" customHeight="false" outlineLevel="0" collapsed="false">
      <c r="BS53337" s="96" t="n">
        <f aca="false">BR53337-2.5</f>
        <v>-2.5</v>
      </c>
    </row>
    <row r="53338" customFormat="false" ht="12" hidden="false" customHeight="false" outlineLevel="0" collapsed="false">
      <c r="BS53338" s="96" t="n">
        <f aca="false">BR53338-2.5</f>
        <v>-2.5</v>
      </c>
    </row>
    <row r="53339" customFormat="false" ht="12" hidden="false" customHeight="false" outlineLevel="0" collapsed="false">
      <c r="BS53339" s="96" t="n">
        <f aca="false">BR53339-2.5</f>
        <v>-2.5</v>
      </c>
    </row>
    <row r="53340" customFormat="false" ht="12" hidden="false" customHeight="false" outlineLevel="0" collapsed="false">
      <c r="BS53340" s="96" t="n">
        <f aca="false">BR53340-2.5</f>
        <v>-2.5</v>
      </c>
    </row>
    <row r="53341" customFormat="false" ht="12" hidden="false" customHeight="false" outlineLevel="0" collapsed="false">
      <c r="BS53341" s="96" t="n">
        <f aca="false">BR53341-2.5</f>
        <v>-2.5</v>
      </c>
    </row>
    <row r="53342" customFormat="false" ht="12" hidden="false" customHeight="false" outlineLevel="0" collapsed="false">
      <c r="BS53342" s="96" t="n">
        <f aca="false">BR53342-2.5</f>
        <v>-2.5</v>
      </c>
    </row>
    <row r="53343" customFormat="false" ht="12" hidden="false" customHeight="false" outlineLevel="0" collapsed="false">
      <c r="BS53343" s="96" t="n">
        <f aca="false">BR53343-2.5</f>
        <v>-2.5</v>
      </c>
    </row>
    <row r="53344" customFormat="false" ht="12" hidden="false" customHeight="false" outlineLevel="0" collapsed="false">
      <c r="BS53344" s="96" t="n">
        <f aca="false">BR53344-2.5</f>
        <v>-2.5</v>
      </c>
    </row>
    <row r="53345" customFormat="false" ht="12" hidden="false" customHeight="false" outlineLevel="0" collapsed="false">
      <c r="BS53345" s="96" t="n">
        <f aca="false">BR53345-2.5</f>
        <v>-2.5</v>
      </c>
    </row>
    <row r="53346" customFormat="false" ht="12" hidden="false" customHeight="false" outlineLevel="0" collapsed="false">
      <c r="BS53346" s="96" t="n">
        <f aca="false">BR53346-2.5</f>
        <v>-2.5</v>
      </c>
    </row>
    <row r="53347" customFormat="false" ht="12" hidden="false" customHeight="false" outlineLevel="0" collapsed="false">
      <c r="BS53347" s="96" t="n">
        <f aca="false">BR53347-2.5</f>
        <v>-2.5</v>
      </c>
    </row>
    <row r="53348" customFormat="false" ht="12" hidden="false" customHeight="false" outlineLevel="0" collapsed="false">
      <c r="BS53348" s="96" t="n">
        <f aca="false">BR53348-2.5</f>
        <v>-2.5</v>
      </c>
    </row>
    <row r="53349" customFormat="false" ht="12" hidden="false" customHeight="false" outlineLevel="0" collapsed="false">
      <c r="BS53349" s="96" t="n">
        <f aca="false">BR53349-2.5</f>
        <v>-2.5</v>
      </c>
    </row>
    <row r="53350" customFormat="false" ht="12" hidden="false" customHeight="false" outlineLevel="0" collapsed="false">
      <c r="BS53350" s="96" t="n">
        <f aca="false">BR53350-2.5</f>
        <v>-2.5</v>
      </c>
    </row>
    <row r="53351" customFormat="false" ht="12" hidden="false" customHeight="false" outlineLevel="0" collapsed="false">
      <c r="BS53351" s="96" t="n">
        <f aca="false">BR53351-2.5</f>
        <v>-2.5</v>
      </c>
    </row>
    <row r="53352" customFormat="false" ht="12" hidden="false" customHeight="false" outlineLevel="0" collapsed="false">
      <c r="BS53352" s="96" t="n">
        <f aca="false">BR53352-2.5</f>
        <v>-2.5</v>
      </c>
    </row>
    <row r="53353" customFormat="false" ht="12" hidden="false" customHeight="false" outlineLevel="0" collapsed="false">
      <c r="BS53353" s="96" t="n">
        <f aca="false">BR53353-2.5</f>
        <v>-2.5</v>
      </c>
    </row>
    <row r="53354" customFormat="false" ht="12" hidden="false" customHeight="false" outlineLevel="0" collapsed="false">
      <c r="BS53354" s="96" t="n">
        <f aca="false">BR53354-2.5</f>
        <v>-2.5</v>
      </c>
    </row>
    <row r="53355" customFormat="false" ht="12" hidden="false" customHeight="false" outlineLevel="0" collapsed="false">
      <c r="BS53355" s="96" t="n">
        <f aca="false">BR53355-2.5</f>
        <v>-2.5</v>
      </c>
    </row>
    <row r="53356" customFormat="false" ht="12" hidden="false" customHeight="false" outlineLevel="0" collapsed="false">
      <c r="BS53356" s="96" t="n">
        <f aca="false">BR53356-2.5</f>
        <v>-2.5</v>
      </c>
    </row>
    <row r="53357" customFormat="false" ht="12" hidden="false" customHeight="false" outlineLevel="0" collapsed="false">
      <c r="BS53357" s="96" t="n">
        <f aca="false">BR53357-2.5</f>
        <v>-2.5</v>
      </c>
    </row>
    <row r="53358" customFormat="false" ht="12" hidden="false" customHeight="false" outlineLevel="0" collapsed="false">
      <c r="BS53358" s="96" t="n">
        <f aca="false">BR53358-2.5</f>
        <v>-2.5</v>
      </c>
    </row>
    <row r="53359" customFormat="false" ht="12" hidden="false" customHeight="false" outlineLevel="0" collapsed="false">
      <c r="BS53359" s="96" t="n">
        <f aca="false">BR53359-2.5</f>
        <v>-2.5</v>
      </c>
    </row>
    <row r="53360" customFormat="false" ht="12" hidden="false" customHeight="false" outlineLevel="0" collapsed="false">
      <c r="BS53360" s="96" t="n">
        <f aca="false">BR53360-2.5</f>
        <v>-2.5</v>
      </c>
    </row>
    <row r="53361" customFormat="false" ht="12" hidden="false" customHeight="false" outlineLevel="0" collapsed="false">
      <c r="BS53361" s="96" t="n">
        <f aca="false">BR53361-2.5</f>
        <v>-2.5</v>
      </c>
    </row>
    <row r="53362" customFormat="false" ht="12" hidden="false" customHeight="false" outlineLevel="0" collapsed="false">
      <c r="BS53362" s="96" t="n">
        <f aca="false">BR53362-2.5</f>
        <v>-2.5</v>
      </c>
    </row>
    <row r="53363" customFormat="false" ht="12" hidden="false" customHeight="false" outlineLevel="0" collapsed="false">
      <c r="BS53363" s="96" t="n">
        <f aca="false">BR53363-2.5</f>
        <v>-2.5</v>
      </c>
    </row>
    <row r="53364" customFormat="false" ht="12" hidden="false" customHeight="false" outlineLevel="0" collapsed="false">
      <c r="BS53364" s="96" t="n">
        <f aca="false">BR53364-2.5</f>
        <v>-2.5</v>
      </c>
    </row>
    <row r="53365" customFormat="false" ht="12" hidden="false" customHeight="false" outlineLevel="0" collapsed="false">
      <c r="BS53365" s="96" t="n">
        <f aca="false">BR53365-2.5</f>
        <v>-2.5</v>
      </c>
    </row>
    <row r="53366" customFormat="false" ht="12" hidden="false" customHeight="false" outlineLevel="0" collapsed="false">
      <c r="BS53366" s="96" t="n">
        <f aca="false">BR53366-2.5</f>
        <v>-2.5</v>
      </c>
    </row>
    <row r="53367" customFormat="false" ht="12" hidden="false" customHeight="false" outlineLevel="0" collapsed="false">
      <c r="BS53367" s="96" t="n">
        <f aca="false">BR53367-2.5</f>
        <v>-2.5</v>
      </c>
    </row>
    <row r="53368" customFormat="false" ht="12" hidden="false" customHeight="false" outlineLevel="0" collapsed="false">
      <c r="BS53368" s="96" t="n">
        <f aca="false">BR53368-2.5</f>
        <v>-2.5</v>
      </c>
    </row>
    <row r="53369" customFormat="false" ht="12" hidden="false" customHeight="false" outlineLevel="0" collapsed="false">
      <c r="BS53369" s="96" t="n">
        <f aca="false">BR53369-2.5</f>
        <v>-2.5</v>
      </c>
    </row>
    <row r="53370" customFormat="false" ht="12" hidden="false" customHeight="false" outlineLevel="0" collapsed="false">
      <c r="BS53370" s="96" t="n">
        <f aca="false">BR53370-2.5</f>
        <v>-2.5</v>
      </c>
    </row>
    <row r="53371" customFormat="false" ht="12" hidden="false" customHeight="false" outlineLevel="0" collapsed="false">
      <c r="BS53371" s="96" t="n">
        <f aca="false">BR53371-2.5</f>
        <v>-2.5</v>
      </c>
    </row>
    <row r="53372" customFormat="false" ht="12" hidden="false" customHeight="false" outlineLevel="0" collapsed="false">
      <c r="BS53372" s="96" t="n">
        <f aca="false">BR53372-2.5</f>
        <v>-2.5</v>
      </c>
    </row>
    <row r="53373" customFormat="false" ht="12" hidden="false" customHeight="false" outlineLevel="0" collapsed="false">
      <c r="BS53373" s="96" t="n">
        <f aca="false">BR53373-2.5</f>
        <v>-2.5</v>
      </c>
    </row>
    <row r="53374" customFormat="false" ht="12" hidden="false" customHeight="false" outlineLevel="0" collapsed="false">
      <c r="BS53374" s="96" t="n">
        <f aca="false">BR53374-2.5</f>
        <v>-2.5</v>
      </c>
    </row>
    <row r="53375" customFormat="false" ht="12" hidden="false" customHeight="false" outlineLevel="0" collapsed="false">
      <c r="BS53375" s="96" t="n">
        <f aca="false">BR53375-2.5</f>
        <v>-2.5</v>
      </c>
    </row>
    <row r="53376" customFormat="false" ht="12" hidden="false" customHeight="false" outlineLevel="0" collapsed="false">
      <c r="BS53376" s="96" t="n">
        <f aca="false">BR53376-2.5</f>
        <v>-2.5</v>
      </c>
    </row>
    <row r="53377" customFormat="false" ht="12" hidden="false" customHeight="false" outlineLevel="0" collapsed="false">
      <c r="BS53377" s="96" t="n">
        <f aca="false">BR53377-2.5</f>
        <v>-2.5</v>
      </c>
    </row>
    <row r="53378" customFormat="false" ht="12" hidden="false" customHeight="false" outlineLevel="0" collapsed="false">
      <c r="BS53378" s="96" t="n">
        <f aca="false">BR53378-2.5</f>
        <v>-2.5</v>
      </c>
    </row>
    <row r="53379" customFormat="false" ht="12" hidden="false" customHeight="false" outlineLevel="0" collapsed="false">
      <c r="BS53379" s="96" t="n">
        <f aca="false">BR53379-2.5</f>
        <v>-2.5</v>
      </c>
    </row>
    <row r="53380" customFormat="false" ht="12" hidden="false" customHeight="false" outlineLevel="0" collapsed="false">
      <c r="BS53380" s="96" t="n">
        <f aca="false">BR53380-2.5</f>
        <v>-2.5</v>
      </c>
    </row>
    <row r="53381" customFormat="false" ht="12" hidden="false" customHeight="false" outlineLevel="0" collapsed="false">
      <c r="BS53381" s="96" t="n">
        <f aca="false">BR53381-2.5</f>
        <v>-2.5</v>
      </c>
    </row>
    <row r="53382" customFormat="false" ht="12" hidden="false" customHeight="false" outlineLevel="0" collapsed="false">
      <c r="BS53382" s="96" t="n">
        <f aca="false">BR53382-2.5</f>
        <v>-2.5</v>
      </c>
    </row>
    <row r="53383" customFormat="false" ht="12" hidden="false" customHeight="false" outlineLevel="0" collapsed="false">
      <c r="BS53383" s="96" t="n">
        <f aca="false">BR53383-2.5</f>
        <v>-2.5</v>
      </c>
    </row>
    <row r="53384" customFormat="false" ht="12" hidden="false" customHeight="false" outlineLevel="0" collapsed="false">
      <c r="BS53384" s="96" t="n">
        <f aca="false">BR53384-2.5</f>
        <v>-2.5</v>
      </c>
    </row>
    <row r="53385" customFormat="false" ht="12" hidden="false" customHeight="false" outlineLevel="0" collapsed="false">
      <c r="BS53385" s="96" t="n">
        <f aca="false">BR53385-2.5</f>
        <v>-2.5</v>
      </c>
    </row>
    <row r="53386" customFormat="false" ht="12" hidden="false" customHeight="false" outlineLevel="0" collapsed="false">
      <c r="BS53386" s="96" t="n">
        <f aca="false">BR53386-2.5</f>
        <v>-2.5</v>
      </c>
    </row>
    <row r="53387" customFormat="false" ht="12" hidden="false" customHeight="false" outlineLevel="0" collapsed="false">
      <c r="BS53387" s="96" t="n">
        <f aca="false">BR53387-2.5</f>
        <v>-2.5</v>
      </c>
    </row>
    <row r="53388" customFormat="false" ht="12" hidden="false" customHeight="false" outlineLevel="0" collapsed="false">
      <c r="BS53388" s="96" t="n">
        <f aca="false">BR53388-2.5</f>
        <v>-2.5</v>
      </c>
    </row>
    <row r="53389" customFormat="false" ht="12" hidden="false" customHeight="false" outlineLevel="0" collapsed="false">
      <c r="BS53389" s="96" t="n">
        <f aca="false">BR53389-2.5</f>
        <v>-2.5</v>
      </c>
    </row>
    <row r="53390" customFormat="false" ht="12" hidden="false" customHeight="false" outlineLevel="0" collapsed="false">
      <c r="BS53390" s="96" t="n">
        <f aca="false">BR53390-2.5</f>
        <v>-2.5</v>
      </c>
    </row>
    <row r="53391" customFormat="false" ht="12" hidden="false" customHeight="false" outlineLevel="0" collapsed="false">
      <c r="BS53391" s="96" t="n">
        <f aca="false">BR53391-2.5</f>
        <v>-2.5</v>
      </c>
    </row>
    <row r="53392" customFormat="false" ht="12" hidden="false" customHeight="false" outlineLevel="0" collapsed="false">
      <c r="BS53392" s="96" t="n">
        <f aca="false">BR53392-2.5</f>
        <v>-2.5</v>
      </c>
    </row>
    <row r="53393" customFormat="false" ht="12" hidden="false" customHeight="false" outlineLevel="0" collapsed="false">
      <c r="BS53393" s="96" t="n">
        <f aca="false">BR53393-2.5</f>
        <v>-2.5</v>
      </c>
    </row>
    <row r="53394" customFormat="false" ht="12" hidden="false" customHeight="false" outlineLevel="0" collapsed="false">
      <c r="BS53394" s="96" t="n">
        <f aca="false">BR53394-2.5</f>
        <v>-2.5</v>
      </c>
    </row>
    <row r="53395" customFormat="false" ht="12" hidden="false" customHeight="false" outlineLevel="0" collapsed="false">
      <c r="BS53395" s="96" t="n">
        <f aca="false">BR53395-2.5</f>
        <v>-2.5</v>
      </c>
    </row>
    <row r="53396" customFormat="false" ht="12" hidden="false" customHeight="false" outlineLevel="0" collapsed="false">
      <c r="BS53396" s="96" t="n">
        <f aca="false">BR53396-2.5</f>
        <v>-2.5</v>
      </c>
    </row>
    <row r="53397" customFormat="false" ht="12" hidden="false" customHeight="false" outlineLevel="0" collapsed="false">
      <c r="BS53397" s="96" t="n">
        <f aca="false">BR53397-2.5</f>
        <v>-2.5</v>
      </c>
    </row>
    <row r="53398" customFormat="false" ht="12" hidden="false" customHeight="false" outlineLevel="0" collapsed="false">
      <c r="BS53398" s="96" t="n">
        <f aca="false">BR53398-2.5</f>
        <v>-2.5</v>
      </c>
    </row>
    <row r="53399" customFormat="false" ht="12" hidden="false" customHeight="false" outlineLevel="0" collapsed="false">
      <c r="BS53399" s="96" t="n">
        <f aca="false">BR53399-2.5</f>
        <v>-2.5</v>
      </c>
    </row>
    <row r="53400" customFormat="false" ht="12" hidden="false" customHeight="false" outlineLevel="0" collapsed="false">
      <c r="BS53400" s="96" t="n">
        <f aca="false">BR53400-2.5</f>
        <v>-2.5</v>
      </c>
    </row>
    <row r="53401" customFormat="false" ht="12" hidden="false" customHeight="false" outlineLevel="0" collapsed="false">
      <c r="BS53401" s="96" t="n">
        <f aca="false">BR53401-2.5</f>
        <v>-2.5</v>
      </c>
    </row>
    <row r="53402" customFormat="false" ht="12" hidden="false" customHeight="false" outlineLevel="0" collapsed="false">
      <c r="BS53402" s="96" t="n">
        <f aca="false">BR53402-2.5</f>
        <v>-2.5</v>
      </c>
    </row>
    <row r="53403" customFormat="false" ht="12" hidden="false" customHeight="false" outlineLevel="0" collapsed="false">
      <c r="BS53403" s="96" t="n">
        <f aca="false">BR53403-2.5</f>
        <v>-2.5</v>
      </c>
    </row>
    <row r="53404" customFormat="false" ht="12" hidden="false" customHeight="false" outlineLevel="0" collapsed="false">
      <c r="BS53404" s="96" t="n">
        <f aca="false">BR53404-2.5</f>
        <v>-2.5</v>
      </c>
    </row>
    <row r="53405" customFormat="false" ht="12" hidden="false" customHeight="false" outlineLevel="0" collapsed="false">
      <c r="BS53405" s="96" t="n">
        <f aca="false">BR53405-2.5</f>
        <v>-2.5</v>
      </c>
    </row>
    <row r="53406" customFormat="false" ht="12" hidden="false" customHeight="false" outlineLevel="0" collapsed="false">
      <c r="BS53406" s="96" t="n">
        <f aca="false">BR53406-2.5</f>
        <v>-2.5</v>
      </c>
    </row>
    <row r="53407" customFormat="false" ht="12" hidden="false" customHeight="false" outlineLevel="0" collapsed="false">
      <c r="BS53407" s="96" t="n">
        <f aca="false">BR53407-2.5</f>
        <v>-2.5</v>
      </c>
    </row>
    <row r="53408" customFormat="false" ht="12" hidden="false" customHeight="false" outlineLevel="0" collapsed="false">
      <c r="BS53408" s="96" t="n">
        <f aca="false">BR53408-2.5</f>
        <v>-2.5</v>
      </c>
    </row>
    <row r="53409" customFormat="false" ht="12" hidden="false" customHeight="false" outlineLevel="0" collapsed="false">
      <c r="BS53409" s="96" t="n">
        <f aca="false">BR53409-2.5</f>
        <v>-2.5</v>
      </c>
    </row>
    <row r="53410" customFormat="false" ht="12" hidden="false" customHeight="false" outlineLevel="0" collapsed="false">
      <c r="BS53410" s="96" t="n">
        <f aca="false">BR53410-2.5</f>
        <v>-2.5</v>
      </c>
    </row>
    <row r="53411" customFormat="false" ht="12" hidden="false" customHeight="false" outlineLevel="0" collapsed="false">
      <c r="BS53411" s="96" t="n">
        <f aca="false">BR53411-2.5</f>
        <v>-2.5</v>
      </c>
    </row>
    <row r="53412" customFormat="false" ht="12" hidden="false" customHeight="false" outlineLevel="0" collapsed="false">
      <c r="BS53412" s="96" t="n">
        <f aca="false">BR53412-2.5</f>
        <v>-2.5</v>
      </c>
    </row>
    <row r="53413" customFormat="false" ht="12" hidden="false" customHeight="false" outlineLevel="0" collapsed="false">
      <c r="BS53413" s="96" t="n">
        <f aca="false">BR53413-2.5</f>
        <v>-2.5</v>
      </c>
    </row>
    <row r="53414" customFormat="false" ht="12" hidden="false" customHeight="false" outlineLevel="0" collapsed="false">
      <c r="BS53414" s="96" t="n">
        <f aca="false">BR53414-2.5</f>
        <v>-2.5</v>
      </c>
    </row>
    <row r="53415" customFormat="false" ht="12" hidden="false" customHeight="false" outlineLevel="0" collapsed="false">
      <c r="BS53415" s="96" t="n">
        <f aca="false">BR53415-2.5</f>
        <v>-2.5</v>
      </c>
    </row>
    <row r="53416" customFormat="false" ht="12" hidden="false" customHeight="false" outlineLevel="0" collapsed="false">
      <c r="BS53416" s="96" t="n">
        <f aca="false">BR53416-2.5</f>
        <v>-2.5</v>
      </c>
    </row>
    <row r="53417" customFormat="false" ht="12" hidden="false" customHeight="false" outlineLevel="0" collapsed="false">
      <c r="BS53417" s="96" t="n">
        <f aca="false">BR53417-2.5</f>
        <v>-2.5</v>
      </c>
    </row>
    <row r="53418" customFormat="false" ht="12" hidden="false" customHeight="false" outlineLevel="0" collapsed="false">
      <c r="BS53418" s="96" t="n">
        <f aca="false">BR53418-2.5</f>
        <v>-2.5</v>
      </c>
    </row>
    <row r="53419" customFormat="false" ht="12" hidden="false" customHeight="false" outlineLevel="0" collapsed="false">
      <c r="BS53419" s="96" t="n">
        <f aca="false">BR53419-2.5</f>
        <v>-2.5</v>
      </c>
    </row>
    <row r="53420" customFormat="false" ht="12" hidden="false" customHeight="false" outlineLevel="0" collapsed="false">
      <c r="BS53420" s="96" t="n">
        <f aca="false">BR53420-2.5</f>
        <v>-2.5</v>
      </c>
    </row>
    <row r="53421" customFormat="false" ht="12" hidden="false" customHeight="false" outlineLevel="0" collapsed="false">
      <c r="BS53421" s="96" t="n">
        <f aca="false">BR53421-2.5</f>
        <v>-2.5</v>
      </c>
    </row>
    <row r="53422" customFormat="false" ht="12" hidden="false" customHeight="false" outlineLevel="0" collapsed="false">
      <c r="BS53422" s="96" t="n">
        <f aca="false">BR53422-2.5</f>
        <v>-2.5</v>
      </c>
    </row>
    <row r="53423" customFormat="false" ht="12" hidden="false" customHeight="false" outlineLevel="0" collapsed="false">
      <c r="BS53423" s="96" t="n">
        <f aca="false">BR53423-2.5</f>
        <v>-2.5</v>
      </c>
    </row>
    <row r="53424" customFormat="false" ht="12" hidden="false" customHeight="false" outlineLevel="0" collapsed="false">
      <c r="BS53424" s="96" t="n">
        <f aca="false">BR53424-2.5</f>
        <v>-2.5</v>
      </c>
    </row>
    <row r="53425" customFormat="false" ht="12" hidden="false" customHeight="false" outlineLevel="0" collapsed="false">
      <c r="BS53425" s="96" t="n">
        <f aca="false">BR53425-2.5</f>
        <v>-2.5</v>
      </c>
    </row>
    <row r="53426" customFormat="false" ht="12" hidden="false" customHeight="false" outlineLevel="0" collapsed="false">
      <c r="BS53426" s="96" t="n">
        <f aca="false">BR53426-2.5</f>
        <v>-2.5</v>
      </c>
    </row>
    <row r="53427" customFormat="false" ht="12" hidden="false" customHeight="false" outlineLevel="0" collapsed="false">
      <c r="BS53427" s="96" t="n">
        <f aca="false">BR53427-2.5</f>
        <v>-2.5</v>
      </c>
    </row>
    <row r="53428" customFormat="false" ht="12" hidden="false" customHeight="false" outlineLevel="0" collapsed="false">
      <c r="BS53428" s="96" t="n">
        <f aca="false">BR53428-2.5</f>
        <v>-2.5</v>
      </c>
    </row>
    <row r="53429" customFormat="false" ht="12" hidden="false" customHeight="false" outlineLevel="0" collapsed="false">
      <c r="BS53429" s="96" t="n">
        <f aca="false">BR53429-2.5</f>
        <v>-2.5</v>
      </c>
    </row>
    <row r="53430" customFormat="false" ht="12" hidden="false" customHeight="false" outlineLevel="0" collapsed="false">
      <c r="BS53430" s="96" t="n">
        <f aca="false">BR53430-2.5</f>
        <v>-2.5</v>
      </c>
    </row>
    <row r="53431" customFormat="false" ht="12" hidden="false" customHeight="false" outlineLevel="0" collapsed="false">
      <c r="BS53431" s="96" t="n">
        <f aca="false">BR53431-2.5</f>
        <v>-2.5</v>
      </c>
    </row>
    <row r="53432" customFormat="false" ht="12" hidden="false" customHeight="false" outlineLevel="0" collapsed="false">
      <c r="BS53432" s="96" t="n">
        <f aca="false">BR53432-2.5</f>
        <v>-2.5</v>
      </c>
    </row>
    <row r="53433" customFormat="false" ht="12" hidden="false" customHeight="false" outlineLevel="0" collapsed="false">
      <c r="BS53433" s="96" t="n">
        <f aca="false">BR53433-2.5</f>
        <v>-2.5</v>
      </c>
    </row>
    <row r="53434" customFormat="false" ht="12" hidden="false" customHeight="false" outlineLevel="0" collapsed="false">
      <c r="BS53434" s="96" t="n">
        <f aca="false">BR53434-2.5</f>
        <v>-2.5</v>
      </c>
    </row>
    <row r="53435" customFormat="false" ht="12" hidden="false" customHeight="false" outlineLevel="0" collapsed="false">
      <c r="BS53435" s="96" t="n">
        <f aca="false">BR53435-2.5</f>
        <v>-2.5</v>
      </c>
    </row>
    <row r="53436" customFormat="false" ht="12" hidden="false" customHeight="false" outlineLevel="0" collapsed="false">
      <c r="BS53436" s="96" t="n">
        <f aca="false">BR53436-2.5</f>
        <v>-2.5</v>
      </c>
    </row>
    <row r="53437" customFormat="false" ht="12" hidden="false" customHeight="false" outlineLevel="0" collapsed="false">
      <c r="BS53437" s="96" t="n">
        <f aca="false">BR53437-2.5</f>
        <v>-2.5</v>
      </c>
    </row>
    <row r="53438" customFormat="false" ht="12" hidden="false" customHeight="false" outlineLevel="0" collapsed="false">
      <c r="BS53438" s="96" t="n">
        <f aca="false">BR53438-2.5</f>
        <v>-2.5</v>
      </c>
    </row>
    <row r="53439" customFormat="false" ht="12" hidden="false" customHeight="false" outlineLevel="0" collapsed="false">
      <c r="BS53439" s="96" t="n">
        <f aca="false">BR53439-2.5</f>
        <v>-2.5</v>
      </c>
    </row>
    <row r="53440" customFormat="false" ht="12" hidden="false" customHeight="false" outlineLevel="0" collapsed="false">
      <c r="BS53440" s="96" t="n">
        <f aca="false">BR53440-2.5</f>
        <v>-2.5</v>
      </c>
    </row>
    <row r="53441" customFormat="false" ht="12" hidden="false" customHeight="false" outlineLevel="0" collapsed="false">
      <c r="BS53441" s="96" t="n">
        <f aca="false">BR53441-2.5</f>
        <v>-2.5</v>
      </c>
    </row>
    <row r="53442" customFormat="false" ht="12" hidden="false" customHeight="false" outlineLevel="0" collapsed="false">
      <c r="BS53442" s="96" t="n">
        <f aca="false">BR53442-2.5</f>
        <v>-2.5</v>
      </c>
    </row>
    <row r="53443" customFormat="false" ht="12" hidden="false" customHeight="false" outlineLevel="0" collapsed="false">
      <c r="BS53443" s="96" t="n">
        <f aca="false">BR53443-2.5</f>
        <v>-2.5</v>
      </c>
    </row>
    <row r="53444" customFormat="false" ht="12" hidden="false" customHeight="false" outlineLevel="0" collapsed="false">
      <c r="BS53444" s="96" t="n">
        <f aca="false">BR53444-2.5</f>
        <v>-2.5</v>
      </c>
    </row>
    <row r="53445" customFormat="false" ht="12" hidden="false" customHeight="false" outlineLevel="0" collapsed="false">
      <c r="BS53445" s="96" t="n">
        <f aca="false">BR53445-2.5</f>
        <v>-2.5</v>
      </c>
    </row>
    <row r="53446" customFormat="false" ht="12" hidden="false" customHeight="false" outlineLevel="0" collapsed="false">
      <c r="BS53446" s="96" t="n">
        <f aca="false">BR53446-2.5</f>
        <v>-2.5</v>
      </c>
    </row>
    <row r="53447" customFormat="false" ht="12" hidden="false" customHeight="false" outlineLevel="0" collapsed="false">
      <c r="BS53447" s="96" t="n">
        <f aca="false">BR53447-2.5</f>
        <v>-2.5</v>
      </c>
    </row>
    <row r="53448" customFormat="false" ht="12" hidden="false" customHeight="false" outlineLevel="0" collapsed="false">
      <c r="BS53448" s="96" t="n">
        <f aca="false">BR53448-2.5</f>
        <v>-2.5</v>
      </c>
    </row>
    <row r="53449" customFormat="false" ht="12" hidden="false" customHeight="false" outlineLevel="0" collapsed="false">
      <c r="BS53449" s="96" t="n">
        <f aca="false">BR53449-2.5</f>
        <v>-2.5</v>
      </c>
    </row>
    <row r="53450" customFormat="false" ht="12" hidden="false" customHeight="false" outlineLevel="0" collapsed="false">
      <c r="BS53450" s="96" t="n">
        <f aca="false">BR53450-2.5</f>
        <v>-2.5</v>
      </c>
    </row>
    <row r="53451" customFormat="false" ht="12" hidden="false" customHeight="false" outlineLevel="0" collapsed="false">
      <c r="BS53451" s="96" t="n">
        <f aca="false">BR53451-2.5</f>
        <v>-2.5</v>
      </c>
    </row>
    <row r="53452" customFormat="false" ht="12" hidden="false" customHeight="false" outlineLevel="0" collapsed="false">
      <c r="BS53452" s="96" t="n">
        <f aca="false">BR53452-2.5</f>
        <v>-2.5</v>
      </c>
    </row>
    <row r="53453" customFormat="false" ht="12" hidden="false" customHeight="false" outlineLevel="0" collapsed="false">
      <c r="BS53453" s="96" t="n">
        <f aca="false">BR53453-2.5</f>
        <v>-2.5</v>
      </c>
    </row>
    <row r="53454" customFormat="false" ht="12" hidden="false" customHeight="false" outlineLevel="0" collapsed="false">
      <c r="BS53454" s="96" t="n">
        <f aca="false">BR53454-2.5</f>
        <v>-2.5</v>
      </c>
    </row>
    <row r="53455" customFormat="false" ht="12" hidden="false" customHeight="false" outlineLevel="0" collapsed="false">
      <c r="BS53455" s="96" t="n">
        <f aca="false">BR53455-2.5</f>
        <v>-2.5</v>
      </c>
    </row>
    <row r="53456" customFormat="false" ht="12" hidden="false" customHeight="false" outlineLevel="0" collapsed="false">
      <c r="BS53456" s="96" t="n">
        <f aca="false">BR53456-2.5</f>
        <v>-2.5</v>
      </c>
    </row>
    <row r="53457" customFormat="false" ht="12" hidden="false" customHeight="false" outlineLevel="0" collapsed="false">
      <c r="BS53457" s="96" t="n">
        <f aca="false">BR53457-2.5</f>
        <v>-2.5</v>
      </c>
    </row>
    <row r="53458" customFormat="false" ht="12" hidden="false" customHeight="false" outlineLevel="0" collapsed="false">
      <c r="BS53458" s="96" t="n">
        <f aca="false">BR53458-2.5</f>
        <v>-2.5</v>
      </c>
    </row>
    <row r="53459" customFormat="false" ht="12" hidden="false" customHeight="false" outlineLevel="0" collapsed="false">
      <c r="BS53459" s="96" t="n">
        <f aca="false">BR53459-2.5</f>
        <v>-2.5</v>
      </c>
    </row>
    <row r="53460" customFormat="false" ht="12" hidden="false" customHeight="false" outlineLevel="0" collapsed="false">
      <c r="BS53460" s="96" t="n">
        <f aca="false">BR53460-2.5</f>
        <v>-2.5</v>
      </c>
    </row>
    <row r="53461" customFormat="false" ht="12" hidden="false" customHeight="false" outlineLevel="0" collapsed="false">
      <c r="BS53461" s="96" t="n">
        <f aca="false">BR53461-2.5</f>
        <v>-2.5</v>
      </c>
    </row>
    <row r="53462" customFormat="false" ht="12" hidden="false" customHeight="false" outlineLevel="0" collapsed="false">
      <c r="BS53462" s="96" t="n">
        <f aca="false">BR53462-2.5</f>
        <v>-2.5</v>
      </c>
    </row>
    <row r="53463" customFormat="false" ht="12" hidden="false" customHeight="false" outlineLevel="0" collapsed="false">
      <c r="BS53463" s="96" t="n">
        <f aca="false">BR53463-2.5</f>
        <v>-2.5</v>
      </c>
    </row>
    <row r="53464" customFormat="false" ht="12" hidden="false" customHeight="false" outlineLevel="0" collapsed="false">
      <c r="BS53464" s="96" t="n">
        <f aca="false">BR53464-2.5</f>
        <v>-2.5</v>
      </c>
    </row>
    <row r="53465" customFormat="false" ht="12" hidden="false" customHeight="false" outlineLevel="0" collapsed="false">
      <c r="BS53465" s="96" t="n">
        <f aca="false">BR53465-2.5</f>
        <v>-2.5</v>
      </c>
    </row>
    <row r="53466" customFormat="false" ht="12" hidden="false" customHeight="false" outlineLevel="0" collapsed="false">
      <c r="BS53466" s="96" t="n">
        <f aca="false">BR53466-2.5</f>
        <v>-2.5</v>
      </c>
    </row>
    <row r="53467" customFormat="false" ht="12" hidden="false" customHeight="false" outlineLevel="0" collapsed="false">
      <c r="BS53467" s="96" t="n">
        <f aca="false">BR53467-2.5</f>
        <v>-2.5</v>
      </c>
    </row>
    <row r="53468" customFormat="false" ht="12" hidden="false" customHeight="false" outlineLevel="0" collapsed="false">
      <c r="BS53468" s="96" t="n">
        <f aca="false">BR53468-2.5</f>
        <v>-2.5</v>
      </c>
    </row>
    <row r="53469" customFormat="false" ht="12" hidden="false" customHeight="false" outlineLevel="0" collapsed="false">
      <c r="BS53469" s="96" t="n">
        <f aca="false">BR53469-2.5</f>
        <v>-2.5</v>
      </c>
    </row>
    <row r="53470" customFormat="false" ht="12" hidden="false" customHeight="false" outlineLevel="0" collapsed="false">
      <c r="BS53470" s="96" t="n">
        <f aca="false">BR53470-2.5</f>
        <v>-2.5</v>
      </c>
    </row>
    <row r="53471" customFormat="false" ht="12" hidden="false" customHeight="false" outlineLevel="0" collapsed="false">
      <c r="BS53471" s="96" t="n">
        <f aca="false">BR53471-2.5</f>
        <v>-2.5</v>
      </c>
    </row>
    <row r="53472" customFormat="false" ht="12" hidden="false" customHeight="false" outlineLevel="0" collapsed="false">
      <c r="BS53472" s="96" t="n">
        <f aca="false">BR53472-2.5</f>
        <v>-2.5</v>
      </c>
    </row>
    <row r="53473" customFormat="false" ht="12" hidden="false" customHeight="false" outlineLevel="0" collapsed="false">
      <c r="BS53473" s="96" t="n">
        <f aca="false">BR53473-2.5</f>
        <v>-2.5</v>
      </c>
    </row>
    <row r="53474" customFormat="false" ht="12" hidden="false" customHeight="false" outlineLevel="0" collapsed="false">
      <c r="BS53474" s="96" t="n">
        <f aca="false">BR53474-2.5</f>
        <v>-2.5</v>
      </c>
    </row>
    <row r="53475" customFormat="false" ht="12" hidden="false" customHeight="false" outlineLevel="0" collapsed="false">
      <c r="BS53475" s="96" t="n">
        <f aca="false">BR53475-2.5</f>
        <v>-2.5</v>
      </c>
    </row>
    <row r="53476" customFormat="false" ht="12" hidden="false" customHeight="false" outlineLevel="0" collapsed="false">
      <c r="BS53476" s="96" t="n">
        <f aca="false">BR53476-2.5</f>
        <v>-2.5</v>
      </c>
    </row>
    <row r="53477" customFormat="false" ht="12" hidden="false" customHeight="false" outlineLevel="0" collapsed="false">
      <c r="BS53477" s="96" t="n">
        <f aca="false">BR53477-2.5</f>
        <v>-2.5</v>
      </c>
    </row>
    <row r="53478" customFormat="false" ht="12" hidden="false" customHeight="false" outlineLevel="0" collapsed="false">
      <c r="BS53478" s="96" t="n">
        <f aca="false">BR53478-2.5</f>
        <v>-2.5</v>
      </c>
    </row>
    <row r="53479" customFormat="false" ht="12" hidden="false" customHeight="false" outlineLevel="0" collapsed="false">
      <c r="BS53479" s="96" t="n">
        <f aca="false">BR53479-2.5</f>
        <v>-2.5</v>
      </c>
    </row>
    <row r="53480" customFormat="false" ht="12" hidden="false" customHeight="false" outlineLevel="0" collapsed="false">
      <c r="BS53480" s="96" t="n">
        <f aca="false">BR53480-2.5</f>
        <v>-2.5</v>
      </c>
    </row>
    <row r="53481" customFormat="false" ht="12" hidden="false" customHeight="false" outlineLevel="0" collapsed="false">
      <c r="BS53481" s="96" t="n">
        <f aca="false">BR53481-2.5</f>
        <v>-2.5</v>
      </c>
    </row>
    <row r="53482" customFormat="false" ht="12" hidden="false" customHeight="false" outlineLevel="0" collapsed="false">
      <c r="BS53482" s="96" t="n">
        <f aca="false">BR53482-2.5</f>
        <v>-2.5</v>
      </c>
    </row>
    <row r="53483" customFormat="false" ht="12" hidden="false" customHeight="false" outlineLevel="0" collapsed="false">
      <c r="BS53483" s="96" t="n">
        <f aca="false">BR53483-2.5</f>
        <v>-2.5</v>
      </c>
    </row>
    <row r="53484" customFormat="false" ht="12" hidden="false" customHeight="false" outlineLevel="0" collapsed="false">
      <c r="BS53484" s="96" t="n">
        <f aca="false">BR53484-2.5</f>
        <v>-2.5</v>
      </c>
    </row>
    <row r="53485" customFormat="false" ht="12" hidden="false" customHeight="false" outlineLevel="0" collapsed="false">
      <c r="BS53485" s="96" t="n">
        <f aca="false">BR53485-2.5</f>
        <v>-2.5</v>
      </c>
    </row>
    <row r="53486" customFormat="false" ht="12" hidden="false" customHeight="false" outlineLevel="0" collapsed="false">
      <c r="BS53486" s="96" t="n">
        <f aca="false">BR53486-2.5</f>
        <v>-2.5</v>
      </c>
    </row>
    <row r="53487" customFormat="false" ht="12" hidden="false" customHeight="false" outlineLevel="0" collapsed="false">
      <c r="BS53487" s="96" t="n">
        <f aca="false">BR53487-2.5</f>
        <v>-2.5</v>
      </c>
    </row>
    <row r="53488" customFormat="false" ht="12" hidden="false" customHeight="false" outlineLevel="0" collapsed="false">
      <c r="BS53488" s="96" t="n">
        <f aca="false">BR53488-2.5</f>
        <v>-2.5</v>
      </c>
    </row>
    <row r="53489" customFormat="false" ht="12" hidden="false" customHeight="false" outlineLevel="0" collapsed="false">
      <c r="BS53489" s="96" t="n">
        <f aca="false">BR53489-2.5</f>
        <v>-2.5</v>
      </c>
    </row>
    <row r="53490" customFormat="false" ht="12" hidden="false" customHeight="false" outlineLevel="0" collapsed="false">
      <c r="BS53490" s="96" t="n">
        <f aca="false">BR53490-2.5</f>
        <v>-2.5</v>
      </c>
    </row>
    <row r="53491" customFormat="false" ht="12" hidden="false" customHeight="false" outlineLevel="0" collapsed="false">
      <c r="BS53491" s="96" t="n">
        <f aca="false">BR53491-2.5</f>
        <v>-2.5</v>
      </c>
    </row>
    <row r="53492" customFormat="false" ht="12" hidden="false" customHeight="false" outlineLevel="0" collapsed="false">
      <c r="BS53492" s="96" t="n">
        <f aca="false">BR53492-2.5</f>
        <v>-2.5</v>
      </c>
    </row>
    <row r="53493" customFormat="false" ht="12" hidden="false" customHeight="false" outlineLevel="0" collapsed="false">
      <c r="BS53493" s="96" t="n">
        <f aca="false">BR53493-2.5</f>
        <v>-2.5</v>
      </c>
    </row>
    <row r="53494" customFormat="false" ht="12" hidden="false" customHeight="false" outlineLevel="0" collapsed="false">
      <c r="BS53494" s="96" t="n">
        <f aca="false">BR53494-2.5</f>
        <v>-2.5</v>
      </c>
    </row>
    <row r="53495" customFormat="false" ht="12" hidden="false" customHeight="false" outlineLevel="0" collapsed="false">
      <c r="BS53495" s="96" t="n">
        <f aca="false">BR53495-2.5</f>
        <v>-2.5</v>
      </c>
    </row>
    <row r="53496" customFormat="false" ht="12" hidden="false" customHeight="false" outlineLevel="0" collapsed="false">
      <c r="BS53496" s="96" t="n">
        <f aca="false">BR53496-2.5</f>
        <v>-2.5</v>
      </c>
    </row>
    <row r="53497" customFormat="false" ht="12" hidden="false" customHeight="false" outlineLevel="0" collapsed="false">
      <c r="BS53497" s="96" t="n">
        <f aca="false">BR53497-2.5</f>
        <v>-2.5</v>
      </c>
    </row>
    <row r="53498" customFormat="false" ht="12" hidden="false" customHeight="false" outlineLevel="0" collapsed="false">
      <c r="BS53498" s="96" t="n">
        <f aca="false">BR53498-2.5</f>
        <v>-2.5</v>
      </c>
    </row>
    <row r="53499" customFormat="false" ht="12" hidden="false" customHeight="false" outlineLevel="0" collapsed="false">
      <c r="BS53499" s="96" t="n">
        <f aca="false">BR53499-2.5</f>
        <v>-2.5</v>
      </c>
    </row>
    <row r="53500" customFormat="false" ht="12" hidden="false" customHeight="false" outlineLevel="0" collapsed="false">
      <c r="BS53500" s="96" t="n">
        <f aca="false">BR53500-2.5</f>
        <v>-2.5</v>
      </c>
    </row>
    <row r="53501" customFormat="false" ht="12" hidden="false" customHeight="false" outlineLevel="0" collapsed="false">
      <c r="BS53501" s="96" t="n">
        <f aca="false">BR53501-2.5</f>
        <v>-2.5</v>
      </c>
    </row>
    <row r="53502" customFormat="false" ht="12" hidden="false" customHeight="false" outlineLevel="0" collapsed="false">
      <c r="BS53502" s="96" t="n">
        <f aca="false">BR53502-2.5</f>
        <v>-2.5</v>
      </c>
    </row>
    <row r="53503" customFormat="false" ht="12" hidden="false" customHeight="false" outlineLevel="0" collapsed="false">
      <c r="BS53503" s="96" t="n">
        <f aca="false">BR53503-2.5</f>
        <v>-2.5</v>
      </c>
    </row>
    <row r="53504" customFormat="false" ht="12" hidden="false" customHeight="false" outlineLevel="0" collapsed="false">
      <c r="BS53504" s="96" t="n">
        <f aca="false">BR53504-2.5</f>
        <v>-2.5</v>
      </c>
    </row>
    <row r="53505" customFormat="false" ht="12" hidden="false" customHeight="false" outlineLevel="0" collapsed="false">
      <c r="BS53505" s="96" t="n">
        <f aca="false">BR53505-2.5</f>
        <v>-2.5</v>
      </c>
    </row>
    <row r="53506" customFormat="false" ht="12" hidden="false" customHeight="false" outlineLevel="0" collapsed="false">
      <c r="BS53506" s="96" t="n">
        <f aca="false">BR53506-2.5</f>
        <v>-2.5</v>
      </c>
    </row>
    <row r="53507" customFormat="false" ht="12" hidden="false" customHeight="false" outlineLevel="0" collapsed="false">
      <c r="BS53507" s="96" t="n">
        <f aca="false">BR53507-2.5</f>
        <v>-2.5</v>
      </c>
    </row>
    <row r="53508" customFormat="false" ht="12" hidden="false" customHeight="false" outlineLevel="0" collapsed="false">
      <c r="BS53508" s="96" t="n">
        <f aca="false">BR53508-2.5</f>
        <v>-2.5</v>
      </c>
    </row>
    <row r="53509" customFormat="false" ht="12" hidden="false" customHeight="false" outlineLevel="0" collapsed="false">
      <c r="BS53509" s="96" t="n">
        <f aca="false">BR53509-2.5</f>
        <v>-2.5</v>
      </c>
    </row>
    <row r="53510" customFormat="false" ht="12" hidden="false" customHeight="false" outlineLevel="0" collapsed="false">
      <c r="BS53510" s="96" t="n">
        <f aca="false">BR53510-2.5</f>
        <v>-2.5</v>
      </c>
    </row>
    <row r="53511" customFormat="false" ht="12" hidden="false" customHeight="false" outlineLevel="0" collapsed="false">
      <c r="BS53511" s="96" t="n">
        <f aca="false">BR53511-2.5</f>
        <v>-2.5</v>
      </c>
    </row>
    <row r="53512" customFormat="false" ht="12" hidden="false" customHeight="false" outlineLevel="0" collapsed="false">
      <c r="BS53512" s="96" t="n">
        <f aca="false">BR53512-2.5</f>
        <v>-2.5</v>
      </c>
    </row>
    <row r="53513" customFormat="false" ht="12" hidden="false" customHeight="false" outlineLevel="0" collapsed="false">
      <c r="BS53513" s="96" t="n">
        <f aca="false">BR53513-2.5</f>
        <v>-2.5</v>
      </c>
    </row>
    <row r="53514" customFormat="false" ht="12" hidden="false" customHeight="false" outlineLevel="0" collapsed="false">
      <c r="BS53514" s="96" t="n">
        <f aca="false">BR53514-2.5</f>
        <v>-2.5</v>
      </c>
    </row>
    <row r="53515" customFormat="false" ht="12" hidden="false" customHeight="false" outlineLevel="0" collapsed="false">
      <c r="BS53515" s="96" t="n">
        <f aca="false">BR53515-2.5</f>
        <v>-2.5</v>
      </c>
    </row>
    <row r="53516" customFormat="false" ht="12" hidden="false" customHeight="false" outlineLevel="0" collapsed="false">
      <c r="BS53516" s="96" t="n">
        <f aca="false">BR53516-2.5</f>
        <v>-2.5</v>
      </c>
    </row>
    <row r="53517" customFormat="false" ht="12" hidden="false" customHeight="false" outlineLevel="0" collapsed="false">
      <c r="BS53517" s="96" t="n">
        <f aca="false">BR53517-2.5</f>
        <v>-2.5</v>
      </c>
    </row>
    <row r="53518" customFormat="false" ht="12" hidden="false" customHeight="false" outlineLevel="0" collapsed="false">
      <c r="BS53518" s="96" t="n">
        <f aca="false">BR53518-2.5</f>
        <v>-2.5</v>
      </c>
    </row>
    <row r="53519" customFormat="false" ht="12" hidden="false" customHeight="false" outlineLevel="0" collapsed="false">
      <c r="BS53519" s="96" t="n">
        <f aca="false">BR53519-2.5</f>
        <v>-2.5</v>
      </c>
    </row>
    <row r="53520" customFormat="false" ht="12" hidden="false" customHeight="false" outlineLevel="0" collapsed="false">
      <c r="BS53520" s="96" t="n">
        <f aca="false">BR53520-2.5</f>
        <v>-2.5</v>
      </c>
    </row>
    <row r="53521" customFormat="false" ht="12" hidden="false" customHeight="false" outlineLevel="0" collapsed="false">
      <c r="BS53521" s="96" t="n">
        <f aca="false">BR53521-2.5</f>
        <v>-2.5</v>
      </c>
    </row>
    <row r="53522" customFormat="false" ht="12" hidden="false" customHeight="false" outlineLevel="0" collapsed="false">
      <c r="BS53522" s="96" t="n">
        <f aca="false">BR53522-2.5</f>
        <v>-2.5</v>
      </c>
    </row>
    <row r="53523" customFormat="false" ht="12" hidden="false" customHeight="false" outlineLevel="0" collapsed="false">
      <c r="BS53523" s="96" t="n">
        <f aca="false">BR53523-2.5</f>
        <v>-2.5</v>
      </c>
    </row>
    <row r="53524" customFormat="false" ht="12" hidden="false" customHeight="false" outlineLevel="0" collapsed="false">
      <c r="BS53524" s="96" t="n">
        <f aca="false">BR53524-2.5</f>
        <v>-2.5</v>
      </c>
    </row>
    <row r="53525" customFormat="false" ht="12" hidden="false" customHeight="false" outlineLevel="0" collapsed="false">
      <c r="BS53525" s="96" t="n">
        <f aca="false">BR53525-2.5</f>
        <v>-2.5</v>
      </c>
    </row>
    <row r="53526" customFormat="false" ht="12" hidden="false" customHeight="false" outlineLevel="0" collapsed="false">
      <c r="BS53526" s="96" t="n">
        <f aca="false">BR53526-2.5</f>
        <v>-2.5</v>
      </c>
    </row>
    <row r="53527" customFormat="false" ht="12" hidden="false" customHeight="false" outlineLevel="0" collapsed="false">
      <c r="BS53527" s="96" t="n">
        <f aca="false">BR53527-2.5</f>
        <v>-2.5</v>
      </c>
    </row>
    <row r="53528" customFormat="false" ht="12" hidden="false" customHeight="false" outlineLevel="0" collapsed="false">
      <c r="BS53528" s="96" t="n">
        <f aca="false">BR53528-2.5</f>
        <v>-2.5</v>
      </c>
    </row>
    <row r="53529" customFormat="false" ht="12" hidden="false" customHeight="false" outlineLevel="0" collapsed="false">
      <c r="BS53529" s="96" t="n">
        <f aca="false">BR53529-2.5</f>
        <v>-2.5</v>
      </c>
    </row>
    <row r="53530" customFormat="false" ht="12" hidden="false" customHeight="false" outlineLevel="0" collapsed="false">
      <c r="BS53530" s="96" t="n">
        <f aca="false">BR53530-2.5</f>
        <v>-2.5</v>
      </c>
    </row>
    <row r="53531" customFormat="false" ht="12" hidden="false" customHeight="false" outlineLevel="0" collapsed="false">
      <c r="BS53531" s="96" t="n">
        <f aca="false">BR53531-2.5</f>
        <v>-2.5</v>
      </c>
    </row>
    <row r="53532" customFormat="false" ht="12" hidden="false" customHeight="false" outlineLevel="0" collapsed="false">
      <c r="BS53532" s="96" t="n">
        <f aca="false">BR53532-2.5</f>
        <v>-2.5</v>
      </c>
    </row>
    <row r="53533" customFormat="false" ht="12" hidden="false" customHeight="false" outlineLevel="0" collapsed="false">
      <c r="BS53533" s="96" t="n">
        <f aca="false">BR53533-2.5</f>
        <v>-2.5</v>
      </c>
    </row>
    <row r="53534" customFormat="false" ht="12" hidden="false" customHeight="false" outlineLevel="0" collapsed="false">
      <c r="BS53534" s="96" t="n">
        <f aca="false">BR53534-2.5</f>
        <v>-2.5</v>
      </c>
    </row>
    <row r="53535" customFormat="false" ht="12" hidden="false" customHeight="false" outlineLevel="0" collapsed="false">
      <c r="BS53535" s="96" t="n">
        <f aca="false">BR53535-2.5</f>
        <v>-2.5</v>
      </c>
    </row>
    <row r="53536" customFormat="false" ht="12" hidden="false" customHeight="false" outlineLevel="0" collapsed="false">
      <c r="BS53536" s="96" t="n">
        <f aca="false">BR53536-2.5</f>
        <v>-2.5</v>
      </c>
    </row>
    <row r="53537" customFormat="false" ht="12" hidden="false" customHeight="false" outlineLevel="0" collapsed="false">
      <c r="BS53537" s="96" t="n">
        <f aca="false">BR53537-2.5</f>
        <v>-2.5</v>
      </c>
    </row>
    <row r="53538" customFormat="false" ht="12" hidden="false" customHeight="false" outlineLevel="0" collapsed="false">
      <c r="BS53538" s="96" t="n">
        <f aca="false">BR53538-2.5</f>
        <v>-2.5</v>
      </c>
    </row>
    <row r="53539" customFormat="false" ht="12" hidden="false" customHeight="false" outlineLevel="0" collapsed="false">
      <c r="BS53539" s="96" t="n">
        <f aca="false">BR53539-2.5</f>
        <v>-2.5</v>
      </c>
    </row>
    <row r="53540" customFormat="false" ht="12" hidden="false" customHeight="false" outlineLevel="0" collapsed="false">
      <c r="BS53540" s="96" t="n">
        <f aca="false">BR53540-2.5</f>
        <v>-2.5</v>
      </c>
    </row>
    <row r="53541" customFormat="false" ht="12" hidden="false" customHeight="false" outlineLevel="0" collapsed="false">
      <c r="BS53541" s="96" t="n">
        <f aca="false">BR53541-2.5</f>
        <v>-2.5</v>
      </c>
    </row>
    <row r="53542" customFormat="false" ht="12" hidden="false" customHeight="false" outlineLevel="0" collapsed="false">
      <c r="BS53542" s="96" t="n">
        <f aca="false">BR53542-2.5</f>
        <v>-2.5</v>
      </c>
    </row>
    <row r="53543" customFormat="false" ht="12" hidden="false" customHeight="false" outlineLevel="0" collapsed="false">
      <c r="BS53543" s="96" t="n">
        <f aca="false">BR53543-2.5</f>
        <v>-2.5</v>
      </c>
    </row>
    <row r="53544" customFormat="false" ht="12" hidden="false" customHeight="false" outlineLevel="0" collapsed="false">
      <c r="BS53544" s="96" t="n">
        <f aca="false">BR53544-2.5</f>
        <v>-2.5</v>
      </c>
    </row>
    <row r="53545" customFormat="false" ht="12" hidden="false" customHeight="false" outlineLevel="0" collapsed="false">
      <c r="BS53545" s="96" t="n">
        <f aca="false">BR53545-2.5</f>
        <v>-2.5</v>
      </c>
    </row>
    <row r="53546" customFormat="false" ht="12" hidden="false" customHeight="false" outlineLevel="0" collapsed="false">
      <c r="BS53546" s="96" t="n">
        <f aca="false">BR53546-2.5</f>
        <v>-2.5</v>
      </c>
    </row>
    <row r="53547" customFormat="false" ht="12" hidden="false" customHeight="false" outlineLevel="0" collapsed="false">
      <c r="BS53547" s="96" t="n">
        <f aca="false">BR53547-2.5</f>
        <v>-2.5</v>
      </c>
    </row>
    <row r="53548" customFormat="false" ht="12" hidden="false" customHeight="false" outlineLevel="0" collapsed="false">
      <c r="BS53548" s="96" t="n">
        <f aca="false">BR53548-2.5</f>
        <v>-2.5</v>
      </c>
    </row>
    <row r="53549" customFormat="false" ht="12" hidden="false" customHeight="false" outlineLevel="0" collapsed="false">
      <c r="BS53549" s="96" t="n">
        <f aca="false">BR53549-2.5</f>
        <v>-2.5</v>
      </c>
    </row>
    <row r="53550" customFormat="false" ht="12" hidden="false" customHeight="false" outlineLevel="0" collapsed="false">
      <c r="BS53550" s="96" t="n">
        <f aca="false">BR53550-2.5</f>
        <v>-2.5</v>
      </c>
    </row>
    <row r="53551" customFormat="false" ht="12" hidden="false" customHeight="false" outlineLevel="0" collapsed="false">
      <c r="BS53551" s="96" t="n">
        <f aca="false">BR53551-2.5</f>
        <v>-2.5</v>
      </c>
    </row>
    <row r="53552" customFormat="false" ht="12" hidden="false" customHeight="false" outlineLevel="0" collapsed="false">
      <c r="BS53552" s="96" t="n">
        <f aca="false">BR53552-2.5</f>
        <v>-2.5</v>
      </c>
    </row>
    <row r="53553" customFormat="false" ht="12" hidden="false" customHeight="false" outlineLevel="0" collapsed="false">
      <c r="BS53553" s="96" t="n">
        <f aca="false">BR53553-2.5</f>
        <v>-2.5</v>
      </c>
    </row>
    <row r="53554" customFormat="false" ht="12" hidden="false" customHeight="false" outlineLevel="0" collapsed="false">
      <c r="BS53554" s="96" t="n">
        <f aca="false">BR53554-2.5</f>
        <v>-2.5</v>
      </c>
    </row>
    <row r="53555" customFormat="false" ht="12" hidden="false" customHeight="false" outlineLevel="0" collapsed="false">
      <c r="BS53555" s="96" t="n">
        <f aca="false">BR53555-2.5</f>
        <v>-2.5</v>
      </c>
    </row>
    <row r="53556" customFormat="false" ht="12" hidden="false" customHeight="false" outlineLevel="0" collapsed="false">
      <c r="BS53556" s="96" t="n">
        <f aca="false">BR53556-2.5</f>
        <v>-2.5</v>
      </c>
    </row>
    <row r="53557" customFormat="false" ht="12" hidden="false" customHeight="false" outlineLevel="0" collapsed="false">
      <c r="BS53557" s="96" t="n">
        <f aca="false">BR53557-2.5</f>
        <v>-2.5</v>
      </c>
    </row>
    <row r="53558" customFormat="false" ht="12" hidden="false" customHeight="false" outlineLevel="0" collapsed="false">
      <c r="BS53558" s="96" t="n">
        <f aca="false">BR53558-2.5</f>
        <v>-2.5</v>
      </c>
    </row>
    <row r="53559" customFormat="false" ht="12" hidden="false" customHeight="false" outlineLevel="0" collapsed="false">
      <c r="BS53559" s="96" t="n">
        <f aca="false">BR53559-2.5</f>
        <v>-2.5</v>
      </c>
    </row>
    <row r="53560" customFormat="false" ht="12" hidden="false" customHeight="false" outlineLevel="0" collapsed="false">
      <c r="BS53560" s="96" t="n">
        <f aca="false">BR53560-2.5</f>
        <v>-2.5</v>
      </c>
    </row>
    <row r="53561" customFormat="false" ht="12" hidden="false" customHeight="false" outlineLevel="0" collapsed="false">
      <c r="BS53561" s="96" t="n">
        <f aca="false">BR53561-2.5</f>
        <v>-2.5</v>
      </c>
    </row>
    <row r="53562" customFormat="false" ht="12" hidden="false" customHeight="false" outlineLevel="0" collapsed="false">
      <c r="BS53562" s="96" t="n">
        <f aca="false">BR53562-2.5</f>
        <v>-2.5</v>
      </c>
    </row>
    <row r="53563" customFormat="false" ht="12" hidden="false" customHeight="false" outlineLevel="0" collapsed="false">
      <c r="BS53563" s="96" t="n">
        <f aca="false">BR53563-2.5</f>
        <v>-2.5</v>
      </c>
    </row>
    <row r="53564" customFormat="false" ht="12" hidden="false" customHeight="false" outlineLevel="0" collapsed="false">
      <c r="BS53564" s="96" t="n">
        <f aca="false">BR53564-2.5</f>
        <v>-2.5</v>
      </c>
    </row>
    <row r="53565" customFormat="false" ht="12" hidden="false" customHeight="false" outlineLevel="0" collapsed="false">
      <c r="BS53565" s="96" t="n">
        <f aca="false">BR53565-2.5</f>
        <v>-2.5</v>
      </c>
    </row>
    <row r="53566" customFormat="false" ht="12" hidden="false" customHeight="false" outlineLevel="0" collapsed="false">
      <c r="BS53566" s="96" t="n">
        <f aca="false">BR53566-2.5</f>
        <v>-2.5</v>
      </c>
    </row>
    <row r="53567" customFormat="false" ht="12" hidden="false" customHeight="false" outlineLevel="0" collapsed="false">
      <c r="BS53567" s="96" t="n">
        <f aca="false">BR53567-2.5</f>
        <v>-2.5</v>
      </c>
    </row>
    <row r="53568" customFormat="false" ht="12" hidden="false" customHeight="false" outlineLevel="0" collapsed="false">
      <c r="BS53568" s="96" t="n">
        <f aca="false">BR53568-2.5</f>
        <v>-2.5</v>
      </c>
    </row>
    <row r="53569" customFormat="false" ht="12" hidden="false" customHeight="false" outlineLevel="0" collapsed="false">
      <c r="BS53569" s="96" t="n">
        <f aca="false">BR53569-2.5</f>
        <v>-2.5</v>
      </c>
    </row>
    <row r="53570" customFormat="false" ht="12" hidden="false" customHeight="false" outlineLevel="0" collapsed="false">
      <c r="BS53570" s="96" t="n">
        <f aca="false">BR53570-2.5</f>
        <v>-2.5</v>
      </c>
    </row>
    <row r="53571" customFormat="false" ht="12" hidden="false" customHeight="false" outlineLevel="0" collapsed="false">
      <c r="BS53571" s="96" t="n">
        <f aca="false">BR53571-2.5</f>
        <v>-2.5</v>
      </c>
    </row>
    <row r="53572" customFormat="false" ht="12" hidden="false" customHeight="false" outlineLevel="0" collapsed="false">
      <c r="BS53572" s="96" t="n">
        <f aca="false">BR53572-2.5</f>
        <v>-2.5</v>
      </c>
    </row>
    <row r="53573" customFormat="false" ht="12" hidden="false" customHeight="false" outlineLevel="0" collapsed="false">
      <c r="BS53573" s="96" t="n">
        <f aca="false">BR53573-2.5</f>
        <v>-2.5</v>
      </c>
    </row>
    <row r="53574" customFormat="false" ht="12" hidden="false" customHeight="false" outlineLevel="0" collapsed="false">
      <c r="BS53574" s="96" t="n">
        <f aca="false">BR53574-2.5</f>
        <v>-2.5</v>
      </c>
    </row>
    <row r="53575" customFormat="false" ht="12" hidden="false" customHeight="false" outlineLevel="0" collapsed="false">
      <c r="BS53575" s="96" t="n">
        <f aca="false">BR53575-2.5</f>
        <v>-2.5</v>
      </c>
    </row>
    <row r="53576" customFormat="false" ht="12" hidden="false" customHeight="false" outlineLevel="0" collapsed="false">
      <c r="BS53576" s="96" t="n">
        <f aca="false">BR53576-2.5</f>
        <v>-2.5</v>
      </c>
    </row>
    <row r="53577" customFormat="false" ht="12" hidden="false" customHeight="false" outlineLevel="0" collapsed="false">
      <c r="BS53577" s="96" t="n">
        <f aca="false">BR53577-2.5</f>
        <v>-2.5</v>
      </c>
    </row>
    <row r="53578" customFormat="false" ht="12" hidden="false" customHeight="false" outlineLevel="0" collapsed="false">
      <c r="BS53578" s="96" t="n">
        <f aca="false">BR53578-2.5</f>
        <v>-2.5</v>
      </c>
    </row>
    <row r="53579" customFormat="false" ht="12" hidden="false" customHeight="false" outlineLevel="0" collapsed="false">
      <c r="BS53579" s="96" t="n">
        <f aca="false">BR53579-2.5</f>
        <v>-2.5</v>
      </c>
    </row>
    <row r="53580" customFormat="false" ht="12" hidden="false" customHeight="false" outlineLevel="0" collapsed="false">
      <c r="BS53580" s="96" t="n">
        <f aca="false">BR53580-2.5</f>
        <v>-2.5</v>
      </c>
    </row>
    <row r="53581" customFormat="false" ht="12" hidden="false" customHeight="false" outlineLevel="0" collapsed="false">
      <c r="BS53581" s="96" t="n">
        <f aca="false">BR53581-2.5</f>
        <v>-2.5</v>
      </c>
    </row>
    <row r="53582" customFormat="false" ht="12" hidden="false" customHeight="false" outlineLevel="0" collapsed="false">
      <c r="BS53582" s="96" t="n">
        <f aca="false">BR53582-2.5</f>
        <v>-2.5</v>
      </c>
    </row>
    <row r="53583" customFormat="false" ht="12" hidden="false" customHeight="false" outlineLevel="0" collapsed="false">
      <c r="BS53583" s="96" t="n">
        <f aca="false">BR53583-2.5</f>
        <v>-2.5</v>
      </c>
    </row>
    <row r="53584" customFormat="false" ht="12" hidden="false" customHeight="false" outlineLevel="0" collapsed="false">
      <c r="BS53584" s="96" t="n">
        <f aca="false">BR53584-2.5</f>
        <v>-2.5</v>
      </c>
    </row>
    <row r="53585" customFormat="false" ht="12" hidden="false" customHeight="false" outlineLevel="0" collapsed="false">
      <c r="BS53585" s="96" t="n">
        <f aca="false">BR53585-2.5</f>
        <v>-2.5</v>
      </c>
    </row>
    <row r="53586" customFormat="false" ht="12" hidden="false" customHeight="false" outlineLevel="0" collapsed="false">
      <c r="BS53586" s="96" t="n">
        <f aca="false">BR53586-2.5</f>
        <v>-2.5</v>
      </c>
    </row>
    <row r="53587" customFormat="false" ht="12" hidden="false" customHeight="false" outlineLevel="0" collapsed="false">
      <c r="BS53587" s="96" t="n">
        <f aca="false">BR53587-2.5</f>
        <v>-2.5</v>
      </c>
    </row>
    <row r="53588" customFormat="false" ht="12" hidden="false" customHeight="false" outlineLevel="0" collapsed="false">
      <c r="BS53588" s="96" t="n">
        <f aca="false">BR53588-2.5</f>
        <v>-2.5</v>
      </c>
    </row>
    <row r="53589" customFormat="false" ht="12" hidden="false" customHeight="false" outlineLevel="0" collapsed="false">
      <c r="BS53589" s="96" t="n">
        <f aca="false">BR53589-2.5</f>
        <v>-2.5</v>
      </c>
    </row>
    <row r="53590" customFormat="false" ht="12" hidden="false" customHeight="false" outlineLevel="0" collapsed="false">
      <c r="BS53590" s="96" t="n">
        <f aca="false">BR53590-2.5</f>
        <v>-2.5</v>
      </c>
    </row>
    <row r="53591" customFormat="false" ht="12" hidden="false" customHeight="false" outlineLevel="0" collapsed="false">
      <c r="BS53591" s="96" t="n">
        <f aca="false">BR53591-2.5</f>
        <v>-2.5</v>
      </c>
    </row>
    <row r="53592" customFormat="false" ht="12" hidden="false" customHeight="false" outlineLevel="0" collapsed="false">
      <c r="BS53592" s="96" t="n">
        <f aca="false">BR53592-2.5</f>
        <v>-2.5</v>
      </c>
    </row>
    <row r="53593" customFormat="false" ht="12" hidden="false" customHeight="false" outlineLevel="0" collapsed="false">
      <c r="BS53593" s="96" t="n">
        <f aca="false">BR53593-2.5</f>
        <v>-2.5</v>
      </c>
    </row>
    <row r="53594" customFormat="false" ht="12" hidden="false" customHeight="false" outlineLevel="0" collapsed="false">
      <c r="BS53594" s="96" t="n">
        <f aca="false">BR53594-2.5</f>
        <v>-2.5</v>
      </c>
    </row>
    <row r="53595" customFormat="false" ht="12" hidden="false" customHeight="false" outlineLevel="0" collapsed="false">
      <c r="BS53595" s="96" t="n">
        <f aca="false">BR53595-2.5</f>
        <v>-2.5</v>
      </c>
    </row>
    <row r="53596" customFormat="false" ht="12" hidden="false" customHeight="false" outlineLevel="0" collapsed="false">
      <c r="BS53596" s="96" t="n">
        <f aca="false">BR53596-2.5</f>
        <v>-2.5</v>
      </c>
    </row>
    <row r="53597" customFormat="false" ht="12" hidden="false" customHeight="false" outlineLevel="0" collapsed="false">
      <c r="BS53597" s="96" t="n">
        <f aca="false">BR53597-2.5</f>
        <v>-2.5</v>
      </c>
    </row>
    <row r="53598" customFormat="false" ht="12" hidden="false" customHeight="false" outlineLevel="0" collapsed="false">
      <c r="BS53598" s="96" t="n">
        <f aca="false">BR53598-2.5</f>
        <v>-2.5</v>
      </c>
    </row>
    <row r="53599" customFormat="false" ht="12" hidden="false" customHeight="false" outlineLevel="0" collapsed="false">
      <c r="BS53599" s="96" t="n">
        <f aca="false">BR53599-2.5</f>
        <v>-2.5</v>
      </c>
    </row>
    <row r="53600" customFormat="false" ht="12" hidden="false" customHeight="false" outlineLevel="0" collapsed="false">
      <c r="BS53600" s="96" t="n">
        <f aca="false">BR53600-2.5</f>
        <v>-2.5</v>
      </c>
    </row>
    <row r="53601" customFormat="false" ht="12" hidden="false" customHeight="false" outlineLevel="0" collapsed="false">
      <c r="BS53601" s="96" t="n">
        <f aca="false">BR53601-2.5</f>
        <v>-2.5</v>
      </c>
    </row>
    <row r="53602" customFormat="false" ht="12" hidden="false" customHeight="false" outlineLevel="0" collapsed="false">
      <c r="BS53602" s="96" t="n">
        <f aca="false">BR53602-2.5</f>
        <v>-2.5</v>
      </c>
    </row>
    <row r="53603" customFormat="false" ht="12" hidden="false" customHeight="false" outlineLevel="0" collapsed="false">
      <c r="BS53603" s="96" t="n">
        <f aca="false">BR53603-2.5</f>
        <v>-2.5</v>
      </c>
    </row>
    <row r="53604" customFormat="false" ht="12" hidden="false" customHeight="false" outlineLevel="0" collapsed="false">
      <c r="BS53604" s="96" t="n">
        <f aca="false">BR53604-2.5</f>
        <v>-2.5</v>
      </c>
    </row>
    <row r="53605" customFormat="false" ht="12" hidden="false" customHeight="false" outlineLevel="0" collapsed="false">
      <c r="BS53605" s="96" t="n">
        <f aca="false">BR53605-2.5</f>
        <v>-2.5</v>
      </c>
    </row>
    <row r="53606" customFormat="false" ht="12" hidden="false" customHeight="false" outlineLevel="0" collapsed="false">
      <c r="BS53606" s="96" t="n">
        <f aca="false">BR53606-2.5</f>
        <v>-2.5</v>
      </c>
    </row>
    <row r="53607" customFormat="false" ht="12" hidden="false" customHeight="false" outlineLevel="0" collapsed="false">
      <c r="BS53607" s="96" t="n">
        <f aca="false">BR53607-2.5</f>
        <v>-2.5</v>
      </c>
    </row>
    <row r="53608" customFormat="false" ht="12" hidden="false" customHeight="false" outlineLevel="0" collapsed="false">
      <c r="BS53608" s="96" t="n">
        <f aca="false">BR53608-2.5</f>
        <v>-2.5</v>
      </c>
    </row>
    <row r="53609" customFormat="false" ht="12" hidden="false" customHeight="false" outlineLevel="0" collapsed="false">
      <c r="BS53609" s="96" t="n">
        <f aca="false">BR53609-2.5</f>
        <v>-2.5</v>
      </c>
    </row>
    <row r="53610" customFormat="false" ht="12" hidden="false" customHeight="false" outlineLevel="0" collapsed="false">
      <c r="BS53610" s="96" t="n">
        <f aca="false">BR53610-2.5</f>
        <v>-2.5</v>
      </c>
    </row>
    <row r="53611" customFormat="false" ht="12" hidden="false" customHeight="false" outlineLevel="0" collapsed="false">
      <c r="BS53611" s="96" t="n">
        <f aca="false">BR53611-2.5</f>
        <v>-2.5</v>
      </c>
    </row>
    <row r="53612" customFormat="false" ht="12" hidden="false" customHeight="false" outlineLevel="0" collapsed="false">
      <c r="BS53612" s="96" t="n">
        <f aca="false">BR53612-2.5</f>
        <v>-2.5</v>
      </c>
    </row>
    <row r="53613" customFormat="false" ht="12" hidden="false" customHeight="false" outlineLevel="0" collapsed="false">
      <c r="BS53613" s="96" t="n">
        <f aca="false">BR53613-2.5</f>
        <v>-2.5</v>
      </c>
    </row>
    <row r="53614" customFormat="false" ht="12" hidden="false" customHeight="false" outlineLevel="0" collapsed="false">
      <c r="BS53614" s="96" t="n">
        <f aca="false">BR53614-2.5</f>
        <v>-2.5</v>
      </c>
    </row>
    <row r="53615" customFormat="false" ht="12" hidden="false" customHeight="false" outlineLevel="0" collapsed="false">
      <c r="BS53615" s="96" t="n">
        <f aca="false">BR53615-2.5</f>
        <v>-2.5</v>
      </c>
    </row>
    <row r="53616" customFormat="false" ht="12" hidden="false" customHeight="false" outlineLevel="0" collapsed="false">
      <c r="BS53616" s="96" t="n">
        <f aca="false">BR53616-2.5</f>
        <v>-2.5</v>
      </c>
    </row>
    <row r="53617" customFormat="false" ht="12" hidden="false" customHeight="false" outlineLevel="0" collapsed="false">
      <c r="BS53617" s="96" t="n">
        <f aca="false">BR53617-2.5</f>
        <v>-2.5</v>
      </c>
    </row>
    <row r="53618" customFormat="false" ht="12" hidden="false" customHeight="false" outlineLevel="0" collapsed="false">
      <c r="BS53618" s="96" t="n">
        <f aca="false">BR53618-2.5</f>
        <v>-2.5</v>
      </c>
    </row>
    <row r="53619" customFormat="false" ht="12" hidden="false" customHeight="false" outlineLevel="0" collapsed="false">
      <c r="BS53619" s="96" t="n">
        <f aca="false">BR53619-2.5</f>
        <v>-2.5</v>
      </c>
    </row>
    <row r="53620" customFormat="false" ht="12" hidden="false" customHeight="false" outlineLevel="0" collapsed="false">
      <c r="BS53620" s="96" t="n">
        <f aca="false">BR53620-2.5</f>
        <v>-2.5</v>
      </c>
    </row>
    <row r="53621" customFormat="false" ht="12" hidden="false" customHeight="false" outlineLevel="0" collapsed="false">
      <c r="BS53621" s="96" t="n">
        <f aca="false">BR53621-2.5</f>
        <v>-2.5</v>
      </c>
    </row>
    <row r="53622" customFormat="false" ht="12" hidden="false" customHeight="false" outlineLevel="0" collapsed="false">
      <c r="BS53622" s="96" t="n">
        <f aca="false">BR53622-2.5</f>
        <v>-2.5</v>
      </c>
    </row>
    <row r="53623" customFormat="false" ht="12" hidden="false" customHeight="false" outlineLevel="0" collapsed="false">
      <c r="BS53623" s="96" t="n">
        <f aca="false">BR53623-2.5</f>
        <v>-2.5</v>
      </c>
    </row>
    <row r="53624" customFormat="false" ht="12" hidden="false" customHeight="false" outlineLevel="0" collapsed="false">
      <c r="BS53624" s="96" t="n">
        <f aca="false">BR53624-2.5</f>
        <v>-2.5</v>
      </c>
    </row>
    <row r="53625" customFormat="false" ht="12" hidden="false" customHeight="false" outlineLevel="0" collapsed="false">
      <c r="BS53625" s="96" t="n">
        <f aca="false">BR53625-2.5</f>
        <v>-2.5</v>
      </c>
    </row>
    <row r="53626" customFormat="false" ht="12" hidden="false" customHeight="false" outlineLevel="0" collapsed="false">
      <c r="BS53626" s="96" t="n">
        <f aca="false">BR53626-2.5</f>
        <v>-2.5</v>
      </c>
    </row>
    <row r="53627" customFormat="false" ht="12" hidden="false" customHeight="false" outlineLevel="0" collapsed="false">
      <c r="BS53627" s="96" t="n">
        <f aca="false">BR53627-2.5</f>
        <v>-2.5</v>
      </c>
    </row>
    <row r="53628" customFormat="false" ht="12" hidden="false" customHeight="false" outlineLevel="0" collapsed="false">
      <c r="BS53628" s="96" t="n">
        <f aca="false">BR53628-2.5</f>
        <v>-2.5</v>
      </c>
    </row>
    <row r="53629" customFormat="false" ht="12" hidden="false" customHeight="false" outlineLevel="0" collapsed="false">
      <c r="BS53629" s="96" t="n">
        <f aca="false">BR53629-2.5</f>
        <v>-2.5</v>
      </c>
    </row>
    <row r="53630" customFormat="false" ht="12" hidden="false" customHeight="false" outlineLevel="0" collapsed="false">
      <c r="BS53630" s="96" t="n">
        <f aca="false">BR53630-2.5</f>
        <v>-2.5</v>
      </c>
    </row>
    <row r="53631" customFormat="false" ht="12" hidden="false" customHeight="false" outlineLevel="0" collapsed="false">
      <c r="BS53631" s="96" t="n">
        <f aca="false">BR53631-2.5</f>
        <v>-2.5</v>
      </c>
    </row>
    <row r="53632" customFormat="false" ht="12" hidden="false" customHeight="false" outlineLevel="0" collapsed="false">
      <c r="BS53632" s="96" t="n">
        <f aca="false">BR53632-2.5</f>
        <v>-2.5</v>
      </c>
    </row>
    <row r="53633" customFormat="false" ht="12" hidden="false" customHeight="false" outlineLevel="0" collapsed="false">
      <c r="BS53633" s="96" t="n">
        <f aca="false">BR53633-2.5</f>
        <v>-2.5</v>
      </c>
    </row>
    <row r="53634" customFormat="false" ht="12" hidden="false" customHeight="false" outlineLevel="0" collapsed="false">
      <c r="BS53634" s="96" t="n">
        <f aca="false">BR53634-2.5</f>
        <v>-2.5</v>
      </c>
    </row>
    <row r="53635" customFormat="false" ht="12" hidden="false" customHeight="false" outlineLevel="0" collapsed="false">
      <c r="BS53635" s="96" t="n">
        <f aca="false">BR53635-2.5</f>
        <v>-2.5</v>
      </c>
    </row>
    <row r="53636" customFormat="false" ht="12" hidden="false" customHeight="false" outlineLevel="0" collapsed="false">
      <c r="BS53636" s="96" t="n">
        <f aca="false">BR53636-2.5</f>
        <v>-2.5</v>
      </c>
    </row>
    <row r="53637" customFormat="false" ht="12" hidden="false" customHeight="false" outlineLevel="0" collapsed="false">
      <c r="BS53637" s="96" t="n">
        <f aca="false">BR53637-2.5</f>
        <v>-2.5</v>
      </c>
    </row>
    <row r="53638" customFormat="false" ht="12" hidden="false" customHeight="false" outlineLevel="0" collapsed="false">
      <c r="BS53638" s="96" t="n">
        <f aca="false">BR53638-2.5</f>
        <v>-2.5</v>
      </c>
    </row>
    <row r="53639" customFormat="false" ht="12" hidden="false" customHeight="false" outlineLevel="0" collapsed="false">
      <c r="BS53639" s="96" t="n">
        <f aca="false">BR53639-2.5</f>
        <v>-2.5</v>
      </c>
    </row>
    <row r="53640" customFormat="false" ht="12" hidden="false" customHeight="false" outlineLevel="0" collapsed="false">
      <c r="BS53640" s="96" t="n">
        <f aca="false">BR53640-2.5</f>
        <v>-2.5</v>
      </c>
    </row>
    <row r="53641" customFormat="false" ht="12" hidden="false" customHeight="false" outlineLevel="0" collapsed="false">
      <c r="BS53641" s="96" t="n">
        <f aca="false">BR53641-2.5</f>
        <v>-2.5</v>
      </c>
    </row>
    <row r="53642" customFormat="false" ht="12" hidden="false" customHeight="false" outlineLevel="0" collapsed="false">
      <c r="BS53642" s="96" t="n">
        <f aca="false">BR53642-2.5</f>
        <v>-2.5</v>
      </c>
    </row>
    <row r="53643" customFormat="false" ht="12" hidden="false" customHeight="false" outlineLevel="0" collapsed="false">
      <c r="BS53643" s="96" t="n">
        <f aca="false">BR53643-2.5</f>
        <v>-2.5</v>
      </c>
    </row>
    <row r="53644" customFormat="false" ht="12" hidden="false" customHeight="false" outlineLevel="0" collapsed="false">
      <c r="BS53644" s="96" t="n">
        <f aca="false">BR53644-2.5</f>
        <v>-2.5</v>
      </c>
    </row>
    <row r="53645" customFormat="false" ht="12" hidden="false" customHeight="false" outlineLevel="0" collapsed="false">
      <c r="BS53645" s="96" t="n">
        <f aca="false">BR53645-2.5</f>
        <v>-2.5</v>
      </c>
    </row>
    <row r="53646" customFormat="false" ht="12" hidden="false" customHeight="false" outlineLevel="0" collapsed="false">
      <c r="BS53646" s="96" t="n">
        <f aca="false">BR53646-2.5</f>
        <v>-2.5</v>
      </c>
    </row>
    <row r="53647" customFormat="false" ht="12" hidden="false" customHeight="false" outlineLevel="0" collapsed="false">
      <c r="BS53647" s="96" t="n">
        <f aca="false">BR53647-2.5</f>
        <v>-2.5</v>
      </c>
    </row>
    <row r="53648" customFormat="false" ht="12" hidden="false" customHeight="false" outlineLevel="0" collapsed="false">
      <c r="BS53648" s="96" t="n">
        <f aca="false">BR53648-2.5</f>
        <v>-2.5</v>
      </c>
    </row>
    <row r="53649" customFormat="false" ht="12" hidden="false" customHeight="false" outlineLevel="0" collapsed="false">
      <c r="BS53649" s="96" t="n">
        <f aca="false">BR53649-2.5</f>
        <v>-2.5</v>
      </c>
    </row>
    <row r="53650" customFormat="false" ht="12" hidden="false" customHeight="false" outlineLevel="0" collapsed="false">
      <c r="BS53650" s="96" t="n">
        <f aca="false">BR53650-2.5</f>
        <v>-2.5</v>
      </c>
    </row>
    <row r="53651" customFormat="false" ht="12" hidden="false" customHeight="false" outlineLevel="0" collapsed="false">
      <c r="BS53651" s="96" t="n">
        <f aca="false">BR53651-2.5</f>
        <v>-2.5</v>
      </c>
    </row>
    <row r="53652" customFormat="false" ht="12" hidden="false" customHeight="false" outlineLevel="0" collapsed="false">
      <c r="BS53652" s="96" t="n">
        <f aca="false">BR53652-2.5</f>
        <v>-2.5</v>
      </c>
    </row>
    <row r="53653" customFormat="false" ht="12" hidden="false" customHeight="false" outlineLevel="0" collapsed="false">
      <c r="BS53653" s="96" t="n">
        <f aca="false">BR53653-2.5</f>
        <v>-2.5</v>
      </c>
    </row>
    <row r="53654" customFormat="false" ht="12" hidden="false" customHeight="false" outlineLevel="0" collapsed="false">
      <c r="BS53654" s="96" t="n">
        <f aca="false">BR53654-2.5</f>
        <v>-2.5</v>
      </c>
    </row>
    <row r="53655" customFormat="false" ht="12" hidden="false" customHeight="false" outlineLevel="0" collapsed="false">
      <c r="BS53655" s="96" t="n">
        <f aca="false">BR53655-2.5</f>
        <v>-2.5</v>
      </c>
    </row>
    <row r="53656" customFormat="false" ht="12" hidden="false" customHeight="false" outlineLevel="0" collapsed="false">
      <c r="BS53656" s="96" t="n">
        <f aca="false">BR53656-2.5</f>
        <v>-2.5</v>
      </c>
    </row>
    <row r="53657" customFormat="false" ht="12" hidden="false" customHeight="false" outlineLevel="0" collapsed="false">
      <c r="BS53657" s="96" t="n">
        <f aca="false">BR53657-2.5</f>
        <v>-2.5</v>
      </c>
    </row>
    <row r="53658" customFormat="false" ht="12" hidden="false" customHeight="false" outlineLevel="0" collapsed="false">
      <c r="BS53658" s="96" t="n">
        <f aca="false">BR53658-2.5</f>
        <v>-2.5</v>
      </c>
    </row>
    <row r="53659" customFormat="false" ht="12" hidden="false" customHeight="false" outlineLevel="0" collapsed="false">
      <c r="BS53659" s="96" t="n">
        <f aca="false">BR53659-2.5</f>
        <v>-2.5</v>
      </c>
    </row>
    <row r="53660" customFormat="false" ht="12" hidden="false" customHeight="false" outlineLevel="0" collapsed="false">
      <c r="BS53660" s="96" t="n">
        <f aca="false">BR53660-2.5</f>
        <v>-2.5</v>
      </c>
    </row>
    <row r="53661" customFormat="false" ht="12" hidden="false" customHeight="false" outlineLevel="0" collapsed="false">
      <c r="BS53661" s="96" t="n">
        <f aca="false">BR53661-2.5</f>
        <v>-2.5</v>
      </c>
    </row>
    <row r="53662" customFormat="false" ht="12" hidden="false" customHeight="false" outlineLevel="0" collapsed="false">
      <c r="BS53662" s="96" t="n">
        <f aca="false">BR53662-2.5</f>
        <v>-2.5</v>
      </c>
    </row>
    <row r="53663" customFormat="false" ht="12" hidden="false" customHeight="false" outlineLevel="0" collapsed="false">
      <c r="BS53663" s="96" t="n">
        <f aca="false">BR53663-2.5</f>
        <v>-2.5</v>
      </c>
    </row>
    <row r="53664" customFormat="false" ht="12" hidden="false" customHeight="false" outlineLevel="0" collapsed="false">
      <c r="BS53664" s="96" t="n">
        <f aca="false">BR53664-2.5</f>
        <v>-2.5</v>
      </c>
    </row>
    <row r="53665" customFormat="false" ht="12" hidden="false" customHeight="false" outlineLevel="0" collapsed="false">
      <c r="BS53665" s="96" t="n">
        <f aca="false">BR53665-2.5</f>
        <v>-2.5</v>
      </c>
    </row>
    <row r="53666" customFormat="false" ht="12" hidden="false" customHeight="false" outlineLevel="0" collapsed="false">
      <c r="BS53666" s="96" t="n">
        <f aca="false">BR53666-2.5</f>
        <v>-2.5</v>
      </c>
    </row>
    <row r="53667" customFormat="false" ht="12" hidden="false" customHeight="false" outlineLevel="0" collapsed="false">
      <c r="BS53667" s="96" t="n">
        <f aca="false">BR53667-2.5</f>
        <v>-2.5</v>
      </c>
    </row>
    <row r="53668" customFormat="false" ht="12" hidden="false" customHeight="false" outlineLevel="0" collapsed="false">
      <c r="BS53668" s="96" t="n">
        <f aca="false">BR53668-2.5</f>
        <v>-2.5</v>
      </c>
    </row>
    <row r="53669" customFormat="false" ht="12" hidden="false" customHeight="false" outlineLevel="0" collapsed="false">
      <c r="BS53669" s="96" t="n">
        <f aca="false">BR53669-2.5</f>
        <v>-2.5</v>
      </c>
    </row>
    <row r="53670" customFormat="false" ht="12" hidden="false" customHeight="false" outlineLevel="0" collapsed="false">
      <c r="BS53670" s="96" t="n">
        <f aca="false">BR53670-2.5</f>
        <v>-2.5</v>
      </c>
    </row>
    <row r="53671" customFormat="false" ht="12" hidden="false" customHeight="false" outlineLevel="0" collapsed="false">
      <c r="BS53671" s="96" t="n">
        <f aca="false">BR53671-2.5</f>
        <v>-2.5</v>
      </c>
    </row>
    <row r="53672" customFormat="false" ht="12" hidden="false" customHeight="false" outlineLevel="0" collapsed="false">
      <c r="BS53672" s="96" t="n">
        <f aca="false">BR53672-2.5</f>
        <v>-2.5</v>
      </c>
    </row>
    <row r="53673" customFormat="false" ht="12" hidden="false" customHeight="false" outlineLevel="0" collapsed="false">
      <c r="BS53673" s="96" t="n">
        <f aca="false">BR53673-2.5</f>
        <v>-2.5</v>
      </c>
    </row>
    <row r="53674" customFormat="false" ht="12" hidden="false" customHeight="false" outlineLevel="0" collapsed="false">
      <c r="BS53674" s="96" t="n">
        <f aca="false">BR53674-2.5</f>
        <v>-2.5</v>
      </c>
    </row>
    <row r="53675" customFormat="false" ht="12" hidden="false" customHeight="false" outlineLevel="0" collapsed="false">
      <c r="BS53675" s="96" t="n">
        <f aca="false">BR53675-2.5</f>
        <v>-2.5</v>
      </c>
    </row>
    <row r="53676" customFormat="false" ht="12" hidden="false" customHeight="false" outlineLevel="0" collapsed="false">
      <c r="BS53676" s="96" t="n">
        <f aca="false">BR53676-2.5</f>
        <v>-2.5</v>
      </c>
    </row>
    <row r="53677" customFormat="false" ht="12" hidden="false" customHeight="false" outlineLevel="0" collapsed="false">
      <c r="BS53677" s="96" t="n">
        <f aca="false">BR53677-2.5</f>
        <v>-2.5</v>
      </c>
    </row>
    <row r="53678" customFormat="false" ht="12" hidden="false" customHeight="false" outlineLevel="0" collapsed="false">
      <c r="BS53678" s="96" t="n">
        <f aca="false">BR53678-2.5</f>
        <v>-2.5</v>
      </c>
    </row>
    <row r="53679" customFormat="false" ht="12" hidden="false" customHeight="false" outlineLevel="0" collapsed="false">
      <c r="BS53679" s="96" t="n">
        <f aca="false">BR53679-2.5</f>
        <v>-2.5</v>
      </c>
    </row>
    <row r="53680" customFormat="false" ht="12" hidden="false" customHeight="false" outlineLevel="0" collapsed="false">
      <c r="BS53680" s="96" t="n">
        <f aca="false">BR53680-2.5</f>
        <v>-2.5</v>
      </c>
    </row>
    <row r="53681" customFormat="false" ht="12" hidden="false" customHeight="false" outlineLevel="0" collapsed="false">
      <c r="BS53681" s="96" t="n">
        <f aca="false">BR53681-2.5</f>
        <v>-2.5</v>
      </c>
    </row>
    <row r="53682" customFormat="false" ht="12" hidden="false" customHeight="false" outlineLevel="0" collapsed="false">
      <c r="BS53682" s="96" t="n">
        <f aca="false">BR53682-2.5</f>
        <v>-2.5</v>
      </c>
    </row>
    <row r="53683" customFormat="false" ht="12" hidden="false" customHeight="false" outlineLevel="0" collapsed="false">
      <c r="BS53683" s="96" t="n">
        <f aca="false">BR53683-2.5</f>
        <v>-2.5</v>
      </c>
    </row>
    <row r="53684" customFormat="false" ht="12" hidden="false" customHeight="false" outlineLevel="0" collapsed="false">
      <c r="BS53684" s="96" t="n">
        <f aca="false">BR53684-2.5</f>
        <v>-2.5</v>
      </c>
    </row>
    <row r="53685" customFormat="false" ht="12" hidden="false" customHeight="false" outlineLevel="0" collapsed="false">
      <c r="BS53685" s="96" t="n">
        <f aca="false">BR53685-2.5</f>
        <v>-2.5</v>
      </c>
    </row>
    <row r="53686" customFormat="false" ht="12" hidden="false" customHeight="false" outlineLevel="0" collapsed="false">
      <c r="BS53686" s="96" t="n">
        <f aca="false">BR53686-2.5</f>
        <v>-2.5</v>
      </c>
    </row>
    <row r="53687" customFormat="false" ht="12" hidden="false" customHeight="false" outlineLevel="0" collapsed="false">
      <c r="BS53687" s="96" t="n">
        <f aca="false">BR53687-2.5</f>
        <v>-2.5</v>
      </c>
    </row>
    <row r="53688" customFormat="false" ht="12" hidden="false" customHeight="false" outlineLevel="0" collapsed="false">
      <c r="BS53688" s="96" t="n">
        <f aca="false">BR53688-2.5</f>
        <v>-2.5</v>
      </c>
    </row>
    <row r="53689" customFormat="false" ht="12" hidden="false" customHeight="false" outlineLevel="0" collapsed="false">
      <c r="BS53689" s="96" t="n">
        <f aca="false">BR53689-2.5</f>
        <v>-2.5</v>
      </c>
    </row>
    <row r="53690" customFormat="false" ht="12" hidden="false" customHeight="false" outlineLevel="0" collapsed="false">
      <c r="BS53690" s="96" t="n">
        <f aca="false">BR53690-2.5</f>
        <v>-2.5</v>
      </c>
    </row>
    <row r="53691" customFormat="false" ht="12" hidden="false" customHeight="false" outlineLevel="0" collapsed="false">
      <c r="BS53691" s="96" t="n">
        <f aca="false">BR53691-2.5</f>
        <v>-2.5</v>
      </c>
    </row>
    <row r="53692" customFormat="false" ht="12" hidden="false" customHeight="false" outlineLevel="0" collapsed="false">
      <c r="BS53692" s="96" t="n">
        <f aca="false">BR53692-2.5</f>
        <v>-2.5</v>
      </c>
    </row>
    <row r="53693" customFormat="false" ht="12" hidden="false" customHeight="false" outlineLevel="0" collapsed="false">
      <c r="BS53693" s="96" t="n">
        <f aca="false">BR53693-2.5</f>
        <v>-2.5</v>
      </c>
    </row>
    <row r="53694" customFormat="false" ht="12" hidden="false" customHeight="false" outlineLevel="0" collapsed="false">
      <c r="BS53694" s="96" t="n">
        <f aca="false">BR53694-2.5</f>
        <v>-2.5</v>
      </c>
    </row>
    <row r="53695" customFormat="false" ht="12" hidden="false" customHeight="false" outlineLevel="0" collapsed="false">
      <c r="BS53695" s="96" t="n">
        <f aca="false">BR53695-2.5</f>
        <v>-2.5</v>
      </c>
    </row>
    <row r="53696" customFormat="false" ht="12" hidden="false" customHeight="false" outlineLevel="0" collapsed="false">
      <c r="BS53696" s="96" t="n">
        <f aca="false">BR53696-2.5</f>
        <v>-2.5</v>
      </c>
    </row>
    <row r="53697" customFormat="false" ht="12" hidden="false" customHeight="false" outlineLevel="0" collapsed="false">
      <c r="BS53697" s="96" t="n">
        <f aca="false">BR53697-2.5</f>
        <v>-2.5</v>
      </c>
    </row>
    <row r="53698" customFormat="false" ht="12" hidden="false" customHeight="false" outlineLevel="0" collapsed="false">
      <c r="BS53698" s="96" t="n">
        <f aca="false">BR53698-2.5</f>
        <v>-2.5</v>
      </c>
    </row>
    <row r="53699" customFormat="false" ht="12" hidden="false" customHeight="false" outlineLevel="0" collapsed="false">
      <c r="BS53699" s="96" t="n">
        <f aca="false">BR53699-2.5</f>
        <v>-2.5</v>
      </c>
    </row>
    <row r="53700" customFormat="false" ht="12" hidden="false" customHeight="false" outlineLevel="0" collapsed="false">
      <c r="BS53700" s="96" t="n">
        <f aca="false">BR53700-2.5</f>
        <v>-2.5</v>
      </c>
    </row>
    <row r="53701" customFormat="false" ht="12" hidden="false" customHeight="false" outlineLevel="0" collapsed="false">
      <c r="BS53701" s="96" t="n">
        <f aca="false">BR53701-2.5</f>
        <v>-2.5</v>
      </c>
    </row>
    <row r="53702" customFormat="false" ht="12" hidden="false" customHeight="false" outlineLevel="0" collapsed="false">
      <c r="BS53702" s="96" t="n">
        <f aca="false">BR53702-2.5</f>
        <v>-2.5</v>
      </c>
    </row>
    <row r="53703" customFormat="false" ht="12" hidden="false" customHeight="false" outlineLevel="0" collapsed="false">
      <c r="BS53703" s="96" t="n">
        <f aca="false">BR53703-2.5</f>
        <v>-2.5</v>
      </c>
    </row>
    <row r="53704" customFormat="false" ht="12" hidden="false" customHeight="false" outlineLevel="0" collapsed="false">
      <c r="BS53704" s="96" t="n">
        <f aca="false">BR53704-2.5</f>
        <v>-2.5</v>
      </c>
    </row>
    <row r="53705" customFormat="false" ht="12" hidden="false" customHeight="false" outlineLevel="0" collapsed="false">
      <c r="BS53705" s="96" t="n">
        <f aca="false">BR53705-2.5</f>
        <v>-2.5</v>
      </c>
    </row>
    <row r="53706" customFormat="false" ht="12" hidden="false" customHeight="false" outlineLevel="0" collapsed="false">
      <c r="BS53706" s="96" t="n">
        <f aca="false">BR53706-2.5</f>
        <v>-2.5</v>
      </c>
    </row>
    <row r="53707" customFormat="false" ht="12" hidden="false" customHeight="false" outlineLevel="0" collapsed="false">
      <c r="BS53707" s="96" t="n">
        <f aca="false">BR53707-2.5</f>
        <v>-2.5</v>
      </c>
    </row>
    <row r="53708" customFormat="false" ht="12" hidden="false" customHeight="false" outlineLevel="0" collapsed="false">
      <c r="BS53708" s="96" t="n">
        <f aca="false">BR53708-2.5</f>
        <v>-2.5</v>
      </c>
    </row>
    <row r="53709" customFormat="false" ht="12" hidden="false" customHeight="false" outlineLevel="0" collapsed="false">
      <c r="BS53709" s="96" t="n">
        <f aca="false">BR53709-2.5</f>
        <v>-2.5</v>
      </c>
    </row>
    <row r="53710" customFormat="false" ht="12" hidden="false" customHeight="false" outlineLevel="0" collapsed="false">
      <c r="BS53710" s="96" t="n">
        <f aca="false">BR53710-2.5</f>
        <v>-2.5</v>
      </c>
    </row>
    <row r="53711" customFormat="false" ht="12" hidden="false" customHeight="false" outlineLevel="0" collapsed="false">
      <c r="BS53711" s="96" t="n">
        <f aca="false">BR53711-2.5</f>
        <v>-2.5</v>
      </c>
    </row>
    <row r="53712" customFormat="false" ht="12" hidden="false" customHeight="false" outlineLevel="0" collapsed="false">
      <c r="BS53712" s="96" t="n">
        <f aca="false">BR53712-2.5</f>
        <v>-2.5</v>
      </c>
    </row>
    <row r="53713" customFormat="false" ht="12" hidden="false" customHeight="false" outlineLevel="0" collapsed="false">
      <c r="BS53713" s="96" t="n">
        <f aca="false">BR53713-2.5</f>
        <v>-2.5</v>
      </c>
    </row>
    <row r="53714" customFormat="false" ht="12" hidden="false" customHeight="false" outlineLevel="0" collapsed="false">
      <c r="BS53714" s="96" t="n">
        <f aca="false">BR53714-2.5</f>
        <v>-2.5</v>
      </c>
    </row>
    <row r="53715" customFormat="false" ht="12" hidden="false" customHeight="false" outlineLevel="0" collapsed="false">
      <c r="BS53715" s="96" t="n">
        <f aca="false">BR53715-2.5</f>
        <v>-2.5</v>
      </c>
    </row>
    <row r="53716" customFormat="false" ht="12" hidden="false" customHeight="false" outlineLevel="0" collapsed="false">
      <c r="BS53716" s="96" t="n">
        <f aca="false">BR53716-2.5</f>
        <v>-2.5</v>
      </c>
    </row>
    <row r="53717" customFormat="false" ht="12" hidden="false" customHeight="false" outlineLevel="0" collapsed="false">
      <c r="BS53717" s="96" t="n">
        <f aca="false">BR53717-2.5</f>
        <v>-2.5</v>
      </c>
    </row>
    <row r="53718" customFormat="false" ht="12" hidden="false" customHeight="false" outlineLevel="0" collapsed="false">
      <c r="BS53718" s="96" t="n">
        <f aca="false">BR53718-2.5</f>
        <v>-2.5</v>
      </c>
    </row>
    <row r="53719" customFormat="false" ht="12" hidden="false" customHeight="false" outlineLevel="0" collapsed="false">
      <c r="BS53719" s="96" t="n">
        <f aca="false">BR53719-2.5</f>
        <v>-2.5</v>
      </c>
    </row>
    <row r="53720" customFormat="false" ht="12" hidden="false" customHeight="false" outlineLevel="0" collapsed="false">
      <c r="BS53720" s="96" t="n">
        <f aca="false">BR53720-2.5</f>
        <v>-2.5</v>
      </c>
    </row>
    <row r="53721" customFormat="false" ht="12" hidden="false" customHeight="false" outlineLevel="0" collapsed="false">
      <c r="BS53721" s="96" t="n">
        <f aca="false">BR53721-2.5</f>
        <v>-2.5</v>
      </c>
    </row>
    <row r="53722" customFormat="false" ht="12" hidden="false" customHeight="false" outlineLevel="0" collapsed="false">
      <c r="BS53722" s="96" t="n">
        <f aca="false">BR53722-2.5</f>
        <v>-2.5</v>
      </c>
    </row>
    <row r="53723" customFormat="false" ht="12" hidden="false" customHeight="false" outlineLevel="0" collapsed="false">
      <c r="BS53723" s="96" t="n">
        <f aca="false">BR53723-2.5</f>
        <v>-2.5</v>
      </c>
    </row>
    <row r="53724" customFormat="false" ht="12" hidden="false" customHeight="false" outlineLevel="0" collapsed="false">
      <c r="BS53724" s="96" t="n">
        <f aca="false">BR53724-2.5</f>
        <v>-2.5</v>
      </c>
    </row>
    <row r="53725" customFormat="false" ht="12" hidden="false" customHeight="false" outlineLevel="0" collapsed="false">
      <c r="BS53725" s="96" t="n">
        <f aca="false">BR53725-2.5</f>
        <v>-2.5</v>
      </c>
    </row>
    <row r="53726" customFormat="false" ht="12" hidden="false" customHeight="false" outlineLevel="0" collapsed="false">
      <c r="BS53726" s="96" t="n">
        <f aca="false">BR53726-2.5</f>
        <v>-2.5</v>
      </c>
    </row>
    <row r="53727" customFormat="false" ht="12" hidden="false" customHeight="false" outlineLevel="0" collapsed="false">
      <c r="BS53727" s="96" t="n">
        <f aca="false">BR53727-2.5</f>
        <v>-2.5</v>
      </c>
    </row>
    <row r="53728" customFormat="false" ht="12" hidden="false" customHeight="false" outlineLevel="0" collapsed="false">
      <c r="BS53728" s="96" t="n">
        <f aca="false">BR53728-2.5</f>
        <v>-2.5</v>
      </c>
    </row>
    <row r="53729" customFormat="false" ht="12" hidden="false" customHeight="false" outlineLevel="0" collapsed="false">
      <c r="BS53729" s="96" t="n">
        <f aca="false">BR53729-2.5</f>
        <v>-2.5</v>
      </c>
    </row>
    <row r="53730" customFormat="false" ht="12" hidden="false" customHeight="false" outlineLevel="0" collapsed="false">
      <c r="BS53730" s="96" t="n">
        <f aca="false">BR53730-2.5</f>
        <v>-2.5</v>
      </c>
    </row>
    <row r="53731" customFormat="false" ht="12" hidden="false" customHeight="false" outlineLevel="0" collapsed="false">
      <c r="BS53731" s="96" t="n">
        <f aca="false">BR53731-2.5</f>
        <v>-2.5</v>
      </c>
    </row>
    <row r="53732" customFormat="false" ht="12" hidden="false" customHeight="false" outlineLevel="0" collapsed="false">
      <c r="BS53732" s="96" t="n">
        <f aca="false">BR53732-2.5</f>
        <v>-2.5</v>
      </c>
    </row>
    <row r="53733" customFormat="false" ht="12" hidden="false" customHeight="false" outlineLevel="0" collapsed="false">
      <c r="BS53733" s="96" t="n">
        <f aca="false">BR53733-2.5</f>
        <v>-2.5</v>
      </c>
    </row>
    <row r="53734" customFormat="false" ht="12" hidden="false" customHeight="false" outlineLevel="0" collapsed="false">
      <c r="BS53734" s="96" t="n">
        <f aca="false">BR53734-2.5</f>
        <v>-2.5</v>
      </c>
    </row>
    <row r="53735" customFormat="false" ht="12" hidden="false" customHeight="false" outlineLevel="0" collapsed="false">
      <c r="BS53735" s="96" t="n">
        <f aca="false">BR53735-2.5</f>
        <v>-2.5</v>
      </c>
    </row>
    <row r="53736" customFormat="false" ht="12" hidden="false" customHeight="false" outlineLevel="0" collapsed="false">
      <c r="BS53736" s="96" t="n">
        <f aca="false">BR53736-2.5</f>
        <v>-2.5</v>
      </c>
    </row>
    <row r="53737" customFormat="false" ht="12" hidden="false" customHeight="false" outlineLevel="0" collapsed="false">
      <c r="BS53737" s="96" t="n">
        <f aca="false">BR53737-2.5</f>
        <v>-2.5</v>
      </c>
    </row>
    <row r="53738" customFormat="false" ht="12" hidden="false" customHeight="false" outlineLevel="0" collapsed="false">
      <c r="BS53738" s="96" t="n">
        <f aca="false">BR53738-2.5</f>
        <v>-2.5</v>
      </c>
    </row>
    <row r="53739" customFormat="false" ht="12" hidden="false" customHeight="false" outlineLevel="0" collapsed="false">
      <c r="BS53739" s="96" t="n">
        <f aca="false">BR53739-2.5</f>
        <v>-2.5</v>
      </c>
    </row>
    <row r="53740" customFormat="false" ht="12" hidden="false" customHeight="false" outlineLevel="0" collapsed="false">
      <c r="BS53740" s="96" t="n">
        <f aca="false">BR53740-2.5</f>
        <v>-2.5</v>
      </c>
    </row>
    <row r="53741" customFormat="false" ht="12" hidden="false" customHeight="false" outlineLevel="0" collapsed="false">
      <c r="BS53741" s="96" t="n">
        <f aca="false">BR53741-2.5</f>
        <v>-2.5</v>
      </c>
    </row>
    <row r="53742" customFormat="false" ht="12" hidden="false" customHeight="false" outlineLevel="0" collapsed="false">
      <c r="BS53742" s="96" t="n">
        <f aca="false">BR53742-2.5</f>
        <v>-2.5</v>
      </c>
    </row>
    <row r="53743" customFormat="false" ht="12" hidden="false" customHeight="false" outlineLevel="0" collapsed="false">
      <c r="BS53743" s="96" t="n">
        <f aca="false">BR53743-2.5</f>
        <v>-2.5</v>
      </c>
    </row>
    <row r="53744" customFormat="false" ht="12" hidden="false" customHeight="false" outlineLevel="0" collapsed="false">
      <c r="BS53744" s="96" t="n">
        <f aca="false">BR53744-2.5</f>
        <v>-2.5</v>
      </c>
    </row>
    <row r="53745" customFormat="false" ht="12" hidden="false" customHeight="false" outlineLevel="0" collapsed="false">
      <c r="BS53745" s="96" t="n">
        <f aca="false">BR53745-2.5</f>
        <v>-2.5</v>
      </c>
    </row>
    <row r="53746" customFormat="false" ht="12" hidden="false" customHeight="false" outlineLevel="0" collapsed="false">
      <c r="BS53746" s="96" t="n">
        <f aca="false">BR53746-2.5</f>
        <v>-2.5</v>
      </c>
    </row>
    <row r="53747" customFormat="false" ht="12" hidden="false" customHeight="false" outlineLevel="0" collapsed="false">
      <c r="BS53747" s="96" t="n">
        <f aca="false">BR53747-2.5</f>
        <v>-2.5</v>
      </c>
    </row>
    <row r="53748" customFormat="false" ht="12" hidden="false" customHeight="false" outlineLevel="0" collapsed="false">
      <c r="BS53748" s="96" t="n">
        <f aca="false">BR53748-2.5</f>
        <v>-2.5</v>
      </c>
    </row>
    <row r="53749" customFormat="false" ht="12" hidden="false" customHeight="false" outlineLevel="0" collapsed="false">
      <c r="BS53749" s="96" t="n">
        <f aca="false">BR53749-2.5</f>
        <v>-2.5</v>
      </c>
    </row>
    <row r="53750" customFormat="false" ht="12" hidden="false" customHeight="false" outlineLevel="0" collapsed="false">
      <c r="BS53750" s="96" t="n">
        <f aca="false">BR53750-2.5</f>
        <v>-2.5</v>
      </c>
    </row>
    <row r="53751" customFormat="false" ht="12" hidden="false" customHeight="false" outlineLevel="0" collapsed="false">
      <c r="BS53751" s="96" t="n">
        <f aca="false">BR53751-2.5</f>
        <v>-2.5</v>
      </c>
    </row>
    <row r="53752" customFormat="false" ht="12" hidden="false" customHeight="false" outlineLevel="0" collapsed="false">
      <c r="BS53752" s="96" t="n">
        <f aca="false">BR53752-2.5</f>
        <v>-2.5</v>
      </c>
    </row>
    <row r="53753" customFormat="false" ht="12" hidden="false" customHeight="false" outlineLevel="0" collapsed="false">
      <c r="BS53753" s="96" t="n">
        <f aca="false">BR53753-2.5</f>
        <v>-2.5</v>
      </c>
    </row>
    <row r="53754" customFormat="false" ht="12" hidden="false" customHeight="false" outlineLevel="0" collapsed="false">
      <c r="BS53754" s="96" t="n">
        <f aca="false">BR53754-2.5</f>
        <v>-2.5</v>
      </c>
    </row>
    <row r="53755" customFormat="false" ht="12" hidden="false" customHeight="false" outlineLevel="0" collapsed="false">
      <c r="BS53755" s="96" t="n">
        <f aca="false">BR53755-2.5</f>
        <v>-2.5</v>
      </c>
    </row>
    <row r="53756" customFormat="false" ht="12" hidden="false" customHeight="false" outlineLevel="0" collapsed="false">
      <c r="BS53756" s="96" t="n">
        <f aca="false">BR53756-2.5</f>
        <v>-2.5</v>
      </c>
    </row>
    <row r="53757" customFormat="false" ht="12" hidden="false" customHeight="false" outlineLevel="0" collapsed="false">
      <c r="BS53757" s="96" t="n">
        <f aca="false">BR53757-2.5</f>
        <v>-2.5</v>
      </c>
    </row>
    <row r="53758" customFormat="false" ht="12" hidden="false" customHeight="false" outlineLevel="0" collapsed="false">
      <c r="BS53758" s="96" t="n">
        <f aca="false">BR53758-2.5</f>
        <v>-2.5</v>
      </c>
    </row>
    <row r="53759" customFormat="false" ht="12" hidden="false" customHeight="false" outlineLevel="0" collapsed="false">
      <c r="BS53759" s="96" t="n">
        <f aca="false">BR53759-2.5</f>
        <v>-2.5</v>
      </c>
    </row>
    <row r="53760" customFormat="false" ht="12" hidden="false" customHeight="false" outlineLevel="0" collapsed="false">
      <c r="BS53760" s="96" t="n">
        <f aca="false">BR53760-2.5</f>
        <v>-2.5</v>
      </c>
    </row>
    <row r="53761" customFormat="false" ht="12" hidden="false" customHeight="false" outlineLevel="0" collapsed="false">
      <c r="BS53761" s="96" t="n">
        <f aca="false">BR53761-2.5</f>
        <v>-2.5</v>
      </c>
    </row>
    <row r="53762" customFormat="false" ht="12" hidden="false" customHeight="false" outlineLevel="0" collapsed="false">
      <c r="BS53762" s="96" t="n">
        <f aca="false">BR53762-2.5</f>
        <v>-2.5</v>
      </c>
    </row>
    <row r="53763" customFormat="false" ht="12" hidden="false" customHeight="false" outlineLevel="0" collapsed="false">
      <c r="BS53763" s="96" t="n">
        <f aca="false">BR53763-2.5</f>
        <v>-2.5</v>
      </c>
    </row>
    <row r="53764" customFormat="false" ht="12" hidden="false" customHeight="false" outlineLevel="0" collapsed="false">
      <c r="BS53764" s="96" t="n">
        <f aca="false">BR53764-2.5</f>
        <v>-2.5</v>
      </c>
    </row>
    <row r="53765" customFormat="false" ht="12" hidden="false" customHeight="false" outlineLevel="0" collapsed="false">
      <c r="BS53765" s="96" t="n">
        <f aca="false">BR53765-2.5</f>
        <v>-2.5</v>
      </c>
    </row>
    <row r="53766" customFormat="false" ht="12" hidden="false" customHeight="false" outlineLevel="0" collapsed="false">
      <c r="BS53766" s="96" t="n">
        <f aca="false">BR53766-2.5</f>
        <v>-2.5</v>
      </c>
    </row>
    <row r="53767" customFormat="false" ht="12" hidden="false" customHeight="false" outlineLevel="0" collapsed="false">
      <c r="BS53767" s="96" t="n">
        <f aca="false">BR53767-2.5</f>
        <v>-2.5</v>
      </c>
    </row>
    <row r="53768" customFormat="false" ht="12" hidden="false" customHeight="false" outlineLevel="0" collapsed="false">
      <c r="BS53768" s="96" t="n">
        <f aca="false">BR53768-2.5</f>
        <v>-2.5</v>
      </c>
    </row>
    <row r="53769" customFormat="false" ht="12" hidden="false" customHeight="false" outlineLevel="0" collapsed="false">
      <c r="BS53769" s="96" t="n">
        <f aca="false">BR53769-2.5</f>
        <v>-2.5</v>
      </c>
    </row>
    <row r="53770" customFormat="false" ht="12" hidden="false" customHeight="false" outlineLevel="0" collapsed="false">
      <c r="BS53770" s="96" t="n">
        <f aca="false">BR53770-2.5</f>
        <v>-2.5</v>
      </c>
    </row>
    <row r="53771" customFormat="false" ht="12" hidden="false" customHeight="false" outlineLevel="0" collapsed="false">
      <c r="BS53771" s="96" t="n">
        <f aca="false">BR53771-2.5</f>
        <v>-2.5</v>
      </c>
    </row>
    <row r="53772" customFormat="false" ht="12" hidden="false" customHeight="false" outlineLevel="0" collapsed="false">
      <c r="BS53772" s="96" t="n">
        <f aca="false">BR53772-2.5</f>
        <v>-2.5</v>
      </c>
    </row>
    <row r="53773" customFormat="false" ht="12" hidden="false" customHeight="false" outlineLevel="0" collapsed="false">
      <c r="BS53773" s="96" t="n">
        <f aca="false">BR53773-2.5</f>
        <v>-2.5</v>
      </c>
    </row>
    <row r="53774" customFormat="false" ht="12" hidden="false" customHeight="false" outlineLevel="0" collapsed="false">
      <c r="BS53774" s="96" t="n">
        <f aca="false">BR53774-2.5</f>
        <v>-2.5</v>
      </c>
    </row>
    <row r="53775" customFormat="false" ht="12" hidden="false" customHeight="false" outlineLevel="0" collapsed="false">
      <c r="BS53775" s="96" t="n">
        <f aca="false">BR53775-2.5</f>
        <v>-2.5</v>
      </c>
    </row>
    <row r="53776" customFormat="false" ht="12" hidden="false" customHeight="false" outlineLevel="0" collapsed="false">
      <c r="BS53776" s="96" t="n">
        <f aca="false">BR53776-2.5</f>
        <v>-2.5</v>
      </c>
    </row>
    <row r="53777" customFormat="false" ht="12" hidden="false" customHeight="false" outlineLevel="0" collapsed="false">
      <c r="BS53777" s="96" t="n">
        <f aca="false">BR53777-2.5</f>
        <v>-2.5</v>
      </c>
    </row>
    <row r="53778" customFormat="false" ht="12" hidden="false" customHeight="false" outlineLevel="0" collapsed="false">
      <c r="BS53778" s="96" t="n">
        <f aca="false">BR53778-2.5</f>
        <v>-2.5</v>
      </c>
    </row>
    <row r="53779" customFormat="false" ht="12" hidden="false" customHeight="false" outlineLevel="0" collapsed="false">
      <c r="BS53779" s="96" t="n">
        <f aca="false">BR53779-2.5</f>
        <v>-2.5</v>
      </c>
    </row>
    <row r="53780" customFormat="false" ht="12" hidden="false" customHeight="false" outlineLevel="0" collapsed="false">
      <c r="BS53780" s="96" t="n">
        <f aca="false">BR53780-2.5</f>
        <v>-2.5</v>
      </c>
    </row>
    <row r="53781" customFormat="false" ht="12" hidden="false" customHeight="false" outlineLevel="0" collapsed="false">
      <c r="BS53781" s="96" t="n">
        <f aca="false">BR53781-2.5</f>
        <v>-2.5</v>
      </c>
    </row>
    <row r="53782" customFormat="false" ht="12" hidden="false" customHeight="false" outlineLevel="0" collapsed="false">
      <c r="BS53782" s="96" t="n">
        <f aca="false">BR53782-2.5</f>
        <v>-2.5</v>
      </c>
    </row>
    <row r="53783" customFormat="false" ht="12" hidden="false" customHeight="false" outlineLevel="0" collapsed="false">
      <c r="BS53783" s="96" t="n">
        <f aca="false">BR53783-2.5</f>
        <v>-2.5</v>
      </c>
    </row>
    <row r="53784" customFormat="false" ht="12" hidden="false" customHeight="false" outlineLevel="0" collapsed="false">
      <c r="BS53784" s="96" t="n">
        <f aca="false">BR53784-2.5</f>
        <v>-2.5</v>
      </c>
    </row>
    <row r="53785" customFormat="false" ht="12" hidden="false" customHeight="false" outlineLevel="0" collapsed="false">
      <c r="BS53785" s="96" t="n">
        <f aca="false">BR53785-2.5</f>
        <v>-2.5</v>
      </c>
    </row>
    <row r="53786" customFormat="false" ht="12" hidden="false" customHeight="false" outlineLevel="0" collapsed="false">
      <c r="BS53786" s="96" t="n">
        <f aca="false">BR53786-2.5</f>
        <v>-2.5</v>
      </c>
    </row>
    <row r="53787" customFormat="false" ht="12" hidden="false" customHeight="false" outlineLevel="0" collapsed="false">
      <c r="BS53787" s="96" t="n">
        <f aca="false">BR53787-2.5</f>
        <v>-2.5</v>
      </c>
    </row>
    <row r="53788" customFormat="false" ht="12" hidden="false" customHeight="false" outlineLevel="0" collapsed="false">
      <c r="BS53788" s="96" t="n">
        <f aca="false">BR53788-2.5</f>
        <v>-2.5</v>
      </c>
    </row>
    <row r="53789" customFormat="false" ht="12" hidden="false" customHeight="false" outlineLevel="0" collapsed="false">
      <c r="BS53789" s="96" t="n">
        <f aca="false">BR53789-2.5</f>
        <v>-2.5</v>
      </c>
    </row>
    <row r="53790" customFormat="false" ht="12" hidden="false" customHeight="false" outlineLevel="0" collapsed="false">
      <c r="BS53790" s="96" t="n">
        <f aca="false">BR53790-2.5</f>
        <v>-2.5</v>
      </c>
    </row>
    <row r="53791" customFormat="false" ht="12" hidden="false" customHeight="false" outlineLevel="0" collapsed="false">
      <c r="BS53791" s="96" t="n">
        <f aca="false">BR53791-2.5</f>
        <v>-2.5</v>
      </c>
    </row>
    <row r="53792" customFormat="false" ht="12" hidden="false" customHeight="false" outlineLevel="0" collapsed="false">
      <c r="BS53792" s="96" t="n">
        <f aca="false">BR53792-2.5</f>
        <v>-2.5</v>
      </c>
    </row>
    <row r="53793" customFormat="false" ht="12" hidden="false" customHeight="false" outlineLevel="0" collapsed="false">
      <c r="BS53793" s="96" t="n">
        <f aca="false">BR53793-2.5</f>
        <v>-2.5</v>
      </c>
    </row>
    <row r="53794" customFormat="false" ht="12" hidden="false" customHeight="false" outlineLevel="0" collapsed="false">
      <c r="BS53794" s="96" t="n">
        <f aca="false">BR53794-2.5</f>
        <v>-2.5</v>
      </c>
    </row>
    <row r="53795" customFormat="false" ht="12" hidden="false" customHeight="false" outlineLevel="0" collapsed="false">
      <c r="BS53795" s="96" t="n">
        <f aca="false">BR53795-2.5</f>
        <v>-2.5</v>
      </c>
    </row>
    <row r="53796" customFormat="false" ht="12" hidden="false" customHeight="false" outlineLevel="0" collapsed="false">
      <c r="BS53796" s="96" t="n">
        <f aca="false">BR53796-2.5</f>
        <v>-2.5</v>
      </c>
    </row>
    <row r="53797" customFormat="false" ht="12" hidden="false" customHeight="false" outlineLevel="0" collapsed="false">
      <c r="BS53797" s="96" t="n">
        <f aca="false">BR53797-2.5</f>
        <v>-2.5</v>
      </c>
    </row>
    <row r="53798" customFormat="false" ht="12" hidden="false" customHeight="false" outlineLevel="0" collapsed="false">
      <c r="BS53798" s="96" t="n">
        <f aca="false">BR53798-2.5</f>
        <v>-2.5</v>
      </c>
    </row>
    <row r="53799" customFormat="false" ht="12" hidden="false" customHeight="false" outlineLevel="0" collapsed="false">
      <c r="BS53799" s="96" t="n">
        <f aca="false">BR53799-2.5</f>
        <v>-2.5</v>
      </c>
    </row>
    <row r="53800" customFormat="false" ht="12" hidden="false" customHeight="false" outlineLevel="0" collapsed="false">
      <c r="BS53800" s="96" t="n">
        <f aca="false">BR53800-2.5</f>
        <v>-2.5</v>
      </c>
    </row>
    <row r="53801" customFormat="false" ht="12" hidden="false" customHeight="false" outlineLevel="0" collapsed="false">
      <c r="BS53801" s="96" t="n">
        <f aca="false">BR53801-2.5</f>
        <v>-2.5</v>
      </c>
    </row>
    <row r="53802" customFormat="false" ht="12" hidden="false" customHeight="false" outlineLevel="0" collapsed="false">
      <c r="BS53802" s="96" t="n">
        <f aca="false">BR53802-2.5</f>
        <v>-2.5</v>
      </c>
    </row>
    <row r="53803" customFormat="false" ht="12" hidden="false" customHeight="false" outlineLevel="0" collapsed="false">
      <c r="BS53803" s="96" t="n">
        <f aca="false">BR53803-2.5</f>
        <v>-2.5</v>
      </c>
    </row>
    <row r="53804" customFormat="false" ht="12" hidden="false" customHeight="false" outlineLevel="0" collapsed="false">
      <c r="BS53804" s="96" t="n">
        <f aca="false">BR53804-2.5</f>
        <v>-2.5</v>
      </c>
    </row>
    <row r="53805" customFormat="false" ht="12" hidden="false" customHeight="false" outlineLevel="0" collapsed="false">
      <c r="BS53805" s="96" t="n">
        <f aca="false">BR53805-2.5</f>
        <v>-2.5</v>
      </c>
    </row>
    <row r="53806" customFormat="false" ht="12" hidden="false" customHeight="false" outlineLevel="0" collapsed="false">
      <c r="BS53806" s="96" t="n">
        <f aca="false">BR53806-2.5</f>
        <v>-2.5</v>
      </c>
    </row>
    <row r="53807" customFormat="false" ht="12" hidden="false" customHeight="false" outlineLevel="0" collapsed="false">
      <c r="BS53807" s="96" t="n">
        <f aca="false">BR53807-2.5</f>
        <v>-2.5</v>
      </c>
    </row>
    <row r="53808" customFormat="false" ht="12" hidden="false" customHeight="false" outlineLevel="0" collapsed="false">
      <c r="BS53808" s="96" t="n">
        <f aca="false">BR53808-2.5</f>
        <v>-2.5</v>
      </c>
    </row>
    <row r="53809" customFormat="false" ht="12" hidden="false" customHeight="false" outlineLevel="0" collapsed="false">
      <c r="BS53809" s="96" t="n">
        <f aca="false">BR53809-2.5</f>
        <v>-2.5</v>
      </c>
    </row>
    <row r="53810" customFormat="false" ht="12" hidden="false" customHeight="false" outlineLevel="0" collapsed="false">
      <c r="BS53810" s="96" t="n">
        <f aca="false">BR53810-2.5</f>
        <v>-2.5</v>
      </c>
    </row>
    <row r="53811" customFormat="false" ht="12" hidden="false" customHeight="false" outlineLevel="0" collapsed="false">
      <c r="BS53811" s="96" t="n">
        <f aca="false">BR53811-2.5</f>
        <v>-2.5</v>
      </c>
    </row>
    <row r="53812" customFormat="false" ht="12" hidden="false" customHeight="false" outlineLevel="0" collapsed="false">
      <c r="BS53812" s="96" t="n">
        <f aca="false">BR53812-2.5</f>
        <v>-2.5</v>
      </c>
    </row>
    <row r="53813" customFormat="false" ht="12" hidden="false" customHeight="false" outlineLevel="0" collapsed="false">
      <c r="BS53813" s="96" t="n">
        <f aca="false">BR53813-2.5</f>
        <v>-2.5</v>
      </c>
    </row>
    <row r="53814" customFormat="false" ht="12" hidden="false" customHeight="false" outlineLevel="0" collapsed="false">
      <c r="BS53814" s="96" t="n">
        <f aca="false">BR53814-2.5</f>
        <v>-2.5</v>
      </c>
    </row>
    <row r="53815" customFormat="false" ht="12" hidden="false" customHeight="false" outlineLevel="0" collapsed="false">
      <c r="BS53815" s="96" t="n">
        <f aca="false">BR53815-2.5</f>
        <v>-2.5</v>
      </c>
    </row>
    <row r="53816" customFormat="false" ht="12" hidden="false" customHeight="false" outlineLevel="0" collapsed="false">
      <c r="BS53816" s="96" t="n">
        <f aca="false">BR53816-2.5</f>
        <v>-2.5</v>
      </c>
    </row>
    <row r="53817" customFormat="false" ht="12" hidden="false" customHeight="false" outlineLevel="0" collapsed="false">
      <c r="BS53817" s="96" t="n">
        <f aca="false">BR53817-2.5</f>
        <v>-2.5</v>
      </c>
    </row>
    <row r="53818" customFormat="false" ht="12" hidden="false" customHeight="false" outlineLevel="0" collapsed="false">
      <c r="BS53818" s="96" t="n">
        <f aca="false">BR53818-2.5</f>
        <v>-2.5</v>
      </c>
    </row>
    <row r="53819" customFormat="false" ht="12" hidden="false" customHeight="false" outlineLevel="0" collapsed="false">
      <c r="BS53819" s="96" t="n">
        <f aca="false">BR53819-2.5</f>
        <v>-2.5</v>
      </c>
    </row>
    <row r="53820" customFormat="false" ht="12" hidden="false" customHeight="false" outlineLevel="0" collapsed="false">
      <c r="BS53820" s="96" t="n">
        <f aca="false">BR53820-2.5</f>
        <v>-2.5</v>
      </c>
    </row>
    <row r="53821" customFormat="false" ht="12" hidden="false" customHeight="false" outlineLevel="0" collapsed="false">
      <c r="BS53821" s="96" t="n">
        <f aca="false">BR53821-2.5</f>
        <v>-2.5</v>
      </c>
    </row>
    <row r="53822" customFormat="false" ht="12" hidden="false" customHeight="false" outlineLevel="0" collapsed="false">
      <c r="BS53822" s="96" t="n">
        <f aca="false">BR53822-2.5</f>
        <v>-2.5</v>
      </c>
    </row>
    <row r="53823" customFormat="false" ht="12" hidden="false" customHeight="false" outlineLevel="0" collapsed="false">
      <c r="BS53823" s="96" t="n">
        <f aca="false">BR53823-2.5</f>
        <v>-2.5</v>
      </c>
    </row>
    <row r="53824" customFormat="false" ht="12" hidden="false" customHeight="false" outlineLevel="0" collapsed="false">
      <c r="BS53824" s="96" t="n">
        <f aca="false">BR53824-2.5</f>
        <v>-2.5</v>
      </c>
    </row>
    <row r="53825" customFormat="false" ht="12" hidden="false" customHeight="false" outlineLevel="0" collapsed="false">
      <c r="BS53825" s="96" t="n">
        <f aca="false">BR53825-2.5</f>
        <v>-2.5</v>
      </c>
    </row>
    <row r="53826" customFormat="false" ht="12" hidden="false" customHeight="false" outlineLevel="0" collapsed="false">
      <c r="BS53826" s="96" t="n">
        <f aca="false">BR53826-2.5</f>
        <v>-2.5</v>
      </c>
    </row>
    <row r="53827" customFormat="false" ht="12" hidden="false" customHeight="false" outlineLevel="0" collapsed="false">
      <c r="BS53827" s="96" t="n">
        <f aca="false">BR53827-2.5</f>
        <v>-2.5</v>
      </c>
    </row>
    <row r="53828" customFormat="false" ht="12" hidden="false" customHeight="false" outlineLevel="0" collapsed="false">
      <c r="BS53828" s="96" t="n">
        <f aca="false">BR53828-2.5</f>
        <v>-2.5</v>
      </c>
    </row>
    <row r="53829" customFormat="false" ht="12" hidden="false" customHeight="false" outlineLevel="0" collapsed="false">
      <c r="BS53829" s="96" t="n">
        <f aca="false">BR53829-2.5</f>
        <v>-2.5</v>
      </c>
    </row>
    <row r="53830" customFormat="false" ht="12" hidden="false" customHeight="false" outlineLevel="0" collapsed="false">
      <c r="BS53830" s="96" t="n">
        <f aca="false">BR53830-2.5</f>
        <v>-2.5</v>
      </c>
    </row>
    <row r="53831" customFormat="false" ht="12" hidden="false" customHeight="false" outlineLevel="0" collapsed="false">
      <c r="BS53831" s="96" t="n">
        <f aca="false">BR53831-2.5</f>
        <v>-2.5</v>
      </c>
    </row>
    <row r="53832" customFormat="false" ht="12" hidden="false" customHeight="false" outlineLevel="0" collapsed="false">
      <c r="BS53832" s="96" t="n">
        <f aca="false">BR53832-2.5</f>
        <v>-2.5</v>
      </c>
    </row>
    <row r="53833" customFormat="false" ht="12" hidden="false" customHeight="false" outlineLevel="0" collapsed="false">
      <c r="BS53833" s="96" t="n">
        <f aca="false">BR53833-2.5</f>
        <v>-2.5</v>
      </c>
    </row>
    <row r="53834" customFormat="false" ht="12" hidden="false" customHeight="false" outlineLevel="0" collapsed="false">
      <c r="BS53834" s="96" t="n">
        <f aca="false">BR53834-2.5</f>
        <v>-2.5</v>
      </c>
    </row>
    <row r="53835" customFormat="false" ht="12" hidden="false" customHeight="false" outlineLevel="0" collapsed="false">
      <c r="BS53835" s="96" t="n">
        <f aca="false">BR53835-2.5</f>
        <v>-2.5</v>
      </c>
    </row>
    <row r="53836" customFormat="false" ht="12" hidden="false" customHeight="false" outlineLevel="0" collapsed="false">
      <c r="BS53836" s="96" t="n">
        <f aca="false">BR53836-2.5</f>
        <v>-2.5</v>
      </c>
    </row>
    <row r="53837" customFormat="false" ht="12" hidden="false" customHeight="false" outlineLevel="0" collapsed="false">
      <c r="BS53837" s="96" t="n">
        <f aca="false">BR53837-2.5</f>
        <v>-2.5</v>
      </c>
    </row>
    <row r="53838" customFormat="false" ht="12" hidden="false" customHeight="false" outlineLevel="0" collapsed="false">
      <c r="BS53838" s="96" t="n">
        <f aca="false">BR53838-2.5</f>
        <v>-2.5</v>
      </c>
    </row>
    <row r="53839" customFormat="false" ht="12" hidden="false" customHeight="false" outlineLevel="0" collapsed="false">
      <c r="BS53839" s="96" t="n">
        <f aca="false">BR53839-2.5</f>
        <v>-2.5</v>
      </c>
    </row>
    <row r="53840" customFormat="false" ht="12" hidden="false" customHeight="false" outlineLevel="0" collapsed="false">
      <c r="BS53840" s="96" t="n">
        <f aca="false">BR53840-2.5</f>
        <v>-2.5</v>
      </c>
    </row>
    <row r="53841" customFormat="false" ht="12" hidden="false" customHeight="false" outlineLevel="0" collapsed="false">
      <c r="BS53841" s="96" t="n">
        <f aca="false">BR53841-2.5</f>
        <v>-2.5</v>
      </c>
    </row>
    <row r="53842" customFormat="false" ht="12" hidden="false" customHeight="false" outlineLevel="0" collapsed="false">
      <c r="BS53842" s="96" t="n">
        <f aca="false">BR53842-2.5</f>
        <v>-2.5</v>
      </c>
    </row>
    <row r="53843" customFormat="false" ht="12" hidden="false" customHeight="false" outlineLevel="0" collapsed="false">
      <c r="BS53843" s="96" t="n">
        <f aca="false">BR53843-2.5</f>
        <v>-2.5</v>
      </c>
    </row>
    <row r="53844" customFormat="false" ht="12" hidden="false" customHeight="false" outlineLevel="0" collapsed="false">
      <c r="BS53844" s="96" t="n">
        <f aca="false">BR53844-2.5</f>
        <v>-2.5</v>
      </c>
    </row>
    <row r="53845" customFormat="false" ht="12" hidden="false" customHeight="false" outlineLevel="0" collapsed="false">
      <c r="BS53845" s="96" t="n">
        <f aca="false">BR53845-2.5</f>
        <v>-2.5</v>
      </c>
    </row>
    <row r="53846" customFormat="false" ht="12" hidden="false" customHeight="false" outlineLevel="0" collapsed="false">
      <c r="BS53846" s="96" t="n">
        <f aca="false">BR53846-2.5</f>
        <v>-2.5</v>
      </c>
    </row>
    <row r="53847" customFormat="false" ht="12" hidden="false" customHeight="false" outlineLevel="0" collapsed="false">
      <c r="BS53847" s="96" t="n">
        <f aca="false">BR53847-2.5</f>
        <v>-2.5</v>
      </c>
    </row>
    <row r="53848" customFormat="false" ht="12" hidden="false" customHeight="false" outlineLevel="0" collapsed="false">
      <c r="BS53848" s="96" t="n">
        <f aca="false">BR53848-2.5</f>
        <v>-2.5</v>
      </c>
    </row>
    <row r="53849" customFormat="false" ht="12" hidden="false" customHeight="false" outlineLevel="0" collapsed="false">
      <c r="BS53849" s="96" t="n">
        <f aca="false">BR53849-2.5</f>
        <v>-2.5</v>
      </c>
    </row>
    <row r="53850" customFormat="false" ht="12" hidden="false" customHeight="false" outlineLevel="0" collapsed="false">
      <c r="BS53850" s="96" t="n">
        <f aca="false">BR53850-2.5</f>
        <v>-2.5</v>
      </c>
    </row>
    <row r="53851" customFormat="false" ht="12" hidden="false" customHeight="false" outlineLevel="0" collapsed="false">
      <c r="BS53851" s="96" t="n">
        <f aca="false">BR53851-2.5</f>
        <v>-2.5</v>
      </c>
    </row>
    <row r="53852" customFormat="false" ht="12" hidden="false" customHeight="false" outlineLevel="0" collapsed="false">
      <c r="BS53852" s="96" t="n">
        <f aca="false">BR53852-2.5</f>
        <v>-2.5</v>
      </c>
    </row>
    <row r="53853" customFormat="false" ht="12" hidden="false" customHeight="false" outlineLevel="0" collapsed="false">
      <c r="BS53853" s="96" t="n">
        <f aca="false">BR53853-2.5</f>
        <v>-2.5</v>
      </c>
    </row>
    <row r="53854" customFormat="false" ht="12" hidden="false" customHeight="false" outlineLevel="0" collapsed="false">
      <c r="BS53854" s="96" t="n">
        <f aca="false">BR53854-2.5</f>
        <v>-2.5</v>
      </c>
    </row>
    <row r="53855" customFormat="false" ht="12" hidden="false" customHeight="false" outlineLevel="0" collapsed="false">
      <c r="BS53855" s="96" t="n">
        <f aca="false">BR53855-2.5</f>
        <v>-2.5</v>
      </c>
    </row>
    <row r="53856" customFormat="false" ht="12" hidden="false" customHeight="false" outlineLevel="0" collapsed="false">
      <c r="BS53856" s="96" t="n">
        <f aca="false">BR53856-2.5</f>
        <v>-2.5</v>
      </c>
    </row>
    <row r="53857" customFormat="false" ht="12" hidden="false" customHeight="false" outlineLevel="0" collapsed="false">
      <c r="BS53857" s="96" t="n">
        <f aca="false">BR53857-2.5</f>
        <v>-2.5</v>
      </c>
    </row>
    <row r="53858" customFormat="false" ht="12" hidden="false" customHeight="false" outlineLevel="0" collapsed="false">
      <c r="BS53858" s="96" t="n">
        <f aca="false">BR53858-2.5</f>
        <v>-2.5</v>
      </c>
    </row>
    <row r="53859" customFormat="false" ht="12" hidden="false" customHeight="false" outlineLevel="0" collapsed="false">
      <c r="BS53859" s="96" t="n">
        <f aca="false">BR53859-2.5</f>
        <v>-2.5</v>
      </c>
    </row>
    <row r="53860" customFormat="false" ht="12" hidden="false" customHeight="false" outlineLevel="0" collapsed="false">
      <c r="BS53860" s="96" t="n">
        <f aca="false">BR53860-2.5</f>
        <v>-2.5</v>
      </c>
    </row>
    <row r="53861" customFormat="false" ht="12" hidden="false" customHeight="false" outlineLevel="0" collapsed="false">
      <c r="BS53861" s="96" t="n">
        <f aca="false">BR53861-2.5</f>
        <v>-2.5</v>
      </c>
    </row>
    <row r="53862" customFormat="false" ht="12" hidden="false" customHeight="false" outlineLevel="0" collapsed="false">
      <c r="BS53862" s="96" t="n">
        <f aca="false">BR53862-2.5</f>
        <v>-2.5</v>
      </c>
    </row>
    <row r="53863" customFormat="false" ht="12" hidden="false" customHeight="false" outlineLevel="0" collapsed="false">
      <c r="BS53863" s="96" t="n">
        <f aca="false">BR53863-2.5</f>
        <v>-2.5</v>
      </c>
    </row>
    <row r="53864" customFormat="false" ht="12" hidden="false" customHeight="false" outlineLevel="0" collapsed="false">
      <c r="BS53864" s="96" t="n">
        <f aca="false">BR53864-2.5</f>
        <v>-2.5</v>
      </c>
    </row>
    <row r="53865" customFormat="false" ht="12" hidden="false" customHeight="false" outlineLevel="0" collapsed="false">
      <c r="BS53865" s="96" t="n">
        <f aca="false">BR53865-2.5</f>
        <v>-2.5</v>
      </c>
    </row>
    <row r="53866" customFormat="false" ht="12" hidden="false" customHeight="false" outlineLevel="0" collapsed="false">
      <c r="BS53866" s="96" t="n">
        <f aca="false">BR53866-2.5</f>
        <v>-2.5</v>
      </c>
    </row>
    <row r="53867" customFormat="false" ht="12" hidden="false" customHeight="false" outlineLevel="0" collapsed="false">
      <c r="BS53867" s="96" t="n">
        <f aca="false">BR53867-2.5</f>
        <v>-2.5</v>
      </c>
    </row>
    <row r="53868" customFormat="false" ht="12" hidden="false" customHeight="false" outlineLevel="0" collapsed="false">
      <c r="BS53868" s="96" t="n">
        <f aca="false">BR53868-2.5</f>
        <v>-2.5</v>
      </c>
    </row>
    <row r="53869" customFormat="false" ht="12" hidden="false" customHeight="false" outlineLevel="0" collapsed="false">
      <c r="BS53869" s="96" t="n">
        <f aca="false">BR53869-2.5</f>
        <v>-2.5</v>
      </c>
    </row>
    <row r="53870" customFormat="false" ht="12" hidden="false" customHeight="false" outlineLevel="0" collapsed="false">
      <c r="BS53870" s="96" t="n">
        <f aca="false">BR53870-2.5</f>
        <v>-2.5</v>
      </c>
    </row>
    <row r="53871" customFormat="false" ht="12" hidden="false" customHeight="false" outlineLevel="0" collapsed="false">
      <c r="BS53871" s="96" t="n">
        <f aca="false">BR53871-2.5</f>
        <v>-2.5</v>
      </c>
    </row>
    <row r="53872" customFormat="false" ht="12" hidden="false" customHeight="false" outlineLevel="0" collapsed="false">
      <c r="BS53872" s="96" t="n">
        <f aca="false">BR53872-2.5</f>
        <v>-2.5</v>
      </c>
    </row>
    <row r="53873" customFormat="false" ht="12" hidden="false" customHeight="false" outlineLevel="0" collapsed="false">
      <c r="BS53873" s="96" t="n">
        <f aca="false">BR53873-2.5</f>
        <v>-2.5</v>
      </c>
    </row>
    <row r="53874" customFormat="false" ht="12" hidden="false" customHeight="false" outlineLevel="0" collapsed="false">
      <c r="BS53874" s="96" t="n">
        <f aca="false">BR53874-2.5</f>
        <v>-2.5</v>
      </c>
    </row>
    <row r="53875" customFormat="false" ht="12" hidden="false" customHeight="false" outlineLevel="0" collapsed="false">
      <c r="BS53875" s="96" t="n">
        <f aca="false">BR53875-2.5</f>
        <v>-2.5</v>
      </c>
    </row>
    <row r="53876" customFormat="false" ht="12" hidden="false" customHeight="false" outlineLevel="0" collapsed="false">
      <c r="BS53876" s="96" t="n">
        <f aca="false">BR53876-2.5</f>
        <v>-2.5</v>
      </c>
    </row>
    <row r="53877" customFormat="false" ht="12" hidden="false" customHeight="false" outlineLevel="0" collapsed="false">
      <c r="BS53877" s="96" t="n">
        <f aca="false">BR53877-2.5</f>
        <v>-2.5</v>
      </c>
    </row>
    <row r="53878" customFormat="false" ht="12" hidden="false" customHeight="false" outlineLevel="0" collapsed="false">
      <c r="BS53878" s="96" t="n">
        <f aca="false">BR53878-2.5</f>
        <v>-2.5</v>
      </c>
    </row>
    <row r="53879" customFormat="false" ht="12" hidden="false" customHeight="false" outlineLevel="0" collapsed="false">
      <c r="BS53879" s="96" t="n">
        <f aca="false">BR53879-2.5</f>
        <v>-2.5</v>
      </c>
    </row>
    <row r="53880" customFormat="false" ht="12" hidden="false" customHeight="false" outlineLevel="0" collapsed="false">
      <c r="BS53880" s="96" t="n">
        <f aca="false">BR53880-2.5</f>
        <v>-2.5</v>
      </c>
    </row>
    <row r="53881" customFormat="false" ht="12" hidden="false" customHeight="false" outlineLevel="0" collapsed="false">
      <c r="BS53881" s="96" t="n">
        <f aca="false">BR53881-2.5</f>
        <v>-2.5</v>
      </c>
    </row>
    <row r="53882" customFormat="false" ht="12" hidden="false" customHeight="false" outlineLevel="0" collapsed="false">
      <c r="BS53882" s="96" t="n">
        <f aca="false">BR53882-2.5</f>
        <v>-2.5</v>
      </c>
    </row>
    <row r="53883" customFormat="false" ht="12" hidden="false" customHeight="false" outlineLevel="0" collapsed="false">
      <c r="BS53883" s="96" t="n">
        <f aca="false">BR53883-2.5</f>
        <v>-2.5</v>
      </c>
    </row>
    <row r="53884" customFormat="false" ht="12" hidden="false" customHeight="false" outlineLevel="0" collapsed="false">
      <c r="BS53884" s="96" t="n">
        <f aca="false">BR53884-2.5</f>
        <v>-2.5</v>
      </c>
    </row>
    <row r="53885" customFormat="false" ht="12" hidden="false" customHeight="false" outlineLevel="0" collapsed="false">
      <c r="BS53885" s="96" t="n">
        <f aca="false">BR53885-2.5</f>
        <v>-2.5</v>
      </c>
    </row>
    <row r="53886" customFormat="false" ht="12" hidden="false" customHeight="false" outlineLevel="0" collapsed="false">
      <c r="BS53886" s="96" t="n">
        <f aca="false">BR53886-2.5</f>
        <v>-2.5</v>
      </c>
    </row>
    <row r="53887" customFormat="false" ht="12" hidden="false" customHeight="false" outlineLevel="0" collapsed="false">
      <c r="BS53887" s="96" t="n">
        <f aca="false">BR53887-2.5</f>
        <v>-2.5</v>
      </c>
    </row>
    <row r="53888" customFormat="false" ht="12" hidden="false" customHeight="false" outlineLevel="0" collapsed="false">
      <c r="BS53888" s="96" t="n">
        <f aca="false">BR53888-2.5</f>
        <v>-2.5</v>
      </c>
    </row>
    <row r="53889" customFormat="false" ht="12" hidden="false" customHeight="false" outlineLevel="0" collapsed="false">
      <c r="BS53889" s="96" t="n">
        <f aca="false">BR53889-2.5</f>
        <v>-2.5</v>
      </c>
    </row>
    <row r="53890" customFormat="false" ht="12" hidden="false" customHeight="false" outlineLevel="0" collapsed="false">
      <c r="BS53890" s="96" t="n">
        <f aca="false">BR53890-2.5</f>
        <v>-2.5</v>
      </c>
    </row>
    <row r="53891" customFormat="false" ht="12" hidden="false" customHeight="false" outlineLevel="0" collapsed="false">
      <c r="BS53891" s="96" t="n">
        <f aca="false">BR53891-2.5</f>
        <v>-2.5</v>
      </c>
    </row>
    <row r="53892" customFormat="false" ht="12" hidden="false" customHeight="false" outlineLevel="0" collapsed="false">
      <c r="BS53892" s="96" t="n">
        <f aca="false">BR53892-2.5</f>
        <v>-2.5</v>
      </c>
    </row>
    <row r="53893" customFormat="false" ht="12" hidden="false" customHeight="false" outlineLevel="0" collapsed="false">
      <c r="BS53893" s="96" t="n">
        <f aca="false">BR53893-2.5</f>
        <v>-2.5</v>
      </c>
    </row>
    <row r="53894" customFormat="false" ht="12" hidden="false" customHeight="false" outlineLevel="0" collapsed="false">
      <c r="BS53894" s="96" t="n">
        <f aca="false">BR53894-2.5</f>
        <v>-2.5</v>
      </c>
    </row>
    <row r="53895" customFormat="false" ht="12" hidden="false" customHeight="false" outlineLevel="0" collapsed="false">
      <c r="BS53895" s="96" t="n">
        <f aca="false">BR53895-2.5</f>
        <v>-2.5</v>
      </c>
    </row>
    <row r="53896" customFormat="false" ht="12" hidden="false" customHeight="false" outlineLevel="0" collapsed="false">
      <c r="BS53896" s="96" t="n">
        <f aca="false">BR53896-2.5</f>
        <v>-2.5</v>
      </c>
    </row>
    <row r="53897" customFormat="false" ht="12" hidden="false" customHeight="false" outlineLevel="0" collapsed="false">
      <c r="BS53897" s="96" t="n">
        <f aca="false">BR53897-2.5</f>
        <v>-2.5</v>
      </c>
    </row>
    <row r="53898" customFormat="false" ht="12" hidden="false" customHeight="false" outlineLevel="0" collapsed="false">
      <c r="BS53898" s="96" t="n">
        <f aca="false">BR53898-2.5</f>
        <v>-2.5</v>
      </c>
    </row>
    <row r="53899" customFormat="false" ht="12" hidden="false" customHeight="false" outlineLevel="0" collapsed="false">
      <c r="BS53899" s="96" t="n">
        <f aca="false">BR53899-2.5</f>
        <v>-2.5</v>
      </c>
    </row>
    <row r="53900" customFormat="false" ht="12" hidden="false" customHeight="false" outlineLevel="0" collapsed="false">
      <c r="BS53900" s="96" t="n">
        <f aca="false">BR53900-2.5</f>
        <v>-2.5</v>
      </c>
    </row>
    <row r="53901" customFormat="false" ht="12" hidden="false" customHeight="false" outlineLevel="0" collapsed="false">
      <c r="BS53901" s="96" t="n">
        <f aca="false">BR53901-2.5</f>
        <v>-2.5</v>
      </c>
    </row>
    <row r="53902" customFormat="false" ht="12" hidden="false" customHeight="false" outlineLevel="0" collapsed="false">
      <c r="BS53902" s="96" t="n">
        <f aca="false">BR53902-2.5</f>
        <v>-2.5</v>
      </c>
    </row>
    <row r="53903" customFormat="false" ht="12" hidden="false" customHeight="false" outlineLevel="0" collapsed="false">
      <c r="BS53903" s="96" t="n">
        <f aca="false">BR53903-2.5</f>
        <v>-2.5</v>
      </c>
    </row>
    <row r="53904" customFormat="false" ht="12" hidden="false" customHeight="false" outlineLevel="0" collapsed="false">
      <c r="BS53904" s="96" t="n">
        <f aca="false">BR53904-2.5</f>
        <v>-2.5</v>
      </c>
    </row>
    <row r="53905" customFormat="false" ht="12" hidden="false" customHeight="false" outlineLevel="0" collapsed="false">
      <c r="BS53905" s="96" t="n">
        <f aca="false">BR53905-2.5</f>
        <v>-2.5</v>
      </c>
    </row>
    <row r="53906" customFormat="false" ht="12" hidden="false" customHeight="false" outlineLevel="0" collapsed="false">
      <c r="BS53906" s="96" t="n">
        <f aca="false">BR53906-2.5</f>
        <v>-2.5</v>
      </c>
    </row>
    <row r="53907" customFormat="false" ht="12" hidden="false" customHeight="false" outlineLevel="0" collapsed="false">
      <c r="BS53907" s="96" t="n">
        <f aca="false">BR53907-2.5</f>
        <v>-2.5</v>
      </c>
    </row>
    <row r="53908" customFormat="false" ht="12" hidden="false" customHeight="false" outlineLevel="0" collapsed="false">
      <c r="BS53908" s="96" t="n">
        <f aca="false">BR53908-2.5</f>
        <v>-2.5</v>
      </c>
    </row>
    <row r="53909" customFormat="false" ht="12" hidden="false" customHeight="false" outlineLevel="0" collapsed="false">
      <c r="BS53909" s="96" t="n">
        <f aca="false">BR53909-2.5</f>
        <v>-2.5</v>
      </c>
    </row>
    <row r="53910" customFormat="false" ht="12" hidden="false" customHeight="false" outlineLevel="0" collapsed="false">
      <c r="BS53910" s="96" t="n">
        <f aca="false">BR53910-2.5</f>
        <v>-2.5</v>
      </c>
    </row>
    <row r="53911" customFormat="false" ht="12" hidden="false" customHeight="false" outlineLevel="0" collapsed="false">
      <c r="BS53911" s="96" t="n">
        <f aca="false">BR53911-2.5</f>
        <v>-2.5</v>
      </c>
    </row>
    <row r="53912" customFormat="false" ht="12" hidden="false" customHeight="false" outlineLevel="0" collapsed="false">
      <c r="BS53912" s="96" t="n">
        <f aca="false">BR53912-2.5</f>
        <v>-2.5</v>
      </c>
    </row>
    <row r="53913" customFormat="false" ht="12" hidden="false" customHeight="false" outlineLevel="0" collapsed="false">
      <c r="BS53913" s="96" t="n">
        <f aca="false">BR53913-2.5</f>
        <v>-2.5</v>
      </c>
    </row>
    <row r="53914" customFormat="false" ht="12" hidden="false" customHeight="false" outlineLevel="0" collapsed="false">
      <c r="BS53914" s="96" t="n">
        <f aca="false">BR53914-2.5</f>
        <v>-2.5</v>
      </c>
    </row>
    <row r="53915" customFormat="false" ht="12" hidden="false" customHeight="false" outlineLevel="0" collapsed="false">
      <c r="BS53915" s="96" t="n">
        <f aca="false">BR53915-2.5</f>
        <v>-2.5</v>
      </c>
    </row>
    <row r="53916" customFormat="false" ht="12" hidden="false" customHeight="false" outlineLevel="0" collapsed="false">
      <c r="BS53916" s="96" t="n">
        <f aca="false">BR53916-2.5</f>
        <v>-2.5</v>
      </c>
    </row>
    <row r="53917" customFormat="false" ht="12" hidden="false" customHeight="false" outlineLevel="0" collapsed="false">
      <c r="BS53917" s="96" t="n">
        <f aca="false">BR53917-2.5</f>
        <v>-2.5</v>
      </c>
    </row>
    <row r="53918" customFormat="false" ht="12" hidden="false" customHeight="false" outlineLevel="0" collapsed="false">
      <c r="BS53918" s="96" t="n">
        <f aca="false">BR53918-2.5</f>
        <v>-2.5</v>
      </c>
    </row>
    <row r="53919" customFormat="false" ht="12" hidden="false" customHeight="false" outlineLevel="0" collapsed="false">
      <c r="BS53919" s="96" t="n">
        <f aca="false">BR53919-2.5</f>
        <v>-2.5</v>
      </c>
    </row>
    <row r="53920" customFormat="false" ht="12" hidden="false" customHeight="false" outlineLevel="0" collapsed="false">
      <c r="BS53920" s="96" t="n">
        <f aca="false">BR53920-2.5</f>
        <v>-2.5</v>
      </c>
    </row>
    <row r="53921" customFormat="false" ht="12" hidden="false" customHeight="false" outlineLevel="0" collapsed="false">
      <c r="BS53921" s="96" t="n">
        <f aca="false">BR53921-2.5</f>
        <v>-2.5</v>
      </c>
    </row>
    <row r="53922" customFormat="false" ht="12" hidden="false" customHeight="false" outlineLevel="0" collapsed="false">
      <c r="BS53922" s="96" t="n">
        <f aca="false">BR53922-2.5</f>
        <v>-2.5</v>
      </c>
    </row>
    <row r="53923" customFormat="false" ht="12" hidden="false" customHeight="false" outlineLevel="0" collapsed="false">
      <c r="BS53923" s="96" t="n">
        <f aca="false">BR53923-2.5</f>
        <v>-2.5</v>
      </c>
    </row>
    <row r="53924" customFormat="false" ht="12" hidden="false" customHeight="false" outlineLevel="0" collapsed="false">
      <c r="BS53924" s="96" t="n">
        <f aca="false">BR53924-2.5</f>
        <v>-2.5</v>
      </c>
    </row>
    <row r="53925" customFormat="false" ht="12" hidden="false" customHeight="false" outlineLevel="0" collapsed="false">
      <c r="BS53925" s="96" t="n">
        <f aca="false">BR53925-2.5</f>
        <v>-2.5</v>
      </c>
    </row>
    <row r="53926" customFormat="false" ht="12" hidden="false" customHeight="false" outlineLevel="0" collapsed="false">
      <c r="BS53926" s="96" t="n">
        <f aca="false">BR53926-2.5</f>
        <v>-2.5</v>
      </c>
    </row>
    <row r="53927" customFormat="false" ht="12" hidden="false" customHeight="false" outlineLevel="0" collapsed="false">
      <c r="BS53927" s="96" t="n">
        <f aca="false">BR53927-2.5</f>
        <v>-2.5</v>
      </c>
    </row>
    <row r="53928" customFormat="false" ht="12" hidden="false" customHeight="false" outlineLevel="0" collapsed="false">
      <c r="BS53928" s="96" t="n">
        <f aca="false">BR53928-2.5</f>
        <v>-2.5</v>
      </c>
    </row>
    <row r="53929" customFormat="false" ht="12" hidden="false" customHeight="false" outlineLevel="0" collapsed="false">
      <c r="BS53929" s="96" t="n">
        <f aca="false">BR53929-2.5</f>
        <v>-2.5</v>
      </c>
    </row>
    <row r="53930" customFormat="false" ht="12" hidden="false" customHeight="false" outlineLevel="0" collapsed="false">
      <c r="BS53930" s="96" t="n">
        <f aca="false">BR53930-2.5</f>
        <v>-2.5</v>
      </c>
    </row>
    <row r="53931" customFormat="false" ht="12" hidden="false" customHeight="false" outlineLevel="0" collapsed="false">
      <c r="BS53931" s="96" t="n">
        <f aca="false">BR53931-2.5</f>
        <v>-2.5</v>
      </c>
    </row>
    <row r="53932" customFormat="false" ht="12" hidden="false" customHeight="false" outlineLevel="0" collapsed="false">
      <c r="BS53932" s="96" t="n">
        <f aca="false">BR53932-2.5</f>
        <v>-2.5</v>
      </c>
    </row>
    <row r="53933" customFormat="false" ht="12" hidden="false" customHeight="false" outlineLevel="0" collapsed="false">
      <c r="BS53933" s="96" t="n">
        <f aca="false">BR53933-2.5</f>
        <v>-2.5</v>
      </c>
    </row>
    <row r="53934" customFormat="false" ht="12" hidden="false" customHeight="false" outlineLevel="0" collapsed="false">
      <c r="BS53934" s="96" t="n">
        <f aca="false">BR53934-2.5</f>
        <v>-2.5</v>
      </c>
    </row>
    <row r="53935" customFormat="false" ht="12" hidden="false" customHeight="false" outlineLevel="0" collapsed="false">
      <c r="BS53935" s="96" t="n">
        <f aca="false">BR53935-2.5</f>
        <v>-2.5</v>
      </c>
    </row>
    <row r="53936" customFormat="false" ht="12" hidden="false" customHeight="false" outlineLevel="0" collapsed="false">
      <c r="BS53936" s="96" t="n">
        <f aca="false">BR53936-2.5</f>
        <v>-2.5</v>
      </c>
    </row>
    <row r="53937" customFormat="false" ht="12" hidden="false" customHeight="false" outlineLevel="0" collapsed="false">
      <c r="BS53937" s="96" t="n">
        <f aca="false">BR53937-2.5</f>
        <v>-2.5</v>
      </c>
    </row>
    <row r="53938" customFormat="false" ht="12" hidden="false" customHeight="false" outlineLevel="0" collapsed="false">
      <c r="BS53938" s="96" t="n">
        <f aca="false">BR53938-2.5</f>
        <v>-2.5</v>
      </c>
    </row>
    <row r="53939" customFormat="false" ht="12" hidden="false" customHeight="false" outlineLevel="0" collapsed="false">
      <c r="BS53939" s="96" t="n">
        <f aca="false">BR53939-2.5</f>
        <v>-2.5</v>
      </c>
    </row>
    <row r="53940" customFormat="false" ht="12" hidden="false" customHeight="false" outlineLevel="0" collapsed="false">
      <c r="BS53940" s="96" t="n">
        <f aca="false">BR53940-2.5</f>
        <v>-2.5</v>
      </c>
    </row>
    <row r="53941" customFormat="false" ht="12" hidden="false" customHeight="false" outlineLevel="0" collapsed="false">
      <c r="BS53941" s="96" t="n">
        <f aca="false">BR53941-2.5</f>
        <v>-2.5</v>
      </c>
    </row>
    <row r="53942" customFormat="false" ht="12" hidden="false" customHeight="false" outlineLevel="0" collapsed="false">
      <c r="BS53942" s="96" t="n">
        <f aca="false">BR53942-2.5</f>
        <v>-2.5</v>
      </c>
    </row>
    <row r="53943" customFormat="false" ht="12" hidden="false" customHeight="false" outlineLevel="0" collapsed="false">
      <c r="BS53943" s="96" t="n">
        <f aca="false">BR53943-2.5</f>
        <v>-2.5</v>
      </c>
    </row>
    <row r="53944" customFormat="false" ht="12" hidden="false" customHeight="false" outlineLevel="0" collapsed="false">
      <c r="BS53944" s="96" t="n">
        <f aca="false">BR53944-2.5</f>
        <v>-2.5</v>
      </c>
    </row>
    <row r="53945" customFormat="false" ht="12" hidden="false" customHeight="false" outlineLevel="0" collapsed="false">
      <c r="BS53945" s="96" t="n">
        <f aca="false">BR53945-2.5</f>
        <v>-2.5</v>
      </c>
    </row>
    <row r="53946" customFormat="false" ht="12" hidden="false" customHeight="false" outlineLevel="0" collapsed="false">
      <c r="BS53946" s="96" t="n">
        <f aca="false">BR53946-2.5</f>
        <v>-2.5</v>
      </c>
    </row>
    <row r="53947" customFormat="false" ht="12" hidden="false" customHeight="false" outlineLevel="0" collapsed="false">
      <c r="BS53947" s="96" t="n">
        <f aca="false">BR53947-2.5</f>
        <v>-2.5</v>
      </c>
    </row>
    <row r="53948" customFormat="false" ht="12" hidden="false" customHeight="false" outlineLevel="0" collapsed="false">
      <c r="BS53948" s="96" t="n">
        <f aca="false">BR53948-2.5</f>
        <v>-2.5</v>
      </c>
    </row>
    <row r="53949" customFormat="false" ht="12" hidden="false" customHeight="false" outlineLevel="0" collapsed="false">
      <c r="BS53949" s="96" t="n">
        <f aca="false">BR53949-2.5</f>
        <v>-2.5</v>
      </c>
    </row>
    <row r="53950" customFormat="false" ht="12" hidden="false" customHeight="false" outlineLevel="0" collapsed="false">
      <c r="BS53950" s="96" t="n">
        <f aca="false">BR53950-2.5</f>
        <v>-2.5</v>
      </c>
    </row>
    <row r="53951" customFormat="false" ht="12" hidden="false" customHeight="false" outlineLevel="0" collapsed="false">
      <c r="BS53951" s="96" t="n">
        <f aca="false">BR53951-2.5</f>
        <v>-2.5</v>
      </c>
    </row>
    <row r="53952" customFormat="false" ht="12" hidden="false" customHeight="false" outlineLevel="0" collapsed="false">
      <c r="BS53952" s="96" t="n">
        <f aca="false">BR53952-2.5</f>
        <v>-2.5</v>
      </c>
    </row>
    <row r="53953" customFormat="false" ht="12" hidden="false" customHeight="false" outlineLevel="0" collapsed="false">
      <c r="BS53953" s="96" t="n">
        <f aca="false">BR53953-2.5</f>
        <v>-2.5</v>
      </c>
    </row>
    <row r="53954" customFormat="false" ht="12" hidden="false" customHeight="false" outlineLevel="0" collapsed="false">
      <c r="BS53954" s="96" t="n">
        <f aca="false">BR53954-2.5</f>
        <v>-2.5</v>
      </c>
    </row>
    <row r="53955" customFormat="false" ht="12" hidden="false" customHeight="false" outlineLevel="0" collapsed="false">
      <c r="BS53955" s="96" t="n">
        <f aca="false">BR53955-2.5</f>
        <v>-2.5</v>
      </c>
    </row>
    <row r="53956" customFormat="false" ht="12" hidden="false" customHeight="false" outlineLevel="0" collapsed="false">
      <c r="BS53956" s="96" t="n">
        <f aca="false">BR53956-2.5</f>
        <v>-2.5</v>
      </c>
    </row>
    <row r="53957" customFormat="false" ht="12" hidden="false" customHeight="false" outlineLevel="0" collapsed="false">
      <c r="BS53957" s="96" t="n">
        <f aca="false">BR53957-2.5</f>
        <v>-2.5</v>
      </c>
    </row>
    <row r="53958" customFormat="false" ht="12" hidden="false" customHeight="false" outlineLevel="0" collapsed="false">
      <c r="BS53958" s="96" t="n">
        <f aca="false">BR53958-2.5</f>
        <v>-2.5</v>
      </c>
    </row>
    <row r="53959" customFormat="false" ht="12" hidden="false" customHeight="false" outlineLevel="0" collapsed="false">
      <c r="BS53959" s="96" t="n">
        <f aca="false">BR53959-2.5</f>
        <v>-2.5</v>
      </c>
    </row>
    <row r="53960" customFormat="false" ht="12" hidden="false" customHeight="false" outlineLevel="0" collapsed="false">
      <c r="BS53960" s="96" t="n">
        <f aca="false">BR53960-2.5</f>
        <v>-2.5</v>
      </c>
    </row>
    <row r="53961" customFormat="false" ht="12" hidden="false" customHeight="false" outlineLevel="0" collapsed="false">
      <c r="BS53961" s="96" t="n">
        <f aca="false">BR53961-2.5</f>
        <v>-2.5</v>
      </c>
    </row>
    <row r="53962" customFormat="false" ht="12" hidden="false" customHeight="false" outlineLevel="0" collapsed="false">
      <c r="BS53962" s="96" t="n">
        <f aca="false">BR53962-2.5</f>
        <v>-2.5</v>
      </c>
    </row>
    <row r="53963" customFormat="false" ht="12" hidden="false" customHeight="false" outlineLevel="0" collapsed="false">
      <c r="BS53963" s="96" t="n">
        <f aca="false">BR53963-2.5</f>
        <v>-2.5</v>
      </c>
    </row>
    <row r="53964" customFormat="false" ht="12" hidden="false" customHeight="false" outlineLevel="0" collapsed="false">
      <c r="BS53964" s="96" t="n">
        <f aca="false">BR53964-2.5</f>
        <v>-2.5</v>
      </c>
    </row>
    <row r="53965" customFormat="false" ht="12" hidden="false" customHeight="false" outlineLevel="0" collapsed="false">
      <c r="BS53965" s="96" t="n">
        <f aca="false">BR53965-2.5</f>
        <v>-2.5</v>
      </c>
    </row>
    <row r="53966" customFormat="false" ht="12" hidden="false" customHeight="false" outlineLevel="0" collapsed="false">
      <c r="BS53966" s="96" t="n">
        <f aca="false">BR53966-2.5</f>
        <v>-2.5</v>
      </c>
    </row>
    <row r="53967" customFormat="false" ht="12" hidden="false" customHeight="false" outlineLevel="0" collapsed="false">
      <c r="BS53967" s="96" t="n">
        <f aca="false">BR53967-2.5</f>
        <v>-2.5</v>
      </c>
    </row>
    <row r="53968" customFormat="false" ht="12" hidden="false" customHeight="false" outlineLevel="0" collapsed="false">
      <c r="BS53968" s="96" t="n">
        <f aca="false">BR53968-2.5</f>
        <v>-2.5</v>
      </c>
    </row>
    <row r="53969" customFormat="false" ht="12" hidden="false" customHeight="false" outlineLevel="0" collapsed="false">
      <c r="BS53969" s="96" t="n">
        <f aca="false">BR53969-2.5</f>
        <v>-2.5</v>
      </c>
    </row>
    <row r="53970" customFormat="false" ht="12" hidden="false" customHeight="false" outlineLevel="0" collapsed="false">
      <c r="BS53970" s="96" t="n">
        <f aca="false">BR53970-2.5</f>
        <v>-2.5</v>
      </c>
    </row>
    <row r="53971" customFormat="false" ht="12" hidden="false" customHeight="false" outlineLevel="0" collapsed="false">
      <c r="BS53971" s="96" t="n">
        <f aca="false">BR53971-2.5</f>
        <v>-2.5</v>
      </c>
    </row>
    <row r="53972" customFormat="false" ht="12" hidden="false" customHeight="false" outlineLevel="0" collapsed="false">
      <c r="BS53972" s="96" t="n">
        <f aca="false">BR53972-2.5</f>
        <v>-2.5</v>
      </c>
    </row>
    <row r="53973" customFormat="false" ht="12" hidden="false" customHeight="false" outlineLevel="0" collapsed="false">
      <c r="BS53973" s="96" t="n">
        <f aca="false">BR53973-2.5</f>
        <v>-2.5</v>
      </c>
    </row>
    <row r="53974" customFormat="false" ht="12" hidden="false" customHeight="false" outlineLevel="0" collapsed="false">
      <c r="BS53974" s="96" t="n">
        <f aca="false">BR53974-2.5</f>
        <v>-2.5</v>
      </c>
    </row>
    <row r="53975" customFormat="false" ht="12" hidden="false" customHeight="false" outlineLevel="0" collapsed="false">
      <c r="BS53975" s="96" t="n">
        <f aca="false">BR53975-2.5</f>
        <v>-2.5</v>
      </c>
    </row>
    <row r="53976" customFormat="false" ht="12" hidden="false" customHeight="false" outlineLevel="0" collapsed="false">
      <c r="BS53976" s="96" t="n">
        <f aca="false">BR53976-2.5</f>
        <v>-2.5</v>
      </c>
    </row>
    <row r="53977" customFormat="false" ht="12" hidden="false" customHeight="false" outlineLevel="0" collapsed="false">
      <c r="BS53977" s="96" t="n">
        <f aca="false">BR53977-2.5</f>
        <v>-2.5</v>
      </c>
    </row>
    <row r="53978" customFormat="false" ht="12" hidden="false" customHeight="false" outlineLevel="0" collapsed="false">
      <c r="BS53978" s="96" t="n">
        <f aca="false">BR53978-2.5</f>
        <v>-2.5</v>
      </c>
    </row>
    <row r="53979" customFormat="false" ht="12" hidden="false" customHeight="false" outlineLevel="0" collapsed="false">
      <c r="BS53979" s="96" t="n">
        <f aca="false">BR53979-2.5</f>
        <v>-2.5</v>
      </c>
    </row>
    <row r="53980" customFormat="false" ht="12" hidden="false" customHeight="false" outlineLevel="0" collapsed="false">
      <c r="BS53980" s="96" t="n">
        <f aca="false">BR53980-2.5</f>
        <v>-2.5</v>
      </c>
    </row>
    <row r="53981" customFormat="false" ht="12" hidden="false" customHeight="false" outlineLevel="0" collapsed="false">
      <c r="BS53981" s="96" t="n">
        <f aca="false">BR53981-2.5</f>
        <v>-2.5</v>
      </c>
    </row>
    <row r="53982" customFormat="false" ht="12" hidden="false" customHeight="false" outlineLevel="0" collapsed="false">
      <c r="BS53982" s="96" t="n">
        <f aca="false">BR53982-2.5</f>
        <v>-2.5</v>
      </c>
    </row>
    <row r="53983" customFormat="false" ht="12" hidden="false" customHeight="false" outlineLevel="0" collapsed="false">
      <c r="BS53983" s="96" t="n">
        <f aca="false">BR53983-2.5</f>
        <v>-2.5</v>
      </c>
    </row>
    <row r="53984" customFormat="false" ht="12" hidden="false" customHeight="false" outlineLevel="0" collapsed="false">
      <c r="BS53984" s="96" t="n">
        <f aca="false">BR53984-2.5</f>
        <v>-2.5</v>
      </c>
    </row>
    <row r="53985" customFormat="false" ht="12" hidden="false" customHeight="false" outlineLevel="0" collapsed="false">
      <c r="BS53985" s="96" t="n">
        <f aca="false">BR53985-2.5</f>
        <v>-2.5</v>
      </c>
    </row>
    <row r="53986" customFormat="false" ht="12" hidden="false" customHeight="false" outlineLevel="0" collapsed="false">
      <c r="BS53986" s="96" t="n">
        <f aca="false">BR53986-2.5</f>
        <v>-2.5</v>
      </c>
    </row>
    <row r="53987" customFormat="false" ht="12" hidden="false" customHeight="false" outlineLevel="0" collapsed="false">
      <c r="BS53987" s="96" t="n">
        <f aca="false">BR53987-2.5</f>
        <v>-2.5</v>
      </c>
    </row>
    <row r="53988" customFormat="false" ht="12" hidden="false" customHeight="false" outlineLevel="0" collapsed="false">
      <c r="BS53988" s="96" t="n">
        <f aca="false">BR53988-2.5</f>
        <v>-2.5</v>
      </c>
    </row>
    <row r="53989" customFormat="false" ht="12" hidden="false" customHeight="false" outlineLevel="0" collapsed="false">
      <c r="BS53989" s="96" t="n">
        <f aca="false">BR53989-2.5</f>
        <v>-2.5</v>
      </c>
    </row>
    <row r="53990" customFormat="false" ht="12" hidden="false" customHeight="false" outlineLevel="0" collapsed="false">
      <c r="BS53990" s="96" t="n">
        <f aca="false">BR53990-2.5</f>
        <v>-2.5</v>
      </c>
    </row>
    <row r="53991" customFormat="false" ht="12" hidden="false" customHeight="false" outlineLevel="0" collapsed="false">
      <c r="BS53991" s="96" t="n">
        <f aca="false">BR53991-2.5</f>
        <v>-2.5</v>
      </c>
    </row>
    <row r="53992" customFormat="false" ht="12" hidden="false" customHeight="false" outlineLevel="0" collapsed="false">
      <c r="BS53992" s="96" t="n">
        <f aca="false">BR53992-2.5</f>
        <v>-2.5</v>
      </c>
    </row>
    <row r="53993" customFormat="false" ht="12" hidden="false" customHeight="false" outlineLevel="0" collapsed="false">
      <c r="BS53993" s="96" t="n">
        <f aca="false">BR53993-2.5</f>
        <v>-2.5</v>
      </c>
    </row>
    <row r="53994" customFormat="false" ht="12" hidden="false" customHeight="false" outlineLevel="0" collapsed="false">
      <c r="BS53994" s="96" t="n">
        <f aca="false">BR53994-2.5</f>
        <v>-2.5</v>
      </c>
    </row>
    <row r="53995" customFormat="false" ht="12" hidden="false" customHeight="false" outlineLevel="0" collapsed="false">
      <c r="BS53995" s="96" t="n">
        <f aca="false">BR53995-2.5</f>
        <v>-2.5</v>
      </c>
    </row>
    <row r="53996" customFormat="false" ht="12" hidden="false" customHeight="false" outlineLevel="0" collapsed="false">
      <c r="BS53996" s="96" t="n">
        <f aca="false">BR53996-2.5</f>
        <v>-2.5</v>
      </c>
    </row>
    <row r="53997" customFormat="false" ht="12" hidden="false" customHeight="false" outlineLevel="0" collapsed="false">
      <c r="BS53997" s="96" t="n">
        <f aca="false">BR53997-2.5</f>
        <v>-2.5</v>
      </c>
    </row>
    <row r="53998" customFormat="false" ht="12" hidden="false" customHeight="false" outlineLevel="0" collapsed="false">
      <c r="BS53998" s="96" t="n">
        <f aca="false">BR53998-2.5</f>
        <v>-2.5</v>
      </c>
    </row>
    <row r="53999" customFormat="false" ht="12" hidden="false" customHeight="false" outlineLevel="0" collapsed="false">
      <c r="BS53999" s="96" t="n">
        <f aca="false">BR53999-2.5</f>
        <v>-2.5</v>
      </c>
    </row>
    <row r="54000" customFormat="false" ht="12" hidden="false" customHeight="false" outlineLevel="0" collapsed="false">
      <c r="BS54000" s="96" t="n">
        <f aca="false">BR54000-2.5</f>
        <v>-2.5</v>
      </c>
    </row>
    <row r="54001" customFormat="false" ht="12" hidden="false" customHeight="false" outlineLevel="0" collapsed="false">
      <c r="BS54001" s="96" t="n">
        <f aca="false">BR54001-2.5</f>
        <v>-2.5</v>
      </c>
    </row>
    <row r="54002" customFormat="false" ht="12" hidden="false" customHeight="false" outlineLevel="0" collapsed="false">
      <c r="BS54002" s="96" t="n">
        <f aca="false">BR54002-2.5</f>
        <v>-2.5</v>
      </c>
    </row>
    <row r="54003" customFormat="false" ht="12" hidden="false" customHeight="false" outlineLevel="0" collapsed="false">
      <c r="BS54003" s="96" t="n">
        <f aca="false">BR54003-2.5</f>
        <v>-2.5</v>
      </c>
    </row>
    <row r="54004" customFormat="false" ht="12" hidden="false" customHeight="false" outlineLevel="0" collapsed="false">
      <c r="BS54004" s="96" t="n">
        <f aca="false">BR54004-2.5</f>
        <v>-2.5</v>
      </c>
    </row>
    <row r="54005" customFormat="false" ht="12" hidden="false" customHeight="false" outlineLevel="0" collapsed="false">
      <c r="BS54005" s="96" t="n">
        <f aca="false">BR54005-2.5</f>
        <v>-2.5</v>
      </c>
    </row>
    <row r="54006" customFormat="false" ht="12" hidden="false" customHeight="false" outlineLevel="0" collapsed="false">
      <c r="BS54006" s="96" t="n">
        <f aca="false">BR54006-2.5</f>
        <v>-2.5</v>
      </c>
    </row>
    <row r="54007" customFormat="false" ht="12" hidden="false" customHeight="false" outlineLevel="0" collapsed="false">
      <c r="BS54007" s="96" t="n">
        <f aca="false">BR54007-2.5</f>
        <v>-2.5</v>
      </c>
    </row>
    <row r="54008" customFormat="false" ht="12" hidden="false" customHeight="false" outlineLevel="0" collapsed="false">
      <c r="BS54008" s="96" t="n">
        <f aca="false">BR54008-2.5</f>
        <v>-2.5</v>
      </c>
    </row>
    <row r="54009" customFormat="false" ht="12" hidden="false" customHeight="false" outlineLevel="0" collapsed="false">
      <c r="BS54009" s="96" t="n">
        <f aca="false">BR54009-2.5</f>
        <v>-2.5</v>
      </c>
    </row>
    <row r="54010" customFormat="false" ht="12" hidden="false" customHeight="false" outlineLevel="0" collapsed="false">
      <c r="BS54010" s="96" t="n">
        <f aca="false">BR54010-2.5</f>
        <v>-2.5</v>
      </c>
    </row>
    <row r="54011" customFormat="false" ht="12" hidden="false" customHeight="false" outlineLevel="0" collapsed="false">
      <c r="BS54011" s="96" t="n">
        <f aca="false">BR54011-2.5</f>
        <v>-2.5</v>
      </c>
    </row>
    <row r="54012" customFormat="false" ht="12" hidden="false" customHeight="false" outlineLevel="0" collapsed="false">
      <c r="BS54012" s="96" t="n">
        <f aca="false">BR54012-2.5</f>
        <v>-2.5</v>
      </c>
    </row>
    <row r="54013" customFormat="false" ht="12" hidden="false" customHeight="false" outlineLevel="0" collapsed="false">
      <c r="BS54013" s="96" t="n">
        <f aca="false">BR54013-2.5</f>
        <v>-2.5</v>
      </c>
    </row>
    <row r="54014" customFormat="false" ht="12" hidden="false" customHeight="false" outlineLevel="0" collapsed="false">
      <c r="BS54014" s="96" t="n">
        <f aca="false">BR54014-2.5</f>
        <v>-2.5</v>
      </c>
    </row>
    <row r="54015" customFormat="false" ht="12" hidden="false" customHeight="false" outlineLevel="0" collapsed="false">
      <c r="BS54015" s="96" t="n">
        <f aca="false">BR54015-2.5</f>
        <v>-2.5</v>
      </c>
    </row>
    <row r="54016" customFormat="false" ht="12" hidden="false" customHeight="false" outlineLevel="0" collapsed="false">
      <c r="BS54016" s="96" t="n">
        <f aca="false">BR54016-2.5</f>
        <v>-2.5</v>
      </c>
    </row>
    <row r="54017" customFormat="false" ht="12" hidden="false" customHeight="false" outlineLevel="0" collapsed="false">
      <c r="BS54017" s="96" t="n">
        <f aca="false">BR54017-2.5</f>
        <v>-2.5</v>
      </c>
    </row>
    <row r="54018" customFormat="false" ht="12" hidden="false" customHeight="false" outlineLevel="0" collapsed="false">
      <c r="BS54018" s="96" t="n">
        <f aca="false">BR54018-2.5</f>
        <v>-2.5</v>
      </c>
    </row>
    <row r="54019" customFormat="false" ht="12" hidden="false" customHeight="false" outlineLevel="0" collapsed="false">
      <c r="BS54019" s="96" t="n">
        <f aca="false">BR54019-2.5</f>
        <v>-2.5</v>
      </c>
    </row>
    <row r="54020" customFormat="false" ht="12" hidden="false" customHeight="false" outlineLevel="0" collapsed="false">
      <c r="BS54020" s="96" t="n">
        <f aca="false">BR54020-2.5</f>
        <v>-2.5</v>
      </c>
    </row>
    <row r="54021" customFormat="false" ht="12" hidden="false" customHeight="false" outlineLevel="0" collapsed="false">
      <c r="BS54021" s="96" t="n">
        <f aca="false">BR54021-2.5</f>
        <v>-2.5</v>
      </c>
    </row>
    <row r="54022" customFormat="false" ht="12" hidden="false" customHeight="false" outlineLevel="0" collapsed="false">
      <c r="BS54022" s="96" t="n">
        <f aca="false">BR54022-2.5</f>
        <v>-2.5</v>
      </c>
    </row>
    <row r="54023" customFormat="false" ht="12" hidden="false" customHeight="false" outlineLevel="0" collapsed="false">
      <c r="BS54023" s="96" t="n">
        <f aca="false">BR54023-2.5</f>
        <v>-2.5</v>
      </c>
    </row>
    <row r="54024" customFormat="false" ht="12" hidden="false" customHeight="false" outlineLevel="0" collapsed="false">
      <c r="BS54024" s="96" t="n">
        <f aca="false">BR54024-2.5</f>
        <v>-2.5</v>
      </c>
    </row>
    <row r="54025" customFormat="false" ht="12" hidden="false" customHeight="false" outlineLevel="0" collapsed="false">
      <c r="BS54025" s="96" t="n">
        <f aca="false">BR54025-2.5</f>
        <v>-2.5</v>
      </c>
    </row>
    <row r="54026" customFormat="false" ht="12" hidden="false" customHeight="false" outlineLevel="0" collapsed="false">
      <c r="BS54026" s="96" t="n">
        <f aca="false">BR54026-2.5</f>
        <v>-2.5</v>
      </c>
    </row>
    <row r="54027" customFormat="false" ht="12" hidden="false" customHeight="false" outlineLevel="0" collapsed="false">
      <c r="BS54027" s="96" t="n">
        <f aca="false">BR54027-2.5</f>
        <v>-2.5</v>
      </c>
    </row>
    <row r="54028" customFormat="false" ht="12" hidden="false" customHeight="false" outlineLevel="0" collapsed="false">
      <c r="BS54028" s="96" t="n">
        <f aca="false">BR54028-2.5</f>
        <v>-2.5</v>
      </c>
    </row>
    <row r="54029" customFormat="false" ht="12" hidden="false" customHeight="false" outlineLevel="0" collapsed="false">
      <c r="BS54029" s="96" t="n">
        <f aca="false">BR54029-2.5</f>
        <v>-2.5</v>
      </c>
    </row>
    <row r="54030" customFormat="false" ht="12" hidden="false" customHeight="false" outlineLevel="0" collapsed="false">
      <c r="BS54030" s="96" t="n">
        <f aca="false">BR54030-2.5</f>
        <v>-2.5</v>
      </c>
    </row>
    <row r="54031" customFormat="false" ht="12" hidden="false" customHeight="false" outlineLevel="0" collapsed="false">
      <c r="BS54031" s="96" t="n">
        <f aca="false">BR54031-2.5</f>
        <v>-2.5</v>
      </c>
    </row>
    <row r="54032" customFormat="false" ht="12" hidden="false" customHeight="false" outlineLevel="0" collapsed="false">
      <c r="BS54032" s="96" t="n">
        <f aca="false">BR54032-2.5</f>
        <v>-2.5</v>
      </c>
    </row>
    <row r="54033" customFormat="false" ht="12" hidden="false" customHeight="false" outlineLevel="0" collapsed="false">
      <c r="BS54033" s="96" t="n">
        <f aca="false">BR54033-2.5</f>
        <v>-2.5</v>
      </c>
    </row>
    <row r="54034" customFormat="false" ht="12" hidden="false" customHeight="false" outlineLevel="0" collapsed="false">
      <c r="BS54034" s="96" t="n">
        <f aca="false">BR54034-2.5</f>
        <v>-2.5</v>
      </c>
    </row>
    <row r="54035" customFormat="false" ht="12" hidden="false" customHeight="false" outlineLevel="0" collapsed="false">
      <c r="BS54035" s="96" t="n">
        <f aca="false">BR54035-2.5</f>
        <v>-2.5</v>
      </c>
    </row>
    <row r="54036" customFormat="false" ht="12" hidden="false" customHeight="false" outlineLevel="0" collapsed="false">
      <c r="BS54036" s="96" t="n">
        <f aca="false">BR54036-2.5</f>
        <v>-2.5</v>
      </c>
    </row>
    <row r="54037" customFormat="false" ht="12" hidden="false" customHeight="false" outlineLevel="0" collapsed="false">
      <c r="BS54037" s="96" t="n">
        <f aca="false">BR54037-2.5</f>
        <v>-2.5</v>
      </c>
    </row>
    <row r="54038" customFormat="false" ht="12" hidden="false" customHeight="false" outlineLevel="0" collapsed="false">
      <c r="BS54038" s="96" t="n">
        <f aca="false">BR54038-2.5</f>
        <v>-2.5</v>
      </c>
    </row>
    <row r="54039" customFormat="false" ht="12" hidden="false" customHeight="false" outlineLevel="0" collapsed="false">
      <c r="BS54039" s="96" t="n">
        <f aca="false">BR54039-2.5</f>
        <v>-2.5</v>
      </c>
    </row>
    <row r="54040" customFormat="false" ht="12" hidden="false" customHeight="false" outlineLevel="0" collapsed="false">
      <c r="BS54040" s="96" t="n">
        <f aca="false">BR54040-2.5</f>
        <v>-2.5</v>
      </c>
    </row>
    <row r="54041" customFormat="false" ht="12" hidden="false" customHeight="false" outlineLevel="0" collapsed="false">
      <c r="BS54041" s="96" t="n">
        <f aca="false">BR54041-2.5</f>
        <v>-2.5</v>
      </c>
    </row>
    <row r="54042" customFormat="false" ht="12" hidden="false" customHeight="false" outlineLevel="0" collapsed="false">
      <c r="BS54042" s="96" t="n">
        <f aca="false">BR54042-2.5</f>
        <v>-2.5</v>
      </c>
    </row>
    <row r="54043" customFormat="false" ht="12" hidden="false" customHeight="false" outlineLevel="0" collapsed="false">
      <c r="BS54043" s="96" t="n">
        <f aca="false">BR54043-2.5</f>
        <v>-2.5</v>
      </c>
    </row>
    <row r="54044" customFormat="false" ht="12" hidden="false" customHeight="false" outlineLevel="0" collapsed="false">
      <c r="BS54044" s="96" t="n">
        <f aca="false">BR54044-2.5</f>
        <v>-2.5</v>
      </c>
    </row>
    <row r="54045" customFormat="false" ht="12" hidden="false" customHeight="false" outlineLevel="0" collapsed="false">
      <c r="BS54045" s="96" t="n">
        <f aca="false">BR54045-2.5</f>
        <v>-2.5</v>
      </c>
    </row>
    <row r="54046" customFormat="false" ht="12" hidden="false" customHeight="false" outlineLevel="0" collapsed="false">
      <c r="BS54046" s="96" t="n">
        <f aca="false">BR54046-2.5</f>
        <v>-2.5</v>
      </c>
    </row>
    <row r="54047" customFormat="false" ht="12" hidden="false" customHeight="false" outlineLevel="0" collapsed="false">
      <c r="BS54047" s="96" t="n">
        <f aca="false">BR54047-2.5</f>
        <v>-2.5</v>
      </c>
    </row>
    <row r="54048" customFormat="false" ht="12" hidden="false" customHeight="false" outlineLevel="0" collapsed="false">
      <c r="BS54048" s="96" t="n">
        <f aca="false">BR54048-2.5</f>
        <v>-2.5</v>
      </c>
    </row>
    <row r="54049" customFormat="false" ht="12" hidden="false" customHeight="false" outlineLevel="0" collapsed="false">
      <c r="BS54049" s="96" t="n">
        <f aca="false">BR54049-2.5</f>
        <v>-2.5</v>
      </c>
    </row>
    <row r="54050" customFormat="false" ht="12" hidden="false" customHeight="false" outlineLevel="0" collapsed="false">
      <c r="BS54050" s="96" t="n">
        <f aca="false">BR54050-2.5</f>
        <v>-2.5</v>
      </c>
    </row>
    <row r="54051" customFormat="false" ht="12" hidden="false" customHeight="false" outlineLevel="0" collapsed="false">
      <c r="BS54051" s="96" t="n">
        <f aca="false">BR54051-2.5</f>
        <v>-2.5</v>
      </c>
    </row>
    <row r="54052" customFormat="false" ht="12" hidden="false" customHeight="false" outlineLevel="0" collapsed="false">
      <c r="BS54052" s="96" t="n">
        <f aca="false">BR54052-2.5</f>
        <v>-2.5</v>
      </c>
    </row>
    <row r="54053" customFormat="false" ht="12" hidden="false" customHeight="false" outlineLevel="0" collapsed="false">
      <c r="BS54053" s="96" t="n">
        <f aca="false">BR54053-2.5</f>
        <v>-2.5</v>
      </c>
    </row>
    <row r="54054" customFormat="false" ht="12" hidden="false" customHeight="false" outlineLevel="0" collapsed="false">
      <c r="BS54054" s="96" t="n">
        <f aca="false">BR54054-2.5</f>
        <v>-2.5</v>
      </c>
    </row>
    <row r="54055" customFormat="false" ht="12" hidden="false" customHeight="false" outlineLevel="0" collapsed="false">
      <c r="BS54055" s="96" t="n">
        <f aca="false">BR54055-2.5</f>
        <v>-2.5</v>
      </c>
    </row>
    <row r="54056" customFormat="false" ht="12" hidden="false" customHeight="false" outlineLevel="0" collapsed="false">
      <c r="BS54056" s="96" t="n">
        <f aca="false">BR54056-2.5</f>
        <v>-2.5</v>
      </c>
    </row>
    <row r="54057" customFormat="false" ht="12" hidden="false" customHeight="false" outlineLevel="0" collapsed="false">
      <c r="BS54057" s="96" t="n">
        <f aca="false">BR54057-2.5</f>
        <v>-2.5</v>
      </c>
    </row>
    <row r="54058" customFormat="false" ht="12" hidden="false" customHeight="false" outlineLevel="0" collapsed="false">
      <c r="BS54058" s="96" t="n">
        <f aca="false">BR54058-2.5</f>
        <v>-2.5</v>
      </c>
    </row>
    <row r="54059" customFormat="false" ht="12" hidden="false" customHeight="false" outlineLevel="0" collapsed="false">
      <c r="BS54059" s="96" t="n">
        <f aca="false">BR54059-2.5</f>
        <v>-2.5</v>
      </c>
    </row>
    <row r="54060" customFormat="false" ht="12" hidden="false" customHeight="false" outlineLevel="0" collapsed="false">
      <c r="BS54060" s="96" t="n">
        <f aca="false">BR54060-2.5</f>
        <v>-2.5</v>
      </c>
    </row>
    <row r="54061" customFormat="false" ht="12" hidden="false" customHeight="false" outlineLevel="0" collapsed="false">
      <c r="BS54061" s="96" t="n">
        <f aca="false">BR54061-2.5</f>
        <v>-2.5</v>
      </c>
    </row>
    <row r="54062" customFormat="false" ht="12" hidden="false" customHeight="false" outlineLevel="0" collapsed="false">
      <c r="BS54062" s="96" t="n">
        <f aca="false">BR54062-2.5</f>
        <v>-2.5</v>
      </c>
    </row>
    <row r="54063" customFormat="false" ht="12" hidden="false" customHeight="false" outlineLevel="0" collapsed="false">
      <c r="BS54063" s="96" t="n">
        <f aca="false">BR54063-2.5</f>
        <v>-2.5</v>
      </c>
    </row>
    <row r="54064" customFormat="false" ht="12" hidden="false" customHeight="false" outlineLevel="0" collapsed="false">
      <c r="BS54064" s="96" t="n">
        <f aca="false">BR54064-2.5</f>
        <v>-2.5</v>
      </c>
    </row>
    <row r="54065" customFormat="false" ht="12" hidden="false" customHeight="false" outlineLevel="0" collapsed="false">
      <c r="BS54065" s="96" t="n">
        <f aca="false">BR54065-2.5</f>
        <v>-2.5</v>
      </c>
    </row>
    <row r="54066" customFormat="false" ht="12" hidden="false" customHeight="false" outlineLevel="0" collapsed="false">
      <c r="BS54066" s="96" t="n">
        <f aca="false">BR54066-2.5</f>
        <v>-2.5</v>
      </c>
    </row>
    <row r="54067" customFormat="false" ht="12" hidden="false" customHeight="false" outlineLevel="0" collapsed="false">
      <c r="BS54067" s="96" t="n">
        <f aca="false">BR54067-2.5</f>
        <v>-2.5</v>
      </c>
    </row>
    <row r="54068" customFormat="false" ht="12" hidden="false" customHeight="false" outlineLevel="0" collapsed="false">
      <c r="BS54068" s="96" t="n">
        <f aca="false">BR54068-2.5</f>
        <v>-2.5</v>
      </c>
    </row>
    <row r="54069" customFormat="false" ht="12" hidden="false" customHeight="false" outlineLevel="0" collapsed="false">
      <c r="BS54069" s="96" t="n">
        <f aca="false">BR54069-2.5</f>
        <v>-2.5</v>
      </c>
    </row>
    <row r="54070" customFormat="false" ht="12" hidden="false" customHeight="false" outlineLevel="0" collapsed="false">
      <c r="BS54070" s="96" t="n">
        <f aca="false">BR54070-2.5</f>
        <v>-2.5</v>
      </c>
    </row>
    <row r="54071" customFormat="false" ht="12" hidden="false" customHeight="false" outlineLevel="0" collapsed="false">
      <c r="BS54071" s="96" t="n">
        <f aca="false">BR54071-2.5</f>
        <v>-2.5</v>
      </c>
    </row>
    <row r="54072" customFormat="false" ht="12" hidden="false" customHeight="false" outlineLevel="0" collapsed="false">
      <c r="BS54072" s="96" t="n">
        <f aca="false">BR54072-2.5</f>
        <v>-2.5</v>
      </c>
    </row>
    <row r="54073" customFormat="false" ht="12" hidden="false" customHeight="false" outlineLevel="0" collapsed="false">
      <c r="BS54073" s="96" t="n">
        <f aca="false">BR54073-2.5</f>
        <v>-2.5</v>
      </c>
    </row>
    <row r="54074" customFormat="false" ht="12" hidden="false" customHeight="false" outlineLevel="0" collapsed="false">
      <c r="BS54074" s="96" t="n">
        <f aca="false">BR54074-2.5</f>
        <v>-2.5</v>
      </c>
    </row>
    <row r="54075" customFormat="false" ht="12" hidden="false" customHeight="false" outlineLevel="0" collapsed="false">
      <c r="BS54075" s="96" t="n">
        <f aca="false">BR54075-2.5</f>
        <v>-2.5</v>
      </c>
    </row>
    <row r="54076" customFormat="false" ht="12" hidden="false" customHeight="false" outlineLevel="0" collapsed="false">
      <c r="BS54076" s="96" t="n">
        <f aca="false">BR54076-2.5</f>
        <v>-2.5</v>
      </c>
    </row>
    <row r="54077" customFormat="false" ht="12" hidden="false" customHeight="false" outlineLevel="0" collapsed="false">
      <c r="BS54077" s="96" t="n">
        <f aca="false">BR54077-2.5</f>
        <v>-2.5</v>
      </c>
    </row>
    <row r="54078" customFormat="false" ht="12" hidden="false" customHeight="false" outlineLevel="0" collapsed="false">
      <c r="BS54078" s="96" t="n">
        <f aca="false">BR54078-2.5</f>
        <v>-2.5</v>
      </c>
    </row>
    <row r="54079" customFormat="false" ht="12" hidden="false" customHeight="false" outlineLevel="0" collapsed="false">
      <c r="BS54079" s="96" t="n">
        <f aca="false">BR54079-2.5</f>
        <v>-2.5</v>
      </c>
    </row>
    <row r="54080" customFormat="false" ht="12" hidden="false" customHeight="false" outlineLevel="0" collapsed="false">
      <c r="BS54080" s="96" t="n">
        <f aca="false">BR54080-2.5</f>
        <v>-2.5</v>
      </c>
    </row>
    <row r="54081" customFormat="false" ht="12" hidden="false" customHeight="false" outlineLevel="0" collapsed="false">
      <c r="BS54081" s="96" t="n">
        <f aca="false">BR54081-2.5</f>
        <v>-2.5</v>
      </c>
    </row>
    <row r="54082" customFormat="false" ht="12" hidden="false" customHeight="false" outlineLevel="0" collapsed="false">
      <c r="BS54082" s="96" t="n">
        <f aca="false">BR54082-2.5</f>
        <v>-2.5</v>
      </c>
    </row>
    <row r="54083" customFormat="false" ht="12" hidden="false" customHeight="false" outlineLevel="0" collapsed="false">
      <c r="BS54083" s="96" t="n">
        <f aca="false">BR54083-2.5</f>
        <v>-2.5</v>
      </c>
    </row>
    <row r="54084" customFormat="false" ht="12" hidden="false" customHeight="false" outlineLevel="0" collapsed="false">
      <c r="BS54084" s="96" t="n">
        <f aca="false">BR54084-2.5</f>
        <v>-2.5</v>
      </c>
    </row>
    <row r="54085" customFormat="false" ht="12" hidden="false" customHeight="false" outlineLevel="0" collapsed="false">
      <c r="BS54085" s="96" t="n">
        <f aca="false">BR54085-2.5</f>
        <v>-2.5</v>
      </c>
    </row>
    <row r="54086" customFormat="false" ht="12" hidden="false" customHeight="false" outlineLevel="0" collapsed="false">
      <c r="BS54086" s="96" t="n">
        <f aca="false">BR54086-2.5</f>
        <v>-2.5</v>
      </c>
    </row>
    <row r="54087" customFormat="false" ht="12" hidden="false" customHeight="false" outlineLevel="0" collapsed="false">
      <c r="BS54087" s="96" t="n">
        <f aca="false">BR54087-2.5</f>
        <v>-2.5</v>
      </c>
    </row>
    <row r="54088" customFormat="false" ht="12" hidden="false" customHeight="false" outlineLevel="0" collapsed="false">
      <c r="BS54088" s="96" t="n">
        <f aca="false">BR54088-2.5</f>
        <v>-2.5</v>
      </c>
    </row>
    <row r="54089" customFormat="false" ht="12" hidden="false" customHeight="false" outlineLevel="0" collapsed="false">
      <c r="BS54089" s="96" t="n">
        <f aca="false">BR54089-2.5</f>
        <v>-2.5</v>
      </c>
    </row>
    <row r="54090" customFormat="false" ht="12" hidden="false" customHeight="false" outlineLevel="0" collapsed="false">
      <c r="BS54090" s="96" t="n">
        <f aca="false">BR54090-2.5</f>
        <v>-2.5</v>
      </c>
    </row>
    <row r="54091" customFormat="false" ht="12" hidden="false" customHeight="false" outlineLevel="0" collapsed="false">
      <c r="BS54091" s="96" t="n">
        <f aca="false">BR54091-2.5</f>
        <v>-2.5</v>
      </c>
    </row>
    <row r="54092" customFormat="false" ht="12" hidden="false" customHeight="false" outlineLevel="0" collapsed="false">
      <c r="BS54092" s="96" t="n">
        <f aca="false">BR54092-2.5</f>
        <v>-2.5</v>
      </c>
    </row>
    <row r="54093" customFormat="false" ht="12" hidden="false" customHeight="false" outlineLevel="0" collapsed="false">
      <c r="BS54093" s="96" t="n">
        <f aca="false">BR54093-2.5</f>
        <v>-2.5</v>
      </c>
    </row>
    <row r="54094" customFormat="false" ht="12" hidden="false" customHeight="false" outlineLevel="0" collapsed="false">
      <c r="BS54094" s="96" t="n">
        <f aca="false">BR54094-2.5</f>
        <v>-2.5</v>
      </c>
    </row>
    <row r="54095" customFormat="false" ht="12" hidden="false" customHeight="false" outlineLevel="0" collapsed="false">
      <c r="BS54095" s="96" t="n">
        <f aca="false">BR54095-2.5</f>
        <v>-2.5</v>
      </c>
    </row>
    <row r="54096" customFormat="false" ht="12" hidden="false" customHeight="false" outlineLevel="0" collapsed="false">
      <c r="BS54096" s="96" t="n">
        <f aca="false">BR54096-2.5</f>
        <v>-2.5</v>
      </c>
    </row>
    <row r="54097" customFormat="false" ht="12" hidden="false" customHeight="false" outlineLevel="0" collapsed="false">
      <c r="BS54097" s="96" t="n">
        <f aca="false">BR54097-2.5</f>
        <v>-2.5</v>
      </c>
    </row>
    <row r="54098" customFormat="false" ht="12" hidden="false" customHeight="false" outlineLevel="0" collapsed="false">
      <c r="BS54098" s="96" t="n">
        <f aca="false">BR54098-2.5</f>
        <v>-2.5</v>
      </c>
    </row>
    <row r="54099" customFormat="false" ht="12" hidden="false" customHeight="false" outlineLevel="0" collapsed="false">
      <c r="BS54099" s="96" t="n">
        <f aca="false">BR54099-2.5</f>
        <v>-2.5</v>
      </c>
    </row>
    <row r="54100" customFormat="false" ht="12" hidden="false" customHeight="false" outlineLevel="0" collapsed="false">
      <c r="BS54100" s="96" t="n">
        <f aca="false">BR54100-2.5</f>
        <v>-2.5</v>
      </c>
    </row>
    <row r="54101" customFormat="false" ht="12" hidden="false" customHeight="false" outlineLevel="0" collapsed="false">
      <c r="BS54101" s="96" t="n">
        <f aca="false">BR54101-2.5</f>
        <v>-2.5</v>
      </c>
    </row>
    <row r="54102" customFormat="false" ht="12" hidden="false" customHeight="false" outlineLevel="0" collapsed="false">
      <c r="BS54102" s="96" t="n">
        <f aca="false">BR54102-2.5</f>
        <v>-2.5</v>
      </c>
    </row>
    <row r="54103" customFormat="false" ht="12" hidden="false" customHeight="false" outlineLevel="0" collapsed="false">
      <c r="BS54103" s="96" t="n">
        <f aca="false">BR54103-2.5</f>
        <v>-2.5</v>
      </c>
    </row>
    <row r="54104" customFormat="false" ht="12" hidden="false" customHeight="false" outlineLevel="0" collapsed="false">
      <c r="BS54104" s="96" t="n">
        <f aca="false">BR54104-2.5</f>
        <v>-2.5</v>
      </c>
    </row>
    <row r="54105" customFormat="false" ht="12" hidden="false" customHeight="false" outlineLevel="0" collapsed="false">
      <c r="BS54105" s="96" t="n">
        <f aca="false">BR54105-2.5</f>
        <v>-2.5</v>
      </c>
    </row>
    <row r="54106" customFormat="false" ht="12" hidden="false" customHeight="false" outlineLevel="0" collapsed="false">
      <c r="BS54106" s="96" t="n">
        <f aca="false">BR54106-2.5</f>
        <v>-2.5</v>
      </c>
    </row>
    <row r="54107" customFormat="false" ht="12" hidden="false" customHeight="false" outlineLevel="0" collapsed="false">
      <c r="BS54107" s="96" t="n">
        <f aca="false">BR54107-2.5</f>
        <v>-2.5</v>
      </c>
    </row>
    <row r="54108" customFormat="false" ht="12" hidden="false" customHeight="false" outlineLevel="0" collapsed="false">
      <c r="BS54108" s="96" t="n">
        <f aca="false">BR54108-2.5</f>
        <v>-2.5</v>
      </c>
    </row>
    <row r="54109" customFormat="false" ht="12" hidden="false" customHeight="false" outlineLevel="0" collapsed="false">
      <c r="BS54109" s="96" t="n">
        <f aca="false">BR54109-2.5</f>
        <v>-2.5</v>
      </c>
    </row>
    <row r="54110" customFormat="false" ht="12" hidden="false" customHeight="false" outlineLevel="0" collapsed="false">
      <c r="BS54110" s="96" t="n">
        <f aca="false">BR54110-2.5</f>
        <v>-2.5</v>
      </c>
    </row>
    <row r="54111" customFormat="false" ht="12" hidden="false" customHeight="false" outlineLevel="0" collapsed="false">
      <c r="BS54111" s="96" t="n">
        <f aca="false">BR54111-2.5</f>
        <v>-2.5</v>
      </c>
    </row>
    <row r="54112" customFormat="false" ht="12" hidden="false" customHeight="false" outlineLevel="0" collapsed="false">
      <c r="BS54112" s="96" t="n">
        <f aca="false">BR54112-2.5</f>
        <v>-2.5</v>
      </c>
    </row>
    <row r="54113" customFormat="false" ht="12" hidden="false" customHeight="false" outlineLevel="0" collapsed="false">
      <c r="BS54113" s="96" t="n">
        <f aca="false">BR54113-2.5</f>
        <v>-2.5</v>
      </c>
    </row>
    <row r="54114" customFormat="false" ht="12" hidden="false" customHeight="false" outlineLevel="0" collapsed="false">
      <c r="BS54114" s="96" t="n">
        <f aca="false">BR54114-2.5</f>
        <v>-2.5</v>
      </c>
    </row>
    <row r="54115" customFormat="false" ht="12" hidden="false" customHeight="false" outlineLevel="0" collapsed="false">
      <c r="BS54115" s="96" t="n">
        <f aca="false">BR54115-2.5</f>
        <v>-2.5</v>
      </c>
    </row>
    <row r="54116" customFormat="false" ht="12" hidden="false" customHeight="false" outlineLevel="0" collapsed="false">
      <c r="BS54116" s="96" t="n">
        <f aca="false">BR54116-2.5</f>
        <v>-2.5</v>
      </c>
    </row>
    <row r="54117" customFormat="false" ht="12" hidden="false" customHeight="false" outlineLevel="0" collapsed="false">
      <c r="BS54117" s="96" t="n">
        <f aca="false">BR54117-2.5</f>
        <v>-2.5</v>
      </c>
    </row>
    <row r="54118" customFormat="false" ht="12" hidden="false" customHeight="false" outlineLevel="0" collapsed="false">
      <c r="BS54118" s="96" t="n">
        <f aca="false">BR54118-2.5</f>
        <v>-2.5</v>
      </c>
    </row>
    <row r="54119" customFormat="false" ht="12" hidden="false" customHeight="false" outlineLevel="0" collapsed="false">
      <c r="BS54119" s="96" t="n">
        <f aca="false">BR54119-2.5</f>
        <v>-2.5</v>
      </c>
    </row>
    <row r="54120" customFormat="false" ht="12" hidden="false" customHeight="false" outlineLevel="0" collapsed="false">
      <c r="BS54120" s="96" t="n">
        <f aca="false">BR54120-2.5</f>
        <v>-2.5</v>
      </c>
    </row>
    <row r="54121" customFormat="false" ht="12" hidden="false" customHeight="false" outlineLevel="0" collapsed="false">
      <c r="BS54121" s="96" t="n">
        <f aca="false">BR54121-2.5</f>
        <v>-2.5</v>
      </c>
    </row>
    <row r="54122" customFormat="false" ht="12" hidden="false" customHeight="false" outlineLevel="0" collapsed="false">
      <c r="BS54122" s="96" t="n">
        <f aca="false">BR54122-2.5</f>
        <v>-2.5</v>
      </c>
    </row>
    <row r="54123" customFormat="false" ht="12" hidden="false" customHeight="false" outlineLevel="0" collapsed="false">
      <c r="BS54123" s="96" t="n">
        <f aca="false">BR54123-2.5</f>
        <v>-2.5</v>
      </c>
    </row>
    <row r="54124" customFormat="false" ht="12" hidden="false" customHeight="false" outlineLevel="0" collapsed="false">
      <c r="BS54124" s="96" t="n">
        <f aca="false">BR54124-2.5</f>
        <v>-2.5</v>
      </c>
    </row>
    <row r="54125" customFormat="false" ht="12" hidden="false" customHeight="false" outlineLevel="0" collapsed="false">
      <c r="BS54125" s="96" t="n">
        <f aca="false">BR54125-2.5</f>
        <v>-2.5</v>
      </c>
    </row>
    <row r="54126" customFormat="false" ht="12" hidden="false" customHeight="false" outlineLevel="0" collapsed="false">
      <c r="BS54126" s="96" t="n">
        <f aca="false">BR54126-2.5</f>
        <v>-2.5</v>
      </c>
    </row>
    <row r="54127" customFormat="false" ht="12" hidden="false" customHeight="false" outlineLevel="0" collapsed="false">
      <c r="BS54127" s="96" t="n">
        <f aca="false">BR54127-2.5</f>
        <v>-2.5</v>
      </c>
    </row>
    <row r="54128" customFormat="false" ht="12" hidden="false" customHeight="false" outlineLevel="0" collapsed="false">
      <c r="BS54128" s="96" t="n">
        <f aca="false">BR54128-2.5</f>
        <v>-2.5</v>
      </c>
    </row>
    <row r="54129" customFormat="false" ht="12" hidden="false" customHeight="false" outlineLevel="0" collapsed="false">
      <c r="BS54129" s="96" t="n">
        <f aca="false">BR54129-2.5</f>
        <v>-2.5</v>
      </c>
    </row>
    <row r="54130" customFormat="false" ht="12" hidden="false" customHeight="false" outlineLevel="0" collapsed="false">
      <c r="BS54130" s="96" t="n">
        <f aca="false">BR54130-2.5</f>
        <v>-2.5</v>
      </c>
    </row>
    <row r="54131" customFormat="false" ht="12" hidden="false" customHeight="false" outlineLevel="0" collapsed="false">
      <c r="BS54131" s="96" t="n">
        <f aca="false">BR54131-2.5</f>
        <v>-2.5</v>
      </c>
    </row>
    <row r="54132" customFormat="false" ht="12" hidden="false" customHeight="false" outlineLevel="0" collapsed="false">
      <c r="BS54132" s="96" t="n">
        <f aca="false">BR54132-2.5</f>
        <v>-2.5</v>
      </c>
    </row>
    <row r="54133" customFormat="false" ht="12" hidden="false" customHeight="false" outlineLevel="0" collapsed="false">
      <c r="BS54133" s="96" t="n">
        <f aca="false">BR54133-2.5</f>
        <v>-2.5</v>
      </c>
    </row>
    <row r="54134" customFormat="false" ht="12" hidden="false" customHeight="false" outlineLevel="0" collapsed="false">
      <c r="BS54134" s="96" t="n">
        <f aca="false">BR54134-2.5</f>
        <v>-2.5</v>
      </c>
    </row>
    <row r="54135" customFormat="false" ht="12" hidden="false" customHeight="false" outlineLevel="0" collapsed="false">
      <c r="BS54135" s="96" t="n">
        <f aca="false">BR54135-2.5</f>
        <v>-2.5</v>
      </c>
    </row>
    <row r="54136" customFormat="false" ht="12" hidden="false" customHeight="false" outlineLevel="0" collapsed="false">
      <c r="BS54136" s="96" t="n">
        <f aca="false">BR54136-2.5</f>
        <v>-2.5</v>
      </c>
    </row>
    <row r="54137" customFormat="false" ht="12" hidden="false" customHeight="false" outlineLevel="0" collapsed="false">
      <c r="BS54137" s="96" t="n">
        <f aca="false">BR54137-2.5</f>
        <v>-2.5</v>
      </c>
    </row>
    <row r="54138" customFormat="false" ht="12" hidden="false" customHeight="false" outlineLevel="0" collapsed="false">
      <c r="BS54138" s="96" t="n">
        <f aca="false">BR54138-2.5</f>
        <v>-2.5</v>
      </c>
    </row>
    <row r="54139" customFormat="false" ht="12" hidden="false" customHeight="false" outlineLevel="0" collapsed="false">
      <c r="BS54139" s="96" t="n">
        <f aca="false">BR54139-2.5</f>
        <v>-2.5</v>
      </c>
    </row>
    <row r="54140" customFormat="false" ht="12" hidden="false" customHeight="false" outlineLevel="0" collapsed="false">
      <c r="BS54140" s="96" t="n">
        <f aca="false">BR54140-2.5</f>
        <v>-2.5</v>
      </c>
    </row>
    <row r="54141" customFormat="false" ht="12" hidden="false" customHeight="false" outlineLevel="0" collapsed="false">
      <c r="BS54141" s="96" t="n">
        <f aca="false">BR54141-2.5</f>
        <v>-2.5</v>
      </c>
    </row>
    <row r="54142" customFormat="false" ht="12" hidden="false" customHeight="false" outlineLevel="0" collapsed="false">
      <c r="BS54142" s="96" t="n">
        <f aca="false">BR54142-2.5</f>
        <v>-2.5</v>
      </c>
    </row>
    <row r="54143" customFormat="false" ht="12" hidden="false" customHeight="false" outlineLevel="0" collapsed="false">
      <c r="BS54143" s="96" t="n">
        <f aca="false">BR54143-2.5</f>
        <v>-2.5</v>
      </c>
    </row>
    <row r="54144" customFormat="false" ht="12" hidden="false" customHeight="false" outlineLevel="0" collapsed="false">
      <c r="BS54144" s="96" t="n">
        <f aca="false">BR54144-2.5</f>
        <v>-2.5</v>
      </c>
    </row>
    <row r="54145" customFormat="false" ht="12" hidden="false" customHeight="false" outlineLevel="0" collapsed="false">
      <c r="BS54145" s="96" t="n">
        <f aca="false">BR54145-2.5</f>
        <v>-2.5</v>
      </c>
    </row>
    <row r="54146" customFormat="false" ht="12" hidden="false" customHeight="false" outlineLevel="0" collapsed="false">
      <c r="BS54146" s="96" t="n">
        <f aca="false">BR54146-2.5</f>
        <v>-2.5</v>
      </c>
    </row>
    <row r="54147" customFormat="false" ht="12" hidden="false" customHeight="false" outlineLevel="0" collapsed="false">
      <c r="BS54147" s="96" t="n">
        <f aca="false">BR54147-2.5</f>
        <v>-2.5</v>
      </c>
    </row>
    <row r="54148" customFormat="false" ht="12" hidden="false" customHeight="false" outlineLevel="0" collapsed="false">
      <c r="BS54148" s="96" t="n">
        <f aca="false">BR54148-2.5</f>
        <v>-2.5</v>
      </c>
    </row>
    <row r="54149" customFormat="false" ht="12" hidden="false" customHeight="false" outlineLevel="0" collapsed="false">
      <c r="BS54149" s="96" t="n">
        <f aca="false">BR54149-2.5</f>
        <v>-2.5</v>
      </c>
    </row>
    <row r="54150" customFormat="false" ht="12" hidden="false" customHeight="false" outlineLevel="0" collapsed="false">
      <c r="BS54150" s="96" t="n">
        <f aca="false">BR54150-2.5</f>
        <v>-2.5</v>
      </c>
    </row>
    <row r="54151" customFormat="false" ht="12" hidden="false" customHeight="false" outlineLevel="0" collapsed="false">
      <c r="BS54151" s="96" t="n">
        <f aca="false">BR54151-2.5</f>
        <v>-2.5</v>
      </c>
    </row>
    <row r="54152" customFormat="false" ht="12" hidden="false" customHeight="false" outlineLevel="0" collapsed="false">
      <c r="BS54152" s="96" t="n">
        <f aca="false">BR54152-2.5</f>
        <v>-2.5</v>
      </c>
    </row>
    <row r="54153" customFormat="false" ht="12" hidden="false" customHeight="false" outlineLevel="0" collapsed="false">
      <c r="BS54153" s="96" t="n">
        <f aca="false">BR54153-2.5</f>
        <v>-2.5</v>
      </c>
    </row>
    <row r="54154" customFormat="false" ht="12" hidden="false" customHeight="false" outlineLevel="0" collapsed="false">
      <c r="BS54154" s="96" t="n">
        <f aca="false">BR54154-2.5</f>
        <v>-2.5</v>
      </c>
    </row>
    <row r="54155" customFormat="false" ht="12" hidden="false" customHeight="false" outlineLevel="0" collapsed="false">
      <c r="BS54155" s="96" t="n">
        <f aca="false">BR54155-2.5</f>
        <v>-2.5</v>
      </c>
    </row>
    <row r="54156" customFormat="false" ht="12" hidden="false" customHeight="false" outlineLevel="0" collapsed="false">
      <c r="BS54156" s="96" t="n">
        <f aca="false">BR54156-2.5</f>
        <v>-2.5</v>
      </c>
    </row>
    <row r="54157" customFormat="false" ht="12" hidden="false" customHeight="false" outlineLevel="0" collapsed="false">
      <c r="BS54157" s="96" t="n">
        <f aca="false">BR54157-2.5</f>
        <v>-2.5</v>
      </c>
    </row>
    <row r="54158" customFormat="false" ht="12" hidden="false" customHeight="false" outlineLevel="0" collapsed="false">
      <c r="BS54158" s="96" t="n">
        <f aca="false">BR54158-2.5</f>
        <v>-2.5</v>
      </c>
    </row>
    <row r="54159" customFormat="false" ht="12" hidden="false" customHeight="false" outlineLevel="0" collapsed="false">
      <c r="BS54159" s="96" t="n">
        <f aca="false">BR54159-2.5</f>
        <v>-2.5</v>
      </c>
    </row>
    <row r="54160" customFormat="false" ht="12" hidden="false" customHeight="false" outlineLevel="0" collapsed="false">
      <c r="BS54160" s="96" t="n">
        <f aca="false">BR54160-2.5</f>
        <v>-2.5</v>
      </c>
    </row>
    <row r="54161" customFormat="false" ht="12" hidden="false" customHeight="false" outlineLevel="0" collapsed="false">
      <c r="BS54161" s="96" t="n">
        <f aca="false">BR54161-2.5</f>
        <v>-2.5</v>
      </c>
    </row>
    <row r="54162" customFormat="false" ht="12" hidden="false" customHeight="false" outlineLevel="0" collapsed="false">
      <c r="BS54162" s="96" t="n">
        <f aca="false">BR54162-2.5</f>
        <v>-2.5</v>
      </c>
    </row>
    <row r="54163" customFormat="false" ht="12" hidden="false" customHeight="false" outlineLevel="0" collapsed="false">
      <c r="BS54163" s="96" t="n">
        <f aca="false">BR54163-2.5</f>
        <v>-2.5</v>
      </c>
    </row>
    <row r="54164" customFormat="false" ht="12" hidden="false" customHeight="false" outlineLevel="0" collapsed="false">
      <c r="BS54164" s="96" t="n">
        <f aca="false">BR54164-2.5</f>
        <v>-2.5</v>
      </c>
    </row>
    <row r="54165" customFormat="false" ht="12" hidden="false" customHeight="false" outlineLevel="0" collapsed="false">
      <c r="BS54165" s="96" t="n">
        <f aca="false">BR54165-2.5</f>
        <v>-2.5</v>
      </c>
    </row>
    <row r="54166" customFormat="false" ht="12" hidden="false" customHeight="false" outlineLevel="0" collapsed="false">
      <c r="BS54166" s="96" t="n">
        <f aca="false">BR54166-2.5</f>
        <v>-2.5</v>
      </c>
    </row>
    <row r="54167" customFormat="false" ht="12" hidden="false" customHeight="false" outlineLevel="0" collapsed="false">
      <c r="BS54167" s="96" t="n">
        <f aca="false">BR54167-2.5</f>
        <v>-2.5</v>
      </c>
    </row>
    <row r="54168" customFormat="false" ht="12" hidden="false" customHeight="false" outlineLevel="0" collapsed="false">
      <c r="BS54168" s="96" t="n">
        <f aca="false">BR54168-2.5</f>
        <v>-2.5</v>
      </c>
    </row>
    <row r="54169" customFormat="false" ht="12" hidden="false" customHeight="false" outlineLevel="0" collapsed="false">
      <c r="BS54169" s="96" t="n">
        <f aca="false">BR54169-2.5</f>
        <v>-2.5</v>
      </c>
    </row>
    <row r="54170" customFormat="false" ht="12" hidden="false" customHeight="false" outlineLevel="0" collapsed="false">
      <c r="BS54170" s="96" t="n">
        <f aca="false">BR54170-2.5</f>
        <v>-2.5</v>
      </c>
    </row>
    <row r="54171" customFormat="false" ht="12" hidden="false" customHeight="false" outlineLevel="0" collapsed="false">
      <c r="BS54171" s="96" t="n">
        <f aca="false">BR54171-2.5</f>
        <v>-2.5</v>
      </c>
    </row>
    <row r="54172" customFormat="false" ht="12" hidden="false" customHeight="false" outlineLevel="0" collapsed="false">
      <c r="BS54172" s="96" t="n">
        <f aca="false">BR54172-2.5</f>
        <v>-2.5</v>
      </c>
    </row>
    <row r="54173" customFormat="false" ht="12" hidden="false" customHeight="false" outlineLevel="0" collapsed="false">
      <c r="BS54173" s="96" t="n">
        <f aca="false">BR54173-2.5</f>
        <v>-2.5</v>
      </c>
    </row>
    <row r="54174" customFormat="false" ht="12" hidden="false" customHeight="false" outlineLevel="0" collapsed="false">
      <c r="BS54174" s="96" t="n">
        <f aca="false">BR54174-2.5</f>
        <v>-2.5</v>
      </c>
    </row>
    <row r="54175" customFormat="false" ht="12" hidden="false" customHeight="false" outlineLevel="0" collapsed="false">
      <c r="BS54175" s="96" t="n">
        <f aca="false">BR54175-2.5</f>
        <v>-2.5</v>
      </c>
    </row>
    <row r="54176" customFormat="false" ht="12" hidden="false" customHeight="false" outlineLevel="0" collapsed="false">
      <c r="BS54176" s="96" t="n">
        <f aca="false">BR54176-2.5</f>
        <v>-2.5</v>
      </c>
    </row>
    <row r="54177" customFormat="false" ht="12" hidden="false" customHeight="false" outlineLevel="0" collapsed="false">
      <c r="BS54177" s="96" t="n">
        <f aca="false">BR54177-2.5</f>
        <v>-2.5</v>
      </c>
    </row>
    <row r="54178" customFormat="false" ht="12" hidden="false" customHeight="false" outlineLevel="0" collapsed="false">
      <c r="BS54178" s="96" t="n">
        <f aca="false">BR54178-2.5</f>
        <v>-2.5</v>
      </c>
    </row>
    <row r="54179" customFormat="false" ht="12" hidden="false" customHeight="false" outlineLevel="0" collapsed="false">
      <c r="BS54179" s="96" t="n">
        <f aca="false">BR54179-2.5</f>
        <v>-2.5</v>
      </c>
    </row>
    <row r="54180" customFormat="false" ht="12" hidden="false" customHeight="false" outlineLevel="0" collapsed="false">
      <c r="BS54180" s="96" t="n">
        <f aca="false">BR54180-2.5</f>
        <v>-2.5</v>
      </c>
    </row>
    <row r="54181" customFormat="false" ht="12" hidden="false" customHeight="false" outlineLevel="0" collapsed="false">
      <c r="BS54181" s="96" t="n">
        <f aca="false">BR54181-2.5</f>
        <v>-2.5</v>
      </c>
    </row>
    <row r="54182" customFormat="false" ht="12" hidden="false" customHeight="false" outlineLevel="0" collapsed="false">
      <c r="BS54182" s="96" t="n">
        <f aca="false">BR54182-2.5</f>
        <v>-2.5</v>
      </c>
    </row>
    <row r="54183" customFormat="false" ht="12" hidden="false" customHeight="false" outlineLevel="0" collapsed="false">
      <c r="BS54183" s="96" t="n">
        <f aca="false">BR54183-2.5</f>
        <v>-2.5</v>
      </c>
    </row>
    <row r="54184" customFormat="false" ht="12" hidden="false" customHeight="false" outlineLevel="0" collapsed="false">
      <c r="BS54184" s="96" t="n">
        <f aca="false">BR54184-2.5</f>
        <v>-2.5</v>
      </c>
    </row>
    <row r="54185" customFormat="false" ht="12" hidden="false" customHeight="false" outlineLevel="0" collapsed="false">
      <c r="BS54185" s="96" t="n">
        <f aca="false">BR54185-2.5</f>
        <v>-2.5</v>
      </c>
    </row>
    <row r="54186" customFormat="false" ht="12" hidden="false" customHeight="false" outlineLevel="0" collapsed="false">
      <c r="BS54186" s="96" t="n">
        <f aca="false">BR54186-2.5</f>
        <v>-2.5</v>
      </c>
    </row>
    <row r="54187" customFormat="false" ht="12" hidden="false" customHeight="false" outlineLevel="0" collapsed="false">
      <c r="BS54187" s="96" t="n">
        <f aca="false">BR54187-2.5</f>
        <v>-2.5</v>
      </c>
    </row>
    <row r="54188" customFormat="false" ht="12" hidden="false" customHeight="false" outlineLevel="0" collapsed="false">
      <c r="BS54188" s="96" t="n">
        <f aca="false">BR54188-2.5</f>
        <v>-2.5</v>
      </c>
    </row>
    <row r="54189" customFormat="false" ht="12" hidden="false" customHeight="false" outlineLevel="0" collapsed="false">
      <c r="BS54189" s="96" t="n">
        <f aca="false">BR54189-2.5</f>
        <v>-2.5</v>
      </c>
    </row>
    <row r="54190" customFormat="false" ht="12" hidden="false" customHeight="false" outlineLevel="0" collapsed="false">
      <c r="BS54190" s="96" t="n">
        <f aca="false">BR54190-2.5</f>
        <v>-2.5</v>
      </c>
    </row>
    <row r="54191" customFormat="false" ht="12" hidden="false" customHeight="false" outlineLevel="0" collapsed="false">
      <c r="BS54191" s="96" t="n">
        <f aca="false">BR54191-2.5</f>
        <v>-2.5</v>
      </c>
    </row>
    <row r="54192" customFormat="false" ht="12" hidden="false" customHeight="false" outlineLevel="0" collapsed="false">
      <c r="BS54192" s="96" t="n">
        <f aca="false">BR54192-2.5</f>
        <v>-2.5</v>
      </c>
    </row>
    <row r="54193" customFormat="false" ht="12" hidden="false" customHeight="false" outlineLevel="0" collapsed="false">
      <c r="BS54193" s="96" t="n">
        <f aca="false">BR54193-2.5</f>
        <v>-2.5</v>
      </c>
    </row>
    <row r="54194" customFormat="false" ht="12" hidden="false" customHeight="false" outlineLevel="0" collapsed="false">
      <c r="BS54194" s="96" t="n">
        <f aca="false">BR54194-2.5</f>
        <v>-2.5</v>
      </c>
    </row>
    <row r="54195" customFormat="false" ht="12" hidden="false" customHeight="false" outlineLevel="0" collapsed="false">
      <c r="BS54195" s="96" t="n">
        <f aca="false">BR54195-2.5</f>
        <v>-2.5</v>
      </c>
    </row>
    <row r="54196" customFormat="false" ht="12" hidden="false" customHeight="false" outlineLevel="0" collapsed="false">
      <c r="BS54196" s="96" t="n">
        <f aca="false">BR54196-2.5</f>
        <v>-2.5</v>
      </c>
    </row>
    <row r="54197" customFormat="false" ht="12" hidden="false" customHeight="false" outlineLevel="0" collapsed="false">
      <c r="BS54197" s="96" t="n">
        <f aca="false">BR54197-2.5</f>
        <v>-2.5</v>
      </c>
    </row>
    <row r="54198" customFormat="false" ht="12" hidden="false" customHeight="false" outlineLevel="0" collapsed="false">
      <c r="BS54198" s="96" t="n">
        <f aca="false">BR54198-2.5</f>
        <v>-2.5</v>
      </c>
    </row>
    <row r="54199" customFormat="false" ht="12" hidden="false" customHeight="false" outlineLevel="0" collapsed="false">
      <c r="BS54199" s="96" t="n">
        <f aca="false">BR54199-2.5</f>
        <v>-2.5</v>
      </c>
    </row>
    <row r="54200" customFormat="false" ht="12" hidden="false" customHeight="false" outlineLevel="0" collapsed="false">
      <c r="BS54200" s="96" t="n">
        <f aca="false">BR54200-2.5</f>
        <v>-2.5</v>
      </c>
    </row>
    <row r="54201" customFormat="false" ht="12" hidden="false" customHeight="false" outlineLevel="0" collapsed="false">
      <c r="BS54201" s="96" t="n">
        <f aca="false">BR54201-2.5</f>
        <v>-2.5</v>
      </c>
    </row>
    <row r="54202" customFormat="false" ht="12" hidden="false" customHeight="false" outlineLevel="0" collapsed="false">
      <c r="BS54202" s="96" t="n">
        <f aca="false">BR54202-2.5</f>
        <v>-2.5</v>
      </c>
    </row>
    <row r="54203" customFormat="false" ht="12" hidden="false" customHeight="false" outlineLevel="0" collapsed="false">
      <c r="BS54203" s="96" t="n">
        <f aca="false">BR54203-2.5</f>
        <v>-2.5</v>
      </c>
    </row>
    <row r="54204" customFormat="false" ht="12" hidden="false" customHeight="false" outlineLevel="0" collapsed="false">
      <c r="BS54204" s="96" t="n">
        <f aca="false">BR54204-2.5</f>
        <v>-2.5</v>
      </c>
    </row>
    <row r="54205" customFormat="false" ht="12" hidden="false" customHeight="false" outlineLevel="0" collapsed="false">
      <c r="BS54205" s="96" t="n">
        <f aca="false">BR54205-2.5</f>
        <v>-2.5</v>
      </c>
    </row>
    <row r="54206" customFormat="false" ht="12" hidden="false" customHeight="false" outlineLevel="0" collapsed="false">
      <c r="BS54206" s="96" t="n">
        <f aca="false">BR54206-2.5</f>
        <v>-2.5</v>
      </c>
    </row>
    <row r="54207" customFormat="false" ht="12" hidden="false" customHeight="false" outlineLevel="0" collapsed="false">
      <c r="BS54207" s="96" t="n">
        <f aca="false">BR54207-2.5</f>
        <v>-2.5</v>
      </c>
    </row>
    <row r="54208" customFormat="false" ht="12" hidden="false" customHeight="false" outlineLevel="0" collapsed="false">
      <c r="BS54208" s="96" t="n">
        <f aca="false">BR54208-2.5</f>
        <v>-2.5</v>
      </c>
    </row>
    <row r="54209" customFormat="false" ht="12" hidden="false" customHeight="false" outlineLevel="0" collapsed="false">
      <c r="BS54209" s="96" t="n">
        <f aca="false">BR54209-2.5</f>
        <v>-2.5</v>
      </c>
    </row>
    <row r="54210" customFormat="false" ht="12" hidden="false" customHeight="false" outlineLevel="0" collapsed="false">
      <c r="BS54210" s="96" t="n">
        <f aca="false">BR54210-2.5</f>
        <v>-2.5</v>
      </c>
    </row>
    <row r="54211" customFormat="false" ht="12" hidden="false" customHeight="false" outlineLevel="0" collapsed="false">
      <c r="BS54211" s="96" t="n">
        <f aca="false">BR54211-2.5</f>
        <v>-2.5</v>
      </c>
    </row>
    <row r="54212" customFormat="false" ht="12" hidden="false" customHeight="false" outlineLevel="0" collapsed="false">
      <c r="BS54212" s="96" t="n">
        <f aca="false">BR54212-2.5</f>
        <v>-2.5</v>
      </c>
    </row>
    <row r="54213" customFormat="false" ht="12" hidden="false" customHeight="false" outlineLevel="0" collapsed="false">
      <c r="BS54213" s="96" t="n">
        <f aca="false">BR54213-2.5</f>
        <v>-2.5</v>
      </c>
    </row>
    <row r="54214" customFormat="false" ht="12" hidden="false" customHeight="false" outlineLevel="0" collapsed="false">
      <c r="BS54214" s="96" t="n">
        <f aca="false">BR54214-2.5</f>
        <v>-2.5</v>
      </c>
    </row>
    <row r="54215" customFormat="false" ht="12" hidden="false" customHeight="false" outlineLevel="0" collapsed="false">
      <c r="BS54215" s="96" t="n">
        <f aca="false">BR54215-2.5</f>
        <v>-2.5</v>
      </c>
    </row>
    <row r="54216" customFormat="false" ht="12" hidden="false" customHeight="false" outlineLevel="0" collapsed="false">
      <c r="BS54216" s="96" t="n">
        <f aca="false">BR54216-2.5</f>
        <v>-2.5</v>
      </c>
    </row>
    <row r="54217" customFormat="false" ht="12" hidden="false" customHeight="false" outlineLevel="0" collapsed="false">
      <c r="BS54217" s="96" t="n">
        <f aca="false">BR54217-2.5</f>
        <v>-2.5</v>
      </c>
    </row>
    <row r="54218" customFormat="false" ht="12" hidden="false" customHeight="false" outlineLevel="0" collapsed="false">
      <c r="BS54218" s="96" t="n">
        <f aca="false">BR54218-2.5</f>
        <v>-2.5</v>
      </c>
    </row>
    <row r="54219" customFormat="false" ht="12" hidden="false" customHeight="false" outlineLevel="0" collapsed="false">
      <c r="BS54219" s="96" t="n">
        <f aca="false">BR54219-2.5</f>
        <v>-2.5</v>
      </c>
    </row>
    <row r="54220" customFormat="false" ht="12" hidden="false" customHeight="false" outlineLevel="0" collapsed="false">
      <c r="BS54220" s="96" t="n">
        <f aca="false">BR54220-2.5</f>
        <v>-2.5</v>
      </c>
    </row>
    <row r="54221" customFormat="false" ht="12" hidden="false" customHeight="false" outlineLevel="0" collapsed="false">
      <c r="BS54221" s="96" t="n">
        <f aca="false">BR54221-2.5</f>
        <v>-2.5</v>
      </c>
    </row>
    <row r="54222" customFormat="false" ht="12" hidden="false" customHeight="false" outlineLevel="0" collapsed="false">
      <c r="BS54222" s="96" t="n">
        <f aca="false">BR54222-2.5</f>
        <v>-2.5</v>
      </c>
    </row>
    <row r="54223" customFormat="false" ht="12" hidden="false" customHeight="false" outlineLevel="0" collapsed="false">
      <c r="BS54223" s="96" t="n">
        <f aca="false">BR54223-2.5</f>
        <v>-2.5</v>
      </c>
    </row>
    <row r="54224" customFormat="false" ht="12" hidden="false" customHeight="false" outlineLevel="0" collapsed="false">
      <c r="BS54224" s="96" t="n">
        <f aca="false">BR54224-2.5</f>
        <v>-2.5</v>
      </c>
    </row>
    <row r="54225" customFormat="false" ht="12" hidden="false" customHeight="false" outlineLevel="0" collapsed="false">
      <c r="BS54225" s="96" t="n">
        <f aca="false">BR54225-2.5</f>
        <v>-2.5</v>
      </c>
    </row>
    <row r="54226" customFormat="false" ht="12" hidden="false" customHeight="false" outlineLevel="0" collapsed="false">
      <c r="BS54226" s="96" t="n">
        <f aca="false">BR54226-2.5</f>
        <v>-2.5</v>
      </c>
    </row>
    <row r="54227" customFormat="false" ht="12" hidden="false" customHeight="false" outlineLevel="0" collapsed="false">
      <c r="BS54227" s="96" t="n">
        <f aca="false">BR54227-2.5</f>
        <v>-2.5</v>
      </c>
    </row>
    <row r="54228" customFormat="false" ht="12" hidden="false" customHeight="false" outlineLevel="0" collapsed="false">
      <c r="BS54228" s="96" t="n">
        <f aca="false">BR54228-2.5</f>
        <v>-2.5</v>
      </c>
    </row>
    <row r="54229" customFormat="false" ht="12" hidden="false" customHeight="false" outlineLevel="0" collapsed="false">
      <c r="BS54229" s="96" t="n">
        <f aca="false">BR54229-2.5</f>
        <v>-2.5</v>
      </c>
    </row>
    <row r="54230" customFormat="false" ht="12" hidden="false" customHeight="false" outlineLevel="0" collapsed="false">
      <c r="BS54230" s="96" t="n">
        <f aca="false">BR54230-2.5</f>
        <v>-2.5</v>
      </c>
    </row>
    <row r="54231" customFormat="false" ht="12" hidden="false" customHeight="false" outlineLevel="0" collapsed="false">
      <c r="BS54231" s="96" t="n">
        <f aca="false">BR54231-2.5</f>
        <v>-2.5</v>
      </c>
    </row>
    <row r="54232" customFormat="false" ht="12" hidden="false" customHeight="false" outlineLevel="0" collapsed="false">
      <c r="BS54232" s="96" t="n">
        <f aca="false">BR54232-2.5</f>
        <v>-2.5</v>
      </c>
    </row>
    <row r="54233" customFormat="false" ht="12" hidden="false" customHeight="false" outlineLevel="0" collapsed="false">
      <c r="BS54233" s="96" t="n">
        <f aca="false">BR54233-2.5</f>
        <v>-2.5</v>
      </c>
    </row>
    <row r="54234" customFormat="false" ht="12" hidden="false" customHeight="false" outlineLevel="0" collapsed="false">
      <c r="BS54234" s="96" t="n">
        <f aca="false">BR54234-2.5</f>
        <v>-2.5</v>
      </c>
    </row>
    <row r="54235" customFormat="false" ht="12" hidden="false" customHeight="false" outlineLevel="0" collapsed="false">
      <c r="BS54235" s="96" t="n">
        <f aca="false">BR54235-2.5</f>
        <v>-2.5</v>
      </c>
    </row>
    <row r="54236" customFormat="false" ht="12" hidden="false" customHeight="false" outlineLevel="0" collapsed="false">
      <c r="BS54236" s="96" t="n">
        <f aca="false">BR54236-2.5</f>
        <v>-2.5</v>
      </c>
    </row>
    <row r="54237" customFormat="false" ht="12" hidden="false" customHeight="false" outlineLevel="0" collapsed="false">
      <c r="BS54237" s="96" t="n">
        <f aca="false">BR54237-2.5</f>
        <v>-2.5</v>
      </c>
    </row>
    <row r="54238" customFormat="false" ht="12" hidden="false" customHeight="false" outlineLevel="0" collapsed="false">
      <c r="BS54238" s="96" t="n">
        <f aca="false">BR54238-2.5</f>
        <v>-2.5</v>
      </c>
    </row>
    <row r="54239" customFormat="false" ht="12" hidden="false" customHeight="false" outlineLevel="0" collapsed="false">
      <c r="BS54239" s="96" t="n">
        <f aca="false">BR54239-2.5</f>
        <v>-2.5</v>
      </c>
    </row>
    <row r="54240" customFormat="false" ht="12" hidden="false" customHeight="false" outlineLevel="0" collapsed="false">
      <c r="BS54240" s="96" t="n">
        <f aca="false">BR54240-2.5</f>
        <v>-2.5</v>
      </c>
    </row>
    <row r="54241" customFormat="false" ht="12" hidden="false" customHeight="false" outlineLevel="0" collapsed="false">
      <c r="BS54241" s="96" t="n">
        <f aca="false">BR54241-2.5</f>
        <v>-2.5</v>
      </c>
    </row>
    <row r="54242" customFormat="false" ht="12" hidden="false" customHeight="false" outlineLevel="0" collapsed="false">
      <c r="BS54242" s="96" t="n">
        <f aca="false">BR54242-2.5</f>
        <v>-2.5</v>
      </c>
    </row>
    <row r="54243" customFormat="false" ht="12" hidden="false" customHeight="false" outlineLevel="0" collapsed="false">
      <c r="BS54243" s="96" t="n">
        <f aca="false">BR54243-2.5</f>
        <v>-2.5</v>
      </c>
    </row>
    <row r="54244" customFormat="false" ht="12" hidden="false" customHeight="false" outlineLevel="0" collapsed="false">
      <c r="BS54244" s="96" t="n">
        <f aca="false">BR54244-2.5</f>
        <v>-2.5</v>
      </c>
    </row>
    <row r="54245" customFormat="false" ht="12" hidden="false" customHeight="false" outlineLevel="0" collapsed="false">
      <c r="BS54245" s="96" t="n">
        <f aca="false">BR54245-2.5</f>
        <v>-2.5</v>
      </c>
    </row>
    <row r="54246" customFormat="false" ht="12" hidden="false" customHeight="false" outlineLevel="0" collapsed="false">
      <c r="BS54246" s="96" t="n">
        <f aca="false">BR54246-2.5</f>
        <v>-2.5</v>
      </c>
    </row>
    <row r="54247" customFormat="false" ht="12" hidden="false" customHeight="false" outlineLevel="0" collapsed="false">
      <c r="BS54247" s="96" t="n">
        <f aca="false">BR54247-2.5</f>
        <v>-2.5</v>
      </c>
    </row>
    <row r="54248" customFormat="false" ht="12" hidden="false" customHeight="false" outlineLevel="0" collapsed="false">
      <c r="BS54248" s="96" t="n">
        <f aca="false">BR54248-2.5</f>
        <v>-2.5</v>
      </c>
    </row>
    <row r="54249" customFormat="false" ht="12" hidden="false" customHeight="false" outlineLevel="0" collapsed="false">
      <c r="BS54249" s="96" t="n">
        <f aca="false">BR54249-2.5</f>
        <v>-2.5</v>
      </c>
    </row>
    <row r="54250" customFormat="false" ht="12" hidden="false" customHeight="false" outlineLevel="0" collapsed="false">
      <c r="BS54250" s="96" t="n">
        <f aca="false">BR54250-2.5</f>
        <v>-2.5</v>
      </c>
    </row>
    <row r="54251" customFormat="false" ht="12" hidden="false" customHeight="false" outlineLevel="0" collapsed="false">
      <c r="BS54251" s="96" t="n">
        <f aca="false">BR54251-2.5</f>
        <v>-2.5</v>
      </c>
    </row>
    <row r="54252" customFormat="false" ht="12" hidden="false" customHeight="false" outlineLevel="0" collapsed="false">
      <c r="BS54252" s="96" t="n">
        <f aca="false">BR54252-2.5</f>
        <v>-2.5</v>
      </c>
    </row>
    <row r="54253" customFormat="false" ht="12" hidden="false" customHeight="false" outlineLevel="0" collapsed="false">
      <c r="BS54253" s="96" t="n">
        <f aca="false">BR54253-2.5</f>
        <v>-2.5</v>
      </c>
    </row>
    <row r="54254" customFormat="false" ht="12" hidden="false" customHeight="false" outlineLevel="0" collapsed="false">
      <c r="BS54254" s="96" t="n">
        <f aca="false">BR54254-2.5</f>
        <v>-2.5</v>
      </c>
    </row>
    <row r="54255" customFormat="false" ht="12" hidden="false" customHeight="false" outlineLevel="0" collapsed="false">
      <c r="BS54255" s="96" t="n">
        <f aca="false">BR54255-2.5</f>
        <v>-2.5</v>
      </c>
    </row>
    <row r="54256" customFormat="false" ht="12" hidden="false" customHeight="false" outlineLevel="0" collapsed="false">
      <c r="BS54256" s="96" t="n">
        <f aca="false">BR54256-2.5</f>
        <v>-2.5</v>
      </c>
    </row>
    <row r="54257" customFormat="false" ht="12" hidden="false" customHeight="false" outlineLevel="0" collapsed="false">
      <c r="BS54257" s="96" t="n">
        <f aca="false">BR54257-2.5</f>
        <v>-2.5</v>
      </c>
    </row>
    <row r="54258" customFormat="false" ht="12" hidden="false" customHeight="false" outlineLevel="0" collapsed="false">
      <c r="BS54258" s="96" t="n">
        <f aca="false">BR54258-2.5</f>
        <v>-2.5</v>
      </c>
    </row>
    <row r="54259" customFormat="false" ht="12" hidden="false" customHeight="false" outlineLevel="0" collapsed="false">
      <c r="BS54259" s="96" t="n">
        <f aca="false">BR54259-2.5</f>
        <v>-2.5</v>
      </c>
    </row>
    <row r="54260" customFormat="false" ht="12" hidden="false" customHeight="false" outlineLevel="0" collapsed="false">
      <c r="BS54260" s="96" t="n">
        <f aca="false">BR54260-2.5</f>
        <v>-2.5</v>
      </c>
    </row>
    <row r="54261" customFormat="false" ht="12" hidden="false" customHeight="false" outlineLevel="0" collapsed="false">
      <c r="BS54261" s="96" t="n">
        <f aca="false">BR54261-2.5</f>
        <v>-2.5</v>
      </c>
    </row>
    <row r="54262" customFormat="false" ht="12" hidden="false" customHeight="false" outlineLevel="0" collapsed="false">
      <c r="BS54262" s="96" t="n">
        <f aca="false">BR54262-2.5</f>
        <v>-2.5</v>
      </c>
    </row>
    <row r="54263" customFormat="false" ht="12" hidden="false" customHeight="false" outlineLevel="0" collapsed="false">
      <c r="BS54263" s="96" t="n">
        <f aca="false">BR54263-2.5</f>
        <v>-2.5</v>
      </c>
    </row>
    <row r="54264" customFormat="false" ht="12" hidden="false" customHeight="false" outlineLevel="0" collapsed="false">
      <c r="BS54264" s="96" t="n">
        <f aca="false">BR54264-2.5</f>
        <v>-2.5</v>
      </c>
    </row>
    <row r="54265" customFormat="false" ht="12" hidden="false" customHeight="false" outlineLevel="0" collapsed="false">
      <c r="BS54265" s="96" t="n">
        <f aca="false">BR54265-2.5</f>
        <v>-2.5</v>
      </c>
    </row>
    <row r="54266" customFormat="false" ht="12" hidden="false" customHeight="false" outlineLevel="0" collapsed="false">
      <c r="BS54266" s="96" t="n">
        <f aca="false">BR54266-2.5</f>
        <v>-2.5</v>
      </c>
    </row>
    <row r="54267" customFormat="false" ht="12" hidden="false" customHeight="false" outlineLevel="0" collapsed="false">
      <c r="BS54267" s="96" t="n">
        <f aca="false">BR54267-2.5</f>
        <v>-2.5</v>
      </c>
    </row>
    <row r="54268" customFormat="false" ht="12" hidden="false" customHeight="false" outlineLevel="0" collapsed="false">
      <c r="BS54268" s="96" t="n">
        <f aca="false">BR54268-2.5</f>
        <v>-2.5</v>
      </c>
    </row>
    <row r="54269" customFormat="false" ht="12" hidden="false" customHeight="false" outlineLevel="0" collapsed="false">
      <c r="BS54269" s="96" t="n">
        <f aca="false">BR54269-2.5</f>
        <v>-2.5</v>
      </c>
    </row>
    <row r="54270" customFormat="false" ht="12" hidden="false" customHeight="false" outlineLevel="0" collapsed="false">
      <c r="BS54270" s="96" t="n">
        <f aca="false">BR54270-2.5</f>
        <v>-2.5</v>
      </c>
    </row>
    <row r="54271" customFormat="false" ht="12" hidden="false" customHeight="false" outlineLevel="0" collapsed="false">
      <c r="BS54271" s="96" t="n">
        <f aca="false">BR54271-2.5</f>
        <v>-2.5</v>
      </c>
    </row>
    <row r="54272" customFormat="false" ht="12" hidden="false" customHeight="false" outlineLevel="0" collapsed="false">
      <c r="BS54272" s="96" t="n">
        <f aca="false">BR54272-2.5</f>
        <v>-2.5</v>
      </c>
    </row>
    <row r="54273" customFormat="false" ht="12" hidden="false" customHeight="false" outlineLevel="0" collapsed="false">
      <c r="BS54273" s="96" t="n">
        <f aca="false">BR54273-2.5</f>
        <v>-2.5</v>
      </c>
    </row>
    <row r="54274" customFormat="false" ht="12" hidden="false" customHeight="false" outlineLevel="0" collapsed="false">
      <c r="BS54274" s="96" t="n">
        <f aca="false">BR54274-2.5</f>
        <v>-2.5</v>
      </c>
    </row>
    <row r="54275" customFormat="false" ht="12" hidden="false" customHeight="false" outlineLevel="0" collapsed="false">
      <c r="BS54275" s="96" t="n">
        <f aca="false">BR54275-2.5</f>
        <v>-2.5</v>
      </c>
    </row>
    <row r="54276" customFormat="false" ht="12" hidden="false" customHeight="false" outlineLevel="0" collapsed="false">
      <c r="BS54276" s="96" t="n">
        <f aca="false">BR54276-2.5</f>
        <v>-2.5</v>
      </c>
    </row>
    <row r="54277" customFormat="false" ht="12" hidden="false" customHeight="false" outlineLevel="0" collapsed="false">
      <c r="BS54277" s="96" t="n">
        <f aca="false">BR54277-2.5</f>
        <v>-2.5</v>
      </c>
    </row>
    <row r="54278" customFormat="false" ht="12" hidden="false" customHeight="false" outlineLevel="0" collapsed="false">
      <c r="BS54278" s="96" t="n">
        <f aca="false">BR54278-2.5</f>
        <v>-2.5</v>
      </c>
    </row>
    <row r="54279" customFormat="false" ht="12" hidden="false" customHeight="false" outlineLevel="0" collapsed="false">
      <c r="BS54279" s="96" t="n">
        <f aca="false">BR54279-2.5</f>
        <v>-2.5</v>
      </c>
    </row>
    <row r="54280" customFormat="false" ht="12" hidden="false" customHeight="false" outlineLevel="0" collapsed="false">
      <c r="BS54280" s="96" t="n">
        <f aca="false">BR54280-2.5</f>
        <v>-2.5</v>
      </c>
    </row>
    <row r="54281" customFormat="false" ht="12" hidden="false" customHeight="false" outlineLevel="0" collapsed="false">
      <c r="BS54281" s="96" t="n">
        <f aca="false">BR54281-2.5</f>
        <v>-2.5</v>
      </c>
    </row>
    <row r="54282" customFormat="false" ht="12" hidden="false" customHeight="false" outlineLevel="0" collapsed="false">
      <c r="BS54282" s="96" t="n">
        <f aca="false">BR54282-2.5</f>
        <v>-2.5</v>
      </c>
    </row>
    <row r="54283" customFormat="false" ht="12" hidden="false" customHeight="false" outlineLevel="0" collapsed="false">
      <c r="BS54283" s="96" t="n">
        <f aca="false">BR54283-2.5</f>
        <v>-2.5</v>
      </c>
    </row>
    <row r="54284" customFormat="false" ht="12" hidden="false" customHeight="false" outlineLevel="0" collapsed="false">
      <c r="BS54284" s="96" t="n">
        <f aca="false">BR54284-2.5</f>
        <v>-2.5</v>
      </c>
    </row>
    <row r="54285" customFormat="false" ht="12" hidden="false" customHeight="false" outlineLevel="0" collapsed="false">
      <c r="BS54285" s="96" t="n">
        <f aca="false">BR54285-2.5</f>
        <v>-2.5</v>
      </c>
    </row>
    <row r="54286" customFormat="false" ht="12" hidden="false" customHeight="false" outlineLevel="0" collapsed="false">
      <c r="BS54286" s="96" t="n">
        <f aca="false">BR54286-2.5</f>
        <v>-2.5</v>
      </c>
    </row>
    <row r="54287" customFormat="false" ht="12" hidden="false" customHeight="false" outlineLevel="0" collapsed="false">
      <c r="BS54287" s="96" t="n">
        <f aca="false">BR54287-2.5</f>
        <v>-2.5</v>
      </c>
    </row>
    <row r="54288" customFormat="false" ht="12" hidden="false" customHeight="false" outlineLevel="0" collapsed="false">
      <c r="BS54288" s="96" t="n">
        <f aca="false">BR54288-2.5</f>
        <v>-2.5</v>
      </c>
    </row>
    <row r="54289" customFormat="false" ht="12" hidden="false" customHeight="false" outlineLevel="0" collapsed="false">
      <c r="BS54289" s="96" t="n">
        <f aca="false">BR54289-2.5</f>
        <v>-2.5</v>
      </c>
    </row>
    <row r="54290" customFormat="false" ht="12" hidden="false" customHeight="false" outlineLevel="0" collapsed="false">
      <c r="BS54290" s="96" t="n">
        <f aca="false">BR54290-2.5</f>
        <v>-2.5</v>
      </c>
    </row>
    <row r="54291" customFormat="false" ht="12" hidden="false" customHeight="false" outlineLevel="0" collapsed="false">
      <c r="BS54291" s="96" t="n">
        <f aca="false">BR54291-2.5</f>
        <v>-2.5</v>
      </c>
    </row>
    <row r="54292" customFormat="false" ht="12" hidden="false" customHeight="false" outlineLevel="0" collapsed="false">
      <c r="BS54292" s="96" t="n">
        <f aca="false">BR54292-2.5</f>
        <v>-2.5</v>
      </c>
    </row>
    <row r="54293" customFormat="false" ht="12" hidden="false" customHeight="false" outlineLevel="0" collapsed="false">
      <c r="BS54293" s="96" t="n">
        <f aca="false">BR54293-2.5</f>
        <v>-2.5</v>
      </c>
    </row>
    <row r="54294" customFormat="false" ht="12" hidden="false" customHeight="false" outlineLevel="0" collapsed="false">
      <c r="BS54294" s="96" t="n">
        <f aca="false">BR54294-2.5</f>
        <v>-2.5</v>
      </c>
    </row>
    <row r="54295" customFormat="false" ht="12" hidden="false" customHeight="false" outlineLevel="0" collapsed="false">
      <c r="BS54295" s="96" t="n">
        <f aca="false">BR54295-2.5</f>
        <v>-2.5</v>
      </c>
    </row>
    <row r="54296" customFormat="false" ht="12" hidden="false" customHeight="false" outlineLevel="0" collapsed="false">
      <c r="BS54296" s="96" t="n">
        <f aca="false">BR54296-2.5</f>
        <v>-2.5</v>
      </c>
    </row>
    <row r="54297" customFormat="false" ht="12" hidden="false" customHeight="false" outlineLevel="0" collapsed="false">
      <c r="BS54297" s="96" t="n">
        <f aca="false">BR54297-2.5</f>
        <v>-2.5</v>
      </c>
    </row>
    <row r="54298" customFormat="false" ht="12" hidden="false" customHeight="false" outlineLevel="0" collapsed="false">
      <c r="BS54298" s="96" t="n">
        <f aca="false">BR54298-2.5</f>
        <v>-2.5</v>
      </c>
    </row>
    <row r="54299" customFormat="false" ht="12" hidden="false" customHeight="false" outlineLevel="0" collapsed="false">
      <c r="BS54299" s="96" t="n">
        <f aca="false">BR54299-2.5</f>
        <v>-2.5</v>
      </c>
    </row>
    <row r="54300" customFormat="false" ht="12" hidden="false" customHeight="false" outlineLevel="0" collapsed="false">
      <c r="BS54300" s="96" t="n">
        <f aca="false">BR54300-2.5</f>
        <v>-2.5</v>
      </c>
    </row>
    <row r="54301" customFormat="false" ht="12" hidden="false" customHeight="false" outlineLevel="0" collapsed="false">
      <c r="BS54301" s="96" t="n">
        <f aca="false">BR54301-2.5</f>
        <v>-2.5</v>
      </c>
    </row>
    <row r="54302" customFormat="false" ht="12" hidden="false" customHeight="false" outlineLevel="0" collapsed="false">
      <c r="BS54302" s="96" t="n">
        <f aca="false">BR54302-2.5</f>
        <v>-2.5</v>
      </c>
    </row>
    <row r="54303" customFormat="false" ht="12" hidden="false" customHeight="false" outlineLevel="0" collapsed="false">
      <c r="BS54303" s="96" t="n">
        <f aca="false">BR54303-2.5</f>
        <v>-2.5</v>
      </c>
    </row>
    <row r="54304" customFormat="false" ht="12" hidden="false" customHeight="false" outlineLevel="0" collapsed="false">
      <c r="BS54304" s="96" t="n">
        <f aca="false">BR54304-2.5</f>
        <v>-2.5</v>
      </c>
    </row>
    <row r="54305" customFormat="false" ht="12" hidden="false" customHeight="false" outlineLevel="0" collapsed="false">
      <c r="BS54305" s="96" t="n">
        <f aca="false">BR54305-2.5</f>
        <v>-2.5</v>
      </c>
    </row>
    <row r="54306" customFormat="false" ht="12" hidden="false" customHeight="false" outlineLevel="0" collapsed="false">
      <c r="BS54306" s="96" t="n">
        <f aca="false">BR54306-2.5</f>
        <v>-2.5</v>
      </c>
    </row>
    <row r="54307" customFormat="false" ht="12" hidden="false" customHeight="false" outlineLevel="0" collapsed="false">
      <c r="BS54307" s="96" t="n">
        <f aca="false">BR54307-2.5</f>
        <v>-2.5</v>
      </c>
    </row>
    <row r="54308" customFormat="false" ht="12" hidden="false" customHeight="false" outlineLevel="0" collapsed="false">
      <c r="BS54308" s="96" t="n">
        <f aca="false">BR54308-2.5</f>
        <v>-2.5</v>
      </c>
    </row>
    <row r="54309" customFormat="false" ht="12" hidden="false" customHeight="false" outlineLevel="0" collapsed="false">
      <c r="BS54309" s="96" t="n">
        <f aca="false">BR54309-2.5</f>
        <v>-2.5</v>
      </c>
    </row>
    <row r="54310" customFormat="false" ht="12" hidden="false" customHeight="false" outlineLevel="0" collapsed="false">
      <c r="BS54310" s="96" t="n">
        <f aca="false">BR54310-2.5</f>
        <v>-2.5</v>
      </c>
    </row>
    <row r="54311" customFormat="false" ht="12" hidden="false" customHeight="false" outlineLevel="0" collapsed="false">
      <c r="BS54311" s="96" t="n">
        <f aca="false">BR54311-2.5</f>
        <v>-2.5</v>
      </c>
    </row>
    <row r="54312" customFormat="false" ht="12" hidden="false" customHeight="false" outlineLevel="0" collapsed="false">
      <c r="BS54312" s="96" t="n">
        <f aca="false">BR54312-2.5</f>
        <v>-2.5</v>
      </c>
    </row>
    <row r="54313" customFormat="false" ht="12" hidden="false" customHeight="false" outlineLevel="0" collapsed="false">
      <c r="BS54313" s="96" t="n">
        <f aca="false">BR54313-2.5</f>
        <v>-2.5</v>
      </c>
    </row>
    <row r="54314" customFormat="false" ht="12" hidden="false" customHeight="false" outlineLevel="0" collapsed="false">
      <c r="BS54314" s="96" t="n">
        <f aca="false">BR54314-2.5</f>
        <v>-2.5</v>
      </c>
    </row>
    <row r="54315" customFormat="false" ht="12" hidden="false" customHeight="false" outlineLevel="0" collapsed="false">
      <c r="BS54315" s="96" t="n">
        <f aca="false">BR54315-2.5</f>
        <v>-2.5</v>
      </c>
    </row>
    <row r="54316" customFormat="false" ht="12" hidden="false" customHeight="false" outlineLevel="0" collapsed="false">
      <c r="BS54316" s="96" t="n">
        <f aca="false">BR54316-2.5</f>
        <v>-2.5</v>
      </c>
    </row>
    <row r="54317" customFormat="false" ht="12" hidden="false" customHeight="false" outlineLevel="0" collapsed="false">
      <c r="BS54317" s="96" t="n">
        <f aca="false">BR54317-2.5</f>
        <v>-2.5</v>
      </c>
    </row>
    <row r="54318" customFormat="false" ht="12" hidden="false" customHeight="false" outlineLevel="0" collapsed="false">
      <c r="BS54318" s="96" t="n">
        <f aca="false">BR54318-2.5</f>
        <v>-2.5</v>
      </c>
    </row>
    <row r="54319" customFormat="false" ht="12" hidden="false" customHeight="false" outlineLevel="0" collapsed="false">
      <c r="BS54319" s="96" t="n">
        <f aca="false">BR54319-2.5</f>
        <v>-2.5</v>
      </c>
    </row>
    <row r="54320" customFormat="false" ht="12" hidden="false" customHeight="false" outlineLevel="0" collapsed="false">
      <c r="BS54320" s="96" t="n">
        <f aca="false">BR54320-2.5</f>
        <v>-2.5</v>
      </c>
    </row>
    <row r="54321" customFormat="false" ht="12" hidden="false" customHeight="false" outlineLevel="0" collapsed="false">
      <c r="BS54321" s="96" t="n">
        <f aca="false">BR54321-2.5</f>
        <v>-2.5</v>
      </c>
    </row>
    <row r="54322" customFormat="false" ht="12" hidden="false" customHeight="false" outlineLevel="0" collapsed="false">
      <c r="BS54322" s="96" t="n">
        <f aca="false">BR54322-2.5</f>
        <v>-2.5</v>
      </c>
    </row>
    <row r="54323" customFormat="false" ht="12" hidden="false" customHeight="false" outlineLevel="0" collapsed="false">
      <c r="BS54323" s="96" t="n">
        <f aca="false">BR54323-2.5</f>
        <v>-2.5</v>
      </c>
    </row>
    <row r="54324" customFormat="false" ht="12" hidden="false" customHeight="false" outlineLevel="0" collapsed="false">
      <c r="BS54324" s="96" t="n">
        <f aca="false">BR54324-2.5</f>
        <v>-2.5</v>
      </c>
    </row>
    <row r="54325" customFormat="false" ht="12" hidden="false" customHeight="false" outlineLevel="0" collapsed="false">
      <c r="BS54325" s="96" t="n">
        <f aca="false">BR54325-2.5</f>
        <v>-2.5</v>
      </c>
    </row>
    <row r="54326" customFormat="false" ht="12" hidden="false" customHeight="false" outlineLevel="0" collapsed="false">
      <c r="BS54326" s="96" t="n">
        <f aca="false">BR54326-2.5</f>
        <v>-2.5</v>
      </c>
    </row>
    <row r="54327" customFormat="false" ht="12" hidden="false" customHeight="false" outlineLevel="0" collapsed="false">
      <c r="BS54327" s="96" t="n">
        <f aca="false">BR54327-2.5</f>
        <v>-2.5</v>
      </c>
    </row>
    <row r="54328" customFormat="false" ht="12" hidden="false" customHeight="false" outlineLevel="0" collapsed="false">
      <c r="BS54328" s="96" t="n">
        <f aca="false">BR54328-2.5</f>
        <v>-2.5</v>
      </c>
    </row>
    <row r="54329" customFormat="false" ht="12" hidden="false" customHeight="false" outlineLevel="0" collapsed="false">
      <c r="BS54329" s="96" t="n">
        <f aca="false">BR54329-2.5</f>
        <v>-2.5</v>
      </c>
    </row>
    <row r="54330" customFormat="false" ht="12" hidden="false" customHeight="false" outlineLevel="0" collapsed="false">
      <c r="BS54330" s="96" t="n">
        <f aca="false">BR54330-2.5</f>
        <v>-2.5</v>
      </c>
    </row>
    <row r="54331" customFormat="false" ht="12" hidden="false" customHeight="false" outlineLevel="0" collapsed="false">
      <c r="BS54331" s="96" t="n">
        <f aca="false">BR54331-2.5</f>
        <v>-2.5</v>
      </c>
    </row>
    <row r="54332" customFormat="false" ht="12" hidden="false" customHeight="false" outlineLevel="0" collapsed="false">
      <c r="BS54332" s="96" t="n">
        <f aca="false">BR54332-2.5</f>
        <v>-2.5</v>
      </c>
    </row>
    <row r="54333" customFormat="false" ht="12" hidden="false" customHeight="false" outlineLevel="0" collapsed="false">
      <c r="BS54333" s="96" t="n">
        <f aca="false">BR54333-2.5</f>
        <v>-2.5</v>
      </c>
    </row>
    <row r="54334" customFormat="false" ht="12" hidden="false" customHeight="false" outlineLevel="0" collapsed="false">
      <c r="BS54334" s="96" t="n">
        <f aca="false">BR54334-2.5</f>
        <v>-2.5</v>
      </c>
    </row>
    <row r="54335" customFormat="false" ht="12" hidden="false" customHeight="false" outlineLevel="0" collapsed="false">
      <c r="BS54335" s="96" t="n">
        <f aca="false">BR54335-2.5</f>
        <v>-2.5</v>
      </c>
    </row>
    <row r="54336" customFormat="false" ht="12" hidden="false" customHeight="false" outlineLevel="0" collapsed="false">
      <c r="BS54336" s="96" t="n">
        <f aca="false">BR54336-2.5</f>
        <v>-2.5</v>
      </c>
    </row>
    <row r="54337" customFormat="false" ht="12" hidden="false" customHeight="false" outlineLevel="0" collapsed="false">
      <c r="BS54337" s="96" t="n">
        <f aca="false">BR54337-2.5</f>
        <v>-2.5</v>
      </c>
    </row>
    <row r="54338" customFormat="false" ht="12" hidden="false" customHeight="false" outlineLevel="0" collapsed="false">
      <c r="BS54338" s="96" t="n">
        <f aca="false">BR54338-2.5</f>
        <v>-2.5</v>
      </c>
    </row>
    <row r="54339" customFormat="false" ht="12" hidden="false" customHeight="false" outlineLevel="0" collapsed="false">
      <c r="BS54339" s="96" t="n">
        <f aca="false">BR54339-2.5</f>
        <v>-2.5</v>
      </c>
    </row>
    <row r="54340" customFormat="false" ht="12" hidden="false" customHeight="false" outlineLevel="0" collapsed="false">
      <c r="BS54340" s="96" t="n">
        <f aca="false">BR54340-2.5</f>
        <v>-2.5</v>
      </c>
    </row>
    <row r="54341" customFormat="false" ht="12" hidden="false" customHeight="false" outlineLevel="0" collapsed="false">
      <c r="BS54341" s="96" t="n">
        <f aca="false">BR54341-2.5</f>
        <v>-2.5</v>
      </c>
    </row>
    <row r="54342" customFormat="false" ht="12" hidden="false" customHeight="false" outlineLevel="0" collapsed="false">
      <c r="BS54342" s="96" t="n">
        <f aca="false">BR54342-2.5</f>
        <v>-2.5</v>
      </c>
    </row>
    <row r="54343" customFormat="false" ht="12" hidden="false" customHeight="false" outlineLevel="0" collapsed="false">
      <c r="BS54343" s="96" t="n">
        <f aca="false">BR54343-2.5</f>
        <v>-2.5</v>
      </c>
    </row>
    <row r="54344" customFormat="false" ht="12" hidden="false" customHeight="false" outlineLevel="0" collapsed="false">
      <c r="BS54344" s="96" t="n">
        <f aca="false">BR54344-2.5</f>
        <v>-2.5</v>
      </c>
    </row>
    <row r="54345" customFormat="false" ht="12" hidden="false" customHeight="false" outlineLevel="0" collapsed="false">
      <c r="BS54345" s="96" t="n">
        <f aca="false">BR54345-2.5</f>
        <v>-2.5</v>
      </c>
    </row>
    <row r="54346" customFormat="false" ht="12" hidden="false" customHeight="false" outlineLevel="0" collapsed="false">
      <c r="BS54346" s="96" t="n">
        <f aca="false">BR54346-2.5</f>
        <v>-2.5</v>
      </c>
    </row>
    <row r="54347" customFormat="false" ht="12" hidden="false" customHeight="false" outlineLevel="0" collapsed="false">
      <c r="BS54347" s="96" t="n">
        <f aca="false">BR54347-2.5</f>
        <v>-2.5</v>
      </c>
    </row>
    <row r="54348" customFormat="false" ht="12" hidden="false" customHeight="false" outlineLevel="0" collapsed="false">
      <c r="BS54348" s="96" t="n">
        <f aca="false">BR54348-2.5</f>
        <v>-2.5</v>
      </c>
    </row>
    <row r="54349" customFormat="false" ht="12" hidden="false" customHeight="false" outlineLevel="0" collapsed="false">
      <c r="BS54349" s="96" t="n">
        <f aca="false">BR54349-2.5</f>
        <v>-2.5</v>
      </c>
    </row>
    <row r="54350" customFormat="false" ht="12" hidden="false" customHeight="false" outlineLevel="0" collapsed="false">
      <c r="BS54350" s="96" t="n">
        <f aca="false">BR54350-2.5</f>
        <v>-2.5</v>
      </c>
    </row>
    <row r="54351" customFormat="false" ht="12" hidden="false" customHeight="false" outlineLevel="0" collapsed="false">
      <c r="BS54351" s="96" t="n">
        <f aca="false">BR54351-2.5</f>
        <v>-2.5</v>
      </c>
    </row>
    <row r="54352" customFormat="false" ht="12" hidden="false" customHeight="false" outlineLevel="0" collapsed="false">
      <c r="BS54352" s="96" t="n">
        <f aca="false">BR54352-2.5</f>
        <v>-2.5</v>
      </c>
    </row>
    <row r="54353" customFormat="false" ht="12" hidden="false" customHeight="false" outlineLevel="0" collapsed="false">
      <c r="BS54353" s="96" t="n">
        <f aca="false">BR54353-2.5</f>
        <v>-2.5</v>
      </c>
    </row>
    <row r="54354" customFormat="false" ht="12" hidden="false" customHeight="false" outlineLevel="0" collapsed="false">
      <c r="BS54354" s="96" t="n">
        <f aca="false">BR54354-2.5</f>
        <v>-2.5</v>
      </c>
    </row>
    <row r="54355" customFormat="false" ht="12" hidden="false" customHeight="false" outlineLevel="0" collapsed="false">
      <c r="BS54355" s="96" t="n">
        <f aca="false">BR54355-2.5</f>
        <v>-2.5</v>
      </c>
    </row>
    <row r="54356" customFormat="false" ht="12" hidden="false" customHeight="false" outlineLevel="0" collapsed="false">
      <c r="BS54356" s="96" t="n">
        <f aca="false">BR54356-2.5</f>
        <v>-2.5</v>
      </c>
    </row>
    <row r="54357" customFormat="false" ht="12" hidden="false" customHeight="false" outlineLevel="0" collapsed="false">
      <c r="BS54357" s="96" t="n">
        <f aca="false">BR54357-2.5</f>
        <v>-2.5</v>
      </c>
    </row>
    <row r="54358" customFormat="false" ht="12" hidden="false" customHeight="false" outlineLevel="0" collapsed="false">
      <c r="BS54358" s="96" t="n">
        <f aca="false">BR54358-2.5</f>
        <v>-2.5</v>
      </c>
    </row>
    <row r="54359" customFormat="false" ht="12" hidden="false" customHeight="false" outlineLevel="0" collapsed="false">
      <c r="BS54359" s="96" t="n">
        <f aca="false">BR54359-2.5</f>
        <v>-2.5</v>
      </c>
    </row>
    <row r="54360" customFormat="false" ht="12" hidden="false" customHeight="false" outlineLevel="0" collapsed="false">
      <c r="BS54360" s="96" t="n">
        <f aca="false">BR54360-2.5</f>
        <v>-2.5</v>
      </c>
    </row>
    <row r="54361" customFormat="false" ht="12" hidden="false" customHeight="false" outlineLevel="0" collapsed="false">
      <c r="BS54361" s="96" t="n">
        <f aca="false">BR54361-2.5</f>
        <v>-2.5</v>
      </c>
    </row>
    <row r="54362" customFormat="false" ht="12" hidden="false" customHeight="false" outlineLevel="0" collapsed="false">
      <c r="BS54362" s="96" t="n">
        <f aca="false">BR54362-2.5</f>
        <v>-2.5</v>
      </c>
    </row>
    <row r="54363" customFormat="false" ht="12" hidden="false" customHeight="false" outlineLevel="0" collapsed="false">
      <c r="BS54363" s="96" t="n">
        <f aca="false">BR54363-2.5</f>
        <v>-2.5</v>
      </c>
    </row>
    <row r="54364" customFormat="false" ht="12" hidden="false" customHeight="false" outlineLevel="0" collapsed="false">
      <c r="BS54364" s="96" t="n">
        <f aca="false">BR54364-2.5</f>
        <v>-2.5</v>
      </c>
    </row>
    <row r="54365" customFormat="false" ht="12" hidden="false" customHeight="false" outlineLevel="0" collapsed="false">
      <c r="BS54365" s="96" t="n">
        <f aca="false">BR54365-2.5</f>
        <v>-2.5</v>
      </c>
    </row>
    <row r="54366" customFormat="false" ht="12" hidden="false" customHeight="false" outlineLevel="0" collapsed="false">
      <c r="BS54366" s="96" t="n">
        <f aca="false">BR54366-2.5</f>
        <v>-2.5</v>
      </c>
    </row>
    <row r="54367" customFormat="false" ht="12" hidden="false" customHeight="false" outlineLevel="0" collapsed="false">
      <c r="BS54367" s="96" t="n">
        <f aca="false">BR54367-2.5</f>
        <v>-2.5</v>
      </c>
    </row>
    <row r="54368" customFormat="false" ht="12" hidden="false" customHeight="false" outlineLevel="0" collapsed="false">
      <c r="BS54368" s="96" t="n">
        <f aca="false">BR54368-2.5</f>
        <v>-2.5</v>
      </c>
    </row>
    <row r="54369" customFormat="false" ht="12" hidden="false" customHeight="false" outlineLevel="0" collapsed="false">
      <c r="BS54369" s="96" t="n">
        <f aca="false">BR54369-2.5</f>
        <v>-2.5</v>
      </c>
    </row>
    <row r="54370" customFormat="false" ht="12" hidden="false" customHeight="false" outlineLevel="0" collapsed="false">
      <c r="BS54370" s="96" t="n">
        <f aca="false">BR54370-2.5</f>
        <v>-2.5</v>
      </c>
    </row>
    <row r="54371" customFormat="false" ht="12" hidden="false" customHeight="false" outlineLevel="0" collapsed="false">
      <c r="BS54371" s="96" t="n">
        <f aca="false">BR54371-2.5</f>
        <v>-2.5</v>
      </c>
    </row>
    <row r="54372" customFormat="false" ht="12" hidden="false" customHeight="false" outlineLevel="0" collapsed="false">
      <c r="BS54372" s="96" t="n">
        <f aca="false">BR54372-2.5</f>
        <v>-2.5</v>
      </c>
    </row>
    <row r="54373" customFormat="false" ht="12" hidden="false" customHeight="false" outlineLevel="0" collapsed="false">
      <c r="BS54373" s="96" t="n">
        <f aca="false">BR54373-2.5</f>
        <v>-2.5</v>
      </c>
    </row>
    <row r="54374" customFormat="false" ht="12" hidden="false" customHeight="false" outlineLevel="0" collapsed="false">
      <c r="BS54374" s="96" t="n">
        <f aca="false">BR54374-2.5</f>
        <v>-2.5</v>
      </c>
    </row>
    <row r="54375" customFormat="false" ht="12" hidden="false" customHeight="false" outlineLevel="0" collapsed="false">
      <c r="BS54375" s="96" t="n">
        <f aca="false">BR54375-2.5</f>
        <v>-2.5</v>
      </c>
    </row>
    <row r="54376" customFormat="false" ht="12" hidden="false" customHeight="false" outlineLevel="0" collapsed="false">
      <c r="BS54376" s="96" t="n">
        <f aca="false">BR54376-2.5</f>
        <v>-2.5</v>
      </c>
    </row>
    <row r="54377" customFormat="false" ht="12" hidden="false" customHeight="false" outlineLevel="0" collapsed="false">
      <c r="BS54377" s="96" t="n">
        <f aca="false">BR54377-2.5</f>
        <v>-2.5</v>
      </c>
    </row>
    <row r="54378" customFormat="false" ht="12" hidden="false" customHeight="false" outlineLevel="0" collapsed="false">
      <c r="BS54378" s="96" t="n">
        <f aca="false">BR54378-2.5</f>
        <v>-2.5</v>
      </c>
    </row>
    <row r="54379" customFormat="false" ht="12" hidden="false" customHeight="false" outlineLevel="0" collapsed="false">
      <c r="BS54379" s="96" t="n">
        <f aca="false">BR54379-2.5</f>
        <v>-2.5</v>
      </c>
    </row>
    <row r="54380" customFormat="false" ht="12" hidden="false" customHeight="false" outlineLevel="0" collapsed="false">
      <c r="BS54380" s="96" t="n">
        <f aca="false">BR54380-2.5</f>
        <v>-2.5</v>
      </c>
    </row>
    <row r="54381" customFormat="false" ht="12" hidden="false" customHeight="false" outlineLevel="0" collapsed="false">
      <c r="BS54381" s="96" t="n">
        <f aca="false">BR54381-2.5</f>
        <v>-2.5</v>
      </c>
    </row>
    <row r="54382" customFormat="false" ht="12" hidden="false" customHeight="false" outlineLevel="0" collapsed="false">
      <c r="BS54382" s="96" t="n">
        <f aca="false">BR54382-2.5</f>
        <v>-2.5</v>
      </c>
    </row>
    <row r="54383" customFormat="false" ht="12" hidden="false" customHeight="false" outlineLevel="0" collapsed="false">
      <c r="BS54383" s="96" t="n">
        <f aca="false">BR54383-2.5</f>
        <v>-2.5</v>
      </c>
    </row>
    <row r="54384" customFormat="false" ht="12" hidden="false" customHeight="false" outlineLevel="0" collapsed="false">
      <c r="BS54384" s="96" t="n">
        <f aca="false">BR54384-2.5</f>
        <v>-2.5</v>
      </c>
    </row>
    <row r="54385" customFormat="false" ht="12" hidden="false" customHeight="false" outlineLevel="0" collapsed="false">
      <c r="BS54385" s="96" t="n">
        <f aca="false">BR54385-2.5</f>
        <v>-2.5</v>
      </c>
    </row>
    <row r="54386" customFormat="false" ht="12" hidden="false" customHeight="false" outlineLevel="0" collapsed="false">
      <c r="BS54386" s="96" t="n">
        <f aca="false">BR54386-2.5</f>
        <v>-2.5</v>
      </c>
    </row>
    <row r="54387" customFormat="false" ht="12" hidden="false" customHeight="false" outlineLevel="0" collapsed="false">
      <c r="BS54387" s="96" t="n">
        <f aca="false">BR54387-2.5</f>
        <v>-2.5</v>
      </c>
    </row>
    <row r="54388" customFormat="false" ht="12" hidden="false" customHeight="false" outlineLevel="0" collapsed="false">
      <c r="BS54388" s="96" t="n">
        <f aca="false">BR54388-2.5</f>
        <v>-2.5</v>
      </c>
    </row>
    <row r="54389" customFormat="false" ht="12" hidden="false" customHeight="false" outlineLevel="0" collapsed="false">
      <c r="BS54389" s="96" t="n">
        <f aca="false">BR54389-2.5</f>
        <v>-2.5</v>
      </c>
    </row>
    <row r="54390" customFormat="false" ht="12" hidden="false" customHeight="false" outlineLevel="0" collapsed="false">
      <c r="BS54390" s="96" t="n">
        <f aca="false">BR54390-2.5</f>
        <v>-2.5</v>
      </c>
    </row>
    <row r="54391" customFormat="false" ht="12" hidden="false" customHeight="false" outlineLevel="0" collapsed="false">
      <c r="BS54391" s="96" t="n">
        <f aca="false">BR54391-2.5</f>
        <v>-2.5</v>
      </c>
    </row>
    <row r="54392" customFormat="false" ht="12" hidden="false" customHeight="false" outlineLevel="0" collapsed="false">
      <c r="BS54392" s="96" t="n">
        <f aca="false">BR54392-2.5</f>
        <v>-2.5</v>
      </c>
    </row>
    <row r="54393" customFormat="false" ht="12" hidden="false" customHeight="false" outlineLevel="0" collapsed="false">
      <c r="BS54393" s="96" t="n">
        <f aca="false">BR54393-2.5</f>
        <v>-2.5</v>
      </c>
    </row>
    <row r="54394" customFormat="false" ht="12" hidden="false" customHeight="false" outlineLevel="0" collapsed="false">
      <c r="BS54394" s="96" t="n">
        <f aca="false">BR54394-2.5</f>
        <v>-2.5</v>
      </c>
    </row>
    <row r="54395" customFormat="false" ht="12" hidden="false" customHeight="false" outlineLevel="0" collapsed="false">
      <c r="BS54395" s="96" t="n">
        <f aca="false">BR54395-2.5</f>
        <v>-2.5</v>
      </c>
    </row>
    <row r="54396" customFormat="false" ht="12" hidden="false" customHeight="false" outlineLevel="0" collapsed="false">
      <c r="BS54396" s="96" t="n">
        <f aca="false">BR54396-2.5</f>
        <v>-2.5</v>
      </c>
    </row>
    <row r="54397" customFormat="false" ht="12" hidden="false" customHeight="false" outlineLevel="0" collapsed="false">
      <c r="BS54397" s="96" t="n">
        <f aca="false">BR54397-2.5</f>
        <v>-2.5</v>
      </c>
    </row>
    <row r="54398" customFormat="false" ht="12" hidden="false" customHeight="false" outlineLevel="0" collapsed="false">
      <c r="BS54398" s="96" t="n">
        <f aca="false">BR54398-2.5</f>
        <v>-2.5</v>
      </c>
    </row>
    <row r="54399" customFormat="false" ht="12" hidden="false" customHeight="false" outlineLevel="0" collapsed="false">
      <c r="BS54399" s="96" t="n">
        <f aca="false">BR54399-2.5</f>
        <v>-2.5</v>
      </c>
    </row>
    <row r="54400" customFormat="false" ht="12" hidden="false" customHeight="false" outlineLevel="0" collapsed="false">
      <c r="BS54400" s="96" t="n">
        <f aca="false">BR54400-2.5</f>
        <v>-2.5</v>
      </c>
    </row>
    <row r="54401" customFormat="false" ht="12" hidden="false" customHeight="false" outlineLevel="0" collapsed="false">
      <c r="BS54401" s="96" t="n">
        <f aca="false">BR54401-2.5</f>
        <v>-2.5</v>
      </c>
    </row>
    <row r="54402" customFormat="false" ht="12" hidden="false" customHeight="false" outlineLevel="0" collapsed="false">
      <c r="BS54402" s="96" t="n">
        <f aca="false">BR54402-2.5</f>
        <v>-2.5</v>
      </c>
    </row>
    <row r="54403" customFormat="false" ht="12" hidden="false" customHeight="false" outlineLevel="0" collapsed="false">
      <c r="BS54403" s="96" t="n">
        <f aca="false">BR54403-2.5</f>
        <v>-2.5</v>
      </c>
    </row>
    <row r="54404" customFormat="false" ht="12" hidden="false" customHeight="false" outlineLevel="0" collapsed="false">
      <c r="BS54404" s="96" t="n">
        <f aca="false">BR54404-2.5</f>
        <v>-2.5</v>
      </c>
    </row>
    <row r="54405" customFormat="false" ht="12" hidden="false" customHeight="false" outlineLevel="0" collapsed="false">
      <c r="BS54405" s="96" t="n">
        <f aca="false">BR54405-2.5</f>
        <v>-2.5</v>
      </c>
    </row>
    <row r="54406" customFormat="false" ht="12" hidden="false" customHeight="false" outlineLevel="0" collapsed="false">
      <c r="BS54406" s="96" t="n">
        <f aca="false">BR54406-2.5</f>
        <v>-2.5</v>
      </c>
    </row>
    <row r="54407" customFormat="false" ht="12" hidden="false" customHeight="false" outlineLevel="0" collapsed="false">
      <c r="BS54407" s="96" t="n">
        <f aca="false">BR54407-2.5</f>
        <v>-2.5</v>
      </c>
    </row>
    <row r="54408" customFormat="false" ht="12" hidden="false" customHeight="false" outlineLevel="0" collapsed="false">
      <c r="BS54408" s="96" t="n">
        <f aca="false">BR54408-2.5</f>
        <v>-2.5</v>
      </c>
    </row>
    <row r="54409" customFormat="false" ht="12" hidden="false" customHeight="false" outlineLevel="0" collapsed="false">
      <c r="BS54409" s="96" t="n">
        <f aca="false">BR54409-2.5</f>
        <v>-2.5</v>
      </c>
    </row>
    <row r="54410" customFormat="false" ht="12" hidden="false" customHeight="false" outlineLevel="0" collapsed="false">
      <c r="BS54410" s="96" t="n">
        <f aca="false">BR54410-2.5</f>
        <v>-2.5</v>
      </c>
    </row>
    <row r="54411" customFormat="false" ht="12" hidden="false" customHeight="false" outlineLevel="0" collapsed="false">
      <c r="BS54411" s="96" t="n">
        <f aca="false">BR54411-2.5</f>
        <v>-2.5</v>
      </c>
    </row>
    <row r="54412" customFormat="false" ht="12" hidden="false" customHeight="false" outlineLevel="0" collapsed="false">
      <c r="BS54412" s="96" t="n">
        <f aca="false">BR54412-2.5</f>
        <v>-2.5</v>
      </c>
    </row>
    <row r="54413" customFormat="false" ht="12" hidden="false" customHeight="false" outlineLevel="0" collapsed="false">
      <c r="BS54413" s="96" t="n">
        <f aca="false">BR54413-2.5</f>
        <v>-2.5</v>
      </c>
    </row>
    <row r="54414" customFormat="false" ht="12" hidden="false" customHeight="false" outlineLevel="0" collapsed="false">
      <c r="BS54414" s="96" t="n">
        <f aca="false">BR54414-2.5</f>
        <v>-2.5</v>
      </c>
    </row>
    <row r="54415" customFormat="false" ht="12" hidden="false" customHeight="false" outlineLevel="0" collapsed="false">
      <c r="BS54415" s="96" t="n">
        <f aca="false">BR54415-2.5</f>
        <v>-2.5</v>
      </c>
    </row>
    <row r="54416" customFormat="false" ht="12" hidden="false" customHeight="false" outlineLevel="0" collapsed="false">
      <c r="BS54416" s="96" t="n">
        <f aca="false">BR54416-2.5</f>
        <v>-2.5</v>
      </c>
    </row>
    <row r="54417" customFormat="false" ht="12" hidden="false" customHeight="false" outlineLevel="0" collapsed="false">
      <c r="BS54417" s="96" t="n">
        <f aca="false">BR54417-2.5</f>
        <v>-2.5</v>
      </c>
    </row>
    <row r="54418" customFormat="false" ht="12" hidden="false" customHeight="false" outlineLevel="0" collapsed="false">
      <c r="BS54418" s="96" t="n">
        <f aca="false">BR54418-2.5</f>
        <v>-2.5</v>
      </c>
    </row>
    <row r="54419" customFormat="false" ht="12" hidden="false" customHeight="false" outlineLevel="0" collapsed="false">
      <c r="BS54419" s="96" t="n">
        <f aca="false">BR54419-2.5</f>
        <v>-2.5</v>
      </c>
    </row>
    <row r="54420" customFormat="false" ht="12" hidden="false" customHeight="false" outlineLevel="0" collapsed="false">
      <c r="BS54420" s="96" t="n">
        <f aca="false">BR54420-2.5</f>
        <v>-2.5</v>
      </c>
    </row>
    <row r="54421" customFormat="false" ht="12" hidden="false" customHeight="false" outlineLevel="0" collapsed="false">
      <c r="BS54421" s="96" t="n">
        <f aca="false">BR54421-2.5</f>
        <v>-2.5</v>
      </c>
    </row>
    <row r="54422" customFormat="false" ht="12" hidden="false" customHeight="false" outlineLevel="0" collapsed="false">
      <c r="BS54422" s="96" t="n">
        <f aca="false">BR54422-2.5</f>
        <v>-2.5</v>
      </c>
    </row>
    <row r="54423" customFormat="false" ht="12" hidden="false" customHeight="false" outlineLevel="0" collapsed="false">
      <c r="BS54423" s="96" t="n">
        <f aca="false">BR54423-2.5</f>
        <v>-2.5</v>
      </c>
    </row>
    <row r="54424" customFormat="false" ht="12" hidden="false" customHeight="false" outlineLevel="0" collapsed="false">
      <c r="BS54424" s="96" t="n">
        <f aca="false">BR54424-2.5</f>
        <v>-2.5</v>
      </c>
    </row>
    <row r="54425" customFormat="false" ht="12" hidden="false" customHeight="false" outlineLevel="0" collapsed="false">
      <c r="BS54425" s="96" t="n">
        <f aca="false">BR54425-2.5</f>
        <v>-2.5</v>
      </c>
    </row>
    <row r="54426" customFormat="false" ht="12" hidden="false" customHeight="false" outlineLevel="0" collapsed="false">
      <c r="BS54426" s="96" t="n">
        <f aca="false">BR54426-2.5</f>
        <v>-2.5</v>
      </c>
    </row>
    <row r="54427" customFormat="false" ht="12" hidden="false" customHeight="false" outlineLevel="0" collapsed="false">
      <c r="BS54427" s="96" t="n">
        <f aca="false">BR54427-2.5</f>
        <v>-2.5</v>
      </c>
    </row>
    <row r="54428" customFormat="false" ht="12" hidden="false" customHeight="false" outlineLevel="0" collapsed="false">
      <c r="BS54428" s="96" t="n">
        <f aca="false">BR54428-2.5</f>
        <v>-2.5</v>
      </c>
    </row>
    <row r="54429" customFormat="false" ht="12" hidden="false" customHeight="false" outlineLevel="0" collapsed="false">
      <c r="BS54429" s="96" t="n">
        <f aca="false">BR54429-2.5</f>
        <v>-2.5</v>
      </c>
    </row>
    <row r="54430" customFormat="false" ht="12" hidden="false" customHeight="false" outlineLevel="0" collapsed="false">
      <c r="BS54430" s="96" t="n">
        <f aca="false">BR54430-2.5</f>
        <v>-2.5</v>
      </c>
    </row>
    <row r="54431" customFormat="false" ht="12" hidden="false" customHeight="false" outlineLevel="0" collapsed="false">
      <c r="BS54431" s="96" t="n">
        <f aca="false">BR54431-2.5</f>
        <v>-2.5</v>
      </c>
    </row>
    <row r="54432" customFormat="false" ht="12" hidden="false" customHeight="false" outlineLevel="0" collapsed="false">
      <c r="BS54432" s="96" t="n">
        <f aca="false">BR54432-2.5</f>
        <v>-2.5</v>
      </c>
    </row>
    <row r="54433" customFormat="false" ht="12" hidden="false" customHeight="false" outlineLevel="0" collapsed="false">
      <c r="BS54433" s="96" t="n">
        <f aca="false">BR54433-2.5</f>
        <v>-2.5</v>
      </c>
    </row>
    <row r="54434" customFormat="false" ht="12" hidden="false" customHeight="false" outlineLevel="0" collapsed="false">
      <c r="BS54434" s="96" t="n">
        <f aca="false">BR54434-2.5</f>
        <v>-2.5</v>
      </c>
    </row>
    <row r="54435" customFormat="false" ht="12" hidden="false" customHeight="false" outlineLevel="0" collapsed="false">
      <c r="BS54435" s="96" t="n">
        <f aca="false">BR54435-2.5</f>
        <v>-2.5</v>
      </c>
    </row>
    <row r="54436" customFormat="false" ht="12" hidden="false" customHeight="false" outlineLevel="0" collapsed="false">
      <c r="BS54436" s="96" t="n">
        <f aca="false">BR54436-2.5</f>
        <v>-2.5</v>
      </c>
    </row>
    <row r="54437" customFormat="false" ht="12" hidden="false" customHeight="false" outlineLevel="0" collapsed="false">
      <c r="BS54437" s="96" t="n">
        <f aca="false">BR54437-2.5</f>
        <v>-2.5</v>
      </c>
    </row>
    <row r="54438" customFormat="false" ht="12" hidden="false" customHeight="false" outlineLevel="0" collapsed="false">
      <c r="BS54438" s="96" t="n">
        <f aca="false">BR54438-2.5</f>
        <v>-2.5</v>
      </c>
    </row>
    <row r="54439" customFormat="false" ht="12" hidden="false" customHeight="false" outlineLevel="0" collapsed="false">
      <c r="BS54439" s="96" t="n">
        <f aca="false">BR54439-2.5</f>
        <v>-2.5</v>
      </c>
    </row>
    <row r="54440" customFormat="false" ht="12" hidden="false" customHeight="false" outlineLevel="0" collapsed="false">
      <c r="BS54440" s="96" t="n">
        <f aca="false">BR54440-2.5</f>
        <v>-2.5</v>
      </c>
    </row>
    <row r="54441" customFormat="false" ht="12" hidden="false" customHeight="false" outlineLevel="0" collapsed="false">
      <c r="BS54441" s="96" t="n">
        <f aca="false">BR54441-2.5</f>
        <v>-2.5</v>
      </c>
    </row>
    <row r="54442" customFormat="false" ht="12" hidden="false" customHeight="false" outlineLevel="0" collapsed="false">
      <c r="BS54442" s="96" t="n">
        <f aca="false">BR54442-2.5</f>
        <v>-2.5</v>
      </c>
    </row>
    <row r="54443" customFormat="false" ht="12" hidden="false" customHeight="false" outlineLevel="0" collapsed="false">
      <c r="BS54443" s="96" t="n">
        <f aca="false">BR54443-2.5</f>
        <v>-2.5</v>
      </c>
    </row>
    <row r="54444" customFormat="false" ht="12" hidden="false" customHeight="false" outlineLevel="0" collapsed="false">
      <c r="BS54444" s="96" t="n">
        <f aca="false">BR54444-2.5</f>
        <v>-2.5</v>
      </c>
    </row>
    <row r="54445" customFormat="false" ht="12" hidden="false" customHeight="false" outlineLevel="0" collapsed="false">
      <c r="BS54445" s="96" t="n">
        <f aca="false">BR54445-2.5</f>
        <v>-2.5</v>
      </c>
    </row>
    <row r="54446" customFormat="false" ht="12" hidden="false" customHeight="false" outlineLevel="0" collapsed="false">
      <c r="BS54446" s="96" t="n">
        <f aca="false">BR54446-2.5</f>
        <v>-2.5</v>
      </c>
    </row>
    <row r="54447" customFormat="false" ht="12" hidden="false" customHeight="false" outlineLevel="0" collapsed="false">
      <c r="BS54447" s="96" t="n">
        <f aca="false">BR54447-2.5</f>
        <v>-2.5</v>
      </c>
    </row>
    <row r="54448" customFormat="false" ht="12" hidden="false" customHeight="false" outlineLevel="0" collapsed="false">
      <c r="BS54448" s="96" t="n">
        <f aca="false">BR54448-2.5</f>
        <v>-2.5</v>
      </c>
    </row>
    <row r="54449" customFormat="false" ht="12" hidden="false" customHeight="false" outlineLevel="0" collapsed="false">
      <c r="BS54449" s="96" t="n">
        <f aca="false">BR54449-2.5</f>
        <v>-2.5</v>
      </c>
    </row>
    <row r="54450" customFormat="false" ht="12" hidden="false" customHeight="false" outlineLevel="0" collapsed="false">
      <c r="BS54450" s="96" t="n">
        <f aca="false">BR54450-2.5</f>
        <v>-2.5</v>
      </c>
    </row>
    <row r="54451" customFormat="false" ht="12" hidden="false" customHeight="false" outlineLevel="0" collapsed="false">
      <c r="BS54451" s="96" t="n">
        <f aca="false">BR54451-2.5</f>
        <v>-2.5</v>
      </c>
    </row>
    <row r="54452" customFormat="false" ht="12" hidden="false" customHeight="false" outlineLevel="0" collapsed="false">
      <c r="BS54452" s="96" t="n">
        <f aca="false">BR54452-2.5</f>
        <v>-2.5</v>
      </c>
    </row>
    <row r="54453" customFormat="false" ht="12" hidden="false" customHeight="false" outlineLevel="0" collapsed="false">
      <c r="BS54453" s="96" t="n">
        <f aca="false">BR54453-2.5</f>
        <v>-2.5</v>
      </c>
    </row>
    <row r="54454" customFormat="false" ht="12" hidden="false" customHeight="false" outlineLevel="0" collapsed="false">
      <c r="BS54454" s="96" t="n">
        <f aca="false">BR54454-2.5</f>
        <v>-2.5</v>
      </c>
    </row>
    <row r="54455" customFormat="false" ht="12" hidden="false" customHeight="false" outlineLevel="0" collapsed="false">
      <c r="BS54455" s="96" t="n">
        <f aca="false">BR54455-2.5</f>
        <v>-2.5</v>
      </c>
    </row>
    <row r="54456" customFormat="false" ht="12" hidden="false" customHeight="false" outlineLevel="0" collapsed="false">
      <c r="BS54456" s="96" t="n">
        <f aca="false">BR54456-2.5</f>
        <v>-2.5</v>
      </c>
    </row>
    <row r="54457" customFormat="false" ht="12" hidden="false" customHeight="false" outlineLevel="0" collapsed="false">
      <c r="BS54457" s="96" t="n">
        <f aca="false">BR54457-2.5</f>
        <v>-2.5</v>
      </c>
    </row>
    <row r="54458" customFormat="false" ht="12" hidden="false" customHeight="false" outlineLevel="0" collapsed="false">
      <c r="BS54458" s="96" t="n">
        <f aca="false">BR54458-2.5</f>
        <v>-2.5</v>
      </c>
    </row>
    <row r="54459" customFormat="false" ht="12" hidden="false" customHeight="false" outlineLevel="0" collapsed="false">
      <c r="BS54459" s="96" t="n">
        <f aca="false">BR54459-2.5</f>
        <v>-2.5</v>
      </c>
    </row>
    <row r="54460" customFormat="false" ht="12" hidden="false" customHeight="false" outlineLevel="0" collapsed="false">
      <c r="BS54460" s="96" t="n">
        <f aca="false">BR54460-2.5</f>
        <v>-2.5</v>
      </c>
    </row>
    <row r="54461" customFormat="false" ht="12" hidden="false" customHeight="false" outlineLevel="0" collapsed="false">
      <c r="BS54461" s="96" t="n">
        <f aca="false">BR54461-2.5</f>
        <v>-2.5</v>
      </c>
    </row>
    <row r="54462" customFormat="false" ht="12" hidden="false" customHeight="false" outlineLevel="0" collapsed="false">
      <c r="BS54462" s="96" t="n">
        <f aca="false">BR54462-2.5</f>
        <v>-2.5</v>
      </c>
    </row>
    <row r="54463" customFormat="false" ht="12" hidden="false" customHeight="false" outlineLevel="0" collapsed="false">
      <c r="BS54463" s="96" t="n">
        <f aca="false">BR54463-2.5</f>
        <v>-2.5</v>
      </c>
    </row>
    <row r="54464" customFormat="false" ht="12" hidden="false" customHeight="false" outlineLevel="0" collapsed="false">
      <c r="BS54464" s="96" t="n">
        <f aca="false">BR54464-2.5</f>
        <v>-2.5</v>
      </c>
    </row>
    <row r="54465" customFormat="false" ht="12" hidden="false" customHeight="false" outlineLevel="0" collapsed="false">
      <c r="BS54465" s="96" t="n">
        <f aca="false">BR54465-2.5</f>
        <v>-2.5</v>
      </c>
    </row>
    <row r="54466" customFormat="false" ht="12" hidden="false" customHeight="false" outlineLevel="0" collapsed="false">
      <c r="BS54466" s="96" t="n">
        <f aca="false">BR54466-2.5</f>
        <v>-2.5</v>
      </c>
    </row>
    <row r="54467" customFormat="false" ht="12" hidden="false" customHeight="false" outlineLevel="0" collapsed="false">
      <c r="BS54467" s="96" t="n">
        <f aca="false">BR54467-2.5</f>
        <v>-2.5</v>
      </c>
    </row>
    <row r="54468" customFormat="false" ht="12" hidden="false" customHeight="false" outlineLevel="0" collapsed="false">
      <c r="BS54468" s="96" t="n">
        <f aca="false">BR54468-2.5</f>
        <v>-2.5</v>
      </c>
    </row>
    <row r="54469" customFormat="false" ht="12" hidden="false" customHeight="false" outlineLevel="0" collapsed="false">
      <c r="BS54469" s="96" t="n">
        <f aca="false">BR54469-2.5</f>
        <v>-2.5</v>
      </c>
    </row>
    <row r="54470" customFormat="false" ht="12" hidden="false" customHeight="false" outlineLevel="0" collapsed="false">
      <c r="BS54470" s="96" t="n">
        <f aca="false">BR54470-2.5</f>
        <v>-2.5</v>
      </c>
    </row>
    <row r="54471" customFormat="false" ht="12" hidden="false" customHeight="false" outlineLevel="0" collapsed="false">
      <c r="BS54471" s="96" t="n">
        <f aca="false">BR54471-2.5</f>
        <v>-2.5</v>
      </c>
    </row>
    <row r="54472" customFormat="false" ht="12" hidden="false" customHeight="false" outlineLevel="0" collapsed="false">
      <c r="BS54472" s="96" t="n">
        <f aca="false">BR54472-2.5</f>
        <v>-2.5</v>
      </c>
    </row>
    <row r="54473" customFormat="false" ht="12" hidden="false" customHeight="false" outlineLevel="0" collapsed="false">
      <c r="BS54473" s="96" t="n">
        <f aca="false">BR54473-2.5</f>
        <v>-2.5</v>
      </c>
    </row>
    <row r="54474" customFormat="false" ht="12" hidden="false" customHeight="false" outlineLevel="0" collapsed="false">
      <c r="BS54474" s="96" t="n">
        <f aca="false">BR54474-2.5</f>
        <v>-2.5</v>
      </c>
    </row>
    <row r="54475" customFormat="false" ht="12" hidden="false" customHeight="false" outlineLevel="0" collapsed="false">
      <c r="BS54475" s="96" t="n">
        <f aca="false">BR54475-2.5</f>
        <v>-2.5</v>
      </c>
    </row>
    <row r="54476" customFormat="false" ht="12" hidden="false" customHeight="false" outlineLevel="0" collapsed="false">
      <c r="BS54476" s="96" t="n">
        <f aca="false">BR54476-2.5</f>
        <v>-2.5</v>
      </c>
    </row>
    <row r="54477" customFormat="false" ht="12" hidden="false" customHeight="false" outlineLevel="0" collapsed="false">
      <c r="BS54477" s="96" t="n">
        <f aca="false">BR54477-2.5</f>
        <v>-2.5</v>
      </c>
    </row>
    <row r="54478" customFormat="false" ht="12" hidden="false" customHeight="false" outlineLevel="0" collapsed="false">
      <c r="BS54478" s="96" t="n">
        <f aca="false">BR54478-2.5</f>
        <v>-2.5</v>
      </c>
    </row>
    <row r="54479" customFormat="false" ht="12" hidden="false" customHeight="false" outlineLevel="0" collapsed="false">
      <c r="BS54479" s="96" t="n">
        <f aca="false">BR54479-2.5</f>
        <v>-2.5</v>
      </c>
    </row>
    <row r="54480" customFormat="false" ht="12" hidden="false" customHeight="false" outlineLevel="0" collapsed="false">
      <c r="BS54480" s="96" t="n">
        <f aca="false">BR54480-2.5</f>
        <v>-2.5</v>
      </c>
    </row>
    <row r="54481" customFormat="false" ht="12" hidden="false" customHeight="false" outlineLevel="0" collapsed="false">
      <c r="BS54481" s="96" t="n">
        <f aca="false">BR54481-2.5</f>
        <v>-2.5</v>
      </c>
    </row>
    <row r="54482" customFormat="false" ht="12" hidden="false" customHeight="false" outlineLevel="0" collapsed="false">
      <c r="BS54482" s="96" t="n">
        <f aca="false">BR54482-2.5</f>
        <v>-2.5</v>
      </c>
    </row>
    <row r="54483" customFormat="false" ht="12" hidden="false" customHeight="false" outlineLevel="0" collapsed="false">
      <c r="BS54483" s="96" t="n">
        <f aca="false">BR54483-2.5</f>
        <v>-2.5</v>
      </c>
    </row>
    <row r="54484" customFormat="false" ht="12" hidden="false" customHeight="false" outlineLevel="0" collapsed="false">
      <c r="BS54484" s="96" t="n">
        <f aca="false">BR54484-2.5</f>
        <v>-2.5</v>
      </c>
    </row>
    <row r="54485" customFormat="false" ht="12" hidden="false" customHeight="false" outlineLevel="0" collapsed="false">
      <c r="BS54485" s="96" t="n">
        <f aca="false">BR54485-2.5</f>
        <v>-2.5</v>
      </c>
    </row>
    <row r="54486" customFormat="false" ht="12" hidden="false" customHeight="false" outlineLevel="0" collapsed="false">
      <c r="BS54486" s="96" t="n">
        <f aca="false">BR54486-2.5</f>
        <v>-2.5</v>
      </c>
    </row>
    <row r="54487" customFormat="false" ht="12" hidden="false" customHeight="false" outlineLevel="0" collapsed="false">
      <c r="BS54487" s="96" t="n">
        <f aca="false">BR54487-2.5</f>
        <v>-2.5</v>
      </c>
    </row>
    <row r="54488" customFormat="false" ht="12" hidden="false" customHeight="false" outlineLevel="0" collapsed="false">
      <c r="BS54488" s="96" t="n">
        <f aca="false">BR54488-2.5</f>
        <v>-2.5</v>
      </c>
    </row>
    <row r="54489" customFormat="false" ht="12" hidden="false" customHeight="false" outlineLevel="0" collapsed="false">
      <c r="BS54489" s="96" t="n">
        <f aca="false">BR54489-2.5</f>
        <v>-2.5</v>
      </c>
    </row>
    <row r="54490" customFormat="false" ht="12" hidden="false" customHeight="false" outlineLevel="0" collapsed="false">
      <c r="BS54490" s="96" t="n">
        <f aca="false">BR54490-2.5</f>
        <v>-2.5</v>
      </c>
    </row>
    <row r="54491" customFormat="false" ht="12" hidden="false" customHeight="false" outlineLevel="0" collapsed="false">
      <c r="BS54491" s="96" t="n">
        <f aca="false">BR54491-2.5</f>
        <v>-2.5</v>
      </c>
    </row>
    <row r="54492" customFormat="false" ht="12" hidden="false" customHeight="false" outlineLevel="0" collapsed="false">
      <c r="BS54492" s="96" t="n">
        <f aca="false">BR54492-2.5</f>
        <v>-2.5</v>
      </c>
    </row>
    <row r="54493" customFormat="false" ht="12" hidden="false" customHeight="false" outlineLevel="0" collapsed="false">
      <c r="BS54493" s="96" t="n">
        <f aca="false">BR54493-2.5</f>
        <v>-2.5</v>
      </c>
    </row>
    <row r="54494" customFormat="false" ht="12" hidden="false" customHeight="false" outlineLevel="0" collapsed="false">
      <c r="BS54494" s="96" t="n">
        <f aca="false">BR54494-2.5</f>
        <v>-2.5</v>
      </c>
    </row>
    <row r="54495" customFormat="false" ht="12" hidden="false" customHeight="false" outlineLevel="0" collapsed="false">
      <c r="BS54495" s="96" t="n">
        <f aca="false">BR54495-2.5</f>
        <v>-2.5</v>
      </c>
    </row>
    <row r="54496" customFormat="false" ht="12" hidden="false" customHeight="false" outlineLevel="0" collapsed="false">
      <c r="BS54496" s="96" t="n">
        <f aca="false">BR54496-2.5</f>
        <v>-2.5</v>
      </c>
    </row>
    <row r="54497" customFormat="false" ht="12" hidden="false" customHeight="false" outlineLevel="0" collapsed="false">
      <c r="BS54497" s="96" t="n">
        <f aca="false">BR54497-2.5</f>
        <v>-2.5</v>
      </c>
    </row>
    <row r="54498" customFormat="false" ht="12" hidden="false" customHeight="false" outlineLevel="0" collapsed="false">
      <c r="BS54498" s="96" t="n">
        <f aca="false">BR54498-2.5</f>
        <v>-2.5</v>
      </c>
    </row>
    <row r="54499" customFormat="false" ht="12" hidden="false" customHeight="false" outlineLevel="0" collapsed="false">
      <c r="BS54499" s="96" t="n">
        <f aca="false">BR54499-2.5</f>
        <v>-2.5</v>
      </c>
    </row>
    <row r="54500" customFormat="false" ht="12" hidden="false" customHeight="false" outlineLevel="0" collapsed="false">
      <c r="BS54500" s="96" t="n">
        <f aca="false">BR54500-2.5</f>
        <v>-2.5</v>
      </c>
    </row>
    <row r="54501" customFormat="false" ht="12" hidden="false" customHeight="false" outlineLevel="0" collapsed="false">
      <c r="BS54501" s="96" t="n">
        <f aca="false">BR54501-2.5</f>
        <v>-2.5</v>
      </c>
    </row>
    <row r="54502" customFormat="false" ht="12" hidden="false" customHeight="false" outlineLevel="0" collapsed="false">
      <c r="BS54502" s="96" t="n">
        <f aca="false">BR54502-2.5</f>
        <v>-2.5</v>
      </c>
    </row>
    <row r="54503" customFormat="false" ht="12" hidden="false" customHeight="false" outlineLevel="0" collapsed="false">
      <c r="BS54503" s="96" t="n">
        <f aca="false">BR54503-2.5</f>
        <v>-2.5</v>
      </c>
    </row>
    <row r="54504" customFormat="false" ht="12" hidden="false" customHeight="false" outlineLevel="0" collapsed="false">
      <c r="BS54504" s="96" t="n">
        <f aca="false">BR54504-2.5</f>
        <v>-2.5</v>
      </c>
    </row>
    <row r="54505" customFormat="false" ht="12" hidden="false" customHeight="false" outlineLevel="0" collapsed="false">
      <c r="BS54505" s="96" t="n">
        <f aca="false">BR54505-2.5</f>
        <v>-2.5</v>
      </c>
    </row>
    <row r="54506" customFormat="false" ht="12" hidden="false" customHeight="false" outlineLevel="0" collapsed="false">
      <c r="BS54506" s="96" t="n">
        <f aca="false">BR54506-2.5</f>
        <v>-2.5</v>
      </c>
    </row>
    <row r="54507" customFormat="false" ht="12" hidden="false" customHeight="false" outlineLevel="0" collapsed="false">
      <c r="BS54507" s="96" t="n">
        <f aca="false">BR54507-2.5</f>
        <v>-2.5</v>
      </c>
    </row>
    <row r="54508" customFormat="false" ht="12" hidden="false" customHeight="false" outlineLevel="0" collapsed="false">
      <c r="BS54508" s="96" t="n">
        <f aca="false">BR54508-2.5</f>
        <v>-2.5</v>
      </c>
    </row>
    <row r="54509" customFormat="false" ht="12" hidden="false" customHeight="false" outlineLevel="0" collapsed="false">
      <c r="BS54509" s="96" t="n">
        <f aca="false">BR54509-2.5</f>
        <v>-2.5</v>
      </c>
    </row>
    <row r="54510" customFormat="false" ht="12" hidden="false" customHeight="false" outlineLevel="0" collapsed="false">
      <c r="BS54510" s="96" t="n">
        <f aca="false">BR54510-2.5</f>
        <v>-2.5</v>
      </c>
    </row>
    <row r="54511" customFormat="false" ht="12" hidden="false" customHeight="false" outlineLevel="0" collapsed="false">
      <c r="BS54511" s="96" t="n">
        <f aca="false">BR54511-2.5</f>
        <v>-2.5</v>
      </c>
    </row>
    <row r="54512" customFormat="false" ht="12" hidden="false" customHeight="false" outlineLevel="0" collapsed="false">
      <c r="BS54512" s="96" t="n">
        <f aca="false">BR54512-2.5</f>
        <v>-2.5</v>
      </c>
    </row>
    <row r="54513" customFormat="false" ht="12" hidden="false" customHeight="false" outlineLevel="0" collapsed="false">
      <c r="BS54513" s="96" t="n">
        <f aca="false">BR54513-2.5</f>
        <v>-2.5</v>
      </c>
    </row>
    <row r="54514" customFormat="false" ht="12" hidden="false" customHeight="false" outlineLevel="0" collapsed="false">
      <c r="BS54514" s="96" t="n">
        <f aca="false">BR54514-2.5</f>
        <v>-2.5</v>
      </c>
    </row>
    <row r="54515" customFormat="false" ht="12" hidden="false" customHeight="false" outlineLevel="0" collapsed="false">
      <c r="BS54515" s="96" t="n">
        <f aca="false">BR54515-2.5</f>
        <v>-2.5</v>
      </c>
    </row>
    <row r="54516" customFormat="false" ht="12" hidden="false" customHeight="false" outlineLevel="0" collapsed="false">
      <c r="BS54516" s="96" t="n">
        <f aca="false">BR54516-2.5</f>
        <v>-2.5</v>
      </c>
    </row>
    <row r="54517" customFormat="false" ht="12" hidden="false" customHeight="false" outlineLevel="0" collapsed="false">
      <c r="BS54517" s="96" t="n">
        <f aca="false">BR54517-2.5</f>
        <v>-2.5</v>
      </c>
    </row>
    <row r="54518" customFormat="false" ht="12" hidden="false" customHeight="false" outlineLevel="0" collapsed="false">
      <c r="BS54518" s="96" t="n">
        <f aca="false">BR54518-2.5</f>
        <v>-2.5</v>
      </c>
    </row>
    <row r="54519" customFormat="false" ht="12" hidden="false" customHeight="false" outlineLevel="0" collapsed="false">
      <c r="BS54519" s="96" t="n">
        <f aca="false">BR54519-2.5</f>
        <v>-2.5</v>
      </c>
    </row>
    <row r="54520" customFormat="false" ht="12" hidden="false" customHeight="false" outlineLevel="0" collapsed="false">
      <c r="BS54520" s="96" t="n">
        <f aca="false">BR54520-2.5</f>
        <v>-2.5</v>
      </c>
    </row>
    <row r="54521" customFormat="false" ht="12" hidden="false" customHeight="false" outlineLevel="0" collapsed="false">
      <c r="BS54521" s="96" t="n">
        <f aca="false">BR54521-2.5</f>
        <v>-2.5</v>
      </c>
    </row>
    <row r="54522" customFormat="false" ht="12" hidden="false" customHeight="false" outlineLevel="0" collapsed="false">
      <c r="BS54522" s="96" t="n">
        <f aca="false">BR54522-2.5</f>
        <v>-2.5</v>
      </c>
    </row>
    <row r="54523" customFormat="false" ht="12" hidden="false" customHeight="false" outlineLevel="0" collapsed="false">
      <c r="BS54523" s="96" t="n">
        <f aca="false">BR54523-2.5</f>
        <v>-2.5</v>
      </c>
    </row>
    <row r="54524" customFormat="false" ht="12" hidden="false" customHeight="false" outlineLevel="0" collapsed="false">
      <c r="BS54524" s="96" t="n">
        <f aca="false">BR54524-2.5</f>
        <v>-2.5</v>
      </c>
    </row>
    <row r="54525" customFormat="false" ht="12" hidden="false" customHeight="false" outlineLevel="0" collapsed="false">
      <c r="BS54525" s="96" t="n">
        <f aca="false">BR54525-2.5</f>
        <v>-2.5</v>
      </c>
    </row>
    <row r="54526" customFormat="false" ht="12" hidden="false" customHeight="false" outlineLevel="0" collapsed="false">
      <c r="BS54526" s="96" t="n">
        <f aca="false">BR54526-2.5</f>
        <v>-2.5</v>
      </c>
    </row>
    <row r="54527" customFormat="false" ht="12" hidden="false" customHeight="false" outlineLevel="0" collapsed="false">
      <c r="BS54527" s="96" t="n">
        <f aca="false">BR54527-2.5</f>
        <v>-2.5</v>
      </c>
    </row>
    <row r="54528" customFormat="false" ht="12" hidden="false" customHeight="false" outlineLevel="0" collapsed="false">
      <c r="BS54528" s="96" t="n">
        <f aca="false">BR54528-2.5</f>
        <v>-2.5</v>
      </c>
    </row>
    <row r="54529" customFormat="false" ht="12" hidden="false" customHeight="false" outlineLevel="0" collapsed="false">
      <c r="BS54529" s="96" t="n">
        <f aca="false">BR54529-2.5</f>
        <v>-2.5</v>
      </c>
    </row>
    <row r="54530" customFormat="false" ht="12" hidden="false" customHeight="false" outlineLevel="0" collapsed="false">
      <c r="BS54530" s="96" t="n">
        <f aca="false">BR54530-2.5</f>
        <v>-2.5</v>
      </c>
    </row>
    <row r="54531" customFormat="false" ht="12" hidden="false" customHeight="false" outlineLevel="0" collapsed="false">
      <c r="BS54531" s="96" t="n">
        <f aca="false">BR54531-2.5</f>
        <v>-2.5</v>
      </c>
    </row>
    <row r="54532" customFormat="false" ht="12" hidden="false" customHeight="false" outlineLevel="0" collapsed="false">
      <c r="BS54532" s="96" t="n">
        <f aca="false">BR54532-2.5</f>
        <v>-2.5</v>
      </c>
    </row>
    <row r="54533" customFormat="false" ht="12" hidden="false" customHeight="false" outlineLevel="0" collapsed="false">
      <c r="BS54533" s="96" t="n">
        <f aca="false">BR54533-2.5</f>
        <v>-2.5</v>
      </c>
    </row>
    <row r="54534" customFormat="false" ht="12" hidden="false" customHeight="false" outlineLevel="0" collapsed="false">
      <c r="BS54534" s="96" t="n">
        <f aca="false">BR54534-2.5</f>
        <v>-2.5</v>
      </c>
    </row>
    <row r="54535" customFormat="false" ht="12" hidden="false" customHeight="false" outlineLevel="0" collapsed="false">
      <c r="BS54535" s="96" t="n">
        <f aca="false">BR54535-2.5</f>
        <v>-2.5</v>
      </c>
    </row>
    <row r="54536" customFormat="false" ht="12" hidden="false" customHeight="false" outlineLevel="0" collapsed="false">
      <c r="BS54536" s="96" t="n">
        <f aca="false">BR54536-2.5</f>
        <v>-2.5</v>
      </c>
    </row>
    <row r="54537" customFormat="false" ht="12" hidden="false" customHeight="false" outlineLevel="0" collapsed="false">
      <c r="BS54537" s="96" t="n">
        <f aca="false">BR54537-2.5</f>
        <v>-2.5</v>
      </c>
    </row>
    <row r="54538" customFormat="false" ht="12" hidden="false" customHeight="false" outlineLevel="0" collapsed="false">
      <c r="BS54538" s="96" t="n">
        <f aca="false">BR54538-2.5</f>
        <v>-2.5</v>
      </c>
    </row>
    <row r="54539" customFormat="false" ht="12" hidden="false" customHeight="false" outlineLevel="0" collapsed="false">
      <c r="BS54539" s="96" t="n">
        <f aca="false">BR54539-2.5</f>
        <v>-2.5</v>
      </c>
    </row>
    <row r="54540" customFormat="false" ht="12" hidden="false" customHeight="false" outlineLevel="0" collapsed="false">
      <c r="BS54540" s="96" t="n">
        <f aca="false">BR54540-2.5</f>
        <v>-2.5</v>
      </c>
    </row>
    <row r="54541" customFormat="false" ht="12" hidden="false" customHeight="false" outlineLevel="0" collapsed="false">
      <c r="BS54541" s="96" t="n">
        <f aca="false">BR54541-2.5</f>
        <v>-2.5</v>
      </c>
    </row>
    <row r="54542" customFormat="false" ht="12" hidden="false" customHeight="false" outlineLevel="0" collapsed="false">
      <c r="BS54542" s="96" t="n">
        <f aca="false">BR54542-2.5</f>
        <v>-2.5</v>
      </c>
    </row>
    <row r="54543" customFormat="false" ht="12" hidden="false" customHeight="false" outlineLevel="0" collapsed="false">
      <c r="BS54543" s="96" t="n">
        <f aca="false">BR54543-2.5</f>
        <v>-2.5</v>
      </c>
    </row>
    <row r="54544" customFormat="false" ht="12" hidden="false" customHeight="false" outlineLevel="0" collapsed="false">
      <c r="BS54544" s="96" t="n">
        <f aca="false">BR54544-2.5</f>
        <v>-2.5</v>
      </c>
    </row>
    <row r="54545" customFormat="false" ht="12" hidden="false" customHeight="false" outlineLevel="0" collapsed="false">
      <c r="BS54545" s="96" t="n">
        <f aca="false">BR54545-2.5</f>
        <v>-2.5</v>
      </c>
    </row>
    <row r="54546" customFormat="false" ht="12" hidden="false" customHeight="false" outlineLevel="0" collapsed="false">
      <c r="BS54546" s="96" t="n">
        <f aca="false">BR54546-2.5</f>
        <v>-2.5</v>
      </c>
    </row>
    <row r="54547" customFormat="false" ht="12" hidden="false" customHeight="false" outlineLevel="0" collapsed="false">
      <c r="BS54547" s="96" t="n">
        <f aca="false">BR54547-2.5</f>
        <v>-2.5</v>
      </c>
    </row>
    <row r="54548" customFormat="false" ht="12" hidden="false" customHeight="false" outlineLevel="0" collapsed="false">
      <c r="BS54548" s="96" t="n">
        <f aca="false">BR54548-2.5</f>
        <v>-2.5</v>
      </c>
    </row>
    <row r="54549" customFormat="false" ht="12" hidden="false" customHeight="false" outlineLevel="0" collapsed="false">
      <c r="BS54549" s="96" t="n">
        <f aca="false">BR54549-2.5</f>
        <v>-2.5</v>
      </c>
    </row>
    <row r="54550" customFormat="false" ht="12" hidden="false" customHeight="false" outlineLevel="0" collapsed="false">
      <c r="BS54550" s="96" t="n">
        <f aca="false">BR54550-2.5</f>
        <v>-2.5</v>
      </c>
    </row>
    <row r="54551" customFormat="false" ht="12" hidden="false" customHeight="false" outlineLevel="0" collapsed="false">
      <c r="BS54551" s="96" t="n">
        <f aca="false">BR54551-2.5</f>
        <v>-2.5</v>
      </c>
    </row>
    <row r="54552" customFormat="false" ht="12" hidden="false" customHeight="false" outlineLevel="0" collapsed="false">
      <c r="BS54552" s="96" t="n">
        <f aca="false">BR54552-2.5</f>
        <v>-2.5</v>
      </c>
    </row>
    <row r="54553" customFormat="false" ht="12" hidden="false" customHeight="false" outlineLevel="0" collapsed="false">
      <c r="BS54553" s="96" t="n">
        <f aca="false">BR54553-2.5</f>
        <v>-2.5</v>
      </c>
    </row>
    <row r="54554" customFormat="false" ht="12" hidden="false" customHeight="false" outlineLevel="0" collapsed="false">
      <c r="BS54554" s="96" t="n">
        <f aca="false">BR54554-2.5</f>
        <v>-2.5</v>
      </c>
    </row>
    <row r="54555" customFormat="false" ht="12" hidden="false" customHeight="false" outlineLevel="0" collapsed="false">
      <c r="BS54555" s="96" t="n">
        <f aca="false">BR54555-2.5</f>
        <v>-2.5</v>
      </c>
    </row>
    <row r="54556" customFormat="false" ht="12" hidden="false" customHeight="false" outlineLevel="0" collapsed="false">
      <c r="BS54556" s="96" t="n">
        <f aca="false">BR54556-2.5</f>
        <v>-2.5</v>
      </c>
    </row>
    <row r="54557" customFormat="false" ht="12" hidden="false" customHeight="false" outlineLevel="0" collapsed="false">
      <c r="BS54557" s="96" t="n">
        <f aca="false">BR54557-2.5</f>
        <v>-2.5</v>
      </c>
    </row>
    <row r="54558" customFormat="false" ht="12" hidden="false" customHeight="false" outlineLevel="0" collapsed="false">
      <c r="BS54558" s="96" t="n">
        <f aca="false">BR54558-2.5</f>
        <v>-2.5</v>
      </c>
    </row>
    <row r="54559" customFormat="false" ht="12" hidden="false" customHeight="false" outlineLevel="0" collapsed="false">
      <c r="BS54559" s="96" t="n">
        <f aca="false">BR54559-2.5</f>
        <v>-2.5</v>
      </c>
    </row>
    <row r="54560" customFormat="false" ht="12" hidden="false" customHeight="false" outlineLevel="0" collapsed="false">
      <c r="BS54560" s="96" t="n">
        <f aca="false">BR54560-2.5</f>
        <v>-2.5</v>
      </c>
    </row>
    <row r="54561" customFormat="false" ht="12" hidden="false" customHeight="false" outlineLevel="0" collapsed="false">
      <c r="BS54561" s="96" t="n">
        <f aca="false">BR54561-2.5</f>
        <v>-2.5</v>
      </c>
    </row>
    <row r="54562" customFormat="false" ht="12" hidden="false" customHeight="false" outlineLevel="0" collapsed="false">
      <c r="BS54562" s="96" t="n">
        <f aca="false">BR54562-2.5</f>
        <v>-2.5</v>
      </c>
    </row>
    <row r="54563" customFormat="false" ht="12" hidden="false" customHeight="false" outlineLevel="0" collapsed="false">
      <c r="BS54563" s="96" t="n">
        <f aca="false">BR54563-2.5</f>
        <v>-2.5</v>
      </c>
    </row>
    <row r="54564" customFormat="false" ht="12" hidden="false" customHeight="false" outlineLevel="0" collapsed="false">
      <c r="BS54564" s="96" t="n">
        <f aca="false">BR54564-2.5</f>
        <v>-2.5</v>
      </c>
    </row>
    <row r="54565" customFormat="false" ht="12" hidden="false" customHeight="false" outlineLevel="0" collapsed="false">
      <c r="BS54565" s="96" t="n">
        <f aca="false">BR54565-2.5</f>
        <v>-2.5</v>
      </c>
    </row>
    <row r="54566" customFormat="false" ht="12" hidden="false" customHeight="false" outlineLevel="0" collapsed="false">
      <c r="BS54566" s="96" t="n">
        <f aca="false">BR54566-2.5</f>
        <v>-2.5</v>
      </c>
    </row>
    <row r="54567" customFormat="false" ht="12" hidden="false" customHeight="false" outlineLevel="0" collapsed="false">
      <c r="BS54567" s="96" t="n">
        <f aca="false">BR54567-2.5</f>
        <v>-2.5</v>
      </c>
    </row>
    <row r="54568" customFormat="false" ht="12" hidden="false" customHeight="false" outlineLevel="0" collapsed="false">
      <c r="BS54568" s="96" t="n">
        <f aca="false">BR54568-2.5</f>
        <v>-2.5</v>
      </c>
    </row>
    <row r="54569" customFormat="false" ht="12" hidden="false" customHeight="false" outlineLevel="0" collapsed="false">
      <c r="BS54569" s="96" t="n">
        <f aca="false">BR54569-2.5</f>
        <v>-2.5</v>
      </c>
    </row>
    <row r="54570" customFormat="false" ht="12" hidden="false" customHeight="false" outlineLevel="0" collapsed="false">
      <c r="BS54570" s="96" t="n">
        <f aca="false">BR54570-2.5</f>
        <v>-2.5</v>
      </c>
    </row>
    <row r="54571" customFormat="false" ht="12" hidden="false" customHeight="false" outlineLevel="0" collapsed="false">
      <c r="BS54571" s="96" t="n">
        <f aca="false">BR54571-2.5</f>
        <v>-2.5</v>
      </c>
    </row>
    <row r="54572" customFormat="false" ht="12" hidden="false" customHeight="false" outlineLevel="0" collapsed="false">
      <c r="BS54572" s="96" t="n">
        <f aca="false">BR54572-2.5</f>
        <v>-2.5</v>
      </c>
    </row>
    <row r="54573" customFormat="false" ht="12" hidden="false" customHeight="false" outlineLevel="0" collapsed="false">
      <c r="BS54573" s="96" t="n">
        <f aca="false">BR54573-2.5</f>
        <v>-2.5</v>
      </c>
    </row>
    <row r="54574" customFormat="false" ht="12" hidden="false" customHeight="false" outlineLevel="0" collapsed="false">
      <c r="BS54574" s="96" t="n">
        <f aca="false">BR54574-2.5</f>
        <v>-2.5</v>
      </c>
    </row>
    <row r="54575" customFormat="false" ht="12" hidden="false" customHeight="false" outlineLevel="0" collapsed="false">
      <c r="BS54575" s="96" t="n">
        <f aca="false">BR54575-2.5</f>
        <v>-2.5</v>
      </c>
    </row>
    <row r="54576" customFormat="false" ht="12" hidden="false" customHeight="false" outlineLevel="0" collapsed="false">
      <c r="BS54576" s="96" t="n">
        <f aca="false">BR54576-2.5</f>
        <v>-2.5</v>
      </c>
    </row>
    <row r="54577" customFormat="false" ht="12" hidden="false" customHeight="false" outlineLevel="0" collapsed="false">
      <c r="BS54577" s="96" t="n">
        <f aca="false">BR54577-2.5</f>
        <v>-2.5</v>
      </c>
    </row>
    <row r="54578" customFormat="false" ht="12" hidden="false" customHeight="false" outlineLevel="0" collapsed="false">
      <c r="BS54578" s="96" t="n">
        <f aca="false">BR54578-2.5</f>
        <v>-2.5</v>
      </c>
    </row>
    <row r="54579" customFormat="false" ht="12" hidden="false" customHeight="false" outlineLevel="0" collapsed="false">
      <c r="BS54579" s="96" t="n">
        <f aca="false">BR54579-2.5</f>
        <v>-2.5</v>
      </c>
    </row>
    <row r="54580" customFormat="false" ht="12" hidden="false" customHeight="false" outlineLevel="0" collapsed="false">
      <c r="BS54580" s="96" t="n">
        <f aca="false">BR54580-2.5</f>
        <v>-2.5</v>
      </c>
    </row>
    <row r="54581" customFormat="false" ht="12" hidden="false" customHeight="false" outlineLevel="0" collapsed="false">
      <c r="BS54581" s="96" t="n">
        <f aca="false">BR54581-2.5</f>
        <v>-2.5</v>
      </c>
    </row>
    <row r="54582" customFormat="false" ht="12" hidden="false" customHeight="false" outlineLevel="0" collapsed="false">
      <c r="BS54582" s="96" t="n">
        <f aca="false">BR54582-2.5</f>
        <v>-2.5</v>
      </c>
    </row>
    <row r="54583" customFormat="false" ht="12" hidden="false" customHeight="false" outlineLevel="0" collapsed="false">
      <c r="BS54583" s="96" t="n">
        <f aca="false">BR54583-2.5</f>
        <v>-2.5</v>
      </c>
    </row>
    <row r="54584" customFormat="false" ht="12" hidden="false" customHeight="false" outlineLevel="0" collapsed="false">
      <c r="BS54584" s="96" t="n">
        <f aca="false">BR54584-2.5</f>
        <v>-2.5</v>
      </c>
    </row>
    <row r="54585" customFormat="false" ht="12" hidden="false" customHeight="false" outlineLevel="0" collapsed="false">
      <c r="BS54585" s="96" t="n">
        <f aca="false">BR54585-2.5</f>
        <v>-2.5</v>
      </c>
    </row>
    <row r="54586" customFormat="false" ht="12" hidden="false" customHeight="false" outlineLevel="0" collapsed="false">
      <c r="BS54586" s="96" t="n">
        <f aca="false">BR54586-2.5</f>
        <v>-2.5</v>
      </c>
    </row>
    <row r="54587" customFormat="false" ht="12" hidden="false" customHeight="false" outlineLevel="0" collapsed="false">
      <c r="BS54587" s="96" t="n">
        <f aca="false">BR54587-2.5</f>
        <v>-2.5</v>
      </c>
    </row>
    <row r="54588" customFormat="false" ht="12" hidden="false" customHeight="false" outlineLevel="0" collapsed="false">
      <c r="BS54588" s="96" t="n">
        <f aca="false">BR54588-2.5</f>
        <v>-2.5</v>
      </c>
    </row>
    <row r="54589" customFormat="false" ht="12" hidden="false" customHeight="false" outlineLevel="0" collapsed="false">
      <c r="BS54589" s="96" t="n">
        <f aca="false">BR54589-2.5</f>
        <v>-2.5</v>
      </c>
    </row>
    <row r="54590" customFormat="false" ht="12" hidden="false" customHeight="false" outlineLevel="0" collapsed="false">
      <c r="BS54590" s="96" t="n">
        <f aca="false">BR54590-2.5</f>
        <v>-2.5</v>
      </c>
    </row>
    <row r="54591" customFormat="false" ht="12" hidden="false" customHeight="false" outlineLevel="0" collapsed="false">
      <c r="BS54591" s="96" t="n">
        <f aca="false">BR54591-2.5</f>
        <v>-2.5</v>
      </c>
    </row>
    <row r="54592" customFormat="false" ht="12" hidden="false" customHeight="false" outlineLevel="0" collapsed="false">
      <c r="BS54592" s="96" t="n">
        <f aca="false">BR54592-2.5</f>
        <v>-2.5</v>
      </c>
    </row>
    <row r="54593" customFormat="false" ht="12" hidden="false" customHeight="false" outlineLevel="0" collapsed="false">
      <c r="BS54593" s="96" t="n">
        <f aca="false">BR54593-2.5</f>
        <v>-2.5</v>
      </c>
    </row>
    <row r="54594" customFormat="false" ht="12" hidden="false" customHeight="false" outlineLevel="0" collapsed="false">
      <c r="BS54594" s="96" t="n">
        <f aca="false">BR54594-2.5</f>
        <v>-2.5</v>
      </c>
    </row>
    <row r="54595" customFormat="false" ht="12" hidden="false" customHeight="false" outlineLevel="0" collapsed="false">
      <c r="BS54595" s="96" t="n">
        <f aca="false">BR54595-2.5</f>
        <v>-2.5</v>
      </c>
    </row>
    <row r="54596" customFormat="false" ht="12" hidden="false" customHeight="false" outlineLevel="0" collapsed="false">
      <c r="BS54596" s="96" t="n">
        <f aca="false">BR54596-2.5</f>
        <v>-2.5</v>
      </c>
    </row>
    <row r="54597" customFormat="false" ht="12" hidden="false" customHeight="false" outlineLevel="0" collapsed="false">
      <c r="BS54597" s="96" t="n">
        <f aca="false">BR54597-2.5</f>
        <v>-2.5</v>
      </c>
    </row>
    <row r="54598" customFormat="false" ht="12" hidden="false" customHeight="false" outlineLevel="0" collapsed="false">
      <c r="BS54598" s="96" t="n">
        <f aca="false">BR54598-2.5</f>
        <v>-2.5</v>
      </c>
    </row>
    <row r="54599" customFormat="false" ht="12" hidden="false" customHeight="false" outlineLevel="0" collapsed="false">
      <c r="BS54599" s="96" t="n">
        <f aca="false">BR54599-2.5</f>
        <v>-2.5</v>
      </c>
    </row>
    <row r="54600" customFormat="false" ht="12" hidden="false" customHeight="false" outlineLevel="0" collapsed="false">
      <c r="BS54600" s="96" t="n">
        <f aca="false">BR54600-2.5</f>
        <v>-2.5</v>
      </c>
    </row>
    <row r="54601" customFormat="false" ht="12" hidden="false" customHeight="false" outlineLevel="0" collapsed="false">
      <c r="BS54601" s="96" t="n">
        <f aca="false">BR54601-2.5</f>
        <v>-2.5</v>
      </c>
    </row>
    <row r="54602" customFormat="false" ht="12" hidden="false" customHeight="false" outlineLevel="0" collapsed="false">
      <c r="BS54602" s="96" t="n">
        <f aca="false">BR54602-2.5</f>
        <v>-2.5</v>
      </c>
    </row>
    <row r="54603" customFormat="false" ht="12" hidden="false" customHeight="false" outlineLevel="0" collapsed="false">
      <c r="BS54603" s="96" t="n">
        <f aca="false">BR54603-2.5</f>
        <v>-2.5</v>
      </c>
    </row>
    <row r="54604" customFormat="false" ht="12" hidden="false" customHeight="false" outlineLevel="0" collapsed="false">
      <c r="BS54604" s="96" t="n">
        <f aca="false">BR54604-2.5</f>
        <v>-2.5</v>
      </c>
    </row>
    <row r="54605" customFormat="false" ht="12" hidden="false" customHeight="false" outlineLevel="0" collapsed="false">
      <c r="BS54605" s="96" t="n">
        <f aca="false">BR54605-2.5</f>
        <v>-2.5</v>
      </c>
    </row>
    <row r="54606" customFormat="false" ht="12" hidden="false" customHeight="false" outlineLevel="0" collapsed="false">
      <c r="BS54606" s="96" t="n">
        <f aca="false">BR54606-2.5</f>
        <v>-2.5</v>
      </c>
    </row>
    <row r="54607" customFormat="false" ht="12" hidden="false" customHeight="false" outlineLevel="0" collapsed="false">
      <c r="BS54607" s="96" t="n">
        <f aca="false">BR54607-2.5</f>
        <v>-2.5</v>
      </c>
    </row>
    <row r="54608" customFormat="false" ht="12" hidden="false" customHeight="false" outlineLevel="0" collapsed="false">
      <c r="BS54608" s="96" t="n">
        <f aca="false">BR54608-2.5</f>
        <v>-2.5</v>
      </c>
    </row>
    <row r="54609" customFormat="false" ht="12" hidden="false" customHeight="false" outlineLevel="0" collapsed="false">
      <c r="BS54609" s="96" t="n">
        <f aca="false">BR54609-2.5</f>
        <v>-2.5</v>
      </c>
    </row>
    <row r="54610" customFormat="false" ht="12" hidden="false" customHeight="false" outlineLevel="0" collapsed="false">
      <c r="BS54610" s="96" t="n">
        <f aca="false">BR54610-2.5</f>
        <v>-2.5</v>
      </c>
    </row>
    <row r="54611" customFormat="false" ht="12" hidden="false" customHeight="false" outlineLevel="0" collapsed="false">
      <c r="BS54611" s="96" t="n">
        <f aca="false">BR54611-2.5</f>
        <v>-2.5</v>
      </c>
    </row>
    <row r="54612" customFormat="false" ht="12" hidden="false" customHeight="false" outlineLevel="0" collapsed="false">
      <c r="BS54612" s="96" t="n">
        <f aca="false">BR54612-2.5</f>
        <v>-2.5</v>
      </c>
    </row>
    <row r="54613" customFormat="false" ht="12" hidden="false" customHeight="false" outlineLevel="0" collapsed="false">
      <c r="BS54613" s="96" t="n">
        <f aca="false">BR54613-2.5</f>
        <v>-2.5</v>
      </c>
    </row>
    <row r="54614" customFormat="false" ht="12" hidden="false" customHeight="false" outlineLevel="0" collapsed="false">
      <c r="BS54614" s="96" t="n">
        <f aca="false">BR54614-2.5</f>
        <v>-2.5</v>
      </c>
    </row>
    <row r="54615" customFormat="false" ht="12" hidden="false" customHeight="false" outlineLevel="0" collapsed="false">
      <c r="BS54615" s="96" t="n">
        <f aca="false">BR54615-2.5</f>
        <v>-2.5</v>
      </c>
    </row>
    <row r="54616" customFormat="false" ht="12" hidden="false" customHeight="false" outlineLevel="0" collapsed="false">
      <c r="BS54616" s="96" t="n">
        <f aca="false">BR54616-2.5</f>
        <v>-2.5</v>
      </c>
    </row>
    <row r="54617" customFormat="false" ht="12" hidden="false" customHeight="false" outlineLevel="0" collapsed="false">
      <c r="BS54617" s="96" t="n">
        <f aca="false">BR54617-2.5</f>
        <v>-2.5</v>
      </c>
    </row>
    <row r="54618" customFormat="false" ht="12" hidden="false" customHeight="false" outlineLevel="0" collapsed="false">
      <c r="BS54618" s="96" t="n">
        <f aca="false">BR54618-2.5</f>
        <v>-2.5</v>
      </c>
    </row>
    <row r="54619" customFormat="false" ht="12" hidden="false" customHeight="false" outlineLevel="0" collapsed="false">
      <c r="BS54619" s="96" t="n">
        <f aca="false">BR54619-2.5</f>
        <v>-2.5</v>
      </c>
    </row>
    <row r="54620" customFormat="false" ht="12" hidden="false" customHeight="false" outlineLevel="0" collapsed="false">
      <c r="BS54620" s="96" t="n">
        <f aca="false">BR54620-2.5</f>
        <v>-2.5</v>
      </c>
    </row>
    <row r="54621" customFormat="false" ht="12" hidden="false" customHeight="false" outlineLevel="0" collapsed="false">
      <c r="BS54621" s="96" t="n">
        <f aca="false">BR54621-2.5</f>
        <v>-2.5</v>
      </c>
    </row>
    <row r="54622" customFormat="false" ht="12" hidden="false" customHeight="false" outlineLevel="0" collapsed="false">
      <c r="BS54622" s="96" t="n">
        <f aca="false">BR54622-2.5</f>
        <v>-2.5</v>
      </c>
    </row>
    <row r="54623" customFormat="false" ht="12" hidden="false" customHeight="false" outlineLevel="0" collapsed="false">
      <c r="BS54623" s="96" t="n">
        <f aca="false">BR54623-2.5</f>
        <v>-2.5</v>
      </c>
    </row>
    <row r="54624" customFormat="false" ht="12" hidden="false" customHeight="false" outlineLevel="0" collapsed="false">
      <c r="BS54624" s="96" t="n">
        <f aca="false">BR54624-2.5</f>
        <v>-2.5</v>
      </c>
    </row>
    <row r="54625" customFormat="false" ht="12" hidden="false" customHeight="false" outlineLevel="0" collapsed="false">
      <c r="BS54625" s="96" t="n">
        <f aca="false">BR54625-2.5</f>
        <v>-2.5</v>
      </c>
    </row>
    <row r="54626" customFormat="false" ht="12" hidden="false" customHeight="false" outlineLevel="0" collapsed="false">
      <c r="BS54626" s="96" t="n">
        <f aca="false">BR54626-2.5</f>
        <v>-2.5</v>
      </c>
    </row>
    <row r="54627" customFormat="false" ht="12" hidden="false" customHeight="false" outlineLevel="0" collapsed="false">
      <c r="BS54627" s="96" t="n">
        <f aca="false">BR54627-2.5</f>
        <v>-2.5</v>
      </c>
    </row>
    <row r="54628" customFormat="false" ht="12" hidden="false" customHeight="false" outlineLevel="0" collapsed="false">
      <c r="BS54628" s="96" t="n">
        <f aca="false">BR54628-2.5</f>
        <v>-2.5</v>
      </c>
    </row>
    <row r="54629" customFormat="false" ht="12" hidden="false" customHeight="false" outlineLevel="0" collapsed="false">
      <c r="BS54629" s="96" t="n">
        <f aca="false">BR54629-2.5</f>
        <v>-2.5</v>
      </c>
    </row>
    <row r="54630" customFormat="false" ht="12" hidden="false" customHeight="false" outlineLevel="0" collapsed="false">
      <c r="BS54630" s="96" t="n">
        <f aca="false">BR54630-2.5</f>
        <v>-2.5</v>
      </c>
    </row>
    <row r="54631" customFormat="false" ht="12" hidden="false" customHeight="false" outlineLevel="0" collapsed="false">
      <c r="BS54631" s="96" t="n">
        <f aca="false">BR54631-2.5</f>
        <v>-2.5</v>
      </c>
    </row>
    <row r="54632" customFormat="false" ht="12" hidden="false" customHeight="false" outlineLevel="0" collapsed="false">
      <c r="BS54632" s="96" t="n">
        <f aca="false">BR54632-2.5</f>
        <v>-2.5</v>
      </c>
    </row>
    <row r="54633" customFormat="false" ht="12" hidden="false" customHeight="false" outlineLevel="0" collapsed="false">
      <c r="BS54633" s="96" t="n">
        <f aca="false">BR54633-2.5</f>
        <v>-2.5</v>
      </c>
    </row>
    <row r="54634" customFormat="false" ht="12" hidden="false" customHeight="false" outlineLevel="0" collapsed="false">
      <c r="BS54634" s="96" t="n">
        <f aca="false">BR54634-2.5</f>
        <v>-2.5</v>
      </c>
    </row>
    <row r="54635" customFormat="false" ht="12" hidden="false" customHeight="false" outlineLevel="0" collapsed="false">
      <c r="BS54635" s="96" t="n">
        <f aca="false">BR54635-2.5</f>
        <v>-2.5</v>
      </c>
    </row>
    <row r="54636" customFormat="false" ht="12" hidden="false" customHeight="false" outlineLevel="0" collapsed="false">
      <c r="BS54636" s="96" t="n">
        <f aca="false">BR54636-2.5</f>
        <v>-2.5</v>
      </c>
    </row>
    <row r="54637" customFormat="false" ht="12" hidden="false" customHeight="false" outlineLevel="0" collapsed="false">
      <c r="BS54637" s="96" t="n">
        <f aca="false">BR54637-2.5</f>
        <v>-2.5</v>
      </c>
    </row>
    <row r="54638" customFormat="false" ht="12" hidden="false" customHeight="false" outlineLevel="0" collapsed="false">
      <c r="BS54638" s="96" t="n">
        <f aca="false">BR54638-2.5</f>
        <v>-2.5</v>
      </c>
    </row>
    <row r="54639" customFormat="false" ht="12" hidden="false" customHeight="false" outlineLevel="0" collapsed="false">
      <c r="BS54639" s="96" t="n">
        <f aca="false">BR54639-2.5</f>
        <v>-2.5</v>
      </c>
    </row>
    <row r="54640" customFormat="false" ht="12" hidden="false" customHeight="false" outlineLevel="0" collapsed="false">
      <c r="BS54640" s="96" t="n">
        <f aca="false">BR54640-2.5</f>
        <v>-2.5</v>
      </c>
    </row>
    <row r="54641" customFormat="false" ht="12" hidden="false" customHeight="false" outlineLevel="0" collapsed="false">
      <c r="BS54641" s="96" t="n">
        <f aca="false">BR54641-2.5</f>
        <v>-2.5</v>
      </c>
    </row>
    <row r="54642" customFormat="false" ht="12" hidden="false" customHeight="false" outlineLevel="0" collapsed="false">
      <c r="BS54642" s="96" t="n">
        <f aca="false">BR54642-2.5</f>
        <v>-2.5</v>
      </c>
    </row>
    <row r="54643" customFormat="false" ht="12" hidden="false" customHeight="false" outlineLevel="0" collapsed="false">
      <c r="BS54643" s="96" t="n">
        <f aca="false">BR54643-2.5</f>
        <v>-2.5</v>
      </c>
    </row>
    <row r="54644" customFormat="false" ht="12" hidden="false" customHeight="false" outlineLevel="0" collapsed="false">
      <c r="BS54644" s="96" t="n">
        <f aca="false">BR54644-2.5</f>
        <v>-2.5</v>
      </c>
    </row>
    <row r="54645" customFormat="false" ht="12" hidden="false" customHeight="false" outlineLevel="0" collapsed="false">
      <c r="BS54645" s="96" t="n">
        <f aca="false">BR54645-2.5</f>
        <v>-2.5</v>
      </c>
    </row>
    <row r="54646" customFormat="false" ht="12" hidden="false" customHeight="false" outlineLevel="0" collapsed="false">
      <c r="BS54646" s="96" t="n">
        <f aca="false">BR54646-2.5</f>
        <v>-2.5</v>
      </c>
    </row>
    <row r="54647" customFormat="false" ht="12" hidden="false" customHeight="false" outlineLevel="0" collapsed="false">
      <c r="BS54647" s="96" t="n">
        <f aca="false">BR54647-2.5</f>
        <v>-2.5</v>
      </c>
    </row>
    <row r="54648" customFormat="false" ht="12" hidden="false" customHeight="false" outlineLevel="0" collapsed="false">
      <c r="BS54648" s="96" t="n">
        <f aca="false">BR54648-2.5</f>
        <v>-2.5</v>
      </c>
    </row>
    <row r="54649" customFormat="false" ht="12" hidden="false" customHeight="false" outlineLevel="0" collapsed="false">
      <c r="BS54649" s="96" t="n">
        <f aca="false">BR54649-2.5</f>
        <v>-2.5</v>
      </c>
    </row>
    <row r="54650" customFormat="false" ht="12" hidden="false" customHeight="false" outlineLevel="0" collapsed="false">
      <c r="BS54650" s="96" t="n">
        <f aca="false">BR54650-2.5</f>
        <v>-2.5</v>
      </c>
    </row>
    <row r="54651" customFormat="false" ht="12" hidden="false" customHeight="false" outlineLevel="0" collapsed="false">
      <c r="BS54651" s="96" t="n">
        <f aca="false">BR54651-2.5</f>
        <v>-2.5</v>
      </c>
    </row>
    <row r="54652" customFormat="false" ht="12" hidden="false" customHeight="false" outlineLevel="0" collapsed="false">
      <c r="BS54652" s="96" t="n">
        <f aca="false">BR54652-2.5</f>
        <v>-2.5</v>
      </c>
    </row>
    <row r="54653" customFormat="false" ht="12" hidden="false" customHeight="false" outlineLevel="0" collapsed="false">
      <c r="BS54653" s="96" t="n">
        <f aca="false">BR54653-2.5</f>
        <v>-2.5</v>
      </c>
    </row>
    <row r="54654" customFormat="false" ht="12" hidden="false" customHeight="false" outlineLevel="0" collapsed="false">
      <c r="BS54654" s="96" t="n">
        <f aca="false">BR54654-2.5</f>
        <v>-2.5</v>
      </c>
    </row>
    <row r="54655" customFormat="false" ht="12" hidden="false" customHeight="false" outlineLevel="0" collapsed="false">
      <c r="BS54655" s="96" t="n">
        <f aca="false">BR54655-2.5</f>
        <v>-2.5</v>
      </c>
    </row>
    <row r="54656" customFormat="false" ht="12" hidden="false" customHeight="false" outlineLevel="0" collapsed="false">
      <c r="BS54656" s="96" t="n">
        <f aca="false">BR54656-2.5</f>
        <v>-2.5</v>
      </c>
    </row>
    <row r="54657" customFormat="false" ht="12" hidden="false" customHeight="false" outlineLevel="0" collapsed="false">
      <c r="BS54657" s="96" t="n">
        <f aca="false">BR54657-2.5</f>
        <v>-2.5</v>
      </c>
    </row>
    <row r="54658" customFormat="false" ht="12" hidden="false" customHeight="false" outlineLevel="0" collapsed="false">
      <c r="BS54658" s="96" t="n">
        <f aca="false">BR54658-2.5</f>
        <v>-2.5</v>
      </c>
    </row>
    <row r="54659" customFormat="false" ht="12" hidden="false" customHeight="false" outlineLevel="0" collapsed="false">
      <c r="BS54659" s="96" t="n">
        <f aca="false">BR54659-2.5</f>
        <v>-2.5</v>
      </c>
    </row>
    <row r="54660" customFormat="false" ht="12" hidden="false" customHeight="false" outlineLevel="0" collapsed="false">
      <c r="BS54660" s="96" t="n">
        <f aca="false">BR54660-2.5</f>
        <v>-2.5</v>
      </c>
    </row>
    <row r="54661" customFormat="false" ht="12" hidden="false" customHeight="false" outlineLevel="0" collapsed="false">
      <c r="BS54661" s="96" t="n">
        <f aca="false">BR54661-2.5</f>
        <v>-2.5</v>
      </c>
    </row>
    <row r="54662" customFormat="false" ht="12" hidden="false" customHeight="false" outlineLevel="0" collapsed="false">
      <c r="BS54662" s="96" t="n">
        <f aca="false">BR54662-2.5</f>
        <v>-2.5</v>
      </c>
    </row>
    <row r="54663" customFormat="false" ht="12" hidden="false" customHeight="false" outlineLevel="0" collapsed="false">
      <c r="BS54663" s="96" t="n">
        <f aca="false">BR54663-2.5</f>
        <v>-2.5</v>
      </c>
    </row>
    <row r="54664" customFormat="false" ht="12" hidden="false" customHeight="false" outlineLevel="0" collapsed="false">
      <c r="BS54664" s="96" t="n">
        <f aca="false">BR54664-2.5</f>
        <v>-2.5</v>
      </c>
    </row>
    <row r="54665" customFormat="false" ht="12" hidden="false" customHeight="false" outlineLevel="0" collapsed="false">
      <c r="BS54665" s="96" t="n">
        <f aca="false">BR54665-2.5</f>
        <v>-2.5</v>
      </c>
    </row>
    <row r="54666" customFormat="false" ht="12" hidden="false" customHeight="false" outlineLevel="0" collapsed="false">
      <c r="BS54666" s="96" t="n">
        <f aca="false">BR54666-2.5</f>
        <v>-2.5</v>
      </c>
    </row>
    <row r="54667" customFormat="false" ht="12" hidden="false" customHeight="false" outlineLevel="0" collapsed="false">
      <c r="BS54667" s="96" t="n">
        <f aca="false">BR54667-2.5</f>
        <v>-2.5</v>
      </c>
    </row>
    <row r="54668" customFormat="false" ht="12" hidden="false" customHeight="false" outlineLevel="0" collapsed="false">
      <c r="BS54668" s="96" t="n">
        <f aca="false">BR54668-2.5</f>
        <v>-2.5</v>
      </c>
    </row>
    <row r="54669" customFormat="false" ht="12" hidden="false" customHeight="false" outlineLevel="0" collapsed="false">
      <c r="BS54669" s="96" t="n">
        <f aca="false">BR54669-2.5</f>
        <v>-2.5</v>
      </c>
    </row>
    <row r="54670" customFormat="false" ht="12" hidden="false" customHeight="false" outlineLevel="0" collapsed="false">
      <c r="BS54670" s="96" t="n">
        <f aca="false">BR54670-2.5</f>
        <v>-2.5</v>
      </c>
    </row>
    <row r="54671" customFormat="false" ht="12" hidden="false" customHeight="false" outlineLevel="0" collapsed="false">
      <c r="BS54671" s="96" t="n">
        <f aca="false">BR54671-2.5</f>
        <v>-2.5</v>
      </c>
    </row>
    <row r="54672" customFormat="false" ht="12" hidden="false" customHeight="false" outlineLevel="0" collapsed="false">
      <c r="BS54672" s="96" t="n">
        <f aca="false">BR54672-2.5</f>
        <v>-2.5</v>
      </c>
    </row>
    <row r="54673" customFormat="false" ht="12" hidden="false" customHeight="false" outlineLevel="0" collapsed="false">
      <c r="BS54673" s="96" t="n">
        <f aca="false">BR54673-2.5</f>
        <v>-2.5</v>
      </c>
    </row>
    <row r="54674" customFormat="false" ht="12" hidden="false" customHeight="false" outlineLevel="0" collapsed="false">
      <c r="BS54674" s="96" t="n">
        <f aca="false">BR54674-2.5</f>
        <v>-2.5</v>
      </c>
    </row>
    <row r="54675" customFormat="false" ht="12" hidden="false" customHeight="false" outlineLevel="0" collapsed="false">
      <c r="BS54675" s="96" t="n">
        <f aca="false">BR54675-2.5</f>
        <v>-2.5</v>
      </c>
    </row>
    <row r="54676" customFormat="false" ht="12" hidden="false" customHeight="false" outlineLevel="0" collapsed="false">
      <c r="BS54676" s="96" t="n">
        <f aca="false">BR54676-2.5</f>
        <v>-2.5</v>
      </c>
    </row>
    <row r="54677" customFormat="false" ht="12" hidden="false" customHeight="false" outlineLevel="0" collapsed="false">
      <c r="BS54677" s="96" t="n">
        <f aca="false">BR54677-2.5</f>
        <v>-2.5</v>
      </c>
    </row>
    <row r="54678" customFormat="false" ht="12" hidden="false" customHeight="false" outlineLevel="0" collapsed="false">
      <c r="BS54678" s="96" t="n">
        <f aca="false">BR54678-2.5</f>
        <v>-2.5</v>
      </c>
    </row>
    <row r="54679" customFormat="false" ht="12" hidden="false" customHeight="false" outlineLevel="0" collapsed="false">
      <c r="BS54679" s="96" t="n">
        <f aca="false">BR54679-2.5</f>
        <v>-2.5</v>
      </c>
    </row>
    <row r="54680" customFormat="false" ht="12" hidden="false" customHeight="false" outlineLevel="0" collapsed="false">
      <c r="BS54680" s="96" t="n">
        <f aca="false">BR54680-2.5</f>
        <v>-2.5</v>
      </c>
    </row>
    <row r="54681" customFormat="false" ht="12" hidden="false" customHeight="false" outlineLevel="0" collapsed="false">
      <c r="BS54681" s="96" t="n">
        <f aca="false">BR54681-2.5</f>
        <v>-2.5</v>
      </c>
    </row>
    <row r="54682" customFormat="false" ht="12" hidden="false" customHeight="false" outlineLevel="0" collapsed="false">
      <c r="BS54682" s="96" t="n">
        <f aca="false">BR54682-2.5</f>
        <v>-2.5</v>
      </c>
    </row>
    <row r="54683" customFormat="false" ht="12" hidden="false" customHeight="false" outlineLevel="0" collapsed="false">
      <c r="BS54683" s="96" t="n">
        <f aca="false">BR54683-2.5</f>
        <v>-2.5</v>
      </c>
    </row>
    <row r="54684" customFormat="false" ht="12" hidden="false" customHeight="false" outlineLevel="0" collapsed="false">
      <c r="BS54684" s="96" t="n">
        <f aca="false">BR54684-2.5</f>
        <v>-2.5</v>
      </c>
    </row>
    <row r="54685" customFormat="false" ht="12" hidden="false" customHeight="false" outlineLevel="0" collapsed="false">
      <c r="BS54685" s="96" t="n">
        <f aca="false">BR54685-2.5</f>
        <v>-2.5</v>
      </c>
    </row>
    <row r="54686" customFormat="false" ht="12" hidden="false" customHeight="false" outlineLevel="0" collapsed="false">
      <c r="BS54686" s="96" t="n">
        <f aca="false">BR54686-2.5</f>
        <v>-2.5</v>
      </c>
    </row>
    <row r="54687" customFormat="false" ht="12" hidden="false" customHeight="false" outlineLevel="0" collapsed="false">
      <c r="BS54687" s="96" t="n">
        <f aca="false">BR54687-2.5</f>
        <v>-2.5</v>
      </c>
    </row>
    <row r="54688" customFormat="false" ht="12" hidden="false" customHeight="false" outlineLevel="0" collapsed="false">
      <c r="BS54688" s="96" t="n">
        <f aca="false">BR54688-2.5</f>
        <v>-2.5</v>
      </c>
    </row>
    <row r="54689" customFormat="false" ht="12" hidden="false" customHeight="false" outlineLevel="0" collapsed="false">
      <c r="BS54689" s="96" t="n">
        <f aca="false">BR54689-2.5</f>
        <v>-2.5</v>
      </c>
    </row>
    <row r="54690" customFormat="false" ht="12" hidden="false" customHeight="false" outlineLevel="0" collapsed="false">
      <c r="BS54690" s="96" t="n">
        <f aca="false">BR54690-2.5</f>
        <v>-2.5</v>
      </c>
    </row>
    <row r="54691" customFormat="false" ht="12" hidden="false" customHeight="false" outlineLevel="0" collapsed="false">
      <c r="BS54691" s="96" t="n">
        <f aca="false">BR54691-2.5</f>
        <v>-2.5</v>
      </c>
    </row>
    <row r="54692" customFormat="false" ht="12" hidden="false" customHeight="false" outlineLevel="0" collapsed="false">
      <c r="BS54692" s="96" t="n">
        <f aca="false">BR54692-2.5</f>
        <v>-2.5</v>
      </c>
    </row>
    <row r="54693" customFormat="false" ht="12" hidden="false" customHeight="false" outlineLevel="0" collapsed="false">
      <c r="BS54693" s="96" t="n">
        <f aca="false">BR54693-2.5</f>
        <v>-2.5</v>
      </c>
    </row>
    <row r="54694" customFormat="false" ht="12" hidden="false" customHeight="false" outlineLevel="0" collapsed="false">
      <c r="BS54694" s="96" t="n">
        <f aca="false">BR54694-2.5</f>
        <v>-2.5</v>
      </c>
    </row>
    <row r="54695" customFormat="false" ht="12" hidden="false" customHeight="false" outlineLevel="0" collapsed="false">
      <c r="BS54695" s="96" t="n">
        <f aca="false">BR54695-2.5</f>
        <v>-2.5</v>
      </c>
    </row>
    <row r="54696" customFormat="false" ht="12" hidden="false" customHeight="false" outlineLevel="0" collapsed="false">
      <c r="BS54696" s="96" t="n">
        <f aca="false">BR54696-2.5</f>
        <v>-2.5</v>
      </c>
    </row>
    <row r="54697" customFormat="false" ht="12" hidden="false" customHeight="false" outlineLevel="0" collapsed="false">
      <c r="BS54697" s="96" t="n">
        <f aca="false">BR54697-2.5</f>
        <v>-2.5</v>
      </c>
    </row>
    <row r="54698" customFormat="false" ht="12" hidden="false" customHeight="false" outlineLevel="0" collapsed="false">
      <c r="BS54698" s="96" t="n">
        <f aca="false">BR54698-2.5</f>
        <v>-2.5</v>
      </c>
    </row>
    <row r="54699" customFormat="false" ht="12" hidden="false" customHeight="false" outlineLevel="0" collapsed="false">
      <c r="BS54699" s="96" t="n">
        <f aca="false">BR54699-2.5</f>
        <v>-2.5</v>
      </c>
    </row>
    <row r="54700" customFormat="false" ht="12" hidden="false" customHeight="false" outlineLevel="0" collapsed="false">
      <c r="BS54700" s="96" t="n">
        <f aca="false">BR54700-2.5</f>
        <v>-2.5</v>
      </c>
    </row>
    <row r="54701" customFormat="false" ht="12" hidden="false" customHeight="false" outlineLevel="0" collapsed="false">
      <c r="BS54701" s="96" t="n">
        <f aca="false">BR54701-2.5</f>
        <v>-2.5</v>
      </c>
    </row>
    <row r="54702" customFormat="false" ht="12" hidden="false" customHeight="false" outlineLevel="0" collapsed="false">
      <c r="BS54702" s="96" t="n">
        <f aca="false">BR54702-2.5</f>
        <v>-2.5</v>
      </c>
    </row>
    <row r="54703" customFormat="false" ht="12" hidden="false" customHeight="false" outlineLevel="0" collapsed="false">
      <c r="BS54703" s="96" t="n">
        <f aca="false">BR54703-2.5</f>
        <v>-2.5</v>
      </c>
    </row>
    <row r="54704" customFormat="false" ht="12" hidden="false" customHeight="false" outlineLevel="0" collapsed="false">
      <c r="BS54704" s="96" t="n">
        <f aca="false">BR54704-2.5</f>
        <v>-2.5</v>
      </c>
    </row>
    <row r="54705" customFormat="false" ht="12" hidden="false" customHeight="false" outlineLevel="0" collapsed="false">
      <c r="BS54705" s="96" t="n">
        <f aca="false">BR54705-2.5</f>
        <v>-2.5</v>
      </c>
    </row>
    <row r="54706" customFormat="false" ht="12" hidden="false" customHeight="false" outlineLevel="0" collapsed="false">
      <c r="BS54706" s="96" t="n">
        <f aca="false">BR54706-2.5</f>
        <v>-2.5</v>
      </c>
    </row>
    <row r="54707" customFormat="false" ht="12" hidden="false" customHeight="false" outlineLevel="0" collapsed="false">
      <c r="BS54707" s="96" t="n">
        <f aca="false">BR54707-2.5</f>
        <v>-2.5</v>
      </c>
    </row>
    <row r="54708" customFormat="false" ht="12" hidden="false" customHeight="false" outlineLevel="0" collapsed="false">
      <c r="BS54708" s="96" t="n">
        <f aca="false">BR54708-2.5</f>
        <v>-2.5</v>
      </c>
    </row>
    <row r="54709" customFormat="false" ht="12" hidden="false" customHeight="false" outlineLevel="0" collapsed="false">
      <c r="BS54709" s="96" t="n">
        <f aca="false">BR54709-2.5</f>
        <v>-2.5</v>
      </c>
    </row>
    <row r="54710" customFormat="false" ht="12" hidden="false" customHeight="false" outlineLevel="0" collapsed="false">
      <c r="BS54710" s="96" t="n">
        <f aca="false">BR54710-2.5</f>
        <v>-2.5</v>
      </c>
    </row>
    <row r="54711" customFormat="false" ht="12" hidden="false" customHeight="false" outlineLevel="0" collapsed="false">
      <c r="BS54711" s="96" t="n">
        <f aca="false">BR54711-2.5</f>
        <v>-2.5</v>
      </c>
    </row>
    <row r="54712" customFormat="false" ht="12" hidden="false" customHeight="false" outlineLevel="0" collapsed="false">
      <c r="BS54712" s="96" t="n">
        <f aca="false">BR54712-2.5</f>
        <v>-2.5</v>
      </c>
    </row>
    <row r="54713" customFormat="false" ht="12" hidden="false" customHeight="false" outlineLevel="0" collapsed="false">
      <c r="BS54713" s="96" t="n">
        <f aca="false">BR54713-2.5</f>
        <v>-2.5</v>
      </c>
    </row>
    <row r="54714" customFormat="false" ht="12" hidden="false" customHeight="false" outlineLevel="0" collapsed="false">
      <c r="BS54714" s="96" t="n">
        <f aca="false">BR54714-2.5</f>
        <v>-2.5</v>
      </c>
    </row>
    <row r="54715" customFormat="false" ht="12" hidden="false" customHeight="false" outlineLevel="0" collapsed="false">
      <c r="BS54715" s="96" t="n">
        <f aca="false">BR54715-2.5</f>
        <v>-2.5</v>
      </c>
    </row>
    <row r="54716" customFormat="false" ht="12" hidden="false" customHeight="false" outlineLevel="0" collapsed="false">
      <c r="BS54716" s="96" t="n">
        <f aca="false">BR54716-2.5</f>
        <v>-2.5</v>
      </c>
    </row>
    <row r="54717" customFormat="false" ht="12" hidden="false" customHeight="false" outlineLevel="0" collapsed="false">
      <c r="BS54717" s="96" t="n">
        <f aca="false">BR54717-2.5</f>
        <v>-2.5</v>
      </c>
    </row>
    <row r="54718" customFormat="false" ht="12" hidden="false" customHeight="false" outlineLevel="0" collapsed="false">
      <c r="BS54718" s="96" t="n">
        <f aca="false">BR54718-2.5</f>
        <v>-2.5</v>
      </c>
    </row>
    <row r="54719" customFormat="false" ht="12" hidden="false" customHeight="false" outlineLevel="0" collapsed="false">
      <c r="BS54719" s="96" t="n">
        <f aca="false">BR54719-2.5</f>
        <v>-2.5</v>
      </c>
    </row>
    <row r="54720" customFormat="false" ht="12" hidden="false" customHeight="false" outlineLevel="0" collapsed="false">
      <c r="BS54720" s="96" t="n">
        <f aca="false">BR54720-2.5</f>
        <v>-2.5</v>
      </c>
    </row>
    <row r="54721" customFormat="false" ht="12" hidden="false" customHeight="false" outlineLevel="0" collapsed="false">
      <c r="BS54721" s="96" t="n">
        <f aca="false">BR54721-2.5</f>
        <v>-2.5</v>
      </c>
    </row>
    <row r="54722" customFormat="false" ht="12" hidden="false" customHeight="false" outlineLevel="0" collapsed="false">
      <c r="BS54722" s="96" t="n">
        <f aca="false">BR54722-2.5</f>
        <v>-2.5</v>
      </c>
    </row>
    <row r="54723" customFormat="false" ht="12" hidden="false" customHeight="false" outlineLevel="0" collapsed="false">
      <c r="BS54723" s="96" t="n">
        <f aca="false">BR54723-2.5</f>
        <v>-2.5</v>
      </c>
    </row>
    <row r="54724" customFormat="false" ht="12" hidden="false" customHeight="false" outlineLevel="0" collapsed="false">
      <c r="BS54724" s="96" t="n">
        <f aca="false">BR54724-2.5</f>
        <v>-2.5</v>
      </c>
    </row>
    <row r="54725" customFormat="false" ht="12" hidden="false" customHeight="false" outlineLevel="0" collapsed="false">
      <c r="BS54725" s="96" t="n">
        <f aca="false">BR54725-2.5</f>
        <v>-2.5</v>
      </c>
    </row>
    <row r="54726" customFormat="false" ht="12" hidden="false" customHeight="false" outlineLevel="0" collapsed="false">
      <c r="BS54726" s="96" t="n">
        <f aca="false">BR54726-2.5</f>
        <v>-2.5</v>
      </c>
    </row>
    <row r="54727" customFormat="false" ht="12" hidden="false" customHeight="false" outlineLevel="0" collapsed="false">
      <c r="BS54727" s="96" t="n">
        <f aca="false">BR54727-2.5</f>
        <v>-2.5</v>
      </c>
    </row>
    <row r="54728" customFormat="false" ht="12" hidden="false" customHeight="false" outlineLevel="0" collapsed="false">
      <c r="BS54728" s="96" t="n">
        <f aca="false">BR54728-2.5</f>
        <v>-2.5</v>
      </c>
    </row>
    <row r="54729" customFormat="false" ht="12" hidden="false" customHeight="false" outlineLevel="0" collapsed="false">
      <c r="BS54729" s="96" t="n">
        <f aca="false">BR54729-2.5</f>
        <v>-2.5</v>
      </c>
    </row>
    <row r="54730" customFormat="false" ht="12" hidden="false" customHeight="false" outlineLevel="0" collapsed="false">
      <c r="BS54730" s="96" t="n">
        <f aca="false">BR54730-2.5</f>
        <v>-2.5</v>
      </c>
    </row>
    <row r="54731" customFormat="false" ht="12" hidden="false" customHeight="false" outlineLevel="0" collapsed="false">
      <c r="BS54731" s="96" t="n">
        <f aca="false">BR54731-2.5</f>
        <v>-2.5</v>
      </c>
    </row>
    <row r="54732" customFormat="false" ht="12" hidden="false" customHeight="false" outlineLevel="0" collapsed="false">
      <c r="BS54732" s="96" t="n">
        <f aca="false">BR54732-2.5</f>
        <v>-2.5</v>
      </c>
    </row>
    <row r="54733" customFormat="false" ht="12" hidden="false" customHeight="false" outlineLevel="0" collapsed="false">
      <c r="BS54733" s="96" t="n">
        <f aca="false">BR54733-2.5</f>
        <v>-2.5</v>
      </c>
    </row>
    <row r="54734" customFormat="false" ht="12" hidden="false" customHeight="false" outlineLevel="0" collapsed="false">
      <c r="BS54734" s="96" t="n">
        <f aca="false">BR54734-2.5</f>
        <v>-2.5</v>
      </c>
    </row>
    <row r="54735" customFormat="false" ht="12" hidden="false" customHeight="false" outlineLevel="0" collapsed="false">
      <c r="BS54735" s="96" t="n">
        <f aca="false">BR54735-2.5</f>
        <v>-2.5</v>
      </c>
    </row>
    <row r="54736" customFormat="false" ht="12" hidden="false" customHeight="false" outlineLevel="0" collapsed="false">
      <c r="BS54736" s="96" t="n">
        <f aca="false">BR54736-2.5</f>
        <v>-2.5</v>
      </c>
    </row>
    <row r="54737" customFormat="false" ht="12" hidden="false" customHeight="false" outlineLevel="0" collapsed="false">
      <c r="BS54737" s="96" t="n">
        <f aca="false">BR54737-2.5</f>
        <v>-2.5</v>
      </c>
    </row>
    <row r="54738" customFormat="false" ht="12" hidden="false" customHeight="false" outlineLevel="0" collapsed="false">
      <c r="BS54738" s="96" t="n">
        <f aca="false">BR54738-2.5</f>
        <v>-2.5</v>
      </c>
    </row>
    <row r="54739" customFormat="false" ht="12" hidden="false" customHeight="false" outlineLevel="0" collapsed="false">
      <c r="BS54739" s="96" t="n">
        <f aca="false">BR54739-2.5</f>
        <v>-2.5</v>
      </c>
    </row>
    <row r="54740" customFormat="false" ht="12" hidden="false" customHeight="false" outlineLevel="0" collapsed="false">
      <c r="BS54740" s="96" t="n">
        <f aca="false">BR54740-2.5</f>
        <v>-2.5</v>
      </c>
    </row>
    <row r="54741" customFormat="false" ht="12" hidden="false" customHeight="false" outlineLevel="0" collapsed="false">
      <c r="BS54741" s="96" t="n">
        <f aca="false">BR54741-2.5</f>
        <v>-2.5</v>
      </c>
    </row>
    <row r="54742" customFormat="false" ht="12" hidden="false" customHeight="false" outlineLevel="0" collapsed="false">
      <c r="BS54742" s="96" t="n">
        <f aca="false">BR54742-2.5</f>
        <v>-2.5</v>
      </c>
    </row>
    <row r="54743" customFormat="false" ht="12" hidden="false" customHeight="false" outlineLevel="0" collapsed="false">
      <c r="BS54743" s="96" t="n">
        <f aca="false">BR54743-2.5</f>
        <v>-2.5</v>
      </c>
    </row>
    <row r="54744" customFormat="false" ht="12" hidden="false" customHeight="false" outlineLevel="0" collapsed="false">
      <c r="BS54744" s="96" t="n">
        <f aca="false">BR54744-2.5</f>
        <v>-2.5</v>
      </c>
    </row>
    <row r="54745" customFormat="false" ht="12" hidden="false" customHeight="false" outlineLevel="0" collapsed="false">
      <c r="BS54745" s="96" t="n">
        <f aca="false">BR54745-2.5</f>
        <v>-2.5</v>
      </c>
    </row>
    <row r="54746" customFormat="false" ht="12" hidden="false" customHeight="false" outlineLevel="0" collapsed="false">
      <c r="BS54746" s="96" t="n">
        <f aca="false">BR54746-2.5</f>
        <v>-2.5</v>
      </c>
    </row>
    <row r="54747" customFormat="false" ht="12" hidden="false" customHeight="false" outlineLevel="0" collapsed="false">
      <c r="BS54747" s="96" t="n">
        <f aca="false">BR54747-2.5</f>
        <v>-2.5</v>
      </c>
    </row>
    <row r="54748" customFormat="false" ht="12" hidden="false" customHeight="false" outlineLevel="0" collapsed="false">
      <c r="BS54748" s="96" t="n">
        <f aca="false">BR54748-2.5</f>
        <v>-2.5</v>
      </c>
    </row>
    <row r="54749" customFormat="false" ht="12" hidden="false" customHeight="false" outlineLevel="0" collapsed="false">
      <c r="BS54749" s="96" t="n">
        <f aca="false">BR54749-2.5</f>
        <v>-2.5</v>
      </c>
    </row>
    <row r="54750" customFormat="false" ht="12" hidden="false" customHeight="false" outlineLevel="0" collapsed="false">
      <c r="BS54750" s="96" t="n">
        <f aca="false">BR54750-2.5</f>
        <v>-2.5</v>
      </c>
    </row>
    <row r="54751" customFormat="false" ht="12" hidden="false" customHeight="false" outlineLevel="0" collapsed="false">
      <c r="BS54751" s="96" t="n">
        <f aca="false">BR54751-2.5</f>
        <v>-2.5</v>
      </c>
    </row>
    <row r="54752" customFormat="false" ht="12" hidden="false" customHeight="false" outlineLevel="0" collapsed="false">
      <c r="BS54752" s="96" t="n">
        <f aca="false">BR54752-2.5</f>
        <v>-2.5</v>
      </c>
    </row>
    <row r="54753" customFormat="false" ht="12" hidden="false" customHeight="false" outlineLevel="0" collapsed="false">
      <c r="BS54753" s="96" t="n">
        <f aca="false">BR54753-2.5</f>
        <v>-2.5</v>
      </c>
    </row>
    <row r="54754" customFormat="false" ht="12" hidden="false" customHeight="false" outlineLevel="0" collapsed="false">
      <c r="BS54754" s="96" t="n">
        <f aca="false">BR54754-2.5</f>
        <v>-2.5</v>
      </c>
    </row>
    <row r="54755" customFormat="false" ht="12" hidden="false" customHeight="false" outlineLevel="0" collapsed="false">
      <c r="BS54755" s="96" t="n">
        <f aca="false">BR54755-2.5</f>
        <v>-2.5</v>
      </c>
    </row>
    <row r="54756" customFormat="false" ht="12" hidden="false" customHeight="false" outlineLevel="0" collapsed="false">
      <c r="BS54756" s="96" t="n">
        <f aca="false">BR54756-2.5</f>
        <v>-2.5</v>
      </c>
    </row>
    <row r="54757" customFormat="false" ht="12" hidden="false" customHeight="false" outlineLevel="0" collapsed="false">
      <c r="BS54757" s="96" t="n">
        <f aca="false">BR54757-2.5</f>
        <v>-2.5</v>
      </c>
    </row>
    <row r="54758" customFormat="false" ht="12" hidden="false" customHeight="false" outlineLevel="0" collapsed="false">
      <c r="BS54758" s="96" t="n">
        <f aca="false">BR54758-2.5</f>
        <v>-2.5</v>
      </c>
    </row>
    <row r="54759" customFormat="false" ht="12" hidden="false" customHeight="false" outlineLevel="0" collapsed="false">
      <c r="BS54759" s="96" t="n">
        <f aca="false">BR54759-2.5</f>
        <v>-2.5</v>
      </c>
    </row>
    <row r="54760" customFormat="false" ht="12" hidden="false" customHeight="false" outlineLevel="0" collapsed="false">
      <c r="BS54760" s="96" t="n">
        <f aca="false">BR54760-2.5</f>
        <v>-2.5</v>
      </c>
    </row>
    <row r="54761" customFormat="false" ht="12" hidden="false" customHeight="false" outlineLevel="0" collapsed="false">
      <c r="BS54761" s="96" t="n">
        <f aca="false">BR54761-2.5</f>
        <v>-2.5</v>
      </c>
    </row>
    <row r="54762" customFormat="false" ht="12" hidden="false" customHeight="false" outlineLevel="0" collapsed="false">
      <c r="BS54762" s="96" t="n">
        <f aca="false">BR54762-2.5</f>
        <v>-2.5</v>
      </c>
    </row>
    <row r="54763" customFormat="false" ht="12" hidden="false" customHeight="false" outlineLevel="0" collapsed="false">
      <c r="BS54763" s="96" t="n">
        <f aca="false">BR54763-2.5</f>
        <v>-2.5</v>
      </c>
    </row>
    <row r="54764" customFormat="false" ht="12" hidden="false" customHeight="false" outlineLevel="0" collapsed="false">
      <c r="BS54764" s="96" t="n">
        <f aca="false">BR54764-2.5</f>
        <v>-2.5</v>
      </c>
    </row>
    <row r="54765" customFormat="false" ht="12" hidden="false" customHeight="false" outlineLevel="0" collapsed="false">
      <c r="BS54765" s="96" t="n">
        <f aca="false">BR54765-2.5</f>
        <v>-2.5</v>
      </c>
    </row>
    <row r="54766" customFormat="false" ht="12" hidden="false" customHeight="false" outlineLevel="0" collapsed="false">
      <c r="BS54766" s="96" t="n">
        <f aca="false">BR54766-2.5</f>
        <v>-2.5</v>
      </c>
    </row>
    <row r="54767" customFormat="false" ht="12" hidden="false" customHeight="false" outlineLevel="0" collapsed="false">
      <c r="BS54767" s="96" t="n">
        <f aca="false">BR54767-2.5</f>
        <v>-2.5</v>
      </c>
    </row>
    <row r="54768" customFormat="false" ht="12" hidden="false" customHeight="false" outlineLevel="0" collapsed="false">
      <c r="BS54768" s="96" t="n">
        <f aca="false">BR54768-2.5</f>
        <v>-2.5</v>
      </c>
    </row>
    <row r="54769" customFormat="false" ht="12" hidden="false" customHeight="false" outlineLevel="0" collapsed="false">
      <c r="BS54769" s="96" t="n">
        <f aca="false">BR54769-2.5</f>
        <v>-2.5</v>
      </c>
    </row>
    <row r="54770" customFormat="false" ht="12" hidden="false" customHeight="false" outlineLevel="0" collapsed="false">
      <c r="BS54770" s="96" t="n">
        <f aca="false">BR54770-2.5</f>
        <v>-2.5</v>
      </c>
    </row>
    <row r="54771" customFormat="false" ht="12" hidden="false" customHeight="false" outlineLevel="0" collapsed="false">
      <c r="BS54771" s="96" t="n">
        <f aca="false">BR54771-2.5</f>
        <v>-2.5</v>
      </c>
    </row>
    <row r="54772" customFormat="false" ht="12" hidden="false" customHeight="false" outlineLevel="0" collapsed="false">
      <c r="BS54772" s="96" t="n">
        <f aca="false">BR54772-2.5</f>
        <v>-2.5</v>
      </c>
    </row>
    <row r="54773" customFormat="false" ht="12" hidden="false" customHeight="false" outlineLevel="0" collapsed="false">
      <c r="BS54773" s="96" t="n">
        <f aca="false">BR54773-2.5</f>
        <v>-2.5</v>
      </c>
    </row>
    <row r="54774" customFormat="false" ht="12" hidden="false" customHeight="false" outlineLevel="0" collapsed="false">
      <c r="BS54774" s="96" t="n">
        <f aca="false">BR54774-2.5</f>
        <v>-2.5</v>
      </c>
    </row>
    <row r="54775" customFormat="false" ht="12" hidden="false" customHeight="false" outlineLevel="0" collapsed="false">
      <c r="BS54775" s="96" t="n">
        <f aca="false">BR54775-2.5</f>
        <v>-2.5</v>
      </c>
    </row>
    <row r="54776" customFormat="false" ht="12" hidden="false" customHeight="false" outlineLevel="0" collapsed="false">
      <c r="BS54776" s="96" t="n">
        <f aca="false">BR54776-2.5</f>
        <v>-2.5</v>
      </c>
    </row>
    <row r="54777" customFormat="false" ht="12" hidden="false" customHeight="false" outlineLevel="0" collapsed="false">
      <c r="BS54777" s="96" t="n">
        <f aca="false">BR54777-2.5</f>
        <v>-2.5</v>
      </c>
    </row>
    <row r="54778" customFormat="false" ht="12" hidden="false" customHeight="false" outlineLevel="0" collapsed="false">
      <c r="BS54778" s="96" t="n">
        <f aca="false">BR54778-2.5</f>
        <v>-2.5</v>
      </c>
    </row>
    <row r="54779" customFormat="false" ht="12" hidden="false" customHeight="false" outlineLevel="0" collapsed="false">
      <c r="BS54779" s="96" t="n">
        <f aca="false">BR54779-2.5</f>
        <v>-2.5</v>
      </c>
    </row>
    <row r="54780" customFormat="false" ht="12" hidden="false" customHeight="false" outlineLevel="0" collapsed="false">
      <c r="BS54780" s="96" t="n">
        <f aca="false">BR54780-2.5</f>
        <v>-2.5</v>
      </c>
    </row>
    <row r="54781" customFormat="false" ht="12" hidden="false" customHeight="false" outlineLevel="0" collapsed="false">
      <c r="BS54781" s="96" t="n">
        <f aca="false">BR54781-2.5</f>
        <v>-2.5</v>
      </c>
    </row>
    <row r="54782" customFormat="false" ht="12" hidden="false" customHeight="false" outlineLevel="0" collapsed="false">
      <c r="BS54782" s="96" t="n">
        <f aca="false">BR54782-2.5</f>
        <v>-2.5</v>
      </c>
    </row>
    <row r="54783" customFormat="false" ht="12" hidden="false" customHeight="false" outlineLevel="0" collapsed="false">
      <c r="BS54783" s="96" t="n">
        <f aca="false">BR54783-2.5</f>
        <v>-2.5</v>
      </c>
    </row>
    <row r="54784" customFormat="false" ht="12" hidden="false" customHeight="false" outlineLevel="0" collapsed="false">
      <c r="BS54784" s="96" t="n">
        <f aca="false">BR54784-2.5</f>
        <v>-2.5</v>
      </c>
    </row>
    <row r="54785" customFormat="false" ht="12" hidden="false" customHeight="false" outlineLevel="0" collapsed="false">
      <c r="BS54785" s="96" t="n">
        <f aca="false">BR54785-2.5</f>
        <v>-2.5</v>
      </c>
    </row>
    <row r="54786" customFormat="false" ht="12" hidden="false" customHeight="false" outlineLevel="0" collapsed="false">
      <c r="BS54786" s="96" t="n">
        <f aca="false">BR54786-2.5</f>
        <v>-2.5</v>
      </c>
    </row>
    <row r="54787" customFormat="false" ht="12" hidden="false" customHeight="false" outlineLevel="0" collapsed="false">
      <c r="BS54787" s="96" t="n">
        <f aca="false">BR54787-2.5</f>
        <v>-2.5</v>
      </c>
    </row>
    <row r="54788" customFormat="false" ht="12" hidden="false" customHeight="false" outlineLevel="0" collapsed="false">
      <c r="BS54788" s="96" t="n">
        <f aca="false">BR54788-2.5</f>
        <v>-2.5</v>
      </c>
    </row>
    <row r="54789" customFormat="false" ht="12" hidden="false" customHeight="false" outlineLevel="0" collapsed="false">
      <c r="BS54789" s="96" t="n">
        <f aca="false">BR54789-2.5</f>
        <v>-2.5</v>
      </c>
    </row>
    <row r="54790" customFormat="false" ht="12" hidden="false" customHeight="false" outlineLevel="0" collapsed="false">
      <c r="BS54790" s="96" t="n">
        <f aca="false">BR54790-2.5</f>
        <v>-2.5</v>
      </c>
    </row>
    <row r="54791" customFormat="false" ht="12" hidden="false" customHeight="false" outlineLevel="0" collapsed="false">
      <c r="BS54791" s="96" t="n">
        <f aca="false">BR54791-2.5</f>
        <v>-2.5</v>
      </c>
    </row>
    <row r="54792" customFormat="false" ht="12" hidden="false" customHeight="false" outlineLevel="0" collapsed="false">
      <c r="BS54792" s="96" t="n">
        <f aca="false">BR54792-2.5</f>
        <v>-2.5</v>
      </c>
    </row>
    <row r="54793" customFormat="false" ht="12" hidden="false" customHeight="false" outlineLevel="0" collapsed="false">
      <c r="BS54793" s="96" t="n">
        <f aca="false">BR54793-2.5</f>
        <v>-2.5</v>
      </c>
    </row>
    <row r="54794" customFormat="false" ht="12" hidden="false" customHeight="false" outlineLevel="0" collapsed="false">
      <c r="BS54794" s="96" t="n">
        <f aca="false">BR54794-2.5</f>
        <v>-2.5</v>
      </c>
    </row>
    <row r="54795" customFormat="false" ht="12" hidden="false" customHeight="false" outlineLevel="0" collapsed="false">
      <c r="BS54795" s="96" t="n">
        <f aca="false">BR54795-2.5</f>
        <v>-2.5</v>
      </c>
    </row>
    <row r="54796" customFormat="false" ht="12" hidden="false" customHeight="false" outlineLevel="0" collapsed="false">
      <c r="BS54796" s="96" t="n">
        <f aca="false">BR54796-2.5</f>
        <v>-2.5</v>
      </c>
    </row>
    <row r="54797" customFormat="false" ht="12" hidden="false" customHeight="false" outlineLevel="0" collapsed="false">
      <c r="BS54797" s="96" t="n">
        <f aca="false">BR54797-2.5</f>
        <v>-2.5</v>
      </c>
    </row>
    <row r="54798" customFormat="false" ht="12" hidden="false" customHeight="false" outlineLevel="0" collapsed="false">
      <c r="BS54798" s="96" t="n">
        <f aca="false">BR54798-2.5</f>
        <v>-2.5</v>
      </c>
    </row>
    <row r="54799" customFormat="false" ht="12" hidden="false" customHeight="false" outlineLevel="0" collapsed="false">
      <c r="BS54799" s="96" t="n">
        <f aca="false">BR54799-2.5</f>
        <v>-2.5</v>
      </c>
    </row>
    <row r="54800" customFormat="false" ht="12" hidden="false" customHeight="false" outlineLevel="0" collapsed="false">
      <c r="BS54800" s="96" t="n">
        <f aca="false">BR54800-2.5</f>
        <v>-2.5</v>
      </c>
    </row>
    <row r="54801" customFormat="false" ht="12" hidden="false" customHeight="false" outlineLevel="0" collapsed="false">
      <c r="BS54801" s="96" t="n">
        <f aca="false">BR54801-2.5</f>
        <v>-2.5</v>
      </c>
    </row>
    <row r="54802" customFormat="false" ht="12" hidden="false" customHeight="false" outlineLevel="0" collapsed="false">
      <c r="BS54802" s="96" t="n">
        <f aca="false">BR54802-2.5</f>
        <v>-2.5</v>
      </c>
    </row>
    <row r="54803" customFormat="false" ht="12" hidden="false" customHeight="false" outlineLevel="0" collapsed="false">
      <c r="BS54803" s="96" t="n">
        <f aca="false">BR54803-2.5</f>
        <v>-2.5</v>
      </c>
    </row>
    <row r="54804" customFormat="false" ht="12" hidden="false" customHeight="false" outlineLevel="0" collapsed="false">
      <c r="BS54804" s="96" t="n">
        <f aca="false">BR54804-2.5</f>
        <v>-2.5</v>
      </c>
    </row>
    <row r="54805" customFormat="false" ht="12" hidden="false" customHeight="false" outlineLevel="0" collapsed="false">
      <c r="BS54805" s="96" t="n">
        <f aca="false">BR54805-2.5</f>
        <v>-2.5</v>
      </c>
    </row>
    <row r="54806" customFormat="false" ht="12" hidden="false" customHeight="false" outlineLevel="0" collapsed="false">
      <c r="BS54806" s="96" t="n">
        <f aca="false">BR54806-2.5</f>
        <v>-2.5</v>
      </c>
    </row>
    <row r="54807" customFormat="false" ht="12" hidden="false" customHeight="false" outlineLevel="0" collapsed="false">
      <c r="BS54807" s="96" t="n">
        <f aca="false">BR54807-2.5</f>
        <v>-2.5</v>
      </c>
    </row>
    <row r="54808" customFormat="false" ht="12" hidden="false" customHeight="false" outlineLevel="0" collapsed="false">
      <c r="BS54808" s="96" t="n">
        <f aca="false">BR54808-2.5</f>
        <v>-2.5</v>
      </c>
    </row>
    <row r="54809" customFormat="false" ht="12" hidden="false" customHeight="false" outlineLevel="0" collapsed="false">
      <c r="BS54809" s="96" t="n">
        <f aca="false">BR54809-2.5</f>
        <v>-2.5</v>
      </c>
    </row>
    <row r="54810" customFormat="false" ht="12" hidden="false" customHeight="false" outlineLevel="0" collapsed="false">
      <c r="BS54810" s="96" t="n">
        <f aca="false">BR54810-2.5</f>
        <v>-2.5</v>
      </c>
    </row>
    <row r="54811" customFormat="false" ht="12" hidden="false" customHeight="false" outlineLevel="0" collapsed="false">
      <c r="BS54811" s="96" t="n">
        <f aca="false">BR54811-2.5</f>
        <v>-2.5</v>
      </c>
    </row>
    <row r="54812" customFormat="false" ht="12" hidden="false" customHeight="false" outlineLevel="0" collapsed="false">
      <c r="BS54812" s="96" t="n">
        <f aca="false">BR54812-2.5</f>
        <v>-2.5</v>
      </c>
    </row>
    <row r="54813" customFormat="false" ht="12" hidden="false" customHeight="false" outlineLevel="0" collapsed="false">
      <c r="BS54813" s="96" t="n">
        <f aca="false">BR54813-2.5</f>
        <v>-2.5</v>
      </c>
    </row>
    <row r="54814" customFormat="false" ht="12" hidden="false" customHeight="false" outlineLevel="0" collapsed="false">
      <c r="BS54814" s="96" t="n">
        <f aca="false">BR54814-2.5</f>
        <v>-2.5</v>
      </c>
    </row>
    <row r="54815" customFormat="false" ht="12" hidden="false" customHeight="false" outlineLevel="0" collapsed="false">
      <c r="BS54815" s="96" t="n">
        <f aca="false">BR54815-2.5</f>
        <v>-2.5</v>
      </c>
    </row>
    <row r="54816" customFormat="false" ht="12" hidden="false" customHeight="false" outlineLevel="0" collapsed="false">
      <c r="BS54816" s="96" t="n">
        <f aca="false">BR54816-2.5</f>
        <v>-2.5</v>
      </c>
    </row>
    <row r="54817" customFormat="false" ht="12" hidden="false" customHeight="false" outlineLevel="0" collapsed="false">
      <c r="BS54817" s="96" t="n">
        <f aca="false">BR54817-2.5</f>
        <v>-2.5</v>
      </c>
    </row>
    <row r="54818" customFormat="false" ht="12" hidden="false" customHeight="false" outlineLevel="0" collapsed="false">
      <c r="BS54818" s="96" t="n">
        <f aca="false">BR54818-2.5</f>
        <v>-2.5</v>
      </c>
    </row>
    <row r="54819" customFormat="false" ht="12" hidden="false" customHeight="false" outlineLevel="0" collapsed="false">
      <c r="BS54819" s="96" t="n">
        <f aca="false">BR54819-2.5</f>
        <v>-2.5</v>
      </c>
    </row>
    <row r="54820" customFormat="false" ht="12" hidden="false" customHeight="false" outlineLevel="0" collapsed="false">
      <c r="BS54820" s="96" t="n">
        <f aca="false">BR54820-2.5</f>
        <v>-2.5</v>
      </c>
    </row>
    <row r="54821" customFormat="false" ht="12" hidden="false" customHeight="false" outlineLevel="0" collapsed="false">
      <c r="BS54821" s="96" t="n">
        <f aca="false">BR54821-2.5</f>
        <v>-2.5</v>
      </c>
    </row>
    <row r="54822" customFormat="false" ht="12" hidden="false" customHeight="false" outlineLevel="0" collapsed="false">
      <c r="BS54822" s="96" t="n">
        <f aca="false">BR54822-2.5</f>
        <v>-2.5</v>
      </c>
    </row>
    <row r="54823" customFormat="false" ht="12" hidden="false" customHeight="false" outlineLevel="0" collapsed="false">
      <c r="BS54823" s="96" t="n">
        <f aca="false">BR54823-2.5</f>
        <v>-2.5</v>
      </c>
    </row>
    <row r="54824" customFormat="false" ht="12" hidden="false" customHeight="false" outlineLevel="0" collapsed="false">
      <c r="BS54824" s="96" t="n">
        <f aca="false">BR54824-2.5</f>
        <v>-2.5</v>
      </c>
    </row>
    <row r="54825" customFormat="false" ht="12" hidden="false" customHeight="false" outlineLevel="0" collapsed="false">
      <c r="BS54825" s="96" t="n">
        <f aca="false">BR54825-2.5</f>
        <v>-2.5</v>
      </c>
    </row>
    <row r="54826" customFormat="false" ht="12" hidden="false" customHeight="false" outlineLevel="0" collapsed="false">
      <c r="BS54826" s="96" t="n">
        <f aca="false">BR54826-2.5</f>
        <v>-2.5</v>
      </c>
    </row>
    <row r="54827" customFormat="false" ht="12" hidden="false" customHeight="false" outlineLevel="0" collapsed="false">
      <c r="BS54827" s="96" t="n">
        <f aca="false">BR54827-2.5</f>
        <v>-2.5</v>
      </c>
    </row>
    <row r="54828" customFormat="false" ht="12" hidden="false" customHeight="false" outlineLevel="0" collapsed="false">
      <c r="BS54828" s="96" t="n">
        <f aca="false">BR54828-2.5</f>
        <v>-2.5</v>
      </c>
    </row>
    <row r="54829" customFormat="false" ht="12" hidden="false" customHeight="false" outlineLevel="0" collapsed="false">
      <c r="BS54829" s="96" t="n">
        <f aca="false">BR54829-2.5</f>
        <v>-2.5</v>
      </c>
    </row>
    <row r="54830" customFormat="false" ht="12" hidden="false" customHeight="false" outlineLevel="0" collapsed="false">
      <c r="BS54830" s="96" t="n">
        <f aca="false">BR54830-2.5</f>
        <v>-2.5</v>
      </c>
    </row>
    <row r="54831" customFormat="false" ht="12" hidden="false" customHeight="false" outlineLevel="0" collapsed="false">
      <c r="BS54831" s="96" t="n">
        <f aca="false">BR54831-2.5</f>
        <v>-2.5</v>
      </c>
    </row>
    <row r="54832" customFormat="false" ht="12" hidden="false" customHeight="false" outlineLevel="0" collapsed="false">
      <c r="BS54832" s="96" t="n">
        <f aca="false">BR54832-2.5</f>
        <v>-2.5</v>
      </c>
    </row>
    <row r="54833" customFormat="false" ht="12" hidden="false" customHeight="false" outlineLevel="0" collapsed="false">
      <c r="BS54833" s="96" t="n">
        <f aca="false">BR54833-2.5</f>
        <v>-2.5</v>
      </c>
    </row>
    <row r="54834" customFormat="false" ht="12" hidden="false" customHeight="false" outlineLevel="0" collapsed="false">
      <c r="BS54834" s="96" t="n">
        <f aca="false">BR54834-2.5</f>
        <v>-2.5</v>
      </c>
    </row>
    <row r="54835" customFormat="false" ht="12" hidden="false" customHeight="false" outlineLevel="0" collapsed="false">
      <c r="BS54835" s="96" t="n">
        <f aca="false">BR54835-2.5</f>
        <v>-2.5</v>
      </c>
    </row>
    <row r="54836" customFormat="false" ht="12" hidden="false" customHeight="false" outlineLevel="0" collapsed="false">
      <c r="BS54836" s="96" t="n">
        <f aca="false">BR54836-2.5</f>
        <v>-2.5</v>
      </c>
    </row>
    <row r="54837" customFormat="false" ht="12" hidden="false" customHeight="false" outlineLevel="0" collapsed="false">
      <c r="BS54837" s="96" t="n">
        <f aca="false">BR54837-2.5</f>
        <v>-2.5</v>
      </c>
    </row>
    <row r="54838" customFormat="false" ht="12" hidden="false" customHeight="false" outlineLevel="0" collapsed="false">
      <c r="BS54838" s="96" t="n">
        <f aca="false">BR54838-2.5</f>
        <v>-2.5</v>
      </c>
    </row>
    <row r="54839" customFormat="false" ht="12" hidden="false" customHeight="false" outlineLevel="0" collapsed="false">
      <c r="BS54839" s="96" t="n">
        <f aca="false">BR54839-2.5</f>
        <v>-2.5</v>
      </c>
    </row>
    <row r="54840" customFormat="false" ht="12" hidden="false" customHeight="false" outlineLevel="0" collapsed="false">
      <c r="BS54840" s="96" t="n">
        <f aca="false">BR54840-2.5</f>
        <v>-2.5</v>
      </c>
    </row>
    <row r="54841" customFormat="false" ht="12" hidden="false" customHeight="false" outlineLevel="0" collapsed="false">
      <c r="BS54841" s="96" t="n">
        <f aca="false">BR54841-2.5</f>
        <v>-2.5</v>
      </c>
    </row>
    <row r="54842" customFormat="false" ht="12" hidden="false" customHeight="false" outlineLevel="0" collapsed="false">
      <c r="BS54842" s="96" t="n">
        <f aca="false">BR54842-2.5</f>
        <v>-2.5</v>
      </c>
    </row>
    <row r="54843" customFormat="false" ht="12" hidden="false" customHeight="false" outlineLevel="0" collapsed="false">
      <c r="BS54843" s="96" t="n">
        <f aca="false">BR54843-2.5</f>
        <v>-2.5</v>
      </c>
    </row>
    <row r="54844" customFormat="false" ht="12" hidden="false" customHeight="false" outlineLevel="0" collapsed="false">
      <c r="BS54844" s="96" t="n">
        <f aca="false">BR54844-2.5</f>
        <v>-2.5</v>
      </c>
    </row>
    <row r="54845" customFormat="false" ht="12" hidden="false" customHeight="false" outlineLevel="0" collapsed="false">
      <c r="BS54845" s="96" t="n">
        <f aca="false">BR54845-2.5</f>
        <v>-2.5</v>
      </c>
    </row>
    <row r="54846" customFormat="false" ht="12" hidden="false" customHeight="false" outlineLevel="0" collapsed="false">
      <c r="BS54846" s="96" t="n">
        <f aca="false">BR54846-2.5</f>
        <v>-2.5</v>
      </c>
    </row>
    <row r="54847" customFormat="false" ht="12" hidden="false" customHeight="false" outlineLevel="0" collapsed="false">
      <c r="BS54847" s="96" t="n">
        <f aca="false">BR54847-2.5</f>
        <v>-2.5</v>
      </c>
    </row>
    <row r="54848" customFormat="false" ht="12" hidden="false" customHeight="false" outlineLevel="0" collapsed="false">
      <c r="BS54848" s="96" t="n">
        <f aca="false">BR54848-2.5</f>
        <v>-2.5</v>
      </c>
    </row>
    <row r="54849" customFormat="false" ht="12" hidden="false" customHeight="false" outlineLevel="0" collapsed="false">
      <c r="BS54849" s="96" t="n">
        <f aca="false">BR54849-2.5</f>
        <v>-2.5</v>
      </c>
    </row>
    <row r="54850" customFormat="false" ht="12" hidden="false" customHeight="false" outlineLevel="0" collapsed="false">
      <c r="BS54850" s="96" t="n">
        <f aca="false">BR54850-2.5</f>
        <v>-2.5</v>
      </c>
    </row>
    <row r="54851" customFormat="false" ht="12" hidden="false" customHeight="false" outlineLevel="0" collapsed="false">
      <c r="BS54851" s="96" t="n">
        <f aca="false">BR54851-2.5</f>
        <v>-2.5</v>
      </c>
    </row>
    <row r="54852" customFormat="false" ht="12" hidden="false" customHeight="false" outlineLevel="0" collapsed="false">
      <c r="BS54852" s="96" t="n">
        <f aca="false">BR54852-2.5</f>
        <v>-2.5</v>
      </c>
    </row>
    <row r="54853" customFormat="false" ht="12" hidden="false" customHeight="false" outlineLevel="0" collapsed="false">
      <c r="BS54853" s="96" t="n">
        <f aca="false">BR54853-2.5</f>
        <v>-2.5</v>
      </c>
    </row>
    <row r="54854" customFormat="false" ht="12" hidden="false" customHeight="false" outlineLevel="0" collapsed="false">
      <c r="BS54854" s="96" t="n">
        <f aca="false">BR54854-2.5</f>
        <v>-2.5</v>
      </c>
    </row>
    <row r="54855" customFormat="false" ht="12" hidden="false" customHeight="false" outlineLevel="0" collapsed="false">
      <c r="BS54855" s="96" t="n">
        <f aca="false">BR54855-2.5</f>
        <v>-2.5</v>
      </c>
    </row>
    <row r="54856" customFormat="false" ht="12" hidden="false" customHeight="false" outlineLevel="0" collapsed="false">
      <c r="BS54856" s="96" t="n">
        <f aca="false">BR54856-2.5</f>
        <v>-2.5</v>
      </c>
    </row>
    <row r="54857" customFormat="false" ht="12" hidden="false" customHeight="false" outlineLevel="0" collapsed="false">
      <c r="BS54857" s="96" t="n">
        <f aca="false">BR54857-2.5</f>
        <v>-2.5</v>
      </c>
    </row>
    <row r="54858" customFormat="false" ht="12" hidden="false" customHeight="false" outlineLevel="0" collapsed="false">
      <c r="BS54858" s="96" t="n">
        <f aca="false">BR54858-2.5</f>
        <v>-2.5</v>
      </c>
    </row>
    <row r="54859" customFormat="false" ht="12" hidden="false" customHeight="false" outlineLevel="0" collapsed="false">
      <c r="BS54859" s="96" t="n">
        <f aca="false">BR54859-2.5</f>
        <v>-2.5</v>
      </c>
    </row>
    <row r="54860" customFormat="false" ht="12" hidden="false" customHeight="false" outlineLevel="0" collapsed="false">
      <c r="BS54860" s="96" t="n">
        <f aca="false">BR54860-2.5</f>
        <v>-2.5</v>
      </c>
    </row>
    <row r="54861" customFormat="false" ht="12" hidden="false" customHeight="false" outlineLevel="0" collapsed="false">
      <c r="BS54861" s="96" t="n">
        <f aca="false">BR54861-2.5</f>
        <v>-2.5</v>
      </c>
    </row>
    <row r="54862" customFormat="false" ht="12" hidden="false" customHeight="false" outlineLevel="0" collapsed="false">
      <c r="BS54862" s="96" t="n">
        <f aca="false">BR54862-2.5</f>
        <v>-2.5</v>
      </c>
    </row>
    <row r="54863" customFormat="false" ht="12" hidden="false" customHeight="false" outlineLevel="0" collapsed="false">
      <c r="BS54863" s="96" t="n">
        <f aca="false">BR54863-2.5</f>
        <v>-2.5</v>
      </c>
    </row>
    <row r="54864" customFormat="false" ht="12" hidden="false" customHeight="false" outlineLevel="0" collapsed="false">
      <c r="BS54864" s="96" t="n">
        <f aca="false">BR54864-2.5</f>
        <v>-2.5</v>
      </c>
    </row>
    <row r="54865" customFormat="false" ht="12" hidden="false" customHeight="false" outlineLevel="0" collapsed="false">
      <c r="BS54865" s="96" t="n">
        <f aca="false">BR54865-2.5</f>
        <v>-2.5</v>
      </c>
    </row>
    <row r="54866" customFormat="false" ht="12" hidden="false" customHeight="false" outlineLevel="0" collapsed="false">
      <c r="BS54866" s="96" t="n">
        <f aca="false">BR54866-2.5</f>
        <v>-2.5</v>
      </c>
    </row>
    <row r="54867" customFormat="false" ht="12" hidden="false" customHeight="false" outlineLevel="0" collapsed="false">
      <c r="BS54867" s="96" t="n">
        <f aca="false">BR54867-2.5</f>
        <v>-2.5</v>
      </c>
    </row>
    <row r="54868" customFormat="false" ht="12" hidden="false" customHeight="false" outlineLevel="0" collapsed="false">
      <c r="BS54868" s="96" t="n">
        <f aca="false">BR54868-2.5</f>
        <v>-2.5</v>
      </c>
    </row>
    <row r="54869" customFormat="false" ht="12" hidden="false" customHeight="false" outlineLevel="0" collapsed="false">
      <c r="BS54869" s="96" t="n">
        <f aca="false">BR54869-2.5</f>
        <v>-2.5</v>
      </c>
    </row>
    <row r="54870" customFormat="false" ht="12" hidden="false" customHeight="false" outlineLevel="0" collapsed="false">
      <c r="BS54870" s="96" t="n">
        <f aca="false">BR54870-2.5</f>
        <v>-2.5</v>
      </c>
    </row>
    <row r="54871" customFormat="false" ht="12" hidden="false" customHeight="false" outlineLevel="0" collapsed="false">
      <c r="BS54871" s="96" t="n">
        <f aca="false">BR54871-2.5</f>
        <v>-2.5</v>
      </c>
    </row>
    <row r="54872" customFormat="false" ht="12" hidden="false" customHeight="false" outlineLevel="0" collapsed="false">
      <c r="BS54872" s="96" t="n">
        <f aca="false">BR54872-2.5</f>
        <v>-2.5</v>
      </c>
    </row>
    <row r="54873" customFormat="false" ht="12" hidden="false" customHeight="false" outlineLevel="0" collapsed="false">
      <c r="BS54873" s="96" t="n">
        <f aca="false">BR54873-2.5</f>
        <v>-2.5</v>
      </c>
    </row>
    <row r="54874" customFormat="false" ht="12" hidden="false" customHeight="false" outlineLevel="0" collapsed="false">
      <c r="BS54874" s="96" t="n">
        <f aca="false">BR54874-2.5</f>
        <v>-2.5</v>
      </c>
    </row>
    <row r="54875" customFormat="false" ht="12" hidden="false" customHeight="false" outlineLevel="0" collapsed="false">
      <c r="BS54875" s="96" t="n">
        <f aca="false">BR54875-2.5</f>
        <v>-2.5</v>
      </c>
    </row>
    <row r="54876" customFormat="false" ht="12" hidden="false" customHeight="false" outlineLevel="0" collapsed="false">
      <c r="BS54876" s="96" t="n">
        <f aca="false">BR54876-2.5</f>
        <v>-2.5</v>
      </c>
    </row>
    <row r="54877" customFormat="false" ht="12" hidden="false" customHeight="false" outlineLevel="0" collapsed="false">
      <c r="BS54877" s="96" t="n">
        <f aca="false">BR54877-2.5</f>
        <v>-2.5</v>
      </c>
    </row>
    <row r="54878" customFormat="false" ht="12" hidden="false" customHeight="false" outlineLevel="0" collapsed="false">
      <c r="BS54878" s="96" t="n">
        <f aca="false">BR54878-2.5</f>
        <v>-2.5</v>
      </c>
    </row>
    <row r="54879" customFormat="false" ht="12" hidden="false" customHeight="false" outlineLevel="0" collapsed="false">
      <c r="BS54879" s="96" t="n">
        <f aca="false">BR54879-2.5</f>
        <v>-2.5</v>
      </c>
    </row>
    <row r="54880" customFormat="false" ht="12" hidden="false" customHeight="false" outlineLevel="0" collapsed="false">
      <c r="BS54880" s="96" t="n">
        <f aca="false">BR54880-2.5</f>
        <v>-2.5</v>
      </c>
    </row>
    <row r="54881" customFormat="false" ht="12" hidden="false" customHeight="false" outlineLevel="0" collapsed="false">
      <c r="BS54881" s="96" t="n">
        <f aca="false">BR54881-2.5</f>
        <v>-2.5</v>
      </c>
    </row>
    <row r="54882" customFormat="false" ht="12" hidden="false" customHeight="false" outlineLevel="0" collapsed="false">
      <c r="BS54882" s="96" t="n">
        <f aca="false">BR54882-2.5</f>
        <v>-2.5</v>
      </c>
    </row>
    <row r="54883" customFormat="false" ht="12" hidden="false" customHeight="false" outlineLevel="0" collapsed="false">
      <c r="BS54883" s="96" t="n">
        <f aca="false">BR54883-2.5</f>
        <v>-2.5</v>
      </c>
    </row>
    <row r="54884" customFormat="false" ht="12" hidden="false" customHeight="false" outlineLevel="0" collapsed="false">
      <c r="BS54884" s="96" t="n">
        <f aca="false">BR54884-2.5</f>
        <v>-2.5</v>
      </c>
    </row>
    <row r="54885" customFormat="false" ht="12" hidden="false" customHeight="false" outlineLevel="0" collapsed="false">
      <c r="BS54885" s="96" t="n">
        <f aca="false">BR54885-2.5</f>
        <v>-2.5</v>
      </c>
    </row>
    <row r="54886" customFormat="false" ht="12" hidden="false" customHeight="false" outlineLevel="0" collapsed="false">
      <c r="BS54886" s="96" t="n">
        <f aca="false">BR54886-2.5</f>
        <v>-2.5</v>
      </c>
    </row>
    <row r="54887" customFormat="false" ht="12" hidden="false" customHeight="false" outlineLevel="0" collapsed="false">
      <c r="BS54887" s="96" t="n">
        <f aca="false">BR54887-2.5</f>
        <v>-2.5</v>
      </c>
    </row>
    <row r="54888" customFormat="false" ht="12" hidden="false" customHeight="false" outlineLevel="0" collapsed="false">
      <c r="BS54888" s="96" t="n">
        <f aca="false">BR54888-2.5</f>
        <v>-2.5</v>
      </c>
    </row>
    <row r="54889" customFormat="false" ht="12" hidden="false" customHeight="false" outlineLevel="0" collapsed="false">
      <c r="BS54889" s="96" t="n">
        <f aca="false">BR54889-2.5</f>
        <v>-2.5</v>
      </c>
    </row>
    <row r="54890" customFormat="false" ht="12" hidden="false" customHeight="false" outlineLevel="0" collapsed="false">
      <c r="BS54890" s="96" t="n">
        <f aca="false">BR54890-2.5</f>
        <v>-2.5</v>
      </c>
    </row>
    <row r="54891" customFormat="false" ht="12" hidden="false" customHeight="false" outlineLevel="0" collapsed="false">
      <c r="BS54891" s="96" t="n">
        <f aca="false">BR54891-2.5</f>
        <v>-2.5</v>
      </c>
    </row>
    <row r="54892" customFormat="false" ht="12" hidden="false" customHeight="false" outlineLevel="0" collapsed="false">
      <c r="BS54892" s="96" t="n">
        <f aca="false">BR54892-2.5</f>
        <v>-2.5</v>
      </c>
    </row>
    <row r="54893" customFormat="false" ht="12" hidden="false" customHeight="false" outlineLevel="0" collapsed="false">
      <c r="BS54893" s="96" t="n">
        <f aca="false">BR54893-2.5</f>
        <v>-2.5</v>
      </c>
    </row>
    <row r="54894" customFormat="false" ht="12" hidden="false" customHeight="false" outlineLevel="0" collapsed="false">
      <c r="BS54894" s="96" t="n">
        <f aca="false">BR54894-2.5</f>
        <v>-2.5</v>
      </c>
    </row>
    <row r="54895" customFormat="false" ht="12" hidden="false" customHeight="false" outlineLevel="0" collapsed="false">
      <c r="BS54895" s="96" t="n">
        <f aca="false">BR54895-2.5</f>
        <v>-2.5</v>
      </c>
    </row>
    <row r="54896" customFormat="false" ht="12" hidden="false" customHeight="false" outlineLevel="0" collapsed="false">
      <c r="BS54896" s="96" t="n">
        <f aca="false">BR54896-2.5</f>
        <v>-2.5</v>
      </c>
    </row>
    <row r="54897" customFormat="false" ht="12" hidden="false" customHeight="false" outlineLevel="0" collapsed="false">
      <c r="BS54897" s="96" t="n">
        <f aca="false">BR54897-2.5</f>
        <v>-2.5</v>
      </c>
    </row>
    <row r="54898" customFormat="false" ht="12" hidden="false" customHeight="false" outlineLevel="0" collapsed="false">
      <c r="BS54898" s="96" t="n">
        <f aca="false">BR54898-2.5</f>
        <v>-2.5</v>
      </c>
    </row>
    <row r="54899" customFormat="false" ht="12" hidden="false" customHeight="false" outlineLevel="0" collapsed="false">
      <c r="BS54899" s="96" t="n">
        <f aca="false">BR54899-2.5</f>
        <v>-2.5</v>
      </c>
    </row>
    <row r="54900" customFormat="false" ht="12" hidden="false" customHeight="false" outlineLevel="0" collapsed="false">
      <c r="BS54900" s="96" t="n">
        <f aca="false">BR54900-2.5</f>
        <v>-2.5</v>
      </c>
    </row>
    <row r="54901" customFormat="false" ht="12" hidden="false" customHeight="false" outlineLevel="0" collapsed="false">
      <c r="BS54901" s="96" t="n">
        <f aca="false">BR54901-2.5</f>
        <v>-2.5</v>
      </c>
    </row>
    <row r="54902" customFormat="false" ht="12" hidden="false" customHeight="false" outlineLevel="0" collapsed="false">
      <c r="BS54902" s="96" t="n">
        <f aca="false">BR54902-2.5</f>
        <v>-2.5</v>
      </c>
    </row>
    <row r="54903" customFormat="false" ht="12" hidden="false" customHeight="false" outlineLevel="0" collapsed="false">
      <c r="BS54903" s="96" t="n">
        <f aca="false">BR54903-2.5</f>
        <v>-2.5</v>
      </c>
    </row>
    <row r="54904" customFormat="false" ht="12" hidden="false" customHeight="false" outlineLevel="0" collapsed="false">
      <c r="BS54904" s="96" t="n">
        <f aca="false">BR54904-2.5</f>
        <v>-2.5</v>
      </c>
    </row>
    <row r="54905" customFormat="false" ht="12" hidden="false" customHeight="false" outlineLevel="0" collapsed="false">
      <c r="BS54905" s="96" t="n">
        <f aca="false">BR54905-2.5</f>
        <v>-2.5</v>
      </c>
    </row>
    <row r="54906" customFormat="false" ht="12" hidden="false" customHeight="false" outlineLevel="0" collapsed="false">
      <c r="BS54906" s="96" t="n">
        <f aca="false">BR54906-2.5</f>
        <v>-2.5</v>
      </c>
    </row>
    <row r="54907" customFormat="false" ht="12" hidden="false" customHeight="false" outlineLevel="0" collapsed="false">
      <c r="BS54907" s="96" t="n">
        <f aca="false">BR54907-2.5</f>
        <v>-2.5</v>
      </c>
    </row>
    <row r="54908" customFormat="false" ht="12" hidden="false" customHeight="false" outlineLevel="0" collapsed="false">
      <c r="BS54908" s="96" t="n">
        <f aca="false">BR54908-2.5</f>
        <v>-2.5</v>
      </c>
    </row>
    <row r="54909" customFormat="false" ht="12" hidden="false" customHeight="false" outlineLevel="0" collapsed="false">
      <c r="BS54909" s="96" t="n">
        <f aca="false">BR54909-2.5</f>
        <v>-2.5</v>
      </c>
    </row>
    <row r="54910" customFormat="false" ht="12" hidden="false" customHeight="false" outlineLevel="0" collapsed="false">
      <c r="BS54910" s="96" t="n">
        <f aca="false">BR54910-2.5</f>
        <v>-2.5</v>
      </c>
    </row>
    <row r="54911" customFormat="false" ht="12" hidden="false" customHeight="false" outlineLevel="0" collapsed="false">
      <c r="BS54911" s="96" t="n">
        <f aca="false">BR54911-2.5</f>
        <v>-2.5</v>
      </c>
    </row>
    <row r="54912" customFormat="false" ht="12" hidden="false" customHeight="false" outlineLevel="0" collapsed="false">
      <c r="BS54912" s="96" t="n">
        <f aca="false">BR54912-2.5</f>
        <v>-2.5</v>
      </c>
    </row>
    <row r="54913" customFormat="false" ht="12" hidden="false" customHeight="false" outlineLevel="0" collapsed="false">
      <c r="BS54913" s="96" t="n">
        <f aca="false">BR54913-2.5</f>
        <v>-2.5</v>
      </c>
    </row>
    <row r="54914" customFormat="false" ht="12" hidden="false" customHeight="false" outlineLevel="0" collapsed="false">
      <c r="BS54914" s="96" t="n">
        <f aca="false">BR54914-2.5</f>
        <v>-2.5</v>
      </c>
    </row>
    <row r="54915" customFormat="false" ht="12" hidden="false" customHeight="false" outlineLevel="0" collapsed="false">
      <c r="BS54915" s="96" t="n">
        <f aca="false">BR54915-2.5</f>
        <v>-2.5</v>
      </c>
    </row>
    <row r="54916" customFormat="false" ht="12" hidden="false" customHeight="false" outlineLevel="0" collapsed="false">
      <c r="BS54916" s="96" t="n">
        <f aca="false">BR54916-2.5</f>
        <v>-2.5</v>
      </c>
    </row>
    <row r="54917" customFormat="false" ht="12" hidden="false" customHeight="false" outlineLevel="0" collapsed="false">
      <c r="BS54917" s="96" t="n">
        <f aca="false">BR54917-2.5</f>
        <v>-2.5</v>
      </c>
    </row>
    <row r="54918" customFormat="false" ht="12" hidden="false" customHeight="false" outlineLevel="0" collapsed="false">
      <c r="BS54918" s="96" t="n">
        <f aca="false">BR54918-2.5</f>
        <v>-2.5</v>
      </c>
    </row>
    <row r="54919" customFormat="false" ht="12" hidden="false" customHeight="false" outlineLevel="0" collapsed="false">
      <c r="BS54919" s="96" t="n">
        <f aca="false">BR54919-2.5</f>
        <v>-2.5</v>
      </c>
    </row>
    <row r="54920" customFormat="false" ht="12" hidden="false" customHeight="false" outlineLevel="0" collapsed="false">
      <c r="BS54920" s="96" t="n">
        <f aca="false">BR54920-2.5</f>
        <v>-2.5</v>
      </c>
    </row>
    <row r="54921" customFormat="false" ht="12" hidden="false" customHeight="false" outlineLevel="0" collapsed="false">
      <c r="BS54921" s="96" t="n">
        <f aca="false">BR54921-2.5</f>
        <v>-2.5</v>
      </c>
    </row>
    <row r="54922" customFormat="false" ht="12" hidden="false" customHeight="false" outlineLevel="0" collapsed="false">
      <c r="BS54922" s="96" t="n">
        <f aca="false">BR54922-2.5</f>
        <v>-2.5</v>
      </c>
    </row>
    <row r="54923" customFormat="false" ht="12" hidden="false" customHeight="false" outlineLevel="0" collapsed="false">
      <c r="BS54923" s="96" t="n">
        <f aca="false">BR54923-2.5</f>
        <v>-2.5</v>
      </c>
    </row>
    <row r="54924" customFormat="false" ht="12" hidden="false" customHeight="false" outlineLevel="0" collapsed="false">
      <c r="BS54924" s="96" t="n">
        <f aca="false">BR54924-2.5</f>
        <v>-2.5</v>
      </c>
    </row>
    <row r="54925" customFormat="false" ht="12" hidden="false" customHeight="false" outlineLevel="0" collapsed="false">
      <c r="BS54925" s="96" t="n">
        <f aca="false">BR54925-2.5</f>
        <v>-2.5</v>
      </c>
    </row>
    <row r="54926" customFormat="false" ht="12" hidden="false" customHeight="false" outlineLevel="0" collapsed="false">
      <c r="BS54926" s="96" t="n">
        <f aca="false">BR54926-2.5</f>
        <v>-2.5</v>
      </c>
    </row>
    <row r="54927" customFormat="false" ht="12" hidden="false" customHeight="false" outlineLevel="0" collapsed="false">
      <c r="BS54927" s="96" t="n">
        <f aca="false">BR54927-2.5</f>
        <v>-2.5</v>
      </c>
    </row>
    <row r="54928" customFormat="false" ht="12" hidden="false" customHeight="false" outlineLevel="0" collapsed="false">
      <c r="BS54928" s="96" t="n">
        <f aca="false">BR54928-2.5</f>
        <v>-2.5</v>
      </c>
    </row>
    <row r="54929" customFormat="false" ht="12" hidden="false" customHeight="false" outlineLevel="0" collapsed="false">
      <c r="BS54929" s="96" t="n">
        <f aca="false">BR54929-2.5</f>
        <v>-2.5</v>
      </c>
    </row>
    <row r="54930" customFormat="false" ht="12" hidden="false" customHeight="false" outlineLevel="0" collapsed="false">
      <c r="BS54930" s="96" t="n">
        <f aca="false">BR54930-2.5</f>
        <v>-2.5</v>
      </c>
    </row>
    <row r="54931" customFormat="false" ht="12" hidden="false" customHeight="false" outlineLevel="0" collapsed="false">
      <c r="BS54931" s="96" t="n">
        <f aca="false">BR54931-2.5</f>
        <v>-2.5</v>
      </c>
    </row>
    <row r="54932" customFormat="false" ht="12" hidden="false" customHeight="false" outlineLevel="0" collapsed="false">
      <c r="BS54932" s="96" t="n">
        <f aca="false">BR54932-2.5</f>
        <v>-2.5</v>
      </c>
    </row>
    <row r="54933" customFormat="false" ht="12" hidden="false" customHeight="false" outlineLevel="0" collapsed="false">
      <c r="BS54933" s="96" t="n">
        <f aca="false">BR54933-2.5</f>
        <v>-2.5</v>
      </c>
    </row>
    <row r="54934" customFormat="false" ht="12" hidden="false" customHeight="false" outlineLevel="0" collapsed="false">
      <c r="BS54934" s="96" t="n">
        <f aca="false">BR54934-2.5</f>
        <v>-2.5</v>
      </c>
    </row>
    <row r="54935" customFormat="false" ht="12" hidden="false" customHeight="false" outlineLevel="0" collapsed="false">
      <c r="BS54935" s="96" t="n">
        <f aca="false">BR54935-2.5</f>
        <v>-2.5</v>
      </c>
    </row>
    <row r="54936" customFormat="false" ht="12" hidden="false" customHeight="false" outlineLevel="0" collapsed="false">
      <c r="BS54936" s="96" t="n">
        <f aca="false">BR54936-2.5</f>
        <v>-2.5</v>
      </c>
    </row>
    <row r="54937" customFormat="false" ht="12" hidden="false" customHeight="false" outlineLevel="0" collapsed="false">
      <c r="BS54937" s="96" t="n">
        <f aca="false">BR54937-2.5</f>
        <v>-2.5</v>
      </c>
    </row>
    <row r="54938" customFormat="false" ht="12" hidden="false" customHeight="false" outlineLevel="0" collapsed="false">
      <c r="BS54938" s="96" t="n">
        <f aca="false">BR54938-2.5</f>
        <v>-2.5</v>
      </c>
    </row>
    <row r="54939" customFormat="false" ht="12" hidden="false" customHeight="false" outlineLevel="0" collapsed="false">
      <c r="BS54939" s="96" t="n">
        <f aca="false">BR54939-2.5</f>
        <v>-2.5</v>
      </c>
    </row>
    <row r="54940" customFormat="false" ht="12" hidden="false" customHeight="false" outlineLevel="0" collapsed="false">
      <c r="BS54940" s="96" t="n">
        <f aca="false">BR54940-2.5</f>
        <v>-2.5</v>
      </c>
    </row>
    <row r="54941" customFormat="false" ht="12" hidden="false" customHeight="false" outlineLevel="0" collapsed="false">
      <c r="BS54941" s="96" t="n">
        <f aca="false">BR54941-2.5</f>
        <v>-2.5</v>
      </c>
    </row>
    <row r="54942" customFormat="false" ht="12" hidden="false" customHeight="false" outlineLevel="0" collapsed="false">
      <c r="BS54942" s="96" t="n">
        <f aca="false">BR54942-2.5</f>
        <v>-2.5</v>
      </c>
    </row>
    <row r="54943" customFormat="false" ht="12" hidden="false" customHeight="false" outlineLevel="0" collapsed="false">
      <c r="BS54943" s="96" t="n">
        <f aca="false">BR54943-2.5</f>
        <v>-2.5</v>
      </c>
    </row>
    <row r="54944" customFormat="false" ht="12" hidden="false" customHeight="false" outlineLevel="0" collapsed="false">
      <c r="BS54944" s="96" t="n">
        <f aca="false">BR54944-2.5</f>
        <v>-2.5</v>
      </c>
    </row>
    <row r="54945" customFormat="false" ht="12" hidden="false" customHeight="false" outlineLevel="0" collapsed="false">
      <c r="BS54945" s="96" t="n">
        <f aca="false">BR54945-2.5</f>
        <v>-2.5</v>
      </c>
    </row>
    <row r="54946" customFormat="false" ht="12" hidden="false" customHeight="false" outlineLevel="0" collapsed="false">
      <c r="BS54946" s="96" t="n">
        <f aca="false">BR54946-2.5</f>
        <v>-2.5</v>
      </c>
    </row>
    <row r="54947" customFormat="false" ht="12" hidden="false" customHeight="false" outlineLevel="0" collapsed="false">
      <c r="BS54947" s="96" t="n">
        <f aca="false">BR54947-2.5</f>
        <v>-2.5</v>
      </c>
    </row>
    <row r="54948" customFormat="false" ht="12" hidden="false" customHeight="false" outlineLevel="0" collapsed="false">
      <c r="BS54948" s="96" t="n">
        <f aca="false">BR54948-2.5</f>
        <v>-2.5</v>
      </c>
    </row>
    <row r="54949" customFormat="false" ht="12" hidden="false" customHeight="false" outlineLevel="0" collapsed="false">
      <c r="BS54949" s="96" t="n">
        <f aca="false">BR54949-2.5</f>
        <v>-2.5</v>
      </c>
    </row>
    <row r="54950" customFormat="false" ht="12" hidden="false" customHeight="false" outlineLevel="0" collapsed="false">
      <c r="BS54950" s="96" t="n">
        <f aca="false">BR54950-2.5</f>
        <v>-2.5</v>
      </c>
    </row>
    <row r="54951" customFormat="false" ht="12" hidden="false" customHeight="false" outlineLevel="0" collapsed="false">
      <c r="BS54951" s="96" t="n">
        <f aca="false">BR54951-2.5</f>
        <v>-2.5</v>
      </c>
    </row>
    <row r="54952" customFormat="false" ht="12" hidden="false" customHeight="false" outlineLevel="0" collapsed="false">
      <c r="BS54952" s="96" t="n">
        <f aca="false">BR54952-2.5</f>
        <v>-2.5</v>
      </c>
    </row>
    <row r="54953" customFormat="false" ht="12" hidden="false" customHeight="false" outlineLevel="0" collapsed="false">
      <c r="BS54953" s="96" t="n">
        <f aca="false">BR54953-2.5</f>
        <v>-2.5</v>
      </c>
    </row>
    <row r="54954" customFormat="false" ht="12" hidden="false" customHeight="false" outlineLevel="0" collapsed="false">
      <c r="BS54954" s="96" t="n">
        <f aca="false">BR54954-2.5</f>
        <v>-2.5</v>
      </c>
    </row>
    <row r="54955" customFormat="false" ht="12" hidden="false" customHeight="false" outlineLevel="0" collapsed="false">
      <c r="BS54955" s="96" t="n">
        <f aca="false">BR54955-2.5</f>
        <v>-2.5</v>
      </c>
    </row>
    <row r="54956" customFormat="false" ht="12" hidden="false" customHeight="false" outlineLevel="0" collapsed="false">
      <c r="BS54956" s="96" t="n">
        <f aca="false">BR54956-2.5</f>
        <v>-2.5</v>
      </c>
    </row>
    <row r="54957" customFormat="false" ht="12" hidden="false" customHeight="false" outlineLevel="0" collapsed="false">
      <c r="BS54957" s="96" t="n">
        <f aca="false">BR54957-2.5</f>
        <v>-2.5</v>
      </c>
    </row>
    <row r="54958" customFormat="false" ht="12" hidden="false" customHeight="false" outlineLevel="0" collapsed="false">
      <c r="BS54958" s="96" t="n">
        <f aca="false">BR54958-2.5</f>
        <v>-2.5</v>
      </c>
    </row>
    <row r="54959" customFormat="false" ht="12" hidden="false" customHeight="false" outlineLevel="0" collapsed="false">
      <c r="BS54959" s="96" t="n">
        <f aca="false">BR54959-2.5</f>
        <v>-2.5</v>
      </c>
    </row>
    <row r="54960" customFormat="false" ht="12" hidden="false" customHeight="false" outlineLevel="0" collapsed="false">
      <c r="BS54960" s="96" t="n">
        <f aca="false">BR54960-2.5</f>
        <v>-2.5</v>
      </c>
    </row>
    <row r="54961" customFormat="false" ht="12" hidden="false" customHeight="false" outlineLevel="0" collapsed="false">
      <c r="BS54961" s="96" t="n">
        <f aca="false">BR54961-2.5</f>
        <v>-2.5</v>
      </c>
    </row>
    <row r="54962" customFormat="false" ht="12" hidden="false" customHeight="false" outlineLevel="0" collapsed="false">
      <c r="BS54962" s="96" t="n">
        <f aca="false">BR54962-2.5</f>
        <v>-2.5</v>
      </c>
    </row>
    <row r="54963" customFormat="false" ht="12" hidden="false" customHeight="false" outlineLevel="0" collapsed="false">
      <c r="BS54963" s="96" t="n">
        <f aca="false">BR54963-2.5</f>
        <v>-2.5</v>
      </c>
    </row>
    <row r="54964" customFormat="false" ht="12" hidden="false" customHeight="false" outlineLevel="0" collapsed="false">
      <c r="BS54964" s="96" t="n">
        <f aca="false">BR54964-2.5</f>
        <v>-2.5</v>
      </c>
    </row>
    <row r="54965" customFormat="false" ht="12" hidden="false" customHeight="false" outlineLevel="0" collapsed="false">
      <c r="BS54965" s="96" t="n">
        <f aca="false">BR54965-2.5</f>
        <v>-2.5</v>
      </c>
    </row>
    <row r="54966" customFormat="false" ht="12" hidden="false" customHeight="false" outlineLevel="0" collapsed="false">
      <c r="BS54966" s="96" t="n">
        <f aca="false">BR54966-2.5</f>
        <v>-2.5</v>
      </c>
    </row>
    <row r="54967" customFormat="false" ht="12" hidden="false" customHeight="false" outlineLevel="0" collapsed="false">
      <c r="BS54967" s="96" t="n">
        <f aca="false">BR54967-2.5</f>
        <v>-2.5</v>
      </c>
    </row>
    <row r="54968" customFormat="false" ht="12" hidden="false" customHeight="false" outlineLevel="0" collapsed="false">
      <c r="BS54968" s="96" t="n">
        <f aca="false">BR54968-2.5</f>
        <v>-2.5</v>
      </c>
    </row>
    <row r="54969" customFormat="false" ht="12" hidden="false" customHeight="false" outlineLevel="0" collapsed="false">
      <c r="BS54969" s="96" t="n">
        <f aca="false">BR54969-2.5</f>
        <v>-2.5</v>
      </c>
    </row>
    <row r="54970" customFormat="false" ht="12" hidden="false" customHeight="false" outlineLevel="0" collapsed="false">
      <c r="BS54970" s="96" t="n">
        <f aca="false">BR54970-2.5</f>
        <v>-2.5</v>
      </c>
    </row>
    <row r="54971" customFormat="false" ht="12" hidden="false" customHeight="false" outlineLevel="0" collapsed="false">
      <c r="BS54971" s="96" t="n">
        <f aca="false">BR54971-2.5</f>
        <v>-2.5</v>
      </c>
    </row>
    <row r="54972" customFormat="false" ht="12" hidden="false" customHeight="false" outlineLevel="0" collapsed="false">
      <c r="BS54972" s="96" t="n">
        <f aca="false">BR54972-2.5</f>
        <v>-2.5</v>
      </c>
    </row>
    <row r="54973" customFormat="false" ht="12" hidden="false" customHeight="false" outlineLevel="0" collapsed="false">
      <c r="BS54973" s="96" t="n">
        <f aca="false">BR54973-2.5</f>
        <v>-2.5</v>
      </c>
    </row>
    <row r="54974" customFormat="false" ht="12" hidden="false" customHeight="false" outlineLevel="0" collapsed="false">
      <c r="BS54974" s="96" t="n">
        <f aca="false">BR54974-2.5</f>
        <v>-2.5</v>
      </c>
    </row>
    <row r="54975" customFormat="false" ht="12" hidden="false" customHeight="false" outlineLevel="0" collapsed="false">
      <c r="BS54975" s="96" t="n">
        <f aca="false">BR54975-2.5</f>
        <v>-2.5</v>
      </c>
    </row>
    <row r="54976" customFormat="false" ht="12" hidden="false" customHeight="false" outlineLevel="0" collapsed="false">
      <c r="BS54976" s="96" t="n">
        <f aca="false">BR54976-2.5</f>
        <v>-2.5</v>
      </c>
    </row>
    <row r="54977" customFormat="false" ht="12" hidden="false" customHeight="false" outlineLevel="0" collapsed="false">
      <c r="BS54977" s="96" t="n">
        <f aca="false">BR54977-2.5</f>
        <v>-2.5</v>
      </c>
    </row>
    <row r="54978" customFormat="false" ht="12" hidden="false" customHeight="false" outlineLevel="0" collapsed="false">
      <c r="BS54978" s="96" t="n">
        <f aca="false">BR54978-2.5</f>
        <v>-2.5</v>
      </c>
    </row>
    <row r="54979" customFormat="false" ht="12" hidden="false" customHeight="false" outlineLevel="0" collapsed="false">
      <c r="BS54979" s="96" t="n">
        <f aca="false">BR54979-2.5</f>
        <v>-2.5</v>
      </c>
    </row>
    <row r="54980" customFormat="false" ht="12" hidden="false" customHeight="false" outlineLevel="0" collapsed="false">
      <c r="BS54980" s="96" t="n">
        <f aca="false">BR54980-2.5</f>
        <v>-2.5</v>
      </c>
    </row>
    <row r="54981" customFormat="false" ht="12" hidden="false" customHeight="false" outlineLevel="0" collapsed="false">
      <c r="BS54981" s="96" t="n">
        <f aca="false">BR54981-2.5</f>
        <v>-2.5</v>
      </c>
    </row>
    <row r="54982" customFormat="false" ht="12" hidden="false" customHeight="false" outlineLevel="0" collapsed="false">
      <c r="BS54982" s="96" t="n">
        <f aca="false">BR54982-2.5</f>
        <v>-2.5</v>
      </c>
    </row>
    <row r="54983" customFormat="false" ht="12" hidden="false" customHeight="false" outlineLevel="0" collapsed="false">
      <c r="BS54983" s="96" t="n">
        <f aca="false">BR54983-2.5</f>
        <v>-2.5</v>
      </c>
    </row>
    <row r="54984" customFormat="false" ht="12" hidden="false" customHeight="false" outlineLevel="0" collapsed="false">
      <c r="BS54984" s="96" t="n">
        <f aca="false">BR54984-2.5</f>
        <v>-2.5</v>
      </c>
    </row>
    <row r="54985" customFormat="false" ht="12" hidden="false" customHeight="false" outlineLevel="0" collapsed="false">
      <c r="BS54985" s="96" t="n">
        <f aca="false">BR54985-2.5</f>
        <v>-2.5</v>
      </c>
    </row>
    <row r="54986" customFormat="false" ht="12" hidden="false" customHeight="false" outlineLevel="0" collapsed="false">
      <c r="BS54986" s="96" t="n">
        <f aca="false">BR54986-2.5</f>
        <v>-2.5</v>
      </c>
    </row>
    <row r="54987" customFormat="false" ht="12" hidden="false" customHeight="false" outlineLevel="0" collapsed="false">
      <c r="BS54987" s="96" t="n">
        <f aca="false">BR54987-2.5</f>
        <v>-2.5</v>
      </c>
    </row>
    <row r="54988" customFormat="false" ht="12" hidden="false" customHeight="false" outlineLevel="0" collapsed="false">
      <c r="BS54988" s="96" t="n">
        <f aca="false">BR54988-2.5</f>
        <v>-2.5</v>
      </c>
    </row>
    <row r="54989" customFormat="false" ht="12" hidden="false" customHeight="false" outlineLevel="0" collapsed="false">
      <c r="BS54989" s="96" t="n">
        <f aca="false">BR54989-2.5</f>
        <v>-2.5</v>
      </c>
    </row>
    <row r="54990" customFormat="false" ht="12" hidden="false" customHeight="false" outlineLevel="0" collapsed="false">
      <c r="BS54990" s="96" t="n">
        <f aca="false">BR54990-2.5</f>
        <v>-2.5</v>
      </c>
    </row>
    <row r="54991" customFormat="false" ht="12" hidden="false" customHeight="false" outlineLevel="0" collapsed="false">
      <c r="BS54991" s="96" t="n">
        <f aca="false">BR54991-2.5</f>
        <v>-2.5</v>
      </c>
    </row>
    <row r="54992" customFormat="false" ht="12" hidden="false" customHeight="false" outlineLevel="0" collapsed="false">
      <c r="BS54992" s="96" t="n">
        <f aca="false">BR54992-2.5</f>
        <v>-2.5</v>
      </c>
    </row>
    <row r="54993" customFormat="false" ht="12" hidden="false" customHeight="false" outlineLevel="0" collapsed="false">
      <c r="BS54993" s="96" t="n">
        <f aca="false">BR54993-2.5</f>
        <v>-2.5</v>
      </c>
    </row>
    <row r="54994" customFormat="false" ht="12" hidden="false" customHeight="false" outlineLevel="0" collapsed="false">
      <c r="BS54994" s="96" t="n">
        <f aca="false">BR54994-2.5</f>
        <v>-2.5</v>
      </c>
    </row>
    <row r="54995" customFormat="false" ht="12" hidden="false" customHeight="false" outlineLevel="0" collapsed="false">
      <c r="BS54995" s="96" t="n">
        <f aca="false">BR54995-2.5</f>
        <v>-2.5</v>
      </c>
    </row>
    <row r="54996" customFormat="false" ht="12" hidden="false" customHeight="false" outlineLevel="0" collapsed="false">
      <c r="BS54996" s="96" t="n">
        <f aca="false">BR54996-2.5</f>
        <v>-2.5</v>
      </c>
    </row>
    <row r="54997" customFormat="false" ht="12" hidden="false" customHeight="false" outlineLevel="0" collapsed="false">
      <c r="BS54997" s="96" t="n">
        <f aca="false">BR54997-2.5</f>
        <v>-2.5</v>
      </c>
    </row>
    <row r="54998" customFormat="false" ht="12" hidden="false" customHeight="false" outlineLevel="0" collapsed="false">
      <c r="BS54998" s="96" t="n">
        <f aca="false">BR54998-2.5</f>
        <v>-2.5</v>
      </c>
    </row>
    <row r="54999" customFormat="false" ht="12" hidden="false" customHeight="false" outlineLevel="0" collapsed="false">
      <c r="BS54999" s="96" t="n">
        <f aca="false">BR54999-2.5</f>
        <v>-2.5</v>
      </c>
    </row>
    <row r="55000" customFormat="false" ht="12" hidden="false" customHeight="false" outlineLevel="0" collapsed="false">
      <c r="BS55000" s="96" t="n">
        <f aca="false">BR55000-2.5</f>
        <v>-2.5</v>
      </c>
    </row>
    <row r="55001" customFormat="false" ht="12" hidden="false" customHeight="false" outlineLevel="0" collapsed="false">
      <c r="BS55001" s="96" t="n">
        <f aca="false">BR55001-2.5</f>
        <v>-2.5</v>
      </c>
    </row>
    <row r="55002" customFormat="false" ht="12" hidden="false" customHeight="false" outlineLevel="0" collapsed="false">
      <c r="BS55002" s="96" t="n">
        <f aca="false">BR55002-2.5</f>
        <v>-2.5</v>
      </c>
    </row>
    <row r="55003" customFormat="false" ht="12" hidden="false" customHeight="false" outlineLevel="0" collapsed="false">
      <c r="BS55003" s="96" t="n">
        <f aca="false">BR55003-2.5</f>
        <v>-2.5</v>
      </c>
    </row>
    <row r="55004" customFormat="false" ht="12" hidden="false" customHeight="false" outlineLevel="0" collapsed="false">
      <c r="BS55004" s="96" t="n">
        <f aca="false">BR55004-2.5</f>
        <v>-2.5</v>
      </c>
    </row>
    <row r="55005" customFormat="false" ht="12" hidden="false" customHeight="false" outlineLevel="0" collapsed="false">
      <c r="BS55005" s="96" t="n">
        <f aca="false">BR55005-2.5</f>
        <v>-2.5</v>
      </c>
    </row>
    <row r="55006" customFormat="false" ht="12" hidden="false" customHeight="false" outlineLevel="0" collapsed="false">
      <c r="BS55006" s="96" t="n">
        <f aca="false">BR55006-2.5</f>
        <v>-2.5</v>
      </c>
    </row>
    <row r="55007" customFormat="false" ht="12" hidden="false" customHeight="false" outlineLevel="0" collapsed="false">
      <c r="BS55007" s="96" t="n">
        <f aca="false">BR55007-2.5</f>
        <v>-2.5</v>
      </c>
    </row>
    <row r="55008" customFormat="false" ht="12" hidden="false" customHeight="false" outlineLevel="0" collapsed="false">
      <c r="BS55008" s="96" t="n">
        <f aca="false">BR55008-2.5</f>
        <v>-2.5</v>
      </c>
    </row>
    <row r="55009" customFormat="false" ht="12" hidden="false" customHeight="false" outlineLevel="0" collapsed="false">
      <c r="BS55009" s="96" t="n">
        <f aca="false">BR55009-2.5</f>
        <v>-2.5</v>
      </c>
    </row>
    <row r="55010" customFormat="false" ht="12" hidden="false" customHeight="false" outlineLevel="0" collapsed="false">
      <c r="BS55010" s="96" t="n">
        <f aca="false">BR55010-2.5</f>
        <v>-2.5</v>
      </c>
    </row>
    <row r="55011" customFormat="false" ht="12" hidden="false" customHeight="false" outlineLevel="0" collapsed="false">
      <c r="BS55011" s="96" t="n">
        <f aca="false">BR55011-2.5</f>
        <v>-2.5</v>
      </c>
    </row>
    <row r="55012" customFormat="false" ht="12" hidden="false" customHeight="false" outlineLevel="0" collapsed="false">
      <c r="BS55012" s="96" t="n">
        <f aca="false">BR55012-2.5</f>
        <v>-2.5</v>
      </c>
    </row>
    <row r="55013" customFormat="false" ht="12" hidden="false" customHeight="false" outlineLevel="0" collapsed="false">
      <c r="BS55013" s="96" t="n">
        <f aca="false">BR55013-2.5</f>
        <v>-2.5</v>
      </c>
    </row>
    <row r="55014" customFormat="false" ht="12" hidden="false" customHeight="false" outlineLevel="0" collapsed="false">
      <c r="BS55014" s="96" t="n">
        <f aca="false">BR55014-2.5</f>
        <v>-2.5</v>
      </c>
    </row>
    <row r="55015" customFormat="false" ht="12" hidden="false" customHeight="false" outlineLevel="0" collapsed="false">
      <c r="BS55015" s="96" t="n">
        <f aca="false">BR55015-2.5</f>
        <v>-2.5</v>
      </c>
    </row>
    <row r="55016" customFormat="false" ht="12" hidden="false" customHeight="false" outlineLevel="0" collapsed="false">
      <c r="BS55016" s="96" t="n">
        <f aca="false">BR55016-2.5</f>
        <v>-2.5</v>
      </c>
    </row>
    <row r="55017" customFormat="false" ht="12" hidden="false" customHeight="false" outlineLevel="0" collapsed="false">
      <c r="BS55017" s="96" t="n">
        <f aca="false">BR55017-2.5</f>
        <v>-2.5</v>
      </c>
    </row>
    <row r="55018" customFormat="false" ht="12" hidden="false" customHeight="false" outlineLevel="0" collapsed="false">
      <c r="BS55018" s="96" t="n">
        <f aca="false">BR55018-2.5</f>
        <v>-2.5</v>
      </c>
    </row>
    <row r="55019" customFormat="false" ht="12" hidden="false" customHeight="false" outlineLevel="0" collapsed="false">
      <c r="BS55019" s="96" t="n">
        <f aca="false">BR55019-2.5</f>
        <v>-2.5</v>
      </c>
    </row>
    <row r="55020" customFormat="false" ht="12" hidden="false" customHeight="false" outlineLevel="0" collapsed="false">
      <c r="BS55020" s="96" t="n">
        <f aca="false">BR55020-2.5</f>
        <v>-2.5</v>
      </c>
    </row>
    <row r="55021" customFormat="false" ht="12" hidden="false" customHeight="false" outlineLevel="0" collapsed="false">
      <c r="BS55021" s="96" t="n">
        <f aca="false">BR55021-2.5</f>
        <v>-2.5</v>
      </c>
    </row>
    <row r="55022" customFormat="false" ht="12" hidden="false" customHeight="false" outlineLevel="0" collapsed="false">
      <c r="BS55022" s="96" t="n">
        <f aca="false">BR55022-2.5</f>
        <v>-2.5</v>
      </c>
    </row>
    <row r="55023" customFormat="false" ht="12" hidden="false" customHeight="false" outlineLevel="0" collapsed="false">
      <c r="BS55023" s="96" t="n">
        <f aca="false">BR55023-2.5</f>
        <v>-2.5</v>
      </c>
    </row>
    <row r="55024" customFormat="false" ht="12" hidden="false" customHeight="false" outlineLevel="0" collapsed="false">
      <c r="BS55024" s="96" t="n">
        <f aca="false">BR55024-2.5</f>
        <v>-2.5</v>
      </c>
    </row>
    <row r="55025" customFormat="false" ht="12" hidden="false" customHeight="false" outlineLevel="0" collapsed="false">
      <c r="BS55025" s="96" t="n">
        <f aca="false">BR55025-2.5</f>
        <v>-2.5</v>
      </c>
    </row>
    <row r="55026" customFormat="false" ht="12" hidden="false" customHeight="false" outlineLevel="0" collapsed="false">
      <c r="BS55026" s="96" t="n">
        <f aca="false">BR55026-2.5</f>
        <v>-2.5</v>
      </c>
    </row>
    <row r="55027" customFormat="false" ht="12" hidden="false" customHeight="false" outlineLevel="0" collapsed="false">
      <c r="BS55027" s="96" t="n">
        <f aca="false">BR55027-2.5</f>
        <v>-2.5</v>
      </c>
    </row>
    <row r="55028" customFormat="false" ht="12" hidden="false" customHeight="false" outlineLevel="0" collapsed="false">
      <c r="BS55028" s="96" t="n">
        <f aca="false">BR55028-2.5</f>
        <v>-2.5</v>
      </c>
    </row>
    <row r="55029" customFormat="false" ht="12" hidden="false" customHeight="false" outlineLevel="0" collapsed="false">
      <c r="BS55029" s="96" t="n">
        <f aca="false">BR55029-2.5</f>
        <v>-2.5</v>
      </c>
    </row>
    <row r="55030" customFormat="false" ht="12" hidden="false" customHeight="false" outlineLevel="0" collapsed="false">
      <c r="BS55030" s="96" t="n">
        <f aca="false">BR55030-2.5</f>
        <v>-2.5</v>
      </c>
    </row>
    <row r="55031" customFormat="false" ht="12" hidden="false" customHeight="false" outlineLevel="0" collapsed="false">
      <c r="BS55031" s="96" t="n">
        <f aca="false">BR55031-2.5</f>
        <v>-2.5</v>
      </c>
    </row>
    <row r="55032" customFormat="false" ht="12" hidden="false" customHeight="false" outlineLevel="0" collapsed="false">
      <c r="BS55032" s="96" t="n">
        <f aca="false">BR55032-2.5</f>
        <v>-2.5</v>
      </c>
    </row>
    <row r="55033" customFormat="false" ht="12" hidden="false" customHeight="false" outlineLevel="0" collapsed="false">
      <c r="BS55033" s="96" t="n">
        <f aca="false">BR55033-2.5</f>
        <v>-2.5</v>
      </c>
    </row>
    <row r="55034" customFormat="false" ht="12" hidden="false" customHeight="false" outlineLevel="0" collapsed="false">
      <c r="BS55034" s="96" t="n">
        <f aca="false">BR55034-2.5</f>
        <v>-2.5</v>
      </c>
    </row>
    <row r="55035" customFormat="false" ht="12" hidden="false" customHeight="false" outlineLevel="0" collapsed="false">
      <c r="BS55035" s="96" t="n">
        <f aca="false">BR55035-2.5</f>
        <v>-2.5</v>
      </c>
    </row>
    <row r="55036" customFormat="false" ht="12" hidden="false" customHeight="false" outlineLevel="0" collapsed="false">
      <c r="BS55036" s="96" t="n">
        <f aca="false">BR55036-2.5</f>
        <v>-2.5</v>
      </c>
    </row>
    <row r="55037" customFormat="false" ht="12" hidden="false" customHeight="false" outlineLevel="0" collapsed="false">
      <c r="BS55037" s="96" t="n">
        <f aca="false">BR55037-2.5</f>
        <v>-2.5</v>
      </c>
    </row>
    <row r="55038" customFormat="false" ht="12" hidden="false" customHeight="false" outlineLevel="0" collapsed="false">
      <c r="BS55038" s="96" t="n">
        <f aca="false">BR55038-2.5</f>
        <v>-2.5</v>
      </c>
    </row>
    <row r="55039" customFormat="false" ht="12" hidden="false" customHeight="false" outlineLevel="0" collapsed="false">
      <c r="BS55039" s="96" t="n">
        <f aca="false">BR55039-2.5</f>
        <v>-2.5</v>
      </c>
    </row>
    <row r="55040" customFormat="false" ht="12" hidden="false" customHeight="false" outlineLevel="0" collapsed="false">
      <c r="BS55040" s="96" t="n">
        <f aca="false">BR55040-2.5</f>
        <v>-2.5</v>
      </c>
    </row>
    <row r="55041" customFormat="false" ht="12" hidden="false" customHeight="false" outlineLevel="0" collapsed="false">
      <c r="BS55041" s="96" t="n">
        <f aca="false">BR55041-2.5</f>
        <v>-2.5</v>
      </c>
    </row>
    <row r="55042" customFormat="false" ht="12" hidden="false" customHeight="false" outlineLevel="0" collapsed="false">
      <c r="BS55042" s="96" t="n">
        <f aca="false">BR55042-2.5</f>
        <v>-2.5</v>
      </c>
    </row>
    <row r="55043" customFormat="false" ht="12" hidden="false" customHeight="false" outlineLevel="0" collapsed="false">
      <c r="BS55043" s="96" t="n">
        <f aca="false">BR55043-2.5</f>
        <v>-2.5</v>
      </c>
    </row>
    <row r="55044" customFormat="false" ht="12" hidden="false" customHeight="false" outlineLevel="0" collapsed="false">
      <c r="BS55044" s="96" t="n">
        <f aca="false">BR55044-2.5</f>
        <v>-2.5</v>
      </c>
    </row>
    <row r="55045" customFormat="false" ht="12" hidden="false" customHeight="false" outlineLevel="0" collapsed="false">
      <c r="BS55045" s="96" t="n">
        <f aca="false">BR55045-2.5</f>
        <v>-2.5</v>
      </c>
    </row>
    <row r="55046" customFormat="false" ht="12" hidden="false" customHeight="false" outlineLevel="0" collapsed="false">
      <c r="BS55046" s="96" t="n">
        <f aca="false">BR55046-2.5</f>
        <v>-2.5</v>
      </c>
    </row>
    <row r="55047" customFormat="false" ht="12" hidden="false" customHeight="false" outlineLevel="0" collapsed="false">
      <c r="BS55047" s="96" t="n">
        <f aca="false">BR55047-2.5</f>
        <v>-2.5</v>
      </c>
    </row>
    <row r="55048" customFormat="false" ht="12" hidden="false" customHeight="false" outlineLevel="0" collapsed="false">
      <c r="BS55048" s="96" t="n">
        <f aca="false">BR55048-2.5</f>
        <v>-2.5</v>
      </c>
    </row>
    <row r="55049" customFormat="false" ht="12" hidden="false" customHeight="false" outlineLevel="0" collapsed="false">
      <c r="BS55049" s="96" t="n">
        <f aca="false">BR55049-2.5</f>
        <v>-2.5</v>
      </c>
    </row>
    <row r="55050" customFormat="false" ht="12" hidden="false" customHeight="false" outlineLevel="0" collapsed="false">
      <c r="BS55050" s="96" t="n">
        <f aca="false">BR55050-2.5</f>
        <v>-2.5</v>
      </c>
    </row>
    <row r="55051" customFormat="false" ht="12" hidden="false" customHeight="false" outlineLevel="0" collapsed="false">
      <c r="BS55051" s="96" t="n">
        <f aca="false">BR55051-2.5</f>
        <v>-2.5</v>
      </c>
    </row>
    <row r="55052" customFormat="false" ht="12" hidden="false" customHeight="false" outlineLevel="0" collapsed="false">
      <c r="BS55052" s="96" t="n">
        <f aca="false">BR55052-2.5</f>
        <v>-2.5</v>
      </c>
    </row>
    <row r="55053" customFormat="false" ht="12" hidden="false" customHeight="false" outlineLevel="0" collapsed="false">
      <c r="BS55053" s="96" t="n">
        <f aca="false">BR55053-2.5</f>
        <v>-2.5</v>
      </c>
    </row>
    <row r="55054" customFormat="false" ht="12" hidden="false" customHeight="false" outlineLevel="0" collapsed="false">
      <c r="BS55054" s="96" t="n">
        <f aca="false">BR55054-2.5</f>
        <v>-2.5</v>
      </c>
    </row>
    <row r="55055" customFormat="false" ht="12" hidden="false" customHeight="false" outlineLevel="0" collapsed="false">
      <c r="BS55055" s="96" t="n">
        <f aca="false">BR55055-2.5</f>
        <v>-2.5</v>
      </c>
    </row>
    <row r="55056" customFormat="false" ht="12" hidden="false" customHeight="false" outlineLevel="0" collapsed="false">
      <c r="BS55056" s="96" t="n">
        <f aca="false">BR55056-2.5</f>
        <v>-2.5</v>
      </c>
    </row>
    <row r="55057" customFormat="false" ht="12" hidden="false" customHeight="false" outlineLevel="0" collapsed="false">
      <c r="BS55057" s="96" t="n">
        <f aca="false">BR55057-2.5</f>
        <v>-2.5</v>
      </c>
    </row>
    <row r="55058" customFormat="false" ht="12" hidden="false" customHeight="false" outlineLevel="0" collapsed="false">
      <c r="BS55058" s="96" t="n">
        <f aca="false">BR55058-2.5</f>
        <v>-2.5</v>
      </c>
    </row>
    <row r="55059" customFormat="false" ht="12" hidden="false" customHeight="false" outlineLevel="0" collapsed="false">
      <c r="BS55059" s="96" t="n">
        <f aca="false">BR55059-2.5</f>
        <v>-2.5</v>
      </c>
    </row>
    <row r="55060" customFormat="false" ht="12" hidden="false" customHeight="false" outlineLevel="0" collapsed="false">
      <c r="BS55060" s="96" t="n">
        <f aca="false">BR55060-2.5</f>
        <v>-2.5</v>
      </c>
    </row>
    <row r="55061" customFormat="false" ht="12" hidden="false" customHeight="false" outlineLevel="0" collapsed="false">
      <c r="BS55061" s="96" t="n">
        <f aca="false">BR55061-2.5</f>
        <v>-2.5</v>
      </c>
    </row>
    <row r="55062" customFormat="false" ht="12" hidden="false" customHeight="false" outlineLevel="0" collapsed="false">
      <c r="BS55062" s="96" t="n">
        <f aca="false">BR55062-2.5</f>
        <v>-2.5</v>
      </c>
    </row>
    <row r="55063" customFormat="false" ht="12" hidden="false" customHeight="false" outlineLevel="0" collapsed="false">
      <c r="BS55063" s="96" t="n">
        <f aca="false">BR55063-2.5</f>
        <v>-2.5</v>
      </c>
    </row>
    <row r="55064" customFormat="false" ht="12" hidden="false" customHeight="false" outlineLevel="0" collapsed="false">
      <c r="BS55064" s="96" t="n">
        <f aca="false">BR55064-2.5</f>
        <v>-2.5</v>
      </c>
    </row>
    <row r="55065" customFormat="false" ht="12" hidden="false" customHeight="false" outlineLevel="0" collapsed="false">
      <c r="BS55065" s="96" t="n">
        <f aca="false">BR55065-2.5</f>
        <v>-2.5</v>
      </c>
    </row>
    <row r="55066" customFormat="false" ht="12" hidden="false" customHeight="false" outlineLevel="0" collapsed="false">
      <c r="BS55066" s="96" t="n">
        <f aca="false">BR55066-2.5</f>
        <v>-2.5</v>
      </c>
    </row>
    <row r="55067" customFormat="false" ht="12" hidden="false" customHeight="false" outlineLevel="0" collapsed="false">
      <c r="BS55067" s="96" t="n">
        <f aca="false">BR55067-2.5</f>
        <v>-2.5</v>
      </c>
    </row>
    <row r="55068" customFormat="false" ht="12" hidden="false" customHeight="false" outlineLevel="0" collapsed="false">
      <c r="BS55068" s="96" t="n">
        <f aca="false">BR55068-2.5</f>
        <v>-2.5</v>
      </c>
    </row>
    <row r="55069" customFormat="false" ht="12" hidden="false" customHeight="false" outlineLevel="0" collapsed="false">
      <c r="BS55069" s="96" t="n">
        <f aca="false">BR55069-2.5</f>
        <v>-2.5</v>
      </c>
    </row>
    <row r="55070" customFormat="false" ht="12" hidden="false" customHeight="false" outlineLevel="0" collapsed="false">
      <c r="BS55070" s="96" t="n">
        <f aca="false">BR55070-2.5</f>
        <v>-2.5</v>
      </c>
    </row>
    <row r="55071" customFormat="false" ht="12" hidden="false" customHeight="false" outlineLevel="0" collapsed="false">
      <c r="BS55071" s="96" t="n">
        <f aca="false">BR55071-2.5</f>
        <v>-2.5</v>
      </c>
    </row>
    <row r="55072" customFormat="false" ht="12" hidden="false" customHeight="false" outlineLevel="0" collapsed="false">
      <c r="BS55072" s="96" t="n">
        <f aca="false">BR55072-2.5</f>
        <v>-2.5</v>
      </c>
    </row>
    <row r="55073" customFormat="false" ht="12" hidden="false" customHeight="false" outlineLevel="0" collapsed="false">
      <c r="BS55073" s="96" t="n">
        <f aca="false">BR55073-2.5</f>
        <v>-2.5</v>
      </c>
    </row>
    <row r="55074" customFormat="false" ht="12" hidden="false" customHeight="false" outlineLevel="0" collapsed="false">
      <c r="BS55074" s="96" t="n">
        <f aca="false">BR55074-2.5</f>
        <v>-2.5</v>
      </c>
    </row>
    <row r="55075" customFormat="false" ht="12" hidden="false" customHeight="false" outlineLevel="0" collapsed="false">
      <c r="BS55075" s="96" t="n">
        <f aca="false">BR55075-2.5</f>
        <v>-2.5</v>
      </c>
    </row>
    <row r="55076" customFormat="false" ht="12" hidden="false" customHeight="false" outlineLevel="0" collapsed="false">
      <c r="BS55076" s="96" t="n">
        <f aca="false">BR55076-2.5</f>
        <v>-2.5</v>
      </c>
    </row>
    <row r="55077" customFormat="false" ht="12" hidden="false" customHeight="false" outlineLevel="0" collapsed="false">
      <c r="BS55077" s="96" t="n">
        <f aca="false">BR55077-2.5</f>
        <v>-2.5</v>
      </c>
    </row>
    <row r="55078" customFormat="false" ht="12" hidden="false" customHeight="false" outlineLevel="0" collapsed="false">
      <c r="BS55078" s="96" t="n">
        <f aca="false">BR55078-2.5</f>
        <v>-2.5</v>
      </c>
    </row>
    <row r="55079" customFormat="false" ht="12" hidden="false" customHeight="false" outlineLevel="0" collapsed="false">
      <c r="BS55079" s="96" t="n">
        <f aca="false">BR55079-2.5</f>
        <v>-2.5</v>
      </c>
    </row>
    <row r="55080" customFormat="false" ht="12" hidden="false" customHeight="false" outlineLevel="0" collapsed="false">
      <c r="BS55080" s="96" t="n">
        <f aca="false">BR55080-2.5</f>
        <v>-2.5</v>
      </c>
    </row>
    <row r="55081" customFormat="false" ht="12" hidden="false" customHeight="false" outlineLevel="0" collapsed="false">
      <c r="BS55081" s="96" t="n">
        <f aca="false">BR55081-2.5</f>
        <v>-2.5</v>
      </c>
    </row>
    <row r="55082" customFormat="false" ht="12" hidden="false" customHeight="false" outlineLevel="0" collapsed="false">
      <c r="BS55082" s="96" t="n">
        <f aca="false">BR55082-2.5</f>
        <v>-2.5</v>
      </c>
    </row>
    <row r="55083" customFormat="false" ht="12" hidden="false" customHeight="false" outlineLevel="0" collapsed="false">
      <c r="BS55083" s="96" t="n">
        <f aca="false">BR55083-2.5</f>
        <v>-2.5</v>
      </c>
    </row>
    <row r="55084" customFormat="false" ht="12" hidden="false" customHeight="false" outlineLevel="0" collapsed="false">
      <c r="BS55084" s="96" t="n">
        <f aca="false">BR55084-2.5</f>
        <v>-2.5</v>
      </c>
    </row>
    <row r="55085" customFormat="false" ht="12" hidden="false" customHeight="false" outlineLevel="0" collapsed="false">
      <c r="BS55085" s="96" t="n">
        <f aca="false">BR55085-2.5</f>
        <v>-2.5</v>
      </c>
    </row>
    <row r="55086" customFormat="false" ht="12" hidden="false" customHeight="false" outlineLevel="0" collapsed="false">
      <c r="BS55086" s="96" t="n">
        <f aca="false">BR55086-2.5</f>
        <v>-2.5</v>
      </c>
    </row>
    <row r="55087" customFormat="false" ht="12" hidden="false" customHeight="false" outlineLevel="0" collapsed="false">
      <c r="BS55087" s="96" t="n">
        <f aca="false">BR55087-2.5</f>
        <v>-2.5</v>
      </c>
    </row>
    <row r="55088" customFormat="false" ht="12" hidden="false" customHeight="false" outlineLevel="0" collapsed="false">
      <c r="BS55088" s="96" t="n">
        <f aca="false">BR55088-2.5</f>
        <v>-2.5</v>
      </c>
    </row>
    <row r="55089" customFormat="false" ht="12" hidden="false" customHeight="false" outlineLevel="0" collapsed="false">
      <c r="BS55089" s="96" t="n">
        <f aca="false">BR55089-2.5</f>
        <v>-2.5</v>
      </c>
    </row>
    <row r="55090" customFormat="false" ht="12" hidden="false" customHeight="false" outlineLevel="0" collapsed="false">
      <c r="BS55090" s="96" t="n">
        <f aca="false">BR55090-2.5</f>
        <v>-2.5</v>
      </c>
    </row>
    <row r="55091" customFormat="false" ht="12" hidden="false" customHeight="false" outlineLevel="0" collapsed="false">
      <c r="BS55091" s="96" t="n">
        <f aca="false">BR55091-2.5</f>
        <v>-2.5</v>
      </c>
    </row>
    <row r="55092" customFormat="false" ht="12" hidden="false" customHeight="false" outlineLevel="0" collapsed="false">
      <c r="BS55092" s="96" t="n">
        <f aca="false">BR55092-2.5</f>
        <v>-2.5</v>
      </c>
    </row>
    <row r="55093" customFormat="false" ht="12" hidden="false" customHeight="false" outlineLevel="0" collapsed="false">
      <c r="BS55093" s="96" t="n">
        <f aca="false">BR55093-2.5</f>
        <v>-2.5</v>
      </c>
    </row>
    <row r="55094" customFormat="false" ht="12" hidden="false" customHeight="false" outlineLevel="0" collapsed="false">
      <c r="BS55094" s="96" t="n">
        <f aca="false">BR55094-2.5</f>
        <v>-2.5</v>
      </c>
    </row>
    <row r="55095" customFormat="false" ht="12" hidden="false" customHeight="false" outlineLevel="0" collapsed="false">
      <c r="BS55095" s="96" t="n">
        <f aca="false">BR55095-2.5</f>
        <v>-2.5</v>
      </c>
    </row>
    <row r="55096" customFormat="false" ht="12" hidden="false" customHeight="false" outlineLevel="0" collapsed="false">
      <c r="BS55096" s="96" t="n">
        <f aca="false">BR55096-2.5</f>
        <v>-2.5</v>
      </c>
    </row>
    <row r="55097" customFormat="false" ht="12" hidden="false" customHeight="false" outlineLevel="0" collapsed="false">
      <c r="BS55097" s="96" t="n">
        <f aca="false">BR55097-2.5</f>
        <v>-2.5</v>
      </c>
    </row>
    <row r="55098" customFormat="false" ht="12" hidden="false" customHeight="false" outlineLevel="0" collapsed="false">
      <c r="BS55098" s="96" t="n">
        <f aca="false">BR55098-2.5</f>
        <v>-2.5</v>
      </c>
    </row>
    <row r="55099" customFormat="false" ht="12" hidden="false" customHeight="false" outlineLevel="0" collapsed="false">
      <c r="BS55099" s="96" t="n">
        <f aca="false">BR55099-2.5</f>
        <v>-2.5</v>
      </c>
    </row>
    <row r="55100" customFormat="false" ht="12" hidden="false" customHeight="false" outlineLevel="0" collapsed="false">
      <c r="BS55100" s="96" t="n">
        <f aca="false">BR55100-2.5</f>
        <v>-2.5</v>
      </c>
    </row>
    <row r="55101" customFormat="false" ht="12" hidden="false" customHeight="false" outlineLevel="0" collapsed="false">
      <c r="BS55101" s="96" t="n">
        <f aca="false">BR55101-2.5</f>
        <v>-2.5</v>
      </c>
    </row>
    <row r="55102" customFormat="false" ht="12" hidden="false" customHeight="false" outlineLevel="0" collapsed="false">
      <c r="BS55102" s="96" t="n">
        <f aca="false">BR55102-2.5</f>
        <v>-2.5</v>
      </c>
    </row>
    <row r="55103" customFormat="false" ht="12" hidden="false" customHeight="false" outlineLevel="0" collapsed="false">
      <c r="BS55103" s="96" t="n">
        <f aca="false">BR55103-2.5</f>
        <v>-2.5</v>
      </c>
    </row>
    <row r="55104" customFormat="false" ht="12" hidden="false" customHeight="false" outlineLevel="0" collapsed="false">
      <c r="BS55104" s="96" t="n">
        <f aca="false">BR55104-2.5</f>
        <v>-2.5</v>
      </c>
    </row>
    <row r="55105" customFormat="false" ht="12" hidden="false" customHeight="false" outlineLevel="0" collapsed="false">
      <c r="BS55105" s="96" t="n">
        <f aca="false">BR55105-2.5</f>
        <v>-2.5</v>
      </c>
    </row>
    <row r="55106" customFormat="false" ht="12" hidden="false" customHeight="false" outlineLevel="0" collapsed="false">
      <c r="BS55106" s="96" t="n">
        <f aca="false">BR55106-2.5</f>
        <v>-2.5</v>
      </c>
    </row>
    <row r="55107" customFormat="false" ht="12" hidden="false" customHeight="false" outlineLevel="0" collapsed="false">
      <c r="BS55107" s="96" t="n">
        <f aca="false">BR55107-2.5</f>
        <v>-2.5</v>
      </c>
    </row>
    <row r="55108" customFormat="false" ht="12" hidden="false" customHeight="false" outlineLevel="0" collapsed="false">
      <c r="BS55108" s="96" t="n">
        <f aca="false">BR55108-2.5</f>
        <v>-2.5</v>
      </c>
    </row>
    <row r="55109" customFormat="false" ht="12" hidden="false" customHeight="false" outlineLevel="0" collapsed="false">
      <c r="BS55109" s="96" t="n">
        <f aca="false">BR55109-2.5</f>
        <v>-2.5</v>
      </c>
    </row>
    <row r="55110" customFormat="false" ht="12" hidden="false" customHeight="false" outlineLevel="0" collapsed="false">
      <c r="BS55110" s="96" t="n">
        <f aca="false">BR55110-2.5</f>
        <v>-2.5</v>
      </c>
    </row>
    <row r="55111" customFormat="false" ht="12" hidden="false" customHeight="false" outlineLevel="0" collapsed="false">
      <c r="BS55111" s="96" t="n">
        <f aca="false">BR55111-2.5</f>
        <v>-2.5</v>
      </c>
    </row>
    <row r="55112" customFormat="false" ht="12" hidden="false" customHeight="false" outlineLevel="0" collapsed="false">
      <c r="BS55112" s="96" t="n">
        <f aca="false">BR55112-2.5</f>
        <v>-2.5</v>
      </c>
    </row>
    <row r="55113" customFormat="false" ht="12" hidden="false" customHeight="false" outlineLevel="0" collapsed="false">
      <c r="BS55113" s="96" t="n">
        <f aca="false">BR55113-2.5</f>
        <v>-2.5</v>
      </c>
    </row>
    <row r="55114" customFormat="false" ht="12" hidden="false" customHeight="false" outlineLevel="0" collapsed="false">
      <c r="BS55114" s="96" t="n">
        <f aca="false">BR55114-2.5</f>
        <v>-2.5</v>
      </c>
    </row>
    <row r="55115" customFormat="false" ht="12" hidden="false" customHeight="false" outlineLevel="0" collapsed="false">
      <c r="BS55115" s="96" t="n">
        <f aca="false">BR55115-2.5</f>
        <v>-2.5</v>
      </c>
    </row>
    <row r="55116" customFormat="false" ht="12" hidden="false" customHeight="false" outlineLevel="0" collapsed="false">
      <c r="BS55116" s="96" t="n">
        <f aca="false">BR55116-2.5</f>
        <v>-2.5</v>
      </c>
    </row>
    <row r="55117" customFormat="false" ht="12" hidden="false" customHeight="false" outlineLevel="0" collapsed="false">
      <c r="BS55117" s="96" t="n">
        <f aca="false">BR55117-2.5</f>
        <v>-2.5</v>
      </c>
    </row>
    <row r="55118" customFormat="false" ht="12" hidden="false" customHeight="false" outlineLevel="0" collapsed="false">
      <c r="BS55118" s="96" t="n">
        <f aca="false">BR55118-2.5</f>
        <v>-2.5</v>
      </c>
    </row>
    <row r="55119" customFormat="false" ht="12" hidden="false" customHeight="false" outlineLevel="0" collapsed="false">
      <c r="BS55119" s="96" t="n">
        <f aca="false">BR55119-2.5</f>
        <v>-2.5</v>
      </c>
    </row>
    <row r="55120" customFormat="false" ht="12" hidden="false" customHeight="false" outlineLevel="0" collapsed="false">
      <c r="BS55120" s="96" t="n">
        <f aca="false">BR55120-2.5</f>
        <v>-2.5</v>
      </c>
    </row>
    <row r="55121" customFormat="false" ht="12" hidden="false" customHeight="false" outlineLevel="0" collapsed="false">
      <c r="BS55121" s="96" t="n">
        <f aca="false">BR55121-2.5</f>
        <v>-2.5</v>
      </c>
    </row>
    <row r="55122" customFormat="false" ht="12" hidden="false" customHeight="false" outlineLevel="0" collapsed="false">
      <c r="BS55122" s="96" t="n">
        <f aca="false">BR55122-2.5</f>
        <v>-2.5</v>
      </c>
    </row>
    <row r="55123" customFormat="false" ht="12" hidden="false" customHeight="false" outlineLevel="0" collapsed="false">
      <c r="BS55123" s="96" t="n">
        <f aca="false">BR55123-2.5</f>
        <v>-2.5</v>
      </c>
    </row>
    <row r="55124" customFormat="false" ht="12" hidden="false" customHeight="false" outlineLevel="0" collapsed="false">
      <c r="BS55124" s="96" t="n">
        <f aca="false">BR55124-2.5</f>
        <v>-2.5</v>
      </c>
    </row>
    <row r="55125" customFormat="false" ht="12" hidden="false" customHeight="false" outlineLevel="0" collapsed="false">
      <c r="BS55125" s="96" t="n">
        <f aca="false">BR55125-2.5</f>
        <v>-2.5</v>
      </c>
    </row>
    <row r="55126" customFormat="false" ht="12" hidden="false" customHeight="false" outlineLevel="0" collapsed="false">
      <c r="BS55126" s="96" t="n">
        <f aca="false">BR55126-2.5</f>
        <v>-2.5</v>
      </c>
    </row>
    <row r="55127" customFormat="false" ht="12" hidden="false" customHeight="false" outlineLevel="0" collapsed="false">
      <c r="BS55127" s="96" t="n">
        <f aca="false">BR55127-2.5</f>
        <v>-2.5</v>
      </c>
    </row>
    <row r="55128" customFormat="false" ht="12" hidden="false" customHeight="false" outlineLevel="0" collapsed="false">
      <c r="BS55128" s="96" t="n">
        <f aca="false">BR55128-2.5</f>
        <v>-2.5</v>
      </c>
    </row>
    <row r="55129" customFormat="false" ht="12" hidden="false" customHeight="false" outlineLevel="0" collapsed="false">
      <c r="BS55129" s="96" t="n">
        <f aca="false">BR55129-2.5</f>
        <v>-2.5</v>
      </c>
    </row>
    <row r="55130" customFormat="false" ht="12" hidden="false" customHeight="false" outlineLevel="0" collapsed="false">
      <c r="BS55130" s="96" t="n">
        <f aca="false">BR55130-2.5</f>
        <v>-2.5</v>
      </c>
    </row>
    <row r="55131" customFormat="false" ht="12" hidden="false" customHeight="false" outlineLevel="0" collapsed="false">
      <c r="BS55131" s="96" t="n">
        <f aca="false">BR55131-2.5</f>
        <v>-2.5</v>
      </c>
    </row>
    <row r="55132" customFormat="false" ht="12" hidden="false" customHeight="false" outlineLevel="0" collapsed="false">
      <c r="BS55132" s="96" t="n">
        <f aca="false">BR55132-2.5</f>
        <v>-2.5</v>
      </c>
    </row>
    <row r="55133" customFormat="false" ht="12" hidden="false" customHeight="false" outlineLevel="0" collapsed="false">
      <c r="BS55133" s="96" t="n">
        <f aca="false">BR55133-2.5</f>
        <v>-2.5</v>
      </c>
    </row>
    <row r="55134" customFormat="false" ht="12" hidden="false" customHeight="false" outlineLevel="0" collapsed="false">
      <c r="BS55134" s="96" t="n">
        <f aca="false">BR55134-2.5</f>
        <v>-2.5</v>
      </c>
    </row>
    <row r="55135" customFormat="false" ht="12" hidden="false" customHeight="false" outlineLevel="0" collapsed="false">
      <c r="BS55135" s="96" t="n">
        <f aca="false">BR55135-2.5</f>
        <v>-2.5</v>
      </c>
    </row>
    <row r="55136" customFormat="false" ht="12" hidden="false" customHeight="false" outlineLevel="0" collapsed="false">
      <c r="BS55136" s="96" t="n">
        <f aca="false">BR55136-2.5</f>
        <v>-2.5</v>
      </c>
    </row>
    <row r="55137" customFormat="false" ht="12" hidden="false" customHeight="false" outlineLevel="0" collapsed="false">
      <c r="BS55137" s="96" t="n">
        <f aca="false">BR55137-2.5</f>
        <v>-2.5</v>
      </c>
    </row>
    <row r="55138" customFormat="false" ht="12" hidden="false" customHeight="false" outlineLevel="0" collapsed="false">
      <c r="BS55138" s="96" t="n">
        <f aca="false">BR55138-2.5</f>
        <v>-2.5</v>
      </c>
    </row>
    <row r="55139" customFormat="false" ht="12" hidden="false" customHeight="false" outlineLevel="0" collapsed="false">
      <c r="BS55139" s="96" t="n">
        <f aca="false">BR55139-2.5</f>
        <v>-2.5</v>
      </c>
    </row>
    <row r="55140" customFormat="false" ht="12" hidden="false" customHeight="false" outlineLevel="0" collapsed="false">
      <c r="BS55140" s="96" t="n">
        <f aca="false">BR55140-2.5</f>
        <v>-2.5</v>
      </c>
    </row>
    <row r="55141" customFormat="false" ht="12" hidden="false" customHeight="false" outlineLevel="0" collapsed="false">
      <c r="BS55141" s="96" t="n">
        <f aca="false">BR55141-2.5</f>
        <v>-2.5</v>
      </c>
    </row>
    <row r="55142" customFormat="false" ht="12" hidden="false" customHeight="false" outlineLevel="0" collapsed="false">
      <c r="BS55142" s="96" t="n">
        <f aca="false">BR55142-2.5</f>
        <v>-2.5</v>
      </c>
    </row>
    <row r="55143" customFormat="false" ht="12" hidden="false" customHeight="false" outlineLevel="0" collapsed="false">
      <c r="BS55143" s="96" t="n">
        <f aca="false">BR55143-2.5</f>
        <v>-2.5</v>
      </c>
    </row>
    <row r="55144" customFormat="false" ht="12" hidden="false" customHeight="false" outlineLevel="0" collapsed="false">
      <c r="BS55144" s="96" t="n">
        <f aca="false">BR55144-2.5</f>
        <v>-2.5</v>
      </c>
    </row>
    <row r="55145" customFormat="false" ht="12" hidden="false" customHeight="false" outlineLevel="0" collapsed="false">
      <c r="BS55145" s="96" t="n">
        <f aca="false">BR55145-2.5</f>
        <v>-2.5</v>
      </c>
    </row>
    <row r="55146" customFormat="false" ht="12" hidden="false" customHeight="false" outlineLevel="0" collapsed="false">
      <c r="BS55146" s="96" t="n">
        <f aca="false">BR55146-2.5</f>
        <v>-2.5</v>
      </c>
    </row>
    <row r="55147" customFormat="false" ht="12" hidden="false" customHeight="false" outlineLevel="0" collapsed="false">
      <c r="BS55147" s="96" t="n">
        <f aca="false">BR55147-2.5</f>
        <v>-2.5</v>
      </c>
    </row>
    <row r="55148" customFormat="false" ht="12" hidden="false" customHeight="false" outlineLevel="0" collapsed="false">
      <c r="BS55148" s="96" t="n">
        <f aca="false">BR55148-2.5</f>
        <v>-2.5</v>
      </c>
    </row>
    <row r="55149" customFormat="false" ht="12" hidden="false" customHeight="false" outlineLevel="0" collapsed="false">
      <c r="BS55149" s="96" t="n">
        <f aca="false">BR55149-2.5</f>
        <v>-2.5</v>
      </c>
    </row>
    <row r="55150" customFormat="false" ht="12" hidden="false" customHeight="false" outlineLevel="0" collapsed="false">
      <c r="BS55150" s="96" t="n">
        <f aca="false">BR55150-2.5</f>
        <v>-2.5</v>
      </c>
    </row>
    <row r="55151" customFormat="false" ht="12" hidden="false" customHeight="false" outlineLevel="0" collapsed="false">
      <c r="BS55151" s="96" t="n">
        <f aca="false">BR55151-2.5</f>
        <v>-2.5</v>
      </c>
    </row>
    <row r="55152" customFormat="false" ht="12" hidden="false" customHeight="false" outlineLevel="0" collapsed="false">
      <c r="BS55152" s="96" t="n">
        <f aca="false">BR55152-2.5</f>
        <v>-2.5</v>
      </c>
    </row>
    <row r="55153" customFormat="false" ht="12" hidden="false" customHeight="false" outlineLevel="0" collapsed="false">
      <c r="BS55153" s="96" t="n">
        <f aca="false">BR55153-2.5</f>
        <v>-2.5</v>
      </c>
    </row>
    <row r="55154" customFormat="false" ht="12" hidden="false" customHeight="false" outlineLevel="0" collapsed="false">
      <c r="BS55154" s="96" t="n">
        <f aca="false">BR55154-2.5</f>
        <v>-2.5</v>
      </c>
    </row>
    <row r="55155" customFormat="false" ht="12" hidden="false" customHeight="false" outlineLevel="0" collapsed="false">
      <c r="BS55155" s="96" t="n">
        <f aca="false">BR55155-2.5</f>
        <v>-2.5</v>
      </c>
    </row>
    <row r="55156" customFormat="false" ht="12" hidden="false" customHeight="false" outlineLevel="0" collapsed="false">
      <c r="BS55156" s="96" t="n">
        <f aca="false">BR55156-2.5</f>
        <v>-2.5</v>
      </c>
    </row>
    <row r="55157" customFormat="false" ht="12" hidden="false" customHeight="false" outlineLevel="0" collapsed="false">
      <c r="BS55157" s="96" t="n">
        <f aca="false">BR55157-2.5</f>
        <v>-2.5</v>
      </c>
    </row>
    <row r="55158" customFormat="false" ht="12" hidden="false" customHeight="false" outlineLevel="0" collapsed="false">
      <c r="BS55158" s="96" t="n">
        <f aca="false">BR55158-2.5</f>
        <v>-2.5</v>
      </c>
    </row>
    <row r="55159" customFormat="false" ht="12" hidden="false" customHeight="false" outlineLevel="0" collapsed="false">
      <c r="BS55159" s="96" t="n">
        <f aca="false">BR55159-2.5</f>
        <v>-2.5</v>
      </c>
    </row>
    <row r="55160" customFormat="false" ht="12" hidden="false" customHeight="false" outlineLevel="0" collapsed="false">
      <c r="BS55160" s="96" t="n">
        <f aca="false">BR55160-2.5</f>
        <v>-2.5</v>
      </c>
    </row>
    <row r="55161" customFormat="false" ht="12" hidden="false" customHeight="false" outlineLevel="0" collapsed="false">
      <c r="BS55161" s="96" t="n">
        <f aca="false">BR55161-2.5</f>
        <v>-2.5</v>
      </c>
    </row>
    <row r="55162" customFormat="false" ht="12" hidden="false" customHeight="false" outlineLevel="0" collapsed="false">
      <c r="BS55162" s="96" t="n">
        <f aca="false">BR55162-2.5</f>
        <v>-2.5</v>
      </c>
    </row>
    <row r="55163" customFormat="false" ht="12" hidden="false" customHeight="false" outlineLevel="0" collapsed="false">
      <c r="BS55163" s="96" t="n">
        <f aca="false">BR55163-2.5</f>
        <v>-2.5</v>
      </c>
    </row>
    <row r="55164" customFormat="false" ht="12" hidden="false" customHeight="false" outlineLevel="0" collapsed="false">
      <c r="BS55164" s="96" t="n">
        <f aca="false">BR55164-2.5</f>
        <v>-2.5</v>
      </c>
    </row>
    <row r="55165" customFormat="false" ht="12" hidden="false" customHeight="false" outlineLevel="0" collapsed="false">
      <c r="BS55165" s="96" t="n">
        <f aca="false">BR55165-2.5</f>
        <v>-2.5</v>
      </c>
    </row>
    <row r="55166" customFormat="false" ht="12" hidden="false" customHeight="false" outlineLevel="0" collapsed="false">
      <c r="BS55166" s="96" t="n">
        <f aca="false">BR55166-2.5</f>
        <v>-2.5</v>
      </c>
    </row>
    <row r="55167" customFormat="false" ht="12" hidden="false" customHeight="false" outlineLevel="0" collapsed="false">
      <c r="BS55167" s="96" t="n">
        <f aca="false">BR55167-2.5</f>
        <v>-2.5</v>
      </c>
    </row>
    <row r="55168" customFormat="false" ht="12" hidden="false" customHeight="false" outlineLevel="0" collapsed="false">
      <c r="BS55168" s="96" t="n">
        <f aca="false">BR55168-2.5</f>
        <v>-2.5</v>
      </c>
    </row>
    <row r="55169" customFormat="false" ht="12" hidden="false" customHeight="false" outlineLevel="0" collapsed="false">
      <c r="BS55169" s="96" t="n">
        <f aca="false">BR55169-2.5</f>
        <v>-2.5</v>
      </c>
    </row>
    <row r="55170" customFormat="false" ht="12" hidden="false" customHeight="false" outlineLevel="0" collapsed="false">
      <c r="BS55170" s="96" t="n">
        <f aca="false">BR55170-2.5</f>
        <v>-2.5</v>
      </c>
    </row>
    <row r="55171" customFormat="false" ht="12" hidden="false" customHeight="false" outlineLevel="0" collapsed="false">
      <c r="BS55171" s="96" t="n">
        <f aca="false">BR55171-2.5</f>
        <v>-2.5</v>
      </c>
    </row>
    <row r="55172" customFormat="false" ht="12" hidden="false" customHeight="false" outlineLevel="0" collapsed="false">
      <c r="BS55172" s="96" t="n">
        <f aca="false">BR55172-2.5</f>
        <v>-2.5</v>
      </c>
    </row>
    <row r="55173" customFormat="false" ht="12" hidden="false" customHeight="false" outlineLevel="0" collapsed="false">
      <c r="BS55173" s="96" t="n">
        <f aca="false">BR55173-2.5</f>
        <v>-2.5</v>
      </c>
    </row>
    <row r="55174" customFormat="false" ht="12" hidden="false" customHeight="false" outlineLevel="0" collapsed="false">
      <c r="BS55174" s="96" t="n">
        <f aca="false">BR55174-2.5</f>
        <v>-2.5</v>
      </c>
    </row>
    <row r="55175" customFormat="false" ht="12" hidden="false" customHeight="false" outlineLevel="0" collapsed="false">
      <c r="BS55175" s="96" t="n">
        <f aca="false">BR55175-2.5</f>
        <v>-2.5</v>
      </c>
    </row>
    <row r="55176" customFormat="false" ht="12" hidden="false" customHeight="false" outlineLevel="0" collapsed="false">
      <c r="BS55176" s="96" t="n">
        <f aca="false">BR55176-2.5</f>
        <v>-2.5</v>
      </c>
    </row>
    <row r="55177" customFormat="false" ht="12" hidden="false" customHeight="false" outlineLevel="0" collapsed="false">
      <c r="BS55177" s="96" t="n">
        <f aca="false">BR55177-2.5</f>
        <v>-2.5</v>
      </c>
    </row>
    <row r="55178" customFormat="false" ht="12" hidden="false" customHeight="false" outlineLevel="0" collapsed="false">
      <c r="BS55178" s="96" t="n">
        <f aca="false">BR55178-2.5</f>
        <v>-2.5</v>
      </c>
    </row>
    <row r="55179" customFormat="false" ht="12" hidden="false" customHeight="false" outlineLevel="0" collapsed="false">
      <c r="BS55179" s="96" t="n">
        <f aca="false">BR55179-2.5</f>
        <v>-2.5</v>
      </c>
    </row>
    <row r="55180" customFormat="false" ht="12" hidden="false" customHeight="false" outlineLevel="0" collapsed="false">
      <c r="BS55180" s="96" t="n">
        <f aca="false">BR55180-2.5</f>
        <v>-2.5</v>
      </c>
    </row>
    <row r="55181" customFormat="false" ht="12" hidden="false" customHeight="false" outlineLevel="0" collapsed="false">
      <c r="BS55181" s="96" t="n">
        <f aca="false">BR55181-2.5</f>
        <v>-2.5</v>
      </c>
    </row>
    <row r="55182" customFormat="false" ht="12" hidden="false" customHeight="false" outlineLevel="0" collapsed="false">
      <c r="BS55182" s="96" t="n">
        <f aca="false">BR55182-2.5</f>
        <v>-2.5</v>
      </c>
    </row>
    <row r="55183" customFormat="false" ht="12" hidden="false" customHeight="false" outlineLevel="0" collapsed="false">
      <c r="BS55183" s="96" t="n">
        <f aca="false">BR55183-2.5</f>
        <v>-2.5</v>
      </c>
    </row>
    <row r="55184" customFormat="false" ht="12" hidden="false" customHeight="false" outlineLevel="0" collapsed="false">
      <c r="BS55184" s="96" t="n">
        <f aca="false">BR55184-2.5</f>
        <v>-2.5</v>
      </c>
    </row>
    <row r="55185" customFormat="false" ht="12" hidden="false" customHeight="false" outlineLevel="0" collapsed="false">
      <c r="BS55185" s="96" t="n">
        <f aca="false">BR55185-2.5</f>
        <v>-2.5</v>
      </c>
    </row>
    <row r="55186" customFormat="false" ht="12" hidden="false" customHeight="false" outlineLevel="0" collapsed="false">
      <c r="BS55186" s="96" t="n">
        <f aca="false">BR55186-2.5</f>
        <v>-2.5</v>
      </c>
    </row>
    <row r="55187" customFormat="false" ht="12" hidden="false" customHeight="false" outlineLevel="0" collapsed="false">
      <c r="BS55187" s="96" t="n">
        <f aca="false">BR55187-2.5</f>
        <v>-2.5</v>
      </c>
    </row>
    <row r="55188" customFormat="false" ht="12" hidden="false" customHeight="false" outlineLevel="0" collapsed="false">
      <c r="BS55188" s="96" t="n">
        <f aca="false">BR55188-2.5</f>
        <v>-2.5</v>
      </c>
    </row>
    <row r="55189" customFormat="false" ht="12" hidden="false" customHeight="false" outlineLevel="0" collapsed="false">
      <c r="BS55189" s="96" t="n">
        <f aca="false">BR55189-2.5</f>
        <v>-2.5</v>
      </c>
    </row>
    <row r="55190" customFormat="false" ht="12" hidden="false" customHeight="false" outlineLevel="0" collapsed="false">
      <c r="BS55190" s="96" t="n">
        <f aca="false">BR55190-2.5</f>
        <v>-2.5</v>
      </c>
    </row>
    <row r="55191" customFormat="false" ht="12" hidden="false" customHeight="false" outlineLevel="0" collapsed="false">
      <c r="BS55191" s="96" t="n">
        <f aca="false">BR55191-2.5</f>
        <v>-2.5</v>
      </c>
    </row>
    <row r="55192" customFormat="false" ht="12" hidden="false" customHeight="false" outlineLevel="0" collapsed="false">
      <c r="BS55192" s="96" t="n">
        <f aca="false">BR55192-2.5</f>
        <v>-2.5</v>
      </c>
    </row>
    <row r="55193" customFormat="false" ht="12" hidden="false" customHeight="false" outlineLevel="0" collapsed="false">
      <c r="BS55193" s="96" t="n">
        <f aca="false">BR55193-2.5</f>
        <v>-2.5</v>
      </c>
    </row>
    <row r="55194" customFormat="false" ht="12" hidden="false" customHeight="false" outlineLevel="0" collapsed="false">
      <c r="BS55194" s="96" t="n">
        <f aca="false">BR55194-2.5</f>
        <v>-2.5</v>
      </c>
    </row>
    <row r="55195" customFormat="false" ht="12" hidden="false" customHeight="false" outlineLevel="0" collapsed="false">
      <c r="BS55195" s="96" t="n">
        <f aca="false">BR55195-2.5</f>
        <v>-2.5</v>
      </c>
    </row>
    <row r="55196" customFormat="false" ht="12" hidden="false" customHeight="false" outlineLevel="0" collapsed="false">
      <c r="BS55196" s="96" t="n">
        <f aca="false">BR55196-2.5</f>
        <v>-2.5</v>
      </c>
    </row>
    <row r="55197" customFormat="false" ht="12" hidden="false" customHeight="false" outlineLevel="0" collapsed="false">
      <c r="BS55197" s="96" t="n">
        <f aca="false">BR55197-2.5</f>
        <v>-2.5</v>
      </c>
    </row>
    <row r="55198" customFormat="false" ht="12" hidden="false" customHeight="false" outlineLevel="0" collapsed="false">
      <c r="BS55198" s="96" t="n">
        <f aca="false">BR55198-2.5</f>
        <v>-2.5</v>
      </c>
    </row>
    <row r="55199" customFormat="false" ht="12" hidden="false" customHeight="false" outlineLevel="0" collapsed="false">
      <c r="BS55199" s="96" t="n">
        <f aca="false">BR55199-2.5</f>
        <v>-2.5</v>
      </c>
    </row>
    <row r="55200" customFormat="false" ht="12" hidden="false" customHeight="false" outlineLevel="0" collapsed="false">
      <c r="BS55200" s="96" t="n">
        <f aca="false">BR55200-2.5</f>
        <v>-2.5</v>
      </c>
    </row>
    <row r="55201" customFormat="false" ht="12" hidden="false" customHeight="false" outlineLevel="0" collapsed="false">
      <c r="BS55201" s="96" t="n">
        <f aca="false">BR55201-2.5</f>
        <v>-2.5</v>
      </c>
    </row>
    <row r="55202" customFormat="false" ht="12" hidden="false" customHeight="false" outlineLevel="0" collapsed="false">
      <c r="BS55202" s="96" t="n">
        <f aca="false">BR55202-2.5</f>
        <v>-2.5</v>
      </c>
    </row>
    <row r="55203" customFormat="false" ht="12" hidden="false" customHeight="false" outlineLevel="0" collapsed="false">
      <c r="BS55203" s="96" t="n">
        <f aca="false">BR55203-2.5</f>
        <v>-2.5</v>
      </c>
    </row>
    <row r="55204" customFormat="false" ht="12" hidden="false" customHeight="false" outlineLevel="0" collapsed="false">
      <c r="BS55204" s="96" t="n">
        <f aca="false">BR55204-2.5</f>
        <v>-2.5</v>
      </c>
    </row>
    <row r="55205" customFormat="false" ht="12" hidden="false" customHeight="false" outlineLevel="0" collapsed="false">
      <c r="BS55205" s="96" t="n">
        <f aca="false">BR55205-2.5</f>
        <v>-2.5</v>
      </c>
    </row>
    <row r="55206" customFormat="false" ht="12" hidden="false" customHeight="false" outlineLevel="0" collapsed="false">
      <c r="BS55206" s="96" t="n">
        <f aca="false">BR55206-2.5</f>
        <v>-2.5</v>
      </c>
    </row>
    <row r="55207" customFormat="false" ht="12" hidden="false" customHeight="false" outlineLevel="0" collapsed="false">
      <c r="BS55207" s="96" t="n">
        <f aca="false">BR55207-2.5</f>
        <v>-2.5</v>
      </c>
    </row>
    <row r="55208" customFormat="false" ht="12" hidden="false" customHeight="false" outlineLevel="0" collapsed="false">
      <c r="BS55208" s="96" t="n">
        <f aca="false">BR55208-2.5</f>
        <v>-2.5</v>
      </c>
    </row>
    <row r="55209" customFormat="false" ht="12" hidden="false" customHeight="false" outlineLevel="0" collapsed="false">
      <c r="BS55209" s="96" t="n">
        <f aca="false">BR55209-2.5</f>
        <v>-2.5</v>
      </c>
    </row>
    <row r="55210" customFormat="false" ht="12" hidden="false" customHeight="false" outlineLevel="0" collapsed="false">
      <c r="BS55210" s="96" t="n">
        <f aca="false">BR55210-2.5</f>
        <v>-2.5</v>
      </c>
    </row>
    <row r="55211" customFormat="false" ht="12" hidden="false" customHeight="false" outlineLevel="0" collapsed="false">
      <c r="BS55211" s="96" t="n">
        <f aca="false">BR55211-2.5</f>
        <v>-2.5</v>
      </c>
    </row>
    <row r="55212" customFormat="false" ht="12" hidden="false" customHeight="false" outlineLevel="0" collapsed="false">
      <c r="BS55212" s="96" t="n">
        <f aca="false">BR55212-2.5</f>
        <v>-2.5</v>
      </c>
    </row>
    <row r="55213" customFormat="false" ht="12" hidden="false" customHeight="false" outlineLevel="0" collapsed="false">
      <c r="BS55213" s="96" t="n">
        <f aca="false">BR55213-2.5</f>
        <v>-2.5</v>
      </c>
    </row>
    <row r="55214" customFormat="false" ht="12" hidden="false" customHeight="false" outlineLevel="0" collapsed="false">
      <c r="BS55214" s="96" t="n">
        <f aca="false">BR55214-2.5</f>
        <v>-2.5</v>
      </c>
    </row>
    <row r="55215" customFormat="false" ht="12" hidden="false" customHeight="false" outlineLevel="0" collapsed="false">
      <c r="BS55215" s="96" t="n">
        <f aca="false">BR55215-2.5</f>
        <v>-2.5</v>
      </c>
    </row>
    <row r="55216" customFormat="false" ht="12" hidden="false" customHeight="false" outlineLevel="0" collapsed="false">
      <c r="BS55216" s="96" t="n">
        <f aca="false">BR55216-2.5</f>
        <v>-2.5</v>
      </c>
    </row>
    <row r="55217" customFormat="false" ht="12" hidden="false" customHeight="false" outlineLevel="0" collapsed="false">
      <c r="BS55217" s="96" t="n">
        <f aca="false">BR55217-2.5</f>
        <v>-2.5</v>
      </c>
    </row>
    <row r="55218" customFormat="false" ht="12" hidden="false" customHeight="false" outlineLevel="0" collapsed="false">
      <c r="BS55218" s="96" t="n">
        <f aca="false">BR55218-2.5</f>
        <v>-2.5</v>
      </c>
    </row>
    <row r="55219" customFormat="false" ht="12" hidden="false" customHeight="false" outlineLevel="0" collapsed="false">
      <c r="BS55219" s="96" t="n">
        <f aca="false">BR55219-2.5</f>
        <v>-2.5</v>
      </c>
    </row>
    <row r="55220" customFormat="false" ht="12" hidden="false" customHeight="false" outlineLevel="0" collapsed="false">
      <c r="BS55220" s="96" t="n">
        <f aca="false">BR55220-2.5</f>
        <v>-2.5</v>
      </c>
    </row>
    <row r="55221" customFormat="false" ht="12" hidden="false" customHeight="false" outlineLevel="0" collapsed="false">
      <c r="BS55221" s="96" t="n">
        <f aca="false">BR55221-2.5</f>
        <v>-2.5</v>
      </c>
    </row>
    <row r="55222" customFormat="false" ht="12" hidden="false" customHeight="false" outlineLevel="0" collapsed="false">
      <c r="BS55222" s="96" t="n">
        <f aca="false">BR55222-2.5</f>
        <v>-2.5</v>
      </c>
    </row>
    <row r="55223" customFormat="false" ht="12" hidden="false" customHeight="false" outlineLevel="0" collapsed="false">
      <c r="BS55223" s="96" t="n">
        <f aca="false">BR55223-2.5</f>
        <v>-2.5</v>
      </c>
    </row>
    <row r="55224" customFormat="false" ht="12" hidden="false" customHeight="false" outlineLevel="0" collapsed="false">
      <c r="BS55224" s="96" t="n">
        <f aca="false">BR55224-2.5</f>
        <v>-2.5</v>
      </c>
    </row>
    <row r="55225" customFormat="false" ht="12" hidden="false" customHeight="false" outlineLevel="0" collapsed="false">
      <c r="BS55225" s="96" t="n">
        <f aca="false">BR55225-2.5</f>
        <v>-2.5</v>
      </c>
    </row>
    <row r="55226" customFormat="false" ht="12" hidden="false" customHeight="false" outlineLevel="0" collapsed="false">
      <c r="BS55226" s="96" t="n">
        <f aca="false">BR55226-2.5</f>
        <v>-2.5</v>
      </c>
    </row>
    <row r="55227" customFormat="false" ht="12" hidden="false" customHeight="false" outlineLevel="0" collapsed="false">
      <c r="BS55227" s="96" t="n">
        <f aca="false">BR55227-2.5</f>
        <v>-2.5</v>
      </c>
    </row>
    <row r="55228" customFormat="false" ht="12" hidden="false" customHeight="false" outlineLevel="0" collapsed="false">
      <c r="BS55228" s="96" t="n">
        <f aca="false">BR55228-2.5</f>
        <v>-2.5</v>
      </c>
    </row>
    <row r="55229" customFormat="false" ht="12" hidden="false" customHeight="false" outlineLevel="0" collapsed="false">
      <c r="BS55229" s="96" t="n">
        <f aca="false">BR55229-2.5</f>
        <v>-2.5</v>
      </c>
    </row>
    <row r="55230" customFormat="false" ht="12" hidden="false" customHeight="false" outlineLevel="0" collapsed="false">
      <c r="BS55230" s="96" t="n">
        <f aca="false">BR55230-2.5</f>
        <v>-2.5</v>
      </c>
    </row>
    <row r="55231" customFormat="false" ht="12" hidden="false" customHeight="false" outlineLevel="0" collapsed="false">
      <c r="BS55231" s="96" t="n">
        <f aca="false">BR55231-2.5</f>
        <v>-2.5</v>
      </c>
    </row>
    <row r="55232" customFormat="false" ht="12" hidden="false" customHeight="false" outlineLevel="0" collapsed="false">
      <c r="BS55232" s="96" t="n">
        <f aca="false">BR55232-2.5</f>
        <v>-2.5</v>
      </c>
    </row>
    <row r="55233" customFormat="false" ht="12" hidden="false" customHeight="false" outlineLevel="0" collapsed="false">
      <c r="BS55233" s="96" t="n">
        <f aca="false">BR55233-2.5</f>
        <v>-2.5</v>
      </c>
    </row>
    <row r="55234" customFormat="false" ht="12" hidden="false" customHeight="false" outlineLevel="0" collapsed="false">
      <c r="BS55234" s="96" t="n">
        <f aca="false">BR55234-2.5</f>
        <v>-2.5</v>
      </c>
    </row>
    <row r="55235" customFormat="false" ht="12" hidden="false" customHeight="false" outlineLevel="0" collapsed="false">
      <c r="BS55235" s="96" t="n">
        <f aca="false">BR55235-2.5</f>
        <v>-2.5</v>
      </c>
    </row>
    <row r="55236" customFormat="false" ht="12" hidden="false" customHeight="false" outlineLevel="0" collapsed="false">
      <c r="BS55236" s="96" t="n">
        <f aca="false">BR55236-2.5</f>
        <v>-2.5</v>
      </c>
    </row>
    <row r="55237" customFormat="false" ht="12" hidden="false" customHeight="false" outlineLevel="0" collapsed="false">
      <c r="BS55237" s="96" t="n">
        <f aca="false">BR55237-2.5</f>
        <v>-2.5</v>
      </c>
    </row>
    <row r="55238" customFormat="false" ht="12" hidden="false" customHeight="false" outlineLevel="0" collapsed="false">
      <c r="BS55238" s="96" t="n">
        <f aca="false">BR55238-2.5</f>
        <v>-2.5</v>
      </c>
    </row>
    <row r="55239" customFormat="false" ht="12" hidden="false" customHeight="false" outlineLevel="0" collapsed="false">
      <c r="BS55239" s="96" t="n">
        <f aca="false">BR55239-2.5</f>
        <v>-2.5</v>
      </c>
    </row>
    <row r="55240" customFormat="false" ht="12" hidden="false" customHeight="false" outlineLevel="0" collapsed="false">
      <c r="BS55240" s="96" t="n">
        <f aca="false">BR55240-2.5</f>
        <v>-2.5</v>
      </c>
    </row>
    <row r="55241" customFormat="false" ht="12" hidden="false" customHeight="false" outlineLevel="0" collapsed="false">
      <c r="BS55241" s="96" t="n">
        <f aca="false">BR55241-2.5</f>
        <v>-2.5</v>
      </c>
    </row>
    <row r="55242" customFormat="false" ht="12" hidden="false" customHeight="false" outlineLevel="0" collapsed="false">
      <c r="BS55242" s="96" t="n">
        <f aca="false">BR55242-2.5</f>
        <v>-2.5</v>
      </c>
    </row>
    <row r="55243" customFormat="false" ht="12" hidden="false" customHeight="false" outlineLevel="0" collapsed="false">
      <c r="BS55243" s="96" t="n">
        <f aca="false">BR55243-2.5</f>
        <v>-2.5</v>
      </c>
    </row>
    <row r="55244" customFormat="false" ht="12" hidden="false" customHeight="false" outlineLevel="0" collapsed="false">
      <c r="BS55244" s="96" t="n">
        <f aca="false">BR55244-2.5</f>
        <v>-2.5</v>
      </c>
    </row>
    <row r="55245" customFormat="false" ht="12" hidden="false" customHeight="false" outlineLevel="0" collapsed="false">
      <c r="BS55245" s="96" t="n">
        <f aca="false">BR55245-2.5</f>
        <v>-2.5</v>
      </c>
    </row>
    <row r="55246" customFormat="false" ht="12" hidden="false" customHeight="false" outlineLevel="0" collapsed="false">
      <c r="BS55246" s="96" t="n">
        <f aca="false">BR55246-2.5</f>
        <v>-2.5</v>
      </c>
    </row>
    <row r="55247" customFormat="false" ht="12" hidden="false" customHeight="false" outlineLevel="0" collapsed="false">
      <c r="BS55247" s="96" t="n">
        <f aca="false">BR55247-2.5</f>
        <v>-2.5</v>
      </c>
    </row>
    <row r="55248" customFormat="false" ht="12" hidden="false" customHeight="false" outlineLevel="0" collapsed="false">
      <c r="BS55248" s="96" t="n">
        <f aca="false">BR55248-2.5</f>
        <v>-2.5</v>
      </c>
    </row>
    <row r="55249" customFormat="false" ht="12" hidden="false" customHeight="false" outlineLevel="0" collapsed="false">
      <c r="BS55249" s="96" t="n">
        <f aca="false">BR55249-2.5</f>
        <v>-2.5</v>
      </c>
    </row>
    <row r="55250" customFormat="false" ht="12" hidden="false" customHeight="false" outlineLevel="0" collapsed="false">
      <c r="BS55250" s="96" t="n">
        <f aca="false">BR55250-2.5</f>
        <v>-2.5</v>
      </c>
    </row>
    <row r="55251" customFormat="false" ht="12" hidden="false" customHeight="false" outlineLevel="0" collapsed="false">
      <c r="BS55251" s="96" t="n">
        <f aca="false">BR55251-2.5</f>
        <v>-2.5</v>
      </c>
    </row>
    <row r="55252" customFormat="false" ht="12" hidden="false" customHeight="false" outlineLevel="0" collapsed="false">
      <c r="BS55252" s="96" t="n">
        <f aca="false">BR55252-2.5</f>
        <v>-2.5</v>
      </c>
    </row>
    <row r="55253" customFormat="false" ht="12" hidden="false" customHeight="false" outlineLevel="0" collapsed="false">
      <c r="BS55253" s="96" t="n">
        <f aca="false">BR55253-2.5</f>
        <v>-2.5</v>
      </c>
    </row>
    <row r="55254" customFormat="false" ht="12" hidden="false" customHeight="false" outlineLevel="0" collapsed="false">
      <c r="BS55254" s="96" t="n">
        <f aca="false">BR55254-2.5</f>
        <v>-2.5</v>
      </c>
    </row>
    <row r="55255" customFormat="false" ht="12" hidden="false" customHeight="false" outlineLevel="0" collapsed="false">
      <c r="BS55255" s="96" t="n">
        <f aca="false">BR55255-2.5</f>
        <v>-2.5</v>
      </c>
    </row>
    <row r="55256" customFormat="false" ht="12" hidden="false" customHeight="false" outlineLevel="0" collapsed="false">
      <c r="BS55256" s="96" t="n">
        <f aca="false">BR55256-2.5</f>
        <v>-2.5</v>
      </c>
    </row>
    <row r="55257" customFormat="false" ht="12" hidden="false" customHeight="false" outlineLevel="0" collapsed="false">
      <c r="BS55257" s="96" t="n">
        <f aca="false">BR55257-2.5</f>
        <v>-2.5</v>
      </c>
    </row>
    <row r="55258" customFormat="false" ht="12" hidden="false" customHeight="false" outlineLevel="0" collapsed="false">
      <c r="BS55258" s="96" t="n">
        <f aca="false">BR55258-2.5</f>
        <v>-2.5</v>
      </c>
    </row>
    <row r="55259" customFormat="false" ht="12" hidden="false" customHeight="false" outlineLevel="0" collapsed="false">
      <c r="BS55259" s="96" t="n">
        <f aca="false">BR55259-2.5</f>
        <v>-2.5</v>
      </c>
    </row>
    <row r="55260" customFormat="false" ht="12" hidden="false" customHeight="false" outlineLevel="0" collapsed="false">
      <c r="BS55260" s="96" t="n">
        <f aca="false">BR55260-2.5</f>
        <v>-2.5</v>
      </c>
    </row>
    <row r="55261" customFormat="false" ht="12" hidden="false" customHeight="false" outlineLevel="0" collapsed="false">
      <c r="BS55261" s="96" t="n">
        <f aca="false">BR55261-2.5</f>
        <v>-2.5</v>
      </c>
    </row>
    <row r="55262" customFormat="false" ht="12" hidden="false" customHeight="false" outlineLevel="0" collapsed="false">
      <c r="BS55262" s="96" t="n">
        <f aca="false">BR55262-2.5</f>
        <v>-2.5</v>
      </c>
    </row>
    <row r="55263" customFormat="false" ht="12" hidden="false" customHeight="false" outlineLevel="0" collapsed="false">
      <c r="BS55263" s="96" t="n">
        <f aca="false">BR55263-2.5</f>
        <v>-2.5</v>
      </c>
    </row>
    <row r="55264" customFormat="false" ht="12" hidden="false" customHeight="false" outlineLevel="0" collapsed="false">
      <c r="BS55264" s="96" t="n">
        <f aca="false">BR55264-2.5</f>
        <v>-2.5</v>
      </c>
    </row>
    <row r="55265" customFormat="false" ht="12" hidden="false" customHeight="false" outlineLevel="0" collapsed="false">
      <c r="BS55265" s="96" t="n">
        <f aca="false">BR55265-2.5</f>
        <v>-2.5</v>
      </c>
    </row>
    <row r="55266" customFormat="false" ht="12" hidden="false" customHeight="false" outlineLevel="0" collapsed="false">
      <c r="BS55266" s="96" t="n">
        <f aca="false">BR55266-2.5</f>
        <v>-2.5</v>
      </c>
    </row>
    <row r="55267" customFormat="false" ht="12" hidden="false" customHeight="false" outlineLevel="0" collapsed="false">
      <c r="BS55267" s="96" t="n">
        <f aca="false">BR55267-2.5</f>
        <v>-2.5</v>
      </c>
    </row>
    <row r="55268" customFormat="false" ht="12" hidden="false" customHeight="false" outlineLevel="0" collapsed="false">
      <c r="BS55268" s="96" t="n">
        <f aca="false">BR55268-2.5</f>
        <v>-2.5</v>
      </c>
    </row>
    <row r="55269" customFormat="false" ht="12" hidden="false" customHeight="false" outlineLevel="0" collapsed="false">
      <c r="BS55269" s="96" t="n">
        <f aca="false">BR55269-2.5</f>
        <v>-2.5</v>
      </c>
    </row>
    <row r="55270" customFormat="false" ht="12" hidden="false" customHeight="false" outlineLevel="0" collapsed="false">
      <c r="BS55270" s="96" t="n">
        <f aca="false">BR55270-2.5</f>
        <v>-2.5</v>
      </c>
    </row>
    <row r="55271" customFormat="false" ht="12" hidden="false" customHeight="false" outlineLevel="0" collapsed="false">
      <c r="BS55271" s="96" t="n">
        <f aca="false">BR55271-2.5</f>
        <v>-2.5</v>
      </c>
    </row>
    <row r="55272" customFormat="false" ht="12" hidden="false" customHeight="false" outlineLevel="0" collapsed="false">
      <c r="BS55272" s="96" t="n">
        <f aca="false">BR55272-2.5</f>
        <v>-2.5</v>
      </c>
    </row>
    <row r="55273" customFormat="false" ht="12" hidden="false" customHeight="false" outlineLevel="0" collapsed="false">
      <c r="BS55273" s="96" t="n">
        <f aca="false">BR55273-2.5</f>
        <v>-2.5</v>
      </c>
    </row>
    <row r="55274" customFormat="false" ht="12" hidden="false" customHeight="false" outlineLevel="0" collapsed="false">
      <c r="BS55274" s="96" t="n">
        <f aca="false">BR55274-2.5</f>
        <v>-2.5</v>
      </c>
    </row>
    <row r="55275" customFormat="false" ht="12" hidden="false" customHeight="false" outlineLevel="0" collapsed="false">
      <c r="BS55275" s="96" t="n">
        <f aca="false">BR55275-2.5</f>
        <v>-2.5</v>
      </c>
    </row>
    <row r="55276" customFormat="false" ht="12" hidden="false" customHeight="false" outlineLevel="0" collapsed="false">
      <c r="BS55276" s="96" t="n">
        <f aca="false">BR55276-2.5</f>
        <v>-2.5</v>
      </c>
    </row>
    <row r="55277" customFormat="false" ht="12" hidden="false" customHeight="false" outlineLevel="0" collapsed="false">
      <c r="BS55277" s="96" t="n">
        <f aca="false">BR55277-2.5</f>
        <v>-2.5</v>
      </c>
    </row>
    <row r="55278" customFormat="false" ht="12" hidden="false" customHeight="false" outlineLevel="0" collapsed="false">
      <c r="BS55278" s="96" t="n">
        <f aca="false">BR55278-2.5</f>
        <v>-2.5</v>
      </c>
    </row>
    <row r="55279" customFormat="false" ht="12" hidden="false" customHeight="false" outlineLevel="0" collapsed="false">
      <c r="BS55279" s="96" t="n">
        <f aca="false">BR55279-2.5</f>
        <v>-2.5</v>
      </c>
    </row>
    <row r="55280" customFormat="false" ht="12" hidden="false" customHeight="false" outlineLevel="0" collapsed="false">
      <c r="BS55280" s="96" t="n">
        <f aca="false">BR55280-2.5</f>
        <v>-2.5</v>
      </c>
    </row>
    <row r="55281" customFormat="false" ht="12" hidden="false" customHeight="false" outlineLevel="0" collapsed="false">
      <c r="BS55281" s="96" t="n">
        <f aca="false">BR55281-2.5</f>
        <v>-2.5</v>
      </c>
    </row>
    <row r="55282" customFormat="false" ht="12" hidden="false" customHeight="false" outlineLevel="0" collapsed="false">
      <c r="BS55282" s="96" t="n">
        <f aca="false">BR55282-2.5</f>
        <v>-2.5</v>
      </c>
    </row>
    <row r="55283" customFormat="false" ht="12" hidden="false" customHeight="false" outlineLevel="0" collapsed="false">
      <c r="BS55283" s="96" t="n">
        <f aca="false">BR55283-2.5</f>
        <v>-2.5</v>
      </c>
    </row>
    <row r="55284" customFormat="false" ht="12" hidden="false" customHeight="false" outlineLevel="0" collapsed="false">
      <c r="BS55284" s="96" t="n">
        <f aca="false">BR55284-2.5</f>
        <v>-2.5</v>
      </c>
    </row>
    <row r="55285" customFormat="false" ht="12" hidden="false" customHeight="false" outlineLevel="0" collapsed="false">
      <c r="BS55285" s="96" t="n">
        <f aca="false">BR55285-2.5</f>
        <v>-2.5</v>
      </c>
    </row>
    <row r="55286" customFormat="false" ht="12" hidden="false" customHeight="false" outlineLevel="0" collapsed="false">
      <c r="BS55286" s="96" t="n">
        <f aca="false">BR55286-2.5</f>
        <v>-2.5</v>
      </c>
    </row>
    <row r="55287" customFormat="false" ht="12" hidden="false" customHeight="false" outlineLevel="0" collapsed="false">
      <c r="BS55287" s="96" t="n">
        <f aca="false">BR55287-2.5</f>
        <v>-2.5</v>
      </c>
    </row>
    <row r="55288" customFormat="false" ht="12" hidden="false" customHeight="false" outlineLevel="0" collapsed="false">
      <c r="BS55288" s="96" t="n">
        <f aca="false">BR55288-2.5</f>
        <v>-2.5</v>
      </c>
    </row>
    <row r="55289" customFormat="false" ht="12" hidden="false" customHeight="false" outlineLevel="0" collapsed="false">
      <c r="BS55289" s="96" t="n">
        <f aca="false">BR55289-2.5</f>
        <v>-2.5</v>
      </c>
    </row>
    <row r="55290" customFormat="false" ht="12" hidden="false" customHeight="false" outlineLevel="0" collapsed="false">
      <c r="BS55290" s="96" t="n">
        <f aca="false">BR55290-2.5</f>
        <v>-2.5</v>
      </c>
    </row>
    <row r="55291" customFormat="false" ht="12" hidden="false" customHeight="false" outlineLevel="0" collapsed="false">
      <c r="BS55291" s="96" t="n">
        <f aca="false">BR55291-2.5</f>
        <v>-2.5</v>
      </c>
    </row>
    <row r="55292" customFormat="false" ht="12" hidden="false" customHeight="false" outlineLevel="0" collapsed="false">
      <c r="BS55292" s="96" t="n">
        <f aca="false">BR55292-2.5</f>
        <v>-2.5</v>
      </c>
    </row>
    <row r="55293" customFormat="false" ht="12" hidden="false" customHeight="false" outlineLevel="0" collapsed="false">
      <c r="BS55293" s="96" t="n">
        <f aca="false">BR55293-2.5</f>
        <v>-2.5</v>
      </c>
    </row>
    <row r="55294" customFormat="false" ht="12" hidden="false" customHeight="false" outlineLevel="0" collapsed="false">
      <c r="BS55294" s="96" t="n">
        <f aca="false">BR55294-2.5</f>
        <v>-2.5</v>
      </c>
    </row>
    <row r="55295" customFormat="false" ht="12" hidden="false" customHeight="false" outlineLevel="0" collapsed="false">
      <c r="BS55295" s="96" t="n">
        <f aca="false">BR55295-2.5</f>
        <v>-2.5</v>
      </c>
    </row>
    <row r="55296" customFormat="false" ht="12" hidden="false" customHeight="false" outlineLevel="0" collapsed="false">
      <c r="BS55296" s="96" t="n">
        <f aca="false">BR55296-2.5</f>
        <v>-2.5</v>
      </c>
    </row>
    <row r="55297" customFormat="false" ht="12" hidden="false" customHeight="false" outlineLevel="0" collapsed="false">
      <c r="BS55297" s="96" t="n">
        <f aca="false">BR55297-2.5</f>
        <v>-2.5</v>
      </c>
    </row>
    <row r="55298" customFormat="false" ht="12" hidden="false" customHeight="false" outlineLevel="0" collapsed="false">
      <c r="BS55298" s="96" t="n">
        <f aca="false">BR55298-2.5</f>
        <v>-2.5</v>
      </c>
    </row>
    <row r="55299" customFormat="false" ht="12" hidden="false" customHeight="false" outlineLevel="0" collapsed="false">
      <c r="BS55299" s="96" t="n">
        <f aca="false">BR55299-2.5</f>
        <v>-2.5</v>
      </c>
    </row>
    <row r="55300" customFormat="false" ht="12" hidden="false" customHeight="false" outlineLevel="0" collapsed="false">
      <c r="BS55300" s="96" t="n">
        <f aca="false">BR55300-2.5</f>
        <v>-2.5</v>
      </c>
    </row>
    <row r="55301" customFormat="false" ht="12" hidden="false" customHeight="false" outlineLevel="0" collapsed="false">
      <c r="BS55301" s="96" t="n">
        <f aca="false">BR55301-2.5</f>
        <v>-2.5</v>
      </c>
    </row>
    <row r="55302" customFormat="false" ht="12" hidden="false" customHeight="false" outlineLevel="0" collapsed="false">
      <c r="BS55302" s="96" t="n">
        <f aca="false">BR55302-2.5</f>
        <v>-2.5</v>
      </c>
    </row>
    <row r="55303" customFormat="false" ht="12" hidden="false" customHeight="false" outlineLevel="0" collapsed="false">
      <c r="BS55303" s="96" t="n">
        <f aca="false">BR55303-2.5</f>
        <v>-2.5</v>
      </c>
    </row>
    <row r="55304" customFormat="false" ht="12" hidden="false" customHeight="false" outlineLevel="0" collapsed="false">
      <c r="BS55304" s="96" t="n">
        <f aca="false">BR55304-2.5</f>
        <v>-2.5</v>
      </c>
    </row>
    <row r="55305" customFormat="false" ht="12" hidden="false" customHeight="false" outlineLevel="0" collapsed="false">
      <c r="BS55305" s="96" t="n">
        <f aca="false">BR55305-2.5</f>
        <v>-2.5</v>
      </c>
    </row>
    <row r="55306" customFormat="false" ht="12" hidden="false" customHeight="false" outlineLevel="0" collapsed="false">
      <c r="BS55306" s="96" t="n">
        <f aca="false">BR55306-2.5</f>
        <v>-2.5</v>
      </c>
    </row>
    <row r="55307" customFormat="false" ht="12" hidden="false" customHeight="false" outlineLevel="0" collapsed="false">
      <c r="BS55307" s="96" t="n">
        <f aca="false">BR55307-2.5</f>
        <v>-2.5</v>
      </c>
    </row>
    <row r="55308" customFormat="false" ht="12" hidden="false" customHeight="false" outlineLevel="0" collapsed="false">
      <c r="BS55308" s="96" t="n">
        <f aca="false">BR55308-2.5</f>
        <v>-2.5</v>
      </c>
    </row>
    <row r="55309" customFormat="false" ht="12" hidden="false" customHeight="false" outlineLevel="0" collapsed="false">
      <c r="BS55309" s="96" t="n">
        <f aca="false">BR55309-2.5</f>
        <v>-2.5</v>
      </c>
    </row>
    <row r="55310" customFormat="false" ht="12" hidden="false" customHeight="false" outlineLevel="0" collapsed="false">
      <c r="BS55310" s="96" t="n">
        <f aca="false">BR55310-2.5</f>
        <v>-2.5</v>
      </c>
    </row>
    <row r="55311" customFormat="false" ht="12" hidden="false" customHeight="false" outlineLevel="0" collapsed="false">
      <c r="BS55311" s="96" t="n">
        <f aca="false">BR55311-2.5</f>
        <v>-2.5</v>
      </c>
    </row>
    <row r="55312" customFormat="false" ht="12" hidden="false" customHeight="false" outlineLevel="0" collapsed="false">
      <c r="BS55312" s="96" t="n">
        <f aca="false">BR55312-2.5</f>
        <v>-2.5</v>
      </c>
    </row>
    <row r="55313" customFormat="false" ht="12" hidden="false" customHeight="false" outlineLevel="0" collapsed="false">
      <c r="BS55313" s="96" t="n">
        <f aca="false">BR55313-2.5</f>
        <v>-2.5</v>
      </c>
    </row>
    <row r="55314" customFormat="false" ht="12" hidden="false" customHeight="false" outlineLevel="0" collapsed="false">
      <c r="BS55314" s="96" t="n">
        <f aca="false">BR55314-2.5</f>
        <v>-2.5</v>
      </c>
    </row>
    <row r="55315" customFormat="false" ht="12" hidden="false" customHeight="false" outlineLevel="0" collapsed="false">
      <c r="BS55315" s="96" t="n">
        <f aca="false">BR55315-2.5</f>
        <v>-2.5</v>
      </c>
    </row>
    <row r="55316" customFormat="false" ht="12" hidden="false" customHeight="false" outlineLevel="0" collapsed="false">
      <c r="BS55316" s="96" t="n">
        <f aca="false">BR55316-2.5</f>
        <v>-2.5</v>
      </c>
    </row>
    <row r="55317" customFormat="false" ht="12" hidden="false" customHeight="false" outlineLevel="0" collapsed="false">
      <c r="BS55317" s="96" t="n">
        <f aca="false">BR55317-2.5</f>
        <v>-2.5</v>
      </c>
    </row>
    <row r="55318" customFormat="false" ht="12" hidden="false" customHeight="false" outlineLevel="0" collapsed="false">
      <c r="BS55318" s="96" t="n">
        <f aca="false">BR55318-2.5</f>
        <v>-2.5</v>
      </c>
    </row>
    <row r="55319" customFormat="false" ht="12" hidden="false" customHeight="false" outlineLevel="0" collapsed="false">
      <c r="BS55319" s="96" t="n">
        <f aca="false">BR55319-2.5</f>
        <v>-2.5</v>
      </c>
    </row>
    <row r="55320" customFormat="false" ht="12" hidden="false" customHeight="false" outlineLevel="0" collapsed="false">
      <c r="BS55320" s="96" t="n">
        <f aca="false">BR55320-2.5</f>
        <v>-2.5</v>
      </c>
    </row>
    <row r="55321" customFormat="false" ht="12" hidden="false" customHeight="false" outlineLevel="0" collapsed="false">
      <c r="BS55321" s="96" t="n">
        <f aca="false">BR55321-2.5</f>
        <v>-2.5</v>
      </c>
    </row>
    <row r="55322" customFormat="false" ht="12" hidden="false" customHeight="false" outlineLevel="0" collapsed="false">
      <c r="BS55322" s="96" t="n">
        <f aca="false">BR55322-2.5</f>
        <v>-2.5</v>
      </c>
    </row>
    <row r="55323" customFormat="false" ht="12" hidden="false" customHeight="false" outlineLevel="0" collapsed="false">
      <c r="BS55323" s="96" t="n">
        <f aca="false">BR55323-2.5</f>
        <v>-2.5</v>
      </c>
    </row>
    <row r="55324" customFormat="false" ht="12" hidden="false" customHeight="false" outlineLevel="0" collapsed="false">
      <c r="BS55324" s="96" t="n">
        <f aca="false">BR55324-2.5</f>
        <v>-2.5</v>
      </c>
    </row>
    <row r="55325" customFormat="false" ht="12" hidden="false" customHeight="false" outlineLevel="0" collapsed="false">
      <c r="BS55325" s="96" t="n">
        <f aca="false">BR55325-2.5</f>
        <v>-2.5</v>
      </c>
    </row>
    <row r="55326" customFormat="false" ht="12" hidden="false" customHeight="false" outlineLevel="0" collapsed="false">
      <c r="BS55326" s="96" t="n">
        <f aca="false">BR55326-2.5</f>
        <v>-2.5</v>
      </c>
    </row>
    <row r="55327" customFormat="false" ht="12" hidden="false" customHeight="false" outlineLevel="0" collapsed="false">
      <c r="BS55327" s="96" t="n">
        <f aca="false">BR55327-2.5</f>
        <v>-2.5</v>
      </c>
    </row>
    <row r="55328" customFormat="false" ht="12" hidden="false" customHeight="false" outlineLevel="0" collapsed="false">
      <c r="BS55328" s="96" t="n">
        <f aca="false">BR55328-2.5</f>
        <v>-2.5</v>
      </c>
    </row>
    <row r="55329" customFormat="false" ht="12" hidden="false" customHeight="false" outlineLevel="0" collapsed="false">
      <c r="BS55329" s="96" t="n">
        <f aca="false">BR55329-2.5</f>
        <v>-2.5</v>
      </c>
    </row>
    <row r="55330" customFormat="false" ht="12" hidden="false" customHeight="false" outlineLevel="0" collapsed="false">
      <c r="BS55330" s="96" t="n">
        <f aca="false">BR55330-2.5</f>
        <v>-2.5</v>
      </c>
    </row>
    <row r="55331" customFormat="false" ht="12" hidden="false" customHeight="false" outlineLevel="0" collapsed="false">
      <c r="BS55331" s="96" t="n">
        <f aca="false">BR55331-2.5</f>
        <v>-2.5</v>
      </c>
    </row>
    <row r="55332" customFormat="false" ht="12" hidden="false" customHeight="false" outlineLevel="0" collapsed="false">
      <c r="BS55332" s="96" t="n">
        <f aca="false">BR55332-2.5</f>
        <v>-2.5</v>
      </c>
    </row>
    <row r="55333" customFormat="false" ht="12" hidden="false" customHeight="false" outlineLevel="0" collapsed="false">
      <c r="BS55333" s="96" t="n">
        <f aca="false">BR55333-2.5</f>
        <v>-2.5</v>
      </c>
    </row>
    <row r="55334" customFormat="false" ht="12" hidden="false" customHeight="false" outlineLevel="0" collapsed="false">
      <c r="BS55334" s="96" t="n">
        <f aca="false">BR55334-2.5</f>
        <v>-2.5</v>
      </c>
    </row>
    <row r="55335" customFormat="false" ht="12" hidden="false" customHeight="false" outlineLevel="0" collapsed="false">
      <c r="BS55335" s="96" t="n">
        <f aca="false">BR55335-2.5</f>
        <v>-2.5</v>
      </c>
    </row>
    <row r="55336" customFormat="false" ht="12" hidden="false" customHeight="false" outlineLevel="0" collapsed="false">
      <c r="BS55336" s="96" t="n">
        <f aca="false">BR55336-2.5</f>
        <v>-2.5</v>
      </c>
    </row>
    <row r="55337" customFormat="false" ht="12" hidden="false" customHeight="false" outlineLevel="0" collapsed="false">
      <c r="BS55337" s="96" t="n">
        <f aca="false">BR55337-2.5</f>
        <v>-2.5</v>
      </c>
    </row>
    <row r="55338" customFormat="false" ht="12" hidden="false" customHeight="false" outlineLevel="0" collapsed="false">
      <c r="BS55338" s="96" t="n">
        <f aca="false">BR55338-2.5</f>
        <v>-2.5</v>
      </c>
    </row>
    <row r="55339" customFormat="false" ht="12" hidden="false" customHeight="false" outlineLevel="0" collapsed="false">
      <c r="BS55339" s="96" t="n">
        <f aca="false">BR55339-2.5</f>
        <v>-2.5</v>
      </c>
    </row>
    <row r="55340" customFormat="false" ht="12" hidden="false" customHeight="false" outlineLevel="0" collapsed="false">
      <c r="BS55340" s="96" t="n">
        <f aca="false">BR55340-2.5</f>
        <v>-2.5</v>
      </c>
    </row>
    <row r="55341" customFormat="false" ht="12" hidden="false" customHeight="false" outlineLevel="0" collapsed="false">
      <c r="BS55341" s="96" t="n">
        <f aca="false">BR55341-2.5</f>
        <v>-2.5</v>
      </c>
    </row>
    <row r="55342" customFormat="false" ht="12" hidden="false" customHeight="false" outlineLevel="0" collapsed="false">
      <c r="BS55342" s="96" t="n">
        <f aca="false">BR55342-2.5</f>
        <v>-2.5</v>
      </c>
    </row>
    <row r="55343" customFormat="false" ht="12" hidden="false" customHeight="false" outlineLevel="0" collapsed="false">
      <c r="BS55343" s="96" t="n">
        <f aca="false">BR55343-2.5</f>
        <v>-2.5</v>
      </c>
    </row>
    <row r="55344" customFormat="false" ht="12" hidden="false" customHeight="false" outlineLevel="0" collapsed="false">
      <c r="BS55344" s="96" t="n">
        <f aca="false">BR55344-2.5</f>
        <v>-2.5</v>
      </c>
    </row>
    <row r="55345" customFormat="false" ht="12" hidden="false" customHeight="false" outlineLevel="0" collapsed="false">
      <c r="BS55345" s="96" t="n">
        <f aca="false">BR55345-2.5</f>
        <v>-2.5</v>
      </c>
    </row>
    <row r="55346" customFormat="false" ht="12" hidden="false" customHeight="false" outlineLevel="0" collapsed="false">
      <c r="BS55346" s="96" t="n">
        <f aca="false">BR55346-2.5</f>
        <v>-2.5</v>
      </c>
    </row>
    <row r="55347" customFormat="false" ht="12" hidden="false" customHeight="false" outlineLevel="0" collapsed="false">
      <c r="BS55347" s="96" t="n">
        <f aca="false">BR55347-2.5</f>
        <v>-2.5</v>
      </c>
    </row>
    <row r="55348" customFormat="false" ht="12" hidden="false" customHeight="false" outlineLevel="0" collapsed="false">
      <c r="BS55348" s="96" t="n">
        <f aca="false">BR55348-2.5</f>
        <v>-2.5</v>
      </c>
    </row>
    <row r="55349" customFormat="false" ht="12" hidden="false" customHeight="false" outlineLevel="0" collapsed="false">
      <c r="BS55349" s="96" t="n">
        <f aca="false">BR55349-2.5</f>
        <v>-2.5</v>
      </c>
    </row>
    <row r="55350" customFormat="false" ht="12" hidden="false" customHeight="false" outlineLevel="0" collapsed="false">
      <c r="BS55350" s="96" t="n">
        <f aca="false">BR55350-2.5</f>
        <v>-2.5</v>
      </c>
    </row>
    <row r="55351" customFormat="false" ht="12" hidden="false" customHeight="false" outlineLevel="0" collapsed="false">
      <c r="BS55351" s="96" t="n">
        <f aca="false">BR55351-2.5</f>
        <v>-2.5</v>
      </c>
    </row>
    <row r="55352" customFormat="false" ht="12" hidden="false" customHeight="false" outlineLevel="0" collapsed="false">
      <c r="BS55352" s="96" t="n">
        <f aca="false">BR55352-2.5</f>
        <v>-2.5</v>
      </c>
    </row>
    <row r="55353" customFormat="false" ht="12" hidden="false" customHeight="false" outlineLevel="0" collapsed="false">
      <c r="BS55353" s="96" t="n">
        <f aca="false">BR55353-2.5</f>
        <v>-2.5</v>
      </c>
    </row>
    <row r="55354" customFormat="false" ht="12" hidden="false" customHeight="false" outlineLevel="0" collapsed="false">
      <c r="BS55354" s="96" t="n">
        <f aca="false">BR55354-2.5</f>
        <v>-2.5</v>
      </c>
    </row>
    <row r="55355" customFormat="false" ht="12" hidden="false" customHeight="false" outlineLevel="0" collapsed="false">
      <c r="BS55355" s="96" t="n">
        <f aca="false">BR55355-2.5</f>
        <v>-2.5</v>
      </c>
    </row>
    <row r="55356" customFormat="false" ht="12" hidden="false" customHeight="false" outlineLevel="0" collapsed="false">
      <c r="BS55356" s="96" t="n">
        <f aca="false">BR55356-2.5</f>
        <v>-2.5</v>
      </c>
    </row>
    <row r="55357" customFormat="false" ht="12" hidden="false" customHeight="false" outlineLevel="0" collapsed="false">
      <c r="BS55357" s="96" t="n">
        <f aca="false">BR55357-2.5</f>
        <v>-2.5</v>
      </c>
    </row>
    <row r="55358" customFormat="false" ht="12" hidden="false" customHeight="false" outlineLevel="0" collapsed="false">
      <c r="BS55358" s="96" t="n">
        <f aca="false">BR55358-2.5</f>
        <v>-2.5</v>
      </c>
    </row>
    <row r="55359" customFormat="false" ht="12" hidden="false" customHeight="false" outlineLevel="0" collapsed="false">
      <c r="BS55359" s="96" t="n">
        <f aca="false">BR55359-2.5</f>
        <v>-2.5</v>
      </c>
    </row>
    <row r="55360" customFormat="false" ht="12" hidden="false" customHeight="false" outlineLevel="0" collapsed="false">
      <c r="BS55360" s="96" t="n">
        <f aca="false">BR55360-2.5</f>
        <v>-2.5</v>
      </c>
    </row>
    <row r="55361" customFormat="false" ht="12" hidden="false" customHeight="false" outlineLevel="0" collapsed="false">
      <c r="BS55361" s="96" t="n">
        <f aca="false">BR55361-2.5</f>
        <v>-2.5</v>
      </c>
    </row>
    <row r="55362" customFormat="false" ht="12" hidden="false" customHeight="false" outlineLevel="0" collapsed="false">
      <c r="BS55362" s="96" t="n">
        <f aca="false">BR55362-2.5</f>
        <v>-2.5</v>
      </c>
    </row>
    <row r="55363" customFormat="false" ht="12" hidden="false" customHeight="false" outlineLevel="0" collapsed="false">
      <c r="BS55363" s="96" t="n">
        <f aca="false">BR55363-2.5</f>
        <v>-2.5</v>
      </c>
    </row>
    <row r="55364" customFormat="false" ht="12" hidden="false" customHeight="false" outlineLevel="0" collapsed="false">
      <c r="BS55364" s="96" t="n">
        <f aca="false">BR55364-2.5</f>
        <v>-2.5</v>
      </c>
    </row>
    <row r="55365" customFormat="false" ht="12" hidden="false" customHeight="false" outlineLevel="0" collapsed="false">
      <c r="BS55365" s="96" t="n">
        <f aca="false">BR55365-2.5</f>
        <v>-2.5</v>
      </c>
    </row>
    <row r="55366" customFormat="false" ht="12" hidden="false" customHeight="false" outlineLevel="0" collapsed="false">
      <c r="BS55366" s="96" t="n">
        <f aca="false">BR55366-2.5</f>
        <v>-2.5</v>
      </c>
    </row>
    <row r="55367" customFormat="false" ht="12" hidden="false" customHeight="false" outlineLevel="0" collapsed="false">
      <c r="BS55367" s="96" t="n">
        <f aca="false">BR55367-2.5</f>
        <v>-2.5</v>
      </c>
    </row>
    <row r="55368" customFormat="false" ht="12" hidden="false" customHeight="false" outlineLevel="0" collapsed="false">
      <c r="BS55368" s="96" t="n">
        <f aca="false">BR55368-2.5</f>
        <v>-2.5</v>
      </c>
    </row>
    <row r="55369" customFormat="false" ht="12" hidden="false" customHeight="false" outlineLevel="0" collapsed="false">
      <c r="BS55369" s="96" t="n">
        <f aca="false">BR55369-2.5</f>
        <v>-2.5</v>
      </c>
    </row>
    <row r="55370" customFormat="false" ht="12" hidden="false" customHeight="false" outlineLevel="0" collapsed="false">
      <c r="BS55370" s="96" t="n">
        <f aca="false">BR55370-2.5</f>
        <v>-2.5</v>
      </c>
    </row>
    <row r="55371" customFormat="false" ht="12" hidden="false" customHeight="false" outlineLevel="0" collapsed="false">
      <c r="BS55371" s="96" t="n">
        <f aca="false">BR55371-2.5</f>
        <v>-2.5</v>
      </c>
    </row>
    <row r="55372" customFormat="false" ht="12" hidden="false" customHeight="false" outlineLevel="0" collapsed="false">
      <c r="BS55372" s="96" t="n">
        <f aca="false">BR55372-2.5</f>
        <v>-2.5</v>
      </c>
    </row>
    <row r="55373" customFormat="false" ht="12" hidden="false" customHeight="false" outlineLevel="0" collapsed="false">
      <c r="BS55373" s="96" t="n">
        <f aca="false">BR55373-2.5</f>
        <v>-2.5</v>
      </c>
    </row>
    <row r="55374" customFormat="false" ht="12" hidden="false" customHeight="false" outlineLevel="0" collapsed="false">
      <c r="BS55374" s="96" t="n">
        <f aca="false">BR55374-2.5</f>
        <v>-2.5</v>
      </c>
    </row>
    <row r="55375" customFormat="false" ht="12" hidden="false" customHeight="false" outlineLevel="0" collapsed="false">
      <c r="BS55375" s="96" t="n">
        <f aca="false">BR55375-2.5</f>
        <v>-2.5</v>
      </c>
    </row>
    <row r="55376" customFormat="false" ht="12" hidden="false" customHeight="false" outlineLevel="0" collapsed="false">
      <c r="BS55376" s="96" t="n">
        <f aca="false">BR55376-2.5</f>
        <v>-2.5</v>
      </c>
    </row>
    <row r="55377" customFormat="false" ht="12" hidden="false" customHeight="false" outlineLevel="0" collapsed="false">
      <c r="BS55377" s="96" t="n">
        <f aca="false">BR55377-2.5</f>
        <v>-2.5</v>
      </c>
    </row>
    <row r="55378" customFormat="false" ht="12" hidden="false" customHeight="false" outlineLevel="0" collapsed="false">
      <c r="BS55378" s="96" t="n">
        <f aca="false">BR55378-2.5</f>
        <v>-2.5</v>
      </c>
    </row>
    <row r="55379" customFormat="false" ht="12" hidden="false" customHeight="false" outlineLevel="0" collapsed="false">
      <c r="BS55379" s="96" t="n">
        <f aca="false">BR55379-2.5</f>
        <v>-2.5</v>
      </c>
    </row>
    <row r="55380" customFormat="false" ht="12" hidden="false" customHeight="false" outlineLevel="0" collapsed="false">
      <c r="BS55380" s="96" t="n">
        <f aca="false">BR55380-2.5</f>
        <v>-2.5</v>
      </c>
    </row>
    <row r="55381" customFormat="false" ht="12" hidden="false" customHeight="false" outlineLevel="0" collapsed="false">
      <c r="BS55381" s="96" t="n">
        <f aca="false">BR55381-2.5</f>
        <v>-2.5</v>
      </c>
    </row>
    <row r="55382" customFormat="false" ht="12" hidden="false" customHeight="false" outlineLevel="0" collapsed="false">
      <c r="BS55382" s="96" t="n">
        <f aca="false">BR55382-2.5</f>
        <v>-2.5</v>
      </c>
    </row>
    <row r="55383" customFormat="false" ht="12" hidden="false" customHeight="false" outlineLevel="0" collapsed="false">
      <c r="BS55383" s="96" t="n">
        <f aca="false">BR55383-2.5</f>
        <v>-2.5</v>
      </c>
    </row>
    <row r="55384" customFormat="false" ht="12" hidden="false" customHeight="false" outlineLevel="0" collapsed="false">
      <c r="BS55384" s="96" t="n">
        <f aca="false">BR55384-2.5</f>
        <v>-2.5</v>
      </c>
    </row>
    <row r="55385" customFormat="false" ht="12" hidden="false" customHeight="false" outlineLevel="0" collapsed="false">
      <c r="BS55385" s="96" t="n">
        <f aca="false">BR55385-2.5</f>
        <v>-2.5</v>
      </c>
    </row>
    <row r="55386" customFormat="false" ht="12" hidden="false" customHeight="false" outlineLevel="0" collapsed="false">
      <c r="BS55386" s="96" t="n">
        <f aca="false">BR55386-2.5</f>
        <v>-2.5</v>
      </c>
    </row>
    <row r="55387" customFormat="false" ht="12" hidden="false" customHeight="false" outlineLevel="0" collapsed="false">
      <c r="BS55387" s="96" t="n">
        <f aca="false">BR55387-2.5</f>
        <v>-2.5</v>
      </c>
    </row>
    <row r="55388" customFormat="false" ht="12" hidden="false" customHeight="false" outlineLevel="0" collapsed="false">
      <c r="BS55388" s="96" t="n">
        <f aca="false">BR55388-2.5</f>
        <v>-2.5</v>
      </c>
    </row>
    <row r="55389" customFormat="false" ht="12" hidden="false" customHeight="false" outlineLevel="0" collapsed="false">
      <c r="BS55389" s="96" t="n">
        <f aca="false">BR55389-2.5</f>
        <v>-2.5</v>
      </c>
    </row>
    <row r="55390" customFormat="false" ht="12" hidden="false" customHeight="false" outlineLevel="0" collapsed="false">
      <c r="BS55390" s="96" t="n">
        <f aca="false">BR55390-2.5</f>
        <v>-2.5</v>
      </c>
    </row>
    <row r="55391" customFormat="false" ht="12" hidden="false" customHeight="false" outlineLevel="0" collapsed="false">
      <c r="BS55391" s="96" t="n">
        <f aca="false">BR55391-2.5</f>
        <v>-2.5</v>
      </c>
    </row>
    <row r="55392" customFormat="false" ht="12" hidden="false" customHeight="false" outlineLevel="0" collapsed="false">
      <c r="BS55392" s="96" t="n">
        <f aca="false">BR55392-2.5</f>
        <v>-2.5</v>
      </c>
    </row>
    <row r="55393" customFormat="false" ht="12" hidden="false" customHeight="false" outlineLevel="0" collapsed="false">
      <c r="BS55393" s="96" t="n">
        <f aca="false">BR55393-2.5</f>
        <v>-2.5</v>
      </c>
    </row>
    <row r="55394" customFormat="false" ht="12" hidden="false" customHeight="false" outlineLevel="0" collapsed="false">
      <c r="BS55394" s="96" t="n">
        <f aca="false">BR55394-2.5</f>
        <v>-2.5</v>
      </c>
    </row>
    <row r="55395" customFormat="false" ht="12" hidden="false" customHeight="false" outlineLevel="0" collapsed="false">
      <c r="BS55395" s="96" t="n">
        <f aca="false">BR55395-2.5</f>
        <v>-2.5</v>
      </c>
    </row>
    <row r="55396" customFormat="false" ht="12" hidden="false" customHeight="false" outlineLevel="0" collapsed="false">
      <c r="BS55396" s="96" t="n">
        <f aca="false">BR55396-2.5</f>
        <v>-2.5</v>
      </c>
    </row>
    <row r="55397" customFormat="false" ht="12" hidden="false" customHeight="false" outlineLevel="0" collapsed="false">
      <c r="BS55397" s="96" t="n">
        <f aca="false">BR55397-2.5</f>
        <v>-2.5</v>
      </c>
    </row>
    <row r="55398" customFormat="false" ht="12" hidden="false" customHeight="false" outlineLevel="0" collapsed="false">
      <c r="BS55398" s="96" t="n">
        <f aca="false">BR55398-2.5</f>
        <v>-2.5</v>
      </c>
    </row>
    <row r="55399" customFormat="false" ht="12" hidden="false" customHeight="false" outlineLevel="0" collapsed="false">
      <c r="BS55399" s="96" t="n">
        <f aca="false">BR55399-2.5</f>
        <v>-2.5</v>
      </c>
    </row>
    <row r="55400" customFormat="false" ht="12" hidden="false" customHeight="false" outlineLevel="0" collapsed="false">
      <c r="BS55400" s="96" t="n">
        <f aca="false">BR55400-2.5</f>
        <v>-2.5</v>
      </c>
    </row>
    <row r="55401" customFormat="false" ht="12" hidden="false" customHeight="false" outlineLevel="0" collapsed="false">
      <c r="BS55401" s="96" t="n">
        <f aca="false">BR55401-2.5</f>
        <v>-2.5</v>
      </c>
    </row>
    <row r="55402" customFormat="false" ht="12" hidden="false" customHeight="false" outlineLevel="0" collapsed="false">
      <c r="BS55402" s="96" t="n">
        <f aca="false">BR55402-2.5</f>
        <v>-2.5</v>
      </c>
    </row>
    <row r="55403" customFormat="false" ht="12" hidden="false" customHeight="false" outlineLevel="0" collapsed="false">
      <c r="BS55403" s="96" t="n">
        <f aca="false">BR55403-2.5</f>
        <v>-2.5</v>
      </c>
    </row>
    <row r="55404" customFormat="false" ht="12" hidden="false" customHeight="false" outlineLevel="0" collapsed="false">
      <c r="BS55404" s="96" t="n">
        <f aca="false">BR55404-2.5</f>
        <v>-2.5</v>
      </c>
    </row>
    <row r="55405" customFormat="false" ht="12" hidden="false" customHeight="false" outlineLevel="0" collapsed="false">
      <c r="BS55405" s="96" t="n">
        <f aca="false">BR55405-2.5</f>
        <v>-2.5</v>
      </c>
    </row>
    <row r="55406" customFormat="false" ht="12" hidden="false" customHeight="false" outlineLevel="0" collapsed="false">
      <c r="BS55406" s="96" t="n">
        <f aca="false">BR55406-2.5</f>
        <v>-2.5</v>
      </c>
    </row>
    <row r="55407" customFormat="false" ht="12" hidden="false" customHeight="false" outlineLevel="0" collapsed="false">
      <c r="BS55407" s="96" t="n">
        <f aca="false">BR55407-2.5</f>
        <v>-2.5</v>
      </c>
    </row>
    <row r="55408" customFormat="false" ht="12" hidden="false" customHeight="false" outlineLevel="0" collapsed="false">
      <c r="BS55408" s="96" t="n">
        <f aca="false">BR55408-2.5</f>
        <v>-2.5</v>
      </c>
    </row>
    <row r="55409" customFormat="false" ht="12" hidden="false" customHeight="false" outlineLevel="0" collapsed="false">
      <c r="BS55409" s="96" t="n">
        <f aca="false">BR55409-2.5</f>
        <v>-2.5</v>
      </c>
    </row>
    <row r="55410" customFormat="false" ht="12" hidden="false" customHeight="false" outlineLevel="0" collapsed="false">
      <c r="BS55410" s="96" t="n">
        <f aca="false">BR55410-2.5</f>
        <v>-2.5</v>
      </c>
    </row>
    <row r="55411" customFormat="false" ht="12" hidden="false" customHeight="false" outlineLevel="0" collapsed="false">
      <c r="BS55411" s="96" t="n">
        <f aca="false">BR55411-2.5</f>
        <v>-2.5</v>
      </c>
    </row>
    <row r="55412" customFormat="false" ht="12" hidden="false" customHeight="false" outlineLevel="0" collapsed="false">
      <c r="BS55412" s="96" t="n">
        <f aca="false">BR55412-2.5</f>
        <v>-2.5</v>
      </c>
    </row>
    <row r="55413" customFormat="false" ht="12" hidden="false" customHeight="false" outlineLevel="0" collapsed="false">
      <c r="BS55413" s="96" t="n">
        <f aca="false">BR55413-2.5</f>
        <v>-2.5</v>
      </c>
    </row>
    <row r="55414" customFormat="false" ht="12" hidden="false" customHeight="false" outlineLevel="0" collapsed="false">
      <c r="BS55414" s="96" t="n">
        <f aca="false">BR55414-2.5</f>
        <v>-2.5</v>
      </c>
    </row>
    <row r="55415" customFormat="false" ht="12" hidden="false" customHeight="false" outlineLevel="0" collapsed="false">
      <c r="BS55415" s="96" t="n">
        <f aca="false">BR55415-2.5</f>
        <v>-2.5</v>
      </c>
    </row>
    <row r="55416" customFormat="false" ht="12" hidden="false" customHeight="false" outlineLevel="0" collapsed="false">
      <c r="BS55416" s="96" t="n">
        <f aca="false">BR55416-2.5</f>
        <v>-2.5</v>
      </c>
    </row>
    <row r="55417" customFormat="false" ht="12" hidden="false" customHeight="false" outlineLevel="0" collapsed="false">
      <c r="BS55417" s="96" t="n">
        <f aca="false">BR55417-2.5</f>
        <v>-2.5</v>
      </c>
    </row>
    <row r="55418" customFormat="false" ht="12" hidden="false" customHeight="false" outlineLevel="0" collapsed="false">
      <c r="BS55418" s="96" t="n">
        <f aca="false">BR55418-2.5</f>
        <v>-2.5</v>
      </c>
    </row>
    <row r="55419" customFormat="false" ht="12" hidden="false" customHeight="false" outlineLevel="0" collapsed="false">
      <c r="BS55419" s="96" t="n">
        <f aca="false">BR55419-2.5</f>
        <v>-2.5</v>
      </c>
    </row>
    <row r="55420" customFormat="false" ht="12" hidden="false" customHeight="false" outlineLevel="0" collapsed="false">
      <c r="BS55420" s="96" t="n">
        <f aca="false">BR55420-2.5</f>
        <v>-2.5</v>
      </c>
    </row>
    <row r="55421" customFormat="false" ht="12" hidden="false" customHeight="false" outlineLevel="0" collapsed="false">
      <c r="BS55421" s="96" t="n">
        <f aca="false">BR55421-2.5</f>
        <v>-2.5</v>
      </c>
    </row>
    <row r="55422" customFormat="false" ht="12" hidden="false" customHeight="false" outlineLevel="0" collapsed="false">
      <c r="BS55422" s="96" t="n">
        <f aca="false">BR55422-2.5</f>
        <v>-2.5</v>
      </c>
    </row>
    <row r="55423" customFormat="false" ht="12" hidden="false" customHeight="false" outlineLevel="0" collapsed="false">
      <c r="BS55423" s="96" t="n">
        <f aca="false">BR55423-2.5</f>
        <v>-2.5</v>
      </c>
    </row>
    <row r="55424" customFormat="false" ht="12" hidden="false" customHeight="false" outlineLevel="0" collapsed="false">
      <c r="BS55424" s="96" t="n">
        <f aca="false">BR55424-2.5</f>
        <v>-2.5</v>
      </c>
    </row>
    <row r="55425" customFormat="false" ht="12" hidden="false" customHeight="false" outlineLevel="0" collapsed="false">
      <c r="BS55425" s="96" t="n">
        <f aca="false">BR55425-2.5</f>
        <v>-2.5</v>
      </c>
    </row>
    <row r="55426" customFormat="false" ht="12" hidden="false" customHeight="false" outlineLevel="0" collapsed="false">
      <c r="BS55426" s="96" t="n">
        <f aca="false">BR55426-2.5</f>
        <v>-2.5</v>
      </c>
    </row>
    <row r="55427" customFormat="false" ht="12" hidden="false" customHeight="false" outlineLevel="0" collapsed="false">
      <c r="BS55427" s="96" t="n">
        <f aca="false">BR55427-2.5</f>
        <v>-2.5</v>
      </c>
    </row>
    <row r="55428" customFormat="false" ht="12" hidden="false" customHeight="false" outlineLevel="0" collapsed="false">
      <c r="BS55428" s="96" t="n">
        <f aca="false">BR55428-2.5</f>
        <v>-2.5</v>
      </c>
    </row>
    <row r="55429" customFormat="false" ht="12" hidden="false" customHeight="false" outlineLevel="0" collapsed="false">
      <c r="BS55429" s="96" t="n">
        <f aca="false">BR55429-2.5</f>
        <v>-2.5</v>
      </c>
    </row>
    <row r="55430" customFormat="false" ht="12" hidden="false" customHeight="false" outlineLevel="0" collapsed="false">
      <c r="BS55430" s="96" t="n">
        <f aca="false">BR55430-2.5</f>
        <v>-2.5</v>
      </c>
    </row>
    <row r="55431" customFormat="false" ht="12" hidden="false" customHeight="false" outlineLevel="0" collapsed="false">
      <c r="BS55431" s="96" t="n">
        <f aca="false">BR55431-2.5</f>
        <v>-2.5</v>
      </c>
    </row>
    <row r="55432" customFormat="false" ht="12" hidden="false" customHeight="false" outlineLevel="0" collapsed="false">
      <c r="BS55432" s="96" t="n">
        <f aca="false">BR55432-2.5</f>
        <v>-2.5</v>
      </c>
    </row>
    <row r="55433" customFormat="false" ht="12" hidden="false" customHeight="false" outlineLevel="0" collapsed="false">
      <c r="BS55433" s="96" t="n">
        <f aca="false">BR55433-2.5</f>
        <v>-2.5</v>
      </c>
    </row>
    <row r="55434" customFormat="false" ht="12" hidden="false" customHeight="false" outlineLevel="0" collapsed="false">
      <c r="BS55434" s="96" t="n">
        <f aca="false">BR55434-2.5</f>
        <v>-2.5</v>
      </c>
    </row>
    <row r="55435" customFormat="false" ht="12" hidden="false" customHeight="false" outlineLevel="0" collapsed="false">
      <c r="BS55435" s="96" t="n">
        <f aca="false">BR55435-2.5</f>
        <v>-2.5</v>
      </c>
    </row>
    <row r="55436" customFormat="false" ht="12" hidden="false" customHeight="false" outlineLevel="0" collapsed="false">
      <c r="BS55436" s="96" t="n">
        <f aca="false">BR55436-2.5</f>
        <v>-2.5</v>
      </c>
    </row>
    <row r="55437" customFormat="false" ht="12" hidden="false" customHeight="false" outlineLevel="0" collapsed="false">
      <c r="BS55437" s="96" t="n">
        <f aca="false">BR55437-2.5</f>
        <v>-2.5</v>
      </c>
    </row>
    <row r="55438" customFormat="false" ht="12" hidden="false" customHeight="false" outlineLevel="0" collapsed="false">
      <c r="BS55438" s="96" t="n">
        <f aca="false">BR55438-2.5</f>
        <v>-2.5</v>
      </c>
    </row>
    <row r="55439" customFormat="false" ht="12" hidden="false" customHeight="false" outlineLevel="0" collapsed="false">
      <c r="BS55439" s="96" t="n">
        <f aca="false">BR55439-2.5</f>
        <v>-2.5</v>
      </c>
    </row>
    <row r="55440" customFormat="false" ht="12" hidden="false" customHeight="false" outlineLevel="0" collapsed="false">
      <c r="BS55440" s="96" t="n">
        <f aca="false">BR55440-2.5</f>
        <v>-2.5</v>
      </c>
    </row>
    <row r="55441" customFormat="false" ht="12" hidden="false" customHeight="false" outlineLevel="0" collapsed="false">
      <c r="BS55441" s="96" t="n">
        <f aca="false">BR55441-2.5</f>
        <v>-2.5</v>
      </c>
    </row>
    <row r="55442" customFormat="false" ht="12" hidden="false" customHeight="false" outlineLevel="0" collapsed="false">
      <c r="BS55442" s="96" t="n">
        <f aca="false">BR55442-2.5</f>
        <v>-2.5</v>
      </c>
    </row>
    <row r="55443" customFormat="false" ht="12" hidden="false" customHeight="false" outlineLevel="0" collapsed="false">
      <c r="BS55443" s="96" t="n">
        <f aca="false">BR55443-2.5</f>
        <v>-2.5</v>
      </c>
    </row>
    <row r="55444" customFormat="false" ht="12" hidden="false" customHeight="false" outlineLevel="0" collapsed="false">
      <c r="BS55444" s="96" t="n">
        <f aca="false">BR55444-2.5</f>
        <v>-2.5</v>
      </c>
    </row>
    <row r="55445" customFormat="false" ht="12" hidden="false" customHeight="false" outlineLevel="0" collapsed="false">
      <c r="BS55445" s="96" t="n">
        <f aca="false">BR55445-2.5</f>
        <v>-2.5</v>
      </c>
    </row>
    <row r="55446" customFormat="false" ht="12" hidden="false" customHeight="false" outlineLevel="0" collapsed="false">
      <c r="BS55446" s="96" t="n">
        <f aca="false">BR55446-2.5</f>
        <v>-2.5</v>
      </c>
    </row>
    <row r="55447" customFormat="false" ht="12" hidden="false" customHeight="false" outlineLevel="0" collapsed="false">
      <c r="BS55447" s="96" t="n">
        <f aca="false">BR55447-2.5</f>
        <v>-2.5</v>
      </c>
    </row>
    <row r="55448" customFormat="false" ht="12" hidden="false" customHeight="false" outlineLevel="0" collapsed="false">
      <c r="BS55448" s="96" t="n">
        <f aca="false">BR55448-2.5</f>
        <v>-2.5</v>
      </c>
    </row>
    <row r="55449" customFormat="false" ht="12" hidden="false" customHeight="false" outlineLevel="0" collapsed="false">
      <c r="BS55449" s="96" t="n">
        <f aca="false">BR55449-2.5</f>
        <v>-2.5</v>
      </c>
    </row>
    <row r="55450" customFormat="false" ht="12" hidden="false" customHeight="false" outlineLevel="0" collapsed="false">
      <c r="BS55450" s="96" t="n">
        <f aca="false">BR55450-2.5</f>
        <v>-2.5</v>
      </c>
    </row>
    <row r="55451" customFormat="false" ht="12" hidden="false" customHeight="false" outlineLevel="0" collapsed="false">
      <c r="BS55451" s="96" t="n">
        <f aca="false">BR55451-2.5</f>
        <v>-2.5</v>
      </c>
    </row>
    <row r="55452" customFormat="false" ht="12" hidden="false" customHeight="false" outlineLevel="0" collapsed="false">
      <c r="BS55452" s="96" t="n">
        <f aca="false">BR55452-2.5</f>
        <v>-2.5</v>
      </c>
    </row>
    <row r="55453" customFormat="false" ht="12" hidden="false" customHeight="false" outlineLevel="0" collapsed="false">
      <c r="BS55453" s="96" t="n">
        <f aca="false">BR55453-2.5</f>
        <v>-2.5</v>
      </c>
    </row>
    <row r="55454" customFormat="false" ht="12" hidden="false" customHeight="false" outlineLevel="0" collapsed="false">
      <c r="BS55454" s="96" t="n">
        <f aca="false">BR55454-2.5</f>
        <v>-2.5</v>
      </c>
    </row>
    <row r="55455" customFormat="false" ht="12" hidden="false" customHeight="false" outlineLevel="0" collapsed="false">
      <c r="BS55455" s="96" t="n">
        <f aca="false">BR55455-2.5</f>
        <v>-2.5</v>
      </c>
    </row>
    <row r="55456" customFormat="false" ht="12" hidden="false" customHeight="false" outlineLevel="0" collapsed="false">
      <c r="BS55456" s="96" t="n">
        <f aca="false">BR55456-2.5</f>
        <v>-2.5</v>
      </c>
    </row>
    <row r="55457" customFormat="false" ht="12" hidden="false" customHeight="false" outlineLevel="0" collapsed="false">
      <c r="BS55457" s="96" t="n">
        <f aca="false">BR55457-2.5</f>
        <v>-2.5</v>
      </c>
    </row>
    <row r="55458" customFormat="false" ht="12" hidden="false" customHeight="false" outlineLevel="0" collapsed="false">
      <c r="BS55458" s="96" t="n">
        <f aca="false">BR55458-2.5</f>
        <v>-2.5</v>
      </c>
    </row>
    <row r="55459" customFormat="false" ht="12" hidden="false" customHeight="false" outlineLevel="0" collapsed="false">
      <c r="BS55459" s="96" t="n">
        <f aca="false">BR55459-2.5</f>
        <v>-2.5</v>
      </c>
    </row>
    <row r="55460" customFormat="false" ht="12" hidden="false" customHeight="false" outlineLevel="0" collapsed="false">
      <c r="BS55460" s="96" t="n">
        <f aca="false">BR55460-2.5</f>
        <v>-2.5</v>
      </c>
    </row>
    <row r="55461" customFormat="false" ht="12" hidden="false" customHeight="false" outlineLevel="0" collapsed="false">
      <c r="BS55461" s="96" t="n">
        <f aca="false">BR55461-2.5</f>
        <v>-2.5</v>
      </c>
    </row>
    <row r="55462" customFormat="false" ht="12" hidden="false" customHeight="false" outlineLevel="0" collapsed="false">
      <c r="BS55462" s="96" t="n">
        <f aca="false">BR55462-2.5</f>
        <v>-2.5</v>
      </c>
    </row>
    <row r="55463" customFormat="false" ht="12" hidden="false" customHeight="false" outlineLevel="0" collapsed="false">
      <c r="BS55463" s="96" t="n">
        <f aca="false">BR55463-2.5</f>
        <v>-2.5</v>
      </c>
    </row>
    <row r="55464" customFormat="false" ht="12" hidden="false" customHeight="false" outlineLevel="0" collapsed="false">
      <c r="BS55464" s="96" t="n">
        <f aca="false">BR55464-2.5</f>
        <v>-2.5</v>
      </c>
    </row>
    <row r="55465" customFormat="false" ht="12" hidden="false" customHeight="false" outlineLevel="0" collapsed="false">
      <c r="BS55465" s="96" t="n">
        <f aca="false">BR55465-2.5</f>
        <v>-2.5</v>
      </c>
    </row>
    <row r="55466" customFormat="false" ht="12" hidden="false" customHeight="false" outlineLevel="0" collapsed="false">
      <c r="BS55466" s="96" t="n">
        <f aca="false">BR55466-2.5</f>
        <v>-2.5</v>
      </c>
    </row>
    <row r="55467" customFormat="false" ht="12" hidden="false" customHeight="false" outlineLevel="0" collapsed="false">
      <c r="BS55467" s="96" t="n">
        <f aca="false">BR55467-2.5</f>
        <v>-2.5</v>
      </c>
    </row>
    <row r="55468" customFormat="false" ht="12" hidden="false" customHeight="false" outlineLevel="0" collapsed="false">
      <c r="BS55468" s="96" t="n">
        <f aca="false">BR55468-2.5</f>
        <v>-2.5</v>
      </c>
    </row>
    <row r="55469" customFormat="false" ht="12" hidden="false" customHeight="false" outlineLevel="0" collapsed="false">
      <c r="BS55469" s="96" t="n">
        <f aca="false">BR55469-2.5</f>
        <v>-2.5</v>
      </c>
    </row>
    <row r="55470" customFormat="false" ht="12" hidden="false" customHeight="false" outlineLevel="0" collapsed="false">
      <c r="BS55470" s="96" t="n">
        <f aca="false">BR55470-2.5</f>
        <v>-2.5</v>
      </c>
    </row>
    <row r="55471" customFormat="false" ht="12" hidden="false" customHeight="false" outlineLevel="0" collapsed="false">
      <c r="BS55471" s="96" t="n">
        <f aca="false">BR55471-2.5</f>
        <v>-2.5</v>
      </c>
    </row>
    <row r="55472" customFormat="false" ht="12" hidden="false" customHeight="false" outlineLevel="0" collapsed="false">
      <c r="BS55472" s="96" t="n">
        <f aca="false">BR55472-2.5</f>
        <v>-2.5</v>
      </c>
    </row>
    <row r="55473" customFormat="false" ht="12" hidden="false" customHeight="false" outlineLevel="0" collapsed="false">
      <c r="BS55473" s="96" t="n">
        <f aca="false">BR55473-2.5</f>
        <v>-2.5</v>
      </c>
    </row>
    <row r="55474" customFormat="false" ht="12" hidden="false" customHeight="false" outlineLevel="0" collapsed="false">
      <c r="BS55474" s="96" t="n">
        <f aca="false">BR55474-2.5</f>
        <v>-2.5</v>
      </c>
    </row>
    <row r="55475" customFormat="false" ht="12" hidden="false" customHeight="false" outlineLevel="0" collapsed="false">
      <c r="BS55475" s="96" t="n">
        <f aca="false">BR55475-2.5</f>
        <v>-2.5</v>
      </c>
    </row>
    <row r="55476" customFormat="false" ht="12" hidden="false" customHeight="false" outlineLevel="0" collapsed="false">
      <c r="BS55476" s="96" t="n">
        <f aca="false">BR55476-2.5</f>
        <v>-2.5</v>
      </c>
    </row>
    <row r="55477" customFormat="false" ht="12" hidden="false" customHeight="false" outlineLevel="0" collapsed="false">
      <c r="BS55477" s="96" t="n">
        <f aca="false">BR55477-2.5</f>
        <v>-2.5</v>
      </c>
    </row>
    <row r="55478" customFormat="false" ht="12" hidden="false" customHeight="false" outlineLevel="0" collapsed="false">
      <c r="BS55478" s="96" t="n">
        <f aca="false">BR55478-2.5</f>
        <v>-2.5</v>
      </c>
    </row>
    <row r="55479" customFormat="false" ht="12" hidden="false" customHeight="false" outlineLevel="0" collapsed="false">
      <c r="BS55479" s="96" t="n">
        <f aca="false">BR55479-2.5</f>
        <v>-2.5</v>
      </c>
    </row>
    <row r="55480" customFormat="false" ht="12" hidden="false" customHeight="false" outlineLevel="0" collapsed="false">
      <c r="BS55480" s="96" t="n">
        <f aca="false">BR55480-2.5</f>
        <v>-2.5</v>
      </c>
    </row>
    <row r="55481" customFormat="false" ht="12" hidden="false" customHeight="false" outlineLevel="0" collapsed="false">
      <c r="BS55481" s="96" t="n">
        <f aca="false">BR55481-2.5</f>
        <v>-2.5</v>
      </c>
    </row>
    <row r="55482" customFormat="false" ht="12" hidden="false" customHeight="false" outlineLevel="0" collapsed="false">
      <c r="BS55482" s="96" t="n">
        <f aca="false">BR55482-2.5</f>
        <v>-2.5</v>
      </c>
    </row>
    <row r="55483" customFormat="false" ht="12" hidden="false" customHeight="false" outlineLevel="0" collapsed="false">
      <c r="BS55483" s="96" t="n">
        <f aca="false">BR55483-2.5</f>
        <v>-2.5</v>
      </c>
    </row>
    <row r="55484" customFormat="false" ht="12" hidden="false" customHeight="false" outlineLevel="0" collapsed="false">
      <c r="BS55484" s="96" t="n">
        <f aca="false">BR55484-2.5</f>
        <v>-2.5</v>
      </c>
    </row>
    <row r="55485" customFormat="false" ht="12" hidden="false" customHeight="false" outlineLevel="0" collapsed="false">
      <c r="BS55485" s="96" t="n">
        <f aca="false">BR55485-2.5</f>
        <v>-2.5</v>
      </c>
    </row>
    <row r="55486" customFormat="false" ht="12" hidden="false" customHeight="false" outlineLevel="0" collapsed="false">
      <c r="BS55486" s="96" t="n">
        <f aca="false">BR55486-2.5</f>
        <v>-2.5</v>
      </c>
    </row>
    <row r="55487" customFormat="false" ht="12" hidden="false" customHeight="false" outlineLevel="0" collapsed="false">
      <c r="BS55487" s="96" t="n">
        <f aca="false">BR55487-2.5</f>
        <v>-2.5</v>
      </c>
    </row>
    <row r="55488" customFormat="false" ht="12" hidden="false" customHeight="false" outlineLevel="0" collapsed="false">
      <c r="BS55488" s="96" t="n">
        <f aca="false">BR55488-2.5</f>
        <v>-2.5</v>
      </c>
    </row>
    <row r="55489" customFormat="false" ht="12" hidden="false" customHeight="false" outlineLevel="0" collapsed="false">
      <c r="BS55489" s="96" t="n">
        <f aca="false">BR55489-2.5</f>
        <v>-2.5</v>
      </c>
    </row>
    <row r="55490" customFormat="false" ht="12" hidden="false" customHeight="false" outlineLevel="0" collapsed="false">
      <c r="BS55490" s="96" t="n">
        <f aca="false">BR55490-2.5</f>
        <v>-2.5</v>
      </c>
    </row>
    <row r="55491" customFormat="false" ht="12" hidden="false" customHeight="false" outlineLevel="0" collapsed="false">
      <c r="BS55491" s="96" t="n">
        <f aca="false">BR55491-2.5</f>
        <v>-2.5</v>
      </c>
    </row>
    <row r="55492" customFormat="false" ht="12" hidden="false" customHeight="false" outlineLevel="0" collapsed="false">
      <c r="BS55492" s="96" t="n">
        <f aca="false">BR55492-2.5</f>
        <v>-2.5</v>
      </c>
    </row>
    <row r="55493" customFormat="false" ht="12" hidden="false" customHeight="false" outlineLevel="0" collapsed="false">
      <c r="BS55493" s="96" t="n">
        <f aca="false">BR55493-2.5</f>
        <v>-2.5</v>
      </c>
    </row>
    <row r="55494" customFormat="false" ht="12" hidden="false" customHeight="false" outlineLevel="0" collapsed="false">
      <c r="BS55494" s="96" t="n">
        <f aca="false">BR55494-2.5</f>
        <v>-2.5</v>
      </c>
    </row>
    <row r="55495" customFormat="false" ht="12" hidden="false" customHeight="false" outlineLevel="0" collapsed="false">
      <c r="BS55495" s="96" t="n">
        <f aca="false">BR55495-2.5</f>
        <v>-2.5</v>
      </c>
    </row>
    <row r="55496" customFormat="false" ht="12" hidden="false" customHeight="false" outlineLevel="0" collapsed="false">
      <c r="BS55496" s="96" t="n">
        <f aca="false">BR55496-2.5</f>
        <v>-2.5</v>
      </c>
    </row>
    <row r="55497" customFormat="false" ht="12" hidden="false" customHeight="false" outlineLevel="0" collapsed="false">
      <c r="BS55497" s="96" t="n">
        <f aca="false">BR55497-2.5</f>
        <v>-2.5</v>
      </c>
    </row>
    <row r="55498" customFormat="false" ht="12" hidden="false" customHeight="false" outlineLevel="0" collapsed="false">
      <c r="BS55498" s="96" t="n">
        <f aca="false">BR55498-2.5</f>
        <v>-2.5</v>
      </c>
    </row>
    <row r="55499" customFormat="false" ht="12" hidden="false" customHeight="false" outlineLevel="0" collapsed="false">
      <c r="BS55499" s="96" t="n">
        <f aca="false">BR55499-2.5</f>
        <v>-2.5</v>
      </c>
    </row>
    <row r="55500" customFormat="false" ht="12" hidden="false" customHeight="false" outlineLevel="0" collapsed="false">
      <c r="BS55500" s="96" t="n">
        <f aca="false">BR55500-2.5</f>
        <v>-2.5</v>
      </c>
    </row>
    <row r="55501" customFormat="false" ht="12" hidden="false" customHeight="false" outlineLevel="0" collapsed="false">
      <c r="BS55501" s="96" t="n">
        <f aca="false">BR55501-2.5</f>
        <v>-2.5</v>
      </c>
    </row>
    <row r="55502" customFormat="false" ht="12" hidden="false" customHeight="false" outlineLevel="0" collapsed="false">
      <c r="BS55502" s="96" t="n">
        <f aca="false">BR55502-2.5</f>
        <v>-2.5</v>
      </c>
    </row>
    <row r="55503" customFormat="false" ht="12" hidden="false" customHeight="false" outlineLevel="0" collapsed="false">
      <c r="BS55503" s="96" t="n">
        <f aca="false">BR55503-2.5</f>
        <v>-2.5</v>
      </c>
    </row>
    <row r="55504" customFormat="false" ht="12" hidden="false" customHeight="false" outlineLevel="0" collapsed="false">
      <c r="BS55504" s="96" t="n">
        <f aca="false">BR55504-2.5</f>
        <v>-2.5</v>
      </c>
    </row>
    <row r="55505" customFormat="false" ht="12" hidden="false" customHeight="false" outlineLevel="0" collapsed="false">
      <c r="BS55505" s="96" t="n">
        <f aca="false">BR55505-2.5</f>
        <v>-2.5</v>
      </c>
    </row>
    <row r="55506" customFormat="false" ht="12" hidden="false" customHeight="false" outlineLevel="0" collapsed="false">
      <c r="BS55506" s="96" t="n">
        <f aca="false">BR55506-2.5</f>
        <v>-2.5</v>
      </c>
    </row>
    <row r="55507" customFormat="false" ht="12" hidden="false" customHeight="false" outlineLevel="0" collapsed="false">
      <c r="BS55507" s="96" t="n">
        <f aca="false">BR55507-2.5</f>
        <v>-2.5</v>
      </c>
    </row>
    <row r="55508" customFormat="false" ht="12" hidden="false" customHeight="false" outlineLevel="0" collapsed="false">
      <c r="BS55508" s="96" t="n">
        <f aca="false">BR55508-2.5</f>
        <v>-2.5</v>
      </c>
    </row>
    <row r="55509" customFormat="false" ht="12" hidden="false" customHeight="false" outlineLevel="0" collapsed="false">
      <c r="BS55509" s="96" t="n">
        <f aca="false">BR55509-2.5</f>
        <v>-2.5</v>
      </c>
    </row>
    <row r="55510" customFormat="false" ht="12" hidden="false" customHeight="false" outlineLevel="0" collapsed="false">
      <c r="BS55510" s="96" t="n">
        <f aca="false">BR55510-2.5</f>
        <v>-2.5</v>
      </c>
    </row>
    <row r="55511" customFormat="false" ht="12" hidden="false" customHeight="false" outlineLevel="0" collapsed="false">
      <c r="BS55511" s="96" t="n">
        <f aca="false">BR55511-2.5</f>
        <v>-2.5</v>
      </c>
    </row>
    <row r="55512" customFormat="false" ht="12" hidden="false" customHeight="false" outlineLevel="0" collapsed="false">
      <c r="BS55512" s="96" t="n">
        <f aca="false">BR55512-2.5</f>
        <v>-2.5</v>
      </c>
    </row>
    <row r="55513" customFormat="false" ht="12" hidden="false" customHeight="false" outlineLevel="0" collapsed="false">
      <c r="BS55513" s="96" t="n">
        <f aca="false">BR55513-2.5</f>
        <v>-2.5</v>
      </c>
    </row>
    <row r="55514" customFormat="false" ht="12" hidden="false" customHeight="false" outlineLevel="0" collapsed="false">
      <c r="BS55514" s="96" t="n">
        <f aca="false">BR55514-2.5</f>
        <v>-2.5</v>
      </c>
    </row>
    <row r="55515" customFormat="false" ht="12" hidden="false" customHeight="false" outlineLevel="0" collapsed="false">
      <c r="BS55515" s="96" t="n">
        <f aca="false">BR55515-2.5</f>
        <v>-2.5</v>
      </c>
    </row>
    <row r="55516" customFormat="false" ht="12" hidden="false" customHeight="false" outlineLevel="0" collapsed="false">
      <c r="BS55516" s="96" t="n">
        <f aca="false">BR55516-2.5</f>
        <v>-2.5</v>
      </c>
    </row>
    <row r="55517" customFormat="false" ht="12" hidden="false" customHeight="false" outlineLevel="0" collapsed="false">
      <c r="BS55517" s="96" t="n">
        <f aca="false">BR55517-2.5</f>
        <v>-2.5</v>
      </c>
    </row>
    <row r="55518" customFormat="false" ht="12" hidden="false" customHeight="false" outlineLevel="0" collapsed="false">
      <c r="BS55518" s="96" t="n">
        <f aca="false">BR55518-2.5</f>
        <v>-2.5</v>
      </c>
    </row>
    <row r="55519" customFormat="false" ht="12" hidden="false" customHeight="false" outlineLevel="0" collapsed="false">
      <c r="BS55519" s="96" t="n">
        <f aca="false">BR55519-2.5</f>
        <v>-2.5</v>
      </c>
    </row>
    <row r="55520" customFormat="false" ht="12" hidden="false" customHeight="false" outlineLevel="0" collapsed="false">
      <c r="BS55520" s="96" t="n">
        <f aca="false">BR55520-2.5</f>
        <v>-2.5</v>
      </c>
    </row>
    <row r="55521" customFormat="false" ht="12" hidden="false" customHeight="false" outlineLevel="0" collapsed="false">
      <c r="BS55521" s="96" t="n">
        <f aca="false">BR55521-2.5</f>
        <v>-2.5</v>
      </c>
    </row>
    <row r="55522" customFormat="false" ht="12" hidden="false" customHeight="false" outlineLevel="0" collapsed="false">
      <c r="BS55522" s="96" t="n">
        <f aca="false">BR55522-2.5</f>
        <v>-2.5</v>
      </c>
    </row>
    <row r="55523" customFormat="false" ht="12" hidden="false" customHeight="false" outlineLevel="0" collapsed="false">
      <c r="BS55523" s="96" t="n">
        <f aca="false">BR55523-2.5</f>
        <v>-2.5</v>
      </c>
    </row>
    <row r="55524" customFormat="false" ht="12" hidden="false" customHeight="false" outlineLevel="0" collapsed="false">
      <c r="BS55524" s="96" t="n">
        <f aca="false">BR55524-2.5</f>
        <v>-2.5</v>
      </c>
    </row>
    <row r="55525" customFormat="false" ht="12" hidden="false" customHeight="false" outlineLevel="0" collapsed="false">
      <c r="BS55525" s="96" t="n">
        <f aca="false">BR55525-2.5</f>
        <v>-2.5</v>
      </c>
    </row>
    <row r="55526" customFormat="false" ht="12" hidden="false" customHeight="false" outlineLevel="0" collapsed="false">
      <c r="BS55526" s="96" t="n">
        <f aca="false">BR55526-2.5</f>
        <v>-2.5</v>
      </c>
    </row>
    <row r="55527" customFormat="false" ht="12" hidden="false" customHeight="false" outlineLevel="0" collapsed="false">
      <c r="BS55527" s="96" t="n">
        <f aca="false">BR55527-2.5</f>
        <v>-2.5</v>
      </c>
    </row>
    <row r="55528" customFormat="false" ht="12" hidden="false" customHeight="false" outlineLevel="0" collapsed="false">
      <c r="BS55528" s="96" t="n">
        <f aca="false">BR55528-2.5</f>
        <v>-2.5</v>
      </c>
    </row>
    <row r="55529" customFormat="false" ht="12" hidden="false" customHeight="false" outlineLevel="0" collapsed="false">
      <c r="BS55529" s="96" t="n">
        <f aca="false">BR55529-2.5</f>
        <v>-2.5</v>
      </c>
    </row>
    <row r="55530" customFormat="false" ht="12" hidden="false" customHeight="false" outlineLevel="0" collapsed="false">
      <c r="BS55530" s="96" t="n">
        <f aca="false">BR55530-2.5</f>
        <v>-2.5</v>
      </c>
    </row>
    <row r="55531" customFormat="false" ht="12" hidden="false" customHeight="false" outlineLevel="0" collapsed="false">
      <c r="BS55531" s="96" t="n">
        <f aca="false">BR55531-2.5</f>
        <v>-2.5</v>
      </c>
    </row>
    <row r="55532" customFormat="false" ht="12" hidden="false" customHeight="false" outlineLevel="0" collapsed="false">
      <c r="BS55532" s="96" t="n">
        <f aca="false">BR55532-2.5</f>
        <v>-2.5</v>
      </c>
    </row>
    <row r="55533" customFormat="false" ht="12" hidden="false" customHeight="false" outlineLevel="0" collapsed="false">
      <c r="BS55533" s="96" t="n">
        <f aca="false">BR55533-2.5</f>
        <v>-2.5</v>
      </c>
    </row>
    <row r="55534" customFormat="false" ht="12" hidden="false" customHeight="false" outlineLevel="0" collapsed="false">
      <c r="BS55534" s="96" t="n">
        <f aca="false">BR55534-2.5</f>
        <v>-2.5</v>
      </c>
    </row>
    <row r="55535" customFormat="false" ht="12" hidden="false" customHeight="false" outlineLevel="0" collapsed="false">
      <c r="BS55535" s="96" t="n">
        <f aca="false">BR55535-2.5</f>
        <v>-2.5</v>
      </c>
    </row>
    <row r="55536" customFormat="false" ht="12" hidden="false" customHeight="false" outlineLevel="0" collapsed="false">
      <c r="BS55536" s="96" t="n">
        <f aca="false">BR55536-2.5</f>
        <v>-2.5</v>
      </c>
    </row>
    <row r="55537" customFormat="false" ht="12" hidden="false" customHeight="false" outlineLevel="0" collapsed="false">
      <c r="BS55537" s="96" t="n">
        <f aca="false">BR55537-2.5</f>
        <v>-2.5</v>
      </c>
    </row>
    <row r="55538" customFormat="false" ht="12" hidden="false" customHeight="false" outlineLevel="0" collapsed="false">
      <c r="BS55538" s="96" t="n">
        <f aca="false">BR55538-2.5</f>
        <v>-2.5</v>
      </c>
    </row>
    <row r="55539" customFormat="false" ht="12" hidden="false" customHeight="false" outlineLevel="0" collapsed="false">
      <c r="BS55539" s="96" t="n">
        <f aca="false">BR55539-2.5</f>
        <v>-2.5</v>
      </c>
    </row>
    <row r="55540" customFormat="false" ht="12" hidden="false" customHeight="false" outlineLevel="0" collapsed="false">
      <c r="BS55540" s="96" t="n">
        <f aca="false">BR55540-2.5</f>
        <v>-2.5</v>
      </c>
    </row>
    <row r="55541" customFormat="false" ht="12" hidden="false" customHeight="false" outlineLevel="0" collapsed="false">
      <c r="BS55541" s="96" t="n">
        <f aca="false">BR55541-2.5</f>
        <v>-2.5</v>
      </c>
    </row>
    <row r="55542" customFormat="false" ht="12" hidden="false" customHeight="false" outlineLevel="0" collapsed="false">
      <c r="BS55542" s="96" t="n">
        <f aca="false">BR55542-2.5</f>
        <v>-2.5</v>
      </c>
    </row>
    <row r="55543" customFormat="false" ht="12" hidden="false" customHeight="false" outlineLevel="0" collapsed="false">
      <c r="BS55543" s="96" t="n">
        <f aca="false">BR55543-2.5</f>
        <v>-2.5</v>
      </c>
    </row>
    <row r="55544" customFormat="false" ht="12" hidden="false" customHeight="false" outlineLevel="0" collapsed="false">
      <c r="BS55544" s="96" t="n">
        <f aca="false">BR55544-2.5</f>
        <v>-2.5</v>
      </c>
    </row>
    <row r="55545" customFormat="false" ht="12" hidden="false" customHeight="false" outlineLevel="0" collapsed="false">
      <c r="BS55545" s="96" t="n">
        <f aca="false">BR55545-2.5</f>
        <v>-2.5</v>
      </c>
    </row>
    <row r="55546" customFormat="false" ht="12" hidden="false" customHeight="false" outlineLevel="0" collapsed="false">
      <c r="BS55546" s="96" t="n">
        <f aca="false">BR55546-2.5</f>
        <v>-2.5</v>
      </c>
    </row>
    <row r="55547" customFormat="false" ht="12" hidden="false" customHeight="false" outlineLevel="0" collapsed="false">
      <c r="BS55547" s="96" t="n">
        <f aca="false">BR55547-2.5</f>
        <v>-2.5</v>
      </c>
    </row>
    <row r="55548" customFormat="false" ht="12" hidden="false" customHeight="false" outlineLevel="0" collapsed="false">
      <c r="BS55548" s="96" t="n">
        <f aca="false">BR55548-2.5</f>
        <v>-2.5</v>
      </c>
    </row>
    <row r="55549" customFormat="false" ht="12" hidden="false" customHeight="false" outlineLevel="0" collapsed="false">
      <c r="BS55549" s="96" t="n">
        <f aca="false">BR55549-2.5</f>
        <v>-2.5</v>
      </c>
    </row>
    <row r="55550" customFormat="false" ht="12" hidden="false" customHeight="false" outlineLevel="0" collapsed="false">
      <c r="BS55550" s="96" t="n">
        <f aca="false">BR55550-2.5</f>
        <v>-2.5</v>
      </c>
    </row>
    <row r="55551" customFormat="false" ht="12" hidden="false" customHeight="false" outlineLevel="0" collapsed="false">
      <c r="BS55551" s="96" t="n">
        <f aca="false">BR55551-2.5</f>
        <v>-2.5</v>
      </c>
    </row>
    <row r="55552" customFormat="false" ht="12" hidden="false" customHeight="false" outlineLevel="0" collapsed="false">
      <c r="BS55552" s="96" t="n">
        <f aca="false">BR55552-2.5</f>
        <v>-2.5</v>
      </c>
    </row>
    <row r="55553" customFormat="false" ht="12" hidden="false" customHeight="false" outlineLevel="0" collapsed="false">
      <c r="BS55553" s="96" t="n">
        <f aca="false">BR55553-2.5</f>
        <v>-2.5</v>
      </c>
    </row>
    <row r="55554" customFormat="false" ht="12" hidden="false" customHeight="false" outlineLevel="0" collapsed="false">
      <c r="BS55554" s="96" t="n">
        <f aca="false">BR55554-2.5</f>
        <v>-2.5</v>
      </c>
    </row>
    <row r="55555" customFormat="false" ht="12" hidden="false" customHeight="false" outlineLevel="0" collapsed="false">
      <c r="BS55555" s="96" t="n">
        <f aca="false">BR55555-2.5</f>
        <v>-2.5</v>
      </c>
    </row>
    <row r="55556" customFormat="false" ht="12" hidden="false" customHeight="false" outlineLevel="0" collapsed="false">
      <c r="BS55556" s="96" t="n">
        <f aca="false">BR55556-2.5</f>
        <v>-2.5</v>
      </c>
    </row>
    <row r="55557" customFormat="false" ht="12" hidden="false" customHeight="false" outlineLevel="0" collapsed="false">
      <c r="BS55557" s="96" t="n">
        <f aca="false">BR55557-2.5</f>
        <v>-2.5</v>
      </c>
    </row>
    <row r="55558" customFormat="false" ht="12" hidden="false" customHeight="false" outlineLevel="0" collapsed="false">
      <c r="BS55558" s="96" t="n">
        <f aca="false">BR55558-2.5</f>
        <v>-2.5</v>
      </c>
    </row>
    <row r="55559" customFormat="false" ht="12" hidden="false" customHeight="false" outlineLevel="0" collapsed="false">
      <c r="BS55559" s="96" t="n">
        <f aca="false">BR55559-2.5</f>
        <v>-2.5</v>
      </c>
    </row>
    <row r="55560" customFormat="false" ht="12" hidden="false" customHeight="false" outlineLevel="0" collapsed="false">
      <c r="BS55560" s="96" t="n">
        <f aca="false">BR55560-2.5</f>
        <v>-2.5</v>
      </c>
    </row>
    <row r="55561" customFormat="false" ht="12" hidden="false" customHeight="false" outlineLevel="0" collapsed="false">
      <c r="BS55561" s="96" t="n">
        <f aca="false">BR55561-2.5</f>
        <v>-2.5</v>
      </c>
    </row>
    <row r="55562" customFormat="false" ht="12" hidden="false" customHeight="false" outlineLevel="0" collapsed="false">
      <c r="BS55562" s="96" t="n">
        <f aca="false">BR55562-2.5</f>
        <v>-2.5</v>
      </c>
    </row>
    <row r="55563" customFormat="false" ht="12" hidden="false" customHeight="false" outlineLevel="0" collapsed="false">
      <c r="BS55563" s="96" t="n">
        <f aca="false">BR55563-2.5</f>
        <v>-2.5</v>
      </c>
    </row>
    <row r="55564" customFormat="false" ht="12" hidden="false" customHeight="false" outlineLevel="0" collapsed="false">
      <c r="BS55564" s="96" t="n">
        <f aca="false">BR55564-2.5</f>
        <v>-2.5</v>
      </c>
    </row>
    <row r="55565" customFormat="false" ht="12" hidden="false" customHeight="false" outlineLevel="0" collapsed="false">
      <c r="BS55565" s="96" t="n">
        <f aca="false">BR55565-2.5</f>
        <v>-2.5</v>
      </c>
    </row>
    <row r="55566" customFormat="false" ht="12" hidden="false" customHeight="false" outlineLevel="0" collapsed="false">
      <c r="BS55566" s="96" t="n">
        <f aca="false">BR55566-2.5</f>
        <v>-2.5</v>
      </c>
    </row>
    <row r="55567" customFormat="false" ht="12" hidden="false" customHeight="false" outlineLevel="0" collapsed="false">
      <c r="BS55567" s="96" t="n">
        <f aca="false">BR55567-2.5</f>
        <v>-2.5</v>
      </c>
    </row>
    <row r="55568" customFormat="false" ht="12" hidden="false" customHeight="false" outlineLevel="0" collapsed="false">
      <c r="BS55568" s="96" t="n">
        <f aca="false">BR55568-2.5</f>
        <v>-2.5</v>
      </c>
    </row>
    <row r="55569" customFormat="false" ht="12" hidden="false" customHeight="false" outlineLevel="0" collapsed="false">
      <c r="BS55569" s="96" t="n">
        <f aca="false">BR55569-2.5</f>
        <v>-2.5</v>
      </c>
    </row>
    <row r="55570" customFormat="false" ht="12" hidden="false" customHeight="false" outlineLevel="0" collapsed="false">
      <c r="BS55570" s="96" t="n">
        <f aca="false">BR55570-2.5</f>
        <v>-2.5</v>
      </c>
    </row>
    <row r="55571" customFormat="false" ht="12" hidden="false" customHeight="false" outlineLevel="0" collapsed="false">
      <c r="BS55571" s="96" t="n">
        <f aca="false">BR55571-2.5</f>
        <v>-2.5</v>
      </c>
    </row>
    <row r="55572" customFormat="false" ht="12" hidden="false" customHeight="false" outlineLevel="0" collapsed="false">
      <c r="BS55572" s="96" t="n">
        <f aca="false">BR55572-2.5</f>
        <v>-2.5</v>
      </c>
    </row>
    <row r="55573" customFormat="false" ht="12" hidden="false" customHeight="false" outlineLevel="0" collapsed="false">
      <c r="BS55573" s="96" t="n">
        <f aca="false">BR55573-2.5</f>
        <v>-2.5</v>
      </c>
    </row>
    <row r="55574" customFormat="false" ht="12" hidden="false" customHeight="false" outlineLevel="0" collapsed="false">
      <c r="BS55574" s="96" t="n">
        <f aca="false">BR55574-2.5</f>
        <v>-2.5</v>
      </c>
    </row>
    <row r="55575" customFormat="false" ht="12" hidden="false" customHeight="false" outlineLevel="0" collapsed="false">
      <c r="BS55575" s="96" t="n">
        <f aca="false">BR55575-2.5</f>
        <v>-2.5</v>
      </c>
    </row>
    <row r="55576" customFormat="false" ht="12" hidden="false" customHeight="false" outlineLevel="0" collapsed="false">
      <c r="BS55576" s="96" t="n">
        <f aca="false">BR55576-2.5</f>
        <v>-2.5</v>
      </c>
    </row>
    <row r="55577" customFormat="false" ht="12" hidden="false" customHeight="false" outlineLevel="0" collapsed="false">
      <c r="BS55577" s="96" t="n">
        <f aca="false">BR55577-2.5</f>
        <v>-2.5</v>
      </c>
    </row>
    <row r="55578" customFormat="false" ht="12" hidden="false" customHeight="false" outlineLevel="0" collapsed="false">
      <c r="BS55578" s="96" t="n">
        <f aca="false">BR55578-2.5</f>
        <v>-2.5</v>
      </c>
    </row>
    <row r="55579" customFormat="false" ht="12" hidden="false" customHeight="false" outlineLevel="0" collapsed="false">
      <c r="BS55579" s="96" t="n">
        <f aca="false">BR55579-2.5</f>
        <v>-2.5</v>
      </c>
    </row>
    <row r="55580" customFormat="false" ht="12" hidden="false" customHeight="false" outlineLevel="0" collapsed="false">
      <c r="BS55580" s="96" t="n">
        <f aca="false">BR55580-2.5</f>
        <v>-2.5</v>
      </c>
    </row>
    <row r="55581" customFormat="false" ht="12" hidden="false" customHeight="false" outlineLevel="0" collapsed="false">
      <c r="BS55581" s="96" t="n">
        <f aca="false">BR55581-2.5</f>
        <v>-2.5</v>
      </c>
    </row>
    <row r="55582" customFormat="false" ht="12" hidden="false" customHeight="false" outlineLevel="0" collapsed="false">
      <c r="BS55582" s="96" t="n">
        <f aca="false">BR55582-2.5</f>
        <v>-2.5</v>
      </c>
    </row>
    <row r="55583" customFormat="false" ht="12" hidden="false" customHeight="false" outlineLevel="0" collapsed="false">
      <c r="BS55583" s="96" t="n">
        <f aca="false">BR55583-2.5</f>
        <v>-2.5</v>
      </c>
    </row>
    <row r="55584" customFormat="false" ht="12" hidden="false" customHeight="false" outlineLevel="0" collapsed="false">
      <c r="BS55584" s="96" t="n">
        <f aca="false">BR55584-2.5</f>
        <v>-2.5</v>
      </c>
    </row>
    <row r="55585" customFormat="false" ht="12" hidden="false" customHeight="false" outlineLevel="0" collapsed="false">
      <c r="BS55585" s="96" t="n">
        <f aca="false">BR55585-2.5</f>
        <v>-2.5</v>
      </c>
    </row>
    <row r="55586" customFormat="false" ht="12" hidden="false" customHeight="false" outlineLevel="0" collapsed="false">
      <c r="BS55586" s="96" t="n">
        <f aca="false">BR55586-2.5</f>
        <v>-2.5</v>
      </c>
    </row>
    <row r="55587" customFormat="false" ht="12" hidden="false" customHeight="false" outlineLevel="0" collapsed="false">
      <c r="BS55587" s="96" t="n">
        <f aca="false">BR55587-2.5</f>
        <v>-2.5</v>
      </c>
    </row>
    <row r="55588" customFormat="false" ht="12" hidden="false" customHeight="false" outlineLevel="0" collapsed="false">
      <c r="BS55588" s="96" t="n">
        <f aca="false">BR55588-2.5</f>
        <v>-2.5</v>
      </c>
    </row>
    <row r="55589" customFormat="false" ht="12" hidden="false" customHeight="false" outlineLevel="0" collapsed="false">
      <c r="BS55589" s="96" t="n">
        <f aca="false">BR55589-2.5</f>
        <v>-2.5</v>
      </c>
    </row>
    <row r="55590" customFormat="false" ht="12" hidden="false" customHeight="false" outlineLevel="0" collapsed="false">
      <c r="BS55590" s="96" t="n">
        <f aca="false">BR55590-2.5</f>
        <v>-2.5</v>
      </c>
    </row>
    <row r="55591" customFormat="false" ht="12" hidden="false" customHeight="false" outlineLevel="0" collapsed="false">
      <c r="BS55591" s="96" t="n">
        <f aca="false">BR55591-2.5</f>
        <v>-2.5</v>
      </c>
    </row>
    <row r="55592" customFormat="false" ht="12" hidden="false" customHeight="false" outlineLevel="0" collapsed="false">
      <c r="BS55592" s="96" t="n">
        <f aca="false">BR55592-2.5</f>
        <v>-2.5</v>
      </c>
    </row>
    <row r="55593" customFormat="false" ht="12" hidden="false" customHeight="false" outlineLevel="0" collapsed="false">
      <c r="BS55593" s="96" t="n">
        <f aca="false">BR55593-2.5</f>
        <v>-2.5</v>
      </c>
    </row>
    <row r="55594" customFormat="false" ht="12" hidden="false" customHeight="false" outlineLevel="0" collapsed="false">
      <c r="BS55594" s="96" t="n">
        <f aca="false">BR55594-2.5</f>
        <v>-2.5</v>
      </c>
    </row>
    <row r="55595" customFormat="false" ht="12" hidden="false" customHeight="false" outlineLevel="0" collapsed="false">
      <c r="BS55595" s="96" t="n">
        <f aca="false">BR55595-2.5</f>
        <v>-2.5</v>
      </c>
    </row>
    <row r="55596" customFormat="false" ht="12" hidden="false" customHeight="false" outlineLevel="0" collapsed="false">
      <c r="BS55596" s="96" t="n">
        <f aca="false">BR55596-2.5</f>
        <v>-2.5</v>
      </c>
    </row>
    <row r="55597" customFormat="false" ht="12" hidden="false" customHeight="false" outlineLevel="0" collapsed="false">
      <c r="BS55597" s="96" t="n">
        <f aca="false">BR55597-2.5</f>
        <v>-2.5</v>
      </c>
    </row>
    <row r="55598" customFormat="false" ht="12" hidden="false" customHeight="false" outlineLevel="0" collapsed="false">
      <c r="BS55598" s="96" t="n">
        <f aca="false">BR55598-2.5</f>
        <v>-2.5</v>
      </c>
    </row>
    <row r="55599" customFormat="false" ht="12" hidden="false" customHeight="false" outlineLevel="0" collapsed="false">
      <c r="BS55599" s="96" t="n">
        <f aca="false">BR55599-2.5</f>
        <v>-2.5</v>
      </c>
    </row>
    <row r="55600" customFormat="false" ht="12" hidden="false" customHeight="false" outlineLevel="0" collapsed="false">
      <c r="BS55600" s="96" t="n">
        <f aca="false">BR55600-2.5</f>
        <v>-2.5</v>
      </c>
    </row>
    <row r="55601" customFormat="false" ht="12" hidden="false" customHeight="false" outlineLevel="0" collapsed="false">
      <c r="BS55601" s="96" t="n">
        <f aca="false">BR55601-2.5</f>
        <v>-2.5</v>
      </c>
    </row>
    <row r="55602" customFormat="false" ht="12" hidden="false" customHeight="false" outlineLevel="0" collapsed="false">
      <c r="BS55602" s="96" t="n">
        <f aca="false">BR55602-2.5</f>
        <v>-2.5</v>
      </c>
    </row>
    <row r="55603" customFormat="false" ht="12" hidden="false" customHeight="false" outlineLevel="0" collapsed="false">
      <c r="BS55603" s="96" t="n">
        <f aca="false">BR55603-2.5</f>
        <v>-2.5</v>
      </c>
    </row>
    <row r="55604" customFormat="false" ht="12" hidden="false" customHeight="false" outlineLevel="0" collapsed="false">
      <c r="BS55604" s="96" t="n">
        <f aca="false">BR55604-2.5</f>
        <v>-2.5</v>
      </c>
    </row>
    <row r="55605" customFormat="false" ht="12" hidden="false" customHeight="false" outlineLevel="0" collapsed="false">
      <c r="BS55605" s="96" t="n">
        <f aca="false">BR55605-2.5</f>
        <v>-2.5</v>
      </c>
    </row>
    <row r="55606" customFormat="false" ht="12" hidden="false" customHeight="false" outlineLevel="0" collapsed="false">
      <c r="BS55606" s="96" t="n">
        <f aca="false">BR55606-2.5</f>
        <v>-2.5</v>
      </c>
    </row>
    <row r="55607" customFormat="false" ht="12" hidden="false" customHeight="false" outlineLevel="0" collapsed="false">
      <c r="BS55607" s="96" t="n">
        <f aca="false">BR55607-2.5</f>
        <v>-2.5</v>
      </c>
    </row>
    <row r="55608" customFormat="false" ht="12" hidden="false" customHeight="false" outlineLevel="0" collapsed="false">
      <c r="BS55608" s="96" t="n">
        <f aca="false">BR55608-2.5</f>
        <v>-2.5</v>
      </c>
    </row>
    <row r="55609" customFormat="false" ht="12" hidden="false" customHeight="false" outlineLevel="0" collapsed="false">
      <c r="BS55609" s="96" t="n">
        <f aca="false">BR55609-2.5</f>
        <v>-2.5</v>
      </c>
    </row>
    <row r="55610" customFormat="false" ht="12" hidden="false" customHeight="false" outlineLevel="0" collapsed="false">
      <c r="BS55610" s="96" t="n">
        <f aca="false">BR55610-2.5</f>
        <v>-2.5</v>
      </c>
    </row>
    <row r="55611" customFormat="false" ht="12" hidden="false" customHeight="false" outlineLevel="0" collapsed="false">
      <c r="BS55611" s="96" t="n">
        <f aca="false">BR55611-2.5</f>
        <v>-2.5</v>
      </c>
    </row>
    <row r="55612" customFormat="false" ht="12" hidden="false" customHeight="false" outlineLevel="0" collapsed="false">
      <c r="BS55612" s="96" t="n">
        <f aca="false">BR55612-2.5</f>
        <v>-2.5</v>
      </c>
    </row>
    <row r="55613" customFormat="false" ht="12" hidden="false" customHeight="false" outlineLevel="0" collapsed="false">
      <c r="BS55613" s="96" t="n">
        <f aca="false">BR55613-2.5</f>
        <v>-2.5</v>
      </c>
    </row>
    <row r="55614" customFormat="false" ht="12" hidden="false" customHeight="false" outlineLevel="0" collapsed="false">
      <c r="BS55614" s="96" t="n">
        <f aca="false">BR55614-2.5</f>
        <v>-2.5</v>
      </c>
    </row>
    <row r="55615" customFormat="false" ht="12" hidden="false" customHeight="false" outlineLevel="0" collapsed="false">
      <c r="BS55615" s="96" t="n">
        <f aca="false">BR55615-2.5</f>
        <v>-2.5</v>
      </c>
    </row>
    <row r="55616" customFormat="false" ht="12" hidden="false" customHeight="false" outlineLevel="0" collapsed="false">
      <c r="BS55616" s="96" t="n">
        <f aca="false">BR55616-2.5</f>
        <v>-2.5</v>
      </c>
    </row>
    <row r="55617" customFormat="false" ht="12" hidden="false" customHeight="false" outlineLevel="0" collapsed="false">
      <c r="BS55617" s="96" t="n">
        <f aca="false">BR55617-2.5</f>
        <v>-2.5</v>
      </c>
    </row>
    <row r="55618" customFormat="false" ht="12" hidden="false" customHeight="false" outlineLevel="0" collapsed="false">
      <c r="BS55618" s="96" t="n">
        <f aca="false">BR55618-2.5</f>
        <v>-2.5</v>
      </c>
    </row>
    <row r="55619" customFormat="false" ht="12" hidden="false" customHeight="false" outlineLevel="0" collapsed="false">
      <c r="BS55619" s="96" t="n">
        <f aca="false">BR55619-2.5</f>
        <v>-2.5</v>
      </c>
    </row>
    <row r="55620" customFormat="false" ht="12" hidden="false" customHeight="false" outlineLevel="0" collapsed="false">
      <c r="BS55620" s="96" t="n">
        <f aca="false">BR55620-2.5</f>
        <v>-2.5</v>
      </c>
    </row>
    <row r="55621" customFormat="false" ht="12" hidden="false" customHeight="false" outlineLevel="0" collapsed="false">
      <c r="BS55621" s="96" t="n">
        <f aca="false">BR55621-2.5</f>
        <v>-2.5</v>
      </c>
    </row>
    <row r="55622" customFormat="false" ht="12" hidden="false" customHeight="false" outlineLevel="0" collapsed="false">
      <c r="BS55622" s="96" t="n">
        <f aca="false">BR55622-2.5</f>
        <v>-2.5</v>
      </c>
    </row>
    <row r="55623" customFormat="false" ht="12" hidden="false" customHeight="false" outlineLevel="0" collapsed="false">
      <c r="BS55623" s="96" t="n">
        <f aca="false">BR55623-2.5</f>
        <v>-2.5</v>
      </c>
    </row>
    <row r="55624" customFormat="false" ht="12" hidden="false" customHeight="false" outlineLevel="0" collapsed="false">
      <c r="BS55624" s="96" t="n">
        <f aca="false">BR55624-2.5</f>
        <v>-2.5</v>
      </c>
    </row>
    <row r="55625" customFormat="false" ht="12" hidden="false" customHeight="false" outlineLevel="0" collapsed="false">
      <c r="BS55625" s="96" t="n">
        <f aca="false">BR55625-2.5</f>
        <v>-2.5</v>
      </c>
    </row>
    <row r="55626" customFormat="false" ht="12" hidden="false" customHeight="false" outlineLevel="0" collapsed="false">
      <c r="BS55626" s="96" t="n">
        <f aca="false">BR55626-2.5</f>
        <v>-2.5</v>
      </c>
    </row>
    <row r="55627" customFormat="false" ht="12" hidden="false" customHeight="false" outlineLevel="0" collapsed="false">
      <c r="BS55627" s="96" t="n">
        <f aca="false">BR55627-2.5</f>
        <v>-2.5</v>
      </c>
    </row>
    <row r="55628" customFormat="false" ht="12" hidden="false" customHeight="false" outlineLevel="0" collapsed="false">
      <c r="BS55628" s="96" t="n">
        <f aca="false">BR55628-2.5</f>
        <v>-2.5</v>
      </c>
    </row>
    <row r="55629" customFormat="false" ht="12" hidden="false" customHeight="false" outlineLevel="0" collapsed="false">
      <c r="BS55629" s="96" t="n">
        <f aca="false">BR55629-2.5</f>
        <v>-2.5</v>
      </c>
    </row>
    <row r="55630" customFormat="false" ht="12" hidden="false" customHeight="false" outlineLevel="0" collapsed="false">
      <c r="BS55630" s="96" t="n">
        <f aca="false">BR55630-2.5</f>
        <v>-2.5</v>
      </c>
    </row>
    <row r="55631" customFormat="false" ht="12" hidden="false" customHeight="false" outlineLevel="0" collapsed="false">
      <c r="BS55631" s="96" t="n">
        <f aca="false">BR55631-2.5</f>
        <v>-2.5</v>
      </c>
    </row>
    <row r="55632" customFormat="false" ht="12" hidden="false" customHeight="false" outlineLevel="0" collapsed="false">
      <c r="BS55632" s="96" t="n">
        <f aca="false">BR55632-2.5</f>
        <v>-2.5</v>
      </c>
    </row>
    <row r="55633" customFormat="false" ht="12" hidden="false" customHeight="false" outlineLevel="0" collapsed="false">
      <c r="BS55633" s="96" t="n">
        <f aca="false">BR55633-2.5</f>
        <v>-2.5</v>
      </c>
    </row>
    <row r="55634" customFormat="false" ht="12" hidden="false" customHeight="false" outlineLevel="0" collapsed="false">
      <c r="BS55634" s="96" t="n">
        <f aca="false">BR55634-2.5</f>
        <v>-2.5</v>
      </c>
    </row>
    <row r="55635" customFormat="false" ht="12" hidden="false" customHeight="false" outlineLevel="0" collapsed="false">
      <c r="BS55635" s="96" t="n">
        <f aca="false">BR55635-2.5</f>
        <v>-2.5</v>
      </c>
    </row>
    <row r="55636" customFormat="false" ht="12" hidden="false" customHeight="false" outlineLevel="0" collapsed="false">
      <c r="BS55636" s="96" t="n">
        <f aca="false">BR55636-2.5</f>
        <v>-2.5</v>
      </c>
    </row>
    <row r="55637" customFormat="false" ht="12" hidden="false" customHeight="false" outlineLevel="0" collapsed="false">
      <c r="BS55637" s="96" t="n">
        <f aca="false">BR55637-2.5</f>
        <v>-2.5</v>
      </c>
    </row>
    <row r="55638" customFormat="false" ht="12" hidden="false" customHeight="false" outlineLevel="0" collapsed="false">
      <c r="BS55638" s="96" t="n">
        <f aca="false">BR55638-2.5</f>
        <v>-2.5</v>
      </c>
    </row>
    <row r="55639" customFormat="false" ht="12" hidden="false" customHeight="false" outlineLevel="0" collapsed="false">
      <c r="BS55639" s="96" t="n">
        <f aca="false">BR55639-2.5</f>
        <v>-2.5</v>
      </c>
    </row>
    <row r="55640" customFormat="false" ht="12" hidden="false" customHeight="false" outlineLevel="0" collapsed="false">
      <c r="BS55640" s="96" t="n">
        <f aca="false">BR55640-2.5</f>
        <v>-2.5</v>
      </c>
    </row>
    <row r="55641" customFormat="false" ht="12" hidden="false" customHeight="false" outlineLevel="0" collapsed="false">
      <c r="BS55641" s="96" t="n">
        <f aca="false">BR55641-2.5</f>
        <v>-2.5</v>
      </c>
    </row>
    <row r="55642" customFormat="false" ht="12" hidden="false" customHeight="false" outlineLevel="0" collapsed="false">
      <c r="BS55642" s="96" t="n">
        <f aca="false">BR55642-2.5</f>
        <v>-2.5</v>
      </c>
    </row>
    <row r="55643" customFormat="false" ht="12" hidden="false" customHeight="false" outlineLevel="0" collapsed="false">
      <c r="BS55643" s="96" t="n">
        <f aca="false">BR55643-2.5</f>
        <v>-2.5</v>
      </c>
    </row>
    <row r="55644" customFormat="false" ht="12" hidden="false" customHeight="false" outlineLevel="0" collapsed="false">
      <c r="BS55644" s="96" t="n">
        <f aca="false">BR55644-2.5</f>
        <v>-2.5</v>
      </c>
    </row>
    <row r="55645" customFormat="false" ht="12" hidden="false" customHeight="false" outlineLevel="0" collapsed="false">
      <c r="BS55645" s="96" t="n">
        <f aca="false">BR55645-2.5</f>
        <v>-2.5</v>
      </c>
    </row>
    <row r="55646" customFormat="false" ht="12" hidden="false" customHeight="false" outlineLevel="0" collapsed="false">
      <c r="BS55646" s="96" t="n">
        <f aca="false">BR55646-2.5</f>
        <v>-2.5</v>
      </c>
    </row>
    <row r="55647" customFormat="false" ht="12" hidden="false" customHeight="false" outlineLevel="0" collapsed="false">
      <c r="BS55647" s="96" t="n">
        <f aca="false">BR55647-2.5</f>
        <v>-2.5</v>
      </c>
    </row>
    <row r="55648" customFormat="false" ht="12" hidden="false" customHeight="false" outlineLevel="0" collapsed="false">
      <c r="BS55648" s="96" t="n">
        <f aca="false">BR55648-2.5</f>
        <v>-2.5</v>
      </c>
    </row>
    <row r="55649" customFormat="false" ht="12" hidden="false" customHeight="false" outlineLevel="0" collapsed="false">
      <c r="BS55649" s="96" t="n">
        <f aca="false">BR55649-2.5</f>
        <v>-2.5</v>
      </c>
    </row>
    <row r="55650" customFormat="false" ht="12" hidden="false" customHeight="false" outlineLevel="0" collapsed="false">
      <c r="BS55650" s="96" t="n">
        <f aca="false">BR55650-2.5</f>
        <v>-2.5</v>
      </c>
    </row>
    <row r="55651" customFormat="false" ht="12" hidden="false" customHeight="false" outlineLevel="0" collapsed="false">
      <c r="BS55651" s="96" t="n">
        <f aca="false">BR55651-2.5</f>
        <v>-2.5</v>
      </c>
    </row>
    <row r="55652" customFormat="false" ht="12" hidden="false" customHeight="false" outlineLevel="0" collapsed="false">
      <c r="BS55652" s="96" t="n">
        <f aca="false">BR55652-2.5</f>
        <v>-2.5</v>
      </c>
    </row>
    <row r="55653" customFormat="false" ht="12" hidden="false" customHeight="false" outlineLevel="0" collapsed="false">
      <c r="BS55653" s="96" t="n">
        <f aca="false">BR55653-2.5</f>
        <v>-2.5</v>
      </c>
    </row>
    <row r="55654" customFormat="false" ht="12" hidden="false" customHeight="false" outlineLevel="0" collapsed="false">
      <c r="BS55654" s="96" t="n">
        <f aca="false">BR55654-2.5</f>
        <v>-2.5</v>
      </c>
    </row>
    <row r="55655" customFormat="false" ht="12" hidden="false" customHeight="false" outlineLevel="0" collapsed="false">
      <c r="BS55655" s="96" t="n">
        <f aca="false">BR55655-2.5</f>
        <v>-2.5</v>
      </c>
    </row>
    <row r="55656" customFormat="false" ht="12" hidden="false" customHeight="false" outlineLevel="0" collapsed="false">
      <c r="BS55656" s="96" t="n">
        <f aca="false">BR55656-2.5</f>
        <v>-2.5</v>
      </c>
    </row>
    <row r="55657" customFormat="false" ht="12" hidden="false" customHeight="false" outlineLevel="0" collapsed="false">
      <c r="BS55657" s="96" t="n">
        <f aca="false">BR55657-2.5</f>
        <v>-2.5</v>
      </c>
    </row>
    <row r="55658" customFormat="false" ht="12" hidden="false" customHeight="false" outlineLevel="0" collapsed="false">
      <c r="BS55658" s="96" t="n">
        <f aca="false">BR55658-2.5</f>
        <v>-2.5</v>
      </c>
    </row>
    <row r="55659" customFormat="false" ht="12" hidden="false" customHeight="false" outlineLevel="0" collapsed="false">
      <c r="BS55659" s="96" t="n">
        <f aca="false">BR55659-2.5</f>
        <v>-2.5</v>
      </c>
    </row>
    <row r="55660" customFormat="false" ht="12" hidden="false" customHeight="false" outlineLevel="0" collapsed="false">
      <c r="BS55660" s="96" t="n">
        <f aca="false">BR55660-2.5</f>
        <v>-2.5</v>
      </c>
    </row>
    <row r="55661" customFormat="false" ht="12" hidden="false" customHeight="false" outlineLevel="0" collapsed="false">
      <c r="BS55661" s="96" t="n">
        <f aca="false">BR55661-2.5</f>
        <v>-2.5</v>
      </c>
    </row>
    <row r="55662" customFormat="false" ht="12" hidden="false" customHeight="false" outlineLevel="0" collapsed="false">
      <c r="BS55662" s="96" t="n">
        <f aca="false">BR55662-2.5</f>
        <v>-2.5</v>
      </c>
    </row>
    <row r="55663" customFormat="false" ht="12" hidden="false" customHeight="false" outlineLevel="0" collapsed="false">
      <c r="BS55663" s="96" t="n">
        <f aca="false">BR55663-2.5</f>
        <v>-2.5</v>
      </c>
    </row>
    <row r="55664" customFormat="false" ht="12" hidden="false" customHeight="false" outlineLevel="0" collapsed="false">
      <c r="BS55664" s="96" t="n">
        <f aca="false">BR55664-2.5</f>
        <v>-2.5</v>
      </c>
    </row>
    <row r="55665" customFormat="false" ht="12" hidden="false" customHeight="false" outlineLevel="0" collapsed="false">
      <c r="BS55665" s="96" t="n">
        <f aca="false">BR55665-2.5</f>
        <v>-2.5</v>
      </c>
    </row>
    <row r="55666" customFormat="false" ht="12" hidden="false" customHeight="false" outlineLevel="0" collapsed="false">
      <c r="BS55666" s="96" t="n">
        <f aca="false">BR55666-2.5</f>
        <v>-2.5</v>
      </c>
    </row>
    <row r="55667" customFormat="false" ht="12" hidden="false" customHeight="false" outlineLevel="0" collapsed="false">
      <c r="BS55667" s="96" t="n">
        <f aca="false">BR55667-2.5</f>
        <v>-2.5</v>
      </c>
    </row>
    <row r="55668" customFormat="false" ht="12" hidden="false" customHeight="false" outlineLevel="0" collapsed="false">
      <c r="BS55668" s="96" t="n">
        <f aca="false">BR55668-2.5</f>
        <v>-2.5</v>
      </c>
    </row>
    <row r="55669" customFormat="false" ht="12" hidden="false" customHeight="false" outlineLevel="0" collapsed="false">
      <c r="BS55669" s="96" t="n">
        <f aca="false">BR55669-2.5</f>
        <v>-2.5</v>
      </c>
    </row>
    <row r="55670" customFormat="false" ht="12" hidden="false" customHeight="false" outlineLevel="0" collapsed="false">
      <c r="BS55670" s="96" t="n">
        <f aca="false">BR55670-2.5</f>
        <v>-2.5</v>
      </c>
    </row>
    <row r="55671" customFormat="false" ht="12" hidden="false" customHeight="false" outlineLevel="0" collapsed="false">
      <c r="BS55671" s="96" t="n">
        <f aca="false">BR55671-2.5</f>
        <v>-2.5</v>
      </c>
    </row>
    <row r="55672" customFormat="false" ht="12" hidden="false" customHeight="false" outlineLevel="0" collapsed="false">
      <c r="BS55672" s="96" t="n">
        <f aca="false">BR55672-2.5</f>
        <v>-2.5</v>
      </c>
    </row>
    <row r="55673" customFormat="false" ht="12" hidden="false" customHeight="false" outlineLevel="0" collapsed="false">
      <c r="BS55673" s="96" t="n">
        <f aca="false">BR55673-2.5</f>
        <v>-2.5</v>
      </c>
    </row>
    <row r="55674" customFormat="false" ht="12" hidden="false" customHeight="false" outlineLevel="0" collapsed="false">
      <c r="BS55674" s="96" t="n">
        <f aca="false">BR55674-2.5</f>
        <v>-2.5</v>
      </c>
    </row>
    <row r="55675" customFormat="false" ht="12" hidden="false" customHeight="false" outlineLevel="0" collapsed="false">
      <c r="BS55675" s="96" t="n">
        <f aca="false">BR55675-2.5</f>
        <v>-2.5</v>
      </c>
    </row>
    <row r="55676" customFormat="false" ht="12" hidden="false" customHeight="false" outlineLevel="0" collapsed="false">
      <c r="BS55676" s="96" t="n">
        <f aca="false">BR55676-2.5</f>
        <v>-2.5</v>
      </c>
    </row>
    <row r="55677" customFormat="false" ht="12" hidden="false" customHeight="false" outlineLevel="0" collapsed="false">
      <c r="BS55677" s="96" t="n">
        <f aca="false">BR55677-2.5</f>
        <v>-2.5</v>
      </c>
    </row>
    <row r="55678" customFormat="false" ht="12" hidden="false" customHeight="false" outlineLevel="0" collapsed="false">
      <c r="BS55678" s="96" t="n">
        <f aca="false">BR55678-2.5</f>
        <v>-2.5</v>
      </c>
    </row>
    <row r="55679" customFormat="false" ht="12" hidden="false" customHeight="false" outlineLevel="0" collapsed="false">
      <c r="BS55679" s="96" t="n">
        <f aca="false">BR55679-2.5</f>
        <v>-2.5</v>
      </c>
    </row>
    <row r="55680" customFormat="false" ht="12" hidden="false" customHeight="false" outlineLevel="0" collapsed="false">
      <c r="BS55680" s="96" t="n">
        <f aca="false">BR55680-2.5</f>
        <v>-2.5</v>
      </c>
    </row>
    <row r="55681" customFormat="false" ht="12" hidden="false" customHeight="false" outlineLevel="0" collapsed="false">
      <c r="BS55681" s="96" t="n">
        <f aca="false">BR55681-2.5</f>
        <v>-2.5</v>
      </c>
    </row>
    <row r="55682" customFormat="false" ht="12" hidden="false" customHeight="false" outlineLevel="0" collapsed="false">
      <c r="BS55682" s="96" t="n">
        <f aca="false">BR55682-2.5</f>
        <v>-2.5</v>
      </c>
    </row>
    <row r="55683" customFormat="false" ht="12" hidden="false" customHeight="false" outlineLevel="0" collapsed="false">
      <c r="BS55683" s="96" t="n">
        <f aca="false">BR55683-2.5</f>
        <v>-2.5</v>
      </c>
    </row>
    <row r="55684" customFormat="false" ht="12" hidden="false" customHeight="false" outlineLevel="0" collapsed="false">
      <c r="BS55684" s="96" t="n">
        <f aca="false">BR55684-2.5</f>
        <v>-2.5</v>
      </c>
    </row>
    <row r="55685" customFormat="false" ht="12" hidden="false" customHeight="false" outlineLevel="0" collapsed="false">
      <c r="BS55685" s="96" t="n">
        <f aca="false">BR55685-2.5</f>
        <v>-2.5</v>
      </c>
    </row>
    <row r="55686" customFormat="false" ht="12" hidden="false" customHeight="false" outlineLevel="0" collapsed="false">
      <c r="BS55686" s="96" t="n">
        <f aca="false">BR55686-2.5</f>
        <v>-2.5</v>
      </c>
    </row>
    <row r="55687" customFormat="false" ht="12" hidden="false" customHeight="false" outlineLevel="0" collapsed="false">
      <c r="BS55687" s="96" t="n">
        <f aca="false">BR55687-2.5</f>
        <v>-2.5</v>
      </c>
    </row>
    <row r="55688" customFormat="false" ht="12" hidden="false" customHeight="false" outlineLevel="0" collapsed="false">
      <c r="BS55688" s="96" t="n">
        <f aca="false">BR55688-2.5</f>
        <v>-2.5</v>
      </c>
    </row>
    <row r="55689" customFormat="false" ht="12" hidden="false" customHeight="false" outlineLevel="0" collapsed="false">
      <c r="BS55689" s="96" t="n">
        <f aca="false">BR55689-2.5</f>
        <v>-2.5</v>
      </c>
    </row>
    <row r="55690" customFormat="false" ht="12" hidden="false" customHeight="false" outlineLevel="0" collapsed="false">
      <c r="BS55690" s="96" t="n">
        <f aca="false">BR55690-2.5</f>
        <v>-2.5</v>
      </c>
    </row>
    <row r="55691" customFormat="false" ht="12" hidden="false" customHeight="false" outlineLevel="0" collapsed="false">
      <c r="BS55691" s="96" t="n">
        <f aca="false">BR55691-2.5</f>
        <v>-2.5</v>
      </c>
    </row>
    <row r="55692" customFormat="false" ht="12" hidden="false" customHeight="false" outlineLevel="0" collapsed="false">
      <c r="BS55692" s="96" t="n">
        <f aca="false">BR55692-2.5</f>
        <v>-2.5</v>
      </c>
    </row>
    <row r="55693" customFormat="false" ht="12" hidden="false" customHeight="false" outlineLevel="0" collapsed="false">
      <c r="BS55693" s="96" t="n">
        <f aca="false">BR55693-2.5</f>
        <v>-2.5</v>
      </c>
    </row>
    <row r="55694" customFormat="false" ht="12" hidden="false" customHeight="false" outlineLevel="0" collapsed="false">
      <c r="BS55694" s="96" t="n">
        <f aca="false">BR55694-2.5</f>
        <v>-2.5</v>
      </c>
    </row>
    <row r="55695" customFormat="false" ht="12" hidden="false" customHeight="false" outlineLevel="0" collapsed="false">
      <c r="BS55695" s="96" t="n">
        <f aca="false">BR55695-2.5</f>
        <v>-2.5</v>
      </c>
    </row>
    <row r="55696" customFormat="false" ht="12" hidden="false" customHeight="false" outlineLevel="0" collapsed="false">
      <c r="BS55696" s="96" t="n">
        <f aca="false">BR55696-2.5</f>
        <v>-2.5</v>
      </c>
    </row>
    <row r="55697" customFormat="false" ht="12" hidden="false" customHeight="false" outlineLevel="0" collapsed="false">
      <c r="BS55697" s="96" t="n">
        <f aca="false">BR55697-2.5</f>
        <v>-2.5</v>
      </c>
    </row>
    <row r="55698" customFormat="false" ht="12" hidden="false" customHeight="false" outlineLevel="0" collapsed="false">
      <c r="BS55698" s="96" t="n">
        <f aca="false">BR55698-2.5</f>
        <v>-2.5</v>
      </c>
    </row>
    <row r="55699" customFormat="false" ht="12" hidden="false" customHeight="false" outlineLevel="0" collapsed="false">
      <c r="BS55699" s="96" t="n">
        <f aca="false">BR55699-2.5</f>
        <v>-2.5</v>
      </c>
    </row>
    <row r="55700" customFormat="false" ht="12" hidden="false" customHeight="false" outlineLevel="0" collapsed="false">
      <c r="BS55700" s="96" t="n">
        <f aca="false">BR55700-2.5</f>
        <v>-2.5</v>
      </c>
    </row>
    <row r="55701" customFormat="false" ht="12" hidden="false" customHeight="false" outlineLevel="0" collapsed="false">
      <c r="BS55701" s="96" t="n">
        <f aca="false">BR55701-2.5</f>
        <v>-2.5</v>
      </c>
    </row>
    <row r="55702" customFormat="false" ht="12" hidden="false" customHeight="false" outlineLevel="0" collapsed="false">
      <c r="BS55702" s="96" t="n">
        <f aca="false">BR55702-2.5</f>
        <v>-2.5</v>
      </c>
    </row>
    <row r="55703" customFormat="false" ht="12" hidden="false" customHeight="false" outlineLevel="0" collapsed="false">
      <c r="BS55703" s="96" t="n">
        <f aca="false">BR55703-2.5</f>
        <v>-2.5</v>
      </c>
    </row>
    <row r="55704" customFormat="false" ht="12" hidden="false" customHeight="false" outlineLevel="0" collapsed="false">
      <c r="BS55704" s="96" t="n">
        <f aca="false">BR55704-2.5</f>
        <v>-2.5</v>
      </c>
    </row>
    <row r="55705" customFormat="false" ht="12" hidden="false" customHeight="false" outlineLevel="0" collapsed="false">
      <c r="BS55705" s="96" t="n">
        <f aca="false">BR55705-2.5</f>
        <v>-2.5</v>
      </c>
    </row>
    <row r="55706" customFormat="false" ht="12" hidden="false" customHeight="false" outlineLevel="0" collapsed="false">
      <c r="BS55706" s="96" t="n">
        <f aca="false">BR55706-2.5</f>
        <v>-2.5</v>
      </c>
    </row>
    <row r="55707" customFormat="false" ht="12" hidden="false" customHeight="false" outlineLevel="0" collapsed="false">
      <c r="BS55707" s="96" t="n">
        <f aca="false">BR55707-2.5</f>
        <v>-2.5</v>
      </c>
    </row>
    <row r="55708" customFormat="false" ht="12" hidden="false" customHeight="false" outlineLevel="0" collapsed="false">
      <c r="BS55708" s="96" t="n">
        <f aca="false">BR55708-2.5</f>
        <v>-2.5</v>
      </c>
    </row>
    <row r="55709" customFormat="false" ht="12" hidden="false" customHeight="false" outlineLevel="0" collapsed="false">
      <c r="BS55709" s="96" t="n">
        <f aca="false">BR55709-2.5</f>
        <v>-2.5</v>
      </c>
    </row>
    <row r="55710" customFormat="false" ht="12" hidden="false" customHeight="false" outlineLevel="0" collapsed="false">
      <c r="BS55710" s="96" t="n">
        <f aca="false">BR55710-2.5</f>
        <v>-2.5</v>
      </c>
    </row>
    <row r="55711" customFormat="false" ht="12" hidden="false" customHeight="false" outlineLevel="0" collapsed="false">
      <c r="BS55711" s="96" t="n">
        <f aca="false">BR55711-2.5</f>
        <v>-2.5</v>
      </c>
    </row>
    <row r="55712" customFormat="false" ht="12" hidden="false" customHeight="false" outlineLevel="0" collapsed="false">
      <c r="BS55712" s="96" t="n">
        <f aca="false">BR55712-2.5</f>
        <v>-2.5</v>
      </c>
    </row>
    <row r="55713" customFormat="false" ht="12" hidden="false" customHeight="false" outlineLevel="0" collapsed="false">
      <c r="BS55713" s="96" t="n">
        <f aca="false">BR55713-2.5</f>
        <v>-2.5</v>
      </c>
    </row>
    <row r="55714" customFormat="false" ht="12" hidden="false" customHeight="false" outlineLevel="0" collapsed="false">
      <c r="BS55714" s="96" t="n">
        <f aca="false">BR55714-2.5</f>
        <v>-2.5</v>
      </c>
    </row>
    <row r="55715" customFormat="false" ht="12" hidden="false" customHeight="false" outlineLevel="0" collapsed="false">
      <c r="BS55715" s="96" t="n">
        <f aca="false">BR55715-2.5</f>
        <v>-2.5</v>
      </c>
    </row>
    <row r="55716" customFormat="false" ht="12" hidden="false" customHeight="false" outlineLevel="0" collapsed="false">
      <c r="BS55716" s="96" t="n">
        <f aca="false">BR55716-2.5</f>
        <v>-2.5</v>
      </c>
    </row>
    <row r="55717" customFormat="false" ht="12" hidden="false" customHeight="false" outlineLevel="0" collapsed="false">
      <c r="BS55717" s="96" t="n">
        <f aca="false">BR55717-2.5</f>
        <v>-2.5</v>
      </c>
    </row>
    <row r="55718" customFormat="false" ht="12" hidden="false" customHeight="false" outlineLevel="0" collapsed="false">
      <c r="BS55718" s="96" t="n">
        <f aca="false">BR55718-2.5</f>
        <v>-2.5</v>
      </c>
    </row>
    <row r="55719" customFormat="false" ht="12" hidden="false" customHeight="false" outlineLevel="0" collapsed="false">
      <c r="BS55719" s="96" t="n">
        <f aca="false">BR55719-2.5</f>
        <v>-2.5</v>
      </c>
    </row>
    <row r="55720" customFormat="false" ht="12" hidden="false" customHeight="false" outlineLevel="0" collapsed="false">
      <c r="BS55720" s="96" t="n">
        <f aca="false">BR55720-2.5</f>
        <v>-2.5</v>
      </c>
    </row>
    <row r="55721" customFormat="false" ht="12" hidden="false" customHeight="false" outlineLevel="0" collapsed="false">
      <c r="BS55721" s="96" t="n">
        <f aca="false">BR55721-2.5</f>
        <v>-2.5</v>
      </c>
    </row>
    <row r="55722" customFormat="false" ht="12" hidden="false" customHeight="false" outlineLevel="0" collapsed="false">
      <c r="BS55722" s="96" t="n">
        <f aca="false">BR55722-2.5</f>
        <v>-2.5</v>
      </c>
    </row>
    <row r="55723" customFormat="false" ht="12" hidden="false" customHeight="false" outlineLevel="0" collapsed="false">
      <c r="BS55723" s="96" t="n">
        <f aca="false">BR55723-2.5</f>
        <v>-2.5</v>
      </c>
    </row>
    <row r="55724" customFormat="false" ht="12" hidden="false" customHeight="false" outlineLevel="0" collapsed="false">
      <c r="BS55724" s="96" t="n">
        <f aca="false">BR55724-2.5</f>
        <v>-2.5</v>
      </c>
    </row>
    <row r="55725" customFormat="false" ht="12" hidden="false" customHeight="false" outlineLevel="0" collapsed="false">
      <c r="BS55725" s="96" t="n">
        <f aca="false">BR55725-2.5</f>
        <v>-2.5</v>
      </c>
    </row>
    <row r="55726" customFormat="false" ht="12" hidden="false" customHeight="false" outlineLevel="0" collapsed="false">
      <c r="BS55726" s="96" t="n">
        <f aca="false">BR55726-2.5</f>
        <v>-2.5</v>
      </c>
    </row>
    <row r="55727" customFormat="false" ht="12" hidden="false" customHeight="false" outlineLevel="0" collapsed="false">
      <c r="BS55727" s="96" t="n">
        <f aca="false">BR55727-2.5</f>
        <v>-2.5</v>
      </c>
    </row>
    <row r="55728" customFormat="false" ht="12" hidden="false" customHeight="false" outlineLevel="0" collapsed="false">
      <c r="BS55728" s="96" t="n">
        <f aca="false">BR55728-2.5</f>
        <v>-2.5</v>
      </c>
    </row>
    <row r="55729" customFormat="false" ht="12" hidden="false" customHeight="false" outlineLevel="0" collapsed="false">
      <c r="BS55729" s="96" t="n">
        <f aca="false">BR55729-2.5</f>
        <v>-2.5</v>
      </c>
    </row>
    <row r="55730" customFormat="false" ht="12" hidden="false" customHeight="false" outlineLevel="0" collapsed="false">
      <c r="BS55730" s="96" t="n">
        <f aca="false">BR55730-2.5</f>
        <v>-2.5</v>
      </c>
    </row>
    <row r="55731" customFormat="false" ht="12" hidden="false" customHeight="false" outlineLevel="0" collapsed="false">
      <c r="BS55731" s="96" t="n">
        <f aca="false">BR55731-2.5</f>
        <v>-2.5</v>
      </c>
    </row>
    <row r="55732" customFormat="false" ht="12" hidden="false" customHeight="false" outlineLevel="0" collapsed="false">
      <c r="BS55732" s="96" t="n">
        <f aca="false">BR55732-2.5</f>
        <v>-2.5</v>
      </c>
    </row>
    <row r="55733" customFormat="false" ht="12" hidden="false" customHeight="false" outlineLevel="0" collapsed="false">
      <c r="BS55733" s="96" t="n">
        <f aca="false">BR55733-2.5</f>
        <v>-2.5</v>
      </c>
    </row>
    <row r="55734" customFormat="false" ht="12" hidden="false" customHeight="false" outlineLevel="0" collapsed="false">
      <c r="BS55734" s="96" t="n">
        <f aca="false">BR55734-2.5</f>
        <v>-2.5</v>
      </c>
    </row>
    <row r="55735" customFormat="false" ht="12" hidden="false" customHeight="false" outlineLevel="0" collapsed="false">
      <c r="BS55735" s="96" t="n">
        <f aca="false">BR55735-2.5</f>
        <v>-2.5</v>
      </c>
    </row>
    <row r="55736" customFormat="false" ht="12" hidden="false" customHeight="false" outlineLevel="0" collapsed="false">
      <c r="BS55736" s="96" t="n">
        <f aca="false">BR55736-2.5</f>
        <v>-2.5</v>
      </c>
    </row>
    <row r="55737" customFormat="false" ht="12" hidden="false" customHeight="false" outlineLevel="0" collapsed="false">
      <c r="BS55737" s="96" t="n">
        <f aca="false">BR55737-2.5</f>
        <v>-2.5</v>
      </c>
    </row>
    <row r="55738" customFormat="false" ht="12" hidden="false" customHeight="false" outlineLevel="0" collapsed="false">
      <c r="BS55738" s="96" t="n">
        <f aca="false">BR55738-2.5</f>
        <v>-2.5</v>
      </c>
    </row>
    <row r="55739" customFormat="false" ht="12" hidden="false" customHeight="false" outlineLevel="0" collapsed="false">
      <c r="BS55739" s="96" t="n">
        <f aca="false">BR55739-2.5</f>
        <v>-2.5</v>
      </c>
    </row>
    <row r="55740" customFormat="false" ht="12" hidden="false" customHeight="false" outlineLevel="0" collapsed="false">
      <c r="BS55740" s="96" t="n">
        <f aca="false">BR55740-2.5</f>
        <v>-2.5</v>
      </c>
    </row>
    <row r="55741" customFormat="false" ht="12" hidden="false" customHeight="false" outlineLevel="0" collapsed="false">
      <c r="BS55741" s="96" t="n">
        <f aca="false">BR55741-2.5</f>
        <v>-2.5</v>
      </c>
    </row>
    <row r="55742" customFormat="false" ht="12" hidden="false" customHeight="false" outlineLevel="0" collapsed="false">
      <c r="BS55742" s="96" t="n">
        <f aca="false">BR55742-2.5</f>
        <v>-2.5</v>
      </c>
    </row>
    <row r="55743" customFormat="false" ht="12" hidden="false" customHeight="false" outlineLevel="0" collapsed="false">
      <c r="BS55743" s="96" t="n">
        <f aca="false">BR55743-2.5</f>
        <v>-2.5</v>
      </c>
    </row>
    <row r="55744" customFormat="false" ht="12" hidden="false" customHeight="false" outlineLevel="0" collapsed="false">
      <c r="BS55744" s="96" t="n">
        <f aca="false">BR55744-2.5</f>
        <v>-2.5</v>
      </c>
    </row>
    <row r="55745" customFormat="false" ht="12" hidden="false" customHeight="false" outlineLevel="0" collapsed="false">
      <c r="BS55745" s="96" t="n">
        <f aca="false">BR55745-2.5</f>
        <v>-2.5</v>
      </c>
    </row>
    <row r="55746" customFormat="false" ht="12" hidden="false" customHeight="false" outlineLevel="0" collapsed="false">
      <c r="BS55746" s="96" t="n">
        <f aca="false">BR55746-2.5</f>
        <v>-2.5</v>
      </c>
    </row>
    <row r="55747" customFormat="false" ht="12" hidden="false" customHeight="false" outlineLevel="0" collapsed="false">
      <c r="BS55747" s="96" t="n">
        <f aca="false">BR55747-2.5</f>
        <v>-2.5</v>
      </c>
    </row>
    <row r="55748" customFormat="false" ht="12" hidden="false" customHeight="false" outlineLevel="0" collapsed="false">
      <c r="BS55748" s="96" t="n">
        <f aca="false">BR55748-2.5</f>
        <v>-2.5</v>
      </c>
    </row>
    <row r="55749" customFormat="false" ht="12" hidden="false" customHeight="false" outlineLevel="0" collapsed="false">
      <c r="BS55749" s="96" t="n">
        <f aca="false">BR55749-2.5</f>
        <v>-2.5</v>
      </c>
    </row>
    <row r="55750" customFormat="false" ht="12" hidden="false" customHeight="false" outlineLevel="0" collapsed="false">
      <c r="BS55750" s="96" t="n">
        <f aca="false">BR55750-2.5</f>
        <v>-2.5</v>
      </c>
    </row>
    <row r="55751" customFormat="false" ht="12" hidden="false" customHeight="false" outlineLevel="0" collapsed="false">
      <c r="BS55751" s="96" t="n">
        <f aca="false">BR55751-2.5</f>
        <v>-2.5</v>
      </c>
    </row>
    <row r="55752" customFormat="false" ht="12" hidden="false" customHeight="false" outlineLevel="0" collapsed="false">
      <c r="BS55752" s="96" t="n">
        <f aca="false">BR55752-2.5</f>
        <v>-2.5</v>
      </c>
    </row>
    <row r="55753" customFormat="false" ht="12" hidden="false" customHeight="false" outlineLevel="0" collapsed="false">
      <c r="BS55753" s="96" t="n">
        <f aca="false">BR55753-2.5</f>
        <v>-2.5</v>
      </c>
    </row>
    <row r="55754" customFormat="false" ht="12" hidden="false" customHeight="false" outlineLevel="0" collapsed="false">
      <c r="BS55754" s="96" t="n">
        <f aca="false">BR55754-2.5</f>
        <v>-2.5</v>
      </c>
    </row>
    <row r="55755" customFormat="false" ht="12" hidden="false" customHeight="false" outlineLevel="0" collapsed="false">
      <c r="BS55755" s="96" t="n">
        <f aca="false">BR55755-2.5</f>
        <v>-2.5</v>
      </c>
    </row>
    <row r="55756" customFormat="false" ht="12" hidden="false" customHeight="false" outlineLevel="0" collapsed="false">
      <c r="BS55756" s="96" t="n">
        <f aca="false">BR55756-2.5</f>
        <v>-2.5</v>
      </c>
    </row>
    <row r="55757" customFormat="false" ht="12" hidden="false" customHeight="false" outlineLevel="0" collapsed="false">
      <c r="BS55757" s="96" t="n">
        <f aca="false">BR55757-2.5</f>
        <v>-2.5</v>
      </c>
    </row>
    <row r="55758" customFormat="false" ht="12" hidden="false" customHeight="false" outlineLevel="0" collapsed="false">
      <c r="BS55758" s="96" t="n">
        <f aca="false">BR55758-2.5</f>
        <v>-2.5</v>
      </c>
    </row>
    <row r="55759" customFormat="false" ht="12" hidden="false" customHeight="false" outlineLevel="0" collapsed="false">
      <c r="BS55759" s="96" t="n">
        <f aca="false">BR55759-2.5</f>
        <v>-2.5</v>
      </c>
    </row>
    <row r="55760" customFormat="false" ht="12" hidden="false" customHeight="false" outlineLevel="0" collapsed="false">
      <c r="BS55760" s="96" t="n">
        <f aca="false">BR55760-2.5</f>
        <v>-2.5</v>
      </c>
    </row>
    <row r="55761" customFormat="false" ht="12" hidden="false" customHeight="false" outlineLevel="0" collapsed="false">
      <c r="BS55761" s="96" t="n">
        <f aca="false">BR55761-2.5</f>
        <v>-2.5</v>
      </c>
    </row>
    <row r="55762" customFormat="false" ht="12" hidden="false" customHeight="false" outlineLevel="0" collapsed="false">
      <c r="BS55762" s="96" t="n">
        <f aca="false">BR55762-2.5</f>
        <v>-2.5</v>
      </c>
    </row>
    <row r="55763" customFormat="false" ht="12" hidden="false" customHeight="false" outlineLevel="0" collapsed="false">
      <c r="BS55763" s="96" t="n">
        <f aca="false">BR55763-2.5</f>
        <v>-2.5</v>
      </c>
    </row>
    <row r="55764" customFormat="false" ht="12" hidden="false" customHeight="false" outlineLevel="0" collapsed="false">
      <c r="BS55764" s="96" t="n">
        <f aca="false">BR55764-2.5</f>
        <v>-2.5</v>
      </c>
    </row>
    <row r="55765" customFormat="false" ht="12" hidden="false" customHeight="false" outlineLevel="0" collapsed="false">
      <c r="BS55765" s="96" t="n">
        <f aca="false">BR55765-2.5</f>
        <v>-2.5</v>
      </c>
    </row>
    <row r="55766" customFormat="false" ht="12" hidden="false" customHeight="false" outlineLevel="0" collapsed="false">
      <c r="BS55766" s="96" t="n">
        <f aca="false">BR55766-2.5</f>
        <v>-2.5</v>
      </c>
    </row>
    <row r="55767" customFormat="false" ht="12" hidden="false" customHeight="false" outlineLevel="0" collapsed="false">
      <c r="BS55767" s="96" t="n">
        <f aca="false">BR55767-2.5</f>
        <v>-2.5</v>
      </c>
    </row>
    <row r="55768" customFormat="false" ht="12" hidden="false" customHeight="false" outlineLevel="0" collapsed="false">
      <c r="BS55768" s="96" t="n">
        <f aca="false">BR55768-2.5</f>
        <v>-2.5</v>
      </c>
    </row>
    <row r="55769" customFormat="false" ht="12" hidden="false" customHeight="false" outlineLevel="0" collapsed="false">
      <c r="BS55769" s="96" t="n">
        <f aca="false">BR55769-2.5</f>
        <v>-2.5</v>
      </c>
    </row>
    <row r="55770" customFormat="false" ht="12" hidden="false" customHeight="false" outlineLevel="0" collapsed="false">
      <c r="BS55770" s="96" t="n">
        <f aca="false">BR55770-2.5</f>
        <v>-2.5</v>
      </c>
    </row>
    <row r="55771" customFormat="false" ht="12" hidden="false" customHeight="false" outlineLevel="0" collapsed="false">
      <c r="BS55771" s="96" t="n">
        <f aca="false">BR55771-2.5</f>
        <v>-2.5</v>
      </c>
    </row>
    <row r="55772" customFormat="false" ht="12" hidden="false" customHeight="false" outlineLevel="0" collapsed="false">
      <c r="BS55772" s="96" t="n">
        <f aca="false">BR55772-2.5</f>
        <v>-2.5</v>
      </c>
    </row>
    <row r="55773" customFormat="false" ht="12" hidden="false" customHeight="false" outlineLevel="0" collapsed="false">
      <c r="BS55773" s="96" t="n">
        <f aca="false">BR55773-2.5</f>
        <v>-2.5</v>
      </c>
    </row>
    <row r="55774" customFormat="false" ht="12" hidden="false" customHeight="false" outlineLevel="0" collapsed="false">
      <c r="BS55774" s="96" t="n">
        <f aca="false">BR55774-2.5</f>
        <v>-2.5</v>
      </c>
    </row>
    <row r="55775" customFormat="false" ht="12" hidden="false" customHeight="false" outlineLevel="0" collapsed="false">
      <c r="BS55775" s="96" t="n">
        <f aca="false">BR55775-2.5</f>
        <v>-2.5</v>
      </c>
    </row>
    <row r="55776" customFormat="false" ht="12" hidden="false" customHeight="false" outlineLevel="0" collapsed="false">
      <c r="BS55776" s="96" t="n">
        <f aca="false">BR55776-2.5</f>
        <v>-2.5</v>
      </c>
    </row>
    <row r="55777" customFormat="false" ht="12" hidden="false" customHeight="false" outlineLevel="0" collapsed="false">
      <c r="BS55777" s="96" t="n">
        <f aca="false">BR55777-2.5</f>
        <v>-2.5</v>
      </c>
    </row>
    <row r="55778" customFormat="false" ht="12" hidden="false" customHeight="false" outlineLevel="0" collapsed="false">
      <c r="BS55778" s="96" t="n">
        <f aca="false">BR55778-2.5</f>
        <v>-2.5</v>
      </c>
    </row>
    <row r="55779" customFormat="false" ht="12" hidden="false" customHeight="false" outlineLevel="0" collapsed="false">
      <c r="BS55779" s="96" t="n">
        <f aca="false">BR55779-2.5</f>
        <v>-2.5</v>
      </c>
    </row>
    <row r="55780" customFormat="false" ht="12" hidden="false" customHeight="false" outlineLevel="0" collapsed="false">
      <c r="BS55780" s="96" t="n">
        <f aca="false">BR55780-2.5</f>
        <v>-2.5</v>
      </c>
    </row>
    <row r="55781" customFormat="false" ht="12" hidden="false" customHeight="false" outlineLevel="0" collapsed="false">
      <c r="BS55781" s="96" t="n">
        <f aca="false">BR55781-2.5</f>
        <v>-2.5</v>
      </c>
    </row>
    <row r="55782" customFormat="false" ht="12" hidden="false" customHeight="false" outlineLevel="0" collapsed="false">
      <c r="BS55782" s="96" t="n">
        <f aca="false">BR55782-2.5</f>
        <v>-2.5</v>
      </c>
    </row>
    <row r="55783" customFormat="false" ht="12" hidden="false" customHeight="false" outlineLevel="0" collapsed="false">
      <c r="BS55783" s="96" t="n">
        <f aca="false">BR55783-2.5</f>
        <v>-2.5</v>
      </c>
    </row>
    <row r="55784" customFormat="false" ht="12" hidden="false" customHeight="false" outlineLevel="0" collapsed="false">
      <c r="BS55784" s="96" t="n">
        <f aca="false">BR55784-2.5</f>
        <v>-2.5</v>
      </c>
    </row>
    <row r="55785" customFormat="false" ht="12" hidden="false" customHeight="false" outlineLevel="0" collapsed="false">
      <c r="BS55785" s="96" t="n">
        <f aca="false">BR55785-2.5</f>
        <v>-2.5</v>
      </c>
    </row>
    <row r="55786" customFormat="false" ht="12" hidden="false" customHeight="false" outlineLevel="0" collapsed="false">
      <c r="BS55786" s="96" t="n">
        <f aca="false">BR55786-2.5</f>
        <v>-2.5</v>
      </c>
    </row>
    <row r="55787" customFormat="false" ht="12" hidden="false" customHeight="false" outlineLevel="0" collapsed="false">
      <c r="BS55787" s="96" t="n">
        <f aca="false">BR55787-2.5</f>
        <v>-2.5</v>
      </c>
    </row>
    <row r="55788" customFormat="false" ht="12" hidden="false" customHeight="false" outlineLevel="0" collapsed="false">
      <c r="BS55788" s="96" t="n">
        <f aca="false">BR55788-2.5</f>
        <v>-2.5</v>
      </c>
    </row>
    <row r="55789" customFormat="false" ht="12" hidden="false" customHeight="false" outlineLevel="0" collapsed="false">
      <c r="BS55789" s="96" t="n">
        <f aca="false">BR55789-2.5</f>
        <v>-2.5</v>
      </c>
    </row>
    <row r="55790" customFormat="false" ht="12" hidden="false" customHeight="false" outlineLevel="0" collapsed="false">
      <c r="BS55790" s="96" t="n">
        <f aca="false">BR55790-2.5</f>
        <v>-2.5</v>
      </c>
    </row>
    <row r="55791" customFormat="false" ht="12" hidden="false" customHeight="false" outlineLevel="0" collapsed="false">
      <c r="BS55791" s="96" t="n">
        <f aca="false">BR55791-2.5</f>
        <v>-2.5</v>
      </c>
    </row>
    <row r="55792" customFormat="false" ht="12" hidden="false" customHeight="false" outlineLevel="0" collapsed="false">
      <c r="BS55792" s="96" t="n">
        <f aca="false">BR55792-2.5</f>
        <v>-2.5</v>
      </c>
    </row>
    <row r="55793" customFormat="false" ht="12" hidden="false" customHeight="false" outlineLevel="0" collapsed="false">
      <c r="BS55793" s="96" t="n">
        <f aca="false">BR55793-2.5</f>
        <v>-2.5</v>
      </c>
    </row>
    <row r="55794" customFormat="false" ht="12" hidden="false" customHeight="false" outlineLevel="0" collapsed="false">
      <c r="BS55794" s="96" t="n">
        <f aca="false">BR55794-2.5</f>
        <v>-2.5</v>
      </c>
    </row>
    <row r="55795" customFormat="false" ht="12" hidden="false" customHeight="false" outlineLevel="0" collapsed="false">
      <c r="BS55795" s="96" t="n">
        <f aca="false">BR55795-2.5</f>
        <v>-2.5</v>
      </c>
    </row>
    <row r="55796" customFormat="false" ht="12" hidden="false" customHeight="false" outlineLevel="0" collapsed="false">
      <c r="BS55796" s="96" t="n">
        <f aca="false">BR55796-2.5</f>
        <v>-2.5</v>
      </c>
    </row>
    <row r="55797" customFormat="false" ht="12" hidden="false" customHeight="false" outlineLevel="0" collapsed="false">
      <c r="BS55797" s="96" t="n">
        <f aca="false">BR55797-2.5</f>
        <v>-2.5</v>
      </c>
    </row>
    <row r="55798" customFormat="false" ht="12" hidden="false" customHeight="false" outlineLevel="0" collapsed="false">
      <c r="BS55798" s="96" t="n">
        <f aca="false">BR55798-2.5</f>
        <v>-2.5</v>
      </c>
    </row>
    <row r="55799" customFormat="false" ht="12" hidden="false" customHeight="false" outlineLevel="0" collapsed="false">
      <c r="BS55799" s="96" t="n">
        <f aca="false">BR55799-2.5</f>
        <v>-2.5</v>
      </c>
    </row>
    <row r="55800" customFormat="false" ht="12" hidden="false" customHeight="false" outlineLevel="0" collapsed="false">
      <c r="BS55800" s="96" t="n">
        <f aca="false">BR55800-2.5</f>
        <v>-2.5</v>
      </c>
    </row>
    <row r="55801" customFormat="false" ht="12" hidden="false" customHeight="false" outlineLevel="0" collapsed="false">
      <c r="BS55801" s="96" t="n">
        <f aca="false">BR55801-2.5</f>
        <v>-2.5</v>
      </c>
    </row>
    <row r="55802" customFormat="false" ht="12" hidden="false" customHeight="false" outlineLevel="0" collapsed="false">
      <c r="BS55802" s="96" t="n">
        <f aca="false">BR55802-2.5</f>
        <v>-2.5</v>
      </c>
    </row>
    <row r="55803" customFormat="false" ht="12" hidden="false" customHeight="false" outlineLevel="0" collapsed="false">
      <c r="BS55803" s="96" t="n">
        <f aca="false">BR55803-2.5</f>
        <v>-2.5</v>
      </c>
    </row>
    <row r="55804" customFormat="false" ht="12" hidden="false" customHeight="false" outlineLevel="0" collapsed="false">
      <c r="BS55804" s="96" t="n">
        <f aca="false">BR55804-2.5</f>
        <v>-2.5</v>
      </c>
    </row>
    <row r="55805" customFormat="false" ht="12" hidden="false" customHeight="false" outlineLevel="0" collapsed="false">
      <c r="BS55805" s="96" t="n">
        <f aca="false">BR55805-2.5</f>
        <v>-2.5</v>
      </c>
    </row>
    <row r="55806" customFormat="false" ht="12" hidden="false" customHeight="false" outlineLevel="0" collapsed="false">
      <c r="BS55806" s="96" t="n">
        <f aca="false">BR55806-2.5</f>
        <v>-2.5</v>
      </c>
    </row>
    <row r="55807" customFormat="false" ht="12" hidden="false" customHeight="false" outlineLevel="0" collapsed="false">
      <c r="BS55807" s="96" t="n">
        <f aca="false">BR55807-2.5</f>
        <v>-2.5</v>
      </c>
    </row>
    <row r="55808" customFormat="false" ht="12" hidden="false" customHeight="false" outlineLevel="0" collapsed="false">
      <c r="BS55808" s="96" t="n">
        <f aca="false">BR55808-2.5</f>
        <v>-2.5</v>
      </c>
    </row>
    <row r="55809" customFormat="false" ht="12" hidden="false" customHeight="false" outlineLevel="0" collapsed="false">
      <c r="BS55809" s="96" t="n">
        <f aca="false">BR55809-2.5</f>
        <v>-2.5</v>
      </c>
    </row>
    <row r="55810" customFormat="false" ht="12" hidden="false" customHeight="false" outlineLevel="0" collapsed="false">
      <c r="BS55810" s="96" t="n">
        <f aca="false">BR55810-2.5</f>
        <v>-2.5</v>
      </c>
    </row>
    <row r="55811" customFormat="false" ht="12" hidden="false" customHeight="false" outlineLevel="0" collapsed="false">
      <c r="BS55811" s="96" t="n">
        <f aca="false">BR55811-2.5</f>
        <v>-2.5</v>
      </c>
    </row>
    <row r="55812" customFormat="false" ht="12" hidden="false" customHeight="false" outlineLevel="0" collapsed="false">
      <c r="BS55812" s="96" t="n">
        <f aca="false">BR55812-2.5</f>
        <v>-2.5</v>
      </c>
    </row>
    <row r="55813" customFormat="false" ht="12" hidden="false" customHeight="false" outlineLevel="0" collapsed="false">
      <c r="BS55813" s="96" t="n">
        <f aca="false">BR55813-2.5</f>
        <v>-2.5</v>
      </c>
    </row>
    <row r="55814" customFormat="false" ht="12" hidden="false" customHeight="false" outlineLevel="0" collapsed="false">
      <c r="BS55814" s="96" t="n">
        <f aca="false">BR55814-2.5</f>
        <v>-2.5</v>
      </c>
    </row>
    <row r="55815" customFormat="false" ht="12" hidden="false" customHeight="false" outlineLevel="0" collapsed="false">
      <c r="BS55815" s="96" t="n">
        <f aca="false">BR55815-2.5</f>
        <v>-2.5</v>
      </c>
    </row>
    <row r="55816" customFormat="false" ht="12" hidden="false" customHeight="false" outlineLevel="0" collapsed="false">
      <c r="BS55816" s="96" t="n">
        <f aca="false">BR55816-2.5</f>
        <v>-2.5</v>
      </c>
    </row>
    <row r="55817" customFormat="false" ht="12" hidden="false" customHeight="false" outlineLevel="0" collapsed="false">
      <c r="BS55817" s="96" t="n">
        <f aca="false">BR55817-2.5</f>
        <v>-2.5</v>
      </c>
    </row>
    <row r="55818" customFormat="false" ht="12" hidden="false" customHeight="false" outlineLevel="0" collapsed="false">
      <c r="BS55818" s="96" t="n">
        <f aca="false">BR55818-2.5</f>
        <v>-2.5</v>
      </c>
    </row>
    <row r="55819" customFormat="false" ht="12" hidden="false" customHeight="false" outlineLevel="0" collapsed="false">
      <c r="BS55819" s="96" t="n">
        <f aca="false">BR55819-2.5</f>
        <v>-2.5</v>
      </c>
    </row>
    <row r="55820" customFormat="false" ht="12" hidden="false" customHeight="false" outlineLevel="0" collapsed="false">
      <c r="BS55820" s="96" t="n">
        <f aca="false">BR55820-2.5</f>
        <v>-2.5</v>
      </c>
    </row>
    <row r="55821" customFormat="false" ht="12" hidden="false" customHeight="false" outlineLevel="0" collapsed="false">
      <c r="BS55821" s="96" t="n">
        <f aca="false">BR55821-2.5</f>
        <v>-2.5</v>
      </c>
    </row>
    <row r="55822" customFormat="false" ht="12" hidden="false" customHeight="false" outlineLevel="0" collapsed="false">
      <c r="BS55822" s="96" t="n">
        <f aca="false">BR55822-2.5</f>
        <v>-2.5</v>
      </c>
    </row>
    <row r="55823" customFormat="false" ht="12" hidden="false" customHeight="false" outlineLevel="0" collapsed="false">
      <c r="BS55823" s="96" t="n">
        <f aca="false">BR55823-2.5</f>
        <v>-2.5</v>
      </c>
    </row>
    <row r="55824" customFormat="false" ht="12" hidden="false" customHeight="false" outlineLevel="0" collapsed="false">
      <c r="BS55824" s="96" t="n">
        <f aca="false">BR55824-2.5</f>
        <v>-2.5</v>
      </c>
    </row>
    <row r="55825" customFormat="false" ht="12" hidden="false" customHeight="false" outlineLevel="0" collapsed="false">
      <c r="BS55825" s="96" t="n">
        <f aca="false">BR55825-2.5</f>
        <v>-2.5</v>
      </c>
    </row>
    <row r="55826" customFormat="false" ht="12" hidden="false" customHeight="false" outlineLevel="0" collapsed="false">
      <c r="BS55826" s="96" t="n">
        <f aca="false">BR55826-2.5</f>
        <v>-2.5</v>
      </c>
    </row>
    <row r="55827" customFormat="false" ht="12" hidden="false" customHeight="false" outlineLevel="0" collapsed="false">
      <c r="BS55827" s="96" t="n">
        <f aca="false">BR55827-2.5</f>
        <v>-2.5</v>
      </c>
    </row>
    <row r="55828" customFormat="false" ht="12" hidden="false" customHeight="false" outlineLevel="0" collapsed="false">
      <c r="BS55828" s="96" t="n">
        <f aca="false">BR55828-2.5</f>
        <v>-2.5</v>
      </c>
    </row>
    <row r="55829" customFormat="false" ht="12" hidden="false" customHeight="false" outlineLevel="0" collapsed="false">
      <c r="BS55829" s="96" t="n">
        <f aca="false">BR55829-2.5</f>
        <v>-2.5</v>
      </c>
    </row>
    <row r="55830" customFormat="false" ht="12" hidden="false" customHeight="false" outlineLevel="0" collapsed="false">
      <c r="BS55830" s="96" t="n">
        <f aca="false">BR55830-2.5</f>
        <v>-2.5</v>
      </c>
    </row>
    <row r="55831" customFormat="false" ht="12" hidden="false" customHeight="false" outlineLevel="0" collapsed="false">
      <c r="BS55831" s="96" t="n">
        <f aca="false">BR55831-2.5</f>
        <v>-2.5</v>
      </c>
    </row>
    <row r="55832" customFormat="false" ht="12" hidden="false" customHeight="false" outlineLevel="0" collapsed="false">
      <c r="BS55832" s="96" t="n">
        <f aca="false">BR55832-2.5</f>
        <v>-2.5</v>
      </c>
    </row>
    <row r="55833" customFormat="false" ht="12" hidden="false" customHeight="false" outlineLevel="0" collapsed="false">
      <c r="BS55833" s="96" t="n">
        <f aca="false">BR55833-2.5</f>
        <v>-2.5</v>
      </c>
    </row>
    <row r="55834" customFormat="false" ht="12" hidden="false" customHeight="false" outlineLevel="0" collapsed="false">
      <c r="BS55834" s="96" t="n">
        <f aca="false">BR55834-2.5</f>
        <v>-2.5</v>
      </c>
    </row>
    <row r="55835" customFormat="false" ht="12" hidden="false" customHeight="false" outlineLevel="0" collapsed="false">
      <c r="BS55835" s="96" t="n">
        <f aca="false">BR55835-2.5</f>
        <v>-2.5</v>
      </c>
    </row>
    <row r="55836" customFormat="false" ht="12" hidden="false" customHeight="false" outlineLevel="0" collapsed="false">
      <c r="BS55836" s="96" t="n">
        <f aca="false">BR55836-2.5</f>
        <v>-2.5</v>
      </c>
    </row>
    <row r="55837" customFormat="false" ht="12" hidden="false" customHeight="false" outlineLevel="0" collapsed="false">
      <c r="BS55837" s="96" t="n">
        <f aca="false">BR55837-2.5</f>
        <v>-2.5</v>
      </c>
    </row>
    <row r="55838" customFormat="false" ht="12" hidden="false" customHeight="false" outlineLevel="0" collapsed="false">
      <c r="BS55838" s="96" t="n">
        <f aca="false">BR55838-2.5</f>
        <v>-2.5</v>
      </c>
    </row>
    <row r="55839" customFormat="false" ht="12" hidden="false" customHeight="false" outlineLevel="0" collapsed="false">
      <c r="BS55839" s="96" t="n">
        <f aca="false">BR55839-2.5</f>
        <v>-2.5</v>
      </c>
    </row>
    <row r="55840" customFormat="false" ht="12" hidden="false" customHeight="false" outlineLevel="0" collapsed="false">
      <c r="BS55840" s="96" t="n">
        <f aca="false">BR55840-2.5</f>
        <v>-2.5</v>
      </c>
    </row>
    <row r="55841" customFormat="false" ht="12" hidden="false" customHeight="false" outlineLevel="0" collapsed="false">
      <c r="BS55841" s="96" t="n">
        <f aca="false">BR55841-2.5</f>
        <v>-2.5</v>
      </c>
    </row>
    <row r="55842" customFormat="false" ht="12" hidden="false" customHeight="false" outlineLevel="0" collapsed="false">
      <c r="BS55842" s="96" t="n">
        <f aca="false">BR55842-2.5</f>
        <v>-2.5</v>
      </c>
    </row>
    <row r="55843" customFormat="false" ht="12" hidden="false" customHeight="false" outlineLevel="0" collapsed="false">
      <c r="BS55843" s="96" t="n">
        <f aca="false">BR55843-2.5</f>
        <v>-2.5</v>
      </c>
    </row>
    <row r="55844" customFormat="false" ht="12" hidden="false" customHeight="false" outlineLevel="0" collapsed="false">
      <c r="BS55844" s="96" t="n">
        <f aca="false">BR55844-2.5</f>
        <v>-2.5</v>
      </c>
    </row>
    <row r="55845" customFormat="false" ht="12" hidden="false" customHeight="false" outlineLevel="0" collapsed="false">
      <c r="BS55845" s="96" t="n">
        <f aca="false">BR55845-2.5</f>
        <v>-2.5</v>
      </c>
    </row>
    <row r="55846" customFormat="false" ht="12" hidden="false" customHeight="false" outlineLevel="0" collapsed="false">
      <c r="BS55846" s="96" t="n">
        <f aca="false">BR55846-2.5</f>
        <v>-2.5</v>
      </c>
    </row>
    <row r="55847" customFormat="false" ht="12" hidden="false" customHeight="false" outlineLevel="0" collapsed="false">
      <c r="BS55847" s="96" t="n">
        <f aca="false">BR55847-2.5</f>
        <v>-2.5</v>
      </c>
    </row>
    <row r="55848" customFormat="false" ht="12" hidden="false" customHeight="false" outlineLevel="0" collapsed="false">
      <c r="BS55848" s="96" t="n">
        <f aca="false">BR55848-2.5</f>
        <v>-2.5</v>
      </c>
    </row>
    <row r="55849" customFormat="false" ht="12" hidden="false" customHeight="false" outlineLevel="0" collapsed="false">
      <c r="BS55849" s="96" t="n">
        <f aca="false">BR55849-2.5</f>
        <v>-2.5</v>
      </c>
    </row>
    <row r="55850" customFormat="false" ht="12" hidden="false" customHeight="false" outlineLevel="0" collapsed="false">
      <c r="BS55850" s="96" t="n">
        <f aca="false">BR55850-2.5</f>
        <v>-2.5</v>
      </c>
    </row>
    <row r="55851" customFormat="false" ht="12" hidden="false" customHeight="false" outlineLevel="0" collapsed="false">
      <c r="BS55851" s="96" t="n">
        <f aca="false">BR55851-2.5</f>
        <v>-2.5</v>
      </c>
    </row>
    <row r="55852" customFormat="false" ht="12" hidden="false" customHeight="false" outlineLevel="0" collapsed="false">
      <c r="BS55852" s="96" t="n">
        <f aca="false">BR55852-2.5</f>
        <v>-2.5</v>
      </c>
    </row>
    <row r="55853" customFormat="false" ht="12" hidden="false" customHeight="false" outlineLevel="0" collapsed="false">
      <c r="BS55853" s="96" t="n">
        <f aca="false">BR55853-2.5</f>
        <v>-2.5</v>
      </c>
    </row>
    <row r="55854" customFormat="false" ht="12" hidden="false" customHeight="false" outlineLevel="0" collapsed="false">
      <c r="BS55854" s="96" t="n">
        <f aca="false">BR55854-2.5</f>
        <v>-2.5</v>
      </c>
    </row>
    <row r="55855" customFormat="false" ht="12" hidden="false" customHeight="false" outlineLevel="0" collapsed="false">
      <c r="BS55855" s="96" t="n">
        <f aca="false">BR55855-2.5</f>
        <v>-2.5</v>
      </c>
    </row>
    <row r="55856" customFormat="false" ht="12" hidden="false" customHeight="false" outlineLevel="0" collapsed="false">
      <c r="BS55856" s="96" t="n">
        <f aca="false">BR55856-2.5</f>
        <v>-2.5</v>
      </c>
    </row>
    <row r="55857" customFormat="false" ht="12" hidden="false" customHeight="false" outlineLevel="0" collapsed="false">
      <c r="BS55857" s="96" t="n">
        <f aca="false">BR55857-2.5</f>
        <v>-2.5</v>
      </c>
    </row>
    <row r="55858" customFormat="false" ht="12" hidden="false" customHeight="false" outlineLevel="0" collapsed="false">
      <c r="BS55858" s="96" t="n">
        <f aca="false">BR55858-2.5</f>
        <v>-2.5</v>
      </c>
    </row>
    <row r="55859" customFormat="false" ht="12" hidden="false" customHeight="false" outlineLevel="0" collapsed="false">
      <c r="BS55859" s="96" t="n">
        <f aca="false">BR55859-2.5</f>
        <v>-2.5</v>
      </c>
    </row>
    <row r="55860" customFormat="false" ht="12" hidden="false" customHeight="false" outlineLevel="0" collapsed="false">
      <c r="BS55860" s="96" t="n">
        <f aca="false">BR55860-2.5</f>
        <v>-2.5</v>
      </c>
    </row>
    <row r="55861" customFormat="false" ht="12" hidden="false" customHeight="false" outlineLevel="0" collapsed="false">
      <c r="BS55861" s="96" t="n">
        <f aca="false">BR55861-2.5</f>
        <v>-2.5</v>
      </c>
    </row>
    <row r="55862" customFormat="false" ht="12" hidden="false" customHeight="false" outlineLevel="0" collapsed="false">
      <c r="BS55862" s="96" t="n">
        <f aca="false">BR55862-2.5</f>
        <v>-2.5</v>
      </c>
    </row>
    <row r="55863" customFormat="false" ht="12" hidden="false" customHeight="false" outlineLevel="0" collapsed="false">
      <c r="BS55863" s="96" t="n">
        <f aca="false">BR55863-2.5</f>
        <v>-2.5</v>
      </c>
    </row>
    <row r="55864" customFormat="false" ht="12" hidden="false" customHeight="false" outlineLevel="0" collapsed="false">
      <c r="BS55864" s="96" t="n">
        <f aca="false">BR55864-2.5</f>
        <v>-2.5</v>
      </c>
    </row>
    <row r="55865" customFormat="false" ht="12" hidden="false" customHeight="false" outlineLevel="0" collapsed="false">
      <c r="BS55865" s="96" t="n">
        <f aca="false">BR55865-2.5</f>
        <v>-2.5</v>
      </c>
    </row>
    <row r="55866" customFormat="false" ht="12" hidden="false" customHeight="false" outlineLevel="0" collapsed="false">
      <c r="BS55866" s="96" t="n">
        <f aca="false">BR55866-2.5</f>
        <v>-2.5</v>
      </c>
    </row>
    <row r="55867" customFormat="false" ht="12" hidden="false" customHeight="false" outlineLevel="0" collapsed="false">
      <c r="BS55867" s="96" t="n">
        <f aca="false">BR55867-2.5</f>
        <v>-2.5</v>
      </c>
    </row>
    <row r="55868" customFormat="false" ht="12" hidden="false" customHeight="false" outlineLevel="0" collapsed="false">
      <c r="BS55868" s="96" t="n">
        <f aca="false">BR55868-2.5</f>
        <v>-2.5</v>
      </c>
    </row>
    <row r="55869" customFormat="false" ht="12" hidden="false" customHeight="false" outlineLevel="0" collapsed="false">
      <c r="BS55869" s="96" t="n">
        <f aca="false">BR55869-2.5</f>
        <v>-2.5</v>
      </c>
    </row>
    <row r="55870" customFormat="false" ht="12" hidden="false" customHeight="false" outlineLevel="0" collapsed="false">
      <c r="BS55870" s="96" t="n">
        <f aca="false">BR55870-2.5</f>
        <v>-2.5</v>
      </c>
    </row>
    <row r="55871" customFormat="false" ht="12" hidden="false" customHeight="false" outlineLevel="0" collapsed="false">
      <c r="BS55871" s="96" t="n">
        <f aca="false">BR55871-2.5</f>
        <v>-2.5</v>
      </c>
    </row>
    <row r="55872" customFormat="false" ht="12" hidden="false" customHeight="false" outlineLevel="0" collapsed="false">
      <c r="BS55872" s="96" t="n">
        <f aca="false">BR55872-2.5</f>
        <v>-2.5</v>
      </c>
    </row>
    <row r="55873" customFormat="false" ht="12" hidden="false" customHeight="false" outlineLevel="0" collapsed="false">
      <c r="BS55873" s="96" t="n">
        <f aca="false">BR55873-2.5</f>
        <v>-2.5</v>
      </c>
    </row>
    <row r="55874" customFormat="false" ht="12" hidden="false" customHeight="false" outlineLevel="0" collapsed="false">
      <c r="BS55874" s="96" t="n">
        <f aca="false">BR55874-2.5</f>
        <v>-2.5</v>
      </c>
    </row>
    <row r="55875" customFormat="false" ht="12" hidden="false" customHeight="false" outlineLevel="0" collapsed="false">
      <c r="BS55875" s="96" t="n">
        <f aca="false">BR55875-2.5</f>
        <v>-2.5</v>
      </c>
    </row>
    <row r="55876" customFormat="false" ht="12" hidden="false" customHeight="false" outlineLevel="0" collapsed="false">
      <c r="BS55876" s="96" t="n">
        <f aca="false">BR55876-2.5</f>
        <v>-2.5</v>
      </c>
    </row>
    <row r="55877" customFormat="false" ht="12" hidden="false" customHeight="false" outlineLevel="0" collapsed="false">
      <c r="BS55877" s="96" t="n">
        <f aca="false">BR55877-2.5</f>
        <v>-2.5</v>
      </c>
    </row>
    <row r="55878" customFormat="false" ht="12" hidden="false" customHeight="false" outlineLevel="0" collapsed="false">
      <c r="BS55878" s="96" t="n">
        <f aca="false">BR55878-2.5</f>
        <v>-2.5</v>
      </c>
    </row>
    <row r="55879" customFormat="false" ht="12" hidden="false" customHeight="false" outlineLevel="0" collapsed="false">
      <c r="BS55879" s="96" t="n">
        <f aca="false">BR55879-2.5</f>
        <v>-2.5</v>
      </c>
    </row>
    <row r="55880" customFormat="false" ht="12" hidden="false" customHeight="false" outlineLevel="0" collapsed="false">
      <c r="BS55880" s="96" t="n">
        <f aca="false">BR55880-2.5</f>
        <v>-2.5</v>
      </c>
    </row>
    <row r="55881" customFormat="false" ht="12" hidden="false" customHeight="false" outlineLevel="0" collapsed="false">
      <c r="BS55881" s="96" t="n">
        <f aca="false">BR55881-2.5</f>
        <v>-2.5</v>
      </c>
    </row>
    <row r="55882" customFormat="false" ht="12" hidden="false" customHeight="false" outlineLevel="0" collapsed="false">
      <c r="BS55882" s="96" t="n">
        <f aca="false">BR55882-2.5</f>
        <v>-2.5</v>
      </c>
    </row>
    <row r="55883" customFormat="false" ht="12" hidden="false" customHeight="false" outlineLevel="0" collapsed="false">
      <c r="BS55883" s="96" t="n">
        <f aca="false">BR55883-2.5</f>
        <v>-2.5</v>
      </c>
    </row>
    <row r="55884" customFormat="false" ht="12" hidden="false" customHeight="false" outlineLevel="0" collapsed="false">
      <c r="BS55884" s="96" t="n">
        <f aca="false">BR55884-2.5</f>
        <v>-2.5</v>
      </c>
    </row>
    <row r="55885" customFormat="false" ht="12" hidden="false" customHeight="false" outlineLevel="0" collapsed="false">
      <c r="BS55885" s="96" t="n">
        <f aca="false">BR55885-2.5</f>
        <v>-2.5</v>
      </c>
    </row>
    <row r="55886" customFormat="false" ht="12" hidden="false" customHeight="false" outlineLevel="0" collapsed="false">
      <c r="BS55886" s="96" t="n">
        <f aca="false">BR55886-2.5</f>
        <v>-2.5</v>
      </c>
    </row>
    <row r="55887" customFormat="false" ht="12" hidden="false" customHeight="false" outlineLevel="0" collapsed="false">
      <c r="BS55887" s="96" t="n">
        <f aca="false">BR55887-2.5</f>
        <v>-2.5</v>
      </c>
    </row>
    <row r="55888" customFormat="false" ht="12" hidden="false" customHeight="false" outlineLevel="0" collapsed="false">
      <c r="BS55888" s="96" t="n">
        <f aca="false">BR55888-2.5</f>
        <v>-2.5</v>
      </c>
    </row>
    <row r="55889" customFormat="false" ht="12" hidden="false" customHeight="false" outlineLevel="0" collapsed="false">
      <c r="BS55889" s="96" t="n">
        <f aca="false">BR55889-2.5</f>
        <v>-2.5</v>
      </c>
    </row>
    <row r="55890" customFormat="false" ht="12" hidden="false" customHeight="false" outlineLevel="0" collapsed="false">
      <c r="BS55890" s="96" t="n">
        <f aca="false">BR55890-2.5</f>
        <v>-2.5</v>
      </c>
    </row>
    <row r="55891" customFormat="false" ht="12" hidden="false" customHeight="false" outlineLevel="0" collapsed="false">
      <c r="BS55891" s="96" t="n">
        <f aca="false">BR55891-2.5</f>
        <v>-2.5</v>
      </c>
    </row>
    <row r="55892" customFormat="false" ht="12" hidden="false" customHeight="false" outlineLevel="0" collapsed="false">
      <c r="BS55892" s="96" t="n">
        <f aca="false">BR55892-2.5</f>
        <v>-2.5</v>
      </c>
    </row>
    <row r="55893" customFormat="false" ht="12" hidden="false" customHeight="false" outlineLevel="0" collapsed="false">
      <c r="BS55893" s="96" t="n">
        <f aca="false">BR55893-2.5</f>
        <v>-2.5</v>
      </c>
    </row>
    <row r="55894" customFormat="false" ht="12" hidden="false" customHeight="false" outlineLevel="0" collapsed="false">
      <c r="BS55894" s="96" t="n">
        <f aca="false">BR55894-2.5</f>
        <v>-2.5</v>
      </c>
    </row>
    <row r="55895" customFormat="false" ht="12" hidden="false" customHeight="false" outlineLevel="0" collapsed="false">
      <c r="BS55895" s="96" t="n">
        <f aca="false">BR55895-2.5</f>
        <v>-2.5</v>
      </c>
    </row>
    <row r="55896" customFormat="false" ht="12" hidden="false" customHeight="false" outlineLevel="0" collapsed="false">
      <c r="BS55896" s="96" t="n">
        <f aca="false">BR55896-2.5</f>
        <v>-2.5</v>
      </c>
    </row>
    <row r="55897" customFormat="false" ht="12" hidden="false" customHeight="false" outlineLevel="0" collapsed="false">
      <c r="BS55897" s="96" t="n">
        <f aca="false">BR55897-2.5</f>
        <v>-2.5</v>
      </c>
    </row>
    <row r="55898" customFormat="false" ht="12" hidden="false" customHeight="false" outlineLevel="0" collapsed="false">
      <c r="BS55898" s="96" t="n">
        <f aca="false">BR55898-2.5</f>
        <v>-2.5</v>
      </c>
    </row>
    <row r="55899" customFormat="false" ht="12" hidden="false" customHeight="false" outlineLevel="0" collapsed="false">
      <c r="BS55899" s="96" t="n">
        <f aca="false">BR55899-2.5</f>
        <v>-2.5</v>
      </c>
    </row>
    <row r="55900" customFormat="false" ht="12" hidden="false" customHeight="false" outlineLevel="0" collapsed="false">
      <c r="BS55900" s="96" t="n">
        <f aca="false">BR55900-2.5</f>
        <v>-2.5</v>
      </c>
    </row>
    <row r="55901" customFormat="false" ht="12" hidden="false" customHeight="false" outlineLevel="0" collapsed="false">
      <c r="BS55901" s="96" t="n">
        <f aca="false">BR55901-2.5</f>
        <v>-2.5</v>
      </c>
    </row>
    <row r="55902" customFormat="false" ht="12" hidden="false" customHeight="false" outlineLevel="0" collapsed="false">
      <c r="BS55902" s="96" t="n">
        <f aca="false">BR55902-2.5</f>
        <v>-2.5</v>
      </c>
    </row>
    <row r="55903" customFormat="false" ht="12" hidden="false" customHeight="false" outlineLevel="0" collapsed="false">
      <c r="BS55903" s="96" t="n">
        <f aca="false">BR55903-2.5</f>
        <v>-2.5</v>
      </c>
    </row>
    <row r="55904" customFormat="false" ht="12" hidden="false" customHeight="false" outlineLevel="0" collapsed="false">
      <c r="BS55904" s="96" t="n">
        <f aca="false">BR55904-2.5</f>
        <v>-2.5</v>
      </c>
    </row>
    <row r="55905" customFormat="false" ht="12" hidden="false" customHeight="false" outlineLevel="0" collapsed="false">
      <c r="BS55905" s="96" t="n">
        <f aca="false">BR55905-2.5</f>
        <v>-2.5</v>
      </c>
    </row>
    <row r="55906" customFormat="false" ht="12" hidden="false" customHeight="false" outlineLevel="0" collapsed="false">
      <c r="BS55906" s="96" t="n">
        <f aca="false">BR55906-2.5</f>
        <v>-2.5</v>
      </c>
    </row>
    <row r="55907" customFormat="false" ht="12" hidden="false" customHeight="false" outlineLevel="0" collapsed="false">
      <c r="BS55907" s="96" t="n">
        <f aca="false">BR55907-2.5</f>
        <v>-2.5</v>
      </c>
    </row>
    <row r="55908" customFormat="false" ht="12" hidden="false" customHeight="false" outlineLevel="0" collapsed="false">
      <c r="BS55908" s="96" t="n">
        <f aca="false">BR55908-2.5</f>
        <v>-2.5</v>
      </c>
    </row>
    <row r="55909" customFormat="false" ht="12" hidden="false" customHeight="false" outlineLevel="0" collapsed="false">
      <c r="BS55909" s="96" t="n">
        <f aca="false">BR55909-2.5</f>
        <v>-2.5</v>
      </c>
    </row>
    <row r="55910" customFormat="false" ht="12" hidden="false" customHeight="false" outlineLevel="0" collapsed="false">
      <c r="BS55910" s="96" t="n">
        <f aca="false">BR55910-2.5</f>
        <v>-2.5</v>
      </c>
    </row>
    <row r="55911" customFormat="false" ht="12" hidden="false" customHeight="false" outlineLevel="0" collapsed="false">
      <c r="BS55911" s="96" t="n">
        <f aca="false">BR55911-2.5</f>
        <v>-2.5</v>
      </c>
    </row>
    <row r="55912" customFormat="false" ht="12" hidden="false" customHeight="false" outlineLevel="0" collapsed="false">
      <c r="BS55912" s="96" t="n">
        <f aca="false">BR55912-2.5</f>
        <v>-2.5</v>
      </c>
    </row>
    <row r="55913" customFormat="false" ht="12" hidden="false" customHeight="false" outlineLevel="0" collapsed="false">
      <c r="BS55913" s="96" t="n">
        <f aca="false">BR55913-2.5</f>
        <v>-2.5</v>
      </c>
    </row>
    <row r="55914" customFormat="false" ht="12" hidden="false" customHeight="false" outlineLevel="0" collapsed="false">
      <c r="BS55914" s="96" t="n">
        <f aca="false">BR55914-2.5</f>
        <v>-2.5</v>
      </c>
    </row>
    <row r="55915" customFormat="false" ht="12" hidden="false" customHeight="false" outlineLevel="0" collapsed="false">
      <c r="BS55915" s="96" t="n">
        <f aca="false">BR55915-2.5</f>
        <v>-2.5</v>
      </c>
    </row>
    <row r="55916" customFormat="false" ht="12" hidden="false" customHeight="false" outlineLevel="0" collapsed="false">
      <c r="BS55916" s="96" t="n">
        <f aca="false">BR55916-2.5</f>
        <v>-2.5</v>
      </c>
    </row>
    <row r="55917" customFormat="false" ht="12" hidden="false" customHeight="false" outlineLevel="0" collapsed="false">
      <c r="BS55917" s="96" t="n">
        <f aca="false">BR55917-2.5</f>
        <v>-2.5</v>
      </c>
    </row>
    <row r="55918" customFormat="false" ht="12" hidden="false" customHeight="false" outlineLevel="0" collapsed="false">
      <c r="BS55918" s="96" t="n">
        <f aca="false">BR55918-2.5</f>
        <v>-2.5</v>
      </c>
    </row>
    <row r="55919" customFormat="false" ht="12" hidden="false" customHeight="false" outlineLevel="0" collapsed="false">
      <c r="BS55919" s="96" t="n">
        <f aca="false">BR55919-2.5</f>
        <v>-2.5</v>
      </c>
    </row>
    <row r="55920" customFormat="false" ht="12" hidden="false" customHeight="false" outlineLevel="0" collapsed="false">
      <c r="BS55920" s="96" t="n">
        <f aca="false">BR55920-2.5</f>
        <v>-2.5</v>
      </c>
    </row>
    <row r="55921" customFormat="false" ht="12" hidden="false" customHeight="false" outlineLevel="0" collapsed="false">
      <c r="BS55921" s="96" t="n">
        <f aca="false">BR55921-2.5</f>
        <v>-2.5</v>
      </c>
    </row>
    <row r="55922" customFormat="false" ht="12" hidden="false" customHeight="false" outlineLevel="0" collapsed="false">
      <c r="BS55922" s="96" t="n">
        <f aca="false">BR55922-2.5</f>
        <v>-2.5</v>
      </c>
    </row>
    <row r="55923" customFormat="false" ht="12" hidden="false" customHeight="false" outlineLevel="0" collapsed="false">
      <c r="BS55923" s="96" t="n">
        <f aca="false">BR55923-2.5</f>
        <v>-2.5</v>
      </c>
    </row>
    <row r="55924" customFormat="false" ht="12" hidden="false" customHeight="false" outlineLevel="0" collapsed="false">
      <c r="BS55924" s="96" t="n">
        <f aca="false">BR55924-2.5</f>
        <v>-2.5</v>
      </c>
    </row>
    <row r="55925" customFormat="false" ht="12" hidden="false" customHeight="false" outlineLevel="0" collapsed="false">
      <c r="BS55925" s="96" t="n">
        <f aca="false">BR55925-2.5</f>
        <v>-2.5</v>
      </c>
    </row>
    <row r="55926" customFormat="false" ht="12" hidden="false" customHeight="false" outlineLevel="0" collapsed="false">
      <c r="BS55926" s="96" t="n">
        <f aca="false">BR55926-2.5</f>
        <v>-2.5</v>
      </c>
    </row>
    <row r="55927" customFormat="false" ht="12" hidden="false" customHeight="false" outlineLevel="0" collapsed="false">
      <c r="BS55927" s="96" t="n">
        <f aca="false">BR55927-2.5</f>
        <v>-2.5</v>
      </c>
    </row>
    <row r="55928" customFormat="false" ht="12" hidden="false" customHeight="false" outlineLevel="0" collapsed="false">
      <c r="BS55928" s="96" t="n">
        <f aca="false">BR55928-2.5</f>
        <v>-2.5</v>
      </c>
    </row>
    <row r="55929" customFormat="false" ht="12" hidden="false" customHeight="false" outlineLevel="0" collapsed="false">
      <c r="BS55929" s="96" t="n">
        <f aca="false">BR55929-2.5</f>
        <v>-2.5</v>
      </c>
    </row>
    <row r="55930" customFormat="false" ht="12" hidden="false" customHeight="false" outlineLevel="0" collapsed="false">
      <c r="BS55930" s="96" t="n">
        <f aca="false">BR55930-2.5</f>
        <v>-2.5</v>
      </c>
    </row>
    <row r="55931" customFormat="false" ht="12" hidden="false" customHeight="false" outlineLevel="0" collapsed="false">
      <c r="BS55931" s="96" t="n">
        <f aca="false">BR55931-2.5</f>
        <v>-2.5</v>
      </c>
    </row>
    <row r="55932" customFormat="false" ht="12" hidden="false" customHeight="false" outlineLevel="0" collapsed="false">
      <c r="BS55932" s="96" t="n">
        <f aca="false">BR55932-2.5</f>
        <v>-2.5</v>
      </c>
    </row>
    <row r="55933" customFormat="false" ht="12" hidden="false" customHeight="false" outlineLevel="0" collapsed="false">
      <c r="BS55933" s="96" t="n">
        <f aca="false">BR55933-2.5</f>
        <v>-2.5</v>
      </c>
    </row>
    <row r="55934" customFormat="false" ht="12" hidden="false" customHeight="false" outlineLevel="0" collapsed="false">
      <c r="BS55934" s="96" t="n">
        <f aca="false">BR55934-2.5</f>
        <v>-2.5</v>
      </c>
    </row>
    <row r="55935" customFormat="false" ht="12" hidden="false" customHeight="false" outlineLevel="0" collapsed="false">
      <c r="BS55935" s="96" t="n">
        <f aca="false">BR55935-2.5</f>
        <v>-2.5</v>
      </c>
    </row>
    <row r="55936" customFormat="false" ht="12" hidden="false" customHeight="false" outlineLevel="0" collapsed="false">
      <c r="BS55936" s="96" t="n">
        <f aca="false">BR55936-2.5</f>
        <v>-2.5</v>
      </c>
    </row>
    <row r="55937" customFormat="false" ht="12" hidden="false" customHeight="false" outlineLevel="0" collapsed="false">
      <c r="BS55937" s="96" t="n">
        <f aca="false">BR55937-2.5</f>
        <v>-2.5</v>
      </c>
    </row>
    <row r="55938" customFormat="false" ht="12" hidden="false" customHeight="false" outlineLevel="0" collapsed="false">
      <c r="BS55938" s="96" t="n">
        <f aca="false">BR55938-2.5</f>
        <v>-2.5</v>
      </c>
    </row>
    <row r="55939" customFormat="false" ht="12" hidden="false" customHeight="false" outlineLevel="0" collapsed="false">
      <c r="BS55939" s="96" t="n">
        <f aca="false">BR55939-2.5</f>
        <v>-2.5</v>
      </c>
    </row>
    <row r="55940" customFormat="false" ht="12" hidden="false" customHeight="false" outlineLevel="0" collapsed="false">
      <c r="BS55940" s="96" t="n">
        <f aca="false">BR55940-2.5</f>
        <v>-2.5</v>
      </c>
    </row>
    <row r="55941" customFormat="false" ht="12" hidden="false" customHeight="false" outlineLevel="0" collapsed="false">
      <c r="BS55941" s="96" t="n">
        <f aca="false">BR55941-2.5</f>
        <v>-2.5</v>
      </c>
    </row>
    <row r="55942" customFormat="false" ht="12" hidden="false" customHeight="false" outlineLevel="0" collapsed="false">
      <c r="BS55942" s="96" t="n">
        <f aca="false">BR55942-2.5</f>
        <v>-2.5</v>
      </c>
    </row>
    <row r="55943" customFormat="false" ht="12" hidden="false" customHeight="false" outlineLevel="0" collapsed="false">
      <c r="BS55943" s="96" t="n">
        <f aca="false">BR55943-2.5</f>
        <v>-2.5</v>
      </c>
    </row>
    <row r="55944" customFormat="false" ht="12" hidden="false" customHeight="false" outlineLevel="0" collapsed="false">
      <c r="BS55944" s="96" t="n">
        <f aca="false">BR55944-2.5</f>
        <v>-2.5</v>
      </c>
    </row>
    <row r="55945" customFormat="false" ht="12" hidden="false" customHeight="false" outlineLevel="0" collapsed="false">
      <c r="BS55945" s="96" t="n">
        <f aca="false">BR55945-2.5</f>
        <v>-2.5</v>
      </c>
    </row>
    <row r="55946" customFormat="false" ht="12" hidden="false" customHeight="false" outlineLevel="0" collapsed="false">
      <c r="BS55946" s="96" t="n">
        <f aca="false">BR55946-2.5</f>
        <v>-2.5</v>
      </c>
    </row>
    <row r="55947" customFormat="false" ht="12" hidden="false" customHeight="false" outlineLevel="0" collapsed="false">
      <c r="BS55947" s="96" t="n">
        <f aca="false">BR55947-2.5</f>
        <v>-2.5</v>
      </c>
    </row>
    <row r="55948" customFormat="false" ht="12" hidden="false" customHeight="false" outlineLevel="0" collapsed="false">
      <c r="BS55948" s="96" t="n">
        <f aca="false">BR55948-2.5</f>
        <v>-2.5</v>
      </c>
    </row>
    <row r="55949" customFormat="false" ht="12" hidden="false" customHeight="false" outlineLevel="0" collapsed="false">
      <c r="BS55949" s="96" t="n">
        <f aca="false">BR55949-2.5</f>
        <v>-2.5</v>
      </c>
    </row>
    <row r="55950" customFormat="false" ht="12" hidden="false" customHeight="false" outlineLevel="0" collapsed="false">
      <c r="BS55950" s="96" t="n">
        <f aca="false">BR55950-2.5</f>
        <v>-2.5</v>
      </c>
    </row>
    <row r="55951" customFormat="false" ht="12" hidden="false" customHeight="false" outlineLevel="0" collapsed="false">
      <c r="BS55951" s="96" t="n">
        <f aca="false">BR55951-2.5</f>
        <v>-2.5</v>
      </c>
    </row>
    <row r="55952" customFormat="false" ht="12" hidden="false" customHeight="false" outlineLevel="0" collapsed="false">
      <c r="BS55952" s="96" t="n">
        <f aca="false">BR55952-2.5</f>
        <v>-2.5</v>
      </c>
    </row>
    <row r="55953" customFormat="false" ht="12" hidden="false" customHeight="false" outlineLevel="0" collapsed="false">
      <c r="BS55953" s="96" t="n">
        <f aca="false">BR55953-2.5</f>
        <v>-2.5</v>
      </c>
    </row>
    <row r="55954" customFormat="false" ht="12" hidden="false" customHeight="false" outlineLevel="0" collapsed="false">
      <c r="BS55954" s="96" t="n">
        <f aca="false">BR55954-2.5</f>
        <v>-2.5</v>
      </c>
    </row>
    <row r="55955" customFormat="false" ht="12" hidden="false" customHeight="false" outlineLevel="0" collapsed="false">
      <c r="BS55955" s="96" t="n">
        <f aca="false">BR55955-2.5</f>
        <v>-2.5</v>
      </c>
    </row>
    <row r="55956" customFormat="false" ht="12" hidden="false" customHeight="false" outlineLevel="0" collapsed="false">
      <c r="BS55956" s="96" t="n">
        <f aca="false">BR55956-2.5</f>
        <v>-2.5</v>
      </c>
    </row>
    <row r="55957" customFormat="false" ht="12" hidden="false" customHeight="false" outlineLevel="0" collapsed="false">
      <c r="BS55957" s="96" t="n">
        <f aca="false">BR55957-2.5</f>
        <v>-2.5</v>
      </c>
    </row>
    <row r="55958" customFormat="false" ht="12" hidden="false" customHeight="false" outlineLevel="0" collapsed="false">
      <c r="BS55958" s="96" t="n">
        <f aca="false">BR55958-2.5</f>
        <v>-2.5</v>
      </c>
    </row>
    <row r="55959" customFormat="false" ht="12" hidden="false" customHeight="false" outlineLevel="0" collapsed="false">
      <c r="BS55959" s="96" t="n">
        <f aca="false">BR55959-2.5</f>
        <v>-2.5</v>
      </c>
    </row>
    <row r="55960" customFormat="false" ht="12" hidden="false" customHeight="false" outlineLevel="0" collapsed="false">
      <c r="BS55960" s="96" t="n">
        <f aca="false">BR55960-2.5</f>
        <v>-2.5</v>
      </c>
    </row>
    <row r="55961" customFormat="false" ht="12" hidden="false" customHeight="false" outlineLevel="0" collapsed="false">
      <c r="BS55961" s="96" t="n">
        <f aca="false">BR55961-2.5</f>
        <v>-2.5</v>
      </c>
    </row>
    <row r="55962" customFormat="false" ht="12" hidden="false" customHeight="false" outlineLevel="0" collapsed="false">
      <c r="BS55962" s="96" t="n">
        <f aca="false">BR55962-2.5</f>
        <v>-2.5</v>
      </c>
    </row>
    <row r="55963" customFormat="false" ht="12" hidden="false" customHeight="false" outlineLevel="0" collapsed="false">
      <c r="BS55963" s="96" t="n">
        <f aca="false">BR55963-2.5</f>
        <v>-2.5</v>
      </c>
    </row>
    <row r="55964" customFormat="false" ht="12" hidden="false" customHeight="false" outlineLevel="0" collapsed="false">
      <c r="BS55964" s="96" t="n">
        <f aca="false">BR55964-2.5</f>
        <v>-2.5</v>
      </c>
    </row>
    <row r="55965" customFormat="false" ht="12" hidden="false" customHeight="false" outlineLevel="0" collapsed="false">
      <c r="BS55965" s="96" t="n">
        <f aca="false">BR55965-2.5</f>
        <v>-2.5</v>
      </c>
    </row>
    <row r="55966" customFormat="false" ht="12" hidden="false" customHeight="false" outlineLevel="0" collapsed="false">
      <c r="BS55966" s="96" t="n">
        <f aca="false">BR55966-2.5</f>
        <v>-2.5</v>
      </c>
    </row>
    <row r="55967" customFormat="false" ht="12" hidden="false" customHeight="false" outlineLevel="0" collapsed="false">
      <c r="BS55967" s="96" t="n">
        <f aca="false">BR55967-2.5</f>
        <v>-2.5</v>
      </c>
    </row>
    <row r="55968" customFormat="false" ht="12" hidden="false" customHeight="false" outlineLevel="0" collapsed="false">
      <c r="BS55968" s="96" t="n">
        <f aca="false">BR55968-2.5</f>
        <v>-2.5</v>
      </c>
    </row>
    <row r="55969" customFormat="false" ht="12" hidden="false" customHeight="false" outlineLevel="0" collapsed="false">
      <c r="BS55969" s="96" t="n">
        <f aca="false">BR55969-2.5</f>
        <v>-2.5</v>
      </c>
    </row>
    <row r="55970" customFormat="false" ht="12" hidden="false" customHeight="false" outlineLevel="0" collapsed="false">
      <c r="BS55970" s="96" t="n">
        <f aca="false">BR55970-2.5</f>
        <v>-2.5</v>
      </c>
    </row>
    <row r="55971" customFormat="false" ht="12" hidden="false" customHeight="false" outlineLevel="0" collapsed="false">
      <c r="BS55971" s="96" t="n">
        <f aca="false">BR55971-2.5</f>
        <v>-2.5</v>
      </c>
    </row>
    <row r="55972" customFormat="false" ht="12" hidden="false" customHeight="false" outlineLevel="0" collapsed="false">
      <c r="BS55972" s="96" t="n">
        <f aca="false">BR55972-2.5</f>
        <v>-2.5</v>
      </c>
    </row>
    <row r="55973" customFormat="false" ht="12" hidden="false" customHeight="false" outlineLevel="0" collapsed="false">
      <c r="BS55973" s="96" t="n">
        <f aca="false">BR55973-2.5</f>
        <v>-2.5</v>
      </c>
    </row>
    <row r="55974" customFormat="false" ht="12" hidden="false" customHeight="false" outlineLevel="0" collapsed="false">
      <c r="BS55974" s="96" t="n">
        <f aca="false">BR55974-2.5</f>
        <v>-2.5</v>
      </c>
    </row>
    <row r="55975" customFormat="false" ht="12" hidden="false" customHeight="false" outlineLevel="0" collapsed="false">
      <c r="BS55975" s="96" t="n">
        <f aca="false">BR55975-2.5</f>
        <v>-2.5</v>
      </c>
    </row>
    <row r="55976" customFormat="false" ht="12" hidden="false" customHeight="false" outlineLevel="0" collapsed="false">
      <c r="BS55976" s="96" t="n">
        <f aca="false">BR55976-2.5</f>
        <v>-2.5</v>
      </c>
    </row>
    <row r="55977" customFormat="false" ht="12" hidden="false" customHeight="false" outlineLevel="0" collapsed="false">
      <c r="BS55977" s="96" t="n">
        <f aca="false">BR55977-2.5</f>
        <v>-2.5</v>
      </c>
    </row>
    <row r="55978" customFormat="false" ht="12" hidden="false" customHeight="false" outlineLevel="0" collapsed="false">
      <c r="BS55978" s="96" t="n">
        <f aca="false">BR55978-2.5</f>
        <v>-2.5</v>
      </c>
    </row>
    <row r="55979" customFormat="false" ht="12" hidden="false" customHeight="false" outlineLevel="0" collapsed="false">
      <c r="BS55979" s="96" t="n">
        <f aca="false">BR55979-2.5</f>
        <v>-2.5</v>
      </c>
    </row>
    <row r="55980" customFormat="false" ht="12" hidden="false" customHeight="false" outlineLevel="0" collapsed="false">
      <c r="BS55980" s="96" t="n">
        <f aca="false">BR55980-2.5</f>
        <v>-2.5</v>
      </c>
    </row>
    <row r="55981" customFormat="false" ht="12" hidden="false" customHeight="false" outlineLevel="0" collapsed="false">
      <c r="BS55981" s="96" t="n">
        <f aca="false">BR55981-2.5</f>
        <v>-2.5</v>
      </c>
    </row>
    <row r="55982" customFormat="false" ht="12" hidden="false" customHeight="false" outlineLevel="0" collapsed="false">
      <c r="BS55982" s="96" t="n">
        <f aca="false">BR55982-2.5</f>
        <v>-2.5</v>
      </c>
    </row>
    <row r="55983" customFormat="false" ht="12" hidden="false" customHeight="false" outlineLevel="0" collapsed="false">
      <c r="BS55983" s="96" t="n">
        <f aca="false">BR55983-2.5</f>
        <v>-2.5</v>
      </c>
    </row>
    <row r="55984" customFormat="false" ht="12" hidden="false" customHeight="false" outlineLevel="0" collapsed="false">
      <c r="BS55984" s="96" t="n">
        <f aca="false">BR55984-2.5</f>
        <v>-2.5</v>
      </c>
    </row>
    <row r="55985" customFormat="false" ht="12" hidden="false" customHeight="false" outlineLevel="0" collapsed="false">
      <c r="BS55985" s="96" t="n">
        <f aca="false">BR55985-2.5</f>
        <v>-2.5</v>
      </c>
    </row>
    <row r="55986" customFormat="false" ht="12" hidden="false" customHeight="false" outlineLevel="0" collapsed="false">
      <c r="BS55986" s="96" t="n">
        <f aca="false">BR55986-2.5</f>
        <v>-2.5</v>
      </c>
    </row>
    <row r="55987" customFormat="false" ht="12" hidden="false" customHeight="false" outlineLevel="0" collapsed="false">
      <c r="BS55987" s="96" t="n">
        <f aca="false">BR55987-2.5</f>
        <v>-2.5</v>
      </c>
    </row>
    <row r="55988" customFormat="false" ht="12" hidden="false" customHeight="false" outlineLevel="0" collapsed="false">
      <c r="BS55988" s="96" t="n">
        <f aca="false">BR55988-2.5</f>
        <v>-2.5</v>
      </c>
    </row>
    <row r="55989" customFormat="false" ht="12" hidden="false" customHeight="false" outlineLevel="0" collapsed="false">
      <c r="BS55989" s="96" t="n">
        <f aca="false">BR55989-2.5</f>
        <v>-2.5</v>
      </c>
    </row>
    <row r="55990" customFormat="false" ht="12" hidden="false" customHeight="false" outlineLevel="0" collapsed="false">
      <c r="BS55990" s="96" t="n">
        <f aca="false">BR55990-2.5</f>
        <v>-2.5</v>
      </c>
    </row>
    <row r="55991" customFormat="false" ht="12" hidden="false" customHeight="false" outlineLevel="0" collapsed="false">
      <c r="BS55991" s="96" t="n">
        <f aca="false">BR55991-2.5</f>
        <v>-2.5</v>
      </c>
    </row>
    <row r="55992" customFormat="false" ht="12" hidden="false" customHeight="false" outlineLevel="0" collapsed="false">
      <c r="BS55992" s="96" t="n">
        <f aca="false">BR55992-2.5</f>
        <v>-2.5</v>
      </c>
    </row>
    <row r="55993" customFormat="false" ht="12" hidden="false" customHeight="false" outlineLevel="0" collapsed="false">
      <c r="BS55993" s="96" t="n">
        <f aca="false">BR55993-2.5</f>
        <v>-2.5</v>
      </c>
    </row>
    <row r="55994" customFormat="false" ht="12" hidden="false" customHeight="false" outlineLevel="0" collapsed="false">
      <c r="BS55994" s="96" t="n">
        <f aca="false">BR55994-2.5</f>
        <v>-2.5</v>
      </c>
    </row>
    <row r="55995" customFormat="false" ht="12" hidden="false" customHeight="false" outlineLevel="0" collapsed="false">
      <c r="BS55995" s="96" t="n">
        <f aca="false">BR55995-2.5</f>
        <v>-2.5</v>
      </c>
    </row>
    <row r="55996" customFormat="false" ht="12" hidden="false" customHeight="false" outlineLevel="0" collapsed="false">
      <c r="BS55996" s="96" t="n">
        <f aca="false">BR55996-2.5</f>
        <v>-2.5</v>
      </c>
    </row>
    <row r="55997" customFormat="false" ht="12" hidden="false" customHeight="false" outlineLevel="0" collapsed="false">
      <c r="BS55997" s="96" t="n">
        <f aca="false">BR55997-2.5</f>
        <v>-2.5</v>
      </c>
    </row>
    <row r="55998" customFormat="false" ht="12" hidden="false" customHeight="false" outlineLevel="0" collapsed="false">
      <c r="BS55998" s="96" t="n">
        <f aca="false">BR55998-2.5</f>
        <v>-2.5</v>
      </c>
    </row>
    <row r="55999" customFormat="false" ht="12" hidden="false" customHeight="false" outlineLevel="0" collapsed="false">
      <c r="BS55999" s="96" t="n">
        <f aca="false">BR55999-2.5</f>
        <v>-2.5</v>
      </c>
    </row>
    <row r="56000" customFormat="false" ht="12" hidden="false" customHeight="false" outlineLevel="0" collapsed="false">
      <c r="BS56000" s="96" t="n">
        <f aca="false">BR56000-2.5</f>
        <v>-2.5</v>
      </c>
    </row>
    <row r="56001" customFormat="false" ht="12" hidden="false" customHeight="false" outlineLevel="0" collapsed="false">
      <c r="BS56001" s="96" t="n">
        <f aca="false">BR56001-2.5</f>
        <v>-2.5</v>
      </c>
    </row>
    <row r="56002" customFormat="false" ht="12" hidden="false" customHeight="false" outlineLevel="0" collapsed="false">
      <c r="BS56002" s="96" t="n">
        <f aca="false">BR56002-2.5</f>
        <v>-2.5</v>
      </c>
    </row>
    <row r="56003" customFormat="false" ht="12" hidden="false" customHeight="false" outlineLevel="0" collapsed="false">
      <c r="BS56003" s="96" t="n">
        <f aca="false">BR56003-2.5</f>
        <v>-2.5</v>
      </c>
    </row>
    <row r="56004" customFormat="false" ht="12" hidden="false" customHeight="false" outlineLevel="0" collapsed="false">
      <c r="BS56004" s="96" t="n">
        <f aca="false">BR56004-2.5</f>
        <v>-2.5</v>
      </c>
    </row>
    <row r="56005" customFormat="false" ht="12" hidden="false" customHeight="false" outlineLevel="0" collapsed="false">
      <c r="BS56005" s="96" t="n">
        <f aca="false">BR56005-2.5</f>
        <v>-2.5</v>
      </c>
    </row>
    <row r="56006" customFormat="false" ht="12" hidden="false" customHeight="false" outlineLevel="0" collapsed="false">
      <c r="BS56006" s="96" t="n">
        <f aca="false">BR56006-2.5</f>
        <v>-2.5</v>
      </c>
    </row>
    <row r="56007" customFormat="false" ht="12" hidden="false" customHeight="false" outlineLevel="0" collapsed="false">
      <c r="BS56007" s="96" t="n">
        <f aca="false">BR56007-2.5</f>
        <v>-2.5</v>
      </c>
    </row>
    <row r="56008" customFormat="false" ht="12" hidden="false" customHeight="false" outlineLevel="0" collapsed="false">
      <c r="BS56008" s="96" t="n">
        <f aca="false">BR56008-2.5</f>
        <v>-2.5</v>
      </c>
    </row>
    <row r="56009" customFormat="false" ht="12" hidden="false" customHeight="false" outlineLevel="0" collapsed="false">
      <c r="BS56009" s="96" t="n">
        <f aca="false">BR56009-2.5</f>
        <v>-2.5</v>
      </c>
    </row>
    <row r="56010" customFormat="false" ht="12" hidden="false" customHeight="false" outlineLevel="0" collapsed="false">
      <c r="BS56010" s="96" t="n">
        <f aca="false">BR56010-2.5</f>
        <v>-2.5</v>
      </c>
    </row>
    <row r="56011" customFormat="false" ht="12" hidden="false" customHeight="false" outlineLevel="0" collapsed="false">
      <c r="BS56011" s="96" t="n">
        <f aca="false">BR56011-2.5</f>
        <v>-2.5</v>
      </c>
    </row>
    <row r="56012" customFormat="false" ht="12" hidden="false" customHeight="false" outlineLevel="0" collapsed="false">
      <c r="BS56012" s="96" t="n">
        <f aca="false">BR56012-2.5</f>
        <v>-2.5</v>
      </c>
    </row>
    <row r="56013" customFormat="false" ht="12" hidden="false" customHeight="false" outlineLevel="0" collapsed="false">
      <c r="BS56013" s="96" t="n">
        <f aca="false">BR56013-2.5</f>
        <v>-2.5</v>
      </c>
    </row>
    <row r="56014" customFormat="false" ht="12" hidden="false" customHeight="false" outlineLevel="0" collapsed="false">
      <c r="BS56014" s="96" t="n">
        <f aca="false">BR56014-2.5</f>
        <v>-2.5</v>
      </c>
    </row>
    <row r="56015" customFormat="false" ht="12" hidden="false" customHeight="false" outlineLevel="0" collapsed="false">
      <c r="BS56015" s="96" t="n">
        <f aca="false">BR56015-2.5</f>
        <v>-2.5</v>
      </c>
    </row>
    <row r="56016" customFormat="false" ht="12" hidden="false" customHeight="false" outlineLevel="0" collapsed="false">
      <c r="BS56016" s="96" t="n">
        <f aca="false">BR56016-2.5</f>
        <v>-2.5</v>
      </c>
    </row>
    <row r="56017" customFormat="false" ht="12" hidden="false" customHeight="false" outlineLevel="0" collapsed="false">
      <c r="BS56017" s="96" t="n">
        <f aca="false">BR56017-2.5</f>
        <v>-2.5</v>
      </c>
    </row>
    <row r="56018" customFormat="false" ht="12" hidden="false" customHeight="false" outlineLevel="0" collapsed="false">
      <c r="BS56018" s="96" t="n">
        <f aca="false">BR56018-2.5</f>
        <v>-2.5</v>
      </c>
    </row>
    <row r="56019" customFormat="false" ht="12" hidden="false" customHeight="false" outlineLevel="0" collapsed="false">
      <c r="BS56019" s="96" t="n">
        <f aca="false">BR56019-2.5</f>
        <v>-2.5</v>
      </c>
    </row>
    <row r="56020" customFormat="false" ht="12" hidden="false" customHeight="false" outlineLevel="0" collapsed="false">
      <c r="BS56020" s="96" t="n">
        <f aca="false">BR56020-2.5</f>
        <v>-2.5</v>
      </c>
    </row>
    <row r="56021" customFormat="false" ht="12" hidden="false" customHeight="false" outlineLevel="0" collapsed="false">
      <c r="BS56021" s="96" t="n">
        <f aca="false">BR56021-2.5</f>
        <v>-2.5</v>
      </c>
    </row>
    <row r="56022" customFormat="false" ht="12" hidden="false" customHeight="false" outlineLevel="0" collapsed="false">
      <c r="BS56022" s="96" t="n">
        <f aca="false">BR56022-2.5</f>
        <v>-2.5</v>
      </c>
    </row>
    <row r="56023" customFormat="false" ht="12" hidden="false" customHeight="false" outlineLevel="0" collapsed="false">
      <c r="BS56023" s="96" t="n">
        <f aca="false">BR56023-2.5</f>
        <v>-2.5</v>
      </c>
    </row>
    <row r="56024" customFormat="false" ht="12" hidden="false" customHeight="false" outlineLevel="0" collapsed="false">
      <c r="BS56024" s="96" t="n">
        <f aca="false">BR56024-2.5</f>
        <v>-2.5</v>
      </c>
    </row>
    <row r="56025" customFormat="false" ht="12" hidden="false" customHeight="false" outlineLevel="0" collapsed="false">
      <c r="BS56025" s="96" t="n">
        <f aca="false">BR56025-2.5</f>
        <v>-2.5</v>
      </c>
    </row>
    <row r="56026" customFormat="false" ht="12" hidden="false" customHeight="false" outlineLevel="0" collapsed="false">
      <c r="BS56026" s="96" t="n">
        <f aca="false">BR56026-2.5</f>
        <v>-2.5</v>
      </c>
    </row>
    <row r="56027" customFormat="false" ht="12" hidden="false" customHeight="false" outlineLevel="0" collapsed="false">
      <c r="BS56027" s="96" t="n">
        <f aca="false">BR56027-2.5</f>
        <v>-2.5</v>
      </c>
    </row>
    <row r="56028" customFormat="false" ht="12" hidden="false" customHeight="false" outlineLevel="0" collapsed="false">
      <c r="BS56028" s="96" t="n">
        <f aca="false">BR56028-2.5</f>
        <v>-2.5</v>
      </c>
    </row>
    <row r="56029" customFormat="false" ht="12" hidden="false" customHeight="false" outlineLevel="0" collapsed="false">
      <c r="BS56029" s="96" t="n">
        <f aca="false">BR56029-2.5</f>
        <v>-2.5</v>
      </c>
    </row>
    <row r="56030" customFormat="false" ht="12" hidden="false" customHeight="false" outlineLevel="0" collapsed="false">
      <c r="BS56030" s="96" t="n">
        <f aca="false">BR56030-2.5</f>
        <v>-2.5</v>
      </c>
    </row>
    <row r="56031" customFormat="false" ht="12" hidden="false" customHeight="false" outlineLevel="0" collapsed="false">
      <c r="BS56031" s="96" t="n">
        <f aca="false">BR56031-2.5</f>
        <v>-2.5</v>
      </c>
    </row>
    <row r="56032" customFormat="false" ht="12" hidden="false" customHeight="false" outlineLevel="0" collapsed="false">
      <c r="BS56032" s="96" t="n">
        <f aca="false">BR56032-2.5</f>
        <v>-2.5</v>
      </c>
    </row>
    <row r="56033" customFormat="false" ht="12" hidden="false" customHeight="false" outlineLevel="0" collapsed="false">
      <c r="BS56033" s="96" t="n">
        <f aca="false">BR56033-2.5</f>
        <v>-2.5</v>
      </c>
    </row>
    <row r="56034" customFormat="false" ht="12" hidden="false" customHeight="false" outlineLevel="0" collapsed="false">
      <c r="BS56034" s="96" t="n">
        <f aca="false">BR56034-2.5</f>
        <v>-2.5</v>
      </c>
    </row>
    <row r="56035" customFormat="false" ht="12" hidden="false" customHeight="false" outlineLevel="0" collapsed="false">
      <c r="BS56035" s="96" t="n">
        <f aca="false">BR56035-2.5</f>
        <v>-2.5</v>
      </c>
    </row>
    <row r="56036" customFormat="false" ht="12" hidden="false" customHeight="false" outlineLevel="0" collapsed="false">
      <c r="BS56036" s="96" t="n">
        <f aca="false">BR56036-2.5</f>
        <v>-2.5</v>
      </c>
    </row>
    <row r="56037" customFormat="false" ht="12" hidden="false" customHeight="false" outlineLevel="0" collapsed="false">
      <c r="BS56037" s="96" t="n">
        <f aca="false">BR56037-2.5</f>
        <v>-2.5</v>
      </c>
    </row>
    <row r="56038" customFormat="false" ht="12" hidden="false" customHeight="false" outlineLevel="0" collapsed="false">
      <c r="BS56038" s="96" t="n">
        <f aca="false">BR56038-2.5</f>
        <v>-2.5</v>
      </c>
    </row>
    <row r="56039" customFormat="false" ht="12" hidden="false" customHeight="false" outlineLevel="0" collapsed="false">
      <c r="BS56039" s="96" t="n">
        <f aca="false">BR56039-2.5</f>
        <v>-2.5</v>
      </c>
    </row>
    <row r="56040" customFormat="false" ht="12" hidden="false" customHeight="false" outlineLevel="0" collapsed="false">
      <c r="BS56040" s="96" t="n">
        <f aca="false">BR56040-2.5</f>
        <v>-2.5</v>
      </c>
    </row>
    <row r="56041" customFormat="false" ht="12" hidden="false" customHeight="false" outlineLevel="0" collapsed="false">
      <c r="BS56041" s="96" t="n">
        <f aca="false">BR56041-2.5</f>
        <v>-2.5</v>
      </c>
    </row>
    <row r="56042" customFormat="false" ht="12" hidden="false" customHeight="false" outlineLevel="0" collapsed="false">
      <c r="BS56042" s="96" t="n">
        <f aca="false">BR56042-2.5</f>
        <v>-2.5</v>
      </c>
    </row>
    <row r="56043" customFormat="false" ht="12" hidden="false" customHeight="false" outlineLevel="0" collapsed="false">
      <c r="BS56043" s="96" t="n">
        <f aca="false">BR56043-2.5</f>
        <v>-2.5</v>
      </c>
    </row>
    <row r="56044" customFormat="false" ht="12" hidden="false" customHeight="false" outlineLevel="0" collapsed="false">
      <c r="BS56044" s="96" t="n">
        <f aca="false">BR56044-2.5</f>
        <v>-2.5</v>
      </c>
    </row>
    <row r="56045" customFormat="false" ht="12" hidden="false" customHeight="false" outlineLevel="0" collapsed="false">
      <c r="BS56045" s="96" t="n">
        <f aca="false">BR56045-2.5</f>
        <v>-2.5</v>
      </c>
    </row>
    <row r="56046" customFormat="false" ht="12" hidden="false" customHeight="false" outlineLevel="0" collapsed="false">
      <c r="BS56046" s="96" t="n">
        <f aca="false">BR56046-2.5</f>
        <v>-2.5</v>
      </c>
    </row>
    <row r="56047" customFormat="false" ht="12" hidden="false" customHeight="false" outlineLevel="0" collapsed="false">
      <c r="BS56047" s="96" t="n">
        <f aca="false">BR56047-2.5</f>
        <v>-2.5</v>
      </c>
    </row>
    <row r="56048" customFormat="false" ht="12" hidden="false" customHeight="false" outlineLevel="0" collapsed="false">
      <c r="BS56048" s="96" t="n">
        <f aca="false">BR56048-2.5</f>
        <v>-2.5</v>
      </c>
    </row>
    <row r="56049" customFormat="false" ht="12" hidden="false" customHeight="false" outlineLevel="0" collapsed="false">
      <c r="BS56049" s="96" t="n">
        <f aca="false">BR56049-2.5</f>
        <v>-2.5</v>
      </c>
    </row>
    <row r="56050" customFormat="false" ht="12" hidden="false" customHeight="false" outlineLevel="0" collapsed="false">
      <c r="BS56050" s="96" t="n">
        <f aca="false">BR56050-2.5</f>
        <v>-2.5</v>
      </c>
    </row>
    <row r="56051" customFormat="false" ht="12" hidden="false" customHeight="false" outlineLevel="0" collapsed="false">
      <c r="BS56051" s="96" t="n">
        <f aca="false">BR56051-2.5</f>
        <v>-2.5</v>
      </c>
    </row>
    <row r="56052" customFormat="false" ht="12" hidden="false" customHeight="false" outlineLevel="0" collapsed="false">
      <c r="BS56052" s="96" t="n">
        <f aca="false">BR56052-2.5</f>
        <v>-2.5</v>
      </c>
    </row>
    <row r="56053" customFormat="false" ht="12" hidden="false" customHeight="false" outlineLevel="0" collapsed="false">
      <c r="BS56053" s="96" t="n">
        <f aca="false">BR56053-2.5</f>
        <v>-2.5</v>
      </c>
    </row>
    <row r="56054" customFormat="false" ht="12" hidden="false" customHeight="false" outlineLevel="0" collapsed="false">
      <c r="BS56054" s="96" t="n">
        <f aca="false">BR56054-2.5</f>
        <v>-2.5</v>
      </c>
    </row>
    <row r="56055" customFormat="false" ht="12" hidden="false" customHeight="false" outlineLevel="0" collapsed="false">
      <c r="BS56055" s="96" t="n">
        <f aca="false">BR56055-2.5</f>
        <v>-2.5</v>
      </c>
    </row>
    <row r="56056" customFormat="false" ht="12" hidden="false" customHeight="false" outlineLevel="0" collapsed="false">
      <c r="BS56056" s="96" t="n">
        <f aca="false">BR56056-2.5</f>
        <v>-2.5</v>
      </c>
    </row>
    <row r="56057" customFormat="false" ht="12" hidden="false" customHeight="false" outlineLevel="0" collapsed="false">
      <c r="BS56057" s="96" t="n">
        <f aca="false">BR56057-2.5</f>
        <v>-2.5</v>
      </c>
    </row>
    <row r="56058" customFormat="false" ht="12" hidden="false" customHeight="false" outlineLevel="0" collapsed="false">
      <c r="BS56058" s="96" t="n">
        <f aca="false">BR56058-2.5</f>
        <v>-2.5</v>
      </c>
    </row>
    <row r="56059" customFormat="false" ht="12" hidden="false" customHeight="false" outlineLevel="0" collapsed="false">
      <c r="BS56059" s="96" t="n">
        <f aca="false">BR56059-2.5</f>
        <v>-2.5</v>
      </c>
    </row>
    <row r="56060" customFormat="false" ht="12" hidden="false" customHeight="false" outlineLevel="0" collapsed="false">
      <c r="BS56060" s="96" t="n">
        <f aca="false">BR56060-2.5</f>
        <v>-2.5</v>
      </c>
    </row>
    <row r="56061" customFormat="false" ht="12" hidden="false" customHeight="false" outlineLevel="0" collapsed="false">
      <c r="BS56061" s="96" t="n">
        <f aca="false">BR56061-2.5</f>
        <v>-2.5</v>
      </c>
    </row>
    <row r="56062" customFormat="false" ht="12" hidden="false" customHeight="false" outlineLevel="0" collapsed="false">
      <c r="BS56062" s="96" t="n">
        <f aca="false">BR56062-2.5</f>
        <v>-2.5</v>
      </c>
    </row>
    <row r="56063" customFormat="false" ht="12" hidden="false" customHeight="false" outlineLevel="0" collapsed="false">
      <c r="BS56063" s="96" t="n">
        <f aca="false">BR56063-2.5</f>
        <v>-2.5</v>
      </c>
    </row>
    <row r="56064" customFormat="false" ht="12" hidden="false" customHeight="false" outlineLevel="0" collapsed="false">
      <c r="BS56064" s="96" t="n">
        <f aca="false">BR56064-2.5</f>
        <v>-2.5</v>
      </c>
    </row>
    <row r="56065" customFormat="false" ht="12" hidden="false" customHeight="false" outlineLevel="0" collapsed="false">
      <c r="BS56065" s="96" t="n">
        <f aca="false">BR56065-2.5</f>
        <v>-2.5</v>
      </c>
    </row>
    <row r="56066" customFormat="false" ht="12" hidden="false" customHeight="false" outlineLevel="0" collapsed="false">
      <c r="BS56066" s="96" t="n">
        <f aca="false">BR56066-2.5</f>
        <v>-2.5</v>
      </c>
    </row>
    <row r="56067" customFormat="false" ht="12" hidden="false" customHeight="false" outlineLevel="0" collapsed="false">
      <c r="BS56067" s="96" t="n">
        <f aca="false">BR56067-2.5</f>
        <v>-2.5</v>
      </c>
    </row>
    <row r="56068" customFormat="false" ht="12" hidden="false" customHeight="false" outlineLevel="0" collapsed="false">
      <c r="BS56068" s="96" t="n">
        <f aca="false">BR56068-2.5</f>
        <v>-2.5</v>
      </c>
    </row>
    <row r="56069" customFormat="false" ht="12" hidden="false" customHeight="false" outlineLevel="0" collapsed="false">
      <c r="BS56069" s="96" t="n">
        <f aca="false">BR56069-2.5</f>
        <v>-2.5</v>
      </c>
    </row>
    <row r="56070" customFormat="false" ht="12" hidden="false" customHeight="false" outlineLevel="0" collapsed="false">
      <c r="BS56070" s="96" t="n">
        <f aca="false">BR56070-2.5</f>
        <v>-2.5</v>
      </c>
    </row>
    <row r="56071" customFormat="false" ht="12" hidden="false" customHeight="false" outlineLevel="0" collapsed="false">
      <c r="BS56071" s="96" t="n">
        <f aca="false">BR56071-2.5</f>
        <v>-2.5</v>
      </c>
    </row>
    <row r="56072" customFormat="false" ht="12" hidden="false" customHeight="false" outlineLevel="0" collapsed="false">
      <c r="BS56072" s="96" t="n">
        <f aca="false">BR56072-2.5</f>
        <v>-2.5</v>
      </c>
    </row>
    <row r="56073" customFormat="false" ht="12" hidden="false" customHeight="false" outlineLevel="0" collapsed="false">
      <c r="BS56073" s="96" t="n">
        <f aca="false">BR56073-2.5</f>
        <v>-2.5</v>
      </c>
    </row>
    <row r="56074" customFormat="false" ht="12" hidden="false" customHeight="false" outlineLevel="0" collapsed="false">
      <c r="BS56074" s="96" t="n">
        <f aca="false">BR56074-2.5</f>
        <v>-2.5</v>
      </c>
    </row>
    <row r="56075" customFormat="false" ht="12" hidden="false" customHeight="false" outlineLevel="0" collapsed="false">
      <c r="BS56075" s="96" t="n">
        <f aca="false">BR56075-2.5</f>
        <v>-2.5</v>
      </c>
    </row>
    <row r="56076" customFormat="false" ht="12" hidden="false" customHeight="false" outlineLevel="0" collapsed="false">
      <c r="BS56076" s="96" t="n">
        <f aca="false">BR56076-2.5</f>
        <v>-2.5</v>
      </c>
    </row>
    <row r="56077" customFormat="false" ht="12" hidden="false" customHeight="false" outlineLevel="0" collapsed="false">
      <c r="BS56077" s="96" t="n">
        <f aca="false">BR56077-2.5</f>
        <v>-2.5</v>
      </c>
    </row>
    <row r="56078" customFormat="false" ht="12" hidden="false" customHeight="false" outlineLevel="0" collapsed="false">
      <c r="BS56078" s="96" t="n">
        <f aca="false">BR56078-2.5</f>
        <v>-2.5</v>
      </c>
    </row>
    <row r="56079" customFormat="false" ht="12" hidden="false" customHeight="false" outlineLevel="0" collapsed="false">
      <c r="BS56079" s="96" t="n">
        <f aca="false">BR56079-2.5</f>
        <v>-2.5</v>
      </c>
    </row>
    <row r="56080" customFormat="false" ht="12" hidden="false" customHeight="false" outlineLevel="0" collapsed="false">
      <c r="BS56080" s="96" t="n">
        <f aca="false">BR56080-2.5</f>
        <v>-2.5</v>
      </c>
    </row>
    <row r="56081" customFormat="false" ht="12" hidden="false" customHeight="false" outlineLevel="0" collapsed="false">
      <c r="BS56081" s="96" t="n">
        <f aca="false">BR56081-2.5</f>
        <v>-2.5</v>
      </c>
    </row>
    <row r="56082" customFormat="false" ht="12" hidden="false" customHeight="false" outlineLevel="0" collapsed="false">
      <c r="BS56082" s="96" t="n">
        <f aca="false">BR56082-2.5</f>
        <v>-2.5</v>
      </c>
    </row>
    <row r="56083" customFormat="false" ht="12" hidden="false" customHeight="false" outlineLevel="0" collapsed="false">
      <c r="BS56083" s="96" t="n">
        <f aca="false">BR56083-2.5</f>
        <v>-2.5</v>
      </c>
    </row>
    <row r="56084" customFormat="false" ht="12" hidden="false" customHeight="false" outlineLevel="0" collapsed="false">
      <c r="BS56084" s="96" t="n">
        <f aca="false">BR56084-2.5</f>
        <v>-2.5</v>
      </c>
    </row>
    <row r="56085" customFormat="false" ht="12" hidden="false" customHeight="false" outlineLevel="0" collapsed="false">
      <c r="BS56085" s="96" t="n">
        <f aca="false">BR56085-2.5</f>
        <v>-2.5</v>
      </c>
    </row>
    <row r="56086" customFormat="false" ht="12" hidden="false" customHeight="false" outlineLevel="0" collapsed="false">
      <c r="BS56086" s="96" t="n">
        <f aca="false">BR56086-2.5</f>
        <v>-2.5</v>
      </c>
    </row>
    <row r="56087" customFormat="false" ht="12" hidden="false" customHeight="false" outlineLevel="0" collapsed="false">
      <c r="BS56087" s="96" t="n">
        <f aca="false">BR56087-2.5</f>
        <v>-2.5</v>
      </c>
    </row>
    <row r="56088" customFormat="false" ht="12" hidden="false" customHeight="false" outlineLevel="0" collapsed="false">
      <c r="BS56088" s="96" t="n">
        <f aca="false">BR56088-2.5</f>
        <v>-2.5</v>
      </c>
    </row>
    <row r="56089" customFormat="false" ht="12" hidden="false" customHeight="false" outlineLevel="0" collapsed="false">
      <c r="BS56089" s="96" t="n">
        <f aca="false">BR56089-2.5</f>
        <v>-2.5</v>
      </c>
    </row>
    <row r="56090" customFormat="false" ht="12" hidden="false" customHeight="false" outlineLevel="0" collapsed="false">
      <c r="BS56090" s="96" t="n">
        <f aca="false">BR56090-2.5</f>
        <v>-2.5</v>
      </c>
    </row>
    <row r="56091" customFormat="false" ht="12" hidden="false" customHeight="false" outlineLevel="0" collapsed="false">
      <c r="BS56091" s="96" t="n">
        <f aca="false">BR56091-2.5</f>
        <v>-2.5</v>
      </c>
    </row>
    <row r="56092" customFormat="false" ht="12" hidden="false" customHeight="false" outlineLevel="0" collapsed="false">
      <c r="BS56092" s="96" t="n">
        <f aca="false">BR56092-2.5</f>
        <v>-2.5</v>
      </c>
    </row>
    <row r="56093" customFormat="false" ht="12" hidden="false" customHeight="false" outlineLevel="0" collapsed="false">
      <c r="BS56093" s="96" t="n">
        <f aca="false">BR56093-2.5</f>
        <v>-2.5</v>
      </c>
    </row>
    <row r="56094" customFormat="false" ht="12" hidden="false" customHeight="false" outlineLevel="0" collapsed="false">
      <c r="BS56094" s="96" t="n">
        <f aca="false">BR56094-2.5</f>
        <v>-2.5</v>
      </c>
    </row>
    <row r="56095" customFormat="false" ht="12" hidden="false" customHeight="false" outlineLevel="0" collapsed="false">
      <c r="BS56095" s="96" t="n">
        <f aca="false">BR56095-2.5</f>
        <v>-2.5</v>
      </c>
    </row>
    <row r="56096" customFormat="false" ht="12" hidden="false" customHeight="false" outlineLevel="0" collapsed="false">
      <c r="BS56096" s="96" t="n">
        <f aca="false">BR56096-2.5</f>
        <v>-2.5</v>
      </c>
    </row>
    <row r="56097" customFormat="false" ht="12" hidden="false" customHeight="false" outlineLevel="0" collapsed="false">
      <c r="BS56097" s="96" t="n">
        <f aca="false">BR56097-2.5</f>
        <v>-2.5</v>
      </c>
    </row>
    <row r="56098" customFormat="false" ht="12" hidden="false" customHeight="false" outlineLevel="0" collapsed="false">
      <c r="BS56098" s="96" t="n">
        <f aca="false">BR56098-2.5</f>
        <v>-2.5</v>
      </c>
    </row>
    <row r="56099" customFormat="false" ht="12" hidden="false" customHeight="false" outlineLevel="0" collapsed="false">
      <c r="BS56099" s="96" t="n">
        <f aca="false">BR56099-2.5</f>
        <v>-2.5</v>
      </c>
    </row>
    <row r="56100" customFormat="false" ht="12" hidden="false" customHeight="false" outlineLevel="0" collapsed="false">
      <c r="BS56100" s="96" t="n">
        <f aca="false">BR56100-2.5</f>
        <v>-2.5</v>
      </c>
    </row>
    <row r="56101" customFormat="false" ht="12" hidden="false" customHeight="false" outlineLevel="0" collapsed="false">
      <c r="BS56101" s="96" t="n">
        <f aca="false">BR56101-2.5</f>
        <v>-2.5</v>
      </c>
    </row>
    <row r="56102" customFormat="false" ht="12" hidden="false" customHeight="false" outlineLevel="0" collapsed="false">
      <c r="BS56102" s="96" t="n">
        <f aca="false">BR56102-2.5</f>
        <v>-2.5</v>
      </c>
    </row>
    <row r="56103" customFormat="false" ht="12" hidden="false" customHeight="false" outlineLevel="0" collapsed="false">
      <c r="BS56103" s="96" t="n">
        <f aca="false">BR56103-2.5</f>
        <v>-2.5</v>
      </c>
    </row>
    <row r="56104" customFormat="false" ht="12" hidden="false" customHeight="false" outlineLevel="0" collapsed="false">
      <c r="BS56104" s="96" t="n">
        <f aca="false">BR56104-2.5</f>
        <v>-2.5</v>
      </c>
    </row>
    <row r="56105" customFormat="false" ht="12" hidden="false" customHeight="false" outlineLevel="0" collapsed="false">
      <c r="BS56105" s="96" t="n">
        <f aca="false">BR56105-2.5</f>
        <v>-2.5</v>
      </c>
    </row>
    <row r="56106" customFormat="false" ht="12" hidden="false" customHeight="false" outlineLevel="0" collapsed="false">
      <c r="BS56106" s="96" t="n">
        <f aca="false">BR56106-2.5</f>
        <v>-2.5</v>
      </c>
    </row>
    <row r="56107" customFormat="false" ht="12" hidden="false" customHeight="false" outlineLevel="0" collapsed="false">
      <c r="BS56107" s="96" t="n">
        <f aca="false">BR56107-2.5</f>
        <v>-2.5</v>
      </c>
    </row>
    <row r="56108" customFormat="false" ht="12" hidden="false" customHeight="false" outlineLevel="0" collapsed="false">
      <c r="BS56108" s="96" t="n">
        <f aca="false">BR56108-2.5</f>
        <v>-2.5</v>
      </c>
    </row>
    <row r="56109" customFormat="false" ht="12" hidden="false" customHeight="false" outlineLevel="0" collapsed="false">
      <c r="BS56109" s="96" t="n">
        <f aca="false">BR56109-2.5</f>
        <v>-2.5</v>
      </c>
    </row>
    <row r="56110" customFormat="false" ht="12" hidden="false" customHeight="false" outlineLevel="0" collapsed="false">
      <c r="BS56110" s="96" t="n">
        <f aca="false">BR56110-2.5</f>
        <v>-2.5</v>
      </c>
    </row>
    <row r="56111" customFormat="false" ht="12" hidden="false" customHeight="false" outlineLevel="0" collapsed="false">
      <c r="BS56111" s="96" t="n">
        <f aca="false">BR56111-2.5</f>
        <v>-2.5</v>
      </c>
    </row>
    <row r="56112" customFormat="false" ht="12" hidden="false" customHeight="false" outlineLevel="0" collapsed="false">
      <c r="BS56112" s="96" t="n">
        <f aca="false">BR56112-2.5</f>
        <v>-2.5</v>
      </c>
    </row>
    <row r="56113" customFormat="false" ht="12" hidden="false" customHeight="false" outlineLevel="0" collapsed="false">
      <c r="BS56113" s="96" t="n">
        <f aca="false">BR56113-2.5</f>
        <v>-2.5</v>
      </c>
    </row>
    <row r="56114" customFormat="false" ht="12" hidden="false" customHeight="false" outlineLevel="0" collapsed="false">
      <c r="BS56114" s="96" t="n">
        <f aca="false">BR56114-2.5</f>
        <v>-2.5</v>
      </c>
    </row>
    <row r="56115" customFormat="false" ht="12" hidden="false" customHeight="false" outlineLevel="0" collapsed="false">
      <c r="BS56115" s="96" t="n">
        <f aca="false">BR56115-2.5</f>
        <v>-2.5</v>
      </c>
    </row>
    <row r="56116" customFormat="false" ht="12" hidden="false" customHeight="false" outlineLevel="0" collapsed="false">
      <c r="BS56116" s="96" t="n">
        <f aca="false">BR56116-2.5</f>
        <v>-2.5</v>
      </c>
    </row>
    <row r="56117" customFormat="false" ht="12" hidden="false" customHeight="false" outlineLevel="0" collapsed="false">
      <c r="BS56117" s="96" t="n">
        <f aca="false">BR56117-2.5</f>
        <v>-2.5</v>
      </c>
    </row>
    <row r="56118" customFormat="false" ht="12" hidden="false" customHeight="false" outlineLevel="0" collapsed="false">
      <c r="BS56118" s="96" t="n">
        <f aca="false">BR56118-2.5</f>
        <v>-2.5</v>
      </c>
    </row>
    <row r="56119" customFormat="false" ht="12" hidden="false" customHeight="false" outlineLevel="0" collapsed="false">
      <c r="BS56119" s="96" t="n">
        <f aca="false">BR56119-2.5</f>
        <v>-2.5</v>
      </c>
    </row>
    <row r="56120" customFormat="false" ht="12" hidden="false" customHeight="false" outlineLevel="0" collapsed="false">
      <c r="BS56120" s="96" t="n">
        <f aca="false">BR56120-2.5</f>
        <v>-2.5</v>
      </c>
    </row>
    <row r="56121" customFormat="false" ht="12" hidden="false" customHeight="false" outlineLevel="0" collapsed="false">
      <c r="BS56121" s="96" t="n">
        <f aca="false">BR56121-2.5</f>
        <v>-2.5</v>
      </c>
    </row>
    <row r="56122" customFormat="false" ht="12" hidden="false" customHeight="false" outlineLevel="0" collapsed="false">
      <c r="BS56122" s="96" t="n">
        <f aca="false">BR56122-2.5</f>
        <v>-2.5</v>
      </c>
    </row>
    <row r="56123" customFormat="false" ht="12" hidden="false" customHeight="false" outlineLevel="0" collapsed="false">
      <c r="BS56123" s="96" t="n">
        <f aca="false">BR56123-2.5</f>
        <v>-2.5</v>
      </c>
    </row>
    <row r="56124" customFormat="false" ht="12" hidden="false" customHeight="false" outlineLevel="0" collapsed="false">
      <c r="BS56124" s="96" t="n">
        <f aca="false">BR56124-2.5</f>
        <v>-2.5</v>
      </c>
    </row>
    <row r="56125" customFormat="false" ht="12" hidden="false" customHeight="false" outlineLevel="0" collapsed="false">
      <c r="BS56125" s="96" t="n">
        <f aca="false">BR56125-2.5</f>
        <v>-2.5</v>
      </c>
    </row>
    <row r="56126" customFormat="false" ht="12" hidden="false" customHeight="false" outlineLevel="0" collapsed="false">
      <c r="BS56126" s="96" t="n">
        <f aca="false">BR56126-2.5</f>
        <v>-2.5</v>
      </c>
    </row>
    <row r="56127" customFormat="false" ht="12" hidden="false" customHeight="false" outlineLevel="0" collapsed="false">
      <c r="BS56127" s="96" t="n">
        <f aca="false">BR56127-2.5</f>
        <v>-2.5</v>
      </c>
    </row>
    <row r="56128" customFormat="false" ht="12" hidden="false" customHeight="false" outlineLevel="0" collapsed="false">
      <c r="BS56128" s="96" t="n">
        <f aca="false">BR56128-2.5</f>
        <v>-2.5</v>
      </c>
    </row>
    <row r="56129" customFormat="false" ht="12" hidden="false" customHeight="false" outlineLevel="0" collapsed="false">
      <c r="BS56129" s="96" t="n">
        <f aca="false">BR56129-2.5</f>
        <v>-2.5</v>
      </c>
    </row>
    <row r="56130" customFormat="false" ht="12" hidden="false" customHeight="false" outlineLevel="0" collapsed="false">
      <c r="BS56130" s="96" t="n">
        <f aca="false">BR56130-2.5</f>
        <v>-2.5</v>
      </c>
    </row>
    <row r="56131" customFormat="false" ht="12" hidden="false" customHeight="false" outlineLevel="0" collapsed="false">
      <c r="BS56131" s="96" t="n">
        <f aca="false">BR56131-2.5</f>
        <v>-2.5</v>
      </c>
    </row>
    <row r="56132" customFormat="false" ht="12" hidden="false" customHeight="false" outlineLevel="0" collapsed="false">
      <c r="BS56132" s="96" t="n">
        <f aca="false">BR56132-2.5</f>
        <v>-2.5</v>
      </c>
    </row>
    <row r="56133" customFormat="false" ht="12" hidden="false" customHeight="false" outlineLevel="0" collapsed="false">
      <c r="BS56133" s="96" t="n">
        <f aca="false">BR56133-2.5</f>
        <v>-2.5</v>
      </c>
    </row>
    <row r="56134" customFormat="false" ht="12" hidden="false" customHeight="false" outlineLevel="0" collapsed="false">
      <c r="BS56134" s="96" t="n">
        <f aca="false">BR56134-2.5</f>
        <v>-2.5</v>
      </c>
    </row>
    <row r="56135" customFormat="false" ht="12" hidden="false" customHeight="false" outlineLevel="0" collapsed="false">
      <c r="BS56135" s="96" t="n">
        <f aca="false">BR56135-2.5</f>
        <v>-2.5</v>
      </c>
    </row>
    <row r="56136" customFormat="false" ht="12" hidden="false" customHeight="false" outlineLevel="0" collapsed="false">
      <c r="BS56136" s="96" t="n">
        <f aca="false">BR56136-2.5</f>
        <v>-2.5</v>
      </c>
    </row>
    <row r="56137" customFormat="false" ht="12" hidden="false" customHeight="false" outlineLevel="0" collapsed="false">
      <c r="BS56137" s="96" t="n">
        <f aca="false">BR56137-2.5</f>
        <v>-2.5</v>
      </c>
    </row>
    <row r="56138" customFormat="false" ht="12" hidden="false" customHeight="false" outlineLevel="0" collapsed="false">
      <c r="BS56138" s="96" t="n">
        <f aca="false">BR56138-2.5</f>
        <v>-2.5</v>
      </c>
    </row>
    <row r="56139" customFormat="false" ht="12" hidden="false" customHeight="false" outlineLevel="0" collapsed="false">
      <c r="BS56139" s="96" t="n">
        <f aca="false">BR56139-2.5</f>
        <v>-2.5</v>
      </c>
    </row>
    <row r="56140" customFormat="false" ht="12" hidden="false" customHeight="false" outlineLevel="0" collapsed="false">
      <c r="BS56140" s="96" t="n">
        <f aca="false">BR56140-2.5</f>
        <v>-2.5</v>
      </c>
    </row>
    <row r="56141" customFormat="false" ht="12" hidden="false" customHeight="false" outlineLevel="0" collapsed="false">
      <c r="BS56141" s="96" t="n">
        <f aca="false">BR56141-2.5</f>
        <v>-2.5</v>
      </c>
    </row>
    <row r="56142" customFormat="false" ht="12" hidden="false" customHeight="false" outlineLevel="0" collapsed="false">
      <c r="BS56142" s="96" t="n">
        <f aca="false">BR56142-2.5</f>
        <v>-2.5</v>
      </c>
    </row>
    <row r="56143" customFormat="false" ht="12" hidden="false" customHeight="false" outlineLevel="0" collapsed="false">
      <c r="BS56143" s="96" t="n">
        <f aca="false">BR56143-2.5</f>
        <v>-2.5</v>
      </c>
    </row>
    <row r="56144" customFormat="false" ht="12" hidden="false" customHeight="false" outlineLevel="0" collapsed="false">
      <c r="BS56144" s="96" t="n">
        <f aca="false">BR56144-2.5</f>
        <v>-2.5</v>
      </c>
    </row>
    <row r="56145" customFormat="false" ht="12" hidden="false" customHeight="false" outlineLevel="0" collapsed="false">
      <c r="BS56145" s="96" t="n">
        <f aca="false">BR56145-2.5</f>
        <v>-2.5</v>
      </c>
    </row>
    <row r="56146" customFormat="false" ht="12" hidden="false" customHeight="false" outlineLevel="0" collapsed="false">
      <c r="BS56146" s="96" t="n">
        <f aca="false">BR56146-2.5</f>
        <v>-2.5</v>
      </c>
    </row>
    <row r="56147" customFormat="false" ht="12" hidden="false" customHeight="false" outlineLevel="0" collapsed="false">
      <c r="BS56147" s="96" t="n">
        <f aca="false">BR56147-2.5</f>
        <v>-2.5</v>
      </c>
    </row>
    <row r="56148" customFormat="false" ht="12" hidden="false" customHeight="false" outlineLevel="0" collapsed="false">
      <c r="BS56148" s="96" t="n">
        <f aca="false">BR56148-2.5</f>
        <v>-2.5</v>
      </c>
    </row>
    <row r="56149" customFormat="false" ht="12" hidden="false" customHeight="false" outlineLevel="0" collapsed="false">
      <c r="BS56149" s="96" t="n">
        <f aca="false">BR56149-2.5</f>
        <v>-2.5</v>
      </c>
    </row>
    <row r="56150" customFormat="false" ht="12" hidden="false" customHeight="false" outlineLevel="0" collapsed="false">
      <c r="BS56150" s="96" t="n">
        <f aca="false">BR56150-2.5</f>
        <v>-2.5</v>
      </c>
    </row>
    <row r="56151" customFormat="false" ht="12" hidden="false" customHeight="false" outlineLevel="0" collapsed="false">
      <c r="BS56151" s="96" t="n">
        <f aca="false">BR56151-2.5</f>
        <v>-2.5</v>
      </c>
    </row>
    <row r="56152" customFormat="false" ht="12" hidden="false" customHeight="false" outlineLevel="0" collapsed="false">
      <c r="BS56152" s="96" t="n">
        <f aca="false">BR56152-2.5</f>
        <v>-2.5</v>
      </c>
    </row>
    <row r="56153" customFormat="false" ht="12" hidden="false" customHeight="false" outlineLevel="0" collapsed="false">
      <c r="BS56153" s="96" t="n">
        <f aca="false">BR56153-2.5</f>
        <v>-2.5</v>
      </c>
    </row>
    <row r="56154" customFormat="false" ht="12" hidden="false" customHeight="false" outlineLevel="0" collapsed="false">
      <c r="BS56154" s="96" t="n">
        <f aca="false">BR56154-2.5</f>
        <v>-2.5</v>
      </c>
    </row>
    <row r="56155" customFormat="false" ht="12" hidden="false" customHeight="false" outlineLevel="0" collapsed="false">
      <c r="BS56155" s="96" t="n">
        <f aca="false">BR56155-2.5</f>
        <v>-2.5</v>
      </c>
    </row>
    <row r="56156" customFormat="false" ht="12" hidden="false" customHeight="false" outlineLevel="0" collapsed="false">
      <c r="BS56156" s="96" t="n">
        <f aca="false">BR56156-2.5</f>
        <v>-2.5</v>
      </c>
    </row>
    <row r="56157" customFormat="false" ht="12" hidden="false" customHeight="false" outlineLevel="0" collapsed="false">
      <c r="BS56157" s="96" t="n">
        <f aca="false">BR56157-2.5</f>
        <v>-2.5</v>
      </c>
    </row>
    <row r="56158" customFormat="false" ht="12" hidden="false" customHeight="false" outlineLevel="0" collapsed="false">
      <c r="BS56158" s="96" t="n">
        <f aca="false">BR56158-2.5</f>
        <v>-2.5</v>
      </c>
    </row>
    <row r="56159" customFormat="false" ht="12" hidden="false" customHeight="false" outlineLevel="0" collapsed="false">
      <c r="BS56159" s="96" t="n">
        <f aca="false">BR56159-2.5</f>
        <v>-2.5</v>
      </c>
    </row>
    <row r="56160" customFormat="false" ht="12" hidden="false" customHeight="false" outlineLevel="0" collapsed="false">
      <c r="BS56160" s="96" t="n">
        <f aca="false">BR56160-2.5</f>
        <v>-2.5</v>
      </c>
    </row>
    <row r="56161" customFormat="false" ht="12" hidden="false" customHeight="false" outlineLevel="0" collapsed="false">
      <c r="BS56161" s="96" t="n">
        <f aca="false">BR56161-2.5</f>
        <v>-2.5</v>
      </c>
    </row>
    <row r="56162" customFormat="false" ht="12" hidden="false" customHeight="false" outlineLevel="0" collapsed="false">
      <c r="BS56162" s="96" t="n">
        <f aca="false">BR56162-2.5</f>
        <v>-2.5</v>
      </c>
    </row>
    <row r="56163" customFormat="false" ht="12" hidden="false" customHeight="false" outlineLevel="0" collapsed="false">
      <c r="BS56163" s="96" t="n">
        <f aca="false">BR56163-2.5</f>
        <v>-2.5</v>
      </c>
    </row>
    <row r="56164" customFormat="false" ht="12" hidden="false" customHeight="false" outlineLevel="0" collapsed="false">
      <c r="BS56164" s="96" t="n">
        <f aca="false">BR56164-2.5</f>
        <v>-2.5</v>
      </c>
    </row>
    <row r="56165" customFormat="false" ht="12" hidden="false" customHeight="false" outlineLevel="0" collapsed="false">
      <c r="BS56165" s="96" t="n">
        <f aca="false">BR56165-2.5</f>
        <v>-2.5</v>
      </c>
    </row>
    <row r="56166" customFormat="false" ht="12" hidden="false" customHeight="false" outlineLevel="0" collapsed="false">
      <c r="BS56166" s="96" t="n">
        <f aca="false">BR56166-2.5</f>
        <v>-2.5</v>
      </c>
    </row>
    <row r="56167" customFormat="false" ht="12" hidden="false" customHeight="false" outlineLevel="0" collapsed="false">
      <c r="BS56167" s="96" t="n">
        <f aca="false">BR56167-2.5</f>
        <v>-2.5</v>
      </c>
    </row>
    <row r="56168" customFormat="false" ht="12" hidden="false" customHeight="false" outlineLevel="0" collapsed="false">
      <c r="BS56168" s="96" t="n">
        <f aca="false">BR56168-2.5</f>
        <v>-2.5</v>
      </c>
    </row>
    <row r="56169" customFormat="false" ht="12" hidden="false" customHeight="false" outlineLevel="0" collapsed="false">
      <c r="BS56169" s="96" t="n">
        <f aca="false">BR56169-2.5</f>
        <v>-2.5</v>
      </c>
    </row>
    <row r="56170" customFormat="false" ht="12" hidden="false" customHeight="false" outlineLevel="0" collapsed="false">
      <c r="BS56170" s="96" t="n">
        <f aca="false">BR56170-2.5</f>
        <v>-2.5</v>
      </c>
    </row>
    <row r="56171" customFormat="false" ht="12" hidden="false" customHeight="false" outlineLevel="0" collapsed="false">
      <c r="BS56171" s="96" t="n">
        <f aca="false">BR56171-2.5</f>
        <v>-2.5</v>
      </c>
    </row>
    <row r="56172" customFormat="false" ht="12" hidden="false" customHeight="false" outlineLevel="0" collapsed="false">
      <c r="BS56172" s="96" t="n">
        <f aca="false">BR56172-2.5</f>
        <v>-2.5</v>
      </c>
    </row>
    <row r="56173" customFormat="false" ht="12" hidden="false" customHeight="false" outlineLevel="0" collapsed="false">
      <c r="BS56173" s="96" t="n">
        <f aca="false">BR56173-2.5</f>
        <v>-2.5</v>
      </c>
    </row>
    <row r="56174" customFormat="false" ht="12" hidden="false" customHeight="false" outlineLevel="0" collapsed="false">
      <c r="BS56174" s="96" t="n">
        <f aca="false">BR56174-2.5</f>
        <v>-2.5</v>
      </c>
    </row>
    <row r="56175" customFormat="false" ht="12" hidden="false" customHeight="false" outlineLevel="0" collapsed="false">
      <c r="BS56175" s="96" t="n">
        <f aca="false">BR56175-2.5</f>
        <v>-2.5</v>
      </c>
    </row>
    <row r="56176" customFormat="false" ht="12" hidden="false" customHeight="false" outlineLevel="0" collapsed="false">
      <c r="BS56176" s="96" t="n">
        <f aca="false">BR56176-2.5</f>
        <v>-2.5</v>
      </c>
    </row>
    <row r="56177" customFormat="false" ht="12" hidden="false" customHeight="false" outlineLevel="0" collapsed="false">
      <c r="BS56177" s="96" t="n">
        <f aca="false">BR56177-2.5</f>
        <v>-2.5</v>
      </c>
    </row>
    <row r="56178" customFormat="false" ht="12" hidden="false" customHeight="false" outlineLevel="0" collapsed="false">
      <c r="BS56178" s="96" t="n">
        <f aca="false">BR56178-2.5</f>
        <v>-2.5</v>
      </c>
    </row>
    <row r="56179" customFormat="false" ht="12" hidden="false" customHeight="false" outlineLevel="0" collapsed="false">
      <c r="BS56179" s="96" t="n">
        <f aca="false">BR56179-2.5</f>
        <v>-2.5</v>
      </c>
    </row>
    <row r="56180" customFormat="false" ht="12" hidden="false" customHeight="false" outlineLevel="0" collapsed="false">
      <c r="BS56180" s="96" t="n">
        <f aca="false">BR56180-2.5</f>
        <v>-2.5</v>
      </c>
    </row>
    <row r="56181" customFormat="false" ht="12" hidden="false" customHeight="false" outlineLevel="0" collapsed="false">
      <c r="BS56181" s="96" t="n">
        <f aca="false">BR56181-2.5</f>
        <v>-2.5</v>
      </c>
    </row>
    <row r="56182" customFormat="false" ht="12" hidden="false" customHeight="false" outlineLevel="0" collapsed="false">
      <c r="BS56182" s="96" t="n">
        <f aca="false">BR56182-2.5</f>
        <v>-2.5</v>
      </c>
    </row>
    <row r="56183" customFormat="false" ht="12" hidden="false" customHeight="false" outlineLevel="0" collapsed="false">
      <c r="BS56183" s="96" t="n">
        <f aca="false">BR56183-2.5</f>
        <v>-2.5</v>
      </c>
    </row>
    <row r="56184" customFormat="false" ht="12" hidden="false" customHeight="false" outlineLevel="0" collapsed="false">
      <c r="BS56184" s="96" t="n">
        <f aca="false">BR56184-2.5</f>
        <v>-2.5</v>
      </c>
    </row>
    <row r="56185" customFormat="false" ht="12" hidden="false" customHeight="false" outlineLevel="0" collapsed="false">
      <c r="BS56185" s="96" t="n">
        <f aca="false">BR56185-2.5</f>
        <v>-2.5</v>
      </c>
    </row>
    <row r="56186" customFormat="false" ht="12" hidden="false" customHeight="false" outlineLevel="0" collapsed="false">
      <c r="BS56186" s="96" t="n">
        <f aca="false">BR56186-2.5</f>
        <v>-2.5</v>
      </c>
    </row>
    <row r="56187" customFormat="false" ht="12" hidden="false" customHeight="false" outlineLevel="0" collapsed="false">
      <c r="BS56187" s="96" t="n">
        <f aca="false">BR56187-2.5</f>
        <v>-2.5</v>
      </c>
    </row>
    <row r="56188" customFormat="false" ht="12" hidden="false" customHeight="false" outlineLevel="0" collapsed="false">
      <c r="BS56188" s="96" t="n">
        <f aca="false">BR56188-2.5</f>
        <v>-2.5</v>
      </c>
    </row>
    <row r="56189" customFormat="false" ht="12" hidden="false" customHeight="false" outlineLevel="0" collapsed="false">
      <c r="BS56189" s="96" t="n">
        <f aca="false">BR56189-2.5</f>
        <v>-2.5</v>
      </c>
    </row>
    <row r="56190" customFormat="false" ht="12" hidden="false" customHeight="false" outlineLevel="0" collapsed="false">
      <c r="BS56190" s="96" t="n">
        <f aca="false">BR56190-2.5</f>
        <v>-2.5</v>
      </c>
    </row>
    <row r="56191" customFormat="false" ht="12" hidden="false" customHeight="false" outlineLevel="0" collapsed="false">
      <c r="BS56191" s="96" t="n">
        <f aca="false">BR56191-2.5</f>
        <v>-2.5</v>
      </c>
    </row>
    <row r="56192" customFormat="false" ht="12" hidden="false" customHeight="false" outlineLevel="0" collapsed="false">
      <c r="BS56192" s="96" t="n">
        <f aca="false">BR56192-2.5</f>
        <v>-2.5</v>
      </c>
    </row>
    <row r="56193" customFormat="false" ht="12" hidden="false" customHeight="false" outlineLevel="0" collapsed="false">
      <c r="BS56193" s="96" t="n">
        <f aca="false">BR56193-2.5</f>
        <v>-2.5</v>
      </c>
    </row>
    <row r="56194" customFormat="false" ht="12" hidden="false" customHeight="false" outlineLevel="0" collapsed="false">
      <c r="BS56194" s="96" t="n">
        <f aca="false">BR56194-2.5</f>
        <v>-2.5</v>
      </c>
    </row>
    <row r="56195" customFormat="false" ht="12" hidden="false" customHeight="false" outlineLevel="0" collapsed="false">
      <c r="BS56195" s="96" t="n">
        <f aca="false">BR56195-2.5</f>
        <v>-2.5</v>
      </c>
    </row>
    <row r="56196" customFormat="false" ht="12" hidden="false" customHeight="false" outlineLevel="0" collapsed="false">
      <c r="BS56196" s="96" t="n">
        <f aca="false">BR56196-2.5</f>
        <v>-2.5</v>
      </c>
    </row>
    <row r="56197" customFormat="false" ht="12" hidden="false" customHeight="false" outlineLevel="0" collapsed="false">
      <c r="BS56197" s="96" t="n">
        <f aca="false">BR56197-2.5</f>
        <v>-2.5</v>
      </c>
    </row>
    <row r="56198" customFormat="false" ht="12" hidden="false" customHeight="false" outlineLevel="0" collapsed="false">
      <c r="BS56198" s="96" t="n">
        <f aca="false">BR56198-2.5</f>
        <v>-2.5</v>
      </c>
    </row>
    <row r="56199" customFormat="false" ht="12" hidden="false" customHeight="false" outlineLevel="0" collapsed="false">
      <c r="BS56199" s="96" t="n">
        <f aca="false">BR56199-2.5</f>
        <v>-2.5</v>
      </c>
    </row>
    <row r="56200" customFormat="false" ht="12" hidden="false" customHeight="false" outlineLevel="0" collapsed="false">
      <c r="BS56200" s="96" t="n">
        <f aca="false">BR56200-2.5</f>
        <v>-2.5</v>
      </c>
    </row>
    <row r="56201" customFormat="false" ht="12" hidden="false" customHeight="false" outlineLevel="0" collapsed="false">
      <c r="BS56201" s="96" t="n">
        <f aca="false">BR56201-2.5</f>
        <v>-2.5</v>
      </c>
    </row>
    <row r="56202" customFormat="false" ht="12" hidden="false" customHeight="false" outlineLevel="0" collapsed="false">
      <c r="BS56202" s="96" t="n">
        <f aca="false">BR56202-2.5</f>
        <v>-2.5</v>
      </c>
    </row>
    <row r="56203" customFormat="false" ht="12" hidden="false" customHeight="false" outlineLevel="0" collapsed="false">
      <c r="BS56203" s="96" t="n">
        <f aca="false">BR56203-2.5</f>
        <v>-2.5</v>
      </c>
    </row>
    <row r="56204" customFormat="false" ht="12" hidden="false" customHeight="false" outlineLevel="0" collapsed="false">
      <c r="BS56204" s="96" t="n">
        <f aca="false">BR56204-2.5</f>
        <v>-2.5</v>
      </c>
    </row>
    <row r="56205" customFormat="false" ht="12" hidden="false" customHeight="false" outlineLevel="0" collapsed="false">
      <c r="BS56205" s="96" t="n">
        <f aca="false">BR56205-2.5</f>
        <v>-2.5</v>
      </c>
    </row>
    <row r="56206" customFormat="false" ht="12" hidden="false" customHeight="false" outlineLevel="0" collapsed="false">
      <c r="BS56206" s="96" t="n">
        <f aca="false">BR56206-2.5</f>
        <v>-2.5</v>
      </c>
    </row>
    <row r="56207" customFormat="false" ht="12" hidden="false" customHeight="false" outlineLevel="0" collapsed="false">
      <c r="BS56207" s="96" t="n">
        <f aca="false">BR56207-2.5</f>
        <v>-2.5</v>
      </c>
    </row>
    <row r="56208" customFormat="false" ht="12" hidden="false" customHeight="false" outlineLevel="0" collapsed="false">
      <c r="BS56208" s="96" t="n">
        <f aca="false">BR56208-2.5</f>
        <v>-2.5</v>
      </c>
    </row>
    <row r="56209" customFormat="false" ht="12" hidden="false" customHeight="false" outlineLevel="0" collapsed="false">
      <c r="BS56209" s="96" t="n">
        <f aca="false">BR56209-2.5</f>
        <v>-2.5</v>
      </c>
    </row>
    <row r="56210" customFormat="false" ht="12" hidden="false" customHeight="false" outlineLevel="0" collapsed="false">
      <c r="BS56210" s="96" t="n">
        <f aca="false">BR56210-2.5</f>
        <v>-2.5</v>
      </c>
    </row>
    <row r="56211" customFormat="false" ht="12" hidden="false" customHeight="false" outlineLevel="0" collapsed="false">
      <c r="BS56211" s="96" t="n">
        <f aca="false">BR56211-2.5</f>
        <v>-2.5</v>
      </c>
    </row>
    <row r="56212" customFormat="false" ht="12" hidden="false" customHeight="false" outlineLevel="0" collapsed="false">
      <c r="BS56212" s="96" t="n">
        <f aca="false">BR56212-2.5</f>
        <v>-2.5</v>
      </c>
    </row>
    <row r="56213" customFormat="false" ht="12" hidden="false" customHeight="false" outlineLevel="0" collapsed="false">
      <c r="BS56213" s="96" t="n">
        <f aca="false">BR56213-2.5</f>
        <v>-2.5</v>
      </c>
    </row>
    <row r="56214" customFormat="false" ht="12" hidden="false" customHeight="false" outlineLevel="0" collapsed="false">
      <c r="BS56214" s="96" t="n">
        <f aca="false">BR56214-2.5</f>
        <v>-2.5</v>
      </c>
    </row>
    <row r="56215" customFormat="false" ht="12" hidden="false" customHeight="false" outlineLevel="0" collapsed="false">
      <c r="BS56215" s="96" t="n">
        <f aca="false">BR56215-2.5</f>
        <v>-2.5</v>
      </c>
    </row>
    <row r="56216" customFormat="false" ht="12" hidden="false" customHeight="false" outlineLevel="0" collapsed="false">
      <c r="BS56216" s="96" t="n">
        <f aca="false">BR56216-2.5</f>
        <v>-2.5</v>
      </c>
    </row>
    <row r="56217" customFormat="false" ht="12" hidden="false" customHeight="false" outlineLevel="0" collapsed="false">
      <c r="BS56217" s="96" t="n">
        <f aca="false">BR56217-2.5</f>
        <v>-2.5</v>
      </c>
    </row>
    <row r="56218" customFormat="false" ht="12" hidden="false" customHeight="false" outlineLevel="0" collapsed="false">
      <c r="BS56218" s="96" t="n">
        <f aca="false">BR56218-2.5</f>
        <v>-2.5</v>
      </c>
    </row>
    <row r="56219" customFormat="false" ht="12" hidden="false" customHeight="false" outlineLevel="0" collapsed="false">
      <c r="BS56219" s="96" t="n">
        <f aca="false">BR56219-2.5</f>
        <v>-2.5</v>
      </c>
    </row>
    <row r="56220" customFormat="false" ht="12" hidden="false" customHeight="false" outlineLevel="0" collapsed="false">
      <c r="BS56220" s="96" t="n">
        <f aca="false">BR56220-2.5</f>
        <v>-2.5</v>
      </c>
    </row>
    <row r="56221" customFormat="false" ht="12" hidden="false" customHeight="false" outlineLevel="0" collapsed="false">
      <c r="BS56221" s="96" t="n">
        <f aca="false">BR56221-2.5</f>
        <v>-2.5</v>
      </c>
    </row>
    <row r="56222" customFormat="false" ht="12" hidden="false" customHeight="false" outlineLevel="0" collapsed="false">
      <c r="BS56222" s="96" t="n">
        <f aca="false">BR56222-2.5</f>
        <v>-2.5</v>
      </c>
    </row>
    <row r="56223" customFormat="false" ht="12" hidden="false" customHeight="false" outlineLevel="0" collapsed="false">
      <c r="BS56223" s="96" t="n">
        <f aca="false">BR56223-2.5</f>
        <v>-2.5</v>
      </c>
    </row>
    <row r="56224" customFormat="false" ht="12" hidden="false" customHeight="false" outlineLevel="0" collapsed="false">
      <c r="BS56224" s="96" t="n">
        <f aca="false">BR56224-2.5</f>
        <v>-2.5</v>
      </c>
    </row>
    <row r="56225" customFormat="false" ht="12" hidden="false" customHeight="false" outlineLevel="0" collapsed="false">
      <c r="BS56225" s="96" t="n">
        <f aca="false">BR56225-2.5</f>
        <v>-2.5</v>
      </c>
    </row>
    <row r="56226" customFormat="false" ht="12" hidden="false" customHeight="false" outlineLevel="0" collapsed="false">
      <c r="BS56226" s="96" t="n">
        <f aca="false">BR56226-2.5</f>
        <v>-2.5</v>
      </c>
    </row>
    <row r="56227" customFormat="false" ht="12" hidden="false" customHeight="false" outlineLevel="0" collapsed="false">
      <c r="BS56227" s="96" t="n">
        <f aca="false">BR56227-2.5</f>
        <v>-2.5</v>
      </c>
    </row>
    <row r="56228" customFormat="false" ht="12" hidden="false" customHeight="false" outlineLevel="0" collapsed="false">
      <c r="BS56228" s="96" t="n">
        <f aca="false">BR56228-2.5</f>
        <v>-2.5</v>
      </c>
    </row>
    <row r="56229" customFormat="false" ht="12" hidden="false" customHeight="false" outlineLevel="0" collapsed="false">
      <c r="BS56229" s="96" t="n">
        <f aca="false">BR56229-2.5</f>
        <v>-2.5</v>
      </c>
    </row>
    <row r="56230" customFormat="false" ht="12" hidden="false" customHeight="false" outlineLevel="0" collapsed="false">
      <c r="BS56230" s="96" t="n">
        <f aca="false">BR56230-2.5</f>
        <v>-2.5</v>
      </c>
    </row>
    <row r="56231" customFormat="false" ht="12" hidden="false" customHeight="false" outlineLevel="0" collapsed="false">
      <c r="BS56231" s="96" t="n">
        <f aca="false">BR56231-2.5</f>
        <v>-2.5</v>
      </c>
    </row>
    <row r="56232" customFormat="false" ht="12" hidden="false" customHeight="false" outlineLevel="0" collapsed="false">
      <c r="BS56232" s="96" t="n">
        <f aca="false">BR56232-2.5</f>
        <v>-2.5</v>
      </c>
    </row>
    <row r="56233" customFormat="false" ht="12" hidden="false" customHeight="false" outlineLevel="0" collapsed="false">
      <c r="BS56233" s="96" t="n">
        <f aca="false">BR56233-2.5</f>
        <v>-2.5</v>
      </c>
    </row>
    <row r="56234" customFormat="false" ht="12" hidden="false" customHeight="false" outlineLevel="0" collapsed="false">
      <c r="BS56234" s="96" t="n">
        <f aca="false">BR56234-2.5</f>
        <v>-2.5</v>
      </c>
    </row>
    <row r="56235" customFormat="false" ht="12" hidden="false" customHeight="false" outlineLevel="0" collapsed="false">
      <c r="BS56235" s="96" t="n">
        <f aca="false">BR56235-2.5</f>
        <v>-2.5</v>
      </c>
    </row>
    <row r="56236" customFormat="false" ht="12" hidden="false" customHeight="false" outlineLevel="0" collapsed="false">
      <c r="BS56236" s="96" t="n">
        <f aca="false">BR56236-2.5</f>
        <v>-2.5</v>
      </c>
    </row>
    <row r="56237" customFormat="false" ht="12" hidden="false" customHeight="false" outlineLevel="0" collapsed="false">
      <c r="BS56237" s="96" t="n">
        <f aca="false">BR56237-2.5</f>
        <v>-2.5</v>
      </c>
    </row>
    <row r="56238" customFormat="false" ht="12" hidden="false" customHeight="false" outlineLevel="0" collapsed="false">
      <c r="BS56238" s="96" t="n">
        <f aca="false">BR56238-2.5</f>
        <v>-2.5</v>
      </c>
    </row>
    <row r="56239" customFormat="false" ht="12" hidden="false" customHeight="false" outlineLevel="0" collapsed="false">
      <c r="BS56239" s="96" t="n">
        <f aca="false">BR56239-2.5</f>
        <v>-2.5</v>
      </c>
    </row>
    <row r="56240" customFormat="false" ht="12" hidden="false" customHeight="false" outlineLevel="0" collapsed="false">
      <c r="BS56240" s="96" t="n">
        <f aca="false">BR56240-2.5</f>
        <v>-2.5</v>
      </c>
    </row>
    <row r="56241" customFormat="false" ht="12" hidden="false" customHeight="false" outlineLevel="0" collapsed="false">
      <c r="BS56241" s="96" t="n">
        <f aca="false">BR56241-2.5</f>
        <v>-2.5</v>
      </c>
    </row>
    <row r="56242" customFormat="false" ht="12" hidden="false" customHeight="false" outlineLevel="0" collapsed="false">
      <c r="BS56242" s="96" t="n">
        <f aca="false">BR56242-2.5</f>
        <v>-2.5</v>
      </c>
    </row>
    <row r="56243" customFormat="false" ht="12" hidden="false" customHeight="false" outlineLevel="0" collapsed="false">
      <c r="BS56243" s="96" t="n">
        <f aca="false">BR56243-2.5</f>
        <v>-2.5</v>
      </c>
    </row>
    <row r="56244" customFormat="false" ht="12" hidden="false" customHeight="false" outlineLevel="0" collapsed="false">
      <c r="BS56244" s="96" t="n">
        <f aca="false">BR56244-2.5</f>
        <v>-2.5</v>
      </c>
    </row>
    <row r="56245" customFormat="false" ht="12" hidden="false" customHeight="false" outlineLevel="0" collapsed="false">
      <c r="BS56245" s="96" t="n">
        <f aca="false">BR56245-2.5</f>
        <v>-2.5</v>
      </c>
    </row>
    <row r="56246" customFormat="false" ht="12" hidden="false" customHeight="false" outlineLevel="0" collapsed="false">
      <c r="BS56246" s="96" t="n">
        <f aca="false">BR56246-2.5</f>
        <v>-2.5</v>
      </c>
    </row>
    <row r="56247" customFormat="false" ht="12" hidden="false" customHeight="false" outlineLevel="0" collapsed="false">
      <c r="BS56247" s="96" t="n">
        <f aca="false">BR56247-2.5</f>
        <v>-2.5</v>
      </c>
    </row>
    <row r="56248" customFormat="false" ht="12" hidden="false" customHeight="false" outlineLevel="0" collapsed="false">
      <c r="BS56248" s="96" t="n">
        <f aca="false">BR56248-2.5</f>
        <v>-2.5</v>
      </c>
    </row>
    <row r="56249" customFormat="false" ht="12" hidden="false" customHeight="false" outlineLevel="0" collapsed="false">
      <c r="BS56249" s="96" t="n">
        <f aca="false">BR56249-2.5</f>
        <v>-2.5</v>
      </c>
    </row>
    <row r="56250" customFormat="false" ht="12" hidden="false" customHeight="false" outlineLevel="0" collapsed="false">
      <c r="BS56250" s="96" t="n">
        <f aca="false">BR56250-2.5</f>
        <v>-2.5</v>
      </c>
    </row>
    <row r="56251" customFormat="false" ht="12" hidden="false" customHeight="false" outlineLevel="0" collapsed="false">
      <c r="BS56251" s="96" t="n">
        <f aca="false">BR56251-2.5</f>
        <v>-2.5</v>
      </c>
    </row>
    <row r="56252" customFormat="false" ht="12" hidden="false" customHeight="false" outlineLevel="0" collapsed="false">
      <c r="BS56252" s="96" t="n">
        <f aca="false">BR56252-2.5</f>
        <v>-2.5</v>
      </c>
    </row>
    <row r="56253" customFormat="false" ht="12" hidden="false" customHeight="false" outlineLevel="0" collapsed="false">
      <c r="BS56253" s="96" t="n">
        <f aca="false">BR56253-2.5</f>
        <v>-2.5</v>
      </c>
    </row>
    <row r="56254" customFormat="false" ht="12" hidden="false" customHeight="false" outlineLevel="0" collapsed="false">
      <c r="BS56254" s="96" t="n">
        <f aca="false">BR56254-2.5</f>
        <v>-2.5</v>
      </c>
    </row>
    <row r="56255" customFormat="false" ht="12" hidden="false" customHeight="false" outlineLevel="0" collapsed="false">
      <c r="BS56255" s="96" t="n">
        <f aca="false">BR56255-2.5</f>
        <v>-2.5</v>
      </c>
    </row>
    <row r="56256" customFormat="false" ht="12" hidden="false" customHeight="false" outlineLevel="0" collapsed="false">
      <c r="BS56256" s="96" t="n">
        <f aca="false">BR56256-2.5</f>
        <v>-2.5</v>
      </c>
    </row>
    <row r="56257" customFormat="false" ht="12" hidden="false" customHeight="false" outlineLevel="0" collapsed="false">
      <c r="BS56257" s="96" t="n">
        <f aca="false">BR56257-2.5</f>
        <v>-2.5</v>
      </c>
    </row>
    <row r="56258" customFormat="false" ht="12" hidden="false" customHeight="false" outlineLevel="0" collapsed="false">
      <c r="BS56258" s="96" t="n">
        <f aca="false">BR56258-2.5</f>
        <v>-2.5</v>
      </c>
    </row>
    <row r="56259" customFormat="false" ht="12" hidden="false" customHeight="false" outlineLevel="0" collapsed="false">
      <c r="BS56259" s="96" t="n">
        <f aca="false">BR56259-2.5</f>
        <v>-2.5</v>
      </c>
    </row>
    <row r="56260" customFormat="false" ht="12" hidden="false" customHeight="false" outlineLevel="0" collapsed="false">
      <c r="BS56260" s="96" t="n">
        <f aca="false">BR56260-2.5</f>
        <v>-2.5</v>
      </c>
    </row>
    <row r="56261" customFormat="false" ht="12" hidden="false" customHeight="false" outlineLevel="0" collapsed="false">
      <c r="BS56261" s="96" t="n">
        <f aca="false">BR56261-2.5</f>
        <v>-2.5</v>
      </c>
    </row>
    <row r="56262" customFormat="false" ht="12" hidden="false" customHeight="false" outlineLevel="0" collapsed="false">
      <c r="BS56262" s="96" t="n">
        <f aca="false">BR56262-2.5</f>
        <v>-2.5</v>
      </c>
    </row>
    <row r="56263" customFormat="false" ht="12" hidden="false" customHeight="false" outlineLevel="0" collapsed="false">
      <c r="BS56263" s="96" t="n">
        <f aca="false">BR56263-2.5</f>
        <v>-2.5</v>
      </c>
    </row>
    <row r="56264" customFormat="false" ht="12" hidden="false" customHeight="false" outlineLevel="0" collapsed="false">
      <c r="BS56264" s="96" t="n">
        <f aca="false">BR56264-2.5</f>
        <v>-2.5</v>
      </c>
    </row>
    <row r="56265" customFormat="false" ht="12" hidden="false" customHeight="false" outlineLevel="0" collapsed="false">
      <c r="BS56265" s="96" t="n">
        <f aca="false">BR56265-2.5</f>
        <v>-2.5</v>
      </c>
    </row>
    <row r="56266" customFormat="false" ht="12" hidden="false" customHeight="false" outlineLevel="0" collapsed="false">
      <c r="BS56266" s="96" t="n">
        <f aca="false">BR56266-2.5</f>
        <v>-2.5</v>
      </c>
    </row>
    <row r="56267" customFormat="false" ht="12" hidden="false" customHeight="false" outlineLevel="0" collapsed="false">
      <c r="BS56267" s="96" t="n">
        <f aca="false">BR56267-2.5</f>
        <v>-2.5</v>
      </c>
    </row>
    <row r="56268" customFormat="false" ht="12" hidden="false" customHeight="false" outlineLevel="0" collapsed="false">
      <c r="BS56268" s="96" t="n">
        <f aca="false">BR56268-2.5</f>
        <v>-2.5</v>
      </c>
    </row>
    <row r="56269" customFormat="false" ht="12" hidden="false" customHeight="false" outlineLevel="0" collapsed="false">
      <c r="BS56269" s="96" t="n">
        <f aca="false">BR56269-2.5</f>
        <v>-2.5</v>
      </c>
    </row>
    <row r="56270" customFormat="false" ht="12" hidden="false" customHeight="false" outlineLevel="0" collapsed="false">
      <c r="BS56270" s="96" t="n">
        <f aca="false">BR56270-2.5</f>
        <v>-2.5</v>
      </c>
    </row>
    <row r="56271" customFormat="false" ht="12" hidden="false" customHeight="false" outlineLevel="0" collapsed="false">
      <c r="BS56271" s="96" t="n">
        <f aca="false">BR56271-2.5</f>
        <v>-2.5</v>
      </c>
    </row>
    <row r="56272" customFormat="false" ht="12" hidden="false" customHeight="false" outlineLevel="0" collapsed="false">
      <c r="BS56272" s="96" t="n">
        <f aca="false">BR56272-2.5</f>
        <v>-2.5</v>
      </c>
    </row>
    <row r="56273" customFormat="false" ht="12" hidden="false" customHeight="false" outlineLevel="0" collapsed="false">
      <c r="BS56273" s="96" t="n">
        <f aca="false">BR56273-2.5</f>
        <v>-2.5</v>
      </c>
    </row>
    <row r="56274" customFormat="false" ht="12" hidden="false" customHeight="false" outlineLevel="0" collapsed="false">
      <c r="BS56274" s="96" t="n">
        <f aca="false">BR56274-2.5</f>
        <v>-2.5</v>
      </c>
    </row>
    <row r="56275" customFormat="false" ht="12" hidden="false" customHeight="false" outlineLevel="0" collapsed="false">
      <c r="BS56275" s="96" t="n">
        <f aca="false">BR56275-2.5</f>
        <v>-2.5</v>
      </c>
    </row>
    <row r="56276" customFormat="false" ht="12" hidden="false" customHeight="false" outlineLevel="0" collapsed="false">
      <c r="BS56276" s="96" t="n">
        <f aca="false">BR56276-2.5</f>
        <v>-2.5</v>
      </c>
    </row>
    <row r="56277" customFormat="false" ht="12" hidden="false" customHeight="false" outlineLevel="0" collapsed="false">
      <c r="BS56277" s="96" t="n">
        <f aca="false">BR56277-2.5</f>
        <v>-2.5</v>
      </c>
    </row>
    <row r="56278" customFormat="false" ht="12" hidden="false" customHeight="false" outlineLevel="0" collapsed="false">
      <c r="BS56278" s="96" t="n">
        <f aca="false">BR56278-2.5</f>
        <v>-2.5</v>
      </c>
    </row>
    <row r="56279" customFormat="false" ht="12" hidden="false" customHeight="false" outlineLevel="0" collapsed="false">
      <c r="BS56279" s="96" t="n">
        <f aca="false">BR56279-2.5</f>
        <v>-2.5</v>
      </c>
    </row>
    <row r="56280" customFormat="false" ht="12" hidden="false" customHeight="false" outlineLevel="0" collapsed="false">
      <c r="BS56280" s="96" t="n">
        <f aca="false">BR56280-2.5</f>
        <v>-2.5</v>
      </c>
    </row>
    <row r="56281" customFormat="false" ht="12" hidden="false" customHeight="false" outlineLevel="0" collapsed="false">
      <c r="BS56281" s="96" t="n">
        <f aca="false">BR56281-2.5</f>
        <v>-2.5</v>
      </c>
    </row>
    <row r="56282" customFormat="false" ht="12" hidden="false" customHeight="false" outlineLevel="0" collapsed="false">
      <c r="BS56282" s="96" t="n">
        <f aca="false">BR56282-2.5</f>
        <v>-2.5</v>
      </c>
    </row>
    <row r="56283" customFormat="false" ht="12" hidden="false" customHeight="false" outlineLevel="0" collapsed="false">
      <c r="BS56283" s="96" t="n">
        <f aca="false">BR56283-2.5</f>
        <v>-2.5</v>
      </c>
    </row>
    <row r="56284" customFormat="false" ht="12" hidden="false" customHeight="false" outlineLevel="0" collapsed="false">
      <c r="BS56284" s="96" t="n">
        <f aca="false">BR56284-2.5</f>
        <v>-2.5</v>
      </c>
    </row>
    <row r="56285" customFormat="false" ht="12" hidden="false" customHeight="false" outlineLevel="0" collapsed="false">
      <c r="BS56285" s="96" t="n">
        <f aca="false">BR56285-2.5</f>
        <v>-2.5</v>
      </c>
    </row>
    <row r="56286" customFormat="false" ht="12" hidden="false" customHeight="false" outlineLevel="0" collapsed="false">
      <c r="BS56286" s="96" t="n">
        <f aca="false">BR56286-2.5</f>
        <v>-2.5</v>
      </c>
    </row>
    <row r="56287" customFormat="false" ht="12" hidden="false" customHeight="false" outlineLevel="0" collapsed="false">
      <c r="BS56287" s="96" t="n">
        <f aca="false">BR56287-2.5</f>
        <v>-2.5</v>
      </c>
    </row>
    <row r="56288" customFormat="false" ht="12" hidden="false" customHeight="false" outlineLevel="0" collapsed="false">
      <c r="BS56288" s="96" t="n">
        <f aca="false">BR56288-2.5</f>
        <v>-2.5</v>
      </c>
    </row>
    <row r="56289" customFormat="false" ht="12" hidden="false" customHeight="false" outlineLevel="0" collapsed="false">
      <c r="BS56289" s="96" t="n">
        <f aca="false">BR56289-2.5</f>
        <v>-2.5</v>
      </c>
    </row>
    <row r="56290" customFormat="false" ht="12" hidden="false" customHeight="false" outlineLevel="0" collapsed="false">
      <c r="BS56290" s="96" t="n">
        <f aca="false">BR56290-2.5</f>
        <v>-2.5</v>
      </c>
    </row>
    <row r="56291" customFormat="false" ht="12" hidden="false" customHeight="false" outlineLevel="0" collapsed="false">
      <c r="BS56291" s="96" t="n">
        <f aca="false">BR56291-2.5</f>
        <v>-2.5</v>
      </c>
    </row>
    <row r="56292" customFormat="false" ht="12" hidden="false" customHeight="false" outlineLevel="0" collapsed="false">
      <c r="BS56292" s="96" t="n">
        <f aca="false">BR56292-2.5</f>
        <v>-2.5</v>
      </c>
    </row>
    <row r="56293" customFormat="false" ht="12" hidden="false" customHeight="false" outlineLevel="0" collapsed="false">
      <c r="BS56293" s="96" t="n">
        <f aca="false">BR56293-2.5</f>
        <v>-2.5</v>
      </c>
    </row>
    <row r="56294" customFormat="false" ht="12" hidden="false" customHeight="false" outlineLevel="0" collapsed="false">
      <c r="BS56294" s="96" t="n">
        <f aca="false">BR56294-2.5</f>
        <v>-2.5</v>
      </c>
    </row>
    <row r="56295" customFormat="false" ht="12" hidden="false" customHeight="false" outlineLevel="0" collapsed="false">
      <c r="BS56295" s="96" t="n">
        <f aca="false">BR56295-2.5</f>
        <v>-2.5</v>
      </c>
    </row>
    <row r="56296" customFormat="false" ht="12" hidden="false" customHeight="false" outlineLevel="0" collapsed="false">
      <c r="BS56296" s="96" t="n">
        <f aca="false">BR56296-2.5</f>
        <v>-2.5</v>
      </c>
    </row>
    <row r="56297" customFormat="false" ht="12" hidden="false" customHeight="false" outlineLevel="0" collapsed="false">
      <c r="BS56297" s="96" t="n">
        <f aca="false">BR56297-2.5</f>
        <v>-2.5</v>
      </c>
    </row>
    <row r="56298" customFormat="false" ht="12" hidden="false" customHeight="false" outlineLevel="0" collapsed="false">
      <c r="BS56298" s="96" t="n">
        <f aca="false">BR56298-2.5</f>
        <v>-2.5</v>
      </c>
    </row>
    <row r="56299" customFormat="false" ht="12" hidden="false" customHeight="false" outlineLevel="0" collapsed="false">
      <c r="BS56299" s="96" t="n">
        <f aca="false">BR56299-2.5</f>
        <v>-2.5</v>
      </c>
    </row>
    <row r="56300" customFormat="false" ht="12" hidden="false" customHeight="false" outlineLevel="0" collapsed="false">
      <c r="BS56300" s="96" t="n">
        <f aca="false">BR56300-2.5</f>
        <v>-2.5</v>
      </c>
    </row>
    <row r="56301" customFormat="false" ht="12" hidden="false" customHeight="false" outlineLevel="0" collapsed="false">
      <c r="BS56301" s="96" t="n">
        <f aca="false">BR56301-2.5</f>
        <v>-2.5</v>
      </c>
    </row>
    <row r="56302" customFormat="false" ht="12" hidden="false" customHeight="false" outlineLevel="0" collapsed="false">
      <c r="BS56302" s="96" t="n">
        <f aca="false">BR56302-2.5</f>
        <v>-2.5</v>
      </c>
    </row>
    <row r="56303" customFormat="false" ht="12" hidden="false" customHeight="false" outlineLevel="0" collapsed="false">
      <c r="BS56303" s="96" t="n">
        <f aca="false">BR56303-2.5</f>
        <v>-2.5</v>
      </c>
    </row>
    <row r="56304" customFormat="false" ht="12" hidden="false" customHeight="false" outlineLevel="0" collapsed="false">
      <c r="BS56304" s="96" t="n">
        <f aca="false">BR56304-2.5</f>
        <v>-2.5</v>
      </c>
    </row>
    <row r="56305" customFormat="false" ht="12" hidden="false" customHeight="false" outlineLevel="0" collapsed="false">
      <c r="BS56305" s="96" t="n">
        <f aca="false">BR56305-2.5</f>
        <v>-2.5</v>
      </c>
    </row>
    <row r="56306" customFormat="false" ht="12" hidden="false" customHeight="false" outlineLevel="0" collapsed="false">
      <c r="BS56306" s="96" t="n">
        <f aca="false">BR56306-2.5</f>
        <v>-2.5</v>
      </c>
    </row>
    <row r="56307" customFormat="false" ht="12" hidden="false" customHeight="false" outlineLevel="0" collapsed="false">
      <c r="BS56307" s="96" t="n">
        <f aca="false">BR56307-2.5</f>
        <v>-2.5</v>
      </c>
    </row>
    <row r="56308" customFormat="false" ht="12" hidden="false" customHeight="false" outlineLevel="0" collapsed="false">
      <c r="BS56308" s="96" t="n">
        <f aca="false">BR56308-2.5</f>
        <v>-2.5</v>
      </c>
    </row>
    <row r="56309" customFormat="false" ht="12" hidden="false" customHeight="false" outlineLevel="0" collapsed="false">
      <c r="BS56309" s="96" t="n">
        <f aca="false">BR56309-2.5</f>
        <v>-2.5</v>
      </c>
    </row>
    <row r="56310" customFormat="false" ht="12" hidden="false" customHeight="false" outlineLevel="0" collapsed="false">
      <c r="BS56310" s="96" t="n">
        <f aca="false">BR56310-2.5</f>
        <v>-2.5</v>
      </c>
    </row>
    <row r="56311" customFormat="false" ht="12" hidden="false" customHeight="false" outlineLevel="0" collapsed="false">
      <c r="BS56311" s="96" t="n">
        <f aca="false">BR56311-2.5</f>
        <v>-2.5</v>
      </c>
    </row>
    <row r="56312" customFormat="false" ht="12" hidden="false" customHeight="false" outlineLevel="0" collapsed="false">
      <c r="BS56312" s="96" t="n">
        <f aca="false">BR56312-2.5</f>
        <v>-2.5</v>
      </c>
    </row>
    <row r="56313" customFormat="false" ht="12" hidden="false" customHeight="false" outlineLevel="0" collapsed="false">
      <c r="BS56313" s="96" t="n">
        <f aca="false">BR56313-2.5</f>
        <v>-2.5</v>
      </c>
    </row>
    <row r="56314" customFormat="false" ht="12" hidden="false" customHeight="false" outlineLevel="0" collapsed="false">
      <c r="BS56314" s="96" t="n">
        <f aca="false">BR56314-2.5</f>
        <v>-2.5</v>
      </c>
    </row>
    <row r="56315" customFormat="false" ht="12" hidden="false" customHeight="false" outlineLevel="0" collapsed="false">
      <c r="BS56315" s="96" t="n">
        <f aca="false">BR56315-2.5</f>
        <v>-2.5</v>
      </c>
    </row>
    <row r="56316" customFormat="false" ht="12" hidden="false" customHeight="false" outlineLevel="0" collapsed="false">
      <c r="BS56316" s="96" t="n">
        <f aca="false">BR56316-2.5</f>
        <v>-2.5</v>
      </c>
    </row>
    <row r="56317" customFormat="false" ht="12" hidden="false" customHeight="false" outlineLevel="0" collapsed="false">
      <c r="BS56317" s="96" t="n">
        <f aca="false">BR56317-2.5</f>
        <v>-2.5</v>
      </c>
    </row>
    <row r="56318" customFormat="false" ht="12" hidden="false" customHeight="false" outlineLevel="0" collapsed="false">
      <c r="BS56318" s="96" t="n">
        <f aca="false">BR56318-2.5</f>
        <v>-2.5</v>
      </c>
    </row>
    <row r="56319" customFormat="false" ht="12" hidden="false" customHeight="false" outlineLevel="0" collapsed="false">
      <c r="BS56319" s="96" t="n">
        <f aca="false">BR56319-2.5</f>
        <v>-2.5</v>
      </c>
    </row>
    <row r="56320" customFormat="false" ht="12" hidden="false" customHeight="false" outlineLevel="0" collapsed="false">
      <c r="BS56320" s="96" t="n">
        <f aca="false">BR56320-2.5</f>
        <v>-2.5</v>
      </c>
    </row>
    <row r="56321" customFormat="false" ht="12" hidden="false" customHeight="false" outlineLevel="0" collapsed="false">
      <c r="BS56321" s="96" t="n">
        <f aca="false">BR56321-2.5</f>
        <v>-2.5</v>
      </c>
    </row>
    <row r="56322" customFormat="false" ht="12" hidden="false" customHeight="false" outlineLevel="0" collapsed="false">
      <c r="BS56322" s="96" t="n">
        <f aca="false">BR56322-2.5</f>
        <v>-2.5</v>
      </c>
    </row>
    <row r="56323" customFormat="false" ht="12" hidden="false" customHeight="false" outlineLevel="0" collapsed="false">
      <c r="BS56323" s="96" t="n">
        <f aca="false">BR56323-2.5</f>
        <v>-2.5</v>
      </c>
    </row>
    <row r="56324" customFormat="false" ht="12" hidden="false" customHeight="false" outlineLevel="0" collapsed="false">
      <c r="BS56324" s="96" t="n">
        <f aca="false">BR56324-2.5</f>
        <v>-2.5</v>
      </c>
    </row>
    <row r="56325" customFormat="false" ht="12" hidden="false" customHeight="false" outlineLevel="0" collapsed="false">
      <c r="BS56325" s="96" t="n">
        <f aca="false">BR56325-2.5</f>
        <v>-2.5</v>
      </c>
    </row>
    <row r="56326" customFormat="false" ht="12" hidden="false" customHeight="false" outlineLevel="0" collapsed="false">
      <c r="BS56326" s="96" t="n">
        <f aca="false">BR56326-2.5</f>
        <v>-2.5</v>
      </c>
    </row>
    <row r="56327" customFormat="false" ht="12" hidden="false" customHeight="false" outlineLevel="0" collapsed="false">
      <c r="BS56327" s="96" t="n">
        <f aca="false">BR56327-2.5</f>
        <v>-2.5</v>
      </c>
    </row>
    <row r="56328" customFormat="false" ht="12" hidden="false" customHeight="false" outlineLevel="0" collapsed="false">
      <c r="BS56328" s="96" t="n">
        <f aca="false">BR56328-2.5</f>
        <v>-2.5</v>
      </c>
    </row>
    <row r="56329" customFormat="false" ht="12" hidden="false" customHeight="false" outlineLevel="0" collapsed="false">
      <c r="BS56329" s="96" t="n">
        <f aca="false">BR56329-2.5</f>
        <v>-2.5</v>
      </c>
    </row>
    <row r="56330" customFormat="false" ht="12" hidden="false" customHeight="false" outlineLevel="0" collapsed="false">
      <c r="BS56330" s="96" t="n">
        <f aca="false">BR56330-2.5</f>
        <v>-2.5</v>
      </c>
    </row>
    <row r="56331" customFormat="false" ht="12" hidden="false" customHeight="false" outlineLevel="0" collapsed="false">
      <c r="BS56331" s="96" t="n">
        <f aca="false">BR56331-2.5</f>
        <v>-2.5</v>
      </c>
    </row>
    <row r="56332" customFormat="false" ht="12" hidden="false" customHeight="false" outlineLevel="0" collapsed="false">
      <c r="BS56332" s="96" t="n">
        <f aca="false">BR56332-2.5</f>
        <v>-2.5</v>
      </c>
    </row>
    <row r="56333" customFormat="false" ht="12" hidden="false" customHeight="false" outlineLevel="0" collapsed="false">
      <c r="BS56333" s="96" t="n">
        <f aca="false">BR56333-2.5</f>
        <v>-2.5</v>
      </c>
    </row>
    <row r="56334" customFormat="false" ht="12" hidden="false" customHeight="false" outlineLevel="0" collapsed="false">
      <c r="BS56334" s="96" t="n">
        <f aca="false">BR56334-2.5</f>
        <v>-2.5</v>
      </c>
    </row>
    <row r="56335" customFormat="false" ht="12" hidden="false" customHeight="false" outlineLevel="0" collapsed="false">
      <c r="BS56335" s="96" t="n">
        <f aca="false">BR56335-2.5</f>
        <v>-2.5</v>
      </c>
    </row>
    <row r="56336" customFormat="false" ht="12" hidden="false" customHeight="false" outlineLevel="0" collapsed="false">
      <c r="BS56336" s="96" t="n">
        <f aca="false">BR56336-2.5</f>
        <v>-2.5</v>
      </c>
    </row>
    <row r="56337" customFormat="false" ht="12" hidden="false" customHeight="false" outlineLevel="0" collapsed="false">
      <c r="BS56337" s="96" t="n">
        <f aca="false">BR56337-2.5</f>
        <v>-2.5</v>
      </c>
    </row>
    <row r="56338" customFormat="false" ht="12" hidden="false" customHeight="false" outlineLevel="0" collapsed="false">
      <c r="BS56338" s="96" t="n">
        <f aca="false">BR56338-2.5</f>
        <v>-2.5</v>
      </c>
    </row>
    <row r="56339" customFormat="false" ht="12" hidden="false" customHeight="false" outlineLevel="0" collapsed="false">
      <c r="BS56339" s="96" t="n">
        <f aca="false">BR56339-2.5</f>
        <v>-2.5</v>
      </c>
    </row>
    <row r="56340" customFormat="false" ht="12" hidden="false" customHeight="false" outlineLevel="0" collapsed="false">
      <c r="BS56340" s="96" t="n">
        <f aca="false">BR56340-2.5</f>
        <v>-2.5</v>
      </c>
    </row>
    <row r="56341" customFormat="false" ht="12" hidden="false" customHeight="false" outlineLevel="0" collapsed="false">
      <c r="BS56341" s="96" t="n">
        <f aca="false">BR56341-2.5</f>
        <v>-2.5</v>
      </c>
    </row>
    <row r="56342" customFormat="false" ht="12" hidden="false" customHeight="false" outlineLevel="0" collapsed="false">
      <c r="BS56342" s="96" t="n">
        <f aca="false">BR56342-2.5</f>
        <v>-2.5</v>
      </c>
    </row>
    <row r="56343" customFormat="false" ht="12" hidden="false" customHeight="false" outlineLevel="0" collapsed="false">
      <c r="BS56343" s="96" t="n">
        <f aca="false">BR56343-2.5</f>
        <v>-2.5</v>
      </c>
    </row>
    <row r="56344" customFormat="false" ht="12" hidden="false" customHeight="false" outlineLevel="0" collapsed="false">
      <c r="BS56344" s="96" t="n">
        <f aca="false">BR56344-2.5</f>
        <v>-2.5</v>
      </c>
    </row>
    <row r="56345" customFormat="false" ht="12" hidden="false" customHeight="false" outlineLevel="0" collapsed="false">
      <c r="BS56345" s="96" t="n">
        <f aca="false">BR56345-2.5</f>
        <v>-2.5</v>
      </c>
    </row>
    <row r="56346" customFormat="false" ht="12" hidden="false" customHeight="false" outlineLevel="0" collapsed="false">
      <c r="BS56346" s="96" t="n">
        <f aca="false">BR56346-2.5</f>
        <v>-2.5</v>
      </c>
    </row>
    <row r="56347" customFormat="false" ht="12" hidden="false" customHeight="false" outlineLevel="0" collapsed="false">
      <c r="BS56347" s="96" t="n">
        <f aca="false">BR56347-2.5</f>
        <v>-2.5</v>
      </c>
    </row>
    <row r="56348" customFormat="false" ht="12" hidden="false" customHeight="false" outlineLevel="0" collapsed="false">
      <c r="BS56348" s="96" t="n">
        <f aca="false">BR56348-2.5</f>
        <v>-2.5</v>
      </c>
    </row>
    <row r="56349" customFormat="false" ht="12" hidden="false" customHeight="false" outlineLevel="0" collapsed="false">
      <c r="BS56349" s="96" t="n">
        <f aca="false">BR56349-2.5</f>
        <v>-2.5</v>
      </c>
    </row>
    <row r="56350" customFormat="false" ht="12" hidden="false" customHeight="false" outlineLevel="0" collapsed="false">
      <c r="BS56350" s="96" t="n">
        <f aca="false">BR56350-2.5</f>
        <v>-2.5</v>
      </c>
    </row>
    <row r="56351" customFormat="false" ht="12" hidden="false" customHeight="false" outlineLevel="0" collapsed="false">
      <c r="BS56351" s="96" t="n">
        <f aca="false">BR56351-2.5</f>
        <v>-2.5</v>
      </c>
    </row>
    <row r="56352" customFormat="false" ht="12" hidden="false" customHeight="false" outlineLevel="0" collapsed="false">
      <c r="BS56352" s="96" t="n">
        <f aca="false">BR56352-2.5</f>
        <v>-2.5</v>
      </c>
    </row>
    <row r="56353" customFormat="false" ht="12" hidden="false" customHeight="false" outlineLevel="0" collapsed="false">
      <c r="BS56353" s="96" t="n">
        <f aca="false">BR56353-2.5</f>
        <v>-2.5</v>
      </c>
    </row>
    <row r="56354" customFormat="false" ht="12" hidden="false" customHeight="false" outlineLevel="0" collapsed="false">
      <c r="BS56354" s="96" t="n">
        <f aca="false">BR56354-2.5</f>
        <v>-2.5</v>
      </c>
    </row>
    <row r="56355" customFormat="false" ht="12" hidden="false" customHeight="false" outlineLevel="0" collapsed="false">
      <c r="BS56355" s="96" t="n">
        <f aca="false">BR56355-2.5</f>
        <v>-2.5</v>
      </c>
    </row>
    <row r="56356" customFormat="false" ht="12" hidden="false" customHeight="false" outlineLevel="0" collapsed="false">
      <c r="BS56356" s="96" t="n">
        <f aca="false">BR56356-2.5</f>
        <v>-2.5</v>
      </c>
    </row>
    <row r="56357" customFormat="false" ht="12" hidden="false" customHeight="false" outlineLevel="0" collapsed="false">
      <c r="BS56357" s="96" t="n">
        <f aca="false">BR56357-2.5</f>
        <v>-2.5</v>
      </c>
    </row>
    <row r="56358" customFormat="false" ht="12" hidden="false" customHeight="false" outlineLevel="0" collapsed="false">
      <c r="BS56358" s="96" t="n">
        <f aca="false">BR56358-2.5</f>
        <v>-2.5</v>
      </c>
    </row>
    <row r="56359" customFormat="false" ht="12" hidden="false" customHeight="false" outlineLevel="0" collapsed="false">
      <c r="BS56359" s="96" t="n">
        <f aca="false">BR56359-2.5</f>
        <v>-2.5</v>
      </c>
    </row>
    <row r="56360" customFormat="false" ht="12" hidden="false" customHeight="false" outlineLevel="0" collapsed="false">
      <c r="BS56360" s="96" t="n">
        <f aca="false">BR56360-2.5</f>
        <v>-2.5</v>
      </c>
    </row>
    <row r="56361" customFormat="false" ht="12" hidden="false" customHeight="false" outlineLevel="0" collapsed="false">
      <c r="BS56361" s="96" t="n">
        <f aca="false">BR56361-2.5</f>
        <v>-2.5</v>
      </c>
    </row>
    <row r="56362" customFormat="false" ht="12" hidden="false" customHeight="false" outlineLevel="0" collapsed="false">
      <c r="BS56362" s="96" t="n">
        <f aca="false">BR56362-2.5</f>
        <v>-2.5</v>
      </c>
    </row>
    <row r="56363" customFormat="false" ht="12" hidden="false" customHeight="false" outlineLevel="0" collapsed="false">
      <c r="BS56363" s="96" t="n">
        <f aca="false">BR56363-2.5</f>
        <v>-2.5</v>
      </c>
    </row>
    <row r="56364" customFormat="false" ht="12" hidden="false" customHeight="false" outlineLevel="0" collapsed="false">
      <c r="BS56364" s="96" t="n">
        <f aca="false">BR56364-2.5</f>
        <v>-2.5</v>
      </c>
    </row>
    <row r="56365" customFormat="false" ht="12" hidden="false" customHeight="false" outlineLevel="0" collapsed="false">
      <c r="BS56365" s="96" t="n">
        <f aca="false">BR56365-2.5</f>
        <v>-2.5</v>
      </c>
    </row>
    <row r="56366" customFormat="false" ht="12" hidden="false" customHeight="false" outlineLevel="0" collapsed="false">
      <c r="BS56366" s="96" t="n">
        <f aca="false">BR56366-2.5</f>
        <v>-2.5</v>
      </c>
    </row>
    <row r="56367" customFormat="false" ht="12" hidden="false" customHeight="false" outlineLevel="0" collapsed="false">
      <c r="BS56367" s="96" t="n">
        <f aca="false">BR56367-2.5</f>
        <v>-2.5</v>
      </c>
    </row>
    <row r="56368" customFormat="false" ht="12" hidden="false" customHeight="false" outlineLevel="0" collapsed="false">
      <c r="BS56368" s="96" t="n">
        <f aca="false">BR56368-2.5</f>
        <v>-2.5</v>
      </c>
    </row>
    <row r="56369" customFormat="false" ht="12" hidden="false" customHeight="false" outlineLevel="0" collapsed="false">
      <c r="BS56369" s="96" t="n">
        <f aca="false">BR56369-2.5</f>
        <v>-2.5</v>
      </c>
    </row>
    <row r="56370" customFormat="false" ht="12" hidden="false" customHeight="false" outlineLevel="0" collapsed="false">
      <c r="BS56370" s="96" t="n">
        <f aca="false">BR56370-2.5</f>
        <v>-2.5</v>
      </c>
    </row>
    <row r="56371" customFormat="false" ht="12" hidden="false" customHeight="false" outlineLevel="0" collapsed="false">
      <c r="BS56371" s="96" t="n">
        <f aca="false">BR56371-2.5</f>
        <v>-2.5</v>
      </c>
    </row>
    <row r="56372" customFormat="false" ht="12" hidden="false" customHeight="false" outlineLevel="0" collapsed="false">
      <c r="BS56372" s="96" t="n">
        <f aca="false">BR56372-2.5</f>
        <v>-2.5</v>
      </c>
    </row>
    <row r="56373" customFormat="false" ht="12" hidden="false" customHeight="false" outlineLevel="0" collapsed="false">
      <c r="BS56373" s="96" t="n">
        <f aca="false">BR56373-2.5</f>
        <v>-2.5</v>
      </c>
    </row>
    <row r="56374" customFormat="false" ht="12" hidden="false" customHeight="false" outlineLevel="0" collapsed="false">
      <c r="BS56374" s="96" t="n">
        <f aca="false">BR56374-2.5</f>
        <v>-2.5</v>
      </c>
    </row>
    <row r="56375" customFormat="false" ht="12" hidden="false" customHeight="false" outlineLevel="0" collapsed="false">
      <c r="BS56375" s="96" t="n">
        <f aca="false">BR56375-2.5</f>
        <v>-2.5</v>
      </c>
    </row>
    <row r="56376" customFormat="false" ht="12" hidden="false" customHeight="false" outlineLevel="0" collapsed="false">
      <c r="BS56376" s="96" t="n">
        <f aca="false">BR56376-2.5</f>
        <v>-2.5</v>
      </c>
    </row>
    <row r="56377" customFormat="false" ht="12" hidden="false" customHeight="false" outlineLevel="0" collapsed="false">
      <c r="BS56377" s="96" t="n">
        <f aca="false">BR56377-2.5</f>
        <v>-2.5</v>
      </c>
    </row>
    <row r="56378" customFormat="false" ht="12" hidden="false" customHeight="false" outlineLevel="0" collapsed="false">
      <c r="BS56378" s="96" t="n">
        <f aca="false">BR56378-2.5</f>
        <v>-2.5</v>
      </c>
    </row>
    <row r="56379" customFormat="false" ht="12" hidden="false" customHeight="false" outlineLevel="0" collapsed="false">
      <c r="BS56379" s="96" t="n">
        <f aca="false">BR56379-2.5</f>
        <v>-2.5</v>
      </c>
    </row>
    <row r="56380" customFormat="false" ht="12" hidden="false" customHeight="false" outlineLevel="0" collapsed="false">
      <c r="BS56380" s="96" t="n">
        <f aca="false">BR56380-2.5</f>
        <v>-2.5</v>
      </c>
    </row>
    <row r="56381" customFormat="false" ht="12" hidden="false" customHeight="false" outlineLevel="0" collapsed="false">
      <c r="BS56381" s="96" t="n">
        <f aca="false">BR56381-2.5</f>
        <v>-2.5</v>
      </c>
    </row>
    <row r="56382" customFormat="false" ht="12" hidden="false" customHeight="false" outlineLevel="0" collapsed="false">
      <c r="BS56382" s="96" t="n">
        <f aca="false">BR56382-2.5</f>
        <v>-2.5</v>
      </c>
    </row>
    <row r="56383" customFormat="false" ht="12" hidden="false" customHeight="false" outlineLevel="0" collapsed="false">
      <c r="BS56383" s="96" t="n">
        <f aca="false">BR56383-2.5</f>
        <v>-2.5</v>
      </c>
    </row>
    <row r="56384" customFormat="false" ht="12" hidden="false" customHeight="false" outlineLevel="0" collapsed="false">
      <c r="BS56384" s="96" t="n">
        <f aca="false">BR56384-2.5</f>
        <v>-2.5</v>
      </c>
    </row>
    <row r="56385" customFormat="false" ht="12" hidden="false" customHeight="false" outlineLevel="0" collapsed="false">
      <c r="BS56385" s="96" t="n">
        <f aca="false">BR56385-2.5</f>
        <v>-2.5</v>
      </c>
    </row>
    <row r="56386" customFormat="false" ht="12" hidden="false" customHeight="false" outlineLevel="0" collapsed="false">
      <c r="BS56386" s="96" t="n">
        <f aca="false">BR56386-2.5</f>
        <v>-2.5</v>
      </c>
    </row>
    <row r="56387" customFormat="false" ht="12" hidden="false" customHeight="false" outlineLevel="0" collapsed="false">
      <c r="BS56387" s="96" t="n">
        <f aca="false">BR56387-2.5</f>
        <v>-2.5</v>
      </c>
    </row>
    <row r="56388" customFormat="false" ht="12" hidden="false" customHeight="false" outlineLevel="0" collapsed="false">
      <c r="BS56388" s="96" t="n">
        <f aca="false">BR56388-2.5</f>
        <v>-2.5</v>
      </c>
    </row>
    <row r="56389" customFormat="false" ht="12" hidden="false" customHeight="false" outlineLevel="0" collapsed="false">
      <c r="BS56389" s="96" t="n">
        <f aca="false">BR56389-2.5</f>
        <v>-2.5</v>
      </c>
    </row>
    <row r="56390" customFormat="false" ht="12" hidden="false" customHeight="false" outlineLevel="0" collapsed="false">
      <c r="BS56390" s="96" t="n">
        <f aca="false">BR56390-2.5</f>
        <v>-2.5</v>
      </c>
    </row>
    <row r="56391" customFormat="false" ht="12" hidden="false" customHeight="false" outlineLevel="0" collapsed="false">
      <c r="BS56391" s="96" t="n">
        <f aca="false">BR56391-2.5</f>
        <v>-2.5</v>
      </c>
    </row>
    <row r="56392" customFormat="false" ht="12" hidden="false" customHeight="false" outlineLevel="0" collapsed="false">
      <c r="BS56392" s="96" t="n">
        <f aca="false">BR56392-2.5</f>
        <v>-2.5</v>
      </c>
    </row>
    <row r="56393" customFormat="false" ht="12" hidden="false" customHeight="false" outlineLevel="0" collapsed="false">
      <c r="BS56393" s="96" t="n">
        <f aca="false">BR56393-2.5</f>
        <v>-2.5</v>
      </c>
    </row>
    <row r="56394" customFormat="false" ht="12" hidden="false" customHeight="false" outlineLevel="0" collapsed="false">
      <c r="BS56394" s="96" t="n">
        <f aca="false">BR56394-2.5</f>
        <v>-2.5</v>
      </c>
    </row>
    <row r="56395" customFormat="false" ht="12" hidden="false" customHeight="false" outlineLevel="0" collapsed="false">
      <c r="BS56395" s="96" t="n">
        <f aca="false">BR56395-2.5</f>
        <v>-2.5</v>
      </c>
    </row>
    <row r="56396" customFormat="false" ht="12" hidden="false" customHeight="false" outlineLevel="0" collapsed="false">
      <c r="BS56396" s="96" t="n">
        <f aca="false">BR56396-2.5</f>
        <v>-2.5</v>
      </c>
    </row>
    <row r="56397" customFormat="false" ht="12" hidden="false" customHeight="false" outlineLevel="0" collapsed="false">
      <c r="BS56397" s="96" t="n">
        <f aca="false">BR56397-2.5</f>
        <v>-2.5</v>
      </c>
    </row>
    <row r="56398" customFormat="false" ht="12" hidden="false" customHeight="false" outlineLevel="0" collapsed="false">
      <c r="BS56398" s="96" t="n">
        <f aca="false">BR56398-2.5</f>
        <v>-2.5</v>
      </c>
    </row>
    <row r="56399" customFormat="false" ht="12" hidden="false" customHeight="false" outlineLevel="0" collapsed="false">
      <c r="BS56399" s="96" t="n">
        <f aca="false">BR56399-2.5</f>
        <v>-2.5</v>
      </c>
    </row>
    <row r="56400" customFormat="false" ht="12" hidden="false" customHeight="false" outlineLevel="0" collapsed="false">
      <c r="BS56400" s="96" t="n">
        <f aca="false">BR56400-2.5</f>
        <v>-2.5</v>
      </c>
    </row>
    <row r="56401" customFormat="false" ht="12" hidden="false" customHeight="false" outlineLevel="0" collapsed="false">
      <c r="BS56401" s="96" t="n">
        <f aca="false">BR56401-2.5</f>
        <v>-2.5</v>
      </c>
    </row>
    <row r="56402" customFormat="false" ht="12" hidden="false" customHeight="false" outlineLevel="0" collapsed="false">
      <c r="BS56402" s="96" t="n">
        <f aca="false">BR56402-2.5</f>
        <v>-2.5</v>
      </c>
    </row>
    <row r="56403" customFormat="false" ht="12" hidden="false" customHeight="false" outlineLevel="0" collapsed="false">
      <c r="BS56403" s="96" t="n">
        <f aca="false">BR56403-2.5</f>
        <v>-2.5</v>
      </c>
    </row>
    <row r="56404" customFormat="false" ht="12" hidden="false" customHeight="false" outlineLevel="0" collapsed="false">
      <c r="BS56404" s="96" t="n">
        <f aca="false">BR56404-2.5</f>
        <v>-2.5</v>
      </c>
    </row>
    <row r="56405" customFormat="false" ht="12" hidden="false" customHeight="false" outlineLevel="0" collapsed="false">
      <c r="BS56405" s="96" t="n">
        <f aca="false">BR56405-2.5</f>
        <v>-2.5</v>
      </c>
    </row>
    <row r="56406" customFormat="false" ht="12" hidden="false" customHeight="false" outlineLevel="0" collapsed="false">
      <c r="BS56406" s="96" t="n">
        <f aca="false">BR56406-2.5</f>
        <v>-2.5</v>
      </c>
    </row>
    <row r="56407" customFormat="false" ht="12" hidden="false" customHeight="false" outlineLevel="0" collapsed="false">
      <c r="BS56407" s="96" t="n">
        <f aca="false">BR56407-2.5</f>
        <v>-2.5</v>
      </c>
    </row>
    <row r="56408" customFormat="false" ht="12" hidden="false" customHeight="false" outlineLevel="0" collapsed="false">
      <c r="BS56408" s="96" t="n">
        <f aca="false">BR56408-2.5</f>
        <v>-2.5</v>
      </c>
    </row>
    <row r="56409" customFormat="false" ht="12" hidden="false" customHeight="false" outlineLevel="0" collapsed="false">
      <c r="BS56409" s="96" t="n">
        <f aca="false">BR56409-2.5</f>
        <v>-2.5</v>
      </c>
    </row>
    <row r="56410" customFormat="false" ht="12" hidden="false" customHeight="false" outlineLevel="0" collapsed="false">
      <c r="BS56410" s="96" t="n">
        <f aca="false">BR56410-2.5</f>
        <v>-2.5</v>
      </c>
    </row>
    <row r="56411" customFormat="false" ht="12" hidden="false" customHeight="false" outlineLevel="0" collapsed="false">
      <c r="BS56411" s="96" t="n">
        <f aca="false">BR56411-2.5</f>
        <v>-2.5</v>
      </c>
    </row>
    <row r="56412" customFormat="false" ht="12" hidden="false" customHeight="false" outlineLevel="0" collapsed="false">
      <c r="BS56412" s="96" t="n">
        <f aca="false">BR56412-2.5</f>
        <v>-2.5</v>
      </c>
    </row>
    <row r="56413" customFormat="false" ht="12" hidden="false" customHeight="false" outlineLevel="0" collapsed="false">
      <c r="BS56413" s="96" t="n">
        <f aca="false">BR56413-2.5</f>
        <v>-2.5</v>
      </c>
    </row>
    <row r="56414" customFormat="false" ht="12" hidden="false" customHeight="false" outlineLevel="0" collapsed="false">
      <c r="BS56414" s="96" t="n">
        <f aca="false">BR56414-2.5</f>
        <v>-2.5</v>
      </c>
    </row>
    <row r="56415" customFormat="false" ht="12" hidden="false" customHeight="false" outlineLevel="0" collapsed="false">
      <c r="BS56415" s="96" t="n">
        <f aca="false">BR56415-2.5</f>
        <v>-2.5</v>
      </c>
    </row>
    <row r="56416" customFormat="false" ht="12" hidden="false" customHeight="false" outlineLevel="0" collapsed="false">
      <c r="BS56416" s="96" t="n">
        <f aca="false">BR56416-2.5</f>
        <v>-2.5</v>
      </c>
    </row>
    <row r="56417" customFormat="false" ht="12" hidden="false" customHeight="false" outlineLevel="0" collapsed="false">
      <c r="BS56417" s="96" t="n">
        <f aca="false">BR56417-2.5</f>
        <v>-2.5</v>
      </c>
    </row>
    <row r="56418" customFormat="false" ht="12" hidden="false" customHeight="false" outlineLevel="0" collapsed="false">
      <c r="BS56418" s="96" t="n">
        <f aca="false">BR56418-2.5</f>
        <v>-2.5</v>
      </c>
    </row>
    <row r="56419" customFormat="false" ht="12" hidden="false" customHeight="false" outlineLevel="0" collapsed="false">
      <c r="BS56419" s="96" t="n">
        <f aca="false">BR56419-2.5</f>
        <v>-2.5</v>
      </c>
    </row>
    <row r="56420" customFormat="false" ht="12" hidden="false" customHeight="false" outlineLevel="0" collapsed="false">
      <c r="BS56420" s="96" t="n">
        <f aca="false">BR56420-2.5</f>
        <v>-2.5</v>
      </c>
    </row>
    <row r="56421" customFormat="false" ht="12" hidden="false" customHeight="false" outlineLevel="0" collapsed="false">
      <c r="BS56421" s="96" t="n">
        <f aca="false">BR56421-2.5</f>
        <v>-2.5</v>
      </c>
    </row>
    <row r="56422" customFormat="false" ht="12" hidden="false" customHeight="false" outlineLevel="0" collapsed="false">
      <c r="BS56422" s="96" t="n">
        <f aca="false">BR56422-2.5</f>
        <v>-2.5</v>
      </c>
    </row>
    <row r="56423" customFormat="false" ht="12" hidden="false" customHeight="false" outlineLevel="0" collapsed="false">
      <c r="BS56423" s="96" t="n">
        <f aca="false">BR56423-2.5</f>
        <v>-2.5</v>
      </c>
    </row>
    <row r="56424" customFormat="false" ht="12" hidden="false" customHeight="false" outlineLevel="0" collapsed="false">
      <c r="BS56424" s="96" t="n">
        <f aca="false">BR56424-2.5</f>
        <v>-2.5</v>
      </c>
    </row>
    <row r="56425" customFormat="false" ht="12" hidden="false" customHeight="false" outlineLevel="0" collapsed="false">
      <c r="BS56425" s="96" t="n">
        <f aca="false">BR56425-2.5</f>
        <v>-2.5</v>
      </c>
    </row>
    <row r="56426" customFormat="false" ht="12" hidden="false" customHeight="false" outlineLevel="0" collapsed="false">
      <c r="BS56426" s="96" t="n">
        <f aca="false">BR56426-2.5</f>
        <v>-2.5</v>
      </c>
    </row>
    <row r="56427" customFormat="false" ht="12" hidden="false" customHeight="false" outlineLevel="0" collapsed="false">
      <c r="BS56427" s="96" t="n">
        <f aca="false">BR56427-2.5</f>
        <v>-2.5</v>
      </c>
    </row>
    <row r="56428" customFormat="false" ht="12" hidden="false" customHeight="false" outlineLevel="0" collapsed="false">
      <c r="BS56428" s="96" t="n">
        <f aca="false">BR56428-2.5</f>
        <v>-2.5</v>
      </c>
    </row>
    <row r="56429" customFormat="false" ht="12" hidden="false" customHeight="false" outlineLevel="0" collapsed="false">
      <c r="BS56429" s="96" t="n">
        <f aca="false">BR56429-2.5</f>
        <v>-2.5</v>
      </c>
    </row>
    <row r="56430" customFormat="false" ht="12" hidden="false" customHeight="false" outlineLevel="0" collapsed="false">
      <c r="BS56430" s="96" t="n">
        <f aca="false">BR56430-2.5</f>
        <v>-2.5</v>
      </c>
    </row>
    <row r="56431" customFormat="false" ht="12" hidden="false" customHeight="false" outlineLevel="0" collapsed="false">
      <c r="BS56431" s="96" t="n">
        <f aca="false">BR56431-2.5</f>
        <v>-2.5</v>
      </c>
    </row>
    <row r="56432" customFormat="false" ht="12" hidden="false" customHeight="false" outlineLevel="0" collapsed="false">
      <c r="BS56432" s="96" t="n">
        <f aca="false">BR56432-2.5</f>
        <v>-2.5</v>
      </c>
    </row>
    <row r="56433" customFormat="false" ht="12" hidden="false" customHeight="false" outlineLevel="0" collapsed="false">
      <c r="BS56433" s="96" t="n">
        <f aca="false">BR56433-2.5</f>
        <v>-2.5</v>
      </c>
    </row>
    <row r="56434" customFormat="false" ht="12" hidden="false" customHeight="false" outlineLevel="0" collapsed="false">
      <c r="BS56434" s="96" t="n">
        <f aca="false">BR56434-2.5</f>
        <v>-2.5</v>
      </c>
    </row>
    <row r="56435" customFormat="false" ht="12" hidden="false" customHeight="false" outlineLevel="0" collapsed="false">
      <c r="BS56435" s="96" t="n">
        <f aca="false">BR56435-2.5</f>
        <v>-2.5</v>
      </c>
    </row>
    <row r="56436" customFormat="false" ht="12" hidden="false" customHeight="false" outlineLevel="0" collapsed="false">
      <c r="BS56436" s="96" t="n">
        <f aca="false">BR56436-2.5</f>
        <v>-2.5</v>
      </c>
    </row>
    <row r="56437" customFormat="false" ht="12" hidden="false" customHeight="false" outlineLevel="0" collapsed="false">
      <c r="BS56437" s="96" t="n">
        <f aca="false">BR56437-2.5</f>
        <v>-2.5</v>
      </c>
    </row>
    <row r="56438" customFormat="false" ht="12" hidden="false" customHeight="false" outlineLevel="0" collapsed="false">
      <c r="BS56438" s="96" t="n">
        <f aca="false">BR56438-2.5</f>
        <v>-2.5</v>
      </c>
    </row>
    <row r="56439" customFormat="false" ht="12" hidden="false" customHeight="false" outlineLevel="0" collapsed="false">
      <c r="BS56439" s="96" t="n">
        <f aca="false">BR56439-2.5</f>
        <v>-2.5</v>
      </c>
    </row>
    <row r="56440" customFormat="false" ht="12" hidden="false" customHeight="false" outlineLevel="0" collapsed="false">
      <c r="BS56440" s="96" t="n">
        <f aca="false">BR56440-2.5</f>
        <v>-2.5</v>
      </c>
    </row>
    <row r="56441" customFormat="false" ht="12" hidden="false" customHeight="false" outlineLevel="0" collapsed="false">
      <c r="BS56441" s="96" t="n">
        <f aca="false">BR56441-2.5</f>
        <v>-2.5</v>
      </c>
    </row>
    <row r="56442" customFormat="false" ht="12" hidden="false" customHeight="false" outlineLevel="0" collapsed="false">
      <c r="BS56442" s="96" t="n">
        <f aca="false">BR56442-2.5</f>
        <v>-2.5</v>
      </c>
    </row>
    <row r="56443" customFormat="false" ht="12" hidden="false" customHeight="false" outlineLevel="0" collapsed="false">
      <c r="BS56443" s="96" t="n">
        <f aca="false">BR56443-2.5</f>
        <v>-2.5</v>
      </c>
    </row>
    <row r="56444" customFormat="false" ht="12" hidden="false" customHeight="false" outlineLevel="0" collapsed="false">
      <c r="BS56444" s="96" t="n">
        <f aca="false">BR56444-2.5</f>
        <v>-2.5</v>
      </c>
    </row>
    <row r="56445" customFormat="false" ht="12" hidden="false" customHeight="false" outlineLevel="0" collapsed="false">
      <c r="BS56445" s="96" t="n">
        <f aca="false">BR56445-2.5</f>
        <v>-2.5</v>
      </c>
    </row>
    <row r="56446" customFormat="false" ht="12" hidden="false" customHeight="false" outlineLevel="0" collapsed="false">
      <c r="BS56446" s="96" t="n">
        <f aca="false">BR56446-2.5</f>
        <v>-2.5</v>
      </c>
    </row>
    <row r="56447" customFormat="false" ht="12" hidden="false" customHeight="false" outlineLevel="0" collapsed="false">
      <c r="BS56447" s="96" t="n">
        <f aca="false">BR56447-2.5</f>
        <v>-2.5</v>
      </c>
    </row>
    <row r="56448" customFormat="false" ht="12" hidden="false" customHeight="false" outlineLevel="0" collapsed="false">
      <c r="BS56448" s="96" t="n">
        <f aca="false">BR56448-2.5</f>
        <v>-2.5</v>
      </c>
    </row>
    <row r="56449" customFormat="false" ht="12" hidden="false" customHeight="false" outlineLevel="0" collapsed="false">
      <c r="BS56449" s="96" t="n">
        <f aca="false">BR56449-2.5</f>
        <v>-2.5</v>
      </c>
    </row>
    <row r="56450" customFormat="false" ht="12" hidden="false" customHeight="false" outlineLevel="0" collapsed="false">
      <c r="BS56450" s="96" t="n">
        <f aca="false">BR56450-2.5</f>
        <v>-2.5</v>
      </c>
    </row>
    <row r="56451" customFormat="false" ht="12" hidden="false" customHeight="false" outlineLevel="0" collapsed="false">
      <c r="BS56451" s="96" t="n">
        <f aca="false">BR56451-2.5</f>
        <v>-2.5</v>
      </c>
    </row>
    <row r="56452" customFormat="false" ht="12" hidden="false" customHeight="false" outlineLevel="0" collapsed="false">
      <c r="BS56452" s="96" t="n">
        <f aca="false">BR56452-2.5</f>
        <v>-2.5</v>
      </c>
    </row>
    <row r="56453" customFormat="false" ht="12" hidden="false" customHeight="false" outlineLevel="0" collapsed="false">
      <c r="BS56453" s="96" t="n">
        <f aca="false">BR56453-2.5</f>
        <v>-2.5</v>
      </c>
    </row>
    <row r="56454" customFormat="false" ht="12" hidden="false" customHeight="false" outlineLevel="0" collapsed="false">
      <c r="BS56454" s="96" t="n">
        <f aca="false">BR56454-2.5</f>
        <v>-2.5</v>
      </c>
    </row>
    <row r="56455" customFormat="false" ht="12" hidden="false" customHeight="false" outlineLevel="0" collapsed="false">
      <c r="BS56455" s="96" t="n">
        <f aca="false">BR56455-2.5</f>
        <v>-2.5</v>
      </c>
    </row>
    <row r="56456" customFormat="false" ht="12" hidden="false" customHeight="false" outlineLevel="0" collapsed="false">
      <c r="BS56456" s="96" t="n">
        <f aca="false">BR56456-2.5</f>
        <v>-2.5</v>
      </c>
    </row>
    <row r="56457" customFormat="false" ht="12" hidden="false" customHeight="false" outlineLevel="0" collapsed="false">
      <c r="BS56457" s="96" t="n">
        <f aca="false">BR56457-2.5</f>
        <v>-2.5</v>
      </c>
    </row>
    <row r="56458" customFormat="false" ht="12" hidden="false" customHeight="false" outlineLevel="0" collapsed="false">
      <c r="BS56458" s="96" t="n">
        <f aca="false">BR56458-2.5</f>
        <v>-2.5</v>
      </c>
    </row>
    <row r="56459" customFormat="false" ht="12" hidden="false" customHeight="false" outlineLevel="0" collapsed="false">
      <c r="BS56459" s="96" t="n">
        <f aca="false">BR56459-2.5</f>
        <v>-2.5</v>
      </c>
    </row>
    <row r="56460" customFormat="false" ht="12" hidden="false" customHeight="false" outlineLevel="0" collapsed="false">
      <c r="BS56460" s="96" t="n">
        <f aca="false">BR56460-2.5</f>
        <v>-2.5</v>
      </c>
    </row>
    <row r="56461" customFormat="false" ht="12" hidden="false" customHeight="false" outlineLevel="0" collapsed="false">
      <c r="BS56461" s="96" t="n">
        <f aca="false">BR56461-2.5</f>
        <v>-2.5</v>
      </c>
    </row>
    <row r="56462" customFormat="false" ht="12" hidden="false" customHeight="false" outlineLevel="0" collapsed="false">
      <c r="BS56462" s="96" t="n">
        <f aca="false">BR56462-2.5</f>
        <v>-2.5</v>
      </c>
    </row>
    <row r="56463" customFormat="false" ht="12" hidden="false" customHeight="false" outlineLevel="0" collapsed="false">
      <c r="BS56463" s="96" t="n">
        <f aca="false">BR56463-2.5</f>
        <v>-2.5</v>
      </c>
    </row>
    <row r="56464" customFormat="false" ht="12" hidden="false" customHeight="false" outlineLevel="0" collapsed="false">
      <c r="BS56464" s="96" t="n">
        <f aca="false">BR56464-2.5</f>
        <v>-2.5</v>
      </c>
    </row>
    <row r="56465" customFormat="false" ht="12" hidden="false" customHeight="false" outlineLevel="0" collapsed="false">
      <c r="BS56465" s="96" t="n">
        <f aca="false">BR56465-2.5</f>
        <v>-2.5</v>
      </c>
    </row>
    <row r="56466" customFormat="false" ht="12" hidden="false" customHeight="false" outlineLevel="0" collapsed="false">
      <c r="BS56466" s="96" t="n">
        <f aca="false">BR56466-2.5</f>
        <v>-2.5</v>
      </c>
    </row>
    <row r="56467" customFormat="false" ht="12" hidden="false" customHeight="false" outlineLevel="0" collapsed="false">
      <c r="BS56467" s="96" t="n">
        <f aca="false">BR56467-2.5</f>
        <v>-2.5</v>
      </c>
    </row>
    <row r="56468" customFormat="false" ht="12" hidden="false" customHeight="false" outlineLevel="0" collapsed="false">
      <c r="BS56468" s="96" t="n">
        <f aca="false">BR56468-2.5</f>
        <v>-2.5</v>
      </c>
    </row>
    <row r="56469" customFormat="false" ht="12" hidden="false" customHeight="false" outlineLevel="0" collapsed="false">
      <c r="BS56469" s="96" t="n">
        <f aca="false">BR56469-2.5</f>
        <v>-2.5</v>
      </c>
    </row>
    <row r="56470" customFormat="false" ht="12" hidden="false" customHeight="false" outlineLevel="0" collapsed="false">
      <c r="BS56470" s="96" t="n">
        <f aca="false">BR56470-2.5</f>
        <v>-2.5</v>
      </c>
    </row>
    <row r="56471" customFormat="false" ht="12" hidden="false" customHeight="false" outlineLevel="0" collapsed="false">
      <c r="BS56471" s="96" t="n">
        <f aca="false">BR56471-2.5</f>
        <v>-2.5</v>
      </c>
    </row>
    <row r="56472" customFormat="false" ht="12" hidden="false" customHeight="false" outlineLevel="0" collapsed="false">
      <c r="BS56472" s="96" t="n">
        <f aca="false">BR56472-2.5</f>
        <v>-2.5</v>
      </c>
    </row>
    <row r="56473" customFormat="false" ht="12" hidden="false" customHeight="false" outlineLevel="0" collapsed="false">
      <c r="BS56473" s="96" t="n">
        <f aca="false">BR56473-2.5</f>
        <v>-2.5</v>
      </c>
    </row>
    <row r="56474" customFormat="false" ht="12" hidden="false" customHeight="false" outlineLevel="0" collapsed="false">
      <c r="BS56474" s="96" t="n">
        <f aca="false">BR56474-2.5</f>
        <v>-2.5</v>
      </c>
    </row>
    <row r="56475" customFormat="false" ht="12" hidden="false" customHeight="false" outlineLevel="0" collapsed="false">
      <c r="BS56475" s="96" t="n">
        <f aca="false">BR56475-2.5</f>
        <v>-2.5</v>
      </c>
    </row>
    <row r="56476" customFormat="false" ht="12" hidden="false" customHeight="false" outlineLevel="0" collapsed="false">
      <c r="BS56476" s="96" t="n">
        <f aca="false">BR56476-2.5</f>
        <v>-2.5</v>
      </c>
    </row>
    <row r="56477" customFormat="false" ht="12" hidden="false" customHeight="false" outlineLevel="0" collapsed="false">
      <c r="BS56477" s="96" t="n">
        <f aca="false">BR56477-2.5</f>
        <v>-2.5</v>
      </c>
    </row>
    <row r="56478" customFormat="false" ht="12" hidden="false" customHeight="false" outlineLevel="0" collapsed="false">
      <c r="BS56478" s="96" t="n">
        <f aca="false">BR56478-2.5</f>
        <v>-2.5</v>
      </c>
    </row>
    <row r="56479" customFormat="false" ht="12" hidden="false" customHeight="false" outlineLevel="0" collapsed="false">
      <c r="BS56479" s="96" t="n">
        <f aca="false">BR56479-2.5</f>
        <v>-2.5</v>
      </c>
    </row>
    <row r="56480" customFormat="false" ht="12" hidden="false" customHeight="false" outlineLevel="0" collapsed="false">
      <c r="BS56480" s="96" t="n">
        <f aca="false">BR56480-2.5</f>
        <v>-2.5</v>
      </c>
    </row>
    <row r="56481" customFormat="false" ht="12" hidden="false" customHeight="false" outlineLevel="0" collapsed="false">
      <c r="BS56481" s="96" t="n">
        <f aca="false">BR56481-2.5</f>
        <v>-2.5</v>
      </c>
    </row>
    <row r="56482" customFormat="false" ht="12" hidden="false" customHeight="false" outlineLevel="0" collapsed="false">
      <c r="BS56482" s="96" t="n">
        <f aca="false">BR56482-2.5</f>
        <v>-2.5</v>
      </c>
    </row>
    <row r="56483" customFormat="false" ht="12" hidden="false" customHeight="false" outlineLevel="0" collapsed="false">
      <c r="BS56483" s="96" t="n">
        <f aca="false">BR56483-2.5</f>
        <v>-2.5</v>
      </c>
    </row>
    <row r="56484" customFormat="false" ht="12" hidden="false" customHeight="false" outlineLevel="0" collapsed="false">
      <c r="BS56484" s="96" t="n">
        <f aca="false">BR56484-2.5</f>
        <v>-2.5</v>
      </c>
    </row>
    <row r="56485" customFormat="false" ht="12" hidden="false" customHeight="false" outlineLevel="0" collapsed="false">
      <c r="BS56485" s="96" t="n">
        <f aca="false">BR56485-2.5</f>
        <v>-2.5</v>
      </c>
    </row>
    <row r="56486" customFormat="false" ht="12" hidden="false" customHeight="false" outlineLevel="0" collapsed="false">
      <c r="BS56486" s="96" t="n">
        <f aca="false">BR56486-2.5</f>
        <v>-2.5</v>
      </c>
    </row>
    <row r="56487" customFormat="false" ht="12" hidden="false" customHeight="false" outlineLevel="0" collapsed="false">
      <c r="BS56487" s="96" t="n">
        <f aca="false">BR56487-2.5</f>
        <v>-2.5</v>
      </c>
    </row>
    <row r="56488" customFormat="false" ht="12" hidden="false" customHeight="false" outlineLevel="0" collapsed="false">
      <c r="BS56488" s="96" t="n">
        <f aca="false">BR56488-2.5</f>
        <v>-2.5</v>
      </c>
    </row>
    <row r="56489" customFormat="false" ht="12" hidden="false" customHeight="false" outlineLevel="0" collapsed="false">
      <c r="BS56489" s="96" t="n">
        <f aca="false">BR56489-2.5</f>
        <v>-2.5</v>
      </c>
    </row>
    <row r="56490" customFormat="false" ht="12" hidden="false" customHeight="false" outlineLevel="0" collapsed="false">
      <c r="BS56490" s="96" t="n">
        <f aca="false">BR56490-2.5</f>
        <v>-2.5</v>
      </c>
    </row>
    <row r="56491" customFormat="false" ht="12" hidden="false" customHeight="false" outlineLevel="0" collapsed="false">
      <c r="BS56491" s="96" t="n">
        <f aca="false">BR56491-2.5</f>
        <v>-2.5</v>
      </c>
    </row>
    <row r="56492" customFormat="false" ht="12" hidden="false" customHeight="false" outlineLevel="0" collapsed="false">
      <c r="BS56492" s="96" t="n">
        <f aca="false">BR56492-2.5</f>
        <v>-2.5</v>
      </c>
    </row>
    <row r="56493" customFormat="false" ht="12" hidden="false" customHeight="false" outlineLevel="0" collapsed="false">
      <c r="BS56493" s="96" t="n">
        <f aca="false">BR56493-2.5</f>
        <v>-2.5</v>
      </c>
    </row>
    <row r="56494" customFormat="false" ht="12" hidden="false" customHeight="false" outlineLevel="0" collapsed="false">
      <c r="BS56494" s="96" t="n">
        <f aca="false">BR56494-2.5</f>
        <v>-2.5</v>
      </c>
    </row>
    <row r="56495" customFormat="false" ht="12" hidden="false" customHeight="false" outlineLevel="0" collapsed="false">
      <c r="BS56495" s="96" t="n">
        <f aca="false">BR56495-2.5</f>
        <v>-2.5</v>
      </c>
    </row>
    <row r="56496" customFormat="false" ht="12" hidden="false" customHeight="false" outlineLevel="0" collapsed="false">
      <c r="BS56496" s="96" t="n">
        <f aca="false">BR56496-2.5</f>
        <v>-2.5</v>
      </c>
    </row>
    <row r="56497" customFormat="false" ht="12" hidden="false" customHeight="false" outlineLevel="0" collapsed="false">
      <c r="BS56497" s="96" t="n">
        <f aca="false">BR56497-2.5</f>
        <v>-2.5</v>
      </c>
    </row>
    <row r="56498" customFormat="false" ht="12" hidden="false" customHeight="false" outlineLevel="0" collapsed="false">
      <c r="BS56498" s="96" t="n">
        <f aca="false">BR56498-2.5</f>
        <v>-2.5</v>
      </c>
    </row>
    <row r="56499" customFormat="false" ht="12" hidden="false" customHeight="false" outlineLevel="0" collapsed="false">
      <c r="BS56499" s="96" t="n">
        <f aca="false">BR56499-2.5</f>
        <v>-2.5</v>
      </c>
    </row>
    <row r="56500" customFormat="false" ht="12" hidden="false" customHeight="false" outlineLevel="0" collapsed="false">
      <c r="BS56500" s="96" t="n">
        <f aca="false">BR56500-2.5</f>
        <v>-2.5</v>
      </c>
    </row>
    <row r="56501" customFormat="false" ht="12" hidden="false" customHeight="false" outlineLevel="0" collapsed="false">
      <c r="BS56501" s="96" t="n">
        <f aca="false">BR56501-2.5</f>
        <v>-2.5</v>
      </c>
    </row>
    <row r="56502" customFormat="false" ht="12" hidden="false" customHeight="false" outlineLevel="0" collapsed="false">
      <c r="BS56502" s="96" t="n">
        <f aca="false">BR56502-2.5</f>
        <v>-2.5</v>
      </c>
    </row>
    <row r="56503" customFormat="false" ht="12" hidden="false" customHeight="false" outlineLevel="0" collapsed="false">
      <c r="BS56503" s="96" t="n">
        <f aca="false">BR56503-2.5</f>
        <v>-2.5</v>
      </c>
    </row>
    <row r="56504" customFormat="false" ht="12" hidden="false" customHeight="false" outlineLevel="0" collapsed="false">
      <c r="BS56504" s="96" t="n">
        <f aca="false">BR56504-2.5</f>
        <v>-2.5</v>
      </c>
    </row>
    <row r="56505" customFormat="false" ht="12" hidden="false" customHeight="false" outlineLevel="0" collapsed="false">
      <c r="BS56505" s="96" t="n">
        <f aca="false">BR56505-2.5</f>
        <v>-2.5</v>
      </c>
    </row>
    <row r="56506" customFormat="false" ht="12" hidden="false" customHeight="false" outlineLevel="0" collapsed="false">
      <c r="BS56506" s="96" t="n">
        <f aca="false">BR56506-2.5</f>
        <v>-2.5</v>
      </c>
    </row>
    <row r="56507" customFormat="false" ht="12" hidden="false" customHeight="false" outlineLevel="0" collapsed="false">
      <c r="BS56507" s="96" t="n">
        <f aca="false">BR56507-2.5</f>
        <v>-2.5</v>
      </c>
    </row>
    <row r="56508" customFormat="false" ht="12" hidden="false" customHeight="false" outlineLevel="0" collapsed="false">
      <c r="BS56508" s="96" t="n">
        <f aca="false">BR56508-2.5</f>
        <v>-2.5</v>
      </c>
    </row>
    <row r="56509" customFormat="false" ht="12" hidden="false" customHeight="false" outlineLevel="0" collapsed="false">
      <c r="BS56509" s="96" t="n">
        <f aca="false">BR56509-2.5</f>
        <v>-2.5</v>
      </c>
    </row>
    <row r="56510" customFormat="false" ht="12" hidden="false" customHeight="false" outlineLevel="0" collapsed="false">
      <c r="BS56510" s="96" t="n">
        <f aca="false">BR56510-2.5</f>
        <v>-2.5</v>
      </c>
    </row>
    <row r="56511" customFormat="false" ht="12" hidden="false" customHeight="false" outlineLevel="0" collapsed="false">
      <c r="BS56511" s="96" t="n">
        <f aca="false">BR56511-2.5</f>
        <v>-2.5</v>
      </c>
    </row>
    <row r="56512" customFormat="false" ht="12" hidden="false" customHeight="false" outlineLevel="0" collapsed="false">
      <c r="BS56512" s="96" t="n">
        <f aca="false">BR56512-2.5</f>
        <v>-2.5</v>
      </c>
    </row>
    <row r="56513" customFormat="false" ht="12" hidden="false" customHeight="false" outlineLevel="0" collapsed="false">
      <c r="BS56513" s="96" t="n">
        <f aca="false">BR56513-2.5</f>
        <v>-2.5</v>
      </c>
    </row>
    <row r="56514" customFormat="false" ht="12" hidden="false" customHeight="false" outlineLevel="0" collapsed="false">
      <c r="BS56514" s="96" t="n">
        <f aca="false">BR56514-2.5</f>
        <v>-2.5</v>
      </c>
    </row>
    <row r="56515" customFormat="false" ht="12" hidden="false" customHeight="false" outlineLevel="0" collapsed="false">
      <c r="BS56515" s="96" t="n">
        <f aca="false">BR56515-2.5</f>
        <v>-2.5</v>
      </c>
    </row>
    <row r="56516" customFormat="false" ht="12" hidden="false" customHeight="false" outlineLevel="0" collapsed="false">
      <c r="BS56516" s="96" t="n">
        <f aca="false">BR56516-2.5</f>
        <v>-2.5</v>
      </c>
    </row>
    <row r="56517" customFormat="false" ht="12" hidden="false" customHeight="false" outlineLevel="0" collapsed="false">
      <c r="BS56517" s="96" t="n">
        <f aca="false">BR56517-2.5</f>
        <v>-2.5</v>
      </c>
    </row>
    <row r="56518" customFormat="false" ht="12" hidden="false" customHeight="false" outlineLevel="0" collapsed="false">
      <c r="BS56518" s="96" t="n">
        <f aca="false">BR56518-2.5</f>
        <v>-2.5</v>
      </c>
    </row>
    <row r="56519" customFormat="false" ht="12" hidden="false" customHeight="false" outlineLevel="0" collapsed="false">
      <c r="BS56519" s="96" t="n">
        <f aca="false">BR56519-2.5</f>
        <v>-2.5</v>
      </c>
    </row>
    <row r="56520" customFormat="false" ht="12" hidden="false" customHeight="false" outlineLevel="0" collapsed="false">
      <c r="BS56520" s="96" t="n">
        <f aca="false">BR56520-2.5</f>
        <v>-2.5</v>
      </c>
    </row>
    <row r="56521" customFormat="false" ht="12" hidden="false" customHeight="false" outlineLevel="0" collapsed="false">
      <c r="BS56521" s="96" t="n">
        <f aca="false">BR56521-2.5</f>
        <v>-2.5</v>
      </c>
    </row>
    <row r="56522" customFormat="false" ht="12" hidden="false" customHeight="false" outlineLevel="0" collapsed="false">
      <c r="BS56522" s="96" t="n">
        <f aca="false">BR56522-2.5</f>
        <v>-2.5</v>
      </c>
    </row>
    <row r="56523" customFormat="false" ht="12" hidden="false" customHeight="false" outlineLevel="0" collapsed="false">
      <c r="BS56523" s="96" t="n">
        <f aca="false">BR56523-2.5</f>
        <v>-2.5</v>
      </c>
    </row>
    <row r="56524" customFormat="false" ht="12" hidden="false" customHeight="false" outlineLevel="0" collapsed="false">
      <c r="BS56524" s="96" t="n">
        <f aca="false">BR56524-2.5</f>
        <v>-2.5</v>
      </c>
    </row>
    <row r="56525" customFormat="false" ht="12" hidden="false" customHeight="false" outlineLevel="0" collapsed="false">
      <c r="BS56525" s="96" t="n">
        <f aca="false">BR56525-2.5</f>
        <v>-2.5</v>
      </c>
    </row>
    <row r="56526" customFormat="false" ht="12" hidden="false" customHeight="false" outlineLevel="0" collapsed="false">
      <c r="BS56526" s="96" t="n">
        <f aca="false">BR56526-2.5</f>
        <v>-2.5</v>
      </c>
    </row>
    <row r="56527" customFormat="false" ht="12" hidden="false" customHeight="false" outlineLevel="0" collapsed="false">
      <c r="BS56527" s="96" t="n">
        <f aca="false">BR56527-2.5</f>
        <v>-2.5</v>
      </c>
    </row>
    <row r="56528" customFormat="false" ht="12" hidden="false" customHeight="false" outlineLevel="0" collapsed="false">
      <c r="BS56528" s="96" t="n">
        <f aca="false">BR56528-2.5</f>
        <v>-2.5</v>
      </c>
    </row>
    <row r="56529" customFormat="false" ht="12" hidden="false" customHeight="false" outlineLevel="0" collapsed="false">
      <c r="BS56529" s="96" t="n">
        <f aca="false">BR56529-2.5</f>
        <v>-2.5</v>
      </c>
    </row>
    <row r="56530" customFormat="false" ht="12" hidden="false" customHeight="false" outlineLevel="0" collapsed="false">
      <c r="BS56530" s="96" t="n">
        <f aca="false">BR56530-2.5</f>
        <v>-2.5</v>
      </c>
    </row>
    <row r="56531" customFormat="false" ht="12" hidden="false" customHeight="false" outlineLevel="0" collapsed="false">
      <c r="BS56531" s="96" t="n">
        <f aca="false">BR56531-2.5</f>
        <v>-2.5</v>
      </c>
    </row>
    <row r="56532" customFormat="false" ht="12" hidden="false" customHeight="false" outlineLevel="0" collapsed="false">
      <c r="BS56532" s="96" t="n">
        <f aca="false">BR56532-2.5</f>
        <v>-2.5</v>
      </c>
    </row>
    <row r="56533" customFormat="false" ht="12" hidden="false" customHeight="false" outlineLevel="0" collapsed="false">
      <c r="BS56533" s="96" t="n">
        <f aca="false">BR56533-2.5</f>
        <v>-2.5</v>
      </c>
    </row>
    <row r="56534" customFormat="false" ht="12" hidden="false" customHeight="false" outlineLevel="0" collapsed="false">
      <c r="BS56534" s="96" t="n">
        <f aca="false">BR56534-2.5</f>
        <v>-2.5</v>
      </c>
    </row>
    <row r="56535" customFormat="false" ht="12" hidden="false" customHeight="false" outlineLevel="0" collapsed="false">
      <c r="BS56535" s="96" t="n">
        <f aca="false">BR56535-2.5</f>
        <v>-2.5</v>
      </c>
    </row>
    <row r="56536" customFormat="false" ht="12" hidden="false" customHeight="false" outlineLevel="0" collapsed="false">
      <c r="BS56536" s="96" t="n">
        <f aca="false">BR56536-2.5</f>
        <v>-2.5</v>
      </c>
    </row>
    <row r="56537" customFormat="false" ht="12" hidden="false" customHeight="false" outlineLevel="0" collapsed="false">
      <c r="BS56537" s="96" t="n">
        <f aca="false">BR56537-2.5</f>
        <v>-2.5</v>
      </c>
    </row>
    <row r="56538" customFormat="false" ht="12" hidden="false" customHeight="false" outlineLevel="0" collapsed="false">
      <c r="BS56538" s="96" t="n">
        <f aca="false">BR56538-2.5</f>
        <v>-2.5</v>
      </c>
    </row>
    <row r="56539" customFormat="false" ht="12" hidden="false" customHeight="false" outlineLevel="0" collapsed="false">
      <c r="BS56539" s="96" t="n">
        <f aca="false">BR56539-2.5</f>
        <v>-2.5</v>
      </c>
    </row>
    <row r="56540" customFormat="false" ht="12" hidden="false" customHeight="false" outlineLevel="0" collapsed="false">
      <c r="BS56540" s="96" t="n">
        <f aca="false">BR56540-2.5</f>
        <v>-2.5</v>
      </c>
    </row>
    <row r="56541" customFormat="false" ht="12" hidden="false" customHeight="false" outlineLevel="0" collapsed="false">
      <c r="BS56541" s="96" t="n">
        <f aca="false">BR56541-2.5</f>
        <v>-2.5</v>
      </c>
    </row>
    <row r="56542" customFormat="false" ht="12" hidden="false" customHeight="false" outlineLevel="0" collapsed="false">
      <c r="BS56542" s="96" t="n">
        <f aca="false">BR56542-2.5</f>
        <v>-2.5</v>
      </c>
    </row>
    <row r="56543" customFormat="false" ht="12" hidden="false" customHeight="false" outlineLevel="0" collapsed="false">
      <c r="BS56543" s="96" t="n">
        <f aca="false">BR56543-2.5</f>
        <v>-2.5</v>
      </c>
    </row>
    <row r="56544" customFormat="false" ht="12" hidden="false" customHeight="false" outlineLevel="0" collapsed="false">
      <c r="BS56544" s="96" t="n">
        <f aca="false">BR56544-2.5</f>
        <v>-2.5</v>
      </c>
    </row>
    <row r="56545" customFormat="false" ht="12" hidden="false" customHeight="false" outlineLevel="0" collapsed="false">
      <c r="BS56545" s="96" t="n">
        <f aca="false">BR56545-2.5</f>
        <v>-2.5</v>
      </c>
    </row>
    <row r="56546" customFormat="false" ht="12" hidden="false" customHeight="false" outlineLevel="0" collapsed="false">
      <c r="BS56546" s="96" t="n">
        <f aca="false">BR56546-2.5</f>
        <v>-2.5</v>
      </c>
    </row>
    <row r="56547" customFormat="false" ht="12" hidden="false" customHeight="false" outlineLevel="0" collapsed="false">
      <c r="BS56547" s="96" t="n">
        <f aca="false">BR56547-2.5</f>
        <v>-2.5</v>
      </c>
    </row>
    <row r="56548" customFormat="false" ht="12" hidden="false" customHeight="false" outlineLevel="0" collapsed="false">
      <c r="BS56548" s="96" t="n">
        <f aca="false">BR56548-2.5</f>
        <v>-2.5</v>
      </c>
    </row>
    <row r="56549" customFormat="false" ht="12" hidden="false" customHeight="false" outlineLevel="0" collapsed="false">
      <c r="BS56549" s="96" t="n">
        <f aca="false">BR56549-2.5</f>
        <v>-2.5</v>
      </c>
    </row>
    <row r="56550" customFormat="false" ht="12" hidden="false" customHeight="false" outlineLevel="0" collapsed="false">
      <c r="BS56550" s="96" t="n">
        <f aca="false">BR56550-2.5</f>
        <v>-2.5</v>
      </c>
    </row>
    <row r="56551" customFormat="false" ht="12" hidden="false" customHeight="false" outlineLevel="0" collapsed="false">
      <c r="BS56551" s="96" t="n">
        <f aca="false">BR56551-2.5</f>
        <v>-2.5</v>
      </c>
    </row>
    <row r="56552" customFormat="false" ht="12" hidden="false" customHeight="false" outlineLevel="0" collapsed="false">
      <c r="BS56552" s="96" t="n">
        <f aca="false">BR56552-2.5</f>
        <v>-2.5</v>
      </c>
    </row>
    <row r="56553" customFormat="false" ht="12" hidden="false" customHeight="false" outlineLevel="0" collapsed="false">
      <c r="BS56553" s="96" t="n">
        <f aca="false">BR56553-2.5</f>
        <v>-2.5</v>
      </c>
    </row>
    <row r="56554" customFormat="false" ht="12" hidden="false" customHeight="false" outlineLevel="0" collapsed="false">
      <c r="BS56554" s="96" t="n">
        <f aca="false">BR56554-2.5</f>
        <v>-2.5</v>
      </c>
    </row>
    <row r="56555" customFormat="false" ht="12" hidden="false" customHeight="false" outlineLevel="0" collapsed="false">
      <c r="BS56555" s="96" t="n">
        <f aca="false">BR56555-2.5</f>
        <v>-2.5</v>
      </c>
    </row>
    <row r="56556" customFormat="false" ht="12" hidden="false" customHeight="false" outlineLevel="0" collapsed="false">
      <c r="BS56556" s="96" t="n">
        <f aca="false">BR56556-2.5</f>
        <v>-2.5</v>
      </c>
    </row>
    <row r="56557" customFormat="false" ht="12" hidden="false" customHeight="false" outlineLevel="0" collapsed="false">
      <c r="BS56557" s="96" t="n">
        <f aca="false">BR56557-2.5</f>
        <v>-2.5</v>
      </c>
    </row>
    <row r="56558" customFormat="false" ht="12" hidden="false" customHeight="false" outlineLevel="0" collapsed="false">
      <c r="BS56558" s="96" t="n">
        <f aca="false">BR56558-2.5</f>
        <v>-2.5</v>
      </c>
    </row>
    <row r="56559" customFormat="false" ht="12" hidden="false" customHeight="false" outlineLevel="0" collapsed="false">
      <c r="BS56559" s="96" t="n">
        <f aca="false">BR56559-2.5</f>
        <v>-2.5</v>
      </c>
    </row>
    <row r="56560" customFormat="false" ht="12" hidden="false" customHeight="false" outlineLevel="0" collapsed="false">
      <c r="BS56560" s="96" t="n">
        <f aca="false">BR56560-2.5</f>
        <v>-2.5</v>
      </c>
    </row>
    <row r="56561" customFormat="false" ht="12" hidden="false" customHeight="false" outlineLevel="0" collapsed="false">
      <c r="BS56561" s="96" t="n">
        <f aca="false">BR56561-2.5</f>
        <v>-2.5</v>
      </c>
    </row>
    <row r="56562" customFormat="false" ht="12" hidden="false" customHeight="false" outlineLevel="0" collapsed="false">
      <c r="BS56562" s="96" t="n">
        <f aca="false">BR56562-2.5</f>
        <v>-2.5</v>
      </c>
    </row>
    <row r="56563" customFormat="false" ht="12" hidden="false" customHeight="false" outlineLevel="0" collapsed="false">
      <c r="BS56563" s="96" t="n">
        <f aca="false">BR56563-2.5</f>
        <v>-2.5</v>
      </c>
    </row>
    <row r="56564" customFormat="false" ht="12" hidden="false" customHeight="false" outlineLevel="0" collapsed="false">
      <c r="BS56564" s="96" t="n">
        <f aca="false">BR56564-2.5</f>
        <v>-2.5</v>
      </c>
    </row>
    <row r="56565" customFormat="false" ht="12" hidden="false" customHeight="false" outlineLevel="0" collapsed="false">
      <c r="BS56565" s="96" t="n">
        <f aca="false">BR56565-2.5</f>
        <v>-2.5</v>
      </c>
    </row>
    <row r="56566" customFormat="false" ht="12" hidden="false" customHeight="false" outlineLevel="0" collapsed="false">
      <c r="BS56566" s="96" t="n">
        <f aca="false">BR56566-2.5</f>
        <v>-2.5</v>
      </c>
    </row>
    <row r="56567" customFormat="false" ht="12" hidden="false" customHeight="false" outlineLevel="0" collapsed="false">
      <c r="BS56567" s="96" t="n">
        <f aca="false">BR56567-2.5</f>
        <v>-2.5</v>
      </c>
    </row>
    <row r="56568" customFormat="false" ht="12" hidden="false" customHeight="false" outlineLevel="0" collapsed="false">
      <c r="BS56568" s="96" t="n">
        <f aca="false">BR56568-2.5</f>
        <v>-2.5</v>
      </c>
    </row>
    <row r="56569" customFormat="false" ht="12" hidden="false" customHeight="false" outlineLevel="0" collapsed="false">
      <c r="BS56569" s="96" t="n">
        <f aca="false">BR56569-2.5</f>
        <v>-2.5</v>
      </c>
    </row>
    <row r="56570" customFormat="false" ht="12" hidden="false" customHeight="false" outlineLevel="0" collapsed="false">
      <c r="BS56570" s="96" t="n">
        <f aca="false">BR56570-2.5</f>
        <v>-2.5</v>
      </c>
    </row>
    <row r="56571" customFormat="false" ht="12" hidden="false" customHeight="false" outlineLevel="0" collapsed="false">
      <c r="BS56571" s="96" t="n">
        <f aca="false">BR56571-2.5</f>
        <v>-2.5</v>
      </c>
    </row>
    <row r="56572" customFormat="false" ht="12" hidden="false" customHeight="false" outlineLevel="0" collapsed="false">
      <c r="BS56572" s="96" t="n">
        <f aca="false">BR56572-2.5</f>
        <v>-2.5</v>
      </c>
    </row>
    <row r="56573" customFormat="false" ht="12" hidden="false" customHeight="false" outlineLevel="0" collapsed="false">
      <c r="BS56573" s="96" t="n">
        <f aca="false">BR56573-2.5</f>
        <v>-2.5</v>
      </c>
    </row>
    <row r="56574" customFormat="false" ht="12" hidden="false" customHeight="false" outlineLevel="0" collapsed="false">
      <c r="BS56574" s="96" t="n">
        <f aca="false">BR56574-2.5</f>
        <v>-2.5</v>
      </c>
    </row>
    <row r="56575" customFormat="false" ht="12" hidden="false" customHeight="false" outlineLevel="0" collapsed="false">
      <c r="BS56575" s="96" t="n">
        <f aca="false">BR56575-2.5</f>
        <v>-2.5</v>
      </c>
    </row>
    <row r="56576" customFormat="false" ht="12" hidden="false" customHeight="false" outlineLevel="0" collapsed="false">
      <c r="BS56576" s="96" t="n">
        <f aca="false">BR56576-2.5</f>
        <v>-2.5</v>
      </c>
    </row>
    <row r="56577" customFormat="false" ht="12" hidden="false" customHeight="false" outlineLevel="0" collapsed="false">
      <c r="BS56577" s="96" t="n">
        <f aca="false">BR56577-2.5</f>
        <v>-2.5</v>
      </c>
    </row>
    <row r="56578" customFormat="false" ht="12" hidden="false" customHeight="false" outlineLevel="0" collapsed="false">
      <c r="BS56578" s="96" t="n">
        <f aca="false">BR56578-2.5</f>
        <v>-2.5</v>
      </c>
    </row>
    <row r="56579" customFormat="false" ht="12" hidden="false" customHeight="false" outlineLevel="0" collapsed="false">
      <c r="BS56579" s="96" t="n">
        <f aca="false">BR56579-2.5</f>
        <v>-2.5</v>
      </c>
    </row>
    <row r="56580" customFormat="false" ht="12" hidden="false" customHeight="false" outlineLevel="0" collapsed="false">
      <c r="BS56580" s="96" t="n">
        <f aca="false">BR56580-2.5</f>
        <v>-2.5</v>
      </c>
    </row>
    <row r="56581" customFormat="false" ht="12" hidden="false" customHeight="false" outlineLevel="0" collapsed="false">
      <c r="BS56581" s="96" t="n">
        <f aca="false">BR56581-2.5</f>
        <v>-2.5</v>
      </c>
    </row>
    <row r="56582" customFormat="false" ht="12" hidden="false" customHeight="false" outlineLevel="0" collapsed="false">
      <c r="BS56582" s="96" t="n">
        <f aca="false">BR56582-2.5</f>
        <v>-2.5</v>
      </c>
    </row>
    <row r="56583" customFormat="false" ht="12" hidden="false" customHeight="false" outlineLevel="0" collapsed="false">
      <c r="BS56583" s="96" t="n">
        <f aca="false">BR56583-2.5</f>
        <v>-2.5</v>
      </c>
    </row>
    <row r="56584" customFormat="false" ht="12" hidden="false" customHeight="false" outlineLevel="0" collapsed="false">
      <c r="BS56584" s="96" t="n">
        <f aca="false">BR56584-2.5</f>
        <v>-2.5</v>
      </c>
    </row>
    <row r="56585" customFormat="false" ht="12" hidden="false" customHeight="false" outlineLevel="0" collapsed="false">
      <c r="BS56585" s="96" t="n">
        <f aca="false">BR56585-2.5</f>
        <v>-2.5</v>
      </c>
    </row>
    <row r="56586" customFormat="false" ht="12" hidden="false" customHeight="false" outlineLevel="0" collapsed="false">
      <c r="BS56586" s="96" t="n">
        <f aca="false">BR56586-2.5</f>
        <v>-2.5</v>
      </c>
    </row>
    <row r="56587" customFormat="false" ht="12" hidden="false" customHeight="false" outlineLevel="0" collapsed="false">
      <c r="BS56587" s="96" t="n">
        <f aca="false">BR56587-2.5</f>
        <v>-2.5</v>
      </c>
    </row>
    <row r="56588" customFormat="false" ht="12" hidden="false" customHeight="false" outlineLevel="0" collapsed="false">
      <c r="BS56588" s="96" t="n">
        <f aca="false">BR56588-2.5</f>
        <v>-2.5</v>
      </c>
    </row>
    <row r="56589" customFormat="false" ht="12" hidden="false" customHeight="false" outlineLevel="0" collapsed="false">
      <c r="BS56589" s="96" t="n">
        <f aca="false">BR56589-2.5</f>
        <v>-2.5</v>
      </c>
    </row>
    <row r="56590" customFormat="false" ht="12" hidden="false" customHeight="false" outlineLevel="0" collapsed="false">
      <c r="BS56590" s="96" t="n">
        <f aca="false">BR56590-2.5</f>
        <v>-2.5</v>
      </c>
    </row>
    <row r="56591" customFormat="false" ht="12" hidden="false" customHeight="false" outlineLevel="0" collapsed="false">
      <c r="BS56591" s="96" t="n">
        <f aca="false">BR56591-2.5</f>
        <v>-2.5</v>
      </c>
    </row>
    <row r="56592" customFormat="false" ht="12" hidden="false" customHeight="false" outlineLevel="0" collapsed="false">
      <c r="BS56592" s="96" t="n">
        <f aca="false">BR56592-2.5</f>
        <v>-2.5</v>
      </c>
    </row>
    <row r="56593" customFormat="false" ht="12" hidden="false" customHeight="false" outlineLevel="0" collapsed="false">
      <c r="BS56593" s="96" t="n">
        <f aca="false">BR56593-2.5</f>
        <v>-2.5</v>
      </c>
    </row>
    <row r="56594" customFormat="false" ht="12" hidden="false" customHeight="false" outlineLevel="0" collapsed="false">
      <c r="BS56594" s="96" t="n">
        <f aca="false">BR56594-2.5</f>
        <v>-2.5</v>
      </c>
    </row>
    <row r="56595" customFormat="false" ht="12" hidden="false" customHeight="false" outlineLevel="0" collapsed="false">
      <c r="BS56595" s="96" t="n">
        <f aca="false">BR56595-2.5</f>
        <v>-2.5</v>
      </c>
    </row>
    <row r="56596" customFormat="false" ht="12" hidden="false" customHeight="false" outlineLevel="0" collapsed="false">
      <c r="BS56596" s="96" t="n">
        <f aca="false">BR56596-2.5</f>
        <v>-2.5</v>
      </c>
    </row>
    <row r="56597" customFormat="false" ht="12" hidden="false" customHeight="false" outlineLevel="0" collapsed="false">
      <c r="BS56597" s="96" t="n">
        <f aca="false">BR56597-2.5</f>
        <v>-2.5</v>
      </c>
    </row>
    <row r="56598" customFormat="false" ht="12" hidden="false" customHeight="false" outlineLevel="0" collapsed="false">
      <c r="BS56598" s="96" t="n">
        <f aca="false">BR56598-2.5</f>
        <v>-2.5</v>
      </c>
    </row>
    <row r="56599" customFormat="false" ht="12" hidden="false" customHeight="false" outlineLevel="0" collapsed="false">
      <c r="BS56599" s="96" t="n">
        <f aca="false">BR56599-2.5</f>
        <v>-2.5</v>
      </c>
    </row>
    <row r="56600" customFormat="false" ht="12" hidden="false" customHeight="false" outlineLevel="0" collapsed="false">
      <c r="BS56600" s="96" t="n">
        <f aca="false">BR56600-2.5</f>
        <v>-2.5</v>
      </c>
    </row>
    <row r="56601" customFormat="false" ht="12" hidden="false" customHeight="false" outlineLevel="0" collapsed="false">
      <c r="BS56601" s="96" t="n">
        <f aca="false">BR56601-2.5</f>
        <v>-2.5</v>
      </c>
    </row>
    <row r="56602" customFormat="false" ht="12" hidden="false" customHeight="false" outlineLevel="0" collapsed="false">
      <c r="BS56602" s="96" t="n">
        <f aca="false">BR56602-2.5</f>
        <v>-2.5</v>
      </c>
    </row>
    <row r="56603" customFormat="false" ht="12" hidden="false" customHeight="false" outlineLevel="0" collapsed="false">
      <c r="BS56603" s="96" t="n">
        <f aca="false">BR56603-2.5</f>
        <v>-2.5</v>
      </c>
    </row>
    <row r="56604" customFormat="false" ht="12" hidden="false" customHeight="false" outlineLevel="0" collapsed="false">
      <c r="BS56604" s="96" t="n">
        <f aca="false">BR56604-2.5</f>
        <v>-2.5</v>
      </c>
    </row>
    <row r="56605" customFormat="false" ht="12" hidden="false" customHeight="false" outlineLevel="0" collapsed="false">
      <c r="BS56605" s="96" t="n">
        <f aca="false">BR56605-2.5</f>
        <v>-2.5</v>
      </c>
    </row>
    <row r="56606" customFormat="false" ht="12" hidden="false" customHeight="false" outlineLevel="0" collapsed="false">
      <c r="BS56606" s="96" t="n">
        <f aca="false">BR56606-2.5</f>
        <v>-2.5</v>
      </c>
    </row>
    <row r="56607" customFormat="false" ht="12" hidden="false" customHeight="false" outlineLevel="0" collapsed="false">
      <c r="BS56607" s="96" t="n">
        <f aca="false">BR56607-2.5</f>
        <v>-2.5</v>
      </c>
    </row>
    <row r="56608" customFormat="false" ht="12" hidden="false" customHeight="false" outlineLevel="0" collapsed="false">
      <c r="BS56608" s="96" t="n">
        <f aca="false">BR56608-2.5</f>
        <v>-2.5</v>
      </c>
    </row>
    <row r="56609" customFormat="false" ht="12" hidden="false" customHeight="false" outlineLevel="0" collapsed="false">
      <c r="BS56609" s="96" t="n">
        <f aca="false">BR56609-2.5</f>
        <v>-2.5</v>
      </c>
    </row>
    <row r="56610" customFormat="false" ht="12" hidden="false" customHeight="false" outlineLevel="0" collapsed="false">
      <c r="BS56610" s="96" t="n">
        <f aca="false">BR56610-2.5</f>
        <v>-2.5</v>
      </c>
    </row>
    <row r="56611" customFormat="false" ht="12" hidden="false" customHeight="false" outlineLevel="0" collapsed="false">
      <c r="BS56611" s="96" t="n">
        <f aca="false">BR56611-2.5</f>
        <v>-2.5</v>
      </c>
    </row>
    <row r="56612" customFormat="false" ht="12" hidden="false" customHeight="false" outlineLevel="0" collapsed="false">
      <c r="BS56612" s="96" t="n">
        <f aca="false">BR56612-2.5</f>
        <v>-2.5</v>
      </c>
    </row>
    <row r="56613" customFormat="false" ht="12" hidden="false" customHeight="false" outlineLevel="0" collapsed="false">
      <c r="BS56613" s="96" t="n">
        <f aca="false">BR56613-2.5</f>
        <v>-2.5</v>
      </c>
    </row>
    <row r="56614" customFormat="false" ht="12" hidden="false" customHeight="false" outlineLevel="0" collapsed="false">
      <c r="BS56614" s="96" t="n">
        <f aca="false">BR56614-2.5</f>
        <v>-2.5</v>
      </c>
    </row>
    <row r="56615" customFormat="false" ht="12" hidden="false" customHeight="false" outlineLevel="0" collapsed="false">
      <c r="BS56615" s="96" t="n">
        <f aca="false">BR56615-2.5</f>
        <v>-2.5</v>
      </c>
    </row>
    <row r="56616" customFormat="false" ht="12" hidden="false" customHeight="false" outlineLevel="0" collapsed="false">
      <c r="BS56616" s="96" t="n">
        <f aca="false">BR56616-2.5</f>
        <v>-2.5</v>
      </c>
    </row>
    <row r="56617" customFormat="false" ht="12" hidden="false" customHeight="false" outlineLevel="0" collapsed="false">
      <c r="BS56617" s="96" t="n">
        <f aca="false">BR56617-2.5</f>
        <v>-2.5</v>
      </c>
    </row>
    <row r="56618" customFormat="false" ht="12" hidden="false" customHeight="false" outlineLevel="0" collapsed="false">
      <c r="BS56618" s="96" t="n">
        <f aca="false">BR56618-2.5</f>
        <v>-2.5</v>
      </c>
    </row>
    <row r="56619" customFormat="false" ht="12" hidden="false" customHeight="false" outlineLevel="0" collapsed="false">
      <c r="BS56619" s="96" t="n">
        <f aca="false">BR56619-2.5</f>
        <v>-2.5</v>
      </c>
    </row>
    <row r="56620" customFormat="false" ht="12" hidden="false" customHeight="false" outlineLevel="0" collapsed="false">
      <c r="BS56620" s="96" t="n">
        <f aca="false">BR56620-2.5</f>
        <v>-2.5</v>
      </c>
    </row>
    <row r="56621" customFormat="false" ht="12" hidden="false" customHeight="false" outlineLevel="0" collapsed="false">
      <c r="BS56621" s="96" t="n">
        <f aca="false">BR56621-2.5</f>
        <v>-2.5</v>
      </c>
    </row>
    <row r="56622" customFormat="false" ht="12" hidden="false" customHeight="false" outlineLevel="0" collapsed="false">
      <c r="BS56622" s="96" t="n">
        <f aca="false">BR56622-2.5</f>
        <v>-2.5</v>
      </c>
    </row>
    <row r="56623" customFormat="false" ht="12" hidden="false" customHeight="false" outlineLevel="0" collapsed="false">
      <c r="BS56623" s="96" t="n">
        <f aca="false">BR56623-2.5</f>
        <v>-2.5</v>
      </c>
    </row>
    <row r="56624" customFormat="false" ht="12" hidden="false" customHeight="false" outlineLevel="0" collapsed="false">
      <c r="BS56624" s="96" t="n">
        <f aca="false">BR56624-2.5</f>
        <v>-2.5</v>
      </c>
    </row>
    <row r="56625" customFormat="false" ht="12" hidden="false" customHeight="false" outlineLevel="0" collapsed="false">
      <c r="BS56625" s="96" t="n">
        <f aca="false">BR56625-2.5</f>
        <v>-2.5</v>
      </c>
    </row>
    <row r="56626" customFormat="false" ht="12" hidden="false" customHeight="false" outlineLevel="0" collapsed="false">
      <c r="BS56626" s="96" t="n">
        <f aca="false">BR56626-2.5</f>
        <v>-2.5</v>
      </c>
    </row>
    <row r="56627" customFormat="false" ht="12" hidden="false" customHeight="false" outlineLevel="0" collapsed="false">
      <c r="BS56627" s="96" t="n">
        <f aca="false">BR56627-2.5</f>
        <v>-2.5</v>
      </c>
    </row>
    <row r="56628" customFormat="false" ht="12" hidden="false" customHeight="false" outlineLevel="0" collapsed="false">
      <c r="BS56628" s="96" t="n">
        <f aca="false">BR56628-2.5</f>
        <v>-2.5</v>
      </c>
    </row>
    <row r="56629" customFormat="false" ht="12" hidden="false" customHeight="false" outlineLevel="0" collapsed="false">
      <c r="BS56629" s="96" t="n">
        <f aca="false">BR56629-2.5</f>
        <v>-2.5</v>
      </c>
    </row>
    <row r="56630" customFormat="false" ht="12" hidden="false" customHeight="false" outlineLevel="0" collapsed="false">
      <c r="BS56630" s="96" t="n">
        <f aca="false">BR56630-2.5</f>
        <v>-2.5</v>
      </c>
    </row>
    <row r="56631" customFormat="false" ht="12" hidden="false" customHeight="false" outlineLevel="0" collapsed="false">
      <c r="BS56631" s="96" t="n">
        <f aca="false">BR56631-2.5</f>
        <v>-2.5</v>
      </c>
    </row>
    <row r="56632" customFormat="false" ht="12" hidden="false" customHeight="false" outlineLevel="0" collapsed="false">
      <c r="BS56632" s="96" t="n">
        <f aca="false">BR56632-2.5</f>
        <v>-2.5</v>
      </c>
    </row>
    <row r="56633" customFormat="false" ht="12" hidden="false" customHeight="false" outlineLevel="0" collapsed="false">
      <c r="BS56633" s="96" t="n">
        <f aca="false">BR56633-2.5</f>
        <v>-2.5</v>
      </c>
    </row>
    <row r="56634" customFormat="false" ht="12" hidden="false" customHeight="false" outlineLevel="0" collapsed="false">
      <c r="BS56634" s="96" t="n">
        <f aca="false">BR56634-2.5</f>
        <v>-2.5</v>
      </c>
    </row>
    <row r="56635" customFormat="false" ht="12" hidden="false" customHeight="false" outlineLevel="0" collapsed="false">
      <c r="BS56635" s="96" t="n">
        <f aca="false">BR56635-2.5</f>
        <v>-2.5</v>
      </c>
    </row>
    <row r="56636" customFormat="false" ht="12" hidden="false" customHeight="false" outlineLevel="0" collapsed="false">
      <c r="BS56636" s="96" t="n">
        <f aca="false">BR56636-2.5</f>
        <v>-2.5</v>
      </c>
    </row>
    <row r="56637" customFormat="false" ht="12" hidden="false" customHeight="false" outlineLevel="0" collapsed="false">
      <c r="BS56637" s="96" t="n">
        <f aca="false">BR56637-2.5</f>
        <v>-2.5</v>
      </c>
    </row>
    <row r="56638" customFormat="false" ht="12" hidden="false" customHeight="false" outlineLevel="0" collapsed="false">
      <c r="BS56638" s="96" t="n">
        <f aca="false">BR56638-2.5</f>
        <v>-2.5</v>
      </c>
    </row>
    <row r="56639" customFormat="false" ht="12" hidden="false" customHeight="false" outlineLevel="0" collapsed="false">
      <c r="BS56639" s="96" t="n">
        <f aca="false">BR56639-2.5</f>
        <v>-2.5</v>
      </c>
    </row>
    <row r="56640" customFormat="false" ht="12" hidden="false" customHeight="false" outlineLevel="0" collapsed="false">
      <c r="BS56640" s="96" t="n">
        <f aca="false">BR56640-2.5</f>
        <v>-2.5</v>
      </c>
    </row>
    <row r="56641" customFormat="false" ht="12" hidden="false" customHeight="false" outlineLevel="0" collapsed="false">
      <c r="BS56641" s="96" t="n">
        <f aca="false">BR56641-2.5</f>
        <v>-2.5</v>
      </c>
    </row>
    <row r="56642" customFormat="false" ht="12" hidden="false" customHeight="false" outlineLevel="0" collapsed="false">
      <c r="BS56642" s="96" t="n">
        <f aca="false">BR56642-2.5</f>
        <v>-2.5</v>
      </c>
    </row>
    <row r="56643" customFormat="false" ht="12" hidden="false" customHeight="false" outlineLevel="0" collapsed="false">
      <c r="BS56643" s="96" t="n">
        <f aca="false">BR56643-2.5</f>
        <v>-2.5</v>
      </c>
    </row>
    <row r="56644" customFormat="false" ht="12" hidden="false" customHeight="false" outlineLevel="0" collapsed="false">
      <c r="BS56644" s="96" t="n">
        <f aca="false">BR56644-2.5</f>
        <v>-2.5</v>
      </c>
    </row>
    <row r="56645" customFormat="false" ht="12" hidden="false" customHeight="false" outlineLevel="0" collapsed="false">
      <c r="BS56645" s="96" t="n">
        <f aca="false">BR56645-2.5</f>
        <v>-2.5</v>
      </c>
    </row>
    <row r="56646" customFormat="false" ht="12" hidden="false" customHeight="false" outlineLevel="0" collapsed="false">
      <c r="BS56646" s="96" t="n">
        <f aca="false">BR56646-2.5</f>
        <v>-2.5</v>
      </c>
    </row>
    <row r="56647" customFormat="false" ht="12" hidden="false" customHeight="false" outlineLevel="0" collapsed="false">
      <c r="BS56647" s="96" t="n">
        <f aca="false">BR56647-2.5</f>
        <v>-2.5</v>
      </c>
    </row>
    <row r="56648" customFormat="false" ht="12" hidden="false" customHeight="false" outlineLevel="0" collapsed="false">
      <c r="BS56648" s="96" t="n">
        <f aca="false">BR56648-2.5</f>
        <v>-2.5</v>
      </c>
    </row>
    <row r="56649" customFormat="false" ht="12" hidden="false" customHeight="false" outlineLevel="0" collapsed="false">
      <c r="BS56649" s="96" t="n">
        <f aca="false">BR56649-2.5</f>
        <v>-2.5</v>
      </c>
    </row>
    <row r="56650" customFormat="false" ht="12" hidden="false" customHeight="false" outlineLevel="0" collapsed="false">
      <c r="BS56650" s="96" t="n">
        <f aca="false">BR56650-2.5</f>
        <v>-2.5</v>
      </c>
    </row>
    <row r="56651" customFormat="false" ht="12" hidden="false" customHeight="false" outlineLevel="0" collapsed="false">
      <c r="BS56651" s="96" t="n">
        <f aca="false">BR56651-2.5</f>
        <v>-2.5</v>
      </c>
    </row>
    <row r="56652" customFormat="false" ht="12" hidden="false" customHeight="false" outlineLevel="0" collapsed="false">
      <c r="BS56652" s="96" t="n">
        <f aca="false">BR56652-2.5</f>
        <v>-2.5</v>
      </c>
    </row>
    <row r="56653" customFormat="false" ht="12" hidden="false" customHeight="false" outlineLevel="0" collapsed="false">
      <c r="BS56653" s="96" t="n">
        <f aca="false">BR56653-2.5</f>
        <v>-2.5</v>
      </c>
    </row>
    <row r="56654" customFormat="false" ht="12" hidden="false" customHeight="false" outlineLevel="0" collapsed="false">
      <c r="BS56654" s="96" t="n">
        <f aca="false">BR56654-2.5</f>
        <v>-2.5</v>
      </c>
    </row>
    <row r="56655" customFormat="false" ht="12" hidden="false" customHeight="false" outlineLevel="0" collapsed="false">
      <c r="BS56655" s="96" t="n">
        <f aca="false">BR56655-2.5</f>
        <v>-2.5</v>
      </c>
    </row>
    <row r="56656" customFormat="false" ht="12" hidden="false" customHeight="false" outlineLevel="0" collapsed="false">
      <c r="BS56656" s="96" t="n">
        <f aca="false">BR56656-2.5</f>
        <v>-2.5</v>
      </c>
    </row>
    <row r="56657" customFormat="false" ht="12" hidden="false" customHeight="false" outlineLevel="0" collapsed="false">
      <c r="BS56657" s="96" t="n">
        <f aca="false">BR56657-2.5</f>
        <v>-2.5</v>
      </c>
    </row>
    <row r="56658" customFormat="false" ht="12" hidden="false" customHeight="false" outlineLevel="0" collapsed="false">
      <c r="BS56658" s="96" t="n">
        <f aca="false">BR56658-2.5</f>
        <v>-2.5</v>
      </c>
    </row>
    <row r="56659" customFormat="false" ht="12" hidden="false" customHeight="false" outlineLevel="0" collapsed="false">
      <c r="BS56659" s="96" t="n">
        <f aca="false">BR56659-2.5</f>
        <v>-2.5</v>
      </c>
    </row>
    <row r="56660" customFormat="false" ht="12" hidden="false" customHeight="false" outlineLevel="0" collapsed="false">
      <c r="BS56660" s="96" t="n">
        <f aca="false">BR56660-2.5</f>
        <v>-2.5</v>
      </c>
    </row>
    <row r="56661" customFormat="false" ht="12" hidden="false" customHeight="false" outlineLevel="0" collapsed="false">
      <c r="BS56661" s="96" t="n">
        <f aca="false">BR56661-2.5</f>
        <v>-2.5</v>
      </c>
    </row>
    <row r="56662" customFormat="false" ht="12" hidden="false" customHeight="false" outlineLevel="0" collapsed="false">
      <c r="BS56662" s="96" t="n">
        <f aca="false">BR56662-2.5</f>
        <v>-2.5</v>
      </c>
    </row>
    <row r="56663" customFormat="false" ht="12" hidden="false" customHeight="false" outlineLevel="0" collapsed="false">
      <c r="BS56663" s="96" t="n">
        <f aca="false">BR56663-2.5</f>
        <v>-2.5</v>
      </c>
    </row>
    <row r="56664" customFormat="false" ht="12" hidden="false" customHeight="false" outlineLevel="0" collapsed="false">
      <c r="BS56664" s="96" t="n">
        <f aca="false">BR56664-2.5</f>
        <v>-2.5</v>
      </c>
    </row>
    <row r="56665" customFormat="false" ht="12" hidden="false" customHeight="false" outlineLevel="0" collapsed="false">
      <c r="BS56665" s="96" t="n">
        <f aca="false">BR56665-2.5</f>
        <v>-2.5</v>
      </c>
    </row>
    <row r="56666" customFormat="false" ht="12" hidden="false" customHeight="false" outlineLevel="0" collapsed="false">
      <c r="BS56666" s="96" t="n">
        <f aca="false">BR56666-2.5</f>
        <v>-2.5</v>
      </c>
    </row>
    <row r="56667" customFormat="false" ht="12" hidden="false" customHeight="false" outlineLevel="0" collapsed="false">
      <c r="BS56667" s="96" t="n">
        <f aca="false">BR56667-2.5</f>
        <v>-2.5</v>
      </c>
    </row>
    <row r="56668" customFormat="false" ht="12" hidden="false" customHeight="false" outlineLevel="0" collapsed="false">
      <c r="BS56668" s="96" t="n">
        <f aca="false">BR56668-2.5</f>
        <v>-2.5</v>
      </c>
    </row>
    <row r="56669" customFormat="false" ht="12" hidden="false" customHeight="false" outlineLevel="0" collapsed="false">
      <c r="BS56669" s="96" t="n">
        <f aca="false">BR56669-2.5</f>
        <v>-2.5</v>
      </c>
    </row>
    <row r="56670" customFormat="false" ht="12" hidden="false" customHeight="false" outlineLevel="0" collapsed="false">
      <c r="BS56670" s="96" t="n">
        <f aca="false">BR56670-2.5</f>
        <v>-2.5</v>
      </c>
    </row>
    <row r="56671" customFormat="false" ht="12" hidden="false" customHeight="false" outlineLevel="0" collapsed="false">
      <c r="BS56671" s="96" t="n">
        <f aca="false">BR56671-2.5</f>
        <v>-2.5</v>
      </c>
    </row>
    <row r="56672" customFormat="false" ht="12" hidden="false" customHeight="false" outlineLevel="0" collapsed="false">
      <c r="BS56672" s="96" t="n">
        <f aca="false">BR56672-2.5</f>
        <v>-2.5</v>
      </c>
    </row>
    <row r="56673" customFormat="false" ht="12" hidden="false" customHeight="false" outlineLevel="0" collapsed="false">
      <c r="BS56673" s="96" t="n">
        <f aca="false">BR56673-2.5</f>
        <v>-2.5</v>
      </c>
    </row>
    <row r="56674" customFormat="false" ht="12" hidden="false" customHeight="false" outlineLevel="0" collapsed="false">
      <c r="BS56674" s="96" t="n">
        <f aca="false">BR56674-2.5</f>
        <v>-2.5</v>
      </c>
    </row>
    <row r="56675" customFormat="false" ht="12" hidden="false" customHeight="false" outlineLevel="0" collapsed="false">
      <c r="BS56675" s="96" t="n">
        <f aca="false">BR56675-2.5</f>
        <v>-2.5</v>
      </c>
    </row>
    <row r="56676" customFormat="false" ht="12" hidden="false" customHeight="false" outlineLevel="0" collapsed="false">
      <c r="BS56676" s="96" t="n">
        <f aca="false">BR56676-2.5</f>
        <v>-2.5</v>
      </c>
    </row>
    <row r="56677" customFormat="false" ht="12" hidden="false" customHeight="false" outlineLevel="0" collapsed="false">
      <c r="BS56677" s="96" t="n">
        <f aca="false">BR56677-2.5</f>
        <v>-2.5</v>
      </c>
    </row>
    <row r="56678" customFormat="false" ht="12" hidden="false" customHeight="false" outlineLevel="0" collapsed="false">
      <c r="BS56678" s="96" t="n">
        <f aca="false">BR56678-2.5</f>
        <v>-2.5</v>
      </c>
    </row>
    <row r="56679" customFormat="false" ht="12" hidden="false" customHeight="false" outlineLevel="0" collapsed="false">
      <c r="BS56679" s="96" t="n">
        <f aca="false">BR56679-2.5</f>
        <v>-2.5</v>
      </c>
    </row>
    <row r="56680" customFormat="false" ht="12" hidden="false" customHeight="false" outlineLevel="0" collapsed="false">
      <c r="BS56680" s="96" t="n">
        <f aca="false">BR56680-2.5</f>
        <v>-2.5</v>
      </c>
    </row>
    <row r="56681" customFormat="false" ht="12" hidden="false" customHeight="false" outlineLevel="0" collapsed="false">
      <c r="BS56681" s="96" t="n">
        <f aca="false">BR56681-2.5</f>
        <v>-2.5</v>
      </c>
    </row>
    <row r="56682" customFormat="false" ht="12" hidden="false" customHeight="false" outlineLevel="0" collapsed="false">
      <c r="BS56682" s="96" t="n">
        <f aca="false">BR56682-2.5</f>
        <v>-2.5</v>
      </c>
    </row>
    <row r="56683" customFormat="false" ht="12" hidden="false" customHeight="false" outlineLevel="0" collapsed="false">
      <c r="BS56683" s="96" t="n">
        <f aca="false">BR56683-2.5</f>
        <v>-2.5</v>
      </c>
    </row>
    <row r="56684" customFormat="false" ht="12" hidden="false" customHeight="false" outlineLevel="0" collapsed="false">
      <c r="BS56684" s="96" t="n">
        <f aca="false">BR56684-2.5</f>
        <v>-2.5</v>
      </c>
    </row>
    <row r="56685" customFormat="false" ht="12" hidden="false" customHeight="false" outlineLevel="0" collapsed="false">
      <c r="BS56685" s="96" t="n">
        <f aca="false">BR56685-2.5</f>
        <v>-2.5</v>
      </c>
    </row>
    <row r="56686" customFormat="false" ht="12" hidden="false" customHeight="false" outlineLevel="0" collapsed="false">
      <c r="BS56686" s="96" t="n">
        <f aca="false">BR56686-2.5</f>
        <v>-2.5</v>
      </c>
    </row>
    <row r="56687" customFormat="false" ht="12" hidden="false" customHeight="false" outlineLevel="0" collapsed="false">
      <c r="BS56687" s="96" t="n">
        <f aca="false">BR56687-2.5</f>
        <v>-2.5</v>
      </c>
    </row>
    <row r="56688" customFormat="false" ht="12" hidden="false" customHeight="false" outlineLevel="0" collapsed="false">
      <c r="BS56688" s="96" t="n">
        <f aca="false">BR56688-2.5</f>
        <v>-2.5</v>
      </c>
    </row>
    <row r="56689" customFormat="false" ht="12" hidden="false" customHeight="false" outlineLevel="0" collapsed="false">
      <c r="BS56689" s="96" t="n">
        <f aca="false">BR56689-2.5</f>
        <v>-2.5</v>
      </c>
    </row>
    <row r="56690" customFormat="false" ht="12" hidden="false" customHeight="false" outlineLevel="0" collapsed="false">
      <c r="BS56690" s="96" t="n">
        <f aca="false">BR56690-2.5</f>
        <v>-2.5</v>
      </c>
    </row>
    <row r="56691" customFormat="false" ht="12" hidden="false" customHeight="false" outlineLevel="0" collapsed="false">
      <c r="BS56691" s="96" t="n">
        <f aca="false">BR56691-2.5</f>
        <v>-2.5</v>
      </c>
    </row>
    <row r="56692" customFormat="false" ht="12" hidden="false" customHeight="false" outlineLevel="0" collapsed="false">
      <c r="BS56692" s="96" t="n">
        <f aca="false">BR56692-2.5</f>
        <v>-2.5</v>
      </c>
    </row>
    <row r="56693" customFormat="false" ht="12" hidden="false" customHeight="false" outlineLevel="0" collapsed="false">
      <c r="BS56693" s="96" t="n">
        <f aca="false">BR56693-2.5</f>
        <v>-2.5</v>
      </c>
    </row>
    <row r="56694" customFormat="false" ht="12" hidden="false" customHeight="false" outlineLevel="0" collapsed="false">
      <c r="BS56694" s="96" t="n">
        <f aca="false">BR56694-2.5</f>
        <v>-2.5</v>
      </c>
    </row>
    <row r="56695" customFormat="false" ht="12" hidden="false" customHeight="false" outlineLevel="0" collapsed="false">
      <c r="BS56695" s="96" t="n">
        <f aca="false">BR56695-2.5</f>
        <v>-2.5</v>
      </c>
    </row>
    <row r="56696" customFormat="false" ht="12" hidden="false" customHeight="false" outlineLevel="0" collapsed="false">
      <c r="BS56696" s="96" t="n">
        <f aca="false">BR56696-2.5</f>
        <v>-2.5</v>
      </c>
    </row>
    <row r="56697" customFormat="false" ht="12" hidden="false" customHeight="false" outlineLevel="0" collapsed="false">
      <c r="BS56697" s="96" t="n">
        <f aca="false">BR56697-2.5</f>
        <v>-2.5</v>
      </c>
    </row>
    <row r="56698" customFormat="false" ht="12" hidden="false" customHeight="false" outlineLevel="0" collapsed="false">
      <c r="BS56698" s="96" t="n">
        <f aca="false">BR56698-2.5</f>
        <v>-2.5</v>
      </c>
    </row>
    <row r="56699" customFormat="false" ht="12" hidden="false" customHeight="false" outlineLevel="0" collapsed="false">
      <c r="BS56699" s="96" t="n">
        <f aca="false">BR56699-2.5</f>
        <v>-2.5</v>
      </c>
    </row>
    <row r="56700" customFormat="false" ht="12" hidden="false" customHeight="false" outlineLevel="0" collapsed="false">
      <c r="BS56700" s="96" t="n">
        <f aca="false">BR56700-2.5</f>
        <v>-2.5</v>
      </c>
    </row>
    <row r="56701" customFormat="false" ht="12" hidden="false" customHeight="false" outlineLevel="0" collapsed="false">
      <c r="BS56701" s="96" t="n">
        <f aca="false">BR56701-2.5</f>
        <v>-2.5</v>
      </c>
    </row>
    <row r="56702" customFormat="false" ht="12" hidden="false" customHeight="false" outlineLevel="0" collapsed="false">
      <c r="BS56702" s="96" t="n">
        <f aca="false">BR56702-2.5</f>
        <v>-2.5</v>
      </c>
    </row>
    <row r="56703" customFormat="false" ht="12" hidden="false" customHeight="false" outlineLevel="0" collapsed="false">
      <c r="BS56703" s="96" t="n">
        <f aca="false">BR56703-2.5</f>
        <v>-2.5</v>
      </c>
    </row>
    <row r="56704" customFormat="false" ht="12" hidden="false" customHeight="false" outlineLevel="0" collapsed="false">
      <c r="BS56704" s="96" t="n">
        <f aca="false">BR56704-2.5</f>
        <v>-2.5</v>
      </c>
    </row>
    <row r="56705" customFormat="false" ht="12" hidden="false" customHeight="false" outlineLevel="0" collapsed="false">
      <c r="BS56705" s="96" t="n">
        <f aca="false">BR56705-2.5</f>
        <v>-2.5</v>
      </c>
    </row>
    <row r="56706" customFormat="false" ht="12" hidden="false" customHeight="false" outlineLevel="0" collapsed="false">
      <c r="BS56706" s="96" t="n">
        <f aca="false">BR56706-2.5</f>
        <v>-2.5</v>
      </c>
    </row>
    <row r="56707" customFormat="false" ht="12" hidden="false" customHeight="false" outlineLevel="0" collapsed="false">
      <c r="BS56707" s="96" t="n">
        <f aca="false">BR56707-2.5</f>
        <v>-2.5</v>
      </c>
    </row>
    <row r="56708" customFormat="false" ht="12" hidden="false" customHeight="false" outlineLevel="0" collapsed="false">
      <c r="BS56708" s="96" t="n">
        <f aca="false">BR56708-2.5</f>
        <v>-2.5</v>
      </c>
    </row>
    <row r="56709" customFormat="false" ht="12" hidden="false" customHeight="false" outlineLevel="0" collapsed="false">
      <c r="BS56709" s="96" t="n">
        <f aca="false">BR56709-2.5</f>
        <v>-2.5</v>
      </c>
    </row>
    <row r="56710" customFormat="false" ht="12" hidden="false" customHeight="false" outlineLevel="0" collapsed="false">
      <c r="BS56710" s="96" t="n">
        <f aca="false">BR56710-2.5</f>
        <v>-2.5</v>
      </c>
    </row>
    <row r="56711" customFormat="false" ht="12" hidden="false" customHeight="false" outlineLevel="0" collapsed="false">
      <c r="BS56711" s="96" t="n">
        <f aca="false">BR56711-2.5</f>
        <v>-2.5</v>
      </c>
    </row>
    <row r="56712" customFormat="false" ht="12" hidden="false" customHeight="false" outlineLevel="0" collapsed="false">
      <c r="BS56712" s="96" t="n">
        <f aca="false">BR56712-2.5</f>
        <v>-2.5</v>
      </c>
    </row>
    <row r="56713" customFormat="false" ht="12" hidden="false" customHeight="false" outlineLevel="0" collapsed="false">
      <c r="BS56713" s="96" t="n">
        <f aca="false">BR56713-2.5</f>
        <v>-2.5</v>
      </c>
    </row>
    <row r="56714" customFormat="false" ht="12" hidden="false" customHeight="false" outlineLevel="0" collapsed="false">
      <c r="BS56714" s="96" t="n">
        <f aca="false">BR56714-2.5</f>
        <v>-2.5</v>
      </c>
    </row>
    <row r="56715" customFormat="false" ht="12" hidden="false" customHeight="false" outlineLevel="0" collapsed="false">
      <c r="BS56715" s="96" t="n">
        <f aca="false">BR56715-2.5</f>
        <v>-2.5</v>
      </c>
    </row>
    <row r="56716" customFormat="false" ht="12" hidden="false" customHeight="false" outlineLevel="0" collapsed="false">
      <c r="BS56716" s="96" t="n">
        <f aca="false">BR56716-2.5</f>
        <v>-2.5</v>
      </c>
    </row>
    <row r="56717" customFormat="false" ht="12" hidden="false" customHeight="false" outlineLevel="0" collapsed="false">
      <c r="BS56717" s="96" t="n">
        <f aca="false">BR56717-2.5</f>
        <v>-2.5</v>
      </c>
    </row>
    <row r="56718" customFormat="false" ht="12" hidden="false" customHeight="false" outlineLevel="0" collapsed="false">
      <c r="BS56718" s="96" t="n">
        <f aca="false">BR56718-2.5</f>
        <v>-2.5</v>
      </c>
    </row>
    <row r="56719" customFormat="false" ht="12" hidden="false" customHeight="false" outlineLevel="0" collapsed="false">
      <c r="BS56719" s="96" t="n">
        <f aca="false">BR56719-2.5</f>
        <v>-2.5</v>
      </c>
    </row>
    <row r="56720" customFormat="false" ht="12" hidden="false" customHeight="false" outlineLevel="0" collapsed="false">
      <c r="BS56720" s="96" t="n">
        <f aca="false">BR56720-2.5</f>
        <v>-2.5</v>
      </c>
    </row>
    <row r="56721" customFormat="false" ht="12" hidden="false" customHeight="false" outlineLevel="0" collapsed="false">
      <c r="BS56721" s="96" t="n">
        <f aca="false">BR56721-2.5</f>
        <v>-2.5</v>
      </c>
    </row>
    <row r="56722" customFormat="false" ht="12" hidden="false" customHeight="false" outlineLevel="0" collapsed="false">
      <c r="BS56722" s="96" t="n">
        <f aca="false">BR56722-2.5</f>
        <v>-2.5</v>
      </c>
    </row>
    <row r="56723" customFormat="false" ht="12" hidden="false" customHeight="false" outlineLevel="0" collapsed="false">
      <c r="BS56723" s="96" t="n">
        <f aca="false">BR56723-2.5</f>
        <v>-2.5</v>
      </c>
    </row>
    <row r="56724" customFormat="false" ht="12" hidden="false" customHeight="false" outlineLevel="0" collapsed="false">
      <c r="BS56724" s="96" t="n">
        <f aca="false">BR56724-2.5</f>
        <v>-2.5</v>
      </c>
    </row>
    <row r="56725" customFormat="false" ht="12" hidden="false" customHeight="false" outlineLevel="0" collapsed="false">
      <c r="BS56725" s="96" t="n">
        <f aca="false">BR56725-2.5</f>
        <v>-2.5</v>
      </c>
    </row>
    <row r="56726" customFormat="false" ht="12" hidden="false" customHeight="false" outlineLevel="0" collapsed="false">
      <c r="BS56726" s="96" t="n">
        <f aca="false">BR56726-2.5</f>
        <v>-2.5</v>
      </c>
    </row>
    <row r="56727" customFormat="false" ht="12" hidden="false" customHeight="false" outlineLevel="0" collapsed="false">
      <c r="BS56727" s="96" t="n">
        <f aca="false">BR56727-2.5</f>
        <v>-2.5</v>
      </c>
    </row>
    <row r="56728" customFormat="false" ht="12" hidden="false" customHeight="false" outlineLevel="0" collapsed="false">
      <c r="BS56728" s="96" t="n">
        <f aca="false">BR56728-2.5</f>
        <v>-2.5</v>
      </c>
    </row>
    <row r="56729" customFormat="false" ht="12" hidden="false" customHeight="false" outlineLevel="0" collapsed="false">
      <c r="BS56729" s="96" t="n">
        <f aca="false">BR56729-2.5</f>
        <v>-2.5</v>
      </c>
    </row>
    <row r="56730" customFormat="false" ht="12" hidden="false" customHeight="false" outlineLevel="0" collapsed="false">
      <c r="BS56730" s="96" t="n">
        <f aca="false">BR56730-2.5</f>
        <v>-2.5</v>
      </c>
    </row>
    <row r="56731" customFormat="false" ht="12" hidden="false" customHeight="false" outlineLevel="0" collapsed="false">
      <c r="BS56731" s="96" t="n">
        <f aca="false">BR56731-2.5</f>
        <v>-2.5</v>
      </c>
    </row>
    <row r="56732" customFormat="false" ht="12" hidden="false" customHeight="false" outlineLevel="0" collapsed="false">
      <c r="BS56732" s="96" t="n">
        <f aca="false">BR56732-2.5</f>
        <v>-2.5</v>
      </c>
    </row>
    <row r="56733" customFormat="false" ht="12" hidden="false" customHeight="false" outlineLevel="0" collapsed="false">
      <c r="BS56733" s="96" t="n">
        <f aca="false">BR56733-2.5</f>
        <v>-2.5</v>
      </c>
    </row>
    <row r="56734" customFormat="false" ht="12" hidden="false" customHeight="false" outlineLevel="0" collapsed="false">
      <c r="BS56734" s="96" t="n">
        <f aca="false">BR56734-2.5</f>
        <v>-2.5</v>
      </c>
    </row>
    <row r="56735" customFormat="false" ht="12" hidden="false" customHeight="false" outlineLevel="0" collapsed="false">
      <c r="BS56735" s="96" t="n">
        <f aca="false">BR56735-2.5</f>
        <v>-2.5</v>
      </c>
    </row>
    <row r="56736" customFormat="false" ht="12" hidden="false" customHeight="false" outlineLevel="0" collapsed="false">
      <c r="BS56736" s="96" t="n">
        <f aca="false">BR56736-2.5</f>
        <v>-2.5</v>
      </c>
    </row>
    <row r="56737" customFormat="false" ht="12" hidden="false" customHeight="false" outlineLevel="0" collapsed="false">
      <c r="BS56737" s="96" t="n">
        <f aca="false">BR56737-2.5</f>
        <v>-2.5</v>
      </c>
    </row>
    <row r="56738" customFormat="false" ht="12" hidden="false" customHeight="false" outlineLevel="0" collapsed="false">
      <c r="BS56738" s="96" t="n">
        <f aca="false">BR56738-2.5</f>
        <v>-2.5</v>
      </c>
    </row>
    <row r="56739" customFormat="false" ht="12" hidden="false" customHeight="false" outlineLevel="0" collapsed="false">
      <c r="BS56739" s="96" t="n">
        <f aca="false">BR56739-2.5</f>
        <v>-2.5</v>
      </c>
    </row>
    <row r="56740" customFormat="false" ht="12" hidden="false" customHeight="false" outlineLevel="0" collapsed="false">
      <c r="BS56740" s="96" t="n">
        <f aca="false">BR56740-2.5</f>
        <v>-2.5</v>
      </c>
    </row>
    <row r="56741" customFormat="false" ht="12" hidden="false" customHeight="false" outlineLevel="0" collapsed="false">
      <c r="BS56741" s="96" t="n">
        <f aca="false">BR56741-2.5</f>
        <v>-2.5</v>
      </c>
    </row>
    <row r="56742" customFormat="false" ht="12" hidden="false" customHeight="false" outlineLevel="0" collapsed="false">
      <c r="BS56742" s="96" t="n">
        <f aca="false">BR56742-2.5</f>
        <v>-2.5</v>
      </c>
    </row>
    <row r="56743" customFormat="false" ht="12" hidden="false" customHeight="false" outlineLevel="0" collapsed="false">
      <c r="BS56743" s="96" t="n">
        <f aca="false">BR56743-2.5</f>
        <v>-2.5</v>
      </c>
    </row>
    <row r="56744" customFormat="false" ht="12" hidden="false" customHeight="false" outlineLevel="0" collapsed="false">
      <c r="BS56744" s="96" t="n">
        <f aca="false">BR56744-2.5</f>
        <v>-2.5</v>
      </c>
    </row>
    <row r="56745" customFormat="false" ht="12" hidden="false" customHeight="false" outlineLevel="0" collapsed="false">
      <c r="BS56745" s="96" t="n">
        <f aca="false">BR56745-2.5</f>
        <v>-2.5</v>
      </c>
    </row>
    <row r="56746" customFormat="false" ht="12" hidden="false" customHeight="false" outlineLevel="0" collapsed="false">
      <c r="BS56746" s="96" t="n">
        <f aca="false">BR56746-2.5</f>
        <v>-2.5</v>
      </c>
    </row>
    <row r="56747" customFormat="false" ht="12" hidden="false" customHeight="false" outlineLevel="0" collapsed="false">
      <c r="BS56747" s="96" t="n">
        <f aca="false">BR56747-2.5</f>
        <v>-2.5</v>
      </c>
    </row>
    <row r="56748" customFormat="false" ht="12" hidden="false" customHeight="false" outlineLevel="0" collapsed="false">
      <c r="BS56748" s="96" t="n">
        <f aca="false">BR56748-2.5</f>
        <v>-2.5</v>
      </c>
    </row>
    <row r="56749" customFormat="false" ht="12" hidden="false" customHeight="false" outlineLevel="0" collapsed="false">
      <c r="BS56749" s="96" t="n">
        <f aca="false">BR56749-2.5</f>
        <v>-2.5</v>
      </c>
    </row>
    <row r="56750" customFormat="false" ht="12" hidden="false" customHeight="false" outlineLevel="0" collapsed="false">
      <c r="BS56750" s="96" t="n">
        <f aca="false">BR56750-2.5</f>
        <v>-2.5</v>
      </c>
    </row>
    <row r="56751" customFormat="false" ht="12" hidden="false" customHeight="false" outlineLevel="0" collapsed="false">
      <c r="BS56751" s="96" t="n">
        <f aca="false">BR56751-2.5</f>
        <v>-2.5</v>
      </c>
    </row>
    <row r="56752" customFormat="false" ht="12" hidden="false" customHeight="false" outlineLevel="0" collapsed="false">
      <c r="BS56752" s="96" t="n">
        <f aca="false">BR56752-2.5</f>
        <v>-2.5</v>
      </c>
    </row>
    <row r="56753" customFormat="false" ht="12" hidden="false" customHeight="false" outlineLevel="0" collapsed="false">
      <c r="BS56753" s="96" t="n">
        <f aca="false">BR56753-2.5</f>
        <v>-2.5</v>
      </c>
    </row>
    <row r="56754" customFormat="false" ht="12" hidden="false" customHeight="false" outlineLevel="0" collapsed="false">
      <c r="BS56754" s="96" t="n">
        <f aca="false">BR56754-2.5</f>
        <v>-2.5</v>
      </c>
    </row>
    <row r="56755" customFormat="false" ht="12" hidden="false" customHeight="false" outlineLevel="0" collapsed="false">
      <c r="BS56755" s="96" t="n">
        <f aca="false">BR56755-2.5</f>
        <v>-2.5</v>
      </c>
    </row>
    <row r="56756" customFormat="false" ht="12" hidden="false" customHeight="false" outlineLevel="0" collapsed="false">
      <c r="BS56756" s="96" t="n">
        <f aca="false">BR56756-2.5</f>
        <v>-2.5</v>
      </c>
    </row>
    <row r="56757" customFormat="false" ht="12" hidden="false" customHeight="false" outlineLevel="0" collapsed="false">
      <c r="BS56757" s="96" t="n">
        <f aca="false">BR56757-2.5</f>
        <v>-2.5</v>
      </c>
    </row>
    <row r="56758" customFormat="false" ht="12" hidden="false" customHeight="false" outlineLevel="0" collapsed="false">
      <c r="BS56758" s="96" t="n">
        <f aca="false">BR56758-2.5</f>
        <v>-2.5</v>
      </c>
    </row>
    <row r="56759" customFormat="false" ht="12" hidden="false" customHeight="false" outlineLevel="0" collapsed="false">
      <c r="BS56759" s="96" t="n">
        <f aca="false">BR56759-2.5</f>
        <v>-2.5</v>
      </c>
    </row>
    <row r="56760" customFormat="false" ht="12" hidden="false" customHeight="false" outlineLevel="0" collapsed="false">
      <c r="BS56760" s="96" t="n">
        <f aca="false">BR56760-2.5</f>
        <v>-2.5</v>
      </c>
    </row>
    <row r="56761" customFormat="false" ht="12" hidden="false" customHeight="false" outlineLevel="0" collapsed="false">
      <c r="BS56761" s="96" t="n">
        <f aca="false">BR56761-2.5</f>
        <v>-2.5</v>
      </c>
    </row>
    <row r="56762" customFormat="false" ht="12" hidden="false" customHeight="false" outlineLevel="0" collapsed="false">
      <c r="BS56762" s="96" t="n">
        <f aca="false">BR56762-2.5</f>
        <v>-2.5</v>
      </c>
    </row>
    <row r="56763" customFormat="false" ht="12" hidden="false" customHeight="false" outlineLevel="0" collapsed="false">
      <c r="BS56763" s="96" t="n">
        <f aca="false">BR56763-2.5</f>
        <v>-2.5</v>
      </c>
    </row>
    <row r="56764" customFormat="false" ht="12" hidden="false" customHeight="false" outlineLevel="0" collapsed="false">
      <c r="BS56764" s="96" t="n">
        <f aca="false">BR56764-2.5</f>
        <v>-2.5</v>
      </c>
    </row>
    <row r="56765" customFormat="false" ht="12" hidden="false" customHeight="false" outlineLevel="0" collapsed="false">
      <c r="BS56765" s="96" t="n">
        <f aca="false">BR56765-2.5</f>
        <v>-2.5</v>
      </c>
    </row>
    <row r="56766" customFormat="false" ht="12" hidden="false" customHeight="false" outlineLevel="0" collapsed="false">
      <c r="BS56766" s="96" t="n">
        <f aca="false">BR56766-2.5</f>
        <v>-2.5</v>
      </c>
    </row>
    <row r="56767" customFormat="false" ht="12" hidden="false" customHeight="false" outlineLevel="0" collapsed="false">
      <c r="BS56767" s="96" t="n">
        <f aca="false">BR56767-2.5</f>
        <v>-2.5</v>
      </c>
    </row>
    <row r="56768" customFormat="false" ht="12" hidden="false" customHeight="false" outlineLevel="0" collapsed="false">
      <c r="BS56768" s="96" t="n">
        <f aca="false">BR56768-2.5</f>
        <v>-2.5</v>
      </c>
    </row>
    <row r="56769" customFormat="false" ht="12" hidden="false" customHeight="false" outlineLevel="0" collapsed="false">
      <c r="BS56769" s="96" t="n">
        <f aca="false">BR56769-2.5</f>
        <v>-2.5</v>
      </c>
    </row>
    <row r="56770" customFormat="false" ht="12" hidden="false" customHeight="false" outlineLevel="0" collapsed="false">
      <c r="BS56770" s="96" t="n">
        <f aca="false">BR56770-2.5</f>
        <v>-2.5</v>
      </c>
    </row>
    <row r="56771" customFormat="false" ht="12" hidden="false" customHeight="false" outlineLevel="0" collapsed="false">
      <c r="BS56771" s="96" t="n">
        <f aca="false">BR56771-2.5</f>
        <v>-2.5</v>
      </c>
    </row>
    <row r="56772" customFormat="false" ht="12" hidden="false" customHeight="false" outlineLevel="0" collapsed="false">
      <c r="BS56772" s="96" t="n">
        <f aca="false">BR56772-2.5</f>
        <v>-2.5</v>
      </c>
    </row>
    <row r="56773" customFormat="false" ht="12" hidden="false" customHeight="false" outlineLevel="0" collapsed="false">
      <c r="BS56773" s="96" t="n">
        <f aca="false">BR56773-2.5</f>
        <v>-2.5</v>
      </c>
    </row>
    <row r="56774" customFormat="false" ht="12" hidden="false" customHeight="false" outlineLevel="0" collapsed="false">
      <c r="BS56774" s="96" t="n">
        <f aca="false">BR56774-2.5</f>
        <v>-2.5</v>
      </c>
    </row>
    <row r="56775" customFormat="false" ht="12" hidden="false" customHeight="false" outlineLevel="0" collapsed="false">
      <c r="BS56775" s="96" t="n">
        <f aca="false">BR56775-2.5</f>
        <v>-2.5</v>
      </c>
    </row>
    <row r="56776" customFormat="false" ht="12" hidden="false" customHeight="false" outlineLevel="0" collapsed="false">
      <c r="BS56776" s="96" t="n">
        <f aca="false">BR56776-2.5</f>
        <v>-2.5</v>
      </c>
    </row>
    <row r="56777" customFormat="false" ht="12" hidden="false" customHeight="false" outlineLevel="0" collapsed="false">
      <c r="BS56777" s="96" t="n">
        <f aca="false">BR56777-2.5</f>
        <v>-2.5</v>
      </c>
    </row>
    <row r="56778" customFormat="false" ht="12" hidden="false" customHeight="false" outlineLevel="0" collapsed="false">
      <c r="BS56778" s="96" t="n">
        <f aca="false">BR56778-2.5</f>
        <v>-2.5</v>
      </c>
    </row>
    <row r="56779" customFormat="false" ht="12" hidden="false" customHeight="false" outlineLevel="0" collapsed="false">
      <c r="BS56779" s="96" t="n">
        <f aca="false">BR56779-2.5</f>
        <v>-2.5</v>
      </c>
    </row>
    <row r="56780" customFormat="false" ht="12" hidden="false" customHeight="false" outlineLevel="0" collapsed="false">
      <c r="BS56780" s="96" t="n">
        <f aca="false">BR56780-2.5</f>
        <v>-2.5</v>
      </c>
    </row>
    <row r="56781" customFormat="false" ht="12" hidden="false" customHeight="false" outlineLevel="0" collapsed="false">
      <c r="BS56781" s="96" t="n">
        <f aca="false">BR56781-2.5</f>
        <v>-2.5</v>
      </c>
    </row>
    <row r="56782" customFormat="false" ht="12" hidden="false" customHeight="false" outlineLevel="0" collapsed="false">
      <c r="BS56782" s="96" t="n">
        <f aca="false">BR56782-2.5</f>
        <v>-2.5</v>
      </c>
    </row>
    <row r="56783" customFormat="false" ht="12" hidden="false" customHeight="false" outlineLevel="0" collapsed="false">
      <c r="BS56783" s="96" t="n">
        <f aca="false">BR56783-2.5</f>
        <v>-2.5</v>
      </c>
    </row>
    <row r="56784" customFormat="false" ht="12" hidden="false" customHeight="false" outlineLevel="0" collapsed="false">
      <c r="BS56784" s="96" t="n">
        <f aca="false">BR56784-2.5</f>
        <v>-2.5</v>
      </c>
    </row>
    <row r="56785" customFormat="false" ht="12" hidden="false" customHeight="false" outlineLevel="0" collapsed="false">
      <c r="BS56785" s="96" t="n">
        <f aca="false">BR56785-2.5</f>
        <v>-2.5</v>
      </c>
    </row>
    <row r="56786" customFormat="false" ht="12" hidden="false" customHeight="false" outlineLevel="0" collapsed="false">
      <c r="BS56786" s="96" t="n">
        <f aca="false">BR56786-2.5</f>
        <v>-2.5</v>
      </c>
    </row>
    <row r="56787" customFormat="false" ht="12" hidden="false" customHeight="false" outlineLevel="0" collapsed="false">
      <c r="BS56787" s="96" t="n">
        <f aca="false">BR56787-2.5</f>
        <v>-2.5</v>
      </c>
    </row>
    <row r="56788" customFormat="false" ht="12" hidden="false" customHeight="false" outlineLevel="0" collapsed="false">
      <c r="BS56788" s="96" t="n">
        <f aca="false">BR56788-2.5</f>
        <v>-2.5</v>
      </c>
    </row>
    <row r="56789" customFormat="false" ht="12" hidden="false" customHeight="false" outlineLevel="0" collapsed="false">
      <c r="BS56789" s="96" t="n">
        <f aca="false">BR56789-2.5</f>
        <v>-2.5</v>
      </c>
    </row>
    <row r="56790" customFormat="false" ht="12" hidden="false" customHeight="false" outlineLevel="0" collapsed="false">
      <c r="BS56790" s="96" t="n">
        <f aca="false">BR56790-2.5</f>
        <v>-2.5</v>
      </c>
    </row>
    <row r="56791" customFormat="false" ht="12" hidden="false" customHeight="false" outlineLevel="0" collapsed="false">
      <c r="BS56791" s="96" t="n">
        <f aca="false">BR56791-2.5</f>
        <v>-2.5</v>
      </c>
    </row>
    <row r="56792" customFormat="false" ht="12" hidden="false" customHeight="false" outlineLevel="0" collapsed="false">
      <c r="BS56792" s="96" t="n">
        <f aca="false">BR56792-2.5</f>
        <v>-2.5</v>
      </c>
    </row>
    <row r="56793" customFormat="false" ht="12" hidden="false" customHeight="false" outlineLevel="0" collapsed="false">
      <c r="BS56793" s="96" t="n">
        <f aca="false">BR56793-2.5</f>
        <v>-2.5</v>
      </c>
    </row>
    <row r="56794" customFormat="false" ht="12" hidden="false" customHeight="false" outlineLevel="0" collapsed="false">
      <c r="BS56794" s="96" t="n">
        <f aca="false">BR56794-2.5</f>
        <v>-2.5</v>
      </c>
    </row>
    <row r="56795" customFormat="false" ht="12" hidden="false" customHeight="false" outlineLevel="0" collapsed="false">
      <c r="BS56795" s="96" t="n">
        <f aca="false">BR56795-2.5</f>
        <v>-2.5</v>
      </c>
    </row>
    <row r="56796" customFormat="false" ht="12" hidden="false" customHeight="false" outlineLevel="0" collapsed="false">
      <c r="BS56796" s="96" t="n">
        <f aca="false">BR56796-2.5</f>
        <v>-2.5</v>
      </c>
    </row>
    <row r="56797" customFormat="false" ht="12" hidden="false" customHeight="false" outlineLevel="0" collapsed="false">
      <c r="BS56797" s="96" t="n">
        <f aca="false">BR56797-2.5</f>
        <v>-2.5</v>
      </c>
    </row>
    <row r="56798" customFormat="false" ht="12" hidden="false" customHeight="false" outlineLevel="0" collapsed="false">
      <c r="BS56798" s="96" t="n">
        <f aca="false">BR56798-2.5</f>
        <v>-2.5</v>
      </c>
    </row>
    <row r="56799" customFormat="false" ht="12" hidden="false" customHeight="false" outlineLevel="0" collapsed="false">
      <c r="BS56799" s="96" t="n">
        <f aca="false">BR56799-2.5</f>
        <v>-2.5</v>
      </c>
    </row>
    <row r="56800" customFormat="false" ht="12" hidden="false" customHeight="false" outlineLevel="0" collapsed="false">
      <c r="BS56800" s="96" t="n">
        <f aca="false">BR56800-2.5</f>
        <v>-2.5</v>
      </c>
    </row>
    <row r="56801" customFormat="false" ht="12" hidden="false" customHeight="false" outlineLevel="0" collapsed="false">
      <c r="BS56801" s="96" t="n">
        <f aca="false">BR56801-2.5</f>
        <v>-2.5</v>
      </c>
    </row>
    <row r="56802" customFormat="false" ht="12" hidden="false" customHeight="false" outlineLevel="0" collapsed="false">
      <c r="BS56802" s="96" t="n">
        <f aca="false">BR56802-2.5</f>
        <v>-2.5</v>
      </c>
    </row>
    <row r="56803" customFormat="false" ht="12" hidden="false" customHeight="false" outlineLevel="0" collapsed="false">
      <c r="BS56803" s="96" t="n">
        <f aca="false">BR56803-2.5</f>
        <v>-2.5</v>
      </c>
    </row>
    <row r="56804" customFormat="false" ht="12" hidden="false" customHeight="false" outlineLevel="0" collapsed="false">
      <c r="BS56804" s="96" t="n">
        <f aca="false">BR56804-2.5</f>
        <v>-2.5</v>
      </c>
    </row>
    <row r="56805" customFormat="false" ht="12" hidden="false" customHeight="false" outlineLevel="0" collapsed="false">
      <c r="BS56805" s="96" t="n">
        <f aca="false">BR56805-2.5</f>
        <v>-2.5</v>
      </c>
    </row>
    <row r="56806" customFormat="false" ht="12" hidden="false" customHeight="false" outlineLevel="0" collapsed="false">
      <c r="BS56806" s="96" t="n">
        <f aca="false">BR56806-2.5</f>
        <v>-2.5</v>
      </c>
    </row>
    <row r="56807" customFormat="false" ht="12" hidden="false" customHeight="false" outlineLevel="0" collapsed="false">
      <c r="BS56807" s="96" t="n">
        <f aca="false">BR56807-2.5</f>
        <v>-2.5</v>
      </c>
    </row>
    <row r="56808" customFormat="false" ht="12" hidden="false" customHeight="false" outlineLevel="0" collapsed="false">
      <c r="BS56808" s="96" t="n">
        <f aca="false">BR56808-2.5</f>
        <v>-2.5</v>
      </c>
    </row>
    <row r="56809" customFormat="false" ht="12" hidden="false" customHeight="false" outlineLevel="0" collapsed="false">
      <c r="BS56809" s="96" t="n">
        <f aca="false">BR56809-2.5</f>
        <v>-2.5</v>
      </c>
    </row>
    <row r="56810" customFormat="false" ht="12" hidden="false" customHeight="false" outlineLevel="0" collapsed="false">
      <c r="BS56810" s="96" t="n">
        <f aca="false">BR56810-2.5</f>
        <v>-2.5</v>
      </c>
    </row>
    <row r="56811" customFormat="false" ht="12" hidden="false" customHeight="false" outlineLevel="0" collapsed="false">
      <c r="BS56811" s="96" t="n">
        <f aca="false">BR56811-2.5</f>
        <v>-2.5</v>
      </c>
    </row>
    <row r="56812" customFormat="false" ht="12" hidden="false" customHeight="false" outlineLevel="0" collapsed="false">
      <c r="BS56812" s="96" t="n">
        <f aca="false">BR56812-2.5</f>
        <v>-2.5</v>
      </c>
    </row>
    <row r="56813" customFormat="false" ht="12" hidden="false" customHeight="false" outlineLevel="0" collapsed="false">
      <c r="BS56813" s="96" t="n">
        <f aca="false">BR56813-2.5</f>
        <v>-2.5</v>
      </c>
    </row>
    <row r="56814" customFormat="false" ht="12" hidden="false" customHeight="false" outlineLevel="0" collapsed="false">
      <c r="BS56814" s="96" t="n">
        <f aca="false">BR56814-2.5</f>
        <v>-2.5</v>
      </c>
    </row>
    <row r="56815" customFormat="false" ht="12" hidden="false" customHeight="false" outlineLevel="0" collapsed="false">
      <c r="BS56815" s="96" t="n">
        <f aca="false">BR56815-2.5</f>
        <v>-2.5</v>
      </c>
    </row>
    <row r="56816" customFormat="false" ht="12" hidden="false" customHeight="false" outlineLevel="0" collapsed="false">
      <c r="BS56816" s="96" t="n">
        <f aca="false">BR56816-2.5</f>
        <v>-2.5</v>
      </c>
    </row>
    <row r="56817" customFormat="false" ht="12" hidden="false" customHeight="false" outlineLevel="0" collapsed="false">
      <c r="BS56817" s="96" t="n">
        <f aca="false">BR56817-2.5</f>
        <v>-2.5</v>
      </c>
    </row>
    <row r="56818" customFormat="false" ht="12" hidden="false" customHeight="false" outlineLevel="0" collapsed="false">
      <c r="BS56818" s="96" t="n">
        <f aca="false">BR56818-2.5</f>
        <v>-2.5</v>
      </c>
    </row>
    <row r="56819" customFormat="false" ht="12" hidden="false" customHeight="false" outlineLevel="0" collapsed="false">
      <c r="BS56819" s="96" t="n">
        <f aca="false">BR56819-2.5</f>
        <v>-2.5</v>
      </c>
    </row>
    <row r="56820" customFormat="false" ht="12" hidden="false" customHeight="false" outlineLevel="0" collapsed="false">
      <c r="BS56820" s="96" t="n">
        <f aca="false">BR56820-2.5</f>
        <v>-2.5</v>
      </c>
    </row>
    <row r="56821" customFormat="false" ht="12" hidden="false" customHeight="false" outlineLevel="0" collapsed="false">
      <c r="BS56821" s="96" t="n">
        <f aca="false">BR56821-2.5</f>
        <v>-2.5</v>
      </c>
    </row>
    <row r="56822" customFormat="false" ht="12" hidden="false" customHeight="false" outlineLevel="0" collapsed="false">
      <c r="BS56822" s="96" t="n">
        <f aca="false">BR56822-2.5</f>
        <v>-2.5</v>
      </c>
    </row>
    <row r="56823" customFormat="false" ht="12" hidden="false" customHeight="false" outlineLevel="0" collapsed="false">
      <c r="BS56823" s="96" t="n">
        <f aca="false">BR56823-2.5</f>
        <v>-2.5</v>
      </c>
    </row>
    <row r="56824" customFormat="false" ht="12" hidden="false" customHeight="false" outlineLevel="0" collapsed="false">
      <c r="BS56824" s="96" t="n">
        <f aca="false">BR56824-2.5</f>
        <v>-2.5</v>
      </c>
    </row>
    <row r="56825" customFormat="false" ht="12" hidden="false" customHeight="false" outlineLevel="0" collapsed="false">
      <c r="BS56825" s="96" t="n">
        <f aca="false">BR56825-2.5</f>
        <v>-2.5</v>
      </c>
    </row>
    <row r="56826" customFormat="false" ht="12" hidden="false" customHeight="false" outlineLevel="0" collapsed="false">
      <c r="BS56826" s="96" t="n">
        <f aca="false">BR56826-2.5</f>
        <v>-2.5</v>
      </c>
    </row>
    <row r="56827" customFormat="false" ht="12" hidden="false" customHeight="false" outlineLevel="0" collapsed="false">
      <c r="BS56827" s="96" t="n">
        <f aca="false">BR56827-2.5</f>
        <v>-2.5</v>
      </c>
    </row>
    <row r="56828" customFormat="false" ht="12" hidden="false" customHeight="false" outlineLevel="0" collapsed="false">
      <c r="BS56828" s="96" t="n">
        <f aca="false">BR56828-2.5</f>
        <v>-2.5</v>
      </c>
    </row>
    <row r="56829" customFormat="false" ht="12" hidden="false" customHeight="false" outlineLevel="0" collapsed="false">
      <c r="BS56829" s="96" t="n">
        <f aca="false">BR56829-2.5</f>
        <v>-2.5</v>
      </c>
    </row>
    <row r="56830" customFormat="false" ht="12" hidden="false" customHeight="false" outlineLevel="0" collapsed="false">
      <c r="BS56830" s="96" t="n">
        <f aca="false">BR56830-2.5</f>
        <v>-2.5</v>
      </c>
    </row>
    <row r="56831" customFormat="false" ht="12" hidden="false" customHeight="false" outlineLevel="0" collapsed="false">
      <c r="BS56831" s="96" t="n">
        <f aca="false">BR56831-2.5</f>
        <v>-2.5</v>
      </c>
    </row>
    <row r="56832" customFormat="false" ht="12" hidden="false" customHeight="false" outlineLevel="0" collapsed="false">
      <c r="BS56832" s="96" t="n">
        <f aca="false">BR56832-2.5</f>
        <v>-2.5</v>
      </c>
    </row>
    <row r="56833" customFormat="false" ht="12" hidden="false" customHeight="false" outlineLevel="0" collapsed="false">
      <c r="BS56833" s="96" t="n">
        <f aca="false">BR56833-2.5</f>
        <v>-2.5</v>
      </c>
    </row>
    <row r="56834" customFormat="false" ht="12" hidden="false" customHeight="false" outlineLevel="0" collapsed="false">
      <c r="BS56834" s="96" t="n">
        <f aca="false">BR56834-2.5</f>
        <v>-2.5</v>
      </c>
    </row>
    <row r="56835" customFormat="false" ht="12" hidden="false" customHeight="false" outlineLevel="0" collapsed="false">
      <c r="BS56835" s="96" t="n">
        <f aca="false">BR56835-2.5</f>
        <v>-2.5</v>
      </c>
    </row>
    <row r="56836" customFormat="false" ht="12" hidden="false" customHeight="false" outlineLevel="0" collapsed="false">
      <c r="BS56836" s="96" t="n">
        <f aca="false">BR56836-2.5</f>
        <v>-2.5</v>
      </c>
    </row>
    <row r="56837" customFormat="false" ht="12" hidden="false" customHeight="false" outlineLevel="0" collapsed="false">
      <c r="BS56837" s="96" t="n">
        <f aca="false">BR56837-2.5</f>
        <v>-2.5</v>
      </c>
    </row>
    <row r="56838" customFormat="false" ht="12" hidden="false" customHeight="false" outlineLevel="0" collapsed="false">
      <c r="BS56838" s="96" t="n">
        <f aca="false">BR56838-2.5</f>
        <v>-2.5</v>
      </c>
    </row>
    <row r="56839" customFormat="false" ht="12" hidden="false" customHeight="false" outlineLevel="0" collapsed="false">
      <c r="BS56839" s="96" t="n">
        <f aca="false">BR56839-2.5</f>
        <v>-2.5</v>
      </c>
    </row>
    <row r="56840" customFormat="false" ht="12" hidden="false" customHeight="false" outlineLevel="0" collapsed="false">
      <c r="BS56840" s="96" t="n">
        <f aca="false">BR56840-2.5</f>
        <v>-2.5</v>
      </c>
    </row>
    <row r="56841" customFormat="false" ht="12" hidden="false" customHeight="false" outlineLevel="0" collapsed="false">
      <c r="BS56841" s="96" t="n">
        <f aca="false">BR56841-2.5</f>
        <v>-2.5</v>
      </c>
    </row>
    <row r="56842" customFormat="false" ht="12" hidden="false" customHeight="false" outlineLevel="0" collapsed="false">
      <c r="BS56842" s="96" t="n">
        <f aca="false">BR56842-2.5</f>
        <v>-2.5</v>
      </c>
    </row>
    <row r="56843" customFormat="false" ht="12" hidden="false" customHeight="false" outlineLevel="0" collapsed="false">
      <c r="BS56843" s="96" t="n">
        <f aca="false">BR56843-2.5</f>
        <v>-2.5</v>
      </c>
    </row>
    <row r="56844" customFormat="false" ht="12" hidden="false" customHeight="false" outlineLevel="0" collapsed="false">
      <c r="BS56844" s="96" t="n">
        <f aca="false">BR56844-2.5</f>
        <v>-2.5</v>
      </c>
    </row>
    <row r="56845" customFormat="false" ht="12" hidden="false" customHeight="false" outlineLevel="0" collapsed="false">
      <c r="BS56845" s="96" t="n">
        <f aca="false">BR56845-2.5</f>
        <v>-2.5</v>
      </c>
    </row>
    <row r="56846" customFormat="false" ht="12" hidden="false" customHeight="false" outlineLevel="0" collapsed="false">
      <c r="BS56846" s="96" t="n">
        <f aca="false">BR56846-2.5</f>
        <v>-2.5</v>
      </c>
    </row>
    <row r="56847" customFormat="false" ht="12" hidden="false" customHeight="false" outlineLevel="0" collapsed="false">
      <c r="BS56847" s="96" t="n">
        <f aca="false">BR56847-2.5</f>
        <v>-2.5</v>
      </c>
    </row>
    <row r="56848" customFormat="false" ht="12" hidden="false" customHeight="false" outlineLevel="0" collapsed="false">
      <c r="BS56848" s="96" t="n">
        <f aca="false">BR56848-2.5</f>
        <v>-2.5</v>
      </c>
    </row>
    <row r="56849" customFormat="false" ht="12" hidden="false" customHeight="false" outlineLevel="0" collapsed="false">
      <c r="BS56849" s="96" t="n">
        <f aca="false">BR56849-2.5</f>
        <v>-2.5</v>
      </c>
    </row>
    <row r="56850" customFormat="false" ht="12" hidden="false" customHeight="false" outlineLevel="0" collapsed="false">
      <c r="BS56850" s="96" t="n">
        <f aca="false">BR56850-2.5</f>
        <v>-2.5</v>
      </c>
    </row>
    <row r="56851" customFormat="false" ht="12" hidden="false" customHeight="false" outlineLevel="0" collapsed="false">
      <c r="BS56851" s="96" t="n">
        <f aca="false">BR56851-2.5</f>
        <v>-2.5</v>
      </c>
    </row>
    <row r="56852" customFormat="false" ht="12" hidden="false" customHeight="false" outlineLevel="0" collapsed="false">
      <c r="BS56852" s="96" t="n">
        <f aca="false">BR56852-2.5</f>
        <v>-2.5</v>
      </c>
    </row>
    <row r="56853" customFormat="false" ht="12" hidden="false" customHeight="false" outlineLevel="0" collapsed="false">
      <c r="BS56853" s="96" t="n">
        <f aca="false">BR56853-2.5</f>
        <v>-2.5</v>
      </c>
    </row>
    <row r="56854" customFormat="false" ht="12" hidden="false" customHeight="false" outlineLevel="0" collapsed="false">
      <c r="BS56854" s="96" t="n">
        <f aca="false">BR56854-2.5</f>
        <v>-2.5</v>
      </c>
    </row>
    <row r="56855" customFormat="false" ht="12" hidden="false" customHeight="false" outlineLevel="0" collapsed="false">
      <c r="BS56855" s="96" t="n">
        <f aca="false">BR56855-2.5</f>
        <v>-2.5</v>
      </c>
    </row>
    <row r="56856" customFormat="false" ht="12" hidden="false" customHeight="false" outlineLevel="0" collapsed="false">
      <c r="BS56856" s="96" t="n">
        <f aca="false">BR56856-2.5</f>
        <v>-2.5</v>
      </c>
    </row>
    <row r="56857" customFormat="false" ht="12" hidden="false" customHeight="false" outlineLevel="0" collapsed="false">
      <c r="BS56857" s="96" t="n">
        <f aca="false">BR56857-2.5</f>
        <v>-2.5</v>
      </c>
    </row>
    <row r="56858" customFormat="false" ht="12" hidden="false" customHeight="false" outlineLevel="0" collapsed="false">
      <c r="BS56858" s="96" t="n">
        <f aca="false">BR56858-2.5</f>
        <v>-2.5</v>
      </c>
    </row>
    <row r="56859" customFormat="false" ht="12" hidden="false" customHeight="false" outlineLevel="0" collapsed="false">
      <c r="BS56859" s="96" t="n">
        <f aca="false">BR56859-2.5</f>
        <v>-2.5</v>
      </c>
    </row>
    <row r="56860" customFormat="false" ht="12" hidden="false" customHeight="false" outlineLevel="0" collapsed="false">
      <c r="BS56860" s="96" t="n">
        <f aca="false">BR56860-2.5</f>
        <v>-2.5</v>
      </c>
    </row>
    <row r="56861" customFormat="false" ht="12" hidden="false" customHeight="false" outlineLevel="0" collapsed="false">
      <c r="BS56861" s="96" t="n">
        <f aca="false">BR56861-2.5</f>
        <v>-2.5</v>
      </c>
    </row>
    <row r="56862" customFormat="false" ht="12" hidden="false" customHeight="false" outlineLevel="0" collapsed="false">
      <c r="BS56862" s="96" t="n">
        <f aca="false">BR56862-2.5</f>
        <v>-2.5</v>
      </c>
    </row>
    <row r="56863" customFormat="false" ht="12" hidden="false" customHeight="false" outlineLevel="0" collapsed="false">
      <c r="BS56863" s="96" t="n">
        <f aca="false">BR56863-2.5</f>
        <v>-2.5</v>
      </c>
    </row>
    <row r="56864" customFormat="false" ht="12" hidden="false" customHeight="false" outlineLevel="0" collapsed="false">
      <c r="BS56864" s="96" t="n">
        <f aca="false">BR56864-2.5</f>
        <v>-2.5</v>
      </c>
    </row>
    <row r="56865" customFormat="false" ht="12" hidden="false" customHeight="false" outlineLevel="0" collapsed="false">
      <c r="BS56865" s="96" t="n">
        <f aca="false">BR56865-2.5</f>
        <v>-2.5</v>
      </c>
    </row>
    <row r="56866" customFormat="false" ht="12" hidden="false" customHeight="false" outlineLevel="0" collapsed="false">
      <c r="BS56866" s="96" t="n">
        <f aca="false">BR56866-2.5</f>
        <v>-2.5</v>
      </c>
    </row>
    <row r="56867" customFormat="false" ht="12" hidden="false" customHeight="false" outlineLevel="0" collapsed="false">
      <c r="BS56867" s="96" t="n">
        <f aca="false">BR56867-2.5</f>
        <v>-2.5</v>
      </c>
    </row>
    <row r="56868" customFormat="false" ht="12" hidden="false" customHeight="false" outlineLevel="0" collapsed="false">
      <c r="BS56868" s="96" t="n">
        <f aca="false">BR56868-2.5</f>
        <v>-2.5</v>
      </c>
    </row>
    <row r="56869" customFormat="false" ht="12" hidden="false" customHeight="false" outlineLevel="0" collapsed="false">
      <c r="BS56869" s="96" t="n">
        <f aca="false">BR56869-2.5</f>
        <v>-2.5</v>
      </c>
    </row>
    <row r="56870" customFormat="false" ht="12" hidden="false" customHeight="false" outlineLevel="0" collapsed="false">
      <c r="BS56870" s="96" t="n">
        <f aca="false">BR56870-2.5</f>
        <v>-2.5</v>
      </c>
    </row>
    <row r="56871" customFormat="false" ht="12" hidden="false" customHeight="false" outlineLevel="0" collapsed="false">
      <c r="BS56871" s="96" t="n">
        <f aca="false">BR56871-2.5</f>
        <v>-2.5</v>
      </c>
    </row>
    <row r="56872" customFormat="false" ht="12" hidden="false" customHeight="false" outlineLevel="0" collapsed="false">
      <c r="BS56872" s="96" t="n">
        <f aca="false">BR56872-2.5</f>
        <v>-2.5</v>
      </c>
    </row>
    <row r="56873" customFormat="false" ht="12" hidden="false" customHeight="false" outlineLevel="0" collapsed="false">
      <c r="BS56873" s="96" t="n">
        <f aca="false">BR56873-2.5</f>
        <v>-2.5</v>
      </c>
    </row>
    <row r="56874" customFormat="false" ht="12" hidden="false" customHeight="false" outlineLevel="0" collapsed="false">
      <c r="BS56874" s="96" t="n">
        <f aca="false">BR56874-2.5</f>
        <v>-2.5</v>
      </c>
    </row>
    <row r="56875" customFormat="false" ht="12" hidden="false" customHeight="false" outlineLevel="0" collapsed="false">
      <c r="BS56875" s="96" t="n">
        <f aca="false">BR56875-2.5</f>
        <v>-2.5</v>
      </c>
    </row>
    <row r="56876" customFormat="false" ht="12" hidden="false" customHeight="false" outlineLevel="0" collapsed="false">
      <c r="BS56876" s="96" t="n">
        <f aca="false">BR56876-2.5</f>
        <v>-2.5</v>
      </c>
    </row>
    <row r="56877" customFormat="false" ht="12" hidden="false" customHeight="false" outlineLevel="0" collapsed="false">
      <c r="BS56877" s="96" t="n">
        <f aca="false">BR56877-2.5</f>
        <v>-2.5</v>
      </c>
    </row>
    <row r="56878" customFormat="false" ht="12" hidden="false" customHeight="false" outlineLevel="0" collapsed="false">
      <c r="BS56878" s="96" t="n">
        <f aca="false">BR56878-2.5</f>
        <v>-2.5</v>
      </c>
    </row>
    <row r="56879" customFormat="false" ht="12" hidden="false" customHeight="false" outlineLevel="0" collapsed="false">
      <c r="BS56879" s="96" t="n">
        <f aca="false">BR56879-2.5</f>
        <v>-2.5</v>
      </c>
    </row>
    <row r="56880" customFormat="false" ht="12" hidden="false" customHeight="false" outlineLevel="0" collapsed="false">
      <c r="BS56880" s="96" t="n">
        <f aca="false">BR56880-2.5</f>
        <v>-2.5</v>
      </c>
    </row>
    <row r="56881" customFormat="false" ht="12" hidden="false" customHeight="false" outlineLevel="0" collapsed="false">
      <c r="BS56881" s="96" t="n">
        <f aca="false">BR56881-2.5</f>
        <v>-2.5</v>
      </c>
    </row>
    <row r="56882" customFormat="false" ht="12" hidden="false" customHeight="false" outlineLevel="0" collapsed="false">
      <c r="BS56882" s="96" t="n">
        <f aca="false">BR56882-2.5</f>
        <v>-2.5</v>
      </c>
    </row>
    <row r="56883" customFormat="false" ht="12" hidden="false" customHeight="false" outlineLevel="0" collapsed="false">
      <c r="BS56883" s="96" t="n">
        <f aca="false">BR56883-2.5</f>
        <v>-2.5</v>
      </c>
    </row>
    <row r="56884" customFormat="false" ht="12" hidden="false" customHeight="false" outlineLevel="0" collapsed="false">
      <c r="BS56884" s="96" t="n">
        <f aca="false">BR56884-2.5</f>
        <v>-2.5</v>
      </c>
    </row>
    <row r="56885" customFormat="false" ht="12" hidden="false" customHeight="false" outlineLevel="0" collapsed="false">
      <c r="BS56885" s="96" t="n">
        <f aca="false">BR56885-2.5</f>
        <v>-2.5</v>
      </c>
    </row>
    <row r="56886" customFormat="false" ht="12" hidden="false" customHeight="false" outlineLevel="0" collapsed="false">
      <c r="BS56886" s="96" t="n">
        <f aca="false">BR56886-2.5</f>
        <v>-2.5</v>
      </c>
    </row>
    <row r="56887" customFormat="false" ht="12" hidden="false" customHeight="false" outlineLevel="0" collapsed="false">
      <c r="BS56887" s="96" t="n">
        <f aca="false">BR56887-2.5</f>
        <v>-2.5</v>
      </c>
    </row>
    <row r="56888" customFormat="false" ht="12" hidden="false" customHeight="false" outlineLevel="0" collapsed="false">
      <c r="BS56888" s="96" t="n">
        <f aca="false">BR56888-2.5</f>
        <v>-2.5</v>
      </c>
    </row>
    <row r="56889" customFormat="false" ht="12" hidden="false" customHeight="false" outlineLevel="0" collapsed="false">
      <c r="BS56889" s="96" t="n">
        <f aca="false">BR56889-2.5</f>
        <v>-2.5</v>
      </c>
    </row>
    <row r="56890" customFormat="false" ht="12" hidden="false" customHeight="false" outlineLevel="0" collapsed="false">
      <c r="BS56890" s="96" t="n">
        <f aca="false">BR56890-2.5</f>
        <v>-2.5</v>
      </c>
    </row>
    <row r="56891" customFormat="false" ht="12" hidden="false" customHeight="false" outlineLevel="0" collapsed="false">
      <c r="BS56891" s="96" t="n">
        <f aca="false">BR56891-2.5</f>
        <v>-2.5</v>
      </c>
    </row>
    <row r="56892" customFormat="false" ht="12" hidden="false" customHeight="false" outlineLevel="0" collapsed="false">
      <c r="BS56892" s="96" t="n">
        <f aca="false">BR56892-2.5</f>
        <v>-2.5</v>
      </c>
    </row>
    <row r="56893" customFormat="false" ht="12" hidden="false" customHeight="false" outlineLevel="0" collapsed="false">
      <c r="BS56893" s="96" t="n">
        <f aca="false">BR56893-2.5</f>
        <v>-2.5</v>
      </c>
    </row>
    <row r="56894" customFormat="false" ht="12" hidden="false" customHeight="false" outlineLevel="0" collapsed="false">
      <c r="BS56894" s="96" t="n">
        <f aca="false">BR56894-2.5</f>
        <v>-2.5</v>
      </c>
    </row>
    <row r="56895" customFormat="false" ht="12" hidden="false" customHeight="false" outlineLevel="0" collapsed="false">
      <c r="BS56895" s="96" t="n">
        <f aca="false">BR56895-2.5</f>
        <v>-2.5</v>
      </c>
    </row>
    <row r="56896" customFormat="false" ht="12" hidden="false" customHeight="false" outlineLevel="0" collapsed="false">
      <c r="BS56896" s="96" t="n">
        <f aca="false">BR56896-2.5</f>
        <v>-2.5</v>
      </c>
    </row>
    <row r="56897" customFormat="false" ht="12" hidden="false" customHeight="false" outlineLevel="0" collapsed="false">
      <c r="BS56897" s="96" t="n">
        <f aca="false">BR56897-2.5</f>
        <v>-2.5</v>
      </c>
    </row>
    <row r="56898" customFormat="false" ht="12" hidden="false" customHeight="false" outlineLevel="0" collapsed="false">
      <c r="BS56898" s="96" t="n">
        <f aca="false">BR56898-2.5</f>
        <v>-2.5</v>
      </c>
    </row>
    <row r="56899" customFormat="false" ht="12" hidden="false" customHeight="false" outlineLevel="0" collapsed="false">
      <c r="BS56899" s="96" t="n">
        <f aca="false">BR56899-2.5</f>
        <v>-2.5</v>
      </c>
    </row>
    <row r="56900" customFormat="false" ht="12" hidden="false" customHeight="false" outlineLevel="0" collapsed="false">
      <c r="BS56900" s="96" t="n">
        <f aca="false">BR56900-2.5</f>
        <v>-2.5</v>
      </c>
    </row>
    <row r="56901" customFormat="false" ht="12" hidden="false" customHeight="false" outlineLevel="0" collapsed="false">
      <c r="BS56901" s="96" t="n">
        <f aca="false">BR56901-2.5</f>
        <v>-2.5</v>
      </c>
    </row>
    <row r="56902" customFormat="false" ht="12" hidden="false" customHeight="false" outlineLevel="0" collapsed="false">
      <c r="BS56902" s="96" t="n">
        <f aca="false">BR56902-2.5</f>
        <v>-2.5</v>
      </c>
    </row>
    <row r="56903" customFormat="false" ht="12" hidden="false" customHeight="false" outlineLevel="0" collapsed="false">
      <c r="BS56903" s="96" t="n">
        <f aca="false">BR56903-2.5</f>
        <v>-2.5</v>
      </c>
    </row>
    <row r="56904" customFormat="false" ht="12" hidden="false" customHeight="false" outlineLevel="0" collapsed="false">
      <c r="BS56904" s="96" t="n">
        <f aca="false">BR56904-2.5</f>
        <v>-2.5</v>
      </c>
    </row>
    <row r="56905" customFormat="false" ht="12" hidden="false" customHeight="false" outlineLevel="0" collapsed="false">
      <c r="BS56905" s="96" t="n">
        <f aca="false">BR56905-2.5</f>
        <v>-2.5</v>
      </c>
    </row>
    <row r="56906" customFormat="false" ht="12" hidden="false" customHeight="false" outlineLevel="0" collapsed="false">
      <c r="BS56906" s="96" t="n">
        <f aca="false">BR56906-2.5</f>
        <v>-2.5</v>
      </c>
    </row>
    <row r="56907" customFormat="false" ht="12" hidden="false" customHeight="false" outlineLevel="0" collapsed="false">
      <c r="BS56907" s="96" t="n">
        <f aca="false">BR56907-2.5</f>
        <v>-2.5</v>
      </c>
    </row>
    <row r="56908" customFormat="false" ht="12" hidden="false" customHeight="false" outlineLevel="0" collapsed="false">
      <c r="BS56908" s="96" t="n">
        <f aca="false">BR56908-2.5</f>
        <v>-2.5</v>
      </c>
    </row>
    <row r="56909" customFormat="false" ht="12" hidden="false" customHeight="false" outlineLevel="0" collapsed="false">
      <c r="BS56909" s="96" t="n">
        <f aca="false">BR56909-2.5</f>
        <v>-2.5</v>
      </c>
    </row>
    <row r="56910" customFormat="false" ht="12" hidden="false" customHeight="false" outlineLevel="0" collapsed="false">
      <c r="BS56910" s="96" t="n">
        <f aca="false">BR56910-2.5</f>
        <v>-2.5</v>
      </c>
    </row>
    <row r="56911" customFormat="false" ht="12" hidden="false" customHeight="false" outlineLevel="0" collapsed="false">
      <c r="BS56911" s="96" t="n">
        <f aca="false">BR56911-2.5</f>
        <v>-2.5</v>
      </c>
    </row>
    <row r="56912" customFormat="false" ht="12" hidden="false" customHeight="false" outlineLevel="0" collapsed="false">
      <c r="BS56912" s="96" t="n">
        <f aca="false">BR56912-2.5</f>
        <v>-2.5</v>
      </c>
    </row>
    <row r="56913" customFormat="false" ht="12" hidden="false" customHeight="false" outlineLevel="0" collapsed="false">
      <c r="BS56913" s="96" t="n">
        <f aca="false">BR56913-2.5</f>
        <v>-2.5</v>
      </c>
    </row>
    <row r="56914" customFormat="false" ht="12" hidden="false" customHeight="false" outlineLevel="0" collapsed="false">
      <c r="BS56914" s="96" t="n">
        <f aca="false">BR56914-2.5</f>
        <v>-2.5</v>
      </c>
    </row>
    <row r="56915" customFormat="false" ht="12" hidden="false" customHeight="false" outlineLevel="0" collapsed="false">
      <c r="BS56915" s="96" t="n">
        <f aca="false">BR56915-2.5</f>
        <v>-2.5</v>
      </c>
    </row>
    <row r="56916" customFormat="false" ht="12" hidden="false" customHeight="false" outlineLevel="0" collapsed="false">
      <c r="BS56916" s="96" t="n">
        <f aca="false">BR56916-2.5</f>
        <v>-2.5</v>
      </c>
    </row>
    <row r="56917" customFormat="false" ht="12" hidden="false" customHeight="false" outlineLevel="0" collapsed="false">
      <c r="BS56917" s="96" t="n">
        <f aca="false">BR56917-2.5</f>
        <v>-2.5</v>
      </c>
    </row>
    <row r="56918" customFormat="false" ht="12" hidden="false" customHeight="false" outlineLevel="0" collapsed="false">
      <c r="BS56918" s="96" t="n">
        <f aca="false">BR56918-2.5</f>
        <v>-2.5</v>
      </c>
    </row>
    <row r="56919" customFormat="false" ht="12" hidden="false" customHeight="false" outlineLevel="0" collapsed="false">
      <c r="BS56919" s="96" t="n">
        <f aca="false">BR56919-2.5</f>
        <v>-2.5</v>
      </c>
    </row>
    <row r="56920" customFormat="false" ht="12" hidden="false" customHeight="false" outlineLevel="0" collapsed="false">
      <c r="BS56920" s="96" t="n">
        <f aca="false">BR56920-2.5</f>
        <v>-2.5</v>
      </c>
    </row>
    <row r="56921" customFormat="false" ht="12" hidden="false" customHeight="false" outlineLevel="0" collapsed="false">
      <c r="BS56921" s="96" t="n">
        <f aca="false">BR56921-2.5</f>
        <v>-2.5</v>
      </c>
    </row>
    <row r="56922" customFormat="false" ht="12" hidden="false" customHeight="false" outlineLevel="0" collapsed="false">
      <c r="BS56922" s="96" t="n">
        <f aca="false">BR56922-2.5</f>
        <v>-2.5</v>
      </c>
    </row>
    <row r="56923" customFormat="false" ht="12" hidden="false" customHeight="false" outlineLevel="0" collapsed="false">
      <c r="BS56923" s="96" t="n">
        <f aca="false">BR56923-2.5</f>
        <v>-2.5</v>
      </c>
    </row>
    <row r="56924" customFormat="false" ht="12" hidden="false" customHeight="false" outlineLevel="0" collapsed="false">
      <c r="BS56924" s="96" t="n">
        <f aca="false">BR56924-2.5</f>
        <v>-2.5</v>
      </c>
    </row>
    <row r="56925" customFormat="false" ht="12" hidden="false" customHeight="false" outlineLevel="0" collapsed="false">
      <c r="BS56925" s="96" t="n">
        <f aca="false">BR56925-2.5</f>
        <v>-2.5</v>
      </c>
    </row>
    <row r="56926" customFormat="false" ht="12" hidden="false" customHeight="false" outlineLevel="0" collapsed="false">
      <c r="BS56926" s="96" t="n">
        <f aca="false">BR56926-2.5</f>
        <v>-2.5</v>
      </c>
    </row>
    <row r="56927" customFormat="false" ht="12" hidden="false" customHeight="false" outlineLevel="0" collapsed="false">
      <c r="BS56927" s="96" t="n">
        <f aca="false">BR56927-2.5</f>
        <v>-2.5</v>
      </c>
    </row>
    <row r="56928" customFormat="false" ht="12" hidden="false" customHeight="false" outlineLevel="0" collapsed="false">
      <c r="BS56928" s="96" t="n">
        <f aca="false">BR56928-2.5</f>
        <v>-2.5</v>
      </c>
    </row>
    <row r="56929" customFormat="false" ht="12" hidden="false" customHeight="false" outlineLevel="0" collapsed="false">
      <c r="BS56929" s="96" t="n">
        <f aca="false">BR56929-2.5</f>
        <v>-2.5</v>
      </c>
    </row>
    <row r="56930" customFormat="false" ht="12" hidden="false" customHeight="false" outlineLevel="0" collapsed="false">
      <c r="BS56930" s="96" t="n">
        <f aca="false">BR56930-2.5</f>
        <v>-2.5</v>
      </c>
    </row>
    <row r="56931" customFormat="false" ht="12" hidden="false" customHeight="false" outlineLevel="0" collapsed="false">
      <c r="BS56931" s="96" t="n">
        <f aca="false">BR56931-2.5</f>
        <v>-2.5</v>
      </c>
    </row>
    <row r="56932" customFormat="false" ht="12" hidden="false" customHeight="false" outlineLevel="0" collapsed="false">
      <c r="BS56932" s="96" t="n">
        <f aca="false">BR56932-2.5</f>
        <v>-2.5</v>
      </c>
    </row>
    <row r="56933" customFormat="false" ht="12" hidden="false" customHeight="false" outlineLevel="0" collapsed="false">
      <c r="BS56933" s="96" t="n">
        <f aca="false">BR56933-2.5</f>
        <v>-2.5</v>
      </c>
    </row>
    <row r="56934" customFormat="false" ht="12" hidden="false" customHeight="false" outlineLevel="0" collapsed="false">
      <c r="BS56934" s="96" t="n">
        <f aca="false">BR56934-2.5</f>
        <v>-2.5</v>
      </c>
    </row>
    <row r="56935" customFormat="false" ht="12" hidden="false" customHeight="false" outlineLevel="0" collapsed="false">
      <c r="BS56935" s="96" t="n">
        <f aca="false">BR56935-2.5</f>
        <v>-2.5</v>
      </c>
    </row>
    <row r="56936" customFormat="false" ht="12" hidden="false" customHeight="false" outlineLevel="0" collapsed="false">
      <c r="BS56936" s="96" t="n">
        <f aca="false">BR56936-2.5</f>
        <v>-2.5</v>
      </c>
    </row>
    <row r="56937" customFormat="false" ht="12" hidden="false" customHeight="false" outlineLevel="0" collapsed="false">
      <c r="BS56937" s="96" t="n">
        <f aca="false">BR56937-2.5</f>
        <v>-2.5</v>
      </c>
    </row>
    <row r="56938" customFormat="false" ht="12" hidden="false" customHeight="false" outlineLevel="0" collapsed="false">
      <c r="BS56938" s="96" t="n">
        <f aca="false">BR56938-2.5</f>
        <v>-2.5</v>
      </c>
    </row>
    <row r="56939" customFormat="false" ht="12" hidden="false" customHeight="false" outlineLevel="0" collapsed="false">
      <c r="BS56939" s="96" t="n">
        <f aca="false">BR56939-2.5</f>
        <v>-2.5</v>
      </c>
    </row>
    <row r="56940" customFormat="false" ht="12" hidden="false" customHeight="false" outlineLevel="0" collapsed="false">
      <c r="BS56940" s="96" t="n">
        <f aca="false">BR56940-2.5</f>
        <v>-2.5</v>
      </c>
    </row>
    <row r="56941" customFormat="false" ht="12" hidden="false" customHeight="false" outlineLevel="0" collapsed="false">
      <c r="BS56941" s="96" t="n">
        <f aca="false">BR56941-2.5</f>
        <v>-2.5</v>
      </c>
    </row>
    <row r="56942" customFormat="false" ht="12" hidden="false" customHeight="false" outlineLevel="0" collapsed="false">
      <c r="BS56942" s="96" t="n">
        <f aca="false">BR56942-2.5</f>
        <v>-2.5</v>
      </c>
    </row>
    <row r="56943" customFormat="false" ht="12" hidden="false" customHeight="false" outlineLevel="0" collapsed="false">
      <c r="BS56943" s="96" t="n">
        <f aca="false">BR56943-2.5</f>
        <v>-2.5</v>
      </c>
    </row>
    <row r="56944" customFormat="false" ht="12" hidden="false" customHeight="false" outlineLevel="0" collapsed="false">
      <c r="BS56944" s="96" t="n">
        <f aca="false">BR56944-2.5</f>
        <v>-2.5</v>
      </c>
    </row>
    <row r="56945" customFormat="false" ht="12" hidden="false" customHeight="false" outlineLevel="0" collapsed="false">
      <c r="BS56945" s="96" t="n">
        <f aca="false">BR56945-2.5</f>
        <v>-2.5</v>
      </c>
    </row>
    <row r="56946" customFormat="false" ht="12" hidden="false" customHeight="false" outlineLevel="0" collapsed="false">
      <c r="BS56946" s="96" t="n">
        <f aca="false">BR56946-2.5</f>
        <v>-2.5</v>
      </c>
    </row>
    <row r="56947" customFormat="false" ht="12" hidden="false" customHeight="false" outlineLevel="0" collapsed="false">
      <c r="BS56947" s="96" t="n">
        <f aca="false">BR56947-2.5</f>
        <v>-2.5</v>
      </c>
    </row>
    <row r="56948" customFormat="false" ht="12" hidden="false" customHeight="false" outlineLevel="0" collapsed="false">
      <c r="BS56948" s="96" t="n">
        <f aca="false">BR56948-2.5</f>
        <v>-2.5</v>
      </c>
    </row>
    <row r="56949" customFormat="false" ht="12" hidden="false" customHeight="false" outlineLevel="0" collapsed="false">
      <c r="BS56949" s="96" t="n">
        <f aca="false">BR56949-2.5</f>
        <v>-2.5</v>
      </c>
    </row>
    <row r="56950" customFormat="false" ht="12" hidden="false" customHeight="false" outlineLevel="0" collapsed="false">
      <c r="BS56950" s="96" t="n">
        <f aca="false">BR56950-2.5</f>
        <v>-2.5</v>
      </c>
    </row>
    <row r="56951" customFormat="false" ht="12" hidden="false" customHeight="false" outlineLevel="0" collapsed="false">
      <c r="BS56951" s="96" t="n">
        <f aca="false">BR56951-2.5</f>
        <v>-2.5</v>
      </c>
    </row>
    <row r="56952" customFormat="false" ht="12" hidden="false" customHeight="false" outlineLevel="0" collapsed="false">
      <c r="BS56952" s="96" t="n">
        <f aca="false">BR56952-2.5</f>
        <v>-2.5</v>
      </c>
    </row>
    <row r="56953" customFormat="false" ht="12" hidden="false" customHeight="false" outlineLevel="0" collapsed="false">
      <c r="BS56953" s="96" t="n">
        <f aca="false">BR56953-2.5</f>
        <v>-2.5</v>
      </c>
    </row>
    <row r="56954" customFormat="false" ht="12" hidden="false" customHeight="false" outlineLevel="0" collapsed="false">
      <c r="BS56954" s="96" t="n">
        <f aca="false">BR56954-2.5</f>
        <v>-2.5</v>
      </c>
    </row>
    <row r="56955" customFormat="false" ht="12" hidden="false" customHeight="false" outlineLevel="0" collapsed="false">
      <c r="BS56955" s="96" t="n">
        <f aca="false">BR56955-2.5</f>
        <v>-2.5</v>
      </c>
    </row>
    <row r="56956" customFormat="false" ht="12" hidden="false" customHeight="false" outlineLevel="0" collapsed="false">
      <c r="BS56956" s="96" t="n">
        <f aca="false">BR56956-2.5</f>
        <v>-2.5</v>
      </c>
    </row>
    <row r="56957" customFormat="false" ht="12" hidden="false" customHeight="false" outlineLevel="0" collapsed="false">
      <c r="BS56957" s="96" t="n">
        <f aca="false">BR56957-2.5</f>
        <v>-2.5</v>
      </c>
    </row>
    <row r="56958" customFormat="false" ht="12" hidden="false" customHeight="false" outlineLevel="0" collapsed="false">
      <c r="BS56958" s="96" t="n">
        <f aca="false">BR56958-2.5</f>
        <v>-2.5</v>
      </c>
    </row>
    <row r="56959" customFormat="false" ht="12" hidden="false" customHeight="false" outlineLevel="0" collapsed="false">
      <c r="BS56959" s="96" t="n">
        <f aca="false">BR56959-2.5</f>
        <v>-2.5</v>
      </c>
    </row>
    <row r="56960" customFormat="false" ht="12" hidden="false" customHeight="false" outlineLevel="0" collapsed="false">
      <c r="BS56960" s="96" t="n">
        <f aca="false">BR56960-2.5</f>
        <v>-2.5</v>
      </c>
    </row>
    <row r="56961" customFormat="false" ht="12" hidden="false" customHeight="false" outlineLevel="0" collapsed="false">
      <c r="BS56961" s="96" t="n">
        <f aca="false">BR56961-2.5</f>
        <v>-2.5</v>
      </c>
    </row>
    <row r="56962" customFormat="false" ht="12" hidden="false" customHeight="false" outlineLevel="0" collapsed="false">
      <c r="BS56962" s="96" t="n">
        <f aca="false">BR56962-2.5</f>
        <v>-2.5</v>
      </c>
    </row>
    <row r="56963" customFormat="false" ht="12" hidden="false" customHeight="false" outlineLevel="0" collapsed="false">
      <c r="BS56963" s="96" t="n">
        <f aca="false">BR56963-2.5</f>
        <v>-2.5</v>
      </c>
    </row>
    <row r="56964" customFormat="false" ht="12" hidden="false" customHeight="false" outlineLevel="0" collapsed="false">
      <c r="BS56964" s="96" t="n">
        <f aca="false">BR56964-2.5</f>
        <v>-2.5</v>
      </c>
    </row>
    <row r="56965" customFormat="false" ht="12" hidden="false" customHeight="false" outlineLevel="0" collapsed="false">
      <c r="BS56965" s="96" t="n">
        <f aca="false">BR56965-2.5</f>
        <v>-2.5</v>
      </c>
    </row>
    <row r="56966" customFormat="false" ht="12" hidden="false" customHeight="false" outlineLevel="0" collapsed="false">
      <c r="BS56966" s="96" t="n">
        <f aca="false">BR56966-2.5</f>
        <v>-2.5</v>
      </c>
    </row>
    <row r="56967" customFormat="false" ht="12" hidden="false" customHeight="false" outlineLevel="0" collapsed="false">
      <c r="BS56967" s="96" t="n">
        <f aca="false">BR56967-2.5</f>
        <v>-2.5</v>
      </c>
    </row>
    <row r="56968" customFormat="false" ht="12" hidden="false" customHeight="false" outlineLevel="0" collapsed="false">
      <c r="BS56968" s="96" t="n">
        <f aca="false">BR56968-2.5</f>
        <v>-2.5</v>
      </c>
    </row>
    <row r="56969" customFormat="false" ht="12" hidden="false" customHeight="false" outlineLevel="0" collapsed="false">
      <c r="BS56969" s="96" t="n">
        <f aca="false">BR56969-2.5</f>
        <v>-2.5</v>
      </c>
    </row>
    <row r="56970" customFormat="false" ht="12" hidden="false" customHeight="false" outlineLevel="0" collapsed="false">
      <c r="BS56970" s="96" t="n">
        <f aca="false">BR56970-2.5</f>
        <v>-2.5</v>
      </c>
    </row>
    <row r="56971" customFormat="false" ht="12" hidden="false" customHeight="false" outlineLevel="0" collapsed="false">
      <c r="BS56971" s="96" t="n">
        <f aca="false">BR56971-2.5</f>
        <v>-2.5</v>
      </c>
    </row>
    <row r="56972" customFormat="false" ht="12" hidden="false" customHeight="false" outlineLevel="0" collapsed="false">
      <c r="BS56972" s="96" t="n">
        <f aca="false">BR56972-2.5</f>
        <v>-2.5</v>
      </c>
    </row>
    <row r="56973" customFormat="false" ht="12" hidden="false" customHeight="false" outlineLevel="0" collapsed="false">
      <c r="BS56973" s="96" t="n">
        <f aca="false">BR56973-2.5</f>
        <v>-2.5</v>
      </c>
    </row>
    <row r="56974" customFormat="false" ht="12" hidden="false" customHeight="false" outlineLevel="0" collapsed="false">
      <c r="BS56974" s="96" t="n">
        <f aca="false">BR56974-2.5</f>
        <v>-2.5</v>
      </c>
    </row>
    <row r="56975" customFormat="false" ht="12" hidden="false" customHeight="false" outlineLevel="0" collapsed="false">
      <c r="BS56975" s="96" t="n">
        <f aca="false">BR56975-2.5</f>
        <v>-2.5</v>
      </c>
    </row>
    <row r="56976" customFormat="false" ht="12" hidden="false" customHeight="false" outlineLevel="0" collapsed="false">
      <c r="BS56976" s="96" t="n">
        <f aca="false">BR56976-2.5</f>
        <v>-2.5</v>
      </c>
    </row>
    <row r="56977" customFormat="false" ht="12" hidden="false" customHeight="false" outlineLevel="0" collapsed="false">
      <c r="BS56977" s="96" t="n">
        <f aca="false">BR56977-2.5</f>
        <v>-2.5</v>
      </c>
    </row>
    <row r="56978" customFormat="false" ht="12" hidden="false" customHeight="false" outlineLevel="0" collapsed="false">
      <c r="BS56978" s="96" t="n">
        <f aca="false">BR56978-2.5</f>
        <v>-2.5</v>
      </c>
    </row>
    <row r="56979" customFormat="false" ht="12" hidden="false" customHeight="false" outlineLevel="0" collapsed="false">
      <c r="BS56979" s="96" t="n">
        <f aca="false">BR56979-2.5</f>
        <v>-2.5</v>
      </c>
    </row>
    <row r="56980" customFormat="false" ht="12" hidden="false" customHeight="false" outlineLevel="0" collapsed="false">
      <c r="BS56980" s="96" t="n">
        <f aca="false">BR56980-2.5</f>
        <v>-2.5</v>
      </c>
    </row>
    <row r="56981" customFormat="false" ht="12" hidden="false" customHeight="false" outlineLevel="0" collapsed="false">
      <c r="BS56981" s="96" t="n">
        <f aca="false">BR56981-2.5</f>
        <v>-2.5</v>
      </c>
    </row>
    <row r="56982" customFormat="false" ht="12" hidden="false" customHeight="false" outlineLevel="0" collapsed="false">
      <c r="BS56982" s="96" t="n">
        <f aca="false">BR56982-2.5</f>
        <v>-2.5</v>
      </c>
    </row>
    <row r="56983" customFormat="false" ht="12" hidden="false" customHeight="false" outlineLevel="0" collapsed="false">
      <c r="BS56983" s="96" t="n">
        <f aca="false">BR56983-2.5</f>
        <v>-2.5</v>
      </c>
    </row>
    <row r="56984" customFormat="false" ht="12" hidden="false" customHeight="false" outlineLevel="0" collapsed="false">
      <c r="BS56984" s="96" t="n">
        <f aca="false">BR56984-2.5</f>
        <v>-2.5</v>
      </c>
    </row>
    <row r="56985" customFormat="false" ht="12" hidden="false" customHeight="false" outlineLevel="0" collapsed="false">
      <c r="BS56985" s="96" t="n">
        <f aca="false">BR56985-2.5</f>
        <v>-2.5</v>
      </c>
    </row>
    <row r="56986" customFormat="false" ht="12" hidden="false" customHeight="false" outlineLevel="0" collapsed="false">
      <c r="BS56986" s="96" t="n">
        <f aca="false">BR56986-2.5</f>
        <v>-2.5</v>
      </c>
    </row>
    <row r="56987" customFormat="false" ht="12" hidden="false" customHeight="false" outlineLevel="0" collapsed="false">
      <c r="BS56987" s="96" t="n">
        <f aca="false">BR56987-2.5</f>
        <v>-2.5</v>
      </c>
    </row>
    <row r="56988" customFormat="false" ht="12" hidden="false" customHeight="false" outlineLevel="0" collapsed="false">
      <c r="BS56988" s="96" t="n">
        <f aca="false">BR56988-2.5</f>
        <v>-2.5</v>
      </c>
    </row>
    <row r="56989" customFormat="false" ht="12" hidden="false" customHeight="false" outlineLevel="0" collapsed="false">
      <c r="BS56989" s="96" t="n">
        <f aca="false">BR56989-2.5</f>
        <v>-2.5</v>
      </c>
    </row>
    <row r="56990" customFormat="false" ht="12" hidden="false" customHeight="false" outlineLevel="0" collapsed="false">
      <c r="BS56990" s="96" t="n">
        <f aca="false">BR56990-2.5</f>
        <v>-2.5</v>
      </c>
    </row>
    <row r="56991" customFormat="false" ht="12" hidden="false" customHeight="false" outlineLevel="0" collapsed="false">
      <c r="BS56991" s="96" t="n">
        <f aca="false">BR56991-2.5</f>
        <v>-2.5</v>
      </c>
    </row>
    <row r="56992" customFormat="false" ht="12" hidden="false" customHeight="false" outlineLevel="0" collapsed="false">
      <c r="BS56992" s="96" t="n">
        <f aca="false">BR56992-2.5</f>
        <v>-2.5</v>
      </c>
    </row>
    <row r="56993" customFormat="false" ht="12" hidden="false" customHeight="false" outlineLevel="0" collapsed="false">
      <c r="BS56993" s="96" t="n">
        <f aca="false">BR56993-2.5</f>
        <v>-2.5</v>
      </c>
    </row>
    <row r="56994" customFormat="false" ht="12" hidden="false" customHeight="false" outlineLevel="0" collapsed="false">
      <c r="BS56994" s="96" t="n">
        <f aca="false">BR56994-2.5</f>
        <v>-2.5</v>
      </c>
    </row>
    <row r="56995" customFormat="false" ht="12" hidden="false" customHeight="false" outlineLevel="0" collapsed="false">
      <c r="BS56995" s="96" t="n">
        <f aca="false">BR56995-2.5</f>
        <v>-2.5</v>
      </c>
    </row>
    <row r="56996" customFormat="false" ht="12" hidden="false" customHeight="false" outlineLevel="0" collapsed="false">
      <c r="BS56996" s="96" t="n">
        <f aca="false">BR56996-2.5</f>
        <v>-2.5</v>
      </c>
    </row>
    <row r="56997" customFormat="false" ht="12" hidden="false" customHeight="false" outlineLevel="0" collapsed="false">
      <c r="BS56997" s="96" t="n">
        <f aca="false">BR56997-2.5</f>
        <v>-2.5</v>
      </c>
    </row>
    <row r="56998" customFormat="false" ht="12" hidden="false" customHeight="false" outlineLevel="0" collapsed="false">
      <c r="BS56998" s="96" t="n">
        <f aca="false">BR56998-2.5</f>
        <v>-2.5</v>
      </c>
    </row>
    <row r="56999" customFormat="false" ht="12" hidden="false" customHeight="false" outlineLevel="0" collapsed="false">
      <c r="BS56999" s="96" t="n">
        <f aca="false">BR56999-2.5</f>
        <v>-2.5</v>
      </c>
    </row>
    <row r="57000" customFormat="false" ht="12" hidden="false" customHeight="false" outlineLevel="0" collapsed="false">
      <c r="BS57000" s="96" t="n">
        <f aca="false">BR57000-2.5</f>
        <v>-2.5</v>
      </c>
    </row>
    <row r="57001" customFormat="false" ht="12" hidden="false" customHeight="false" outlineLevel="0" collapsed="false">
      <c r="BS57001" s="96" t="n">
        <f aca="false">BR57001-2.5</f>
        <v>-2.5</v>
      </c>
    </row>
    <row r="57002" customFormat="false" ht="12" hidden="false" customHeight="false" outlineLevel="0" collapsed="false">
      <c r="BS57002" s="96" t="n">
        <f aca="false">BR57002-2.5</f>
        <v>-2.5</v>
      </c>
    </row>
    <row r="57003" customFormat="false" ht="12" hidden="false" customHeight="false" outlineLevel="0" collapsed="false">
      <c r="BS57003" s="96" t="n">
        <f aca="false">BR57003-2.5</f>
        <v>-2.5</v>
      </c>
    </row>
    <row r="57004" customFormat="false" ht="12" hidden="false" customHeight="false" outlineLevel="0" collapsed="false">
      <c r="BS57004" s="96" t="n">
        <f aca="false">BR57004-2.5</f>
        <v>-2.5</v>
      </c>
    </row>
    <row r="57005" customFormat="false" ht="12" hidden="false" customHeight="false" outlineLevel="0" collapsed="false">
      <c r="BS57005" s="96" t="n">
        <f aca="false">BR57005-2.5</f>
        <v>-2.5</v>
      </c>
    </row>
    <row r="57006" customFormat="false" ht="12" hidden="false" customHeight="false" outlineLevel="0" collapsed="false">
      <c r="BS57006" s="96" t="n">
        <f aca="false">BR57006-2.5</f>
        <v>-2.5</v>
      </c>
    </row>
    <row r="57007" customFormat="false" ht="12" hidden="false" customHeight="false" outlineLevel="0" collapsed="false">
      <c r="BS57007" s="96" t="n">
        <f aca="false">BR57007-2.5</f>
        <v>-2.5</v>
      </c>
    </row>
    <row r="57008" customFormat="false" ht="12" hidden="false" customHeight="false" outlineLevel="0" collapsed="false">
      <c r="BS57008" s="96" t="n">
        <f aca="false">BR57008-2.5</f>
        <v>-2.5</v>
      </c>
    </row>
    <row r="57009" customFormat="false" ht="12" hidden="false" customHeight="false" outlineLevel="0" collapsed="false">
      <c r="BS57009" s="96" t="n">
        <f aca="false">BR57009-2.5</f>
        <v>-2.5</v>
      </c>
    </row>
    <row r="57010" customFormat="false" ht="12" hidden="false" customHeight="false" outlineLevel="0" collapsed="false">
      <c r="BS57010" s="96" t="n">
        <f aca="false">BR57010-2.5</f>
        <v>-2.5</v>
      </c>
    </row>
    <row r="57011" customFormat="false" ht="12" hidden="false" customHeight="false" outlineLevel="0" collapsed="false">
      <c r="BS57011" s="96" t="n">
        <f aca="false">BR57011-2.5</f>
        <v>-2.5</v>
      </c>
    </row>
    <row r="57012" customFormat="false" ht="12" hidden="false" customHeight="false" outlineLevel="0" collapsed="false">
      <c r="BS57012" s="96" t="n">
        <f aca="false">BR57012-2.5</f>
        <v>-2.5</v>
      </c>
    </row>
    <row r="57013" customFormat="false" ht="12" hidden="false" customHeight="false" outlineLevel="0" collapsed="false">
      <c r="BS57013" s="96" t="n">
        <f aca="false">BR57013-2.5</f>
        <v>-2.5</v>
      </c>
    </row>
    <row r="57014" customFormat="false" ht="12" hidden="false" customHeight="false" outlineLevel="0" collapsed="false">
      <c r="BS57014" s="96" t="n">
        <f aca="false">BR57014-2.5</f>
        <v>-2.5</v>
      </c>
    </row>
    <row r="57015" customFormat="false" ht="12" hidden="false" customHeight="false" outlineLevel="0" collapsed="false">
      <c r="BS57015" s="96" t="n">
        <f aca="false">BR57015-2.5</f>
        <v>-2.5</v>
      </c>
    </row>
    <row r="57016" customFormat="false" ht="12" hidden="false" customHeight="false" outlineLevel="0" collapsed="false">
      <c r="BS57016" s="96" t="n">
        <f aca="false">BR57016-2.5</f>
        <v>-2.5</v>
      </c>
    </row>
    <row r="57017" customFormat="false" ht="12" hidden="false" customHeight="false" outlineLevel="0" collapsed="false">
      <c r="BS57017" s="96" t="n">
        <f aca="false">BR57017-2.5</f>
        <v>-2.5</v>
      </c>
    </row>
    <row r="57018" customFormat="false" ht="12" hidden="false" customHeight="false" outlineLevel="0" collapsed="false">
      <c r="BS57018" s="96" t="n">
        <f aca="false">BR57018-2.5</f>
        <v>-2.5</v>
      </c>
    </row>
    <row r="57019" customFormat="false" ht="12" hidden="false" customHeight="false" outlineLevel="0" collapsed="false">
      <c r="BS57019" s="96" t="n">
        <f aca="false">BR57019-2.5</f>
        <v>-2.5</v>
      </c>
    </row>
    <row r="57020" customFormat="false" ht="12" hidden="false" customHeight="false" outlineLevel="0" collapsed="false">
      <c r="BS57020" s="96" t="n">
        <f aca="false">BR57020-2.5</f>
        <v>-2.5</v>
      </c>
    </row>
    <row r="57021" customFormat="false" ht="12" hidden="false" customHeight="false" outlineLevel="0" collapsed="false">
      <c r="BS57021" s="96" t="n">
        <f aca="false">BR57021-2.5</f>
        <v>-2.5</v>
      </c>
    </row>
    <row r="57022" customFormat="false" ht="12" hidden="false" customHeight="false" outlineLevel="0" collapsed="false">
      <c r="BS57022" s="96" t="n">
        <f aca="false">BR57022-2.5</f>
        <v>-2.5</v>
      </c>
    </row>
    <row r="57023" customFormat="false" ht="12" hidden="false" customHeight="false" outlineLevel="0" collapsed="false">
      <c r="BS57023" s="96" t="n">
        <f aca="false">BR57023-2.5</f>
        <v>-2.5</v>
      </c>
    </row>
    <row r="57024" customFormat="false" ht="12" hidden="false" customHeight="false" outlineLevel="0" collapsed="false">
      <c r="BS57024" s="96" t="n">
        <f aca="false">BR57024-2.5</f>
        <v>-2.5</v>
      </c>
    </row>
    <row r="57025" customFormat="false" ht="12" hidden="false" customHeight="false" outlineLevel="0" collapsed="false">
      <c r="BS57025" s="96" t="n">
        <f aca="false">BR57025-2.5</f>
        <v>-2.5</v>
      </c>
    </row>
    <row r="57026" customFormat="false" ht="12" hidden="false" customHeight="false" outlineLevel="0" collapsed="false">
      <c r="BS57026" s="96" t="n">
        <f aca="false">BR57026-2.5</f>
        <v>-2.5</v>
      </c>
    </row>
    <row r="57027" customFormat="false" ht="12" hidden="false" customHeight="false" outlineLevel="0" collapsed="false">
      <c r="BS57027" s="96" t="n">
        <f aca="false">BR57027-2.5</f>
        <v>-2.5</v>
      </c>
    </row>
    <row r="57028" customFormat="false" ht="12" hidden="false" customHeight="false" outlineLevel="0" collapsed="false">
      <c r="BS57028" s="96" t="n">
        <f aca="false">BR57028-2.5</f>
        <v>-2.5</v>
      </c>
    </row>
    <row r="57029" customFormat="false" ht="12" hidden="false" customHeight="false" outlineLevel="0" collapsed="false">
      <c r="BS57029" s="96" t="n">
        <f aca="false">BR57029-2.5</f>
        <v>-2.5</v>
      </c>
    </row>
    <row r="57030" customFormat="false" ht="12" hidden="false" customHeight="false" outlineLevel="0" collapsed="false">
      <c r="BS57030" s="96" t="n">
        <f aca="false">BR57030-2.5</f>
        <v>-2.5</v>
      </c>
    </row>
    <row r="57031" customFormat="false" ht="12" hidden="false" customHeight="false" outlineLevel="0" collapsed="false">
      <c r="BS57031" s="96" t="n">
        <f aca="false">BR57031-2.5</f>
        <v>-2.5</v>
      </c>
    </row>
    <row r="57032" customFormat="false" ht="12" hidden="false" customHeight="false" outlineLevel="0" collapsed="false">
      <c r="BS57032" s="96" t="n">
        <f aca="false">BR57032-2.5</f>
        <v>-2.5</v>
      </c>
    </row>
    <row r="57033" customFormat="false" ht="12" hidden="false" customHeight="false" outlineLevel="0" collapsed="false">
      <c r="BS57033" s="96" t="n">
        <f aca="false">BR57033-2.5</f>
        <v>-2.5</v>
      </c>
    </row>
    <row r="57034" customFormat="false" ht="12" hidden="false" customHeight="false" outlineLevel="0" collapsed="false">
      <c r="BS57034" s="96" t="n">
        <f aca="false">BR57034-2.5</f>
        <v>-2.5</v>
      </c>
    </row>
    <row r="57035" customFormat="false" ht="12" hidden="false" customHeight="false" outlineLevel="0" collapsed="false">
      <c r="BS57035" s="96" t="n">
        <f aca="false">BR57035-2.5</f>
        <v>-2.5</v>
      </c>
    </row>
    <row r="57036" customFormat="false" ht="12" hidden="false" customHeight="false" outlineLevel="0" collapsed="false">
      <c r="BS57036" s="96" t="n">
        <f aca="false">BR57036-2.5</f>
        <v>-2.5</v>
      </c>
    </row>
    <row r="57037" customFormat="false" ht="12" hidden="false" customHeight="false" outlineLevel="0" collapsed="false">
      <c r="BS57037" s="96" t="n">
        <f aca="false">BR57037-2.5</f>
        <v>-2.5</v>
      </c>
    </row>
    <row r="57038" customFormat="false" ht="12" hidden="false" customHeight="false" outlineLevel="0" collapsed="false">
      <c r="BS57038" s="96" t="n">
        <f aca="false">BR57038-2.5</f>
        <v>-2.5</v>
      </c>
    </row>
    <row r="57039" customFormat="false" ht="12" hidden="false" customHeight="false" outlineLevel="0" collapsed="false">
      <c r="BS57039" s="96" t="n">
        <f aca="false">BR57039-2.5</f>
        <v>-2.5</v>
      </c>
    </row>
    <row r="57040" customFormat="false" ht="12" hidden="false" customHeight="false" outlineLevel="0" collapsed="false">
      <c r="BS57040" s="96" t="n">
        <f aca="false">BR57040-2.5</f>
        <v>-2.5</v>
      </c>
    </row>
    <row r="57041" customFormat="false" ht="12" hidden="false" customHeight="false" outlineLevel="0" collapsed="false">
      <c r="BS57041" s="96" t="n">
        <f aca="false">BR57041-2.5</f>
        <v>-2.5</v>
      </c>
    </row>
    <row r="57042" customFormat="false" ht="12" hidden="false" customHeight="false" outlineLevel="0" collapsed="false">
      <c r="BS57042" s="96" t="n">
        <f aca="false">BR57042-2.5</f>
        <v>-2.5</v>
      </c>
    </row>
    <row r="57043" customFormat="false" ht="12" hidden="false" customHeight="false" outlineLevel="0" collapsed="false">
      <c r="BS57043" s="96" t="n">
        <f aca="false">BR57043-2.5</f>
        <v>-2.5</v>
      </c>
    </row>
    <row r="57044" customFormat="false" ht="12" hidden="false" customHeight="false" outlineLevel="0" collapsed="false">
      <c r="BS57044" s="96" t="n">
        <f aca="false">BR57044-2.5</f>
        <v>-2.5</v>
      </c>
    </row>
    <row r="57045" customFormat="false" ht="12" hidden="false" customHeight="false" outlineLevel="0" collapsed="false">
      <c r="BS57045" s="96" t="n">
        <f aca="false">BR57045-2.5</f>
        <v>-2.5</v>
      </c>
    </row>
    <row r="57046" customFormat="false" ht="12" hidden="false" customHeight="false" outlineLevel="0" collapsed="false">
      <c r="BS57046" s="96" t="n">
        <f aca="false">BR57046-2.5</f>
        <v>-2.5</v>
      </c>
    </row>
    <row r="57047" customFormat="false" ht="12" hidden="false" customHeight="false" outlineLevel="0" collapsed="false">
      <c r="BS57047" s="96" t="n">
        <f aca="false">BR57047-2.5</f>
        <v>-2.5</v>
      </c>
    </row>
    <row r="57048" customFormat="false" ht="12" hidden="false" customHeight="false" outlineLevel="0" collapsed="false">
      <c r="BS57048" s="96" t="n">
        <f aca="false">BR57048-2.5</f>
        <v>-2.5</v>
      </c>
    </row>
    <row r="57049" customFormat="false" ht="12" hidden="false" customHeight="false" outlineLevel="0" collapsed="false">
      <c r="BS57049" s="96" t="n">
        <f aca="false">BR57049-2.5</f>
        <v>-2.5</v>
      </c>
    </row>
    <row r="57050" customFormat="false" ht="12" hidden="false" customHeight="false" outlineLevel="0" collapsed="false">
      <c r="BS57050" s="96" t="n">
        <f aca="false">BR57050-2.5</f>
        <v>-2.5</v>
      </c>
    </row>
    <row r="57051" customFormat="false" ht="12" hidden="false" customHeight="false" outlineLevel="0" collapsed="false">
      <c r="BS57051" s="96" t="n">
        <f aca="false">BR57051-2.5</f>
        <v>-2.5</v>
      </c>
    </row>
    <row r="57052" customFormat="false" ht="12" hidden="false" customHeight="false" outlineLevel="0" collapsed="false">
      <c r="BS57052" s="96" t="n">
        <f aca="false">BR57052-2.5</f>
        <v>-2.5</v>
      </c>
    </row>
    <row r="57053" customFormat="false" ht="12" hidden="false" customHeight="false" outlineLevel="0" collapsed="false">
      <c r="BS57053" s="96" t="n">
        <f aca="false">BR57053-2.5</f>
        <v>-2.5</v>
      </c>
    </row>
    <row r="57054" customFormat="false" ht="12" hidden="false" customHeight="false" outlineLevel="0" collapsed="false">
      <c r="BS57054" s="96" t="n">
        <f aca="false">BR57054-2.5</f>
        <v>-2.5</v>
      </c>
    </row>
    <row r="57055" customFormat="false" ht="12" hidden="false" customHeight="false" outlineLevel="0" collapsed="false">
      <c r="BS57055" s="96" t="n">
        <f aca="false">BR57055-2.5</f>
        <v>-2.5</v>
      </c>
    </row>
    <row r="57056" customFormat="false" ht="12" hidden="false" customHeight="false" outlineLevel="0" collapsed="false">
      <c r="BS57056" s="96" t="n">
        <f aca="false">BR57056-2.5</f>
        <v>-2.5</v>
      </c>
    </row>
    <row r="57057" customFormat="false" ht="12" hidden="false" customHeight="false" outlineLevel="0" collapsed="false">
      <c r="BS57057" s="96" t="n">
        <f aca="false">BR57057-2.5</f>
        <v>-2.5</v>
      </c>
    </row>
    <row r="57058" customFormat="false" ht="12" hidden="false" customHeight="false" outlineLevel="0" collapsed="false">
      <c r="BS57058" s="96" t="n">
        <f aca="false">BR57058-2.5</f>
        <v>-2.5</v>
      </c>
    </row>
    <row r="57059" customFormat="false" ht="12" hidden="false" customHeight="false" outlineLevel="0" collapsed="false">
      <c r="BS57059" s="96" t="n">
        <f aca="false">BR57059-2.5</f>
        <v>-2.5</v>
      </c>
    </row>
    <row r="57060" customFormat="false" ht="12" hidden="false" customHeight="false" outlineLevel="0" collapsed="false">
      <c r="BS57060" s="96" t="n">
        <f aca="false">BR57060-2.5</f>
        <v>-2.5</v>
      </c>
    </row>
    <row r="57061" customFormat="false" ht="12" hidden="false" customHeight="false" outlineLevel="0" collapsed="false">
      <c r="BS57061" s="96" t="n">
        <f aca="false">BR57061-2.5</f>
        <v>-2.5</v>
      </c>
    </row>
    <row r="57062" customFormat="false" ht="12" hidden="false" customHeight="false" outlineLevel="0" collapsed="false">
      <c r="BS57062" s="96" t="n">
        <f aca="false">BR57062-2.5</f>
        <v>-2.5</v>
      </c>
    </row>
    <row r="57063" customFormat="false" ht="12" hidden="false" customHeight="false" outlineLevel="0" collapsed="false">
      <c r="BS57063" s="96" t="n">
        <f aca="false">BR57063-2.5</f>
        <v>-2.5</v>
      </c>
    </row>
    <row r="57064" customFormat="false" ht="12" hidden="false" customHeight="false" outlineLevel="0" collapsed="false">
      <c r="BS57064" s="96" t="n">
        <f aca="false">BR57064-2.5</f>
        <v>-2.5</v>
      </c>
    </row>
    <row r="57065" customFormat="false" ht="12" hidden="false" customHeight="false" outlineLevel="0" collapsed="false">
      <c r="BS57065" s="96" t="n">
        <f aca="false">BR57065-2.5</f>
        <v>-2.5</v>
      </c>
    </row>
    <row r="57066" customFormat="false" ht="12" hidden="false" customHeight="false" outlineLevel="0" collapsed="false">
      <c r="BS57066" s="96" t="n">
        <f aca="false">BR57066-2.5</f>
        <v>-2.5</v>
      </c>
    </row>
    <row r="57067" customFormat="false" ht="12" hidden="false" customHeight="false" outlineLevel="0" collapsed="false">
      <c r="BS57067" s="96" t="n">
        <f aca="false">BR57067-2.5</f>
        <v>-2.5</v>
      </c>
    </row>
    <row r="57068" customFormat="false" ht="12" hidden="false" customHeight="false" outlineLevel="0" collapsed="false">
      <c r="BS57068" s="96" t="n">
        <f aca="false">BR57068-2.5</f>
        <v>-2.5</v>
      </c>
    </row>
    <row r="57069" customFormat="false" ht="12" hidden="false" customHeight="false" outlineLevel="0" collapsed="false">
      <c r="BS57069" s="96" t="n">
        <f aca="false">BR57069-2.5</f>
        <v>-2.5</v>
      </c>
    </row>
    <row r="57070" customFormat="false" ht="12" hidden="false" customHeight="false" outlineLevel="0" collapsed="false">
      <c r="BS57070" s="96" t="n">
        <f aca="false">BR57070-2.5</f>
        <v>-2.5</v>
      </c>
    </row>
    <row r="57071" customFormat="false" ht="12" hidden="false" customHeight="false" outlineLevel="0" collapsed="false">
      <c r="BS57071" s="96" t="n">
        <f aca="false">BR57071-2.5</f>
        <v>-2.5</v>
      </c>
    </row>
    <row r="57072" customFormat="false" ht="12" hidden="false" customHeight="false" outlineLevel="0" collapsed="false">
      <c r="BS57072" s="96" t="n">
        <f aca="false">BR57072-2.5</f>
        <v>-2.5</v>
      </c>
    </row>
    <row r="57073" customFormat="false" ht="12" hidden="false" customHeight="false" outlineLevel="0" collapsed="false">
      <c r="BS57073" s="96" t="n">
        <f aca="false">BR57073-2.5</f>
        <v>-2.5</v>
      </c>
    </row>
    <row r="57074" customFormat="false" ht="12" hidden="false" customHeight="false" outlineLevel="0" collapsed="false">
      <c r="BS57074" s="96" t="n">
        <f aca="false">BR57074-2.5</f>
        <v>-2.5</v>
      </c>
    </row>
    <row r="57075" customFormat="false" ht="12" hidden="false" customHeight="false" outlineLevel="0" collapsed="false">
      <c r="BS57075" s="96" t="n">
        <f aca="false">BR57075-2.5</f>
        <v>-2.5</v>
      </c>
    </row>
    <row r="57076" customFormat="false" ht="12" hidden="false" customHeight="false" outlineLevel="0" collapsed="false">
      <c r="BS57076" s="96" t="n">
        <f aca="false">BR57076-2.5</f>
        <v>-2.5</v>
      </c>
    </row>
    <row r="57077" customFormat="false" ht="12" hidden="false" customHeight="false" outlineLevel="0" collapsed="false">
      <c r="BS57077" s="96" t="n">
        <f aca="false">BR57077-2.5</f>
        <v>-2.5</v>
      </c>
    </row>
    <row r="57078" customFormat="false" ht="12" hidden="false" customHeight="false" outlineLevel="0" collapsed="false">
      <c r="BS57078" s="96" t="n">
        <f aca="false">BR57078-2.5</f>
        <v>-2.5</v>
      </c>
    </row>
    <row r="57079" customFormat="false" ht="12" hidden="false" customHeight="false" outlineLevel="0" collapsed="false">
      <c r="BS57079" s="96" t="n">
        <f aca="false">BR57079-2.5</f>
        <v>-2.5</v>
      </c>
    </row>
    <row r="57080" customFormat="false" ht="12" hidden="false" customHeight="false" outlineLevel="0" collapsed="false">
      <c r="BS57080" s="96" t="n">
        <f aca="false">BR57080-2.5</f>
        <v>-2.5</v>
      </c>
    </row>
    <row r="57081" customFormat="false" ht="12" hidden="false" customHeight="false" outlineLevel="0" collapsed="false">
      <c r="BS57081" s="96" t="n">
        <f aca="false">BR57081-2.5</f>
        <v>-2.5</v>
      </c>
    </row>
    <row r="57082" customFormat="false" ht="12" hidden="false" customHeight="false" outlineLevel="0" collapsed="false">
      <c r="BS57082" s="96" t="n">
        <f aca="false">BR57082-2.5</f>
        <v>-2.5</v>
      </c>
    </row>
    <row r="57083" customFormat="false" ht="12" hidden="false" customHeight="false" outlineLevel="0" collapsed="false">
      <c r="BS57083" s="96" t="n">
        <f aca="false">BR57083-2.5</f>
        <v>-2.5</v>
      </c>
    </row>
    <row r="57084" customFormat="false" ht="12" hidden="false" customHeight="false" outlineLevel="0" collapsed="false">
      <c r="BS57084" s="96" t="n">
        <f aca="false">BR57084-2.5</f>
        <v>-2.5</v>
      </c>
    </row>
    <row r="57085" customFormat="false" ht="12" hidden="false" customHeight="false" outlineLevel="0" collapsed="false">
      <c r="BS57085" s="96" t="n">
        <f aca="false">BR57085-2.5</f>
        <v>-2.5</v>
      </c>
    </row>
    <row r="57086" customFormat="false" ht="12" hidden="false" customHeight="false" outlineLevel="0" collapsed="false">
      <c r="BS57086" s="96" t="n">
        <f aca="false">BR57086-2.5</f>
        <v>-2.5</v>
      </c>
    </row>
    <row r="57087" customFormat="false" ht="12" hidden="false" customHeight="false" outlineLevel="0" collapsed="false">
      <c r="BS57087" s="96" t="n">
        <f aca="false">BR57087-2.5</f>
        <v>-2.5</v>
      </c>
    </row>
    <row r="57088" customFormat="false" ht="12" hidden="false" customHeight="false" outlineLevel="0" collapsed="false">
      <c r="BS57088" s="96" t="n">
        <f aca="false">BR57088-2.5</f>
        <v>-2.5</v>
      </c>
    </row>
    <row r="57089" customFormat="false" ht="12" hidden="false" customHeight="false" outlineLevel="0" collapsed="false">
      <c r="BS57089" s="96" t="n">
        <f aca="false">BR57089-2.5</f>
        <v>-2.5</v>
      </c>
    </row>
    <row r="57090" customFormat="false" ht="12" hidden="false" customHeight="false" outlineLevel="0" collapsed="false">
      <c r="BS57090" s="96" t="n">
        <f aca="false">BR57090-2.5</f>
        <v>-2.5</v>
      </c>
    </row>
    <row r="57091" customFormat="false" ht="12" hidden="false" customHeight="false" outlineLevel="0" collapsed="false">
      <c r="BS57091" s="96" t="n">
        <f aca="false">BR57091-2.5</f>
        <v>-2.5</v>
      </c>
    </row>
    <row r="57092" customFormat="false" ht="12" hidden="false" customHeight="false" outlineLevel="0" collapsed="false">
      <c r="BS57092" s="96" t="n">
        <f aca="false">BR57092-2.5</f>
        <v>-2.5</v>
      </c>
    </row>
    <row r="57093" customFormat="false" ht="12" hidden="false" customHeight="false" outlineLevel="0" collapsed="false">
      <c r="BS57093" s="96" t="n">
        <f aca="false">BR57093-2.5</f>
        <v>-2.5</v>
      </c>
    </row>
    <row r="57094" customFormat="false" ht="12" hidden="false" customHeight="false" outlineLevel="0" collapsed="false">
      <c r="BS57094" s="96" t="n">
        <f aca="false">BR57094-2.5</f>
        <v>-2.5</v>
      </c>
    </row>
    <row r="57095" customFormat="false" ht="12" hidden="false" customHeight="false" outlineLevel="0" collapsed="false">
      <c r="BS57095" s="96" t="n">
        <f aca="false">BR57095-2.5</f>
        <v>-2.5</v>
      </c>
    </row>
    <row r="57096" customFormat="false" ht="12" hidden="false" customHeight="false" outlineLevel="0" collapsed="false">
      <c r="BS57096" s="96" t="n">
        <f aca="false">BR57096-2.5</f>
        <v>-2.5</v>
      </c>
    </row>
    <row r="57097" customFormat="false" ht="12" hidden="false" customHeight="false" outlineLevel="0" collapsed="false">
      <c r="BS57097" s="96" t="n">
        <f aca="false">BR57097-2.5</f>
        <v>-2.5</v>
      </c>
    </row>
    <row r="57098" customFormat="false" ht="12" hidden="false" customHeight="false" outlineLevel="0" collapsed="false">
      <c r="BS57098" s="96" t="n">
        <f aca="false">BR57098-2.5</f>
        <v>-2.5</v>
      </c>
    </row>
    <row r="57099" customFormat="false" ht="12" hidden="false" customHeight="false" outlineLevel="0" collapsed="false">
      <c r="BS57099" s="96" t="n">
        <f aca="false">BR57099-2.5</f>
        <v>-2.5</v>
      </c>
    </row>
    <row r="57100" customFormat="false" ht="12" hidden="false" customHeight="false" outlineLevel="0" collapsed="false">
      <c r="BS57100" s="96" t="n">
        <f aca="false">BR57100-2.5</f>
        <v>-2.5</v>
      </c>
    </row>
    <row r="57101" customFormat="false" ht="12" hidden="false" customHeight="false" outlineLevel="0" collapsed="false">
      <c r="BS57101" s="96" t="n">
        <f aca="false">BR57101-2.5</f>
        <v>-2.5</v>
      </c>
    </row>
    <row r="57102" customFormat="false" ht="12" hidden="false" customHeight="false" outlineLevel="0" collapsed="false">
      <c r="BS57102" s="96" t="n">
        <f aca="false">BR57102-2.5</f>
        <v>-2.5</v>
      </c>
    </row>
    <row r="57103" customFormat="false" ht="12" hidden="false" customHeight="false" outlineLevel="0" collapsed="false">
      <c r="BS57103" s="96" t="n">
        <f aca="false">BR57103-2.5</f>
        <v>-2.5</v>
      </c>
    </row>
    <row r="57104" customFormat="false" ht="12" hidden="false" customHeight="false" outlineLevel="0" collapsed="false">
      <c r="BS57104" s="96" t="n">
        <f aca="false">BR57104-2.5</f>
        <v>-2.5</v>
      </c>
    </row>
    <row r="57105" customFormat="false" ht="12" hidden="false" customHeight="false" outlineLevel="0" collapsed="false">
      <c r="BS57105" s="96" t="n">
        <f aca="false">BR57105-2.5</f>
        <v>-2.5</v>
      </c>
    </row>
    <row r="57106" customFormat="false" ht="12" hidden="false" customHeight="false" outlineLevel="0" collapsed="false">
      <c r="BS57106" s="96" t="n">
        <f aca="false">BR57106-2.5</f>
        <v>-2.5</v>
      </c>
    </row>
    <row r="57107" customFormat="false" ht="12" hidden="false" customHeight="false" outlineLevel="0" collapsed="false">
      <c r="BS57107" s="96" t="n">
        <f aca="false">BR57107-2.5</f>
        <v>-2.5</v>
      </c>
    </row>
    <row r="57108" customFormat="false" ht="12" hidden="false" customHeight="false" outlineLevel="0" collapsed="false">
      <c r="BS57108" s="96" t="n">
        <f aca="false">BR57108-2.5</f>
        <v>-2.5</v>
      </c>
    </row>
    <row r="57109" customFormat="false" ht="12" hidden="false" customHeight="false" outlineLevel="0" collapsed="false">
      <c r="BS57109" s="96" t="n">
        <f aca="false">BR57109-2.5</f>
        <v>-2.5</v>
      </c>
    </row>
    <row r="57110" customFormat="false" ht="12" hidden="false" customHeight="false" outlineLevel="0" collapsed="false">
      <c r="BS57110" s="96" t="n">
        <f aca="false">BR57110-2.5</f>
        <v>-2.5</v>
      </c>
    </row>
    <row r="57111" customFormat="false" ht="12" hidden="false" customHeight="false" outlineLevel="0" collapsed="false">
      <c r="BS57111" s="96" t="n">
        <f aca="false">BR57111-2.5</f>
        <v>-2.5</v>
      </c>
    </row>
    <row r="57112" customFormat="false" ht="12" hidden="false" customHeight="false" outlineLevel="0" collapsed="false">
      <c r="BS57112" s="96" t="n">
        <f aca="false">BR57112-2.5</f>
        <v>-2.5</v>
      </c>
    </row>
    <row r="57113" customFormat="false" ht="12" hidden="false" customHeight="false" outlineLevel="0" collapsed="false">
      <c r="BS57113" s="96" t="n">
        <f aca="false">BR57113-2.5</f>
        <v>-2.5</v>
      </c>
    </row>
    <row r="57114" customFormat="false" ht="12" hidden="false" customHeight="false" outlineLevel="0" collapsed="false">
      <c r="BS57114" s="96" t="n">
        <f aca="false">BR57114-2.5</f>
        <v>-2.5</v>
      </c>
    </row>
    <row r="57115" customFormat="false" ht="12" hidden="false" customHeight="false" outlineLevel="0" collapsed="false">
      <c r="BS57115" s="96" t="n">
        <f aca="false">BR57115-2.5</f>
        <v>-2.5</v>
      </c>
    </row>
    <row r="57116" customFormat="false" ht="12" hidden="false" customHeight="false" outlineLevel="0" collapsed="false">
      <c r="BS57116" s="96" t="n">
        <f aca="false">BR57116-2.5</f>
        <v>-2.5</v>
      </c>
    </row>
    <row r="57117" customFormat="false" ht="12" hidden="false" customHeight="false" outlineLevel="0" collapsed="false">
      <c r="BS57117" s="96" t="n">
        <f aca="false">BR57117-2.5</f>
        <v>-2.5</v>
      </c>
    </row>
    <row r="57118" customFormat="false" ht="12" hidden="false" customHeight="false" outlineLevel="0" collapsed="false">
      <c r="BS57118" s="96" t="n">
        <f aca="false">BR57118-2.5</f>
        <v>-2.5</v>
      </c>
    </row>
    <row r="57119" customFormat="false" ht="12" hidden="false" customHeight="false" outlineLevel="0" collapsed="false">
      <c r="BS57119" s="96" t="n">
        <f aca="false">BR57119-2.5</f>
        <v>-2.5</v>
      </c>
    </row>
    <row r="57120" customFormat="false" ht="12" hidden="false" customHeight="false" outlineLevel="0" collapsed="false">
      <c r="BS57120" s="96" t="n">
        <f aca="false">BR57120-2.5</f>
        <v>-2.5</v>
      </c>
    </row>
    <row r="57121" customFormat="false" ht="12" hidden="false" customHeight="false" outlineLevel="0" collapsed="false">
      <c r="BS57121" s="96" t="n">
        <f aca="false">BR57121-2.5</f>
        <v>-2.5</v>
      </c>
    </row>
    <row r="57122" customFormat="false" ht="12" hidden="false" customHeight="false" outlineLevel="0" collapsed="false">
      <c r="BS57122" s="96" t="n">
        <f aca="false">BR57122-2.5</f>
        <v>-2.5</v>
      </c>
    </row>
    <row r="57123" customFormat="false" ht="12" hidden="false" customHeight="false" outlineLevel="0" collapsed="false">
      <c r="BS57123" s="96" t="n">
        <f aca="false">BR57123-2.5</f>
        <v>-2.5</v>
      </c>
    </row>
    <row r="57124" customFormat="false" ht="12" hidden="false" customHeight="false" outlineLevel="0" collapsed="false">
      <c r="BS57124" s="96" t="n">
        <f aca="false">BR57124-2.5</f>
        <v>-2.5</v>
      </c>
    </row>
    <row r="57125" customFormat="false" ht="12" hidden="false" customHeight="false" outlineLevel="0" collapsed="false">
      <c r="BS57125" s="96" t="n">
        <f aca="false">BR57125-2.5</f>
        <v>-2.5</v>
      </c>
    </row>
    <row r="57126" customFormat="false" ht="12" hidden="false" customHeight="false" outlineLevel="0" collapsed="false">
      <c r="BS57126" s="96" t="n">
        <f aca="false">BR57126-2.5</f>
        <v>-2.5</v>
      </c>
    </row>
    <row r="57127" customFormat="false" ht="12" hidden="false" customHeight="false" outlineLevel="0" collapsed="false">
      <c r="BS57127" s="96" t="n">
        <f aca="false">BR57127-2.5</f>
        <v>-2.5</v>
      </c>
    </row>
    <row r="57128" customFormat="false" ht="12" hidden="false" customHeight="false" outlineLevel="0" collapsed="false">
      <c r="BS57128" s="96" t="n">
        <f aca="false">BR57128-2.5</f>
        <v>-2.5</v>
      </c>
    </row>
    <row r="57129" customFormat="false" ht="12" hidden="false" customHeight="false" outlineLevel="0" collapsed="false">
      <c r="BS57129" s="96" t="n">
        <f aca="false">BR57129-2.5</f>
        <v>-2.5</v>
      </c>
    </row>
    <row r="57130" customFormat="false" ht="12" hidden="false" customHeight="false" outlineLevel="0" collapsed="false">
      <c r="BS57130" s="96" t="n">
        <f aca="false">BR57130-2.5</f>
        <v>-2.5</v>
      </c>
    </row>
    <row r="57131" customFormat="false" ht="12" hidden="false" customHeight="false" outlineLevel="0" collapsed="false">
      <c r="BS57131" s="96" t="n">
        <f aca="false">BR57131-2.5</f>
        <v>-2.5</v>
      </c>
    </row>
    <row r="57132" customFormat="false" ht="12" hidden="false" customHeight="false" outlineLevel="0" collapsed="false">
      <c r="BS57132" s="96" t="n">
        <f aca="false">BR57132-2.5</f>
        <v>-2.5</v>
      </c>
    </row>
    <row r="57133" customFormat="false" ht="12" hidden="false" customHeight="false" outlineLevel="0" collapsed="false">
      <c r="BS57133" s="96" t="n">
        <f aca="false">BR57133-2.5</f>
        <v>-2.5</v>
      </c>
    </row>
    <row r="57134" customFormat="false" ht="12" hidden="false" customHeight="false" outlineLevel="0" collapsed="false">
      <c r="BS57134" s="96" t="n">
        <f aca="false">BR57134-2.5</f>
        <v>-2.5</v>
      </c>
    </row>
    <row r="57135" customFormat="false" ht="12" hidden="false" customHeight="false" outlineLevel="0" collapsed="false">
      <c r="BS57135" s="96" t="n">
        <f aca="false">BR57135-2.5</f>
        <v>-2.5</v>
      </c>
    </row>
    <row r="57136" customFormat="false" ht="12" hidden="false" customHeight="false" outlineLevel="0" collapsed="false">
      <c r="BS57136" s="96" t="n">
        <f aca="false">BR57136-2.5</f>
        <v>-2.5</v>
      </c>
    </row>
    <row r="57137" customFormat="false" ht="12" hidden="false" customHeight="false" outlineLevel="0" collapsed="false">
      <c r="BS57137" s="96" t="n">
        <f aca="false">BR57137-2.5</f>
        <v>-2.5</v>
      </c>
    </row>
    <row r="57138" customFormat="false" ht="12" hidden="false" customHeight="false" outlineLevel="0" collapsed="false">
      <c r="BS57138" s="96" t="n">
        <f aca="false">BR57138-2.5</f>
        <v>-2.5</v>
      </c>
    </row>
    <row r="57139" customFormat="false" ht="12" hidden="false" customHeight="false" outlineLevel="0" collapsed="false">
      <c r="BS57139" s="96" t="n">
        <f aca="false">BR57139-2.5</f>
        <v>-2.5</v>
      </c>
    </row>
    <row r="57140" customFormat="false" ht="12" hidden="false" customHeight="false" outlineLevel="0" collapsed="false">
      <c r="BS57140" s="96" t="n">
        <f aca="false">BR57140-2.5</f>
        <v>-2.5</v>
      </c>
    </row>
    <row r="57141" customFormat="false" ht="12" hidden="false" customHeight="false" outlineLevel="0" collapsed="false">
      <c r="BS57141" s="96" t="n">
        <f aca="false">BR57141-2.5</f>
        <v>-2.5</v>
      </c>
    </row>
    <row r="57142" customFormat="false" ht="12" hidden="false" customHeight="false" outlineLevel="0" collapsed="false">
      <c r="BS57142" s="96" t="n">
        <f aca="false">BR57142-2.5</f>
        <v>-2.5</v>
      </c>
    </row>
    <row r="57143" customFormat="false" ht="12" hidden="false" customHeight="false" outlineLevel="0" collapsed="false">
      <c r="BS57143" s="96" t="n">
        <f aca="false">BR57143-2.5</f>
        <v>-2.5</v>
      </c>
    </row>
    <row r="57144" customFormat="false" ht="12" hidden="false" customHeight="false" outlineLevel="0" collapsed="false">
      <c r="BS57144" s="96" t="n">
        <f aca="false">BR57144-2.5</f>
        <v>-2.5</v>
      </c>
    </row>
    <row r="57145" customFormat="false" ht="12" hidden="false" customHeight="false" outlineLevel="0" collapsed="false">
      <c r="BS57145" s="96" t="n">
        <f aca="false">BR57145-2.5</f>
        <v>-2.5</v>
      </c>
    </row>
    <row r="57146" customFormat="false" ht="12" hidden="false" customHeight="false" outlineLevel="0" collapsed="false">
      <c r="BS57146" s="96" t="n">
        <f aca="false">BR57146-2.5</f>
        <v>-2.5</v>
      </c>
    </row>
    <row r="57147" customFormat="false" ht="12" hidden="false" customHeight="false" outlineLevel="0" collapsed="false">
      <c r="BS57147" s="96" t="n">
        <f aca="false">BR57147-2.5</f>
        <v>-2.5</v>
      </c>
    </row>
    <row r="57148" customFormat="false" ht="12" hidden="false" customHeight="false" outlineLevel="0" collapsed="false">
      <c r="BS57148" s="96" t="n">
        <f aca="false">BR57148-2.5</f>
        <v>-2.5</v>
      </c>
    </row>
    <row r="57149" customFormat="false" ht="12" hidden="false" customHeight="false" outlineLevel="0" collapsed="false">
      <c r="BS57149" s="96" t="n">
        <f aca="false">BR57149-2.5</f>
        <v>-2.5</v>
      </c>
    </row>
    <row r="57150" customFormat="false" ht="12" hidden="false" customHeight="false" outlineLevel="0" collapsed="false">
      <c r="BS57150" s="96" t="n">
        <f aca="false">BR57150-2.5</f>
        <v>-2.5</v>
      </c>
    </row>
    <row r="57151" customFormat="false" ht="12" hidden="false" customHeight="false" outlineLevel="0" collapsed="false">
      <c r="BS57151" s="96" t="n">
        <f aca="false">BR57151-2.5</f>
        <v>-2.5</v>
      </c>
    </row>
    <row r="57152" customFormat="false" ht="12" hidden="false" customHeight="false" outlineLevel="0" collapsed="false">
      <c r="BS57152" s="96" t="n">
        <f aca="false">BR57152-2.5</f>
        <v>-2.5</v>
      </c>
    </row>
    <row r="57153" customFormat="false" ht="12" hidden="false" customHeight="false" outlineLevel="0" collapsed="false">
      <c r="BS57153" s="96" t="n">
        <f aca="false">BR57153-2.5</f>
        <v>-2.5</v>
      </c>
    </row>
    <row r="57154" customFormat="false" ht="12" hidden="false" customHeight="false" outlineLevel="0" collapsed="false">
      <c r="BS57154" s="96" t="n">
        <f aca="false">BR57154-2.5</f>
        <v>-2.5</v>
      </c>
    </row>
    <row r="57155" customFormat="false" ht="12" hidden="false" customHeight="false" outlineLevel="0" collapsed="false">
      <c r="BS57155" s="96" t="n">
        <f aca="false">BR57155-2.5</f>
        <v>-2.5</v>
      </c>
    </row>
    <row r="57156" customFormat="false" ht="12" hidden="false" customHeight="false" outlineLevel="0" collapsed="false">
      <c r="BS57156" s="96" t="n">
        <f aca="false">BR57156-2.5</f>
        <v>-2.5</v>
      </c>
    </row>
    <row r="57157" customFormat="false" ht="12" hidden="false" customHeight="false" outlineLevel="0" collapsed="false">
      <c r="BS57157" s="96" t="n">
        <f aca="false">BR57157-2.5</f>
        <v>-2.5</v>
      </c>
    </row>
    <row r="57158" customFormat="false" ht="12" hidden="false" customHeight="false" outlineLevel="0" collapsed="false">
      <c r="BS57158" s="96" t="n">
        <f aca="false">BR57158-2.5</f>
        <v>-2.5</v>
      </c>
    </row>
    <row r="57159" customFormat="false" ht="12" hidden="false" customHeight="false" outlineLevel="0" collapsed="false">
      <c r="BS57159" s="96" t="n">
        <f aca="false">BR57159-2.5</f>
        <v>-2.5</v>
      </c>
    </row>
    <row r="57160" customFormat="false" ht="12" hidden="false" customHeight="false" outlineLevel="0" collapsed="false">
      <c r="BS57160" s="96" t="n">
        <f aca="false">BR57160-2.5</f>
        <v>-2.5</v>
      </c>
    </row>
    <row r="57161" customFormat="false" ht="12" hidden="false" customHeight="false" outlineLevel="0" collapsed="false">
      <c r="BS57161" s="96" t="n">
        <f aca="false">BR57161-2.5</f>
        <v>-2.5</v>
      </c>
    </row>
    <row r="57162" customFormat="false" ht="12" hidden="false" customHeight="false" outlineLevel="0" collapsed="false">
      <c r="BS57162" s="96" t="n">
        <f aca="false">BR57162-2.5</f>
        <v>-2.5</v>
      </c>
    </row>
    <row r="57163" customFormat="false" ht="12" hidden="false" customHeight="false" outlineLevel="0" collapsed="false">
      <c r="BS57163" s="96" t="n">
        <f aca="false">BR57163-2.5</f>
        <v>-2.5</v>
      </c>
    </row>
    <row r="57164" customFormat="false" ht="12" hidden="false" customHeight="false" outlineLevel="0" collapsed="false">
      <c r="BS57164" s="96" t="n">
        <f aca="false">BR57164-2.5</f>
        <v>-2.5</v>
      </c>
    </row>
    <row r="57165" customFormat="false" ht="12" hidden="false" customHeight="false" outlineLevel="0" collapsed="false">
      <c r="BS57165" s="96" t="n">
        <f aca="false">BR57165-2.5</f>
        <v>-2.5</v>
      </c>
    </row>
    <row r="57166" customFormat="false" ht="12" hidden="false" customHeight="false" outlineLevel="0" collapsed="false">
      <c r="BS57166" s="96" t="n">
        <f aca="false">BR57166-2.5</f>
        <v>-2.5</v>
      </c>
    </row>
    <row r="57167" customFormat="false" ht="12" hidden="false" customHeight="false" outlineLevel="0" collapsed="false">
      <c r="BS57167" s="96" t="n">
        <f aca="false">BR57167-2.5</f>
        <v>-2.5</v>
      </c>
    </row>
    <row r="57168" customFormat="false" ht="12" hidden="false" customHeight="false" outlineLevel="0" collapsed="false">
      <c r="BS57168" s="96" t="n">
        <f aca="false">BR57168-2.5</f>
        <v>-2.5</v>
      </c>
    </row>
    <row r="57169" customFormat="false" ht="12" hidden="false" customHeight="false" outlineLevel="0" collapsed="false">
      <c r="BS57169" s="96" t="n">
        <f aca="false">BR57169-2.5</f>
        <v>-2.5</v>
      </c>
    </row>
    <row r="57170" customFormat="false" ht="12" hidden="false" customHeight="false" outlineLevel="0" collapsed="false">
      <c r="BS57170" s="96" t="n">
        <f aca="false">BR57170-2.5</f>
        <v>-2.5</v>
      </c>
    </row>
    <row r="57171" customFormat="false" ht="12" hidden="false" customHeight="false" outlineLevel="0" collapsed="false">
      <c r="BS57171" s="96" t="n">
        <f aca="false">BR57171-2.5</f>
        <v>-2.5</v>
      </c>
    </row>
    <row r="57172" customFormat="false" ht="12" hidden="false" customHeight="false" outlineLevel="0" collapsed="false">
      <c r="BS57172" s="96" t="n">
        <f aca="false">BR57172-2.5</f>
        <v>-2.5</v>
      </c>
    </row>
    <row r="57173" customFormat="false" ht="12" hidden="false" customHeight="false" outlineLevel="0" collapsed="false">
      <c r="BS57173" s="96" t="n">
        <f aca="false">BR57173-2.5</f>
        <v>-2.5</v>
      </c>
    </row>
    <row r="57174" customFormat="false" ht="12" hidden="false" customHeight="false" outlineLevel="0" collapsed="false">
      <c r="BS57174" s="96" t="n">
        <f aca="false">BR57174-2.5</f>
        <v>-2.5</v>
      </c>
    </row>
    <row r="57175" customFormat="false" ht="12" hidden="false" customHeight="false" outlineLevel="0" collapsed="false">
      <c r="BS57175" s="96" t="n">
        <f aca="false">BR57175-2.5</f>
        <v>-2.5</v>
      </c>
    </row>
    <row r="57176" customFormat="false" ht="12" hidden="false" customHeight="false" outlineLevel="0" collapsed="false">
      <c r="BS57176" s="96" t="n">
        <f aca="false">BR57176-2.5</f>
        <v>-2.5</v>
      </c>
    </row>
    <row r="57177" customFormat="false" ht="12" hidden="false" customHeight="false" outlineLevel="0" collapsed="false">
      <c r="BS57177" s="96" t="n">
        <f aca="false">BR57177-2.5</f>
        <v>-2.5</v>
      </c>
    </row>
    <row r="57178" customFormat="false" ht="12" hidden="false" customHeight="false" outlineLevel="0" collapsed="false">
      <c r="BS57178" s="96" t="n">
        <f aca="false">BR57178-2.5</f>
        <v>-2.5</v>
      </c>
    </row>
    <row r="57179" customFormat="false" ht="12" hidden="false" customHeight="false" outlineLevel="0" collapsed="false">
      <c r="BS57179" s="96" t="n">
        <f aca="false">BR57179-2.5</f>
        <v>-2.5</v>
      </c>
    </row>
    <row r="57180" customFormat="false" ht="12" hidden="false" customHeight="false" outlineLevel="0" collapsed="false">
      <c r="BS57180" s="96" t="n">
        <f aca="false">BR57180-2.5</f>
        <v>-2.5</v>
      </c>
    </row>
    <row r="57181" customFormat="false" ht="12" hidden="false" customHeight="false" outlineLevel="0" collapsed="false">
      <c r="BS57181" s="96" t="n">
        <f aca="false">BR57181-2.5</f>
        <v>-2.5</v>
      </c>
    </row>
    <row r="57182" customFormat="false" ht="12" hidden="false" customHeight="false" outlineLevel="0" collapsed="false">
      <c r="BS57182" s="96" t="n">
        <f aca="false">BR57182-2.5</f>
        <v>-2.5</v>
      </c>
    </row>
    <row r="57183" customFormat="false" ht="12" hidden="false" customHeight="false" outlineLevel="0" collapsed="false">
      <c r="BS57183" s="96" t="n">
        <f aca="false">BR57183-2.5</f>
        <v>-2.5</v>
      </c>
    </row>
    <row r="57184" customFormat="false" ht="12" hidden="false" customHeight="false" outlineLevel="0" collapsed="false">
      <c r="BS57184" s="96" t="n">
        <f aca="false">BR57184-2.5</f>
        <v>-2.5</v>
      </c>
    </row>
    <row r="57185" customFormat="false" ht="12" hidden="false" customHeight="false" outlineLevel="0" collapsed="false">
      <c r="BS57185" s="96" t="n">
        <f aca="false">BR57185-2.5</f>
        <v>-2.5</v>
      </c>
    </row>
    <row r="57186" customFormat="false" ht="12" hidden="false" customHeight="false" outlineLevel="0" collapsed="false">
      <c r="BS57186" s="96" t="n">
        <f aca="false">BR57186-2.5</f>
        <v>-2.5</v>
      </c>
    </row>
    <row r="57187" customFormat="false" ht="12" hidden="false" customHeight="false" outlineLevel="0" collapsed="false">
      <c r="BS57187" s="96" t="n">
        <f aca="false">BR57187-2.5</f>
        <v>-2.5</v>
      </c>
    </row>
    <row r="57188" customFormat="false" ht="12" hidden="false" customHeight="false" outlineLevel="0" collapsed="false">
      <c r="BS57188" s="96" t="n">
        <f aca="false">BR57188-2.5</f>
        <v>-2.5</v>
      </c>
    </row>
    <row r="57189" customFormat="false" ht="12" hidden="false" customHeight="false" outlineLevel="0" collapsed="false">
      <c r="BS57189" s="96" t="n">
        <f aca="false">BR57189-2.5</f>
        <v>-2.5</v>
      </c>
    </row>
    <row r="57190" customFormat="false" ht="12" hidden="false" customHeight="false" outlineLevel="0" collapsed="false">
      <c r="BS57190" s="96" t="n">
        <f aca="false">BR57190-2.5</f>
        <v>-2.5</v>
      </c>
    </row>
    <row r="57191" customFormat="false" ht="12" hidden="false" customHeight="false" outlineLevel="0" collapsed="false">
      <c r="BS57191" s="96" t="n">
        <f aca="false">BR57191-2.5</f>
        <v>-2.5</v>
      </c>
    </row>
    <row r="57192" customFormat="false" ht="12" hidden="false" customHeight="false" outlineLevel="0" collapsed="false">
      <c r="BS57192" s="96" t="n">
        <f aca="false">BR57192-2.5</f>
        <v>-2.5</v>
      </c>
    </row>
    <row r="57193" customFormat="false" ht="12" hidden="false" customHeight="false" outlineLevel="0" collapsed="false">
      <c r="BS57193" s="96" t="n">
        <f aca="false">BR57193-2.5</f>
        <v>-2.5</v>
      </c>
    </row>
    <row r="57194" customFormat="false" ht="12" hidden="false" customHeight="false" outlineLevel="0" collapsed="false">
      <c r="BS57194" s="96" t="n">
        <f aca="false">BR57194-2.5</f>
        <v>-2.5</v>
      </c>
    </row>
    <row r="57195" customFormat="false" ht="12" hidden="false" customHeight="false" outlineLevel="0" collapsed="false">
      <c r="BS57195" s="96" t="n">
        <f aca="false">BR57195-2.5</f>
        <v>-2.5</v>
      </c>
    </row>
    <row r="57196" customFormat="false" ht="12" hidden="false" customHeight="false" outlineLevel="0" collapsed="false">
      <c r="BS57196" s="96" t="n">
        <f aca="false">BR57196-2.5</f>
        <v>-2.5</v>
      </c>
    </row>
    <row r="57197" customFormat="false" ht="12" hidden="false" customHeight="false" outlineLevel="0" collapsed="false">
      <c r="BS57197" s="96" t="n">
        <f aca="false">BR57197-2.5</f>
        <v>-2.5</v>
      </c>
    </row>
    <row r="57198" customFormat="false" ht="12" hidden="false" customHeight="false" outlineLevel="0" collapsed="false">
      <c r="BS57198" s="96" t="n">
        <f aca="false">BR57198-2.5</f>
        <v>-2.5</v>
      </c>
    </row>
    <row r="57199" customFormat="false" ht="12" hidden="false" customHeight="false" outlineLevel="0" collapsed="false">
      <c r="BS57199" s="96" t="n">
        <f aca="false">BR57199-2.5</f>
        <v>-2.5</v>
      </c>
    </row>
    <row r="57200" customFormat="false" ht="12" hidden="false" customHeight="false" outlineLevel="0" collapsed="false">
      <c r="BS57200" s="96" t="n">
        <f aca="false">BR57200-2.5</f>
        <v>-2.5</v>
      </c>
    </row>
    <row r="57201" customFormat="false" ht="12" hidden="false" customHeight="false" outlineLevel="0" collapsed="false">
      <c r="BS57201" s="96" t="n">
        <f aca="false">BR57201-2.5</f>
        <v>-2.5</v>
      </c>
    </row>
    <row r="57202" customFormat="false" ht="12" hidden="false" customHeight="false" outlineLevel="0" collapsed="false">
      <c r="BS57202" s="96" t="n">
        <f aca="false">BR57202-2.5</f>
        <v>-2.5</v>
      </c>
    </row>
    <row r="57203" customFormat="false" ht="12" hidden="false" customHeight="false" outlineLevel="0" collapsed="false">
      <c r="BS57203" s="96" t="n">
        <f aca="false">BR57203-2.5</f>
        <v>-2.5</v>
      </c>
    </row>
    <row r="57204" customFormat="false" ht="12" hidden="false" customHeight="false" outlineLevel="0" collapsed="false">
      <c r="BS57204" s="96" t="n">
        <f aca="false">BR57204-2.5</f>
        <v>-2.5</v>
      </c>
    </row>
    <row r="57205" customFormat="false" ht="12" hidden="false" customHeight="false" outlineLevel="0" collapsed="false">
      <c r="BS57205" s="96" t="n">
        <f aca="false">BR57205-2.5</f>
        <v>-2.5</v>
      </c>
    </row>
    <row r="57206" customFormat="false" ht="12" hidden="false" customHeight="false" outlineLevel="0" collapsed="false">
      <c r="BS57206" s="96" t="n">
        <f aca="false">BR57206-2.5</f>
        <v>-2.5</v>
      </c>
    </row>
    <row r="57207" customFormat="false" ht="12" hidden="false" customHeight="false" outlineLevel="0" collapsed="false">
      <c r="BS57207" s="96" t="n">
        <f aca="false">BR57207-2.5</f>
        <v>-2.5</v>
      </c>
    </row>
    <row r="57208" customFormat="false" ht="12" hidden="false" customHeight="false" outlineLevel="0" collapsed="false">
      <c r="BS57208" s="96" t="n">
        <f aca="false">BR57208-2.5</f>
        <v>-2.5</v>
      </c>
    </row>
    <row r="57209" customFormat="false" ht="12" hidden="false" customHeight="false" outlineLevel="0" collapsed="false">
      <c r="BS57209" s="96" t="n">
        <f aca="false">BR57209-2.5</f>
        <v>-2.5</v>
      </c>
    </row>
    <row r="57210" customFormat="false" ht="12" hidden="false" customHeight="false" outlineLevel="0" collapsed="false">
      <c r="BS57210" s="96" t="n">
        <f aca="false">BR57210-2.5</f>
        <v>-2.5</v>
      </c>
    </row>
    <row r="57211" customFormat="false" ht="12" hidden="false" customHeight="false" outlineLevel="0" collapsed="false">
      <c r="BS57211" s="96" t="n">
        <f aca="false">BR57211-2.5</f>
        <v>-2.5</v>
      </c>
    </row>
    <row r="57212" customFormat="false" ht="12" hidden="false" customHeight="false" outlineLevel="0" collapsed="false">
      <c r="BS57212" s="96" t="n">
        <f aca="false">BR57212-2.5</f>
        <v>-2.5</v>
      </c>
    </row>
    <row r="57213" customFormat="false" ht="12" hidden="false" customHeight="false" outlineLevel="0" collapsed="false">
      <c r="BS57213" s="96" t="n">
        <f aca="false">BR57213-2.5</f>
        <v>-2.5</v>
      </c>
    </row>
    <row r="57214" customFormat="false" ht="12" hidden="false" customHeight="false" outlineLevel="0" collapsed="false">
      <c r="BS57214" s="96" t="n">
        <f aca="false">BR57214-2.5</f>
        <v>-2.5</v>
      </c>
    </row>
    <row r="57215" customFormat="false" ht="12" hidden="false" customHeight="false" outlineLevel="0" collapsed="false">
      <c r="BS57215" s="96" t="n">
        <f aca="false">BR57215-2.5</f>
        <v>-2.5</v>
      </c>
    </row>
    <row r="57216" customFormat="false" ht="12" hidden="false" customHeight="false" outlineLevel="0" collapsed="false">
      <c r="BS57216" s="96" t="n">
        <f aca="false">BR57216-2.5</f>
        <v>-2.5</v>
      </c>
    </row>
    <row r="57217" customFormat="false" ht="12" hidden="false" customHeight="false" outlineLevel="0" collapsed="false">
      <c r="BS57217" s="96" t="n">
        <f aca="false">BR57217-2.5</f>
        <v>-2.5</v>
      </c>
    </row>
    <row r="57218" customFormat="false" ht="12" hidden="false" customHeight="false" outlineLevel="0" collapsed="false">
      <c r="BS57218" s="96" t="n">
        <f aca="false">BR57218-2.5</f>
        <v>-2.5</v>
      </c>
    </row>
    <row r="57219" customFormat="false" ht="12" hidden="false" customHeight="false" outlineLevel="0" collapsed="false">
      <c r="BS57219" s="96" t="n">
        <f aca="false">BR57219-2.5</f>
        <v>-2.5</v>
      </c>
    </row>
    <row r="57220" customFormat="false" ht="12" hidden="false" customHeight="false" outlineLevel="0" collapsed="false">
      <c r="BS57220" s="96" t="n">
        <f aca="false">BR57220-2.5</f>
        <v>-2.5</v>
      </c>
    </row>
    <row r="57221" customFormat="false" ht="12" hidden="false" customHeight="false" outlineLevel="0" collapsed="false">
      <c r="BS57221" s="96" t="n">
        <f aca="false">BR57221-2.5</f>
        <v>-2.5</v>
      </c>
    </row>
    <row r="57222" customFormat="false" ht="12" hidden="false" customHeight="false" outlineLevel="0" collapsed="false">
      <c r="BS57222" s="96" t="n">
        <f aca="false">BR57222-2.5</f>
        <v>-2.5</v>
      </c>
    </row>
    <row r="57223" customFormat="false" ht="12" hidden="false" customHeight="false" outlineLevel="0" collapsed="false">
      <c r="BS57223" s="96" t="n">
        <f aca="false">BR57223-2.5</f>
        <v>-2.5</v>
      </c>
    </row>
    <row r="57224" customFormat="false" ht="12" hidden="false" customHeight="false" outlineLevel="0" collapsed="false">
      <c r="BS57224" s="96" t="n">
        <f aca="false">BR57224-2.5</f>
        <v>-2.5</v>
      </c>
    </row>
    <row r="57225" customFormat="false" ht="12" hidden="false" customHeight="false" outlineLevel="0" collapsed="false">
      <c r="BS57225" s="96" t="n">
        <f aca="false">BR57225-2.5</f>
        <v>-2.5</v>
      </c>
    </row>
    <row r="57226" customFormat="false" ht="12" hidden="false" customHeight="false" outlineLevel="0" collapsed="false">
      <c r="BS57226" s="96" t="n">
        <f aca="false">BR57226-2.5</f>
        <v>-2.5</v>
      </c>
    </row>
    <row r="57227" customFormat="false" ht="12" hidden="false" customHeight="false" outlineLevel="0" collapsed="false">
      <c r="BS57227" s="96" t="n">
        <f aca="false">BR57227-2.5</f>
        <v>-2.5</v>
      </c>
    </row>
    <row r="57228" customFormat="false" ht="12" hidden="false" customHeight="false" outlineLevel="0" collapsed="false">
      <c r="BS57228" s="96" t="n">
        <f aca="false">BR57228-2.5</f>
        <v>-2.5</v>
      </c>
    </row>
    <row r="57229" customFormat="false" ht="12" hidden="false" customHeight="false" outlineLevel="0" collapsed="false">
      <c r="BS57229" s="96" t="n">
        <f aca="false">BR57229-2.5</f>
        <v>-2.5</v>
      </c>
    </row>
    <row r="57230" customFormat="false" ht="12" hidden="false" customHeight="false" outlineLevel="0" collapsed="false">
      <c r="BS57230" s="96" t="n">
        <f aca="false">BR57230-2.5</f>
        <v>-2.5</v>
      </c>
    </row>
    <row r="57231" customFormat="false" ht="12" hidden="false" customHeight="false" outlineLevel="0" collapsed="false">
      <c r="BS57231" s="96" t="n">
        <f aca="false">BR57231-2.5</f>
        <v>-2.5</v>
      </c>
    </row>
    <row r="57232" customFormat="false" ht="12" hidden="false" customHeight="false" outlineLevel="0" collapsed="false">
      <c r="BS57232" s="96" t="n">
        <f aca="false">BR57232-2.5</f>
        <v>-2.5</v>
      </c>
    </row>
    <row r="57233" customFormat="false" ht="12" hidden="false" customHeight="false" outlineLevel="0" collapsed="false">
      <c r="BS57233" s="96" t="n">
        <f aca="false">BR57233-2.5</f>
        <v>-2.5</v>
      </c>
    </row>
    <row r="57234" customFormat="false" ht="12" hidden="false" customHeight="false" outlineLevel="0" collapsed="false">
      <c r="BS57234" s="96" t="n">
        <f aca="false">BR57234-2.5</f>
        <v>-2.5</v>
      </c>
    </row>
    <row r="57235" customFormat="false" ht="12" hidden="false" customHeight="false" outlineLevel="0" collapsed="false">
      <c r="BS57235" s="96" t="n">
        <f aca="false">BR57235-2.5</f>
        <v>-2.5</v>
      </c>
    </row>
    <row r="57236" customFormat="false" ht="12" hidden="false" customHeight="false" outlineLevel="0" collapsed="false">
      <c r="BS57236" s="96" t="n">
        <f aca="false">BR57236-2.5</f>
        <v>-2.5</v>
      </c>
    </row>
    <row r="57237" customFormat="false" ht="12" hidden="false" customHeight="false" outlineLevel="0" collapsed="false">
      <c r="BS57237" s="96" t="n">
        <f aca="false">BR57237-2.5</f>
        <v>-2.5</v>
      </c>
    </row>
    <row r="57238" customFormat="false" ht="12" hidden="false" customHeight="false" outlineLevel="0" collapsed="false">
      <c r="BS57238" s="96" t="n">
        <f aca="false">BR57238-2.5</f>
        <v>-2.5</v>
      </c>
    </row>
    <row r="57239" customFormat="false" ht="12" hidden="false" customHeight="false" outlineLevel="0" collapsed="false">
      <c r="BS57239" s="96" t="n">
        <f aca="false">BR57239-2.5</f>
        <v>-2.5</v>
      </c>
    </row>
    <row r="57240" customFormat="false" ht="12" hidden="false" customHeight="false" outlineLevel="0" collapsed="false">
      <c r="BS57240" s="96" t="n">
        <f aca="false">BR57240-2.5</f>
        <v>-2.5</v>
      </c>
    </row>
    <row r="57241" customFormat="false" ht="12" hidden="false" customHeight="false" outlineLevel="0" collapsed="false">
      <c r="BS57241" s="96" t="n">
        <f aca="false">BR57241-2.5</f>
        <v>-2.5</v>
      </c>
    </row>
    <row r="57242" customFormat="false" ht="12" hidden="false" customHeight="false" outlineLevel="0" collapsed="false">
      <c r="BS57242" s="96" t="n">
        <f aca="false">BR57242-2.5</f>
        <v>-2.5</v>
      </c>
    </row>
    <row r="57243" customFormat="false" ht="12" hidden="false" customHeight="false" outlineLevel="0" collapsed="false">
      <c r="BS57243" s="96" t="n">
        <f aca="false">BR57243-2.5</f>
        <v>-2.5</v>
      </c>
    </row>
    <row r="57244" customFormat="false" ht="12" hidden="false" customHeight="false" outlineLevel="0" collapsed="false">
      <c r="BS57244" s="96" t="n">
        <f aca="false">BR57244-2.5</f>
        <v>-2.5</v>
      </c>
    </row>
    <row r="57245" customFormat="false" ht="12" hidden="false" customHeight="false" outlineLevel="0" collapsed="false">
      <c r="BS57245" s="96" t="n">
        <f aca="false">BR57245-2.5</f>
        <v>-2.5</v>
      </c>
    </row>
    <row r="57246" customFormat="false" ht="12" hidden="false" customHeight="false" outlineLevel="0" collapsed="false">
      <c r="BS57246" s="96" t="n">
        <f aca="false">BR57246-2.5</f>
        <v>-2.5</v>
      </c>
    </row>
    <row r="57247" customFormat="false" ht="12" hidden="false" customHeight="false" outlineLevel="0" collapsed="false">
      <c r="BS57247" s="96" t="n">
        <f aca="false">BR57247-2.5</f>
        <v>-2.5</v>
      </c>
    </row>
    <row r="57248" customFormat="false" ht="12" hidden="false" customHeight="false" outlineLevel="0" collapsed="false">
      <c r="BS57248" s="96" t="n">
        <f aca="false">BR57248-2.5</f>
        <v>-2.5</v>
      </c>
    </row>
    <row r="57249" customFormat="false" ht="12" hidden="false" customHeight="false" outlineLevel="0" collapsed="false">
      <c r="BS57249" s="96" t="n">
        <f aca="false">BR57249-2.5</f>
        <v>-2.5</v>
      </c>
    </row>
    <row r="57250" customFormat="false" ht="12" hidden="false" customHeight="false" outlineLevel="0" collapsed="false">
      <c r="BS57250" s="96" t="n">
        <f aca="false">BR57250-2.5</f>
        <v>-2.5</v>
      </c>
    </row>
    <row r="57251" customFormat="false" ht="12" hidden="false" customHeight="false" outlineLevel="0" collapsed="false">
      <c r="BS57251" s="96" t="n">
        <f aca="false">BR57251-2.5</f>
        <v>-2.5</v>
      </c>
    </row>
    <row r="57252" customFormat="false" ht="12" hidden="false" customHeight="false" outlineLevel="0" collapsed="false">
      <c r="BS57252" s="96" t="n">
        <f aca="false">BR57252-2.5</f>
        <v>-2.5</v>
      </c>
    </row>
    <row r="57253" customFormat="false" ht="12" hidden="false" customHeight="false" outlineLevel="0" collapsed="false">
      <c r="BS57253" s="96" t="n">
        <f aca="false">BR57253-2.5</f>
        <v>-2.5</v>
      </c>
    </row>
    <row r="57254" customFormat="false" ht="12" hidden="false" customHeight="false" outlineLevel="0" collapsed="false">
      <c r="BS57254" s="96" t="n">
        <f aca="false">BR57254-2.5</f>
        <v>-2.5</v>
      </c>
    </row>
    <row r="57255" customFormat="false" ht="12" hidden="false" customHeight="false" outlineLevel="0" collapsed="false">
      <c r="BS57255" s="96" t="n">
        <f aca="false">BR57255-2.5</f>
        <v>-2.5</v>
      </c>
    </row>
    <row r="57256" customFormat="false" ht="12" hidden="false" customHeight="false" outlineLevel="0" collapsed="false">
      <c r="BS57256" s="96" t="n">
        <f aca="false">BR57256-2.5</f>
        <v>-2.5</v>
      </c>
    </row>
    <row r="57257" customFormat="false" ht="12" hidden="false" customHeight="false" outlineLevel="0" collapsed="false">
      <c r="BS57257" s="96" t="n">
        <f aca="false">BR57257-2.5</f>
        <v>-2.5</v>
      </c>
    </row>
    <row r="57258" customFormat="false" ht="12" hidden="false" customHeight="false" outlineLevel="0" collapsed="false">
      <c r="BS57258" s="96" t="n">
        <f aca="false">BR57258-2.5</f>
        <v>-2.5</v>
      </c>
    </row>
    <row r="57259" customFormat="false" ht="12" hidden="false" customHeight="false" outlineLevel="0" collapsed="false">
      <c r="BS57259" s="96" t="n">
        <f aca="false">BR57259-2.5</f>
        <v>-2.5</v>
      </c>
    </row>
    <row r="57260" customFormat="false" ht="12" hidden="false" customHeight="false" outlineLevel="0" collapsed="false">
      <c r="BS57260" s="96" t="n">
        <f aca="false">BR57260-2.5</f>
        <v>-2.5</v>
      </c>
    </row>
    <row r="57261" customFormat="false" ht="12" hidden="false" customHeight="false" outlineLevel="0" collapsed="false">
      <c r="BS57261" s="96" t="n">
        <f aca="false">BR57261-2.5</f>
        <v>-2.5</v>
      </c>
    </row>
    <row r="57262" customFormat="false" ht="12" hidden="false" customHeight="false" outlineLevel="0" collapsed="false">
      <c r="BS57262" s="96" t="n">
        <f aca="false">BR57262-2.5</f>
        <v>-2.5</v>
      </c>
    </row>
    <row r="57263" customFormat="false" ht="12" hidden="false" customHeight="false" outlineLevel="0" collapsed="false">
      <c r="BS57263" s="96" t="n">
        <f aca="false">BR57263-2.5</f>
        <v>-2.5</v>
      </c>
    </row>
    <row r="57264" customFormat="false" ht="12" hidden="false" customHeight="false" outlineLevel="0" collapsed="false">
      <c r="BS57264" s="96" t="n">
        <f aca="false">BR57264-2.5</f>
        <v>-2.5</v>
      </c>
    </row>
    <row r="57265" customFormat="false" ht="12" hidden="false" customHeight="false" outlineLevel="0" collapsed="false">
      <c r="BS57265" s="96" t="n">
        <f aca="false">BR57265-2.5</f>
        <v>-2.5</v>
      </c>
    </row>
    <row r="57266" customFormat="false" ht="12" hidden="false" customHeight="false" outlineLevel="0" collapsed="false">
      <c r="BS57266" s="96" t="n">
        <f aca="false">BR57266-2.5</f>
        <v>-2.5</v>
      </c>
    </row>
    <row r="57267" customFormat="false" ht="12" hidden="false" customHeight="false" outlineLevel="0" collapsed="false">
      <c r="BS57267" s="96" t="n">
        <f aca="false">BR57267-2.5</f>
        <v>-2.5</v>
      </c>
    </row>
    <row r="57268" customFormat="false" ht="12" hidden="false" customHeight="false" outlineLevel="0" collapsed="false">
      <c r="BS57268" s="96" t="n">
        <f aca="false">BR57268-2.5</f>
        <v>-2.5</v>
      </c>
    </row>
    <row r="57269" customFormat="false" ht="12" hidden="false" customHeight="false" outlineLevel="0" collapsed="false">
      <c r="BS57269" s="96" t="n">
        <f aca="false">BR57269-2.5</f>
        <v>-2.5</v>
      </c>
    </row>
    <row r="57270" customFormat="false" ht="12" hidden="false" customHeight="false" outlineLevel="0" collapsed="false">
      <c r="BS57270" s="96" t="n">
        <f aca="false">BR57270-2.5</f>
        <v>-2.5</v>
      </c>
    </row>
    <row r="57271" customFormat="false" ht="12" hidden="false" customHeight="false" outlineLevel="0" collapsed="false">
      <c r="BS57271" s="96" t="n">
        <f aca="false">BR57271-2.5</f>
        <v>-2.5</v>
      </c>
    </row>
    <row r="57272" customFormat="false" ht="12" hidden="false" customHeight="false" outlineLevel="0" collapsed="false">
      <c r="BS57272" s="96" t="n">
        <f aca="false">BR57272-2.5</f>
        <v>-2.5</v>
      </c>
    </row>
    <row r="57273" customFormat="false" ht="12" hidden="false" customHeight="false" outlineLevel="0" collapsed="false">
      <c r="BS57273" s="96" t="n">
        <f aca="false">BR57273-2.5</f>
        <v>-2.5</v>
      </c>
    </row>
    <row r="57274" customFormat="false" ht="12" hidden="false" customHeight="false" outlineLevel="0" collapsed="false">
      <c r="BS57274" s="96" t="n">
        <f aca="false">BR57274-2.5</f>
        <v>-2.5</v>
      </c>
    </row>
    <row r="57275" customFormat="false" ht="12" hidden="false" customHeight="false" outlineLevel="0" collapsed="false">
      <c r="BS57275" s="96" t="n">
        <f aca="false">BR57275-2.5</f>
        <v>-2.5</v>
      </c>
    </row>
    <row r="57276" customFormat="false" ht="12" hidden="false" customHeight="false" outlineLevel="0" collapsed="false">
      <c r="BS57276" s="96" t="n">
        <f aca="false">BR57276-2.5</f>
        <v>-2.5</v>
      </c>
    </row>
    <row r="57277" customFormat="false" ht="12" hidden="false" customHeight="false" outlineLevel="0" collapsed="false">
      <c r="BS57277" s="96" t="n">
        <f aca="false">BR57277-2.5</f>
        <v>-2.5</v>
      </c>
    </row>
    <row r="57278" customFormat="false" ht="12" hidden="false" customHeight="false" outlineLevel="0" collapsed="false">
      <c r="BS57278" s="96" t="n">
        <f aca="false">BR57278-2.5</f>
        <v>-2.5</v>
      </c>
    </row>
    <row r="57279" customFormat="false" ht="12" hidden="false" customHeight="false" outlineLevel="0" collapsed="false">
      <c r="BS57279" s="96" t="n">
        <f aca="false">BR57279-2.5</f>
        <v>-2.5</v>
      </c>
    </row>
    <row r="57280" customFormat="false" ht="12" hidden="false" customHeight="false" outlineLevel="0" collapsed="false">
      <c r="BS57280" s="96" t="n">
        <f aca="false">BR57280-2.5</f>
        <v>-2.5</v>
      </c>
    </row>
    <row r="57281" customFormat="false" ht="12" hidden="false" customHeight="false" outlineLevel="0" collapsed="false">
      <c r="BS57281" s="96" t="n">
        <f aca="false">BR57281-2.5</f>
        <v>-2.5</v>
      </c>
    </row>
    <row r="57282" customFormat="false" ht="12" hidden="false" customHeight="false" outlineLevel="0" collapsed="false">
      <c r="BS57282" s="96" t="n">
        <f aca="false">BR57282-2.5</f>
        <v>-2.5</v>
      </c>
    </row>
    <row r="57283" customFormat="false" ht="12" hidden="false" customHeight="false" outlineLevel="0" collapsed="false">
      <c r="BS57283" s="96" t="n">
        <f aca="false">BR57283-2.5</f>
        <v>-2.5</v>
      </c>
    </row>
    <row r="57284" customFormat="false" ht="12" hidden="false" customHeight="false" outlineLevel="0" collapsed="false">
      <c r="BS57284" s="96" t="n">
        <f aca="false">BR57284-2.5</f>
        <v>-2.5</v>
      </c>
    </row>
    <row r="57285" customFormat="false" ht="12" hidden="false" customHeight="false" outlineLevel="0" collapsed="false">
      <c r="BS57285" s="96" t="n">
        <f aca="false">BR57285-2.5</f>
        <v>-2.5</v>
      </c>
    </row>
    <row r="57286" customFormat="false" ht="12" hidden="false" customHeight="false" outlineLevel="0" collapsed="false">
      <c r="BS57286" s="96" t="n">
        <f aca="false">BR57286-2.5</f>
        <v>-2.5</v>
      </c>
    </row>
    <row r="57287" customFormat="false" ht="12" hidden="false" customHeight="false" outlineLevel="0" collapsed="false">
      <c r="BS57287" s="96" t="n">
        <f aca="false">BR57287-2.5</f>
        <v>-2.5</v>
      </c>
    </row>
    <row r="57288" customFormat="false" ht="12" hidden="false" customHeight="false" outlineLevel="0" collapsed="false">
      <c r="BS57288" s="96" t="n">
        <f aca="false">BR57288-2.5</f>
        <v>-2.5</v>
      </c>
    </row>
    <row r="57289" customFormat="false" ht="12" hidden="false" customHeight="false" outlineLevel="0" collapsed="false">
      <c r="BS57289" s="96" t="n">
        <f aca="false">BR57289-2.5</f>
        <v>-2.5</v>
      </c>
    </row>
    <row r="57290" customFormat="false" ht="12" hidden="false" customHeight="false" outlineLevel="0" collapsed="false">
      <c r="BS57290" s="96" t="n">
        <f aca="false">BR57290-2.5</f>
        <v>-2.5</v>
      </c>
    </row>
    <row r="57291" customFormat="false" ht="12" hidden="false" customHeight="false" outlineLevel="0" collapsed="false">
      <c r="BS57291" s="96" t="n">
        <f aca="false">BR57291-2.5</f>
        <v>-2.5</v>
      </c>
    </row>
    <row r="57292" customFormat="false" ht="12" hidden="false" customHeight="false" outlineLevel="0" collapsed="false">
      <c r="BS57292" s="96" t="n">
        <f aca="false">BR57292-2.5</f>
        <v>-2.5</v>
      </c>
    </row>
    <row r="57293" customFormat="false" ht="12" hidden="false" customHeight="false" outlineLevel="0" collapsed="false">
      <c r="BS57293" s="96" t="n">
        <f aca="false">BR57293-2.5</f>
        <v>-2.5</v>
      </c>
    </row>
    <row r="57294" customFormat="false" ht="12" hidden="false" customHeight="false" outlineLevel="0" collapsed="false">
      <c r="BS57294" s="96" t="n">
        <f aca="false">BR57294-2.5</f>
        <v>-2.5</v>
      </c>
    </row>
    <row r="57295" customFormat="false" ht="12" hidden="false" customHeight="false" outlineLevel="0" collapsed="false">
      <c r="BS57295" s="96" t="n">
        <f aca="false">BR57295-2.5</f>
        <v>-2.5</v>
      </c>
    </row>
    <row r="57296" customFormat="false" ht="12" hidden="false" customHeight="false" outlineLevel="0" collapsed="false">
      <c r="BS57296" s="96" t="n">
        <f aca="false">BR57296-2.5</f>
        <v>-2.5</v>
      </c>
    </row>
    <row r="57297" customFormat="false" ht="12" hidden="false" customHeight="false" outlineLevel="0" collapsed="false">
      <c r="BS57297" s="96" t="n">
        <f aca="false">BR57297-2.5</f>
        <v>-2.5</v>
      </c>
    </row>
    <row r="57298" customFormat="false" ht="12" hidden="false" customHeight="false" outlineLevel="0" collapsed="false">
      <c r="BS57298" s="96" t="n">
        <f aca="false">BR57298-2.5</f>
        <v>-2.5</v>
      </c>
    </row>
    <row r="57299" customFormat="false" ht="12" hidden="false" customHeight="false" outlineLevel="0" collapsed="false">
      <c r="BS57299" s="96" t="n">
        <f aca="false">BR57299-2.5</f>
        <v>-2.5</v>
      </c>
    </row>
    <row r="57300" customFormat="false" ht="12" hidden="false" customHeight="false" outlineLevel="0" collapsed="false">
      <c r="BS57300" s="96" t="n">
        <f aca="false">BR57300-2.5</f>
        <v>-2.5</v>
      </c>
    </row>
    <row r="57301" customFormat="false" ht="12" hidden="false" customHeight="false" outlineLevel="0" collapsed="false">
      <c r="BS57301" s="96" t="n">
        <f aca="false">BR57301-2.5</f>
        <v>-2.5</v>
      </c>
    </row>
    <row r="57302" customFormat="false" ht="12" hidden="false" customHeight="false" outlineLevel="0" collapsed="false">
      <c r="BS57302" s="96" t="n">
        <f aca="false">BR57302-2.5</f>
        <v>-2.5</v>
      </c>
    </row>
    <row r="57303" customFormat="false" ht="12" hidden="false" customHeight="false" outlineLevel="0" collapsed="false">
      <c r="BS57303" s="96" t="n">
        <f aca="false">BR57303-2.5</f>
        <v>-2.5</v>
      </c>
    </row>
    <row r="57304" customFormat="false" ht="12" hidden="false" customHeight="false" outlineLevel="0" collapsed="false">
      <c r="BS57304" s="96" t="n">
        <f aca="false">BR57304-2.5</f>
        <v>-2.5</v>
      </c>
    </row>
    <row r="57305" customFormat="false" ht="12" hidden="false" customHeight="false" outlineLevel="0" collapsed="false">
      <c r="BS57305" s="96" t="n">
        <f aca="false">BR57305-2.5</f>
        <v>-2.5</v>
      </c>
    </row>
    <row r="57306" customFormat="false" ht="12" hidden="false" customHeight="false" outlineLevel="0" collapsed="false">
      <c r="BS57306" s="96" t="n">
        <f aca="false">BR57306-2.5</f>
        <v>-2.5</v>
      </c>
    </row>
    <row r="57307" customFormat="false" ht="12" hidden="false" customHeight="false" outlineLevel="0" collapsed="false">
      <c r="BS57307" s="96" t="n">
        <f aca="false">BR57307-2.5</f>
        <v>-2.5</v>
      </c>
    </row>
    <row r="57308" customFormat="false" ht="12" hidden="false" customHeight="false" outlineLevel="0" collapsed="false">
      <c r="BS57308" s="96" t="n">
        <f aca="false">BR57308-2.5</f>
        <v>-2.5</v>
      </c>
    </row>
    <row r="57309" customFormat="false" ht="12" hidden="false" customHeight="false" outlineLevel="0" collapsed="false">
      <c r="BS57309" s="96" t="n">
        <f aca="false">BR57309-2.5</f>
        <v>-2.5</v>
      </c>
    </row>
    <row r="57310" customFormat="false" ht="12" hidden="false" customHeight="false" outlineLevel="0" collapsed="false">
      <c r="BS57310" s="96" t="n">
        <f aca="false">BR57310-2.5</f>
        <v>-2.5</v>
      </c>
    </row>
    <row r="57311" customFormat="false" ht="12" hidden="false" customHeight="false" outlineLevel="0" collapsed="false">
      <c r="BS57311" s="96" t="n">
        <f aca="false">BR57311-2.5</f>
        <v>-2.5</v>
      </c>
    </row>
    <row r="57312" customFormat="false" ht="12" hidden="false" customHeight="false" outlineLevel="0" collapsed="false">
      <c r="BS57312" s="96" t="n">
        <f aca="false">BR57312-2.5</f>
        <v>-2.5</v>
      </c>
    </row>
    <row r="57313" customFormat="false" ht="12" hidden="false" customHeight="false" outlineLevel="0" collapsed="false">
      <c r="BS57313" s="96" t="n">
        <f aca="false">BR57313-2.5</f>
        <v>-2.5</v>
      </c>
    </row>
    <row r="57314" customFormat="false" ht="12" hidden="false" customHeight="false" outlineLevel="0" collapsed="false">
      <c r="BS57314" s="96" t="n">
        <f aca="false">BR57314-2.5</f>
        <v>-2.5</v>
      </c>
    </row>
    <row r="57315" customFormat="false" ht="12" hidden="false" customHeight="false" outlineLevel="0" collapsed="false">
      <c r="BS57315" s="96" t="n">
        <f aca="false">BR57315-2.5</f>
        <v>-2.5</v>
      </c>
    </row>
    <row r="57316" customFormat="false" ht="12" hidden="false" customHeight="false" outlineLevel="0" collapsed="false">
      <c r="BS57316" s="96" t="n">
        <f aca="false">BR57316-2.5</f>
        <v>-2.5</v>
      </c>
    </row>
    <row r="57317" customFormat="false" ht="12" hidden="false" customHeight="false" outlineLevel="0" collapsed="false">
      <c r="BS57317" s="96" t="n">
        <f aca="false">BR57317-2.5</f>
        <v>-2.5</v>
      </c>
    </row>
    <row r="57318" customFormat="false" ht="12" hidden="false" customHeight="false" outlineLevel="0" collapsed="false">
      <c r="BS57318" s="96" t="n">
        <f aca="false">BR57318-2.5</f>
        <v>-2.5</v>
      </c>
    </row>
    <row r="57319" customFormat="false" ht="12" hidden="false" customHeight="false" outlineLevel="0" collapsed="false">
      <c r="BS57319" s="96" t="n">
        <f aca="false">BR57319-2.5</f>
        <v>-2.5</v>
      </c>
    </row>
    <row r="57320" customFormat="false" ht="12" hidden="false" customHeight="false" outlineLevel="0" collapsed="false">
      <c r="BS57320" s="96" t="n">
        <f aca="false">BR57320-2.5</f>
        <v>-2.5</v>
      </c>
    </row>
    <row r="57321" customFormat="false" ht="12" hidden="false" customHeight="false" outlineLevel="0" collapsed="false">
      <c r="BS57321" s="96" t="n">
        <f aca="false">BR57321-2.5</f>
        <v>-2.5</v>
      </c>
    </row>
    <row r="57322" customFormat="false" ht="12" hidden="false" customHeight="false" outlineLevel="0" collapsed="false">
      <c r="BS57322" s="96" t="n">
        <f aca="false">BR57322-2.5</f>
        <v>-2.5</v>
      </c>
    </row>
    <row r="57323" customFormat="false" ht="12" hidden="false" customHeight="false" outlineLevel="0" collapsed="false">
      <c r="BS57323" s="96" t="n">
        <f aca="false">BR57323-2.5</f>
        <v>-2.5</v>
      </c>
    </row>
    <row r="57324" customFormat="false" ht="12" hidden="false" customHeight="false" outlineLevel="0" collapsed="false">
      <c r="BS57324" s="96" t="n">
        <f aca="false">BR57324-2.5</f>
        <v>-2.5</v>
      </c>
    </row>
    <row r="57325" customFormat="false" ht="12" hidden="false" customHeight="false" outlineLevel="0" collapsed="false">
      <c r="BS57325" s="96" t="n">
        <f aca="false">BR57325-2.5</f>
        <v>-2.5</v>
      </c>
    </row>
    <row r="57326" customFormat="false" ht="12" hidden="false" customHeight="false" outlineLevel="0" collapsed="false">
      <c r="BS57326" s="96" t="n">
        <f aca="false">BR57326-2.5</f>
        <v>-2.5</v>
      </c>
    </row>
    <row r="57327" customFormat="false" ht="12" hidden="false" customHeight="false" outlineLevel="0" collapsed="false">
      <c r="BS57327" s="96" t="n">
        <f aca="false">BR57327-2.5</f>
        <v>-2.5</v>
      </c>
    </row>
    <row r="57328" customFormat="false" ht="12" hidden="false" customHeight="false" outlineLevel="0" collapsed="false">
      <c r="BS57328" s="96" t="n">
        <f aca="false">BR57328-2.5</f>
        <v>-2.5</v>
      </c>
    </row>
    <row r="57329" customFormat="false" ht="12" hidden="false" customHeight="false" outlineLevel="0" collapsed="false">
      <c r="BS57329" s="96" t="n">
        <f aca="false">BR57329-2.5</f>
        <v>-2.5</v>
      </c>
    </row>
    <row r="57330" customFormat="false" ht="12" hidden="false" customHeight="false" outlineLevel="0" collapsed="false">
      <c r="BS57330" s="96" t="n">
        <f aca="false">BR57330-2.5</f>
        <v>-2.5</v>
      </c>
    </row>
    <row r="57331" customFormat="false" ht="12" hidden="false" customHeight="false" outlineLevel="0" collapsed="false">
      <c r="BS57331" s="96" t="n">
        <f aca="false">BR57331-2.5</f>
        <v>-2.5</v>
      </c>
    </row>
    <row r="57332" customFormat="false" ht="12" hidden="false" customHeight="false" outlineLevel="0" collapsed="false">
      <c r="BS57332" s="96" t="n">
        <f aca="false">BR57332-2.5</f>
        <v>-2.5</v>
      </c>
    </row>
    <row r="57333" customFormat="false" ht="12" hidden="false" customHeight="false" outlineLevel="0" collapsed="false">
      <c r="BS57333" s="96" t="n">
        <f aca="false">BR57333-2.5</f>
        <v>-2.5</v>
      </c>
    </row>
    <row r="57334" customFormat="false" ht="12" hidden="false" customHeight="false" outlineLevel="0" collapsed="false">
      <c r="BS57334" s="96" t="n">
        <f aca="false">BR57334-2.5</f>
        <v>-2.5</v>
      </c>
    </row>
    <row r="57335" customFormat="false" ht="12" hidden="false" customHeight="false" outlineLevel="0" collapsed="false">
      <c r="BS57335" s="96" t="n">
        <f aca="false">BR57335-2.5</f>
        <v>-2.5</v>
      </c>
    </row>
    <row r="57336" customFormat="false" ht="12" hidden="false" customHeight="false" outlineLevel="0" collapsed="false">
      <c r="BS57336" s="96" t="n">
        <f aca="false">BR57336-2.5</f>
        <v>-2.5</v>
      </c>
    </row>
    <row r="57337" customFormat="false" ht="12" hidden="false" customHeight="false" outlineLevel="0" collapsed="false">
      <c r="BS57337" s="96" t="n">
        <f aca="false">BR57337-2.5</f>
        <v>-2.5</v>
      </c>
    </row>
    <row r="57338" customFormat="false" ht="12" hidden="false" customHeight="false" outlineLevel="0" collapsed="false">
      <c r="BS57338" s="96" t="n">
        <f aca="false">BR57338-2.5</f>
        <v>-2.5</v>
      </c>
    </row>
    <row r="57339" customFormat="false" ht="12" hidden="false" customHeight="false" outlineLevel="0" collapsed="false">
      <c r="BS57339" s="96" t="n">
        <f aca="false">BR57339-2.5</f>
        <v>-2.5</v>
      </c>
    </row>
    <row r="57340" customFormat="false" ht="12" hidden="false" customHeight="false" outlineLevel="0" collapsed="false">
      <c r="BS57340" s="96" t="n">
        <f aca="false">BR57340-2.5</f>
        <v>-2.5</v>
      </c>
    </row>
    <row r="57341" customFormat="false" ht="12" hidden="false" customHeight="false" outlineLevel="0" collapsed="false">
      <c r="BS57341" s="96" t="n">
        <f aca="false">BR57341-2.5</f>
        <v>-2.5</v>
      </c>
    </row>
    <row r="57342" customFormat="false" ht="12" hidden="false" customHeight="false" outlineLevel="0" collapsed="false">
      <c r="BS57342" s="96" t="n">
        <f aca="false">BR57342-2.5</f>
        <v>-2.5</v>
      </c>
    </row>
    <row r="57343" customFormat="false" ht="12" hidden="false" customHeight="false" outlineLevel="0" collapsed="false">
      <c r="BS57343" s="96" t="n">
        <f aca="false">BR57343-2.5</f>
        <v>-2.5</v>
      </c>
    </row>
    <row r="57344" customFormat="false" ht="12" hidden="false" customHeight="false" outlineLevel="0" collapsed="false">
      <c r="BS57344" s="96" t="n">
        <f aca="false">BR57344-2.5</f>
        <v>-2.5</v>
      </c>
    </row>
    <row r="57345" customFormat="false" ht="12" hidden="false" customHeight="false" outlineLevel="0" collapsed="false">
      <c r="BS57345" s="96" t="n">
        <f aca="false">BR57345-2.5</f>
        <v>-2.5</v>
      </c>
    </row>
    <row r="57346" customFormat="false" ht="12" hidden="false" customHeight="false" outlineLevel="0" collapsed="false">
      <c r="BS57346" s="96" t="n">
        <f aca="false">BR57346-2.5</f>
        <v>-2.5</v>
      </c>
    </row>
    <row r="57347" customFormat="false" ht="12" hidden="false" customHeight="false" outlineLevel="0" collapsed="false">
      <c r="BS57347" s="96" t="n">
        <f aca="false">BR57347-2.5</f>
        <v>-2.5</v>
      </c>
    </row>
    <row r="57348" customFormat="false" ht="12" hidden="false" customHeight="false" outlineLevel="0" collapsed="false">
      <c r="BS57348" s="96" t="n">
        <f aca="false">BR57348-2.5</f>
        <v>-2.5</v>
      </c>
    </row>
    <row r="57349" customFormat="false" ht="12" hidden="false" customHeight="false" outlineLevel="0" collapsed="false">
      <c r="BS57349" s="96" t="n">
        <f aca="false">BR57349-2.5</f>
        <v>-2.5</v>
      </c>
    </row>
    <row r="57350" customFormat="false" ht="12" hidden="false" customHeight="false" outlineLevel="0" collapsed="false">
      <c r="BS57350" s="96" t="n">
        <f aca="false">BR57350-2.5</f>
        <v>-2.5</v>
      </c>
    </row>
    <row r="57351" customFormat="false" ht="12" hidden="false" customHeight="false" outlineLevel="0" collapsed="false">
      <c r="BS57351" s="96" t="n">
        <f aca="false">BR57351-2.5</f>
        <v>-2.5</v>
      </c>
    </row>
    <row r="57352" customFormat="false" ht="12" hidden="false" customHeight="false" outlineLevel="0" collapsed="false">
      <c r="BS57352" s="96" t="n">
        <f aca="false">BR57352-2.5</f>
        <v>-2.5</v>
      </c>
    </row>
    <row r="57353" customFormat="false" ht="12" hidden="false" customHeight="false" outlineLevel="0" collapsed="false">
      <c r="BS57353" s="96" t="n">
        <f aca="false">BR57353-2.5</f>
        <v>-2.5</v>
      </c>
    </row>
    <row r="57354" customFormat="false" ht="12" hidden="false" customHeight="false" outlineLevel="0" collapsed="false">
      <c r="BS57354" s="96" t="n">
        <f aca="false">BR57354-2.5</f>
        <v>-2.5</v>
      </c>
    </row>
    <row r="57355" customFormat="false" ht="12" hidden="false" customHeight="false" outlineLevel="0" collapsed="false">
      <c r="BS57355" s="96" t="n">
        <f aca="false">BR57355-2.5</f>
        <v>-2.5</v>
      </c>
    </row>
    <row r="57356" customFormat="false" ht="12" hidden="false" customHeight="false" outlineLevel="0" collapsed="false">
      <c r="BS57356" s="96" t="n">
        <f aca="false">BR57356-2.5</f>
        <v>-2.5</v>
      </c>
    </row>
    <row r="57357" customFormat="false" ht="12" hidden="false" customHeight="false" outlineLevel="0" collapsed="false">
      <c r="BS57357" s="96" t="n">
        <f aca="false">BR57357-2.5</f>
        <v>-2.5</v>
      </c>
    </row>
    <row r="57358" customFormat="false" ht="12" hidden="false" customHeight="false" outlineLevel="0" collapsed="false">
      <c r="BS57358" s="96" t="n">
        <f aca="false">BR57358-2.5</f>
        <v>-2.5</v>
      </c>
    </row>
    <row r="57359" customFormat="false" ht="12" hidden="false" customHeight="false" outlineLevel="0" collapsed="false">
      <c r="BS57359" s="96" t="n">
        <f aca="false">BR57359-2.5</f>
        <v>-2.5</v>
      </c>
    </row>
    <row r="57360" customFormat="false" ht="12" hidden="false" customHeight="false" outlineLevel="0" collapsed="false">
      <c r="BS57360" s="96" t="n">
        <f aca="false">BR57360-2.5</f>
        <v>-2.5</v>
      </c>
    </row>
    <row r="57361" customFormat="false" ht="12" hidden="false" customHeight="false" outlineLevel="0" collapsed="false">
      <c r="BS57361" s="96" t="n">
        <f aca="false">BR57361-2.5</f>
        <v>-2.5</v>
      </c>
    </row>
    <row r="57362" customFormat="false" ht="12" hidden="false" customHeight="false" outlineLevel="0" collapsed="false">
      <c r="BS57362" s="96" t="n">
        <f aca="false">BR57362-2.5</f>
        <v>-2.5</v>
      </c>
    </row>
    <row r="57363" customFormat="false" ht="12" hidden="false" customHeight="false" outlineLevel="0" collapsed="false">
      <c r="BS57363" s="96" t="n">
        <f aca="false">BR57363-2.5</f>
        <v>-2.5</v>
      </c>
    </row>
    <row r="57364" customFormat="false" ht="12" hidden="false" customHeight="false" outlineLevel="0" collapsed="false">
      <c r="BS57364" s="96" t="n">
        <f aca="false">BR57364-2.5</f>
        <v>-2.5</v>
      </c>
    </row>
    <row r="57365" customFormat="false" ht="12" hidden="false" customHeight="false" outlineLevel="0" collapsed="false">
      <c r="BS57365" s="96" t="n">
        <f aca="false">BR57365-2.5</f>
        <v>-2.5</v>
      </c>
    </row>
    <row r="57366" customFormat="false" ht="12" hidden="false" customHeight="false" outlineLevel="0" collapsed="false">
      <c r="BS57366" s="96" t="n">
        <f aca="false">BR57366-2.5</f>
        <v>-2.5</v>
      </c>
    </row>
    <row r="57367" customFormat="false" ht="12" hidden="false" customHeight="false" outlineLevel="0" collapsed="false">
      <c r="BS57367" s="96" t="n">
        <f aca="false">BR57367-2.5</f>
        <v>-2.5</v>
      </c>
    </row>
    <row r="57368" customFormat="false" ht="12" hidden="false" customHeight="false" outlineLevel="0" collapsed="false">
      <c r="BS57368" s="96" t="n">
        <f aca="false">BR57368-2.5</f>
        <v>-2.5</v>
      </c>
    </row>
    <row r="57369" customFormat="false" ht="12" hidden="false" customHeight="false" outlineLevel="0" collapsed="false">
      <c r="BS57369" s="96" t="n">
        <f aca="false">BR57369-2.5</f>
        <v>-2.5</v>
      </c>
    </row>
    <row r="57370" customFormat="false" ht="12" hidden="false" customHeight="false" outlineLevel="0" collapsed="false">
      <c r="BS57370" s="96" t="n">
        <f aca="false">BR57370-2.5</f>
        <v>-2.5</v>
      </c>
    </row>
    <row r="57371" customFormat="false" ht="12" hidden="false" customHeight="false" outlineLevel="0" collapsed="false">
      <c r="BS57371" s="96" t="n">
        <f aca="false">BR57371-2.5</f>
        <v>-2.5</v>
      </c>
    </row>
    <row r="57372" customFormat="false" ht="12" hidden="false" customHeight="false" outlineLevel="0" collapsed="false">
      <c r="BS57372" s="96" t="n">
        <f aca="false">BR57372-2.5</f>
        <v>-2.5</v>
      </c>
    </row>
    <row r="57373" customFormat="false" ht="12" hidden="false" customHeight="false" outlineLevel="0" collapsed="false">
      <c r="BS57373" s="96" t="n">
        <f aca="false">BR57373-2.5</f>
        <v>-2.5</v>
      </c>
    </row>
    <row r="57374" customFormat="false" ht="12" hidden="false" customHeight="false" outlineLevel="0" collapsed="false">
      <c r="BS57374" s="96" t="n">
        <f aca="false">BR57374-2.5</f>
        <v>-2.5</v>
      </c>
    </row>
    <row r="57375" customFormat="false" ht="12" hidden="false" customHeight="false" outlineLevel="0" collapsed="false">
      <c r="BS57375" s="96" t="n">
        <f aca="false">BR57375-2.5</f>
        <v>-2.5</v>
      </c>
    </row>
    <row r="57376" customFormat="false" ht="12" hidden="false" customHeight="false" outlineLevel="0" collapsed="false">
      <c r="BS57376" s="96" t="n">
        <f aca="false">BR57376-2.5</f>
        <v>-2.5</v>
      </c>
    </row>
    <row r="57377" customFormat="false" ht="12" hidden="false" customHeight="false" outlineLevel="0" collapsed="false">
      <c r="BS57377" s="96" t="n">
        <f aca="false">BR57377-2.5</f>
        <v>-2.5</v>
      </c>
    </row>
    <row r="57378" customFormat="false" ht="12" hidden="false" customHeight="false" outlineLevel="0" collapsed="false">
      <c r="BS57378" s="96" t="n">
        <f aca="false">BR57378-2.5</f>
        <v>-2.5</v>
      </c>
    </row>
    <row r="57379" customFormat="false" ht="12" hidden="false" customHeight="false" outlineLevel="0" collapsed="false">
      <c r="BS57379" s="96" t="n">
        <f aca="false">BR57379-2.5</f>
        <v>-2.5</v>
      </c>
    </row>
    <row r="57380" customFormat="false" ht="12" hidden="false" customHeight="false" outlineLevel="0" collapsed="false">
      <c r="BS57380" s="96" t="n">
        <f aca="false">BR57380-2.5</f>
        <v>-2.5</v>
      </c>
    </row>
    <row r="57381" customFormat="false" ht="12" hidden="false" customHeight="false" outlineLevel="0" collapsed="false">
      <c r="BS57381" s="96" t="n">
        <f aca="false">BR57381-2.5</f>
        <v>-2.5</v>
      </c>
    </row>
    <row r="57382" customFormat="false" ht="12" hidden="false" customHeight="false" outlineLevel="0" collapsed="false">
      <c r="BS57382" s="96" t="n">
        <f aca="false">BR57382-2.5</f>
        <v>-2.5</v>
      </c>
    </row>
    <row r="57383" customFormat="false" ht="12" hidden="false" customHeight="false" outlineLevel="0" collapsed="false">
      <c r="BS57383" s="96" t="n">
        <f aca="false">BR57383-2.5</f>
        <v>-2.5</v>
      </c>
    </row>
    <row r="57384" customFormat="false" ht="12" hidden="false" customHeight="false" outlineLevel="0" collapsed="false">
      <c r="BS57384" s="96" t="n">
        <f aca="false">BR57384-2.5</f>
        <v>-2.5</v>
      </c>
    </row>
    <row r="57385" customFormat="false" ht="12" hidden="false" customHeight="false" outlineLevel="0" collapsed="false">
      <c r="BS57385" s="96" t="n">
        <f aca="false">BR57385-2.5</f>
        <v>-2.5</v>
      </c>
    </row>
    <row r="57386" customFormat="false" ht="12" hidden="false" customHeight="false" outlineLevel="0" collapsed="false">
      <c r="BS57386" s="96" t="n">
        <f aca="false">BR57386-2.5</f>
        <v>-2.5</v>
      </c>
    </row>
    <row r="57387" customFormat="false" ht="12" hidden="false" customHeight="false" outlineLevel="0" collapsed="false">
      <c r="BS57387" s="96" t="n">
        <f aca="false">BR57387-2.5</f>
        <v>-2.5</v>
      </c>
    </row>
    <row r="57388" customFormat="false" ht="12" hidden="false" customHeight="false" outlineLevel="0" collapsed="false">
      <c r="BS57388" s="96" t="n">
        <f aca="false">BR57388-2.5</f>
        <v>-2.5</v>
      </c>
    </row>
    <row r="57389" customFormat="false" ht="12" hidden="false" customHeight="false" outlineLevel="0" collapsed="false">
      <c r="BS57389" s="96" t="n">
        <f aca="false">BR57389-2.5</f>
        <v>-2.5</v>
      </c>
    </row>
    <row r="57390" customFormat="false" ht="12" hidden="false" customHeight="false" outlineLevel="0" collapsed="false">
      <c r="BS57390" s="96" t="n">
        <f aca="false">BR57390-2.5</f>
        <v>-2.5</v>
      </c>
    </row>
    <row r="57391" customFormat="false" ht="12" hidden="false" customHeight="false" outlineLevel="0" collapsed="false">
      <c r="BS57391" s="96" t="n">
        <f aca="false">BR57391-2.5</f>
        <v>-2.5</v>
      </c>
    </row>
    <row r="57392" customFormat="false" ht="12" hidden="false" customHeight="false" outlineLevel="0" collapsed="false">
      <c r="BS57392" s="96" t="n">
        <f aca="false">BR57392-2.5</f>
        <v>-2.5</v>
      </c>
    </row>
    <row r="57393" customFormat="false" ht="12" hidden="false" customHeight="false" outlineLevel="0" collapsed="false">
      <c r="BS57393" s="96" t="n">
        <f aca="false">BR57393-2.5</f>
        <v>-2.5</v>
      </c>
    </row>
    <row r="57394" customFormat="false" ht="12" hidden="false" customHeight="false" outlineLevel="0" collapsed="false">
      <c r="BS57394" s="96" t="n">
        <f aca="false">BR57394-2.5</f>
        <v>-2.5</v>
      </c>
    </row>
    <row r="57395" customFormat="false" ht="12" hidden="false" customHeight="false" outlineLevel="0" collapsed="false">
      <c r="BS57395" s="96" t="n">
        <f aca="false">BR57395-2.5</f>
        <v>-2.5</v>
      </c>
    </row>
    <row r="57396" customFormat="false" ht="12" hidden="false" customHeight="false" outlineLevel="0" collapsed="false">
      <c r="BS57396" s="96" t="n">
        <f aca="false">BR57396-2.5</f>
        <v>-2.5</v>
      </c>
    </row>
    <row r="57397" customFormat="false" ht="12" hidden="false" customHeight="false" outlineLevel="0" collapsed="false">
      <c r="BS57397" s="96" t="n">
        <f aca="false">BR57397-2.5</f>
        <v>-2.5</v>
      </c>
    </row>
    <row r="57398" customFormat="false" ht="12" hidden="false" customHeight="false" outlineLevel="0" collapsed="false">
      <c r="BS57398" s="96" t="n">
        <f aca="false">BR57398-2.5</f>
        <v>-2.5</v>
      </c>
    </row>
    <row r="57399" customFormat="false" ht="12" hidden="false" customHeight="false" outlineLevel="0" collapsed="false">
      <c r="BS57399" s="96" t="n">
        <f aca="false">BR57399-2.5</f>
        <v>-2.5</v>
      </c>
    </row>
    <row r="57400" customFormat="false" ht="12" hidden="false" customHeight="false" outlineLevel="0" collapsed="false">
      <c r="BS57400" s="96" t="n">
        <f aca="false">BR57400-2.5</f>
        <v>-2.5</v>
      </c>
    </row>
    <row r="57401" customFormat="false" ht="12" hidden="false" customHeight="false" outlineLevel="0" collapsed="false">
      <c r="BS57401" s="96" t="n">
        <f aca="false">BR57401-2.5</f>
        <v>-2.5</v>
      </c>
    </row>
    <row r="57402" customFormat="false" ht="12" hidden="false" customHeight="false" outlineLevel="0" collapsed="false">
      <c r="BS57402" s="96" t="n">
        <f aca="false">BR57402-2.5</f>
        <v>-2.5</v>
      </c>
    </row>
    <row r="57403" customFormat="false" ht="12" hidden="false" customHeight="false" outlineLevel="0" collapsed="false">
      <c r="BS57403" s="96" t="n">
        <f aca="false">BR57403-2.5</f>
        <v>-2.5</v>
      </c>
    </row>
    <row r="57404" customFormat="false" ht="12" hidden="false" customHeight="false" outlineLevel="0" collapsed="false">
      <c r="BS57404" s="96" t="n">
        <f aca="false">BR57404-2.5</f>
        <v>-2.5</v>
      </c>
    </row>
    <row r="57405" customFormat="false" ht="12" hidden="false" customHeight="false" outlineLevel="0" collapsed="false">
      <c r="BS57405" s="96" t="n">
        <f aca="false">BR57405-2.5</f>
        <v>-2.5</v>
      </c>
    </row>
    <row r="57406" customFormat="false" ht="12" hidden="false" customHeight="false" outlineLevel="0" collapsed="false">
      <c r="BS57406" s="96" t="n">
        <f aca="false">BR57406-2.5</f>
        <v>-2.5</v>
      </c>
    </row>
    <row r="57407" customFormat="false" ht="12" hidden="false" customHeight="false" outlineLevel="0" collapsed="false">
      <c r="BS57407" s="96" t="n">
        <f aca="false">BR57407-2.5</f>
        <v>-2.5</v>
      </c>
    </row>
    <row r="57408" customFormat="false" ht="12" hidden="false" customHeight="false" outlineLevel="0" collapsed="false">
      <c r="BS57408" s="96" t="n">
        <f aca="false">BR57408-2.5</f>
        <v>-2.5</v>
      </c>
    </row>
    <row r="57409" customFormat="false" ht="12" hidden="false" customHeight="false" outlineLevel="0" collapsed="false">
      <c r="BS57409" s="96" t="n">
        <f aca="false">BR57409-2.5</f>
        <v>-2.5</v>
      </c>
    </row>
    <row r="57410" customFormat="false" ht="12" hidden="false" customHeight="false" outlineLevel="0" collapsed="false">
      <c r="BS57410" s="96" t="n">
        <f aca="false">BR57410-2.5</f>
        <v>-2.5</v>
      </c>
    </row>
    <row r="57411" customFormat="false" ht="12" hidden="false" customHeight="false" outlineLevel="0" collapsed="false">
      <c r="BS57411" s="96" t="n">
        <f aca="false">BR57411-2.5</f>
        <v>-2.5</v>
      </c>
    </row>
    <row r="57412" customFormat="false" ht="12" hidden="false" customHeight="false" outlineLevel="0" collapsed="false">
      <c r="BS57412" s="96" t="n">
        <f aca="false">BR57412-2.5</f>
        <v>-2.5</v>
      </c>
    </row>
    <row r="57413" customFormat="false" ht="12" hidden="false" customHeight="false" outlineLevel="0" collapsed="false">
      <c r="BS57413" s="96" t="n">
        <f aca="false">BR57413-2.5</f>
        <v>-2.5</v>
      </c>
    </row>
    <row r="57414" customFormat="false" ht="12" hidden="false" customHeight="false" outlineLevel="0" collapsed="false">
      <c r="BS57414" s="96" t="n">
        <f aca="false">BR57414-2.5</f>
        <v>-2.5</v>
      </c>
    </row>
    <row r="57415" customFormat="false" ht="12" hidden="false" customHeight="false" outlineLevel="0" collapsed="false">
      <c r="BS57415" s="96" t="n">
        <f aca="false">BR57415-2.5</f>
        <v>-2.5</v>
      </c>
    </row>
    <row r="57416" customFormat="false" ht="12" hidden="false" customHeight="false" outlineLevel="0" collapsed="false">
      <c r="BS57416" s="96" t="n">
        <f aca="false">BR57416-2.5</f>
        <v>-2.5</v>
      </c>
    </row>
    <row r="57417" customFormat="false" ht="12" hidden="false" customHeight="false" outlineLevel="0" collapsed="false">
      <c r="BS57417" s="96" t="n">
        <f aca="false">BR57417-2.5</f>
        <v>-2.5</v>
      </c>
    </row>
    <row r="57418" customFormat="false" ht="12" hidden="false" customHeight="false" outlineLevel="0" collapsed="false">
      <c r="BS57418" s="96" t="n">
        <f aca="false">BR57418-2.5</f>
        <v>-2.5</v>
      </c>
    </row>
    <row r="57419" customFormat="false" ht="12" hidden="false" customHeight="false" outlineLevel="0" collapsed="false">
      <c r="BS57419" s="96" t="n">
        <f aca="false">BR57419-2.5</f>
        <v>-2.5</v>
      </c>
    </row>
    <row r="57420" customFormat="false" ht="12" hidden="false" customHeight="false" outlineLevel="0" collapsed="false">
      <c r="BS57420" s="96" t="n">
        <f aca="false">BR57420-2.5</f>
        <v>-2.5</v>
      </c>
    </row>
    <row r="57421" customFormat="false" ht="12" hidden="false" customHeight="false" outlineLevel="0" collapsed="false">
      <c r="BS57421" s="96" t="n">
        <f aca="false">BR57421-2.5</f>
        <v>-2.5</v>
      </c>
    </row>
    <row r="57422" customFormat="false" ht="12" hidden="false" customHeight="false" outlineLevel="0" collapsed="false">
      <c r="BS57422" s="96" t="n">
        <f aca="false">BR57422-2.5</f>
        <v>-2.5</v>
      </c>
    </row>
    <row r="57423" customFormat="false" ht="12" hidden="false" customHeight="false" outlineLevel="0" collapsed="false">
      <c r="BS57423" s="96" t="n">
        <f aca="false">BR57423-2.5</f>
        <v>-2.5</v>
      </c>
    </row>
    <row r="57424" customFormat="false" ht="12" hidden="false" customHeight="false" outlineLevel="0" collapsed="false">
      <c r="BS57424" s="96" t="n">
        <f aca="false">BR57424-2.5</f>
        <v>-2.5</v>
      </c>
    </row>
    <row r="57425" customFormat="false" ht="12" hidden="false" customHeight="false" outlineLevel="0" collapsed="false">
      <c r="BS57425" s="96" t="n">
        <f aca="false">BR57425-2.5</f>
        <v>-2.5</v>
      </c>
    </row>
    <row r="57426" customFormat="false" ht="12" hidden="false" customHeight="false" outlineLevel="0" collapsed="false">
      <c r="BS57426" s="96" t="n">
        <f aca="false">BR57426-2.5</f>
        <v>-2.5</v>
      </c>
    </row>
    <row r="57427" customFormat="false" ht="12" hidden="false" customHeight="false" outlineLevel="0" collapsed="false">
      <c r="BS57427" s="96" t="n">
        <f aca="false">BR57427-2.5</f>
        <v>-2.5</v>
      </c>
    </row>
    <row r="57428" customFormat="false" ht="12" hidden="false" customHeight="false" outlineLevel="0" collapsed="false">
      <c r="BS57428" s="96" t="n">
        <f aca="false">BR57428-2.5</f>
        <v>-2.5</v>
      </c>
    </row>
    <row r="57429" customFormat="false" ht="12" hidden="false" customHeight="false" outlineLevel="0" collapsed="false">
      <c r="BS57429" s="96" t="n">
        <f aca="false">BR57429-2.5</f>
        <v>-2.5</v>
      </c>
    </row>
    <row r="57430" customFormat="false" ht="12" hidden="false" customHeight="false" outlineLevel="0" collapsed="false">
      <c r="BS57430" s="96" t="n">
        <f aca="false">BR57430-2.5</f>
        <v>-2.5</v>
      </c>
    </row>
    <row r="57431" customFormat="false" ht="12" hidden="false" customHeight="false" outlineLevel="0" collapsed="false">
      <c r="BS57431" s="96" t="n">
        <f aca="false">BR57431-2.5</f>
        <v>-2.5</v>
      </c>
    </row>
    <row r="57432" customFormat="false" ht="12" hidden="false" customHeight="false" outlineLevel="0" collapsed="false">
      <c r="BS57432" s="96" t="n">
        <f aca="false">BR57432-2.5</f>
        <v>-2.5</v>
      </c>
    </row>
    <row r="57433" customFormat="false" ht="12" hidden="false" customHeight="false" outlineLevel="0" collapsed="false">
      <c r="BS57433" s="96" t="n">
        <f aca="false">BR57433-2.5</f>
        <v>-2.5</v>
      </c>
    </row>
    <row r="57434" customFormat="false" ht="12" hidden="false" customHeight="false" outlineLevel="0" collapsed="false">
      <c r="BS57434" s="96" t="n">
        <f aca="false">BR57434-2.5</f>
        <v>-2.5</v>
      </c>
    </row>
    <row r="57435" customFormat="false" ht="12" hidden="false" customHeight="false" outlineLevel="0" collapsed="false">
      <c r="BS57435" s="96" t="n">
        <f aca="false">BR57435-2.5</f>
        <v>-2.5</v>
      </c>
    </row>
    <row r="57436" customFormat="false" ht="12" hidden="false" customHeight="false" outlineLevel="0" collapsed="false">
      <c r="BS57436" s="96" t="n">
        <f aca="false">BR57436-2.5</f>
        <v>-2.5</v>
      </c>
    </row>
    <row r="57437" customFormat="false" ht="12" hidden="false" customHeight="false" outlineLevel="0" collapsed="false">
      <c r="BS57437" s="96" t="n">
        <f aca="false">BR57437-2.5</f>
        <v>-2.5</v>
      </c>
    </row>
    <row r="57438" customFormat="false" ht="12" hidden="false" customHeight="false" outlineLevel="0" collapsed="false">
      <c r="BS57438" s="96" t="n">
        <f aca="false">BR57438-2.5</f>
        <v>-2.5</v>
      </c>
    </row>
    <row r="57439" customFormat="false" ht="12" hidden="false" customHeight="false" outlineLevel="0" collapsed="false">
      <c r="BS57439" s="96" t="n">
        <f aca="false">BR57439-2.5</f>
        <v>-2.5</v>
      </c>
    </row>
    <row r="57440" customFormat="false" ht="12" hidden="false" customHeight="false" outlineLevel="0" collapsed="false">
      <c r="BS57440" s="96" t="n">
        <f aca="false">BR57440-2.5</f>
        <v>-2.5</v>
      </c>
    </row>
    <row r="57441" customFormat="false" ht="12" hidden="false" customHeight="false" outlineLevel="0" collapsed="false">
      <c r="BS57441" s="96" t="n">
        <f aca="false">BR57441-2.5</f>
        <v>-2.5</v>
      </c>
    </row>
    <row r="57442" customFormat="false" ht="12" hidden="false" customHeight="false" outlineLevel="0" collapsed="false">
      <c r="BS57442" s="96" t="n">
        <f aca="false">BR57442-2.5</f>
        <v>-2.5</v>
      </c>
    </row>
    <row r="57443" customFormat="false" ht="12" hidden="false" customHeight="false" outlineLevel="0" collapsed="false">
      <c r="BS57443" s="96" t="n">
        <f aca="false">BR57443-2.5</f>
        <v>-2.5</v>
      </c>
    </row>
    <row r="57444" customFormat="false" ht="12" hidden="false" customHeight="false" outlineLevel="0" collapsed="false">
      <c r="BS57444" s="96" t="n">
        <f aca="false">BR57444-2.5</f>
        <v>-2.5</v>
      </c>
    </row>
    <row r="57445" customFormat="false" ht="12" hidden="false" customHeight="false" outlineLevel="0" collapsed="false">
      <c r="BS57445" s="96" t="n">
        <f aca="false">BR57445-2.5</f>
        <v>-2.5</v>
      </c>
    </row>
    <row r="57446" customFormat="false" ht="12" hidden="false" customHeight="false" outlineLevel="0" collapsed="false">
      <c r="BS57446" s="96" t="n">
        <f aca="false">BR57446-2.5</f>
        <v>-2.5</v>
      </c>
    </row>
    <row r="57447" customFormat="false" ht="12" hidden="false" customHeight="false" outlineLevel="0" collapsed="false">
      <c r="BS57447" s="96" t="n">
        <f aca="false">BR57447-2.5</f>
        <v>-2.5</v>
      </c>
    </row>
    <row r="57448" customFormat="false" ht="12" hidden="false" customHeight="false" outlineLevel="0" collapsed="false">
      <c r="BS57448" s="96" t="n">
        <f aca="false">BR57448-2.5</f>
        <v>-2.5</v>
      </c>
    </row>
    <row r="57449" customFormat="false" ht="12" hidden="false" customHeight="false" outlineLevel="0" collapsed="false">
      <c r="BS57449" s="96" t="n">
        <f aca="false">BR57449-2.5</f>
        <v>-2.5</v>
      </c>
    </row>
    <row r="57450" customFormat="false" ht="12" hidden="false" customHeight="false" outlineLevel="0" collapsed="false">
      <c r="BS57450" s="96" t="n">
        <f aca="false">BR57450-2.5</f>
        <v>-2.5</v>
      </c>
    </row>
    <row r="57451" customFormat="false" ht="12" hidden="false" customHeight="false" outlineLevel="0" collapsed="false">
      <c r="BS57451" s="96" t="n">
        <f aca="false">BR57451-2.5</f>
        <v>-2.5</v>
      </c>
    </row>
    <row r="57452" customFormat="false" ht="12" hidden="false" customHeight="false" outlineLevel="0" collapsed="false">
      <c r="BS57452" s="96" t="n">
        <f aca="false">BR57452-2.5</f>
        <v>-2.5</v>
      </c>
    </row>
    <row r="57453" customFormat="false" ht="12" hidden="false" customHeight="false" outlineLevel="0" collapsed="false">
      <c r="BS57453" s="96" t="n">
        <f aca="false">BR57453-2.5</f>
        <v>-2.5</v>
      </c>
    </row>
    <row r="57454" customFormat="false" ht="12" hidden="false" customHeight="false" outlineLevel="0" collapsed="false">
      <c r="BS57454" s="96" t="n">
        <f aca="false">BR57454-2.5</f>
        <v>-2.5</v>
      </c>
    </row>
    <row r="57455" customFormat="false" ht="12" hidden="false" customHeight="false" outlineLevel="0" collapsed="false">
      <c r="BS57455" s="96" t="n">
        <f aca="false">BR57455-2.5</f>
        <v>-2.5</v>
      </c>
    </row>
    <row r="57456" customFormat="false" ht="12" hidden="false" customHeight="false" outlineLevel="0" collapsed="false">
      <c r="BS57456" s="96" t="n">
        <f aca="false">BR57456-2.5</f>
        <v>-2.5</v>
      </c>
    </row>
    <row r="57457" customFormat="false" ht="12" hidden="false" customHeight="false" outlineLevel="0" collapsed="false">
      <c r="BS57457" s="96" t="n">
        <f aca="false">BR57457-2.5</f>
        <v>-2.5</v>
      </c>
    </row>
    <row r="57458" customFormat="false" ht="12" hidden="false" customHeight="false" outlineLevel="0" collapsed="false">
      <c r="BS57458" s="96" t="n">
        <f aca="false">BR57458-2.5</f>
        <v>-2.5</v>
      </c>
    </row>
    <row r="57459" customFormat="false" ht="12" hidden="false" customHeight="false" outlineLevel="0" collapsed="false">
      <c r="BS57459" s="96" t="n">
        <f aca="false">BR57459-2.5</f>
        <v>-2.5</v>
      </c>
    </row>
    <row r="57460" customFormat="false" ht="12" hidden="false" customHeight="false" outlineLevel="0" collapsed="false">
      <c r="BS57460" s="96" t="n">
        <f aca="false">BR57460-2.5</f>
        <v>-2.5</v>
      </c>
    </row>
    <row r="57461" customFormat="false" ht="12" hidden="false" customHeight="false" outlineLevel="0" collapsed="false">
      <c r="BS57461" s="96" t="n">
        <f aca="false">BR57461-2.5</f>
        <v>-2.5</v>
      </c>
    </row>
    <row r="57462" customFormat="false" ht="12" hidden="false" customHeight="false" outlineLevel="0" collapsed="false">
      <c r="BS57462" s="96" t="n">
        <f aca="false">BR57462-2.5</f>
        <v>-2.5</v>
      </c>
    </row>
    <row r="57463" customFormat="false" ht="12" hidden="false" customHeight="false" outlineLevel="0" collapsed="false">
      <c r="BS57463" s="96" t="n">
        <f aca="false">BR57463-2.5</f>
        <v>-2.5</v>
      </c>
    </row>
    <row r="57464" customFormat="false" ht="12" hidden="false" customHeight="false" outlineLevel="0" collapsed="false">
      <c r="BS57464" s="96" t="n">
        <f aca="false">BR57464-2.5</f>
        <v>-2.5</v>
      </c>
    </row>
    <row r="57465" customFormat="false" ht="12" hidden="false" customHeight="false" outlineLevel="0" collapsed="false">
      <c r="BS57465" s="96" t="n">
        <f aca="false">BR57465-2.5</f>
        <v>-2.5</v>
      </c>
    </row>
    <row r="57466" customFormat="false" ht="12" hidden="false" customHeight="false" outlineLevel="0" collapsed="false">
      <c r="BS57466" s="96" t="n">
        <f aca="false">BR57466-2.5</f>
        <v>-2.5</v>
      </c>
    </row>
    <row r="57467" customFormat="false" ht="12" hidden="false" customHeight="false" outlineLevel="0" collapsed="false">
      <c r="BS57467" s="96" t="n">
        <f aca="false">BR57467-2.5</f>
        <v>-2.5</v>
      </c>
    </row>
    <row r="57468" customFormat="false" ht="12" hidden="false" customHeight="false" outlineLevel="0" collapsed="false">
      <c r="BS57468" s="96" t="n">
        <f aca="false">BR57468-2.5</f>
        <v>-2.5</v>
      </c>
    </row>
    <row r="57469" customFormat="false" ht="12" hidden="false" customHeight="false" outlineLevel="0" collapsed="false">
      <c r="BS57469" s="96" t="n">
        <f aca="false">BR57469-2.5</f>
        <v>-2.5</v>
      </c>
    </row>
    <row r="57470" customFormat="false" ht="12" hidden="false" customHeight="false" outlineLevel="0" collapsed="false">
      <c r="BS57470" s="96" t="n">
        <f aca="false">BR57470-2.5</f>
        <v>-2.5</v>
      </c>
    </row>
    <row r="57471" customFormat="false" ht="12" hidden="false" customHeight="false" outlineLevel="0" collapsed="false">
      <c r="BS57471" s="96" t="n">
        <f aca="false">BR57471-2.5</f>
        <v>-2.5</v>
      </c>
    </row>
    <row r="57472" customFormat="false" ht="12" hidden="false" customHeight="false" outlineLevel="0" collapsed="false">
      <c r="BS57472" s="96" t="n">
        <f aca="false">BR57472-2.5</f>
        <v>-2.5</v>
      </c>
    </row>
    <row r="57473" customFormat="false" ht="12" hidden="false" customHeight="false" outlineLevel="0" collapsed="false">
      <c r="BS57473" s="96" t="n">
        <f aca="false">BR57473-2.5</f>
        <v>-2.5</v>
      </c>
    </row>
    <row r="57474" customFormat="false" ht="12" hidden="false" customHeight="false" outlineLevel="0" collapsed="false">
      <c r="BS57474" s="96" t="n">
        <f aca="false">BR57474-2.5</f>
        <v>-2.5</v>
      </c>
    </row>
    <row r="57475" customFormat="false" ht="12" hidden="false" customHeight="false" outlineLevel="0" collapsed="false">
      <c r="BS57475" s="96" t="n">
        <f aca="false">BR57475-2.5</f>
        <v>-2.5</v>
      </c>
    </row>
    <row r="57476" customFormat="false" ht="12" hidden="false" customHeight="false" outlineLevel="0" collapsed="false">
      <c r="BS57476" s="96" t="n">
        <f aca="false">BR57476-2.5</f>
        <v>-2.5</v>
      </c>
    </row>
    <row r="57477" customFormat="false" ht="12" hidden="false" customHeight="false" outlineLevel="0" collapsed="false">
      <c r="BS57477" s="96" t="n">
        <f aca="false">BR57477-2.5</f>
        <v>-2.5</v>
      </c>
    </row>
    <row r="57478" customFormat="false" ht="12" hidden="false" customHeight="false" outlineLevel="0" collapsed="false">
      <c r="BS57478" s="96" t="n">
        <f aca="false">BR57478-2.5</f>
        <v>-2.5</v>
      </c>
    </row>
    <row r="57479" customFormat="false" ht="12" hidden="false" customHeight="false" outlineLevel="0" collapsed="false">
      <c r="BS57479" s="96" t="n">
        <f aca="false">BR57479-2.5</f>
        <v>-2.5</v>
      </c>
    </row>
    <row r="57480" customFormat="false" ht="12" hidden="false" customHeight="false" outlineLevel="0" collapsed="false">
      <c r="BS57480" s="96" t="n">
        <f aca="false">BR57480-2.5</f>
        <v>-2.5</v>
      </c>
    </row>
    <row r="57481" customFormat="false" ht="12" hidden="false" customHeight="false" outlineLevel="0" collapsed="false">
      <c r="BS57481" s="96" t="n">
        <f aca="false">BR57481-2.5</f>
        <v>-2.5</v>
      </c>
    </row>
    <row r="57482" customFormat="false" ht="12" hidden="false" customHeight="false" outlineLevel="0" collapsed="false">
      <c r="BS57482" s="96" t="n">
        <f aca="false">BR57482-2.5</f>
        <v>-2.5</v>
      </c>
    </row>
    <row r="57483" customFormat="false" ht="12" hidden="false" customHeight="false" outlineLevel="0" collapsed="false">
      <c r="BS57483" s="96" t="n">
        <f aca="false">BR57483-2.5</f>
        <v>-2.5</v>
      </c>
    </row>
    <row r="57484" customFormat="false" ht="12" hidden="false" customHeight="false" outlineLevel="0" collapsed="false">
      <c r="BS57484" s="96" t="n">
        <f aca="false">BR57484-2.5</f>
        <v>-2.5</v>
      </c>
    </row>
    <row r="57485" customFormat="false" ht="12" hidden="false" customHeight="false" outlineLevel="0" collapsed="false">
      <c r="BS57485" s="96" t="n">
        <f aca="false">BR57485-2.5</f>
        <v>-2.5</v>
      </c>
    </row>
    <row r="57486" customFormat="false" ht="12" hidden="false" customHeight="false" outlineLevel="0" collapsed="false">
      <c r="BS57486" s="96" t="n">
        <f aca="false">BR57486-2.5</f>
        <v>-2.5</v>
      </c>
    </row>
    <row r="57487" customFormat="false" ht="12" hidden="false" customHeight="false" outlineLevel="0" collapsed="false">
      <c r="BS57487" s="96" t="n">
        <f aca="false">BR57487-2.5</f>
        <v>-2.5</v>
      </c>
    </row>
    <row r="57488" customFormat="false" ht="12" hidden="false" customHeight="false" outlineLevel="0" collapsed="false">
      <c r="BS57488" s="96" t="n">
        <f aca="false">BR57488-2.5</f>
        <v>-2.5</v>
      </c>
    </row>
    <row r="57489" customFormat="false" ht="12" hidden="false" customHeight="false" outlineLevel="0" collapsed="false">
      <c r="BS57489" s="96" t="n">
        <f aca="false">BR57489-2.5</f>
        <v>-2.5</v>
      </c>
    </row>
    <row r="57490" customFormat="false" ht="12" hidden="false" customHeight="false" outlineLevel="0" collapsed="false">
      <c r="BS57490" s="96" t="n">
        <f aca="false">BR57490-2.5</f>
        <v>-2.5</v>
      </c>
    </row>
    <row r="57491" customFormat="false" ht="12" hidden="false" customHeight="false" outlineLevel="0" collapsed="false">
      <c r="BS57491" s="96" t="n">
        <f aca="false">BR57491-2.5</f>
        <v>-2.5</v>
      </c>
    </row>
    <row r="57492" customFormat="false" ht="12" hidden="false" customHeight="false" outlineLevel="0" collapsed="false">
      <c r="BS57492" s="96" t="n">
        <f aca="false">BR57492-2.5</f>
        <v>-2.5</v>
      </c>
    </row>
    <row r="57493" customFormat="false" ht="12" hidden="false" customHeight="false" outlineLevel="0" collapsed="false">
      <c r="BS57493" s="96" t="n">
        <f aca="false">BR57493-2.5</f>
        <v>-2.5</v>
      </c>
    </row>
    <row r="57494" customFormat="false" ht="12" hidden="false" customHeight="false" outlineLevel="0" collapsed="false">
      <c r="BS57494" s="96" t="n">
        <f aca="false">BR57494-2.5</f>
        <v>-2.5</v>
      </c>
    </row>
    <row r="57495" customFormat="false" ht="12" hidden="false" customHeight="false" outlineLevel="0" collapsed="false">
      <c r="BS57495" s="96" t="n">
        <f aca="false">BR57495-2.5</f>
        <v>-2.5</v>
      </c>
    </row>
    <row r="57496" customFormat="false" ht="12" hidden="false" customHeight="false" outlineLevel="0" collapsed="false">
      <c r="BS57496" s="96" t="n">
        <f aca="false">BR57496-2.5</f>
        <v>-2.5</v>
      </c>
    </row>
    <row r="57497" customFormat="false" ht="12" hidden="false" customHeight="false" outlineLevel="0" collapsed="false">
      <c r="BS57497" s="96" t="n">
        <f aca="false">BR57497-2.5</f>
        <v>-2.5</v>
      </c>
    </row>
    <row r="57498" customFormat="false" ht="12" hidden="false" customHeight="false" outlineLevel="0" collapsed="false">
      <c r="BS57498" s="96" t="n">
        <f aca="false">BR57498-2.5</f>
        <v>-2.5</v>
      </c>
    </row>
    <row r="57499" customFormat="false" ht="12" hidden="false" customHeight="false" outlineLevel="0" collapsed="false">
      <c r="BS57499" s="96" t="n">
        <f aca="false">BR57499-2.5</f>
        <v>-2.5</v>
      </c>
    </row>
    <row r="57500" customFormat="false" ht="12" hidden="false" customHeight="false" outlineLevel="0" collapsed="false">
      <c r="BS57500" s="96" t="n">
        <f aca="false">BR57500-2.5</f>
        <v>-2.5</v>
      </c>
    </row>
    <row r="57501" customFormat="false" ht="12" hidden="false" customHeight="false" outlineLevel="0" collapsed="false">
      <c r="BS57501" s="96" t="n">
        <f aca="false">BR57501-2.5</f>
        <v>-2.5</v>
      </c>
    </row>
    <row r="57502" customFormat="false" ht="12" hidden="false" customHeight="false" outlineLevel="0" collapsed="false">
      <c r="BS57502" s="96" t="n">
        <f aca="false">BR57502-2.5</f>
        <v>-2.5</v>
      </c>
    </row>
    <row r="57503" customFormat="false" ht="12" hidden="false" customHeight="false" outlineLevel="0" collapsed="false">
      <c r="BS57503" s="96" t="n">
        <f aca="false">BR57503-2.5</f>
        <v>-2.5</v>
      </c>
    </row>
    <row r="57504" customFormat="false" ht="12" hidden="false" customHeight="false" outlineLevel="0" collapsed="false">
      <c r="BS57504" s="96" t="n">
        <f aca="false">BR57504-2.5</f>
        <v>-2.5</v>
      </c>
    </row>
    <row r="57505" customFormat="false" ht="12" hidden="false" customHeight="false" outlineLevel="0" collapsed="false">
      <c r="BS57505" s="96" t="n">
        <f aca="false">BR57505-2.5</f>
        <v>-2.5</v>
      </c>
    </row>
    <row r="57506" customFormat="false" ht="12" hidden="false" customHeight="false" outlineLevel="0" collapsed="false">
      <c r="BS57506" s="96" t="n">
        <f aca="false">BR57506-2.5</f>
        <v>-2.5</v>
      </c>
    </row>
    <row r="57507" customFormat="false" ht="12" hidden="false" customHeight="false" outlineLevel="0" collapsed="false">
      <c r="BS57507" s="96" t="n">
        <f aca="false">BR57507-2.5</f>
        <v>-2.5</v>
      </c>
    </row>
    <row r="57508" customFormat="false" ht="12" hidden="false" customHeight="false" outlineLevel="0" collapsed="false">
      <c r="BS57508" s="96" t="n">
        <f aca="false">BR57508-2.5</f>
        <v>-2.5</v>
      </c>
    </row>
    <row r="57509" customFormat="false" ht="12" hidden="false" customHeight="false" outlineLevel="0" collapsed="false">
      <c r="BS57509" s="96" t="n">
        <f aca="false">BR57509-2.5</f>
        <v>-2.5</v>
      </c>
    </row>
    <row r="57510" customFormat="false" ht="12" hidden="false" customHeight="false" outlineLevel="0" collapsed="false">
      <c r="BS57510" s="96" t="n">
        <f aca="false">BR57510-2.5</f>
        <v>-2.5</v>
      </c>
    </row>
    <row r="57511" customFormat="false" ht="12" hidden="false" customHeight="false" outlineLevel="0" collapsed="false">
      <c r="BS57511" s="96" t="n">
        <f aca="false">BR57511-2.5</f>
        <v>-2.5</v>
      </c>
    </row>
    <row r="57512" customFormat="false" ht="12" hidden="false" customHeight="false" outlineLevel="0" collapsed="false">
      <c r="BS57512" s="96" t="n">
        <f aca="false">BR57512-2.5</f>
        <v>-2.5</v>
      </c>
    </row>
    <row r="57513" customFormat="false" ht="12" hidden="false" customHeight="false" outlineLevel="0" collapsed="false">
      <c r="BS57513" s="96" t="n">
        <f aca="false">BR57513-2.5</f>
        <v>-2.5</v>
      </c>
    </row>
    <row r="57514" customFormat="false" ht="12" hidden="false" customHeight="false" outlineLevel="0" collapsed="false">
      <c r="BS57514" s="96" t="n">
        <f aca="false">BR57514-2.5</f>
        <v>-2.5</v>
      </c>
    </row>
    <row r="57515" customFormat="false" ht="12" hidden="false" customHeight="false" outlineLevel="0" collapsed="false">
      <c r="BS57515" s="96" t="n">
        <f aca="false">BR57515-2.5</f>
        <v>-2.5</v>
      </c>
    </row>
    <row r="57516" customFormat="false" ht="12" hidden="false" customHeight="false" outlineLevel="0" collapsed="false">
      <c r="BS57516" s="96" t="n">
        <f aca="false">BR57516-2.5</f>
        <v>-2.5</v>
      </c>
    </row>
    <row r="57517" customFormat="false" ht="12" hidden="false" customHeight="false" outlineLevel="0" collapsed="false">
      <c r="BS57517" s="96" t="n">
        <f aca="false">BR57517-2.5</f>
        <v>-2.5</v>
      </c>
    </row>
    <row r="57518" customFormat="false" ht="12" hidden="false" customHeight="false" outlineLevel="0" collapsed="false">
      <c r="BS57518" s="96" t="n">
        <f aca="false">BR57518-2.5</f>
        <v>-2.5</v>
      </c>
    </row>
    <row r="57519" customFormat="false" ht="12" hidden="false" customHeight="false" outlineLevel="0" collapsed="false">
      <c r="BS57519" s="96" t="n">
        <f aca="false">BR57519-2.5</f>
        <v>-2.5</v>
      </c>
    </row>
    <row r="57520" customFormat="false" ht="12" hidden="false" customHeight="false" outlineLevel="0" collapsed="false">
      <c r="BS57520" s="96" t="n">
        <f aca="false">BR57520-2.5</f>
        <v>-2.5</v>
      </c>
    </row>
    <row r="57521" customFormat="false" ht="12" hidden="false" customHeight="false" outlineLevel="0" collapsed="false">
      <c r="BS57521" s="96" t="n">
        <f aca="false">BR57521-2.5</f>
        <v>-2.5</v>
      </c>
    </row>
    <row r="57522" customFormat="false" ht="12" hidden="false" customHeight="false" outlineLevel="0" collapsed="false">
      <c r="BS57522" s="96" t="n">
        <f aca="false">BR57522-2.5</f>
        <v>-2.5</v>
      </c>
    </row>
    <row r="57523" customFormat="false" ht="12" hidden="false" customHeight="false" outlineLevel="0" collapsed="false">
      <c r="BS57523" s="96" t="n">
        <f aca="false">BR57523-2.5</f>
        <v>-2.5</v>
      </c>
    </row>
    <row r="57524" customFormat="false" ht="12" hidden="false" customHeight="false" outlineLevel="0" collapsed="false">
      <c r="BS57524" s="96" t="n">
        <f aca="false">BR57524-2.5</f>
        <v>-2.5</v>
      </c>
    </row>
    <row r="57525" customFormat="false" ht="12" hidden="false" customHeight="false" outlineLevel="0" collapsed="false">
      <c r="BS57525" s="96" t="n">
        <f aca="false">BR57525-2.5</f>
        <v>-2.5</v>
      </c>
    </row>
    <row r="57526" customFormat="false" ht="12" hidden="false" customHeight="false" outlineLevel="0" collapsed="false">
      <c r="BS57526" s="96" t="n">
        <f aca="false">BR57526-2.5</f>
        <v>-2.5</v>
      </c>
    </row>
    <row r="57527" customFormat="false" ht="12" hidden="false" customHeight="false" outlineLevel="0" collapsed="false">
      <c r="BS57527" s="96" t="n">
        <f aca="false">BR57527-2.5</f>
        <v>-2.5</v>
      </c>
    </row>
    <row r="57528" customFormat="false" ht="12" hidden="false" customHeight="false" outlineLevel="0" collapsed="false">
      <c r="BS57528" s="96" t="n">
        <f aca="false">BR57528-2.5</f>
        <v>-2.5</v>
      </c>
    </row>
    <row r="57529" customFormat="false" ht="12" hidden="false" customHeight="false" outlineLevel="0" collapsed="false">
      <c r="BS57529" s="96" t="n">
        <f aca="false">BR57529-2.5</f>
        <v>-2.5</v>
      </c>
    </row>
    <row r="57530" customFormat="false" ht="12" hidden="false" customHeight="false" outlineLevel="0" collapsed="false">
      <c r="BS57530" s="96" t="n">
        <f aca="false">BR57530-2.5</f>
        <v>-2.5</v>
      </c>
    </row>
    <row r="57531" customFormat="false" ht="12" hidden="false" customHeight="false" outlineLevel="0" collapsed="false">
      <c r="BS57531" s="96" t="n">
        <f aca="false">BR57531-2.5</f>
        <v>-2.5</v>
      </c>
    </row>
    <row r="57532" customFormat="false" ht="12" hidden="false" customHeight="false" outlineLevel="0" collapsed="false">
      <c r="BS57532" s="96" t="n">
        <f aca="false">BR57532-2.5</f>
        <v>-2.5</v>
      </c>
    </row>
    <row r="57533" customFormat="false" ht="12" hidden="false" customHeight="false" outlineLevel="0" collapsed="false">
      <c r="BS57533" s="96" t="n">
        <f aca="false">BR57533-2.5</f>
        <v>-2.5</v>
      </c>
    </row>
    <row r="57534" customFormat="false" ht="12" hidden="false" customHeight="false" outlineLevel="0" collapsed="false">
      <c r="BS57534" s="96" t="n">
        <f aca="false">BR57534-2.5</f>
        <v>-2.5</v>
      </c>
    </row>
    <row r="57535" customFormat="false" ht="12" hidden="false" customHeight="false" outlineLevel="0" collapsed="false">
      <c r="BS57535" s="96" t="n">
        <f aca="false">BR57535-2.5</f>
        <v>-2.5</v>
      </c>
    </row>
    <row r="57536" customFormat="false" ht="12" hidden="false" customHeight="false" outlineLevel="0" collapsed="false">
      <c r="BS57536" s="96" t="n">
        <f aca="false">BR57536-2.5</f>
        <v>-2.5</v>
      </c>
    </row>
    <row r="57537" customFormat="false" ht="12" hidden="false" customHeight="false" outlineLevel="0" collapsed="false">
      <c r="BS57537" s="96" t="n">
        <f aca="false">BR57537-2.5</f>
        <v>-2.5</v>
      </c>
    </row>
    <row r="57538" customFormat="false" ht="12" hidden="false" customHeight="false" outlineLevel="0" collapsed="false">
      <c r="BS57538" s="96" t="n">
        <f aca="false">BR57538-2.5</f>
        <v>-2.5</v>
      </c>
    </row>
    <row r="57539" customFormat="false" ht="12" hidden="false" customHeight="false" outlineLevel="0" collapsed="false">
      <c r="BS57539" s="96" t="n">
        <f aca="false">BR57539-2.5</f>
        <v>-2.5</v>
      </c>
    </row>
    <row r="57540" customFormat="false" ht="12" hidden="false" customHeight="false" outlineLevel="0" collapsed="false">
      <c r="BS57540" s="96" t="n">
        <f aca="false">BR57540-2.5</f>
        <v>-2.5</v>
      </c>
    </row>
    <row r="57541" customFormat="false" ht="12" hidden="false" customHeight="false" outlineLevel="0" collapsed="false">
      <c r="BS57541" s="96" t="n">
        <f aca="false">BR57541-2.5</f>
        <v>-2.5</v>
      </c>
    </row>
    <row r="57542" customFormat="false" ht="12" hidden="false" customHeight="false" outlineLevel="0" collapsed="false">
      <c r="BS57542" s="96" t="n">
        <f aca="false">BR57542-2.5</f>
        <v>-2.5</v>
      </c>
    </row>
    <row r="57543" customFormat="false" ht="12" hidden="false" customHeight="false" outlineLevel="0" collapsed="false">
      <c r="BS57543" s="96" t="n">
        <f aca="false">BR57543-2.5</f>
        <v>-2.5</v>
      </c>
    </row>
    <row r="57544" customFormat="false" ht="12" hidden="false" customHeight="false" outlineLevel="0" collapsed="false">
      <c r="BS57544" s="96" t="n">
        <f aca="false">BR57544-2.5</f>
        <v>-2.5</v>
      </c>
    </row>
    <row r="57545" customFormat="false" ht="12" hidden="false" customHeight="false" outlineLevel="0" collapsed="false">
      <c r="BS57545" s="96" t="n">
        <f aca="false">BR57545-2.5</f>
        <v>-2.5</v>
      </c>
    </row>
    <row r="57546" customFormat="false" ht="12" hidden="false" customHeight="false" outlineLevel="0" collapsed="false">
      <c r="BS57546" s="96" t="n">
        <f aca="false">BR57546-2.5</f>
        <v>-2.5</v>
      </c>
    </row>
    <row r="57547" customFormat="false" ht="12" hidden="false" customHeight="false" outlineLevel="0" collapsed="false">
      <c r="BS57547" s="96" t="n">
        <f aca="false">BR57547-2.5</f>
        <v>-2.5</v>
      </c>
    </row>
    <row r="57548" customFormat="false" ht="12" hidden="false" customHeight="false" outlineLevel="0" collapsed="false">
      <c r="BS57548" s="96" t="n">
        <f aca="false">BR57548-2.5</f>
        <v>-2.5</v>
      </c>
    </row>
    <row r="57549" customFormat="false" ht="12" hidden="false" customHeight="false" outlineLevel="0" collapsed="false">
      <c r="BS57549" s="96" t="n">
        <f aca="false">BR57549-2.5</f>
        <v>-2.5</v>
      </c>
    </row>
    <row r="57550" customFormat="false" ht="12" hidden="false" customHeight="false" outlineLevel="0" collapsed="false">
      <c r="BS57550" s="96" t="n">
        <f aca="false">BR57550-2.5</f>
        <v>-2.5</v>
      </c>
    </row>
    <row r="57551" customFormat="false" ht="12" hidden="false" customHeight="false" outlineLevel="0" collapsed="false">
      <c r="BS57551" s="96" t="n">
        <f aca="false">BR57551-2.5</f>
        <v>-2.5</v>
      </c>
    </row>
    <row r="57552" customFormat="false" ht="12" hidden="false" customHeight="false" outlineLevel="0" collapsed="false">
      <c r="BS57552" s="96" t="n">
        <f aca="false">BR57552-2.5</f>
        <v>-2.5</v>
      </c>
    </row>
    <row r="57553" customFormat="false" ht="12" hidden="false" customHeight="false" outlineLevel="0" collapsed="false">
      <c r="BS57553" s="96" t="n">
        <f aca="false">BR57553-2.5</f>
        <v>-2.5</v>
      </c>
    </row>
    <row r="57554" customFormat="false" ht="12" hidden="false" customHeight="false" outlineLevel="0" collapsed="false">
      <c r="BS57554" s="96" t="n">
        <f aca="false">BR57554-2.5</f>
        <v>-2.5</v>
      </c>
    </row>
    <row r="57555" customFormat="false" ht="12" hidden="false" customHeight="false" outlineLevel="0" collapsed="false">
      <c r="BS57555" s="96" t="n">
        <f aca="false">BR57555-2.5</f>
        <v>-2.5</v>
      </c>
    </row>
    <row r="57556" customFormat="false" ht="12" hidden="false" customHeight="false" outlineLevel="0" collapsed="false">
      <c r="BS57556" s="96" t="n">
        <f aca="false">BR57556-2.5</f>
        <v>-2.5</v>
      </c>
    </row>
    <row r="57557" customFormat="false" ht="12" hidden="false" customHeight="false" outlineLevel="0" collapsed="false">
      <c r="BS57557" s="96" t="n">
        <f aca="false">BR57557-2.5</f>
        <v>-2.5</v>
      </c>
    </row>
    <row r="57558" customFormat="false" ht="12" hidden="false" customHeight="false" outlineLevel="0" collapsed="false">
      <c r="BS57558" s="96" t="n">
        <f aca="false">BR57558-2.5</f>
        <v>-2.5</v>
      </c>
    </row>
    <row r="57559" customFormat="false" ht="12" hidden="false" customHeight="false" outlineLevel="0" collapsed="false">
      <c r="BS57559" s="96" t="n">
        <f aca="false">BR57559-2.5</f>
        <v>-2.5</v>
      </c>
    </row>
    <row r="57560" customFormat="false" ht="12" hidden="false" customHeight="false" outlineLevel="0" collapsed="false">
      <c r="BS57560" s="96" t="n">
        <f aca="false">BR57560-2.5</f>
        <v>-2.5</v>
      </c>
    </row>
    <row r="57561" customFormat="false" ht="12" hidden="false" customHeight="false" outlineLevel="0" collapsed="false">
      <c r="BS57561" s="96" t="n">
        <f aca="false">BR57561-2.5</f>
        <v>-2.5</v>
      </c>
    </row>
    <row r="57562" customFormat="false" ht="12" hidden="false" customHeight="false" outlineLevel="0" collapsed="false">
      <c r="BS57562" s="96" t="n">
        <f aca="false">BR57562-2.5</f>
        <v>-2.5</v>
      </c>
    </row>
    <row r="57563" customFormat="false" ht="12" hidden="false" customHeight="false" outlineLevel="0" collapsed="false">
      <c r="BS57563" s="96" t="n">
        <f aca="false">BR57563-2.5</f>
        <v>-2.5</v>
      </c>
    </row>
    <row r="57564" customFormat="false" ht="12" hidden="false" customHeight="false" outlineLevel="0" collapsed="false">
      <c r="BS57564" s="96" t="n">
        <f aca="false">BR57564-2.5</f>
        <v>-2.5</v>
      </c>
    </row>
    <row r="57565" customFormat="false" ht="12" hidden="false" customHeight="false" outlineLevel="0" collapsed="false">
      <c r="BS57565" s="96" t="n">
        <f aca="false">BR57565-2.5</f>
        <v>-2.5</v>
      </c>
    </row>
    <row r="57566" customFormat="false" ht="12" hidden="false" customHeight="false" outlineLevel="0" collapsed="false">
      <c r="BS57566" s="96" t="n">
        <f aca="false">BR57566-2.5</f>
        <v>-2.5</v>
      </c>
    </row>
    <row r="57567" customFormat="false" ht="12" hidden="false" customHeight="false" outlineLevel="0" collapsed="false">
      <c r="BS57567" s="96" t="n">
        <f aca="false">BR57567-2.5</f>
        <v>-2.5</v>
      </c>
    </row>
    <row r="57568" customFormat="false" ht="12" hidden="false" customHeight="false" outlineLevel="0" collapsed="false">
      <c r="BS57568" s="96" t="n">
        <f aca="false">BR57568-2.5</f>
        <v>-2.5</v>
      </c>
    </row>
    <row r="57569" customFormat="false" ht="12" hidden="false" customHeight="false" outlineLevel="0" collapsed="false">
      <c r="BS57569" s="96" t="n">
        <f aca="false">BR57569-2.5</f>
        <v>-2.5</v>
      </c>
    </row>
    <row r="57570" customFormat="false" ht="12" hidden="false" customHeight="false" outlineLevel="0" collapsed="false">
      <c r="BS57570" s="96" t="n">
        <f aca="false">BR57570-2.5</f>
        <v>-2.5</v>
      </c>
    </row>
    <row r="57571" customFormat="false" ht="12" hidden="false" customHeight="false" outlineLevel="0" collapsed="false">
      <c r="BS57571" s="96" t="n">
        <f aca="false">BR57571-2.5</f>
        <v>-2.5</v>
      </c>
    </row>
    <row r="57572" customFormat="false" ht="12" hidden="false" customHeight="false" outlineLevel="0" collapsed="false">
      <c r="BS57572" s="96" t="n">
        <f aca="false">BR57572-2.5</f>
        <v>-2.5</v>
      </c>
    </row>
    <row r="57573" customFormat="false" ht="12" hidden="false" customHeight="false" outlineLevel="0" collapsed="false">
      <c r="BS57573" s="96" t="n">
        <f aca="false">BR57573-2.5</f>
        <v>-2.5</v>
      </c>
    </row>
    <row r="57574" customFormat="false" ht="12" hidden="false" customHeight="false" outlineLevel="0" collapsed="false">
      <c r="BS57574" s="96" t="n">
        <f aca="false">BR57574-2.5</f>
        <v>-2.5</v>
      </c>
    </row>
    <row r="57575" customFormat="false" ht="12" hidden="false" customHeight="false" outlineLevel="0" collapsed="false">
      <c r="BS57575" s="96" t="n">
        <f aca="false">BR57575-2.5</f>
        <v>-2.5</v>
      </c>
    </row>
    <row r="57576" customFormat="false" ht="12" hidden="false" customHeight="false" outlineLevel="0" collapsed="false">
      <c r="BS57576" s="96" t="n">
        <f aca="false">BR57576-2.5</f>
        <v>-2.5</v>
      </c>
    </row>
    <row r="57577" customFormat="false" ht="12" hidden="false" customHeight="false" outlineLevel="0" collapsed="false">
      <c r="BS57577" s="96" t="n">
        <f aca="false">BR57577-2.5</f>
        <v>-2.5</v>
      </c>
    </row>
    <row r="57578" customFormat="false" ht="12" hidden="false" customHeight="false" outlineLevel="0" collapsed="false">
      <c r="BS57578" s="96" t="n">
        <f aca="false">BR57578-2.5</f>
        <v>-2.5</v>
      </c>
    </row>
    <row r="57579" customFormat="false" ht="12" hidden="false" customHeight="false" outlineLevel="0" collapsed="false">
      <c r="BS57579" s="96" t="n">
        <f aca="false">BR57579-2.5</f>
        <v>-2.5</v>
      </c>
    </row>
    <row r="57580" customFormat="false" ht="12" hidden="false" customHeight="false" outlineLevel="0" collapsed="false">
      <c r="BS57580" s="96" t="n">
        <f aca="false">BR57580-2.5</f>
        <v>-2.5</v>
      </c>
    </row>
    <row r="57581" customFormat="false" ht="12" hidden="false" customHeight="false" outlineLevel="0" collapsed="false">
      <c r="BS57581" s="96" t="n">
        <f aca="false">BR57581-2.5</f>
        <v>-2.5</v>
      </c>
    </row>
    <row r="57582" customFormat="false" ht="12" hidden="false" customHeight="false" outlineLevel="0" collapsed="false">
      <c r="BS57582" s="96" t="n">
        <f aca="false">BR57582-2.5</f>
        <v>-2.5</v>
      </c>
    </row>
    <row r="57583" customFormat="false" ht="12" hidden="false" customHeight="false" outlineLevel="0" collapsed="false">
      <c r="BS57583" s="96" t="n">
        <f aca="false">BR57583-2.5</f>
        <v>-2.5</v>
      </c>
    </row>
    <row r="57584" customFormat="false" ht="12" hidden="false" customHeight="false" outlineLevel="0" collapsed="false">
      <c r="BS57584" s="96" t="n">
        <f aca="false">BR57584-2.5</f>
        <v>-2.5</v>
      </c>
    </row>
    <row r="57585" customFormat="false" ht="12" hidden="false" customHeight="false" outlineLevel="0" collapsed="false">
      <c r="BS57585" s="96" t="n">
        <f aca="false">BR57585-2.5</f>
        <v>-2.5</v>
      </c>
    </row>
    <row r="57586" customFormat="false" ht="12" hidden="false" customHeight="false" outlineLevel="0" collapsed="false">
      <c r="BS57586" s="96" t="n">
        <f aca="false">BR57586-2.5</f>
        <v>-2.5</v>
      </c>
    </row>
    <row r="57587" customFormat="false" ht="12" hidden="false" customHeight="false" outlineLevel="0" collapsed="false">
      <c r="BS57587" s="96" t="n">
        <f aca="false">BR57587-2.5</f>
        <v>-2.5</v>
      </c>
    </row>
    <row r="57588" customFormat="false" ht="12" hidden="false" customHeight="false" outlineLevel="0" collapsed="false">
      <c r="BS57588" s="96" t="n">
        <f aca="false">BR57588-2.5</f>
        <v>-2.5</v>
      </c>
    </row>
    <row r="57589" customFormat="false" ht="12" hidden="false" customHeight="false" outlineLevel="0" collapsed="false">
      <c r="BS57589" s="96" t="n">
        <f aca="false">BR57589-2.5</f>
        <v>-2.5</v>
      </c>
    </row>
    <row r="57590" customFormat="false" ht="12" hidden="false" customHeight="false" outlineLevel="0" collapsed="false">
      <c r="BS57590" s="96" t="n">
        <f aca="false">BR57590-2.5</f>
        <v>-2.5</v>
      </c>
    </row>
    <row r="57591" customFormat="false" ht="12" hidden="false" customHeight="false" outlineLevel="0" collapsed="false">
      <c r="BS57591" s="96" t="n">
        <f aca="false">BR57591-2.5</f>
        <v>-2.5</v>
      </c>
    </row>
    <row r="57592" customFormat="false" ht="12" hidden="false" customHeight="false" outlineLevel="0" collapsed="false">
      <c r="BS57592" s="96" t="n">
        <f aca="false">BR57592-2.5</f>
        <v>-2.5</v>
      </c>
    </row>
    <row r="57593" customFormat="false" ht="12" hidden="false" customHeight="false" outlineLevel="0" collapsed="false">
      <c r="BS57593" s="96" t="n">
        <f aca="false">BR57593-2.5</f>
        <v>-2.5</v>
      </c>
    </row>
    <row r="57594" customFormat="false" ht="12" hidden="false" customHeight="false" outlineLevel="0" collapsed="false">
      <c r="BS57594" s="96" t="n">
        <f aca="false">BR57594-2.5</f>
        <v>-2.5</v>
      </c>
    </row>
    <row r="57595" customFormat="false" ht="12" hidden="false" customHeight="false" outlineLevel="0" collapsed="false">
      <c r="BS57595" s="96" t="n">
        <f aca="false">BR57595-2.5</f>
        <v>-2.5</v>
      </c>
    </row>
    <row r="57596" customFormat="false" ht="12" hidden="false" customHeight="false" outlineLevel="0" collapsed="false">
      <c r="BS57596" s="96" t="n">
        <f aca="false">BR57596-2.5</f>
        <v>-2.5</v>
      </c>
    </row>
    <row r="57597" customFormat="false" ht="12" hidden="false" customHeight="false" outlineLevel="0" collapsed="false">
      <c r="BS57597" s="96" t="n">
        <f aca="false">BR57597-2.5</f>
        <v>-2.5</v>
      </c>
    </row>
    <row r="57598" customFormat="false" ht="12" hidden="false" customHeight="false" outlineLevel="0" collapsed="false">
      <c r="BS57598" s="96" t="n">
        <f aca="false">BR57598-2.5</f>
        <v>-2.5</v>
      </c>
    </row>
    <row r="57599" customFormat="false" ht="12" hidden="false" customHeight="false" outlineLevel="0" collapsed="false">
      <c r="BS57599" s="96" t="n">
        <f aca="false">BR57599-2.5</f>
        <v>-2.5</v>
      </c>
    </row>
    <row r="57600" customFormat="false" ht="12" hidden="false" customHeight="false" outlineLevel="0" collapsed="false">
      <c r="BS57600" s="96" t="n">
        <f aca="false">BR57600-2.5</f>
        <v>-2.5</v>
      </c>
    </row>
    <row r="57601" customFormat="false" ht="12" hidden="false" customHeight="false" outlineLevel="0" collapsed="false">
      <c r="BS57601" s="96" t="n">
        <f aca="false">BR57601-2.5</f>
        <v>-2.5</v>
      </c>
    </row>
    <row r="57602" customFormat="false" ht="12" hidden="false" customHeight="false" outlineLevel="0" collapsed="false">
      <c r="BS57602" s="96" t="n">
        <f aca="false">BR57602-2.5</f>
        <v>-2.5</v>
      </c>
    </row>
    <row r="57603" customFormat="false" ht="12" hidden="false" customHeight="false" outlineLevel="0" collapsed="false">
      <c r="BS57603" s="96" t="n">
        <f aca="false">BR57603-2.5</f>
        <v>-2.5</v>
      </c>
    </row>
    <row r="57604" customFormat="false" ht="12" hidden="false" customHeight="false" outlineLevel="0" collapsed="false">
      <c r="BS57604" s="96" t="n">
        <f aca="false">BR57604-2.5</f>
        <v>-2.5</v>
      </c>
    </row>
    <row r="57605" customFormat="false" ht="12" hidden="false" customHeight="false" outlineLevel="0" collapsed="false">
      <c r="BS57605" s="96" t="n">
        <f aca="false">BR57605-2.5</f>
        <v>-2.5</v>
      </c>
    </row>
    <row r="57606" customFormat="false" ht="12" hidden="false" customHeight="false" outlineLevel="0" collapsed="false">
      <c r="BS57606" s="96" t="n">
        <f aca="false">BR57606-2.5</f>
        <v>-2.5</v>
      </c>
    </row>
    <row r="57607" customFormat="false" ht="12" hidden="false" customHeight="false" outlineLevel="0" collapsed="false">
      <c r="BS57607" s="96" t="n">
        <f aca="false">BR57607-2.5</f>
        <v>-2.5</v>
      </c>
    </row>
    <row r="57608" customFormat="false" ht="12" hidden="false" customHeight="false" outlineLevel="0" collapsed="false">
      <c r="BS57608" s="96" t="n">
        <f aca="false">BR57608-2.5</f>
        <v>-2.5</v>
      </c>
    </row>
    <row r="57609" customFormat="false" ht="12" hidden="false" customHeight="false" outlineLevel="0" collapsed="false">
      <c r="BS57609" s="96" t="n">
        <f aca="false">BR57609-2.5</f>
        <v>-2.5</v>
      </c>
    </row>
    <row r="57610" customFormat="false" ht="12" hidden="false" customHeight="false" outlineLevel="0" collapsed="false">
      <c r="BS57610" s="96" t="n">
        <f aca="false">BR57610-2.5</f>
        <v>-2.5</v>
      </c>
    </row>
    <row r="57611" customFormat="false" ht="12" hidden="false" customHeight="false" outlineLevel="0" collapsed="false">
      <c r="BS57611" s="96" t="n">
        <f aca="false">BR57611-2.5</f>
        <v>-2.5</v>
      </c>
    </row>
    <row r="57612" customFormat="false" ht="12" hidden="false" customHeight="false" outlineLevel="0" collapsed="false">
      <c r="BS57612" s="96" t="n">
        <f aca="false">BR57612-2.5</f>
        <v>-2.5</v>
      </c>
    </row>
    <row r="57613" customFormat="false" ht="12" hidden="false" customHeight="false" outlineLevel="0" collapsed="false">
      <c r="BS57613" s="96" t="n">
        <f aca="false">BR57613-2.5</f>
        <v>-2.5</v>
      </c>
    </row>
    <row r="57614" customFormat="false" ht="12" hidden="false" customHeight="false" outlineLevel="0" collapsed="false">
      <c r="BS57614" s="96" t="n">
        <f aca="false">BR57614-2.5</f>
        <v>-2.5</v>
      </c>
    </row>
    <row r="57615" customFormat="false" ht="12" hidden="false" customHeight="false" outlineLevel="0" collapsed="false">
      <c r="BS57615" s="96" t="n">
        <f aca="false">BR57615-2.5</f>
        <v>-2.5</v>
      </c>
    </row>
    <row r="57616" customFormat="false" ht="12" hidden="false" customHeight="false" outlineLevel="0" collapsed="false">
      <c r="BS57616" s="96" t="n">
        <f aca="false">BR57616-2.5</f>
        <v>-2.5</v>
      </c>
    </row>
    <row r="57617" customFormat="false" ht="12" hidden="false" customHeight="false" outlineLevel="0" collapsed="false">
      <c r="BS57617" s="96" t="n">
        <f aca="false">BR57617-2.5</f>
        <v>-2.5</v>
      </c>
    </row>
    <row r="57618" customFormat="false" ht="12" hidden="false" customHeight="false" outlineLevel="0" collapsed="false">
      <c r="BS57618" s="96" t="n">
        <f aca="false">BR57618-2.5</f>
        <v>-2.5</v>
      </c>
    </row>
    <row r="57619" customFormat="false" ht="12" hidden="false" customHeight="false" outlineLevel="0" collapsed="false">
      <c r="BS57619" s="96" t="n">
        <f aca="false">BR57619-2.5</f>
        <v>-2.5</v>
      </c>
    </row>
    <row r="57620" customFormat="false" ht="12" hidden="false" customHeight="false" outlineLevel="0" collapsed="false">
      <c r="BS57620" s="96" t="n">
        <f aca="false">BR57620-2.5</f>
        <v>-2.5</v>
      </c>
    </row>
    <row r="57621" customFormat="false" ht="12" hidden="false" customHeight="false" outlineLevel="0" collapsed="false">
      <c r="BS57621" s="96" t="n">
        <f aca="false">BR57621-2.5</f>
        <v>-2.5</v>
      </c>
    </row>
    <row r="57622" customFormat="false" ht="12" hidden="false" customHeight="false" outlineLevel="0" collapsed="false">
      <c r="BS57622" s="96" t="n">
        <f aca="false">BR57622-2.5</f>
        <v>-2.5</v>
      </c>
    </row>
    <row r="57623" customFormat="false" ht="12" hidden="false" customHeight="false" outlineLevel="0" collapsed="false">
      <c r="BS57623" s="96" t="n">
        <f aca="false">BR57623-2.5</f>
        <v>-2.5</v>
      </c>
    </row>
    <row r="57624" customFormat="false" ht="12" hidden="false" customHeight="false" outlineLevel="0" collapsed="false">
      <c r="BS57624" s="96" t="n">
        <f aca="false">BR57624-2.5</f>
        <v>-2.5</v>
      </c>
    </row>
    <row r="57625" customFormat="false" ht="12" hidden="false" customHeight="false" outlineLevel="0" collapsed="false">
      <c r="BS57625" s="96" t="n">
        <f aca="false">BR57625-2.5</f>
        <v>-2.5</v>
      </c>
    </row>
    <row r="57626" customFormat="false" ht="12" hidden="false" customHeight="false" outlineLevel="0" collapsed="false">
      <c r="BS57626" s="96" t="n">
        <f aca="false">BR57626-2.5</f>
        <v>-2.5</v>
      </c>
    </row>
    <row r="57627" customFormat="false" ht="12" hidden="false" customHeight="false" outlineLevel="0" collapsed="false">
      <c r="BS57627" s="96" t="n">
        <f aca="false">BR57627-2.5</f>
        <v>-2.5</v>
      </c>
    </row>
    <row r="57628" customFormat="false" ht="12" hidden="false" customHeight="false" outlineLevel="0" collapsed="false">
      <c r="BS57628" s="96" t="n">
        <f aca="false">BR57628-2.5</f>
        <v>-2.5</v>
      </c>
    </row>
    <row r="57629" customFormat="false" ht="12" hidden="false" customHeight="false" outlineLevel="0" collapsed="false">
      <c r="BS57629" s="96" t="n">
        <f aca="false">BR57629-2.5</f>
        <v>-2.5</v>
      </c>
    </row>
    <row r="57630" customFormat="false" ht="12" hidden="false" customHeight="false" outlineLevel="0" collapsed="false">
      <c r="BS57630" s="96" t="n">
        <f aca="false">BR57630-2.5</f>
        <v>-2.5</v>
      </c>
    </row>
    <row r="57631" customFormat="false" ht="12" hidden="false" customHeight="false" outlineLevel="0" collapsed="false">
      <c r="BS57631" s="96" t="n">
        <f aca="false">BR57631-2.5</f>
        <v>-2.5</v>
      </c>
    </row>
    <row r="57632" customFormat="false" ht="12" hidden="false" customHeight="false" outlineLevel="0" collapsed="false">
      <c r="BS57632" s="96" t="n">
        <f aca="false">BR57632-2.5</f>
        <v>-2.5</v>
      </c>
    </row>
    <row r="57633" customFormat="false" ht="12" hidden="false" customHeight="false" outlineLevel="0" collapsed="false">
      <c r="BS57633" s="96" t="n">
        <f aca="false">BR57633-2.5</f>
        <v>-2.5</v>
      </c>
    </row>
    <row r="57634" customFormat="false" ht="12" hidden="false" customHeight="false" outlineLevel="0" collapsed="false">
      <c r="BS57634" s="96" t="n">
        <f aca="false">BR57634-2.5</f>
        <v>-2.5</v>
      </c>
    </row>
    <row r="57635" customFormat="false" ht="12" hidden="false" customHeight="false" outlineLevel="0" collapsed="false">
      <c r="BS57635" s="96" t="n">
        <f aca="false">BR57635-2.5</f>
        <v>-2.5</v>
      </c>
    </row>
    <row r="57636" customFormat="false" ht="12" hidden="false" customHeight="false" outlineLevel="0" collapsed="false">
      <c r="BS57636" s="96" t="n">
        <f aca="false">BR57636-2.5</f>
        <v>-2.5</v>
      </c>
    </row>
    <row r="57637" customFormat="false" ht="12" hidden="false" customHeight="false" outlineLevel="0" collapsed="false">
      <c r="BS57637" s="96" t="n">
        <f aca="false">BR57637-2.5</f>
        <v>-2.5</v>
      </c>
    </row>
    <row r="57638" customFormat="false" ht="12" hidden="false" customHeight="false" outlineLevel="0" collapsed="false">
      <c r="BS57638" s="96" t="n">
        <f aca="false">BR57638-2.5</f>
        <v>-2.5</v>
      </c>
    </row>
    <row r="57639" customFormat="false" ht="12" hidden="false" customHeight="false" outlineLevel="0" collapsed="false">
      <c r="BS57639" s="96" t="n">
        <f aca="false">BR57639-2.5</f>
        <v>-2.5</v>
      </c>
    </row>
    <row r="57640" customFormat="false" ht="12" hidden="false" customHeight="false" outlineLevel="0" collapsed="false">
      <c r="BS57640" s="96" t="n">
        <f aca="false">BR57640-2.5</f>
        <v>-2.5</v>
      </c>
    </row>
    <row r="57641" customFormat="false" ht="12" hidden="false" customHeight="false" outlineLevel="0" collapsed="false">
      <c r="BS57641" s="96" t="n">
        <f aca="false">BR57641-2.5</f>
        <v>-2.5</v>
      </c>
    </row>
    <row r="57642" customFormat="false" ht="12" hidden="false" customHeight="false" outlineLevel="0" collapsed="false">
      <c r="BS57642" s="96" t="n">
        <f aca="false">BR57642-2.5</f>
        <v>-2.5</v>
      </c>
    </row>
    <row r="57643" customFormat="false" ht="12" hidden="false" customHeight="false" outlineLevel="0" collapsed="false">
      <c r="BS57643" s="96" t="n">
        <f aca="false">BR57643-2.5</f>
        <v>-2.5</v>
      </c>
    </row>
    <row r="57644" customFormat="false" ht="12" hidden="false" customHeight="false" outlineLevel="0" collapsed="false">
      <c r="BS57644" s="96" t="n">
        <f aca="false">BR57644-2.5</f>
        <v>-2.5</v>
      </c>
    </row>
    <row r="57645" customFormat="false" ht="12" hidden="false" customHeight="false" outlineLevel="0" collapsed="false">
      <c r="BS57645" s="96" t="n">
        <f aca="false">BR57645-2.5</f>
        <v>-2.5</v>
      </c>
    </row>
    <row r="57646" customFormat="false" ht="12" hidden="false" customHeight="false" outlineLevel="0" collapsed="false">
      <c r="BS57646" s="96" t="n">
        <f aca="false">BR57646-2.5</f>
        <v>-2.5</v>
      </c>
    </row>
    <row r="57647" customFormat="false" ht="12" hidden="false" customHeight="false" outlineLevel="0" collapsed="false">
      <c r="BS57647" s="96" t="n">
        <f aca="false">BR57647-2.5</f>
        <v>-2.5</v>
      </c>
    </row>
    <row r="57648" customFormat="false" ht="12" hidden="false" customHeight="false" outlineLevel="0" collapsed="false">
      <c r="BS57648" s="96" t="n">
        <f aca="false">BR57648-2.5</f>
        <v>-2.5</v>
      </c>
    </row>
    <row r="57649" customFormat="false" ht="12" hidden="false" customHeight="false" outlineLevel="0" collapsed="false">
      <c r="BS57649" s="96" t="n">
        <f aca="false">BR57649-2.5</f>
        <v>-2.5</v>
      </c>
    </row>
    <row r="57650" customFormat="false" ht="12" hidden="false" customHeight="false" outlineLevel="0" collapsed="false">
      <c r="BS57650" s="96" t="n">
        <f aca="false">BR57650-2.5</f>
        <v>-2.5</v>
      </c>
    </row>
    <row r="57651" customFormat="false" ht="12" hidden="false" customHeight="false" outlineLevel="0" collapsed="false">
      <c r="BS57651" s="96" t="n">
        <f aca="false">BR57651-2.5</f>
        <v>-2.5</v>
      </c>
    </row>
    <row r="57652" customFormat="false" ht="12" hidden="false" customHeight="false" outlineLevel="0" collapsed="false">
      <c r="BS57652" s="96" t="n">
        <f aca="false">BR57652-2.5</f>
        <v>-2.5</v>
      </c>
    </row>
    <row r="57653" customFormat="false" ht="12" hidden="false" customHeight="false" outlineLevel="0" collapsed="false">
      <c r="BS57653" s="96" t="n">
        <f aca="false">BR57653-2.5</f>
        <v>-2.5</v>
      </c>
    </row>
    <row r="57654" customFormat="false" ht="12" hidden="false" customHeight="false" outlineLevel="0" collapsed="false">
      <c r="BS57654" s="96" t="n">
        <f aca="false">BR57654-2.5</f>
        <v>-2.5</v>
      </c>
    </row>
    <row r="57655" customFormat="false" ht="12" hidden="false" customHeight="false" outlineLevel="0" collapsed="false">
      <c r="BS57655" s="96" t="n">
        <f aca="false">BR57655-2.5</f>
        <v>-2.5</v>
      </c>
    </row>
    <row r="57656" customFormat="false" ht="12" hidden="false" customHeight="false" outlineLevel="0" collapsed="false">
      <c r="BS57656" s="96" t="n">
        <f aca="false">BR57656-2.5</f>
        <v>-2.5</v>
      </c>
    </row>
    <row r="57657" customFormat="false" ht="12" hidden="false" customHeight="false" outlineLevel="0" collapsed="false">
      <c r="BS57657" s="96" t="n">
        <f aca="false">BR57657-2.5</f>
        <v>-2.5</v>
      </c>
    </row>
    <row r="57658" customFormat="false" ht="12" hidden="false" customHeight="false" outlineLevel="0" collapsed="false">
      <c r="BS57658" s="96" t="n">
        <f aca="false">BR57658-2.5</f>
        <v>-2.5</v>
      </c>
    </row>
    <row r="57659" customFormat="false" ht="12" hidden="false" customHeight="false" outlineLevel="0" collapsed="false">
      <c r="BS57659" s="96" t="n">
        <f aca="false">BR57659-2.5</f>
        <v>-2.5</v>
      </c>
    </row>
    <row r="57660" customFormat="false" ht="12" hidden="false" customHeight="false" outlineLevel="0" collapsed="false">
      <c r="BS57660" s="96" t="n">
        <f aca="false">BR57660-2.5</f>
        <v>-2.5</v>
      </c>
    </row>
    <row r="57661" customFormat="false" ht="12" hidden="false" customHeight="false" outlineLevel="0" collapsed="false">
      <c r="BS57661" s="96" t="n">
        <f aca="false">BR57661-2.5</f>
        <v>-2.5</v>
      </c>
    </row>
    <row r="57662" customFormat="false" ht="12" hidden="false" customHeight="false" outlineLevel="0" collapsed="false">
      <c r="BS57662" s="96" t="n">
        <f aca="false">BR57662-2.5</f>
        <v>-2.5</v>
      </c>
    </row>
    <row r="57663" customFormat="false" ht="12" hidden="false" customHeight="false" outlineLevel="0" collapsed="false">
      <c r="BS57663" s="96" t="n">
        <f aca="false">BR57663-2.5</f>
        <v>-2.5</v>
      </c>
    </row>
    <row r="57664" customFormat="false" ht="12" hidden="false" customHeight="false" outlineLevel="0" collapsed="false">
      <c r="BS57664" s="96" t="n">
        <f aca="false">BR57664-2.5</f>
        <v>-2.5</v>
      </c>
    </row>
    <row r="57665" customFormat="false" ht="12" hidden="false" customHeight="false" outlineLevel="0" collapsed="false">
      <c r="BS57665" s="96" t="n">
        <f aca="false">BR57665-2.5</f>
        <v>-2.5</v>
      </c>
    </row>
    <row r="57666" customFormat="false" ht="12" hidden="false" customHeight="false" outlineLevel="0" collapsed="false">
      <c r="BS57666" s="96" t="n">
        <f aca="false">BR57666-2.5</f>
        <v>-2.5</v>
      </c>
    </row>
    <row r="57667" customFormat="false" ht="12" hidden="false" customHeight="false" outlineLevel="0" collapsed="false">
      <c r="BS57667" s="96" t="n">
        <f aca="false">BR57667-2.5</f>
        <v>-2.5</v>
      </c>
    </row>
    <row r="57668" customFormat="false" ht="12" hidden="false" customHeight="false" outlineLevel="0" collapsed="false">
      <c r="BS57668" s="96" t="n">
        <f aca="false">BR57668-2.5</f>
        <v>-2.5</v>
      </c>
    </row>
    <row r="57669" customFormat="false" ht="12" hidden="false" customHeight="false" outlineLevel="0" collapsed="false">
      <c r="BS57669" s="96" t="n">
        <f aca="false">BR57669-2.5</f>
        <v>-2.5</v>
      </c>
    </row>
    <row r="57670" customFormat="false" ht="12" hidden="false" customHeight="false" outlineLevel="0" collapsed="false">
      <c r="BS57670" s="96" t="n">
        <f aca="false">BR57670-2.5</f>
        <v>-2.5</v>
      </c>
    </row>
    <row r="57671" customFormat="false" ht="12" hidden="false" customHeight="false" outlineLevel="0" collapsed="false">
      <c r="BS57671" s="96" t="n">
        <f aca="false">BR57671-2.5</f>
        <v>-2.5</v>
      </c>
    </row>
    <row r="57672" customFormat="false" ht="12" hidden="false" customHeight="false" outlineLevel="0" collapsed="false">
      <c r="BS57672" s="96" t="n">
        <f aca="false">BR57672-2.5</f>
        <v>-2.5</v>
      </c>
    </row>
    <row r="57673" customFormat="false" ht="12" hidden="false" customHeight="false" outlineLevel="0" collapsed="false">
      <c r="BS57673" s="96" t="n">
        <f aca="false">BR57673-2.5</f>
        <v>-2.5</v>
      </c>
    </row>
    <row r="57674" customFormat="false" ht="12" hidden="false" customHeight="false" outlineLevel="0" collapsed="false">
      <c r="BS57674" s="96" t="n">
        <f aca="false">BR57674-2.5</f>
        <v>-2.5</v>
      </c>
    </row>
    <row r="57675" customFormat="false" ht="12" hidden="false" customHeight="false" outlineLevel="0" collapsed="false">
      <c r="BS57675" s="96" t="n">
        <f aca="false">BR57675-2.5</f>
        <v>-2.5</v>
      </c>
    </row>
    <row r="57676" customFormat="false" ht="12" hidden="false" customHeight="false" outlineLevel="0" collapsed="false">
      <c r="BS57676" s="96" t="n">
        <f aca="false">BR57676-2.5</f>
        <v>-2.5</v>
      </c>
    </row>
    <row r="57677" customFormat="false" ht="12" hidden="false" customHeight="false" outlineLevel="0" collapsed="false">
      <c r="BS57677" s="96" t="n">
        <f aca="false">BR57677-2.5</f>
        <v>-2.5</v>
      </c>
    </row>
    <row r="57678" customFormat="false" ht="12" hidden="false" customHeight="false" outlineLevel="0" collapsed="false">
      <c r="BS57678" s="96" t="n">
        <f aca="false">BR57678-2.5</f>
        <v>-2.5</v>
      </c>
    </row>
    <row r="57679" customFormat="false" ht="12" hidden="false" customHeight="false" outlineLevel="0" collapsed="false">
      <c r="BS57679" s="96" t="n">
        <f aca="false">BR57679-2.5</f>
        <v>-2.5</v>
      </c>
    </row>
    <row r="57680" customFormat="false" ht="12" hidden="false" customHeight="false" outlineLevel="0" collapsed="false">
      <c r="BS57680" s="96" t="n">
        <f aca="false">BR57680-2.5</f>
        <v>-2.5</v>
      </c>
    </row>
    <row r="57681" customFormat="false" ht="12" hidden="false" customHeight="false" outlineLevel="0" collapsed="false">
      <c r="BS57681" s="96" t="n">
        <f aca="false">BR57681-2.5</f>
        <v>-2.5</v>
      </c>
    </row>
    <row r="57682" customFormat="false" ht="12" hidden="false" customHeight="false" outlineLevel="0" collapsed="false">
      <c r="BS57682" s="96" t="n">
        <f aca="false">BR57682-2.5</f>
        <v>-2.5</v>
      </c>
    </row>
    <row r="57683" customFormat="false" ht="12" hidden="false" customHeight="false" outlineLevel="0" collapsed="false">
      <c r="BS57683" s="96" t="n">
        <f aca="false">BR57683-2.5</f>
        <v>-2.5</v>
      </c>
    </row>
    <row r="57684" customFormat="false" ht="12" hidden="false" customHeight="false" outlineLevel="0" collapsed="false">
      <c r="BS57684" s="96" t="n">
        <f aca="false">BR57684-2.5</f>
        <v>-2.5</v>
      </c>
    </row>
    <row r="57685" customFormat="false" ht="12" hidden="false" customHeight="false" outlineLevel="0" collapsed="false">
      <c r="BS57685" s="96" t="n">
        <f aca="false">BR57685-2.5</f>
        <v>-2.5</v>
      </c>
    </row>
    <row r="57686" customFormat="false" ht="12" hidden="false" customHeight="false" outlineLevel="0" collapsed="false">
      <c r="BS57686" s="96" t="n">
        <f aca="false">BR57686-2.5</f>
        <v>-2.5</v>
      </c>
    </row>
    <row r="57687" customFormat="false" ht="12" hidden="false" customHeight="false" outlineLevel="0" collapsed="false">
      <c r="BS57687" s="96" t="n">
        <f aca="false">BR57687-2.5</f>
        <v>-2.5</v>
      </c>
    </row>
    <row r="57688" customFormat="false" ht="12" hidden="false" customHeight="false" outlineLevel="0" collapsed="false">
      <c r="BS57688" s="96" t="n">
        <f aca="false">BR57688-2.5</f>
        <v>-2.5</v>
      </c>
    </row>
    <row r="57689" customFormat="false" ht="12" hidden="false" customHeight="false" outlineLevel="0" collapsed="false">
      <c r="BS57689" s="96" t="n">
        <f aca="false">BR57689-2.5</f>
        <v>-2.5</v>
      </c>
    </row>
    <row r="57690" customFormat="false" ht="12" hidden="false" customHeight="false" outlineLevel="0" collapsed="false">
      <c r="BS57690" s="96" t="n">
        <f aca="false">BR57690-2.5</f>
        <v>-2.5</v>
      </c>
    </row>
    <row r="57691" customFormat="false" ht="12" hidden="false" customHeight="false" outlineLevel="0" collapsed="false">
      <c r="BS57691" s="96" t="n">
        <f aca="false">BR57691-2.5</f>
        <v>-2.5</v>
      </c>
    </row>
    <row r="57692" customFormat="false" ht="12" hidden="false" customHeight="false" outlineLevel="0" collapsed="false">
      <c r="BS57692" s="96" t="n">
        <f aca="false">BR57692-2.5</f>
        <v>-2.5</v>
      </c>
    </row>
    <row r="57693" customFormat="false" ht="12" hidden="false" customHeight="false" outlineLevel="0" collapsed="false">
      <c r="BS57693" s="96" t="n">
        <f aca="false">BR57693-2.5</f>
        <v>-2.5</v>
      </c>
    </row>
    <row r="57694" customFormat="false" ht="12" hidden="false" customHeight="false" outlineLevel="0" collapsed="false">
      <c r="BS57694" s="96" t="n">
        <f aca="false">BR57694-2.5</f>
        <v>-2.5</v>
      </c>
    </row>
    <row r="57695" customFormat="false" ht="12" hidden="false" customHeight="false" outlineLevel="0" collapsed="false">
      <c r="BS57695" s="96" t="n">
        <f aca="false">BR57695-2.5</f>
        <v>-2.5</v>
      </c>
    </row>
    <row r="57696" customFormat="false" ht="12" hidden="false" customHeight="false" outlineLevel="0" collapsed="false">
      <c r="BS57696" s="96" t="n">
        <f aca="false">BR57696-2.5</f>
        <v>-2.5</v>
      </c>
    </row>
    <row r="57697" customFormat="false" ht="12" hidden="false" customHeight="false" outlineLevel="0" collapsed="false">
      <c r="BS57697" s="96" t="n">
        <f aca="false">BR57697-2.5</f>
        <v>-2.5</v>
      </c>
    </row>
    <row r="57698" customFormat="false" ht="12" hidden="false" customHeight="false" outlineLevel="0" collapsed="false">
      <c r="BS57698" s="96" t="n">
        <f aca="false">BR57698-2.5</f>
        <v>-2.5</v>
      </c>
    </row>
    <row r="57699" customFormat="false" ht="12" hidden="false" customHeight="false" outlineLevel="0" collapsed="false">
      <c r="BS57699" s="96" t="n">
        <f aca="false">BR57699-2.5</f>
        <v>-2.5</v>
      </c>
    </row>
    <row r="57700" customFormat="false" ht="12" hidden="false" customHeight="false" outlineLevel="0" collapsed="false">
      <c r="BS57700" s="96" t="n">
        <f aca="false">BR57700-2.5</f>
        <v>-2.5</v>
      </c>
    </row>
    <row r="57701" customFormat="false" ht="12" hidden="false" customHeight="false" outlineLevel="0" collapsed="false">
      <c r="BS57701" s="96" t="n">
        <f aca="false">BR57701-2.5</f>
        <v>-2.5</v>
      </c>
    </row>
    <row r="57702" customFormat="false" ht="12" hidden="false" customHeight="false" outlineLevel="0" collapsed="false">
      <c r="BS57702" s="96" t="n">
        <f aca="false">BR57702-2.5</f>
        <v>-2.5</v>
      </c>
    </row>
    <row r="57703" customFormat="false" ht="12" hidden="false" customHeight="false" outlineLevel="0" collapsed="false">
      <c r="BS57703" s="96" t="n">
        <f aca="false">BR57703-2.5</f>
        <v>-2.5</v>
      </c>
    </row>
    <row r="57704" customFormat="false" ht="12" hidden="false" customHeight="false" outlineLevel="0" collapsed="false">
      <c r="BS57704" s="96" t="n">
        <f aca="false">BR57704-2.5</f>
        <v>-2.5</v>
      </c>
    </row>
    <row r="57705" customFormat="false" ht="12" hidden="false" customHeight="false" outlineLevel="0" collapsed="false">
      <c r="BS57705" s="96" t="n">
        <f aca="false">BR57705-2.5</f>
        <v>-2.5</v>
      </c>
    </row>
    <row r="57706" customFormat="false" ht="12" hidden="false" customHeight="false" outlineLevel="0" collapsed="false">
      <c r="BS57706" s="96" t="n">
        <f aca="false">BR57706-2.5</f>
        <v>-2.5</v>
      </c>
    </row>
    <row r="57707" customFormat="false" ht="12" hidden="false" customHeight="false" outlineLevel="0" collapsed="false">
      <c r="BS57707" s="96" t="n">
        <f aca="false">BR57707-2.5</f>
        <v>-2.5</v>
      </c>
    </row>
    <row r="57708" customFormat="false" ht="12" hidden="false" customHeight="false" outlineLevel="0" collapsed="false">
      <c r="BS57708" s="96" t="n">
        <f aca="false">BR57708-2.5</f>
        <v>-2.5</v>
      </c>
    </row>
    <row r="57709" customFormat="false" ht="12" hidden="false" customHeight="false" outlineLevel="0" collapsed="false">
      <c r="BS57709" s="96" t="n">
        <f aca="false">BR57709-2.5</f>
        <v>-2.5</v>
      </c>
    </row>
    <row r="57710" customFormat="false" ht="12" hidden="false" customHeight="false" outlineLevel="0" collapsed="false">
      <c r="BS57710" s="96" t="n">
        <f aca="false">BR57710-2.5</f>
        <v>-2.5</v>
      </c>
    </row>
    <row r="57711" customFormat="false" ht="12" hidden="false" customHeight="false" outlineLevel="0" collapsed="false">
      <c r="BS57711" s="96" t="n">
        <f aca="false">BR57711-2.5</f>
        <v>-2.5</v>
      </c>
    </row>
    <row r="57712" customFormat="false" ht="12" hidden="false" customHeight="false" outlineLevel="0" collapsed="false">
      <c r="BS57712" s="96" t="n">
        <f aca="false">BR57712-2.5</f>
        <v>-2.5</v>
      </c>
    </row>
    <row r="57713" customFormat="false" ht="12" hidden="false" customHeight="false" outlineLevel="0" collapsed="false">
      <c r="BS57713" s="96" t="n">
        <f aca="false">BR57713-2.5</f>
        <v>-2.5</v>
      </c>
    </row>
    <row r="57714" customFormat="false" ht="12" hidden="false" customHeight="false" outlineLevel="0" collapsed="false">
      <c r="BS57714" s="96" t="n">
        <f aca="false">BR57714-2.5</f>
        <v>-2.5</v>
      </c>
    </row>
    <row r="57715" customFormat="false" ht="12" hidden="false" customHeight="false" outlineLevel="0" collapsed="false">
      <c r="BS57715" s="96" t="n">
        <f aca="false">BR57715-2.5</f>
        <v>-2.5</v>
      </c>
    </row>
    <row r="57716" customFormat="false" ht="12" hidden="false" customHeight="false" outlineLevel="0" collapsed="false">
      <c r="BS57716" s="96" t="n">
        <f aca="false">BR57716-2.5</f>
        <v>-2.5</v>
      </c>
    </row>
    <row r="57717" customFormat="false" ht="12" hidden="false" customHeight="false" outlineLevel="0" collapsed="false">
      <c r="BS57717" s="96" t="n">
        <f aca="false">BR57717-2.5</f>
        <v>-2.5</v>
      </c>
    </row>
    <row r="57718" customFormat="false" ht="12" hidden="false" customHeight="false" outlineLevel="0" collapsed="false">
      <c r="BS57718" s="96" t="n">
        <f aca="false">BR57718-2.5</f>
        <v>-2.5</v>
      </c>
    </row>
    <row r="57719" customFormat="false" ht="12" hidden="false" customHeight="false" outlineLevel="0" collapsed="false">
      <c r="BS57719" s="96" t="n">
        <f aca="false">BR57719-2.5</f>
        <v>-2.5</v>
      </c>
    </row>
    <row r="57720" customFormat="false" ht="12" hidden="false" customHeight="false" outlineLevel="0" collapsed="false">
      <c r="BS57720" s="96" t="n">
        <f aca="false">BR57720-2.5</f>
        <v>-2.5</v>
      </c>
    </row>
    <row r="57721" customFormat="false" ht="12" hidden="false" customHeight="false" outlineLevel="0" collapsed="false">
      <c r="BS57721" s="96" t="n">
        <f aca="false">BR57721-2.5</f>
        <v>-2.5</v>
      </c>
    </row>
    <row r="57722" customFormat="false" ht="12" hidden="false" customHeight="false" outlineLevel="0" collapsed="false">
      <c r="BS57722" s="96" t="n">
        <f aca="false">BR57722-2.5</f>
        <v>-2.5</v>
      </c>
    </row>
    <row r="57723" customFormat="false" ht="12" hidden="false" customHeight="false" outlineLevel="0" collapsed="false">
      <c r="BS57723" s="96" t="n">
        <f aca="false">BR57723-2.5</f>
        <v>-2.5</v>
      </c>
    </row>
    <row r="57724" customFormat="false" ht="12" hidden="false" customHeight="false" outlineLevel="0" collapsed="false">
      <c r="BS57724" s="96" t="n">
        <f aca="false">BR57724-2.5</f>
        <v>-2.5</v>
      </c>
    </row>
    <row r="57725" customFormat="false" ht="12" hidden="false" customHeight="false" outlineLevel="0" collapsed="false">
      <c r="BS57725" s="96" t="n">
        <f aca="false">BR57725-2.5</f>
        <v>-2.5</v>
      </c>
    </row>
    <row r="57726" customFormat="false" ht="12" hidden="false" customHeight="false" outlineLevel="0" collapsed="false">
      <c r="BS57726" s="96" t="n">
        <f aca="false">BR57726-2.5</f>
        <v>-2.5</v>
      </c>
    </row>
    <row r="57727" customFormat="false" ht="12" hidden="false" customHeight="false" outlineLevel="0" collapsed="false">
      <c r="BS57727" s="96" t="n">
        <f aca="false">BR57727-2.5</f>
        <v>-2.5</v>
      </c>
    </row>
    <row r="57728" customFormat="false" ht="12" hidden="false" customHeight="false" outlineLevel="0" collapsed="false">
      <c r="BS57728" s="96" t="n">
        <f aca="false">BR57728-2.5</f>
        <v>-2.5</v>
      </c>
    </row>
    <row r="57729" customFormat="false" ht="12" hidden="false" customHeight="false" outlineLevel="0" collapsed="false">
      <c r="BS57729" s="96" t="n">
        <f aca="false">BR57729-2.5</f>
        <v>-2.5</v>
      </c>
    </row>
    <row r="57730" customFormat="false" ht="12" hidden="false" customHeight="false" outlineLevel="0" collapsed="false">
      <c r="BS57730" s="96" t="n">
        <f aca="false">BR57730-2.5</f>
        <v>-2.5</v>
      </c>
    </row>
    <row r="57731" customFormat="false" ht="12" hidden="false" customHeight="false" outlineLevel="0" collapsed="false">
      <c r="BS57731" s="96" t="n">
        <f aca="false">BR57731-2.5</f>
        <v>-2.5</v>
      </c>
    </row>
    <row r="57732" customFormat="false" ht="12" hidden="false" customHeight="false" outlineLevel="0" collapsed="false">
      <c r="BS57732" s="96" t="n">
        <f aca="false">BR57732-2.5</f>
        <v>-2.5</v>
      </c>
    </row>
    <row r="57733" customFormat="false" ht="12" hidden="false" customHeight="false" outlineLevel="0" collapsed="false">
      <c r="BS57733" s="96" t="n">
        <f aca="false">BR57733-2.5</f>
        <v>-2.5</v>
      </c>
    </row>
    <row r="57734" customFormat="false" ht="12" hidden="false" customHeight="false" outlineLevel="0" collapsed="false">
      <c r="BS57734" s="96" t="n">
        <f aca="false">BR57734-2.5</f>
        <v>-2.5</v>
      </c>
    </row>
    <row r="57735" customFormat="false" ht="12" hidden="false" customHeight="false" outlineLevel="0" collapsed="false">
      <c r="BS57735" s="96" t="n">
        <f aca="false">BR57735-2.5</f>
        <v>-2.5</v>
      </c>
    </row>
    <row r="57736" customFormat="false" ht="12" hidden="false" customHeight="false" outlineLevel="0" collapsed="false">
      <c r="BS57736" s="96" t="n">
        <f aca="false">BR57736-2.5</f>
        <v>-2.5</v>
      </c>
    </row>
    <row r="57737" customFormat="false" ht="12" hidden="false" customHeight="false" outlineLevel="0" collapsed="false">
      <c r="BS57737" s="96" t="n">
        <f aca="false">BR57737-2.5</f>
        <v>-2.5</v>
      </c>
    </row>
    <row r="57738" customFormat="false" ht="12" hidden="false" customHeight="false" outlineLevel="0" collapsed="false">
      <c r="BS57738" s="96" t="n">
        <f aca="false">BR57738-2.5</f>
        <v>-2.5</v>
      </c>
    </row>
    <row r="57739" customFormat="false" ht="12" hidden="false" customHeight="false" outlineLevel="0" collapsed="false">
      <c r="BS57739" s="96" t="n">
        <f aca="false">BR57739-2.5</f>
        <v>-2.5</v>
      </c>
    </row>
    <row r="57740" customFormat="false" ht="12" hidden="false" customHeight="false" outlineLevel="0" collapsed="false">
      <c r="BS57740" s="96" t="n">
        <f aca="false">BR57740-2.5</f>
        <v>-2.5</v>
      </c>
    </row>
    <row r="57741" customFormat="false" ht="12" hidden="false" customHeight="false" outlineLevel="0" collapsed="false">
      <c r="BS57741" s="96" t="n">
        <f aca="false">BR57741-2.5</f>
        <v>-2.5</v>
      </c>
    </row>
    <row r="57742" customFormat="false" ht="12" hidden="false" customHeight="false" outlineLevel="0" collapsed="false">
      <c r="BS57742" s="96" t="n">
        <f aca="false">BR57742-2.5</f>
        <v>-2.5</v>
      </c>
    </row>
    <row r="57743" customFormat="false" ht="12" hidden="false" customHeight="false" outlineLevel="0" collapsed="false">
      <c r="BS57743" s="96" t="n">
        <f aca="false">BR57743-2.5</f>
        <v>-2.5</v>
      </c>
    </row>
    <row r="57744" customFormat="false" ht="12" hidden="false" customHeight="false" outlineLevel="0" collapsed="false">
      <c r="BS57744" s="96" t="n">
        <f aca="false">BR57744-2.5</f>
        <v>-2.5</v>
      </c>
    </row>
    <row r="57745" customFormat="false" ht="12" hidden="false" customHeight="false" outlineLevel="0" collapsed="false">
      <c r="BS57745" s="96" t="n">
        <f aca="false">BR57745-2.5</f>
        <v>-2.5</v>
      </c>
    </row>
    <row r="57746" customFormat="false" ht="12" hidden="false" customHeight="false" outlineLevel="0" collapsed="false">
      <c r="BS57746" s="96" t="n">
        <f aca="false">BR57746-2.5</f>
        <v>-2.5</v>
      </c>
    </row>
    <row r="57747" customFormat="false" ht="12" hidden="false" customHeight="false" outlineLevel="0" collapsed="false">
      <c r="BS57747" s="96" t="n">
        <f aca="false">BR57747-2.5</f>
        <v>-2.5</v>
      </c>
    </row>
    <row r="57748" customFormat="false" ht="12" hidden="false" customHeight="false" outlineLevel="0" collapsed="false">
      <c r="BS57748" s="96" t="n">
        <f aca="false">BR57748-2.5</f>
        <v>-2.5</v>
      </c>
    </row>
    <row r="57749" customFormat="false" ht="12" hidden="false" customHeight="false" outlineLevel="0" collapsed="false">
      <c r="BS57749" s="96" t="n">
        <f aca="false">BR57749-2.5</f>
        <v>-2.5</v>
      </c>
    </row>
    <row r="57750" customFormat="false" ht="12" hidden="false" customHeight="false" outlineLevel="0" collapsed="false">
      <c r="BS57750" s="96" t="n">
        <f aca="false">BR57750-2.5</f>
        <v>-2.5</v>
      </c>
    </row>
    <row r="57751" customFormat="false" ht="12" hidden="false" customHeight="false" outlineLevel="0" collapsed="false">
      <c r="BS57751" s="96" t="n">
        <f aca="false">BR57751-2.5</f>
        <v>-2.5</v>
      </c>
    </row>
    <row r="57752" customFormat="false" ht="12" hidden="false" customHeight="false" outlineLevel="0" collapsed="false">
      <c r="BS57752" s="96" t="n">
        <f aca="false">BR57752-2.5</f>
        <v>-2.5</v>
      </c>
    </row>
    <row r="57753" customFormat="false" ht="12" hidden="false" customHeight="false" outlineLevel="0" collapsed="false">
      <c r="BS57753" s="96" t="n">
        <f aca="false">BR57753-2.5</f>
        <v>-2.5</v>
      </c>
    </row>
    <row r="57754" customFormat="false" ht="12" hidden="false" customHeight="false" outlineLevel="0" collapsed="false">
      <c r="BS57754" s="96" t="n">
        <f aca="false">BR57754-2.5</f>
        <v>-2.5</v>
      </c>
    </row>
    <row r="57755" customFormat="false" ht="12" hidden="false" customHeight="false" outlineLevel="0" collapsed="false">
      <c r="BS57755" s="96" t="n">
        <f aca="false">BR57755-2.5</f>
        <v>-2.5</v>
      </c>
    </row>
    <row r="57756" customFormat="false" ht="12" hidden="false" customHeight="false" outlineLevel="0" collapsed="false">
      <c r="BS57756" s="96" t="n">
        <f aca="false">BR57756-2.5</f>
        <v>-2.5</v>
      </c>
    </row>
    <row r="57757" customFormat="false" ht="12" hidden="false" customHeight="false" outlineLevel="0" collapsed="false">
      <c r="BS57757" s="96" t="n">
        <f aca="false">BR57757-2.5</f>
        <v>-2.5</v>
      </c>
    </row>
    <row r="57758" customFormat="false" ht="12" hidden="false" customHeight="false" outlineLevel="0" collapsed="false">
      <c r="BS57758" s="96" t="n">
        <f aca="false">BR57758-2.5</f>
        <v>-2.5</v>
      </c>
    </row>
    <row r="57759" customFormat="false" ht="12" hidden="false" customHeight="false" outlineLevel="0" collapsed="false">
      <c r="BS57759" s="96" t="n">
        <f aca="false">BR57759-2.5</f>
        <v>-2.5</v>
      </c>
    </row>
    <row r="57760" customFormat="false" ht="12" hidden="false" customHeight="false" outlineLevel="0" collapsed="false">
      <c r="BS57760" s="96" t="n">
        <f aca="false">BR57760-2.5</f>
        <v>-2.5</v>
      </c>
    </row>
    <row r="57761" customFormat="false" ht="12" hidden="false" customHeight="false" outlineLevel="0" collapsed="false">
      <c r="BS57761" s="96" t="n">
        <f aca="false">BR57761-2.5</f>
        <v>-2.5</v>
      </c>
    </row>
    <row r="57762" customFormat="false" ht="12" hidden="false" customHeight="false" outlineLevel="0" collapsed="false">
      <c r="BS57762" s="96" t="n">
        <f aca="false">BR57762-2.5</f>
        <v>-2.5</v>
      </c>
    </row>
    <row r="57763" customFormat="false" ht="12" hidden="false" customHeight="false" outlineLevel="0" collapsed="false">
      <c r="BS57763" s="96" t="n">
        <f aca="false">BR57763-2.5</f>
        <v>-2.5</v>
      </c>
    </row>
    <row r="57764" customFormat="false" ht="12" hidden="false" customHeight="false" outlineLevel="0" collapsed="false">
      <c r="BS57764" s="96" t="n">
        <f aca="false">BR57764-2.5</f>
        <v>-2.5</v>
      </c>
    </row>
    <row r="57765" customFormat="false" ht="12" hidden="false" customHeight="false" outlineLevel="0" collapsed="false">
      <c r="BS57765" s="96" t="n">
        <f aca="false">BR57765-2.5</f>
        <v>-2.5</v>
      </c>
    </row>
    <row r="57766" customFormat="false" ht="12" hidden="false" customHeight="false" outlineLevel="0" collapsed="false">
      <c r="BS57766" s="96" t="n">
        <f aca="false">BR57766-2.5</f>
        <v>-2.5</v>
      </c>
    </row>
    <row r="57767" customFormat="false" ht="12" hidden="false" customHeight="false" outlineLevel="0" collapsed="false">
      <c r="BS57767" s="96" t="n">
        <f aca="false">BR57767-2.5</f>
        <v>-2.5</v>
      </c>
    </row>
    <row r="57768" customFormat="false" ht="12" hidden="false" customHeight="false" outlineLevel="0" collapsed="false">
      <c r="BS57768" s="96" t="n">
        <f aca="false">BR57768-2.5</f>
        <v>-2.5</v>
      </c>
    </row>
    <row r="57769" customFormat="false" ht="12" hidden="false" customHeight="false" outlineLevel="0" collapsed="false">
      <c r="BS57769" s="96" t="n">
        <f aca="false">BR57769-2.5</f>
        <v>-2.5</v>
      </c>
    </row>
    <row r="57770" customFormat="false" ht="12" hidden="false" customHeight="false" outlineLevel="0" collapsed="false">
      <c r="BS57770" s="96" t="n">
        <f aca="false">BR57770-2.5</f>
        <v>-2.5</v>
      </c>
    </row>
    <row r="57771" customFormat="false" ht="12" hidden="false" customHeight="false" outlineLevel="0" collapsed="false">
      <c r="BS57771" s="96" t="n">
        <f aca="false">BR57771-2.5</f>
        <v>-2.5</v>
      </c>
    </row>
    <row r="57772" customFormat="false" ht="12" hidden="false" customHeight="false" outlineLevel="0" collapsed="false">
      <c r="BS57772" s="96" t="n">
        <f aca="false">BR57772-2.5</f>
        <v>-2.5</v>
      </c>
    </row>
    <row r="57773" customFormat="false" ht="12" hidden="false" customHeight="false" outlineLevel="0" collapsed="false">
      <c r="BS57773" s="96" t="n">
        <f aca="false">BR57773-2.5</f>
        <v>-2.5</v>
      </c>
    </row>
    <row r="57774" customFormat="false" ht="12" hidden="false" customHeight="false" outlineLevel="0" collapsed="false">
      <c r="BS57774" s="96" t="n">
        <f aca="false">BR57774-2.5</f>
        <v>-2.5</v>
      </c>
    </row>
    <row r="57775" customFormat="false" ht="12" hidden="false" customHeight="false" outlineLevel="0" collapsed="false">
      <c r="BS57775" s="96" t="n">
        <f aca="false">BR57775-2.5</f>
        <v>-2.5</v>
      </c>
    </row>
    <row r="57776" customFormat="false" ht="12" hidden="false" customHeight="false" outlineLevel="0" collapsed="false">
      <c r="BS57776" s="96" t="n">
        <f aca="false">BR57776-2.5</f>
        <v>-2.5</v>
      </c>
    </row>
    <row r="57777" customFormat="false" ht="12" hidden="false" customHeight="false" outlineLevel="0" collapsed="false">
      <c r="BS57777" s="96" t="n">
        <f aca="false">BR57777-2.5</f>
        <v>-2.5</v>
      </c>
    </row>
    <row r="57778" customFormat="false" ht="12" hidden="false" customHeight="false" outlineLevel="0" collapsed="false">
      <c r="BS57778" s="96" t="n">
        <f aca="false">BR57778-2.5</f>
        <v>-2.5</v>
      </c>
    </row>
    <row r="57779" customFormat="false" ht="12" hidden="false" customHeight="false" outlineLevel="0" collapsed="false">
      <c r="BS57779" s="96" t="n">
        <f aca="false">BR57779-2.5</f>
        <v>-2.5</v>
      </c>
    </row>
    <row r="57780" customFormat="false" ht="12" hidden="false" customHeight="false" outlineLevel="0" collapsed="false">
      <c r="BS57780" s="96" t="n">
        <f aca="false">BR57780-2.5</f>
        <v>-2.5</v>
      </c>
    </row>
    <row r="57781" customFormat="false" ht="12" hidden="false" customHeight="false" outlineLevel="0" collapsed="false">
      <c r="BS57781" s="96" t="n">
        <f aca="false">BR57781-2.5</f>
        <v>-2.5</v>
      </c>
    </row>
    <row r="57782" customFormat="false" ht="12" hidden="false" customHeight="false" outlineLevel="0" collapsed="false">
      <c r="BS57782" s="96" t="n">
        <f aca="false">BR57782-2.5</f>
        <v>-2.5</v>
      </c>
    </row>
    <row r="57783" customFormat="false" ht="12" hidden="false" customHeight="false" outlineLevel="0" collapsed="false">
      <c r="BS57783" s="96" t="n">
        <f aca="false">BR57783-2.5</f>
        <v>-2.5</v>
      </c>
    </row>
    <row r="57784" customFormat="false" ht="12" hidden="false" customHeight="false" outlineLevel="0" collapsed="false">
      <c r="BS57784" s="96" t="n">
        <f aca="false">BR57784-2.5</f>
        <v>-2.5</v>
      </c>
    </row>
    <row r="57785" customFormat="false" ht="12" hidden="false" customHeight="false" outlineLevel="0" collapsed="false">
      <c r="BS57785" s="96" t="n">
        <f aca="false">BR57785-2.5</f>
        <v>-2.5</v>
      </c>
    </row>
    <row r="57786" customFormat="false" ht="12" hidden="false" customHeight="false" outlineLevel="0" collapsed="false">
      <c r="BS57786" s="96" t="n">
        <f aca="false">BR57786-2.5</f>
        <v>-2.5</v>
      </c>
    </row>
    <row r="57787" customFormat="false" ht="12" hidden="false" customHeight="false" outlineLevel="0" collapsed="false">
      <c r="BS57787" s="96" t="n">
        <f aca="false">BR57787-2.5</f>
        <v>-2.5</v>
      </c>
    </row>
    <row r="57788" customFormat="false" ht="12" hidden="false" customHeight="false" outlineLevel="0" collapsed="false">
      <c r="BS57788" s="96" t="n">
        <f aca="false">BR57788-2.5</f>
        <v>-2.5</v>
      </c>
    </row>
    <row r="57789" customFormat="false" ht="12" hidden="false" customHeight="false" outlineLevel="0" collapsed="false">
      <c r="BS57789" s="96" t="n">
        <f aca="false">BR57789-2.5</f>
        <v>-2.5</v>
      </c>
    </row>
    <row r="57790" customFormat="false" ht="12" hidden="false" customHeight="false" outlineLevel="0" collapsed="false">
      <c r="BS57790" s="96" t="n">
        <f aca="false">BR57790-2.5</f>
        <v>-2.5</v>
      </c>
    </row>
    <row r="57791" customFormat="false" ht="12" hidden="false" customHeight="false" outlineLevel="0" collapsed="false">
      <c r="BS57791" s="96" t="n">
        <f aca="false">BR57791-2.5</f>
        <v>-2.5</v>
      </c>
    </row>
    <row r="57792" customFormat="false" ht="12" hidden="false" customHeight="false" outlineLevel="0" collapsed="false">
      <c r="BS57792" s="96" t="n">
        <f aca="false">BR57792-2.5</f>
        <v>-2.5</v>
      </c>
    </row>
    <row r="57793" customFormat="false" ht="12" hidden="false" customHeight="false" outlineLevel="0" collapsed="false">
      <c r="BS57793" s="96" t="n">
        <f aca="false">BR57793-2.5</f>
        <v>-2.5</v>
      </c>
    </row>
    <row r="57794" customFormat="false" ht="12" hidden="false" customHeight="false" outlineLevel="0" collapsed="false">
      <c r="BS57794" s="96" t="n">
        <f aca="false">BR57794-2.5</f>
        <v>-2.5</v>
      </c>
    </row>
    <row r="57795" customFormat="false" ht="12" hidden="false" customHeight="false" outlineLevel="0" collapsed="false">
      <c r="BS57795" s="96" t="n">
        <f aca="false">BR57795-2.5</f>
        <v>-2.5</v>
      </c>
    </row>
    <row r="57796" customFormat="false" ht="12" hidden="false" customHeight="false" outlineLevel="0" collapsed="false">
      <c r="BS57796" s="96" t="n">
        <f aca="false">BR57796-2.5</f>
        <v>-2.5</v>
      </c>
    </row>
    <row r="57797" customFormat="false" ht="12" hidden="false" customHeight="false" outlineLevel="0" collapsed="false">
      <c r="BS57797" s="96" t="n">
        <f aca="false">BR57797-2.5</f>
        <v>-2.5</v>
      </c>
    </row>
    <row r="57798" customFormat="false" ht="12" hidden="false" customHeight="false" outlineLevel="0" collapsed="false">
      <c r="BS57798" s="96" t="n">
        <f aca="false">BR57798-2.5</f>
        <v>-2.5</v>
      </c>
    </row>
    <row r="57799" customFormat="false" ht="12" hidden="false" customHeight="false" outlineLevel="0" collapsed="false">
      <c r="BS57799" s="96" t="n">
        <f aca="false">BR57799-2.5</f>
        <v>-2.5</v>
      </c>
    </row>
    <row r="57800" customFormat="false" ht="12" hidden="false" customHeight="false" outlineLevel="0" collapsed="false">
      <c r="BS57800" s="96" t="n">
        <f aca="false">BR57800-2.5</f>
        <v>-2.5</v>
      </c>
    </row>
    <row r="57801" customFormat="false" ht="12" hidden="false" customHeight="false" outlineLevel="0" collapsed="false">
      <c r="BS57801" s="96" t="n">
        <f aca="false">BR57801-2.5</f>
        <v>-2.5</v>
      </c>
    </row>
    <row r="57802" customFormat="false" ht="12" hidden="false" customHeight="false" outlineLevel="0" collapsed="false">
      <c r="BS57802" s="96" t="n">
        <f aca="false">BR57802-2.5</f>
        <v>-2.5</v>
      </c>
    </row>
    <row r="57803" customFormat="false" ht="12" hidden="false" customHeight="false" outlineLevel="0" collapsed="false">
      <c r="BS57803" s="96" t="n">
        <f aca="false">BR57803-2.5</f>
        <v>-2.5</v>
      </c>
    </row>
    <row r="57804" customFormat="false" ht="12" hidden="false" customHeight="false" outlineLevel="0" collapsed="false">
      <c r="BS57804" s="96" t="n">
        <f aca="false">BR57804-2.5</f>
        <v>-2.5</v>
      </c>
    </row>
    <row r="57805" customFormat="false" ht="12" hidden="false" customHeight="false" outlineLevel="0" collapsed="false">
      <c r="BS57805" s="96" t="n">
        <f aca="false">BR57805-2.5</f>
        <v>-2.5</v>
      </c>
    </row>
    <row r="57806" customFormat="false" ht="12" hidden="false" customHeight="false" outlineLevel="0" collapsed="false">
      <c r="BS57806" s="96" t="n">
        <f aca="false">BR57806-2.5</f>
        <v>-2.5</v>
      </c>
    </row>
    <row r="57807" customFormat="false" ht="12" hidden="false" customHeight="false" outlineLevel="0" collapsed="false">
      <c r="BS57807" s="96" t="n">
        <f aca="false">BR57807-2.5</f>
        <v>-2.5</v>
      </c>
    </row>
    <row r="57808" customFormat="false" ht="12" hidden="false" customHeight="false" outlineLevel="0" collapsed="false">
      <c r="BS57808" s="96" t="n">
        <f aca="false">BR57808-2.5</f>
        <v>-2.5</v>
      </c>
    </row>
    <row r="57809" customFormat="false" ht="12" hidden="false" customHeight="false" outlineLevel="0" collapsed="false">
      <c r="BS57809" s="96" t="n">
        <f aca="false">BR57809-2.5</f>
        <v>-2.5</v>
      </c>
    </row>
    <row r="57810" customFormat="false" ht="12" hidden="false" customHeight="false" outlineLevel="0" collapsed="false">
      <c r="BS57810" s="96" t="n">
        <f aca="false">BR57810-2.5</f>
        <v>-2.5</v>
      </c>
    </row>
    <row r="57811" customFormat="false" ht="12" hidden="false" customHeight="false" outlineLevel="0" collapsed="false">
      <c r="BS57811" s="96" t="n">
        <f aca="false">BR57811-2.5</f>
        <v>-2.5</v>
      </c>
    </row>
    <row r="57812" customFormat="false" ht="12" hidden="false" customHeight="false" outlineLevel="0" collapsed="false">
      <c r="BS57812" s="96" t="n">
        <f aca="false">BR57812-2.5</f>
        <v>-2.5</v>
      </c>
    </row>
    <row r="57813" customFormat="false" ht="12" hidden="false" customHeight="false" outlineLevel="0" collapsed="false">
      <c r="BS57813" s="96" t="n">
        <f aca="false">BR57813-2.5</f>
        <v>-2.5</v>
      </c>
    </row>
    <row r="57814" customFormat="false" ht="12" hidden="false" customHeight="false" outlineLevel="0" collapsed="false">
      <c r="BS57814" s="96" t="n">
        <f aca="false">BR57814-2.5</f>
        <v>-2.5</v>
      </c>
    </row>
    <row r="57815" customFormat="false" ht="12" hidden="false" customHeight="false" outlineLevel="0" collapsed="false">
      <c r="BS57815" s="96" t="n">
        <f aca="false">BR57815-2.5</f>
        <v>-2.5</v>
      </c>
    </row>
    <row r="57816" customFormat="false" ht="12" hidden="false" customHeight="false" outlineLevel="0" collapsed="false">
      <c r="BS57816" s="96" t="n">
        <f aca="false">BR57816-2.5</f>
        <v>-2.5</v>
      </c>
    </row>
    <row r="57817" customFormat="false" ht="12" hidden="false" customHeight="false" outlineLevel="0" collapsed="false">
      <c r="BS57817" s="96" t="n">
        <f aca="false">BR57817-2.5</f>
        <v>-2.5</v>
      </c>
    </row>
    <row r="57818" customFormat="false" ht="12" hidden="false" customHeight="false" outlineLevel="0" collapsed="false">
      <c r="BS57818" s="96" t="n">
        <f aca="false">BR57818-2.5</f>
        <v>-2.5</v>
      </c>
    </row>
    <row r="57819" customFormat="false" ht="12" hidden="false" customHeight="false" outlineLevel="0" collapsed="false">
      <c r="BS57819" s="96" t="n">
        <f aca="false">BR57819-2.5</f>
        <v>-2.5</v>
      </c>
    </row>
    <row r="57820" customFormat="false" ht="12" hidden="false" customHeight="false" outlineLevel="0" collapsed="false">
      <c r="BS57820" s="96" t="n">
        <f aca="false">BR57820-2.5</f>
        <v>-2.5</v>
      </c>
    </row>
    <row r="57821" customFormat="false" ht="12" hidden="false" customHeight="false" outlineLevel="0" collapsed="false">
      <c r="BS57821" s="96" t="n">
        <f aca="false">BR57821-2.5</f>
        <v>-2.5</v>
      </c>
    </row>
    <row r="57822" customFormat="false" ht="12" hidden="false" customHeight="false" outlineLevel="0" collapsed="false">
      <c r="BS57822" s="96" t="n">
        <f aca="false">BR57822-2.5</f>
        <v>-2.5</v>
      </c>
    </row>
    <row r="57823" customFormat="false" ht="12" hidden="false" customHeight="false" outlineLevel="0" collapsed="false">
      <c r="BS57823" s="96" t="n">
        <f aca="false">BR57823-2.5</f>
        <v>-2.5</v>
      </c>
    </row>
    <row r="57824" customFormat="false" ht="12" hidden="false" customHeight="false" outlineLevel="0" collapsed="false">
      <c r="BS57824" s="96" t="n">
        <f aca="false">BR57824-2.5</f>
        <v>-2.5</v>
      </c>
    </row>
    <row r="57825" customFormat="false" ht="12" hidden="false" customHeight="false" outlineLevel="0" collapsed="false">
      <c r="BS57825" s="96" t="n">
        <f aca="false">BR57825-2.5</f>
        <v>-2.5</v>
      </c>
    </row>
    <row r="57826" customFormat="false" ht="12" hidden="false" customHeight="false" outlineLevel="0" collapsed="false">
      <c r="BS57826" s="96" t="n">
        <f aca="false">BR57826-2.5</f>
        <v>-2.5</v>
      </c>
    </row>
    <row r="57827" customFormat="false" ht="12" hidden="false" customHeight="false" outlineLevel="0" collapsed="false">
      <c r="BS57827" s="96" t="n">
        <f aca="false">BR57827-2.5</f>
        <v>-2.5</v>
      </c>
    </row>
    <row r="57828" customFormat="false" ht="12" hidden="false" customHeight="false" outlineLevel="0" collapsed="false">
      <c r="BS57828" s="96" t="n">
        <f aca="false">BR57828-2.5</f>
        <v>-2.5</v>
      </c>
    </row>
    <row r="57829" customFormat="false" ht="12" hidden="false" customHeight="false" outlineLevel="0" collapsed="false">
      <c r="BS57829" s="96" t="n">
        <f aca="false">BR57829-2.5</f>
        <v>-2.5</v>
      </c>
    </row>
    <row r="57830" customFormat="false" ht="12" hidden="false" customHeight="false" outlineLevel="0" collapsed="false">
      <c r="BS57830" s="96" t="n">
        <f aca="false">BR57830-2.5</f>
        <v>-2.5</v>
      </c>
    </row>
    <row r="57831" customFormat="false" ht="12" hidden="false" customHeight="false" outlineLevel="0" collapsed="false">
      <c r="BS57831" s="96" t="n">
        <f aca="false">BR57831-2.5</f>
        <v>-2.5</v>
      </c>
    </row>
    <row r="57832" customFormat="false" ht="12" hidden="false" customHeight="false" outlineLevel="0" collapsed="false">
      <c r="BS57832" s="96" t="n">
        <f aca="false">BR57832-2.5</f>
        <v>-2.5</v>
      </c>
    </row>
    <row r="57833" customFormat="false" ht="12" hidden="false" customHeight="false" outlineLevel="0" collapsed="false">
      <c r="BS57833" s="96" t="n">
        <f aca="false">BR57833-2.5</f>
        <v>-2.5</v>
      </c>
    </row>
    <row r="57834" customFormat="false" ht="12" hidden="false" customHeight="false" outlineLevel="0" collapsed="false">
      <c r="BS57834" s="96" t="n">
        <f aca="false">BR57834-2.5</f>
        <v>-2.5</v>
      </c>
    </row>
    <row r="57835" customFormat="false" ht="12" hidden="false" customHeight="false" outlineLevel="0" collapsed="false">
      <c r="BS57835" s="96" t="n">
        <f aca="false">BR57835-2.5</f>
        <v>-2.5</v>
      </c>
    </row>
    <row r="57836" customFormat="false" ht="12" hidden="false" customHeight="false" outlineLevel="0" collapsed="false">
      <c r="BS57836" s="96" t="n">
        <f aca="false">BR57836-2.5</f>
        <v>-2.5</v>
      </c>
    </row>
    <row r="57837" customFormat="false" ht="12" hidden="false" customHeight="false" outlineLevel="0" collapsed="false">
      <c r="BS57837" s="96" t="n">
        <f aca="false">BR57837-2.5</f>
        <v>-2.5</v>
      </c>
    </row>
    <row r="57838" customFormat="false" ht="12" hidden="false" customHeight="false" outlineLevel="0" collapsed="false">
      <c r="BS57838" s="96" t="n">
        <f aca="false">BR57838-2.5</f>
        <v>-2.5</v>
      </c>
    </row>
    <row r="57839" customFormat="false" ht="12" hidden="false" customHeight="false" outlineLevel="0" collapsed="false">
      <c r="BS57839" s="96" t="n">
        <f aca="false">BR57839-2.5</f>
        <v>-2.5</v>
      </c>
    </row>
    <row r="57840" customFormat="false" ht="12" hidden="false" customHeight="false" outlineLevel="0" collapsed="false">
      <c r="BS57840" s="96" t="n">
        <f aca="false">BR57840-2.5</f>
        <v>-2.5</v>
      </c>
    </row>
    <row r="57841" customFormat="false" ht="12" hidden="false" customHeight="false" outlineLevel="0" collapsed="false">
      <c r="BS57841" s="96" t="n">
        <f aca="false">BR57841-2.5</f>
        <v>-2.5</v>
      </c>
    </row>
    <row r="57842" customFormat="false" ht="12" hidden="false" customHeight="false" outlineLevel="0" collapsed="false">
      <c r="BS57842" s="96" t="n">
        <f aca="false">BR57842-2.5</f>
        <v>-2.5</v>
      </c>
    </row>
    <row r="57843" customFormat="false" ht="12" hidden="false" customHeight="false" outlineLevel="0" collapsed="false">
      <c r="BS57843" s="96" t="n">
        <f aca="false">BR57843-2.5</f>
        <v>-2.5</v>
      </c>
    </row>
    <row r="57844" customFormat="false" ht="12" hidden="false" customHeight="false" outlineLevel="0" collapsed="false">
      <c r="BS57844" s="96" t="n">
        <f aca="false">BR57844-2.5</f>
        <v>-2.5</v>
      </c>
    </row>
    <row r="57845" customFormat="false" ht="12" hidden="false" customHeight="false" outlineLevel="0" collapsed="false">
      <c r="BS57845" s="96" t="n">
        <f aca="false">BR57845-2.5</f>
        <v>-2.5</v>
      </c>
    </row>
    <row r="57846" customFormat="false" ht="12" hidden="false" customHeight="false" outlineLevel="0" collapsed="false">
      <c r="BS57846" s="96" t="n">
        <f aca="false">BR57846-2.5</f>
        <v>-2.5</v>
      </c>
    </row>
    <row r="57847" customFormat="false" ht="12" hidden="false" customHeight="false" outlineLevel="0" collapsed="false">
      <c r="BS57847" s="96" t="n">
        <f aca="false">BR57847-2.5</f>
        <v>-2.5</v>
      </c>
    </row>
    <row r="57848" customFormat="false" ht="12" hidden="false" customHeight="false" outlineLevel="0" collapsed="false">
      <c r="BS57848" s="96" t="n">
        <f aca="false">BR57848-2.5</f>
        <v>-2.5</v>
      </c>
    </row>
    <row r="57849" customFormat="false" ht="12" hidden="false" customHeight="false" outlineLevel="0" collapsed="false">
      <c r="BS57849" s="96" t="n">
        <f aca="false">BR57849-2.5</f>
        <v>-2.5</v>
      </c>
    </row>
    <row r="57850" customFormat="false" ht="12" hidden="false" customHeight="false" outlineLevel="0" collapsed="false">
      <c r="BS57850" s="96" t="n">
        <f aca="false">BR57850-2.5</f>
        <v>-2.5</v>
      </c>
    </row>
    <row r="57851" customFormat="false" ht="12" hidden="false" customHeight="false" outlineLevel="0" collapsed="false">
      <c r="BS57851" s="96" t="n">
        <f aca="false">BR57851-2.5</f>
        <v>-2.5</v>
      </c>
    </row>
    <row r="57852" customFormat="false" ht="12" hidden="false" customHeight="false" outlineLevel="0" collapsed="false">
      <c r="BS57852" s="96" t="n">
        <f aca="false">BR57852-2.5</f>
        <v>-2.5</v>
      </c>
    </row>
    <row r="57853" customFormat="false" ht="12" hidden="false" customHeight="false" outlineLevel="0" collapsed="false">
      <c r="BS57853" s="96" t="n">
        <f aca="false">BR57853-2.5</f>
        <v>-2.5</v>
      </c>
    </row>
    <row r="57854" customFormat="false" ht="12" hidden="false" customHeight="false" outlineLevel="0" collapsed="false">
      <c r="BS57854" s="96" t="n">
        <f aca="false">BR57854-2.5</f>
        <v>-2.5</v>
      </c>
    </row>
    <row r="57855" customFormat="false" ht="12" hidden="false" customHeight="false" outlineLevel="0" collapsed="false">
      <c r="BS57855" s="96" t="n">
        <f aca="false">BR57855-2.5</f>
        <v>-2.5</v>
      </c>
    </row>
    <row r="57856" customFormat="false" ht="12" hidden="false" customHeight="false" outlineLevel="0" collapsed="false">
      <c r="BS57856" s="96" t="n">
        <f aca="false">BR57856-2.5</f>
        <v>-2.5</v>
      </c>
    </row>
    <row r="57857" customFormat="false" ht="12" hidden="false" customHeight="false" outlineLevel="0" collapsed="false">
      <c r="BS57857" s="96" t="n">
        <f aca="false">BR57857-2.5</f>
        <v>-2.5</v>
      </c>
    </row>
    <row r="57858" customFormat="false" ht="12" hidden="false" customHeight="false" outlineLevel="0" collapsed="false">
      <c r="BS57858" s="96" t="n">
        <f aca="false">BR57858-2.5</f>
        <v>-2.5</v>
      </c>
    </row>
    <row r="57859" customFormat="false" ht="12" hidden="false" customHeight="false" outlineLevel="0" collapsed="false">
      <c r="BS57859" s="96" t="n">
        <f aca="false">BR57859-2.5</f>
        <v>-2.5</v>
      </c>
    </row>
    <row r="57860" customFormat="false" ht="12" hidden="false" customHeight="false" outlineLevel="0" collapsed="false">
      <c r="BS57860" s="96" t="n">
        <f aca="false">BR57860-2.5</f>
        <v>-2.5</v>
      </c>
    </row>
    <row r="57861" customFormat="false" ht="12" hidden="false" customHeight="false" outlineLevel="0" collapsed="false">
      <c r="BS57861" s="96" t="n">
        <f aca="false">BR57861-2.5</f>
        <v>-2.5</v>
      </c>
    </row>
    <row r="57862" customFormat="false" ht="12" hidden="false" customHeight="false" outlineLevel="0" collapsed="false">
      <c r="BS57862" s="96" t="n">
        <f aca="false">BR57862-2.5</f>
        <v>-2.5</v>
      </c>
    </row>
    <row r="57863" customFormat="false" ht="12" hidden="false" customHeight="false" outlineLevel="0" collapsed="false">
      <c r="BS57863" s="96" t="n">
        <f aca="false">BR57863-2.5</f>
        <v>-2.5</v>
      </c>
    </row>
    <row r="57864" customFormat="false" ht="12" hidden="false" customHeight="false" outlineLevel="0" collapsed="false">
      <c r="BS57864" s="96" t="n">
        <f aca="false">BR57864-2.5</f>
        <v>-2.5</v>
      </c>
    </row>
    <row r="57865" customFormat="false" ht="12" hidden="false" customHeight="false" outlineLevel="0" collapsed="false">
      <c r="BS57865" s="96" t="n">
        <f aca="false">BR57865-2.5</f>
        <v>-2.5</v>
      </c>
    </row>
    <row r="57866" customFormat="false" ht="12" hidden="false" customHeight="false" outlineLevel="0" collapsed="false">
      <c r="BS57866" s="96" t="n">
        <f aca="false">BR57866-2.5</f>
        <v>-2.5</v>
      </c>
    </row>
    <row r="57867" customFormat="false" ht="12" hidden="false" customHeight="false" outlineLevel="0" collapsed="false">
      <c r="BS57867" s="96" t="n">
        <f aca="false">BR57867-2.5</f>
        <v>-2.5</v>
      </c>
    </row>
    <row r="57868" customFormat="false" ht="12" hidden="false" customHeight="false" outlineLevel="0" collapsed="false">
      <c r="BS57868" s="96" t="n">
        <f aca="false">BR57868-2.5</f>
        <v>-2.5</v>
      </c>
    </row>
    <row r="57869" customFormat="false" ht="12" hidden="false" customHeight="false" outlineLevel="0" collapsed="false">
      <c r="BS57869" s="96" t="n">
        <f aca="false">BR57869-2.5</f>
        <v>-2.5</v>
      </c>
    </row>
    <row r="57870" customFormat="false" ht="12" hidden="false" customHeight="false" outlineLevel="0" collapsed="false">
      <c r="BS57870" s="96" t="n">
        <f aca="false">BR57870-2.5</f>
        <v>-2.5</v>
      </c>
    </row>
    <row r="57871" customFormat="false" ht="12" hidden="false" customHeight="false" outlineLevel="0" collapsed="false">
      <c r="BS57871" s="96" t="n">
        <f aca="false">BR57871-2.5</f>
        <v>-2.5</v>
      </c>
    </row>
    <row r="57872" customFormat="false" ht="12" hidden="false" customHeight="false" outlineLevel="0" collapsed="false">
      <c r="BS57872" s="96" t="n">
        <f aca="false">BR57872-2.5</f>
        <v>-2.5</v>
      </c>
    </row>
    <row r="57873" customFormat="false" ht="12" hidden="false" customHeight="false" outlineLevel="0" collapsed="false">
      <c r="BS57873" s="96" t="n">
        <f aca="false">BR57873-2.5</f>
        <v>-2.5</v>
      </c>
    </row>
    <row r="57874" customFormat="false" ht="12" hidden="false" customHeight="false" outlineLevel="0" collapsed="false">
      <c r="BS57874" s="96" t="n">
        <f aca="false">BR57874-2.5</f>
        <v>-2.5</v>
      </c>
    </row>
    <row r="57875" customFormat="false" ht="12" hidden="false" customHeight="false" outlineLevel="0" collapsed="false">
      <c r="BS57875" s="96" t="n">
        <f aca="false">BR57875-2.5</f>
        <v>-2.5</v>
      </c>
    </row>
    <row r="57876" customFormat="false" ht="12" hidden="false" customHeight="false" outlineLevel="0" collapsed="false">
      <c r="BS57876" s="96" t="n">
        <f aca="false">BR57876-2.5</f>
        <v>-2.5</v>
      </c>
    </row>
    <row r="57877" customFormat="false" ht="12" hidden="false" customHeight="false" outlineLevel="0" collapsed="false">
      <c r="BS57877" s="96" t="n">
        <f aca="false">BR57877-2.5</f>
        <v>-2.5</v>
      </c>
    </row>
    <row r="57878" customFormat="false" ht="12" hidden="false" customHeight="false" outlineLevel="0" collapsed="false">
      <c r="BS57878" s="96" t="n">
        <f aca="false">BR57878-2.5</f>
        <v>-2.5</v>
      </c>
    </row>
    <row r="57879" customFormat="false" ht="12" hidden="false" customHeight="false" outlineLevel="0" collapsed="false">
      <c r="BS57879" s="96" t="n">
        <f aca="false">BR57879-2.5</f>
        <v>-2.5</v>
      </c>
    </row>
    <row r="57880" customFormat="false" ht="12" hidden="false" customHeight="false" outlineLevel="0" collapsed="false">
      <c r="BS57880" s="96" t="n">
        <f aca="false">BR57880-2.5</f>
        <v>-2.5</v>
      </c>
    </row>
    <row r="57881" customFormat="false" ht="12" hidden="false" customHeight="false" outlineLevel="0" collapsed="false">
      <c r="BS57881" s="96" t="n">
        <f aca="false">BR57881-2.5</f>
        <v>-2.5</v>
      </c>
    </row>
    <row r="57882" customFormat="false" ht="12" hidden="false" customHeight="false" outlineLevel="0" collapsed="false">
      <c r="BS57882" s="96" t="n">
        <f aca="false">BR57882-2.5</f>
        <v>-2.5</v>
      </c>
    </row>
    <row r="57883" customFormat="false" ht="12" hidden="false" customHeight="false" outlineLevel="0" collapsed="false">
      <c r="BS57883" s="96" t="n">
        <f aca="false">BR57883-2.5</f>
        <v>-2.5</v>
      </c>
    </row>
    <row r="57884" customFormat="false" ht="12" hidden="false" customHeight="false" outlineLevel="0" collapsed="false">
      <c r="BS57884" s="96" t="n">
        <f aca="false">BR57884-2.5</f>
        <v>-2.5</v>
      </c>
    </row>
    <row r="57885" customFormat="false" ht="12" hidden="false" customHeight="false" outlineLevel="0" collapsed="false">
      <c r="BS57885" s="96" t="n">
        <f aca="false">BR57885-2.5</f>
        <v>-2.5</v>
      </c>
    </row>
    <row r="57886" customFormat="false" ht="12" hidden="false" customHeight="false" outlineLevel="0" collapsed="false">
      <c r="BS57886" s="96" t="n">
        <f aca="false">BR57886-2.5</f>
        <v>-2.5</v>
      </c>
    </row>
    <row r="57887" customFormat="false" ht="12" hidden="false" customHeight="false" outlineLevel="0" collapsed="false">
      <c r="BS57887" s="96" t="n">
        <f aca="false">BR57887-2.5</f>
        <v>-2.5</v>
      </c>
    </row>
    <row r="57888" customFormat="false" ht="12" hidden="false" customHeight="false" outlineLevel="0" collapsed="false">
      <c r="BS57888" s="96" t="n">
        <f aca="false">BR57888-2.5</f>
        <v>-2.5</v>
      </c>
    </row>
    <row r="57889" customFormat="false" ht="12" hidden="false" customHeight="false" outlineLevel="0" collapsed="false">
      <c r="BS57889" s="96" t="n">
        <f aca="false">BR57889-2.5</f>
        <v>-2.5</v>
      </c>
    </row>
    <row r="57890" customFormat="false" ht="12" hidden="false" customHeight="false" outlineLevel="0" collapsed="false">
      <c r="BS57890" s="96" t="n">
        <f aca="false">BR57890-2.5</f>
        <v>-2.5</v>
      </c>
    </row>
    <row r="57891" customFormat="false" ht="12" hidden="false" customHeight="false" outlineLevel="0" collapsed="false">
      <c r="BS57891" s="96" t="n">
        <f aca="false">BR57891-2.5</f>
        <v>-2.5</v>
      </c>
    </row>
    <row r="57892" customFormat="false" ht="12" hidden="false" customHeight="false" outlineLevel="0" collapsed="false">
      <c r="BS57892" s="96" t="n">
        <f aca="false">BR57892-2.5</f>
        <v>-2.5</v>
      </c>
    </row>
    <row r="57893" customFormat="false" ht="12" hidden="false" customHeight="false" outlineLevel="0" collapsed="false">
      <c r="BS57893" s="96" t="n">
        <f aca="false">BR57893-2.5</f>
        <v>-2.5</v>
      </c>
    </row>
    <row r="57894" customFormat="false" ht="12" hidden="false" customHeight="false" outlineLevel="0" collapsed="false">
      <c r="BS57894" s="96" t="n">
        <f aca="false">BR57894-2.5</f>
        <v>-2.5</v>
      </c>
    </row>
    <row r="57895" customFormat="false" ht="12" hidden="false" customHeight="false" outlineLevel="0" collapsed="false">
      <c r="BS57895" s="96" t="n">
        <f aca="false">BR57895-2.5</f>
        <v>-2.5</v>
      </c>
    </row>
    <row r="57896" customFormat="false" ht="12" hidden="false" customHeight="false" outlineLevel="0" collapsed="false">
      <c r="BS57896" s="96" t="n">
        <f aca="false">BR57896-2.5</f>
        <v>-2.5</v>
      </c>
    </row>
    <row r="57897" customFormat="false" ht="12" hidden="false" customHeight="false" outlineLevel="0" collapsed="false">
      <c r="BS57897" s="96" t="n">
        <f aca="false">BR57897-2.5</f>
        <v>-2.5</v>
      </c>
    </row>
    <row r="57898" customFormat="false" ht="12" hidden="false" customHeight="false" outlineLevel="0" collapsed="false">
      <c r="BS57898" s="96" t="n">
        <f aca="false">BR57898-2.5</f>
        <v>-2.5</v>
      </c>
    </row>
    <row r="57899" customFormat="false" ht="12" hidden="false" customHeight="false" outlineLevel="0" collapsed="false">
      <c r="BS57899" s="96" t="n">
        <f aca="false">BR57899-2.5</f>
        <v>-2.5</v>
      </c>
    </row>
    <row r="57900" customFormat="false" ht="12" hidden="false" customHeight="false" outlineLevel="0" collapsed="false">
      <c r="BS57900" s="96" t="n">
        <f aca="false">BR57900-2.5</f>
        <v>-2.5</v>
      </c>
    </row>
    <row r="57901" customFormat="false" ht="12" hidden="false" customHeight="false" outlineLevel="0" collapsed="false">
      <c r="BS57901" s="96" t="n">
        <f aca="false">BR57901-2.5</f>
        <v>-2.5</v>
      </c>
    </row>
    <row r="57902" customFormat="false" ht="12" hidden="false" customHeight="false" outlineLevel="0" collapsed="false">
      <c r="BS57902" s="96" t="n">
        <f aca="false">BR57902-2.5</f>
        <v>-2.5</v>
      </c>
    </row>
    <row r="57903" customFormat="false" ht="12" hidden="false" customHeight="false" outlineLevel="0" collapsed="false">
      <c r="BS57903" s="96" t="n">
        <f aca="false">BR57903-2.5</f>
        <v>-2.5</v>
      </c>
    </row>
    <row r="57904" customFormat="false" ht="12" hidden="false" customHeight="false" outlineLevel="0" collapsed="false">
      <c r="BS57904" s="96" t="n">
        <f aca="false">BR57904-2.5</f>
        <v>-2.5</v>
      </c>
    </row>
    <row r="57905" customFormat="false" ht="12" hidden="false" customHeight="false" outlineLevel="0" collapsed="false">
      <c r="BS57905" s="96" t="n">
        <f aca="false">BR57905-2.5</f>
        <v>-2.5</v>
      </c>
    </row>
    <row r="57906" customFormat="false" ht="12" hidden="false" customHeight="false" outlineLevel="0" collapsed="false">
      <c r="BS57906" s="96" t="n">
        <f aca="false">BR57906-2.5</f>
        <v>-2.5</v>
      </c>
    </row>
    <row r="57907" customFormat="false" ht="12" hidden="false" customHeight="false" outlineLevel="0" collapsed="false">
      <c r="BS57907" s="96" t="n">
        <f aca="false">BR57907-2.5</f>
        <v>-2.5</v>
      </c>
    </row>
    <row r="57908" customFormat="false" ht="12" hidden="false" customHeight="false" outlineLevel="0" collapsed="false">
      <c r="BS57908" s="96" t="n">
        <f aca="false">BR57908-2.5</f>
        <v>-2.5</v>
      </c>
    </row>
    <row r="57909" customFormat="false" ht="12" hidden="false" customHeight="false" outlineLevel="0" collapsed="false">
      <c r="BS57909" s="96" t="n">
        <f aca="false">BR57909-2.5</f>
        <v>-2.5</v>
      </c>
    </row>
    <row r="57910" customFormat="false" ht="12" hidden="false" customHeight="false" outlineLevel="0" collapsed="false">
      <c r="BS57910" s="96" t="n">
        <f aca="false">BR57910-2.5</f>
        <v>-2.5</v>
      </c>
    </row>
    <row r="57911" customFormat="false" ht="12" hidden="false" customHeight="false" outlineLevel="0" collapsed="false">
      <c r="BS57911" s="96" t="n">
        <f aca="false">BR57911-2.5</f>
        <v>-2.5</v>
      </c>
    </row>
    <row r="57912" customFormat="false" ht="12" hidden="false" customHeight="false" outlineLevel="0" collapsed="false">
      <c r="BS57912" s="96" t="n">
        <f aca="false">BR57912-2.5</f>
        <v>-2.5</v>
      </c>
    </row>
    <row r="57913" customFormat="false" ht="12" hidden="false" customHeight="false" outlineLevel="0" collapsed="false">
      <c r="BS57913" s="96" t="n">
        <f aca="false">BR57913-2.5</f>
        <v>-2.5</v>
      </c>
    </row>
    <row r="57914" customFormat="false" ht="12" hidden="false" customHeight="false" outlineLevel="0" collapsed="false">
      <c r="BS57914" s="96" t="n">
        <f aca="false">BR57914-2.5</f>
        <v>-2.5</v>
      </c>
    </row>
    <row r="57915" customFormat="false" ht="12" hidden="false" customHeight="false" outlineLevel="0" collapsed="false">
      <c r="BS57915" s="96" t="n">
        <f aca="false">BR57915-2.5</f>
        <v>-2.5</v>
      </c>
    </row>
    <row r="57916" customFormat="false" ht="12" hidden="false" customHeight="false" outlineLevel="0" collapsed="false">
      <c r="BS57916" s="96" t="n">
        <f aca="false">BR57916-2.5</f>
        <v>-2.5</v>
      </c>
    </row>
    <row r="57917" customFormat="false" ht="12" hidden="false" customHeight="false" outlineLevel="0" collapsed="false">
      <c r="BS57917" s="96" t="n">
        <f aca="false">BR57917-2.5</f>
        <v>-2.5</v>
      </c>
    </row>
    <row r="57918" customFormat="false" ht="12" hidden="false" customHeight="false" outlineLevel="0" collapsed="false">
      <c r="BS57918" s="96" t="n">
        <f aca="false">BR57918-2.5</f>
        <v>-2.5</v>
      </c>
    </row>
    <row r="57919" customFormat="false" ht="12" hidden="false" customHeight="false" outlineLevel="0" collapsed="false">
      <c r="BS57919" s="96" t="n">
        <f aca="false">BR57919-2.5</f>
        <v>-2.5</v>
      </c>
    </row>
    <row r="57920" customFormat="false" ht="12" hidden="false" customHeight="false" outlineLevel="0" collapsed="false">
      <c r="BS57920" s="96" t="n">
        <f aca="false">BR57920-2.5</f>
        <v>-2.5</v>
      </c>
    </row>
    <row r="57921" customFormat="false" ht="12" hidden="false" customHeight="false" outlineLevel="0" collapsed="false">
      <c r="BS57921" s="96" t="n">
        <f aca="false">BR57921-2.5</f>
        <v>-2.5</v>
      </c>
    </row>
    <row r="57922" customFormat="false" ht="12" hidden="false" customHeight="false" outlineLevel="0" collapsed="false">
      <c r="BS57922" s="96" t="n">
        <f aca="false">BR57922-2.5</f>
        <v>-2.5</v>
      </c>
    </row>
    <row r="57923" customFormat="false" ht="12" hidden="false" customHeight="false" outlineLevel="0" collapsed="false">
      <c r="BS57923" s="96" t="n">
        <f aca="false">BR57923-2.5</f>
        <v>-2.5</v>
      </c>
    </row>
    <row r="57924" customFormat="false" ht="12" hidden="false" customHeight="false" outlineLevel="0" collapsed="false">
      <c r="BS57924" s="96" t="n">
        <f aca="false">BR57924-2.5</f>
        <v>-2.5</v>
      </c>
    </row>
    <row r="57925" customFormat="false" ht="12" hidden="false" customHeight="false" outlineLevel="0" collapsed="false">
      <c r="BS57925" s="96" t="n">
        <f aca="false">BR57925-2.5</f>
        <v>-2.5</v>
      </c>
    </row>
    <row r="57926" customFormat="false" ht="12" hidden="false" customHeight="false" outlineLevel="0" collapsed="false">
      <c r="BS57926" s="96" t="n">
        <f aca="false">BR57926-2.5</f>
        <v>-2.5</v>
      </c>
    </row>
    <row r="57927" customFormat="false" ht="12" hidden="false" customHeight="false" outlineLevel="0" collapsed="false">
      <c r="BS57927" s="96" t="n">
        <f aca="false">BR57927-2.5</f>
        <v>-2.5</v>
      </c>
    </row>
    <row r="57928" customFormat="false" ht="12" hidden="false" customHeight="false" outlineLevel="0" collapsed="false">
      <c r="BS57928" s="96" t="n">
        <f aca="false">BR57928-2.5</f>
        <v>-2.5</v>
      </c>
    </row>
    <row r="57929" customFormat="false" ht="12" hidden="false" customHeight="false" outlineLevel="0" collapsed="false">
      <c r="BS57929" s="96" t="n">
        <f aca="false">BR57929-2.5</f>
        <v>-2.5</v>
      </c>
    </row>
    <row r="57930" customFormat="false" ht="12" hidden="false" customHeight="false" outlineLevel="0" collapsed="false">
      <c r="BS57930" s="96" t="n">
        <f aca="false">BR57930-2.5</f>
        <v>-2.5</v>
      </c>
    </row>
    <row r="57931" customFormat="false" ht="12" hidden="false" customHeight="false" outlineLevel="0" collapsed="false">
      <c r="BS57931" s="96" t="n">
        <f aca="false">BR57931-2.5</f>
        <v>-2.5</v>
      </c>
    </row>
    <row r="57932" customFormat="false" ht="12" hidden="false" customHeight="false" outlineLevel="0" collapsed="false">
      <c r="BS57932" s="96" t="n">
        <f aca="false">BR57932-2.5</f>
        <v>-2.5</v>
      </c>
    </row>
    <row r="57933" customFormat="false" ht="12" hidden="false" customHeight="false" outlineLevel="0" collapsed="false">
      <c r="BS57933" s="96" t="n">
        <f aca="false">BR57933-2.5</f>
        <v>-2.5</v>
      </c>
    </row>
    <row r="57934" customFormat="false" ht="12" hidden="false" customHeight="false" outlineLevel="0" collapsed="false">
      <c r="BS57934" s="96" t="n">
        <f aca="false">BR57934-2.5</f>
        <v>-2.5</v>
      </c>
    </row>
    <row r="57935" customFormat="false" ht="12" hidden="false" customHeight="false" outlineLevel="0" collapsed="false">
      <c r="BS57935" s="96" t="n">
        <f aca="false">BR57935-2.5</f>
        <v>-2.5</v>
      </c>
    </row>
    <row r="57936" customFormat="false" ht="12" hidden="false" customHeight="false" outlineLevel="0" collapsed="false">
      <c r="BS57936" s="96" t="n">
        <f aca="false">BR57936-2.5</f>
        <v>-2.5</v>
      </c>
    </row>
    <row r="57937" customFormat="false" ht="12" hidden="false" customHeight="false" outlineLevel="0" collapsed="false">
      <c r="BS57937" s="96" t="n">
        <f aca="false">BR57937-2.5</f>
        <v>-2.5</v>
      </c>
    </row>
    <row r="57938" customFormat="false" ht="12" hidden="false" customHeight="false" outlineLevel="0" collapsed="false">
      <c r="BS57938" s="96" t="n">
        <f aca="false">BR57938-2.5</f>
        <v>-2.5</v>
      </c>
    </row>
    <row r="57939" customFormat="false" ht="12" hidden="false" customHeight="false" outlineLevel="0" collapsed="false">
      <c r="BS57939" s="96" t="n">
        <f aca="false">BR57939-2.5</f>
        <v>-2.5</v>
      </c>
    </row>
    <row r="57940" customFormat="false" ht="12" hidden="false" customHeight="false" outlineLevel="0" collapsed="false">
      <c r="BS57940" s="96" t="n">
        <f aca="false">BR57940-2.5</f>
        <v>-2.5</v>
      </c>
    </row>
    <row r="57941" customFormat="false" ht="12" hidden="false" customHeight="false" outlineLevel="0" collapsed="false">
      <c r="BS57941" s="96" t="n">
        <f aca="false">BR57941-2.5</f>
        <v>-2.5</v>
      </c>
    </row>
    <row r="57942" customFormat="false" ht="12" hidden="false" customHeight="false" outlineLevel="0" collapsed="false">
      <c r="BS57942" s="96" t="n">
        <f aca="false">BR57942-2.5</f>
        <v>-2.5</v>
      </c>
    </row>
    <row r="57943" customFormat="false" ht="12" hidden="false" customHeight="false" outlineLevel="0" collapsed="false">
      <c r="BS57943" s="96" t="n">
        <f aca="false">BR57943-2.5</f>
        <v>-2.5</v>
      </c>
    </row>
    <row r="57944" customFormat="false" ht="12" hidden="false" customHeight="false" outlineLevel="0" collapsed="false">
      <c r="BS57944" s="96" t="n">
        <f aca="false">BR57944-2.5</f>
        <v>-2.5</v>
      </c>
    </row>
    <row r="57945" customFormat="false" ht="12" hidden="false" customHeight="false" outlineLevel="0" collapsed="false">
      <c r="BS57945" s="96" t="n">
        <f aca="false">BR57945-2.5</f>
        <v>-2.5</v>
      </c>
    </row>
    <row r="57946" customFormat="false" ht="12" hidden="false" customHeight="false" outlineLevel="0" collapsed="false">
      <c r="BS57946" s="96" t="n">
        <f aca="false">BR57946-2.5</f>
        <v>-2.5</v>
      </c>
    </row>
    <row r="57947" customFormat="false" ht="12" hidden="false" customHeight="false" outlineLevel="0" collapsed="false">
      <c r="BS57947" s="96" t="n">
        <f aca="false">BR57947-2.5</f>
        <v>-2.5</v>
      </c>
    </row>
    <row r="57948" customFormat="false" ht="12" hidden="false" customHeight="false" outlineLevel="0" collapsed="false">
      <c r="BS57948" s="96" t="n">
        <f aca="false">BR57948-2.5</f>
        <v>-2.5</v>
      </c>
    </row>
    <row r="57949" customFormat="false" ht="12" hidden="false" customHeight="false" outlineLevel="0" collapsed="false">
      <c r="BS57949" s="96" t="n">
        <f aca="false">BR57949-2.5</f>
        <v>-2.5</v>
      </c>
    </row>
    <row r="57950" customFormat="false" ht="12" hidden="false" customHeight="false" outlineLevel="0" collapsed="false">
      <c r="BS57950" s="96" t="n">
        <f aca="false">BR57950-2.5</f>
        <v>-2.5</v>
      </c>
    </row>
    <row r="57951" customFormat="false" ht="12" hidden="false" customHeight="false" outlineLevel="0" collapsed="false">
      <c r="BS57951" s="96" t="n">
        <f aca="false">BR57951-2.5</f>
        <v>-2.5</v>
      </c>
    </row>
    <row r="57952" customFormat="false" ht="12" hidden="false" customHeight="false" outlineLevel="0" collapsed="false">
      <c r="BS57952" s="96" t="n">
        <f aca="false">BR57952-2.5</f>
        <v>-2.5</v>
      </c>
    </row>
    <row r="57953" customFormat="false" ht="12" hidden="false" customHeight="false" outlineLevel="0" collapsed="false">
      <c r="BS57953" s="96" t="n">
        <f aca="false">BR57953-2.5</f>
        <v>-2.5</v>
      </c>
    </row>
    <row r="57954" customFormat="false" ht="12" hidden="false" customHeight="false" outlineLevel="0" collapsed="false">
      <c r="BS57954" s="96" t="n">
        <f aca="false">BR57954-2.5</f>
        <v>-2.5</v>
      </c>
    </row>
    <row r="57955" customFormat="false" ht="12" hidden="false" customHeight="false" outlineLevel="0" collapsed="false">
      <c r="BS57955" s="96" t="n">
        <f aca="false">BR57955-2.5</f>
        <v>-2.5</v>
      </c>
    </row>
    <row r="57956" customFormat="false" ht="12" hidden="false" customHeight="false" outlineLevel="0" collapsed="false">
      <c r="BS57956" s="96" t="n">
        <f aca="false">BR57956-2.5</f>
        <v>-2.5</v>
      </c>
    </row>
    <row r="57957" customFormat="false" ht="12" hidden="false" customHeight="false" outlineLevel="0" collapsed="false">
      <c r="BS57957" s="96" t="n">
        <f aca="false">BR57957-2.5</f>
        <v>-2.5</v>
      </c>
    </row>
    <row r="57958" customFormat="false" ht="12" hidden="false" customHeight="false" outlineLevel="0" collapsed="false">
      <c r="BS57958" s="96" t="n">
        <f aca="false">BR57958-2.5</f>
        <v>-2.5</v>
      </c>
    </row>
    <row r="57959" customFormat="false" ht="12" hidden="false" customHeight="false" outlineLevel="0" collapsed="false">
      <c r="BS57959" s="96" t="n">
        <f aca="false">BR57959-2.5</f>
        <v>-2.5</v>
      </c>
    </row>
    <row r="57960" customFormat="false" ht="12" hidden="false" customHeight="false" outlineLevel="0" collapsed="false">
      <c r="BS57960" s="96" t="n">
        <f aca="false">BR57960-2.5</f>
        <v>-2.5</v>
      </c>
    </row>
    <row r="57961" customFormat="false" ht="12" hidden="false" customHeight="false" outlineLevel="0" collapsed="false">
      <c r="BS57961" s="96" t="n">
        <f aca="false">BR57961-2.5</f>
        <v>-2.5</v>
      </c>
    </row>
    <row r="57962" customFormat="false" ht="12" hidden="false" customHeight="false" outlineLevel="0" collapsed="false">
      <c r="BS57962" s="96" t="n">
        <f aca="false">BR57962-2.5</f>
        <v>-2.5</v>
      </c>
    </row>
    <row r="57963" customFormat="false" ht="12" hidden="false" customHeight="false" outlineLevel="0" collapsed="false">
      <c r="BS57963" s="96" t="n">
        <f aca="false">BR57963-2.5</f>
        <v>-2.5</v>
      </c>
    </row>
    <row r="57964" customFormat="false" ht="12" hidden="false" customHeight="false" outlineLevel="0" collapsed="false">
      <c r="BS57964" s="96" t="n">
        <f aca="false">BR57964-2.5</f>
        <v>-2.5</v>
      </c>
    </row>
    <row r="57965" customFormat="false" ht="12" hidden="false" customHeight="false" outlineLevel="0" collapsed="false">
      <c r="BS57965" s="96" t="n">
        <f aca="false">BR57965-2.5</f>
        <v>-2.5</v>
      </c>
    </row>
    <row r="57966" customFormat="false" ht="12" hidden="false" customHeight="false" outlineLevel="0" collapsed="false">
      <c r="BS57966" s="96" t="n">
        <f aca="false">BR57966-2.5</f>
        <v>-2.5</v>
      </c>
    </row>
    <row r="57967" customFormat="false" ht="12" hidden="false" customHeight="false" outlineLevel="0" collapsed="false">
      <c r="BS57967" s="96" t="n">
        <f aca="false">BR57967-2.5</f>
        <v>-2.5</v>
      </c>
    </row>
    <row r="57968" customFormat="false" ht="12" hidden="false" customHeight="false" outlineLevel="0" collapsed="false">
      <c r="BS57968" s="96" t="n">
        <f aca="false">BR57968-2.5</f>
        <v>-2.5</v>
      </c>
    </row>
    <row r="57969" customFormat="false" ht="12" hidden="false" customHeight="false" outlineLevel="0" collapsed="false">
      <c r="BS57969" s="96" t="n">
        <f aca="false">BR57969-2.5</f>
        <v>-2.5</v>
      </c>
    </row>
    <row r="57970" customFormat="false" ht="12" hidden="false" customHeight="false" outlineLevel="0" collapsed="false">
      <c r="BS57970" s="96" t="n">
        <f aca="false">BR57970-2.5</f>
        <v>-2.5</v>
      </c>
    </row>
    <row r="57971" customFormat="false" ht="12" hidden="false" customHeight="false" outlineLevel="0" collapsed="false">
      <c r="BS57971" s="96" t="n">
        <f aca="false">BR57971-2.5</f>
        <v>-2.5</v>
      </c>
    </row>
    <row r="57972" customFormat="false" ht="12" hidden="false" customHeight="false" outlineLevel="0" collapsed="false">
      <c r="BS57972" s="96" t="n">
        <f aca="false">BR57972-2.5</f>
        <v>-2.5</v>
      </c>
    </row>
    <row r="57973" customFormat="false" ht="12" hidden="false" customHeight="false" outlineLevel="0" collapsed="false">
      <c r="BS57973" s="96" t="n">
        <f aca="false">BR57973-2.5</f>
        <v>-2.5</v>
      </c>
    </row>
    <row r="57974" customFormat="false" ht="12" hidden="false" customHeight="false" outlineLevel="0" collapsed="false">
      <c r="BS57974" s="96" t="n">
        <f aca="false">BR57974-2.5</f>
        <v>-2.5</v>
      </c>
    </row>
    <row r="57975" customFormat="false" ht="12" hidden="false" customHeight="false" outlineLevel="0" collapsed="false">
      <c r="BS57975" s="96" t="n">
        <f aca="false">BR57975-2.5</f>
        <v>-2.5</v>
      </c>
    </row>
    <row r="57976" customFormat="false" ht="12" hidden="false" customHeight="false" outlineLevel="0" collapsed="false">
      <c r="BS57976" s="96" t="n">
        <f aca="false">BR57976-2.5</f>
        <v>-2.5</v>
      </c>
    </row>
    <row r="57977" customFormat="false" ht="12" hidden="false" customHeight="false" outlineLevel="0" collapsed="false">
      <c r="BS57977" s="96" t="n">
        <f aca="false">BR57977-2.5</f>
        <v>-2.5</v>
      </c>
    </row>
    <row r="57978" customFormat="false" ht="12" hidden="false" customHeight="false" outlineLevel="0" collapsed="false">
      <c r="BS57978" s="96" t="n">
        <f aca="false">BR57978-2.5</f>
        <v>-2.5</v>
      </c>
    </row>
    <row r="57979" customFormat="false" ht="12" hidden="false" customHeight="false" outlineLevel="0" collapsed="false">
      <c r="BS57979" s="96" t="n">
        <f aca="false">BR57979-2.5</f>
        <v>-2.5</v>
      </c>
    </row>
    <row r="57980" customFormat="false" ht="12" hidden="false" customHeight="false" outlineLevel="0" collapsed="false">
      <c r="BS57980" s="96" t="n">
        <f aca="false">BR57980-2.5</f>
        <v>-2.5</v>
      </c>
    </row>
    <row r="57981" customFormat="false" ht="12" hidden="false" customHeight="false" outlineLevel="0" collapsed="false">
      <c r="BS57981" s="96" t="n">
        <f aca="false">BR57981-2.5</f>
        <v>-2.5</v>
      </c>
    </row>
    <row r="57982" customFormat="false" ht="12" hidden="false" customHeight="false" outlineLevel="0" collapsed="false">
      <c r="BS57982" s="96" t="n">
        <f aca="false">BR57982-2.5</f>
        <v>-2.5</v>
      </c>
    </row>
    <row r="57983" customFormat="false" ht="12" hidden="false" customHeight="false" outlineLevel="0" collapsed="false">
      <c r="BS57983" s="96" t="n">
        <f aca="false">BR57983-2.5</f>
        <v>-2.5</v>
      </c>
    </row>
    <row r="57984" customFormat="false" ht="12" hidden="false" customHeight="false" outlineLevel="0" collapsed="false">
      <c r="BS57984" s="96" t="n">
        <f aca="false">BR57984-2.5</f>
        <v>-2.5</v>
      </c>
    </row>
    <row r="57985" customFormat="false" ht="12" hidden="false" customHeight="false" outlineLevel="0" collapsed="false">
      <c r="BS57985" s="96" t="n">
        <f aca="false">BR57985-2.5</f>
        <v>-2.5</v>
      </c>
    </row>
    <row r="57986" customFormat="false" ht="12" hidden="false" customHeight="false" outlineLevel="0" collapsed="false">
      <c r="BS57986" s="96" t="n">
        <f aca="false">BR57986-2.5</f>
        <v>-2.5</v>
      </c>
    </row>
    <row r="57987" customFormat="false" ht="12" hidden="false" customHeight="false" outlineLevel="0" collapsed="false">
      <c r="BS57987" s="96" t="n">
        <f aca="false">BR57987-2.5</f>
        <v>-2.5</v>
      </c>
    </row>
    <row r="57988" customFormat="false" ht="12" hidden="false" customHeight="false" outlineLevel="0" collapsed="false">
      <c r="BS57988" s="96" t="n">
        <f aca="false">BR57988-2.5</f>
        <v>-2.5</v>
      </c>
    </row>
    <row r="57989" customFormat="false" ht="12" hidden="false" customHeight="false" outlineLevel="0" collapsed="false">
      <c r="BS57989" s="96" t="n">
        <f aca="false">BR57989-2.5</f>
        <v>-2.5</v>
      </c>
    </row>
    <row r="57990" customFormat="false" ht="12" hidden="false" customHeight="false" outlineLevel="0" collapsed="false">
      <c r="BS57990" s="96" t="n">
        <f aca="false">BR57990-2.5</f>
        <v>-2.5</v>
      </c>
    </row>
    <row r="57991" customFormat="false" ht="12" hidden="false" customHeight="false" outlineLevel="0" collapsed="false">
      <c r="BS57991" s="96" t="n">
        <f aca="false">BR57991-2.5</f>
        <v>-2.5</v>
      </c>
    </row>
    <row r="57992" customFormat="false" ht="12" hidden="false" customHeight="false" outlineLevel="0" collapsed="false">
      <c r="BS57992" s="96" t="n">
        <f aca="false">BR57992-2.5</f>
        <v>-2.5</v>
      </c>
    </row>
    <row r="57993" customFormat="false" ht="12" hidden="false" customHeight="false" outlineLevel="0" collapsed="false">
      <c r="BS57993" s="96" t="n">
        <f aca="false">BR57993-2.5</f>
        <v>-2.5</v>
      </c>
    </row>
    <row r="57994" customFormat="false" ht="12" hidden="false" customHeight="false" outlineLevel="0" collapsed="false">
      <c r="BS57994" s="96" t="n">
        <f aca="false">BR57994-2.5</f>
        <v>-2.5</v>
      </c>
    </row>
    <row r="57995" customFormat="false" ht="12" hidden="false" customHeight="false" outlineLevel="0" collapsed="false">
      <c r="BS57995" s="96" t="n">
        <f aca="false">BR57995-2.5</f>
        <v>-2.5</v>
      </c>
    </row>
    <row r="57996" customFormat="false" ht="12" hidden="false" customHeight="false" outlineLevel="0" collapsed="false">
      <c r="BS57996" s="96" t="n">
        <f aca="false">BR57996-2.5</f>
        <v>-2.5</v>
      </c>
    </row>
    <row r="57997" customFormat="false" ht="12" hidden="false" customHeight="false" outlineLevel="0" collapsed="false">
      <c r="BS57997" s="96" t="n">
        <f aca="false">BR57997-2.5</f>
        <v>-2.5</v>
      </c>
    </row>
    <row r="57998" customFormat="false" ht="12" hidden="false" customHeight="false" outlineLevel="0" collapsed="false">
      <c r="BS57998" s="96" t="n">
        <f aca="false">BR57998-2.5</f>
        <v>-2.5</v>
      </c>
    </row>
    <row r="57999" customFormat="false" ht="12" hidden="false" customHeight="false" outlineLevel="0" collapsed="false">
      <c r="BS57999" s="96" t="n">
        <f aca="false">BR57999-2.5</f>
        <v>-2.5</v>
      </c>
    </row>
    <row r="58000" customFormat="false" ht="12" hidden="false" customHeight="false" outlineLevel="0" collapsed="false">
      <c r="BS58000" s="96" t="n">
        <f aca="false">BR58000-2.5</f>
        <v>-2.5</v>
      </c>
    </row>
    <row r="58001" customFormat="false" ht="12" hidden="false" customHeight="false" outlineLevel="0" collapsed="false">
      <c r="BS58001" s="96" t="n">
        <f aca="false">BR58001-2.5</f>
        <v>-2.5</v>
      </c>
    </row>
    <row r="58002" customFormat="false" ht="12" hidden="false" customHeight="false" outlineLevel="0" collapsed="false">
      <c r="BS58002" s="96" t="n">
        <f aca="false">BR58002-2.5</f>
        <v>-2.5</v>
      </c>
    </row>
    <row r="58003" customFormat="false" ht="12" hidden="false" customHeight="false" outlineLevel="0" collapsed="false">
      <c r="BS58003" s="96" t="n">
        <f aca="false">BR58003-2.5</f>
        <v>-2.5</v>
      </c>
    </row>
    <row r="58004" customFormat="false" ht="12" hidden="false" customHeight="false" outlineLevel="0" collapsed="false">
      <c r="BS58004" s="96" t="n">
        <f aca="false">BR58004-2.5</f>
        <v>-2.5</v>
      </c>
    </row>
    <row r="58005" customFormat="false" ht="12" hidden="false" customHeight="false" outlineLevel="0" collapsed="false">
      <c r="BS58005" s="96" t="n">
        <f aca="false">BR58005-2.5</f>
        <v>-2.5</v>
      </c>
    </row>
    <row r="58006" customFormat="false" ht="12" hidden="false" customHeight="false" outlineLevel="0" collapsed="false">
      <c r="BS58006" s="96" t="n">
        <f aca="false">BR58006-2.5</f>
        <v>-2.5</v>
      </c>
    </row>
    <row r="58007" customFormat="false" ht="12" hidden="false" customHeight="false" outlineLevel="0" collapsed="false">
      <c r="BS58007" s="96" t="n">
        <f aca="false">BR58007-2.5</f>
        <v>-2.5</v>
      </c>
    </row>
    <row r="58008" customFormat="false" ht="12" hidden="false" customHeight="false" outlineLevel="0" collapsed="false">
      <c r="BS58008" s="96" t="n">
        <f aca="false">BR58008-2.5</f>
        <v>-2.5</v>
      </c>
    </row>
    <row r="58009" customFormat="false" ht="12" hidden="false" customHeight="false" outlineLevel="0" collapsed="false">
      <c r="BS58009" s="96" t="n">
        <f aca="false">BR58009-2.5</f>
        <v>-2.5</v>
      </c>
    </row>
    <row r="58010" customFormat="false" ht="12" hidden="false" customHeight="false" outlineLevel="0" collapsed="false">
      <c r="BS58010" s="96" t="n">
        <f aca="false">BR58010-2.5</f>
        <v>-2.5</v>
      </c>
    </row>
    <row r="58011" customFormat="false" ht="12" hidden="false" customHeight="false" outlineLevel="0" collapsed="false">
      <c r="BS58011" s="96" t="n">
        <f aca="false">BR58011-2.5</f>
        <v>-2.5</v>
      </c>
    </row>
    <row r="58012" customFormat="false" ht="12" hidden="false" customHeight="false" outlineLevel="0" collapsed="false">
      <c r="BS58012" s="96" t="n">
        <f aca="false">BR58012-2.5</f>
        <v>-2.5</v>
      </c>
    </row>
    <row r="58013" customFormat="false" ht="12" hidden="false" customHeight="false" outlineLevel="0" collapsed="false">
      <c r="BS58013" s="96" t="n">
        <f aca="false">BR58013-2.5</f>
        <v>-2.5</v>
      </c>
    </row>
    <row r="58014" customFormat="false" ht="12" hidden="false" customHeight="false" outlineLevel="0" collapsed="false">
      <c r="BS58014" s="96" t="n">
        <f aca="false">BR58014-2.5</f>
        <v>-2.5</v>
      </c>
    </row>
    <row r="58015" customFormat="false" ht="12" hidden="false" customHeight="false" outlineLevel="0" collapsed="false">
      <c r="BS58015" s="96" t="n">
        <f aca="false">BR58015-2.5</f>
        <v>-2.5</v>
      </c>
    </row>
    <row r="58016" customFormat="false" ht="12" hidden="false" customHeight="false" outlineLevel="0" collapsed="false">
      <c r="BS58016" s="96" t="n">
        <f aca="false">BR58016-2.5</f>
        <v>-2.5</v>
      </c>
    </row>
    <row r="58017" customFormat="false" ht="12" hidden="false" customHeight="false" outlineLevel="0" collapsed="false">
      <c r="BS58017" s="96" t="n">
        <f aca="false">BR58017-2.5</f>
        <v>-2.5</v>
      </c>
    </row>
    <row r="58018" customFormat="false" ht="12" hidden="false" customHeight="false" outlineLevel="0" collapsed="false">
      <c r="BS58018" s="96" t="n">
        <f aca="false">BR58018-2.5</f>
        <v>-2.5</v>
      </c>
    </row>
    <row r="58019" customFormat="false" ht="12" hidden="false" customHeight="false" outlineLevel="0" collapsed="false">
      <c r="BS58019" s="96" t="n">
        <f aca="false">BR58019-2.5</f>
        <v>-2.5</v>
      </c>
    </row>
    <row r="58020" customFormat="false" ht="12" hidden="false" customHeight="false" outlineLevel="0" collapsed="false">
      <c r="BS58020" s="96" t="n">
        <f aca="false">BR58020-2.5</f>
        <v>-2.5</v>
      </c>
    </row>
    <row r="58021" customFormat="false" ht="12" hidden="false" customHeight="false" outlineLevel="0" collapsed="false">
      <c r="BS58021" s="96" t="n">
        <f aca="false">BR58021-2.5</f>
        <v>-2.5</v>
      </c>
    </row>
    <row r="58022" customFormat="false" ht="12" hidden="false" customHeight="false" outlineLevel="0" collapsed="false">
      <c r="BS58022" s="96" t="n">
        <f aca="false">BR58022-2.5</f>
        <v>-2.5</v>
      </c>
    </row>
    <row r="58023" customFormat="false" ht="12" hidden="false" customHeight="false" outlineLevel="0" collapsed="false">
      <c r="BS58023" s="96" t="n">
        <f aca="false">BR58023-2.5</f>
        <v>-2.5</v>
      </c>
    </row>
    <row r="58024" customFormat="false" ht="12" hidden="false" customHeight="false" outlineLevel="0" collapsed="false">
      <c r="BS58024" s="96" t="n">
        <f aca="false">BR58024-2.5</f>
        <v>-2.5</v>
      </c>
    </row>
    <row r="58025" customFormat="false" ht="12" hidden="false" customHeight="false" outlineLevel="0" collapsed="false">
      <c r="BS58025" s="96" t="n">
        <f aca="false">BR58025-2.5</f>
        <v>-2.5</v>
      </c>
    </row>
    <row r="58026" customFormat="false" ht="12" hidden="false" customHeight="false" outlineLevel="0" collapsed="false">
      <c r="BS58026" s="96" t="n">
        <f aca="false">BR58026-2.5</f>
        <v>-2.5</v>
      </c>
    </row>
    <row r="58027" customFormat="false" ht="12" hidden="false" customHeight="false" outlineLevel="0" collapsed="false">
      <c r="BS58027" s="96" t="n">
        <f aca="false">BR58027-2.5</f>
        <v>-2.5</v>
      </c>
    </row>
    <row r="58028" customFormat="false" ht="12" hidden="false" customHeight="false" outlineLevel="0" collapsed="false">
      <c r="BS58028" s="96" t="n">
        <f aca="false">BR58028-2.5</f>
        <v>-2.5</v>
      </c>
    </row>
    <row r="58029" customFormat="false" ht="12" hidden="false" customHeight="false" outlineLevel="0" collapsed="false">
      <c r="BS58029" s="96" t="n">
        <f aca="false">BR58029-2.5</f>
        <v>-2.5</v>
      </c>
    </row>
    <row r="58030" customFormat="false" ht="12" hidden="false" customHeight="false" outlineLevel="0" collapsed="false">
      <c r="BS58030" s="96" t="n">
        <f aca="false">BR58030-2.5</f>
        <v>-2.5</v>
      </c>
    </row>
    <row r="58031" customFormat="false" ht="12" hidden="false" customHeight="false" outlineLevel="0" collapsed="false">
      <c r="BS58031" s="96" t="n">
        <f aca="false">BR58031-2.5</f>
        <v>-2.5</v>
      </c>
    </row>
    <row r="58032" customFormat="false" ht="12" hidden="false" customHeight="false" outlineLevel="0" collapsed="false">
      <c r="BS58032" s="96" t="n">
        <f aca="false">BR58032-2.5</f>
        <v>-2.5</v>
      </c>
    </row>
    <row r="58033" customFormat="false" ht="12" hidden="false" customHeight="false" outlineLevel="0" collapsed="false">
      <c r="BS58033" s="96" t="n">
        <f aca="false">BR58033-2.5</f>
        <v>-2.5</v>
      </c>
    </row>
    <row r="58034" customFormat="false" ht="12" hidden="false" customHeight="false" outlineLevel="0" collapsed="false">
      <c r="BS58034" s="96" t="n">
        <f aca="false">BR58034-2.5</f>
        <v>-2.5</v>
      </c>
    </row>
    <row r="58035" customFormat="false" ht="12" hidden="false" customHeight="false" outlineLevel="0" collapsed="false">
      <c r="BS58035" s="96" t="n">
        <f aca="false">BR58035-2.5</f>
        <v>-2.5</v>
      </c>
    </row>
    <row r="58036" customFormat="false" ht="12" hidden="false" customHeight="false" outlineLevel="0" collapsed="false">
      <c r="BS58036" s="96" t="n">
        <f aca="false">BR58036-2.5</f>
        <v>-2.5</v>
      </c>
    </row>
    <row r="58037" customFormat="false" ht="12" hidden="false" customHeight="false" outlineLevel="0" collapsed="false">
      <c r="BS58037" s="96" t="n">
        <f aca="false">BR58037-2.5</f>
        <v>-2.5</v>
      </c>
    </row>
    <row r="58038" customFormat="false" ht="12" hidden="false" customHeight="false" outlineLevel="0" collapsed="false">
      <c r="BS58038" s="96" t="n">
        <f aca="false">BR58038-2.5</f>
        <v>-2.5</v>
      </c>
    </row>
    <row r="58039" customFormat="false" ht="12" hidden="false" customHeight="false" outlineLevel="0" collapsed="false">
      <c r="BS58039" s="96" t="n">
        <f aca="false">BR58039-2.5</f>
        <v>-2.5</v>
      </c>
    </row>
    <row r="58040" customFormat="false" ht="12" hidden="false" customHeight="false" outlineLevel="0" collapsed="false">
      <c r="BS58040" s="96" t="n">
        <f aca="false">BR58040-2.5</f>
        <v>-2.5</v>
      </c>
    </row>
    <row r="58041" customFormat="false" ht="12" hidden="false" customHeight="false" outlineLevel="0" collapsed="false">
      <c r="BS58041" s="96" t="n">
        <f aca="false">BR58041-2.5</f>
        <v>-2.5</v>
      </c>
    </row>
    <row r="58042" customFormat="false" ht="12" hidden="false" customHeight="false" outlineLevel="0" collapsed="false">
      <c r="BS58042" s="96" t="n">
        <f aca="false">BR58042-2.5</f>
        <v>-2.5</v>
      </c>
    </row>
    <row r="58043" customFormat="false" ht="12" hidden="false" customHeight="false" outlineLevel="0" collapsed="false">
      <c r="BS58043" s="96" t="n">
        <f aca="false">BR58043-2.5</f>
        <v>-2.5</v>
      </c>
    </row>
    <row r="58044" customFormat="false" ht="12" hidden="false" customHeight="false" outlineLevel="0" collapsed="false">
      <c r="BS58044" s="96" t="n">
        <f aca="false">BR58044-2.5</f>
        <v>-2.5</v>
      </c>
    </row>
    <row r="58045" customFormat="false" ht="12" hidden="false" customHeight="false" outlineLevel="0" collapsed="false">
      <c r="BS58045" s="96" t="n">
        <f aca="false">BR58045-2.5</f>
        <v>-2.5</v>
      </c>
    </row>
    <row r="58046" customFormat="false" ht="12" hidden="false" customHeight="false" outlineLevel="0" collapsed="false">
      <c r="BS58046" s="96" t="n">
        <f aca="false">BR58046-2.5</f>
        <v>-2.5</v>
      </c>
    </row>
    <row r="58047" customFormat="false" ht="12" hidden="false" customHeight="false" outlineLevel="0" collapsed="false">
      <c r="BS58047" s="96" t="n">
        <f aca="false">BR58047-2.5</f>
        <v>-2.5</v>
      </c>
    </row>
    <row r="58048" customFormat="false" ht="12" hidden="false" customHeight="false" outlineLevel="0" collapsed="false">
      <c r="BS58048" s="96" t="n">
        <f aca="false">BR58048-2.5</f>
        <v>-2.5</v>
      </c>
    </row>
    <row r="58049" customFormat="false" ht="12" hidden="false" customHeight="false" outlineLevel="0" collapsed="false">
      <c r="BS58049" s="96" t="n">
        <f aca="false">BR58049-2.5</f>
        <v>-2.5</v>
      </c>
    </row>
    <row r="58050" customFormat="false" ht="12" hidden="false" customHeight="false" outlineLevel="0" collapsed="false">
      <c r="BS58050" s="96" t="n">
        <f aca="false">BR58050-2.5</f>
        <v>-2.5</v>
      </c>
    </row>
    <row r="58051" customFormat="false" ht="12" hidden="false" customHeight="false" outlineLevel="0" collapsed="false">
      <c r="BS58051" s="96" t="n">
        <f aca="false">BR58051-2.5</f>
        <v>-2.5</v>
      </c>
    </row>
    <row r="58052" customFormat="false" ht="12" hidden="false" customHeight="false" outlineLevel="0" collapsed="false">
      <c r="BS58052" s="96" t="n">
        <f aca="false">BR58052-2.5</f>
        <v>-2.5</v>
      </c>
    </row>
    <row r="58053" customFormat="false" ht="12" hidden="false" customHeight="false" outlineLevel="0" collapsed="false">
      <c r="BS58053" s="96" t="n">
        <f aca="false">BR58053-2.5</f>
        <v>-2.5</v>
      </c>
    </row>
    <row r="58054" customFormat="false" ht="12" hidden="false" customHeight="false" outlineLevel="0" collapsed="false">
      <c r="BS58054" s="96" t="n">
        <f aca="false">BR58054-2.5</f>
        <v>-2.5</v>
      </c>
    </row>
    <row r="58055" customFormat="false" ht="12" hidden="false" customHeight="false" outlineLevel="0" collapsed="false">
      <c r="BS58055" s="96" t="n">
        <f aca="false">BR58055-2.5</f>
        <v>-2.5</v>
      </c>
    </row>
    <row r="58056" customFormat="false" ht="12" hidden="false" customHeight="false" outlineLevel="0" collapsed="false">
      <c r="BS58056" s="96" t="n">
        <f aca="false">BR58056-2.5</f>
        <v>-2.5</v>
      </c>
    </row>
    <row r="58057" customFormat="false" ht="12" hidden="false" customHeight="false" outlineLevel="0" collapsed="false">
      <c r="BS58057" s="96" t="n">
        <f aca="false">BR58057-2.5</f>
        <v>-2.5</v>
      </c>
    </row>
    <row r="58058" customFormat="false" ht="12" hidden="false" customHeight="false" outlineLevel="0" collapsed="false">
      <c r="BS58058" s="96" t="n">
        <f aca="false">BR58058-2.5</f>
        <v>-2.5</v>
      </c>
    </row>
    <row r="58059" customFormat="false" ht="12" hidden="false" customHeight="false" outlineLevel="0" collapsed="false">
      <c r="BS58059" s="96" t="n">
        <f aca="false">BR58059-2.5</f>
        <v>-2.5</v>
      </c>
    </row>
    <row r="58060" customFormat="false" ht="12" hidden="false" customHeight="false" outlineLevel="0" collapsed="false">
      <c r="BS58060" s="96" t="n">
        <f aca="false">BR58060-2.5</f>
        <v>-2.5</v>
      </c>
    </row>
    <row r="58061" customFormat="false" ht="12" hidden="false" customHeight="false" outlineLevel="0" collapsed="false">
      <c r="BS58061" s="96" t="n">
        <f aca="false">BR58061-2.5</f>
        <v>-2.5</v>
      </c>
    </row>
    <row r="58062" customFormat="false" ht="12" hidden="false" customHeight="false" outlineLevel="0" collapsed="false">
      <c r="BS58062" s="96" t="n">
        <f aca="false">BR58062-2.5</f>
        <v>-2.5</v>
      </c>
    </row>
    <row r="58063" customFormat="false" ht="12" hidden="false" customHeight="false" outlineLevel="0" collapsed="false">
      <c r="BS58063" s="96" t="n">
        <f aca="false">BR58063-2.5</f>
        <v>-2.5</v>
      </c>
    </row>
    <row r="58064" customFormat="false" ht="12" hidden="false" customHeight="false" outlineLevel="0" collapsed="false">
      <c r="BS58064" s="96" t="n">
        <f aca="false">BR58064-2.5</f>
        <v>-2.5</v>
      </c>
    </row>
    <row r="58065" customFormat="false" ht="12" hidden="false" customHeight="false" outlineLevel="0" collapsed="false">
      <c r="BS58065" s="96" t="n">
        <f aca="false">BR58065-2.5</f>
        <v>-2.5</v>
      </c>
    </row>
    <row r="58066" customFormat="false" ht="12" hidden="false" customHeight="false" outlineLevel="0" collapsed="false">
      <c r="BS58066" s="96" t="n">
        <f aca="false">BR58066-2.5</f>
        <v>-2.5</v>
      </c>
    </row>
    <row r="58067" customFormat="false" ht="12" hidden="false" customHeight="false" outlineLevel="0" collapsed="false">
      <c r="BS58067" s="96" t="n">
        <f aca="false">BR58067-2.5</f>
        <v>-2.5</v>
      </c>
    </row>
    <row r="58068" customFormat="false" ht="12" hidden="false" customHeight="false" outlineLevel="0" collapsed="false">
      <c r="BS58068" s="96" t="n">
        <f aca="false">BR58068-2.5</f>
        <v>-2.5</v>
      </c>
    </row>
    <row r="58069" customFormat="false" ht="12" hidden="false" customHeight="false" outlineLevel="0" collapsed="false">
      <c r="BS58069" s="96" t="n">
        <f aca="false">BR58069-2.5</f>
        <v>-2.5</v>
      </c>
    </row>
    <row r="58070" customFormat="false" ht="12" hidden="false" customHeight="false" outlineLevel="0" collapsed="false">
      <c r="BS58070" s="96" t="n">
        <f aca="false">BR58070-2.5</f>
        <v>-2.5</v>
      </c>
    </row>
    <row r="58071" customFormat="false" ht="12" hidden="false" customHeight="false" outlineLevel="0" collapsed="false">
      <c r="BS58071" s="96" t="n">
        <f aca="false">BR58071-2.5</f>
        <v>-2.5</v>
      </c>
    </row>
    <row r="58072" customFormat="false" ht="12" hidden="false" customHeight="false" outlineLevel="0" collapsed="false">
      <c r="BS58072" s="96" t="n">
        <f aca="false">BR58072-2.5</f>
        <v>-2.5</v>
      </c>
    </row>
    <row r="58073" customFormat="false" ht="12" hidden="false" customHeight="false" outlineLevel="0" collapsed="false">
      <c r="BS58073" s="96" t="n">
        <f aca="false">BR58073-2.5</f>
        <v>-2.5</v>
      </c>
    </row>
    <row r="58074" customFormat="false" ht="12" hidden="false" customHeight="false" outlineLevel="0" collapsed="false">
      <c r="BS58074" s="96" t="n">
        <f aca="false">BR58074-2.5</f>
        <v>-2.5</v>
      </c>
    </row>
    <row r="58075" customFormat="false" ht="12" hidden="false" customHeight="false" outlineLevel="0" collapsed="false">
      <c r="BS58075" s="96" t="n">
        <f aca="false">BR58075-2.5</f>
        <v>-2.5</v>
      </c>
    </row>
    <row r="58076" customFormat="false" ht="12" hidden="false" customHeight="false" outlineLevel="0" collapsed="false">
      <c r="BS58076" s="96" t="n">
        <f aca="false">BR58076-2.5</f>
        <v>-2.5</v>
      </c>
    </row>
    <row r="58077" customFormat="false" ht="12" hidden="false" customHeight="false" outlineLevel="0" collapsed="false">
      <c r="BS58077" s="96" t="n">
        <f aca="false">BR58077-2.5</f>
        <v>-2.5</v>
      </c>
    </row>
    <row r="58078" customFormat="false" ht="12" hidden="false" customHeight="false" outlineLevel="0" collapsed="false">
      <c r="BS58078" s="96" t="n">
        <f aca="false">BR58078-2.5</f>
        <v>-2.5</v>
      </c>
    </row>
    <row r="58079" customFormat="false" ht="12" hidden="false" customHeight="false" outlineLevel="0" collapsed="false">
      <c r="BS58079" s="96" t="n">
        <f aca="false">BR58079-2.5</f>
        <v>-2.5</v>
      </c>
    </row>
    <row r="58080" customFormat="false" ht="12" hidden="false" customHeight="false" outlineLevel="0" collapsed="false">
      <c r="BS58080" s="96" t="n">
        <f aca="false">BR58080-2.5</f>
        <v>-2.5</v>
      </c>
    </row>
    <row r="58081" customFormat="false" ht="12" hidden="false" customHeight="false" outlineLevel="0" collapsed="false">
      <c r="BS58081" s="96" t="n">
        <f aca="false">BR58081-2.5</f>
        <v>-2.5</v>
      </c>
    </row>
    <row r="58082" customFormat="false" ht="12" hidden="false" customHeight="false" outlineLevel="0" collapsed="false">
      <c r="BS58082" s="96" t="n">
        <f aca="false">BR58082-2.5</f>
        <v>-2.5</v>
      </c>
    </row>
    <row r="58083" customFormat="false" ht="12" hidden="false" customHeight="false" outlineLevel="0" collapsed="false">
      <c r="BS58083" s="96" t="n">
        <f aca="false">BR58083-2.5</f>
        <v>-2.5</v>
      </c>
    </row>
    <row r="58084" customFormat="false" ht="12" hidden="false" customHeight="false" outlineLevel="0" collapsed="false">
      <c r="BS58084" s="96" t="n">
        <f aca="false">BR58084-2.5</f>
        <v>-2.5</v>
      </c>
    </row>
    <row r="58085" customFormat="false" ht="12" hidden="false" customHeight="false" outlineLevel="0" collapsed="false">
      <c r="BS58085" s="96" t="n">
        <f aca="false">BR58085-2.5</f>
        <v>-2.5</v>
      </c>
    </row>
    <row r="58086" customFormat="false" ht="12" hidden="false" customHeight="false" outlineLevel="0" collapsed="false">
      <c r="BS58086" s="96" t="n">
        <f aca="false">BR58086-2.5</f>
        <v>-2.5</v>
      </c>
    </row>
    <row r="58087" customFormat="false" ht="12" hidden="false" customHeight="false" outlineLevel="0" collapsed="false">
      <c r="BS58087" s="96" t="n">
        <f aca="false">BR58087-2.5</f>
        <v>-2.5</v>
      </c>
    </row>
    <row r="58088" customFormat="false" ht="12" hidden="false" customHeight="false" outlineLevel="0" collapsed="false">
      <c r="BS58088" s="96" t="n">
        <f aca="false">BR58088-2.5</f>
        <v>-2.5</v>
      </c>
    </row>
    <row r="58089" customFormat="false" ht="12" hidden="false" customHeight="false" outlineLevel="0" collapsed="false">
      <c r="BS58089" s="96" t="n">
        <f aca="false">BR58089-2.5</f>
        <v>-2.5</v>
      </c>
    </row>
    <row r="58090" customFormat="false" ht="12" hidden="false" customHeight="false" outlineLevel="0" collapsed="false">
      <c r="BS58090" s="96" t="n">
        <f aca="false">BR58090-2.5</f>
        <v>-2.5</v>
      </c>
    </row>
    <row r="58091" customFormat="false" ht="12" hidden="false" customHeight="false" outlineLevel="0" collapsed="false">
      <c r="BS58091" s="96" t="n">
        <f aca="false">BR58091-2.5</f>
        <v>-2.5</v>
      </c>
    </row>
    <row r="58092" customFormat="false" ht="12" hidden="false" customHeight="false" outlineLevel="0" collapsed="false">
      <c r="BS58092" s="96" t="n">
        <f aca="false">BR58092-2.5</f>
        <v>-2.5</v>
      </c>
    </row>
    <row r="58093" customFormat="false" ht="12" hidden="false" customHeight="false" outlineLevel="0" collapsed="false">
      <c r="BS58093" s="96" t="n">
        <f aca="false">BR58093-2.5</f>
        <v>-2.5</v>
      </c>
    </row>
    <row r="58094" customFormat="false" ht="12" hidden="false" customHeight="false" outlineLevel="0" collapsed="false">
      <c r="BS58094" s="96" t="n">
        <f aca="false">BR58094-2.5</f>
        <v>-2.5</v>
      </c>
    </row>
    <row r="58095" customFormat="false" ht="12" hidden="false" customHeight="false" outlineLevel="0" collapsed="false">
      <c r="BS58095" s="96" t="n">
        <f aca="false">BR58095-2.5</f>
        <v>-2.5</v>
      </c>
    </row>
    <row r="58096" customFormat="false" ht="12" hidden="false" customHeight="false" outlineLevel="0" collapsed="false">
      <c r="BS58096" s="96" t="n">
        <f aca="false">BR58096-2.5</f>
        <v>-2.5</v>
      </c>
    </row>
    <row r="58097" customFormat="false" ht="12" hidden="false" customHeight="false" outlineLevel="0" collapsed="false">
      <c r="BS58097" s="96" t="n">
        <f aca="false">BR58097-2.5</f>
        <v>-2.5</v>
      </c>
    </row>
    <row r="58098" customFormat="false" ht="12" hidden="false" customHeight="false" outlineLevel="0" collapsed="false">
      <c r="BS58098" s="96" t="n">
        <f aca="false">BR58098-2.5</f>
        <v>-2.5</v>
      </c>
    </row>
    <row r="58099" customFormat="false" ht="12" hidden="false" customHeight="false" outlineLevel="0" collapsed="false">
      <c r="BS58099" s="96" t="n">
        <f aca="false">BR58099-2.5</f>
        <v>-2.5</v>
      </c>
    </row>
    <row r="58100" customFormat="false" ht="12" hidden="false" customHeight="false" outlineLevel="0" collapsed="false">
      <c r="BS58100" s="96" t="n">
        <f aca="false">BR58100-2.5</f>
        <v>-2.5</v>
      </c>
    </row>
    <row r="58101" customFormat="false" ht="12" hidden="false" customHeight="false" outlineLevel="0" collapsed="false">
      <c r="BS58101" s="96" t="n">
        <f aca="false">BR58101-2.5</f>
        <v>-2.5</v>
      </c>
    </row>
    <row r="58102" customFormat="false" ht="12" hidden="false" customHeight="false" outlineLevel="0" collapsed="false">
      <c r="BS58102" s="96" t="n">
        <f aca="false">BR58102-2.5</f>
        <v>-2.5</v>
      </c>
    </row>
    <row r="58103" customFormat="false" ht="12" hidden="false" customHeight="false" outlineLevel="0" collapsed="false">
      <c r="BS58103" s="96" t="n">
        <f aca="false">BR58103-2.5</f>
        <v>-2.5</v>
      </c>
    </row>
    <row r="58104" customFormat="false" ht="12" hidden="false" customHeight="false" outlineLevel="0" collapsed="false">
      <c r="BS58104" s="96" t="n">
        <f aca="false">BR58104-2.5</f>
        <v>-2.5</v>
      </c>
    </row>
    <row r="58105" customFormat="false" ht="12" hidden="false" customHeight="false" outlineLevel="0" collapsed="false">
      <c r="BS58105" s="96" t="n">
        <f aca="false">BR58105-2.5</f>
        <v>-2.5</v>
      </c>
    </row>
    <row r="58106" customFormat="false" ht="12" hidden="false" customHeight="false" outlineLevel="0" collapsed="false">
      <c r="BS58106" s="96" t="n">
        <f aca="false">BR58106-2.5</f>
        <v>-2.5</v>
      </c>
    </row>
    <row r="58107" customFormat="false" ht="12" hidden="false" customHeight="false" outlineLevel="0" collapsed="false">
      <c r="BS58107" s="96" t="n">
        <f aca="false">BR58107-2.5</f>
        <v>-2.5</v>
      </c>
    </row>
    <row r="58108" customFormat="false" ht="12" hidden="false" customHeight="false" outlineLevel="0" collapsed="false">
      <c r="BS58108" s="96" t="n">
        <f aca="false">BR58108-2.5</f>
        <v>-2.5</v>
      </c>
    </row>
    <row r="58109" customFormat="false" ht="12" hidden="false" customHeight="false" outlineLevel="0" collapsed="false">
      <c r="BS58109" s="96" t="n">
        <f aca="false">BR58109-2.5</f>
        <v>-2.5</v>
      </c>
    </row>
    <row r="58110" customFormat="false" ht="12" hidden="false" customHeight="false" outlineLevel="0" collapsed="false">
      <c r="BS58110" s="96" t="n">
        <f aca="false">BR58110-2.5</f>
        <v>-2.5</v>
      </c>
    </row>
    <row r="58111" customFormat="false" ht="12" hidden="false" customHeight="false" outlineLevel="0" collapsed="false">
      <c r="BS58111" s="96" t="n">
        <f aca="false">BR58111-2.5</f>
        <v>-2.5</v>
      </c>
    </row>
    <row r="58112" customFormat="false" ht="12" hidden="false" customHeight="false" outlineLevel="0" collapsed="false">
      <c r="BS58112" s="96" t="n">
        <f aca="false">BR58112-2.5</f>
        <v>-2.5</v>
      </c>
    </row>
    <row r="58113" customFormat="false" ht="12" hidden="false" customHeight="false" outlineLevel="0" collapsed="false">
      <c r="BS58113" s="96" t="n">
        <f aca="false">BR58113-2.5</f>
        <v>-2.5</v>
      </c>
    </row>
    <row r="58114" customFormat="false" ht="12" hidden="false" customHeight="false" outlineLevel="0" collapsed="false">
      <c r="BS58114" s="96" t="n">
        <f aca="false">BR58114-2.5</f>
        <v>-2.5</v>
      </c>
    </row>
    <row r="58115" customFormat="false" ht="12" hidden="false" customHeight="false" outlineLevel="0" collapsed="false">
      <c r="BS58115" s="96" t="n">
        <f aca="false">BR58115-2.5</f>
        <v>-2.5</v>
      </c>
    </row>
    <row r="58116" customFormat="false" ht="12" hidden="false" customHeight="false" outlineLevel="0" collapsed="false">
      <c r="BS58116" s="96" t="n">
        <f aca="false">BR58116-2.5</f>
        <v>-2.5</v>
      </c>
    </row>
    <row r="58117" customFormat="false" ht="12" hidden="false" customHeight="false" outlineLevel="0" collapsed="false">
      <c r="BS58117" s="96" t="n">
        <f aca="false">BR58117-2.5</f>
        <v>-2.5</v>
      </c>
    </row>
    <row r="58118" customFormat="false" ht="12" hidden="false" customHeight="false" outlineLevel="0" collapsed="false">
      <c r="BS58118" s="96" t="n">
        <f aca="false">BR58118-2.5</f>
        <v>-2.5</v>
      </c>
    </row>
    <row r="58119" customFormat="false" ht="12" hidden="false" customHeight="false" outlineLevel="0" collapsed="false">
      <c r="BS58119" s="96" t="n">
        <f aca="false">BR58119-2.5</f>
        <v>-2.5</v>
      </c>
    </row>
    <row r="58120" customFormat="false" ht="12" hidden="false" customHeight="false" outlineLevel="0" collapsed="false">
      <c r="BS58120" s="96" t="n">
        <f aca="false">BR58120-2.5</f>
        <v>-2.5</v>
      </c>
    </row>
    <row r="58121" customFormat="false" ht="12" hidden="false" customHeight="false" outlineLevel="0" collapsed="false">
      <c r="BS58121" s="96" t="n">
        <f aca="false">BR58121-2.5</f>
        <v>-2.5</v>
      </c>
    </row>
    <row r="58122" customFormat="false" ht="12" hidden="false" customHeight="false" outlineLevel="0" collapsed="false">
      <c r="BS58122" s="96" t="n">
        <f aca="false">BR58122-2.5</f>
        <v>-2.5</v>
      </c>
    </row>
    <row r="58123" customFormat="false" ht="12" hidden="false" customHeight="false" outlineLevel="0" collapsed="false">
      <c r="BS58123" s="96" t="n">
        <f aca="false">BR58123-2.5</f>
        <v>-2.5</v>
      </c>
    </row>
    <row r="58124" customFormat="false" ht="12" hidden="false" customHeight="false" outlineLevel="0" collapsed="false">
      <c r="BS58124" s="96" t="n">
        <f aca="false">BR58124-2.5</f>
        <v>-2.5</v>
      </c>
    </row>
    <row r="58125" customFormat="false" ht="12" hidden="false" customHeight="false" outlineLevel="0" collapsed="false">
      <c r="BS58125" s="96" t="n">
        <f aca="false">BR58125-2.5</f>
        <v>-2.5</v>
      </c>
    </row>
    <row r="58126" customFormat="false" ht="12" hidden="false" customHeight="false" outlineLevel="0" collapsed="false">
      <c r="BS58126" s="96" t="n">
        <f aca="false">BR58126-2.5</f>
        <v>-2.5</v>
      </c>
    </row>
    <row r="58127" customFormat="false" ht="12" hidden="false" customHeight="false" outlineLevel="0" collapsed="false">
      <c r="BS58127" s="96" t="n">
        <f aca="false">BR58127-2.5</f>
        <v>-2.5</v>
      </c>
    </row>
    <row r="58128" customFormat="false" ht="12" hidden="false" customHeight="false" outlineLevel="0" collapsed="false">
      <c r="BS58128" s="96" t="n">
        <f aca="false">BR58128-2.5</f>
        <v>-2.5</v>
      </c>
    </row>
    <row r="58129" customFormat="false" ht="12" hidden="false" customHeight="false" outlineLevel="0" collapsed="false">
      <c r="BS58129" s="96" t="n">
        <f aca="false">BR58129-2.5</f>
        <v>-2.5</v>
      </c>
    </row>
    <row r="58130" customFormat="false" ht="12" hidden="false" customHeight="false" outlineLevel="0" collapsed="false">
      <c r="BS58130" s="96" t="n">
        <f aca="false">BR58130-2.5</f>
        <v>-2.5</v>
      </c>
    </row>
    <row r="58131" customFormat="false" ht="12" hidden="false" customHeight="false" outlineLevel="0" collapsed="false">
      <c r="BS58131" s="96" t="n">
        <f aca="false">BR58131-2.5</f>
        <v>-2.5</v>
      </c>
    </row>
    <row r="58132" customFormat="false" ht="12" hidden="false" customHeight="false" outlineLevel="0" collapsed="false">
      <c r="BS58132" s="96" t="n">
        <f aca="false">BR58132-2.5</f>
        <v>-2.5</v>
      </c>
    </row>
    <row r="58133" customFormat="false" ht="12" hidden="false" customHeight="false" outlineLevel="0" collapsed="false">
      <c r="BS58133" s="96" t="n">
        <f aca="false">BR58133-2.5</f>
        <v>-2.5</v>
      </c>
    </row>
    <row r="58134" customFormat="false" ht="12" hidden="false" customHeight="false" outlineLevel="0" collapsed="false">
      <c r="BS58134" s="96" t="n">
        <f aca="false">BR58134-2.5</f>
        <v>-2.5</v>
      </c>
    </row>
    <row r="58135" customFormat="false" ht="12" hidden="false" customHeight="false" outlineLevel="0" collapsed="false">
      <c r="BS58135" s="96" t="n">
        <f aca="false">BR58135-2.5</f>
        <v>-2.5</v>
      </c>
    </row>
    <row r="58136" customFormat="false" ht="12" hidden="false" customHeight="false" outlineLevel="0" collapsed="false">
      <c r="BS58136" s="96" t="n">
        <f aca="false">BR58136-2.5</f>
        <v>-2.5</v>
      </c>
    </row>
    <row r="58137" customFormat="false" ht="12" hidden="false" customHeight="false" outlineLevel="0" collapsed="false">
      <c r="BS58137" s="96" t="n">
        <f aca="false">BR58137-2.5</f>
        <v>-2.5</v>
      </c>
    </row>
    <row r="58138" customFormat="false" ht="12" hidden="false" customHeight="false" outlineLevel="0" collapsed="false">
      <c r="BS58138" s="96" t="n">
        <f aca="false">BR58138-2.5</f>
        <v>-2.5</v>
      </c>
    </row>
    <row r="58139" customFormat="false" ht="12" hidden="false" customHeight="false" outlineLevel="0" collapsed="false">
      <c r="BS58139" s="96" t="n">
        <f aca="false">BR58139-2.5</f>
        <v>-2.5</v>
      </c>
    </row>
    <row r="58140" customFormat="false" ht="12" hidden="false" customHeight="false" outlineLevel="0" collapsed="false">
      <c r="BS58140" s="96" t="n">
        <f aca="false">BR58140-2.5</f>
        <v>-2.5</v>
      </c>
    </row>
    <row r="58141" customFormat="false" ht="12" hidden="false" customHeight="false" outlineLevel="0" collapsed="false">
      <c r="BS58141" s="96" t="n">
        <f aca="false">BR58141-2.5</f>
        <v>-2.5</v>
      </c>
    </row>
    <row r="58142" customFormat="false" ht="12" hidden="false" customHeight="false" outlineLevel="0" collapsed="false">
      <c r="BS58142" s="96" t="n">
        <f aca="false">BR58142-2.5</f>
        <v>-2.5</v>
      </c>
    </row>
    <row r="58143" customFormat="false" ht="12" hidden="false" customHeight="false" outlineLevel="0" collapsed="false">
      <c r="BS58143" s="96" t="n">
        <f aca="false">BR58143-2.5</f>
        <v>-2.5</v>
      </c>
    </row>
    <row r="58144" customFormat="false" ht="12" hidden="false" customHeight="false" outlineLevel="0" collapsed="false">
      <c r="BS58144" s="96" t="n">
        <f aca="false">BR58144-2.5</f>
        <v>-2.5</v>
      </c>
    </row>
    <row r="58145" customFormat="false" ht="12" hidden="false" customHeight="false" outlineLevel="0" collapsed="false">
      <c r="BS58145" s="96" t="n">
        <f aca="false">BR58145-2.5</f>
        <v>-2.5</v>
      </c>
    </row>
    <row r="58146" customFormat="false" ht="12" hidden="false" customHeight="false" outlineLevel="0" collapsed="false">
      <c r="BS58146" s="96" t="n">
        <f aca="false">BR58146-2.5</f>
        <v>-2.5</v>
      </c>
    </row>
    <row r="58147" customFormat="false" ht="12" hidden="false" customHeight="false" outlineLevel="0" collapsed="false">
      <c r="BS58147" s="96" t="n">
        <f aca="false">BR58147-2.5</f>
        <v>-2.5</v>
      </c>
    </row>
    <row r="58148" customFormat="false" ht="12" hidden="false" customHeight="false" outlineLevel="0" collapsed="false">
      <c r="BS58148" s="96" t="n">
        <f aca="false">BR58148-2.5</f>
        <v>-2.5</v>
      </c>
    </row>
    <row r="58149" customFormat="false" ht="12" hidden="false" customHeight="false" outlineLevel="0" collapsed="false">
      <c r="BS58149" s="96" t="n">
        <f aca="false">BR58149-2.5</f>
        <v>-2.5</v>
      </c>
    </row>
    <row r="58150" customFormat="false" ht="12" hidden="false" customHeight="false" outlineLevel="0" collapsed="false">
      <c r="BS58150" s="96" t="n">
        <f aca="false">BR58150-2.5</f>
        <v>-2.5</v>
      </c>
    </row>
    <row r="58151" customFormat="false" ht="12" hidden="false" customHeight="false" outlineLevel="0" collapsed="false">
      <c r="BS58151" s="96" t="n">
        <f aca="false">BR58151-2.5</f>
        <v>-2.5</v>
      </c>
    </row>
    <row r="58152" customFormat="false" ht="12" hidden="false" customHeight="false" outlineLevel="0" collapsed="false">
      <c r="BS58152" s="96" t="n">
        <f aca="false">BR58152-2.5</f>
        <v>-2.5</v>
      </c>
    </row>
    <row r="58153" customFormat="false" ht="12" hidden="false" customHeight="false" outlineLevel="0" collapsed="false">
      <c r="BS58153" s="96" t="n">
        <f aca="false">BR58153-2.5</f>
        <v>-2.5</v>
      </c>
    </row>
    <row r="58154" customFormat="false" ht="12" hidden="false" customHeight="false" outlineLevel="0" collapsed="false">
      <c r="BS58154" s="96" t="n">
        <f aca="false">BR58154-2.5</f>
        <v>-2.5</v>
      </c>
    </row>
    <row r="58155" customFormat="false" ht="12" hidden="false" customHeight="false" outlineLevel="0" collapsed="false">
      <c r="BS58155" s="96" t="n">
        <f aca="false">BR58155-2.5</f>
        <v>-2.5</v>
      </c>
    </row>
    <row r="58156" customFormat="false" ht="12" hidden="false" customHeight="false" outlineLevel="0" collapsed="false">
      <c r="BS58156" s="96" t="n">
        <f aca="false">BR58156-2.5</f>
        <v>-2.5</v>
      </c>
    </row>
    <row r="58157" customFormat="false" ht="12" hidden="false" customHeight="false" outlineLevel="0" collapsed="false">
      <c r="BS58157" s="96" t="n">
        <f aca="false">BR58157-2.5</f>
        <v>-2.5</v>
      </c>
    </row>
    <row r="58158" customFormat="false" ht="12" hidden="false" customHeight="false" outlineLevel="0" collapsed="false">
      <c r="BS58158" s="96" t="n">
        <f aca="false">BR58158-2.5</f>
        <v>-2.5</v>
      </c>
    </row>
    <row r="58159" customFormat="false" ht="12" hidden="false" customHeight="false" outlineLevel="0" collapsed="false">
      <c r="BS58159" s="96" t="n">
        <f aca="false">BR58159-2.5</f>
        <v>-2.5</v>
      </c>
    </row>
    <row r="58160" customFormat="false" ht="12" hidden="false" customHeight="false" outlineLevel="0" collapsed="false">
      <c r="BS58160" s="96" t="n">
        <f aca="false">BR58160-2.5</f>
        <v>-2.5</v>
      </c>
    </row>
    <row r="58161" customFormat="false" ht="12" hidden="false" customHeight="false" outlineLevel="0" collapsed="false">
      <c r="BS58161" s="96" t="n">
        <f aca="false">BR58161-2.5</f>
        <v>-2.5</v>
      </c>
    </row>
    <row r="58162" customFormat="false" ht="12" hidden="false" customHeight="false" outlineLevel="0" collapsed="false">
      <c r="BS58162" s="96" t="n">
        <f aca="false">BR58162-2.5</f>
        <v>-2.5</v>
      </c>
    </row>
    <row r="58163" customFormat="false" ht="12" hidden="false" customHeight="false" outlineLevel="0" collapsed="false">
      <c r="BS58163" s="96" t="n">
        <f aca="false">BR58163-2.5</f>
        <v>-2.5</v>
      </c>
    </row>
    <row r="58164" customFormat="false" ht="12" hidden="false" customHeight="false" outlineLevel="0" collapsed="false">
      <c r="BS58164" s="96" t="n">
        <f aca="false">BR58164-2.5</f>
        <v>-2.5</v>
      </c>
    </row>
    <row r="58165" customFormat="false" ht="12" hidden="false" customHeight="false" outlineLevel="0" collapsed="false">
      <c r="BS58165" s="96" t="n">
        <f aca="false">BR58165-2.5</f>
        <v>-2.5</v>
      </c>
    </row>
    <row r="58166" customFormat="false" ht="12" hidden="false" customHeight="false" outlineLevel="0" collapsed="false">
      <c r="BS58166" s="96" t="n">
        <f aca="false">BR58166-2.5</f>
        <v>-2.5</v>
      </c>
    </row>
    <row r="58167" customFormat="false" ht="12" hidden="false" customHeight="false" outlineLevel="0" collapsed="false">
      <c r="BS58167" s="96" t="n">
        <f aca="false">BR58167-2.5</f>
        <v>-2.5</v>
      </c>
    </row>
    <row r="58168" customFormat="false" ht="12" hidden="false" customHeight="false" outlineLevel="0" collapsed="false">
      <c r="BS58168" s="96" t="n">
        <f aca="false">BR58168-2.5</f>
        <v>-2.5</v>
      </c>
    </row>
    <row r="58169" customFormat="false" ht="12" hidden="false" customHeight="false" outlineLevel="0" collapsed="false">
      <c r="BS58169" s="96" t="n">
        <f aca="false">BR58169-2.5</f>
        <v>-2.5</v>
      </c>
    </row>
    <row r="58170" customFormat="false" ht="12" hidden="false" customHeight="false" outlineLevel="0" collapsed="false">
      <c r="BS58170" s="96" t="n">
        <f aca="false">BR58170-2.5</f>
        <v>-2.5</v>
      </c>
    </row>
    <row r="58171" customFormat="false" ht="12" hidden="false" customHeight="false" outlineLevel="0" collapsed="false">
      <c r="BS58171" s="96" t="n">
        <f aca="false">BR58171-2.5</f>
        <v>-2.5</v>
      </c>
    </row>
    <row r="58172" customFormat="false" ht="12" hidden="false" customHeight="false" outlineLevel="0" collapsed="false">
      <c r="BS58172" s="96" t="n">
        <f aca="false">BR58172-2.5</f>
        <v>-2.5</v>
      </c>
    </row>
    <row r="58173" customFormat="false" ht="12" hidden="false" customHeight="false" outlineLevel="0" collapsed="false">
      <c r="BS58173" s="96" t="n">
        <f aca="false">BR58173-2.5</f>
        <v>-2.5</v>
      </c>
    </row>
    <row r="58174" customFormat="false" ht="12" hidden="false" customHeight="false" outlineLevel="0" collapsed="false">
      <c r="BS58174" s="96" t="n">
        <f aca="false">BR58174-2.5</f>
        <v>-2.5</v>
      </c>
    </row>
    <row r="58175" customFormat="false" ht="12" hidden="false" customHeight="false" outlineLevel="0" collapsed="false">
      <c r="BS58175" s="96" t="n">
        <f aca="false">BR58175-2.5</f>
        <v>-2.5</v>
      </c>
    </row>
    <row r="58176" customFormat="false" ht="12" hidden="false" customHeight="false" outlineLevel="0" collapsed="false">
      <c r="BS58176" s="96" t="n">
        <f aca="false">BR58176-2.5</f>
        <v>-2.5</v>
      </c>
    </row>
    <row r="58177" customFormat="false" ht="12" hidden="false" customHeight="false" outlineLevel="0" collapsed="false">
      <c r="BS58177" s="96" t="n">
        <f aca="false">BR58177-2.5</f>
        <v>-2.5</v>
      </c>
    </row>
    <row r="58178" customFormat="false" ht="12" hidden="false" customHeight="false" outlineLevel="0" collapsed="false">
      <c r="BS58178" s="96" t="n">
        <f aca="false">BR58178-2.5</f>
        <v>-2.5</v>
      </c>
    </row>
    <row r="58179" customFormat="false" ht="12" hidden="false" customHeight="false" outlineLevel="0" collapsed="false">
      <c r="BS58179" s="96" t="n">
        <f aca="false">BR58179-2.5</f>
        <v>-2.5</v>
      </c>
    </row>
    <row r="58180" customFormat="false" ht="12" hidden="false" customHeight="false" outlineLevel="0" collapsed="false">
      <c r="BS58180" s="96" t="n">
        <f aca="false">BR58180-2.5</f>
        <v>-2.5</v>
      </c>
    </row>
    <row r="58181" customFormat="false" ht="12" hidden="false" customHeight="false" outlineLevel="0" collapsed="false">
      <c r="BS58181" s="96" t="n">
        <f aca="false">BR58181-2.5</f>
        <v>-2.5</v>
      </c>
    </row>
    <row r="58182" customFormat="false" ht="12" hidden="false" customHeight="false" outlineLevel="0" collapsed="false">
      <c r="BS58182" s="96" t="n">
        <f aca="false">BR58182-2.5</f>
        <v>-2.5</v>
      </c>
    </row>
    <row r="58183" customFormat="false" ht="12" hidden="false" customHeight="false" outlineLevel="0" collapsed="false">
      <c r="BS58183" s="96" t="n">
        <f aca="false">BR58183-2.5</f>
        <v>-2.5</v>
      </c>
    </row>
    <row r="58184" customFormat="false" ht="12" hidden="false" customHeight="false" outlineLevel="0" collapsed="false">
      <c r="BS58184" s="96" t="n">
        <f aca="false">BR58184-2.5</f>
        <v>-2.5</v>
      </c>
    </row>
    <row r="58185" customFormat="false" ht="12" hidden="false" customHeight="false" outlineLevel="0" collapsed="false">
      <c r="BS58185" s="96" t="n">
        <f aca="false">BR58185-2.5</f>
        <v>-2.5</v>
      </c>
    </row>
    <row r="58186" customFormat="false" ht="12" hidden="false" customHeight="false" outlineLevel="0" collapsed="false">
      <c r="BS58186" s="96" t="n">
        <f aca="false">BR58186-2.5</f>
        <v>-2.5</v>
      </c>
    </row>
    <row r="58187" customFormat="false" ht="12" hidden="false" customHeight="false" outlineLevel="0" collapsed="false">
      <c r="BS58187" s="96" t="n">
        <f aca="false">BR58187-2.5</f>
        <v>-2.5</v>
      </c>
    </row>
    <row r="58188" customFormat="false" ht="12" hidden="false" customHeight="false" outlineLevel="0" collapsed="false">
      <c r="BS58188" s="96" t="n">
        <f aca="false">BR58188-2.5</f>
        <v>-2.5</v>
      </c>
    </row>
    <row r="58189" customFormat="false" ht="12" hidden="false" customHeight="false" outlineLevel="0" collapsed="false">
      <c r="BS58189" s="96" t="n">
        <f aca="false">BR58189-2.5</f>
        <v>-2.5</v>
      </c>
    </row>
    <row r="58190" customFormat="false" ht="12" hidden="false" customHeight="false" outlineLevel="0" collapsed="false">
      <c r="BS58190" s="96" t="n">
        <f aca="false">BR58190-2.5</f>
        <v>-2.5</v>
      </c>
    </row>
    <row r="58191" customFormat="false" ht="12" hidden="false" customHeight="false" outlineLevel="0" collapsed="false">
      <c r="BS58191" s="96" t="n">
        <f aca="false">BR58191-2.5</f>
        <v>-2.5</v>
      </c>
    </row>
    <row r="58192" customFormat="false" ht="12" hidden="false" customHeight="false" outlineLevel="0" collapsed="false">
      <c r="BS58192" s="96" t="n">
        <f aca="false">BR58192-2.5</f>
        <v>-2.5</v>
      </c>
    </row>
    <row r="58193" customFormat="false" ht="12" hidden="false" customHeight="false" outlineLevel="0" collapsed="false">
      <c r="BS58193" s="96" t="n">
        <f aca="false">BR58193-2.5</f>
        <v>-2.5</v>
      </c>
    </row>
    <row r="58194" customFormat="false" ht="12" hidden="false" customHeight="false" outlineLevel="0" collapsed="false">
      <c r="BS58194" s="96" t="n">
        <f aca="false">BR58194-2.5</f>
        <v>-2.5</v>
      </c>
    </row>
    <row r="58195" customFormat="false" ht="12" hidden="false" customHeight="false" outlineLevel="0" collapsed="false">
      <c r="BS58195" s="96" t="n">
        <f aca="false">BR58195-2.5</f>
        <v>-2.5</v>
      </c>
    </row>
    <row r="58196" customFormat="false" ht="12" hidden="false" customHeight="false" outlineLevel="0" collapsed="false">
      <c r="BS58196" s="96" t="n">
        <f aca="false">BR58196-2.5</f>
        <v>-2.5</v>
      </c>
    </row>
    <row r="58197" customFormat="false" ht="12" hidden="false" customHeight="false" outlineLevel="0" collapsed="false">
      <c r="BS58197" s="96" t="n">
        <f aca="false">BR58197-2.5</f>
        <v>-2.5</v>
      </c>
    </row>
    <row r="58198" customFormat="false" ht="12" hidden="false" customHeight="false" outlineLevel="0" collapsed="false">
      <c r="BS58198" s="96" t="n">
        <f aca="false">BR58198-2.5</f>
        <v>-2.5</v>
      </c>
    </row>
    <row r="58199" customFormat="false" ht="12" hidden="false" customHeight="false" outlineLevel="0" collapsed="false">
      <c r="BS58199" s="96" t="n">
        <f aca="false">BR58199-2.5</f>
        <v>-2.5</v>
      </c>
    </row>
    <row r="58200" customFormat="false" ht="12" hidden="false" customHeight="false" outlineLevel="0" collapsed="false">
      <c r="BS58200" s="96" t="n">
        <f aca="false">BR58200-2.5</f>
        <v>-2.5</v>
      </c>
    </row>
    <row r="58201" customFormat="false" ht="12" hidden="false" customHeight="false" outlineLevel="0" collapsed="false">
      <c r="BS58201" s="96" t="n">
        <f aca="false">BR58201-2.5</f>
        <v>-2.5</v>
      </c>
    </row>
    <row r="58202" customFormat="false" ht="12" hidden="false" customHeight="false" outlineLevel="0" collapsed="false">
      <c r="BS58202" s="96" t="n">
        <f aca="false">BR58202-2.5</f>
        <v>-2.5</v>
      </c>
    </row>
    <row r="58203" customFormat="false" ht="12" hidden="false" customHeight="false" outlineLevel="0" collapsed="false">
      <c r="BS58203" s="96" t="n">
        <f aca="false">BR58203-2.5</f>
        <v>-2.5</v>
      </c>
    </row>
    <row r="58204" customFormat="false" ht="12" hidden="false" customHeight="false" outlineLevel="0" collapsed="false">
      <c r="BS58204" s="96" t="n">
        <f aca="false">BR58204-2.5</f>
        <v>-2.5</v>
      </c>
    </row>
    <row r="58205" customFormat="false" ht="12" hidden="false" customHeight="false" outlineLevel="0" collapsed="false">
      <c r="BS58205" s="96" t="n">
        <f aca="false">BR58205-2.5</f>
        <v>-2.5</v>
      </c>
    </row>
    <row r="58206" customFormat="false" ht="12" hidden="false" customHeight="false" outlineLevel="0" collapsed="false">
      <c r="BS58206" s="96" t="n">
        <f aca="false">BR58206-2.5</f>
        <v>-2.5</v>
      </c>
    </row>
    <row r="58207" customFormat="false" ht="12" hidden="false" customHeight="false" outlineLevel="0" collapsed="false">
      <c r="BS58207" s="96" t="n">
        <f aca="false">BR58207-2.5</f>
        <v>-2.5</v>
      </c>
    </row>
    <row r="58208" customFormat="false" ht="12" hidden="false" customHeight="false" outlineLevel="0" collapsed="false">
      <c r="BS58208" s="96" t="n">
        <f aca="false">BR58208-2.5</f>
        <v>-2.5</v>
      </c>
    </row>
    <row r="58209" customFormat="false" ht="12" hidden="false" customHeight="false" outlineLevel="0" collapsed="false">
      <c r="BS58209" s="96" t="n">
        <f aca="false">BR58209-2.5</f>
        <v>-2.5</v>
      </c>
    </row>
    <row r="58210" customFormat="false" ht="12" hidden="false" customHeight="false" outlineLevel="0" collapsed="false">
      <c r="BS58210" s="96" t="n">
        <f aca="false">BR58210-2.5</f>
        <v>-2.5</v>
      </c>
    </row>
    <row r="58211" customFormat="false" ht="12" hidden="false" customHeight="false" outlineLevel="0" collapsed="false">
      <c r="BS58211" s="96" t="n">
        <f aca="false">BR58211-2.5</f>
        <v>-2.5</v>
      </c>
    </row>
    <row r="58212" customFormat="false" ht="12" hidden="false" customHeight="false" outlineLevel="0" collapsed="false">
      <c r="BS58212" s="96" t="n">
        <f aca="false">BR58212-2.5</f>
        <v>-2.5</v>
      </c>
    </row>
    <row r="58213" customFormat="false" ht="12" hidden="false" customHeight="false" outlineLevel="0" collapsed="false">
      <c r="BS58213" s="96" t="n">
        <f aca="false">BR58213-2.5</f>
        <v>-2.5</v>
      </c>
    </row>
    <row r="58214" customFormat="false" ht="12" hidden="false" customHeight="false" outlineLevel="0" collapsed="false">
      <c r="BS58214" s="96" t="n">
        <f aca="false">BR58214-2.5</f>
        <v>-2.5</v>
      </c>
    </row>
    <row r="58215" customFormat="false" ht="12" hidden="false" customHeight="false" outlineLevel="0" collapsed="false">
      <c r="BS58215" s="96" t="n">
        <f aca="false">BR58215-2.5</f>
        <v>-2.5</v>
      </c>
    </row>
    <row r="58216" customFormat="false" ht="12" hidden="false" customHeight="false" outlineLevel="0" collapsed="false">
      <c r="BS58216" s="96" t="n">
        <f aca="false">BR58216-2.5</f>
        <v>-2.5</v>
      </c>
    </row>
    <row r="58217" customFormat="false" ht="12" hidden="false" customHeight="false" outlineLevel="0" collapsed="false">
      <c r="BS58217" s="96" t="n">
        <f aca="false">BR58217-2.5</f>
        <v>-2.5</v>
      </c>
    </row>
    <row r="58218" customFormat="false" ht="12" hidden="false" customHeight="false" outlineLevel="0" collapsed="false">
      <c r="BS58218" s="96" t="n">
        <f aca="false">BR58218-2.5</f>
        <v>-2.5</v>
      </c>
    </row>
    <row r="58219" customFormat="false" ht="12" hidden="false" customHeight="false" outlineLevel="0" collapsed="false">
      <c r="BS58219" s="96" t="n">
        <f aca="false">BR58219-2.5</f>
        <v>-2.5</v>
      </c>
    </row>
    <row r="58220" customFormat="false" ht="12" hidden="false" customHeight="false" outlineLevel="0" collapsed="false">
      <c r="BS58220" s="96" t="n">
        <f aca="false">BR58220-2.5</f>
        <v>-2.5</v>
      </c>
    </row>
    <row r="58221" customFormat="false" ht="12" hidden="false" customHeight="false" outlineLevel="0" collapsed="false">
      <c r="BS58221" s="96" t="n">
        <f aca="false">BR58221-2.5</f>
        <v>-2.5</v>
      </c>
    </row>
    <row r="58222" customFormat="false" ht="12" hidden="false" customHeight="false" outlineLevel="0" collapsed="false">
      <c r="BS58222" s="96" t="n">
        <f aca="false">BR58222-2.5</f>
        <v>-2.5</v>
      </c>
    </row>
    <row r="58223" customFormat="false" ht="12" hidden="false" customHeight="false" outlineLevel="0" collapsed="false">
      <c r="BS58223" s="96" t="n">
        <f aca="false">BR58223-2.5</f>
        <v>-2.5</v>
      </c>
    </row>
    <row r="58224" customFormat="false" ht="12" hidden="false" customHeight="false" outlineLevel="0" collapsed="false">
      <c r="BS58224" s="96" t="n">
        <f aca="false">BR58224-2.5</f>
        <v>-2.5</v>
      </c>
    </row>
    <row r="58225" customFormat="false" ht="12" hidden="false" customHeight="false" outlineLevel="0" collapsed="false">
      <c r="BS58225" s="96" t="n">
        <f aca="false">BR58225-2.5</f>
        <v>-2.5</v>
      </c>
    </row>
    <row r="58226" customFormat="false" ht="12" hidden="false" customHeight="false" outlineLevel="0" collapsed="false">
      <c r="BS58226" s="96" t="n">
        <f aca="false">BR58226-2.5</f>
        <v>-2.5</v>
      </c>
    </row>
    <row r="58227" customFormat="false" ht="12" hidden="false" customHeight="false" outlineLevel="0" collapsed="false">
      <c r="BS58227" s="96" t="n">
        <f aca="false">BR58227-2.5</f>
        <v>-2.5</v>
      </c>
    </row>
    <row r="58228" customFormat="false" ht="12" hidden="false" customHeight="false" outlineLevel="0" collapsed="false">
      <c r="BS58228" s="96" t="n">
        <f aca="false">BR58228-2.5</f>
        <v>-2.5</v>
      </c>
    </row>
    <row r="58229" customFormat="false" ht="12" hidden="false" customHeight="false" outlineLevel="0" collapsed="false">
      <c r="BS58229" s="96" t="n">
        <f aca="false">BR58229-2.5</f>
        <v>-2.5</v>
      </c>
    </row>
    <row r="58230" customFormat="false" ht="12" hidden="false" customHeight="false" outlineLevel="0" collapsed="false">
      <c r="BS58230" s="96" t="n">
        <f aca="false">BR58230-2.5</f>
        <v>-2.5</v>
      </c>
    </row>
    <row r="58231" customFormat="false" ht="12" hidden="false" customHeight="false" outlineLevel="0" collapsed="false">
      <c r="BS58231" s="96" t="n">
        <f aca="false">BR58231-2.5</f>
        <v>-2.5</v>
      </c>
    </row>
    <row r="58232" customFormat="false" ht="12" hidden="false" customHeight="false" outlineLevel="0" collapsed="false">
      <c r="BS58232" s="96" t="n">
        <f aca="false">BR58232-2.5</f>
        <v>-2.5</v>
      </c>
    </row>
    <row r="58233" customFormat="false" ht="12" hidden="false" customHeight="false" outlineLevel="0" collapsed="false">
      <c r="BS58233" s="96" t="n">
        <f aca="false">BR58233-2.5</f>
        <v>-2.5</v>
      </c>
    </row>
    <row r="58234" customFormat="false" ht="12" hidden="false" customHeight="false" outlineLevel="0" collapsed="false">
      <c r="BS58234" s="96" t="n">
        <f aca="false">BR58234-2.5</f>
        <v>-2.5</v>
      </c>
    </row>
    <row r="58235" customFormat="false" ht="12" hidden="false" customHeight="false" outlineLevel="0" collapsed="false">
      <c r="BS58235" s="96" t="n">
        <f aca="false">BR58235-2.5</f>
        <v>-2.5</v>
      </c>
    </row>
    <row r="58236" customFormat="false" ht="12" hidden="false" customHeight="false" outlineLevel="0" collapsed="false">
      <c r="BS58236" s="96" t="n">
        <f aca="false">BR58236-2.5</f>
        <v>-2.5</v>
      </c>
    </row>
    <row r="58237" customFormat="false" ht="12" hidden="false" customHeight="false" outlineLevel="0" collapsed="false">
      <c r="BS58237" s="96" t="n">
        <f aca="false">BR58237-2.5</f>
        <v>-2.5</v>
      </c>
    </row>
    <row r="58238" customFormat="false" ht="12" hidden="false" customHeight="false" outlineLevel="0" collapsed="false">
      <c r="BS58238" s="96" t="n">
        <f aca="false">BR58238-2.5</f>
        <v>-2.5</v>
      </c>
    </row>
    <row r="58239" customFormat="false" ht="12" hidden="false" customHeight="false" outlineLevel="0" collapsed="false">
      <c r="BS58239" s="96" t="n">
        <f aca="false">BR58239-2.5</f>
        <v>-2.5</v>
      </c>
    </row>
    <row r="58240" customFormat="false" ht="12" hidden="false" customHeight="false" outlineLevel="0" collapsed="false">
      <c r="BS58240" s="96" t="n">
        <f aca="false">BR58240-2.5</f>
        <v>-2.5</v>
      </c>
    </row>
    <row r="58241" customFormat="false" ht="12" hidden="false" customHeight="false" outlineLevel="0" collapsed="false">
      <c r="BS58241" s="96" t="n">
        <f aca="false">BR58241-2.5</f>
        <v>-2.5</v>
      </c>
    </row>
    <row r="58242" customFormat="false" ht="12" hidden="false" customHeight="false" outlineLevel="0" collapsed="false">
      <c r="BS58242" s="96" t="n">
        <f aca="false">BR58242-2.5</f>
        <v>-2.5</v>
      </c>
    </row>
    <row r="58243" customFormat="false" ht="12" hidden="false" customHeight="false" outlineLevel="0" collapsed="false">
      <c r="BS58243" s="96" t="n">
        <f aca="false">BR58243-2.5</f>
        <v>-2.5</v>
      </c>
    </row>
    <row r="58244" customFormat="false" ht="12" hidden="false" customHeight="false" outlineLevel="0" collapsed="false">
      <c r="BS58244" s="96" t="n">
        <f aca="false">BR58244-2.5</f>
        <v>-2.5</v>
      </c>
    </row>
    <row r="58245" customFormat="false" ht="12" hidden="false" customHeight="false" outlineLevel="0" collapsed="false">
      <c r="BS58245" s="96" t="n">
        <f aca="false">BR58245-2.5</f>
        <v>-2.5</v>
      </c>
    </row>
    <row r="58246" customFormat="false" ht="12" hidden="false" customHeight="false" outlineLevel="0" collapsed="false">
      <c r="BS58246" s="96" t="n">
        <f aca="false">BR58246-2.5</f>
        <v>-2.5</v>
      </c>
    </row>
    <row r="58247" customFormat="false" ht="12" hidden="false" customHeight="false" outlineLevel="0" collapsed="false">
      <c r="BS58247" s="96" t="n">
        <f aca="false">BR58247-2.5</f>
        <v>-2.5</v>
      </c>
    </row>
    <row r="58248" customFormat="false" ht="12" hidden="false" customHeight="false" outlineLevel="0" collapsed="false">
      <c r="BS58248" s="96" t="n">
        <f aca="false">BR58248-2.5</f>
        <v>-2.5</v>
      </c>
    </row>
    <row r="58249" customFormat="false" ht="12" hidden="false" customHeight="false" outlineLevel="0" collapsed="false">
      <c r="BS58249" s="96" t="n">
        <f aca="false">BR58249-2.5</f>
        <v>-2.5</v>
      </c>
    </row>
    <row r="58250" customFormat="false" ht="12" hidden="false" customHeight="false" outlineLevel="0" collapsed="false">
      <c r="BS58250" s="96" t="n">
        <f aca="false">BR58250-2.5</f>
        <v>-2.5</v>
      </c>
    </row>
    <row r="58251" customFormat="false" ht="12" hidden="false" customHeight="false" outlineLevel="0" collapsed="false">
      <c r="BS58251" s="96" t="n">
        <f aca="false">BR58251-2.5</f>
        <v>-2.5</v>
      </c>
    </row>
    <row r="58252" customFormat="false" ht="12" hidden="false" customHeight="false" outlineLevel="0" collapsed="false">
      <c r="BS58252" s="96" t="n">
        <f aca="false">BR58252-2.5</f>
        <v>-2.5</v>
      </c>
    </row>
    <row r="58253" customFormat="false" ht="12" hidden="false" customHeight="false" outlineLevel="0" collapsed="false">
      <c r="BS58253" s="96" t="n">
        <f aca="false">BR58253-2.5</f>
        <v>-2.5</v>
      </c>
    </row>
    <row r="58254" customFormat="false" ht="12" hidden="false" customHeight="false" outlineLevel="0" collapsed="false">
      <c r="BS58254" s="96" t="n">
        <f aca="false">BR58254-2.5</f>
        <v>-2.5</v>
      </c>
    </row>
    <row r="58255" customFormat="false" ht="12" hidden="false" customHeight="false" outlineLevel="0" collapsed="false">
      <c r="BS58255" s="96" t="n">
        <f aca="false">BR58255-2.5</f>
        <v>-2.5</v>
      </c>
    </row>
    <row r="58256" customFormat="false" ht="12" hidden="false" customHeight="false" outlineLevel="0" collapsed="false">
      <c r="BS58256" s="96" t="n">
        <f aca="false">BR58256-2.5</f>
        <v>-2.5</v>
      </c>
    </row>
    <row r="58257" customFormat="false" ht="12" hidden="false" customHeight="false" outlineLevel="0" collapsed="false">
      <c r="BS58257" s="96" t="n">
        <f aca="false">BR58257-2.5</f>
        <v>-2.5</v>
      </c>
    </row>
    <row r="58258" customFormat="false" ht="12" hidden="false" customHeight="false" outlineLevel="0" collapsed="false">
      <c r="BS58258" s="96" t="n">
        <f aca="false">BR58258-2.5</f>
        <v>-2.5</v>
      </c>
    </row>
    <row r="58259" customFormat="false" ht="12" hidden="false" customHeight="false" outlineLevel="0" collapsed="false">
      <c r="BS58259" s="96" t="n">
        <f aca="false">BR58259-2.5</f>
        <v>-2.5</v>
      </c>
    </row>
    <row r="58260" customFormat="false" ht="12" hidden="false" customHeight="false" outlineLevel="0" collapsed="false">
      <c r="BS58260" s="96" t="n">
        <f aca="false">BR58260-2.5</f>
        <v>-2.5</v>
      </c>
    </row>
    <row r="58261" customFormat="false" ht="12" hidden="false" customHeight="false" outlineLevel="0" collapsed="false">
      <c r="BS58261" s="96" t="n">
        <f aca="false">BR58261-2.5</f>
        <v>-2.5</v>
      </c>
    </row>
    <row r="58262" customFormat="false" ht="12" hidden="false" customHeight="false" outlineLevel="0" collapsed="false">
      <c r="BS58262" s="96" t="n">
        <f aca="false">BR58262-2.5</f>
        <v>-2.5</v>
      </c>
    </row>
    <row r="58263" customFormat="false" ht="12" hidden="false" customHeight="false" outlineLevel="0" collapsed="false">
      <c r="BS58263" s="96" t="n">
        <f aca="false">BR58263-2.5</f>
        <v>-2.5</v>
      </c>
    </row>
    <row r="58264" customFormat="false" ht="12" hidden="false" customHeight="false" outlineLevel="0" collapsed="false">
      <c r="BS58264" s="96" t="n">
        <f aca="false">BR58264-2.5</f>
        <v>-2.5</v>
      </c>
    </row>
    <row r="58265" customFormat="false" ht="12" hidden="false" customHeight="false" outlineLevel="0" collapsed="false">
      <c r="BS58265" s="96" t="n">
        <f aca="false">BR58265-2.5</f>
        <v>-2.5</v>
      </c>
    </row>
    <row r="58266" customFormat="false" ht="12" hidden="false" customHeight="false" outlineLevel="0" collapsed="false">
      <c r="BS58266" s="96" t="n">
        <f aca="false">BR58266-2.5</f>
        <v>-2.5</v>
      </c>
    </row>
    <row r="58267" customFormat="false" ht="12" hidden="false" customHeight="false" outlineLevel="0" collapsed="false">
      <c r="BS58267" s="96" t="n">
        <f aca="false">BR58267-2.5</f>
        <v>-2.5</v>
      </c>
    </row>
    <row r="58268" customFormat="false" ht="12" hidden="false" customHeight="false" outlineLevel="0" collapsed="false">
      <c r="BS58268" s="96" t="n">
        <f aca="false">BR58268-2.5</f>
        <v>-2.5</v>
      </c>
    </row>
    <row r="58269" customFormat="false" ht="12" hidden="false" customHeight="false" outlineLevel="0" collapsed="false">
      <c r="BS58269" s="96" t="n">
        <f aca="false">BR58269-2.5</f>
        <v>-2.5</v>
      </c>
    </row>
    <row r="58270" customFormat="false" ht="12" hidden="false" customHeight="false" outlineLevel="0" collapsed="false">
      <c r="BS58270" s="96" t="n">
        <f aca="false">BR58270-2.5</f>
        <v>-2.5</v>
      </c>
    </row>
    <row r="58271" customFormat="false" ht="12" hidden="false" customHeight="false" outlineLevel="0" collapsed="false">
      <c r="BS58271" s="96" t="n">
        <f aca="false">BR58271-2.5</f>
        <v>-2.5</v>
      </c>
    </row>
    <row r="58272" customFormat="false" ht="12" hidden="false" customHeight="false" outlineLevel="0" collapsed="false">
      <c r="BS58272" s="96" t="n">
        <f aca="false">BR58272-2.5</f>
        <v>-2.5</v>
      </c>
    </row>
    <row r="58273" customFormat="false" ht="12" hidden="false" customHeight="false" outlineLevel="0" collapsed="false">
      <c r="BS58273" s="96" t="n">
        <f aca="false">BR58273-2.5</f>
        <v>-2.5</v>
      </c>
    </row>
    <row r="58274" customFormat="false" ht="12" hidden="false" customHeight="false" outlineLevel="0" collapsed="false">
      <c r="BS58274" s="96" t="n">
        <f aca="false">BR58274-2.5</f>
        <v>-2.5</v>
      </c>
    </row>
    <row r="58275" customFormat="false" ht="12" hidden="false" customHeight="false" outlineLevel="0" collapsed="false">
      <c r="BS58275" s="96" t="n">
        <f aca="false">BR58275-2.5</f>
        <v>-2.5</v>
      </c>
    </row>
    <row r="58276" customFormat="false" ht="12" hidden="false" customHeight="false" outlineLevel="0" collapsed="false">
      <c r="BS58276" s="96" t="n">
        <f aca="false">BR58276-2.5</f>
        <v>-2.5</v>
      </c>
    </row>
    <row r="58277" customFormat="false" ht="12" hidden="false" customHeight="false" outlineLevel="0" collapsed="false">
      <c r="BS58277" s="96" t="n">
        <f aca="false">BR58277-2.5</f>
        <v>-2.5</v>
      </c>
    </row>
    <row r="58278" customFormat="false" ht="12" hidden="false" customHeight="false" outlineLevel="0" collapsed="false">
      <c r="BS58278" s="96" t="n">
        <f aca="false">BR58278-2.5</f>
        <v>-2.5</v>
      </c>
    </row>
    <row r="58279" customFormat="false" ht="12" hidden="false" customHeight="false" outlineLevel="0" collapsed="false">
      <c r="BS58279" s="96" t="n">
        <f aca="false">BR58279-2.5</f>
        <v>-2.5</v>
      </c>
    </row>
    <row r="58280" customFormat="false" ht="12" hidden="false" customHeight="false" outlineLevel="0" collapsed="false">
      <c r="BS58280" s="96" t="n">
        <f aca="false">BR58280-2.5</f>
        <v>-2.5</v>
      </c>
    </row>
    <row r="58281" customFormat="false" ht="12" hidden="false" customHeight="false" outlineLevel="0" collapsed="false">
      <c r="BS58281" s="96" t="n">
        <f aca="false">BR58281-2.5</f>
        <v>-2.5</v>
      </c>
    </row>
    <row r="58282" customFormat="false" ht="12" hidden="false" customHeight="false" outlineLevel="0" collapsed="false">
      <c r="BS58282" s="96" t="n">
        <f aca="false">BR58282-2.5</f>
        <v>-2.5</v>
      </c>
    </row>
    <row r="58283" customFormat="false" ht="12" hidden="false" customHeight="false" outlineLevel="0" collapsed="false">
      <c r="BS58283" s="96" t="n">
        <f aca="false">BR58283-2.5</f>
        <v>-2.5</v>
      </c>
    </row>
    <row r="58284" customFormat="false" ht="12" hidden="false" customHeight="false" outlineLevel="0" collapsed="false">
      <c r="BS58284" s="96" t="n">
        <f aca="false">BR58284-2.5</f>
        <v>-2.5</v>
      </c>
    </row>
    <row r="58285" customFormat="false" ht="12" hidden="false" customHeight="false" outlineLevel="0" collapsed="false">
      <c r="BS58285" s="96" t="n">
        <f aca="false">BR58285-2.5</f>
        <v>-2.5</v>
      </c>
    </row>
    <row r="58286" customFormat="false" ht="12" hidden="false" customHeight="false" outlineLevel="0" collapsed="false">
      <c r="BS58286" s="96" t="n">
        <f aca="false">BR58286-2.5</f>
        <v>-2.5</v>
      </c>
    </row>
    <row r="58287" customFormat="false" ht="12" hidden="false" customHeight="false" outlineLevel="0" collapsed="false">
      <c r="BS58287" s="96" t="n">
        <f aca="false">BR58287-2.5</f>
        <v>-2.5</v>
      </c>
    </row>
    <row r="58288" customFormat="false" ht="12" hidden="false" customHeight="false" outlineLevel="0" collapsed="false">
      <c r="BS58288" s="96" t="n">
        <f aca="false">BR58288-2.5</f>
        <v>-2.5</v>
      </c>
    </row>
    <row r="58289" customFormat="false" ht="12" hidden="false" customHeight="false" outlineLevel="0" collapsed="false">
      <c r="BS58289" s="96" t="n">
        <f aca="false">BR58289-2.5</f>
        <v>-2.5</v>
      </c>
    </row>
    <row r="58290" customFormat="false" ht="12" hidden="false" customHeight="false" outlineLevel="0" collapsed="false">
      <c r="BS58290" s="96" t="n">
        <f aca="false">BR58290-2.5</f>
        <v>-2.5</v>
      </c>
    </row>
    <row r="58291" customFormat="false" ht="12" hidden="false" customHeight="false" outlineLevel="0" collapsed="false">
      <c r="BS58291" s="96" t="n">
        <f aca="false">BR58291-2.5</f>
        <v>-2.5</v>
      </c>
    </row>
    <row r="58292" customFormat="false" ht="12" hidden="false" customHeight="false" outlineLevel="0" collapsed="false">
      <c r="BS58292" s="96" t="n">
        <f aca="false">BR58292-2.5</f>
        <v>-2.5</v>
      </c>
    </row>
    <row r="58293" customFormat="false" ht="12" hidden="false" customHeight="false" outlineLevel="0" collapsed="false">
      <c r="BS58293" s="96" t="n">
        <f aca="false">BR58293-2.5</f>
        <v>-2.5</v>
      </c>
    </row>
    <row r="58294" customFormat="false" ht="12" hidden="false" customHeight="false" outlineLevel="0" collapsed="false">
      <c r="BS58294" s="96" t="n">
        <f aca="false">BR58294-2.5</f>
        <v>-2.5</v>
      </c>
    </row>
    <row r="58295" customFormat="false" ht="12" hidden="false" customHeight="false" outlineLevel="0" collapsed="false">
      <c r="BS58295" s="96" t="n">
        <f aca="false">BR58295-2.5</f>
        <v>-2.5</v>
      </c>
    </row>
    <row r="58296" customFormat="false" ht="12" hidden="false" customHeight="false" outlineLevel="0" collapsed="false">
      <c r="BS58296" s="96" t="n">
        <f aca="false">BR58296-2.5</f>
        <v>-2.5</v>
      </c>
    </row>
    <row r="58297" customFormat="false" ht="12" hidden="false" customHeight="false" outlineLevel="0" collapsed="false">
      <c r="BS58297" s="96" t="n">
        <f aca="false">BR58297-2.5</f>
        <v>-2.5</v>
      </c>
    </row>
    <row r="58298" customFormat="false" ht="12" hidden="false" customHeight="false" outlineLevel="0" collapsed="false">
      <c r="BS58298" s="96" t="n">
        <f aca="false">BR58298-2.5</f>
        <v>-2.5</v>
      </c>
    </row>
    <row r="58299" customFormat="false" ht="12" hidden="false" customHeight="false" outlineLevel="0" collapsed="false">
      <c r="BS58299" s="96" t="n">
        <f aca="false">BR58299-2.5</f>
        <v>-2.5</v>
      </c>
    </row>
    <row r="58300" customFormat="false" ht="12" hidden="false" customHeight="false" outlineLevel="0" collapsed="false">
      <c r="BS58300" s="96" t="n">
        <f aca="false">BR58300-2.5</f>
        <v>-2.5</v>
      </c>
    </row>
    <row r="58301" customFormat="false" ht="12" hidden="false" customHeight="false" outlineLevel="0" collapsed="false">
      <c r="BS58301" s="96" t="n">
        <f aca="false">BR58301-2.5</f>
        <v>-2.5</v>
      </c>
    </row>
    <row r="58302" customFormat="false" ht="12" hidden="false" customHeight="false" outlineLevel="0" collapsed="false">
      <c r="BS58302" s="96" t="n">
        <f aca="false">BR58302-2.5</f>
        <v>-2.5</v>
      </c>
    </row>
    <row r="58303" customFormat="false" ht="12" hidden="false" customHeight="false" outlineLevel="0" collapsed="false">
      <c r="BS58303" s="96" t="n">
        <f aca="false">BR58303-2.5</f>
        <v>-2.5</v>
      </c>
    </row>
    <row r="58304" customFormat="false" ht="12" hidden="false" customHeight="false" outlineLevel="0" collapsed="false">
      <c r="BS58304" s="96" t="n">
        <f aca="false">BR58304-2.5</f>
        <v>-2.5</v>
      </c>
    </row>
    <row r="58305" customFormat="false" ht="12" hidden="false" customHeight="false" outlineLevel="0" collapsed="false">
      <c r="BS58305" s="96" t="n">
        <f aca="false">BR58305-2.5</f>
        <v>-2.5</v>
      </c>
    </row>
    <row r="58306" customFormat="false" ht="12" hidden="false" customHeight="false" outlineLevel="0" collapsed="false">
      <c r="BS58306" s="96" t="n">
        <f aca="false">BR58306-2.5</f>
        <v>-2.5</v>
      </c>
    </row>
    <row r="58307" customFormat="false" ht="12" hidden="false" customHeight="false" outlineLevel="0" collapsed="false">
      <c r="BS58307" s="96" t="n">
        <f aca="false">BR58307-2.5</f>
        <v>-2.5</v>
      </c>
    </row>
    <row r="58308" customFormat="false" ht="12" hidden="false" customHeight="false" outlineLevel="0" collapsed="false">
      <c r="BS58308" s="96" t="n">
        <f aca="false">BR58308-2.5</f>
        <v>-2.5</v>
      </c>
    </row>
    <row r="58309" customFormat="false" ht="12" hidden="false" customHeight="false" outlineLevel="0" collapsed="false">
      <c r="BS58309" s="96" t="n">
        <f aca="false">BR58309-2.5</f>
        <v>-2.5</v>
      </c>
    </row>
    <row r="58310" customFormat="false" ht="12" hidden="false" customHeight="false" outlineLevel="0" collapsed="false">
      <c r="BS58310" s="96" t="n">
        <f aca="false">BR58310-2.5</f>
        <v>-2.5</v>
      </c>
    </row>
    <row r="58311" customFormat="false" ht="12" hidden="false" customHeight="false" outlineLevel="0" collapsed="false">
      <c r="BS58311" s="96" t="n">
        <f aca="false">BR58311-2.5</f>
        <v>-2.5</v>
      </c>
    </row>
    <row r="58312" customFormat="false" ht="12" hidden="false" customHeight="false" outlineLevel="0" collapsed="false">
      <c r="BS58312" s="96" t="n">
        <f aca="false">BR58312-2.5</f>
        <v>-2.5</v>
      </c>
    </row>
    <row r="58313" customFormat="false" ht="12" hidden="false" customHeight="false" outlineLevel="0" collapsed="false">
      <c r="BS58313" s="96" t="n">
        <f aca="false">BR58313-2.5</f>
        <v>-2.5</v>
      </c>
    </row>
    <row r="58314" customFormat="false" ht="12" hidden="false" customHeight="false" outlineLevel="0" collapsed="false">
      <c r="BS58314" s="96" t="n">
        <f aca="false">BR58314-2.5</f>
        <v>-2.5</v>
      </c>
    </row>
    <row r="58315" customFormat="false" ht="12" hidden="false" customHeight="false" outlineLevel="0" collapsed="false">
      <c r="BS58315" s="96" t="n">
        <f aca="false">BR58315-2.5</f>
        <v>-2.5</v>
      </c>
    </row>
    <row r="58316" customFormat="false" ht="12" hidden="false" customHeight="false" outlineLevel="0" collapsed="false">
      <c r="BS58316" s="96" t="n">
        <f aca="false">BR58316-2.5</f>
        <v>-2.5</v>
      </c>
    </row>
    <row r="58317" customFormat="false" ht="12" hidden="false" customHeight="false" outlineLevel="0" collapsed="false">
      <c r="BS58317" s="96" t="n">
        <f aca="false">BR58317-2.5</f>
        <v>-2.5</v>
      </c>
    </row>
    <row r="58318" customFormat="false" ht="12" hidden="false" customHeight="false" outlineLevel="0" collapsed="false">
      <c r="BS58318" s="96" t="n">
        <f aca="false">BR58318-2.5</f>
        <v>-2.5</v>
      </c>
    </row>
    <row r="58319" customFormat="false" ht="12" hidden="false" customHeight="false" outlineLevel="0" collapsed="false">
      <c r="BS58319" s="96" t="n">
        <f aca="false">BR58319-2.5</f>
        <v>-2.5</v>
      </c>
    </row>
    <row r="58320" customFormat="false" ht="12" hidden="false" customHeight="false" outlineLevel="0" collapsed="false">
      <c r="BS58320" s="96" t="n">
        <f aca="false">BR58320-2.5</f>
        <v>-2.5</v>
      </c>
    </row>
    <row r="58321" customFormat="false" ht="12" hidden="false" customHeight="false" outlineLevel="0" collapsed="false">
      <c r="BS58321" s="96" t="n">
        <f aca="false">BR58321-2.5</f>
        <v>-2.5</v>
      </c>
    </row>
    <row r="58322" customFormat="false" ht="12" hidden="false" customHeight="false" outlineLevel="0" collapsed="false">
      <c r="BS58322" s="96" t="n">
        <f aca="false">BR58322-2.5</f>
        <v>-2.5</v>
      </c>
    </row>
    <row r="58323" customFormat="false" ht="12" hidden="false" customHeight="false" outlineLevel="0" collapsed="false">
      <c r="BS58323" s="96" t="n">
        <f aca="false">BR58323-2.5</f>
        <v>-2.5</v>
      </c>
    </row>
    <row r="58324" customFormat="false" ht="12" hidden="false" customHeight="false" outlineLevel="0" collapsed="false">
      <c r="BS58324" s="96" t="n">
        <f aca="false">BR58324-2.5</f>
        <v>-2.5</v>
      </c>
    </row>
    <row r="58325" customFormat="false" ht="12" hidden="false" customHeight="false" outlineLevel="0" collapsed="false">
      <c r="BS58325" s="96" t="n">
        <f aca="false">BR58325-2.5</f>
        <v>-2.5</v>
      </c>
    </row>
    <row r="58326" customFormat="false" ht="12" hidden="false" customHeight="false" outlineLevel="0" collapsed="false">
      <c r="BS58326" s="96" t="n">
        <f aca="false">BR58326-2.5</f>
        <v>-2.5</v>
      </c>
    </row>
    <row r="58327" customFormat="false" ht="12" hidden="false" customHeight="false" outlineLevel="0" collapsed="false">
      <c r="BS58327" s="96" t="n">
        <f aca="false">BR58327-2.5</f>
        <v>-2.5</v>
      </c>
    </row>
    <row r="58328" customFormat="false" ht="12" hidden="false" customHeight="false" outlineLevel="0" collapsed="false">
      <c r="BS58328" s="96" t="n">
        <f aca="false">BR58328-2.5</f>
        <v>-2.5</v>
      </c>
    </row>
    <row r="58329" customFormat="false" ht="12" hidden="false" customHeight="false" outlineLevel="0" collapsed="false">
      <c r="BS58329" s="96" t="n">
        <f aca="false">BR58329-2.5</f>
        <v>-2.5</v>
      </c>
    </row>
    <row r="58330" customFormat="false" ht="12" hidden="false" customHeight="false" outlineLevel="0" collapsed="false">
      <c r="BS58330" s="96" t="n">
        <f aca="false">BR58330-2.5</f>
        <v>-2.5</v>
      </c>
    </row>
    <row r="58331" customFormat="false" ht="12" hidden="false" customHeight="false" outlineLevel="0" collapsed="false">
      <c r="BS58331" s="96" t="n">
        <f aca="false">BR58331-2.5</f>
        <v>-2.5</v>
      </c>
    </row>
    <row r="58332" customFormat="false" ht="12" hidden="false" customHeight="false" outlineLevel="0" collapsed="false">
      <c r="BS58332" s="96" t="n">
        <f aca="false">BR58332-2.5</f>
        <v>-2.5</v>
      </c>
    </row>
    <row r="58333" customFormat="false" ht="12" hidden="false" customHeight="false" outlineLevel="0" collapsed="false">
      <c r="BS58333" s="96" t="n">
        <f aca="false">BR58333-2.5</f>
        <v>-2.5</v>
      </c>
    </row>
    <row r="58334" customFormat="false" ht="12" hidden="false" customHeight="false" outlineLevel="0" collapsed="false">
      <c r="BS58334" s="96" t="n">
        <f aca="false">BR58334-2.5</f>
        <v>-2.5</v>
      </c>
    </row>
    <row r="58335" customFormat="false" ht="12" hidden="false" customHeight="false" outlineLevel="0" collapsed="false">
      <c r="BS58335" s="96" t="n">
        <f aca="false">BR58335-2.5</f>
        <v>-2.5</v>
      </c>
    </row>
    <row r="58336" customFormat="false" ht="12" hidden="false" customHeight="false" outlineLevel="0" collapsed="false">
      <c r="BS58336" s="96" t="n">
        <f aca="false">BR58336-2.5</f>
        <v>-2.5</v>
      </c>
    </row>
    <row r="58337" customFormat="false" ht="12" hidden="false" customHeight="false" outlineLevel="0" collapsed="false">
      <c r="BS58337" s="96" t="n">
        <f aca="false">BR58337-2.5</f>
        <v>-2.5</v>
      </c>
    </row>
    <row r="58338" customFormat="false" ht="12" hidden="false" customHeight="false" outlineLevel="0" collapsed="false">
      <c r="BS58338" s="96" t="n">
        <f aca="false">BR58338-2.5</f>
        <v>-2.5</v>
      </c>
    </row>
    <row r="58339" customFormat="false" ht="12" hidden="false" customHeight="false" outlineLevel="0" collapsed="false">
      <c r="BS58339" s="96" t="n">
        <f aca="false">BR58339-2.5</f>
        <v>-2.5</v>
      </c>
    </row>
    <row r="58340" customFormat="false" ht="12" hidden="false" customHeight="false" outlineLevel="0" collapsed="false">
      <c r="BS58340" s="96" t="n">
        <f aca="false">BR58340-2.5</f>
        <v>-2.5</v>
      </c>
    </row>
    <row r="58341" customFormat="false" ht="12" hidden="false" customHeight="false" outlineLevel="0" collapsed="false">
      <c r="BS58341" s="96" t="n">
        <f aca="false">BR58341-2.5</f>
        <v>-2.5</v>
      </c>
    </row>
    <row r="58342" customFormat="false" ht="12" hidden="false" customHeight="false" outlineLevel="0" collapsed="false">
      <c r="BS58342" s="96" t="n">
        <f aca="false">BR58342-2.5</f>
        <v>-2.5</v>
      </c>
    </row>
    <row r="58343" customFormat="false" ht="12" hidden="false" customHeight="false" outlineLevel="0" collapsed="false">
      <c r="BS58343" s="96" t="n">
        <f aca="false">BR58343-2.5</f>
        <v>-2.5</v>
      </c>
    </row>
    <row r="58344" customFormat="false" ht="12" hidden="false" customHeight="false" outlineLevel="0" collapsed="false">
      <c r="BS58344" s="96" t="n">
        <f aca="false">BR58344-2.5</f>
        <v>-2.5</v>
      </c>
    </row>
    <row r="58345" customFormat="false" ht="12" hidden="false" customHeight="false" outlineLevel="0" collapsed="false">
      <c r="BS58345" s="96" t="n">
        <f aca="false">BR58345-2.5</f>
        <v>-2.5</v>
      </c>
    </row>
    <row r="58346" customFormat="false" ht="12" hidden="false" customHeight="false" outlineLevel="0" collapsed="false">
      <c r="BS58346" s="96" t="n">
        <f aca="false">BR58346-2.5</f>
        <v>-2.5</v>
      </c>
    </row>
    <row r="58347" customFormat="false" ht="12" hidden="false" customHeight="false" outlineLevel="0" collapsed="false">
      <c r="BS58347" s="96" t="n">
        <f aca="false">BR58347-2.5</f>
        <v>-2.5</v>
      </c>
    </row>
    <row r="58348" customFormat="false" ht="12" hidden="false" customHeight="false" outlineLevel="0" collapsed="false">
      <c r="BS58348" s="96" t="n">
        <f aca="false">BR58348-2.5</f>
        <v>-2.5</v>
      </c>
    </row>
    <row r="58349" customFormat="false" ht="12" hidden="false" customHeight="false" outlineLevel="0" collapsed="false">
      <c r="BS58349" s="96" t="n">
        <f aca="false">BR58349-2.5</f>
        <v>-2.5</v>
      </c>
    </row>
    <row r="58350" customFormat="false" ht="12" hidden="false" customHeight="false" outlineLevel="0" collapsed="false">
      <c r="BS58350" s="96" t="n">
        <f aca="false">BR58350-2.5</f>
        <v>-2.5</v>
      </c>
    </row>
    <row r="58351" customFormat="false" ht="12" hidden="false" customHeight="false" outlineLevel="0" collapsed="false">
      <c r="BS58351" s="96" t="n">
        <f aca="false">BR58351-2.5</f>
        <v>-2.5</v>
      </c>
    </row>
    <row r="58352" customFormat="false" ht="12" hidden="false" customHeight="false" outlineLevel="0" collapsed="false">
      <c r="BS58352" s="96" t="n">
        <f aca="false">BR58352-2.5</f>
        <v>-2.5</v>
      </c>
    </row>
    <row r="58353" customFormat="false" ht="12" hidden="false" customHeight="false" outlineLevel="0" collapsed="false">
      <c r="BS58353" s="96" t="n">
        <f aca="false">BR58353-2.5</f>
        <v>-2.5</v>
      </c>
    </row>
    <row r="58354" customFormat="false" ht="12" hidden="false" customHeight="false" outlineLevel="0" collapsed="false">
      <c r="BS58354" s="96" t="n">
        <f aca="false">BR58354-2.5</f>
        <v>-2.5</v>
      </c>
    </row>
    <row r="58355" customFormat="false" ht="12" hidden="false" customHeight="false" outlineLevel="0" collapsed="false">
      <c r="BS58355" s="96" t="n">
        <f aca="false">BR58355-2.5</f>
        <v>-2.5</v>
      </c>
    </row>
    <row r="58356" customFormat="false" ht="12" hidden="false" customHeight="false" outlineLevel="0" collapsed="false">
      <c r="BS58356" s="96" t="n">
        <f aca="false">BR58356-2.5</f>
        <v>-2.5</v>
      </c>
    </row>
    <row r="58357" customFormat="false" ht="12" hidden="false" customHeight="false" outlineLevel="0" collapsed="false">
      <c r="BS58357" s="96" t="n">
        <f aca="false">BR58357-2.5</f>
        <v>-2.5</v>
      </c>
    </row>
    <row r="58358" customFormat="false" ht="12" hidden="false" customHeight="false" outlineLevel="0" collapsed="false">
      <c r="BS58358" s="96" t="n">
        <f aca="false">BR58358-2.5</f>
        <v>-2.5</v>
      </c>
    </row>
    <row r="58359" customFormat="false" ht="12" hidden="false" customHeight="false" outlineLevel="0" collapsed="false">
      <c r="BS58359" s="96" t="n">
        <f aca="false">BR58359-2.5</f>
        <v>-2.5</v>
      </c>
    </row>
    <row r="58360" customFormat="false" ht="12" hidden="false" customHeight="false" outlineLevel="0" collapsed="false">
      <c r="BS58360" s="96" t="n">
        <f aca="false">BR58360-2.5</f>
        <v>-2.5</v>
      </c>
    </row>
    <row r="58361" customFormat="false" ht="12" hidden="false" customHeight="false" outlineLevel="0" collapsed="false">
      <c r="BS58361" s="96" t="n">
        <f aca="false">BR58361-2.5</f>
        <v>-2.5</v>
      </c>
    </row>
    <row r="58362" customFormat="false" ht="12" hidden="false" customHeight="false" outlineLevel="0" collapsed="false">
      <c r="BS58362" s="96" t="n">
        <f aca="false">BR58362-2.5</f>
        <v>-2.5</v>
      </c>
    </row>
    <row r="58363" customFormat="false" ht="12" hidden="false" customHeight="false" outlineLevel="0" collapsed="false">
      <c r="BS58363" s="96" t="n">
        <f aca="false">BR58363-2.5</f>
        <v>-2.5</v>
      </c>
    </row>
    <row r="58364" customFormat="false" ht="12" hidden="false" customHeight="false" outlineLevel="0" collapsed="false">
      <c r="BS58364" s="96" t="n">
        <f aca="false">BR58364-2.5</f>
        <v>-2.5</v>
      </c>
    </row>
    <row r="58365" customFormat="false" ht="12" hidden="false" customHeight="false" outlineLevel="0" collapsed="false">
      <c r="BS58365" s="96" t="n">
        <f aca="false">BR58365-2.5</f>
        <v>-2.5</v>
      </c>
    </row>
    <row r="58366" customFormat="false" ht="12" hidden="false" customHeight="false" outlineLevel="0" collapsed="false">
      <c r="BS58366" s="96" t="n">
        <f aca="false">BR58366-2.5</f>
        <v>-2.5</v>
      </c>
    </row>
    <row r="58367" customFormat="false" ht="12" hidden="false" customHeight="false" outlineLevel="0" collapsed="false">
      <c r="BS58367" s="96" t="n">
        <f aca="false">BR58367-2.5</f>
        <v>-2.5</v>
      </c>
    </row>
    <row r="58368" customFormat="false" ht="12" hidden="false" customHeight="false" outlineLevel="0" collapsed="false">
      <c r="BS58368" s="96" t="n">
        <f aca="false">BR58368-2.5</f>
        <v>-2.5</v>
      </c>
    </row>
    <row r="58369" customFormat="false" ht="12" hidden="false" customHeight="false" outlineLevel="0" collapsed="false">
      <c r="BS58369" s="96" t="n">
        <f aca="false">BR58369-2.5</f>
        <v>-2.5</v>
      </c>
    </row>
    <row r="58370" customFormat="false" ht="12" hidden="false" customHeight="false" outlineLevel="0" collapsed="false">
      <c r="BS58370" s="96" t="n">
        <f aca="false">BR58370-2.5</f>
        <v>-2.5</v>
      </c>
    </row>
    <row r="58371" customFormat="false" ht="12" hidden="false" customHeight="false" outlineLevel="0" collapsed="false">
      <c r="BS58371" s="96" t="n">
        <f aca="false">BR58371-2.5</f>
        <v>-2.5</v>
      </c>
    </row>
    <row r="58372" customFormat="false" ht="12" hidden="false" customHeight="false" outlineLevel="0" collapsed="false">
      <c r="BS58372" s="96" t="n">
        <f aca="false">BR58372-2.5</f>
        <v>-2.5</v>
      </c>
    </row>
    <row r="58373" customFormat="false" ht="12" hidden="false" customHeight="false" outlineLevel="0" collapsed="false">
      <c r="BS58373" s="96" t="n">
        <f aca="false">BR58373-2.5</f>
        <v>-2.5</v>
      </c>
    </row>
    <row r="58374" customFormat="false" ht="12" hidden="false" customHeight="false" outlineLevel="0" collapsed="false">
      <c r="BS58374" s="96" t="n">
        <f aca="false">BR58374-2.5</f>
        <v>-2.5</v>
      </c>
    </row>
    <row r="58375" customFormat="false" ht="12" hidden="false" customHeight="false" outlineLevel="0" collapsed="false">
      <c r="BS58375" s="96" t="n">
        <f aca="false">BR58375-2.5</f>
        <v>-2.5</v>
      </c>
    </row>
    <row r="58376" customFormat="false" ht="12" hidden="false" customHeight="false" outlineLevel="0" collapsed="false">
      <c r="BS58376" s="96" t="n">
        <f aca="false">BR58376-2.5</f>
        <v>-2.5</v>
      </c>
    </row>
    <row r="58377" customFormat="false" ht="12" hidden="false" customHeight="false" outlineLevel="0" collapsed="false">
      <c r="BS58377" s="96" t="n">
        <f aca="false">BR58377-2.5</f>
        <v>-2.5</v>
      </c>
    </row>
    <row r="58378" customFormat="false" ht="12" hidden="false" customHeight="false" outlineLevel="0" collapsed="false">
      <c r="BS58378" s="96" t="n">
        <f aca="false">BR58378-2.5</f>
        <v>-2.5</v>
      </c>
    </row>
    <row r="58379" customFormat="false" ht="12" hidden="false" customHeight="false" outlineLevel="0" collapsed="false">
      <c r="BS58379" s="96" t="n">
        <f aca="false">BR58379-2.5</f>
        <v>-2.5</v>
      </c>
    </row>
    <row r="58380" customFormat="false" ht="12" hidden="false" customHeight="false" outlineLevel="0" collapsed="false">
      <c r="BS58380" s="96" t="n">
        <f aca="false">BR58380-2.5</f>
        <v>-2.5</v>
      </c>
    </row>
    <row r="58381" customFormat="false" ht="12" hidden="false" customHeight="false" outlineLevel="0" collapsed="false">
      <c r="BS58381" s="96" t="n">
        <f aca="false">BR58381-2.5</f>
        <v>-2.5</v>
      </c>
    </row>
    <row r="58382" customFormat="false" ht="12" hidden="false" customHeight="false" outlineLevel="0" collapsed="false">
      <c r="BS58382" s="96" t="n">
        <f aca="false">BR58382-2.5</f>
        <v>-2.5</v>
      </c>
    </row>
    <row r="58383" customFormat="false" ht="12" hidden="false" customHeight="false" outlineLevel="0" collapsed="false">
      <c r="BS58383" s="96" t="n">
        <f aca="false">BR58383-2.5</f>
        <v>-2.5</v>
      </c>
    </row>
    <row r="58384" customFormat="false" ht="12" hidden="false" customHeight="false" outlineLevel="0" collapsed="false">
      <c r="BS58384" s="96" t="n">
        <f aca="false">BR58384-2.5</f>
        <v>-2.5</v>
      </c>
    </row>
    <row r="58385" customFormat="false" ht="12" hidden="false" customHeight="false" outlineLevel="0" collapsed="false">
      <c r="BS58385" s="96" t="n">
        <f aca="false">BR58385-2.5</f>
        <v>-2.5</v>
      </c>
    </row>
    <row r="58386" customFormat="false" ht="12" hidden="false" customHeight="false" outlineLevel="0" collapsed="false">
      <c r="BS58386" s="96" t="n">
        <f aca="false">BR58386-2.5</f>
        <v>-2.5</v>
      </c>
    </row>
    <row r="58387" customFormat="false" ht="12" hidden="false" customHeight="false" outlineLevel="0" collapsed="false">
      <c r="BS58387" s="96" t="n">
        <f aca="false">BR58387-2.5</f>
        <v>-2.5</v>
      </c>
    </row>
    <row r="58388" customFormat="false" ht="12" hidden="false" customHeight="false" outlineLevel="0" collapsed="false">
      <c r="BS58388" s="96" t="n">
        <f aca="false">BR58388-2.5</f>
        <v>-2.5</v>
      </c>
    </row>
    <row r="58389" customFormat="false" ht="12" hidden="false" customHeight="false" outlineLevel="0" collapsed="false">
      <c r="BS58389" s="96" t="n">
        <f aca="false">BR58389-2.5</f>
        <v>-2.5</v>
      </c>
    </row>
    <row r="58390" customFormat="false" ht="12" hidden="false" customHeight="false" outlineLevel="0" collapsed="false">
      <c r="BS58390" s="96" t="n">
        <f aca="false">BR58390-2.5</f>
        <v>-2.5</v>
      </c>
    </row>
    <row r="58391" customFormat="false" ht="12" hidden="false" customHeight="false" outlineLevel="0" collapsed="false">
      <c r="BS58391" s="96" t="n">
        <f aca="false">BR58391-2.5</f>
        <v>-2.5</v>
      </c>
    </row>
    <row r="58392" customFormat="false" ht="12" hidden="false" customHeight="false" outlineLevel="0" collapsed="false">
      <c r="BS58392" s="96" t="n">
        <f aca="false">BR58392-2.5</f>
        <v>-2.5</v>
      </c>
    </row>
    <row r="58393" customFormat="false" ht="12" hidden="false" customHeight="false" outlineLevel="0" collapsed="false">
      <c r="BS58393" s="96" t="n">
        <f aca="false">BR58393-2.5</f>
        <v>-2.5</v>
      </c>
    </row>
    <row r="58394" customFormat="false" ht="12" hidden="false" customHeight="false" outlineLevel="0" collapsed="false">
      <c r="BS58394" s="96" t="n">
        <f aca="false">BR58394-2.5</f>
        <v>-2.5</v>
      </c>
    </row>
    <row r="58395" customFormat="false" ht="12" hidden="false" customHeight="false" outlineLevel="0" collapsed="false">
      <c r="BS58395" s="96" t="n">
        <f aca="false">BR58395-2.5</f>
        <v>-2.5</v>
      </c>
    </row>
    <row r="58396" customFormat="false" ht="12" hidden="false" customHeight="false" outlineLevel="0" collapsed="false">
      <c r="BS58396" s="96" t="n">
        <f aca="false">BR58396-2.5</f>
        <v>-2.5</v>
      </c>
    </row>
    <row r="58397" customFormat="false" ht="12" hidden="false" customHeight="false" outlineLevel="0" collapsed="false">
      <c r="BS58397" s="96" t="n">
        <f aca="false">BR58397-2.5</f>
        <v>-2.5</v>
      </c>
    </row>
    <row r="58398" customFormat="false" ht="12" hidden="false" customHeight="false" outlineLevel="0" collapsed="false">
      <c r="BS58398" s="96" t="n">
        <f aca="false">BR58398-2.5</f>
        <v>-2.5</v>
      </c>
    </row>
    <row r="58399" customFormat="false" ht="12" hidden="false" customHeight="false" outlineLevel="0" collapsed="false">
      <c r="BS58399" s="96" t="n">
        <f aca="false">BR58399-2.5</f>
        <v>-2.5</v>
      </c>
    </row>
    <row r="58400" customFormat="false" ht="12" hidden="false" customHeight="false" outlineLevel="0" collapsed="false">
      <c r="BS58400" s="96" t="n">
        <f aca="false">BR58400-2.5</f>
        <v>-2.5</v>
      </c>
    </row>
    <row r="58401" customFormat="false" ht="12" hidden="false" customHeight="false" outlineLevel="0" collapsed="false">
      <c r="BS58401" s="96" t="n">
        <f aca="false">BR58401-2.5</f>
        <v>-2.5</v>
      </c>
    </row>
    <row r="58402" customFormat="false" ht="12" hidden="false" customHeight="false" outlineLevel="0" collapsed="false">
      <c r="BS58402" s="96" t="n">
        <f aca="false">BR58402-2.5</f>
        <v>-2.5</v>
      </c>
    </row>
    <row r="58403" customFormat="false" ht="12" hidden="false" customHeight="false" outlineLevel="0" collapsed="false">
      <c r="BS58403" s="96" t="n">
        <f aca="false">BR58403-2.5</f>
        <v>-2.5</v>
      </c>
    </row>
    <row r="58404" customFormat="false" ht="12" hidden="false" customHeight="false" outlineLevel="0" collapsed="false">
      <c r="BS58404" s="96" t="n">
        <f aca="false">BR58404-2.5</f>
        <v>-2.5</v>
      </c>
    </row>
    <row r="58405" customFormat="false" ht="12" hidden="false" customHeight="false" outlineLevel="0" collapsed="false">
      <c r="BS58405" s="96" t="n">
        <f aca="false">BR58405-2.5</f>
        <v>-2.5</v>
      </c>
    </row>
    <row r="58406" customFormat="false" ht="12" hidden="false" customHeight="false" outlineLevel="0" collapsed="false">
      <c r="BS58406" s="96" t="n">
        <f aca="false">BR58406-2.5</f>
        <v>-2.5</v>
      </c>
    </row>
    <row r="58407" customFormat="false" ht="12" hidden="false" customHeight="false" outlineLevel="0" collapsed="false">
      <c r="BS58407" s="96" t="n">
        <f aca="false">BR58407-2.5</f>
        <v>-2.5</v>
      </c>
    </row>
    <row r="58408" customFormat="false" ht="12" hidden="false" customHeight="false" outlineLevel="0" collapsed="false">
      <c r="BS58408" s="96" t="n">
        <f aca="false">BR58408-2.5</f>
        <v>-2.5</v>
      </c>
    </row>
    <row r="58409" customFormat="false" ht="12" hidden="false" customHeight="false" outlineLevel="0" collapsed="false">
      <c r="BS58409" s="96" t="n">
        <f aca="false">BR58409-2.5</f>
        <v>-2.5</v>
      </c>
    </row>
    <row r="58410" customFormat="false" ht="12" hidden="false" customHeight="false" outlineLevel="0" collapsed="false">
      <c r="BS58410" s="96" t="n">
        <f aca="false">BR58410-2.5</f>
        <v>-2.5</v>
      </c>
    </row>
    <row r="58411" customFormat="false" ht="12" hidden="false" customHeight="false" outlineLevel="0" collapsed="false">
      <c r="BS58411" s="96" t="n">
        <f aca="false">BR58411-2.5</f>
        <v>-2.5</v>
      </c>
    </row>
    <row r="58412" customFormat="false" ht="12" hidden="false" customHeight="false" outlineLevel="0" collapsed="false">
      <c r="BS58412" s="96" t="n">
        <f aca="false">BR58412-2.5</f>
        <v>-2.5</v>
      </c>
    </row>
    <row r="58413" customFormat="false" ht="12" hidden="false" customHeight="false" outlineLevel="0" collapsed="false">
      <c r="BS58413" s="96" t="n">
        <f aca="false">BR58413-2.5</f>
        <v>-2.5</v>
      </c>
    </row>
    <row r="58414" customFormat="false" ht="12" hidden="false" customHeight="false" outlineLevel="0" collapsed="false">
      <c r="BS58414" s="96" t="n">
        <f aca="false">BR58414-2.5</f>
        <v>-2.5</v>
      </c>
    </row>
    <row r="58415" customFormat="false" ht="12" hidden="false" customHeight="false" outlineLevel="0" collapsed="false">
      <c r="BS58415" s="96" t="n">
        <f aca="false">BR58415-2.5</f>
        <v>-2.5</v>
      </c>
    </row>
    <row r="58416" customFormat="false" ht="12" hidden="false" customHeight="false" outlineLevel="0" collapsed="false">
      <c r="BS58416" s="96" t="n">
        <f aca="false">BR58416-2.5</f>
        <v>-2.5</v>
      </c>
    </row>
    <row r="58417" customFormat="false" ht="12" hidden="false" customHeight="false" outlineLevel="0" collapsed="false">
      <c r="BS58417" s="96" t="n">
        <f aca="false">BR58417-2.5</f>
        <v>-2.5</v>
      </c>
    </row>
    <row r="58418" customFormat="false" ht="12" hidden="false" customHeight="false" outlineLevel="0" collapsed="false">
      <c r="BS58418" s="96" t="n">
        <f aca="false">BR58418-2.5</f>
        <v>-2.5</v>
      </c>
    </row>
    <row r="58419" customFormat="false" ht="12" hidden="false" customHeight="false" outlineLevel="0" collapsed="false">
      <c r="BS58419" s="96" t="n">
        <f aca="false">BR58419-2.5</f>
        <v>-2.5</v>
      </c>
    </row>
    <row r="58420" customFormat="false" ht="12" hidden="false" customHeight="false" outlineLevel="0" collapsed="false">
      <c r="BS58420" s="96" t="n">
        <f aca="false">BR58420-2.5</f>
        <v>-2.5</v>
      </c>
    </row>
    <row r="58421" customFormat="false" ht="12" hidden="false" customHeight="false" outlineLevel="0" collapsed="false">
      <c r="BS58421" s="96" t="n">
        <f aca="false">BR58421-2.5</f>
        <v>-2.5</v>
      </c>
    </row>
    <row r="58422" customFormat="false" ht="12" hidden="false" customHeight="false" outlineLevel="0" collapsed="false">
      <c r="BS58422" s="96" t="n">
        <f aca="false">BR58422-2.5</f>
        <v>-2.5</v>
      </c>
    </row>
    <row r="58423" customFormat="false" ht="12" hidden="false" customHeight="false" outlineLevel="0" collapsed="false">
      <c r="BS58423" s="96" t="n">
        <f aca="false">BR58423-2.5</f>
        <v>-2.5</v>
      </c>
    </row>
    <row r="58424" customFormat="false" ht="12" hidden="false" customHeight="false" outlineLevel="0" collapsed="false">
      <c r="BS58424" s="96" t="n">
        <f aca="false">BR58424-2.5</f>
        <v>-2.5</v>
      </c>
    </row>
    <row r="58425" customFormat="false" ht="12" hidden="false" customHeight="false" outlineLevel="0" collapsed="false">
      <c r="BS58425" s="96" t="n">
        <f aca="false">BR58425-2.5</f>
        <v>-2.5</v>
      </c>
    </row>
    <row r="58426" customFormat="false" ht="12" hidden="false" customHeight="false" outlineLevel="0" collapsed="false">
      <c r="BS58426" s="96" t="n">
        <f aca="false">BR58426-2.5</f>
        <v>-2.5</v>
      </c>
    </row>
    <row r="58427" customFormat="false" ht="12" hidden="false" customHeight="false" outlineLevel="0" collapsed="false">
      <c r="BS58427" s="96" t="n">
        <f aca="false">BR58427-2.5</f>
        <v>-2.5</v>
      </c>
    </row>
    <row r="58428" customFormat="false" ht="12" hidden="false" customHeight="false" outlineLevel="0" collapsed="false">
      <c r="BS58428" s="96" t="n">
        <f aca="false">BR58428-2.5</f>
        <v>-2.5</v>
      </c>
    </row>
    <row r="58429" customFormat="false" ht="12" hidden="false" customHeight="false" outlineLevel="0" collapsed="false">
      <c r="BS58429" s="96" t="n">
        <f aca="false">BR58429-2.5</f>
        <v>-2.5</v>
      </c>
    </row>
    <row r="58430" customFormat="false" ht="12" hidden="false" customHeight="false" outlineLevel="0" collapsed="false">
      <c r="BS58430" s="96" t="n">
        <f aca="false">BR58430-2.5</f>
        <v>-2.5</v>
      </c>
    </row>
    <row r="58431" customFormat="false" ht="12" hidden="false" customHeight="false" outlineLevel="0" collapsed="false">
      <c r="BS58431" s="96" t="n">
        <f aca="false">BR58431-2.5</f>
        <v>-2.5</v>
      </c>
    </row>
    <row r="58432" customFormat="false" ht="12" hidden="false" customHeight="false" outlineLevel="0" collapsed="false">
      <c r="BS58432" s="96" t="n">
        <f aca="false">BR58432-2.5</f>
        <v>-2.5</v>
      </c>
    </row>
    <row r="58433" customFormat="false" ht="12" hidden="false" customHeight="false" outlineLevel="0" collapsed="false">
      <c r="BS58433" s="96" t="n">
        <f aca="false">BR58433-2.5</f>
        <v>-2.5</v>
      </c>
    </row>
    <row r="58434" customFormat="false" ht="12" hidden="false" customHeight="false" outlineLevel="0" collapsed="false">
      <c r="BS58434" s="96" t="n">
        <f aca="false">BR58434-2.5</f>
        <v>-2.5</v>
      </c>
    </row>
    <row r="58435" customFormat="false" ht="12" hidden="false" customHeight="false" outlineLevel="0" collapsed="false">
      <c r="BS58435" s="96" t="n">
        <f aca="false">BR58435-2.5</f>
        <v>-2.5</v>
      </c>
    </row>
    <row r="58436" customFormat="false" ht="12" hidden="false" customHeight="false" outlineLevel="0" collapsed="false">
      <c r="BS58436" s="96" t="n">
        <f aca="false">BR58436-2.5</f>
        <v>-2.5</v>
      </c>
    </row>
    <row r="58437" customFormat="false" ht="12" hidden="false" customHeight="false" outlineLevel="0" collapsed="false">
      <c r="BS58437" s="96" t="n">
        <f aca="false">BR58437-2.5</f>
        <v>-2.5</v>
      </c>
    </row>
    <row r="58438" customFormat="false" ht="12" hidden="false" customHeight="false" outlineLevel="0" collapsed="false">
      <c r="BS58438" s="96" t="n">
        <f aca="false">BR58438-2.5</f>
        <v>-2.5</v>
      </c>
    </row>
    <row r="58439" customFormat="false" ht="12" hidden="false" customHeight="false" outlineLevel="0" collapsed="false">
      <c r="BS58439" s="96" t="n">
        <f aca="false">BR58439-2.5</f>
        <v>-2.5</v>
      </c>
    </row>
    <row r="58440" customFormat="false" ht="12" hidden="false" customHeight="false" outlineLevel="0" collapsed="false">
      <c r="BS58440" s="96" t="n">
        <f aca="false">BR58440-2.5</f>
        <v>-2.5</v>
      </c>
    </row>
    <row r="58441" customFormat="false" ht="12" hidden="false" customHeight="false" outlineLevel="0" collapsed="false">
      <c r="BS58441" s="96" t="n">
        <f aca="false">BR58441-2.5</f>
        <v>-2.5</v>
      </c>
    </row>
    <row r="58442" customFormat="false" ht="12" hidden="false" customHeight="false" outlineLevel="0" collapsed="false">
      <c r="BS58442" s="96" t="n">
        <f aca="false">BR58442-2.5</f>
        <v>-2.5</v>
      </c>
    </row>
    <row r="58443" customFormat="false" ht="12" hidden="false" customHeight="false" outlineLevel="0" collapsed="false">
      <c r="BS58443" s="96" t="n">
        <f aca="false">BR58443-2.5</f>
        <v>-2.5</v>
      </c>
    </row>
    <row r="58444" customFormat="false" ht="12" hidden="false" customHeight="false" outlineLevel="0" collapsed="false">
      <c r="BS58444" s="96" t="n">
        <f aca="false">BR58444-2.5</f>
        <v>-2.5</v>
      </c>
    </row>
    <row r="58445" customFormat="false" ht="12" hidden="false" customHeight="false" outlineLevel="0" collapsed="false">
      <c r="BS58445" s="96" t="n">
        <f aca="false">BR58445-2.5</f>
        <v>-2.5</v>
      </c>
    </row>
    <row r="58446" customFormat="false" ht="12" hidden="false" customHeight="false" outlineLevel="0" collapsed="false">
      <c r="BS58446" s="96" t="n">
        <f aca="false">BR58446-2.5</f>
        <v>-2.5</v>
      </c>
    </row>
    <row r="58447" customFormat="false" ht="12" hidden="false" customHeight="false" outlineLevel="0" collapsed="false">
      <c r="BS58447" s="96" t="n">
        <f aca="false">BR58447-2.5</f>
        <v>-2.5</v>
      </c>
    </row>
    <row r="58448" customFormat="false" ht="12" hidden="false" customHeight="false" outlineLevel="0" collapsed="false">
      <c r="BS58448" s="96" t="n">
        <f aca="false">BR58448-2.5</f>
        <v>-2.5</v>
      </c>
    </row>
    <row r="58449" customFormat="false" ht="12" hidden="false" customHeight="false" outlineLevel="0" collapsed="false">
      <c r="BS58449" s="96" t="n">
        <f aca="false">BR58449-2.5</f>
        <v>-2.5</v>
      </c>
    </row>
    <row r="58450" customFormat="false" ht="12" hidden="false" customHeight="false" outlineLevel="0" collapsed="false">
      <c r="BS58450" s="96" t="n">
        <f aca="false">BR58450-2.5</f>
        <v>-2.5</v>
      </c>
    </row>
    <row r="58451" customFormat="false" ht="12" hidden="false" customHeight="false" outlineLevel="0" collapsed="false">
      <c r="BS58451" s="96" t="n">
        <f aca="false">BR58451-2.5</f>
        <v>-2.5</v>
      </c>
    </row>
    <row r="58452" customFormat="false" ht="12" hidden="false" customHeight="false" outlineLevel="0" collapsed="false">
      <c r="BS58452" s="96" t="n">
        <f aca="false">BR58452-2.5</f>
        <v>-2.5</v>
      </c>
    </row>
    <row r="58453" customFormat="false" ht="12" hidden="false" customHeight="false" outlineLevel="0" collapsed="false">
      <c r="BS58453" s="96" t="n">
        <f aca="false">BR58453-2.5</f>
        <v>-2.5</v>
      </c>
    </row>
    <row r="58454" customFormat="false" ht="12" hidden="false" customHeight="false" outlineLevel="0" collapsed="false">
      <c r="BS58454" s="96" t="n">
        <f aca="false">BR58454-2.5</f>
        <v>-2.5</v>
      </c>
    </row>
    <row r="58455" customFormat="false" ht="12" hidden="false" customHeight="false" outlineLevel="0" collapsed="false">
      <c r="BS58455" s="96" t="n">
        <f aca="false">BR58455-2.5</f>
        <v>-2.5</v>
      </c>
    </row>
    <row r="58456" customFormat="false" ht="12" hidden="false" customHeight="false" outlineLevel="0" collapsed="false">
      <c r="BS58456" s="96" t="n">
        <f aca="false">BR58456-2.5</f>
        <v>-2.5</v>
      </c>
    </row>
    <row r="58457" customFormat="false" ht="12" hidden="false" customHeight="false" outlineLevel="0" collapsed="false">
      <c r="BS58457" s="96" t="n">
        <f aca="false">BR58457-2.5</f>
        <v>-2.5</v>
      </c>
    </row>
    <row r="58458" customFormat="false" ht="12" hidden="false" customHeight="false" outlineLevel="0" collapsed="false">
      <c r="BS58458" s="96" t="n">
        <f aca="false">BR58458-2.5</f>
        <v>-2.5</v>
      </c>
    </row>
    <row r="58459" customFormat="false" ht="12" hidden="false" customHeight="false" outlineLevel="0" collapsed="false">
      <c r="BS58459" s="96" t="n">
        <f aca="false">BR58459-2.5</f>
        <v>-2.5</v>
      </c>
    </row>
    <row r="58460" customFormat="false" ht="12" hidden="false" customHeight="false" outlineLevel="0" collapsed="false">
      <c r="BS58460" s="96" t="n">
        <f aca="false">BR58460-2.5</f>
        <v>-2.5</v>
      </c>
    </row>
    <row r="58461" customFormat="false" ht="12" hidden="false" customHeight="false" outlineLevel="0" collapsed="false">
      <c r="BS58461" s="96" t="n">
        <f aca="false">BR58461-2.5</f>
        <v>-2.5</v>
      </c>
    </row>
    <row r="58462" customFormat="false" ht="12" hidden="false" customHeight="false" outlineLevel="0" collapsed="false">
      <c r="BS58462" s="96" t="n">
        <f aca="false">BR58462-2.5</f>
        <v>-2.5</v>
      </c>
    </row>
    <row r="58463" customFormat="false" ht="12" hidden="false" customHeight="false" outlineLevel="0" collapsed="false">
      <c r="BS58463" s="96" t="n">
        <f aca="false">BR58463-2.5</f>
        <v>-2.5</v>
      </c>
    </row>
    <row r="58464" customFormat="false" ht="12" hidden="false" customHeight="false" outlineLevel="0" collapsed="false">
      <c r="BS58464" s="96" t="n">
        <f aca="false">BR58464-2.5</f>
        <v>-2.5</v>
      </c>
    </row>
    <row r="58465" customFormat="false" ht="12" hidden="false" customHeight="false" outlineLevel="0" collapsed="false">
      <c r="BS58465" s="96" t="n">
        <f aca="false">BR58465-2.5</f>
        <v>-2.5</v>
      </c>
    </row>
    <row r="58466" customFormat="false" ht="12" hidden="false" customHeight="false" outlineLevel="0" collapsed="false">
      <c r="BS58466" s="96" t="n">
        <f aca="false">BR58466-2.5</f>
        <v>-2.5</v>
      </c>
    </row>
    <row r="58467" customFormat="false" ht="12" hidden="false" customHeight="false" outlineLevel="0" collapsed="false">
      <c r="BS58467" s="96" t="n">
        <f aca="false">BR58467-2.5</f>
        <v>-2.5</v>
      </c>
    </row>
    <row r="58468" customFormat="false" ht="12" hidden="false" customHeight="false" outlineLevel="0" collapsed="false">
      <c r="BS58468" s="96" t="n">
        <f aca="false">BR58468-2.5</f>
        <v>-2.5</v>
      </c>
    </row>
    <row r="58469" customFormat="false" ht="12" hidden="false" customHeight="false" outlineLevel="0" collapsed="false">
      <c r="BS58469" s="96" t="n">
        <f aca="false">BR58469-2.5</f>
        <v>-2.5</v>
      </c>
    </row>
    <row r="58470" customFormat="false" ht="12" hidden="false" customHeight="false" outlineLevel="0" collapsed="false">
      <c r="BS58470" s="96" t="n">
        <f aca="false">BR58470-2.5</f>
        <v>-2.5</v>
      </c>
    </row>
    <row r="58471" customFormat="false" ht="12" hidden="false" customHeight="false" outlineLevel="0" collapsed="false">
      <c r="BS58471" s="96" t="n">
        <f aca="false">BR58471-2.5</f>
        <v>-2.5</v>
      </c>
    </row>
    <row r="58472" customFormat="false" ht="12" hidden="false" customHeight="false" outlineLevel="0" collapsed="false">
      <c r="BS58472" s="96" t="n">
        <f aca="false">BR58472-2.5</f>
        <v>-2.5</v>
      </c>
    </row>
    <row r="58473" customFormat="false" ht="12" hidden="false" customHeight="false" outlineLevel="0" collapsed="false">
      <c r="BS58473" s="96" t="n">
        <f aca="false">BR58473-2.5</f>
        <v>-2.5</v>
      </c>
    </row>
    <row r="58474" customFormat="false" ht="12" hidden="false" customHeight="false" outlineLevel="0" collapsed="false">
      <c r="BS58474" s="96" t="n">
        <f aca="false">BR58474-2.5</f>
        <v>-2.5</v>
      </c>
    </row>
    <row r="58475" customFormat="false" ht="12" hidden="false" customHeight="false" outlineLevel="0" collapsed="false">
      <c r="BS58475" s="96" t="n">
        <f aca="false">BR58475-2.5</f>
        <v>-2.5</v>
      </c>
    </row>
    <row r="58476" customFormat="false" ht="12" hidden="false" customHeight="false" outlineLevel="0" collapsed="false">
      <c r="BS58476" s="96" t="n">
        <f aca="false">BR58476-2.5</f>
        <v>-2.5</v>
      </c>
    </row>
    <row r="58477" customFormat="false" ht="12" hidden="false" customHeight="false" outlineLevel="0" collapsed="false">
      <c r="BS58477" s="96" t="n">
        <f aca="false">BR58477-2.5</f>
        <v>-2.5</v>
      </c>
    </row>
    <row r="58478" customFormat="false" ht="12" hidden="false" customHeight="false" outlineLevel="0" collapsed="false">
      <c r="BS58478" s="96" t="n">
        <f aca="false">BR58478-2.5</f>
        <v>-2.5</v>
      </c>
    </row>
    <row r="58479" customFormat="false" ht="12" hidden="false" customHeight="false" outlineLevel="0" collapsed="false">
      <c r="BS58479" s="96" t="n">
        <f aca="false">BR58479-2.5</f>
        <v>-2.5</v>
      </c>
    </row>
    <row r="58480" customFormat="false" ht="12" hidden="false" customHeight="false" outlineLevel="0" collapsed="false">
      <c r="BS58480" s="96" t="n">
        <f aca="false">BR58480-2.5</f>
        <v>-2.5</v>
      </c>
    </row>
    <row r="58481" customFormat="false" ht="12" hidden="false" customHeight="false" outlineLevel="0" collapsed="false">
      <c r="BS58481" s="96" t="n">
        <f aca="false">BR58481-2.5</f>
        <v>-2.5</v>
      </c>
    </row>
    <row r="58482" customFormat="false" ht="12" hidden="false" customHeight="false" outlineLevel="0" collapsed="false">
      <c r="BS58482" s="96" t="n">
        <f aca="false">BR58482-2.5</f>
        <v>-2.5</v>
      </c>
    </row>
    <row r="58483" customFormat="false" ht="12" hidden="false" customHeight="false" outlineLevel="0" collapsed="false">
      <c r="BS58483" s="96" t="n">
        <f aca="false">BR58483-2.5</f>
        <v>-2.5</v>
      </c>
    </row>
    <row r="58484" customFormat="false" ht="12" hidden="false" customHeight="false" outlineLevel="0" collapsed="false">
      <c r="BS58484" s="96" t="n">
        <f aca="false">BR58484-2.5</f>
        <v>-2.5</v>
      </c>
    </row>
    <row r="58485" customFormat="false" ht="12" hidden="false" customHeight="false" outlineLevel="0" collapsed="false">
      <c r="BS58485" s="96" t="n">
        <f aca="false">BR58485-2.5</f>
        <v>-2.5</v>
      </c>
    </row>
    <row r="58486" customFormat="false" ht="12" hidden="false" customHeight="false" outlineLevel="0" collapsed="false">
      <c r="BS58486" s="96" t="n">
        <f aca="false">BR58486-2.5</f>
        <v>-2.5</v>
      </c>
    </row>
    <row r="58487" customFormat="false" ht="12" hidden="false" customHeight="false" outlineLevel="0" collapsed="false">
      <c r="BS58487" s="96" t="n">
        <f aca="false">BR58487-2.5</f>
        <v>-2.5</v>
      </c>
    </row>
    <row r="58488" customFormat="false" ht="12" hidden="false" customHeight="false" outlineLevel="0" collapsed="false">
      <c r="BS58488" s="96" t="n">
        <f aca="false">BR58488-2.5</f>
        <v>-2.5</v>
      </c>
    </row>
    <row r="58489" customFormat="false" ht="12" hidden="false" customHeight="false" outlineLevel="0" collapsed="false">
      <c r="BS58489" s="96" t="n">
        <f aca="false">BR58489-2.5</f>
        <v>-2.5</v>
      </c>
    </row>
    <row r="58490" customFormat="false" ht="12" hidden="false" customHeight="false" outlineLevel="0" collapsed="false">
      <c r="BS58490" s="96" t="n">
        <f aca="false">BR58490-2.5</f>
        <v>-2.5</v>
      </c>
    </row>
    <row r="58491" customFormat="false" ht="12" hidden="false" customHeight="false" outlineLevel="0" collapsed="false">
      <c r="BS58491" s="96" t="n">
        <f aca="false">BR58491-2.5</f>
        <v>-2.5</v>
      </c>
    </row>
    <row r="58492" customFormat="false" ht="12" hidden="false" customHeight="false" outlineLevel="0" collapsed="false">
      <c r="BS58492" s="96" t="n">
        <f aca="false">BR58492-2.5</f>
        <v>-2.5</v>
      </c>
    </row>
    <row r="58493" customFormat="false" ht="12" hidden="false" customHeight="false" outlineLevel="0" collapsed="false">
      <c r="BS58493" s="96" t="n">
        <f aca="false">BR58493-2.5</f>
        <v>-2.5</v>
      </c>
    </row>
    <row r="58494" customFormat="false" ht="12" hidden="false" customHeight="false" outlineLevel="0" collapsed="false">
      <c r="BS58494" s="96" t="n">
        <f aca="false">BR58494-2.5</f>
        <v>-2.5</v>
      </c>
    </row>
    <row r="58495" customFormat="false" ht="12" hidden="false" customHeight="false" outlineLevel="0" collapsed="false">
      <c r="BS58495" s="96" t="n">
        <f aca="false">BR58495-2.5</f>
        <v>-2.5</v>
      </c>
    </row>
    <row r="58496" customFormat="false" ht="12" hidden="false" customHeight="false" outlineLevel="0" collapsed="false">
      <c r="BS58496" s="96" t="n">
        <f aca="false">BR58496-2.5</f>
        <v>-2.5</v>
      </c>
    </row>
    <row r="58497" customFormat="false" ht="12" hidden="false" customHeight="false" outlineLevel="0" collapsed="false">
      <c r="BS58497" s="96" t="n">
        <f aca="false">BR58497-2.5</f>
        <v>-2.5</v>
      </c>
    </row>
    <row r="58498" customFormat="false" ht="12" hidden="false" customHeight="false" outlineLevel="0" collapsed="false">
      <c r="BS58498" s="96" t="n">
        <f aca="false">BR58498-2.5</f>
        <v>-2.5</v>
      </c>
    </row>
    <row r="58499" customFormat="false" ht="12" hidden="false" customHeight="false" outlineLevel="0" collapsed="false">
      <c r="BS58499" s="96" t="n">
        <f aca="false">BR58499-2.5</f>
        <v>-2.5</v>
      </c>
    </row>
    <row r="58500" customFormat="false" ht="12" hidden="false" customHeight="false" outlineLevel="0" collapsed="false">
      <c r="BS58500" s="96" t="n">
        <f aca="false">BR58500-2.5</f>
        <v>-2.5</v>
      </c>
    </row>
    <row r="58501" customFormat="false" ht="12" hidden="false" customHeight="false" outlineLevel="0" collapsed="false">
      <c r="BS58501" s="96" t="n">
        <f aca="false">BR58501-2.5</f>
        <v>-2.5</v>
      </c>
    </row>
    <row r="58502" customFormat="false" ht="12" hidden="false" customHeight="false" outlineLevel="0" collapsed="false">
      <c r="BS58502" s="96" t="n">
        <f aca="false">BR58502-2.5</f>
        <v>-2.5</v>
      </c>
    </row>
    <row r="58503" customFormat="false" ht="12" hidden="false" customHeight="false" outlineLevel="0" collapsed="false">
      <c r="BS58503" s="96" t="n">
        <f aca="false">BR58503-2.5</f>
        <v>-2.5</v>
      </c>
    </row>
    <row r="58504" customFormat="false" ht="12" hidden="false" customHeight="false" outlineLevel="0" collapsed="false">
      <c r="BS58504" s="96" t="n">
        <f aca="false">BR58504-2.5</f>
        <v>-2.5</v>
      </c>
    </row>
    <row r="58505" customFormat="false" ht="12" hidden="false" customHeight="false" outlineLevel="0" collapsed="false">
      <c r="BS58505" s="96" t="n">
        <f aca="false">BR58505-2.5</f>
        <v>-2.5</v>
      </c>
    </row>
    <row r="58506" customFormat="false" ht="12" hidden="false" customHeight="false" outlineLevel="0" collapsed="false">
      <c r="BS58506" s="96" t="n">
        <f aca="false">BR58506-2.5</f>
        <v>-2.5</v>
      </c>
    </row>
    <row r="58507" customFormat="false" ht="12" hidden="false" customHeight="false" outlineLevel="0" collapsed="false">
      <c r="BS58507" s="96" t="n">
        <f aca="false">BR58507-2.5</f>
        <v>-2.5</v>
      </c>
    </row>
    <row r="58508" customFormat="false" ht="12" hidden="false" customHeight="false" outlineLevel="0" collapsed="false">
      <c r="BS58508" s="96" t="n">
        <f aca="false">BR58508-2.5</f>
        <v>-2.5</v>
      </c>
    </row>
    <row r="58509" customFormat="false" ht="12" hidden="false" customHeight="false" outlineLevel="0" collapsed="false">
      <c r="BS58509" s="96" t="n">
        <f aca="false">BR58509-2.5</f>
        <v>-2.5</v>
      </c>
    </row>
    <row r="58510" customFormat="false" ht="12" hidden="false" customHeight="false" outlineLevel="0" collapsed="false">
      <c r="BS58510" s="96" t="n">
        <f aca="false">BR58510-2.5</f>
        <v>-2.5</v>
      </c>
    </row>
    <row r="58511" customFormat="false" ht="12" hidden="false" customHeight="false" outlineLevel="0" collapsed="false">
      <c r="BS58511" s="96" t="n">
        <f aca="false">BR58511-2.5</f>
        <v>-2.5</v>
      </c>
    </row>
    <row r="58512" customFormat="false" ht="12" hidden="false" customHeight="false" outlineLevel="0" collapsed="false">
      <c r="BS58512" s="96" t="n">
        <f aca="false">BR58512-2.5</f>
        <v>-2.5</v>
      </c>
    </row>
    <row r="58513" customFormat="false" ht="12" hidden="false" customHeight="false" outlineLevel="0" collapsed="false">
      <c r="BS58513" s="96" t="n">
        <f aca="false">BR58513-2.5</f>
        <v>-2.5</v>
      </c>
    </row>
    <row r="58514" customFormat="false" ht="12" hidden="false" customHeight="false" outlineLevel="0" collapsed="false">
      <c r="BS58514" s="96" t="n">
        <f aca="false">BR58514-2.5</f>
        <v>-2.5</v>
      </c>
    </row>
    <row r="58515" customFormat="false" ht="12" hidden="false" customHeight="false" outlineLevel="0" collapsed="false">
      <c r="BS58515" s="96" t="n">
        <f aca="false">BR58515-2.5</f>
        <v>-2.5</v>
      </c>
    </row>
    <row r="58516" customFormat="false" ht="12" hidden="false" customHeight="false" outlineLevel="0" collapsed="false">
      <c r="BS58516" s="96" t="n">
        <f aca="false">BR58516-2.5</f>
        <v>-2.5</v>
      </c>
    </row>
    <row r="58517" customFormat="false" ht="12" hidden="false" customHeight="false" outlineLevel="0" collapsed="false">
      <c r="BS58517" s="96" t="n">
        <f aca="false">BR58517-2.5</f>
        <v>-2.5</v>
      </c>
    </row>
    <row r="58518" customFormat="false" ht="12" hidden="false" customHeight="false" outlineLevel="0" collapsed="false">
      <c r="BS58518" s="96" t="n">
        <f aca="false">BR58518-2.5</f>
        <v>-2.5</v>
      </c>
    </row>
    <row r="58519" customFormat="false" ht="12" hidden="false" customHeight="false" outlineLevel="0" collapsed="false">
      <c r="BS58519" s="96" t="n">
        <f aca="false">BR58519-2.5</f>
        <v>-2.5</v>
      </c>
    </row>
    <row r="58520" customFormat="false" ht="12" hidden="false" customHeight="false" outlineLevel="0" collapsed="false">
      <c r="BS58520" s="96" t="n">
        <f aca="false">BR58520-2.5</f>
        <v>-2.5</v>
      </c>
    </row>
    <row r="58521" customFormat="false" ht="12" hidden="false" customHeight="false" outlineLevel="0" collapsed="false">
      <c r="BS58521" s="96" t="n">
        <f aca="false">BR58521-2.5</f>
        <v>-2.5</v>
      </c>
    </row>
    <row r="58522" customFormat="false" ht="12" hidden="false" customHeight="false" outlineLevel="0" collapsed="false">
      <c r="BS58522" s="96" t="n">
        <f aca="false">BR58522-2.5</f>
        <v>-2.5</v>
      </c>
    </row>
    <row r="58523" customFormat="false" ht="12" hidden="false" customHeight="false" outlineLevel="0" collapsed="false">
      <c r="BS58523" s="96" t="n">
        <f aca="false">BR58523-2.5</f>
        <v>-2.5</v>
      </c>
    </row>
    <row r="58524" customFormat="false" ht="12" hidden="false" customHeight="false" outlineLevel="0" collapsed="false">
      <c r="BS58524" s="96" t="n">
        <f aca="false">BR58524-2.5</f>
        <v>-2.5</v>
      </c>
    </row>
    <row r="58525" customFormat="false" ht="12" hidden="false" customHeight="false" outlineLevel="0" collapsed="false">
      <c r="BS58525" s="96" t="n">
        <f aca="false">BR58525-2.5</f>
        <v>-2.5</v>
      </c>
    </row>
    <row r="58526" customFormat="false" ht="12" hidden="false" customHeight="false" outlineLevel="0" collapsed="false">
      <c r="BS58526" s="96" t="n">
        <f aca="false">BR58526-2.5</f>
        <v>-2.5</v>
      </c>
    </row>
    <row r="58527" customFormat="false" ht="12" hidden="false" customHeight="false" outlineLevel="0" collapsed="false">
      <c r="BS58527" s="96" t="n">
        <f aca="false">BR58527-2.5</f>
        <v>-2.5</v>
      </c>
    </row>
    <row r="58528" customFormat="false" ht="12" hidden="false" customHeight="false" outlineLevel="0" collapsed="false">
      <c r="BS58528" s="96" t="n">
        <f aca="false">BR58528-2.5</f>
        <v>-2.5</v>
      </c>
    </row>
    <row r="58529" customFormat="false" ht="12" hidden="false" customHeight="false" outlineLevel="0" collapsed="false">
      <c r="BS58529" s="96" t="n">
        <f aca="false">BR58529-2.5</f>
        <v>-2.5</v>
      </c>
    </row>
    <row r="58530" customFormat="false" ht="12" hidden="false" customHeight="false" outlineLevel="0" collapsed="false">
      <c r="BS58530" s="96" t="n">
        <f aca="false">BR58530-2.5</f>
        <v>-2.5</v>
      </c>
    </row>
    <row r="58531" customFormat="false" ht="12" hidden="false" customHeight="false" outlineLevel="0" collapsed="false">
      <c r="BS58531" s="96" t="n">
        <f aca="false">BR58531-2.5</f>
        <v>-2.5</v>
      </c>
    </row>
    <row r="58532" customFormat="false" ht="12" hidden="false" customHeight="false" outlineLevel="0" collapsed="false">
      <c r="BS58532" s="96" t="n">
        <f aca="false">BR58532-2.5</f>
        <v>-2.5</v>
      </c>
    </row>
    <row r="58533" customFormat="false" ht="12" hidden="false" customHeight="false" outlineLevel="0" collapsed="false">
      <c r="BS58533" s="96" t="n">
        <f aca="false">BR58533-2.5</f>
        <v>-2.5</v>
      </c>
    </row>
    <row r="58534" customFormat="false" ht="12" hidden="false" customHeight="false" outlineLevel="0" collapsed="false">
      <c r="BS58534" s="96" t="n">
        <f aca="false">BR58534-2.5</f>
        <v>-2.5</v>
      </c>
    </row>
    <row r="58535" customFormat="false" ht="12" hidden="false" customHeight="false" outlineLevel="0" collapsed="false">
      <c r="BS58535" s="96" t="n">
        <f aca="false">BR58535-2.5</f>
        <v>-2.5</v>
      </c>
    </row>
    <row r="58536" customFormat="false" ht="12" hidden="false" customHeight="false" outlineLevel="0" collapsed="false">
      <c r="BS58536" s="96" t="n">
        <f aca="false">BR58536-2.5</f>
        <v>-2.5</v>
      </c>
    </row>
    <row r="58537" customFormat="false" ht="12" hidden="false" customHeight="false" outlineLevel="0" collapsed="false">
      <c r="BS58537" s="96" t="n">
        <f aca="false">BR58537-2.5</f>
        <v>-2.5</v>
      </c>
    </row>
    <row r="58538" customFormat="false" ht="12" hidden="false" customHeight="false" outlineLevel="0" collapsed="false">
      <c r="BS58538" s="96" t="n">
        <f aca="false">BR58538-2.5</f>
        <v>-2.5</v>
      </c>
    </row>
    <row r="58539" customFormat="false" ht="12" hidden="false" customHeight="false" outlineLevel="0" collapsed="false">
      <c r="BS58539" s="96" t="n">
        <f aca="false">BR58539-2.5</f>
        <v>-2.5</v>
      </c>
    </row>
    <row r="58540" customFormat="false" ht="12" hidden="false" customHeight="false" outlineLevel="0" collapsed="false">
      <c r="BS58540" s="96" t="n">
        <f aca="false">BR58540-2.5</f>
        <v>-2.5</v>
      </c>
    </row>
    <row r="58541" customFormat="false" ht="12" hidden="false" customHeight="false" outlineLevel="0" collapsed="false">
      <c r="BS58541" s="96" t="n">
        <f aca="false">BR58541-2.5</f>
        <v>-2.5</v>
      </c>
    </row>
    <row r="58542" customFormat="false" ht="12" hidden="false" customHeight="false" outlineLevel="0" collapsed="false">
      <c r="BS58542" s="96" t="n">
        <f aca="false">BR58542-2.5</f>
        <v>-2.5</v>
      </c>
    </row>
    <row r="58543" customFormat="false" ht="12" hidden="false" customHeight="false" outlineLevel="0" collapsed="false">
      <c r="BS58543" s="96" t="n">
        <f aca="false">BR58543-2.5</f>
        <v>-2.5</v>
      </c>
    </row>
    <row r="58544" customFormat="false" ht="12" hidden="false" customHeight="false" outlineLevel="0" collapsed="false">
      <c r="BS58544" s="96" t="n">
        <f aca="false">BR58544-2.5</f>
        <v>-2.5</v>
      </c>
    </row>
    <row r="58545" customFormat="false" ht="12" hidden="false" customHeight="false" outlineLevel="0" collapsed="false">
      <c r="BS58545" s="96" t="n">
        <f aca="false">BR58545-2.5</f>
        <v>-2.5</v>
      </c>
    </row>
    <row r="58546" customFormat="false" ht="12" hidden="false" customHeight="false" outlineLevel="0" collapsed="false">
      <c r="BS58546" s="96" t="n">
        <f aca="false">BR58546-2.5</f>
        <v>-2.5</v>
      </c>
    </row>
    <row r="58547" customFormat="false" ht="12" hidden="false" customHeight="false" outlineLevel="0" collapsed="false">
      <c r="BS58547" s="96" t="n">
        <f aca="false">BR58547-2.5</f>
        <v>-2.5</v>
      </c>
    </row>
    <row r="58548" customFormat="false" ht="12" hidden="false" customHeight="false" outlineLevel="0" collapsed="false">
      <c r="BS58548" s="96" t="n">
        <f aca="false">BR58548-2.5</f>
        <v>-2.5</v>
      </c>
    </row>
    <row r="58549" customFormat="false" ht="12" hidden="false" customHeight="false" outlineLevel="0" collapsed="false">
      <c r="BS58549" s="96" t="n">
        <f aca="false">BR58549-2.5</f>
        <v>-2.5</v>
      </c>
    </row>
    <row r="58550" customFormat="false" ht="12" hidden="false" customHeight="false" outlineLevel="0" collapsed="false">
      <c r="BS58550" s="96" t="n">
        <f aca="false">BR58550-2.5</f>
        <v>-2.5</v>
      </c>
    </row>
    <row r="58551" customFormat="false" ht="12" hidden="false" customHeight="false" outlineLevel="0" collapsed="false">
      <c r="BS58551" s="96" t="n">
        <f aca="false">BR58551-2.5</f>
        <v>-2.5</v>
      </c>
    </row>
    <row r="58552" customFormat="false" ht="12" hidden="false" customHeight="false" outlineLevel="0" collapsed="false">
      <c r="BS58552" s="96" t="n">
        <f aca="false">BR58552-2.5</f>
        <v>-2.5</v>
      </c>
    </row>
    <row r="58553" customFormat="false" ht="12" hidden="false" customHeight="false" outlineLevel="0" collapsed="false">
      <c r="BS58553" s="96" t="n">
        <f aca="false">BR58553-2.5</f>
        <v>-2.5</v>
      </c>
    </row>
    <row r="58554" customFormat="false" ht="12" hidden="false" customHeight="false" outlineLevel="0" collapsed="false">
      <c r="BS58554" s="96" t="n">
        <f aca="false">BR58554-2.5</f>
        <v>-2.5</v>
      </c>
    </row>
    <row r="58555" customFormat="false" ht="12" hidden="false" customHeight="false" outlineLevel="0" collapsed="false">
      <c r="BS58555" s="96" t="n">
        <f aca="false">BR58555-2.5</f>
        <v>-2.5</v>
      </c>
    </row>
    <row r="58556" customFormat="false" ht="12" hidden="false" customHeight="false" outlineLevel="0" collapsed="false">
      <c r="BS58556" s="96" t="n">
        <f aca="false">BR58556-2.5</f>
        <v>-2.5</v>
      </c>
    </row>
    <row r="58557" customFormat="false" ht="12" hidden="false" customHeight="false" outlineLevel="0" collapsed="false">
      <c r="BS58557" s="96" t="n">
        <f aca="false">BR58557-2.5</f>
        <v>-2.5</v>
      </c>
    </row>
    <row r="58558" customFormat="false" ht="12" hidden="false" customHeight="false" outlineLevel="0" collapsed="false">
      <c r="BS58558" s="96" t="n">
        <f aca="false">BR58558-2.5</f>
        <v>-2.5</v>
      </c>
    </row>
    <row r="58559" customFormat="false" ht="12" hidden="false" customHeight="false" outlineLevel="0" collapsed="false">
      <c r="BS58559" s="96" t="n">
        <f aca="false">BR58559-2.5</f>
        <v>-2.5</v>
      </c>
    </row>
    <row r="58560" customFormat="false" ht="12" hidden="false" customHeight="false" outlineLevel="0" collapsed="false">
      <c r="BS58560" s="96" t="n">
        <f aca="false">BR58560-2.5</f>
        <v>-2.5</v>
      </c>
    </row>
    <row r="58561" customFormat="false" ht="12" hidden="false" customHeight="false" outlineLevel="0" collapsed="false">
      <c r="BS58561" s="96" t="n">
        <f aca="false">BR58561-2.5</f>
        <v>-2.5</v>
      </c>
    </row>
    <row r="58562" customFormat="false" ht="12" hidden="false" customHeight="false" outlineLevel="0" collapsed="false">
      <c r="BS58562" s="96" t="n">
        <f aca="false">BR58562-2.5</f>
        <v>-2.5</v>
      </c>
    </row>
    <row r="58563" customFormat="false" ht="12" hidden="false" customHeight="false" outlineLevel="0" collapsed="false">
      <c r="BS58563" s="96" t="n">
        <f aca="false">BR58563-2.5</f>
        <v>-2.5</v>
      </c>
    </row>
    <row r="58564" customFormat="false" ht="12" hidden="false" customHeight="false" outlineLevel="0" collapsed="false">
      <c r="BS58564" s="96" t="n">
        <f aca="false">BR58564-2.5</f>
        <v>-2.5</v>
      </c>
    </row>
    <row r="58565" customFormat="false" ht="12" hidden="false" customHeight="false" outlineLevel="0" collapsed="false">
      <c r="BS58565" s="96" t="n">
        <f aca="false">BR58565-2.5</f>
        <v>-2.5</v>
      </c>
    </row>
    <row r="58566" customFormat="false" ht="12" hidden="false" customHeight="false" outlineLevel="0" collapsed="false">
      <c r="BS58566" s="96" t="n">
        <f aca="false">BR58566-2.5</f>
        <v>-2.5</v>
      </c>
    </row>
    <row r="58567" customFormat="false" ht="12" hidden="false" customHeight="false" outlineLevel="0" collapsed="false">
      <c r="BS58567" s="96" t="n">
        <f aca="false">BR58567-2.5</f>
        <v>-2.5</v>
      </c>
    </row>
    <row r="58568" customFormat="false" ht="12" hidden="false" customHeight="false" outlineLevel="0" collapsed="false">
      <c r="BS58568" s="96" t="n">
        <f aca="false">BR58568-2.5</f>
        <v>-2.5</v>
      </c>
    </row>
    <row r="58569" customFormat="false" ht="12" hidden="false" customHeight="false" outlineLevel="0" collapsed="false">
      <c r="BS58569" s="96" t="n">
        <f aca="false">BR58569-2.5</f>
        <v>-2.5</v>
      </c>
    </row>
    <row r="58570" customFormat="false" ht="12" hidden="false" customHeight="false" outlineLevel="0" collapsed="false">
      <c r="BS58570" s="96" t="n">
        <f aca="false">BR58570-2.5</f>
        <v>-2.5</v>
      </c>
    </row>
    <row r="58571" customFormat="false" ht="12" hidden="false" customHeight="false" outlineLevel="0" collapsed="false">
      <c r="BS58571" s="96" t="n">
        <f aca="false">BR58571-2.5</f>
        <v>-2.5</v>
      </c>
    </row>
    <row r="58572" customFormat="false" ht="12" hidden="false" customHeight="false" outlineLevel="0" collapsed="false">
      <c r="BS58572" s="96" t="n">
        <f aca="false">BR58572-2.5</f>
        <v>-2.5</v>
      </c>
    </row>
    <row r="58573" customFormat="false" ht="12" hidden="false" customHeight="false" outlineLevel="0" collapsed="false">
      <c r="BS58573" s="96" t="n">
        <f aca="false">BR58573-2.5</f>
        <v>-2.5</v>
      </c>
    </row>
    <row r="58574" customFormat="false" ht="12" hidden="false" customHeight="false" outlineLevel="0" collapsed="false">
      <c r="BS58574" s="96" t="n">
        <f aca="false">BR58574-2.5</f>
        <v>-2.5</v>
      </c>
    </row>
    <row r="58575" customFormat="false" ht="12" hidden="false" customHeight="false" outlineLevel="0" collapsed="false">
      <c r="BS58575" s="96" t="n">
        <f aca="false">BR58575-2.5</f>
        <v>-2.5</v>
      </c>
    </row>
    <row r="58576" customFormat="false" ht="12" hidden="false" customHeight="false" outlineLevel="0" collapsed="false">
      <c r="BS58576" s="96" t="n">
        <f aca="false">BR58576-2.5</f>
        <v>-2.5</v>
      </c>
    </row>
    <row r="58577" customFormat="false" ht="12" hidden="false" customHeight="false" outlineLevel="0" collapsed="false">
      <c r="BS58577" s="96" t="n">
        <f aca="false">BR58577-2.5</f>
        <v>-2.5</v>
      </c>
    </row>
    <row r="58578" customFormat="false" ht="12" hidden="false" customHeight="false" outlineLevel="0" collapsed="false">
      <c r="BS58578" s="96" t="n">
        <f aca="false">BR58578-2.5</f>
        <v>-2.5</v>
      </c>
    </row>
    <row r="58579" customFormat="false" ht="12" hidden="false" customHeight="false" outlineLevel="0" collapsed="false">
      <c r="BS58579" s="96" t="n">
        <f aca="false">BR58579-2.5</f>
        <v>-2.5</v>
      </c>
    </row>
    <row r="58580" customFormat="false" ht="12" hidden="false" customHeight="false" outlineLevel="0" collapsed="false">
      <c r="BS58580" s="96" t="n">
        <f aca="false">BR58580-2.5</f>
        <v>-2.5</v>
      </c>
    </row>
    <row r="58581" customFormat="false" ht="12" hidden="false" customHeight="false" outlineLevel="0" collapsed="false">
      <c r="BS58581" s="96" t="n">
        <f aca="false">BR58581-2.5</f>
        <v>-2.5</v>
      </c>
    </row>
    <row r="58582" customFormat="false" ht="12" hidden="false" customHeight="false" outlineLevel="0" collapsed="false">
      <c r="BS58582" s="96" t="n">
        <f aca="false">BR58582-2.5</f>
        <v>-2.5</v>
      </c>
    </row>
    <row r="58583" customFormat="false" ht="12" hidden="false" customHeight="false" outlineLevel="0" collapsed="false">
      <c r="BS58583" s="96" t="n">
        <f aca="false">BR58583-2.5</f>
        <v>-2.5</v>
      </c>
    </row>
    <row r="58584" customFormat="false" ht="12" hidden="false" customHeight="false" outlineLevel="0" collapsed="false">
      <c r="BS58584" s="96" t="n">
        <f aca="false">BR58584-2.5</f>
        <v>-2.5</v>
      </c>
    </row>
    <row r="58585" customFormat="false" ht="12" hidden="false" customHeight="false" outlineLevel="0" collapsed="false">
      <c r="BS58585" s="96" t="n">
        <f aca="false">BR58585-2.5</f>
        <v>-2.5</v>
      </c>
    </row>
    <row r="58586" customFormat="false" ht="12" hidden="false" customHeight="false" outlineLevel="0" collapsed="false">
      <c r="BS58586" s="96" t="n">
        <f aca="false">BR58586-2.5</f>
        <v>-2.5</v>
      </c>
    </row>
    <row r="58587" customFormat="false" ht="12" hidden="false" customHeight="false" outlineLevel="0" collapsed="false">
      <c r="BS58587" s="96" t="n">
        <f aca="false">BR58587-2.5</f>
        <v>-2.5</v>
      </c>
    </row>
    <row r="58588" customFormat="false" ht="12" hidden="false" customHeight="false" outlineLevel="0" collapsed="false">
      <c r="BS58588" s="96" t="n">
        <f aca="false">BR58588-2.5</f>
        <v>-2.5</v>
      </c>
    </row>
    <row r="58589" customFormat="false" ht="12" hidden="false" customHeight="false" outlineLevel="0" collapsed="false">
      <c r="BS58589" s="96" t="n">
        <f aca="false">BR58589-2.5</f>
        <v>-2.5</v>
      </c>
    </row>
    <row r="58590" customFormat="false" ht="12" hidden="false" customHeight="false" outlineLevel="0" collapsed="false">
      <c r="BS58590" s="96" t="n">
        <f aca="false">BR58590-2.5</f>
        <v>-2.5</v>
      </c>
    </row>
    <row r="58591" customFormat="false" ht="12" hidden="false" customHeight="false" outlineLevel="0" collapsed="false">
      <c r="BS58591" s="96" t="n">
        <f aca="false">BR58591-2.5</f>
        <v>-2.5</v>
      </c>
    </row>
    <row r="58592" customFormat="false" ht="12" hidden="false" customHeight="false" outlineLevel="0" collapsed="false">
      <c r="BS58592" s="96" t="n">
        <f aca="false">BR58592-2.5</f>
        <v>-2.5</v>
      </c>
    </row>
    <row r="58593" customFormat="false" ht="12" hidden="false" customHeight="false" outlineLevel="0" collapsed="false">
      <c r="BS58593" s="96" t="n">
        <f aca="false">BR58593-2.5</f>
        <v>-2.5</v>
      </c>
    </row>
    <row r="58594" customFormat="false" ht="12" hidden="false" customHeight="false" outlineLevel="0" collapsed="false">
      <c r="BS58594" s="96" t="n">
        <f aca="false">BR58594-2.5</f>
        <v>-2.5</v>
      </c>
    </row>
    <row r="58595" customFormat="false" ht="12" hidden="false" customHeight="false" outlineLevel="0" collapsed="false">
      <c r="BS58595" s="96" t="n">
        <f aca="false">BR58595-2.5</f>
        <v>-2.5</v>
      </c>
    </row>
    <row r="58596" customFormat="false" ht="12" hidden="false" customHeight="false" outlineLevel="0" collapsed="false">
      <c r="BS58596" s="96" t="n">
        <f aca="false">BR58596-2.5</f>
        <v>-2.5</v>
      </c>
    </row>
    <row r="58597" customFormat="false" ht="12" hidden="false" customHeight="false" outlineLevel="0" collapsed="false">
      <c r="BS58597" s="96" t="n">
        <f aca="false">BR58597-2.5</f>
        <v>-2.5</v>
      </c>
    </row>
    <row r="58598" customFormat="false" ht="12" hidden="false" customHeight="false" outlineLevel="0" collapsed="false">
      <c r="BS58598" s="96" t="n">
        <f aca="false">BR58598-2.5</f>
        <v>-2.5</v>
      </c>
    </row>
    <row r="58599" customFormat="false" ht="12" hidden="false" customHeight="false" outlineLevel="0" collapsed="false">
      <c r="BS58599" s="96" t="n">
        <f aca="false">BR58599-2.5</f>
        <v>-2.5</v>
      </c>
    </row>
    <row r="58600" customFormat="false" ht="12" hidden="false" customHeight="false" outlineLevel="0" collapsed="false">
      <c r="BS58600" s="96" t="n">
        <f aca="false">BR58600-2.5</f>
        <v>-2.5</v>
      </c>
    </row>
    <row r="58601" customFormat="false" ht="12" hidden="false" customHeight="false" outlineLevel="0" collapsed="false">
      <c r="BS58601" s="96" t="n">
        <f aca="false">BR58601-2.5</f>
        <v>-2.5</v>
      </c>
    </row>
    <row r="58602" customFormat="false" ht="12" hidden="false" customHeight="false" outlineLevel="0" collapsed="false">
      <c r="BS58602" s="96" t="n">
        <f aca="false">BR58602-2.5</f>
        <v>-2.5</v>
      </c>
    </row>
    <row r="58603" customFormat="false" ht="12" hidden="false" customHeight="false" outlineLevel="0" collapsed="false">
      <c r="BS58603" s="96" t="n">
        <f aca="false">BR58603-2.5</f>
        <v>-2.5</v>
      </c>
    </row>
    <row r="58604" customFormat="false" ht="12" hidden="false" customHeight="false" outlineLevel="0" collapsed="false">
      <c r="BS58604" s="96" t="n">
        <f aca="false">BR58604-2.5</f>
        <v>-2.5</v>
      </c>
    </row>
    <row r="58605" customFormat="false" ht="12" hidden="false" customHeight="false" outlineLevel="0" collapsed="false">
      <c r="BS58605" s="96" t="n">
        <f aca="false">BR58605-2.5</f>
        <v>-2.5</v>
      </c>
    </row>
    <row r="58606" customFormat="false" ht="12" hidden="false" customHeight="false" outlineLevel="0" collapsed="false">
      <c r="BS58606" s="96" t="n">
        <f aca="false">BR58606-2.5</f>
        <v>-2.5</v>
      </c>
    </row>
    <row r="58607" customFormat="false" ht="12" hidden="false" customHeight="false" outlineLevel="0" collapsed="false">
      <c r="BS58607" s="96" t="n">
        <f aca="false">BR58607-2.5</f>
        <v>-2.5</v>
      </c>
    </row>
    <row r="58608" customFormat="false" ht="12" hidden="false" customHeight="false" outlineLevel="0" collapsed="false">
      <c r="BS58608" s="96" t="n">
        <f aca="false">BR58608-2.5</f>
        <v>-2.5</v>
      </c>
    </row>
    <row r="58609" customFormat="false" ht="12" hidden="false" customHeight="false" outlineLevel="0" collapsed="false">
      <c r="BS58609" s="96" t="n">
        <f aca="false">BR58609-2.5</f>
        <v>-2.5</v>
      </c>
    </row>
    <row r="58610" customFormat="false" ht="12" hidden="false" customHeight="false" outlineLevel="0" collapsed="false">
      <c r="BS58610" s="96" t="n">
        <f aca="false">BR58610-2.5</f>
        <v>-2.5</v>
      </c>
    </row>
    <row r="58611" customFormat="false" ht="12" hidden="false" customHeight="false" outlineLevel="0" collapsed="false">
      <c r="BS58611" s="96" t="n">
        <f aca="false">BR58611-2.5</f>
        <v>-2.5</v>
      </c>
    </row>
    <row r="58612" customFormat="false" ht="12" hidden="false" customHeight="false" outlineLevel="0" collapsed="false">
      <c r="BS58612" s="96" t="n">
        <f aca="false">BR58612-2.5</f>
        <v>-2.5</v>
      </c>
    </row>
    <row r="58613" customFormat="false" ht="12" hidden="false" customHeight="false" outlineLevel="0" collapsed="false">
      <c r="BS58613" s="96" t="n">
        <f aca="false">BR58613-2.5</f>
        <v>-2.5</v>
      </c>
    </row>
    <row r="58614" customFormat="false" ht="12" hidden="false" customHeight="false" outlineLevel="0" collapsed="false">
      <c r="BS58614" s="96" t="n">
        <f aca="false">BR58614-2.5</f>
        <v>-2.5</v>
      </c>
    </row>
    <row r="58615" customFormat="false" ht="12" hidden="false" customHeight="false" outlineLevel="0" collapsed="false">
      <c r="BS58615" s="96" t="n">
        <f aca="false">BR58615-2.5</f>
        <v>-2.5</v>
      </c>
    </row>
    <row r="58616" customFormat="false" ht="12" hidden="false" customHeight="false" outlineLevel="0" collapsed="false">
      <c r="BS58616" s="96" t="n">
        <f aca="false">BR58616-2.5</f>
        <v>-2.5</v>
      </c>
    </row>
    <row r="58617" customFormat="false" ht="12" hidden="false" customHeight="false" outlineLevel="0" collapsed="false">
      <c r="BS58617" s="96" t="n">
        <f aca="false">BR58617-2.5</f>
        <v>-2.5</v>
      </c>
    </row>
    <row r="58618" customFormat="false" ht="12" hidden="false" customHeight="false" outlineLevel="0" collapsed="false">
      <c r="BS58618" s="96" t="n">
        <f aca="false">BR58618-2.5</f>
        <v>-2.5</v>
      </c>
    </row>
    <row r="58619" customFormat="false" ht="12" hidden="false" customHeight="false" outlineLevel="0" collapsed="false">
      <c r="BS58619" s="96" t="n">
        <f aca="false">BR58619-2.5</f>
        <v>-2.5</v>
      </c>
    </row>
    <row r="58620" customFormat="false" ht="12" hidden="false" customHeight="false" outlineLevel="0" collapsed="false">
      <c r="BS58620" s="96" t="n">
        <f aca="false">BR58620-2.5</f>
        <v>-2.5</v>
      </c>
    </row>
    <row r="58621" customFormat="false" ht="12" hidden="false" customHeight="false" outlineLevel="0" collapsed="false">
      <c r="BS58621" s="96" t="n">
        <f aca="false">BR58621-2.5</f>
        <v>-2.5</v>
      </c>
    </row>
    <row r="58622" customFormat="false" ht="12" hidden="false" customHeight="false" outlineLevel="0" collapsed="false">
      <c r="BS58622" s="96" t="n">
        <f aca="false">BR58622-2.5</f>
        <v>-2.5</v>
      </c>
    </row>
    <row r="58623" customFormat="false" ht="12" hidden="false" customHeight="false" outlineLevel="0" collapsed="false">
      <c r="BS58623" s="96" t="n">
        <f aca="false">BR58623-2.5</f>
        <v>-2.5</v>
      </c>
    </row>
    <row r="58624" customFormat="false" ht="12" hidden="false" customHeight="false" outlineLevel="0" collapsed="false">
      <c r="BS58624" s="96" t="n">
        <f aca="false">BR58624-2.5</f>
        <v>-2.5</v>
      </c>
    </row>
    <row r="58625" customFormat="false" ht="12" hidden="false" customHeight="false" outlineLevel="0" collapsed="false">
      <c r="BS58625" s="96" t="n">
        <f aca="false">BR58625-2.5</f>
        <v>-2.5</v>
      </c>
    </row>
    <row r="58626" customFormat="false" ht="12" hidden="false" customHeight="false" outlineLevel="0" collapsed="false">
      <c r="BS58626" s="96" t="n">
        <f aca="false">BR58626-2.5</f>
        <v>-2.5</v>
      </c>
    </row>
    <row r="58627" customFormat="false" ht="12" hidden="false" customHeight="false" outlineLevel="0" collapsed="false">
      <c r="BS58627" s="96" t="n">
        <f aca="false">BR58627-2.5</f>
        <v>-2.5</v>
      </c>
    </row>
    <row r="58628" customFormat="false" ht="12" hidden="false" customHeight="false" outlineLevel="0" collapsed="false">
      <c r="BS58628" s="96" t="n">
        <f aca="false">BR58628-2.5</f>
        <v>-2.5</v>
      </c>
    </row>
    <row r="58629" customFormat="false" ht="12" hidden="false" customHeight="false" outlineLevel="0" collapsed="false">
      <c r="BS58629" s="96" t="n">
        <f aca="false">BR58629-2.5</f>
        <v>-2.5</v>
      </c>
    </row>
    <row r="58630" customFormat="false" ht="12" hidden="false" customHeight="false" outlineLevel="0" collapsed="false">
      <c r="BS58630" s="96" t="n">
        <f aca="false">BR58630-2.5</f>
        <v>-2.5</v>
      </c>
    </row>
    <row r="58631" customFormat="false" ht="12" hidden="false" customHeight="false" outlineLevel="0" collapsed="false">
      <c r="BS58631" s="96" t="n">
        <f aca="false">BR58631-2.5</f>
        <v>-2.5</v>
      </c>
    </row>
    <row r="58632" customFormat="false" ht="12" hidden="false" customHeight="false" outlineLevel="0" collapsed="false">
      <c r="BS58632" s="96" t="n">
        <f aca="false">BR58632-2.5</f>
        <v>-2.5</v>
      </c>
    </row>
    <row r="58633" customFormat="false" ht="12" hidden="false" customHeight="false" outlineLevel="0" collapsed="false">
      <c r="BS58633" s="96" t="n">
        <f aca="false">BR58633-2.5</f>
        <v>-2.5</v>
      </c>
    </row>
    <row r="58634" customFormat="false" ht="12" hidden="false" customHeight="false" outlineLevel="0" collapsed="false">
      <c r="BS58634" s="96" t="n">
        <f aca="false">BR58634-2.5</f>
        <v>-2.5</v>
      </c>
    </row>
    <row r="58635" customFormat="false" ht="12" hidden="false" customHeight="false" outlineLevel="0" collapsed="false">
      <c r="BS58635" s="96" t="n">
        <f aca="false">BR58635-2.5</f>
        <v>-2.5</v>
      </c>
    </row>
    <row r="58636" customFormat="false" ht="12" hidden="false" customHeight="false" outlineLevel="0" collapsed="false">
      <c r="BS58636" s="96" t="n">
        <f aca="false">BR58636-2.5</f>
        <v>-2.5</v>
      </c>
    </row>
    <row r="58637" customFormat="false" ht="12" hidden="false" customHeight="false" outlineLevel="0" collapsed="false">
      <c r="BS58637" s="96" t="n">
        <f aca="false">BR58637-2.5</f>
        <v>-2.5</v>
      </c>
    </row>
    <row r="58638" customFormat="false" ht="12" hidden="false" customHeight="false" outlineLevel="0" collapsed="false">
      <c r="BS58638" s="96" t="n">
        <f aca="false">BR58638-2.5</f>
        <v>-2.5</v>
      </c>
    </row>
    <row r="58639" customFormat="false" ht="12" hidden="false" customHeight="false" outlineLevel="0" collapsed="false">
      <c r="BS58639" s="96" t="n">
        <f aca="false">BR58639-2.5</f>
        <v>-2.5</v>
      </c>
    </row>
    <row r="58640" customFormat="false" ht="12" hidden="false" customHeight="false" outlineLevel="0" collapsed="false">
      <c r="BS58640" s="96" t="n">
        <f aca="false">BR58640-2.5</f>
        <v>-2.5</v>
      </c>
    </row>
    <row r="58641" customFormat="false" ht="12" hidden="false" customHeight="false" outlineLevel="0" collapsed="false">
      <c r="BS58641" s="96" t="n">
        <f aca="false">BR58641-2.5</f>
        <v>-2.5</v>
      </c>
    </row>
    <row r="58642" customFormat="false" ht="12" hidden="false" customHeight="false" outlineLevel="0" collapsed="false">
      <c r="BS58642" s="96" t="n">
        <f aca="false">BR58642-2.5</f>
        <v>-2.5</v>
      </c>
    </row>
    <row r="58643" customFormat="false" ht="12" hidden="false" customHeight="false" outlineLevel="0" collapsed="false">
      <c r="BS58643" s="96" t="n">
        <f aca="false">BR58643-2.5</f>
        <v>-2.5</v>
      </c>
    </row>
    <row r="58644" customFormat="false" ht="12" hidden="false" customHeight="false" outlineLevel="0" collapsed="false">
      <c r="BS58644" s="96" t="n">
        <f aca="false">BR58644-2.5</f>
        <v>-2.5</v>
      </c>
    </row>
    <row r="58645" customFormat="false" ht="12" hidden="false" customHeight="false" outlineLevel="0" collapsed="false">
      <c r="BS58645" s="96" t="n">
        <f aca="false">BR58645-2.5</f>
        <v>-2.5</v>
      </c>
    </row>
    <row r="58646" customFormat="false" ht="12" hidden="false" customHeight="false" outlineLevel="0" collapsed="false">
      <c r="BS58646" s="96" t="n">
        <f aca="false">BR58646-2.5</f>
        <v>-2.5</v>
      </c>
    </row>
    <row r="58647" customFormat="false" ht="12" hidden="false" customHeight="false" outlineLevel="0" collapsed="false">
      <c r="BS58647" s="96" t="n">
        <f aca="false">BR58647-2.5</f>
        <v>-2.5</v>
      </c>
    </row>
    <row r="58648" customFormat="false" ht="12" hidden="false" customHeight="false" outlineLevel="0" collapsed="false">
      <c r="BS58648" s="96" t="n">
        <f aca="false">BR58648-2.5</f>
        <v>-2.5</v>
      </c>
    </row>
    <row r="58649" customFormat="false" ht="12" hidden="false" customHeight="false" outlineLevel="0" collapsed="false">
      <c r="BS58649" s="96" t="n">
        <f aca="false">BR58649-2.5</f>
        <v>-2.5</v>
      </c>
    </row>
    <row r="58650" customFormat="false" ht="12" hidden="false" customHeight="false" outlineLevel="0" collapsed="false">
      <c r="BS58650" s="96" t="n">
        <f aca="false">BR58650-2.5</f>
        <v>-2.5</v>
      </c>
    </row>
    <row r="58651" customFormat="false" ht="12" hidden="false" customHeight="false" outlineLevel="0" collapsed="false">
      <c r="BS58651" s="96" t="n">
        <f aca="false">BR58651-2.5</f>
        <v>-2.5</v>
      </c>
    </row>
    <row r="58652" customFormat="false" ht="12" hidden="false" customHeight="false" outlineLevel="0" collapsed="false">
      <c r="BS58652" s="96" t="n">
        <f aca="false">BR58652-2.5</f>
        <v>-2.5</v>
      </c>
    </row>
    <row r="58653" customFormat="false" ht="12" hidden="false" customHeight="false" outlineLevel="0" collapsed="false">
      <c r="BS58653" s="96" t="n">
        <f aca="false">BR58653-2.5</f>
        <v>-2.5</v>
      </c>
    </row>
    <row r="58654" customFormat="false" ht="12" hidden="false" customHeight="false" outlineLevel="0" collapsed="false">
      <c r="BS58654" s="96" t="n">
        <f aca="false">BR58654-2.5</f>
        <v>-2.5</v>
      </c>
    </row>
    <row r="58655" customFormat="false" ht="12" hidden="false" customHeight="false" outlineLevel="0" collapsed="false">
      <c r="BS58655" s="96" t="n">
        <f aca="false">BR58655-2.5</f>
        <v>-2.5</v>
      </c>
    </row>
    <row r="58656" customFormat="false" ht="12" hidden="false" customHeight="false" outlineLevel="0" collapsed="false">
      <c r="BS58656" s="96" t="n">
        <f aca="false">BR58656-2.5</f>
        <v>-2.5</v>
      </c>
    </row>
    <row r="58657" customFormat="false" ht="12" hidden="false" customHeight="false" outlineLevel="0" collapsed="false">
      <c r="BS58657" s="96" t="n">
        <f aca="false">BR58657-2.5</f>
        <v>-2.5</v>
      </c>
    </row>
    <row r="58658" customFormat="false" ht="12" hidden="false" customHeight="false" outlineLevel="0" collapsed="false">
      <c r="BS58658" s="96" t="n">
        <f aca="false">BR58658-2.5</f>
        <v>-2.5</v>
      </c>
    </row>
    <row r="58659" customFormat="false" ht="12" hidden="false" customHeight="false" outlineLevel="0" collapsed="false">
      <c r="BS58659" s="96" t="n">
        <f aca="false">BR58659-2.5</f>
        <v>-2.5</v>
      </c>
    </row>
    <row r="58660" customFormat="false" ht="12" hidden="false" customHeight="false" outlineLevel="0" collapsed="false">
      <c r="BS58660" s="96" t="n">
        <f aca="false">BR58660-2.5</f>
        <v>-2.5</v>
      </c>
    </row>
    <row r="58661" customFormat="false" ht="12" hidden="false" customHeight="false" outlineLevel="0" collapsed="false">
      <c r="BS58661" s="96" t="n">
        <f aca="false">BR58661-2.5</f>
        <v>-2.5</v>
      </c>
    </row>
    <row r="58662" customFormat="false" ht="12" hidden="false" customHeight="false" outlineLevel="0" collapsed="false">
      <c r="BS58662" s="96" t="n">
        <f aca="false">BR58662-2.5</f>
        <v>-2.5</v>
      </c>
    </row>
    <row r="58663" customFormat="false" ht="12" hidden="false" customHeight="false" outlineLevel="0" collapsed="false">
      <c r="BS58663" s="96" t="n">
        <f aca="false">BR58663-2.5</f>
        <v>-2.5</v>
      </c>
    </row>
    <row r="58664" customFormat="false" ht="12" hidden="false" customHeight="false" outlineLevel="0" collapsed="false">
      <c r="BS58664" s="96" t="n">
        <f aca="false">BR58664-2.5</f>
        <v>-2.5</v>
      </c>
    </row>
    <row r="58665" customFormat="false" ht="12" hidden="false" customHeight="false" outlineLevel="0" collapsed="false">
      <c r="BS58665" s="96" t="n">
        <f aca="false">BR58665-2.5</f>
        <v>-2.5</v>
      </c>
    </row>
    <row r="58666" customFormat="false" ht="12" hidden="false" customHeight="false" outlineLevel="0" collapsed="false">
      <c r="BS58666" s="96" t="n">
        <f aca="false">BR58666-2.5</f>
        <v>-2.5</v>
      </c>
    </row>
    <row r="58667" customFormat="false" ht="12" hidden="false" customHeight="false" outlineLevel="0" collapsed="false">
      <c r="BS58667" s="96" t="n">
        <f aca="false">BR58667-2.5</f>
        <v>-2.5</v>
      </c>
    </row>
    <row r="58668" customFormat="false" ht="12" hidden="false" customHeight="false" outlineLevel="0" collapsed="false">
      <c r="BS58668" s="96" t="n">
        <f aca="false">BR58668-2.5</f>
        <v>-2.5</v>
      </c>
    </row>
    <row r="58669" customFormat="false" ht="12" hidden="false" customHeight="false" outlineLevel="0" collapsed="false">
      <c r="BS58669" s="96" t="n">
        <f aca="false">BR58669-2.5</f>
        <v>-2.5</v>
      </c>
    </row>
    <row r="58670" customFormat="false" ht="12" hidden="false" customHeight="false" outlineLevel="0" collapsed="false">
      <c r="BS58670" s="96" t="n">
        <f aca="false">BR58670-2.5</f>
        <v>-2.5</v>
      </c>
    </row>
    <row r="58671" customFormat="false" ht="12" hidden="false" customHeight="false" outlineLevel="0" collapsed="false">
      <c r="BS58671" s="96" t="n">
        <f aca="false">BR58671-2.5</f>
        <v>-2.5</v>
      </c>
    </row>
    <row r="58672" customFormat="false" ht="12" hidden="false" customHeight="false" outlineLevel="0" collapsed="false">
      <c r="BS58672" s="96" t="n">
        <f aca="false">BR58672-2.5</f>
        <v>-2.5</v>
      </c>
    </row>
    <row r="58673" customFormat="false" ht="12" hidden="false" customHeight="false" outlineLevel="0" collapsed="false">
      <c r="BS58673" s="96" t="n">
        <f aca="false">BR58673-2.5</f>
        <v>-2.5</v>
      </c>
    </row>
    <row r="58674" customFormat="false" ht="12" hidden="false" customHeight="false" outlineLevel="0" collapsed="false">
      <c r="BS58674" s="96" t="n">
        <f aca="false">BR58674-2.5</f>
        <v>-2.5</v>
      </c>
    </row>
    <row r="58675" customFormat="false" ht="12" hidden="false" customHeight="false" outlineLevel="0" collapsed="false">
      <c r="BS58675" s="96" t="n">
        <f aca="false">BR58675-2.5</f>
        <v>-2.5</v>
      </c>
    </row>
    <row r="58676" customFormat="false" ht="12" hidden="false" customHeight="false" outlineLevel="0" collapsed="false">
      <c r="BS58676" s="96" t="n">
        <f aca="false">BR58676-2.5</f>
        <v>-2.5</v>
      </c>
    </row>
    <row r="58677" customFormat="false" ht="12" hidden="false" customHeight="false" outlineLevel="0" collapsed="false">
      <c r="BS58677" s="96" t="n">
        <f aca="false">BR58677-2.5</f>
        <v>-2.5</v>
      </c>
    </row>
    <row r="58678" customFormat="false" ht="12" hidden="false" customHeight="false" outlineLevel="0" collapsed="false">
      <c r="BS58678" s="96" t="n">
        <f aca="false">BR58678-2.5</f>
        <v>-2.5</v>
      </c>
    </row>
    <row r="58679" customFormat="false" ht="12" hidden="false" customHeight="false" outlineLevel="0" collapsed="false">
      <c r="BS58679" s="96" t="n">
        <f aca="false">BR58679-2.5</f>
        <v>-2.5</v>
      </c>
    </row>
    <row r="58680" customFormat="false" ht="12" hidden="false" customHeight="false" outlineLevel="0" collapsed="false">
      <c r="BS58680" s="96" t="n">
        <f aca="false">BR58680-2.5</f>
        <v>-2.5</v>
      </c>
    </row>
    <row r="58681" customFormat="false" ht="12" hidden="false" customHeight="false" outlineLevel="0" collapsed="false">
      <c r="BS58681" s="96" t="n">
        <f aca="false">BR58681-2.5</f>
        <v>-2.5</v>
      </c>
    </row>
    <row r="58682" customFormat="false" ht="12" hidden="false" customHeight="false" outlineLevel="0" collapsed="false">
      <c r="BS58682" s="96" t="n">
        <f aca="false">BR58682-2.5</f>
        <v>-2.5</v>
      </c>
    </row>
    <row r="58683" customFormat="false" ht="12" hidden="false" customHeight="false" outlineLevel="0" collapsed="false">
      <c r="BS58683" s="96" t="n">
        <f aca="false">BR58683-2.5</f>
        <v>-2.5</v>
      </c>
    </row>
    <row r="58684" customFormat="false" ht="12" hidden="false" customHeight="false" outlineLevel="0" collapsed="false">
      <c r="BS58684" s="96" t="n">
        <f aca="false">BR58684-2.5</f>
        <v>-2.5</v>
      </c>
    </row>
    <row r="58685" customFormat="false" ht="12" hidden="false" customHeight="false" outlineLevel="0" collapsed="false">
      <c r="BS58685" s="96" t="n">
        <f aca="false">BR58685-2.5</f>
        <v>-2.5</v>
      </c>
    </row>
    <row r="58686" customFormat="false" ht="12" hidden="false" customHeight="false" outlineLevel="0" collapsed="false">
      <c r="BS58686" s="96" t="n">
        <f aca="false">BR58686-2.5</f>
        <v>-2.5</v>
      </c>
    </row>
    <row r="58687" customFormat="false" ht="12" hidden="false" customHeight="false" outlineLevel="0" collapsed="false">
      <c r="BS58687" s="96" t="n">
        <f aca="false">BR58687-2.5</f>
        <v>-2.5</v>
      </c>
    </row>
    <row r="58688" customFormat="false" ht="12" hidden="false" customHeight="false" outlineLevel="0" collapsed="false">
      <c r="BS58688" s="96" t="n">
        <f aca="false">BR58688-2.5</f>
        <v>-2.5</v>
      </c>
    </row>
    <row r="58689" customFormat="false" ht="12" hidden="false" customHeight="false" outlineLevel="0" collapsed="false">
      <c r="BS58689" s="96" t="n">
        <f aca="false">BR58689-2.5</f>
        <v>-2.5</v>
      </c>
    </row>
    <row r="58690" customFormat="false" ht="12" hidden="false" customHeight="false" outlineLevel="0" collapsed="false">
      <c r="BS58690" s="96" t="n">
        <f aca="false">BR58690-2.5</f>
        <v>-2.5</v>
      </c>
    </row>
    <row r="58691" customFormat="false" ht="12" hidden="false" customHeight="false" outlineLevel="0" collapsed="false">
      <c r="BS58691" s="96" t="n">
        <f aca="false">BR58691-2.5</f>
        <v>-2.5</v>
      </c>
    </row>
    <row r="58692" customFormat="false" ht="12" hidden="false" customHeight="false" outlineLevel="0" collapsed="false">
      <c r="BS58692" s="96" t="n">
        <f aca="false">BR58692-2.5</f>
        <v>-2.5</v>
      </c>
    </row>
    <row r="58693" customFormat="false" ht="12" hidden="false" customHeight="false" outlineLevel="0" collapsed="false">
      <c r="BS58693" s="96" t="n">
        <f aca="false">BR58693-2.5</f>
        <v>-2.5</v>
      </c>
    </row>
    <row r="58694" customFormat="false" ht="12" hidden="false" customHeight="false" outlineLevel="0" collapsed="false">
      <c r="BS58694" s="96" t="n">
        <f aca="false">BR58694-2.5</f>
        <v>-2.5</v>
      </c>
    </row>
    <row r="58695" customFormat="false" ht="12" hidden="false" customHeight="false" outlineLevel="0" collapsed="false">
      <c r="BS58695" s="96" t="n">
        <f aca="false">BR58695-2.5</f>
        <v>-2.5</v>
      </c>
    </row>
    <row r="58696" customFormat="false" ht="12" hidden="false" customHeight="false" outlineLevel="0" collapsed="false">
      <c r="BS58696" s="96" t="n">
        <f aca="false">BR58696-2.5</f>
        <v>-2.5</v>
      </c>
    </row>
    <row r="58697" customFormat="false" ht="12" hidden="false" customHeight="false" outlineLevel="0" collapsed="false">
      <c r="BS58697" s="96" t="n">
        <f aca="false">BR58697-2.5</f>
        <v>-2.5</v>
      </c>
    </row>
    <row r="58698" customFormat="false" ht="12" hidden="false" customHeight="false" outlineLevel="0" collapsed="false">
      <c r="BS58698" s="96" t="n">
        <f aca="false">BR58698-2.5</f>
        <v>-2.5</v>
      </c>
    </row>
    <row r="58699" customFormat="false" ht="12" hidden="false" customHeight="false" outlineLevel="0" collapsed="false">
      <c r="BS58699" s="96" t="n">
        <f aca="false">BR58699-2.5</f>
        <v>-2.5</v>
      </c>
    </row>
    <row r="58700" customFormat="false" ht="12" hidden="false" customHeight="false" outlineLevel="0" collapsed="false">
      <c r="BS58700" s="96" t="n">
        <f aca="false">BR58700-2.5</f>
        <v>-2.5</v>
      </c>
    </row>
    <row r="58701" customFormat="false" ht="12" hidden="false" customHeight="false" outlineLevel="0" collapsed="false">
      <c r="BS58701" s="96" t="n">
        <f aca="false">BR58701-2.5</f>
        <v>-2.5</v>
      </c>
    </row>
    <row r="58702" customFormat="false" ht="12" hidden="false" customHeight="false" outlineLevel="0" collapsed="false">
      <c r="BS58702" s="96" t="n">
        <f aca="false">BR58702-2.5</f>
        <v>-2.5</v>
      </c>
    </row>
    <row r="58703" customFormat="false" ht="12" hidden="false" customHeight="false" outlineLevel="0" collapsed="false">
      <c r="BS58703" s="96" t="n">
        <f aca="false">BR58703-2.5</f>
        <v>-2.5</v>
      </c>
    </row>
    <row r="58704" customFormat="false" ht="12" hidden="false" customHeight="false" outlineLevel="0" collapsed="false">
      <c r="BS58704" s="96" t="n">
        <f aca="false">BR58704-2.5</f>
        <v>-2.5</v>
      </c>
    </row>
    <row r="58705" customFormat="false" ht="12" hidden="false" customHeight="false" outlineLevel="0" collapsed="false">
      <c r="BS58705" s="96" t="n">
        <f aca="false">BR58705-2.5</f>
        <v>-2.5</v>
      </c>
    </row>
    <row r="58706" customFormat="false" ht="12" hidden="false" customHeight="false" outlineLevel="0" collapsed="false">
      <c r="BS58706" s="96" t="n">
        <f aca="false">BR58706-2.5</f>
        <v>-2.5</v>
      </c>
    </row>
    <row r="58707" customFormat="false" ht="12" hidden="false" customHeight="false" outlineLevel="0" collapsed="false">
      <c r="BS58707" s="96" t="n">
        <f aca="false">BR58707-2.5</f>
        <v>-2.5</v>
      </c>
    </row>
    <row r="58708" customFormat="false" ht="12" hidden="false" customHeight="false" outlineLevel="0" collapsed="false">
      <c r="BS58708" s="96" t="n">
        <f aca="false">BR58708-2.5</f>
        <v>-2.5</v>
      </c>
    </row>
    <row r="58709" customFormat="false" ht="12" hidden="false" customHeight="false" outlineLevel="0" collapsed="false">
      <c r="BS58709" s="96" t="n">
        <f aca="false">BR58709-2.5</f>
        <v>-2.5</v>
      </c>
    </row>
    <row r="58710" customFormat="false" ht="12" hidden="false" customHeight="false" outlineLevel="0" collapsed="false">
      <c r="BS58710" s="96" t="n">
        <f aca="false">BR58710-2.5</f>
        <v>-2.5</v>
      </c>
    </row>
    <row r="58711" customFormat="false" ht="12" hidden="false" customHeight="false" outlineLevel="0" collapsed="false">
      <c r="BS58711" s="96" t="n">
        <f aca="false">BR58711-2.5</f>
        <v>-2.5</v>
      </c>
    </row>
    <row r="58712" customFormat="false" ht="12" hidden="false" customHeight="false" outlineLevel="0" collapsed="false">
      <c r="BS58712" s="96" t="n">
        <f aca="false">BR58712-2.5</f>
        <v>-2.5</v>
      </c>
    </row>
    <row r="58713" customFormat="false" ht="12" hidden="false" customHeight="false" outlineLevel="0" collapsed="false">
      <c r="BS58713" s="96" t="n">
        <f aca="false">BR58713-2.5</f>
        <v>-2.5</v>
      </c>
    </row>
    <row r="58714" customFormat="false" ht="12" hidden="false" customHeight="false" outlineLevel="0" collapsed="false">
      <c r="BS58714" s="96" t="n">
        <f aca="false">BR58714-2.5</f>
        <v>-2.5</v>
      </c>
    </row>
    <row r="58715" customFormat="false" ht="12" hidden="false" customHeight="false" outlineLevel="0" collapsed="false">
      <c r="BS58715" s="96" t="n">
        <f aca="false">BR58715-2.5</f>
        <v>-2.5</v>
      </c>
    </row>
    <row r="58716" customFormat="false" ht="12" hidden="false" customHeight="false" outlineLevel="0" collapsed="false">
      <c r="BS58716" s="96" t="n">
        <f aca="false">BR58716-2.5</f>
        <v>-2.5</v>
      </c>
    </row>
    <row r="58717" customFormat="false" ht="12" hidden="false" customHeight="false" outlineLevel="0" collapsed="false">
      <c r="BS58717" s="96" t="n">
        <f aca="false">BR58717-2.5</f>
        <v>-2.5</v>
      </c>
    </row>
    <row r="58718" customFormat="false" ht="12" hidden="false" customHeight="false" outlineLevel="0" collapsed="false">
      <c r="BS58718" s="96" t="n">
        <f aca="false">BR58718-2.5</f>
        <v>-2.5</v>
      </c>
    </row>
    <row r="58719" customFormat="false" ht="12" hidden="false" customHeight="false" outlineLevel="0" collapsed="false">
      <c r="BS58719" s="96" t="n">
        <f aca="false">BR58719-2.5</f>
        <v>-2.5</v>
      </c>
    </row>
    <row r="58720" customFormat="false" ht="12" hidden="false" customHeight="false" outlineLevel="0" collapsed="false">
      <c r="BS58720" s="96" t="n">
        <f aca="false">BR58720-2.5</f>
        <v>-2.5</v>
      </c>
    </row>
    <row r="58721" customFormat="false" ht="12" hidden="false" customHeight="false" outlineLevel="0" collapsed="false">
      <c r="BS58721" s="96" t="n">
        <f aca="false">BR58721-2.5</f>
        <v>-2.5</v>
      </c>
    </row>
    <row r="58722" customFormat="false" ht="12" hidden="false" customHeight="false" outlineLevel="0" collapsed="false">
      <c r="BS58722" s="96" t="n">
        <f aca="false">BR58722-2.5</f>
        <v>-2.5</v>
      </c>
    </row>
    <row r="58723" customFormat="false" ht="12" hidden="false" customHeight="false" outlineLevel="0" collapsed="false">
      <c r="BS58723" s="96" t="n">
        <f aca="false">BR58723-2.5</f>
        <v>-2.5</v>
      </c>
    </row>
    <row r="58724" customFormat="false" ht="12" hidden="false" customHeight="false" outlineLevel="0" collapsed="false">
      <c r="BS58724" s="96" t="n">
        <f aca="false">BR58724-2.5</f>
        <v>-2.5</v>
      </c>
    </row>
    <row r="58725" customFormat="false" ht="12" hidden="false" customHeight="false" outlineLevel="0" collapsed="false">
      <c r="BS58725" s="96" t="n">
        <f aca="false">BR58725-2.5</f>
        <v>-2.5</v>
      </c>
    </row>
    <row r="58726" customFormat="false" ht="12" hidden="false" customHeight="false" outlineLevel="0" collapsed="false">
      <c r="BS58726" s="96" t="n">
        <f aca="false">BR58726-2.5</f>
        <v>-2.5</v>
      </c>
    </row>
    <row r="58727" customFormat="false" ht="12" hidden="false" customHeight="false" outlineLevel="0" collapsed="false">
      <c r="BS58727" s="96" t="n">
        <f aca="false">BR58727-2.5</f>
        <v>-2.5</v>
      </c>
    </row>
    <row r="58728" customFormat="false" ht="12" hidden="false" customHeight="false" outlineLevel="0" collapsed="false">
      <c r="BS58728" s="96" t="n">
        <f aca="false">BR58728-2.5</f>
        <v>-2.5</v>
      </c>
    </row>
    <row r="58729" customFormat="false" ht="12" hidden="false" customHeight="false" outlineLevel="0" collapsed="false">
      <c r="BS58729" s="96" t="n">
        <f aca="false">BR58729-2.5</f>
        <v>-2.5</v>
      </c>
    </row>
    <row r="58730" customFormat="false" ht="12" hidden="false" customHeight="false" outlineLevel="0" collapsed="false">
      <c r="BS58730" s="96" t="n">
        <f aca="false">BR58730-2.5</f>
        <v>-2.5</v>
      </c>
    </row>
    <row r="58731" customFormat="false" ht="12" hidden="false" customHeight="false" outlineLevel="0" collapsed="false">
      <c r="BS58731" s="96" t="n">
        <f aca="false">BR58731-2.5</f>
        <v>-2.5</v>
      </c>
    </row>
    <row r="58732" customFormat="false" ht="12" hidden="false" customHeight="false" outlineLevel="0" collapsed="false">
      <c r="BS58732" s="96" t="n">
        <f aca="false">BR58732-2.5</f>
        <v>-2.5</v>
      </c>
    </row>
    <row r="58733" customFormat="false" ht="12" hidden="false" customHeight="false" outlineLevel="0" collapsed="false">
      <c r="BS58733" s="96" t="n">
        <f aca="false">BR58733-2.5</f>
        <v>-2.5</v>
      </c>
    </row>
    <row r="58734" customFormat="false" ht="12" hidden="false" customHeight="false" outlineLevel="0" collapsed="false">
      <c r="BS58734" s="96" t="n">
        <f aca="false">BR58734-2.5</f>
        <v>-2.5</v>
      </c>
    </row>
    <row r="58735" customFormat="false" ht="12" hidden="false" customHeight="false" outlineLevel="0" collapsed="false">
      <c r="BS58735" s="96" t="n">
        <f aca="false">BR58735-2.5</f>
        <v>-2.5</v>
      </c>
    </row>
    <row r="58736" customFormat="false" ht="12" hidden="false" customHeight="false" outlineLevel="0" collapsed="false">
      <c r="BS58736" s="96" t="n">
        <f aca="false">BR58736-2.5</f>
        <v>-2.5</v>
      </c>
    </row>
    <row r="58737" customFormat="false" ht="12" hidden="false" customHeight="false" outlineLevel="0" collapsed="false">
      <c r="BS58737" s="96" t="n">
        <f aca="false">BR58737-2.5</f>
        <v>-2.5</v>
      </c>
    </row>
    <row r="58738" customFormat="false" ht="12" hidden="false" customHeight="false" outlineLevel="0" collapsed="false">
      <c r="BS58738" s="96" t="n">
        <f aca="false">BR58738-2.5</f>
        <v>-2.5</v>
      </c>
    </row>
    <row r="58739" customFormat="false" ht="12" hidden="false" customHeight="false" outlineLevel="0" collapsed="false">
      <c r="BS58739" s="96" t="n">
        <f aca="false">BR58739-2.5</f>
        <v>-2.5</v>
      </c>
    </row>
    <row r="58740" customFormat="false" ht="12" hidden="false" customHeight="false" outlineLevel="0" collapsed="false">
      <c r="BS58740" s="96" t="n">
        <f aca="false">BR58740-2.5</f>
        <v>-2.5</v>
      </c>
    </row>
    <row r="58741" customFormat="false" ht="12" hidden="false" customHeight="false" outlineLevel="0" collapsed="false">
      <c r="BS58741" s="96" t="n">
        <f aca="false">BR58741-2.5</f>
        <v>-2.5</v>
      </c>
    </row>
    <row r="58742" customFormat="false" ht="12" hidden="false" customHeight="false" outlineLevel="0" collapsed="false">
      <c r="BS58742" s="96" t="n">
        <f aca="false">BR58742-2.5</f>
        <v>-2.5</v>
      </c>
    </row>
    <row r="58743" customFormat="false" ht="12" hidden="false" customHeight="false" outlineLevel="0" collapsed="false">
      <c r="BS58743" s="96" t="n">
        <f aca="false">BR58743-2.5</f>
        <v>-2.5</v>
      </c>
    </row>
    <row r="58744" customFormat="false" ht="12" hidden="false" customHeight="false" outlineLevel="0" collapsed="false">
      <c r="BS58744" s="96" t="n">
        <f aca="false">BR58744-2.5</f>
        <v>-2.5</v>
      </c>
    </row>
    <row r="58745" customFormat="false" ht="12" hidden="false" customHeight="false" outlineLevel="0" collapsed="false">
      <c r="BS58745" s="96" t="n">
        <f aca="false">BR58745-2.5</f>
        <v>-2.5</v>
      </c>
    </row>
    <row r="58746" customFormat="false" ht="12" hidden="false" customHeight="false" outlineLevel="0" collapsed="false">
      <c r="BS58746" s="96" t="n">
        <f aca="false">BR58746-2.5</f>
        <v>-2.5</v>
      </c>
    </row>
    <row r="58747" customFormat="false" ht="12" hidden="false" customHeight="false" outlineLevel="0" collapsed="false">
      <c r="BS58747" s="96" t="n">
        <f aca="false">BR58747-2.5</f>
        <v>-2.5</v>
      </c>
    </row>
    <row r="58748" customFormat="false" ht="12" hidden="false" customHeight="false" outlineLevel="0" collapsed="false">
      <c r="BS58748" s="96" t="n">
        <f aca="false">BR58748-2.5</f>
        <v>-2.5</v>
      </c>
    </row>
    <row r="58749" customFormat="false" ht="12" hidden="false" customHeight="false" outlineLevel="0" collapsed="false">
      <c r="BS58749" s="96" t="n">
        <f aca="false">BR58749-2.5</f>
        <v>-2.5</v>
      </c>
    </row>
    <row r="58750" customFormat="false" ht="12" hidden="false" customHeight="false" outlineLevel="0" collapsed="false">
      <c r="BS58750" s="96" t="n">
        <f aca="false">BR58750-2.5</f>
        <v>-2.5</v>
      </c>
    </row>
    <row r="58751" customFormat="false" ht="12" hidden="false" customHeight="false" outlineLevel="0" collapsed="false">
      <c r="BS58751" s="96" t="n">
        <f aca="false">BR58751-2.5</f>
        <v>-2.5</v>
      </c>
    </row>
    <row r="58752" customFormat="false" ht="12" hidden="false" customHeight="false" outlineLevel="0" collapsed="false">
      <c r="BS58752" s="96" t="n">
        <f aca="false">BR58752-2.5</f>
        <v>-2.5</v>
      </c>
    </row>
    <row r="58753" customFormat="false" ht="12" hidden="false" customHeight="false" outlineLevel="0" collapsed="false">
      <c r="BS58753" s="96" t="n">
        <f aca="false">BR58753-2.5</f>
        <v>-2.5</v>
      </c>
    </row>
    <row r="58754" customFormat="false" ht="12" hidden="false" customHeight="false" outlineLevel="0" collapsed="false">
      <c r="BS58754" s="96" t="n">
        <f aca="false">BR58754-2.5</f>
        <v>-2.5</v>
      </c>
    </row>
    <row r="58755" customFormat="false" ht="12" hidden="false" customHeight="false" outlineLevel="0" collapsed="false">
      <c r="BS58755" s="96" t="n">
        <f aca="false">BR58755-2.5</f>
        <v>-2.5</v>
      </c>
    </row>
    <row r="58756" customFormat="false" ht="12" hidden="false" customHeight="false" outlineLevel="0" collapsed="false">
      <c r="BS58756" s="96" t="n">
        <f aca="false">BR58756-2.5</f>
        <v>-2.5</v>
      </c>
    </row>
    <row r="58757" customFormat="false" ht="12" hidden="false" customHeight="false" outlineLevel="0" collapsed="false">
      <c r="BS58757" s="96" t="n">
        <f aca="false">BR58757-2.5</f>
        <v>-2.5</v>
      </c>
    </row>
    <row r="58758" customFormat="false" ht="12" hidden="false" customHeight="false" outlineLevel="0" collapsed="false">
      <c r="BS58758" s="96" t="n">
        <f aca="false">BR58758-2.5</f>
        <v>-2.5</v>
      </c>
    </row>
    <row r="58759" customFormat="false" ht="12" hidden="false" customHeight="false" outlineLevel="0" collapsed="false">
      <c r="BS58759" s="96" t="n">
        <f aca="false">BR58759-2.5</f>
        <v>-2.5</v>
      </c>
    </row>
    <row r="58760" customFormat="false" ht="12" hidden="false" customHeight="false" outlineLevel="0" collapsed="false">
      <c r="BS58760" s="96" t="n">
        <f aca="false">BR58760-2.5</f>
        <v>-2.5</v>
      </c>
    </row>
    <row r="58761" customFormat="false" ht="12" hidden="false" customHeight="false" outlineLevel="0" collapsed="false">
      <c r="BS58761" s="96" t="n">
        <f aca="false">BR58761-2.5</f>
        <v>-2.5</v>
      </c>
    </row>
    <row r="58762" customFormat="false" ht="12" hidden="false" customHeight="false" outlineLevel="0" collapsed="false">
      <c r="BS58762" s="96" t="n">
        <f aca="false">BR58762-2.5</f>
        <v>-2.5</v>
      </c>
    </row>
    <row r="58763" customFormat="false" ht="12" hidden="false" customHeight="false" outlineLevel="0" collapsed="false">
      <c r="BS58763" s="96" t="n">
        <f aca="false">BR58763-2.5</f>
        <v>-2.5</v>
      </c>
    </row>
    <row r="58764" customFormat="false" ht="12" hidden="false" customHeight="false" outlineLevel="0" collapsed="false">
      <c r="BS58764" s="96" t="n">
        <f aca="false">BR58764-2.5</f>
        <v>-2.5</v>
      </c>
    </row>
    <row r="58765" customFormat="false" ht="12" hidden="false" customHeight="false" outlineLevel="0" collapsed="false">
      <c r="BS58765" s="96" t="n">
        <f aca="false">BR58765-2.5</f>
        <v>-2.5</v>
      </c>
    </row>
    <row r="58766" customFormat="false" ht="12" hidden="false" customHeight="false" outlineLevel="0" collapsed="false">
      <c r="BS58766" s="96" t="n">
        <f aca="false">BR58766-2.5</f>
        <v>-2.5</v>
      </c>
    </row>
    <row r="58767" customFormat="false" ht="12" hidden="false" customHeight="false" outlineLevel="0" collapsed="false">
      <c r="BS58767" s="96" t="n">
        <f aca="false">BR58767-2.5</f>
        <v>-2.5</v>
      </c>
    </row>
    <row r="58768" customFormat="false" ht="12" hidden="false" customHeight="false" outlineLevel="0" collapsed="false">
      <c r="BS58768" s="96" t="n">
        <f aca="false">BR58768-2.5</f>
        <v>-2.5</v>
      </c>
    </row>
    <row r="58769" customFormat="false" ht="12" hidden="false" customHeight="false" outlineLevel="0" collapsed="false">
      <c r="BS58769" s="96" t="n">
        <f aca="false">BR58769-2.5</f>
        <v>-2.5</v>
      </c>
    </row>
    <row r="58770" customFormat="false" ht="12" hidden="false" customHeight="false" outlineLevel="0" collapsed="false">
      <c r="BS58770" s="96" t="n">
        <f aca="false">BR58770-2.5</f>
        <v>-2.5</v>
      </c>
    </row>
    <row r="58771" customFormat="false" ht="12" hidden="false" customHeight="false" outlineLevel="0" collapsed="false">
      <c r="BS58771" s="96" t="n">
        <f aca="false">BR58771-2.5</f>
        <v>-2.5</v>
      </c>
    </row>
    <row r="58772" customFormat="false" ht="12" hidden="false" customHeight="false" outlineLevel="0" collapsed="false">
      <c r="BS58772" s="96" t="n">
        <f aca="false">BR58772-2.5</f>
        <v>-2.5</v>
      </c>
    </row>
    <row r="58773" customFormat="false" ht="12" hidden="false" customHeight="false" outlineLevel="0" collapsed="false">
      <c r="BS58773" s="96" t="n">
        <f aca="false">BR58773-2.5</f>
        <v>-2.5</v>
      </c>
    </row>
    <row r="58774" customFormat="false" ht="12" hidden="false" customHeight="false" outlineLevel="0" collapsed="false">
      <c r="BS58774" s="96" t="n">
        <f aca="false">BR58774-2.5</f>
        <v>-2.5</v>
      </c>
    </row>
    <row r="58775" customFormat="false" ht="12" hidden="false" customHeight="false" outlineLevel="0" collapsed="false">
      <c r="BS58775" s="96" t="n">
        <f aca="false">BR58775-2.5</f>
        <v>-2.5</v>
      </c>
    </row>
    <row r="58776" customFormat="false" ht="12" hidden="false" customHeight="false" outlineLevel="0" collapsed="false">
      <c r="BS58776" s="96" t="n">
        <f aca="false">BR58776-2.5</f>
        <v>-2.5</v>
      </c>
    </row>
    <row r="58777" customFormat="false" ht="12" hidden="false" customHeight="false" outlineLevel="0" collapsed="false">
      <c r="BS58777" s="96" t="n">
        <f aca="false">BR58777-2.5</f>
        <v>-2.5</v>
      </c>
    </row>
    <row r="58778" customFormat="false" ht="12" hidden="false" customHeight="false" outlineLevel="0" collapsed="false">
      <c r="BS58778" s="96" t="n">
        <f aca="false">BR58778-2.5</f>
        <v>-2.5</v>
      </c>
    </row>
    <row r="58779" customFormat="false" ht="12" hidden="false" customHeight="false" outlineLevel="0" collapsed="false">
      <c r="BS58779" s="96" t="n">
        <f aca="false">BR58779-2.5</f>
        <v>-2.5</v>
      </c>
    </row>
    <row r="58780" customFormat="false" ht="12" hidden="false" customHeight="false" outlineLevel="0" collapsed="false">
      <c r="BS58780" s="96" t="n">
        <f aca="false">BR58780-2.5</f>
        <v>-2.5</v>
      </c>
    </row>
    <row r="58781" customFormat="false" ht="12" hidden="false" customHeight="false" outlineLevel="0" collapsed="false">
      <c r="BS58781" s="96" t="n">
        <f aca="false">BR58781-2.5</f>
        <v>-2.5</v>
      </c>
    </row>
    <row r="58782" customFormat="false" ht="12" hidden="false" customHeight="false" outlineLevel="0" collapsed="false">
      <c r="BS58782" s="96" t="n">
        <f aca="false">BR58782-2.5</f>
        <v>-2.5</v>
      </c>
    </row>
    <row r="58783" customFormat="false" ht="12" hidden="false" customHeight="false" outlineLevel="0" collapsed="false">
      <c r="BS58783" s="96" t="n">
        <f aca="false">BR58783-2.5</f>
        <v>-2.5</v>
      </c>
    </row>
    <row r="58784" customFormat="false" ht="12" hidden="false" customHeight="false" outlineLevel="0" collapsed="false">
      <c r="BS58784" s="96" t="n">
        <f aca="false">BR58784-2.5</f>
        <v>-2.5</v>
      </c>
    </row>
    <row r="58785" customFormat="false" ht="12" hidden="false" customHeight="false" outlineLevel="0" collapsed="false">
      <c r="BS58785" s="96" t="n">
        <f aca="false">BR58785-2.5</f>
        <v>-2.5</v>
      </c>
    </row>
    <row r="58786" customFormat="false" ht="12" hidden="false" customHeight="false" outlineLevel="0" collapsed="false">
      <c r="BS58786" s="96" t="n">
        <f aca="false">BR58786-2.5</f>
        <v>-2.5</v>
      </c>
    </row>
    <row r="58787" customFormat="false" ht="12" hidden="false" customHeight="false" outlineLevel="0" collapsed="false">
      <c r="BS58787" s="96" t="n">
        <f aca="false">BR58787-2.5</f>
        <v>-2.5</v>
      </c>
    </row>
    <row r="58788" customFormat="false" ht="12" hidden="false" customHeight="false" outlineLevel="0" collapsed="false">
      <c r="BS58788" s="96" t="n">
        <f aca="false">BR58788-2.5</f>
        <v>-2.5</v>
      </c>
    </row>
    <row r="58789" customFormat="false" ht="12" hidden="false" customHeight="false" outlineLevel="0" collapsed="false">
      <c r="BS58789" s="96" t="n">
        <f aca="false">BR58789-2.5</f>
        <v>-2.5</v>
      </c>
    </row>
    <row r="58790" customFormat="false" ht="12" hidden="false" customHeight="false" outlineLevel="0" collapsed="false">
      <c r="BS58790" s="96" t="n">
        <f aca="false">BR58790-2.5</f>
        <v>-2.5</v>
      </c>
    </row>
    <row r="58791" customFormat="false" ht="12" hidden="false" customHeight="false" outlineLevel="0" collapsed="false">
      <c r="BS58791" s="96" t="n">
        <f aca="false">BR58791-2.5</f>
        <v>-2.5</v>
      </c>
    </row>
    <row r="58792" customFormat="false" ht="12" hidden="false" customHeight="false" outlineLevel="0" collapsed="false">
      <c r="BS58792" s="96" t="n">
        <f aca="false">BR58792-2.5</f>
        <v>-2.5</v>
      </c>
    </row>
    <row r="58793" customFormat="false" ht="12" hidden="false" customHeight="false" outlineLevel="0" collapsed="false">
      <c r="BS58793" s="96" t="n">
        <f aca="false">BR58793-2.5</f>
        <v>-2.5</v>
      </c>
    </row>
    <row r="58794" customFormat="false" ht="12" hidden="false" customHeight="false" outlineLevel="0" collapsed="false">
      <c r="BS58794" s="96" t="n">
        <f aca="false">BR58794-2.5</f>
        <v>-2.5</v>
      </c>
    </row>
    <row r="58795" customFormat="false" ht="12" hidden="false" customHeight="false" outlineLevel="0" collapsed="false">
      <c r="BS58795" s="96" t="n">
        <f aca="false">BR58795-2.5</f>
        <v>-2.5</v>
      </c>
    </row>
    <row r="58796" customFormat="false" ht="12" hidden="false" customHeight="false" outlineLevel="0" collapsed="false">
      <c r="BS58796" s="96" t="n">
        <f aca="false">BR58796-2.5</f>
        <v>-2.5</v>
      </c>
    </row>
    <row r="58797" customFormat="false" ht="12" hidden="false" customHeight="false" outlineLevel="0" collapsed="false">
      <c r="BS58797" s="96" t="n">
        <f aca="false">BR58797-2.5</f>
        <v>-2.5</v>
      </c>
    </row>
    <row r="58798" customFormat="false" ht="12" hidden="false" customHeight="false" outlineLevel="0" collapsed="false">
      <c r="BS58798" s="96" t="n">
        <f aca="false">BR58798-2.5</f>
        <v>-2.5</v>
      </c>
    </row>
    <row r="58799" customFormat="false" ht="12" hidden="false" customHeight="false" outlineLevel="0" collapsed="false">
      <c r="BS58799" s="96" t="n">
        <f aca="false">BR58799-2.5</f>
        <v>-2.5</v>
      </c>
    </row>
    <row r="58800" customFormat="false" ht="12" hidden="false" customHeight="false" outlineLevel="0" collapsed="false">
      <c r="BS58800" s="96" t="n">
        <f aca="false">BR58800-2.5</f>
        <v>-2.5</v>
      </c>
    </row>
    <row r="58801" customFormat="false" ht="12" hidden="false" customHeight="false" outlineLevel="0" collapsed="false">
      <c r="BS58801" s="96" t="n">
        <f aca="false">BR58801-2.5</f>
        <v>-2.5</v>
      </c>
    </row>
    <row r="58802" customFormat="false" ht="12" hidden="false" customHeight="false" outlineLevel="0" collapsed="false">
      <c r="BS58802" s="96" t="n">
        <f aca="false">BR58802-2.5</f>
        <v>-2.5</v>
      </c>
    </row>
    <row r="58803" customFormat="false" ht="12" hidden="false" customHeight="false" outlineLevel="0" collapsed="false">
      <c r="BS58803" s="96" t="n">
        <f aca="false">BR58803-2.5</f>
        <v>-2.5</v>
      </c>
    </row>
    <row r="58804" customFormat="false" ht="12" hidden="false" customHeight="false" outlineLevel="0" collapsed="false">
      <c r="BS58804" s="96" t="n">
        <f aca="false">BR58804-2.5</f>
        <v>-2.5</v>
      </c>
    </row>
    <row r="58805" customFormat="false" ht="12" hidden="false" customHeight="false" outlineLevel="0" collapsed="false">
      <c r="BS58805" s="96" t="n">
        <f aca="false">BR58805-2.5</f>
        <v>-2.5</v>
      </c>
    </row>
    <row r="58806" customFormat="false" ht="12" hidden="false" customHeight="false" outlineLevel="0" collapsed="false">
      <c r="BS58806" s="96" t="n">
        <f aca="false">BR58806-2.5</f>
        <v>-2.5</v>
      </c>
    </row>
    <row r="58807" customFormat="false" ht="12" hidden="false" customHeight="false" outlineLevel="0" collapsed="false">
      <c r="BS58807" s="96" t="n">
        <f aca="false">BR58807-2.5</f>
        <v>-2.5</v>
      </c>
    </row>
    <row r="58808" customFormat="false" ht="12" hidden="false" customHeight="false" outlineLevel="0" collapsed="false">
      <c r="BS58808" s="96" t="n">
        <f aca="false">BR58808-2.5</f>
        <v>-2.5</v>
      </c>
    </row>
    <row r="58809" customFormat="false" ht="12" hidden="false" customHeight="false" outlineLevel="0" collapsed="false">
      <c r="BS58809" s="96" t="n">
        <f aca="false">BR58809-2.5</f>
        <v>-2.5</v>
      </c>
    </row>
    <row r="58810" customFormat="false" ht="12" hidden="false" customHeight="false" outlineLevel="0" collapsed="false">
      <c r="BS58810" s="96" t="n">
        <f aca="false">BR58810-2.5</f>
        <v>-2.5</v>
      </c>
    </row>
    <row r="58811" customFormat="false" ht="12" hidden="false" customHeight="false" outlineLevel="0" collapsed="false">
      <c r="BS58811" s="96" t="n">
        <f aca="false">BR58811-2.5</f>
        <v>-2.5</v>
      </c>
    </row>
    <row r="58812" customFormat="false" ht="12" hidden="false" customHeight="false" outlineLevel="0" collapsed="false">
      <c r="BS58812" s="96" t="n">
        <f aca="false">BR58812-2.5</f>
        <v>-2.5</v>
      </c>
    </row>
    <row r="58813" customFormat="false" ht="12" hidden="false" customHeight="false" outlineLevel="0" collapsed="false">
      <c r="BS58813" s="96" t="n">
        <f aca="false">BR58813-2.5</f>
        <v>-2.5</v>
      </c>
    </row>
    <row r="58814" customFormat="false" ht="12" hidden="false" customHeight="false" outlineLevel="0" collapsed="false">
      <c r="BS58814" s="96" t="n">
        <f aca="false">BR58814-2.5</f>
        <v>-2.5</v>
      </c>
    </row>
    <row r="58815" customFormat="false" ht="12" hidden="false" customHeight="false" outlineLevel="0" collapsed="false">
      <c r="BS58815" s="96" t="n">
        <f aca="false">BR58815-2.5</f>
        <v>-2.5</v>
      </c>
    </row>
    <row r="58816" customFormat="false" ht="12" hidden="false" customHeight="false" outlineLevel="0" collapsed="false">
      <c r="BS58816" s="96" t="n">
        <f aca="false">BR58816-2.5</f>
        <v>-2.5</v>
      </c>
    </row>
    <row r="58817" customFormat="false" ht="12" hidden="false" customHeight="false" outlineLevel="0" collapsed="false">
      <c r="BS58817" s="96" t="n">
        <f aca="false">BR58817-2.5</f>
        <v>-2.5</v>
      </c>
    </row>
    <row r="58818" customFormat="false" ht="12" hidden="false" customHeight="false" outlineLevel="0" collapsed="false">
      <c r="BS58818" s="96" t="n">
        <f aca="false">BR58818-2.5</f>
        <v>-2.5</v>
      </c>
    </row>
    <row r="58819" customFormat="false" ht="12" hidden="false" customHeight="false" outlineLevel="0" collapsed="false">
      <c r="BS58819" s="96" t="n">
        <f aca="false">BR58819-2.5</f>
        <v>-2.5</v>
      </c>
    </row>
    <row r="58820" customFormat="false" ht="12" hidden="false" customHeight="false" outlineLevel="0" collapsed="false">
      <c r="BS58820" s="96" t="n">
        <f aca="false">BR58820-2.5</f>
        <v>-2.5</v>
      </c>
    </row>
    <row r="58821" customFormat="false" ht="12" hidden="false" customHeight="false" outlineLevel="0" collapsed="false">
      <c r="BS58821" s="96" t="n">
        <f aca="false">BR58821-2.5</f>
        <v>-2.5</v>
      </c>
    </row>
    <row r="58822" customFormat="false" ht="12" hidden="false" customHeight="false" outlineLevel="0" collapsed="false">
      <c r="BS58822" s="96" t="n">
        <f aca="false">BR58822-2.5</f>
        <v>-2.5</v>
      </c>
    </row>
    <row r="58823" customFormat="false" ht="12" hidden="false" customHeight="false" outlineLevel="0" collapsed="false">
      <c r="BS58823" s="96" t="n">
        <f aca="false">BR58823-2.5</f>
        <v>-2.5</v>
      </c>
    </row>
    <row r="58824" customFormat="false" ht="12" hidden="false" customHeight="false" outlineLevel="0" collapsed="false">
      <c r="BS58824" s="96" t="n">
        <f aca="false">BR58824-2.5</f>
        <v>-2.5</v>
      </c>
    </row>
    <row r="58825" customFormat="false" ht="12" hidden="false" customHeight="false" outlineLevel="0" collapsed="false">
      <c r="BS58825" s="96" t="n">
        <f aca="false">BR58825-2.5</f>
        <v>-2.5</v>
      </c>
    </row>
    <row r="58826" customFormat="false" ht="12" hidden="false" customHeight="false" outlineLevel="0" collapsed="false">
      <c r="BS58826" s="96" t="n">
        <f aca="false">BR58826-2.5</f>
        <v>-2.5</v>
      </c>
    </row>
    <row r="58827" customFormat="false" ht="12" hidden="false" customHeight="false" outlineLevel="0" collapsed="false">
      <c r="BS58827" s="96" t="n">
        <f aca="false">BR58827-2.5</f>
        <v>-2.5</v>
      </c>
    </row>
    <row r="58828" customFormat="false" ht="12" hidden="false" customHeight="false" outlineLevel="0" collapsed="false">
      <c r="BS58828" s="96" t="n">
        <f aca="false">BR58828-2.5</f>
        <v>-2.5</v>
      </c>
    </row>
    <row r="58829" customFormat="false" ht="12" hidden="false" customHeight="false" outlineLevel="0" collapsed="false">
      <c r="BS58829" s="96" t="n">
        <f aca="false">BR58829-2.5</f>
        <v>-2.5</v>
      </c>
    </row>
    <row r="58830" customFormat="false" ht="12" hidden="false" customHeight="false" outlineLevel="0" collapsed="false">
      <c r="BS58830" s="96" t="n">
        <f aca="false">BR58830-2.5</f>
        <v>-2.5</v>
      </c>
    </row>
    <row r="58831" customFormat="false" ht="12" hidden="false" customHeight="false" outlineLevel="0" collapsed="false">
      <c r="BS58831" s="96" t="n">
        <f aca="false">BR58831-2.5</f>
        <v>-2.5</v>
      </c>
    </row>
    <row r="58832" customFormat="false" ht="12" hidden="false" customHeight="false" outlineLevel="0" collapsed="false">
      <c r="BS58832" s="96" t="n">
        <f aca="false">BR58832-2.5</f>
        <v>-2.5</v>
      </c>
    </row>
    <row r="58833" customFormat="false" ht="12" hidden="false" customHeight="false" outlineLevel="0" collapsed="false">
      <c r="BS58833" s="96" t="n">
        <f aca="false">BR58833-2.5</f>
        <v>-2.5</v>
      </c>
    </row>
    <row r="58834" customFormat="false" ht="12" hidden="false" customHeight="false" outlineLevel="0" collapsed="false">
      <c r="BS58834" s="96" t="n">
        <f aca="false">BR58834-2.5</f>
        <v>-2.5</v>
      </c>
    </row>
    <row r="58835" customFormat="false" ht="12" hidden="false" customHeight="false" outlineLevel="0" collapsed="false">
      <c r="BS58835" s="96" t="n">
        <f aca="false">BR58835-2.5</f>
        <v>-2.5</v>
      </c>
    </row>
    <row r="58836" customFormat="false" ht="12" hidden="false" customHeight="false" outlineLevel="0" collapsed="false">
      <c r="BS58836" s="96" t="n">
        <f aca="false">BR58836-2.5</f>
        <v>-2.5</v>
      </c>
    </row>
    <row r="58837" customFormat="false" ht="12" hidden="false" customHeight="false" outlineLevel="0" collapsed="false">
      <c r="BS58837" s="96" t="n">
        <f aca="false">BR58837-2.5</f>
        <v>-2.5</v>
      </c>
    </row>
    <row r="58838" customFormat="false" ht="12" hidden="false" customHeight="false" outlineLevel="0" collapsed="false">
      <c r="BS58838" s="96" t="n">
        <f aca="false">BR58838-2.5</f>
        <v>-2.5</v>
      </c>
    </row>
    <row r="58839" customFormat="false" ht="12" hidden="false" customHeight="false" outlineLevel="0" collapsed="false">
      <c r="BS58839" s="96" t="n">
        <f aca="false">BR58839-2.5</f>
        <v>-2.5</v>
      </c>
    </row>
    <row r="58840" customFormat="false" ht="12" hidden="false" customHeight="false" outlineLevel="0" collapsed="false">
      <c r="BS58840" s="96" t="n">
        <f aca="false">BR58840-2.5</f>
        <v>-2.5</v>
      </c>
    </row>
    <row r="58841" customFormat="false" ht="12" hidden="false" customHeight="false" outlineLevel="0" collapsed="false">
      <c r="BS58841" s="96" t="n">
        <f aca="false">BR58841-2.5</f>
        <v>-2.5</v>
      </c>
    </row>
    <row r="58842" customFormat="false" ht="12" hidden="false" customHeight="false" outlineLevel="0" collapsed="false">
      <c r="BS58842" s="96" t="n">
        <f aca="false">BR58842-2.5</f>
        <v>-2.5</v>
      </c>
    </row>
    <row r="58843" customFormat="false" ht="12" hidden="false" customHeight="false" outlineLevel="0" collapsed="false">
      <c r="BS58843" s="96" t="n">
        <f aca="false">BR58843-2.5</f>
        <v>-2.5</v>
      </c>
    </row>
    <row r="58844" customFormat="false" ht="12" hidden="false" customHeight="false" outlineLevel="0" collapsed="false">
      <c r="BS58844" s="96" t="n">
        <f aca="false">BR58844-2.5</f>
        <v>-2.5</v>
      </c>
    </row>
    <row r="58845" customFormat="false" ht="12" hidden="false" customHeight="false" outlineLevel="0" collapsed="false">
      <c r="BS58845" s="96" t="n">
        <f aca="false">BR58845-2.5</f>
        <v>-2.5</v>
      </c>
    </row>
    <row r="58846" customFormat="false" ht="12" hidden="false" customHeight="false" outlineLevel="0" collapsed="false">
      <c r="BS58846" s="96" t="n">
        <f aca="false">BR58846-2.5</f>
        <v>-2.5</v>
      </c>
    </row>
    <row r="58847" customFormat="false" ht="12" hidden="false" customHeight="false" outlineLevel="0" collapsed="false">
      <c r="BS58847" s="96" t="n">
        <f aca="false">BR58847-2.5</f>
        <v>-2.5</v>
      </c>
    </row>
    <row r="58848" customFormat="false" ht="12" hidden="false" customHeight="false" outlineLevel="0" collapsed="false">
      <c r="BS58848" s="96" t="n">
        <f aca="false">BR58848-2.5</f>
        <v>-2.5</v>
      </c>
    </row>
    <row r="58849" customFormat="false" ht="12" hidden="false" customHeight="false" outlineLevel="0" collapsed="false">
      <c r="BS58849" s="96" t="n">
        <f aca="false">BR58849-2.5</f>
        <v>-2.5</v>
      </c>
    </row>
    <row r="58850" customFormat="false" ht="12" hidden="false" customHeight="false" outlineLevel="0" collapsed="false">
      <c r="BS58850" s="96" t="n">
        <f aca="false">BR58850-2.5</f>
        <v>-2.5</v>
      </c>
    </row>
    <row r="58851" customFormat="false" ht="12" hidden="false" customHeight="false" outlineLevel="0" collapsed="false">
      <c r="BS58851" s="96" t="n">
        <f aca="false">BR58851-2.5</f>
        <v>-2.5</v>
      </c>
    </row>
    <row r="58852" customFormat="false" ht="12" hidden="false" customHeight="false" outlineLevel="0" collapsed="false">
      <c r="BS58852" s="96" t="n">
        <f aca="false">BR58852-2.5</f>
        <v>-2.5</v>
      </c>
    </row>
    <row r="58853" customFormat="false" ht="12" hidden="false" customHeight="false" outlineLevel="0" collapsed="false">
      <c r="BS58853" s="96" t="n">
        <f aca="false">BR58853-2.5</f>
        <v>-2.5</v>
      </c>
    </row>
    <row r="58854" customFormat="false" ht="12" hidden="false" customHeight="false" outlineLevel="0" collapsed="false">
      <c r="BS58854" s="96" t="n">
        <f aca="false">BR58854-2.5</f>
        <v>-2.5</v>
      </c>
    </row>
    <row r="58855" customFormat="false" ht="12" hidden="false" customHeight="false" outlineLevel="0" collapsed="false">
      <c r="BS58855" s="96" t="n">
        <f aca="false">BR58855-2.5</f>
        <v>-2.5</v>
      </c>
    </row>
    <row r="58856" customFormat="false" ht="12" hidden="false" customHeight="false" outlineLevel="0" collapsed="false">
      <c r="BS58856" s="96" t="n">
        <f aca="false">BR58856-2.5</f>
        <v>-2.5</v>
      </c>
    </row>
    <row r="58857" customFormat="false" ht="12" hidden="false" customHeight="false" outlineLevel="0" collapsed="false">
      <c r="BS58857" s="96" t="n">
        <f aca="false">BR58857-2.5</f>
        <v>-2.5</v>
      </c>
    </row>
    <row r="58858" customFormat="false" ht="12" hidden="false" customHeight="false" outlineLevel="0" collapsed="false">
      <c r="BS58858" s="96" t="n">
        <f aca="false">BR58858-2.5</f>
        <v>-2.5</v>
      </c>
    </row>
    <row r="58859" customFormat="false" ht="12" hidden="false" customHeight="false" outlineLevel="0" collapsed="false">
      <c r="BS58859" s="96" t="n">
        <f aca="false">BR58859-2.5</f>
        <v>-2.5</v>
      </c>
    </row>
    <row r="58860" customFormat="false" ht="12" hidden="false" customHeight="false" outlineLevel="0" collapsed="false">
      <c r="BS58860" s="96" t="n">
        <f aca="false">BR58860-2.5</f>
        <v>-2.5</v>
      </c>
    </row>
    <row r="58861" customFormat="false" ht="12" hidden="false" customHeight="false" outlineLevel="0" collapsed="false">
      <c r="BS58861" s="96" t="n">
        <f aca="false">BR58861-2.5</f>
        <v>-2.5</v>
      </c>
    </row>
    <row r="58862" customFormat="false" ht="12" hidden="false" customHeight="false" outlineLevel="0" collapsed="false">
      <c r="BS58862" s="96" t="n">
        <f aca="false">BR58862-2.5</f>
        <v>-2.5</v>
      </c>
    </row>
    <row r="58863" customFormat="false" ht="12" hidden="false" customHeight="false" outlineLevel="0" collapsed="false">
      <c r="BS58863" s="96" t="n">
        <f aca="false">BR58863-2.5</f>
        <v>-2.5</v>
      </c>
    </row>
    <row r="58864" customFormat="false" ht="12" hidden="false" customHeight="false" outlineLevel="0" collapsed="false">
      <c r="BS58864" s="96" t="n">
        <f aca="false">BR58864-2.5</f>
        <v>-2.5</v>
      </c>
    </row>
    <row r="58865" customFormat="false" ht="12" hidden="false" customHeight="false" outlineLevel="0" collapsed="false">
      <c r="BS58865" s="96" t="n">
        <f aca="false">BR58865-2.5</f>
        <v>-2.5</v>
      </c>
    </row>
    <row r="58866" customFormat="false" ht="12" hidden="false" customHeight="false" outlineLevel="0" collapsed="false">
      <c r="BS58866" s="96" t="n">
        <f aca="false">BR58866-2.5</f>
        <v>-2.5</v>
      </c>
    </row>
    <row r="58867" customFormat="false" ht="12" hidden="false" customHeight="false" outlineLevel="0" collapsed="false">
      <c r="BS58867" s="96" t="n">
        <f aca="false">BR58867-2.5</f>
        <v>-2.5</v>
      </c>
    </row>
    <row r="58868" customFormat="false" ht="12" hidden="false" customHeight="false" outlineLevel="0" collapsed="false">
      <c r="BS58868" s="96" t="n">
        <f aca="false">BR58868-2.5</f>
        <v>-2.5</v>
      </c>
    </row>
    <row r="58869" customFormat="false" ht="12" hidden="false" customHeight="false" outlineLevel="0" collapsed="false">
      <c r="BS58869" s="96" t="n">
        <f aca="false">BR58869-2.5</f>
        <v>-2.5</v>
      </c>
    </row>
    <row r="58870" customFormat="false" ht="12" hidden="false" customHeight="false" outlineLevel="0" collapsed="false">
      <c r="BS58870" s="96" t="n">
        <f aca="false">BR58870-2.5</f>
        <v>-2.5</v>
      </c>
    </row>
    <row r="58871" customFormat="false" ht="12" hidden="false" customHeight="false" outlineLevel="0" collapsed="false">
      <c r="BS58871" s="96" t="n">
        <f aca="false">BR58871-2.5</f>
        <v>-2.5</v>
      </c>
    </row>
    <row r="58872" customFormat="false" ht="12" hidden="false" customHeight="false" outlineLevel="0" collapsed="false">
      <c r="BS58872" s="96" t="n">
        <f aca="false">BR58872-2.5</f>
        <v>-2.5</v>
      </c>
    </row>
    <row r="58873" customFormat="false" ht="12" hidden="false" customHeight="false" outlineLevel="0" collapsed="false">
      <c r="BS58873" s="96" t="n">
        <f aca="false">BR58873-2.5</f>
        <v>-2.5</v>
      </c>
    </row>
    <row r="58874" customFormat="false" ht="12" hidden="false" customHeight="false" outlineLevel="0" collapsed="false">
      <c r="BS58874" s="96" t="n">
        <f aca="false">BR58874-2.5</f>
        <v>-2.5</v>
      </c>
    </row>
    <row r="58875" customFormat="false" ht="12" hidden="false" customHeight="false" outlineLevel="0" collapsed="false">
      <c r="BS58875" s="96" t="n">
        <f aca="false">BR58875-2.5</f>
        <v>-2.5</v>
      </c>
    </row>
    <row r="58876" customFormat="false" ht="12" hidden="false" customHeight="false" outlineLevel="0" collapsed="false">
      <c r="BS58876" s="96" t="n">
        <f aca="false">BR58876-2.5</f>
        <v>-2.5</v>
      </c>
    </row>
    <row r="58877" customFormat="false" ht="12" hidden="false" customHeight="false" outlineLevel="0" collapsed="false">
      <c r="BS58877" s="96" t="n">
        <f aca="false">BR58877-2.5</f>
        <v>-2.5</v>
      </c>
    </row>
    <row r="58878" customFormat="false" ht="12" hidden="false" customHeight="false" outlineLevel="0" collapsed="false">
      <c r="BS58878" s="96" t="n">
        <f aca="false">BR58878-2.5</f>
        <v>-2.5</v>
      </c>
    </row>
    <row r="58879" customFormat="false" ht="12" hidden="false" customHeight="false" outlineLevel="0" collapsed="false">
      <c r="BS58879" s="96" t="n">
        <f aca="false">BR58879-2.5</f>
        <v>-2.5</v>
      </c>
    </row>
    <row r="58880" customFormat="false" ht="12" hidden="false" customHeight="false" outlineLevel="0" collapsed="false">
      <c r="BS58880" s="96" t="n">
        <f aca="false">BR58880-2.5</f>
        <v>-2.5</v>
      </c>
    </row>
    <row r="58881" customFormat="false" ht="12" hidden="false" customHeight="false" outlineLevel="0" collapsed="false">
      <c r="BS58881" s="96" t="n">
        <f aca="false">BR58881-2.5</f>
        <v>-2.5</v>
      </c>
    </row>
    <row r="58882" customFormat="false" ht="12" hidden="false" customHeight="false" outlineLevel="0" collapsed="false">
      <c r="BS58882" s="96" t="n">
        <f aca="false">BR58882-2.5</f>
        <v>-2.5</v>
      </c>
    </row>
    <row r="58883" customFormat="false" ht="12" hidden="false" customHeight="false" outlineLevel="0" collapsed="false">
      <c r="BS58883" s="96" t="n">
        <f aca="false">BR58883-2.5</f>
        <v>-2.5</v>
      </c>
    </row>
    <row r="58884" customFormat="false" ht="12" hidden="false" customHeight="false" outlineLevel="0" collapsed="false">
      <c r="BS58884" s="96" t="n">
        <f aca="false">BR58884-2.5</f>
        <v>-2.5</v>
      </c>
    </row>
    <row r="58885" customFormat="false" ht="12" hidden="false" customHeight="false" outlineLevel="0" collapsed="false">
      <c r="BS58885" s="96" t="n">
        <f aca="false">BR58885-2.5</f>
        <v>-2.5</v>
      </c>
    </row>
    <row r="58886" customFormat="false" ht="12" hidden="false" customHeight="false" outlineLevel="0" collapsed="false">
      <c r="BS58886" s="96" t="n">
        <f aca="false">BR58886-2.5</f>
        <v>-2.5</v>
      </c>
    </row>
    <row r="58887" customFormat="false" ht="12" hidden="false" customHeight="false" outlineLevel="0" collapsed="false">
      <c r="BS58887" s="96" t="n">
        <f aca="false">BR58887-2.5</f>
        <v>-2.5</v>
      </c>
    </row>
    <row r="58888" customFormat="false" ht="12" hidden="false" customHeight="false" outlineLevel="0" collapsed="false">
      <c r="BS58888" s="96" t="n">
        <f aca="false">BR58888-2.5</f>
        <v>-2.5</v>
      </c>
    </row>
    <row r="58889" customFormat="false" ht="12" hidden="false" customHeight="false" outlineLevel="0" collapsed="false">
      <c r="BS58889" s="96" t="n">
        <f aca="false">BR58889-2.5</f>
        <v>-2.5</v>
      </c>
    </row>
    <row r="58890" customFormat="false" ht="12" hidden="false" customHeight="false" outlineLevel="0" collapsed="false">
      <c r="BS58890" s="96" t="n">
        <f aca="false">BR58890-2.5</f>
        <v>-2.5</v>
      </c>
    </row>
    <row r="58891" customFormat="false" ht="12" hidden="false" customHeight="false" outlineLevel="0" collapsed="false">
      <c r="BS58891" s="96" t="n">
        <f aca="false">BR58891-2.5</f>
        <v>-2.5</v>
      </c>
    </row>
    <row r="58892" customFormat="false" ht="12" hidden="false" customHeight="false" outlineLevel="0" collapsed="false">
      <c r="BS58892" s="96" t="n">
        <f aca="false">BR58892-2.5</f>
        <v>-2.5</v>
      </c>
    </row>
    <row r="58893" customFormat="false" ht="12" hidden="false" customHeight="false" outlineLevel="0" collapsed="false">
      <c r="BS58893" s="96" t="n">
        <f aca="false">BR58893-2.5</f>
        <v>-2.5</v>
      </c>
    </row>
    <row r="58894" customFormat="false" ht="12" hidden="false" customHeight="false" outlineLevel="0" collapsed="false">
      <c r="BS58894" s="96" t="n">
        <f aca="false">BR58894-2.5</f>
        <v>-2.5</v>
      </c>
    </row>
    <row r="58895" customFormat="false" ht="12" hidden="false" customHeight="false" outlineLevel="0" collapsed="false">
      <c r="BS58895" s="96" t="n">
        <f aca="false">BR58895-2.5</f>
        <v>-2.5</v>
      </c>
    </row>
    <row r="58896" customFormat="false" ht="12" hidden="false" customHeight="false" outlineLevel="0" collapsed="false">
      <c r="BS58896" s="96" t="n">
        <f aca="false">BR58896-2.5</f>
        <v>-2.5</v>
      </c>
    </row>
    <row r="58897" customFormat="false" ht="12" hidden="false" customHeight="false" outlineLevel="0" collapsed="false">
      <c r="BS58897" s="96" t="n">
        <f aca="false">BR58897-2.5</f>
        <v>-2.5</v>
      </c>
    </row>
    <row r="58898" customFormat="false" ht="12" hidden="false" customHeight="false" outlineLevel="0" collapsed="false">
      <c r="BS58898" s="96" t="n">
        <f aca="false">BR58898-2.5</f>
        <v>-2.5</v>
      </c>
    </row>
    <row r="58899" customFormat="false" ht="12" hidden="false" customHeight="false" outlineLevel="0" collapsed="false">
      <c r="BS58899" s="96" t="n">
        <f aca="false">BR58899-2.5</f>
        <v>-2.5</v>
      </c>
    </row>
    <row r="58900" customFormat="false" ht="12" hidden="false" customHeight="false" outlineLevel="0" collapsed="false">
      <c r="BS58900" s="96" t="n">
        <f aca="false">BR58900-2.5</f>
        <v>-2.5</v>
      </c>
    </row>
    <row r="58901" customFormat="false" ht="12" hidden="false" customHeight="false" outlineLevel="0" collapsed="false">
      <c r="BS58901" s="96" t="n">
        <f aca="false">BR58901-2.5</f>
        <v>-2.5</v>
      </c>
    </row>
    <row r="58902" customFormat="false" ht="12" hidden="false" customHeight="false" outlineLevel="0" collapsed="false">
      <c r="BS58902" s="96" t="n">
        <f aca="false">BR58902-2.5</f>
        <v>-2.5</v>
      </c>
    </row>
    <row r="58903" customFormat="false" ht="12" hidden="false" customHeight="false" outlineLevel="0" collapsed="false">
      <c r="BS58903" s="96" t="n">
        <f aca="false">BR58903-2.5</f>
        <v>-2.5</v>
      </c>
    </row>
    <row r="58904" customFormat="false" ht="12" hidden="false" customHeight="false" outlineLevel="0" collapsed="false">
      <c r="BS58904" s="96" t="n">
        <f aca="false">BR58904-2.5</f>
        <v>-2.5</v>
      </c>
    </row>
    <row r="58905" customFormat="false" ht="12" hidden="false" customHeight="false" outlineLevel="0" collapsed="false">
      <c r="BS58905" s="96" t="n">
        <f aca="false">BR58905-2.5</f>
        <v>-2.5</v>
      </c>
    </row>
    <row r="58906" customFormat="false" ht="12" hidden="false" customHeight="false" outlineLevel="0" collapsed="false">
      <c r="BS58906" s="96" t="n">
        <f aca="false">BR58906-2.5</f>
        <v>-2.5</v>
      </c>
    </row>
    <row r="58907" customFormat="false" ht="12" hidden="false" customHeight="false" outlineLevel="0" collapsed="false">
      <c r="BS58907" s="96" t="n">
        <f aca="false">BR58907-2.5</f>
        <v>-2.5</v>
      </c>
    </row>
    <row r="58908" customFormat="false" ht="12" hidden="false" customHeight="false" outlineLevel="0" collapsed="false">
      <c r="BS58908" s="96" t="n">
        <f aca="false">BR58908-2.5</f>
        <v>-2.5</v>
      </c>
    </row>
    <row r="58909" customFormat="false" ht="12" hidden="false" customHeight="false" outlineLevel="0" collapsed="false">
      <c r="BS58909" s="96" t="n">
        <f aca="false">BR58909-2.5</f>
        <v>-2.5</v>
      </c>
    </row>
    <row r="58910" customFormat="false" ht="12" hidden="false" customHeight="false" outlineLevel="0" collapsed="false">
      <c r="BS58910" s="96" t="n">
        <f aca="false">BR58910-2.5</f>
        <v>-2.5</v>
      </c>
    </row>
    <row r="58911" customFormat="false" ht="12" hidden="false" customHeight="false" outlineLevel="0" collapsed="false">
      <c r="BS58911" s="96" t="n">
        <f aca="false">BR58911-2.5</f>
        <v>-2.5</v>
      </c>
    </row>
    <row r="58912" customFormat="false" ht="12" hidden="false" customHeight="false" outlineLevel="0" collapsed="false">
      <c r="BS58912" s="96" t="n">
        <f aca="false">BR58912-2.5</f>
        <v>-2.5</v>
      </c>
    </row>
    <row r="58913" customFormat="false" ht="12" hidden="false" customHeight="false" outlineLevel="0" collapsed="false">
      <c r="BS58913" s="96" t="n">
        <f aca="false">BR58913-2.5</f>
        <v>-2.5</v>
      </c>
    </row>
    <row r="58914" customFormat="false" ht="12" hidden="false" customHeight="false" outlineLevel="0" collapsed="false">
      <c r="BS58914" s="96" t="n">
        <f aca="false">BR58914-2.5</f>
        <v>-2.5</v>
      </c>
    </row>
    <row r="58915" customFormat="false" ht="12" hidden="false" customHeight="false" outlineLevel="0" collapsed="false">
      <c r="BS58915" s="96" t="n">
        <f aca="false">BR58915-2.5</f>
        <v>-2.5</v>
      </c>
    </row>
    <row r="58916" customFormat="false" ht="12" hidden="false" customHeight="false" outlineLevel="0" collapsed="false">
      <c r="BS58916" s="96" t="n">
        <f aca="false">BR58916-2.5</f>
        <v>-2.5</v>
      </c>
    </row>
    <row r="58917" customFormat="false" ht="12" hidden="false" customHeight="false" outlineLevel="0" collapsed="false">
      <c r="BS58917" s="96" t="n">
        <f aca="false">BR58917-2.5</f>
        <v>-2.5</v>
      </c>
    </row>
    <row r="58918" customFormat="false" ht="12" hidden="false" customHeight="false" outlineLevel="0" collapsed="false">
      <c r="BS58918" s="96" t="n">
        <f aca="false">BR58918-2.5</f>
        <v>-2.5</v>
      </c>
    </row>
    <row r="58919" customFormat="false" ht="12" hidden="false" customHeight="false" outlineLevel="0" collapsed="false">
      <c r="BS58919" s="96" t="n">
        <f aca="false">BR58919-2.5</f>
        <v>-2.5</v>
      </c>
    </row>
    <row r="58920" customFormat="false" ht="12" hidden="false" customHeight="false" outlineLevel="0" collapsed="false">
      <c r="BS58920" s="96" t="n">
        <f aca="false">BR58920-2.5</f>
        <v>-2.5</v>
      </c>
    </row>
    <row r="58921" customFormat="false" ht="12" hidden="false" customHeight="false" outlineLevel="0" collapsed="false">
      <c r="BS58921" s="96" t="n">
        <f aca="false">BR58921-2.5</f>
        <v>-2.5</v>
      </c>
    </row>
    <row r="58922" customFormat="false" ht="12" hidden="false" customHeight="false" outlineLevel="0" collapsed="false">
      <c r="BS58922" s="96" t="n">
        <f aca="false">BR58922-2.5</f>
        <v>-2.5</v>
      </c>
    </row>
    <row r="58923" customFormat="false" ht="12" hidden="false" customHeight="false" outlineLevel="0" collapsed="false">
      <c r="BS58923" s="96" t="n">
        <f aca="false">BR58923-2.5</f>
        <v>-2.5</v>
      </c>
    </row>
    <row r="58924" customFormat="false" ht="12" hidden="false" customHeight="false" outlineLevel="0" collapsed="false">
      <c r="BS58924" s="96" t="n">
        <f aca="false">BR58924-2.5</f>
        <v>-2.5</v>
      </c>
    </row>
    <row r="58925" customFormat="false" ht="12" hidden="false" customHeight="false" outlineLevel="0" collapsed="false">
      <c r="BS58925" s="96" t="n">
        <f aca="false">BR58925-2.5</f>
        <v>-2.5</v>
      </c>
    </row>
    <row r="58926" customFormat="false" ht="12" hidden="false" customHeight="false" outlineLevel="0" collapsed="false">
      <c r="BS58926" s="96" t="n">
        <f aca="false">BR58926-2.5</f>
        <v>-2.5</v>
      </c>
    </row>
    <row r="58927" customFormat="false" ht="12" hidden="false" customHeight="false" outlineLevel="0" collapsed="false">
      <c r="BS58927" s="96" t="n">
        <f aca="false">BR58927-2.5</f>
        <v>-2.5</v>
      </c>
    </row>
    <row r="58928" customFormat="false" ht="12" hidden="false" customHeight="false" outlineLevel="0" collapsed="false">
      <c r="BS58928" s="96" t="n">
        <f aca="false">BR58928-2.5</f>
        <v>-2.5</v>
      </c>
    </row>
    <row r="58929" customFormat="false" ht="12" hidden="false" customHeight="false" outlineLevel="0" collapsed="false">
      <c r="BS58929" s="96" t="n">
        <f aca="false">BR58929-2.5</f>
        <v>-2.5</v>
      </c>
    </row>
    <row r="58930" customFormat="false" ht="12" hidden="false" customHeight="false" outlineLevel="0" collapsed="false">
      <c r="BS58930" s="96" t="n">
        <f aca="false">BR58930-2.5</f>
        <v>-2.5</v>
      </c>
    </row>
    <row r="58931" customFormat="false" ht="12" hidden="false" customHeight="false" outlineLevel="0" collapsed="false">
      <c r="BS58931" s="96" t="n">
        <f aca="false">BR58931-2.5</f>
        <v>-2.5</v>
      </c>
    </row>
    <row r="58932" customFormat="false" ht="12" hidden="false" customHeight="false" outlineLevel="0" collapsed="false">
      <c r="BS58932" s="96" t="n">
        <f aca="false">BR58932-2.5</f>
        <v>-2.5</v>
      </c>
    </row>
    <row r="58933" customFormat="false" ht="12" hidden="false" customHeight="false" outlineLevel="0" collapsed="false">
      <c r="BS58933" s="96" t="n">
        <f aca="false">BR58933-2.5</f>
        <v>-2.5</v>
      </c>
    </row>
    <row r="58934" customFormat="false" ht="12" hidden="false" customHeight="false" outlineLevel="0" collapsed="false">
      <c r="BS58934" s="96" t="n">
        <f aca="false">BR58934-2.5</f>
        <v>-2.5</v>
      </c>
    </row>
    <row r="58935" customFormat="false" ht="12" hidden="false" customHeight="false" outlineLevel="0" collapsed="false">
      <c r="BS58935" s="96" t="n">
        <f aca="false">BR58935-2.5</f>
        <v>-2.5</v>
      </c>
    </row>
    <row r="58936" customFormat="false" ht="12" hidden="false" customHeight="false" outlineLevel="0" collapsed="false">
      <c r="BS58936" s="96" t="n">
        <f aca="false">BR58936-2.5</f>
        <v>-2.5</v>
      </c>
    </row>
    <row r="58937" customFormat="false" ht="12" hidden="false" customHeight="false" outlineLevel="0" collapsed="false">
      <c r="BS58937" s="96" t="n">
        <f aca="false">BR58937-2.5</f>
        <v>-2.5</v>
      </c>
    </row>
    <row r="58938" customFormat="false" ht="12" hidden="false" customHeight="false" outlineLevel="0" collapsed="false">
      <c r="BS58938" s="96" t="n">
        <f aca="false">BR58938-2.5</f>
        <v>-2.5</v>
      </c>
    </row>
    <row r="58939" customFormat="false" ht="12" hidden="false" customHeight="false" outlineLevel="0" collapsed="false">
      <c r="BS58939" s="96" t="n">
        <f aca="false">BR58939-2.5</f>
        <v>-2.5</v>
      </c>
    </row>
    <row r="58940" customFormat="false" ht="12" hidden="false" customHeight="false" outlineLevel="0" collapsed="false">
      <c r="BS58940" s="96" t="n">
        <f aca="false">BR58940-2.5</f>
        <v>-2.5</v>
      </c>
    </row>
    <row r="58941" customFormat="false" ht="12" hidden="false" customHeight="false" outlineLevel="0" collapsed="false">
      <c r="BS58941" s="96" t="n">
        <f aca="false">BR58941-2.5</f>
        <v>-2.5</v>
      </c>
    </row>
    <row r="58942" customFormat="false" ht="12" hidden="false" customHeight="false" outlineLevel="0" collapsed="false">
      <c r="BS58942" s="96" t="n">
        <f aca="false">BR58942-2.5</f>
        <v>-2.5</v>
      </c>
    </row>
    <row r="58943" customFormat="false" ht="12" hidden="false" customHeight="false" outlineLevel="0" collapsed="false">
      <c r="BS58943" s="96" t="n">
        <f aca="false">BR58943-2.5</f>
        <v>-2.5</v>
      </c>
    </row>
    <row r="58944" customFormat="false" ht="12" hidden="false" customHeight="false" outlineLevel="0" collapsed="false">
      <c r="BS58944" s="96" t="n">
        <f aca="false">BR58944-2.5</f>
        <v>-2.5</v>
      </c>
    </row>
    <row r="58945" customFormat="false" ht="12" hidden="false" customHeight="false" outlineLevel="0" collapsed="false">
      <c r="BS58945" s="96" t="n">
        <f aca="false">BR58945-2.5</f>
        <v>-2.5</v>
      </c>
    </row>
    <row r="58946" customFormat="false" ht="12" hidden="false" customHeight="false" outlineLevel="0" collapsed="false">
      <c r="BS58946" s="96" t="n">
        <f aca="false">BR58946-2.5</f>
        <v>-2.5</v>
      </c>
    </row>
    <row r="58947" customFormat="false" ht="12" hidden="false" customHeight="false" outlineLevel="0" collapsed="false">
      <c r="BS58947" s="96" t="n">
        <f aca="false">BR58947-2.5</f>
        <v>-2.5</v>
      </c>
    </row>
    <row r="58948" customFormat="false" ht="12" hidden="false" customHeight="false" outlineLevel="0" collapsed="false">
      <c r="BS58948" s="96" t="n">
        <f aca="false">BR58948-2.5</f>
        <v>-2.5</v>
      </c>
    </row>
    <row r="58949" customFormat="false" ht="12" hidden="false" customHeight="false" outlineLevel="0" collapsed="false">
      <c r="BS58949" s="96" t="n">
        <f aca="false">BR58949-2.5</f>
        <v>-2.5</v>
      </c>
    </row>
    <row r="58950" customFormat="false" ht="12" hidden="false" customHeight="false" outlineLevel="0" collapsed="false">
      <c r="BS58950" s="96" t="n">
        <f aca="false">BR58950-2.5</f>
        <v>-2.5</v>
      </c>
    </row>
    <row r="58951" customFormat="false" ht="12" hidden="false" customHeight="false" outlineLevel="0" collapsed="false">
      <c r="BS58951" s="96" t="n">
        <f aca="false">BR58951-2.5</f>
        <v>-2.5</v>
      </c>
    </row>
    <row r="58952" customFormat="false" ht="12" hidden="false" customHeight="false" outlineLevel="0" collapsed="false">
      <c r="BS58952" s="96" t="n">
        <f aca="false">BR58952-2.5</f>
        <v>-2.5</v>
      </c>
    </row>
    <row r="58953" customFormat="false" ht="12" hidden="false" customHeight="false" outlineLevel="0" collapsed="false">
      <c r="BS58953" s="96" t="n">
        <f aca="false">BR58953-2.5</f>
        <v>-2.5</v>
      </c>
    </row>
    <row r="58954" customFormat="false" ht="12" hidden="false" customHeight="false" outlineLevel="0" collapsed="false">
      <c r="BS58954" s="96" t="n">
        <f aca="false">BR58954-2.5</f>
        <v>-2.5</v>
      </c>
    </row>
    <row r="58955" customFormat="false" ht="12" hidden="false" customHeight="false" outlineLevel="0" collapsed="false">
      <c r="BS58955" s="96" t="n">
        <f aca="false">BR58955-2.5</f>
        <v>-2.5</v>
      </c>
    </row>
    <row r="58956" customFormat="false" ht="12" hidden="false" customHeight="false" outlineLevel="0" collapsed="false">
      <c r="BS58956" s="96" t="n">
        <f aca="false">BR58956-2.5</f>
        <v>-2.5</v>
      </c>
    </row>
    <row r="58957" customFormat="false" ht="12" hidden="false" customHeight="false" outlineLevel="0" collapsed="false">
      <c r="BS58957" s="96" t="n">
        <f aca="false">BR58957-2.5</f>
        <v>-2.5</v>
      </c>
    </row>
    <row r="58958" customFormat="false" ht="12" hidden="false" customHeight="false" outlineLevel="0" collapsed="false">
      <c r="BS58958" s="96" t="n">
        <f aca="false">BR58958-2.5</f>
        <v>-2.5</v>
      </c>
    </row>
    <row r="58959" customFormat="false" ht="12" hidden="false" customHeight="false" outlineLevel="0" collapsed="false">
      <c r="BS58959" s="96" t="n">
        <f aca="false">BR58959-2.5</f>
        <v>-2.5</v>
      </c>
    </row>
    <row r="58960" customFormat="false" ht="12" hidden="false" customHeight="false" outlineLevel="0" collapsed="false">
      <c r="BS58960" s="96" t="n">
        <f aca="false">BR58960-2.5</f>
        <v>-2.5</v>
      </c>
    </row>
    <row r="58961" customFormat="false" ht="12" hidden="false" customHeight="false" outlineLevel="0" collapsed="false">
      <c r="BS58961" s="96" t="n">
        <f aca="false">BR58961-2.5</f>
        <v>-2.5</v>
      </c>
    </row>
    <row r="58962" customFormat="false" ht="12" hidden="false" customHeight="false" outlineLevel="0" collapsed="false">
      <c r="BS58962" s="96" t="n">
        <f aca="false">BR58962-2.5</f>
        <v>-2.5</v>
      </c>
    </row>
    <row r="58963" customFormat="false" ht="12" hidden="false" customHeight="false" outlineLevel="0" collapsed="false">
      <c r="BS58963" s="96" t="n">
        <f aca="false">BR58963-2.5</f>
        <v>-2.5</v>
      </c>
    </row>
    <row r="58964" customFormat="false" ht="12" hidden="false" customHeight="false" outlineLevel="0" collapsed="false">
      <c r="BS58964" s="96" t="n">
        <f aca="false">BR58964-2.5</f>
        <v>-2.5</v>
      </c>
    </row>
    <row r="58965" customFormat="false" ht="12" hidden="false" customHeight="false" outlineLevel="0" collapsed="false">
      <c r="BS58965" s="96" t="n">
        <f aca="false">BR58965-2.5</f>
        <v>-2.5</v>
      </c>
    </row>
    <row r="58966" customFormat="false" ht="12" hidden="false" customHeight="false" outlineLevel="0" collapsed="false">
      <c r="BS58966" s="96" t="n">
        <f aca="false">BR58966-2.5</f>
        <v>-2.5</v>
      </c>
    </row>
    <row r="58967" customFormat="false" ht="12" hidden="false" customHeight="false" outlineLevel="0" collapsed="false">
      <c r="BS58967" s="96" t="n">
        <f aca="false">BR58967-2.5</f>
        <v>-2.5</v>
      </c>
    </row>
    <row r="58968" customFormat="false" ht="12" hidden="false" customHeight="false" outlineLevel="0" collapsed="false">
      <c r="BS58968" s="96" t="n">
        <f aca="false">BR58968-2.5</f>
        <v>-2.5</v>
      </c>
    </row>
    <row r="58969" customFormat="false" ht="12" hidden="false" customHeight="false" outlineLevel="0" collapsed="false">
      <c r="BS58969" s="96" t="n">
        <f aca="false">BR58969-2.5</f>
        <v>-2.5</v>
      </c>
    </row>
    <row r="58970" customFormat="false" ht="12" hidden="false" customHeight="false" outlineLevel="0" collapsed="false">
      <c r="BS58970" s="96" t="n">
        <f aca="false">BR58970-2.5</f>
        <v>-2.5</v>
      </c>
    </row>
    <row r="58971" customFormat="false" ht="12" hidden="false" customHeight="false" outlineLevel="0" collapsed="false">
      <c r="BS58971" s="96" t="n">
        <f aca="false">BR58971-2.5</f>
        <v>-2.5</v>
      </c>
    </row>
    <row r="58972" customFormat="false" ht="12" hidden="false" customHeight="false" outlineLevel="0" collapsed="false">
      <c r="BS58972" s="96" t="n">
        <f aca="false">BR58972-2.5</f>
        <v>-2.5</v>
      </c>
    </row>
    <row r="58973" customFormat="false" ht="12" hidden="false" customHeight="false" outlineLevel="0" collapsed="false">
      <c r="BS58973" s="96" t="n">
        <f aca="false">BR58973-2.5</f>
        <v>-2.5</v>
      </c>
    </row>
    <row r="58974" customFormat="false" ht="12" hidden="false" customHeight="false" outlineLevel="0" collapsed="false">
      <c r="BS58974" s="96" t="n">
        <f aca="false">BR58974-2.5</f>
        <v>-2.5</v>
      </c>
    </row>
    <row r="58975" customFormat="false" ht="12" hidden="false" customHeight="false" outlineLevel="0" collapsed="false">
      <c r="BS58975" s="96" t="n">
        <f aca="false">BR58975-2.5</f>
        <v>-2.5</v>
      </c>
    </row>
    <row r="58976" customFormat="false" ht="12" hidden="false" customHeight="false" outlineLevel="0" collapsed="false">
      <c r="BS58976" s="96" t="n">
        <f aca="false">BR58976-2.5</f>
        <v>-2.5</v>
      </c>
    </row>
    <row r="58977" customFormat="false" ht="12" hidden="false" customHeight="false" outlineLevel="0" collapsed="false">
      <c r="BS58977" s="96" t="n">
        <f aca="false">BR58977-2.5</f>
        <v>-2.5</v>
      </c>
    </row>
    <row r="58978" customFormat="false" ht="12" hidden="false" customHeight="false" outlineLevel="0" collapsed="false">
      <c r="BS58978" s="96" t="n">
        <f aca="false">BR58978-2.5</f>
        <v>-2.5</v>
      </c>
    </row>
    <row r="58979" customFormat="false" ht="12" hidden="false" customHeight="false" outlineLevel="0" collapsed="false">
      <c r="BS58979" s="96" t="n">
        <f aca="false">BR58979-2.5</f>
        <v>-2.5</v>
      </c>
    </row>
    <row r="58980" customFormat="false" ht="12" hidden="false" customHeight="false" outlineLevel="0" collapsed="false">
      <c r="BS58980" s="96" t="n">
        <f aca="false">BR58980-2.5</f>
        <v>-2.5</v>
      </c>
    </row>
    <row r="58981" customFormat="false" ht="12" hidden="false" customHeight="false" outlineLevel="0" collapsed="false">
      <c r="BS58981" s="96" t="n">
        <f aca="false">BR58981-2.5</f>
        <v>-2.5</v>
      </c>
    </row>
    <row r="58982" customFormat="false" ht="12" hidden="false" customHeight="false" outlineLevel="0" collapsed="false">
      <c r="BS58982" s="96" t="n">
        <f aca="false">BR58982-2.5</f>
        <v>-2.5</v>
      </c>
    </row>
    <row r="58983" customFormat="false" ht="12" hidden="false" customHeight="false" outlineLevel="0" collapsed="false">
      <c r="BS58983" s="96" t="n">
        <f aca="false">BR58983-2.5</f>
        <v>-2.5</v>
      </c>
    </row>
    <row r="58984" customFormat="false" ht="12" hidden="false" customHeight="false" outlineLevel="0" collapsed="false">
      <c r="BS58984" s="96" t="n">
        <f aca="false">BR58984-2.5</f>
        <v>-2.5</v>
      </c>
    </row>
    <row r="58985" customFormat="false" ht="12" hidden="false" customHeight="false" outlineLevel="0" collapsed="false">
      <c r="BS58985" s="96" t="n">
        <f aca="false">BR58985-2.5</f>
        <v>-2.5</v>
      </c>
    </row>
    <row r="58986" customFormat="false" ht="12" hidden="false" customHeight="false" outlineLevel="0" collapsed="false">
      <c r="BS58986" s="96" t="n">
        <f aca="false">BR58986-2.5</f>
        <v>-2.5</v>
      </c>
    </row>
    <row r="58987" customFormat="false" ht="12" hidden="false" customHeight="false" outlineLevel="0" collapsed="false">
      <c r="BS58987" s="96" t="n">
        <f aca="false">BR58987-2.5</f>
        <v>-2.5</v>
      </c>
    </row>
    <row r="58988" customFormat="false" ht="12" hidden="false" customHeight="false" outlineLevel="0" collapsed="false">
      <c r="BS58988" s="96" t="n">
        <f aca="false">BR58988-2.5</f>
        <v>-2.5</v>
      </c>
    </row>
    <row r="58989" customFormat="false" ht="12" hidden="false" customHeight="false" outlineLevel="0" collapsed="false">
      <c r="BS58989" s="96" t="n">
        <f aca="false">BR58989-2.5</f>
        <v>-2.5</v>
      </c>
    </row>
    <row r="58990" customFormat="false" ht="12" hidden="false" customHeight="false" outlineLevel="0" collapsed="false">
      <c r="BS58990" s="96" t="n">
        <f aca="false">BR58990-2.5</f>
        <v>-2.5</v>
      </c>
    </row>
    <row r="58991" customFormat="false" ht="12" hidden="false" customHeight="false" outlineLevel="0" collapsed="false">
      <c r="BS58991" s="96" t="n">
        <f aca="false">BR58991-2.5</f>
        <v>-2.5</v>
      </c>
    </row>
    <row r="58992" customFormat="false" ht="12" hidden="false" customHeight="false" outlineLevel="0" collapsed="false">
      <c r="BS58992" s="96" t="n">
        <f aca="false">BR58992-2.5</f>
        <v>-2.5</v>
      </c>
    </row>
    <row r="58993" customFormat="false" ht="12" hidden="false" customHeight="false" outlineLevel="0" collapsed="false">
      <c r="BS58993" s="96" t="n">
        <f aca="false">BR58993-2.5</f>
        <v>-2.5</v>
      </c>
    </row>
    <row r="58994" customFormat="false" ht="12" hidden="false" customHeight="false" outlineLevel="0" collapsed="false">
      <c r="BS58994" s="96" t="n">
        <f aca="false">BR58994-2.5</f>
        <v>-2.5</v>
      </c>
    </row>
    <row r="58995" customFormat="false" ht="12" hidden="false" customHeight="false" outlineLevel="0" collapsed="false">
      <c r="BS58995" s="96" t="n">
        <f aca="false">BR58995-2.5</f>
        <v>-2.5</v>
      </c>
    </row>
    <row r="58996" customFormat="false" ht="12" hidden="false" customHeight="false" outlineLevel="0" collapsed="false">
      <c r="BS58996" s="96" t="n">
        <f aca="false">BR58996-2.5</f>
        <v>-2.5</v>
      </c>
    </row>
    <row r="58997" customFormat="false" ht="12" hidden="false" customHeight="false" outlineLevel="0" collapsed="false">
      <c r="BS58997" s="96" t="n">
        <f aca="false">BR58997-2.5</f>
        <v>-2.5</v>
      </c>
    </row>
    <row r="58998" customFormat="false" ht="12" hidden="false" customHeight="false" outlineLevel="0" collapsed="false">
      <c r="BS58998" s="96" t="n">
        <f aca="false">BR58998-2.5</f>
        <v>-2.5</v>
      </c>
    </row>
    <row r="58999" customFormat="false" ht="12" hidden="false" customHeight="false" outlineLevel="0" collapsed="false">
      <c r="BS58999" s="96" t="n">
        <f aca="false">BR58999-2.5</f>
        <v>-2.5</v>
      </c>
    </row>
    <row r="59000" customFormat="false" ht="12" hidden="false" customHeight="false" outlineLevel="0" collapsed="false">
      <c r="BS59000" s="96" t="n">
        <f aca="false">BR59000-2.5</f>
        <v>-2.5</v>
      </c>
    </row>
    <row r="59001" customFormat="false" ht="12" hidden="false" customHeight="false" outlineLevel="0" collapsed="false">
      <c r="BS59001" s="96" t="n">
        <f aca="false">BR59001-2.5</f>
        <v>-2.5</v>
      </c>
    </row>
    <row r="59002" customFormat="false" ht="12" hidden="false" customHeight="false" outlineLevel="0" collapsed="false">
      <c r="BS59002" s="96" t="n">
        <f aca="false">BR59002-2.5</f>
        <v>-2.5</v>
      </c>
    </row>
    <row r="59003" customFormat="false" ht="12" hidden="false" customHeight="false" outlineLevel="0" collapsed="false">
      <c r="BS59003" s="96" t="n">
        <f aca="false">BR59003-2.5</f>
        <v>-2.5</v>
      </c>
    </row>
    <row r="59004" customFormat="false" ht="12" hidden="false" customHeight="false" outlineLevel="0" collapsed="false">
      <c r="BS59004" s="96" t="n">
        <f aca="false">BR59004-2.5</f>
        <v>-2.5</v>
      </c>
    </row>
    <row r="59005" customFormat="false" ht="12" hidden="false" customHeight="false" outlineLevel="0" collapsed="false">
      <c r="BS59005" s="96" t="n">
        <f aca="false">BR59005-2.5</f>
        <v>-2.5</v>
      </c>
    </row>
    <row r="59006" customFormat="false" ht="12" hidden="false" customHeight="false" outlineLevel="0" collapsed="false">
      <c r="BS59006" s="96" t="n">
        <f aca="false">BR59006-2.5</f>
        <v>-2.5</v>
      </c>
    </row>
    <row r="59007" customFormat="false" ht="12" hidden="false" customHeight="false" outlineLevel="0" collapsed="false">
      <c r="BS59007" s="96" t="n">
        <f aca="false">BR59007-2.5</f>
        <v>-2.5</v>
      </c>
    </row>
    <row r="59008" customFormat="false" ht="12" hidden="false" customHeight="false" outlineLevel="0" collapsed="false">
      <c r="BS59008" s="96" t="n">
        <f aca="false">BR59008-2.5</f>
        <v>-2.5</v>
      </c>
    </row>
    <row r="59009" customFormat="false" ht="12" hidden="false" customHeight="false" outlineLevel="0" collapsed="false">
      <c r="BS59009" s="96" t="n">
        <f aca="false">BR59009-2.5</f>
        <v>-2.5</v>
      </c>
    </row>
    <row r="59010" customFormat="false" ht="12" hidden="false" customHeight="false" outlineLevel="0" collapsed="false">
      <c r="BS59010" s="96" t="n">
        <f aca="false">BR59010-2.5</f>
        <v>-2.5</v>
      </c>
    </row>
    <row r="59011" customFormat="false" ht="12" hidden="false" customHeight="false" outlineLevel="0" collapsed="false">
      <c r="BS59011" s="96" t="n">
        <f aca="false">BR59011-2.5</f>
        <v>-2.5</v>
      </c>
    </row>
    <row r="59012" customFormat="false" ht="12" hidden="false" customHeight="false" outlineLevel="0" collapsed="false">
      <c r="BS59012" s="96" t="n">
        <f aca="false">BR59012-2.5</f>
        <v>-2.5</v>
      </c>
    </row>
    <row r="59013" customFormat="false" ht="12" hidden="false" customHeight="false" outlineLevel="0" collapsed="false">
      <c r="BS59013" s="96" t="n">
        <f aca="false">BR59013-2.5</f>
        <v>-2.5</v>
      </c>
    </row>
    <row r="59014" customFormat="false" ht="12" hidden="false" customHeight="false" outlineLevel="0" collapsed="false">
      <c r="BS59014" s="96" t="n">
        <f aca="false">BR59014-2.5</f>
        <v>-2.5</v>
      </c>
    </row>
    <row r="59015" customFormat="false" ht="12" hidden="false" customHeight="false" outlineLevel="0" collapsed="false">
      <c r="BS59015" s="96" t="n">
        <f aca="false">BR59015-2.5</f>
        <v>-2.5</v>
      </c>
    </row>
    <row r="59016" customFormat="false" ht="12" hidden="false" customHeight="false" outlineLevel="0" collapsed="false">
      <c r="BS59016" s="96" t="n">
        <f aca="false">BR59016-2.5</f>
        <v>-2.5</v>
      </c>
    </row>
    <row r="59017" customFormat="false" ht="12" hidden="false" customHeight="false" outlineLevel="0" collapsed="false">
      <c r="BS59017" s="96" t="n">
        <f aca="false">BR59017-2.5</f>
        <v>-2.5</v>
      </c>
    </row>
    <row r="59018" customFormat="false" ht="12" hidden="false" customHeight="false" outlineLevel="0" collapsed="false">
      <c r="BS59018" s="96" t="n">
        <f aca="false">BR59018-2.5</f>
        <v>-2.5</v>
      </c>
    </row>
    <row r="59019" customFormat="false" ht="12" hidden="false" customHeight="false" outlineLevel="0" collapsed="false">
      <c r="BS59019" s="96" t="n">
        <f aca="false">BR59019-2.5</f>
        <v>-2.5</v>
      </c>
    </row>
    <row r="59020" customFormat="false" ht="12" hidden="false" customHeight="false" outlineLevel="0" collapsed="false">
      <c r="BS59020" s="96" t="n">
        <f aca="false">BR59020-2.5</f>
        <v>-2.5</v>
      </c>
    </row>
    <row r="59021" customFormat="false" ht="12" hidden="false" customHeight="false" outlineLevel="0" collapsed="false">
      <c r="BS59021" s="96" t="n">
        <f aca="false">BR59021-2.5</f>
        <v>-2.5</v>
      </c>
    </row>
    <row r="59022" customFormat="false" ht="12" hidden="false" customHeight="false" outlineLevel="0" collapsed="false">
      <c r="BS59022" s="96" t="n">
        <f aca="false">BR59022-2.5</f>
        <v>-2.5</v>
      </c>
    </row>
    <row r="59023" customFormat="false" ht="12" hidden="false" customHeight="false" outlineLevel="0" collapsed="false">
      <c r="BS59023" s="96" t="n">
        <f aca="false">BR59023-2.5</f>
        <v>-2.5</v>
      </c>
    </row>
    <row r="59024" customFormat="false" ht="12" hidden="false" customHeight="false" outlineLevel="0" collapsed="false">
      <c r="BS59024" s="96" t="n">
        <f aca="false">BR59024-2.5</f>
        <v>-2.5</v>
      </c>
    </row>
    <row r="59025" customFormat="false" ht="12" hidden="false" customHeight="false" outlineLevel="0" collapsed="false">
      <c r="BS59025" s="96" t="n">
        <f aca="false">BR59025-2.5</f>
        <v>-2.5</v>
      </c>
    </row>
    <row r="59026" customFormat="false" ht="12" hidden="false" customHeight="false" outlineLevel="0" collapsed="false">
      <c r="BS59026" s="96" t="n">
        <f aca="false">BR59026-2.5</f>
        <v>-2.5</v>
      </c>
    </row>
    <row r="59027" customFormat="false" ht="12" hidden="false" customHeight="false" outlineLevel="0" collapsed="false">
      <c r="BS59027" s="96" t="n">
        <f aca="false">BR59027-2.5</f>
        <v>-2.5</v>
      </c>
    </row>
    <row r="59028" customFormat="false" ht="12" hidden="false" customHeight="false" outlineLevel="0" collapsed="false">
      <c r="BS59028" s="96" t="n">
        <f aca="false">BR59028-2.5</f>
        <v>-2.5</v>
      </c>
    </row>
    <row r="59029" customFormat="false" ht="12" hidden="false" customHeight="false" outlineLevel="0" collapsed="false">
      <c r="BS59029" s="96" t="n">
        <f aca="false">BR59029-2.5</f>
        <v>-2.5</v>
      </c>
    </row>
    <row r="59030" customFormat="false" ht="12" hidden="false" customHeight="false" outlineLevel="0" collapsed="false">
      <c r="BS59030" s="96" t="n">
        <f aca="false">BR59030-2.5</f>
        <v>-2.5</v>
      </c>
    </row>
    <row r="59031" customFormat="false" ht="12" hidden="false" customHeight="false" outlineLevel="0" collapsed="false">
      <c r="BS59031" s="96" t="n">
        <f aca="false">BR59031-2.5</f>
        <v>-2.5</v>
      </c>
    </row>
    <row r="59032" customFormat="false" ht="12" hidden="false" customHeight="false" outlineLevel="0" collapsed="false">
      <c r="BS59032" s="96" t="n">
        <f aca="false">BR59032-2.5</f>
        <v>-2.5</v>
      </c>
    </row>
    <row r="59033" customFormat="false" ht="12" hidden="false" customHeight="false" outlineLevel="0" collapsed="false">
      <c r="BS59033" s="96" t="n">
        <f aca="false">BR59033-2.5</f>
        <v>-2.5</v>
      </c>
    </row>
    <row r="59034" customFormat="false" ht="12" hidden="false" customHeight="false" outlineLevel="0" collapsed="false">
      <c r="BS59034" s="96" t="n">
        <f aca="false">BR59034-2.5</f>
        <v>-2.5</v>
      </c>
    </row>
    <row r="59035" customFormat="false" ht="12" hidden="false" customHeight="false" outlineLevel="0" collapsed="false">
      <c r="BS59035" s="96" t="n">
        <f aca="false">BR59035-2.5</f>
        <v>-2.5</v>
      </c>
    </row>
    <row r="59036" customFormat="false" ht="12" hidden="false" customHeight="false" outlineLevel="0" collapsed="false">
      <c r="BS59036" s="96" t="n">
        <f aca="false">BR59036-2.5</f>
        <v>-2.5</v>
      </c>
    </row>
    <row r="59037" customFormat="false" ht="12" hidden="false" customHeight="false" outlineLevel="0" collapsed="false">
      <c r="BS59037" s="96" t="n">
        <f aca="false">BR59037-2.5</f>
        <v>-2.5</v>
      </c>
    </row>
    <row r="59038" customFormat="false" ht="12" hidden="false" customHeight="false" outlineLevel="0" collapsed="false">
      <c r="BS59038" s="96" t="n">
        <f aca="false">BR59038-2.5</f>
        <v>-2.5</v>
      </c>
    </row>
    <row r="59039" customFormat="false" ht="12" hidden="false" customHeight="false" outlineLevel="0" collapsed="false">
      <c r="BS59039" s="96" t="n">
        <f aca="false">BR59039-2.5</f>
        <v>-2.5</v>
      </c>
    </row>
    <row r="59040" customFormat="false" ht="12" hidden="false" customHeight="false" outlineLevel="0" collapsed="false">
      <c r="BS59040" s="96" t="n">
        <f aca="false">BR59040-2.5</f>
        <v>-2.5</v>
      </c>
    </row>
    <row r="59041" customFormat="false" ht="12" hidden="false" customHeight="false" outlineLevel="0" collapsed="false">
      <c r="BS59041" s="96" t="n">
        <f aca="false">BR59041-2.5</f>
        <v>-2.5</v>
      </c>
    </row>
    <row r="59042" customFormat="false" ht="12" hidden="false" customHeight="false" outlineLevel="0" collapsed="false">
      <c r="BS59042" s="96" t="n">
        <f aca="false">BR59042-2.5</f>
        <v>-2.5</v>
      </c>
    </row>
    <row r="59043" customFormat="false" ht="12" hidden="false" customHeight="false" outlineLevel="0" collapsed="false">
      <c r="BS59043" s="96" t="n">
        <f aca="false">BR59043-2.5</f>
        <v>-2.5</v>
      </c>
    </row>
    <row r="59044" customFormat="false" ht="12" hidden="false" customHeight="false" outlineLevel="0" collapsed="false">
      <c r="BS59044" s="96" t="n">
        <f aca="false">BR59044-2.5</f>
        <v>-2.5</v>
      </c>
    </row>
    <row r="59045" customFormat="false" ht="12" hidden="false" customHeight="false" outlineLevel="0" collapsed="false">
      <c r="BS59045" s="96" t="n">
        <f aca="false">BR59045-2.5</f>
        <v>-2.5</v>
      </c>
    </row>
    <row r="59046" customFormat="false" ht="12" hidden="false" customHeight="false" outlineLevel="0" collapsed="false">
      <c r="BS59046" s="96" t="n">
        <f aca="false">BR59046-2.5</f>
        <v>-2.5</v>
      </c>
    </row>
    <row r="59047" customFormat="false" ht="12" hidden="false" customHeight="false" outlineLevel="0" collapsed="false">
      <c r="BS59047" s="96" t="n">
        <f aca="false">BR59047-2.5</f>
        <v>-2.5</v>
      </c>
    </row>
    <row r="59048" customFormat="false" ht="12" hidden="false" customHeight="false" outlineLevel="0" collapsed="false">
      <c r="BS59048" s="96" t="n">
        <f aca="false">BR59048-2.5</f>
        <v>-2.5</v>
      </c>
    </row>
    <row r="59049" customFormat="false" ht="12" hidden="false" customHeight="false" outlineLevel="0" collapsed="false">
      <c r="BS59049" s="96" t="n">
        <f aca="false">BR59049-2.5</f>
        <v>-2.5</v>
      </c>
    </row>
    <row r="59050" customFormat="false" ht="12" hidden="false" customHeight="false" outlineLevel="0" collapsed="false">
      <c r="BS59050" s="96" t="n">
        <f aca="false">BR59050-2.5</f>
        <v>-2.5</v>
      </c>
    </row>
    <row r="59051" customFormat="false" ht="12" hidden="false" customHeight="false" outlineLevel="0" collapsed="false">
      <c r="BS59051" s="96" t="n">
        <f aca="false">BR59051-2.5</f>
        <v>-2.5</v>
      </c>
    </row>
    <row r="59052" customFormat="false" ht="12" hidden="false" customHeight="false" outlineLevel="0" collapsed="false">
      <c r="BS59052" s="96" t="n">
        <f aca="false">BR59052-2.5</f>
        <v>-2.5</v>
      </c>
    </row>
    <row r="59053" customFormat="false" ht="12" hidden="false" customHeight="false" outlineLevel="0" collapsed="false">
      <c r="BS59053" s="96" t="n">
        <f aca="false">BR59053-2.5</f>
        <v>-2.5</v>
      </c>
    </row>
    <row r="59054" customFormat="false" ht="12" hidden="false" customHeight="false" outlineLevel="0" collapsed="false">
      <c r="BS59054" s="96" t="n">
        <f aca="false">BR59054-2.5</f>
        <v>-2.5</v>
      </c>
    </row>
    <row r="59055" customFormat="false" ht="12" hidden="false" customHeight="false" outlineLevel="0" collapsed="false">
      <c r="BS59055" s="96" t="n">
        <f aca="false">BR59055-2.5</f>
        <v>-2.5</v>
      </c>
    </row>
    <row r="59056" customFormat="false" ht="12" hidden="false" customHeight="false" outlineLevel="0" collapsed="false">
      <c r="BS59056" s="96" t="n">
        <f aca="false">BR59056-2.5</f>
        <v>-2.5</v>
      </c>
    </row>
    <row r="59057" customFormat="false" ht="12" hidden="false" customHeight="false" outlineLevel="0" collapsed="false">
      <c r="BS59057" s="96" t="n">
        <f aca="false">BR59057-2.5</f>
        <v>-2.5</v>
      </c>
    </row>
    <row r="59058" customFormat="false" ht="12" hidden="false" customHeight="false" outlineLevel="0" collapsed="false">
      <c r="BS59058" s="96" t="n">
        <f aca="false">BR59058-2.5</f>
        <v>-2.5</v>
      </c>
    </row>
    <row r="59059" customFormat="false" ht="12" hidden="false" customHeight="false" outlineLevel="0" collapsed="false">
      <c r="BS59059" s="96" t="n">
        <f aca="false">BR59059-2.5</f>
        <v>-2.5</v>
      </c>
    </row>
    <row r="59060" customFormat="false" ht="12" hidden="false" customHeight="false" outlineLevel="0" collapsed="false">
      <c r="BS59060" s="96" t="n">
        <f aca="false">BR59060-2.5</f>
        <v>-2.5</v>
      </c>
    </row>
    <row r="59061" customFormat="false" ht="12" hidden="false" customHeight="false" outlineLevel="0" collapsed="false">
      <c r="BS59061" s="96" t="n">
        <f aca="false">BR59061-2.5</f>
        <v>-2.5</v>
      </c>
    </row>
    <row r="59062" customFormat="false" ht="12" hidden="false" customHeight="false" outlineLevel="0" collapsed="false">
      <c r="BS59062" s="96" t="n">
        <f aca="false">BR59062-2.5</f>
        <v>-2.5</v>
      </c>
    </row>
    <row r="59063" customFormat="false" ht="12" hidden="false" customHeight="false" outlineLevel="0" collapsed="false">
      <c r="BS59063" s="96" t="n">
        <f aca="false">BR59063-2.5</f>
        <v>-2.5</v>
      </c>
    </row>
    <row r="59064" customFormat="false" ht="12" hidden="false" customHeight="false" outlineLevel="0" collapsed="false">
      <c r="BS59064" s="96" t="n">
        <f aca="false">BR59064-2.5</f>
        <v>-2.5</v>
      </c>
    </row>
    <row r="59065" customFormat="false" ht="12" hidden="false" customHeight="false" outlineLevel="0" collapsed="false">
      <c r="BS59065" s="96" t="n">
        <f aca="false">BR59065-2.5</f>
        <v>-2.5</v>
      </c>
    </row>
    <row r="59066" customFormat="false" ht="12" hidden="false" customHeight="false" outlineLevel="0" collapsed="false">
      <c r="BS59066" s="96" t="n">
        <f aca="false">BR59066-2.5</f>
        <v>-2.5</v>
      </c>
    </row>
    <row r="59067" customFormat="false" ht="12" hidden="false" customHeight="false" outlineLevel="0" collapsed="false">
      <c r="BS59067" s="96" t="n">
        <f aca="false">BR59067-2.5</f>
        <v>-2.5</v>
      </c>
    </row>
    <row r="59068" customFormat="false" ht="12" hidden="false" customHeight="false" outlineLevel="0" collapsed="false">
      <c r="BS59068" s="96" t="n">
        <f aca="false">BR59068-2.5</f>
        <v>-2.5</v>
      </c>
    </row>
    <row r="59069" customFormat="false" ht="12" hidden="false" customHeight="false" outlineLevel="0" collapsed="false">
      <c r="BS59069" s="96" t="n">
        <f aca="false">BR59069-2.5</f>
        <v>-2.5</v>
      </c>
    </row>
    <row r="59070" customFormat="false" ht="12" hidden="false" customHeight="false" outlineLevel="0" collapsed="false">
      <c r="BS59070" s="96" t="n">
        <f aca="false">BR59070-2.5</f>
        <v>-2.5</v>
      </c>
    </row>
    <row r="59071" customFormat="false" ht="12" hidden="false" customHeight="false" outlineLevel="0" collapsed="false">
      <c r="BS59071" s="96" t="n">
        <f aca="false">BR59071-2.5</f>
        <v>-2.5</v>
      </c>
    </row>
    <row r="59072" customFormat="false" ht="12" hidden="false" customHeight="false" outlineLevel="0" collapsed="false">
      <c r="BS59072" s="96" t="n">
        <f aca="false">BR59072-2.5</f>
        <v>-2.5</v>
      </c>
    </row>
    <row r="59073" customFormat="false" ht="12" hidden="false" customHeight="false" outlineLevel="0" collapsed="false">
      <c r="BS59073" s="96" t="n">
        <f aca="false">BR59073-2.5</f>
        <v>-2.5</v>
      </c>
    </row>
    <row r="59074" customFormat="false" ht="12" hidden="false" customHeight="false" outlineLevel="0" collapsed="false">
      <c r="BS59074" s="96" t="n">
        <f aca="false">BR59074-2.5</f>
        <v>-2.5</v>
      </c>
    </row>
    <row r="59075" customFormat="false" ht="12" hidden="false" customHeight="false" outlineLevel="0" collapsed="false">
      <c r="BS59075" s="96" t="n">
        <f aca="false">BR59075-2.5</f>
        <v>-2.5</v>
      </c>
    </row>
    <row r="59076" customFormat="false" ht="12" hidden="false" customHeight="false" outlineLevel="0" collapsed="false">
      <c r="BS59076" s="96" t="n">
        <f aca="false">BR59076-2.5</f>
        <v>-2.5</v>
      </c>
    </row>
    <row r="59077" customFormat="false" ht="12" hidden="false" customHeight="false" outlineLevel="0" collapsed="false">
      <c r="BS59077" s="96" t="n">
        <f aca="false">BR59077-2.5</f>
        <v>-2.5</v>
      </c>
    </row>
    <row r="59078" customFormat="false" ht="12" hidden="false" customHeight="false" outlineLevel="0" collapsed="false">
      <c r="BS59078" s="96" t="n">
        <f aca="false">BR59078-2.5</f>
        <v>-2.5</v>
      </c>
    </row>
    <row r="59079" customFormat="false" ht="12" hidden="false" customHeight="false" outlineLevel="0" collapsed="false">
      <c r="BS59079" s="96" t="n">
        <f aca="false">BR59079-2.5</f>
        <v>-2.5</v>
      </c>
    </row>
    <row r="59080" customFormat="false" ht="12" hidden="false" customHeight="false" outlineLevel="0" collapsed="false">
      <c r="BS59080" s="96" t="n">
        <f aca="false">BR59080-2.5</f>
        <v>-2.5</v>
      </c>
    </row>
    <row r="59081" customFormat="false" ht="12" hidden="false" customHeight="false" outlineLevel="0" collapsed="false">
      <c r="BS59081" s="96" t="n">
        <f aca="false">BR59081-2.5</f>
        <v>-2.5</v>
      </c>
    </row>
    <row r="59082" customFormat="false" ht="12" hidden="false" customHeight="false" outlineLevel="0" collapsed="false">
      <c r="BS59082" s="96" t="n">
        <f aca="false">BR59082-2.5</f>
        <v>-2.5</v>
      </c>
    </row>
    <row r="59083" customFormat="false" ht="12" hidden="false" customHeight="false" outlineLevel="0" collapsed="false">
      <c r="BS59083" s="96" t="n">
        <f aca="false">BR59083-2.5</f>
        <v>-2.5</v>
      </c>
    </row>
    <row r="59084" customFormat="false" ht="12" hidden="false" customHeight="false" outlineLevel="0" collapsed="false">
      <c r="BS59084" s="96" t="n">
        <f aca="false">BR59084-2.5</f>
        <v>-2.5</v>
      </c>
    </row>
    <row r="59085" customFormat="false" ht="12" hidden="false" customHeight="false" outlineLevel="0" collapsed="false">
      <c r="BS59085" s="96" t="n">
        <f aca="false">BR59085-2.5</f>
        <v>-2.5</v>
      </c>
    </row>
    <row r="59086" customFormat="false" ht="12" hidden="false" customHeight="false" outlineLevel="0" collapsed="false">
      <c r="BS59086" s="96" t="n">
        <f aca="false">BR59086-2.5</f>
        <v>-2.5</v>
      </c>
    </row>
    <row r="59087" customFormat="false" ht="12" hidden="false" customHeight="false" outlineLevel="0" collapsed="false">
      <c r="BS59087" s="96" t="n">
        <f aca="false">BR59087-2.5</f>
        <v>-2.5</v>
      </c>
    </row>
    <row r="59088" customFormat="false" ht="12" hidden="false" customHeight="false" outlineLevel="0" collapsed="false">
      <c r="BS59088" s="96" t="n">
        <f aca="false">BR59088-2.5</f>
        <v>-2.5</v>
      </c>
    </row>
    <row r="59089" customFormat="false" ht="12" hidden="false" customHeight="false" outlineLevel="0" collapsed="false">
      <c r="BS59089" s="96" t="n">
        <f aca="false">BR59089-2.5</f>
        <v>-2.5</v>
      </c>
    </row>
    <row r="59090" customFormat="false" ht="12" hidden="false" customHeight="false" outlineLevel="0" collapsed="false">
      <c r="BS59090" s="96" t="n">
        <f aca="false">BR59090-2.5</f>
        <v>-2.5</v>
      </c>
    </row>
    <row r="59091" customFormat="false" ht="12" hidden="false" customHeight="false" outlineLevel="0" collapsed="false">
      <c r="BS59091" s="96" t="n">
        <f aca="false">BR59091-2.5</f>
        <v>-2.5</v>
      </c>
    </row>
    <row r="59092" customFormat="false" ht="12" hidden="false" customHeight="false" outlineLevel="0" collapsed="false">
      <c r="BS59092" s="96" t="n">
        <f aca="false">BR59092-2.5</f>
        <v>-2.5</v>
      </c>
    </row>
    <row r="59093" customFormat="false" ht="12" hidden="false" customHeight="false" outlineLevel="0" collapsed="false">
      <c r="BS59093" s="96" t="n">
        <f aca="false">BR59093-2.5</f>
        <v>-2.5</v>
      </c>
    </row>
    <row r="59094" customFormat="false" ht="12" hidden="false" customHeight="false" outlineLevel="0" collapsed="false">
      <c r="BS59094" s="96" t="n">
        <f aca="false">BR59094-2.5</f>
        <v>-2.5</v>
      </c>
    </row>
    <row r="59095" customFormat="false" ht="12" hidden="false" customHeight="false" outlineLevel="0" collapsed="false">
      <c r="BS59095" s="96" t="n">
        <f aca="false">BR59095-2.5</f>
        <v>-2.5</v>
      </c>
    </row>
    <row r="59096" customFormat="false" ht="12" hidden="false" customHeight="false" outlineLevel="0" collapsed="false">
      <c r="BS59096" s="96" t="n">
        <f aca="false">BR59096-2.5</f>
        <v>-2.5</v>
      </c>
    </row>
    <row r="59097" customFormat="false" ht="12" hidden="false" customHeight="false" outlineLevel="0" collapsed="false">
      <c r="BS59097" s="96" t="n">
        <f aca="false">BR59097-2.5</f>
        <v>-2.5</v>
      </c>
    </row>
    <row r="59098" customFormat="false" ht="12" hidden="false" customHeight="false" outlineLevel="0" collapsed="false">
      <c r="BS59098" s="96" t="n">
        <f aca="false">BR59098-2.5</f>
        <v>-2.5</v>
      </c>
    </row>
    <row r="59099" customFormat="false" ht="12" hidden="false" customHeight="false" outlineLevel="0" collapsed="false">
      <c r="BS59099" s="96" t="n">
        <f aca="false">BR59099-2.5</f>
        <v>-2.5</v>
      </c>
    </row>
    <row r="59100" customFormat="false" ht="12" hidden="false" customHeight="false" outlineLevel="0" collapsed="false">
      <c r="BS59100" s="96" t="n">
        <f aca="false">BR59100-2.5</f>
        <v>-2.5</v>
      </c>
    </row>
    <row r="59101" customFormat="false" ht="12" hidden="false" customHeight="false" outlineLevel="0" collapsed="false">
      <c r="BS59101" s="96" t="n">
        <f aca="false">BR59101-2.5</f>
        <v>-2.5</v>
      </c>
    </row>
    <row r="59102" customFormat="false" ht="12" hidden="false" customHeight="false" outlineLevel="0" collapsed="false">
      <c r="BS59102" s="96" t="n">
        <f aca="false">BR59102-2.5</f>
        <v>-2.5</v>
      </c>
    </row>
    <row r="59103" customFormat="false" ht="12" hidden="false" customHeight="false" outlineLevel="0" collapsed="false">
      <c r="BS59103" s="96" t="n">
        <f aca="false">BR59103-2.5</f>
        <v>-2.5</v>
      </c>
    </row>
    <row r="59104" customFormat="false" ht="12" hidden="false" customHeight="false" outlineLevel="0" collapsed="false">
      <c r="BS59104" s="96" t="n">
        <f aca="false">BR59104-2.5</f>
        <v>-2.5</v>
      </c>
    </row>
    <row r="59105" customFormat="false" ht="12" hidden="false" customHeight="false" outlineLevel="0" collapsed="false">
      <c r="BS59105" s="96" t="n">
        <f aca="false">BR59105-2.5</f>
        <v>-2.5</v>
      </c>
    </row>
    <row r="59106" customFormat="false" ht="12" hidden="false" customHeight="false" outlineLevel="0" collapsed="false">
      <c r="BS59106" s="96" t="n">
        <f aca="false">BR59106-2.5</f>
        <v>-2.5</v>
      </c>
    </row>
    <row r="59107" customFormat="false" ht="12" hidden="false" customHeight="false" outlineLevel="0" collapsed="false">
      <c r="BS59107" s="96" t="n">
        <f aca="false">BR59107-2.5</f>
        <v>-2.5</v>
      </c>
    </row>
    <row r="59108" customFormat="false" ht="12" hidden="false" customHeight="false" outlineLevel="0" collapsed="false">
      <c r="BS59108" s="96" t="n">
        <f aca="false">BR59108-2.5</f>
        <v>-2.5</v>
      </c>
    </row>
    <row r="59109" customFormat="false" ht="12" hidden="false" customHeight="false" outlineLevel="0" collapsed="false">
      <c r="BS59109" s="96" t="n">
        <f aca="false">BR59109-2.5</f>
        <v>-2.5</v>
      </c>
    </row>
    <row r="59110" customFormat="false" ht="12" hidden="false" customHeight="false" outlineLevel="0" collapsed="false">
      <c r="BS59110" s="96" t="n">
        <f aca="false">BR59110-2.5</f>
        <v>-2.5</v>
      </c>
    </row>
    <row r="59111" customFormat="false" ht="12" hidden="false" customHeight="false" outlineLevel="0" collapsed="false">
      <c r="BS59111" s="96" t="n">
        <f aca="false">BR59111-2.5</f>
        <v>-2.5</v>
      </c>
    </row>
    <row r="59112" customFormat="false" ht="12" hidden="false" customHeight="false" outlineLevel="0" collapsed="false">
      <c r="BS59112" s="96" t="n">
        <f aca="false">BR59112-2.5</f>
        <v>-2.5</v>
      </c>
    </row>
    <row r="59113" customFormat="false" ht="12" hidden="false" customHeight="false" outlineLevel="0" collapsed="false">
      <c r="BS59113" s="96" t="n">
        <f aca="false">BR59113-2.5</f>
        <v>-2.5</v>
      </c>
    </row>
    <row r="59114" customFormat="false" ht="12" hidden="false" customHeight="false" outlineLevel="0" collapsed="false">
      <c r="BS59114" s="96" t="n">
        <f aca="false">BR59114-2.5</f>
        <v>-2.5</v>
      </c>
    </row>
    <row r="59115" customFormat="false" ht="12" hidden="false" customHeight="false" outlineLevel="0" collapsed="false">
      <c r="BS59115" s="96" t="n">
        <f aca="false">BR59115-2.5</f>
        <v>-2.5</v>
      </c>
    </row>
    <row r="59116" customFormat="false" ht="12" hidden="false" customHeight="false" outlineLevel="0" collapsed="false">
      <c r="BS59116" s="96" t="n">
        <f aca="false">BR59116-2.5</f>
        <v>-2.5</v>
      </c>
    </row>
    <row r="59117" customFormat="false" ht="12" hidden="false" customHeight="false" outlineLevel="0" collapsed="false">
      <c r="BS59117" s="96" t="n">
        <f aca="false">BR59117-2.5</f>
        <v>-2.5</v>
      </c>
    </row>
    <row r="59118" customFormat="false" ht="12" hidden="false" customHeight="false" outlineLevel="0" collapsed="false">
      <c r="BS59118" s="96" t="n">
        <f aca="false">BR59118-2.5</f>
        <v>-2.5</v>
      </c>
    </row>
    <row r="59119" customFormat="false" ht="12" hidden="false" customHeight="false" outlineLevel="0" collapsed="false">
      <c r="BS59119" s="96" t="n">
        <f aca="false">BR59119-2.5</f>
        <v>-2.5</v>
      </c>
    </row>
    <row r="59120" customFormat="false" ht="12" hidden="false" customHeight="false" outlineLevel="0" collapsed="false">
      <c r="BS59120" s="96" t="n">
        <f aca="false">BR59120-2.5</f>
        <v>-2.5</v>
      </c>
    </row>
    <row r="59121" customFormat="false" ht="12" hidden="false" customHeight="false" outlineLevel="0" collapsed="false">
      <c r="BS59121" s="96" t="n">
        <f aca="false">BR59121-2.5</f>
        <v>-2.5</v>
      </c>
    </row>
    <row r="59122" customFormat="false" ht="12" hidden="false" customHeight="false" outlineLevel="0" collapsed="false">
      <c r="BS59122" s="96" t="n">
        <f aca="false">BR59122-2.5</f>
        <v>-2.5</v>
      </c>
    </row>
    <row r="59123" customFormat="false" ht="12" hidden="false" customHeight="false" outlineLevel="0" collapsed="false">
      <c r="BS59123" s="96" t="n">
        <f aca="false">BR59123-2.5</f>
        <v>-2.5</v>
      </c>
    </row>
    <row r="59124" customFormat="false" ht="12" hidden="false" customHeight="false" outlineLevel="0" collapsed="false">
      <c r="BS59124" s="96" t="n">
        <f aca="false">BR59124-2.5</f>
        <v>-2.5</v>
      </c>
    </row>
    <row r="59125" customFormat="false" ht="12" hidden="false" customHeight="false" outlineLevel="0" collapsed="false">
      <c r="BS59125" s="96" t="n">
        <f aca="false">BR59125-2.5</f>
        <v>-2.5</v>
      </c>
    </row>
    <row r="59126" customFormat="false" ht="12" hidden="false" customHeight="false" outlineLevel="0" collapsed="false">
      <c r="BS59126" s="96" t="n">
        <f aca="false">BR59126-2.5</f>
        <v>-2.5</v>
      </c>
    </row>
    <row r="59127" customFormat="false" ht="12" hidden="false" customHeight="false" outlineLevel="0" collapsed="false">
      <c r="BS59127" s="96" t="n">
        <f aca="false">BR59127-2.5</f>
        <v>-2.5</v>
      </c>
    </row>
    <row r="59128" customFormat="false" ht="12" hidden="false" customHeight="false" outlineLevel="0" collapsed="false">
      <c r="BS59128" s="96" t="n">
        <f aca="false">BR59128-2.5</f>
        <v>-2.5</v>
      </c>
    </row>
    <row r="59129" customFormat="false" ht="12" hidden="false" customHeight="false" outlineLevel="0" collapsed="false">
      <c r="BS59129" s="96" t="n">
        <f aca="false">BR59129-2.5</f>
        <v>-2.5</v>
      </c>
    </row>
    <row r="59130" customFormat="false" ht="12" hidden="false" customHeight="false" outlineLevel="0" collapsed="false">
      <c r="BS59130" s="96" t="n">
        <f aca="false">BR59130-2.5</f>
        <v>-2.5</v>
      </c>
    </row>
    <row r="59131" customFormat="false" ht="12" hidden="false" customHeight="false" outlineLevel="0" collapsed="false">
      <c r="BS59131" s="96" t="n">
        <f aca="false">BR59131-2.5</f>
        <v>-2.5</v>
      </c>
    </row>
    <row r="59132" customFormat="false" ht="12" hidden="false" customHeight="false" outlineLevel="0" collapsed="false">
      <c r="BS59132" s="96" t="n">
        <f aca="false">BR59132-2.5</f>
        <v>-2.5</v>
      </c>
    </row>
    <row r="59133" customFormat="false" ht="12" hidden="false" customHeight="false" outlineLevel="0" collapsed="false">
      <c r="BS59133" s="96" t="n">
        <f aca="false">BR59133-2.5</f>
        <v>-2.5</v>
      </c>
    </row>
    <row r="59134" customFormat="false" ht="12" hidden="false" customHeight="false" outlineLevel="0" collapsed="false">
      <c r="BS59134" s="96" t="n">
        <f aca="false">BR59134-2.5</f>
        <v>-2.5</v>
      </c>
    </row>
    <row r="59135" customFormat="false" ht="12" hidden="false" customHeight="false" outlineLevel="0" collapsed="false">
      <c r="BS59135" s="96" t="n">
        <f aca="false">BR59135-2.5</f>
        <v>-2.5</v>
      </c>
    </row>
    <row r="59136" customFormat="false" ht="12" hidden="false" customHeight="false" outlineLevel="0" collapsed="false">
      <c r="BS59136" s="96" t="n">
        <f aca="false">BR59136-2.5</f>
        <v>-2.5</v>
      </c>
    </row>
    <row r="59137" customFormat="false" ht="12" hidden="false" customHeight="false" outlineLevel="0" collapsed="false">
      <c r="BS59137" s="96" t="n">
        <f aca="false">BR59137-2.5</f>
        <v>-2.5</v>
      </c>
    </row>
    <row r="59138" customFormat="false" ht="12" hidden="false" customHeight="false" outlineLevel="0" collapsed="false">
      <c r="BS59138" s="96" t="n">
        <f aca="false">BR59138-2.5</f>
        <v>-2.5</v>
      </c>
    </row>
    <row r="59139" customFormat="false" ht="12" hidden="false" customHeight="false" outlineLevel="0" collapsed="false">
      <c r="BS59139" s="96" t="n">
        <f aca="false">BR59139-2.5</f>
        <v>-2.5</v>
      </c>
    </row>
    <row r="59140" customFormat="false" ht="12" hidden="false" customHeight="false" outlineLevel="0" collapsed="false">
      <c r="BS59140" s="96" t="n">
        <f aca="false">BR59140-2.5</f>
        <v>-2.5</v>
      </c>
    </row>
    <row r="59141" customFormat="false" ht="12" hidden="false" customHeight="false" outlineLevel="0" collapsed="false">
      <c r="BS59141" s="96" t="n">
        <f aca="false">BR59141-2.5</f>
        <v>-2.5</v>
      </c>
    </row>
    <row r="59142" customFormat="false" ht="12" hidden="false" customHeight="false" outlineLevel="0" collapsed="false">
      <c r="BS59142" s="96" t="n">
        <f aca="false">BR59142-2.5</f>
        <v>-2.5</v>
      </c>
    </row>
    <row r="59143" customFormat="false" ht="12" hidden="false" customHeight="false" outlineLevel="0" collapsed="false">
      <c r="BS59143" s="96" t="n">
        <f aca="false">BR59143-2.5</f>
        <v>-2.5</v>
      </c>
    </row>
    <row r="59144" customFormat="false" ht="12" hidden="false" customHeight="false" outlineLevel="0" collapsed="false">
      <c r="BS59144" s="96" t="n">
        <f aca="false">BR59144-2.5</f>
        <v>-2.5</v>
      </c>
    </row>
    <row r="59145" customFormat="false" ht="12" hidden="false" customHeight="false" outlineLevel="0" collapsed="false">
      <c r="BS59145" s="96" t="n">
        <f aca="false">BR59145-2.5</f>
        <v>-2.5</v>
      </c>
    </row>
    <row r="59146" customFormat="false" ht="12" hidden="false" customHeight="false" outlineLevel="0" collapsed="false">
      <c r="BS59146" s="96" t="n">
        <f aca="false">BR59146-2.5</f>
        <v>-2.5</v>
      </c>
    </row>
    <row r="59147" customFormat="false" ht="12" hidden="false" customHeight="false" outlineLevel="0" collapsed="false">
      <c r="BS59147" s="96" t="n">
        <f aca="false">BR59147-2.5</f>
        <v>-2.5</v>
      </c>
    </row>
    <row r="59148" customFormat="false" ht="12" hidden="false" customHeight="false" outlineLevel="0" collapsed="false">
      <c r="BS59148" s="96" t="n">
        <f aca="false">BR59148-2.5</f>
        <v>-2.5</v>
      </c>
    </row>
    <row r="59149" customFormat="false" ht="12" hidden="false" customHeight="false" outlineLevel="0" collapsed="false">
      <c r="BS59149" s="96" t="n">
        <f aca="false">BR59149-2.5</f>
        <v>-2.5</v>
      </c>
    </row>
    <row r="59150" customFormat="false" ht="12" hidden="false" customHeight="false" outlineLevel="0" collapsed="false">
      <c r="BS59150" s="96" t="n">
        <f aca="false">BR59150-2.5</f>
        <v>-2.5</v>
      </c>
    </row>
    <row r="59151" customFormat="false" ht="12" hidden="false" customHeight="false" outlineLevel="0" collapsed="false">
      <c r="BS59151" s="96" t="n">
        <f aca="false">BR59151-2.5</f>
        <v>-2.5</v>
      </c>
    </row>
    <row r="59152" customFormat="false" ht="12" hidden="false" customHeight="false" outlineLevel="0" collapsed="false">
      <c r="BS59152" s="96" t="n">
        <f aca="false">BR59152-2.5</f>
        <v>-2.5</v>
      </c>
    </row>
    <row r="59153" customFormat="false" ht="12" hidden="false" customHeight="false" outlineLevel="0" collapsed="false">
      <c r="BS59153" s="96" t="n">
        <f aca="false">BR59153-2.5</f>
        <v>-2.5</v>
      </c>
    </row>
    <row r="59154" customFormat="false" ht="12" hidden="false" customHeight="false" outlineLevel="0" collapsed="false">
      <c r="BS59154" s="96" t="n">
        <f aca="false">BR59154-2.5</f>
        <v>-2.5</v>
      </c>
    </row>
    <row r="59155" customFormat="false" ht="12" hidden="false" customHeight="false" outlineLevel="0" collapsed="false">
      <c r="BS59155" s="96" t="n">
        <f aca="false">BR59155-2.5</f>
        <v>-2.5</v>
      </c>
    </row>
    <row r="59156" customFormat="false" ht="12" hidden="false" customHeight="false" outlineLevel="0" collapsed="false">
      <c r="BS59156" s="96" t="n">
        <f aca="false">BR59156-2.5</f>
        <v>-2.5</v>
      </c>
    </row>
    <row r="59157" customFormat="false" ht="12" hidden="false" customHeight="false" outlineLevel="0" collapsed="false">
      <c r="BS59157" s="96" t="n">
        <f aca="false">BR59157-2.5</f>
        <v>-2.5</v>
      </c>
    </row>
    <row r="59158" customFormat="false" ht="12" hidden="false" customHeight="false" outlineLevel="0" collapsed="false">
      <c r="BS59158" s="96" t="n">
        <f aca="false">BR59158-2.5</f>
        <v>-2.5</v>
      </c>
    </row>
    <row r="59159" customFormat="false" ht="12" hidden="false" customHeight="false" outlineLevel="0" collapsed="false">
      <c r="BS59159" s="96" t="n">
        <f aca="false">BR59159-2.5</f>
        <v>-2.5</v>
      </c>
    </row>
    <row r="59160" customFormat="false" ht="12" hidden="false" customHeight="false" outlineLevel="0" collapsed="false">
      <c r="BS59160" s="96" t="n">
        <f aca="false">BR59160-2.5</f>
        <v>-2.5</v>
      </c>
    </row>
    <row r="59161" customFormat="false" ht="12" hidden="false" customHeight="false" outlineLevel="0" collapsed="false">
      <c r="BS59161" s="96" t="n">
        <f aca="false">BR59161-2.5</f>
        <v>-2.5</v>
      </c>
    </row>
    <row r="59162" customFormat="false" ht="12" hidden="false" customHeight="false" outlineLevel="0" collapsed="false">
      <c r="BS59162" s="96" t="n">
        <f aca="false">BR59162-2.5</f>
        <v>-2.5</v>
      </c>
    </row>
    <row r="59163" customFormat="false" ht="12" hidden="false" customHeight="false" outlineLevel="0" collapsed="false">
      <c r="BS59163" s="96" t="n">
        <f aca="false">BR59163-2.5</f>
        <v>-2.5</v>
      </c>
    </row>
    <row r="59164" customFormat="false" ht="12" hidden="false" customHeight="false" outlineLevel="0" collapsed="false">
      <c r="BS59164" s="96" t="n">
        <f aca="false">BR59164-2.5</f>
        <v>-2.5</v>
      </c>
    </row>
    <row r="59165" customFormat="false" ht="12" hidden="false" customHeight="false" outlineLevel="0" collapsed="false">
      <c r="BS59165" s="96" t="n">
        <f aca="false">BR59165-2.5</f>
        <v>-2.5</v>
      </c>
    </row>
    <row r="59166" customFormat="false" ht="12" hidden="false" customHeight="false" outlineLevel="0" collapsed="false">
      <c r="BS59166" s="96" t="n">
        <f aca="false">BR59166-2.5</f>
        <v>-2.5</v>
      </c>
    </row>
    <row r="59167" customFormat="false" ht="12" hidden="false" customHeight="false" outlineLevel="0" collapsed="false">
      <c r="BS59167" s="96" t="n">
        <f aca="false">BR59167-2.5</f>
        <v>-2.5</v>
      </c>
    </row>
    <row r="59168" customFormat="false" ht="12" hidden="false" customHeight="false" outlineLevel="0" collapsed="false">
      <c r="BS59168" s="96" t="n">
        <f aca="false">BR59168-2.5</f>
        <v>-2.5</v>
      </c>
    </row>
    <row r="59169" customFormat="false" ht="12" hidden="false" customHeight="false" outlineLevel="0" collapsed="false">
      <c r="BS59169" s="96" t="n">
        <f aca="false">BR59169-2.5</f>
        <v>-2.5</v>
      </c>
    </row>
    <row r="59170" customFormat="false" ht="12" hidden="false" customHeight="false" outlineLevel="0" collapsed="false">
      <c r="BS59170" s="96" t="n">
        <f aca="false">BR59170-2.5</f>
        <v>-2.5</v>
      </c>
    </row>
    <row r="59171" customFormat="false" ht="12" hidden="false" customHeight="false" outlineLevel="0" collapsed="false">
      <c r="BS59171" s="96" t="n">
        <f aca="false">BR59171-2.5</f>
        <v>-2.5</v>
      </c>
    </row>
    <row r="59172" customFormat="false" ht="12" hidden="false" customHeight="false" outlineLevel="0" collapsed="false">
      <c r="BS59172" s="96" t="n">
        <f aca="false">BR59172-2.5</f>
        <v>-2.5</v>
      </c>
    </row>
    <row r="59173" customFormat="false" ht="12" hidden="false" customHeight="false" outlineLevel="0" collapsed="false">
      <c r="BS59173" s="96" t="n">
        <f aca="false">BR59173-2.5</f>
        <v>-2.5</v>
      </c>
    </row>
    <row r="59174" customFormat="false" ht="12" hidden="false" customHeight="false" outlineLevel="0" collapsed="false">
      <c r="BS59174" s="96" t="n">
        <f aca="false">BR59174-2.5</f>
        <v>-2.5</v>
      </c>
    </row>
    <row r="59175" customFormat="false" ht="12" hidden="false" customHeight="false" outlineLevel="0" collapsed="false">
      <c r="BS59175" s="96" t="n">
        <f aca="false">BR59175-2.5</f>
        <v>-2.5</v>
      </c>
    </row>
    <row r="59176" customFormat="false" ht="12" hidden="false" customHeight="false" outlineLevel="0" collapsed="false">
      <c r="BS59176" s="96" t="n">
        <f aca="false">BR59176-2.5</f>
        <v>-2.5</v>
      </c>
    </row>
    <row r="59177" customFormat="false" ht="12" hidden="false" customHeight="false" outlineLevel="0" collapsed="false">
      <c r="BS59177" s="96" t="n">
        <f aca="false">BR59177-2.5</f>
        <v>-2.5</v>
      </c>
    </row>
    <row r="59178" customFormat="false" ht="12" hidden="false" customHeight="false" outlineLevel="0" collapsed="false">
      <c r="BS59178" s="96" t="n">
        <f aca="false">BR59178-2.5</f>
        <v>-2.5</v>
      </c>
    </row>
    <row r="59179" customFormat="false" ht="12" hidden="false" customHeight="false" outlineLevel="0" collapsed="false">
      <c r="BS59179" s="96" t="n">
        <f aca="false">BR59179-2.5</f>
        <v>-2.5</v>
      </c>
    </row>
    <row r="59180" customFormat="false" ht="12" hidden="false" customHeight="false" outlineLevel="0" collapsed="false">
      <c r="BS59180" s="96" t="n">
        <f aca="false">BR59180-2.5</f>
        <v>-2.5</v>
      </c>
    </row>
    <row r="59181" customFormat="false" ht="12" hidden="false" customHeight="false" outlineLevel="0" collapsed="false">
      <c r="BS59181" s="96" t="n">
        <f aca="false">BR59181-2.5</f>
        <v>-2.5</v>
      </c>
    </row>
    <row r="59182" customFormat="false" ht="12" hidden="false" customHeight="false" outlineLevel="0" collapsed="false">
      <c r="BS59182" s="96" t="n">
        <f aca="false">BR59182-2.5</f>
        <v>-2.5</v>
      </c>
    </row>
    <row r="59183" customFormat="false" ht="12" hidden="false" customHeight="false" outlineLevel="0" collapsed="false">
      <c r="BS59183" s="96" t="n">
        <f aca="false">BR59183-2.5</f>
        <v>-2.5</v>
      </c>
    </row>
    <row r="59184" customFormat="false" ht="12" hidden="false" customHeight="false" outlineLevel="0" collapsed="false">
      <c r="BS59184" s="96" t="n">
        <f aca="false">BR59184-2.5</f>
        <v>-2.5</v>
      </c>
    </row>
    <row r="59185" customFormat="false" ht="12" hidden="false" customHeight="false" outlineLevel="0" collapsed="false">
      <c r="BS59185" s="96" t="n">
        <f aca="false">BR59185-2.5</f>
        <v>-2.5</v>
      </c>
    </row>
    <row r="59186" customFormat="false" ht="12" hidden="false" customHeight="false" outlineLevel="0" collapsed="false">
      <c r="BS59186" s="96" t="n">
        <f aca="false">BR59186-2.5</f>
        <v>-2.5</v>
      </c>
    </row>
    <row r="59187" customFormat="false" ht="12" hidden="false" customHeight="false" outlineLevel="0" collapsed="false">
      <c r="BS59187" s="96" t="n">
        <f aca="false">BR59187-2.5</f>
        <v>-2.5</v>
      </c>
    </row>
    <row r="59188" customFormat="false" ht="12" hidden="false" customHeight="false" outlineLevel="0" collapsed="false">
      <c r="BS59188" s="96" t="n">
        <f aca="false">BR59188-2.5</f>
        <v>-2.5</v>
      </c>
    </row>
    <row r="59189" customFormat="false" ht="12" hidden="false" customHeight="false" outlineLevel="0" collapsed="false">
      <c r="BS59189" s="96" t="n">
        <f aca="false">BR59189-2.5</f>
        <v>-2.5</v>
      </c>
    </row>
    <row r="59190" customFormat="false" ht="12" hidden="false" customHeight="false" outlineLevel="0" collapsed="false">
      <c r="BS59190" s="96" t="n">
        <f aca="false">BR59190-2.5</f>
        <v>-2.5</v>
      </c>
    </row>
    <row r="59191" customFormat="false" ht="12" hidden="false" customHeight="false" outlineLevel="0" collapsed="false">
      <c r="BS59191" s="96" t="n">
        <f aca="false">BR59191-2.5</f>
        <v>-2.5</v>
      </c>
    </row>
    <row r="59192" customFormat="false" ht="12" hidden="false" customHeight="false" outlineLevel="0" collapsed="false">
      <c r="BS59192" s="96" t="n">
        <f aca="false">BR59192-2.5</f>
        <v>-2.5</v>
      </c>
    </row>
    <row r="59193" customFormat="false" ht="12" hidden="false" customHeight="false" outlineLevel="0" collapsed="false">
      <c r="BS59193" s="96" t="n">
        <f aca="false">BR59193-2.5</f>
        <v>-2.5</v>
      </c>
    </row>
    <row r="59194" customFormat="false" ht="12" hidden="false" customHeight="false" outlineLevel="0" collapsed="false">
      <c r="BS59194" s="96" t="n">
        <f aca="false">BR59194-2.5</f>
        <v>-2.5</v>
      </c>
    </row>
    <row r="59195" customFormat="false" ht="12" hidden="false" customHeight="false" outlineLevel="0" collapsed="false">
      <c r="BS59195" s="96" t="n">
        <f aca="false">BR59195-2.5</f>
        <v>-2.5</v>
      </c>
    </row>
    <row r="59196" customFormat="false" ht="12" hidden="false" customHeight="false" outlineLevel="0" collapsed="false">
      <c r="BS59196" s="96" t="n">
        <f aca="false">BR59196-2.5</f>
        <v>-2.5</v>
      </c>
    </row>
    <row r="59197" customFormat="false" ht="12" hidden="false" customHeight="false" outlineLevel="0" collapsed="false">
      <c r="BS59197" s="96" t="n">
        <f aca="false">BR59197-2.5</f>
        <v>-2.5</v>
      </c>
    </row>
    <row r="59198" customFormat="false" ht="12" hidden="false" customHeight="false" outlineLevel="0" collapsed="false">
      <c r="BS59198" s="96" t="n">
        <f aca="false">BR59198-2.5</f>
        <v>-2.5</v>
      </c>
    </row>
    <row r="59199" customFormat="false" ht="12" hidden="false" customHeight="false" outlineLevel="0" collapsed="false">
      <c r="BS59199" s="96" t="n">
        <f aca="false">BR59199-2.5</f>
        <v>-2.5</v>
      </c>
    </row>
    <row r="59200" customFormat="false" ht="12" hidden="false" customHeight="false" outlineLevel="0" collapsed="false">
      <c r="BS59200" s="96" t="n">
        <f aca="false">BR59200-2.5</f>
        <v>-2.5</v>
      </c>
    </row>
    <row r="59201" customFormat="false" ht="12" hidden="false" customHeight="false" outlineLevel="0" collapsed="false">
      <c r="BS59201" s="96" t="n">
        <f aca="false">BR59201-2.5</f>
        <v>-2.5</v>
      </c>
    </row>
    <row r="59202" customFormat="false" ht="12" hidden="false" customHeight="false" outlineLevel="0" collapsed="false">
      <c r="BS59202" s="96" t="n">
        <f aca="false">BR59202-2.5</f>
        <v>-2.5</v>
      </c>
    </row>
    <row r="59203" customFormat="false" ht="12" hidden="false" customHeight="false" outlineLevel="0" collapsed="false">
      <c r="BS59203" s="96" t="n">
        <f aca="false">BR59203-2.5</f>
        <v>-2.5</v>
      </c>
    </row>
    <row r="59204" customFormat="false" ht="12" hidden="false" customHeight="false" outlineLevel="0" collapsed="false">
      <c r="BS59204" s="96" t="n">
        <f aca="false">BR59204-2.5</f>
        <v>-2.5</v>
      </c>
    </row>
    <row r="59205" customFormat="false" ht="12" hidden="false" customHeight="false" outlineLevel="0" collapsed="false">
      <c r="BS59205" s="96" t="n">
        <f aca="false">BR59205-2.5</f>
        <v>-2.5</v>
      </c>
    </row>
    <row r="59206" customFormat="false" ht="12" hidden="false" customHeight="false" outlineLevel="0" collapsed="false">
      <c r="BS59206" s="96" t="n">
        <f aca="false">BR59206-2.5</f>
        <v>-2.5</v>
      </c>
    </row>
    <row r="59207" customFormat="false" ht="12" hidden="false" customHeight="false" outlineLevel="0" collapsed="false">
      <c r="BS59207" s="96" t="n">
        <f aca="false">BR59207-2.5</f>
        <v>-2.5</v>
      </c>
    </row>
    <row r="59208" customFormat="false" ht="12" hidden="false" customHeight="false" outlineLevel="0" collapsed="false">
      <c r="BS59208" s="96" t="n">
        <f aca="false">BR59208-2.5</f>
        <v>-2.5</v>
      </c>
    </row>
    <row r="59209" customFormat="false" ht="12" hidden="false" customHeight="false" outlineLevel="0" collapsed="false">
      <c r="BS59209" s="96" t="n">
        <f aca="false">BR59209-2.5</f>
        <v>-2.5</v>
      </c>
    </row>
    <row r="59210" customFormat="false" ht="12" hidden="false" customHeight="false" outlineLevel="0" collapsed="false">
      <c r="BS59210" s="96" t="n">
        <f aca="false">BR59210-2.5</f>
        <v>-2.5</v>
      </c>
    </row>
    <row r="59211" customFormat="false" ht="12" hidden="false" customHeight="false" outlineLevel="0" collapsed="false">
      <c r="BS59211" s="96" t="n">
        <f aca="false">BR59211-2.5</f>
        <v>-2.5</v>
      </c>
    </row>
    <row r="59212" customFormat="false" ht="12" hidden="false" customHeight="false" outlineLevel="0" collapsed="false">
      <c r="BS59212" s="96" t="n">
        <f aca="false">BR59212-2.5</f>
        <v>-2.5</v>
      </c>
    </row>
    <row r="59213" customFormat="false" ht="12" hidden="false" customHeight="false" outlineLevel="0" collapsed="false">
      <c r="BS59213" s="96" t="n">
        <f aca="false">BR59213-2.5</f>
        <v>-2.5</v>
      </c>
    </row>
    <row r="59214" customFormat="false" ht="12" hidden="false" customHeight="false" outlineLevel="0" collapsed="false">
      <c r="BS59214" s="96" t="n">
        <f aca="false">BR59214-2.5</f>
        <v>-2.5</v>
      </c>
    </row>
    <row r="59215" customFormat="false" ht="12" hidden="false" customHeight="false" outlineLevel="0" collapsed="false">
      <c r="BS59215" s="96" t="n">
        <f aca="false">BR59215-2.5</f>
        <v>-2.5</v>
      </c>
    </row>
    <row r="59216" customFormat="false" ht="12" hidden="false" customHeight="false" outlineLevel="0" collapsed="false">
      <c r="BS59216" s="96" t="n">
        <f aca="false">BR59216-2.5</f>
        <v>-2.5</v>
      </c>
    </row>
    <row r="59217" customFormat="false" ht="12" hidden="false" customHeight="false" outlineLevel="0" collapsed="false">
      <c r="BS59217" s="96" t="n">
        <f aca="false">BR59217-2.5</f>
        <v>-2.5</v>
      </c>
    </row>
    <row r="59218" customFormat="false" ht="12" hidden="false" customHeight="false" outlineLevel="0" collapsed="false">
      <c r="BS59218" s="96" t="n">
        <f aca="false">BR59218-2.5</f>
        <v>-2.5</v>
      </c>
    </row>
    <row r="59219" customFormat="false" ht="12" hidden="false" customHeight="false" outlineLevel="0" collapsed="false">
      <c r="BS59219" s="96" t="n">
        <f aca="false">BR59219-2.5</f>
        <v>-2.5</v>
      </c>
    </row>
    <row r="59220" customFormat="false" ht="12" hidden="false" customHeight="false" outlineLevel="0" collapsed="false">
      <c r="BS59220" s="96" t="n">
        <f aca="false">BR59220-2.5</f>
        <v>-2.5</v>
      </c>
    </row>
    <row r="59221" customFormat="false" ht="12" hidden="false" customHeight="false" outlineLevel="0" collapsed="false">
      <c r="BS59221" s="96" t="n">
        <f aca="false">BR59221-2.5</f>
        <v>-2.5</v>
      </c>
    </row>
    <row r="59222" customFormat="false" ht="12" hidden="false" customHeight="false" outlineLevel="0" collapsed="false">
      <c r="BS59222" s="96" t="n">
        <f aca="false">BR59222-2.5</f>
        <v>-2.5</v>
      </c>
    </row>
    <row r="59223" customFormat="false" ht="12" hidden="false" customHeight="false" outlineLevel="0" collapsed="false">
      <c r="BS59223" s="96" t="n">
        <f aca="false">BR59223-2.5</f>
        <v>-2.5</v>
      </c>
    </row>
    <row r="59224" customFormat="false" ht="12" hidden="false" customHeight="false" outlineLevel="0" collapsed="false">
      <c r="BS59224" s="96" t="n">
        <f aca="false">BR59224-2.5</f>
        <v>-2.5</v>
      </c>
    </row>
    <row r="59225" customFormat="false" ht="12" hidden="false" customHeight="false" outlineLevel="0" collapsed="false">
      <c r="BS59225" s="96" t="n">
        <f aca="false">BR59225-2.5</f>
        <v>-2.5</v>
      </c>
    </row>
    <row r="59226" customFormat="false" ht="12" hidden="false" customHeight="false" outlineLevel="0" collapsed="false">
      <c r="BS59226" s="96" t="n">
        <f aca="false">BR59226-2.5</f>
        <v>-2.5</v>
      </c>
    </row>
    <row r="59227" customFormat="false" ht="12" hidden="false" customHeight="false" outlineLevel="0" collapsed="false">
      <c r="BS59227" s="96" t="n">
        <f aca="false">BR59227-2.5</f>
        <v>-2.5</v>
      </c>
    </row>
    <row r="59228" customFormat="false" ht="12" hidden="false" customHeight="false" outlineLevel="0" collapsed="false">
      <c r="BS59228" s="96" t="n">
        <f aca="false">BR59228-2.5</f>
        <v>-2.5</v>
      </c>
    </row>
    <row r="59229" customFormat="false" ht="12" hidden="false" customHeight="false" outlineLevel="0" collapsed="false">
      <c r="BS59229" s="96" t="n">
        <f aca="false">BR59229-2.5</f>
        <v>-2.5</v>
      </c>
    </row>
    <row r="59230" customFormat="false" ht="12" hidden="false" customHeight="false" outlineLevel="0" collapsed="false">
      <c r="BS59230" s="96" t="n">
        <f aca="false">BR59230-2.5</f>
        <v>-2.5</v>
      </c>
    </row>
    <row r="59231" customFormat="false" ht="12" hidden="false" customHeight="false" outlineLevel="0" collapsed="false">
      <c r="BS59231" s="96" t="n">
        <f aca="false">BR59231-2.5</f>
        <v>-2.5</v>
      </c>
    </row>
    <row r="59232" customFormat="false" ht="12" hidden="false" customHeight="false" outlineLevel="0" collapsed="false">
      <c r="BS59232" s="96" t="n">
        <f aca="false">BR59232-2.5</f>
        <v>-2.5</v>
      </c>
    </row>
    <row r="59233" customFormat="false" ht="12" hidden="false" customHeight="false" outlineLevel="0" collapsed="false">
      <c r="BS59233" s="96" t="n">
        <f aca="false">BR59233-2.5</f>
        <v>-2.5</v>
      </c>
    </row>
    <row r="59234" customFormat="false" ht="12" hidden="false" customHeight="false" outlineLevel="0" collapsed="false">
      <c r="BS59234" s="96" t="n">
        <f aca="false">BR59234-2.5</f>
        <v>-2.5</v>
      </c>
    </row>
    <row r="59235" customFormat="false" ht="12" hidden="false" customHeight="false" outlineLevel="0" collapsed="false">
      <c r="BS59235" s="96" t="n">
        <f aca="false">BR59235-2.5</f>
        <v>-2.5</v>
      </c>
    </row>
    <row r="59236" customFormat="false" ht="12" hidden="false" customHeight="false" outlineLevel="0" collapsed="false">
      <c r="BS59236" s="96" t="n">
        <f aca="false">BR59236-2.5</f>
        <v>-2.5</v>
      </c>
    </row>
    <row r="59237" customFormat="false" ht="12" hidden="false" customHeight="false" outlineLevel="0" collapsed="false">
      <c r="BS59237" s="96" t="n">
        <f aca="false">BR59237-2.5</f>
        <v>-2.5</v>
      </c>
    </row>
    <row r="59238" customFormat="false" ht="12" hidden="false" customHeight="false" outlineLevel="0" collapsed="false">
      <c r="BS59238" s="96" t="n">
        <f aca="false">BR59238-2.5</f>
        <v>-2.5</v>
      </c>
    </row>
    <row r="59239" customFormat="false" ht="12" hidden="false" customHeight="false" outlineLevel="0" collapsed="false">
      <c r="BS59239" s="96" t="n">
        <f aca="false">BR59239-2.5</f>
        <v>-2.5</v>
      </c>
    </row>
    <row r="59240" customFormat="false" ht="12" hidden="false" customHeight="false" outlineLevel="0" collapsed="false">
      <c r="BS59240" s="96" t="n">
        <f aca="false">BR59240-2.5</f>
        <v>-2.5</v>
      </c>
    </row>
    <row r="59241" customFormat="false" ht="12" hidden="false" customHeight="false" outlineLevel="0" collapsed="false">
      <c r="BS59241" s="96" t="n">
        <f aca="false">BR59241-2.5</f>
        <v>-2.5</v>
      </c>
    </row>
    <row r="59242" customFormat="false" ht="12" hidden="false" customHeight="false" outlineLevel="0" collapsed="false">
      <c r="BS59242" s="96" t="n">
        <f aca="false">BR59242-2.5</f>
        <v>-2.5</v>
      </c>
    </row>
    <row r="59243" customFormat="false" ht="12" hidden="false" customHeight="false" outlineLevel="0" collapsed="false">
      <c r="BS59243" s="96" t="n">
        <f aca="false">BR59243-2.5</f>
        <v>-2.5</v>
      </c>
    </row>
    <row r="59244" customFormat="false" ht="12" hidden="false" customHeight="false" outlineLevel="0" collapsed="false">
      <c r="BS59244" s="96" t="n">
        <f aca="false">BR59244-2.5</f>
        <v>-2.5</v>
      </c>
    </row>
    <row r="59245" customFormat="false" ht="12" hidden="false" customHeight="false" outlineLevel="0" collapsed="false">
      <c r="BS59245" s="96" t="n">
        <f aca="false">BR59245-2.5</f>
        <v>-2.5</v>
      </c>
    </row>
    <row r="59246" customFormat="false" ht="12" hidden="false" customHeight="false" outlineLevel="0" collapsed="false">
      <c r="BS59246" s="96" t="n">
        <f aca="false">BR59246-2.5</f>
        <v>-2.5</v>
      </c>
    </row>
    <row r="59247" customFormat="false" ht="12" hidden="false" customHeight="false" outlineLevel="0" collapsed="false">
      <c r="BS59247" s="96" t="n">
        <f aca="false">BR59247-2.5</f>
        <v>-2.5</v>
      </c>
    </row>
    <row r="59248" customFormat="false" ht="12" hidden="false" customHeight="false" outlineLevel="0" collapsed="false">
      <c r="BS59248" s="96" t="n">
        <f aca="false">BR59248-2.5</f>
        <v>-2.5</v>
      </c>
    </row>
    <row r="59249" customFormat="false" ht="12" hidden="false" customHeight="false" outlineLevel="0" collapsed="false">
      <c r="BS59249" s="96" t="n">
        <f aca="false">BR59249-2.5</f>
        <v>-2.5</v>
      </c>
    </row>
    <row r="59250" customFormat="false" ht="12" hidden="false" customHeight="false" outlineLevel="0" collapsed="false">
      <c r="BS59250" s="96" t="n">
        <f aca="false">BR59250-2.5</f>
        <v>-2.5</v>
      </c>
    </row>
    <row r="59251" customFormat="false" ht="12" hidden="false" customHeight="false" outlineLevel="0" collapsed="false">
      <c r="BS59251" s="96" t="n">
        <f aca="false">BR59251-2.5</f>
        <v>-2.5</v>
      </c>
    </row>
    <row r="59252" customFormat="false" ht="12" hidden="false" customHeight="false" outlineLevel="0" collapsed="false">
      <c r="BS59252" s="96" t="n">
        <f aca="false">BR59252-2.5</f>
        <v>-2.5</v>
      </c>
    </row>
    <row r="59253" customFormat="false" ht="12" hidden="false" customHeight="false" outlineLevel="0" collapsed="false">
      <c r="BS59253" s="96" t="n">
        <f aca="false">BR59253-2.5</f>
        <v>-2.5</v>
      </c>
    </row>
    <row r="59254" customFormat="false" ht="12" hidden="false" customHeight="false" outlineLevel="0" collapsed="false">
      <c r="BS59254" s="96" t="n">
        <f aca="false">BR59254-2.5</f>
        <v>-2.5</v>
      </c>
    </row>
    <row r="59255" customFormat="false" ht="12" hidden="false" customHeight="false" outlineLevel="0" collapsed="false">
      <c r="BS59255" s="96" t="n">
        <f aca="false">BR59255-2.5</f>
        <v>-2.5</v>
      </c>
    </row>
    <row r="59256" customFormat="false" ht="12" hidden="false" customHeight="false" outlineLevel="0" collapsed="false">
      <c r="BS59256" s="96" t="n">
        <f aca="false">BR59256-2.5</f>
        <v>-2.5</v>
      </c>
    </row>
    <row r="59257" customFormat="false" ht="12" hidden="false" customHeight="false" outlineLevel="0" collapsed="false">
      <c r="BS59257" s="96" t="n">
        <f aca="false">BR59257-2.5</f>
        <v>-2.5</v>
      </c>
    </row>
    <row r="59258" customFormat="false" ht="12" hidden="false" customHeight="false" outlineLevel="0" collapsed="false">
      <c r="BS59258" s="96" t="n">
        <f aca="false">BR59258-2.5</f>
        <v>-2.5</v>
      </c>
    </row>
    <row r="59259" customFormat="false" ht="12" hidden="false" customHeight="false" outlineLevel="0" collapsed="false">
      <c r="BS59259" s="96" t="n">
        <f aca="false">BR59259-2.5</f>
        <v>-2.5</v>
      </c>
    </row>
    <row r="59260" customFormat="false" ht="12" hidden="false" customHeight="false" outlineLevel="0" collapsed="false">
      <c r="BS59260" s="96" t="n">
        <f aca="false">BR59260-2.5</f>
        <v>-2.5</v>
      </c>
    </row>
    <row r="59261" customFormat="false" ht="12" hidden="false" customHeight="false" outlineLevel="0" collapsed="false">
      <c r="BS59261" s="96" t="n">
        <f aca="false">BR59261-2.5</f>
        <v>-2.5</v>
      </c>
    </row>
    <row r="59262" customFormat="false" ht="12" hidden="false" customHeight="false" outlineLevel="0" collapsed="false">
      <c r="BS59262" s="96" t="n">
        <f aca="false">BR59262-2.5</f>
        <v>-2.5</v>
      </c>
    </row>
    <row r="59263" customFormat="false" ht="12" hidden="false" customHeight="false" outlineLevel="0" collapsed="false">
      <c r="BS59263" s="96" t="n">
        <f aca="false">BR59263-2.5</f>
        <v>-2.5</v>
      </c>
    </row>
    <row r="59264" customFormat="false" ht="12" hidden="false" customHeight="false" outlineLevel="0" collapsed="false">
      <c r="BS59264" s="96" t="n">
        <f aca="false">BR59264-2.5</f>
        <v>-2.5</v>
      </c>
    </row>
    <row r="59265" customFormat="false" ht="12" hidden="false" customHeight="false" outlineLevel="0" collapsed="false">
      <c r="BS59265" s="96" t="n">
        <f aca="false">BR59265-2.5</f>
        <v>-2.5</v>
      </c>
    </row>
    <row r="59266" customFormat="false" ht="12" hidden="false" customHeight="false" outlineLevel="0" collapsed="false">
      <c r="BS59266" s="96" t="n">
        <f aca="false">BR59266-2.5</f>
        <v>-2.5</v>
      </c>
    </row>
    <row r="59267" customFormat="false" ht="12" hidden="false" customHeight="false" outlineLevel="0" collapsed="false">
      <c r="BS59267" s="96" t="n">
        <f aca="false">BR59267-2.5</f>
        <v>-2.5</v>
      </c>
    </row>
    <row r="59268" customFormat="false" ht="12" hidden="false" customHeight="false" outlineLevel="0" collapsed="false">
      <c r="BS59268" s="96" t="n">
        <f aca="false">BR59268-2.5</f>
        <v>-2.5</v>
      </c>
    </row>
    <row r="59269" customFormat="false" ht="12" hidden="false" customHeight="false" outlineLevel="0" collapsed="false">
      <c r="BS59269" s="96" t="n">
        <f aca="false">BR59269-2.5</f>
        <v>-2.5</v>
      </c>
    </row>
    <row r="59270" customFormat="false" ht="12" hidden="false" customHeight="false" outlineLevel="0" collapsed="false">
      <c r="BS59270" s="96" t="n">
        <f aca="false">BR59270-2.5</f>
        <v>-2.5</v>
      </c>
    </row>
    <row r="59271" customFormat="false" ht="12" hidden="false" customHeight="false" outlineLevel="0" collapsed="false">
      <c r="BS59271" s="96" t="n">
        <f aca="false">BR59271-2.5</f>
        <v>-2.5</v>
      </c>
    </row>
    <row r="59272" customFormat="false" ht="12" hidden="false" customHeight="false" outlineLevel="0" collapsed="false">
      <c r="BS59272" s="96" t="n">
        <f aca="false">BR59272-2.5</f>
        <v>-2.5</v>
      </c>
    </row>
    <row r="59273" customFormat="false" ht="12" hidden="false" customHeight="false" outlineLevel="0" collapsed="false">
      <c r="BS59273" s="96" t="n">
        <f aca="false">BR59273-2.5</f>
        <v>-2.5</v>
      </c>
    </row>
    <row r="59274" customFormat="false" ht="12" hidden="false" customHeight="false" outlineLevel="0" collapsed="false">
      <c r="BS59274" s="96" t="n">
        <f aca="false">BR59274-2.5</f>
        <v>-2.5</v>
      </c>
    </row>
    <row r="59275" customFormat="false" ht="12" hidden="false" customHeight="false" outlineLevel="0" collapsed="false">
      <c r="BS59275" s="96" t="n">
        <f aca="false">BR59275-2.5</f>
        <v>-2.5</v>
      </c>
    </row>
    <row r="59276" customFormat="false" ht="12" hidden="false" customHeight="false" outlineLevel="0" collapsed="false">
      <c r="BS59276" s="96" t="n">
        <f aca="false">BR59276-2.5</f>
        <v>-2.5</v>
      </c>
    </row>
    <row r="59277" customFormat="false" ht="12" hidden="false" customHeight="false" outlineLevel="0" collapsed="false">
      <c r="BS59277" s="96" t="n">
        <f aca="false">BR59277-2.5</f>
        <v>-2.5</v>
      </c>
    </row>
    <row r="59278" customFormat="false" ht="12" hidden="false" customHeight="false" outlineLevel="0" collapsed="false">
      <c r="BS59278" s="96" t="n">
        <f aca="false">BR59278-2.5</f>
        <v>-2.5</v>
      </c>
    </row>
    <row r="59279" customFormat="false" ht="12" hidden="false" customHeight="false" outlineLevel="0" collapsed="false">
      <c r="BS59279" s="96" t="n">
        <f aca="false">BR59279-2.5</f>
        <v>-2.5</v>
      </c>
    </row>
    <row r="59280" customFormat="false" ht="12" hidden="false" customHeight="false" outlineLevel="0" collapsed="false">
      <c r="BS59280" s="96" t="n">
        <f aca="false">BR59280-2.5</f>
        <v>-2.5</v>
      </c>
    </row>
    <row r="59281" customFormat="false" ht="12" hidden="false" customHeight="false" outlineLevel="0" collapsed="false">
      <c r="BS59281" s="96" t="n">
        <f aca="false">BR59281-2.5</f>
        <v>-2.5</v>
      </c>
    </row>
    <row r="59282" customFormat="false" ht="12" hidden="false" customHeight="false" outlineLevel="0" collapsed="false">
      <c r="BS59282" s="96" t="n">
        <f aca="false">BR59282-2.5</f>
        <v>-2.5</v>
      </c>
    </row>
    <row r="59283" customFormat="false" ht="12" hidden="false" customHeight="false" outlineLevel="0" collapsed="false">
      <c r="BS59283" s="96" t="n">
        <f aca="false">BR59283-2.5</f>
        <v>-2.5</v>
      </c>
    </row>
    <row r="59284" customFormat="false" ht="12" hidden="false" customHeight="false" outlineLevel="0" collapsed="false">
      <c r="BS59284" s="96" t="n">
        <f aca="false">BR59284-2.5</f>
        <v>-2.5</v>
      </c>
    </row>
    <row r="59285" customFormat="false" ht="12" hidden="false" customHeight="false" outlineLevel="0" collapsed="false">
      <c r="BS59285" s="96" t="n">
        <f aca="false">BR59285-2.5</f>
        <v>-2.5</v>
      </c>
    </row>
    <row r="59286" customFormat="false" ht="12" hidden="false" customHeight="false" outlineLevel="0" collapsed="false">
      <c r="BS59286" s="96" t="n">
        <f aca="false">BR59286-2.5</f>
        <v>-2.5</v>
      </c>
    </row>
    <row r="59287" customFormat="false" ht="12" hidden="false" customHeight="false" outlineLevel="0" collapsed="false">
      <c r="BS59287" s="96" t="n">
        <f aca="false">BR59287-2.5</f>
        <v>-2.5</v>
      </c>
    </row>
    <row r="59288" customFormat="false" ht="12" hidden="false" customHeight="false" outlineLevel="0" collapsed="false">
      <c r="BS59288" s="96" t="n">
        <f aca="false">BR59288-2.5</f>
        <v>-2.5</v>
      </c>
    </row>
    <row r="59289" customFormat="false" ht="12" hidden="false" customHeight="false" outlineLevel="0" collapsed="false">
      <c r="BS59289" s="96" t="n">
        <f aca="false">BR59289-2.5</f>
        <v>-2.5</v>
      </c>
    </row>
    <row r="59290" customFormat="false" ht="12" hidden="false" customHeight="false" outlineLevel="0" collapsed="false">
      <c r="BS59290" s="96" t="n">
        <f aca="false">BR59290-2.5</f>
        <v>-2.5</v>
      </c>
    </row>
    <row r="59291" customFormat="false" ht="12" hidden="false" customHeight="false" outlineLevel="0" collapsed="false">
      <c r="BS59291" s="96" t="n">
        <f aca="false">BR59291-2.5</f>
        <v>-2.5</v>
      </c>
    </row>
    <row r="59292" customFormat="false" ht="12" hidden="false" customHeight="false" outlineLevel="0" collapsed="false">
      <c r="BS59292" s="96" t="n">
        <f aca="false">BR59292-2.5</f>
        <v>-2.5</v>
      </c>
    </row>
    <row r="59293" customFormat="false" ht="12" hidden="false" customHeight="false" outlineLevel="0" collapsed="false">
      <c r="BS59293" s="96" t="n">
        <f aca="false">BR59293-2.5</f>
        <v>-2.5</v>
      </c>
    </row>
    <row r="59294" customFormat="false" ht="12" hidden="false" customHeight="false" outlineLevel="0" collapsed="false">
      <c r="BS59294" s="96" t="n">
        <f aca="false">BR59294-2.5</f>
        <v>-2.5</v>
      </c>
    </row>
    <row r="59295" customFormat="false" ht="12" hidden="false" customHeight="false" outlineLevel="0" collapsed="false">
      <c r="BS59295" s="96" t="n">
        <f aca="false">BR59295-2.5</f>
        <v>-2.5</v>
      </c>
    </row>
    <row r="59296" customFormat="false" ht="12" hidden="false" customHeight="false" outlineLevel="0" collapsed="false">
      <c r="BS59296" s="96" t="n">
        <f aca="false">BR59296-2.5</f>
        <v>-2.5</v>
      </c>
    </row>
    <row r="59297" customFormat="false" ht="12" hidden="false" customHeight="false" outlineLevel="0" collapsed="false">
      <c r="BS59297" s="96" t="n">
        <f aca="false">BR59297-2.5</f>
        <v>-2.5</v>
      </c>
    </row>
    <row r="59298" customFormat="false" ht="12" hidden="false" customHeight="false" outlineLevel="0" collapsed="false">
      <c r="BS59298" s="96" t="n">
        <f aca="false">BR59298-2.5</f>
        <v>-2.5</v>
      </c>
    </row>
    <row r="59299" customFormat="false" ht="12" hidden="false" customHeight="false" outlineLevel="0" collapsed="false">
      <c r="BS59299" s="96" t="n">
        <f aca="false">BR59299-2.5</f>
        <v>-2.5</v>
      </c>
    </row>
    <row r="59300" customFormat="false" ht="12" hidden="false" customHeight="false" outlineLevel="0" collapsed="false">
      <c r="BS59300" s="96" t="n">
        <f aca="false">BR59300-2.5</f>
        <v>-2.5</v>
      </c>
    </row>
    <row r="59301" customFormat="false" ht="12" hidden="false" customHeight="false" outlineLevel="0" collapsed="false">
      <c r="BS59301" s="96" t="n">
        <f aca="false">BR59301-2.5</f>
        <v>-2.5</v>
      </c>
    </row>
    <row r="59302" customFormat="false" ht="12" hidden="false" customHeight="false" outlineLevel="0" collapsed="false">
      <c r="BS59302" s="96" t="n">
        <f aca="false">BR59302-2.5</f>
        <v>-2.5</v>
      </c>
    </row>
    <row r="59303" customFormat="false" ht="12" hidden="false" customHeight="false" outlineLevel="0" collapsed="false">
      <c r="BS59303" s="96" t="n">
        <f aca="false">BR59303-2.5</f>
        <v>-2.5</v>
      </c>
    </row>
    <row r="59304" customFormat="false" ht="12" hidden="false" customHeight="false" outlineLevel="0" collapsed="false">
      <c r="BS59304" s="96" t="n">
        <f aca="false">BR59304-2.5</f>
        <v>-2.5</v>
      </c>
    </row>
    <row r="59305" customFormat="false" ht="12" hidden="false" customHeight="false" outlineLevel="0" collapsed="false">
      <c r="BS59305" s="96" t="n">
        <f aca="false">BR59305-2.5</f>
        <v>-2.5</v>
      </c>
    </row>
    <row r="59306" customFormat="false" ht="12" hidden="false" customHeight="false" outlineLevel="0" collapsed="false">
      <c r="BS59306" s="96" t="n">
        <f aca="false">BR59306-2.5</f>
        <v>-2.5</v>
      </c>
    </row>
    <row r="59307" customFormat="false" ht="12" hidden="false" customHeight="false" outlineLevel="0" collapsed="false">
      <c r="BS59307" s="96" t="n">
        <f aca="false">BR59307-2.5</f>
        <v>-2.5</v>
      </c>
    </row>
    <row r="59308" customFormat="false" ht="12" hidden="false" customHeight="false" outlineLevel="0" collapsed="false">
      <c r="BS59308" s="96" t="n">
        <f aca="false">BR59308-2.5</f>
        <v>-2.5</v>
      </c>
    </row>
    <row r="59309" customFormat="false" ht="12" hidden="false" customHeight="false" outlineLevel="0" collapsed="false">
      <c r="BS59309" s="96" t="n">
        <f aca="false">BR59309-2.5</f>
        <v>-2.5</v>
      </c>
    </row>
    <row r="59310" customFormat="false" ht="12" hidden="false" customHeight="false" outlineLevel="0" collapsed="false">
      <c r="BS59310" s="96" t="n">
        <f aca="false">BR59310-2.5</f>
        <v>-2.5</v>
      </c>
    </row>
    <row r="59311" customFormat="false" ht="12" hidden="false" customHeight="false" outlineLevel="0" collapsed="false">
      <c r="BS59311" s="96" t="n">
        <f aca="false">BR59311-2.5</f>
        <v>-2.5</v>
      </c>
    </row>
    <row r="59312" customFormat="false" ht="12" hidden="false" customHeight="false" outlineLevel="0" collapsed="false">
      <c r="BS59312" s="96" t="n">
        <f aca="false">BR59312-2.5</f>
        <v>-2.5</v>
      </c>
    </row>
    <row r="59313" customFormat="false" ht="12" hidden="false" customHeight="false" outlineLevel="0" collapsed="false">
      <c r="BS59313" s="96" t="n">
        <f aca="false">BR59313-2.5</f>
        <v>-2.5</v>
      </c>
    </row>
    <row r="59314" customFormat="false" ht="12" hidden="false" customHeight="false" outlineLevel="0" collapsed="false">
      <c r="BS59314" s="96" t="n">
        <f aca="false">BR59314-2.5</f>
        <v>-2.5</v>
      </c>
    </row>
    <row r="59315" customFormat="false" ht="12" hidden="false" customHeight="false" outlineLevel="0" collapsed="false">
      <c r="BS59315" s="96" t="n">
        <f aca="false">BR59315-2.5</f>
        <v>-2.5</v>
      </c>
    </row>
    <row r="59316" customFormat="false" ht="12" hidden="false" customHeight="false" outlineLevel="0" collapsed="false">
      <c r="BS59316" s="96" t="n">
        <f aca="false">BR59316-2.5</f>
        <v>-2.5</v>
      </c>
    </row>
    <row r="59317" customFormat="false" ht="12" hidden="false" customHeight="false" outlineLevel="0" collapsed="false">
      <c r="BS59317" s="96" t="n">
        <f aca="false">BR59317-2.5</f>
        <v>-2.5</v>
      </c>
    </row>
    <row r="59318" customFormat="false" ht="12" hidden="false" customHeight="false" outlineLevel="0" collapsed="false">
      <c r="BS59318" s="96" t="n">
        <f aca="false">BR59318-2.5</f>
        <v>-2.5</v>
      </c>
    </row>
    <row r="59319" customFormat="false" ht="12" hidden="false" customHeight="false" outlineLevel="0" collapsed="false">
      <c r="BS59319" s="96" t="n">
        <f aca="false">BR59319-2.5</f>
        <v>-2.5</v>
      </c>
    </row>
    <row r="59320" customFormat="false" ht="12" hidden="false" customHeight="false" outlineLevel="0" collapsed="false">
      <c r="BS59320" s="96" t="n">
        <f aca="false">BR59320-2.5</f>
        <v>-2.5</v>
      </c>
    </row>
    <row r="59321" customFormat="false" ht="12" hidden="false" customHeight="false" outlineLevel="0" collapsed="false">
      <c r="BS59321" s="96" t="n">
        <f aca="false">BR59321-2.5</f>
        <v>-2.5</v>
      </c>
    </row>
    <row r="59322" customFormat="false" ht="12" hidden="false" customHeight="false" outlineLevel="0" collapsed="false">
      <c r="BS59322" s="96" t="n">
        <f aca="false">BR59322-2.5</f>
        <v>-2.5</v>
      </c>
    </row>
    <row r="59323" customFormat="false" ht="12" hidden="false" customHeight="false" outlineLevel="0" collapsed="false">
      <c r="BS59323" s="96" t="n">
        <f aca="false">BR59323-2.5</f>
        <v>-2.5</v>
      </c>
    </row>
    <row r="59324" customFormat="false" ht="12" hidden="false" customHeight="false" outlineLevel="0" collapsed="false">
      <c r="BS59324" s="96" t="n">
        <f aca="false">BR59324-2.5</f>
        <v>-2.5</v>
      </c>
    </row>
    <row r="59325" customFormat="false" ht="12" hidden="false" customHeight="false" outlineLevel="0" collapsed="false">
      <c r="BS59325" s="96" t="n">
        <f aca="false">BR59325-2.5</f>
        <v>-2.5</v>
      </c>
    </row>
    <row r="59326" customFormat="false" ht="12" hidden="false" customHeight="false" outlineLevel="0" collapsed="false">
      <c r="BS59326" s="96" t="n">
        <f aca="false">BR59326-2.5</f>
        <v>-2.5</v>
      </c>
    </row>
    <row r="59327" customFormat="false" ht="12" hidden="false" customHeight="false" outlineLevel="0" collapsed="false">
      <c r="BS59327" s="96" t="n">
        <f aca="false">BR59327-2.5</f>
        <v>-2.5</v>
      </c>
    </row>
    <row r="59328" customFormat="false" ht="12" hidden="false" customHeight="false" outlineLevel="0" collapsed="false">
      <c r="BS59328" s="96" t="n">
        <f aca="false">BR59328-2.5</f>
        <v>-2.5</v>
      </c>
    </row>
    <row r="59329" customFormat="false" ht="12" hidden="false" customHeight="false" outlineLevel="0" collapsed="false">
      <c r="BS59329" s="96" t="n">
        <f aca="false">BR59329-2.5</f>
        <v>-2.5</v>
      </c>
    </row>
    <row r="59330" customFormat="false" ht="12" hidden="false" customHeight="false" outlineLevel="0" collapsed="false">
      <c r="BS59330" s="96" t="n">
        <f aca="false">BR59330-2.5</f>
        <v>-2.5</v>
      </c>
    </row>
    <row r="59331" customFormat="false" ht="12" hidden="false" customHeight="false" outlineLevel="0" collapsed="false">
      <c r="BS59331" s="96" t="n">
        <f aca="false">BR59331-2.5</f>
        <v>-2.5</v>
      </c>
    </row>
    <row r="59332" customFormat="false" ht="12" hidden="false" customHeight="false" outlineLevel="0" collapsed="false">
      <c r="BS59332" s="96" t="n">
        <f aca="false">BR59332-2.5</f>
        <v>-2.5</v>
      </c>
    </row>
    <row r="59333" customFormat="false" ht="12" hidden="false" customHeight="false" outlineLevel="0" collapsed="false">
      <c r="BS59333" s="96" t="n">
        <f aca="false">BR59333-2.5</f>
        <v>-2.5</v>
      </c>
    </row>
    <row r="59334" customFormat="false" ht="12" hidden="false" customHeight="false" outlineLevel="0" collapsed="false">
      <c r="BS59334" s="96" t="n">
        <f aca="false">BR59334-2.5</f>
        <v>-2.5</v>
      </c>
    </row>
    <row r="59335" customFormat="false" ht="12" hidden="false" customHeight="false" outlineLevel="0" collapsed="false">
      <c r="BS59335" s="96" t="n">
        <f aca="false">BR59335-2.5</f>
        <v>-2.5</v>
      </c>
    </row>
    <row r="59336" customFormat="false" ht="12" hidden="false" customHeight="false" outlineLevel="0" collapsed="false">
      <c r="BS59336" s="96" t="n">
        <f aca="false">BR59336-2.5</f>
        <v>-2.5</v>
      </c>
    </row>
    <row r="59337" customFormat="false" ht="12" hidden="false" customHeight="false" outlineLevel="0" collapsed="false">
      <c r="BS59337" s="96" t="n">
        <f aca="false">BR59337-2.5</f>
        <v>-2.5</v>
      </c>
    </row>
    <row r="59338" customFormat="false" ht="12" hidden="false" customHeight="false" outlineLevel="0" collapsed="false">
      <c r="BS59338" s="96" t="n">
        <f aca="false">BR59338-2.5</f>
        <v>-2.5</v>
      </c>
    </row>
    <row r="59339" customFormat="false" ht="12" hidden="false" customHeight="false" outlineLevel="0" collapsed="false">
      <c r="BS59339" s="96" t="n">
        <f aca="false">BR59339-2.5</f>
        <v>-2.5</v>
      </c>
    </row>
    <row r="59340" customFormat="false" ht="12" hidden="false" customHeight="false" outlineLevel="0" collapsed="false">
      <c r="BS59340" s="96" t="n">
        <f aca="false">BR59340-2.5</f>
        <v>-2.5</v>
      </c>
    </row>
    <row r="59341" customFormat="false" ht="12" hidden="false" customHeight="false" outlineLevel="0" collapsed="false">
      <c r="BS59341" s="96" t="n">
        <f aca="false">BR59341-2.5</f>
        <v>-2.5</v>
      </c>
    </row>
    <row r="59342" customFormat="false" ht="12" hidden="false" customHeight="false" outlineLevel="0" collapsed="false">
      <c r="BS59342" s="96" t="n">
        <f aca="false">BR59342-2.5</f>
        <v>-2.5</v>
      </c>
    </row>
    <row r="59343" customFormat="false" ht="12" hidden="false" customHeight="false" outlineLevel="0" collapsed="false">
      <c r="BS59343" s="96" t="n">
        <f aca="false">BR59343-2.5</f>
        <v>-2.5</v>
      </c>
    </row>
    <row r="59344" customFormat="false" ht="12" hidden="false" customHeight="false" outlineLevel="0" collapsed="false">
      <c r="BS59344" s="96" t="n">
        <f aca="false">BR59344-2.5</f>
        <v>-2.5</v>
      </c>
    </row>
    <row r="59345" customFormat="false" ht="12" hidden="false" customHeight="false" outlineLevel="0" collapsed="false">
      <c r="BS59345" s="96" t="n">
        <f aca="false">BR59345-2.5</f>
        <v>-2.5</v>
      </c>
    </row>
    <row r="59346" customFormat="false" ht="12" hidden="false" customHeight="false" outlineLevel="0" collapsed="false">
      <c r="BS59346" s="96" t="n">
        <f aca="false">BR59346-2.5</f>
        <v>-2.5</v>
      </c>
    </row>
    <row r="59347" customFormat="false" ht="12" hidden="false" customHeight="false" outlineLevel="0" collapsed="false">
      <c r="BS59347" s="96" t="n">
        <f aca="false">BR59347-2.5</f>
        <v>-2.5</v>
      </c>
    </row>
    <row r="59348" customFormat="false" ht="12" hidden="false" customHeight="false" outlineLevel="0" collapsed="false">
      <c r="BS59348" s="96" t="n">
        <f aca="false">BR59348-2.5</f>
        <v>-2.5</v>
      </c>
    </row>
    <row r="59349" customFormat="false" ht="12" hidden="false" customHeight="false" outlineLevel="0" collapsed="false">
      <c r="BS59349" s="96" t="n">
        <f aca="false">BR59349-2.5</f>
        <v>-2.5</v>
      </c>
    </row>
    <row r="59350" customFormat="false" ht="12" hidden="false" customHeight="false" outlineLevel="0" collapsed="false">
      <c r="BS59350" s="96" t="n">
        <f aca="false">BR59350-2.5</f>
        <v>-2.5</v>
      </c>
    </row>
    <row r="59351" customFormat="false" ht="12" hidden="false" customHeight="false" outlineLevel="0" collapsed="false">
      <c r="BS59351" s="96" t="n">
        <f aca="false">BR59351-2.5</f>
        <v>-2.5</v>
      </c>
    </row>
    <row r="59352" customFormat="false" ht="12" hidden="false" customHeight="false" outlineLevel="0" collapsed="false">
      <c r="BS59352" s="96" t="n">
        <f aca="false">BR59352-2.5</f>
        <v>-2.5</v>
      </c>
    </row>
    <row r="59353" customFormat="false" ht="12" hidden="false" customHeight="false" outlineLevel="0" collapsed="false">
      <c r="BS59353" s="96" t="n">
        <f aca="false">BR59353-2.5</f>
        <v>-2.5</v>
      </c>
    </row>
    <row r="59354" customFormat="false" ht="12" hidden="false" customHeight="false" outlineLevel="0" collapsed="false">
      <c r="BS59354" s="96" t="n">
        <f aca="false">BR59354-2.5</f>
        <v>-2.5</v>
      </c>
    </row>
    <row r="59355" customFormat="false" ht="12" hidden="false" customHeight="false" outlineLevel="0" collapsed="false">
      <c r="BS59355" s="96" t="n">
        <f aca="false">BR59355-2.5</f>
        <v>-2.5</v>
      </c>
    </row>
    <row r="59356" customFormat="false" ht="12" hidden="false" customHeight="false" outlineLevel="0" collapsed="false">
      <c r="BS59356" s="96" t="n">
        <f aca="false">BR59356-2.5</f>
        <v>-2.5</v>
      </c>
    </row>
    <row r="59357" customFormat="false" ht="12" hidden="false" customHeight="false" outlineLevel="0" collapsed="false">
      <c r="BS59357" s="96" t="n">
        <f aca="false">BR59357-2.5</f>
        <v>-2.5</v>
      </c>
    </row>
    <row r="59358" customFormat="false" ht="12" hidden="false" customHeight="false" outlineLevel="0" collapsed="false">
      <c r="BS59358" s="96" t="n">
        <f aca="false">BR59358-2.5</f>
        <v>-2.5</v>
      </c>
    </row>
    <row r="59359" customFormat="false" ht="12" hidden="false" customHeight="false" outlineLevel="0" collapsed="false">
      <c r="BS59359" s="96" t="n">
        <f aca="false">BR59359-2.5</f>
        <v>-2.5</v>
      </c>
    </row>
    <row r="59360" customFormat="false" ht="12" hidden="false" customHeight="false" outlineLevel="0" collapsed="false">
      <c r="BS59360" s="96" t="n">
        <f aca="false">BR59360-2.5</f>
        <v>-2.5</v>
      </c>
    </row>
    <row r="59361" customFormat="false" ht="12" hidden="false" customHeight="false" outlineLevel="0" collapsed="false">
      <c r="BS59361" s="96" t="n">
        <f aca="false">BR59361-2.5</f>
        <v>-2.5</v>
      </c>
    </row>
    <row r="59362" customFormat="false" ht="12" hidden="false" customHeight="false" outlineLevel="0" collapsed="false">
      <c r="BS59362" s="96" t="n">
        <f aca="false">BR59362-2.5</f>
        <v>-2.5</v>
      </c>
    </row>
    <row r="59363" customFormat="false" ht="12" hidden="false" customHeight="false" outlineLevel="0" collapsed="false">
      <c r="BS59363" s="96" t="n">
        <f aca="false">BR59363-2.5</f>
        <v>-2.5</v>
      </c>
    </row>
    <row r="59364" customFormat="false" ht="12" hidden="false" customHeight="false" outlineLevel="0" collapsed="false">
      <c r="BS59364" s="96" t="n">
        <f aca="false">BR59364-2.5</f>
        <v>-2.5</v>
      </c>
    </row>
    <row r="59365" customFormat="false" ht="12" hidden="false" customHeight="false" outlineLevel="0" collapsed="false">
      <c r="BS59365" s="96" t="n">
        <f aca="false">BR59365-2.5</f>
        <v>-2.5</v>
      </c>
    </row>
    <row r="59366" customFormat="false" ht="12" hidden="false" customHeight="false" outlineLevel="0" collapsed="false">
      <c r="BS59366" s="96" t="n">
        <f aca="false">BR59366-2.5</f>
        <v>-2.5</v>
      </c>
    </row>
    <row r="59367" customFormat="false" ht="12" hidden="false" customHeight="false" outlineLevel="0" collapsed="false">
      <c r="BS59367" s="96" t="n">
        <f aca="false">BR59367-2.5</f>
        <v>-2.5</v>
      </c>
    </row>
    <row r="59368" customFormat="false" ht="12" hidden="false" customHeight="false" outlineLevel="0" collapsed="false">
      <c r="BS59368" s="96" t="n">
        <f aca="false">BR59368-2.5</f>
        <v>-2.5</v>
      </c>
    </row>
    <row r="59369" customFormat="false" ht="12" hidden="false" customHeight="false" outlineLevel="0" collapsed="false">
      <c r="BS59369" s="96" t="n">
        <f aca="false">BR59369-2.5</f>
        <v>-2.5</v>
      </c>
    </row>
    <row r="59370" customFormat="false" ht="12" hidden="false" customHeight="false" outlineLevel="0" collapsed="false">
      <c r="BS59370" s="96" t="n">
        <f aca="false">BR59370-2.5</f>
        <v>-2.5</v>
      </c>
    </row>
    <row r="59371" customFormat="false" ht="12" hidden="false" customHeight="false" outlineLevel="0" collapsed="false">
      <c r="BS59371" s="96" t="n">
        <f aca="false">BR59371-2.5</f>
        <v>-2.5</v>
      </c>
    </row>
    <row r="59372" customFormat="false" ht="12" hidden="false" customHeight="false" outlineLevel="0" collapsed="false">
      <c r="BS59372" s="96" t="n">
        <f aca="false">BR59372-2.5</f>
        <v>-2.5</v>
      </c>
    </row>
    <row r="59373" customFormat="false" ht="12" hidden="false" customHeight="false" outlineLevel="0" collapsed="false">
      <c r="BS59373" s="96" t="n">
        <f aca="false">BR59373-2.5</f>
        <v>-2.5</v>
      </c>
    </row>
    <row r="59374" customFormat="false" ht="12" hidden="false" customHeight="false" outlineLevel="0" collapsed="false">
      <c r="BS59374" s="96" t="n">
        <f aca="false">BR59374-2.5</f>
        <v>-2.5</v>
      </c>
    </row>
    <row r="59375" customFormat="false" ht="12" hidden="false" customHeight="false" outlineLevel="0" collapsed="false">
      <c r="BS59375" s="96" t="n">
        <f aca="false">BR59375-2.5</f>
        <v>-2.5</v>
      </c>
    </row>
    <row r="59376" customFormat="false" ht="12" hidden="false" customHeight="false" outlineLevel="0" collapsed="false">
      <c r="BS59376" s="96" t="n">
        <f aca="false">BR59376-2.5</f>
        <v>-2.5</v>
      </c>
    </row>
    <row r="59377" customFormat="false" ht="12" hidden="false" customHeight="false" outlineLevel="0" collapsed="false">
      <c r="BS59377" s="96" t="n">
        <f aca="false">BR59377-2.5</f>
        <v>-2.5</v>
      </c>
    </row>
    <row r="59378" customFormat="false" ht="12" hidden="false" customHeight="false" outlineLevel="0" collapsed="false">
      <c r="BS59378" s="96" t="n">
        <f aca="false">BR59378-2.5</f>
        <v>-2.5</v>
      </c>
    </row>
    <row r="59379" customFormat="false" ht="12" hidden="false" customHeight="false" outlineLevel="0" collapsed="false">
      <c r="BS59379" s="96" t="n">
        <f aca="false">BR59379-2.5</f>
        <v>-2.5</v>
      </c>
    </row>
    <row r="59380" customFormat="false" ht="12" hidden="false" customHeight="false" outlineLevel="0" collapsed="false">
      <c r="BS59380" s="96" t="n">
        <f aca="false">BR59380-2.5</f>
        <v>-2.5</v>
      </c>
    </row>
    <row r="59381" customFormat="false" ht="12" hidden="false" customHeight="false" outlineLevel="0" collapsed="false">
      <c r="BS59381" s="96" t="n">
        <f aca="false">BR59381-2.5</f>
        <v>-2.5</v>
      </c>
    </row>
    <row r="59382" customFormat="false" ht="12" hidden="false" customHeight="false" outlineLevel="0" collapsed="false">
      <c r="BS59382" s="96" t="n">
        <f aca="false">BR59382-2.5</f>
        <v>-2.5</v>
      </c>
    </row>
    <row r="59383" customFormat="false" ht="12" hidden="false" customHeight="false" outlineLevel="0" collapsed="false">
      <c r="BS59383" s="96" t="n">
        <f aca="false">BR59383-2.5</f>
        <v>-2.5</v>
      </c>
    </row>
    <row r="59384" customFormat="false" ht="12" hidden="false" customHeight="false" outlineLevel="0" collapsed="false">
      <c r="BS59384" s="96" t="n">
        <f aca="false">BR59384-2.5</f>
        <v>-2.5</v>
      </c>
    </row>
    <row r="59385" customFormat="false" ht="12" hidden="false" customHeight="false" outlineLevel="0" collapsed="false">
      <c r="BS59385" s="96" t="n">
        <f aca="false">BR59385-2.5</f>
        <v>-2.5</v>
      </c>
    </row>
    <row r="59386" customFormat="false" ht="12" hidden="false" customHeight="false" outlineLevel="0" collapsed="false">
      <c r="BS59386" s="96" t="n">
        <f aca="false">BR59386-2.5</f>
        <v>-2.5</v>
      </c>
    </row>
    <row r="59387" customFormat="false" ht="12" hidden="false" customHeight="false" outlineLevel="0" collapsed="false">
      <c r="BS59387" s="96" t="n">
        <f aca="false">BR59387-2.5</f>
        <v>-2.5</v>
      </c>
    </row>
    <row r="59388" customFormat="false" ht="12" hidden="false" customHeight="false" outlineLevel="0" collapsed="false">
      <c r="BS59388" s="96" t="n">
        <f aca="false">BR59388-2.5</f>
        <v>-2.5</v>
      </c>
    </row>
    <row r="59389" customFormat="false" ht="12" hidden="false" customHeight="false" outlineLevel="0" collapsed="false">
      <c r="BS59389" s="96" t="n">
        <f aca="false">BR59389-2.5</f>
        <v>-2.5</v>
      </c>
    </row>
    <row r="59390" customFormat="false" ht="12" hidden="false" customHeight="false" outlineLevel="0" collapsed="false">
      <c r="BS59390" s="96" t="n">
        <f aca="false">BR59390-2.5</f>
        <v>-2.5</v>
      </c>
    </row>
    <row r="59391" customFormat="false" ht="12" hidden="false" customHeight="false" outlineLevel="0" collapsed="false">
      <c r="BS59391" s="96" t="n">
        <f aca="false">BR59391-2.5</f>
        <v>-2.5</v>
      </c>
    </row>
    <row r="59392" customFormat="false" ht="12" hidden="false" customHeight="false" outlineLevel="0" collapsed="false">
      <c r="BS59392" s="96" t="n">
        <f aca="false">BR59392-2.5</f>
        <v>-2.5</v>
      </c>
    </row>
    <row r="59393" customFormat="false" ht="12" hidden="false" customHeight="false" outlineLevel="0" collapsed="false">
      <c r="BS59393" s="96" t="n">
        <f aca="false">BR59393-2.5</f>
        <v>-2.5</v>
      </c>
    </row>
    <row r="59394" customFormat="false" ht="12" hidden="false" customHeight="false" outlineLevel="0" collapsed="false">
      <c r="BS59394" s="96" t="n">
        <f aca="false">BR59394-2.5</f>
        <v>-2.5</v>
      </c>
    </row>
    <row r="59395" customFormat="false" ht="12" hidden="false" customHeight="false" outlineLevel="0" collapsed="false">
      <c r="BS59395" s="96" t="n">
        <f aca="false">BR59395-2.5</f>
        <v>-2.5</v>
      </c>
    </row>
    <row r="59396" customFormat="false" ht="12" hidden="false" customHeight="false" outlineLevel="0" collapsed="false">
      <c r="BS59396" s="96" t="n">
        <f aca="false">BR59396-2.5</f>
        <v>-2.5</v>
      </c>
    </row>
    <row r="59397" customFormat="false" ht="12" hidden="false" customHeight="false" outlineLevel="0" collapsed="false">
      <c r="BS59397" s="96" t="n">
        <f aca="false">BR59397-2.5</f>
        <v>-2.5</v>
      </c>
    </row>
    <row r="59398" customFormat="false" ht="12" hidden="false" customHeight="false" outlineLevel="0" collapsed="false">
      <c r="BS59398" s="96" t="n">
        <f aca="false">BR59398-2.5</f>
        <v>-2.5</v>
      </c>
    </row>
    <row r="59399" customFormat="false" ht="12" hidden="false" customHeight="false" outlineLevel="0" collapsed="false">
      <c r="BS59399" s="96" t="n">
        <f aca="false">BR59399-2.5</f>
        <v>-2.5</v>
      </c>
    </row>
    <row r="59400" customFormat="false" ht="12" hidden="false" customHeight="false" outlineLevel="0" collapsed="false">
      <c r="BS59400" s="96" t="n">
        <f aca="false">BR59400-2.5</f>
        <v>-2.5</v>
      </c>
    </row>
    <row r="59401" customFormat="false" ht="12" hidden="false" customHeight="false" outlineLevel="0" collapsed="false">
      <c r="BS59401" s="96" t="n">
        <f aca="false">BR59401-2.5</f>
        <v>-2.5</v>
      </c>
    </row>
    <row r="59402" customFormat="false" ht="12" hidden="false" customHeight="false" outlineLevel="0" collapsed="false">
      <c r="BS59402" s="96" t="n">
        <f aca="false">BR59402-2.5</f>
        <v>-2.5</v>
      </c>
    </row>
    <row r="59403" customFormat="false" ht="12" hidden="false" customHeight="false" outlineLevel="0" collapsed="false">
      <c r="BS59403" s="96" t="n">
        <f aca="false">BR59403-2.5</f>
        <v>-2.5</v>
      </c>
    </row>
    <row r="59404" customFormat="false" ht="12" hidden="false" customHeight="false" outlineLevel="0" collapsed="false">
      <c r="BS59404" s="96" t="n">
        <f aca="false">BR59404-2.5</f>
        <v>-2.5</v>
      </c>
    </row>
    <row r="59405" customFormat="false" ht="12" hidden="false" customHeight="false" outlineLevel="0" collapsed="false">
      <c r="BS59405" s="96" t="n">
        <f aca="false">BR59405-2.5</f>
        <v>-2.5</v>
      </c>
    </row>
    <row r="59406" customFormat="false" ht="12" hidden="false" customHeight="false" outlineLevel="0" collapsed="false">
      <c r="BS59406" s="96" t="n">
        <f aca="false">BR59406-2.5</f>
        <v>-2.5</v>
      </c>
    </row>
    <row r="59407" customFormat="false" ht="12" hidden="false" customHeight="false" outlineLevel="0" collapsed="false">
      <c r="BS59407" s="96" t="n">
        <f aca="false">BR59407-2.5</f>
        <v>-2.5</v>
      </c>
    </row>
    <row r="59408" customFormat="false" ht="12" hidden="false" customHeight="false" outlineLevel="0" collapsed="false">
      <c r="BS59408" s="96" t="n">
        <f aca="false">BR59408-2.5</f>
        <v>-2.5</v>
      </c>
    </row>
    <row r="59409" customFormat="false" ht="12" hidden="false" customHeight="false" outlineLevel="0" collapsed="false">
      <c r="BS59409" s="96" t="n">
        <f aca="false">BR59409-2.5</f>
        <v>-2.5</v>
      </c>
    </row>
    <row r="59410" customFormat="false" ht="12" hidden="false" customHeight="false" outlineLevel="0" collapsed="false">
      <c r="BS59410" s="96" t="n">
        <f aca="false">BR59410-2.5</f>
        <v>-2.5</v>
      </c>
    </row>
    <row r="59411" customFormat="false" ht="12" hidden="false" customHeight="false" outlineLevel="0" collapsed="false">
      <c r="BS59411" s="96" t="n">
        <f aca="false">BR59411-2.5</f>
        <v>-2.5</v>
      </c>
    </row>
    <row r="59412" customFormat="false" ht="12" hidden="false" customHeight="false" outlineLevel="0" collapsed="false">
      <c r="BS59412" s="96" t="n">
        <f aca="false">BR59412-2.5</f>
        <v>-2.5</v>
      </c>
    </row>
    <row r="59413" customFormat="false" ht="12" hidden="false" customHeight="false" outlineLevel="0" collapsed="false">
      <c r="BS59413" s="96" t="n">
        <f aca="false">BR59413-2.5</f>
        <v>-2.5</v>
      </c>
    </row>
    <row r="59414" customFormat="false" ht="12" hidden="false" customHeight="false" outlineLevel="0" collapsed="false">
      <c r="BS59414" s="96" t="n">
        <f aca="false">BR59414-2.5</f>
        <v>-2.5</v>
      </c>
    </row>
    <row r="59415" customFormat="false" ht="12" hidden="false" customHeight="false" outlineLevel="0" collapsed="false">
      <c r="BS59415" s="96" t="n">
        <f aca="false">BR59415-2.5</f>
        <v>-2.5</v>
      </c>
    </row>
    <row r="59416" customFormat="false" ht="12" hidden="false" customHeight="false" outlineLevel="0" collapsed="false">
      <c r="BS59416" s="96" t="n">
        <f aca="false">BR59416-2.5</f>
        <v>-2.5</v>
      </c>
    </row>
    <row r="59417" customFormat="false" ht="12" hidden="false" customHeight="false" outlineLevel="0" collapsed="false">
      <c r="BS59417" s="96" t="n">
        <f aca="false">BR59417-2.5</f>
        <v>-2.5</v>
      </c>
    </row>
    <row r="59418" customFormat="false" ht="12" hidden="false" customHeight="false" outlineLevel="0" collapsed="false">
      <c r="BS59418" s="96" t="n">
        <f aca="false">BR59418-2.5</f>
        <v>-2.5</v>
      </c>
    </row>
    <row r="59419" customFormat="false" ht="12" hidden="false" customHeight="false" outlineLevel="0" collapsed="false">
      <c r="BS59419" s="96" t="n">
        <f aca="false">BR59419-2.5</f>
        <v>-2.5</v>
      </c>
    </row>
    <row r="59420" customFormat="false" ht="12" hidden="false" customHeight="false" outlineLevel="0" collapsed="false">
      <c r="BS59420" s="96" t="n">
        <f aca="false">BR59420-2.5</f>
        <v>-2.5</v>
      </c>
    </row>
    <row r="59421" customFormat="false" ht="12" hidden="false" customHeight="false" outlineLevel="0" collapsed="false">
      <c r="BS59421" s="96" t="n">
        <f aca="false">BR59421-2.5</f>
        <v>-2.5</v>
      </c>
    </row>
    <row r="59422" customFormat="false" ht="12" hidden="false" customHeight="false" outlineLevel="0" collapsed="false">
      <c r="BS59422" s="96" t="n">
        <f aca="false">BR59422-2.5</f>
        <v>-2.5</v>
      </c>
    </row>
    <row r="59423" customFormat="false" ht="12" hidden="false" customHeight="false" outlineLevel="0" collapsed="false">
      <c r="BS59423" s="96" t="n">
        <f aca="false">BR59423-2.5</f>
        <v>-2.5</v>
      </c>
    </row>
    <row r="59424" customFormat="false" ht="12" hidden="false" customHeight="false" outlineLevel="0" collapsed="false">
      <c r="BS59424" s="96" t="n">
        <f aca="false">BR59424-2.5</f>
        <v>-2.5</v>
      </c>
    </row>
    <row r="59425" customFormat="false" ht="12" hidden="false" customHeight="false" outlineLevel="0" collapsed="false">
      <c r="BS59425" s="96" t="n">
        <f aca="false">BR59425-2.5</f>
        <v>-2.5</v>
      </c>
    </row>
    <row r="59426" customFormat="false" ht="12" hidden="false" customHeight="false" outlineLevel="0" collapsed="false">
      <c r="BS59426" s="96" t="n">
        <f aca="false">BR59426-2.5</f>
        <v>-2.5</v>
      </c>
    </row>
    <row r="59427" customFormat="false" ht="12" hidden="false" customHeight="false" outlineLevel="0" collapsed="false">
      <c r="BS59427" s="96" t="n">
        <f aca="false">BR59427-2.5</f>
        <v>-2.5</v>
      </c>
    </row>
    <row r="59428" customFormat="false" ht="12" hidden="false" customHeight="false" outlineLevel="0" collapsed="false">
      <c r="BS59428" s="96" t="n">
        <f aca="false">BR59428-2.5</f>
        <v>-2.5</v>
      </c>
    </row>
    <row r="59429" customFormat="false" ht="12" hidden="false" customHeight="false" outlineLevel="0" collapsed="false">
      <c r="BS59429" s="96" t="n">
        <f aca="false">BR59429-2.5</f>
        <v>-2.5</v>
      </c>
    </row>
    <row r="59430" customFormat="false" ht="12" hidden="false" customHeight="false" outlineLevel="0" collapsed="false">
      <c r="BS59430" s="96" t="n">
        <f aca="false">BR59430-2.5</f>
        <v>-2.5</v>
      </c>
    </row>
    <row r="59431" customFormat="false" ht="12" hidden="false" customHeight="false" outlineLevel="0" collapsed="false">
      <c r="BS59431" s="96" t="n">
        <f aca="false">BR59431-2.5</f>
        <v>-2.5</v>
      </c>
    </row>
    <row r="59432" customFormat="false" ht="12" hidden="false" customHeight="false" outlineLevel="0" collapsed="false">
      <c r="BS59432" s="96" t="n">
        <f aca="false">BR59432-2.5</f>
        <v>-2.5</v>
      </c>
    </row>
    <row r="59433" customFormat="false" ht="12" hidden="false" customHeight="false" outlineLevel="0" collapsed="false">
      <c r="BS59433" s="96" t="n">
        <f aca="false">BR59433-2.5</f>
        <v>-2.5</v>
      </c>
    </row>
    <row r="59434" customFormat="false" ht="12" hidden="false" customHeight="false" outlineLevel="0" collapsed="false">
      <c r="BS59434" s="96" t="n">
        <f aca="false">BR59434-2.5</f>
        <v>-2.5</v>
      </c>
    </row>
    <row r="59435" customFormat="false" ht="12" hidden="false" customHeight="false" outlineLevel="0" collapsed="false">
      <c r="BS59435" s="96" t="n">
        <f aca="false">BR59435-2.5</f>
        <v>-2.5</v>
      </c>
    </row>
    <row r="59436" customFormat="false" ht="12" hidden="false" customHeight="false" outlineLevel="0" collapsed="false">
      <c r="BS59436" s="96" t="n">
        <f aca="false">BR59436-2.5</f>
        <v>-2.5</v>
      </c>
    </row>
    <row r="59437" customFormat="false" ht="12" hidden="false" customHeight="false" outlineLevel="0" collapsed="false">
      <c r="BS59437" s="96" t="n">
        <f aca="false">BR59437-2.5</f>
        <v>-2.5</v>
      </c>
    </row>
    <row r="59438" customFormat="false" ht="12" hidden="false" customHeight="false" outlineLevel="0" collapsed="false">
      <c r="BS59438" s="96" t="n">
        <f aca="false">BR59438-2.5</f>
        <v>-2.5</v>
      </c>
    </row>
    <row r="59439" customFormat="false" ht="12" hidden="false" customHeight="false" outlineLevel="0" collapsed="false">
      <c r="BS59439" s="96" t="n">
        <f aca="false">BR59439-2.5</f>
        <v>-2.5</v>
      </c>
    </row>
    <row r="59440" customFormat="false" ht="12" hidden="false" customHeight="false" outlineLevel="0" collapsed="false">
      <c r="BS59440" s="96" t="n">
        <f aca="false">BR59440-2.5</f>
        <v>-2.5</v>
      </c>
    </row>
    <row r="59441" customFormat="false" ht="12" hidden="false" customHeight="false" outlineLevel="0" collapsed="false">
      <c r="BS59441" s="96" t="n">
        <f aca="false">BR59441-2.5</f>
        <v>-2.5</v>
      </c>
    </row>
    <row r="59442" customFormat="false" ht="12" hidden="false" customHeight="false" outlineLevel="0" collapsed="false">
      <c r="BS59442" s="96" t="n">
        <f aca="false">BR59442-2.5</f>
        <v>-2.5</v>
      </c>
    </row>
    <row r="59443" customFormat="false" ht="12" hidden="false" customHeight="false" outlineLevel="0" collapsed="false">
      <c r="BS59443" s="96" t="n">
        <f aca="false">BR59443-2.5</f>
        <v>-2.5</v>
      </c>
    </row>
    <row r="59444" customFormat="false" ht="12" hidden="false" customHeight="false" outlineLevel="0" collapsed="false">
      <c r="BS59444" s="96" t="n">
        <f aca="false">BR59444-2.5</f>
        <v>-2.5</v>
      </c>
    </row>
    <row r="59445" customFormat="false" ht="12" hidden="false" customHeight="false" outlineLevel="0" collapsed="false">
      <c r="BS59445" s="96" t="n">
        <f aca="false">BR59445-2.5</f>
        <v>-2.5</v>
      </c>
    </row>
    <row r="59446" customFormat="false" ht="12" hidden="false" customHeight="false" outlineLevel="0" collapsed="false">
      <c r="BS59446" s="96" t="n">
        <f aca="false">BR59446-2.5</f>
        <v>-2.5</v>
      </c>
    </row>
    <row r="59447" customFormat="false" ht="12" hidden="false" customHeight="false" outlineLevel="0" collapsed="false">
      <c r="BS59447" s="96" t="n">
        <f aca="false">BR59447-2.5</f>
        <v>-2.5</v>
      </c>
    </row>
    <row r="59448" customFormat="false" ht="12" hidden="false" customHeight="false" outlineLevel="0" collapsed="false">
      <c r="BS59448" s="96" t="n">
        <f aca="false">BR59448-2.5</f>
        <v>-2.5</v>
      </c>
    </row>
    <row r="59449" customFormat="false" ht="12" hidden="false" customHeight="false" outlineLevel="0" collapsed="false">
      <c r="BS59449" s="96" t="n">
        <f aca="false">BR59449-2.5</f>
        <v>-2.5</v>
      </c>
    </row>
    <row r="59450" customFormat="false" ht="12" hidden="false" customHeight="false" outlineLevel="0" collapsed="false">
      <c r="BS59450" s="96" t="n">
        <f aca="false">BR59450-2.5</f>
        <v>-2.5</v>
      </c>
    </row>
    <row r="59451" customFormat="false" ht="12" hidden="false" customHeight="false" outlineLevel="0" collapsed="false">
      <c r="BS59451" s="96" t="n">
        <f aca="false">BR59451-2.5</f>
        <v>-2.5</v>
      </c>
    </row>
    <row r="59452" customFormat="false" ht="12" hidden="false" customHeight="false" outlineLevel="0" collapsed="false">
      <c r="BS59452" s="96" t="n">
        <f aca="false">BR59452-2.5</f>
        <v>-2.5</v>
      </c>
    </row>
    <row r="59453" customFormat="false" ht="12" hidden="false" customHeight="false" outlineLevel="0" collapsed="false">
      <c r="BS59453" s="96" t="n">
        <f aca="false">BR59453-2.5</f>
        <v>-2.5</v>
      </c>
    </row>
    <row r="59454" customFormat="false" ht="12" hidden="false" customHeight="false" outlineLevel="0" collapsed="false">
      <c r="BS59454" s="96" t="n">
        <f aca="false">BR59454-2.5</f>
        <v>-2.5</v>
      </c>
    </row>
    <row r="59455" customFormat="false" ht="12" hidden="false" customHeight="false" outlineLevel="0" collapsed="false">
      <c r="BS59455" s="96" t="n">
        <f aca="false">BR59455-2.5</f>
        <v>-2.5</v>
      </c>
    </row>
    <row r="59456" customFormat="false" ht="12" hidden="false" customHeight="false" outlineLevel="0" collapsed="false">
      <c r="BS59456" s="96" t="n">
        <f aca="false">BR59456-2.5</f>
        <v>-2.5</v>
      </c>
    </row>
    <row r="59457" customFormat="false" ht="12" hidden="false" customHeight="false" outlineLevel="0" collapsed="false">
      <c r="BS59457" s="96" t="n">
        <f aca="false">BR59457-2.5</f>
        <v>-2.5</v>
      </c>
    </row>
    <row r="59458" customFormat="false" ht="12" hidden="false" customHeight="false" outlineLevel="0" collapsed="false">
      <c r="BS59458" s="96" t="n">
        <f aca="false">BR59458-2.5</f>
        <v>-2.5</v>
      </c>
    </row>
    <row r="59459" customFormat="false" ht="12" hidden="false" customHeight="false" outlineLevel="0" collapsed="false">
      <c r="BS59459" s="96" t="n">
        <f aca="false">BR59459-2.5</f>
        <v>-2.5</v>
      </c>
    </row>
    <row r="59460" customFormat="false" ht="12" hidden="false" customHeight="false" outlineLevel="0" collapsed="false">
      <c r="BS59460" s="96" t="n">
        <f aca="false">BR59460-2.5</f>
        <v>-2.5</v>
      </c>
    </row>
    <row r="59461" customFormat="false" ht="12" hidden="false" customHeight="false" outlineLevel="0" collapsed="false">
      <c r="BS59461" s="96" t="n">
        <f aca="false">BR59461-2.5</f>
        <v>-2.5</v>
      </c>
    </row>
    <row r="59462" customFormat="false" ht="12" hidden="false" customHeight="false" outlineLevel="0" collapsed="false">
      <c r="BS59462" s="96" t="n">
        <f aca="false">BR59462-2.5</f>
        <v>-2.5</v>
      </c>
    </row>
    <row r="59463" customFormat="false" ht="12" hidden="false" customHeight="false" outlineLevel="0" collapsed="false">
      <c r="BS59463" s="96" t="n">
        <f aca="false">BR59463-2.5</f>
        <v>-2.5</v>
      </c>
    </row>
    <row r="59464" customFormat="false" ht="12" hidden="false" customHeight="false" outlineLevel="0" collapsed="false">
      <c r="BS59464" s="96" t="n">
        <f aca="false">BR59464-2.5</f>
        <v>-2.5</v>
      </c>
    </row>
    <row r="59465" customFormat="false" ht="12" hidden="false" customHeight="false" outlineLevel="0" collapsed="false">
      <c r="BS59465" s="96" t="n">
        <f aca="false">BR59465-2.5</f>
        <v>-2.5</v>
      </c>
    </row>
    <row r="59466" customFormat="false" ht="12" hidden="false" customHeight="false" outlineLevel="0" collapsed="false">
      <c r="BS59466" s="96" t="n">
        <f aca="false">BR59466-2.5</f>
        <v>-2.5</v>
      </c>
    </row>
    <row r="59467" customFormat="false" ht="12" hidden="false" customHeight="false" outlineLevel="0" collapsed="false">
      <c r="BS59467" s="96" t="n">
        <f aca="false">BR59467-2.5</f>
        <v>-2.5</v>
      </c>
    </row>
    <row r="59468" customFormat="false" ht="12" hidden="false" customHeight="false" outlineLevel="0" collapsed="false">
      <c r="BS59468" s="96" t="n">
        <f aca="false">BR59468-2.5</f>
        <v>-2.5</v>
      </c>
    </row>
    <row r="59469" customFormat="false" ht="12" hidden="false" customHeight="false" outlineLevel="0" collapsed="false">
      <c r="BS59469" s="96" t="n">
        <f aca="false">BR59469-2.5</f>
        <v>-2.5</v>
      </c>
    </row>
    <row r="59470" customFormat="false" ht="12" hidden="false" customHeight="false" outlineLevel="0" collapsed="false">
      <c r="BS59470" s="96" t="n">
        <f aca="false">BR59470-2.5</f>
        <v>-2.5</v>
      </c>
    </row>
    <row r="59471" customFormat="false" ht="12" hidden="false" customHeight="false" outlineLevel="0" collapsed="false">
      <c r="BS59471" s="96" t="n">
        <f aca="false">BR59471-2.5</f>
        <v>-2.5</v>
      </c>
    </row>
    <row r="59472" customFormat="false" ht="12" hidden="false" customHeight="false" outlineLevel="0" collapsed="false">
      <c r="BS59472" s="96" t="n">
        <f aca="false">BR59472-2.5</f>
        <v>-2.5</v>
      </c>
    </row>
    <row r="59473" customFormat="false" ht="12" hidden="false" customHeight="false" outlineLevel="0" collapsed="false">
      <c r="BS59473" s="96" t="n">
        <f aca="false">BR59473-2.5</f>
        <v>-2.5</v>
      </c>
    </row>
    <row r="59474" customFormat="false" ht="12" hidden="false" customHeight="false" outlineLevel="0" collapsed="false">
      <c r="BS59474" s="96" t="n">
        <f aca="false">BR59474-2.5</f>
        <v>-2.5</v>
      </c>
    </row>
    <row r="59475" customFormat="false" ht="12" hidden="false" customHeight="false" outlineLevel="0" collapsed="false">
      <c r="BS59475" s="96" t="n">
        <f aca="false">BR59475-2.5</f>
        <v>-2.5</v>
      </c>
    </row>
    <row r="59476" customFormat="false" ht="12" hidden="false" customHeight="false" outlineLevel="0" collapsed="false">
      <c r="BS59476" s="96" t="n">
        <f aca="false">BR59476-2.5</f>
        <v>-2.5</v>
      </c>
    </row>
    <row r="59477" customFormat="false" ht="12" hidden="false" customHeight="false" outlineLevel="0" collapsed="false">
      <c r="BS59477" s="96" t="n">
        <f aca="false">BR59477-2.5</f>
        <v>-2.5</v>
      </c>
    </row>
    <row r="59478" customFormat="false" ht="12" hidden="false" customHeight="false" outlineLevel="0" collapsed="false">
      <c r="BS59478" s="96" t="n">
        <f aca="false">BR59478-2.5</f>
        <v>-2.5</v>
      </c>
    </row>
    <row r="59479" customFormat="false" ht="12" hidden="false" customHeight="false" outlineLevel="0" collapsed="false">
      <c r="BS59479" s="96" t="n">
        <f aca="false">BR59479-2.5</f>
        <v>-2.5</v>
      </c>
    </row>
    <row r="59480" customFormat="false" ht="12" hidden="false" customHeight="false" outlineLevel="0" collapsed="false">
      <c r="BS59480" s="96" t="n">
        <f aca="false">BR59480-2.5</f>
        <v>-2.5</v>
      </c>
    </row>
    <row r="59481" customFormat="false" ht="12" hidden="false" customHeight="false" outlineLevel="0" collapsed="false">
      <c r="BS59481" s="96" t="n">
        <f aca="false">BR59481-2.5</f>
        <v>-2.5</v>
      </c>
    </row>
    <row r="59482" customFormat="false" ht="12" hidden="false" customHeight="false" outlineLevel="0" collapsed="false">
      <c r="BS59482" s="96" t="n">
        <f aca="false">BR59482-2.5</f>
        <v>-2.5</v>
      </c>
    </row>
    <row r="59483" customFormat="false" ht="12" hidden="false" customHeight="false" outlineLevel="0" collapsed="false">
      <c r="BS59483" s="96" t="n">
        <f aca="false">BR59483-2.5</f>
        <v>-2.5</v>
      </c>
    </row>
    <row r="59484" customFormat="false" ht="12" hidden="false" customHeight="false" outlineLevel="0" collapsed="false">
      <c r="BS59484" s="96" t="n">
        <f aca="false">BR59484-2.5</f>
        <v>-2.5</v>
      </c>
    </row>
    <row r="59485" customFormat="false" ht="12" hidden="false" customHeight="false" outlineLevel="0" collapsed="false">
      <c r="BS59485" s="96" t="n">
        <f aca="false">BR59485-2.5</f>
        <v>-2.5</v>
      </c>
    </row>
    <row r="59486" customFormat="false" ht="12" hidden="false" customHeight="false" outlineLevel="0" collapsed="false">
      <c r="BS59486" s="96" t="n">
        <f aca="false">BR59486-2.5</f>
        <v>-2.5</v>
      </c>
    </row>
    <row r="59487" customFormat="false" ht="12" hidden="false" customHeight="false" outlineLevel="0" collapsed="false">
      <c r="BS59487" s="96" t="n">
        <f aca="false">BR59487-2.5</f>
        <v>-2.5</v>
      </c>
    </row>
    <row r="59488" customFormat="false" ht="12" hidden="false" customHeight="false" outlineLevel="0" collapsed="false">
      <c r="BS59488" s="96" t="n">
        <f aca="false">BR59488-2.5</f>
        <v>-2.5</v>
      </c>
    </row>
    <row r="59489" customFormat="false" ht="12" hidden="false" customHeight="false" outlineLevel="0" collapsed="false">
      <c r="BS59489" s="96" t="n">
        <f aca="false">BR59489-2.5</f>
        <v>-2.5</v>
      </c>
    </row>
    <row r="59490" customFormat="false" ht="12" hidden="false" customHeight="false" outlineLevel="0" collapsed="false">
      <c r="BS59490" s="96" t="n">
        <f aca="false">BR59490-2.5</f>
        <v>-2.5</v>
      </c>
    </row>
    <row r="59491" customFormat="false" ht="12" hidden="false" customHeight="false" outlineLevel="0" collapsed="false">
      <c r="BS59491" s="96" t="n">
        <f aca="false">BR59491-2.5</f>
        <v>-2.5</v>
      </c>
    </row>
    <row r="59492" customFormat="false" ht="12" hidden="false" customHeight="false" outlineLevel="0" collapsed="false">
      <c r="BS59492" s="96" t="n">
        <f aca="false">BR59492-2.5</f>
        <v>-2.5</v>
      </c>
    </row>
    <row r="59493" customFormat="false" ht="12" hidden="false" customHeight="false" outlineLevel="0" collapsed="false">
      <c r="BS59493" s="96" t="n">
        <f aca="false">BR59493-2.5</f>
        <v>-2.5</v>
      </c>
    </row>
    <row r="59494" customFormat="false" ht="12" hidden="false" customHeight="false" outlineLevel="0" collapsed="false">
      <c r="BS59494" s="96" t="n">
        <f aca="false">BR59494-2.5</f>
        <v>-2.5</v>
      </c>
    </row>
    <row r="59495" customFormat="false" ht="12" hidden="false" customHeight="false" outlineLevel="0" collapsed="false">
      <c r="BS59495" s="96" t="n">
        <f aca="false">BR59495-2.5</f>
        <v>-2.5</v>
      </c>
    </row>
    <row r="59496" customFormat="false" ht="12" hidden="false" customHeight="false" outlineLevel="0" collapsed="false">
      <c r="BS59496" s="96" t="n">
        <f aca="false">BR59496-2.5</f>
        <v>-2.5</v>
      </c>
    </row>
    <row r="59497" customFormat="false" ht="12" hidden="false" customHeight="false" outlineLevel="0" collapsed="false">
      <c r="BS59497" s="96" t="n">
        <f aca="false">BR59497-2.5</f>
        <v>-2.5</v>
      </c>
    </row>
    <row r="59498" customFormat="false" ht="12" hidden="false" customHeight="false" outlineLevel="0" collapsed="false">
      <c r="BS59498" s="96" t="n">
        <f aca="false">BR59498-2.5</f>
        <v>-2.5</v>
      </c>
    </row>
    <row r="59499" customFormat="false" ht="12" hidden="false" customHeight="false" outlineLevel="0" collapsed="false">
      <c r="BS59499" s="96" t="n">
        <f aca="false">BR59499-2.5</f>
        <v>-2.5</v>
      </c>
    </row>
    <row r="59500" customFormat="false" ht="12" hidden="false" customHeight="false" outlineLevel="0" collapsed="false">
      <c r="BS59500" s="96" t="n">
        <f aca="false">BR59500-2.5</f>
        <v>-2.5</v>
      </c>
    </row>
    <row r="59501" customFormat="false" ht="12" hidden="false" customHeight="false" outlineLevel="0" collapsed="false">
      <c r="BS59501" s="96" t="n">
        <f aca="false">BR59501-2.5</f>
        <v>-2.5</v>
      </c>
    </row>
    <row r="59502" customFormat="false" ht="12" hidden="false" customHeight="false" outlineLevel="0" collapsed="false">
      <c r="BS59502" s="96" t="n">
        <f aca="false">BR59502-2.5</f>
        <v>-2.5</v>
      </c>
    </row>
    <row r="59503" customFormat="false" ht="12" hidden="false" customHeight="false" outlineLevel="0" collapsed="false">
      <c r="BS59503" s="96" t="n">
        <f aca="false">BR59503-2.5</f>
        <v>-2.5</v>
      </c>
    </row>
    <row r="59504" customFormat="false" ht="12" hidden="false" customHeight="false" outlineLevel="0" collapsed="false">
      <c r="BS59504" s="96" t="n">
        <f aca="false">BR59504-2.5</f>
        <v>-2.5</v>
      </c>
    </row>
    <row r="59505" customFormat="false" ht="12" hidden="false" customHeight="false" outlineLevel="0" collapsed="false">
      <c r="BS59505" s="96" t="n">
        <f aca="false">BR59505-2.5</f>
        <v>-2.5</v>
      </c>
    </row>
    <row r="59506" customFormat="false" ht="12" hidden="false" customHeight="false" outlineLevel="0" collapsed="false">
      <c r="BS59506" s="96" t="n">
        <f aca="false">BR59506-2.5</f>
        <v>-2.5</v>
      </c>
    </row>
    <row r="59507" customFormat="false" ht="12" hidden="false" customHeight="false" outlineLevel="0" collapsed="false">
      <c r="BS59507" s="96" t="n">
        <f aca="false">BR59507-2.5</f>
        <v>-2.5</v>
      </c>
    </row>
    <row r="59508" customFormat="false" ht="12" hidden="false" customHeight="false" outlineLevel="0" collapsed="false">
      <c r="BS59508" s="96" t="n">
        <f aca="false">BR59508-2.5</f>
        <v>-2.5</v>
      </c>
    </row>
    <row r="59509" customFormat="false" ht="12" hidden="false" customHeight="false" outlineLevel="0" collapsed="false">
      <c r="BS59509" s="96" t="n">
        <f aca="false">BR59509-2.5</f>
        <v>-2.5</v>
      </c>
    </row>
    <row r="59510" customFormat="false" ht="12" hidden="false" customHeight="false" outlineLevel="0" collapsed="false">
      <c r="BS59510" s="96" t="n">
        <f aca="false">BR59510-2.5</f>
        <v>-2.5</v>
      </c>
    </row>
    <row r="59511" customFormat="false" ht="12" hidden="false" customHeight="false" outlineLevel="0" collapsed="false">
      <c r="BS59511" s="96" t="n">
        <f aca="false">BR59511-2.5</f>
        <v>-2.5</v>
      </c>
    </row>
    <row r="59512" customFormat="false" ht="12" hidden="false" customHeight="false" outlineLevel="0" collapsed="false">
      <c r="BS59512" s="96" t="n">
        <f aca="false">BR59512-2.5</f>
        <v>-2.5</v>
      </c>
    </row>
    <row r="59513" customFormat="false" ht="12" hidden="false" customHeight="false" outlineLevel="0" collapsed="false">
      <c r="BS59513" s="96" t="n">
        <f aca="false">BR59513-2.5</f>
        <v>-2.5</v>
      </c>
    </row>
    <row r="59514" customFormat="false" ht="12" hidden="false" customHeight="false" outlineLevel="0" collapsed="false">
      <c r="BS59514" s="96" t="n">
        <f aca="false">BR59514-2.5</f>
        <v>-2.5</v>
      </c>
    </row>
    <row r="59515" customFormat="false" ht="12" hidden="false" customHeight="false" outlineLevel="0" collapsed="false">
      <c r="BS59515" s="96" t="n">
        <f aca="false">BR59515-2.5</f>
        <v>-2.5</v>
      </c>
    </row>
    <row r="59516" customFormat="false" ht="12" hidden="false" customHeight="false" outlineLevel="0" collapsed="false">
      <c r="BS59516" s="96" t="n">
        <f aca="false">BR59516-2.5</f>
        <v>-2.5</v>
      </c>
    </row>
    <row r="59517" customFormat="false" ht="12" hidden="false" customHeight="false" outlineLevel="0" collapsed="false">
      <c r="BS59517" s="96" t="n">
        <f aca="false">BR59517-2.5</f>
        <v>-2.5</v>
      </c>
    </row>
    <row r="59518" customFormat="false" ht="12" hidden="false" customHeight="false" outlineLevel="0" collapsed="false">
      <c r="BS59518" s="96" t="n">
        <f aca="false">BR59518-2.5</f>
        <v>-2.5</v>
      </c>
    </row>
    <row r="59519" customFormat="false" ht="12" hidden="false" customHeight="false" outlineLevel="0" collapsed="false">
      <c r="BS59519" s="96" t="n">
        <f aca="false">BR59519-2.5</f>
        <v>-2.5</v>
      </c>
    </row>
    <row r="59520" customFormat="false" ht="12" hidden="false" customHeight="false" outlineLevel="0" collapsed="false">
      <c r="BS59520" s="96" t="n">
        <f aca="false">BR59520-2.5</f>
        <v>-2.5</v>
      </c>
    </row>
    <row r="59521" customFormat="false" ht="12" hidden="false" customHeight="false" outlineLevel="0" collapsed="false">
      <c r="BS59521" s="96" t="n">
        <f aca="false">BR59521-2.5</f>
        <v>-2.5</v>
      </c>
    </row>
    <row r="59522" customFormat="false" ht="12" hidden="false" customHeight="false" outlineLevel="0" collapsed="false">
      <c r="BS59522" s="96" t="n">
        <f aca="false">BR59522-2.5</f>
        <v>-2.5</v>
      </c>
    </row>
    <row r="59523" customFormat="false" ht="12" hidden="false" customHeight="false" outlineLevel="0" collapsed="false">
      <c r="BS59523" s="96" t="n">
        <f aca="false">BR59523-2.5</f>
        <v>-2.5</v>
      </c>
    </row>
    <row r="59524" customFormat="false" ht="12" hidden="false" customHeight="false" outlineLevel="0" collapsed="false">
      <c r="BS59524" s="96" t="n">
        <f aca="false">BR59524-2.5</f>
        <v>-2.5</v>
      </c>
    </row>
    <row r="59525" customFormat="false" ht="12" hidden="false" customHeight="false" outlineLevel="0" collapsed="false">
      <c r="BS59525" s="96" t="n">
        <f aca="false">BR59525-2.5</f>
        <v>-2.5</v>
      </c>
    </row>
    <row r="59526" customFormat="false" ht="12" hidden="false" customHeight="false" outlineLevel="0" collapsed="false">
      <c r="BS59526" s="96" t="n">
        <f aca="false">BR59526-2.5</f>
        <v>-2.5</v>
      </c>
    </row>
    <row r="59527" customFormat="false" ht="12" hidden="false" customHeight="false" outlineLevel="0" collapsed="false">
      <c r="BS59527" s="96" t="n">
        <f aca="false">BR59527-2.5</f>
        <v>-2.5</v>
      </c>
    </row>
    <row r="59528" customFormat="false" ht="12" hidden="false" customHeight="false" outlineLevel="0" collapsed="false">
      <c r="BS59528" s="96" t="n">
        <f aca="false">BR59528-2.5</f>
        <v>-2.5</v>
      </c>
    </row>
    <row r="59529" customFormat="false" ht="12" hidden="false" customHeight="false" outlineLevel="0" collapsed="false">
      <c r="BS59529" s="96" t="n">
        <f aca="false">BR59529-2.5</f>
        <v>-2.5</v>
      </c>
    </row>
    <row r="59530" customFormat="false" ht="12" hidden="false" customHeight="false" outlineLevel="0" collapsed="false">
      <c r="BS59530" s="96" t="n">
        <f aca="false">BR59530-2.5</f>
        <v>-2.5</v>
      </c>
    </row>
    <row r="59531" customFormat="false" ht="12" hidden="false" customHeight="false" outlineLevel="0" collapsed="false">
      <c r="BS59531" s="96" t="n">
        <f aca="false">BR59531-2.5</f>
        <v>-2.5</v>
      </c>
    </row>
    <row r="59532" customFormat="false" ht="12" hidden="false" customHeight="false" outlineLevel="0" collapsed="false">
      <c r="BS59532" s="96" t="n">
        <f aca="false">BR59532-2.5</f>
        <v>-2.5</v>
      </c>
    </row>
    <row r="59533" customFormat="false" ht="12" hidden="false" customHeight="false" outlineLevel="0" collapsed="false">
      <c r="BS59533" s="96" t="n">
        <f aca="false">BR59533-2.5</f>
        <v>-2.5</v>
      </c>
    </row>
    <row r="59534" customFormat="false" ht="12" hidden="false" customHeight="false" outlineLevel="0" collapsed="false">
      <c r="BS59534" s="96" t="n">
        <f aca="false">BR59534-2.5</f>
        <v>-2.5</v>
      </c>
    </row>
    <row r="59535" customFormat="false" ht="12" hidden="false" customHeight="false" outlineLevel="0" collapsed="false">
      <c r="BS59535" s="96" t="n">
        <f aca="false">BR59535-2.5</f>
        <v>-2.5</v>
      </c>
    </row>
    <row r="59536" customFormat="false" ht="12" hidden="false" customHeight="false" outlineLevel="0" collapsed="false">
      <c r="BS59536" s="96" t="n">
        <f aca="false">BR59536-2.5</f>
        <v>-2.5</v>
      </c>
    </row>
    <row r="59537" customFormat="false" ht="12" hidden="false" customHeight="false" outlineLevel="0" collapsed="false">
      <c r="BS59537" s="96" t="n">
        <f aca="false">BR59537-2.5</f>
        <v>-2.5</v>
      </c>
    </row>
    <row r="59538" customFormat="false" ht="12" hidden="false" customHeight="false" outlineLevel="0" collapsed="false">
      <c r="BS59538" s="96" t="n">
        <f aca="false">BR59538-2.5</f>
        <v>-2.5</v>
      </c>
    </row>
    <row r="59539" customFormat="false" ht="12" hidden="false" customHeight="false" outlineLevel="0" collapsed="false">
      <c r="BS59539" s="96" t="n">
        <f aca="false">BR59539-2.5</f>
        <v>-2.5</v>
      </c>
    </row>
    <row r="59540" customFormat="false" ht="12" hidden="false" customHeight="false" outlineLevel="0" collapsed="false">
      <c r="BS59540" s="96" t="n">
        <f aca="false">BR59540-2.5</f>
        <v>-2.5</v>
      </c>
    </row>
    <row r="59541" customFormat="false" ht="12" hidden="false" customHeight="false" outlineLevel="0" collapsed="false">
      <c r="BS59541" s="96" t="n">
        <f aca="false">BR59541-2.5</f>
        <v>-2.5</v>
      </c>
    </row>
    <row r="59542" customFormat="false" ht="12" hidden="false" customHeight="false" outlineLevel="0" collapsed="false">
      <c r="BS59542" s="96" t="n">
        <f aca="false">BR59542-2.5</f>
        <v>-2.5</v>
      </c>
    </row>
    <row r="59543" customFormat="false" ht="12" hidden="false" customHeight="false" outlineLevel="0" collapsed="false">
      <c r="BS59543" s="96" t="n">
        <f aca="false">BR59543-2.5</f>
        <v>-2.5</v>
      </c>
    </row>
    <row r="59544" customFormat="false" ht="12" hidden="false" customHeight="false" outlineLevel="0" collapsed="false">
      <c r="BS59544" s="96" t="n">
        <f aca="false">BR59544-2.5</f>
        <v>-2.5</v>
      </c>
    </row>
    <row r="59545" customFormat="false" ht="12" hidden="false" customHeight="false" outlineLevel="0" collapsed="false">
      <c r="BS59545" s="96" t="n">
        <f aca="false">BR59545-2.5</f>
        <v>-2.5</v>
      </c>
    </row>
    <row r="59546" customFormat="false" ht="12" hidden="false" customHeight="false" outlineLevel="0" collapsed="false">
      <c r="BS59546" s="96" t="n">
        <f aca="false">BR59546-2.5</f>
        <v>-2.5</v>
      </c>
    </row>
    <row r="59547" customFormat="false" ht="12" hidden="false" customHeight="false" outlineLevel="0" collapsed="false">
      <c r="BS59547" s="96" t="n">
        <f aca="false">BR59547-2.5</f>
        <v>-2.5</v>
      </c>
    </row>
    <row r="59548" customFormat="false" ht="12" hidden="false" customHeight="false" outlineLevel="0" collapsed="false">
      <c r="BS59548" s="96" t="n">
        <f aca="false">BR59548-2.5</f>
        <v>-2.5</v>
      </c>
    </row>
    <row r="59549" customFormat="false" ht="12" hidden="false" customHeight="false" outlineLevel="0" collapsed="false">
      <c r="BS59549" s="96" t="n">
        <f aca="false">BR59549-2.5</f>
        <v>-2.5</v>
      </c>
    </row>
    <row r="59550" customFormat="false" ht="12" hidden="false" customHeight="false" outlineLevel="0" collapsed="false">
      <c r="BS59550" s="96" t="n">
        <f aca="false">BR59550-2.5</f>
        <v>-2.5</v>
      </c>
    </row>
    <row r="59551" customFormat="false" ht="12" hidden="false" customHeight="false" outlineLevel="0" collapsed="false">
      <c r="BS59551" s="96" t="n">
        <f aca="false">BR59551-2.5</f>
        <v>-2.5</v>
      </c>
    </row>
    <row r="59552" customFormat="false" ht="12" hidden="false" customHeight="false" outlineLevel="0" collapsed="false">
      <c r="BS59552" s="96" t="n">
        <f aca="false">BR59552-2.5</f>
        <v>-2.5</v>
      </c>
    </row>
    <row r="59553" customFormat="false" ht="12" hidden="false" customHeight="false" outlineLevel="0" collapsed="false">
      <c r="BS59553" s="96" t="n">
        <f aca="false">BR59553-2.5</f>
        <v>-2.5</v>
      </c>
    </row>
    <row r="59554" customFormat="false" ht="12" hidden="false" customHeight="false" outlineLevel="0" collapsed="false">
      <c r="BS59554" s="96" t="n">
        <f aca="false">BR59554-2.5</f>
        <v>-2.5</v>
      </c>
    </row>
    <row r="59555" customFormat="false" ht="12" hidden="false" customHeight="false" outlineLevel="0" collapsed="false">
      <c r="BS59555" s="96" t="n">
        <f aca="false">BR59555-2.5</f>
        <v>-2.5</v>
      </c>
    </row>
    <row r="59556" customFormat="false" ht="12" hidden="false" customHeight="false" outlineLevel="0" collapsed="false">
      <c r="BS59556" s="96" t="n">
        <f aca="false">BR59556-2.5</f>
        <v>-2.5</v>
      </c>
    </row>
    <row r="59557" customFormat="false" ht="12" hidden="false" customHeight="false" outlineLevel="0" collapsed="false">
      <c r="BS59557" s="96" t="n">
        <f aca="false">BR59557-2.5</f>
        <v>-2.5</v>
      </c>
    </row>
    <row r="59558" customFormat="false" ht="12" hidden="false" customHeight="false" outlineLevel="0" collapsed="false">
      <c r="BS59558" s="96" t="n">
        <f aca="false">BR59558-2.5</f>
        <v>-2.5</v>
      </c>
    </row>
    <row r="59559" customFormat="false" ht="12" hidden="false" customHeight="false" outlineLevel="0" collapsed="false">
      <c r="BS59559" s="96" t="n">
        <f aca="false">BR59559-2.5</f>
        <v>-2.5</v>
      </c>
    </row>
    <row r="59560" customFormat="false" ht="12" hidden="false" customHeight="false" outlineLevel="0" collapsed="false">
      <c r="BS59560" s="96" t="n">
        <f aca="false">BR59560-2.5</f>
        <v>-2.5</v>
      </c>
    </row>
    <row r="59561" customFormat="false" ht="12" hidden="false" customHeight="false" outlineLevel="0" collapsed="false">
      <c r="BS59561" s="96" t="n">
        <f aca="false">BR59561-2.5</f>
        <v>-2.5</v>
      </c>
    </row>
    <row r="59562" customFormat="false" ht="12" hidden="false" customHeight="false" outlineLevel="0" collapsed="false">
      <c r="BS59562" s="96" t="n">
        <f aca="false">BR59562-2.5</f>
        <v>-2.5</v>
      </c>
    </row>
    <row r="59563" customFormat="false" ht="12" hidden="false" customHeight="false" outlineLevel="0" collapsed="false">
      <c r="BS59563" s="96" t="n">
        <f aca="false">BR59563-2.5</f>
        <v>-2.5</v>
      </c>
    </row>
    <row r="59564" customFormat="false" ht="12" hidden="false" customHeight="false" outlineLevel="0" collapsed="false">
      <c r="BS59564" s="96" t="n">
        <f aca="false">BR59564-2.5</f>
        <v>-2.5</v>
      </c>
    </row>
    <row r="59565" customFormat="false" ht="12" hidden="false" customHeight="false" outlineLevel="0" collapsed="false">
      <c r="BS59565" s="96" t="n">
        <f aca="false">BR59565-2.5</f>
        <v>-2.5</v>
      </c>
    </row>
    <row r="59566" customFormat="false" ht="12" hidden="false" customHeight="false" outlineLevel="0" collapsed="false">
      <c r="BS59566" s="96" t="n">
        <f aca="false">BR59566-2.5</f>
        <v>-2.5</v>
      </c>
    </row>
    <row r="59567" customFormat="false" ht="12" hidden="false" customHeight="false" outlineLevel="0" collapsed="false">
      <c r="BS59567" s="96" t="n">
        <f aca="false">BR59567-2.5</f>
        <v>-2.5</v>
      </c>
    </row>
    <row r="59568" customFormat="false" ht="12" hidden="false" customHeight="false" outlineLevel="0" collapsed="false">
      <c r="BS59568" s="96" t="n">
        <f aca="false">BR59568-2.5</f>
        <v>-2.5</v>
      </c>
    </row>
    <row r="59569" customFormat="false" ht="12" hidden="false" customHeight="false" outlineLevel="0" collapsed="false">
      <c r="BS59569" s="96" t="n">
        <f aca="false">BR59569-2.5</f>
        <v>-2.5</v>
      </c>
    </row>
    <row r="59570" customFormat="false" ht="12" hidden="false" customHeight="false" outlineLevel="0" collapsed="false">
      <c r="BS59570" s="96" t="n">
        <f aca="false">BR59570-2.5</f>
        <v>-2.5</v>
      </c>
    </row>
    <row r="59571" customFormat="false" ht="12" hidden="false" customHeight="false" outlineLevel="0" collapsed="false">
      <c r="BS59571" s="96" t="n">
        <f aca="false">BR59571-2.5</f>
        <v>-2.5</v>
      </c>
    </row>
    <row r="59572" customFormat="false" ht="12" hidden="false" customHeight="false" outlineLevel="0" collapsed="false">
      <c r="BS59572" s="96" t="n">
        <f aca="false">BR59572-2.5</f>
        <v>-2.5</v>
      </c>
    </row>
    <row r="59573" customFormat="false" ht="12" hidden="false" customHeight="false" outlineLevel="0" collapsed="false">
      <c r="BS59573" s="96" t="n">
        <f aca="false">BR59573-2.5</f>
        <v>-2.5</v>
      </c>
    </row>
    <row r="59574" customFormat="false" ht="12" hidden="false" customHeight="false" outlineLevel="0" collapsed="false">
      <c r="BS59574" s="96" t="n">
        <f aca="false">BR59574-2.5</f>
        <v>-2.5</v>
      </c>
    </row>
    <row r="59575" customFormat="false" ht="12" hidden="false" customHeight="false" outlineLevel="0" collapsed="false">
      <c r="BS59575" s="96" t="n">
        <f aca="false">BR59575-2.5</f>
        <v>-2.5</v>
      </c>
    </row>
    <row r="59576" customFormat="false" ht="12" hidden="false" customHeight="false" outlineLevel="0" collapsed="false">
      <c r="BS59576" s="96" t="n">
        <f aca="false">BR59576-2.5</f>
        <v>-2.5</v>
      </c>
    </row>
    <row r="59577" customFormat="false" ht="12" hidden="false" customHeight="false" outlineLevel="0" collapsed="false">
      <c r="BS59577" s="96" t="n">
        <f aca="false">BR59577-2.5</f>
        <v>-2.5</v>
      </c>
    </row>
    <row r="59578" customFormat="false" ht="12" hidden="false" customHeight="false" outlineLevel="0" collapsed="false">
      <c r="BS59578" s="96" t="n">
        <f aca="false">BR59578-2.5</f>
        <v>-2.5</v>
      </c>
    </row>
    <row r="59579" customFormat="false" ht="12" hidden="false" customHeight="false" outlineLevel="0" collapsed="false">
      <c r="BS59579" s="96" t="n">
        <f aca="false">BR59579-2.5</f>
        <v>-2.5</v>
      </c>
    </row>
    <row r="59580" customFormat="false" ht="12" hidden="false" customHeight="false" outlineLevel="0" collapsed="false">
      <c r="BS59580" s="96" t="n">
        <f aca="false">BR59580-2.5</f>
        <v>-2.5</v>
      </c>
    </row>
    <row r="59581" customFormat="false" ht="12" hidden="false" customHeight="false" outlineLevel="0" collapsed="false">
      <c r="BS59581" s="96" t="n">
        <f aca="false">BR59581-2.5</f>
        <v>-2.5</v>
      </c>
    </row>
    <row r="59582" customFormat="false" ht="12" hidden="false" customHeight="false" outlineLevel="0" collapsed="false">
      <c r="BS59582" s="96" t="n">
        <f aca="false">BR59582-2.5</f>
        <v>-2.5</v>
      </c>
    </row>
    <row r="59583" customFormat="false" ht="12" hidden="false" customHeight="false" outlineLevel="0" collapsed="false">
      <c r="BS59583" s="96" t="n">
        <f aca="false">BR59583-2.5</f>
        <v>-2.5</v>
      </c>
    </row>
    <row r="59584" customFormat="false" ht="12" hidden="false" customHeight="false" outlineLevel="0" collapsed="false">
      <c r="BS59584" s="96" t="n">
        <f aca="false">BR59584-2.5</f>
        <v>-2.5</v>
      </c>
    </row>
    <row r="59585" customFormat="false" ht="12" hidden="false" customHeight="false" outlineLevel="0" collapsed="false">
      <c r="BS59585" s="96" t="n">
        <f aca="false">BR59585-2.5</f>
        <v>-2.5</v>
      </c>
    </row>
    <row r="59586" customFormat="false" ht="12" hidden="false" customHeight="false" outlineLevel="0" collapsed="false">
      <c r="BS59586" s="96" t="n">
        <f aca="false">BR59586-2.5</f>
        <v>-2.5</v>
      </c>
    </row>
    <row r="59587" customFormat="false" ht="12" hidden="false" customHeight="false" outlineLevel="0" collapsed="false">
      <c r="BS59587" s="96" t="n">
        <f aca="false">BR59587-2.5</f>
        <v>-2.5</v>
      </c>
    </row>
    <row r="59588" customFormat="false" ht="12" hidden="false" customHeight="false" outlineLevel="0" collapsed="false">
      <c r="BS59588" s="96" t="n">
        <f aca="false">BR59588-2.5</f>
        <v>-2.5</v>
      </c>
    </row>
    <row r="59589" customFormat="false" ht="12" hidden="false" customHeight="false" outlineLevel="0" collapsed="false">
      <c r="BS59589" s="96" t="n">
        <f aca="false">BR59589-2.5</f>
        <v>-2.5</v>
      </c>
    </row>
    <row r="59590" customFormat="false" ht="12" hidden="false" customHeight="false" outlineLevel="0" collapsed="false">
      <c r="BS59590" s="96" t="n">
        <f aca="false">BR59590-2.5</f>
        <v>-2.5</v>
      </c>
    </row>
    <row r="59591" customFormat="false" ht="12" hidden="false" customHeight="false" outlineLevel="0" collapsed="false">
      <c r="BS59591" s="96" t="n">
        <f aca="false">BR59591-2.5</f>
        <v>-2.5</v>
      </c>
    </row>
    <row r="59592" customFormat="false" ht="12" hidden="false" customHeight="false" outlineLevel="0" collapsed="false">
      <c r="BS59592" s="96" t="n">
        <f aca="false">BR59592-2.5</f>
        <v>-2.5</v>
      </c>
    </row>
    <row r="59593" customFormat="false" ht="12" hidden="false" customHeight="false" outlineLevel="0" collapsed="false">
      <c r="BS59593" s="96" t="n">
        <f aca="false">BR59593-2.5</f>
        <v>-2.5</v>
      </c>
    </row>
    <row r="59594" customFormat="false" ht="12" hidden="false" customHeight="false" outlineLevel="0" collapsed="false">
      <c r="BS59594" s="96" t="n">
        <f aca="false">BR59594-2.5</f>
        <v>-2.5</v>
      </c>
    </row>
    <row r="59595" customFormat="false" ht="12" hidden="false" customHeight="false" outlineLevel="0" collapsed="false">
      <c r="BS59595" s="96" t="n">
        <f aca="false">BR59595-2.5</f>
        <v>-2.5</v>
      </c>
    </row>
    <row r="59596" customFormat="false" ht="12" hidden="false" customHeight="false" outlineLevel="0" collapsed="false">
      <c r="BS59596" s="96" t="n">
        <f aca="false">BR59596-2.5</f>
        <v>-2.5</v>
      </c>
    </row>
    <row r="59597" customFormat="false" ht="12" hidden="false" customHeight="false" outlineLevel="0" collapsed="false">
      <c r="BS59597" s="96" t="n">
        <f aca="false">BR59597-2.5</f>
        <v>-2.5</v>
      </c>
    </row>
    <row r="59598" customFormat="false" ht="12" hidden="false" customHeight="false" outlineLevel="0" collapsed="false">
      <c r="BS59598" s="96" t="n">
        <f aca="false">BR59598-2.5</f>
        <v>-2.5</v>
      </c>
    </row>
    <row r="59599" customFormat="false" ht="12" hidden="false" customHeight="false" outlineLevel="0" collapsed="false">
      <c r="BS59599" s="96" t="n">
        <f aca="false">BR59599-2.5</f>
        <v>-2.5</v>
      </c>
    </row>
    <row r="59600" customFormat="false" ht="12" hidden="false" customHeight="false" outlineLevel="0" collapsed="false">
      <c r="BS59600" s="96" t="n">
        <f aca="false">BR59600-2.5</f>
        <v>-2.5</v>
      </c>
    </row>
    <row r="59601" customFormat="false" ht="12" hidden="false" customHeight="false" outlineLevel="0" collapsed="false">
      <c r="BS59601" s="96" t="n">
        <f aca="false">BR59601-2.5</f>
        <v>-2.5</v>
      </c>
    </row>
    <row r="59602" customFormat="false" ht="12" hidden="false" customHeight="false" outlineLevel="0" collapsed="false">
      <c r="BS59602" s="96" t="n">
        <f aca="false">BR59602-2.5</f>
        <v>-2.5</v>
      </c>
    </row>
    <row r="59603" customFormat="false" ht="12" hidden="false" customHeight="false" outlineLevel="0" collapsed="false">
      <c r="BS59603" s="96" t="n">
        <f aca="false">BR59603-2.5</f>
        <v>-2.5</v>
      </c>
    </row>
    <row r="59604" customFormat="false" ht="12" hidden="false" customHeight="false" outlineLevel="0" collapsed="false">
      <c r="BS59604" s="96" t="n">
        <f aca="false">BR59604-2.5</f>
        <v>-2.5</v>
      </c>
    </row>
    <row r="59605" customFormat="false" ht="12" hidden="false" customHeight="false" outlineLevel="0" collapsed="false">
      <c r="BS59605" s="96" t="n">
        <f aca="false">BR59605-2.5</f>
        <v>-2.5</v>
      </c>
    </row>
    <row r="59606" customFormat="false" ht="12" hidden="false" customHeight="false" outlineLevel="0" collapsed="false">
      <c r="BS59606" s="96" t="n">
        <f aca="false">BR59606-2.5</f>
        <v>-2.5</v>
      </c>
    </row>
    <row r="59607" customFormat="false" ht="12" hidden="false" customHeight="false" outlineLevel="0" collapsed="false">
      <c r="BS59607" s="96" t="n">
        <f aca="false">BR59607-2.5</f>
        <v>-2.5</v>
      </c>
    </row>
    <row r="59608" customFormat="false" ht="12" hidden="false" customHeight="false" outlineLevel="0" collapsed="false">
      <c r="BS59608" s="96" t="n">
        <f aca="false">BR59608-2.5</f>
        <v>-2.5</v>
      </c>
    </row>
    <row r="59609" customFormat="false" ht="12" hidden="false" customHeight="false" outlineLevel="0" collapsed="false">
      <c r="BS59609" s="96" t="n">
        <f aca="false">BR59609-2.5</f>
        <v>-2.5</v>
      </c>
    </row>
    <row r="59610" customFormat="false" ht="12" hidden="false" customHeight="false" outlineLevel="0" collapsed="false">
      <c r="BS59610" s="96" t="n">
        <f aca="false">BR59610-2.5</f>
        <v>-2.5</v>
      </c>
    </row>
    <row r="59611" customFormat="false" ht="12" hidden="false" customHeight="false" outlineLevel="0" collapsed="false">
      <c r="BS59611" s="96" t="n">
        <f aca="false">BR59611-2.5</f>
        <v>-2.5</v>
      </c>
    </row>
    <row r="59612" customFormat="false" ht="12" hidden="false" customHeight="false" outlineLevel="0" collapsed="false">
      <c r="BS59612" s="96" t="n">
        <f aca="false">BR59612-2.5</f>
        <v>-2.5</v>
      </c>
    </row>
    <row r="59613" customFormat="false" ht="12" hidden="false" customHeight="false" outlineLevel="0" collapsed="false">
      <c r="BS59613" s="96" t="n">
        <f aca="false">BR59613-2.5</f>
        <v>-2.5</v>
      </c>
    </row>
    <row r="59614" customFormat="false" ht="12" hidden="false" customHeight="false" outlineLevel="0" collapsed="false">
      <c r="BS59614" s="96" t="n">
        <f aca="false">BR59614-2.5</f>
        <v>-2.5</v>
      </c>
    </row>
    <row r="59615" customFormat="false" ht="12" hidden="false" customHeight="false" outlineLevel="0" collapsed="false">
      <c r="BS59615" s="96" t="n">
        <f aca="false">BR59615-2.5</f>
        <v>-2.5</v>
      </c>
    </row>
    <row r="59616" customFormat="false" ht="12" hidden="false" customHeight="false" outlineLevel="0" collapsed="false">
      <c r="BS59616" s="96" t="n">
        <f aca="false">BR59616-2.5</f>
        <v>-2.5</v>
      </c>
    </row>
    <row r="59617" customFormat="false" ht="12" hidden="false" customHeight="false" outlineLevel="0" collapsed="false">
      <c r="BS59617" s="96" t="n">
        <f aca="false">BR59617-2.5</f>
        <v>-2.5</v>
      </c>
    </row>
    <row r="59618" customFormat="false" ht="12" hidden="false" customHeight="false" outlineLevel="0" collapsed="false">
      <c r="BS59618" s="96" t="n">
        <f aca="false">BR59618-2.5</f>
        <v>-2.5</v>
      </c>
    </row>
    <row r="59619" customFormat="false" ht="12" hidden="false" customHeight="false" outlineLevel="0" collapsed="false">
      <c r="BS59619" s="96" t="n">
        <f aca="false">BR59619-2.5</f>
        <v>-2.5</v>
      </c>
    </row>
    <row r="59620" customFormat="false" ht="12" hidden="false" customHeight="false" outlineLevel="0" collapsed="false">
      <c r="BS59620" s="96" t="n">
        <f aca="false">BR59620-2.5</f>
        <v>-2.5</v>
      </c>
    </row>
    <row r="59621" customFormat="false" ht="12" hidden="false" customHeight="false" outlineLevel="0" collapsed="false">
      <c r="BS59621" s="96" t="n">
        <f aca="false">BR59621-2.5</f>
        <v>-2.5</v>
      </c>
    </row>
    <row r="59622" customFormat="false" ht="12" hidden="false" customHeight="false" outlineLevel="0" collapsed="false">
      <c r="BS59622" s="96" t="n">
        <f aca="false">BR59622-2.5</f>
        <v>-2.5</v>
      </c>
    </row>
    <row r="59623" customFormat="false" ht="12" hidden="false" customHeight="false" outlineLevel="0" collapsed="false">
      <c r="BS59623" s="96" t="n">
        <f aca="false">BR59623-2.5</f>
        <v>-2.5</v>
      </c>
    </row>
    <row r="59624" customFormat="false" ht="12" hidden="false" customHeight="false" outlineLevel="0" collapsed="false">
      <c r="BS59624" s="96" t="n">
        <f aca="false">BR59624-2.5</f>
        <v>-2.5</v>
      </c>
    </row>
    <row r="59625" customFormat="false" ht="12" hidden="false" customHeight="false" outlineLevel="0" collapsed="false">
      <c r="BS59625" s="96" t="n">
        <f aca="false">BR59625-2.5</f>
        <v>-2.5</v>
      </c>
    </row>
    <row r="59626" customFormat="false" ht="12" hidden="false" customHeight="false" outlineLevel="0" collapsed="false">
      <c r="BS59626" s="96" t="n">
        <f aca="false">BR59626-2.5</f>
        <v>-2.5</v>
      </c>
    </row>
    <row r="59627" customFormat="false" ht="12" hidden="false" customHeight="false" outlineLevel="0" collapsed="false">
      <c r="BS59627" s="96" t="n">
        <f aca="false">BR59627-2.5</f>
        <v>-2.5</v>
      </c>
    </row>
    <row r="59628" customFormat="false" ht="12" hidden="false" customHeight="false" outlineLevel="0" collapsed="false">
      <c r="BS59628" s="96" t="n">
        <f aca="false">BR59628-2.5</f>
        <v>-2.5</v>
      </c>
    </row>
    <row r="59629" customFormat="false" ht="12" hidden="false" customHeight="false" outlineLevel="0" collapsed="false">
      <c r="BS59629" s="96" t="n">
        <f aca="false">BR59629-2.5</f>
        <v>-2.5</v>
      </c>
    </row>
    <row r="59630" customFormat="false" ht="12" hidden="false" customHeight="false" outlineLevel="0" collapsed="false">
      <c r="BS59630" s="96" t="n">
        <f aca="false">BR59630-2.5</f>
        <v>-2.5</v>
      </c>
    </row>
    <row r="59631" customFormat="false" ht="12" hidden="false" customHeight="false" outlineLevel="0" collapsed="false">
      <c r="BS59631" s="96" t="n">
        <f aca="false">BR59631-2.5</f>
        <v>-2.5</v>
      </c>
    </row>
    <row r="59632" customFormat="false" ht="12" hidden="false" customHeight="false" outlineLevel="0" collapsed="false">
      <c r="BS59632" s="96" t="n">
        <f aca="false">BR59632-2.5</f>
        <v>-2.5</v>
      </c>
    </row>
    <row r="59633" customFormat="false" ht="12" hidden="false" customHeight="false" outlineLevel="0" collapsed="false">
      <c r="BS59633" s="96" t="n">
        <f aca="false">BR59633-2.5</f>
        <v>-2.5</v>
      </c>
    </row>
    <row r="59634" customFormat="false" ht="12" hidden="false" customHeight="false" outlineLevel="0" collapsed="false">
      <c r="BS59634" s="96" t="n">
        <f aca="false">BR59634-2.5</f>
        <v>-2.5</v>
      </c>
    </row>
    <row r="59635" customFormat="false" ht="12" hidden="false" customHeight="false" outlineLevel="0" collapsed="false">
      <c r="BS59635" s="96" t="n">
        <f aca="false">BR59635-2.5</f>
        <v>-2.5</v>
      </c>
    </row>
    <row r="59636" customFormat="false" ht="12" hidden="false" customHeight="false" outlineLevel="0" collapsed="false">
      <c r="BS59636" s="96" t="n">
        <f aca="false">BR59636-2.5</f>
        <v>-2.5</v>
      </c>
    </row>
    <row r="59637" customFormat="false" ht="12" hidden="false" customHeight="false" outlineLevel="0" collapsed="false">
      <c r="BS59637" s="96" t="n">
        <f aca="false">BR59637-2.5</f>
        <v>-2.5</v>
      </c>
    </row>
    <row r="59638" customFormat="false" ht="12" hidden="false" customHeight="false" outlineLevel="0" collapsed="false">
      <c r="BS59638" s="96" t="n">
        <f aca="false">BR59638-2.5</f>
        <v>-2.5</v>
      </c>
    </row>
    <row r="59639" customFormat="false" ht="12" hidden="false" customHeight="false" outlineLevel="0" collapsed="false">
      <c r="BS59639" s="96" t="n">
        <f aca="false">BR59639-2.5</f>
        <v>-2.5</v>
      </c>
    </row>
    <row r="59640" customFormat="false" ht="12" hidden="false" customHeight="false" outlineLevel="0" collapsed="false">
      <c r="BS59640" s="96" t="n">
        <f aca="false">BR59640-2.5</f>
        <v>-2.5</v>
      </c>
    </row>
    <row r="59641" customFormat="false" ht="12" hidden="false" customHeight="false" outlineLevel="0" collapsed="false">
      <c r="BS59641" s="96" t="n">
        <f aca="false">BR59641-2.5</f>
        <v>-2.5</v>
      </c>
    </row>
    <row r="59642" customFormat="false" ht="12" hidden="false" customHeight="false" outlineLevel="0" collapsed="false">
      <c r="BS59642" s="96" t="n">
        <f aca="false">BR59642-2.5</f>
        <v>-2.5</v>
      </c>
    </row>
    <row r="59643" customFormat="false" ht="12" hidden="false" customHeight="false" outlineLevel="0" collapsed="false">
      <c r="BS59643" s="96" t="n">
        <f aca="false">BR59643-2.5</f>
        <v>-2.5</v>
      </c>
    </row>
    <row r="59644" customFormat="false" ht="12" hidden="false" customHeight="false" outlineLevel="0" collapsed="false">
      <c r="BS59644" s="96" t="n">
        <f aca="false">BR59644-2.5</f>
        <v>-2.5</v>
      </c>
    </row>
    <row r="59645" customFormat="false" ht="12" hidden="false" customHeight="false" outlineLevel="0" collapsed="false">
      <c r="BS59645" s="96" t="n">
        <f aca="false">BR59645-2.5</f>
        <v>-2.5</v>
      </c>
    </row>
    <row r="59646" customFormat="false" ht="12" hidden="false" customHeight="false" outlineLevel="0" collapsed="false">
      <c r="BS59646" s="96" t="n">
        <f aca="false">BR59646-2.5</f>
        <v>-2.5</v>
      </c>
    </row>
    <row r="59647" customFormat="false" ht="12" hidden="false" customHeight="false" outlineLevel="0" collapsed="false">
      <c r="BS59647" s="96" t="n">
        <f aca="false">BR59647-2.5</f>
        <v>-2.5</v>
      </c>
    </row>
    <row r="59648" customFormat="false" ht="12" hidden="false" customHeight="false" outlineLevel="0" collapsed="false">
      <c r="BS59648" s="96" t="n">
        <f aca="false">BR59648-2.5</f>
        <v>-2.5</v>
      </c>
    </row>
    <row r="59649" customFormat="false" ht="12" hidden="false" customHeight="false" outlineLevel="0" collapsed="false">
      <c r="BS59649" s="96" t="n">
        <f aca="false">BR59649-2.5</f>
        <v>-2.5</v>
      </c>
    </row>
    <row r="59650" customFormat="false" ht="12" hidden="false" customHeight="false" outlineLevel="0" collapsed="false">
      <c r="BS59650" s="96" t="n">
        <f aca="false">BR59650-2.5</f>
        <v>-2.5</v>
      </c>
    </row>
    <row r="59651" customFormat="false" ht="12" hidden="false" customHeight="false" outlineLevel="0" collapsed="false">
      <c r="BS59651" s="96" t="n">
        <f aca="false">BR59651-2.5</f>
        <v>-2.5</v>
      </c>
    </row>
    <row r="59652" customFormat="false" ht="12" hidden="false" customHeight="false" outlineLevel="0" collapsed="false">
      <c r="BS59652" s="96" t="n">
        <f aca="false">BR59652-2.5</f>
        <v>-2.5</v>
      </c>
    </row>
    <row r="59653" customFormat="false" ht="12" hidden="false" customHeight="false" outlineLevel="0" collapsed="false">
      <c r="BS59653" s="96" t="n">
        <f aca="false">BR59653-2.5</f>
        <v>-2.5</v>
      </c>
    </row>
    <row r="59654" customFormat="false" ht="12" hidden="false" customHeight="false" outlineLevel="0" collapsed="false">
      <c r="BS59654" s="96" t="n">
        <f aca="false">BR59654-2.5</f>
        <v>-2.5</v>
      </c>
    </row>
    <row r="59655" customFormat="false" ht="12" hidden="false" customHeight="false" outlineLevel="0" collapsed="false">
      <c r="BS59655" s="96" t="n">
        <f aca="false">BR59655-2.5</f>
        <v>-2.5</v>
      </c>
    </row>
    <row r="59656" customFormat="false" ht="12" hidden="false" customHeight="false" outlineLevel="0" collapsed="false">
      <c r="BS59656" s="96" t="n">
        <f aca="false">BR59656-2.5</f>
        <v>-2.5</v>
      </c>
    </row>
    <row r="59657" customFormat="false" ht="12" hidden="false" customHeight="false" outlineLevel="0" collapsed="false">
      <c r="BS59657" s="96" t="n">
        <f aca="false">BR59657-2.5</f>
        <v>-2.5</v>
      </c>
    </row>
    <row r="59658" customFormat="false" ht="12" hidden="false" customHeight="false" outlineLevel="0" collapsed="false">
      <c r="BS59658" s="96" t="n">
        <f aca="false">BR59658-2.5</f>
        <v>-2.5</v>
      </c>
    </row>
    <row r="59659" customFormat="false" ht="12" hidden="false" customHeight="false" outlineLevel="0" collapsed="false">
      <c r="BS59659" s="96" t="n">
        <f aca="false">BR59659-2.5</f>
        <v>-2.5</v>
      </c>
    </row>
    <row r="59660" customFormat="false" ht="12" hidden="false" customHeight="false" outlineLevel="0" collapsed="false">
      <c r="BS59660" s="96" t="n">
        <f aca="false">BR59660-2.5</f>
        <v>-2.5</v>
      </c>
    </row>
    <row r="59661" customFormat="false" ht="12" hidden="false" customHeight="false" outlineLevel="0" collapsed="false">
      <c r="BS59661" s="96" t="n">
        <f aca="false">BR59661-2.5</f>
        <v>-2.5</v>
      </c>
    </row>
    <row r="59662" customFormat="false" ht="12" hidden="false" customHeight="false" outlineLevel="0" collapsed="false">
      <c r="BS59662" s="96" t="n">
        <f aca="false">BR59662-2.5</f>
        <v>-2.5</v>
      </c>
    </row>
    <row r="59663" customFormat="false" ht="12" hidden="false" customHeight="false" outlineLevel="0" collapsed="false">
      <c r="BS59663" s="96" t="n">
        <f aca="false">BR59663-2.5</f>
        <v>-2.5</v>
      </c>
    </row>
    <row r="59664" customFormat="false" ht="12" hidden="false" customHeight="false" outlineLevel="0" collapsed="false">
      <c r="BS59664" s="96" t="n">
        <f aca="false">BR59664-2.5</f>
        <v>-2.5</v>
      </c>
    </row>
    <row r="59665" customFormat="false" ht="12" hidden="false" customHeight="false" outlineLevel="0" collapsed="false">
      <c r="BS59665" s="96" t="n">
        <f aca="false">BR59665-2.5</f>
        <v>-2.5</v>
      </c>
    </row>
    <row r="59666" customFormat="false" ht="12" hidden="false" customHeight="false" outlineLevel="0" collapsed="false">
      <c r="BS59666" s="96" t="n">
        <f aca="false">BR59666-2.5</f>
        <v>-2.5</v>
      </c>
    </row>
    <row r="59667" customFormat="false" ht="12" hidden="false" customHeight="false" outlineLevel="0" collapsed="false">
      <c r="BS59667" s="96" t="n">
        <f aca="false">BR59667-2.5</f>
        <v>-2.5</v>
      </c>
    </row>
    <row r="59668" customFormat="false" ht="12" hidden="false" customHeight="false" outlineLevel="0" collapsed="false">
      <c r="BS59668" s="96" t="n">
        <f aca="false">BR59668-2.5</f>
        <v>-2.5</v>
      </c>
    </row>
    <row r="59669" customFormat="false" ht="12" hidden="false" customHeight="false" outlineLevel="0" collapsed="false">
      <c r="BS59669" s="96" t="n">
        <f aca="false">BR59669-2.5</f>
        <v>-2.5</v>
      </c>
    </row>
    <row r="59670" customFormat="false" ht="12" hidden="false" customHeight="false" outlineLevel="0" collapsed="false">
      <c r="BS59670" s="96" t="n">
        <f aca="false">BR59670-2.5</f>
        <v>-2.5</v>
      </c>
    </row>
    <row r="59671" customFormat="false" ht="12" hidden="false" customHeight="false" outlineLevel="0" collapsed="false">
      <c r="BS59671" s="96" t="n">
        <f aca="false">BR59671-2.5</f>
        <v>-2.5</v>
      </c>
    </row>
    <row r="59672" customFormat="false" ht="12" hidden="false" customHeight="false" outlineLevel="0" collapsed="false">
      <c r="BS59672" s="96" t="n">
        <f aca="false">BR59672-2.5</f>
        <v>-2.5</v>
      </c>
    </row>
    <row r="59673" customFormat="false" ht="12" hidden="false" customHeight="false" outlineLevel="0" collapsed="false">
      <c r="BS59673" s="96" t="n">
        <f aca="false">BR59673-2.5</f>
        <v>-2.5</v>
      </c>
    </row>
    <row r="59674" customFormat="false" ht="12" hidden="false" customHeight="false" outlineLevel="0" collapsed="false">
      <c r="BS59674" s="96" t="n">
        <f aca="false">BR59674-2.5</f>
        <v>-2.5</v>
      </c>
    </row>
    <row r="59675" customFormat="false" ht="12" hidden="false" customHeight="false" outlineLevel="0" collapsed="false">
      <c r="BS59675" s="96" t="n">
        <f aca="false">BR59675-2.5</f>
        <v>-2.5</v>
      </c>
    </row>
    <row r="59676" customFormat="false" ht="12" hidden="false" customHeight="false" outlineLevel="0" collapsed="false">
      <c r="BS59676" s="96" t="n">
        <f aca="false">BR59676-2.5</f>
        <v>-2.5</v>
      </c>
    </row>
    <row r="59677" customFormat="false" ht="12" hidden="false" customHeight="false" outlineLevel="0" collapsed="false">
      <c r="BS59677" s="96" t="n">
        <f aca="false">BR59677-2.5</f>
        <v>-2.5</v>
      </c>
    </row>
    <row r="59678" customFormat="false" ht="12" hidden="false" customHeight="false" outlineLevel="0" collapsed="false">
      <c r="BS59678" s="96" t="n">
        <f aca="false">BR59678-2.5</f>
        <v>-2.5</v>
      </c>
    </row>
    <row r="59679" customFormat="false" ht="12" hidden="false" customHeight="false" outlineLevel="0" collapsed="false">
      <c r="BS59679" s="96" t="n">
        <f aca="false">BR59679-2.5</f>
        <v>-2.5</v>
      </c>
    </row>
    <row r="59680" customFormat="false" ht="12" hidden="false" customHeight="false" outlineLevel="0" collapsed="false">
      <c r="BS59680" s="96" t="n">
        <f aca="false">BR59680-2.5</f>
        <v>-2.5</v>
      </c>
    </row>
    <row r="59681" customFormat="false" ht="12" hidden="false" customHeight="false" outlineLevel="0" collapsed="false">
      <c r="BS59681" s="96" t="n">
        <f aca="false">BR59681-2.5</f>
        <v>-2.5</v>
      </c>
    </row>
    <row r="59682" customFormat="false" ht="12" hidden="false" customHeight="false" outlineLevel="0" collapsed="false">
      <c r="BS59682" s="96" t="n">
        <f aca="false">BR59682-2.5</f>
        <v>-2.5</v>
      </c>
    </row>
    <row r="59683" customFormat="false" ht="12" hidden="false" customHeight="false" outlineLevel="0" collapsed="false">
      <c r="BS59683" s="96" t="n">
        <f aca="false">BR59683-2.5</f>
        <v>-2.5</v>
      </c>
    </row>
    <row r="59684" customFormat="false" ht="12" hidden="false" customHeight="false" outlineLevel="0" collapsed="false">
      <c r="BS59684" s="96" t="n">
        <f aca="false">BR59684-2.5</f>
        <v>-2.5</v>
      </c>
    </row>
    <row r="59685" customFormat="false" ht="12" hidden="false" customHeight="false" outlineLevel="0" collapsed="false">
      <c r="BS59685" s="96" t="n">
        <f aca="false">BR59685-2.5</f>
        <v>-2.5</v>
      </c>
    </row>
    <row r="59686" customFormat="false" ht="12" hidden="false" customHeight="false" outlineLevel="0" collapsed="false">
      <c r="BS59686" s="96" t="n">
        <f aca="false">BR59686-2.5</f>
        <v>-2.5</v>
      </c>
    </row>
    <row r="59687" customFormat="false" ht="12" hidden="false" customHeight="false" outlineLevel="0" collapsed="false">
      <c r="BS59687" s="96" t="n">
        <f aca="false">BR59687-2.5</f>
        <v>-2.5</v>
      </c>
    </row>
    <row r="59688" customFormat="false" ht="12" hidden="false" customHeight="false" outlineLevel="0" collapsed="false">
      <c r="BS59688" s="96" t="n">
        <f aca="false">BR59688-2.5</f>
        <v>-2.5</v>
      </c>
    </row>
    <row r="59689" customFormat="false" ht="12" hidden="false" customHeight="false" outlineLevel="0" collapsed="false">
      <c r="BS59689" s="96" t="n">
        <f aca="false">BR59689-2.5</f>
        <v>-2.5</v>
      </c>
    </row>
    <row r="59690" customFormat="false" ht="12" hidden="false" customHeight="false" outlineLevel="0" collapsed="false">
      <c r="BS59690" s="96" t="n">
        <f aca="false">BR59690-2.5</f>
        <v>-2.5</v>
      </c>
    </row>
    <row r="59691" customFormat="false" ht="12" hidden="false" customHeight="false" outlineLevel="0" collapsed="false">
      <c r="BS59691" s="96" t="n">
        <f aca="false">BR59691-2.5</f>
        <v>-2.5</v>
      </c>
    </row>
    <row r="59692" customFormat="false" ht="12" hidden="false" customHeight="false" outlineLevel="0" collapsed="false">
      <c r="BS59692" s="96" t="n">
        <f aca="false">BR59692-2.5</f>
        <v>-2.5</v>
      </c>
    </row>
    <row r="59693" customFormat="false" ht="12" hidden="false" customHeight="false" outlineLevel="0" collapsed="false">
      <c r="BS59693" s="96" t="n">
        <f aca="false">BR59693-2.5</f>
        <v>-2.5</v>
      </c>
    </row>
    <row r="59694" customFormat="false" ht="12" hidden="false" customHeight="false" outlineLevel="0" collapsed="false">
      <c r="BS59694" s="96" t="n">
        <f aca="false">BR59694-2.5</f>
        <v>-2.5</v>
      </c>
    </row>
    <row r="59695" customFormat="false" ht="12" hidden="false" customHeight="false" outlineLevel="0" collapsed="false">
      <c r="BS59695" s="96" t="n">
        <f aca="false">BR59695-2.5</f>
        <v>-2.5</v>
      </c>
    </row>
    <row r="59696" customFormat="false" ht="12" hidden="false" customHeight="false" outlineLevel="0" collapsed="false">
      <c r="BS59696" s="96" t="n">
        <f aca="false">BR59696-2.5</f>
        <v>-2.5</v>
      </c>
    </row>
    <row r="59697" customFormat="false" ht="12" hidden="false" customHeight="false" outlineLevel="0" collapsed="false">
      <c r="BS59697" s="96" t="n">
        <f aca="false">BR59697-2.5</f>
        <v>-2.5</v>
      </c>
    </row>
    <row r="59698" customFormat="false" ht="12" hidden="false" customHeight="false" outlineLevel="0" collapsed="false">
      <c r="BS59698" s="96" t="n">
        <f aca="false">BR59698-2.5</f>
        <v>-2.5</v>
      </c>
    </row>
    <row r="59699" customFormat="false" ht="12" hidden="false" customHeight="false" outlineLevel="0" collapsed="false">
      <c r="BS59699" s="96" t="n">
        <f aca="false">BR59699-2.5</f>
        <v>-2.5</v>
      </c>
    </row>
    <row r="59700" customFormat="false" ht="12" hidden="false" customHeight="false" outlineLevel="0" collapsed="false">
      <c r="BS59700" s="96" t="n">
        <f aca="false">BR59700-2.5</f>
        <v>-2.5</v>
      </c>
    </row>
    <row r="59701" customFormat="false" ht="12" hidden="false" customHeight="false" outlineLevel="0" collapsed="false">
      <c r="BS59701" s="96" t="n">
        <f aca="false">BR59701-2.5</f>
        <v>-2.5</v>
      </c>
    </row>
    <row r="59702" customFormat="false" ht="12" hidden="false" customHeight="false" outlineLevel="0" collapsed="false">
      <c r="BS59702" s="96" t="n">
        <f aca="false">BR59702-2.5</f>
        <v>-2.5</v>
      </c>
    </row>
    <row r="59703" customFormat="false" ht="12" hidden="false" customHeight="false" outlineLevel="0" collapsed="false">
      <c r="BS59703" s="96" t="n">
        <f aca="false">BR59703-2.5</f>
        <v>-2.5</v>
      </c>
    </row>
    <row r="59704" customFormat="false" ht="12" hidden="false" customHeight="false" outlineLevel="0" collapsed="false">
      <c r="BS59704" s="96" t="n">
        <f aca="false">BR59704-2.5</f>
        <v>-2.5</v>
      </c>
    </row>
    <row r="59705" customFormat="false" ht="12" hidden="false" customHeight="false" outlineLevel="0" collapsed="false">
      <c r="BS59705" s="96" t="n">
        <f aca="false">BR59705-2.5</f>
        <v>-2.5</v>
      </c>
    </row>
    <row r="59706" customFormat="false" ht="12" hidden="false" customHeight="false" outlineLevel="0" collapsed="false">
      <c r="BS59706" s="96" t="n">
        <f aca="false">BR59706-2.5</f>
        <v>-2.5</v>
      </c>
    </row>
    <row r="59707" customFormat="false" ht="12" hidden="false" customHeight="false" outlineLevel="0" collapsed="false">
      <c r="BS59707" s="96" t="n">
        <f aca="false">BR59707-2.5</f>
        <v>-2.5</v>
      </c>
    </row>
    <row r="59708" customFormat="false" ht="12" hidden="false" customHeight="false" outlineLevel="0" collapsed="false">
      <c r="BS59708" s="96" t="n">
        <f aca="false">BR59708-2.5</f>
        <v>-2.5</v>
      </c>
    </row>
    <row r="59709" customFormat="false" ht="12" hidden="false" customHeight="false" outlineLevel="0" collapsed="false">
      <c r="BS59709" s="96" t="n">
        <f aca="false">BR59709-2.5</f>
        <v>-2.5</v>
      </c>
    </row>
    <row r="59710" customFormat="false" ht="12" hidden="false" customHeight="false" outlineLevel="0" collapsed="false">
      <c r="BS59710" s="96" t="n">
        <f aca="false">BR59710-2.5</f>
        <v>-2.5</v>
      </c>
    </row>
    <row r="59711" customFormat="false" ht="12" hidden="false" customHeight="false" outlineLevel="0" collapsed="false">
      <c r="BS59711" s="96" t="n">
        <f aca="false">BR59711-2.5</f>
        <v>-2.5</v>
      </c>
    </row>
    <row r="59712" customFormat="false" ht="12" hidden="false" customHeight="false" outlineLevel="0" collapsed="false">
      <c r="BS59712" s="96" t="n">
        <f aca="false">BR59712-2.5</f>
        <v>-2.5</v>
      </c>
    </row>
    <row r="59713" customFormat="false" ht="12" hidden="false" customHeight="false" outlineLevel="0" collapsed="false">
      <c r="BS59713" s="96" t="n">
        <f aca="false">BR59713-2.5</f>
        <v>-2.5</v>
      </c>
    </row>
    <row r="59714" customFormat="false" ht="12" hidden="false" customHeight="false" outlineLevel="0" collapsed="false">
      <c r="BS59714" s="96" t="n">
        <f aca="false">BR59714-2.5</f>
        <v>-2.5</v>
      </c>
    </row>
    <row r="59715" customFormat="false" ht="12" hidden="false" customHeight="false" outlineLevel="0" collapsed="false">
      <c r="BS59715" s="96" t="n">
        <f aca="false">BR59715-2.5</f>
        <v>-2.5</v>
      </c>
    </row>
    <row r="59716" customFormat="false" ht="12" hidden="false" customHeight="false" outlineLevel="0" collapsed="false">
      <c r="BS59716" s="96" t="n">
        <f aca="false">BR59716-2.5</f>
        <v>-2.5</v>
      </c>
    </row>
    <row r="59717" customFormat="false" ht="12" hidden="false" customHeight="false" outlineLevel="0" collapsed="false">
      <c r="BS59717" s="96" t="n">
        <f aca="false">BR59717-2.5</f>
        <v>-2.5</v>
      </c>
    </row>
    <row r="59718" customFormat="false" ht="12" hidden="false" customHeight="false" outlineLevel="0" collapsed="false">
      <c r="BS59718" s="96" t="n">
        <f aca="false">BR59718-2.5</f>
        <v>-2.5</v>
      </c>
    </row>
    <row r="59719" customFormat="false" ht="12" hidden="false" customHeight="false" outlineLevel="0" collapsed="false">
      <c r="BS59719" s="96" t="n">
        <f aca="false">BR59719-2.5</f>
        <v>-2.5</v>
      </c>
    </row>
    <row r="59720" customFormat="false" ht="12" hidden="false" customHeight="false" outlineLevel="0" collapsed="false">
      <c r="BS59720" s="96" t="n">
        <f aca="false">BR59720-2.5</f>
        <v>-2.5</v>
      </c>
    </row>
    <row r="59721" customFormat="false" ht="12" hidden="false" customHeight="false" outlineLevel="0" collapsed="false">
      <c r="BS59721" s="96" t="n">
        <f aca="false">BR59721-2.5</f>
        <v>-2.5</v>
      </c>
    </row>
    <row r="59722" customFormat="false" ht="12" hidden="false" customHeight="false" outlineLevel="0" collapsed="false">
      <c r="BS59722" s="96" t="n">
        <f aca="false">BR59722-2.5</f>
        <v>-2.5</v>
      </c>
    </row>
    <row r="59723" customFormat="false" ht="12" hidden="false" customHeight="false" outlineLevel="0" collapsed="false">
      <c r="BS59723" s="96" t="n">
        <f aca="false">BR59723-2.5</f>
        <v>-2.5</v>
      </c>
    </row>
    <row r="59724" customFormat="false" ht="12" hidden="false" customHeight="false" outlineLevel="0" collapsed="false">
      <c r="BS59724" s="96" t="n">
        <f aca="false">BR59724-2.5</f>
        <v>-2.5</v>
      </c>
    </row>
    <row r="59725" customFormat="false" ht="12" hidden="false" customHeight="false" outlineLevel="0" collapsed="false">
      <c r="BS59725" s="96" t="n">
        <f aca="false">BR59725-2.5</f>
        <v>-2.5</v>
      </c>
    </row>
    <row r="59726" customFormat="false" ht="12" hidden="false" customHeight="false" outlineLevel="0" collapsed="false">
      <c r="BS59726" s="96" t="n">
        <f aca="false">BR59726-2.5</f>
        <v>-2.5</v>
      </c>
    </row>
    <row r="59727" customFormat="false" ht="12" hidden="false" customHeight="false" outlineLevel="0" collapsed="false">
      <c r="BS59727" s="96" t="n">
        <f aca="false">BR59727-2.5</f>
        <v>-2.5</v>
      </c>
    </row>
    <row r="59728" customFormat="false" ht="12" hidden="false" customHeight="false" outlineLevel="0" collapsed="false">
      <c r="BS59728" s="96" t="n">
        <f aca="false">BR59728-2.5</f>
        <v>-2.5</v>
      </c>
    </row>
    <row r="59729" customFormat="false" ht="12" hidden="false" customHeight="false" outlineLevel="0" collapsed="false">
      <c r="BS59729" s="96" t="n">
        <f aca="false">BR59729-2.5</f>
        <v>-2.5</v>
      </c>
    </row>
    <row r="59730" customFormat="false" ht="12" hidden="false" customHeight="false" outlineLevel="0" collapsed="false">
      <c r="BS59730" s="96" t="n">
        <f aca="false">BR59730-2.5</f>
        <v>-2.5</v>
      </c>
    </row>
    <row r="59731" customFormat="false" ht="12" hidden="false" customHeight="false" outlineLevel="0" collapsed="false">
      <c r="BS59731" s="96" t="n">
        <f aca="false">BR59731-2.5</f>
        <v>-2.5</v>
      </c>
    </row>
    <row r="59732" customFormat="false" ht="12" hidden="false" customHeight="false" outlineLevel="0" collapsed="false">
      <c r="BS59732" s="96" t="n">
        <f aca="false">BR59732-2.5</f>
        <v>-2.5</v>
      </c>
    </row>
    <row r="59733" customFormat="false" ht="12" hidden="false" customHeight="false" outlineLevel="0" collapsed="false">
      <c r="BS59733" s="96" t="n">
        <f aca="false">BR59733-2.5</f>
        <v>-2.5</v>
      </c>
    </row>
    <row r="59734" customFormat="false" ht="12" hidden="false" customHeight="false" outlineLevel="0" collapsed="false">
      <c r="BS59734" s="96" t="n">
        <f aca="false">BR59734-2.5</f>
        <v>-2.5</v>
      </c>
    </row>
    <row r="59735" customFormat="false" ht="12" hidden="false" customHeight="false" outlineLevel="0" collapsed="false">
      <c r="BS59735" s="96" t="n">
        <f aca="false">BR59735-2.5</f>
        <v>-2.5</v>
      </c>
    </row>
    <row r="59736" customFormat="false" ht="12" hidden="false" customHeight="false" outlineLevel="0" collapsed="false">
      <c r="BS59736" s="96" t="n">
        <f aca="false">BR59736-2.5</f>
        <v>-2.5</v>
      </c>
    </row>
    <row r="59737" customFormat="false" ht="12" hidden="false" customHeight="false" outlineLevel="0" collapsed="false">
      <c r="BS59737" s="96" t="n">
        <f aca="false">BR59737-2.5</f>
        <v>-2.5</v>
      </c>
    </row>
    <row r="59738" customFormat="false" ht="12" hidden="false" customHeight="false" outlineLevel="0" collapsed="false">
      <c r="BS59738" s="96" t="n">
        <f aca="false">BR59738-2.5</f>
        <v>-2.5</v>
      </c>
    </row>
    <row r="59739" customFormat="false" ht="12" hidden="false" customHeight="false" outlineLevel="0" collapsed="false">
      <c r="BS59739" s="96" t="n">
        <f aca="false">BR59739-2.5</f>
        <v>-2.5</v>
      </c>
    </row>
    <row r="59740" customFormat="false" ht="12" hidden="false" customHeight="false" outlineLevel="0" collapsed="false">
      <c r="BS59740" s="96" t="n">
        <f aca="false">BR59740-2.5</f>
        <v>-2.5</v>
      </c>
    </row>
    <row r="59741" customFormat="false" ht="12" hidden="false" customHeight="false" outlineLevel="0" collapsed="false">
      <c r="BS59741" s="96" t="n">
        <f aca="false">BR59741-2.5</f>
        <v>-2.5</v>
      </c>
    </row>
    <row r="59742" customFormat="false" ht="12" hidden="false" customHeight="false" outlineLevel="0" collapsed="false">
      <c r="BS59742" s="96" t="n">
        <f aca="false">BR59742-2.5</f>
        <v>-2.5</v>
      </c>
    </row>
    <row r="59743" customFormat="false" ht="12" hidden="false" customHeight="false" outlineLevel="0" collapsed="false">
      <c r="BS59743" s="96" t="n">
        <f aca="false">BR59743-2.5</f>
        <v>-2.5</v>
      </c>
    </row>
    <row r="59744" customFormat="false" ht="12" hidden="false" customHeight="false" outlineLevel="0" collapsed="false">
      <c r="BS59744" s="96" t="n">
        <f aca="false">BR59744-2.5</f>
        <v>-2.5</v>
      </c>
    </row>
    <row r="59745" customFormat="false" ht="12" hidden="false" customHeight="false" outlineLevel="0" collapsed="false">
      <c r="BS59745" s="96" t="n">
        <f aca="false">BR59745-2.5</f>
        <v>-2.5</v>
      </c>
    </row>
    <row r="59746" customFormat="false" ht="12" hidden="false" customHeight="false" outlineLevel="0" collapsed="false">
      <c r="BS59746" s="96" t="n">
        <f aca="false">BR59746-2.5</f>
        <v>-2.5</v>
      </c>
    </row>
    <row r="59747" customFormat="false" ht="12" hidden="false" customHeight="false" outlineLevel="0" collapsed="false">
      <c r="BS59747" s="96" t="n">
        <f aca="false">BR59747-2.5</f>
        <v>-2.5</v>
      </c>
    </row>
    <row r="59748" customFormat="false" ht="12" hidden="false" customHeight="false" outlineLevel="0" collapsed="false">
      <c r="BS59748" s="96" t="n">
        <f aca="false">BR59748-2.5</f>
        <v>-2.5</v>
      </c>
    </row>
    <row r="59749" customFormat="false" ht="12" hidden="false" customHeight="false" outlineLevel="0" collapsed="false">
      <c r="BS59749" s="96" t="n">
        <f aca="false">BR59749-2.5</f>
        <v>-2.5</v>
      </c>
    </row>
    <row r="59750" customFormat="false" ht="12" hidden="false" customHeight="false" outlineLevel="0" collapsed="false">
      <c r="BS59750" s="96" t="n">
        <f aca="false">BR59750-2.5</f>
        <v>-2.5</v>
      </c>
    </row>
    <row r="59751" customFormat="false" ht="12" hidden="false" customHeight="false" outlineLevel="0" collapsed="false">
      <c r="BS59751" s="96" t="n">
        <f aca="false">BR59751-2.5</f>
        <v>-2.5</v>
      </c>
    </row>
    <row r="59752" customFormat="false" ht="12" hidden="false" customHeight="false" outlineLevel="0" collapsed="false">
      <c r="BS59752" s="96" t="n">
        <f aca="false">BR59752-2.5</f>
        <v>-2.5</v>
      </c>
    </row>
    <row r="59753" customFormat="false" ht="12" hidden="false" customHeight="false" outlineLevel="0" collapsed="false">
      <c r="BS59753" s="96" t="n">
        <f aca="false">BR59753-2.5</f>
        <v>-2.5</v>
      </c>
    </row>
    <row r="59754" customFormat="false" ht="12" hidden="false" customHeight="false" outlineLevel="0" collapsed="false">
      <c r="BS59754" s="96" t="n">
        <f aca="false">BR59754-2.5</f>
        <v>-2.5</v>
      </c>
    </row>
    <row r="59755" customFormat="false" ht="12" hidden="false" customHeight="false" outlineLevel="0" collapsed="false">
      <c r="BS59755" s="96" t="n">
        <f aca="false">BR59755-2.5</f>
        <v>-2.5</v>
      </c>
    </row>
    <row r="59756" customFormat="false" ht="12" hidden="false" customHeight="false" outlineLevel="0" collapsed="false">
      <c r="BS59756" s="96" t="n">
        <f aca="false">BR59756-2.5</f>
        <v>-2.5</v>
      </c>
    </row>
    <row r="59757" customFormat="false" ht="12" hidden="false" customHeight="false" outlineLevel="0" collapsed="false">
      <c r="BS59757" s="96" t="n">
        <f aca="false">BR59757-2.5</f>
        <v>-2.5</v>
      </c>
    </row>
    <row r="59758" customFormat="false" ht="12" hidden="false" customHeight="false" outlineLevel="0" collapsed="false">
      <c r="BS59758" s="96" t="n">
        <f aca="false">BR59758-2.5</f>
        <v>-2.5</v>
      </c>
    </row>
    <row r="59759" customFormat="false" ht="12" hidden="false" customHeight="false" outlineLevel="0" collapsed="false">
      <c r="BS59759" s="96" t="n">
        <f aca="false">BR59759-2.5</f>
        <v>-2.5</v>
      </c>
    </row>
    <row r="59760" customFormat="false" ht="12" hidden="false" customHeight="false" outlineLevel="0" collapsed="false">
      <c r="BS59760" s="96" t="n">
        <f aca="false">BR59760-2.5</f>
        <v>-2.5</v>
      </c>
    </row>
    <row r="59761" customFormat="false" ht="12" hidden="false" customHeight="false" outlineLevel="0" collapsed="false">
      <c r="BS59761" s="96" t="n">
        <f aca="false">BR59761-2.5</f>
        <v>-2.5</v>
      </c>
    </row>
    <row r="59762" customFormat="false" ht="12" hidden="false" customHeight="false" outlineLevel="0" collapsed="false">
      <c r="BS59762" s="96" t="n">
        <f aca="false">BR59762-2.5</f>
        <v>-2.5</v>
      </c>
    </row>
    <row r="59763" customFormat="false" ht="12" hidden="false" customHeight="false" outlineLevel="0" collapsed="false">
      <c r="BS59763" s="96" t="n">
        <f aca="false">BR59763-2.5</f>
        <v>-2.5</v>
      </c>
    </row>
    <row r="59764" customFormat="false" ht="12" hidden="false" customHeight="false" outlineLevel="0" collapsed="false">
      <c r="BS59764" s="96" t="n">
        <f aca="false">BR59764-2.5</f>
        <v>-2.5</v>
      </c>
    </row>
    <row r="59765" customFormat="false" ht="12" hidden="false" customHeight="false" outlineLevel="0" collapsed="false">
      <c r="BS59765" s="96" t="n">
        <f aca="false">BR59765-2.5</f>
        <v>-2.5</v>
      </c>
    </row>
    <row r="59766" customFormat="false" ht="12" hidden="false" customHeight="false" outlineLevel="0" collapsed="false">
      <c r="BS59766" s="96" t="n">
        <f aca="false">BR59766-2.5</f>
        <v>-2.5</v>
      </c>
    </row>
    <row r="59767" customFormat="false" ht="12" hidden="false" customHeight="false" outlineLevel="0" collapsed="false">
      <c r="BS59767" s="96" t="n">
        <f aca="false">BR59767-2.5</f>
        <v>-2.5</v>
      </c>
    </row>
    <row r="59768" customFormat="false" ht="12" hidden="false" customHeight="false" outlineLevel="0" collapsed="false">
      <c r="BS59768" s="96" t="n">
        <f aca="false">BR59768-2.5</f>
        <v>-2.5</v>
      </c>
    </row>
    <row r="59769" customFormat="false" ht="12" hidden="false" customHeight="false" outlineLevel="0" collapsed="false">
      <c r="BS59769" s="96" t="n">
        <f aca="false">BR59769-2.5</f>
        <v>-2.5</v>
      </c>
    </row>
    <row r="59770" customFormat="false" ht="12" hidden="false" customHeight="false" outlineLevel="0" collapsed="false">
      <c r="BS59770" s="96" t="n">
        <f aca="false">BR59770-2.5</f>
        <v>-2.5</v>
      </c>
    </row>
    <row r="59771" customFormat="false" ht="12" hidden="false" customHeight="false" outlineLevel="0" collapsed="false">
      <c r="BS59771" s="96" t="n">
        <f aca="false">BR59771-2.5</f>
        <v>-2.5</v>
      </c>
    </row>
    <row r="59772" customFormat="false" ht="12" hidden="false" customHeight="false" outlineLevel="0" collapsed="false">
      <c r="BS59772" s="96" t="n">
        <f aca="false">BR59772-2.5</f>
        <v>-2.5</v>
      </c>
    </row>
    <row r="59773" customFormat="false" ht="12" hidden="false" customHeight="false" outlineLevel="0" collapsed="false">
      <c r="BS59773" s="96" t="n">
        <f aca="false">BR59773-2.5</f>
        <v>-2.5</v>
      </c>
    </row>
    <row r="59774" customFormat="false" ht="12" hidden="false" customHeight="false" outlineLevel="0" collapsed="false">
      <c r="BS59774" s="96" t="n">
        <f aca="false">BR59774-2.5</f>
        <v>-2.5</v>
      </c>
    </row>
    <row r="59775" customFormat="false" ht="12" hidden="false" customHeight="false" outlineLevel="0" collapsed="false">
      <c r="BS59775" s="96" t="n">
        <f aca="false">BR59775-2.5</f>
        <v>-2.5</v>
      </c>
    </row>
    <row r="59776" customFormat="false" ht="12" hidden="false" customHeight="false" outlineLevel="0" collapsed="false">
      <c r="BS59776" s="96" t="n">
        <f aca="false">BR59776-2.5</f>
        <v>-2.5</v>
      </c>
    </row>
    <row r="59777" customFormat="false" ht="12" hidden="false" customHeight="false" outlineLevel="0" collapsed="false">
      <c r="BS59777" s="96" t="n">
        <f aca="false">BR59777-2.5</f>
        <v>-2.5</v>
      </c>
    </row>
    <row r="59778" customFormat="false" ht="12" hidden="false" customHeight="false" outlineLevel="0" collapsed="false">
      <c r="BS59778" s="96" t="n">
        <f aca="false">BR59778-2.5</f>
        <v>-2.5</v>
      </c>
    </row>
    <row r="59779" customFormat="false" ht="12" hidden="false" customHeight="false" outlineLevel="0" collapsed="false">
      <c r="BS59779" s="96" t="n">
        <f aca="false">BR59779-2.5</f>
        <v>-2.5</v>
      </c>
    </row>
    <row r="59780" customFormat="false" ht="12" hidden="false" customHeight="false" outlineLevel="0" collapsed="false">
      <c r="BS59780" s="96" t="n">
        <f aca="false">BR59780-2.5</f>
        <v>-2.5</v>
      </c>
    </row>
    <row r="59781" customFormat="false" ht="12" hidden="false" customHeight="false" outlineLevel="0" collapsed="false">
      <c r="BS59781" s="96" t="n">
        <f aca="false">BR59781-2.5</f>
        <v>-2.5</v>
      </c>
    </row>
    <row r="59782" customFormat="false" ht="12" hidden="false" customHeight="false" outlineLevel="0" collapsed="false">
      <c r="BS59782" s="96" t="n">
        <f aca="false">BR59782-2.5</f>
        <v>-2.5</v>
      </c>
    </row>
    <row r="59783" customFormat="false" ht="12" hidden="false" customHeight="false" outlineLevel="0" collapsed="false">
      <c r="BS59783" s="96" t="n">
        <f aca="false">BR59783-2.5</f>
        <v>-2.5</v>
      </c>
    </row>
    <row r="59784" customFormat="false" ht="12" hidden="false" customHeight="false" outlineLevel="0" collapsed="false">
      <c r="BS59784" s="96" t="n">
        <f aca="false">BR59784-2.5</f>
        <v>-2.5</v>
      </c>
    </row>
    <row r="59785" customFormat="false" ht="12" hidden="false" customHeight="false" outlineLevel="0" collapsed="false">
      <c r="BS59785" s="96" t="n">
        <f aca="false">BR59785-2.5</f>
        <v>-2.5</v>
      </c>
    </row>
    <row r="59786" customFormat="false" ht="12" hidden="false" customHeight="false" outlineLevel="0" collapsed="false">
      <c r="BS59786" s="96" t="n">
        <f aca="false">BR59786-2.5</f>
        <v>-2.5</v>
      </c>
    </row>
    <row r="59787" customFormat="false" ht="12" hidden="false" customHeight="false" outlineLevel="0" collapsed="false">
      <c r="BS59787" s="96" t="n">
        <f aca="false">BR59787-2.5</f>
        <v>-2.5</v>
      </c>
    </row>
    <row r="59788" customFormat="false" ht="12" hidden="false" customHeight="false" outlineLevel="0" collapsed="false">
      <c r="BS59788" s="96" t="n">
        <f aca="false">BR59788-2.5</f>
        <v>-2.5</v>
      </c>
    </row>
    <row r="59789" customFormat="false" ht="12" hidden="false" customHeight="false" outlineLevel="0" collapsed="false">
      <c r="BS59789" s="96" t="n">
        <f aca="false">BR59789-2.5</f>
        <v>-2.5</v>
      </c>
    </row>
    <row r="59790" customFormat="false" ht="12" hidden="false" customHeight="false" outlineLevel="0" collapsed="false">
      <c r="BS59790" s="96" t="n">
        <f aca="false">BR59790-2.5</f>
        <v>-2.5</v>
      </c>
    </row>
    <row r="59791" customFormat="false" ht="12" hidden="false" customHeight="false" outlineLevel="0" collapsed="false">
      <c r="BS59791" s="96" t="n">
        <f aca="false">BR59791-2.5</f>
        <v>-2.5</v>
      </c>
    </row>
    <row r="59792" customFormat="false" ht="12" hidden="false" customHeight="false" outlineLevel="0" collapsed="false">
      <c r="BS59792" s="96" t="n">
        <f aca="false">BR59792-2.5</f>
        <v>-2.5</v>
      </c>
    </row>
    <row r="59793" customFormat="false" ht="12" hidden="false" customHeight="false" outlineLevel="0" collapsed="false">
      <c r="BS59793" s="96" t="n">
        <f aca="false">BR59793-2.5</f>
        <v>-2.5</v>
      </c>
    </row>
    <row r="59794" customFormat="false" ht="12" hidden="false" customHeight="false" outlineLevel="0" collapsed="false">
      <c r="BS59794" s="96" t="n">
        <f aca="false">BR59794-2.5</f>
        <v>-2.5</v>
      </c>
    </row>
    <row r="59795" customFormat="false" ht="12" hidden="false" customHeight="false" outlineLevel="0" collapsed="false">
      <c r="BS59795" s="96" t="n">
        <f aca="false">BR59795-2.5</f>
        <v>-2.5</v>
      </c>
    </row>
    <row r="59796" customFormat="false" ht="12" hidden="false" customHeight="false" outlineLevel="0" collapsed="false">
      <c r="BS59796" s="96" t="n">
        <f aca="false">BR59796-2.5</f>
        <v>-2.5</v>
      </c>
    </row>
    <row r="59797" customFormat="false" ht="12" hidden="false" customHeight="false" outlineLevel="0" collapsed="false">
      <c r="BS59797" s="96" t="n">
        <f aca="false">BR59797-2.5</f>
        <v>-2.5</v>
      </c>
    </row>
    <row r="59798" customFormat="false" ht="12" hidden="false" customHeight="false" outlineLevel="0" collapsed="false">
      <c r="BS59798" s="96" t="n">
        <f aca="false">BR59798-2.5</f>
        <v>-2.5</v>
      </c>
    </row>
    <row r="59799" customFormat="false" ht="12" hidden="false" customHeight="false" outlineLevel="0" collapsed="false">
      <c r="BS59799" s="96" t="n">
        <f aca="false">BR59799-2.5</f>
        <v>-2.5</v>
      </c>
    </row>
    <row r="59800" customFormat="false" ht="12" hidden="false" customHeight="false" outlineLevel="0" collapsed="false">
      <c r="BS59800" s="96" t="n">
        <f aca="false">BR59800-2.5</f>
        <v>-2.5</v>
      </c>
    </row>
    <row r="59801" customFormat="false" ht="12" hidden="false" customHeight="false" outlineLevel="0" collapsed="false">
      <c r="BS59801" s="96" t="n">
        <f aca="false">BR59801-2.5</f>
        <v>-2.5</v>
      </c>
    </row>
    <row r="59802" customFormat="false" ht="12" hidden="false" customHeight="false" outlineLevel="0" collapsed="false">
      <c r="BS59802" s="96" t="n">
        <f aca="false">BR59802-2.5</f>
        <v>-2.5</v>
      </c>
    </row>
    <row r="59803" customFormat="false" ht="12" hidden="false" customHeight="false" outlineLevel="0" collapsed="false">
      <c r="BS59803" s="96" t="n">
        <f aca="false">BR59803-2.5</f>
        <v>-2.5</v>
      </c>
    </row>
    <row r="59804" customFormat="false" ht="12" hidden="false" customHeight="false" outlineLevel="0" collapsed="false">
      <c r="BS59804" s="96" t="n">
        <f aca="false">BR59804-2.5</f>
        <v>-2.5</v>
      </c>
    </row>
    <row r="59805" customFormat="false" ht="12" hidden="false" customHeight="false" outlineLevel="0" collapsed="false">
      <c r="BS59805" s="96" t="n">
        <f aca="false">BR59805-2.5</f>
        <v>-2.5</v>
      </c>
    </row>
    <row r="59806" customFormat="false" ht="12" hidden="false" customHeight="false" outlineLevel="0" collapsed="false">
      <c r="BS59806" s="96" t="n">
        <f aca="false">BR59806-2.5</f>
        <v>-2.5</v>
      </c>
    </row>
    <row r="59807" customFormat="false" ht="12" hidden="false" customHeight="false" outlineLevel="0" collapsed="false">
      <c r="BS59807" s="96" t="n">
        <f aca="false">BR59807-2.5</f>
        <v>-2.5</v>
      </c>
    </row>
    <row r="59808" customFormat="false" ht="12" hidden="false" customHeight="false" outlineLevel="0" collapsed="false">
      <c r="BS59808" s="96" t="n">
        <f aca="false">BR59808-2.5</f>
        <v>-2.5</v>
      </c>
    </row>
    <row r="59809" customFormat="false" ht="12" hidden="false" customHeight="false" outlineLevel="0" collapsed="false">
      <c r="BS59809" s="96" t="n">
        <f aca="false">BR59809-2.5</f>
        <v>-2.5</v>
      </c>
    </row>
    <row r="59810" customFormat="false" ht="12" hidden="false" customHeight="false" outlineLevel="0" collapsed="false">
      <c r="BS59810" s="96" t="n">
        <f aca="false">BR59810-2.5</f>
        <v>-2.5</v>
      </c>
    </row>
    <row r="59811" customFormat="false" ht="12" hidden="false" customHeight="false" outlineLevel="0" collapsed="false">
      <c r="BS59811" s="96" t="n">
        <f aca="false">BR59811-2.5</f>
        <v>-2.5</v>
      </c>
    </row>
    <row r="59812" customFormat="false" ht="12" hidden="false" customHeight="false" outlineLevel="0" collapsed="false">
      <c r="BS59812" s="96" t="n">
        <f aca="false">BR59812-2.5</f>
        <v>-2.5</v>
      </c>
    </row>
    <row r="59813" customFormat="false" ht="12" hidden="false" customHeight="false" outlineLevel="0" collapsed="false">
      <c r="BS59813" s="96" t="n">
        <f aca="false">BR59813-2.5</f>
        <v>-2.5</v>
      </c>
    </row>
    <row r="59814" customFormat="false" ht="12" hidden="false" customHeight="false" outlineLevel="0" collapsed="false">
      <c r="BS59814" s="96" t="n">
        <f aca="false">BR59814-2.5</f>
        <v>-2.5</v>
      </c>
    </row>
    <row r="59815" customFormat="false" ht="12" hidden="false" customHeight="false" outlineLevel="0" collapsed="false">
      <c r="BS59815" s="96" t="n">
        <f aca="false">BR59815-2.5</f>
        <v>-2.5</v>
      </c>
    </row>
    <row r="59816" customFormat="false" ht="12" hidden="false" customHeight="false" outlineLevel="0" collapsed="false">
      <c r="BS59816" s="96" t="n">
        <f aca="false">BR59816-2.5</f>
        <v>-2.5</v>
      </c>
    </row>
    <row r="59817" customFormat="false" ht="12" hidden="false" customHeight="false" outlineLevel="0" collapsed="false">
      <c r="BS59817" s="96" t="n">
        <f aca="false">BR59817-2.5</f>
        <v>-2.5</v>
      </c>
    </row>
    <row r="59818" customFormat="false" ht="12" hidden="false" customHeight="false" outlineLevel="0" collapsed="false">
      <c r="BS59818" s="96" t="n">
        <f aca="false">BR59818-2.5</f>
        <v>-2.5</v>
      </c>
    </row>
    <row r="59819" customFormat="false" ht="12" hidden="false" customHeight="false" outlineLevel="0" collapsed="false">
      <c r="BS59819" s="96" t="n">
        <f aca="false">BR59819-2.5</f>
        <v>-2.5</v>
      </c>
    </row>
    <row r="59820" customFormat="false" ht="12" hidden="false" customHeight="false" outlineLevel="0" collapsed="false">
      <c r="BS59820" s="96" t="n">
        <f aca="false">BR59820-2.5</f>
        <v>-2.5</v>
      </c>
    </row>
    <row r="59821" customFormat="false" ht="12" hidden="false" customHeight="false" outlineLevel="0" collapsed="false">
      <c r="BS59821" s="96" t="n">
        <f aca="false">BR59821-2.5</f>
        <v>-2.5</v>
      </c>
    </row>
    <row r="59822" customFormat="false" ht="12" hidden="false" customHeight="false" outlineLevel="0" collapsed="false">
      <c r="BS59822" s="96" t="n">
        <f aca="false">BR59822-2.5</f>
        <v>-2.5</v>
      </c>
    </row>
    <row r="59823" customFormat="false" ht="12" hidden="false" customHeight="false" outlineLevel="0" collapsed="false">
      <c r="BS59823" s="96" t="n">
        <f aca="false">BR59823-2.5</f>
        <v>-2.5</v>
      </c>
    </row>
    <row r="59824" customFormat="false" ht="12" hidden="false" customHeight="false" outlineLevel="0" collapsed="false">
      <c r="BS59824" s="96" t="n">
        <f aca="false">BR59824-2.5</f>
        <v>-2.5</v>
      </c>
    </row>
    <row r="59825" customFormat="false" ht="12" hidden="false" customHeight="false" outlineLevel="0" collapsed="false">
      <c r="BS59825" s="96" t="n">
        <f aca="false">BR59825-2.5</f>
        <v>-2.5</v>
      </c>
    </row>
    <row r="59826" customFormat="false" ht="12" hidden="false" customHeight="false" outlineLevel="0" collapsed="false">
      <c r="BS59826" s="96" t="n">
        <f aca="false">BR59826-2.5</f>
        <v>-2.5</v>
      </c>
    </row>
    <row r="59827" customFormat="false" ht="12" hidden="false" customHeight="false" outlineLevel="0" collapsed="false">
      <c r="BS59827" s="96" t="n">
        <f aca="false">BR59827-2.5</f>
        <v>-2.5</v>
      </c>
    </row>
    <row r="59828" customFormat="false" ht="12" hidden="false" customHeight="false" outlineLevel="0" collapsed="false">
      <c r="BS59828" s="96" t="n">
        <f aca="false">BR59828-2.5</f>
        <v>-2.5</v>
      </c>
    </row>
    <row r="59829" customFormat="false" ht="12" hidden="false" customHeight="false" outlineLevel="0" collapsed="false">
      <c r="BS59829" s="96" t="n">
        <f aca="false">BR59829-2.5</f>
        <v>-2.5</v>
      </c>
    </row>
    <row r="59830" customFormat="false" ht="12" hidden="false" customHeight="false" outlineLevel="0" collapsed="false">
      <c r="BS59830" s="96" t="n">
        <f aca="false">BR59830-2.5</f>
        <v>-2.5</v>
      </c>
    </row>
    <row r="59831" customFormat="false" ht="12" hidden="false" customHeight="false" outlineLevel="0" collapsed="false">
      <c r="BS59831" s="96" t="n">
        <f aca="false">BR59831-2.5</f>
        <v>-2.5</v>
      </c>
    </row>
    <row r="59832" customFormat="false" ht="12" hidden="false" customHeight="false" outlineLevel="0" collapsed="false">
      <c r="BS59832" s="96" t="n">
        <f aca="false">BR59832-2.5</f>
        <v>-2.5</v>
      </c>
    </row>
    <row r="59833" customFormat="false" ht="12" hidden="false" customHeight="false" outlineLevel="0" collapsed="false">
      <c r="BS59833" s="96" t="n">
        <f aca="false">BR59833-2.5</f>
        <v>-2.5</v>
      </c>
    </row>
    <row r="59834" customFormat="false" ht="12" hidden="false" customHeight="false" outlineLevel="0" collapsed="false">
      <c r="BS59834" s="96" t="n">
        <f aca="false">BR59834-2.5</f>
        <v>-2.5</v>
      </c>
    </row>
    <row r="59835" customFormat="false" ht="12" hidden="false" customHeight="false" outlineLevel="0" collapsed="false">
      <c r="BS59835" s="96" t="n">
        <f aca="false">BR59835-2.5</f>
        <v>-2.5</v>
      </c>
    </row>
    <row r="59836" customFormat="false" ht="12" hidden="false" customHeight="false" outlineLevel="0" collapsed="false">
      <c r="BS59836" s="96" t="n">
        <f aca="false">BR59836-2.5</f>
        <v>-2.5</v>
      </c>
    </row>
    <row r="59837" customFormat="false" ht="12" hidden="false" customHeight="false" outlineLevel="0" collapsed="false">
      <c r="BS59837" s="96" t="n">
        <f aca="false">BR59837-2.5</f>
        <v>-2.5</v>
      </c>
    </row>
    <row r="59838" customFormat="false" ht="12" hidden="false" customHeight="false" outlineLevel="0" collapsed="false">
      <c r="BS59838" s="96" t="n">
        <f aca="false">BR59838-2.5</f>
        <v>-2.5</v>
      </c>
    </row>
    <row r="59839" customFormat="false" ht="12" hidden="false" customHeight="false" outlineLevel="0" collapsed="false">
      <c r="BS59839" s="96" t="n">
        <f aca="false">BR59839-2.5</f>
        <v>-2.5</v>
      </c>
    </row>
    <row r="59840" customFormat="false" ht="12" hidden="false" customHeight="false" outlineLevel="0" collapsed="false">
      <c r="BS59840" s="96" t="n">
        <f aca="false">BR59840-2.5</f>
        <v>-2.5</v>
      </c>
    </row>
    <row r="59841" customFormat="false" ht="12" hidden="false" customHeight="false" outlineLevel="0" collapsed="false">
      <c r="BS59841" s="96" t="n">
        <f aca="false">BR59841-2.5</f>
        <v>-2.5</v>
      </c>
    </row>
    <row r="59842" customFormat="false" ht="12" hidden="false" customHeight="false" outlineLevel="0" collapsed="false">
      <c r="BS59842" s="96" t="n">
        <f aca="false">BR59842-2.5</f>
        <v>-2.5</v>
      </c>
    </row>
    <row r="59843" customFormat="false" ht="12" hidden="false" customHeight="false" outlineLevel="0" collapsed="false">
      <c r="BS59843" s="96" t="n">
        <f aca="false">BR59843-2.5</f>
        <v>-2.5</v>
      </c>
    </row>
    <row r="59844" customFormat="false" ht="12" hidden="false" customHeight="false" outlineLevel="0" collapsed="false">
      <c r="BS59844" s="96" t="n">
        <f aca="false">BR59844-2.5</f>
        <v>-2.5</v>
      </c>
    </row>
    <row r="59845" customFormat="false" ht="12" hidden="false" customHeight="false" outlineLevel="0" collapsed="false">
      <c r="BS59845" s="96" t="n">
        <f aca="false">BR59845-2.5</f>
        <v>-2.5</v>
      </c>
    </row>
    <row r="59846" customFormat="false" ht="12" hidden="false" customHeight="false" outlineLevel="0" collapsed="false">
      <c r="BS59846" s="96" t="n">
        <f aca="false">BR59846-2.5</f>
        <v>-2.5</v>
      </c>
    </row>
    <row r="59847" customFormat="false" ht="12" hidden="false" customHeight="false" outlineLevel="0" collapsed="false">
      <c r="BS59847" s="96" t="n">
        <f aca="false">BR59847-2.5</f>
        <v>-2.5</v>
      </c>
    </row>
    <row r="59848" customFormat="false" ht="12" hidden="false" customHeight="false" outlineLevel="0" collapsed="false">
      <c r="BS59848" s="96" t="n">
        <f aca="false">BR59848-2.5</f>
        <v>-2.5</v>
      </c>
    </row>
    <row r="59849" customFormat="false" ht="12" hidden="false" customHeight="false" outlineLevel="0" collapsed="false">
      <c r="BS59849" s="96" t="n">
        <f aca="false">BR59849-2.5</f>
        <v>-2.5</v>
      </c>
    </row>
    <row r="59850" customFormat="false" ht="12" hidden="false" customHeight="false" outlineLevel="0" collapsed="false">
      <c r="BS59850" s="96" t="n">
        <f aca="false">BR59850-2.5</f>
        <v>-2.5</v>
      </c>
    </row>
    <row r="59851" customFormat="false" ht="12" hidden="false" customHeight="false" outlineLevel="0" collapsed="false">
      <c r="BS59851" s="96" t="n">
        <f aca="false">BR59851-2.5</f>
        <v>-2.5</v>
      </c>
    </row>
    <row r="59852" customFormat="false" ht="12" hidden="false" customHeight="false" outlineLevel="0" collapsed="false">
      <c r="BS59852" s="96" t="n">
        <f aca="false">BR59852-2.5</f>
        <v>-2.5</v>
      </c>
    </row>
    <row r="59853" customFormat="false" ht="12" hidden="false" customHeight="false" outlineLevel="0" collapsed="false">
      <c r="BS59853" s="96" t="n">
        <f aca="false">BR59853-2.5</f>
        <v>-2.5</v>
      </c>
    </row>
    <row r="59854" customFormat="false" ht="12" hidden="false" customHeight="false" outlineLevel="0" collapsed="false">
      <c r="BS59854" s="96" t="n">
        <f aca="false">BR59854-2.5</f>
        <v>-2.5</v>
      </c>
    </row>
    <row r="59855" customFormat="false" ht="12" hidden="false" customHeight="false" outlineLevel="0" collapsed="false">
      <c r="BS59855" s="96" t="n">
        <f aca="false">BR59855-2.5</f>
        <v>-2.5</v>
      </c>
    </row>
    <row r="59856" customFormat="false" ht="12" hidden="false" customHeight="false" outlineLevel="0" collapsed="false">
      <c r="BS59856" s="96" t="n">
        <f aca="false">BR59856-2.5</f>
        <v>-2.5</v>
      </c>
    </row>
    <row r="59857" customFormat="false" ht="12" hidden="false" customHeight="false" outlineLevel="0" collapsed="false">
      <c r="BS59857" s="96" t="n">
        <f aca="false">BR59857-2.5</f>
        <v>-2.5</v>
      </c>
    </row>
    <row r="59858" customFormat="false" ht="12" hidden="false" customHeight="false" outlineLevel="0" collapsed="false">
      <c r="BS59858" s="96" t="n">
        <f aca="false">BR59858-2.5</f>
        <v>-2.5</v>
      </c>
    </row>
    <row r="59859" customFormat="false" ht="12" hidden="false" customHeight="false" outlineLevel="0" collapsed="false">
      <c r="BS59859" s="96" t="n">
        <f aca="false">BR59859-2.5</f>
        <v>-2.5</v>
      </c>
    </row>
    <row r="59860" customFormat="false" ht="12" hidden="false" customHeight="false" outlineLevel="0" collapsed="false">
      <c r="BS59860" s="96" t="n">
        <f aca="false">BR59860-2.5</f>
        <v>-2.5</v>
      </c>
    </row>
    <row r="59861" customFormat="false" ht="12" hidden="false" customHeight="false" outlineLevel="0" collapsed="false">
      <c r="BS59861" s="96" t="n">
        <f aca="false">BR59861-2.5</f>
        <v>-2.5</v>
      </c>
    </row>
    <row r="59862" customFormat="false" ht="12" hidden="false" customHeight="false" outlineLevel="0" collapsed="false">
      <c r="BS59862" s="96" t="n">
        <f aca="false">BR59862-2.5</f>
        <v>-2.5</v>
      </c>
    </row>
    <row r="59863" customFormat="false" ht="12" hidden="false" customHeight="false" outlineLevel="0" collapsed="false">
      <c r="BS59863" s="96" t="n">
        <f aca="false">BR59863-2.5</f>
        <v>-2.5</v>
      </c>
    </row>
    <row r="59864" customFormat="false" ht="12" hidden="false" customHeight="false" outlineLevel="0" collapsed="false">
      <c r="BS59864" s="96" t="n">
        <f aca="false">BR59864-2.5</f>
        <v>-2.5</v>
      </c>
    </row>
    <row r="59865" customFormat="false" ht="12" hidden="false" customHeight="false" outlineLevel="0" collapsed="false">
      <c r="BS59865" s="96" t="n">
        <f aca="false">BR59865-2.5</f>
        <v>-2.5</v>
      </c>
    </row>
    <row r="59866" customFormat="false" ht="12" hidden="false" customHeight="false" outlineLevel="0" collapsed="false">
      <c r="BS59866" s="96" t="n">
        <f aca="false">BR59866-2.5</f>
        <v>-2.5</v>
      </c>
    </row>
    <row r="59867" customFormat="false" ht="12" hidden="false" customHeight="false" outlineLevel="0" collapsed="false">
      <c r="BS59867" s="96" t="n">
        <f aca="false">BR59867-2.5</f>
        <v>-2.5</v>
      </c>
    </row>
    <row r="59868" customFormat="false" ht="12" hidden="false" customHeight="false" outlineLevel="0" collapsed="false">
      <c r="BS59868" s="96" t="n">
        <f aca="false">BR59868-2.5</f>
        <v>-2.5</v>
      </c>
    </row>
    <row r="59869" customFormat="false" ht="12" hidden="false" customHeight="false" outlineLevel="0" collapsed="false">
      <c r="BS59869" s="96" t="n">
        <f aca="false">BR59869-2.5</f>
        <v>-2.5</v>
      </c>
    </row>
    <row r="59870" customFormat="false" ht="12" hidden="false" customHeight="false" outlineLevel="0" collapsed="false">
      <c r="BS59870" s="96" t="n">
        <f aca="false">BR59870-2.5</f>
        <v>-2.5</v>
      </c>
    </row>
    <row r="59871" customFormat="false" ht="12" hidden="false" customHeight="false" outlineLevel="0" collapsed="false">
      <c r="BS59871" s="96" t="n">
        <f aca="false">BR59871-2.5</f>
        <v>-2.5</v>
      </c>
    </row>
    <row r="59872" customFormat="false" ht="12" hidden="false" customHeight="false" outlineLevel="0" collapsed="false">
      <c r="BS59872" s="96" t="n">
        <f aca="false">BR59872-2.5</f>
        <v>-2.5</v>
      </c>
    </row>
    <row r="59873" customFormat="false" ht="12" hidden="false" customHeight="false" outlineLevel="0" collapsed="false">
      <c r="BS59873" s="96" t="n">
        <f aca="false">BR59873-2.5</f>
        <v>-2.5</v>
      </c>
    </row>
    <row r="59874" customFormat="false" ht="12" hidden="false" customHeight="false" outlineLevel="0" collapsed="false">
      <c r="BS59874" s="96" t="n">
        <f aca="false">BR59874-2.5</f>
        <v>-2.5</v>
      </c>
    </row>
    <row r="59875" customFormat="false" ht="12" hidden="false" customHeight="false" outlineLevel="0" collapsed="false">
      <c r="BS59875" s="96" t="n">
        <f aca="false">BR59875-2.5</f>
        <v>-2.5</v>
      </c>
    </row>
    <row r="59876" customFormat="false" ht="12" hidden="false" customHeight="false" outlineLevel="0" collapsed="false">
      <c r="BS59876" s="96" t="n">
        <f aca="false">BR59876-2.5</f>
        <v>-2.5</v>
      </c>
    </row>
    <row r="59877" customFormat="false" ht="12" hidden="false" customHeight="false" outlineLevel="0" collapsed="false">
      <c r="BS59877" s="96" t="n">
        <f aca="false">BR59877-2.5</f>
        <v>-2.5</v>
      </c>
    </row>
    <row r="59878" customFormat="false" ht="12" hidden="false" customHeight="false" outlineLevel="0" collapsed="false">
      <c r="BS59878" s="96" t="n">
        <f aca="false">BR59878-2.5</f>
        <v>-2.5</v>
      </c>
    </row>
    <row r="59879" customFormat="false" ht="12" hidden="false" customHeight="false" outlineLevel="0" collapsed="false">
      <c r="BS59879" s="96" t="n">
        <f aca="false">BR59879-2.5</f>
        <v>-2.5</v>
      </c>
    </row>
    <row r="59880" customFormat="false" ht="12" hidden="false" customHeight="false" outlineLevel="0" collapsed="false">
      <c r="BS59880" s="96" t="n">
        <f aca="false">BR59880-2.5</f>
        <v>-2.5</v>
      </c>
    </row>
    <row r="59881" customFormat="false" ht="12" hidden="false" customHeight="false" outlineLevel="0" collapsed="false">
      <c r="BS59881" s="96" t="n">
        <f aca="false">BR59881-2.5</f>
        <v>-2.5</v>
      </c>
    </row>
    <row r="59882" customFormat="false" ht="12" hidden="false" customHeight="false" outlineLevel="0" collapsed="false">
      <c r="BS59882" s="96" t="n">
        <f aca="false">BR59882-2.5</f>
        <v>-2.5</v>
      </c>
    </row>
    <row r="59883" customFormat="false" ht="12" hidden="false" customHeight="false" outlineLevel="0" collapsed="false">
      <c r="BS59883" s="96" t="n">
        <f aca="false">BR59883-2.5</f>
        <v>-2.5</v>
      </c>
    </row>
    <row r="59884" customFormat="false" ht="12" hidden="false" customHeight="false" outlineLevel="0" collapsed="false">
      <c r="BS59884" s="96" t="n">
        <f aca="false">BR59884-2.5</f>
        <v>-2.5</v>
      </c>
    </row>
    <row r="59885" customFormat="false" ht="12" hidden="false" customHeight="false" outlineLevel="0" collapsed="false">
      <c r="BS59885" s="96" t="n">
        <f aca="false">BR59885-2.5</f>
        <v>-2.5</v>
      </c>
    </row>
    <row r="59886" customFormat="false" ht="12" hidden="false" customHeight="false" outlineLevel="0" collapsed="false">
      <c r="BS59886" s="96" t="n">
        <f aca="false">BR59886-2.5</f>
        <v>-2.5</v>
      </c>
    </row>
    <row r="59887" customFormat="false" ht="12" hidden="false" customHeight="false" outlineLevel="0" collapsed="false">
      <c r="BS59887" s="96" t="n">
        <f aca="false">BR59887-2.5</f>
        <v>-2.5</v>
      </c>
    </row>
    <row r="59888" customFormat="false" ht="12" hidden="false" customHeight="false" outlineLevel="0" collapsed="false">
      <c r="BS59888" s="96" t="n">
        <f aca="false">BR59888-2.5</f>
        <v>-2.5</v>
      </c>
    </row>
    <row r="59889" customFormat="false" ht="12" hidden="false" customHeight="false" outlineLevel="0" collapsed="false">
      <c r="BS59889" s="96" t="n">
        <f aca="false">BR59889-2.5</f>
        <v>-2.5</v>
      </c>
    </row>
    <row r="59890" customFormat="false" ht="12" hidden="false" customHeight="false" outlineLevel="0" collapsed="false">
      <c r="BS59890" s="96" t="n">
        <f aca="false">BR59890-2.5</f>
        <v>-2.5</v>
      </c>
    </row>
    <row r="59891" customFormat="false" ht="12" hidden="false" customHeight="false" outlineLevel="0" collapsed="false">
      <c r="BS59891" s="96" t="n">
        <f aca="false">BR59891-2.5</f>
        <v>-2.5</v>
      </c>
    </row>
    <row r="59892" customFormat="false" ht="12" hidden="false" customHeight="false" outlineLevel="0" collapsed="false">
      <c r="BS59892" s="96" t="n">
        <f aca="false">BR59892-2.5</f>
        <v>-2.5</v>
      </c>
    </row>
    <row r="59893" customFormat="false" ht="12" hidden="false" customHeight="false" outlineLevel="0" collapsed="false">
      <c r="BS59893" s="96" t="n">
        <f aca="false">BR59893-2.5</f>
        <v>-2.5</v>
      </c>
    </row>
    <row r="59894" customFormat="false" ht="12" hidden="false" customHeight="false" outlineLevel="0" collapsed="false">
      <c r="BS59894" s="96" t="n">
        <f aca="false">BR59894-2.5</f>
        <v>-2.5</v>
      </c>
    </row>
    <row r="59895" customFormat="false" ht="12" hidden="false" customHeight="false" outlineLevel="0" collapsed="false">
      <c r="BS59895" s="96" t="n">
        <f aca="false">BR59895-2.5</f>
        <v>-2.5</v>
      </c>
    </row>
    <row r="59896" customFormat="false" ht="12" hidden="false" customHeight="false" outlineLevel="0" collapsed="false">
      <c r="BS59896" s="96" t="n">
        <f aca="false">BR59896-2.5</f>
        <v>-2.5</v>
      </c>
    </row>
    <row r="59897" customFormat="false" ht="12" hidden="false" customHeight="false" outlineLevel="0" collapsed="false">
      <c r="BS59897" s="96" t="n">
        <f aca="false">BR59897-2.5</f>
        <v>-2.5</v>
      </c>
    </row>
    <row r="59898" customFormat="false" ht="12" hidden="false" customHeight="false" outlineLevel="0" collapsed="false">
      <c r="BS59898" s="96" t="n">
        <f aca="false">BR59898-2.5</f>
        <v>-2.5</v>
      </c>
    </row>
    <row r="59899" customFormat="false" ht="12" hidden="false" customHeight="false" outlineLevel="0" collapsed="false">
      <c r="BS59899" s="96" t="n">
        <f aca="false">BR59899-2.5</f>
        <v>-2.5</v>
      </c>
    </row>
    <row r="59900" customFormat="false" ht="12" hidden="false" customHeight="false" outlineLevel="0" collapsed="false">
      <c r="BS59900" s="96" t="n">
        <f aca="false">BR59900-2.5</f>
        <v>-2.5</v>
      </c>
    </row>
    <row r="59901" customFormat="false" ht="12" hidden="false" customHeight="false" outlineLevel="0" collapsed="false">
      <c r="BS59901" s="96" t="n">
        <f aca="false">BR59901-2.5</f>
        <v>-2.5</v>
      </c>
    </row>
    <row r="59902" customFormat="false" ht="12" hidden="false" customHeight="false" outlineLevel="0" collapsed="false">
      <c r="BS59902" s="96" t="n">
        <f aca="false">BR59902-2.5</f>
        <v>-2.5</v>
      </c>
    </row>
    <row r="59903" customFormat="false" ht="12" hidden="false" customHeight="false" outlineLevel="0" collapsed="false">
      <c r="BS59903" s="96" t="n">
        <f aca="false">BR59903-2.5</f>
        <v>-2.5</v>
      </c>
    </row>
    <row r="59904" customFormat="false" ht="12" hidden="false" customHeight="false" outlineLevel="0" collapsed="false">
      <c r="BS59904" s="96" t="n">
        <f aca="false">BR59904-2.5</f>
        <v>-2.5</v>
      </c>
    </row>
    <row r="59905" customFormat="false" ht="12" hidden="false" customHeight="false" outlineLevel="0" collapsed="false">
      <c r="BS59905" s="96" t="n">
        <f aca="false">BR59905-2.5</f>
        <v>-2.5</v>
      </c>
    </row>
    <row r="59906" customFormat="false" ht="12" hidden="false" customHeight="false" outlineLevel="0" collapsed="false">
      <c r="BS59906" s="96" t="n">
        <f aca="false">BR59906-2.5</f>
        <v>-2.5</v>
      </c>
    </row>
    <row r="59907" customFormat="false" ht="12" hidden="false" customHeight="false" outlineLevel="0" collapsed="false">
      <c r="BS59907" s="96" t="n">
        <f aca="false">BR59907-2.5</f>
        <v>-2.5</v>
      </c>
    </row>
    <row r="59908" customFormat="false" ht="12" hidden="false" customHeight="false" outlineLevel="0" collapsed="false">
      <c r="BS59908" s="96" t="n">
        <f aca="false">BR59908-2.5</f>
        <v>-2.5</v>
      </c>
    </row>
    <row r="59909" customFormat="false" ht="12" hidden="false" customHeight="false" outlineLevel="0" collapsed="false">
      <c r="BS59909" s="96" t="n">
        <f aca="false">BR59909-2.5</f>
        <v>-2.5</v>
      </c>
    </row>
    <row r="59910" customFormat="false" ht="12" hidden="false" customHeight="false" outlineLevel="0" collapsed="false">
      <c r="BS59910" s="96" t="n">
        <f aca="false">BR59910-2.5</f>
        <v>-2.5</v>
      </c>
    </row>
    <row r="59911" customFormat="false" ht="12" hidden="false" customHeight="false" outlineLevel="0" collapsed="false">
      <c r="BS59911" s="96" t="n">
        <f aca="false">BR59911-2.5</f>
        <v>-2.5</v>
      </c>
    </row>
    <row r="59912" customFormat="false" ht="12" hidden="false" customHeight="false" outlineLevel="0" collapsed="false">
      <c r="BS59912" s="96" t="n">
        <f aca="false">BR59912-2.5</f>
        <v>-2.5</v>
      </c>
    </row>
    <row r="59913" customFormat="false" ht="12" hidden="false" customHeight="false" outlineLevel="0" collapsed="false">
      <c r="BS59913" s="96" t="n">
        <f aca="false">BR59913-2.5</f>
        <v>-2.5</v>
      </c>
    </row>
    <row r="59914" customFormat="false" ht="12" hidden="false" customHeight="false" outlineLevel="0" collapsed="false">
      <c r="BS59914" s="96" t="n">
        <f aca="false">BR59914-2.5</f>
        <v>-2.5</v>
      </c>
    </row>
    <row r="59915" customFormat="false" ht="12" hidden="false" customHeight="false" outlineLevel="0" collapsed="false">
      <c r="BS59915" s="96" t="n">
        <f aca="false">BR59915-2.5</f>
        <v>-2.5</v>
      </c>
    </row>
    <row r="59916" customFormat="false" ht="12" hidden="false" customHeight="false" outlineLevel="0" collapsed="false">
      <c r="BS59916" s="96" t="n">
        <f aca="false">BR59916-2.5</f>
        <v>-2.5</v>
      </c>
    </row>
    <row r="59917" customFormat="false" ht="12" hidden="false" customHeight="false" outlineLevel="0" collapsed="false">
      <c r="BS59917" s="96" t="n">
        <f aca="false">BR59917-2.5</f>
        <v>-2.5</v>
      </c>
    </row>
    <row r="59918" customFormat="false" ht="12" hidden="false" customHeight="false" outlineLevel="0" collapsed="false">
      <c r="BS59918" s="96" t="n">
        <f aca="false">BR59918-2.5</f>
        <v>-2.5</v>
      </c>
    </row>
    <row r="59919" customFormat="false" ht="12" hidden="false" customHeight="false" outlineLevel="0" collapsed="false">
      <c r="BS59919" s="96" t="n">
        <f aca="false">BR59919-2.5</f>
        <v>-2.5</v>
      </c>
    </row>
    <row r="59920" customFormat="false" ht="12" hidden="false" customHeight="false" outlineLevel="0" collapsed="false">
      <c r="BS59920" s="96" t="n">
        <f aca="false">BR59920-2.5</f>
        <v>-2.5</v>
      </c>
    </row>
    <row r="59921" customFormat="false" ht="12" hidden="false" customHeight="false" outlineLevel="0" collapsed="false">
      <c r="BS59921" s="96" t="n">
        <f aca="false">BR59921-2.5</f>
        <v>-2.5</v>
      </c>
    </row>
    <row r="59922" customFormat="false" ht="12" hidden="false" customHeight="false" outlineLevel="0" collapsed="false">
      <c r="BS59922" s="96" t="n">
        <f aca="false">BR59922-2.5</f>
        <v>-2.5</v>
      </c>
    </row>
    <row r="59923" customFormat="false" ht="12" hidden="false" customHeight="false" outlineLevel="0" collapsed="false">
      <c r="BS59923" s="96" t="n">
        <f aca="false">BR59923-2.5</f>
        <v>-2.5</v>
      </c>
    </row>
    <row r="59924" customFormat="false" ht="12" hidden="false" customHeight="false" outlineLevel="0" collapsed="false">
      <c r="BS59924" s="96" t="n">
        <f aca="false">BR59924-2.5</f>
        <v>-2.5</v>
      </c>
    </row>
    <row r="59925" customFormat="false" ht="12" hidden="false" customHeight="false" outlineLevel="0" collapsed="false">
      <c r="BS59925" s="96" t="n">
        <f aca="false">BR59925-2.5</f>
        <v>-2.5</v>
      </c>
    </row>
    <row r="59926" customFormat="false" ht="12" hidden="false" customHeight="false" outlineLevel="0" collapsed="false">
      <c r="BS59926" s="96" t="n">
        <f aca="false">BR59926-2.5</f>
        <v>-2.5</v>
      </c>
    </row>
    <row r="59927" customFormat="false" ht="12" hidden="false" customHeight="false" outlineLevel="0" collapsed="false">
      <c r="BS59927" s="96" t="n">
        <f aca="false">BR59927-2.5</f>
        <v>-2.5</v>
      </c>
    </row>
    <row r="59928" customFormat="false" ht="12" hidden="false" customHeight="false" outlineLevel="0" collapsed="false">
      <c r="BS59928" s="96" t="n">
        <f aca="false">BR59928-2.5</f>
        <v>-2.5</v>
      </c>
    </row>
    <row r="59929" customFormat="false" ht="12" hidden="false" customHeight="false" outlineLevel="0" collapsed="false">
      <c r="BS59929" s="96" t="n">
        <f aca="false">BR59929-2.5</f>
        <v>-2.5</v>
      </c>
    </row>
    <row r="59930" customFormat="false" ht="12" hidden="false" customHeight="false" outlineLevel="0" collapsed="false">
      <c r="BS59930" s="96" t="n">
        <f aca="false">BR59930-2.5</f>
        <v>-2.5</v>
      </c>
    </row>
    <row r="59931" customFormat="false" ht="12" hidden="false" customHeight="false" outlineLevel="0" collapsed="false">
      <c r="BS59931" s="96" t="n">
        <f aca="false">BR59931-2.5</f>
        <v>-2.5</v>
      </c>
    </row>
    <row r="59932" customFormat="false" ht="12" hidden="false" customHeight="false" outlineLevel="0" collapsed="false">
      <c r="BS59932" s="96" t="n">
        <f aca="false">BR59932-2.5</f>
        <v>-2.5</v>
      </c>
    </row>
    <row r="59933" customFormat="false" ht="12" hidden="false" customHeight="false" outlineLevel="0" collapsed="false">
      <c r="BS59933" s="96" t="n">
        <f aca="false">BR59933-2.5</f>
        <v>-2.5</v>
      </c>
    </row>
    <row r="59934" customFormat="false" ht="12" hidden="false" customHeight="false" outlineLevel="0" collapsed="false">
      <c r="BS59934" s="96" t="n">
        <f aca="false">BR59934-2.5</f>
        <v>-2.5</v>
      </c>
    </row>
    <row r="59935" customFormat="false" ht="12" hidden="false" customHeight="false" outlineLevel="0" collapsed="false">
      <c r="BS59935" s="96" t="n">
        <f aca="false">BR59935-2.5</f>
        <v>-2.5</v>
      </c>
    </row>
    <row r="59936" customFormat="false" ht="12" hidden="false" customHeight="false" outlineLevel="0" collapsed="false">
      <c r="BS59936" s="96" t="n">
        <f aca="false">BR59936-2.5</f>
        <v>-2.5</v>
      </c>
    </row>
    <row r="59937" customFormat="false" ht="12" hidden="false" customHeight="false" outlineLevel="0" collapsed="false">
      <c r="BS59937" s="96" t="n">
        <f aca="false">BR59937-2.5</f>
        <v>-2.5</v>
      </c>
    </row>
    <row r="59938" customFormat="false" ht="12" hidden="false" customHeight="false" outlineLevel="0" collapsed="false">
      <c r="BS59938" s="96" t="n">
        <f aca="false">BR59938-2.5</f>
        <v>-2.5</v>
      </c>
    </row>
    <row r="59939" customFormat="false" ht="12" hidden="false" customHeight="false" outlineLevel="0" collapsed="false">
      <c r="BS59939" s="96" t="n">
        <f aca="false">BR59939-2.5</f>
        <v>-2.5</v>
      </c>
    </row>
    <row r="59940" customFormat="false" ht="12" hidden="false" customHeight="false" outlineLevel="0" collapsed="false">
      <c r="BS59940" s="96" t="n">
        <f aca="false">BR59940-2.5</f>
        <v>-2.5</v>
      </c>
    </row>
    <row r="59941" customFormat="false" ht="12" hidden="false" customHeight="false" outlineLevel="0" collapsed="false">
      <c r="BS59941" s="96" t="n">
        <f aca="false">BR59941-2.5</f>
        <v>-2.5</v>
      </c>
    </row>
    <row r="59942" customFormat="false" ht="12" hidden="false" customHeight="false" outlineLevel="0" collapsed="false">
      <c r="BS59942" s="96" t="n">
        <f aca="false">BR59942-2.5</f>
        <v>-2.5</v>
      </c>
    </row>
    <row r="59943" customFormat="false" ht="12" hidden="false" customHeight="false" outlineLevel="0" collapsed="false">
      <c r="BS59943" s="96" t="n">
        <f aca="false">BR59943-2.5</f>
        <v>-2.5</v>
      </c>
    </row>
    <row r="59944" customFormat="false" ht="12" hidden="false" customHeight="false" outlineLevel="0" collapsed="false">
      <c r="BS59944" s="96" t="n">
        <f aca="false">BR59944-2.5</f>
        <v>-2.5</v>
      </c>
    </row>
    <row r="59945" customFormat="false" ht="12" hidden="false" customHeight="false" outlineLevel="0" collapsed="false">
      <c r="BS59945" s="96" t="n">
        <f aca="false">BR59945-2.5</f>
        <v>-2.5</v>
      </c>
    </row>
    <row r="59946" customFormat="false" ht="12" hidden="false" customHeight="false" outlineLevel="0" collapsed="false">
      <c r="BS59946" s="96" t="n">
        <f aca="false">BR59946-2.5</f>
        <v>-2.5</v>
      </c>
    </row>
    <row r="59947" customFormat="false" ht="12" hidden="false" customHeight="false" outlineLevel="0" collapsed="false">
      <c r="BS59947" s="96" t="n">
        <f aca="false">BR59947-2.5</f>
        <v>-2.5</v>
      </c>
    </row>
    <row r="59948" customFormat="false" ht="12" hidden="false" customHeight="false" outlineLevel="0" collapsed="false">
      <c r="BS59948" s="96" t="n">
        <f aca="false">BR59948-2.5</f>
        <v>-2.5</v>
      </c>
    </row>
    <row r="59949" customFormat="false" ht="12" hidden="false" customHeight="false" outlineLevel="0" collapsed="false">
      <c r="BS59949" s="96" t="n">
        <f aca="false">BR59949-2.5</f>
        <v>-2.5</v>
      </c>
    </row>
    <row r="59950" customFormat="false" ht="12" hidden="false" customHeight="false" outlineLevel="0" collapsed="false">
      <c r="BS59950" s="96" t="n">
        <f aca="false">BR59950-2.5</f>
        <v>-2.5</v>
      </c>
    </row>
    <row r="59951" customFormat="false" ht="12" hidden="false" customHeight="false" outlineLevel="0" collapsed="false">
      <c r="BS59951" s="96" t="n">
        <f aca="false">BR59951-2.5</f>
        <v>-2.5</v>
      </c>
    </row>
    <row r="59952" customFormat="false" ht="12" hidden="false" customHeight="false" outlineLevel="0" collapsed="false">
      <c r="BS59952" s="96" t="n">
        <f aca="false">BR59952-2.5</f>
        <v>-2.5</v>
      </c>
    </row>
    <row r="59953" customFormat="false" ht="12" hidden="false" customHeight="false" outlineLevel="0" collapsed="false">
      <c r="BS59953" s="96" t="n">
        <f aca="false">BR59953-2.5</f>
        <v>-2.5</v>
      </c>
    </row>
    <row r="59954" customFormat="false" ht="12" hidden="false" customHeight="false" outlineLevel="0" collapsed="false">
      <c r="BS59954" s="96" t="n">
        <f aca="false">BR59954-2.5</f>
        <v>-2.5</v>
      </c>
    </row>
    <row r="59955" customFormat="false" ht="12" hidden="false" customHeight="false" outlineLevel="0" collapsed="false">
      <c r="BS59955" s="96" t="n">
        <f aca="false">BR59955-2.5</f>
        <v>-2.5</v>
      </c>
    </row>
    <row r="59956" customFormat="false" ht="12" hidden="false" customHeight="false" outlineLevel="0" collapsed="false">
      <c r="BS59956" s="96" t="n">
        <f aca="false">BR59956-2.5</f>
        <v>-2.5</v>
      </c>
    </row>
    <row r="59957" customFormat="false" ht="12" hidden="false" customHeight="false" outlineLevel="0" collapsed="false">
      <c r="BS59957" s="96" t="n">
        <f aca="false">BR59957-2.5</f>
        <v>-2.5</v>
      </c>
    </row>
    <row r="59958" customFormat="false" ht="12" hidden="false" customHeight="false" outlineLevel="0" collapsed="false">
      <c r="BS59958" s="96" t="n">
        <f aca="false">BR59958-2.5</f>
        <v>-2.5</v>
      </c>
    </row>
    <row r="59959" customFormat="false" ht="12" hidden="false" customHeight="false" outlineLevel="0" collapsed="false">
      <c r="BS59959" s="96" t="n">
        <f aca="false">BR59959-2.5</f>
        <v>-2.5</v>
      </c>
    </row>
    <row r="59960" customFormat="false" ht="12" hidden="false" customHeight="false" outlineLevel="0" collapsed="false">
      <c r="BS59960" s="96" t="n">
        <f aca="false">BR59960-2.5</f>
        <v>-2.5</v>
      </c>
    </row>
    <row r="59961" customFormat="false" ht="12" hidden="false" customHeight="false" outlineLevel="0" collapsed="false">
      <c r="BS59961" s="96" t="n">
        <f aca="false">BR59961-2.5</f>
        <v>-2.5</v>
      </c>
    </row>
    <row r="59962" customFormat="false" ht="12" hidden="false" customHeight="false" outlineLevel="0" collapsed="false">
      <c r="BS59962" s="96" t="n">
        <f aca="false">BR59962-2.5</f>
        <v>-2.5</v>
      </c>
    </row>
    <row r="59963" customFormat="false" ht="12" hidden="false" customHeight="false" outlineLevel="0" collapsed="false">
      <c r="BS59963" s="96" t="n">
        <f aca="false">BR59963-2.5</f>
        <v>-2.5</v>
      </c>
    </row>
    <row r="59964" customFormat="false" ht="12" hidden="false" customHeight="false" outlineLevel="0" collapsed="false">
      <c r="BS59964" s="96" t="n">
        <f aca="false">BR59964-2.5</f>
        <v>-2.5</v>
      </c>
    </row>
    <row r="59965" customFormat="false" ht="12" hidden="false" customHeight="false" outlineLevel="0" collapsed="false">
      <c r="BS59965" s="96" t="n">
        <f aca="false">BR59965-2.5</f>
        <v>-2.5</v>
      </c>
    </row>
    <row r="59966" customFormat="false" ht="12" hidden="false" customHeight="false" outlineLevel="0" collapsed="false">
      <c r="BS59966" s="96" t="n">
        <f aca="false">BR59966-2.5</f>
        <v>-2.5</v>
      </c>
    </row>
    <row r="59967" customFormat="false" ht="12" hidden="false" customHeight="false" outlineLevel="0" collapsed="false">
      <c r="BS59967" s="96" t="n">
        <f aca="false">BR59967-2.5</f>
        <v>-2.5</v>
      </c>
    </row>
    <row r="59968" customFormat="false" ht="12" hidden="false" customHeight="false" outlineLevel="0" collapsed="false">
      <c r="BS59968" s="96" t="n">
        <f aca="false">BR59968-2.5</f>
        <v>-2.5</v>
      </c>
    </row>
    <row r="59969" customFormat="false" ht="12" hidden="false" customHeight="false" outlineLevel="0" collapsed="false">
      <c r="BS59969" s="96" t="n">
        <f aca="false">BR59969-2.5</f>
        <v>-2.5</v>
      </c>
    </row>
    <row r="59970" customFormat="false" ht="12" hidden="false" customHeight="false" outlineLevel="0" collapsed="false">
      <c r="BS59970" s="96" t="n">
        <f aca="false">BR59970-2.5</f>
        <v>-2.5</v>
      </c>
    </row>
    <row r="59971" customFormat="false" ht="12" hidden="false" customHeight="false" outlineLevel="0" collapsed="false">
      <c r="BS59971" s="96" t="n">
        <f aca="false">BR59971-2.5</f>
        <v>-2.5</v>
      </c>
    </row>
    <row r="59972" customFormat="false" ht="12" hidden="false" customHeight="false" outlineLevel="0" collapsed="false">
      <c r="BS59972" s="96" t="n">
        <f aca="false">BR59972-2.5</f>
        <v>-2.5</v>
      </c>
    </row>
    <row r="59973" customFormat="false" ht="12" hidden="false" customHeight="false" outlineLevel="0" collapsed="false">
      <c r="BS59973" s="96" t="n">
        <f aca="false">BR59973-2.5</f>
        <v>-2.5</v>
      </c>
    </row>
    <row r="59974" customFormat="false" ht="12" hidden="false" customHeight="false" outlineLevel="0" collapsed="false">
      <c r="BS59974" s="96" t="n">
        <f aca="false">BR59974-2.5</f>
        <v>-2.5</v>
      </c>
    </row>
    <row r="59975" customFormat="false" ht="12" hidden="false" customHeight="false" outlineLevel="0" collapsed="false">
      <c r="BS59975" s="96" t="n">
        <f aca="false">BR59975-2.5</f>
        <v>-2.5</v>
      </c>
    </row>
    <row r="59976" customFormat="false" ht="12" hidden="false" customHeight="false" outlineLevel="0" collapsed="false">
      <c r="BS59976" s="96" t="n">
        <f aca="false">BR59976-2.5</f>
        <v>-2.5</v>
      </c>
    </row>
    <row r="59977" customFormat="false" ht="12" hidden="false" customHeight="false" outlineLevel="0" collapsed="false">
      <c r="BS59977" s="96" t="n">
        <f aca="false">BR59977-2.5</f>
        <v>-2.5</v>
      </c>
    </row>
    <row r="59978" customFormat="false" ht="12" hidden="false" customHeight="false" outlineLevel="0" collapsed="false">
      <c r="BS59978" s="96" t="n">
        <f aca="false">BR59978-2.5</f>
        <v>-2.5</v>
      </c>
    </row>
    <row r="59979" customFormat="false" ht="12" hidden="false" customHeight="false" outlineLevel="0" collapsed="false">
      <c r="BS59979" s="96" t="n">
        <f aca="false">BR59979-2.5</f>
        <v>-2.5</v>
      </c>
    </row>
    <row r="59980" customFormat="false" ht="12" hidden="false" customHeight="false" outlineLevel="0" collapsed="false">
      <c r="BS59980" s="96" t="n">
        <f aca="false">BR59980-2.5</f>
        <v>-2.5</v>
      </c>
    </row>
    <row r="59981" customFormat="false" ht="12" hidden="false" customHeight="false" outlineLevel="0" collapsed="false">
      <c r="BS59981" s="96" t="n">
        <f aca="false">BR59981-2.5</f>
        <v>-2.5</v>
      </c>
    </row>
    <row r="59982" customFormat="false" ht="12" hidden="false" customHeight="false" outlineLevel="0" collapsed="false">
      <c r="BS59982" s="96" t="n">
        <f aca="false">BR59982-2.5</f>
        <v>-2.5</v>
      </c>
    </row>
    <row r="59983" customFormat="false" ht="12" hidden="false" customHeight="false" outlineLevel="0" collapsed="false">
      <c r="BS59983" s="96" t="n">
        <f aca="false">BR59983-2.5</f>
        <v>-2.5</v>
      </c>
    </row>
    <row r="59984" customFormat="false" ht="12" hidden="false" customHeight="false" outlineLevel="0" collapsed="false">
      <c r="BS59984" s="96" t="n">
        <f aca="false">BR59984-2.5</f>
        <v>-2.5</v>
      </c>
    </row>
    <row r="59985" customFormat="false" ht="12" hidden="false" customHeight="false" outlineLevel="0" collapsed="false">
      <c r="BS59985" s="96" t="n">
        <f aca="false">BR59985-2.5</f>
        <v>-2.5</v>
      </c>
    </row>
    <row r="59986" customFormat="false" ht="12" hidden="false" customHeight="false" outlineLevel="0" collapsed="false">
      <c r="BS59986" s="96" t="n">
        <f aca="false">BR59986-2.5</f>
        <v>-2.5</v>
      </c>
    </row>
    <row r="59987" customFormat="false" ht="12" hidden="false" customHeight="false" outlineLevel="0" collapsed="false">
      <c r="BS59987" s="96" t="n">
        <f aca="false">BR59987-2.5</f>
        <v>-2.5</v>
      </c>
    </row>
    <row r="59988" customFormat="false" ht="12" hidden="false" customHeight="false" outlineLevel="0" collapsed="false">
      <c r="BS59988" s="96" t="n">
        <f aca="false">BR59988-2.5</f>
        <v>-2.5</v>
      </c>
    </row>
    <row r="59989" customFormat="false" ht="12" hidden="false" customHeight="false" outlineLevel="0" collapsed="false">
      <c r="BS59989" s="96" t="n">
        <f aca="false">BR59989-2.5</f>
        <v>-2.5</v>
      </c>
    </row>
    <row r="59990" customFormat="false" ht="12" hidden="false" customHeight="false" outlineLevel="0" collapsed="false">
      <c r="BS59990" s="96" t="n">
        <f aca="false">BR59990-2.5</f>
        <v>-2.5</v>
      </c>
    </row>
    <row r="59991" customFormat="false" ht="12" hidden="false" customHeight="false" outlineLevel="0" collapsed="false">
      <c r="BS59991" s="96" t="n">
        <f aca="false">BR59991-2.5</f>
        <v>-2.5</v>
      </c>
    </row>
    <row r="59992" customFormat="false" ht="12" hidden="false" customHeight="false" outlineLevel="0" collapsed="false">
      <c r="BS59992" s="96" t="n">
        <f aca="false">BR59992-2.5</f>
        <v>-2.5</v>
      </c>
    </row>
    <row r="59993" customFormat="false" ht="12" hidden="false" customHeight="false" outlineLevel="0" collapsed="false">
      <c r="BS59993" s="96" t="n">
        <f aca="false">BR59993-2.5</f>
        <v>-2.5</v>
      </c>
    </row>
    <row r="59994" customFormat="false" ht="12" hidden="false" customHeight="false" outlineLevel="0" collapsed="false">
      <c r="BS59994" s="96" t="n">
        <f aca="false">BR59994-2.5</f>
        <v>-2.5</v>
      </c>
    </row>
    <row r="59995" customFormat="false" ht="12" hidden="false" customHeight="false" outlineLevel="0" collapsed="false">
      <c r="BS59995" s="96" t="n">
        <f aca="false">BR59995-2.5</f>
        <v>-2.5</v>
      </c>
    </row>
    <row r="59996" customFormat="false" ht="12" hidden="false" customHeight="false" outlineLevel="0" collapsed="false">
      <c r="BS59996" s="96" t="n">
        <f aca="false">BR59996-2.5</f>
        <v>-2.5</v>
      </c>
    </row>
    <row r="59997" customFormat="false" ht="12" hidden="false" customHeight="false" outlineLevel="0" collapsed="false">
      <c r="BS59997" s="96" t="n">
        <f aca="false">BR59997-2.5</f>
        <v>-2.5</v>
      </c>
    </row>
    <row r="59998" customFormat="false" ht="12" hidden="false" customHeight="false" outlineLevel="0" collapsed="false">
      <c r="BS59998" s="96" t="n">
        <f aca="false">BR59998-2.5</f>
        <v>-2.5</v>
      </c>
    </row>
    <row r="59999" customFormat="false" ht="12" hidden="false" customHeight="false" outlineLevel="0" collapsed="false">
      <c r="BS59999" s="96" t="n">
        <f aca="false">BR59999-2.5</f>
        <v>-2.5</v>
      </c>
    </row>
    <row r="60000" customFormat="false" ht="12" hidden="false" customHeight="false" outlineLevel="0" collapsed="false">
      <c r="BS60000" s="96" t="n">
        <f aca="false">BR60000-2.5</f>
        <v>-2.5</v>
      </c>
    </row>
    <row r="60001" customFormat="false" ht="12" hidden="false" customHeight="false" outlineLevel="0" collapsed="false">
      <c r="BS60001" s="96" t="n">
        <f aca="false">BR60001-2.5</f>
        <v>-2.5</v>
      </c>
    </row>
    <row r="60002" customFormat="false" ht="12" hidden="false" customHeight="false" outlineLevel="0" collapsed="false">
      <c r="BS60002" s="96" t="n">
        <f aca="false">BR60002-2.5</f>
        <v>-2.5</v>
      </c>
    </row>
    <row r="60003" customFormat="false" ht="12" hidden="false" customHeight="false" outlineLevel="0" collapsed="false">
      <c r="BS60003" s="96" t="n">
        <f aca="false">BR60003-2.5</f>
        <v>-2.5</v>
      </c>
    </row>
    <row r="60004" customFormat="false" ht="12" hidden="false" customHeight="false" outlineLevel="0" collapsed="false">
      <c r="BS60004" s="96" t="n">
        <f aca="false">BR60004-2.5</f>
        <v>-2.5</v>
      </c>
    </row>
    <row r="60005" customFormat="false" ht="12" hidden="false" customHeight="false" outlineLevel="0" collapsed="false">
      <c r="BS60005" s="96" t="n">
        <f aca="false">BR60005-2.5</f>
        <v>-2.5</v>
      </c>
    </row>
    <row r="60006" customFormat="false" ht="12" hidden="false" customHeight="false" outlineLevel="0" collapsed="false">
      <c r="BS60006" s="96" t="n">
        <f aca="false">BR60006-2.5</f>
        <v>-2.5</v>
      </c>
    </row>
    <row r="60007" customFormat="false" ht="12" hidden="false" customHeight="false" outlineLevel="0" collapsed="false">
      <c r="BS60007" s="96" t="n">
        <f aca="false">BR60007-2.5</f>
        <v>-2.5</v>
      </c>
    </row>
    <row r="60008" customFormat="false" ht="12" hidden="false" customHeight="false" outlineLevel="0" collapsed="false">
      <c r="BS60008" s="96" t="n">
        <f aca="false">BR60008-2.5</f>
        <v>-2.5</v>
      </c>
    </row>
    <row r="60009" customFormat="false" ht="12" hidden="false" customHeight="false" outlineLevel="0" collapsed="false">
      <c r="BS60009" s="96" t="n">
        <f aca="false">BR60009-2.5</f>
        <v>-2.5</v>
      </c>
    </row>
    <row r="60010" customFormat="false" ht="12" hidden="false" customHeight="false" outlineLevel="0" collapsed="false">
      <c r="BS60010" s="96" t="n">
        <f aca="false">BR60010-2.5</f>
        <v>-2.5</v>
      </c>
    </row>
    <row r="60011" customFormat="false" ht="12" hidden="false" customHeight="false" outlineLevel="0" collapsed="false">
      <c r="BS60011" s="96" t="n">
        <f aca="false">BR60011-2.5</f>
        <v>-2.5</v>
      </c>
    </row>
    <row r="60012" customFormat="false" ht="12" hidden="false" customHeight="false" outlineLevel="0" collapsed="false">
      <c r="BS60012" s="96" t="n">
        <f aca="false">BR60012-2.5</f>
        <v>-2.5</v>
      </c>
    </row>
    <row r="60013" customFormat="false" ht="12" hidden="false" customHeight="false" outlineLevel="0" collapsed="false">
      <c r="BS60013" s="96" t="n">
        <f aca="false">BR60013-2.5</f>
        <v>-2.5</v>
      </c>
    </row>
    <row r="60014" customFormat="false" ht="12" hidden="false" customHeight="false" outlineLevel="0" collapsed="false">
      <c r="BS60014" s="96" t="n">
        <f aca="false">BR60014-2.5</f>
        <v>-2.5</v>
      </c>
    </row>
    <row r="60015" customFormat="false" ht="12" hidden="false" customHeight="false" outlineLevel="0" collapsed="false">
      <c r="BS60015" s="96" t="n">
        <f aca="false">BR60015-2.5</f>
        <v>-2.5</v>
      </c>
    </row>
    <row r="60016" customFormat="false" ht="12" hidden="false" customHeight="false" outlineLevel="0" collapsed="false">
      <c r="BS60016" s="96" t="n">
        <f aca="false">BR60016-2.5</f>
        <v>-2.5</v>
      </c>
    </row>
    <row r="60017" customFormat="false" ht="12" hidden="false" customHeight="false" outlineLevel="0" collapsed="false">
      <c r="BS60017" s="96" t="n">
        <f aca="false">BR60017-2.5</f>
        <v>-2.5</v>
      </c>
    </row>
    <row r="60018" customFormat="false" ht="12" hidden="false" customHeight="false" outlineLevel="0" collapsed="false">
      <c r="BS60018" s="96" t="n">
        <f aca="false">BR60018-2.5</f>
        <v>-2.5</v>
      </c>
    </row>
    <row r="60019" customFormat="false" ht="12" hidden="false" customHeight="false" outlineLevel="0" collapsed="false">
      <c r="BS60019" s="96" t="n">
        <f aca="false">BR60019-2.5</f>
        <v>-2.5</v>
      </c>
    </row>
    <row r="60020" customFormat="false" ht="12" hidden="false" customHeight="false" outlineLevel="0" collapsed="false">
      <c r="BS60020" s="96" t="n">
        <f aca="false">BR60020-2.5</f>
        <v>-2.5</v>
      </c>
    </row>
    <row r="60021" customFormat="false" ht="12" hidden="false" customHeight="false" outlineLevel="0" collapsed="false">
      <c r="BS60021" s="96" t="n">
        <f aca="false">BR60021-2.5</f>
        <v>-2.5</v>
      </c>
    </row>
    <row r="60022" customFormat="false" ht="12" hidden="false" customHeight="false" outlineLevel="0" collapsed="false">
      <c r="BS60022" s="96" t="n">
        <f aca="false">BR60022-2.5</f>
        <v>-2.5</v>
      </c>
    </row>
    <row r="60023" customFormat="false" ht="12" hidden="false" customHeight="false" outlineLevel="0" collapsed="false">
      <c r="BS60023" s="96" t="n">
        <f aca="false">BR60023-2.5</f>
        <v>-2.5</v>
      </c>
    </row>
    <row r="60024" customFormat="false" ht="12" hidden="false" customHeight="false" outlineLevel="0" collapsed="false">
      <c r="BS60024" s="96" t="n">
        <f aca="false">BR60024-2.5</f>
        <v>-2.5</v>
      </c>
    </row>
    <row r="60025" customFormat="false" ht="12" hidden="false" customHeight="false" outlineLevel="0" collapsed="false">
      <c r="BS60025" s="96" t="n">
        <f aca="false">BR60025-2.5</f>
        <v>-2.5</v>
      </c>
    </row>
    <row r="60026" customFormat="false" ht="12" hidden="false" customHeight="false" outlineLevel="0" collapsed="false">
      <c r="BS60026" s="96" t="n">
        <f aca="false">BR60026-2.5</f>
        <v>-2.5</v>
      </c>
    </row>
    <row r="60027" customFormat="false" ht="12" hidden="false" customHeight="false" outlineLevel="0" collapsed="false">
      <c r="BS60027" s="96" t="n">
        <f aca="false">BR60027-2.5</f>
        <v>-2.5</v>
      </c>
    </row>
    <row r="60028" customFormat="false" ht="12" hidden="false" customHeight="false" outlineLevel="0" collapsed="false">
      <c r="BS60028" s="96" t="n">
        <f aca="false">BR60028-2.5</f>
        <v>-2.5</v>
      </c>
    </row>
    <row r="60029" customFormat="false" ht="12" hidden="false" customHeight="false" outlineLevel="0" collapsed="false">
      <c r="BS60029" s="96" t="n">
        <f aca="false">BR60029-2.5</f>
        <v>-2.5</v>
      </c>
    </row>
    <row r="60030" customFormat="false" ht="12" hidden="false" customHeight="false" outlineLevel="0" collapsed="false">
      <c r="BS60030" s="96" t="n">
        <f aca="false">BR60030-2.5</f>
        <v>-2.5</v>
      </c>
    </row>
    <row r="60031" customFormat="false" ht="12" hidden="false" customHeight="false" outlineLevel="0" collapsed="false">
      <c r="BS60031" s="96" t="n">
        <f aca="false">BR60031-2.5</f>
        <v>-2.5</v>
      </c>
    </row>
    <row r="60032" customFormat="false" ht="12" hidden="false" customHeight="false" outlineLevel="0" collapsed="false">
      <c r="BS60032" s="96" t="n">
        <f aca="false">BR60032-2.5</f>
        <v>-2.5</v>
      </c>
    </row>
    <row r="60033" customFormat="false" ht="12" hidden="false" customHeight="false" outlineLevel="0" collapsed="false">
      <c r="BS60033" s="96" t="n">
        <f aca="false">BR60033-2.5</f>
        <v>-2.5</v>
      </c>
    </row>
    <row r="60034" customFormat="false" ht="12" hidden="false" customHeight="false" outlineLevel="0" collapsed="false">
      <c r="BS60034" s="96" t="n">
        <f aca="false">BR60034-2.5</f>
        <v>-2.5</v>
      </c>
    </row>
    <row r="60035" customFormat="false" ht="12" hidden="false" customHeight="false" outlineLevel="0" collapsed="false">
      <c r="BS60035" s="96" t="n">
        <f aca="false">BR60035-2.5</f>
        <v>-2.5</v>
      </c>
    </row>
    <row r="60036" customFormat="false" ht="12" hidden="false" customHeight="false" outlineLevel="0" collapsed="false">
      <c r="BS60036" s="96" t="n">
        <f aca="false">BR60036-2.5</f>
        <v>-2.5</v>
      </c>
    </row>
    <row r="60037" customFormat="false" ht="12" hidden="false" customHeight="false" outlineLevel="0" collapsed="false">
      <c r="BS60037" s="96" t="n">
        <f aca="false">BR60037-2.5</f>
        <v>-2.5</v>
      </c>
    </row>
    <row r="60038" customFormat="false" ht="12" hidden="false" customHeight="false" outlineLevel="0" collapsed="false">
      <c r="BS60038" s="96" t="n">
        <f aca="false">BR60038-2.5</f>
        <v>-2.5</v>
      </c>
    </row>
    <row r="60039" customFormat="false" ht="12" hidden="false" customHeight="false" outlineLevel="0" collapsed="false">
      <c r="BS60039" s="96" t="n">
        <f aca="false">BR60039-2.5</f>
        <v>-2.5</v>
      </c>
    </row>
    <row r="60040" customFormat="false" ht="12" hidden="false" customHeight="false" outlineLevel="0" collapsed="false">
      <c r="BS60040" s="96" t="n">
        <f aca="false">BR60040-2.5</f>
        <v>-2.5</v>
      </c>
    </row>
    <row r="60041" customFormat="false" ht="12" hidden="false" customHeight="false" outlineLevel="0" collapsed="false">
      <c r="BS60041" s="96" t="n">
        <f aca="false">BR60041-2.5</f>
        <v>-2.5</v>
      </c>
    </row>
    <row r="60042" customFormat="false" ht="12" hidden="false" customHeight="false" outlineLevel="0" collapsed="false">
      <c r="BS60042" s="96" t="n">
        <f aca="false">BR60042-2.5</f>
        <v>-2.5</v>
      </c>
    </row>
    <row r="60043" customFormat="false" ht="12" hidden="false" customHeight="false" outlineLevel="0" collapsed="false">
      <c r="BS60043" s="96" t="n">
        <f aca="false">BR60043-2.5</f>
        <v>-2.5</v>
      </c>
    </row>
    <row r="60044" customFormat="false" ht="12" hidden="false" customHeight="false" outlineLevel="0" collapsed="false">
      <c r="BS60044" s="96" t="n">
        <f aca="false">BR60044-2.5</f>
        <v>-2.5</v>
      </c>
    </row>
    <row r="60045" customFormat="false" ht="12" hidden="false" customHeight="false" outlineLevel="0" collapsed="false">
      <c r="BS60045" s="96" t="n">
        <f aca="false">BR60045-2.5</f>
        <v>-2.5</v>
      </c>
    </row>
    <row r="60046" customFormat="false" ht="12" hidden="false" customHeight="false" outlineLevel="0" collapsed="false">
      <c r="BS60046" s="96" t="n">
        <f aca="false">BR60046-2.5</f>
        <v>-2.5</v>
      </c>
    </row>
    <row r="60047" customFormat="false" ht="12" hidden="false" customHeight="false" outlineLevel="0" collapsed="false">
      <c r="BS60047" s="96" t="n">
        <f aca="false">BR60047-2.5</f>
        <v>-2.5</v>
      </c>
    </row>
    <row r="60048" customFormat="false" ht="12" hidden="false" customHeight="false" outlineLevel="0" collapsed="false">
      <c r="BS60048" s="96" t="n">
        <f aca="false">BR60048-2.5</f>
        <v>-2.5</v>
      </c>
    </row>
    <row r="60049" customFormat="false" ht="12" hidden="false" customHeight="false" outlineLevel="0" collapsed="false">
      <c r="BS60049" s="96" t="n">
        <f aca="false">BR60049-2.5</f>
        <v>-2.5</v>
      </c>
    </row>
    <row r="60050" customFormat="false" ht="12" hidden="false" customHeight="false" outlineLevel="0" collapsed="false">
      <c r="BS60050" s="96" t="n">
        <f aca="false">BR60050-2.5</f>
        <v>-2.5</v>
      </c>
    </row>
    <row r="60051" customFormat="false" ht="12" hidden="false" customHeight="false" outlineLevel="0" collapsed="false">
      <c r="BS60051" s="96" t="n">
        <f aca="false">BR60051-2.5</f>
        <v>-2.5</v>
      </c>
    </row>
    <row r="60052" customFormat="false" ht="12" hidden="false" customHeight="false" outlineLevel="0" collapsed="false">
      <c r="BS60052" s="96" t="n">
        <f aca="false">BR60052-2.5</f>
        <v>-2.5</v>
      </c>
    </row>
    <row r="60053" customFormat="false" ht="12" hidden="false" customHeight="false" outlineLevel="0" collapsed="false">
      <c r="BS60053" s="96" t="n">
        <f aca="false">BR60053-2.5</f>
        <v>-2.5</v>
      </c>
    </row>
    <row r="60054" customFormat="false" ht="12" hidden="false" customHeight="false" outlineLevel="0" collapsed="false">
      <c r="BS60054" s="96" t="n">
        <f aca="false">BR60054-2.5</f>
        <v>-2.5</v>
      </c>
    </row>
    <row r="60055" customFormat="false" ht="12" hidden="false" customHeight="false" outlineLevel="0" collapsed="false">
      <c r="BS60055" s="96" t="n">
        <f aca="false">BR60055-2.5</f>
        <v>-2.5</v>
      </c>
    </row>
    <row r="60056" customFormat="false" ht="12" hidden="false" customHeight="false" outlineLevel="0" collapsed="false">
      <c r="BS60056" s="96" t="n">
        <f aca="false">BR60056-2.5</f>
        <v>-2.5</v>
      </c>
    </row>
    <row r="60057" customFormat="false" ht="12" hidden="false" customHeight="false" outlineLevel="0" collapsed="false">
      <c r="BS60057" s="96" t="n">
        <f aca="false">BR60057-2.5</f>
        <v>-2.5</v>
      </c>
    </row>
    <row r="60058" customFormat="false" ht="12" hidden="false" customHeight="false" outlineLevel="0" collapsed="false">
      <c r="BS60058" s="96" t="n">
        <f aca="false">BR60058-2.5</f>
        <v>-2.5</v>
      </c>
    </row>
    <row r="60059" customFormat="false" ht="12" hidden="false" customHeight="false" outlineLevel="0" collapsed="false">
      <c r="BS60059" s="96" t="n">
        <f aca="false">BR60059-2.5</f>
        <v>-2.5</v>
      </c>
    </row>
    <row r="60060" customFormat="false" ht="12" hidden="false" customHeight="false" outlineLevel="0" collapsed="false">
      <c r="BS60060" s="96" t="n">
        <f aca="false">BR60060-2.5</f>
        <v>-2.5</v>
      </c>
    </row>
    <row r="60061" customFormat="false" ht="12" hidden="false" customHeight="false" outlineLevel="0" collapsed="false">
      <c r="BS60061" s="96" t="n">
        <f aca="false">BR60061-2.5</f>
        <v>-2.5</v>
      </c>
    </row>
    <row r="60062" customFormat="false" ht="12" hidden="false" customHeight="false" outlineLevel="0" collapsed="false">
      <c r="BS60062" s="96" t="n">
        <f aca="false">BR60062-2.5</f>
        <v>-2.5</v>
      </c>
    </row>
    <row r="60063" customFormat="false" ht="12" hidden="false" customHeight="false" outlineLevel="0" collapsed="false">
      <c r="BS60063" s="96" t="n">
        <f aca="false">BR60063-2.5</f>
        <v>-2.5</v>
      </c>
    </row>
    <row r="60064" customFormat="false" ht="12" hidden="false" customHeight="false" outlineLevel="0" collapsed="false">
      <c r="BS60064" s="96" t="n">
        <f aca="false">BR60064-2.5</f>
        <v>-2.5</v>
      </c>
    </row>
    <row r="60065" customFormat="false" ht="12" hidden="false" customHeight="false" outlineLevel="0" collapsed="false">
      <c r="BS60065" s="96" t="n">
        <f aca="false">BR60065-2.5</f>
        <v>-2.5</v>
      </c>
    </row>
    <row r="60066" customFormat="false" ht="12" hidden="false" customHeight="false" outlineLevel="0" collapsed="false">
      <c r="BS60066" s="96" t="n">
        <f aca="false">BR60066-2.5</f>
        <v>-2.5</v>
      </c>
    </row>
    <row r="60067" customFormat="false" ht="12" hidden="false" customHeight="false" outlineLevel="0" collapsed="false">
      <c r="BS60067" s="96" t="n">
        <f aca="false">BR60067-2.5</f>
        <v>-2.5</v>
      </c>
    </row>
    <row r="60068" customFormat="false" ht="12" hidden="false" customHeight="false" outlineLevel="0" collapsed="false">
      <c r="BS60068" s="96" t="n">
        <f aca="false">BR60068-2.5</f>
        <v>-2.5</v>
      </c>
    </row>
    <row r="60069" customFormat="false" ht="12" hidden="false" customHeight="false" outlineLevel="0" collapsed="false">
      <c r="BS60069" s="96" t="n">
        <f aca="false">BR60069-2.5</f>
        <v>-2.5</v>
      </c>
    </row>
    <row r="60070" customFormat="false" ht="12" hidden="false" customHeight="false" outlineLevel="0" collapsed="false">
      <c r="BS60070" s="96" t="n">
        <f aca="false">BR60070-2.5</f>
        <v>-2.5</v>
      </c>
    </row>
    <row r="60071" customFormat="false" ht="12" hidden="false" customHeight="false" outlineLevel="0" collapsed="false">
      <c r="BS60071" s="96" t="n">
        <f aca="false">BR60071-2.5</f>
        <v>-2.5</v>
      </c>
    </row>
    <row r="60072" customFormat="false" ht="12" hidden="false" customHeight="false" outlineLevel="0" collapsed="false">
      <c r="BS60072" s="96" t="n">
        <f aca="false">BR60072-2.5</f>
        <v>-2.5</v>
      </c>
    </row>
    <row r="60073" customFormat="false" ht="12" hidden="false" customHeight="false" outlineLevel="0" collapsed="false">
      <c r="BS60073" s="96" t="n">
        <f aca="false">BR60073-2.5</f>
        <v>-2.5</v>
      </c>
    </row>
    <row r="60074" customFormat="false" ht="12" hidden="false" customHeight="false" outlineLevel="0" collapsed="false">
      <c r="BS60074" s="96" t="n">
        <f aca="false">BR60074-2.5</f>
        <v>-2.5</v>
      </c>
    </row>
    <row r="60075" customFormat="false" ht="12" hidden="false" customHeight="false" outlineLevel="0" collapsed="false">
      <c r="BS60075" s="96" t="n">
        <f aca="false">BR60075-2.5</f>
        <v>-2.5</v>
      </c>
    </row>
    <row r="60076" customFormat="false" ht="12" hidden="false" customHeight="false" outlineLevel="0" collapsed="false">
      <c r="BS60076" s="96" t="n">
        <f aca="false">BR60076-2.5</f>
        <v>-2.5</v>
      </c>
    </row>
    <row r="60077" customFormat="false" ht="12" hidden="false" customHeight="false" outlineLevel="0" collapsed="false">
      <c r="BS60077" s="96" t="n">
        <f aca="false">BR60077-2.5</f>
        <v>-2.5</v>
      </c>
    </row>
    <row r="60078" customFormat="false" ht="12" hidden="false" customHeight="false" outlineLevel="0" collapsed="false">
      <c r="BS60078" s="96" t="n">
        <f aca="false">BR60078-2.5</f>
        <v>-2.5</v>
      </c>
    </row>
    <row r="60079" customFormat="false" ht="12" hidden="false" customHeight="false" outlineLevel="0" collapsed="false">
      <c r="BS60079" s="96" t="n">
        <f aca="false">BR60079-2.5</f>
        <v>-2.5</v>
      </c>
    </row>
    <row r="60080" customFormat="false" ht="12" hidden="false" customHeight="false" outlineLevel="0" collapsed="false">
      <c r="BS60080" s="96" t="n">
        <f aca="false">BR60080-2.5</f>
        <v>-2.5</v>
      </c>
    </row>
    <row r="60081" customFormat="false" ht="12" hidden="false" customHeight="false" outlineLevel="0" collapsed="false">
      <c r="BS60081" s="96" t="n">
        <f aca="false">BR60081-2.5</f>
        <v>-2.5</v>
      </c>
    </row>
    <row r="60082" customFormat="false" ht="12" hidden="false" customHeight="false" outlineLevel="0" collapsed="false">
      <c r="BS60082" s="96" t="n">
        <f aca="false">BR60082-2.5</f>
        <v>-2.5</v>
      </c>
    </row>
    <row r="60083" customFormat="false" ht="12" hidden="false" customHeight="false" outlineLevel="0" collapsed="false">
      <c r="BS60083" s="96" t="n">
        <f aca="false">BR60083-2.5</f>
        <v>-2.5</v>
      </c>
    </row>
    <row r="60084" customFormat="false" ht="12" hidden="false" customHeight="false" outlineLevel="0" collapsed="false">
      <c r="BS60084" s="96" t="n">
        <f aca="false">BR60084-2.5</f>
        <v>-2.5</v>
      </c>
    </row>
    <row r="60085" customFormat="false" ht="12" hidden="false" customHeight="false" outlineLevel="0" collapsed="false">
      <c r="BS60085" s="96" t="n">
        <f aca="false">BR60085-2.5</f>
        <v>-2.5</v>
      </c>
    </row>
    <row r="60086" customFormat="false" ht="12" hidden="false" customHeight="false" outlineLevel="0" collapsed="false">
      <c r="BS60086" s="96" t="n">
        <f aca="false">BR60086-2.5</f>
        <v>-2.5</v>
      </c>
    </row>
    <row r="60087" customFormat="false" ht="12" hidden="false" customHeight="false" outlineLevel="0" collapsed="false">
      <c r="BS60087" s="96" t="n">
        <f aca="false">BR60087-2.5</f>
        <v>-2.5</v>
      </c>
    </row>
    <row r="60088" customFormat="false" ht="12" hidden="false" customHeight="false" outlineLevel="0" collapsed="false">
      <c r="BS60088" s="96" t="n">
        <f aca="false">BR60088-2.5</f>
        <v>-2.5</v>
      </c>
    </row>
    <row r="60089" customFormat="false" ht="12" hidden="false" customHeight="false" outlineLevel="0" collapsed="false">
      <c r="BS60089" s="96" t="n">
        <f aca="false">BR60089-2.5</f>
        <v>-2.5</v>
      </c>
    </row>
    <row r="60090" customFormat="false" ht="12" hidden="false" customHeight="false" outlineLevel="0" collapsed="false">
      <c r="BS60090" s="96" t="n">
        <f aca="false">BR60090-2.5</f>
        <v>-2.5</v>
      </c>
    </row>
    <row r="60091" customFormat="false" ht="12" hidden="false" customHeight="false" outlineLevel="0" collapsed="false">
      <c r="BS60091" s="96" t="n">
        <f aca="false">BR60091-2.5</f>
        <v>-2.5</v>
      </c>
    </row>
    <row r="60092" customFormat="false" ht="12" hidden="false" customHeight="false" outlineLevel="0" collapsed="false">
      <c r="BS60092" s="96" t="n">
        <f aca="false">BR60092-2.5</f>
        <v>-2.5</v>
      </c>
    </row>
    <row r="60093" customFormat="false" ht="12" hidden="false" customHeight="false" outlineLevel="0" collapsed="false">
      <c r="BS60093" s="96" t="n">
        <f aca="false">BR60093-2.5</f>
        <v>-2.5</v>
      </c>
    </row>
    <row r="60094" customFormat="false" ht="12" hidden="false" customHeight="false" outlineLevel="0" collapsed="false">
      <c r="BS60094" s="96" t="n">
        <f aca="false">BR60094-2.5</f>
        <v>-2.5</v>
      </c>
    </row>
    <row r="60095" customFormat="false" ht="12" hidden="false" customHeight="false" outlineLevel="0" collapsed="false">
      <c r="BS60095" s="96" t="n">
        <f aca="false">BR60095-2.5</f>
        <v>-2.5</v>
      </c>
    </row>
    <row r="60096" customFormat="false" ht="12" hidden="false" customHeight="false" outlineLevel="0" collapsed="false">
      <c r="BS60096" s="96" t="n">
        <f aca="false">BR60096-2.5</f>
        <v>-2.5</v>
      </c>
    </row>
    <row r="60097" customFormat="false" ht="12" hidden="false" customHeight="false" outlineLevel="0" collapsed="false">
      <c r="BS60097" s="96" t="n">
        <f aca="false">BR60097-2.5</f>
        <v>-2.5</v>
      </c>
    </row>
    <row r="60098" customFormat="false" ht="12" hidden="false" customHeight="false" outlineLevel="0" collapsed="false">
      <c r="BS60098" s="96" t="n">
        <f aca="false">BR60098-2.5</f>
        <v>-2.5</v>
      </c>
    </row>
    <row r="60099" customFormat="false" ht="12" hidden="false" customHeight="false" outlineLevel="0" collapsed="false">
      <c r="BS60099" s="96" t="n">
        <f aca="false">BR60099-2.5</f>
        <v>-2.5</v>
      </c>
    </row>
    <row r="60100" customFormat="false" ht="12" hidden="false" customHeight="false" outlineLevel="0" collapsed="false">
      <c r="BS60100" s="96" t="n">
        <f aca="false">BR60100-2.5</f>
        <v>-2.5</v>
      </c>
    </row>
    <row r="60101" customFormat="false" ht="12" hidden="false" customHeight="false" outlineLevel="0" collapsed="false">
      <c r="BS60101" s="96" t="n">
        <f aca="false">BR60101-2.5</f>
        <v>-2.5</v>
      </c>
    </row>
    <row r="60102" customFormat="false" ht="12" hidden="false" customHeight="false" outlineLevel="0" collapsed="false">
      <c r="BS60102" s="96" t="n">
        <f aca="false">BR60102-2.5</f>
        <v>-2.5</v>
      </c>
    </row>
    <row r="60103" customFormat="false" ht="12" hidden="false" customHeight="false" outlineLevel="0" collapsed="false">
      <c r="BS60103" s="96" t="n">
        <f aca="false">BR60103-2.5</f>
        <v>-2.5</v>
      </c>
    </row>
    <row r="60104" customFormat="false" ht="12" hidden="false" customHeight="false" outlineLevel="0" collapsed="false">
      <c r="BS60104" s="96" t="n">
        <f aca="false">BR60104-2.5</f>
        <v>-2.5</v>
      </c>
    </row>
    <row r="60105" customFormat="false" ht="12" hidden="false" customHeight="false" outlineLevel="0" collapsed="false">
      <c r="BS60105" s="96" t="n">
        <f aca="false">BR60105-2.5</f>
        <v>-2.5</v>
      </c>
    </row>
    <row r="60106" customFormat="false" ht="12" hidden="false" customHeight="false" outlineLevel="0" collapsed="false">
      <c r="BS60106" s="96" t="n">
        <f aca="false">BR60106-2.5</f>
        <v>-2.5</v>
      </c>
    </row>
    <row r="60107" customFormat="false" ht="12" hidden="false" customHeight="false" outlineLevel="0" collapsed="false">
      <c r="BS60107" s="96" t="n">
        <f aca="false">BR60107-2.5</f>
        <v>-2.5</v>
      </c>
    </row>
    <row r="60108" customFormat="false" ht="12" hidden="false" customHeight="false" outlineLevel="0" collapsed="false">
      <c r="BS60108" s="96" t="n">
        <f aca="false">BR60108-2.5</f>
        <v>-2.5</v>
      </c>
    </row>
    <row r="60109" customFormat="false" ht="12" hidden="false" customHeight="false" outlineLevel="0" collapsed="false">
      <c r="BS60109" s="96" t="n">
        <f aca="false">BR60109-2.5</f>
        <v>-2.5</v>
      </c>
    </row>
    <row r="60110" customFormat="false" ht="12" hidden="false" customHeight="false" outlineLevel="0" collapsed="false">
      <c r="BS60110" s="96" t="n">
        <f aca="false">BR60110-2.5</f>
        <v>-2.5</v>
      </c>
    </row>
    <row r="60111" customFormat="false" ht="12" hidden="false" customHeight="false" outlineLevel="0" collapsed="false">
      <c r="BS60111" s="96" t="n">
        <f aca="false">BR60111-2.5</f>
        <v>-2.5</v>
      </c>
    </row>
    <row r="60112" customFormat="false" ht="12" hidden="false" customHeight="false" outlineLevel="0" collapsed="false">
      <c r="BS60112" s="96" t="n">
        <f aca="false">BR60112-2.5</f>
        <v>-2.5</v>
      </c>
    </row>
    <row r="60113" customFormat="false" ht="12" hidden="false" customHeight="false" outlineLevel="0" collapsed="false">
      <c r="BS60113" s="96" t="n">
        <f aca="false">BR60113-2.5</f>
        <v>-2.5</v>
      </c>
    </row>
    <row r="60114" customFormat="false" ht="12" hidden="false" customHeight="false" outlineLevel="0" collapsed="false">
      <c r="BS60114" s="96" t="n">
        <f aca="false">BR60114-2.5</f>
        <v>-2.5</v>
      </c>
    </row>
    <row r="60115" customFormat="false" ht="12" hidden="false" customHeight="false" outlineLevel="0" collapsed="false">
      <c r="BS60115" s="96" t="n">
        <f aca="false">BR60115-2.5</f>
        <v>-2.5</v>
      </c>
    </row>
    <row r="60116" customFormat="false" ht="12" hidden="false" customHeight="false" outlineLevel="0" collapsed="false">
      <c r="BS60116" s="96" t="n">
        <f aca="false">BR60116-2.5</f>
        <v>-2.5</v>
      </c>
    </row>
    <row r="60117" customFormat="false" ht="12" hidden="false" customHeight="false" outlineLevel="0" collapsed="false">
      <c r="BS60117" s="96" t="n">
        <f aca="false">BR60117-2.5</f>
        <v>-2.5</v>
      </c>
    </row>
    <row r="60118" customFormat="false" ht="12" hidden="false" customHeight="false" outlineLevel="0" collapsed="false">
      <c r="BS60118" s="96" t="n">
        <f aca="false">BR60118-2.5</f>
        <v>-2.5</v>
      </c>
    </row>
    <row r="60119" customFormat="false" ht="12" hidden="false" customHeight="false" outlineLevel="0" collapsed="false">
      <c r="BS60119" s="96" t="n">
        <f aca="false">BR60119-2.5</f>
        <v>-2.5</v>
      </c>
    </row>
    <row r="60120" customFormat="false" ht="12" hidden="false" customHeight="false" outlineLevel="0" collapsed="false">
      <c r="BS60120" s="96" t="n">
        <f aca="false">BR60120-2.5</f>
        <v>-2.5</v>
      </c>
    </row>
    <row r="60121" customFormat="false" ht="12" hidden="false" customHeight="false" outlineLevel="0" collapsed="false">
      <c r="BS60121" s="96" t="n">
        <f aca="false">BR60121-2.5</f>
        <v>-2.5</v>
      </c>
    </row>
    <row r="60122" customFormat="false" ht="12" hidden="false" customHeight="false" outlineLevel="0" collapsed="false">
      <c r="BS60122" s="96" t="n">
        <f aca="false">BR60122-2.5</f>
        <v>-2.5</v>
      </c>
    </row>
    <row r="60123" customFormat="false" ht="12" hidden="false" customHeight="false" outlineLevel="0" collapsed="false">
      <c r="BS60123" s="96" t="n">
        <f aca="false">BR60123-2.5</f>
        <v>-2.5</v>
      </c>
    </row>
    <row r="60124" customFormat="false" ht="12" hidden="false" customHeight="false" outlineLevel="0" collapsed="false">
      <c r="BS60124" s="96" t="n">
        <f aca="false">BR60124-2.5</f>
        <v>-2.5</v>
      </c>
    </row>
    <row r="60125" customFormat="false" ht="12" hidden="false" customHeight="false" outlineLevel="0" collapsed="false">
      <c r="BS60125" s="96" t="n">
        <f aca="false">BR60125-2.5</f>
        <v>-2.5</v>
      </c>
    </row>
    <row r="60126" customFormat="false" ht="12" hidden="false" customHeight="false" outlineLevel="0" collapsed="false">
      <c r="BS60126" s="96" t="n">
        <f aca="false">BR60126-2.5</f>
        <v>-2.5</v>
      </c>
    </row>
    <row r="60127" customFormat="false" ht="12" hidden="false" customHeight="false" outlineLevel="0" collapsed="false">
      <c r="BS60127" s="96" t="n">
        <f aca="false">BR60127-2.5</f>
        <v>-2.5</v>
      </c>
    </row>
    <row r="60128" customFormat="false" ht="12" hidden="false" customHeight="false" outlineLevel="0" collapsed="false">
      <c r="BS60128" s="96" t="n">
        <f aca="false">BR60128-2.5</f>
        <v>-2.5</v>
      </c>
    </row>
    <row r="60129" customFormat="false" ht="12" hidden="false" customHeight="false" outlineLevel="0" collapsed="false">
      <c r="BS60129" s="96" t="n">
        <f aca="false">BR60129-2.5</f>
        <v>-2.5</v>
      </c>
    </row>
    <row r="60130" customFormat="false" ht="12" hidden="false" customHeight="false" outlineLevel="0" collapsed="false">
      <c r="BS60130" s="96" t="n">
        <f aca="false">BR60130-2.5</f>
        <v>-2.5</v>
      </c>
    </row>
    <row r="60131" customFormat="false" ht="12" hidden="false" customHeight="false" outlineLevel="0" collapsed="false">
      <c r="BS60131" s="96" t="n">
        <f aca="false">BR60131-2.5</f>
        <v>-2.5</v>
      </c>
    </row>
    <row r="60132" customFormat="false" ht="12" hidden="false" customHeight="false" outlineLevel="0" collapsed="false">
      <c r="BS60132" s="96" t="n">
        <f aca="false">BR60132-2.5</f>
        <v>-2.5</v>
      </c>
    </row>
    <row r="60133" customFormat="false" ht="12" hidden="false" customHeight="false" outlineLevel="0" collapsed="false">
      <c r="BS60133" s="96" t="n">
        <f aca="false">BR60133-2.5</f>
        <v>-2.5</v>
      </c>
    </row>
    <row r="60134" customFormat="false" ht="12" hidden="false" customHeight="false" outlineLevel="0" collapsed="false">
      <c r="BS60134" s="96" t="n">
        <f aca="false">BR60134-2.5</f>
        <v>-2.5</v>
      </c>
    </row>
    <row r="60135" customFormat="false" ht="12" hidden="false" customHeight="false" outlineLevel="0" collapsed="false">
      <c r="BS60135" s="96" t="n">
        <f aca="false">BR60135-2.5</f>
        <v>-2.5</v>
      </c>
    </row>
    <row r="60136" customFormat="false" ht="12" hidden="false" customHeight="false" outlineLevel="0" collapsed="false">
      <c r="BS60136" s="96" t="n">
        <f aca="false">BR60136-2.5</f>
        <v>-2.5</v>
      </c>
    </row>
    <row r="60137" customFormat="false" ht="12" hidden="false" customHeight="false" outlineLevel="0" collapsed="false">
      <c r="BS60137" s="96" t="n">
        <f aca="false">BR60137-2.5</f>
        <v>-2.5</v>
      </c>
    </row>
    <row r="60138" customFormat="false" ht="12" hidden="false" customHeight="false" outlineLevel="0" collapsed="false">
      <c r="BS60138" s="96" t="n">
        <f aca="false">BR60138-2.5</f>
        <v>-2.5</v>
      </c>
    </row>
    <row r="60139" customFormat="false" ht="12" hidden="false" customHeight="false" outlineLevel="0" collapsed="false">
      <c r="BS60139" s="96" t="n">
        <f aca="false">BR60139-2.5</f>
        <v>-2.5</v>
      </c>
    </row>
    <row r="60140" customFormat="false" ht="12" hidden="false" customHeight="false" outlineLevel="0" collapsed="false">
      <c r="BS60140" s="96" t="n">
        <f aca="false">BR60140-2.5</f>
        <v>-2.5</v>
      </c>
    </row>
    <row r="60141" customFormat="false" ht="12" hidden="false" customHeight="false" outlineLevel="0" collapsed="false">
      <c r="BS60141" s="96" t="n">
        <f aca="false">BR60141-2.5</f>
        <v>-2.5</v>
      </c>
    </row>
    <row r="60142" customFormat="false" ht="12" hidden="false" customHeight="false" outlineLevel="0" collapsed="false">
      <c r="BS60142" s="96" t="n">
        <f aca="false">BR60142-2.5</f>
        <v>-2.5</v>
      </c>
    </row>
    <row r="60143" customFormat="false" ht="12" hidden="false" customHeight="false" outlineLevel="0" collapsed="false">
      <c r="BS60143" s="96" t="n">
        <f aca="false">BR60143-2.5</f>
        <v>-2.5</v>
      </c>
    </row>
    <row r="60144" customFormat="false" ht="12" hidden="false" customHeight="false" outlineLevel="0" collapsed="false">
      <c r="BS60144" s="96" t="n">
        <f aca="false">BR60144-2.5</f>
        <v>-2.5</v>
      </c>
    </row>
    <row r="60145" customFormat="false" ht="12" hidden="false" customHeight="false" outlineLevel="0" collapsed="false">
      <c r="BS60145" s="96" t="n">
        <f aca="false">BR60145-2.5</f>
        <v>-2.5</v>
      </c>
    </row>
    <row r="60146" customFormat="false" ht="12" hidden="false" customHeight="false" outlineLevel="0" collapsed="false">
      <c r="BS60146" s="96" t="n">
        <f aca="false">BR60146-2.5</f>
        <v>-2.5</v>
      </c>
    </row>
    <row r="60147" customFormat="false" ht="12" hidden="false" customHeight="false" outlineLevel="0" collapsed="false">
      <c r="BS60147" s="96" t="n">
        <f aca="false">BR60147-2.5</f>
        <v>-2.5</v>
      </c>
    </row>
    <row r="60148" customFormat="false" ht="12" hidden="false" customHeight="false" outlineLevel="0" collapsed="false">
      <c r="BS60148" s="96" t="n">
        <f aca="false">BR60148-2.5</f>
        <v>-2.5</v>
      </c>
    </row>
    <row r="60149" customFormat="false" ht="12" hidden="false" customHeight="false" outlineLevel="0" collapsed="false">
      <c r="BS60149" s="96" t="n">
        <f aca="false">BR60149-2.5</f>
        <v>-2.5</v>
      </c>
    </row>
    <row r="60150" customFormat="false" ht="12" hidden="false" customHeight="false" outlineLevel="0" collapsed="false">
      <c r="BS60150" s="96" t="n">
        <f aca="false">BR60150-2.5</f>
        <v>-2.5</v>
      </c>
    </row>
    <row r="60151" customFormat="false" ht="12" hidden="false" customHeight="false" outlineLevel="0" collapsed="false">
      <c r="BS60151" s="96" t="n">
        <f aca="false">BR60151-2.5</f>
        <v>-2.5</v>
      </c>
    </row>
    <row r="60152" customFormat="false" ht="12" hidden="false" customHeight="false" outlineLevel="0" collapsed="false">
      <c r="BS60152" s="96" t="n">
        <f aca="false">BR60152-2.5</f>
        <v>-2.5</v>
      </c>
    </row>
    <row r="60153" customFormat="false" ht="12" hidden="false" customHeight="false" outlineLevel="0" collapsed="false">
      <c r="BS60153" s="96" t="n">
        <f aca="false">BR60153-2.5</f>
        <v>-2.5</v>
      </c>
    </row>
    <row r="60154" customFormat="false" ht="12" hidden="false" customHeight="false" outlineLevel="0" collapsed="false">
      <c r="BS60154" s="96" t="n">
        <f aca="false">BR60154-2.5</f>
        <v>-2.5</v>
      </c>
    </row>
    <row r="60155" customFormat="false" ht="12" hidden="false" customHeight="false" outlineLevel="0" collapsed="false">
      <c r="BS60155" s="96" t="n">
        <f aca="false">BR60155-2.5</f>
        <v>-2.5</v>
      </c>
    </row>
    <row r="60156" customFormat="false" ht="12" hidden="false" customHeight="false" outlineLevel="0" collapsed="false">
      <c r="BS60156" s="96" t="n">
        <f aca="false">BR60156-2.5</f>
        <v>-2.5</v>
      </c>
    </row>
    <row r="60157" customFormat="false" ht="12" hidden="false" customHeight="false" outlineLevel="0" collapsed="false">
      <c r="BS60157" s="96" t="n">
        <f aca="false">BR60157-2.5</f>
        <v>-2.5</v>
      </c>
    </row>
    <row r="60158" customFormat="false" ht="12" hidden="false" customHeight="false" outlineLevel="0" collapsed="false">
      <c r="BS60158" s="96" t="n">
        <f aca="false">BR60158-2.5</f>
        <v>-2.5</v>
      </c>
    </row>
    <row r="60159" customFormat="false" ht="12" hidden="false" customHeight="false" outlineLevel="0" collapsed="false">
      <c r="BS60159" s="96" t="n">
        <f aca="false">BR60159-2.5</f>
        <v>-2.5</v>
      </c>
    </row>
    <row r="60160" customFormat="false" ht="12" hidden="false" customHeight="false" outlineLevel="0" collapsed="false">
      <c r="BS60160" s="96" t="n">
        <f aca="false">BR60160-2.5</f>
        <v>-2.5</v>
      </c>
    </row>
    <row r="60161" customFormat="false" ht="12" hidden="false" customHeight="false" outlineLevel="0" collapsed="false">
      <c r="BS60161" s="96" t="n">
        <f aca="false">BR60161-2.5</f>
        <v>-2.5</v>
      </c>
    </row>
    <row r="60162" customFormat="false" ht="12" hidden="false" customHeight="false" outlineLevel="0" collapsed="false">
      <c r="BS60162" s="96" t="n">
        <f aca="false">BR60162-2.5</f>
        <v>-2.5</v>
      </c>
    </row>
    <row r="60163" customFormat="false" ht="12" hidden="false" customHeight="false" outlineLevel="0" collapsed="false">
      <c r="BS60163" s="96" t="n">
        <f aca="false">BR60163-2.5</f>
        <v>-2.5</v>
      </c>
    </row>
    <row r="60164" customFormat="false" ht="12" hidden="false" customHeight="false" outlineLevel="0" collapsed="false">
      <c r="BS60164" s="96" t="n">
        <f aca="false">BR60164-2.5</f>
        <v>-2.5</v>
      </c>
    </row>
    <row r="60165" customFormat="false" ht="12" hidden="false" customHeight="false" outlineLevel="0" collapsed="false">
      <c r="BS60165" s="96" t="n">
        <f aca="false">BR60165-2.5</f>
        <v>-2.5</v>
      </c>
    </row>
    <row r="60166" customFormat="false" ht="12" hidden="false" customHeight="false" outlineLevel="0" collapsed="false">
      <c r="BS60166" s="96" t="n">
        <f aca="false">BR60166-2.5</f>
        <v>-2.5</v>
      </c>
    </row>
    <row r="60167" customFormat="false" ht="12" hidden="false" customHeight="false" outlineLevel="0" collapsed="false">
      <c r="BS60167" s="96" t="n">
        <f aca="false">BR60167-2.5</f>
        <v>-2.5</v>
      </c>
    </row>
    <row r="60168" customFormat="false" ht="12" hidden="false" customHeight="false" outlineLevel="0" collapsed="false">
      <c r="BS60168" s="96" t="n">
        <f aca="false">BR60168-2.5</f>
        <v>-2.5</v>
      </c>
    </row>
    <row r="60169" customFormat="false" ht="12" hidden="false" customHeight="false" outlineLevel="0" collapsed="false">
      <c r="BS60169" s="96" t="n">
        <f aca="false">BR60169-2.5</f>
        <v>-2.5</v>
      </c>
    </row>
    <row r="60170" customFormat="false" ht="12" hidden="false" customHeight="false" outlineLevel="0" collapsed="false">
      <c r="BS60170" s="96" t="n">
        <f aca="false">BR60170-2.5</f>
        <v>-2.5</v>
      </c>
    </row>
    <row r="60171" customFormat="false" ht="12" hidden="false" customHeight="false" outlineLevel="0" collapsed="false">
      <c r="BS60171" s="96" t="n">
        <f aca="false">BR60171-2.5</f>
        <v>-2.5</v>
      </c>
    </row>
    <row r="60172" customFormat="false" ht="12" hidden="false" customHeight="false" outlineLevel="0" collapsed="false">
      <c r="BS60172" s="96" t="n">
        <f aca="false">BR60172-2.5</f>
        <v>-2.5</v>
      </c>
    </row>
    <row r="60173" customFormat="false" ht="12" hidden="false" customHeight="false" outlineLevel="0" collapsed="false">
      <c r="BS60173" s="96" t="n">
        <f aca="false">BR60173-2.5</f>
        <v>-2.5</v>
      </c>
    </row>
    <row r="60174" customFormat="false" ht="12" hidden="false" customHeight="false" outlineLevel="0" collapsed="false">
      <c r="BS60174" s="96" t="n">
        <f aca="false">BR60174-2.5</f>
        <v>-2.5</v>
      </c>
    </row>
    <row r="60175" customFormat="false" ht="12" hidden="false" customHeight="false" outlineLevel="0" collapsed="false">
      <c r="BS60175" s="96" t="n">
        <f aca="false">BR60175-2.5</f>
        <v>-2.5</v>
      </c>
    </row>
    <row r="60176" customFormat="false" ht="12" hidden="false" customHeight="false" outlineLevel="0" collapsed="false">
      <c r="BS60176" s="96" t="n">
        <f aca="false">BR60176-2.5</f>
        <v>-2.5</v>
      </c>
    </row>
    <row r="60177" customFormat="false" ht="12" hidden="false" customHeight="false" outlineLevel="0" collapsed="false">
      <c r="BS60177" s="96" t="n">
        <f aca="false">BR60177-2.5</f>
        <v>-2.5</v>
      </c>
    </row>
    <row r="60178" customFormat="false" ht="12" hidden="false" customHeight="false" outlineLevel="0" collapsed="false">
      <c r="BS60178" s="96" t="n">
        <f aca="false">BR60178-2.5</f>
        <v>-2.5</v>
      </c>
    </row>
    <row r="60179" customFormat="false" ht="12" hidden="false" customHeight="false" outlineLevel="0" collapsed="false">
      <c r="BS60179" s="96" t="n">
        <f aca="false">BR60179-2.5</f>
        <v>-2.5</v>
      </c>
    </row>
    <row r="60180" customFormat="false" ht="12" hidden="false" customHeight="false" outlineLevel="0" collapsed="false">
      <c r="BS60180" s="96" t="n">
        <f aca="false">BR60180-2.5</f>
        <v>-2.5</v>
      </c>
    </row>
    <row r="60181" customFormat="false" ht="12" hidden="false" customHeight="false" outlineLevel="0" collapsed="false">
      <c r="BS60181" s="96" t="n">
        <f aca="false">BR60181-2.5</f>
        <v>-2.5</v>
      </c>
    </row>
    <row r="60182" customFormat="false" ht="12" hidden="false" customHeight="false" outlineLevel="0" collapsed="false">
      <c r="BS60182" s="96" t="n">
        <f aca="false">BR60182-2.5</f>
        <v>-2.5</v>
      </c>
    </row>
    <row r="60183" customFormat="false" ht="12" hidden="false" customHeight="false" outlineLevel="0" collapsed="false">
      <c r="BS60183" s="96" t="n">
        <f aca="false">BR60183-2.5</f>
        <v>-2.5</v>
      </c>
    </row>
    <row r="60184" customFormat="false" ht="12" hidden="false" customHeight="false" outlineLevel="0" collapsed="false">
      <c r="BS60184" s="96" t="n">
        <f aca="false">BR60184-2.5</f>
        <v>-2.5</v>
      </c>
    </row>
    <row r="60185" customFormat="false" ht="12" hidden="false" customHeight="false" outlineLevel="0" collapsed="false">
      <c r="BS60185" s="96" t="n">
        <f aca="false">BR60185-2.5</f>
        <v>-2.5</v>
      </c>
    </row>
    <row r="60186" customFormat="false" ht="12" hidden="false" customHeight="false" outlineLevel="0" collapsed="false">
      <c r="BS60186" s="96" t="n">
        <f aca="false">BR60186-2.5</f>
        <v>-2.5</v>
      </c>
    </row>
    <row r="60187" customFormat="false" ht="12" hidden="false" customHeight="false" outlineLevel="0" collapsed="false">
      <c r="BS60187" s="96" t="n">
        <f aca="false">BR60187-2.5</f>
        <v>-2.5</v>
      </c>
    </row>
    <row r="60188" customFormat="false" ht="12" hidden="false" customHeight="false" outlineLevel="0" collapsed="false">
      <c r="BS60188" s="96" t="n">
        <f aca="false">BR60188-2.5</f>
        <v>-2.5</v>
      </c>
    </row>
    <row r="60189" customFormat="false" ht="12" hidden="false" customHeight="false" outlineLevel="0" collapsed="false">
      <c r="BS60189" s="96" t="n">
        <f aca="false">BR60189-2.5</f>
        <v>-2.5</v>
      </c>
    </row>
    <row r="60190" customFormat="false" ht="12" hidden="false" customHeight="false" outlineLevel="0" collapsed="false">
      <c r="BS60190" s="96" t="n">
        <f aca="false">BR60190-2.5</f>
        <v>-2.5</v>
      </c>
    </row>
    <row r="60191" customFormat="false" ht="12" hidden="false" customHeight="false" outlineLevel="0" collapsed="false">
      <c r="BS60191" s="96" t="n">
        <f aca="false">BR60191-2.5</f>
        <v>-2.5</v>
      </c>
    </row>
    <row r="60192" customFormat="false" ht="12" hidden="false" customHeight="false" outlineLevel="0" collapsed="false">
      <c r="BS60192" s="96" t="n">
        <f aca="false">BR60192-2.5</f>
        <v>-2.5</v>
      </c>
    </row>
    <row r="60193" customFormat="false" ht="12" hidden="false" customHeight="false" outlineLevel="0" collapsed="false">
      <c r="BS60193" s="96" t="n">
        <f aca="false">BR60193-2.5</f>
        <v>-2.5</v>
      </c>
    </row>
    <row r="60194" customFormat="false" ht="12" hidden="false" customHeight="false" outlineLevel="0" collapsed="false">
      <c r="BS60194" s="96" t="n">
        <f aca="false">BR60194-2.5</f>
        <v>-2.5</v>
      </c>
    </row>
    <row r="60195" customFormat="false" ht="12" hidden="false" customHeight="false" outlineLevel="0" collapsed="false">
      <c r="BS60195" s="96" t="n">
        <f aca="false">BR60195-2.5</f>
        <v>-2.5</v>
      </c>
    </row>
    <row r="60196" customFormat="false" ht="12" hidden="false" customHeight="false" outlineLevel="0" collapsed="false">
      <c r="BS60196" s="96" t="n">
        <f aca="false">BR60196-2.5</f>
        <v>-2.5</v>
      </c>
    </row>
    <row r="60197" customFormat="false" ht="12" hidden="false" customHeight="false" outlineLevel="0" collapsed="false">
      <c r="BS60197" s="96" t="n">
        <f aca="false">BR60197-2.5</f>
        <v>-2.5</v>
      </c>
    </row>
    <row r="60198" customFormat="false" ht="12" hidden="false" customHeight="false" outlineLevel="0" collapsed="false">
      <c r="BS60198" s="96" t="n">
        <f aca="false">BR60198-2.5</f>
        <v>-2.5</v>
      </c>
    </row>
    <row r="60199" customFormat="false" ht="12" hidden="false" customHeight="false" outlineLevel="0" collapsed="false">
      <c r="BS60199" s="96" t="n">
        <f aca="false">BR60199-2.5</f>
        <v>-2.5</v>
      </c>
    </row>
    <row r="60200" customFormat="false" ht="12" hidden="false" customHeight="false" outlineLevel="0" collapsed="false">
      <c r="BS60200" s="96" t="n">
        <f aca="false">BR60200-2.5</f>
        <v>-2.5</v>
      </c>
    </row>
    <row r="60201" customFormat="false" ht="12" hidden="false" customHeight="false" outlineLevel="0" collapsed="false">
      <c r="BS60201" s="96" t="n">
        <f aca="false">BR60201-2.5</f>
        <v>-2.5</v>
      </c>
    </row>
    <row r="60202" customFormat="false" ht="12" hidden="false" customHeight="false" outlineLevel="0" collapsed="false">
      <c r="BS60202" s="96" t="n">
        <f aca="false">BR60202-2.5</f>
        <v>-2.5</v>
      </c>
    </row>
    <row r="60203" customFormat="false" ht="12" hidden="false" customHeight="false" outlineLevel="0" collapsed="false">
      <c r="BS60203" s="96" t="n">
        <f aca="false">BR60203-2.5</f>
        <v>-2.5</v>
      </c>
    </row>
    <row r="60204" customFormat="false" ht="12" hidden="false" customHeight="false" outlineLevel="0" collapsed="false">
      <c r="BS60204" s="96" t="n">
        <f aca="false">BR60204-2.5</f>
        <v>-2.5</v>
      </c>
    </row>
    <row r="60205" customFormat="false" ht="12" hidden="false" customHeight="false" outlineLevel="0" collapsed="false">
      <c r="BS60205" s="96" t="n">
        <f aca="false">BR60205-2.5</f>
        <v>-2.5</v>
      </c>
    </row>
    <row r="60206" customFormat="false" ht="12" hidden="false" customHeight="false" outlineLevel="0" collapsed="false">
      <c r="BS60206" s="96" t="n">
        <f aca="false">BR60206-2.5</f>
        <v>-2.5</v>
      </c>
    </row>
    <row r="60207" customFormat="false" ht="12" hidden="false" customHeight="false" outlineLevel="0" collapsed="false">
      <c r="BS60207" s="96" t="n">
        <f aca="false">BR60207-2.5</f>
        <v>-2.5</v>
      </c>
    </row>
    <row r="60208" customFormat="false" ht="12" hidden="false" customHeight="false" outlineLevel="0" collapsed="false">
      <c r="BS60208" s="96" t="n">
        <f aca="false">BR60208-2.5</f>
        <v>-2.5</v>
      </c>
    </row>
    <row r="60209" customFormat="false" ht="12" hidden="false" customHeight="false" outlineLevel="0" collapsed="false">
      <c r="BS60209" s="96" t="n">
        <f aca="false">BR60209-2.5</f>
        <v>-2.5</v>
      </c>
    </row>
    <row r="60210" customFormat="false" ht="12" hidden="false" customHeight="false" outlineLevel="0" collapsed="false">
      <c r="BS60210" s="96" t="n">
        <f aca="false">BR60210-2.5</f>
        <v>-2.5</v>
      </c>
    </row>
    <row r="60211" customFormat="false" ht="12" hidden="false" customHeight="false" outlineLevel="0" collapsed="false">
      <c r="BS60211" s="96" t="n">
        <f aca="false">BR60211-2.5</f>
        <v>-2.5</v>
      </c>
    </row>
    <row r="60212" customFormat="false" ht="12" hidden="false" customHeight="false" outlineLevel="0" collapsed="false">
      <c r="BS60212" s="96" t="n">
        <f aca="false">BR60212-2.5</f>
        <v>-2.5</v>
      </c>
    </row>
    <row r="60213" customFormat="false" ht="12" hidden="false" customHeight="false" outlineLevel="0" collapsed="false">
      <c r="BS60213" s="96" t="n">
        <f aca="false">BR60213-2.5</f>
        <v>-2.5</v>
      </c>
    </row>
    <row r="60214" customFormat="false" ht="12" hidden="false" customHeight="false" outlineLevel="0" collapsed="false">
      <c r="BS60214" s="96" t="n">
        <f aca="false">BR60214-2.5</f>
        <v>-2.5</v>
      </c>
    </row>
    <row r="60215" customFormat="false" ht="12" hidden="false" customHeight="false" outlineLevel="0" collapsed="false">
      <c r="BS60215" s="96" t="n">
        <f aca="false">BR60215-2.5</f>
        <v>-2.5</v>
      </c>
    </row>
    <row r="60216" customFormat="false" ht="12" hidden="false" customHeight="false" outlineLevel="0" collapsed="false">
      <c r="BS60216" s="96" t="n">
        <f aca="false">BR60216-2.5</f>
        <v>-2.5</v>
      </c>
    </row>
    <row r="60217" customFormat="false" ht="12" hidden="false" customHeight="false" outlineLevel="0" collapsed="false">
      <c r="BS60217" s="96" t="n">
        <f aca="false">BR60217-2.5</f>
        <v>-2.5</v>
      </c>
    </row>
    <row r="60218" customFormat="false" ht="12" hidden="false" customHeight="false" outlineLevel="0" collapsed="false">
      <c r="BS60218" s="96" t="n">
        <f aca="false">BR60218-2.5</f>
        <v>-2.5</v>
      </c>
    </row>
    <row r="60219" customFormat="false" ht="12" hidden="false" customHeight="false" outlineLevel="0" collapsed="false">
      <c r="BS60219" s="96" t="n">
        <f aca="false">BR60219-2.5</f>
        <v>-2.5</v>
      </c>
    </row>
    <row r="60220" customFormat="false" ht="12" hidden="false" customHeight="false" outlineLevel="0" collapsed="false">
      <c r="BS60220" s="96" t="n">
        <f aca="false">BR60220-2.5</f>
        <v>-2.5</v>
      </c>
    </row>
    <row r="60221" customFormat="false" ht="12" hidden="false" customHeight="false" outlineLevel="0" collapsed="false">
      <c r="BS60221" s="96" t="n">
        <f aca="false">BR60221-2.5</f>
        <v>-2.5</v>
      </c>
    </row>
    <row r="60222" customFormat="false" ht="12" hidden="false" customHeight="false" outlineLevel="0" collapsed="false">
      <c r="BS60222" s="96" t="n">
        <f aca="false">BR60222-2.5</f>
        <v>-2.5</v>
      </c>
    </row>
    <row r="60223" customFormat="false" ht="12" hidden="false" customHeight="false" outlineLevel="0" collapsed="false">
      <c r="BS60223" s="96" t="n">
        <f aca="false">BR60223-2.5</f>
        <v>-2.5</v>
      </c>
    </row>
    <row r="60224" customFormat="false" ht="12" hidden="false" customHeight="false" outlineLevel="0" collapsed="false">
      <c r="BS60224" s="96" t="n">
        <f aca="false">BR60224-2.5</f>
        <v>-2.5</v>
      </c>
    </row>
    <row r="60225" customFormat="false" ht="12" hidden="false" customHeight="false" outlineLevel="0" collapsed="false">
      <c r="BS60225" s="96" t="n">
        <f aca="false">BR60225-2.5</f>
        <v>-2.5</v>
      </c>
    </row>
    <row r="60226" customFormat="false" ht="12" hidden="false" customHeight="false" outlineLevel="0" collapsed="false">
      <c r="BS60226" s="96" t="n">
        <f aca="false">BR60226-2.5</f>
        <v>-2.5</v>
      </c>
    </row>
    <row r="60227" customFormat="false" ht="12" hidden="false" customHeight="false" outlineLevel="0" collapsed="false">
      <c r="BS60227" s="96" t="n">
        <f aca="false">BR60227-2.5</f>
        <v>-2.5</v>
      </c>
    </row>
    <row r="60228" customFormat="false" ht="12" hidden="false" customHeight="false" outlineLevel="0" collapsed="false">
      <c r="BS60228" s="96" t="n">
        <f aca="false">BR60228-2.5</f>
        <v>-2.5</v>
      </c>
    </row>
    <row r="60229" customFormat="false" ht="12" hidden="false" customHeight="false" outlineLevel="0" collapsed="false">
      <c r="BS60229" s="96" t="n">
        <f aca="false">BR60229-2.5</f>
        <v>-2.5</v>
      </c>
    </row>
    <row r="60230" customFormat="false" ht="12" hidden="false" customHeight="false" outlineLevel="0" collapsed="false">
      <c r="BS60230" s="96" t="n">
        <f aca="false">BR60230-2.5</f>
        <v>-2.5</v>
      </c>
    </row>
    <row r="60231" customFormat="false" ht="12" hidden="false" customHeight="false" outlineLevel="0" collapsed="false">
      <c r="BS60231" s="96" t="n">
        <f aca="false">BR60231-2.5</f>
        <v>-2.5</v>
      </c>
    </row>
    <row r="60232" customFormat="false" ht="12" hidden="false" customHeight="false" outlineLevel="0" collapsed="false">
      <c r="BS60232" s="96" t="n">
        <f aca="false">BR60232-2.5</f>
        <v>-2.5</v>
      </c>
    </row>
    <row r="60233" customFormat="false" ht="12" hidden="false" customHeight="false" outlineLevel="0" collapsed="false">
      <c r="BS60233" s="96" t="n">
        <f aca="false">BR60233-2.5</f>
        <v>-2.5</v>
      </c>
    </row>
    <row r="60234" customFormat="false" ht="12" hidden="false" customHeight="false" outlineLevel="0" collapsed="false">
      <c r="BS60234" s="96" t="n">
        <f aca="false">BR60234-2.5</f>
        <v>-2.5</v>
      </c>
    </row>
    <row r="60235" customFormat="false" ht="12" hidden="false" customHeight="false" outlineLevel="0" collapsed="false">
      <c r="BS60235" s="96" t="n">
        <f aca="false">BR60235-2.5</f>
        <v>-2.5</v>
      </c>
    </row>
    <row r="60236" customFormat="false" ht="12" hidden="false" customHeight="false" outlineLevel="0" collapsed="false">
      <c r="BS60236" s="96" t="n">
        <f aca="false">BR60236-2.5</f>
        <v>-2.5</v>
      </c>
    </row>
    <row r="60237" customFormat="false" ht="12" hidden="false" customHeight="false" outlineLevel="0" collapsed="false">
      <c r="BS60237" s="96" t="n">
        <f aca="false">BR60237-2.5</f>
        <v>-2.5</v>
      </c>
    </row>
    <row r="60238" customFormat="false" ht="12" hidden="false" customHeight="false" outlineLevel="0" collapsed="false">
      <c r="BS60238" s="96" t="n">
        <f aca="false">BR60238-2.5</f>
        <v>-2.5</v>
      </c>
    </row>
    <row r="60239" customFormat="false" ht="12" hidden="false" customHeight="false" outlineLevel="0" collapsed="false">
      <c r="BS60239" s="96" t="n">
        <f aca="false">BR60239-2.5</f>
        <v>-2.5</v>
      </c>
    </row>
    <row r="60240" customFormat="false" ht="12" hidden="false" customHeight="false" outlineLevel="0" collapsed="false">
      <c r="BS60240" s="96" t="n">
        <f aca="false">BR60240-2.5</f>
        <v>-2.5</v>
      </c>
    </row>
    <row r="60241" customFormat="false" ht="12" hidden="false" customHeight="false" outlineLevel="0" collapsed="false">
      <c r="BS60241" s="96" t="n">
        <f aca="false">BR60241-2.5</f>
        <v>-2.5</v>
      </c>
    </row>
    <row r="60242" customFormat="false" ht="12" hidden="false" customHeight="false" outlineLevel="0" collapsed="false">
      <c r="BS60242" s="96" t="n">
        <f aca="false">BR60242-2.5</f>
        <v>-2.5</v>
      </c>
    </row>
    <row r="60243" customFormat="false" ht="12" hidden="false" customHeight="false" outlineLevel="0" collapsed="false">
      <c r="BS60243" s="96" t="n">
        <f aca="false">BR60243-2.5</f>
        <v>-2.5</v>
      </c>
    </row>
    <row r="60244" customFormat="false" ht="12" hidden="false" customHeight="false" outlineLevel="0" collapsed="false">
      <c r="BS60244" s="96" t="n">
        <f aca="false">BR60244-2.5</f>
        <v>-2.5</v>
      </c>
    </row>
    <row r="60245" customFormat="false" ht="12" hidden="false" customHeight="false" outlineLevel="0" collapsed="false">
      <c r="BS60245" s="96" t="n">
        <f aca="false">BR60245-2.5</f>
        <v>-2.5</v>
      </c>
    </row>
    <row r="60246" customFormat="false" ht="12" hidden="false" customHeight="false" outlineLevel="0" collapsed="false">
      <c r="BS60246" s="96" t="n">
        <f aca="false">BR60246-2.5</f>
        <v>-2.5</v>
      </c>
    </row>
    <row r="60247" customFormat="false" ht="12" hidden="false" customHeight="false" outlineLevel="0" collapsed="false">
      <c r="BS60247" s="96" t="n">
        <f aca="false">BR60247-2.5</f>
        <v>-2.5</v>
      </c>
    </row>
    <row r="60248" customFormat="false" ht="12" hidden="false" customHeight="false" outlineLevel="0" collapsed="false">
      <c r="BS60248" s="96" t="n">
        <f aca="false">BR60248-2.5</f>
        <v>-2.5</v>
      </c>
    </row>
    <row r="60249" customFormat="false" ht="12" hidden="false" customHeight="false" outlineLevel="0" collapsed="false">
      <c r="BS60249" s="96" t="n">
        <f aca="false">BR60249-2.5</f>
        <v>-2.5</v>
      </c>
    </row>
    <row r="60250" customFormat="false" ht="12" hidden="false" customHeight="false" outlineLevel="0" collapsed="false">
      <c r="BS60250" s="96" t="n">
        <f aca="false">BR60250-2.5</f>
        <v>-2.5</v>
      </c>
    </row>
    <row r="60251" customFormat="false" ht="12" hidden="false" customHeight="false" outlineLevel="0" collapsed="false">
      <c r="BS60251" s="96" t="n">
        <f aca="false">BR60251-2.5</f>
        <v>-2.5</v>
      </c>
    </row>
    <row r="60252" customFormat="false" ht="12" hidden="false" customHeight="false" outlineLevel="0" collapsed="false">
      <c r="BS60252" s="96" t="n">
        <f aca="false">BR60252-2.5</f>
        <v>-2.5</v>
      </c>
    </row>
    <row r="60253" customFormat="false" ht="12" hidden="false" customHeight="false" outlineLevel="0" collapsed="false">
      <c r="BS60253" s="96" t="n">
        <f aca="false">BR60253-2.5</f>
        <v>-2.5</v>
      </c>
    </row>
    <row r="60254" customFormat="false" ht="12" hidden="false" customHeight="false" outlineLevel="0" collapsed="false">
      <c r="BS60254" s="96" t="n">
        <f aca="false">BR60254-2.5</f>
        <v>-2.5</v>
      </c>
    </row>
    <row r="60255" customFormat="false" ht="12" hidden="false" customHeight="false" outlineLevel="0" collapsed="false">
      <c r="BS60255" s="96" t="n">
        <f aca="false">BR60255-2.5</f>
        <v>-2.5</v>
      </c>
    </row>
    <row r="60256" customFormat="false" ht="12" hidden="false" customHeight="false" outlineLevel="0" collapsed="false">
      <c r="BS60256" s="96" t="n">
        <f aca="false">BR60256-2.5</f>
        <v>-2.5</v>
      </c>
    </row>
    <row r="60257" customFormat="false" ht="12" hidden="false" customHeight="false" outlineLevel="0" collapsed="false">
      <c r="BS60257" s="96" t="n">
        <f aca="false">BR60257-2.5</f>
        <v>-2.5</v>
      </c>
    </row>
    <row r="60258" customFormat="false" ht="12" hidden="false" customHeight="false" outlineLevel="0" collapsed="false">
      <c r="BS60258" s="96" t="n">
        <f aca="false">BR60258-2.5</f>
        <v>-2.5</v>
      </c>
    </row>
    <row r="60259" customFormat="false" ht="12" hidden="false" customHeight="false" outlineLevel="0" collapsed="false">
      <c r="BS60259" s="96" t="n">
        <f aca="false">BR60259-2.5</f>
        <v>-2.5</v>
      </c>
    </row>
    <row r="60260" customFormat="false" ht="12" hidden="false" customHeight="false" outlineLevel="0" collapsed="false">
      <c r="BS60260" s="96" t="n">
        <f aca="false">BR60260-2.5</f>
        <v>-2.5</v>
      </c>
    </row>
    <row r="60261" customFormat="false" ht="12" hidden="false" customHeight="false" outlineLevel="0" collapsed="false">
      <c r="BS60261" s="96" t="n">
        <f aca="false">BR60261-2.5</f>
        <v>-2.5</v>
      </c>
    </row>
    <row r="60262" customFormat="false" ht="12" hidden="false" customHeight="false" outlineLevel="0" collapsed="false">
      <c r="BS60262" s="96" t="n">
        <f aca="false">BR60262-2.5</f>
        <v>-2.5</v>
      </c>
    </row>
    <row r="60263" customFormat="false" ht="12" hidden="false" customHeight="false" outlineLevel="0" collapsed="false">
      <c r="BS60263" s="96" t="n">
        <f aca="false">BR60263-2.5</f>
        <v>-2.5</v>
      </c>
    </row>
    <row r="60264" customFormat="false" ht="12" hidden="false" customHeight="false" outlineLevel="0" collapsed="false">
      <c r="BS60264" s="96" t="n">
        <f aca="false">BR60264-2.5</f>
        <v>-2.5</v>
      </c>
    </row>
    <row r="60265" customFormat="false" ht="12" hidden="false" customHeight="false" outlineLevel="0" collapsed="false">
      <c r="BS60265" s="96" t="n">
        <f aca="false">BR60265-2.5</f>
        <v>-2.5</v>
      </c>
    </row>
    <row r="60266" customFormat="false" ht="12" hidden="false" customHeight="false" outlineLevel="0" collapsed="false">
      <c r="BS60266" s="96" t="n">
        <f aca="false">BR60266-2.5</f>
        <v>-2.5</v>
      </c>
    </row>
    <row r="60267" customFormat="false" ht="12" hidden="false" customHeight="false" outlineLevel="0" collapsed="false">
      <c r="BS60267" s="96" t="n">
        <f aca="false">BR60267-2.5</f>
        <v>-2.5</v>
      </c>
    </row>
    <row r="60268" customFormat="false" ht="12" hidden="false" customHeight="false" outlineLevel="0" collapsed="false">
      <c r="BS60268" s="96" t="n">
        <f aca="false">BR60268-2.5</f>
        <v>-2.5</v>
      </c>
    </row>
    <row r="60269" customFormat="false" ht="12" hidden="false" customHeight="false" outlineLevel="0" collapsed="false">
      <c r="BS60269" s="96" t="n">
        <f aca="false">BR60269-2.5</f>
        <v>-2.5</v>
      </c>
    </row>
    <row r="60270" customFormat="false" ht="12" hidden="false" customHeight="false" outlineLevel="0" collapsed="false">
      <c r="BS60270" s="96" t="n">
        <f aca="false">BR60270-2.5</f>
        <v>-2.5</v>
      </c>
    </row>
    <row r="60271" customFormat="false" ht="12" hidden="false" customHeight="false" outlineLevel="0" collapsed="false">
      <c r="BS60271" s="96" t="n">
        <f aca="false">BR60271-2.5</f>
        <v>-2.5</v>
      </c>
    </row>
    <row r="60272" customFormat="false" ht="12" hidden="false" customHeight="false" outlineLevel="0" collapsed="false">
      <c r="BS60272" s="96" t="n">
        <f aca="false">BR60272-2.5</f>
        <v>-2.5</v>
      </c>
    </row>
    <row r="60273" customFormat="false" ht="12" hidden="false" customHeight="false" outlineLevel="0" collapsed="false">
      <c r="BS60273" s="96" t="n">
        <f aca="false">BR60273-2.5</f>
        <v>-2.5</v>
      </c>
    </row>
    <row r="60274" customFormat="false" ht="12" hidden="false" customHeight="false" outlineLevel="0" collapsed="false">
      <c r="BS60274" s="96" t="n">
        <f aca="false">BR60274-2.5</f>
        <v>-2.5</v>
      </c>
    </row>
    <row r="60275" customFormat="false" ht="12" hidden="false" customHeight="false" outlineLevel="0" collapsed="false">
      <c r="BS60275" s="96" t="n">
        <f aca="false">BR60275-2.5</f>
        <v>-2.5</v>
      </c>
    </row>
    <row r="60276" customFormat="false" ht="12" hidden="false" customHeight="false" outlineLevel="0" collapsed="false">
      <c r="BS60276" s="96" t="n">
        <f aca="false">BR60276-2.5</f>
        <v>-2.5</v>
      </c>
    </row>
    <row r="60277" customFormat="false" ht="12" hidden="false" customHeight="false" outlineLevel="0" collapsed="false">
      <c r="BS60277" s="96" t="n">
        <f aca="false">BR60277-2.5</f>
        <v>-2.5</v>
      </c>
    </row>
    <row r="60278" customFormat="false" ht="12" hidden="false" customHeight="false" outlineLevel="0" collapsed="false">
      <c r="BS60278" s="96" t="n">
        <f aca="false">BR60278-2.5</f>
        <v>-2.5</v>
      </c>
    </row>
    <row r="60279" customFormat="false" ht="12" hidden="false" customHeight="false" outlineLevel="0" collapsed="false">
      <c r="BS60279" s="96" t="n">
        <f aca="false">BR60279-2.5</f>
        <v>-2.5</v>
      </c>
    </row>
    <row r="60280" customFormat="false" ht="12" hidden="false" customHeight="false" outlineLevel="0" collapsed="false">
      <c r="BS60280" s="96" t="n">
        <f aca="false">BR60280-2.5</f>
        <v>-2.5</v>
      </c>
    </row>
    <row r="60281" customFormat="false" ht="12" hidden="false" customHeight="false" outlineLevel="0" collapsed="false">
      <c r="BS60281" s="96" t="n">
        <f aca="false">BR60281-2.5</f>
        <v>-2.5</v>
      </c>
    </row>
    <row r="60282" customFormat="false" ht="12" hidden="false" customHeight="false" outlineLevel="0" collapsed="false">
      <c r="BS60282" s="96" t="n">
        <f aca="false">BR60282-2.5</f>
        <v>-2.5</v>
      </c>
    </row>
    <row r="60283" customFormat="false" ht="12" hidden="false" customHeight="false" outlineLevel="0" collapsed="false">
      <c r="BS60283" s="96" t="n">
        <f aca="false">BR60283-2.5</f>
        <v>-2.5</v>
      </c>
    </row>
    <row r="60284" customFormat="false" ht="12" hidden="false" customHeight="false" outlineLevel="0" collapsed="false">
      <c r="BS60284" s="96" t="n">
        <f aca="false">BR60284-2.5</f>
        <v>-2.5</v>
      </c>
    </row>
    <row r="60285" customFormat="false" ht="12" hidden="false" customHeight="false" outlineLevel="0" collapsed="false">
      <c r="BS60285" s="96" t="n">
        <f aca="false">BR60285-2.5</f>
        <v>-2.5</v>
      </c>
    </row>
    <row r="60286" customFormat="false" ht="12" hidden="false" customHeight="false" outlineLevel="0" collapsed="false">
      <c r="BS60286" s="96" t="n">
        <f aca="false">BR60286-2.5</f>
        <v>-2.5</v>
      </c>
    </row>
    <row r="60287" customFormat="false" ht="12" hidden="false" customHeight="false" outlineLevel="0" collapsed="false">
      <c r="BS60287" s="96" t="n">
        <f aca="false">BR60287-2.5</f>
        <v>-2.5</v>
      </c>
    </row>
    <row r="60288" customFormat="false" ht="12" hidden="false" customHeight="false" outlineLevel="0" collapsed="false">
      <c r="BS60288" s="96" t="n">
        <f aca="false">BR60288-2.5</f>
        <v>-2.5</v>
      </c>
    </row>
    <row r="60289" customFormat="false" ht="12" hidden="false" customHeight="false" outlineLevel="0" collapsed="false">
      <c r="BS60289" s="96" t="n">
        <f aca="false">BR60289-2.5</f>
        <v>-2.5</v>
      </c>
    </row>
    <row r="60290" customFormat="false" ht="12" hidden="false" customHeight="false" outlineLevel="0" collapsed="false">
      <c r="BS60290" s="96" t="n">
        <f aca="false">BR60290-2.5</f>
        <v>-2.5</v>
      </c>
    </row>
    <row r="60291" customFormat="false" ht="12" hidden="false" customHeight="false" outlineLevel="0" collapsed="false">
      <c r="BS60291" s="96" t="n">
        <f aca="false">BR60291-2.5</f>
        <v>-2.5</v>
      </c>
    </row>
    <row r="60292" customFormat="false" ht="12" hidden="false" customHeight="false" outlineLevel="0" collapsed="false">
      <c r="BS60292" s="96" t="n">
        <f aca="false">BR60292-2.5</f>
        <v>-2.5</v>
      </c>
    </row>
    <row r="60293" customFormat="false" ht="12" hidden="false" customHeight="false" outlineLevel="0" collapsed="false">
      <c r="BS60293" s="96" t="n">
        <f aca="false">BR60293-2.5</f>
        <v>-2.5</v>
      </c>
    </row>
    <row r="60294" customFormat="false" ht="12" hidden="false" customHeight="false" outlineLevel="0" collapsed="false">
      <c r="BS60294" s="96" t="n">
        <f aca="false">BR60294-2.5</f>
        <v>-2.5</v>
      </c>
    </row>
    <row r="60295" customFormat="false" ht="12" hidden="false" customHeight="false" outlineLevel="0" collapsed="false">
      <c r="BS60295" s="96" t="n">
        <f aca="false">BR60295-2.5</f>
        <v>-2.5</v>
      </c>
    </row>
    <row r="60296" customFormat="false" ht="12" hidden="false" customHeight="false" outlineLevel="0" collapsed="false">
      <c r="BS60296" s="96" t="n">
        <f aca="false">BR60296-2.5</f>
        <v>-2.5</v>
      </c>
    </row>
    <row r="60297" customFormat="false" ht="12" hidden="false" customHeight="false" outlineLevel="0" collapsed="false">
      <c r="BS60297" s="96" t="n">
        <f aca="false">BR60297-2.5</f>
        <v>-2.5</v>
      </c>
    </row>
    <row r="60298" customFormat="false" ht="12" hidden="false" customHeight="false" outlineLevel="0" collapsed="false">
      <c r="BS60298" s="96" t="n">
        <f aca="false">BR60298-2.5</f>
        <v>-2.5</v>
      </c>
    </row>
    <row r="60299" customFormat="false" ht="12" hidden="false" customHeight="false" outlineLevel="0" collapsed="false">
      <c r="BS60299" s="96" t="n">
        <f aca="false">BR60299-2.5</f>
        <v>-2.5</v>
      </c>
    </row>
    <row r="60300" customFormat="false" ht="12" hidden="false" customHeight="false" outlineLevel="0" collapsed="false">
      <c r="BS60300" s="96" t="n">
        <f aca="false">BR60300-2.5</f>
        <v>-2.5</v>
      </c>
    </row>
    <row r="60301" customFormat="false" ht="12" hidden="false" customHeight="false" outlineLevel="0" collapsed="false">
      <c r="BS60301" s="96" t="n">
        <f aca="false">BR60301-2.5</f>
        <v>-2.5</v>
      </c>
    </row>
    <row r="60302" customFormat="false" ht="12" hidden="false" customHeight="false" outlineLevel="0" collapsed="false">
      <c r="BS60302" s="96" t="n">
        <f aca="false">BR60302-2.5</f>
        <v>-2.5</v>
      </c>
    </row>
    <row r="60303" customFormat="false" ht="12" hidden="false" customHeight="false" outlineLevel="0" collapsed="false">
      <c r="BS60303" s="96" t="n">
        <f aca="false">BR60303-2.5</f>
        <v>-2.5</v>
      </c>
    </row>
    <row r="60304" customFormat="false" ht="12" hidden="false" customHeight="false" outlineLevel="0" collapsed="false">
      <c r="BS60304" s="96" t="n">
        <f aca="false">BR60304-2.5</f>
        <v>-2.5</v>
      </c>
    </row>
    <row r="60305" customFormat="false" ht="12" hidden="false" customHeight="false" outlineLevel="0" collapsed="false">
      <c r="BS60305" s="96" t="n">
        <f aca="false">BR60305-2.5</f>
        <v>-2.5</v>
      </c>
    </row>
    <row r="60306" customFormat="false" ht="12" hidden="false" customHeight="false" outlineLevel="0" collapsed="false">
      <c r="BS60306" s="96" t="n">
        <f aca="false">BR60306-2.5</f>
        <v>-2.5</v>
      </c>
    </row>
    <row r="60307" customFormat="false" ht="12" hidden="false" customHeight="false" outlineLevel="0" collapsed="false">
      <c r="BS60307" s="96" t="n">
        <f aca="false">BR60307-2.5</f>
        <v>-2.5</v>
      </c>
    </row>
    <row r="60308" customFormat="false" ht="12" hidden="false" customHeight="false" outlineLevel="0" collapsed="false">
      <c r="BS60308" s="96" t="n">
        <f aca="false">BR60308-2.5</f>
        <v>-2.5</v>
      </c>
    </row>
    <row r="60309" customFormat="false" ht="12" hidden="false" customHeight="false" outlineLevel="0" collapsed="false">
      <c r="BS60309" s="96" t="n">
        <f aca="false">BR60309-2.5</f>
        <v>-2.5</v>
      </c>
    </row>
    <row r="60310" customFormat="false" ht="12" hidden="false" customHeight="false" outlineLevel="0" collapsed="false">
      <c r="BS60310" s="96" t="n">
        <f aca="false">BR60310-2.5</f>
        <v>-2.5</v>
      </c>
    </row>
    <row r="60311" customFormat="false" ht="12" hidden="false" customHeight="false" outlineLevel="0" collapsed="false">
      <c r="BS60311" s="96" t="n">
        <f aca="false">BR60311-2.5</f>
        <v>-2.5</v>
      </c>
    </row>
    <row r="60312" customFormat="false" ht="12" hidden="false" customHeight="false" outlineLevel="0" collapsed="false">
      <c r="BS60312" s="96" t="n">
        <f aca="false">BR60312-2.5</f>
        <v>-2.5</v>
      </c>
    </row>
    <row r="60313" customFormat="false" ht="12" hidden="false" customHeight="false" outlineLevel="0" collapsed="false">
      <c r="BS60313" s="96" t="n">
        <f aca="false">BR60313-2.5</f>
        <v>-2.5</v>
      </c>
    </row>
    <row r="60314" customFormat="false" ht="12" hidden="false" customHeight="false" outlineLevel="0" collapsed="false">
      <c r="BS60314" s="96" t="n">
        <f aca="false">BR60314-2.5</f>
        <v>-2.5</v>
      </c>
    </row>
    <row r="60315" customFormat="false" ht="12" hidden="false" customHeight="false" outlineLevel="0" collapsed="false">
      <c r="BS60315" s="96" t="n">
        <f aca="false">BR60315-2.5</f>
        <v>-2.5</v>
      </c>
    </row>
    <row r="60316" customFormat="false" ht="12" hidden="false" customHeight="false" outlineLevel="0" collapsed="false">
      <c r="BS60316" s="96" t="n">
        <f aca="false">BR60316-2.5</f>
        <v>-2.5</v>
      </c>
    </row>
    <row r="60317" customFormat="false" ht="12" hidden="false" customHeight="false" outlineLevel="0" collapsed="false">
      <c r="BS60317" s="96" t="n">
        <f aca="false">BR60317-2.5</f>
        <v>-2.5</v>
      </c>
    </row>
    <row r="60318" customFormat="false" ht="12" hidden="false" customHeight="false" outlineLevel="0" collapsed="false">
      <c r="BS60318" s="96" t="n">
        <f aca="false">BR60318-2.5</f>
        <v>-2.5</v>
      </c>
    </row>
    <row r="60319" customFormat="false" ht="12" hidden="false" customHeight="false" outlineLevel="0" collapsed="false">
      <c r="BS60319" s="96" t="n">
        <f aca="false">BR60319-2.5</f>
        <v>-2.5</v>
      </c>
    </row>
    <row r="60320" customFormat="false" ht="12" hidden="false" customHeight="false" outlineLevel="0" collapsed="false">
      <c r="BS60320" s="96" t="n">
        <f aca="false">BR60320-2.5</f>
        <v>-2.5</v>
      </c>
    </row>
    <row r="60321" customFormat="false" ht="12" hidden="false" customHeight="false" outlineLevel="0" collapsed="false">
      <c r="BS60321" s="96" t="n">
        <f aca="false">BR60321-2.5</f>
        <v>-2.5</v>
      </c>
    </row>
    <row r="60322" customFormat="false" ht="12" hidden="false" customHeight="false" outlineLevel="0" collapsed="false">
      <c r="BS60322" s="96" t="n">
        <f aca="false">BR60322-2.5</f>
        <v>-2.5</v>
      </c>
    </row>
    <row r="60323" customFormat="false" ht="12" hidden="false" customHeight="false" outlineLevel="0" collapsed="false">
      <c r="BS60323" s="96" t="n">
        <f aca="false">BR60323-2.5</f>
        <v>-2.5</v>
      </c>
    </row>
    <row r="60324" customFormat="false" ht="12" hidden="false" customHeight="false" outlineLevel="0" collapsed="false">
      <c r="BS60324" s="96" t="n">
        <f aca="false">BR60324-2.5</f>
        <v>-2.5</v>
      </c>
    </row>
    <row r="60325" customFormat="false" ht="12" hidden="false" customHeight="false" outlineLevel="0" collapsed="false">
      <c r="BS60325" s="96" t="n">
        <f aca="false">BR60325-2.5</f>
        <v>-2.5</v>
      </c>
    </row>
    <row r="60326" customFormat="false" ht="12" hidden="false" customHeight="false" outlineLevel="0" collapsed="false">
      <c r="BS60326" s="96" t="n">
        <f aca="false">BR60326-2.5</f>
        <v>-2.5</v>
      </c>
    </row>
    <row r="60327" customFormat="false" ht="12" hidden="false" customHeight="false" outlineLevel="0" collapsed="false">
      <c r="BS60327" s="96" t="n">
        <f aca="false">BR60327-2.5</f>
        <v>-2.5</v>
      </c>
    </row>
    <row r="60328" customFormat="false" ht="12" hidden="false" customHeight="false" outlineLevel="0" collapsed="false">
      <c r="BS60328" s="96" t="n">
        <f aca="false">BR60328-2.5</f>
        <v>-2.5</v>
      </c>
    </row>
    <row r="60329" customFormat="false" ht="12" hidden="false" customHeight="false" outlineLevel="0" collapsed="false">
      <c r="BS60329" s="96" t="n">
        <f aca="false">BR60329-2.5</f>
        <v>-2.5</v>
      </c>
    </row>
    <row r="60330" customFormat="false" ht="12" hidden="false" customHeight="false" outlineLevel="0" collapsed="false">
      <c r="BS60330" s="96" t="n">
        <f aca="false">BR60330-2.5</f>
        <v>-2.5</v>
      </c>
    </row>
    <row r="60331" customFormat="false" ht="12" hidden="false" customHeight="false" outlineLevel="0" collapsed="false">
      <c r="BS60331" s="96" t="n">
        <f aca="false">BR60331-2.5</f>
        <v>-2.5</v>
      </c>
    </row>
    <row r="60332" customFormat="false" ht="12" hidden="false" customHeight="false" outlineLevel="0" collapsed="false">
      <c r="BS60332" s="96" t="n">
        <f aca="false">BR60332-2.5</f>
        <v>-2.5</v>
      </c>
    </row>
    <row r="60333" customFormat="false" ht="12" hidden="false" customHeight="false" outlineLevel="0" collapsed="false">
      <c r="BS60333" s="96" t="n">
        <f aca="false">BR60333-2.5</f>
        <v>-2.5</v>
      </c>
    </row>
    <row r="60334" customFormat="false" ht="12" hidden="false" customHeight="false" outlineLevel="0" collapsed="false">
      <c r="BS60334" s="96" t="n">
        <f aca="false">BR60334-2.5</f>
        <v>-2.5</v>
      </c>
    </row>
    <row r="60335" customFormat="false" ht="12" hidden="false" customHeight="false" outlineLevel="0" collapsed="false">
      <c r="BS60335" s="96" t="n">
        <f aca="false">BR60335-2.5</f>
        <v>-2.5</v>
      </c>
    </row>
    <row r="60336" customFormat="false" ht="12" hidden="false" customHeight="false" outlineLevel="0" collapsed="false">
      <c r="BS60336" s="96" t="n">
        <f aca="false">BR60336-2.5</f>
        <v>-2.5</v>
      </c>
    </row>
    <row r="60337" customFormat="false" ht="12" hidden="false" customHeight="false" outlineLevel="0" collapsed="false">
      <c r="BS60337" s="96" t="n">
        <f aca="false">BR60337-2.5</f>
        <v>-2.5</v>
      </c>
    </row>
    <row r="60338" customFormat="false" ht="12" hidden="false" customHeight="false" outlineLevel="0" collapsed="false">
      <c r="BS60338" s="96" t="n">
        <f aca="false">BR60338-2.5</f>
        <v>-2.5</v>
      </c>
    </row>
    <row r="60339" customFormat="false" ht="12" hidden="false" customHeight="false" outlineLevel="0" collapsed="false">
      <c r="BS60339" s="96" t="n">
        <f aca="false">BR60339-2.5</f>
        <v>-2.5</v>
      </c>
    </row>
    <row r="60340" customFormat="false" ht="12" hidden="false" customHeight="false" outlineLevel="0" collapsed="false">
      <c r="BS60340" s="96" t="n">
        <f aca="false">BR60340-2.5</f>
        <v>-2.5</v>
      </c>
    </row>
    <row r="60341" customFormat="false" ht="12" hidden="false" customHeight="false" outlineLevel="0" collapsed="false">
      <c r="BS60341" s="96" t="n">
        <f aca="false">BR60341-2.5</f>
        <v>-2.5</v>
      </c>
    </row>
    <row r="60342" customFormat="false" ht="12" hidden="false" customHeight="false" outlineLevel="0" collapsed="false">
      <c r="BS60342" s="96" t="n">
        <f aca="false">BR60342-2.5</f>
        <v>-2.5</v>
      </c>
    </row>
    <row r="60343" customFormat="false" ht="12" hidden="false" customHeight="false" outlineLevel="0" collapsed="false">
      <c r="BS60343" s="96" t="n">
        <f aca="false">BR60343-2.5</f>
        <v>-2.5</v>
      </c>
    </row>
    <row r="60344" customFormat="false" ht="12" hidden="false" customHeight="false" outlineLevel="0" collapsed="false">
      <c r="BS60344" s="96" t="n">
        <f aca="false">BR60344-2.5</f>
        <v>-2.5</v>
      </c>
    </row>
    <row r="60345" customFormat="false" ht="12" hidden="false" customHeight="false" outlineLevel="0" collapsed="false">
      <c r="BS60345" s="96" t="n">
        <f aca="false">BR60345-2.5</f>
        <v>-2.5</v>
      </c>
    </row>
    <row r="60346" customFormat="false" ht="12" hidden="false" customHeight="false" outlineLevel="0" collapsed="false">
      <c r="BS60346" s="96" t="n">
        <f aca="false">BR60346-2.5</f>
        <v>-2.5</v>
      </c>
    </row>
    <row r="60347" customFormat="false" ht="12" hidden="false" customHeight="false" outlineLevel="0" collapsed="false">
      <c r="BS60347" s="96" t="n">
        <f aca="false">BR60347-2.5</f>
        <v>-2.5</v>
      </c>
    </row>
    <row r="60348" customFormat="false" ht="12" hidden="false" customHeight="false" outlineLevel="0" collapsed="false">
      <c r="BS60348" s="96" t="n">
        <f aca="false">BR60348-2.5</f>
        <v>-2.5</v>
      </c>
    </row>
    <row r="60349" customFormat="false" ht="12" hidden="false" customHeight="false" outlineLevel="0" collapsed="false">
      <c r="BS60349" s="96" t="n">
        <f aca="false">BR60349-2.5</f>
        <v>-2.5</v>
      </c>
    </row>
    <row r="60350" customFormat="false" ht="12" hidden="false" customHeight="false" outlineLevel="0" collapsed="false">
      <c r="BS60350" s="96" t="n">
        <f aca="false">BR60350-2.5</f>
        <v>-2.5</v>
      </c>
    </row>
    <row r="60351" customFormat="false" ht="12" hidden="false" customHeight="false" outlineLevel="0" collapsed="false">
      <c r="BS60351" s="96" t="n">
        <f aca="false">BR60351-2.5</f>
        <v>-2.5</v>
      </c>
    </row>
    <row r="60352" customFormat="false" ht="12" hidden="false" customHeight="false" outlineLevel="0" collapsed="false">
      <c r="BS60352" s="96" t="n">
        <f aca="false">BR60352-2.5</f>
        <v>-2.5</v>
      </c>
    </row>
    <row r="60353" customFormat="false" ht="12" hidden="false" customHeight="false" outlineLevel="0" collapsed="false">
      <c r="BS60353" s="96" t="n">
        <f aca="false">BR60353-2.5</f>
        <v>-2.5</v>
      </c>
    </row>
    <row r="60354" customFormat="false" ht="12" hidden="false" customHeight="false" outlineLevel="0" collapsed="false">
      <c r="BS60354" s="96" t="n">
        <f aca="false">BR60354-2.5</f>
        <v>-2.5</v>
      </c>
    </row>
    <row r="60355" customFormat="false" ht="12" hidden="false" customHeight="false" outlineLevel="0" collapsed="false">
      <c r="BS60355" s="96" t="n">
        <f aca="false">BR60355-2.5</f>
        <v>-2.5</v>
      </c>
    </row>
    <row r="60356" customFormat="false" ht="12" hidden="false" customHeight="false" outlineLevel="0" collapsed="false">
      <c r="BS60356" s="96" t="n">
        <f aca="false">BR60356-2.5</f>
        <v>-2.5</v>
      </c>
    </row>
    <row r="60357" customFormat="false" ht="12" hidden="false" customHeight="false" outlineLevel="0" collapsed="false">
      <c r="BS60357" s="96" t="n">
        <f aca="false">BR60357-2.5</f>
        <v>-2.5</v>
      </c>
    </row>
    <row r="60358" customFormat="false" ht="12" hidden="false" customHeight="false" outlineLevel="0" collapsed="false">
      <c r="BS60358" s="96" t="n">
        <f aca="false">BR60358-2.5</f>
        <v>-2.5</v>
      </c>
    </row>
    <row r="60359" customFormat="false" ht="12" hidden="false" customHeight="false" outlineLevel="0" collapsed="false">
      <c r="BS60359" s="96" t="n">
        <f aca="false">BR60359-2.5</f>
        <v>-2.5</v>
      </c>
    </row>
    <row r="60360" customFormat="false" ht="12" hidden="false" customHeight="false" outlineLevel="0" collapsed="false">
      <c r="BS60360" s="96" t="n">
        <f aca="false">BR60360-2.5</f>
        <v>-2.5</v>
      </c>
    </row>
    <row r="60361" customFormat="false" ht="12" hidden="false" customHeight="false" outlineLevel="0" collapsed="false">
      <c r="BS60361" s="96" t="n">
        <f aca="false">BR60361-2.5</f>
        <v>-2.5</v>
      </c>
    </row>
    <row r="60362" customFormat="false" ht="12" hidden="false" customHeight="false" outlineLevel="0" collapsed="false">
      <c r="BS60362" s="96" t="n">
        <f aca="false">BR60362-2.5</f>
        <v>-2.5</v>
      </c>
    </row>
    <row r="60363" customFormat="false" ht="12" hidden="false" customHeight="false" outlineLevel="0" collapsed="false">
      <c r="BS60363" s="96" t="n">
        <f aca="false">BR60363-2.5</f>
        <v>-2.5</v>
      </c>
    </row>
    <row r="60364" customFormat="false" ht="12" hidden="false" customHeight="false" outlineLevel="0" collapsed="false">
      <c r="BS60364" s="96" t="n">
        <f aca="false">BR60364-2.5</f>
        <v>-2.5</v>
      </c>
    </row>
    <row r="60365" customFormat="false" ht="12" hidden="false" customHeight="false" outlineLevel="0" collapsed="false">
      <c r="BS60365" s="96" t="n">
        <f aca="false">BR60365-2.5</f>
        <v>-2.5</v>
      </c>
    </row>
    <row r="60366" customFormat="false" ht="12" hidden="false" customHeight="false" outlineLevel="0" collapsed="false">
      <c r="BS60366" s="96" t="n">
        <f aca="false">BR60366-2.5</f>
        <v>-2.5</v>
      </c>
    </row>
    <row r="60367" customFormat="false" ht="12" hidden="false" customHeight="false" outlineLevel="0" collapsed="false">
      <c r="BS60367" s="96" t="n">
        <f aca="false">BR60367-2.5</f>
        <v>-2.5</v>
      </c>
    </row>
    <row r="60368" customFormat="false" ht="12" hidden="false" customHeight="false" outlineLevel="0" collapsed="false">
      <c r="BS60368" s="96" t="n">
        <f aca="false">BR60368-2.5</f>
        <v>-2.5</v>
      </c>
    </row>
    <row r="60369" customFormat="false" ht="12" hidden="false" customHeight="false" outlineLevel="0" collapsed="false">
      <c r="BS60369" s="96" t="n">
        <f aca="false">BR60369-2.5</f>
        <v>-2.5</v>
      </c>
    </row>
    <row r="60370" customFormat="false" ht="12" hidden="false" customHeight="false" outlineLevel="0" collapsed="false">
      <c r="BS60370" s="96" t="n">
        <f aca="false">BR60370-2.5</f>
        <v>-2.5</v>
      </c>
    </row>
    <row r="60371" customFormat="false" ht="12" hidden="false" customHeight="false" outlineLevel="0" collapsed="false">
      <c r="BS60371" s="96" t="n">
        <f aca="false">BR60371-2.5</f>
        <v>-2.5</v>
      </c>
    </row>
    <row r="60372" customFormat="false" ht="12" hidden="false" customHeight="false" outlineLevel="0" collapsed="false">
      <c r="BS60372" s="96" t="n">
        <f aca="false">BR60372-2.5</f>
        <v>-2.5</v>
      </c>
    </row>
    <row r="60373" customFormat="false" ht="12" hidden="false" customHeight="false" outlineLevel="0" collapsed="false">
      <c r="BS60373" s="96" t="n">
        <f aca="false">BR60373-2.5</f>
        <v>-2.5</v>
      </c>
    </row>
    <row r="60374" customFormat="false" ht="12" hidden="false" customHeight="false" outlineLevel="0" collapsed="false">
      <c r="BS60374" s="96" t="n">
        <f aca="false">BR60374-2.5</f>
        <v>-2.5</v>
      </c>
    </row>
    <row r="60375" customFormat="false" ht="12" hidden="false" customHeight="false" outlineLevel="0" collapsed="false">
      <c r="BS60375" s="96" t="n">
        <f aca="false">BR60375-2.5</f>
        <v>-2.5</v>
      </c>
    </row>
    <row r="60376" customFormat="false" ht="12" hidden="false" customHeight="false" outlineLevel="0" collapsed="false">
      <c r="BS60376" s="96" t="n">
        <f aca="false">BR60376-2.5</f>
        <v>-2.5</v>
      </c>
    </row>
    <row r="60377" customFormat="false" ht="12" hidden="false" customHeight="false" outlineLevel="0" collapsed="false">
      <c r="BS60377" s="96" t="n">
        <f aca="false">BR60377-2.5</f>
        <v>-2.5</v>
      </c>
    </row>
    <row r="60378" customFormat="false" ht="12" hidden="false" customHeight="false" outlineLevel="0" collapsed="false">
      <c r="BS60378" s="96" t="n">
        <f aca="false">BR60378-2.5</f>
        <v>-2.5</v>
      </c>
    </row>
    <row r="60379" customFormat="false" ht="12" hidden="false" customHeight="false" outlineLevel="0" collapsed="false">
      <c r="BS60379" s="96" t="n">
        <f aca="false">BR60379-2.5</f>
        <v>-2.5</v>
      </c>
    </row>
    <row r="60380" customFormat="false" ht="12" hidden="false" customHeight="false" outlineLevel="0" collapsed="false">
      <c r="BS60380" s="96" t="n">
        <f aca="false">BR60380-2.5</f>
        <v>-2.5</v>
      </c>
    </row>
    <row r="60381" customFormat="false" ht="12" hidden="false" customHeight="false" outlineLevel="0" collapsed="false">
      <c r="BS60381" s="96" t="n">
        <f aca="false">BR60381-2.5</f>
        <v>-2.5</v>
      </c>
    </row>
    <row r="60382" customFormat="false" ht="12" hidden="false" customHeight="false" outlineLevel="0" collapsed="false">
      <c r="BS60382" s="96" t="n">
        <f aca="false">BR60382-2.5</f>
        <v>-2.5</v>
      </c>
    </row>
    <row r="60383" customFormat="false" ht="12" hidden="false" customHeight="false" outlineLevel="0" collapsed="false">
      <c r="BS60383" s="96" t="n">
        <f aca="false">BR60383-2.5</f>
        <v>-2.5</v>
      </c>
    </row>
    <row r="60384" customFormat="false" ht="12" hidden="false" customHeight="false" outlineLevel="0" collapsed="false">
      <c r="BS60384" s="96" t="n">
        <f aca="false">BR60384-2.5</f>
        <v>-2.5</v>
      </c>
    </row>
    <row r="60385" customFormat="false" ht="12" hidden="false" customHeight="false" outlineLevel="0" collapsed="false">
      <c r="BS60385" s="96" t="n">
        <f aca="false">BR60385-2.5</f>
        <v>-2.5</v>
      </c>
    </row>
    <row r="60386" customFormat="false" ht="12" hidden="false" customHeight="false" outlineLevel="0" collapsed="false">
      <c r="BS60386" s="96" t="n">
        <f aca="false">BR60386-2.5</f>
        <v>-2.5</v>
      </c>
    </row>
    <row r="60387" customFormat="false" ht="12" hidden="false" customHeight="false" outlineLevel="0" collapsed="false">
      <c r="BS60387" s="96" t="n">
        <f aca="false">BR60387-2.5</f>
        <v>-2.5</v>
      </c>
    </row>
    <row r="60388" customFormat="false" ht="12" hidden="false" customHeight="false" outlineLevel="0" collapsed="false">
      <c r="BS60388" s="96" t="n">
        <f aca="false">BR60388-2.5</f>
        <v>-2.5</v>
      </c>
    </row>
    <row r="60389" customFormat="false" ht="12" hidden="false" customHeight="false" outlineLevel="0" collapsed="false">
      <c r="BS60389" s="96" t="n">
        <f aca="false">BR60389-2.5</f>
        <v>-2.5</v>
      </c>
    </row>
    <row r="60390" customFormat="false" ht="12" hidden="false" customHeight="false" outlineLevel="0" collapsed="false">
      <c r="BS60390" s="96" t="n">
        <f aca="false">BR60390-2.5</f>
        <v>-2.5</v>
      </c>
    </row>
    <row r="60391" customFormat="false" ht="12" hidden="false" customHeight="false" outlineLevel="0" collapsed="false">
      <c r="BS60391" s="96" t="n">
        <f aca="false">BR60391-2.5</f>
        <v>-2.5</v>
      </c>
    </row>
    <row r="60392" customFormat="false" ht="12" hidden="false" customHeight="false" outlineLevel="0" collapsed="false">
      <c r="BS60392" s="96" t="n">
        <f aca="false">BR60392-2.5</f>
        <v>-2.5</v>
      </c>
    </row>
    <row r="60393" customFormat="false" ht="12" hidden="false" customHeight="false" outlineLevel="0" collapsed="false">
      <c r="BS60393" s="96" t="n">
        <f aca="false">BR60393-2.5</f>
        <v>-2.5</v>
      </c>
    </row>
    <row r="60394" customFormat="false" ht="12" hidden="false" customHeight="false" outlineLevel="0" collapsed="false">
      <c r="BS60394" s="96" t="n">
        <f aca="false">BR60394-2.5</f>
        <v>-2.5</v>
      </c>
    </row>
    <row r="60395" customFormat="false" ht="12" hidden="false" customHeight="false" outlineLevel="0" collapsed="false">
      <c r="BS60395" s="96" t="n">
        <f aca="false">BR60395-2.5</f>
        <v>-2.5</v>
      </c>
    </row>
    <row r="60396" customFormat="false" ht="12" hidden="false" customHeight="false" outlineLevel="0" collapsed="false">
      <c r="BS60396" s="96" t="n">
        <f aca="false">BR60396-2.5</f>
        <v>-2.5</v>
      </c>
    </row>
    <row r="60397" customFormat="false" ht="12" hidden="false" customHeight="false" outlineLevel="0" collapsed="false">
      <c r="BS60397" s="96" t="n">
        <f aca="false">BR60397-2.5</f>
        <v>-2.5</v>
      </c>
    </row>
    <row r="60398" customFormat="false" ht="12" hidden="false" customHeight="false" outlineLevel="0" collapsed="false">
      <c r="BS60398" s="96" t="n">
        <f aca="false">BR60398-2.5</f>
        <v>-2.5</v>
      </c>
    </row>
    <row r="60399" customFormat="false" ht="12" hidden="false" customHeight="false" outlineLevel="0" collapsed="false">
      <c r="BS60399" s="96" t="n">
        <f aca="false">BR60399-2.5</f>
        <v>-2.5</v>
      </c>
    </row>
    <row r="60400" customFormat="false" ht="12" hidden="false" customHeight="false" outlineLevel="0" collapsed="false">
      <c r="BS60400" s="96" t="n">
        <f aca="false">BR60400-2.5</f>
        <v>-2.5</v>
      </c>
    </row>
    <row r="60401" customFormat="false" ht="12" hidden="false" customHeight="false" outlineLevel="0" collapsed="false">
      <c r="BS60401" s="96" t="n">
        <f aca="false">BR60401-2.5</f>
        <v>-2.5</v>
      </c>
    </row>
    <row r="60402" customFormat="false" ht="12" hidden="false" customHeight="false" outlineLevel="0" collapsed="false">
      <c r="BS60402" s="96" t="n">
        <f aca="false">BR60402-2.5</f>
        <v>-2.5</v>
      </c>
    </row>
    <row r="60403" customFormat="false" ht="12" hidden="false" customHeight="false" outlineLevel="0" collapsed="false">
      <c r="BS60403" s="96" t="n">
        <f aca="false">BR60403-2.5</f>
        <v>-2.5</v>
      </c>
    </row>
    <row r="60404" customFormat="false" ht="12" hidden="false" customHeight="false" outlineLevel="0" collapsed="false">
      <c r="BS60404" s="96" t="n">
        <f aca="false">BR60404-2.5</f>
        <v>-2.5</v>
      </c>
    </row>
    <row r="60405" customFormat="false" ht="12" hidden="false" customHeight="false" outlineLevel="0" collapsed="false">
      <c r="BS60405" s="96" t="n">
        <f aca="false">BR60405-2.5</f>
        <v>-2.5</v>
      </c>
    </row>
    <row r="60406" customFormat="false" ht="12" hidden="false" customHeight="false" outlineLevel="0" collapsed="false">
      <c r="BS60406" s="96" t="n">
        <f aca="false">BR60406-2.5</f>
        <v>-2.5</v>
      </c>
    </row>
    <row r="60407" customFormat="false" ht="12" hidden="false" customHeight="false" outlineLevel="0" collapsed="false">
      <c r="BS60407" s="96" t="n">
        <f aca="false">BR60407-2.5</f>
        <v>-2.5</v>
      </c>
    </row>
    <row r="60408" customFormat="false" ht="12" hidden="false" customHeight="false" outlineLevel="0" collapsed="false">
      <c r="BS60408" s="96" t="n">
        <f aca="false">BR60408-2.5</f>
        <v>-2.5</v>
      </c>
    </row>
    <row r="60409" customFormat="false" ht="12" hidden="false" customHeight="false" outlineLevel="0" collapsed="false">
      <c r="BS60409" s="96" t="n">
        <f aca="false">BR60409-2.5</f>
        <v>-2.5</v>
      </c>
    </row>
    <row r="60410" customFormat="false" ht="12" hidden="false" customHeight="false" outlineLevel="0" collapsed="false">
      <c r="BS60410" s="96" t="n">
        <f aca="false">BR60410-2.5</f>
        <v>-2.5</v>
      </c>
    </row>
    <row r="60411" customFormat="false" ht="12" hidden="false" customHeight="false" outlineLevel="0" collapsed="false">
      <c r="BS60411" s="96" t="n">
        <f aca="false">BR60411-2.5</f>
        <v>-2.5</v>
      </c>
    </row>
    <row r="60412" customFormat="false" ht="12" hidden="false" customHeight="false" outlineLevel="0" collapsed="false">
      <c r="BS60412" s="96" t="n">
        <f aca="false">BR60412-2.5</f>
        <v>-2.5</v>
      </c>
    </row>
    <row r="60413" customFormat="false" ht="12" hidden="false" customHeight="false" outlineLevel="0" collapsed="false">
      <c r="BS60413" s="96" t="n">
        <f aca="false">BR60413-2.5</f>
        <v>-2.5</v>
      </c>
    </row>
    <row r="60414" customFormat="false" ht="12" hidden="false" customHeight="false" outlineLevel="0" collapsed="false">
      <c r="BS60414" s="96" t="n">
        <f aca="false">BR60414-2.5</f>
        <v>-2.5</v>
      </c>
    </row>
    <row r="60415" customFormat="false" ht="12" hidden="false" customHeight="false" outlineLevel="0" collapsed="false">
      <c r="BS60415" s="96" t="n">
        <f aca="false">BR60415-2.5</f>
        <v>-2.5</v>
      </c>
    </row>
    <row r="60416" customFormat="false" ht="12" hidden="false" customHeight="false" outlineLevel="0" collapsed="false">
      <c r="BS60416" s="96" t="n">
        <f aca="false">BR60416-2.5</f>
        <v>-2.5</v>
      </c>
    </row>
    <row r="60417" customFormat="false" ht="12" hidden="false" customHeight="false" outlineLevel="0" collapsed="false">
      <c r="BS60417" s="96" t="n">
        <f aca="false">BR60417-2.5</f>
        <v>-2.5</v>
      </c>
    </row>
    <row r="60418" customFormat="false" ht="12" hidden="false" customHeight="false" outlineLevel="0" collapsed="false">
      <c r="BS60418" s="96" t="n">
        <f aca="false">BR60418-2.5</f>
        <v>-2.5</v>
      </c>
    </row>
    <row r="60419" customFormat="false" ht="12" hidden="false" customHeight="false" outlineLevel="0" collapsed="false">
      <c r="BS60419" s="96" t="n">
        <f aca="false">BR60419-2.5</f>
        <v>-2.5</v>
      </c>
    </row>
    <row r="60420" customFormat="false" ht="12" hidden="false" customHeight="false" outlineLevel="0" collapsed="false">
      <c r="BS60420" s="96" t="n">
        <f aca="false">BR60420-2.5</f>
        <v>-2.5</v>
      </c>
    </row>
    <row r="60421" customFormat="false" ht="12" hidden="false" customHeight="false" outlineLevel="0" collapsed="false">
      <c r="BS60421" s="96" t="n">
        <f aca="false">BR60421-2.5</f>
        <v>-2.5</v>
      </c>
    </row>
    <row r="60422" customFormat="false" ht="12" hidden="false" customHeight="false" outlineLevel="0" collapsed="false">
      <c r="BS60422" s="96" t="n">
        <f aca="false">BR60422-2.5</f>
        <v>-2.5</v>
      </c>
    </row>
    <row r="60423" customFormat="false" ht="12" hidden="false" customHeight="false" outlineLevel="0" collapsed="false">
      <c r="BS60423" s="96" t="n">
        <f aca="false">BR60423-2.5</f>
        <v>-2.5</v>
      </c>
    </row>
    <row r="60424" customFormat="false" ht="12" hidden="false" customHeight="false" outlineLevel="0" collapsed="false">
      <c r="BS60424" s="96" t="n">
        <f aca="false">BR60424-2.5</f>
        <v>-2.5</v>
      </c>
    </row>
    <row r="60425" customFormat="false" ht="12" hidden="false" customHeight="false" outlineLevel="0" collapsed="false">
      <c r="BS60425" s="96" t="n">
        <f aca="false">BR60425-2.5</f>
        <v>-2.5</v>
      </c>
    </row>
    <row r="60426" customFormat="false" ht="12" hidden="false" customHeight="false" outlineLevel="0" collapsed="false">
      <c r="BS60426" s="96" t="n">
        <f aca="false">BR60426-2.5</f>
        <v>-2.5</v>
      </c>
    </row>
    <row r="60427" customFormat="false" ht="12" hidden="false" customHeight="false" outlineLevel="0" collapsed="false">
      <c r="BS60427" s="96" t="n">
        <f aca="false">BR60427-2.5</f>
        <v>-2.5</v>
      </c>
    </row>
    <row r="60428" customFormat="false" ht="12" hidden="false" customHeight="false" outlineLevel="0" collapsed="false">
      <c r="BS60428" s="96" t="n">
        <f aca="false">BR60428-2.5</f>
        <v>-2.5</v>
      </c>
    </row>
    <row r="60429" customFormat="false" ht="12" hidden="false" customHeight="false" outlineLevel="0" collapsed="false">
      <c r="BS60429" s="96" t="n">
        <f aca="false">BR60429-2.5</f>
        <v>-2.5</v>
      </c>
    </row>
    <row r="60430" customFormat="false" ht="12" hidden="false" customHeight="false" outlineLevel="0" collapsed="false">
      <c r="BS60430" s="96" t="n">
        <f aca="false">BR60430-2.5</f>
        <v>-2.5</v>
      </c>
    </row>
    <row r="60431" customFormat="false" ht="12" hidden="false" customHeight="false" outlineLevel="0" collapsed="false">
      <c r="BS60431" s="96" t="n">
        <f aca="false">BR60431-2.5</f>
        <v>-2.5</v>
      </c>
    </row>
    <row r="60432" customFormat="false" ht="12" hidden="false" customHeight="false" outlineLevel="0" collapsed="false">
      <c r="BS60432" s="96" t="n">
        <f aca="false">BR60432-2.5</f>
        <v>-2.5</v>
      </c>
    </row>
    <row r="60433" customFormat="false" ht="12" hidden="false" customHeight="false" outlineLevel="0" collapsed="false">
      <c r="BS60433" s="96" t="n">
        <f aca="false">BR60433-2.5</f>
        <v>-2.5</v>
      </c>
    </row>
    <row r="60434" customFormat="false" ht="12" hidden="false" customHeight="false" outlineLevel="0" collapsed="false">
      <c r="BS60434" s="96" t="n">
        <f aca="false">BR60434-2.5</f>
        <v>-2.5</v>
      </c>
    </row>
    <row r="60435" customFormat="false" ht="12" hidden="false" customHeight="false" outlineLevel="0" collapsed="false">
      <c r="BS60435" s="96" t="n">
        <f aca="false">BR60435-2.5</f>
        <v>-2.5</v>
      </c>
    </row>
    <row r="60436" customFormat="false" ht="12" hidden="false" customHeight="false" outlineLevel="0" collapsed="false">
      <c r="BS60436" s="96" t="n">
        <f aca="false">BR60436-2.5</f>
        <v>-2.5</v>
      </c>
    </row>
    <row r="60437" customFormat="false" ht="12" hidden="false" customHeight="false" outlineLevel="0" collapsed="false">
      <c r="BS60437" s="96" t="n">
        <f aca="false">BR60437-2.5</f>
        <v>-2.5</v>
      </c>
    </row>
    <row r="60438" customFormat="false" ht="12" hidden="false" customHeight="false" outlineLevel="0" collapsed="false">
      <c r="BS60438" s="96" t="n">
        <f aca="false">BR60438-2.5</f>
        <v>-2.5</v>
      </c>
    </row>
    <row r="60439" customFormat="false" ht="12" hidden="false" customHeight="false" outlineLevel="0" collapsed="false">
      <c r="BS60439" s="96" t="n">
        <f aca="false">BR60439-2.5</f>
        <v>-2.5</v>
      </c>
    </row>
    <row r="60440" customFormat="false" ht="12" hidden="false" customHeight="false" outlineLevel="0" collapsed="false">
      <c r="BS60440" s="96" t="n">
        <f aca="false">BR60440-2.5</f>
        <v>-2.5</v>
      </c>
    </row>
    <row r="60441" customFormat="false" ht="12" hidden="false" customHeight="false" outlineLevel="0" collapsed="false">
      <c r="BS60441" s="96" t="n">
        <f aca="false">BR60441-2.5</f>
        <v>-2.5</v>
      </c>
    </row>
    <row r="60442" customFormat="false" ht="12" hidden="false" customHeight="false" outlineLevel="0" collapsed="false">
      <c r="BS60442" s="96" t="n">
        <f aca="false">BR60442-2.5</f>
        <v>-2.5</v>
      </c>
    </row>
    <row r="60443" customFormat="false" ht="12" hidden="false" customHeight="false" outlineLevel="0" collapsed="false">
      <c r="BS60443" s="96" t="n">
        <f aca="false">BR60443-2.5</f>
        <v>-2.5</v>
      </c>
    </row>
    <row r="60444" customFormat="false" ht="12" hidden="false" customHeight="false" outlineLevel="0" collapsed="false">
      <c r="BS60444" s="96" t="n">
        <f aca="false">BR60444-2.5</f>
        <v>-2.5</v>
      </c>
    </row>
    <row r="60445" customFormat="false" ht="12" hidden="false" customHeight="false" outlineLevel="0" collapsed="false">
      <c r="BS60445" s="96" t="n">
        <f aca="false">BR60445-2.5</f>
        <v>-2.5</v>
      </c>
    </row>
    <row r="60446" customFormat="false" ht="12" hidden="false" customHeight="false" outlineLevel="0" collapsed="false">
      <c r="BS60446" s="96" t="n">
        <f aca="false">BR60446-2.5</f>
        <v>-2.5</v>
      </c>
    </row>
    <row r="60447" customFormat="false" ht="12" hidden="false" customHeight="false" outlineLevel="0" collapsed="false">
      <c r="BS60447" s="96" t="n">
        <f aca="false">BR60447-2.5</f>
        <v>-2.5</v>
      </c>
    </row>
    <row r="60448" customFormat="false" ht="12" hidden="false" customHeight="false" outlineLevel="0" collapsed="false">
      <c r="BS60448" s="96" t="n">
        <f aca="false">BR60448-2.5</f>
        <v>-2.5</v>
      </c>
    </row>
    <row r="60449" customFormat="false" ht="12" hidden="false" customHeight="false" outlineLevel="0" collapsed="false">
      <c r="BS60449" s="96" t="n">
        <f aca="false">BR60449-2.5</f>
        <v>-2.5</v>
      </c>
    </row>
    <row r="60450" customFormat="false" ht="12" hidden="false" customHeight="false" outlineLevel="0" collapsed="false">
      <c r="BS60450" s="96" t="n">
        <f aca="false">BR60450-2.5</f>
        <v>-2.5</v>
      </c>
    </row>
    <row r="60451" customFormat="false" ht="12" hidden="false" customHeight="false" outlineLevel="0" collapsed="false">
      <c r="BS60451" s="96" t="n">
        <f aca="false">BR60451-2.5</f>
        <v>-2.5</v>
      </c>
    </row>
    <row r="60452" customFormat="false" ht="12" hidden="false" customHeight="false" outlineLevel="0" collapsed="false">
      <c r="BS60452" s="96" t="n">
        <f aca="false">BR60452-2.5</f>
        <v>-2.5</v>
      </c>
    </row>
    <row r="60453" customFormat="false" ht="12" hidden="false" customHeight="false" outlineLevel="0" collapsed="false">
      <c r="BS60453" s="96" t="n">
        <f aca="false">BR60453-2.5</f>
        <v>-2.5</v>
      </c>
    </row>
    <row r="60454" customFormat="false" ht="12" hidden="false" customHeight="false" outlineLevel="0" collapsed="false">
      <c r="BS60454" s="96" t="n">
        <f aca="false">BR60454-2.5</f>
        <v>-2.5</v>
      </c>
    </row>
    <row r="60455" customFormat="false" ht="12" hidden="false" customHeight="false" outlineLevel="0" collapsed="false">
      <c r="BS60455" s="96" t="n">
        <f aca="false">BR60455-2.5</f>
        <v>-2.5</v>
      </c>
    </row>
    <row r="60456" customFormat="false" ht="12" hidden="false" customHeight="false" outlineLevel="0" collapsed="false">
      <c r="BS60456" s="96" t="n">
        <f aca="false">BR60456-2.5</f>
        <v>-2.5</v>
      </c>
    </row>
    <row r="60457" customFormat="false" ht="12" hidden="false" customHeight="false" outlineLevel="0" collapsed="false">
      <c r="BS60457" s="96" t="n">
        <f aca="false">BR60457-2.5</f>
        <v>-2.5</v>
      </c>
    </row>
    <row r="60458" customFormat="false" ht="12" hidden="false" customHeight="false" outlineLevel="0" collapsed="false">
      <c r="BS60458" s="96" t="n">
        <f aca="false">BR60458-2.5</f>
        <v>-2.5</v>
      </c>
    </row>
    <row r="60459" customFormat="false" ht="12" hidden="false" customHeight="false" outlineLevel="0" collapsed="false">
      <c r="BS60459" s="96" t="n">
        <f aca="false">BR60459-2.5</f>
        <v>-2.5</v>
      </c>
    </row>
    <row r="60460" customFormat="false" ht="12" hidden="false" customHeight="false" outlineLevel="0" collapsed="false">
      <c r="BS60460" s="96" t="n">
        <f aca="false">BR60460-2.5</f>
        <v>-2.5</v>
      </c>
    </row>
    <row r="60461" customFormat="false" ht="12" hidden="false" customHeight="false" outlineLevel="0" collapsed="false">
      <c r="BS60461" s="96" t="n">
        <f aca="false">BR60461-2.5</f>
        <v>-2.5</v>
      </c>
    </row>
    <row r="60462" customFormat="false" ht="12" hidden="false" customHeight="false" outlineLevel="0" collapsed="false">
      <c r="BS60462" s="96" t="n">
        <f aca="false">BR60462-2.5</f>
        <v>-2.5</v>
      </c>
    </row>
    <row r="60463" customFormat="false" ht="12" hidden="false" customHeight="false" outlineLevel="0" collapsed="false">
      <c r="BS60463" s="96" t="n">
        <f aca="false">BR60463-2.5</f>
        <v>-2.5</v>
      </c>
    </row>
    <row r="60464" customFormat="false" ht="12" hidden="false" customHeight="false" outlineLevel="0" collapsed="false">
      <c r="BS60464" s="96" t="n">
        <f aca="false">BR60464-2.5</f>
        <v>-2.5</v>
      </c>
    </row>
    <row r="60465" customFormat="false" ht="12" hidden="false" customHeight="false" outlineLevel="0" collapsed="false">
      <c r="BS60465" s="96" t="n">
        <f aca="false">BR60465-2.5</f>
        <v>-2.5</v>
      </c>
    </row>
    <row r="60466" customFormat="false" ht="12" hidden="false" customHeight="false" outlineLevel="0" collapsed="false">
      <c r="BS60466" s="96" t="n">
        <f aca="false">BR60466-2.5</f>
        <v>-2.5</v>
      </c>
    </row>
    <row r="60467" customFormat="false" ht="12" hidden="false" customHeight="false" outlineLevel="0" collapsed="false">
      <c r="BS60467" s="96" t="n">
        <f aca="false">BR60467-2.5</f>
        <v>-2.5</v>
      </c>
    </row>
    <row r="60468" customFormat="false" ht="12" hidden="false" customHeight="false" outlineLevel="0" collapsed="false">
      <c r="BS60468" s="96" t="n">
        <f aca="false">BR60468-2.5</f>
        <v>-2.5</v>
      </c>
    </row>
    <row r="60469" customFormat="false" ht="12" hidden="false" customHeight="false" outlineLevel="0" collapsed="false">
      <c r="BS60469" s="96" t="n">
        <f aca="false">BR60469-2.5</f>
        <v>-2.5</v>
      </c>
    </row>
    <row r="60470" customFormat="false" ht="12" hidden="false" customHeight="false" outlineLevel="0" collapsed="false">
      <c r="BS60470" s="96" t="n">
        <f aca="false">BR60470-2.5</f>
        <v>-2.5</v>
      </c>
    </row>
    <row r="60471" customFormat="false" ht="12" hidden="false" customHeight="false" outlineLevel="0" collapsed="false">
      <c r="BS60471" s="96" t="n">
        <f aca="false">BR60471-2.5</f>
        <v>-2.5</v>
      </c>
    </row>
    <row r="60472" customFormat="false" ht="12" hidden="false" customHeight="false" outlineLevel="0" collapsed="false">
      <c r="BS60472" s="96" t="n">
        <f aca="false">BR60472-2.5</f>
        <v>-2.5</v>
      </c>
    </row>
    <row r="60473" customFormat="false" ht="12" hidden="false" customHeight="false" outlineLevel="0" collapsed="false">
      <c r="BS60473" s="96" t="n">
        <f aca="false">BR60473-2.5</f>
        <v>-2.5</v>
      </c>
    </row>
    <row r="60474" customFormat="false" ht="12" hidden="false" customHeight="false" outlineLevel="0" collapsed="false">
      <c r="BS60474" s="96" t="n">
        <f aca="false">BR60474-2.5</f>
        <v>-2.5</v>
      </c>
    </row>
    <row r="60475" customFormat="false" ht="12" hidden="false" customHeight="false" outlineLevel="0" collapsed="false">
      <c r="BS60475" s="96" t="n">
        <f aca="false">BR60475-2.5</f>
        <v>-2.5</v>
      </c>
    </row>
    <row r="60476" customFormat="false" ht="12" hidden="false" customHeight="false" outlineLevel="0" collapsed="false">
      <c r="BS60476" s="96" t="n">
        <f aca="false">BR60476-2.5</f>
        <v>-2.5</v>
      </c>
    </row>
    <row r="60477" customFormat="false" ht="12" hidden="false" customHeight="false" outlineLevel="0" collapsed="false">
      <c r="BS60477" s="96" t="n">
        <f aca="false">BR60477-2.5</f>
        <v>-2.5</v>
      </c>
    </row>
    <row r="60478" customFormat="false" ht="12" hidden="false" customHeight="false" outlineLevel="0" collapsed="false">
      <c r="BS60478" s="96" t="n">
        <f aca="false">BR60478-2.5</f>
        <v>-2.5</v>
      </c>
    </row>
    <row r="60479" customFormat="false" ht="12" hidden="false" customHeight="false" outlineLevel="0" collapsed="false">
      <c r="BS60479" s="96" t="n">
        <f aca="false">BR60479-2.5</f>
        <v>-2.5</v>
      </c>
    </row>
    <row r="60480" customFormat="false" ht="12" hidden="false" customHeight="false" outlineLevel="0" collapsed="false">
      <c r="BS60480" s="96" t="n">
        <f aca="false">BR60480-2.5</f>
        <v>-2.5</v>
      </c>
    </row>
    <row r="60481" customFormat="false" ht="12" hidden="false" customHeight="false" outlineLevel="0" collapsed="false">
      <c r="BS60481" s="96" t="n">
        <f aca="false">BR60481-2.5</f>
        <v>-2.5</v>
      </c>
    </row>
    <row r="60482" customFormat="false" ht="12" hidden="false" customHeight="false" outlineLevel="0" collapsed="false">
      <c r="BS60482" s="96" t="n">
        <f aca="false">BR60482-2.5</f>
        <v>-2.5</v>
      </c>
    </row>
    <row r="60483" customFormat="false" ht="12" hidden="false" customHeight="false" outlineLevel="0" collapsed="false">
      <c r="BS60483" s="96" t="n">
        <f aca="false">BR60483-2.5</f>
        <v>-2.5</v>
      </c>
    </row>
    <row r="60484" customFormat="false" ht="12" hidden="false" customHeight="false" outlineLevel="0" collapsed="false">
      <c r="BS60484" s="96" t="n">
        <f aca="false">BR60484-2.5</f>
        <v>-2.5</v>
      </c>
    </row>
    <row r="60485" customFormat="false" ht="12" hidden="false" customHeight="false" outlineLevel="0" collapsed="false">
      <c r="BS60485" s="96" t="n">
        <f aca="false">BR60485-2.5</f>
        <v>-2.5</v>
      </c>
    </row>
    <row r="60486" customFormat="false" ht="12" hidden="false" customHeight="false" outlineLevel="0" collapsed="false">
      <c r="BS60486" s="96" t="n">
        <f aca="false">BR60486-2.5</f>
        <v>-2.5</v>
      </c>
    </row>
    <row r="60487" customFormat="false" ht="12" hidden="false" customHeight="false" outlineLevel="0" collapsed="false">
      <c r="BS60487" s="96" t="n">
        <f aca="false">BR60487-2.5</f>
        <v>-2.5</v>
      </c>
    </row>
    <row r="60488" customFormat="false" ht="12" hidden="false" customHeight="false" outlineLevel="0" collapsed="false">
      <c r="BS60488" s="96" t="n">
        <f aca="false">BR60488-2.5</f>
        <v>-2.5</v>
      </c>
    </row>
    <row r="60489" customFormat="false" ht="12" hidden="false" customHeight="false" outlineLevel="0" collapsed="false">
      <c r="BS60489" s="96" t="n">
        <f aca="false">BR60489-2.5</f>
        <v>-2.5</v>
      </c>
    </row>
    <row r="60490" customFormat="false" ht="12" hidden="false" customHeight="false" outlineLevel="0" collapsed="false">
      <c r="BS60490" s="96" t="n">
        <f aca="false">BR60490-2.5</f>
        <v>-2.5</v>
      </c>
    </row>
    <row r="60491" customFormat="false" ht="12" hidden="false" customHeight="false" outlineLevel="0" collapsed="false">
      <c r="BS60491" s="96" t="n">
        <f aca="false">BR60491-2.5</f>
        <v>-2.5</v>
      </c>
    </row>
    <row r="60492" customFormat="false" ht="12" hidden="false" customHeight="false" outlineLevel="0" collapsed="false">
      <c r="BS60492" s="96" t="n">
        <f aca="false">BR60492-2.5</f>
        <v>-2.5</v>
      </c>
    </row>
    <row r="60493" customFormat="false" ht="12" hidden="false" customHeight="false" outlineLevel="0" collapsed="false">
      <c r="BS60493" s="96" t="n">
        <f aca="false">BR60493-2.5</f>
        <v>-2.5</v>
      </c>
    </row>
    <row r="60494" customFormat="false" ht="12" hidden="false" customHeight="false" outlineLevel="0" collapsed="false">
      <c r="BS60494" s="96" t="n">
        <f aca="false">BR60494-2.5</f>
        <v>-2.5</v>
      </c>
    </row>
    <row r="60495" customFormat="false" ht="12" hidden="false" customHeight="false" outlineLevel="0" collapsed="false">
      <c r="BS60495" s="96" t="n">
        <f aca="false">BR60495-2.5</f>
        <v>-2.5</v>
      </c>
    </row>
    <row r="60496" customFormat="false" ht="12" hidden="false" customHeight="false" outlineLevel="0" collapsed="false">
      <c r="BS60496" s="96" t="n">
        <f aca="false">BR60496-2.5</f>
        <v>-2.5</v>
      </c>
    </row>
    <row r="60497" customFormat="false" ht="12" hidden="false" customHeight="false" outlineLevel="0" collapsed="false">
      <c r="BS60497" s="96" t="n">
        <f aca="false">BR60497-2.5</f>
        <v>-2.5</v>
      </c>
    </row>
    <row r="60498" customFormat="false" ht="12" hidden="false" customHeight="false" outlineLevel="0" collapsed="false">
      <c r="BS60498" s="96" t="n">
        <f aca="false">BR60498-2.5</f>
        <v>-2.5</v>
      </c>
    </row>
    <row r="60499" customFormat="false" ht="12" hidden="false" customHeight="false" outlineLevel="0" collapsed="false">
      <c r="BS60499" s="96" t="n">
        <f aca="false">BR60499-2.5</f>
        <v>-2.5</v>
      </c>
    </row>
    <row r="60500" customFormat="false" ht="12" hidden="false" customHeight="false" outlineLevel="0" collapsed="false">
      <c r="BS60500" s="96" t="n">
        <f aca="false">BR60500-2.5</f>
        <v>-2.5</v>
      </c>
    </row>
    <row r="60501" customFormat="false" ht="12" hidden="false" customHeight="false" outlineLevel="0" collapsed="false">
      <c r="BS60501" s="96" t="n">
        <f aca="false">BR60501-2.5</f>
        <v>-2.5</v>
      </c>
    </row>
    <row r="60502" customFormat="false" ht="12" hidden="false" customHeight="false" outlineLevel="0" collapsed="false">
      <c r="BS60502" s="96" t="n">
        <f aca="false">BR60502-2.5</f>
        <v>-2.5</v>
      </c>
    </row>
    <row r="60503" customFormat="false" ht="12" hidden="false" customHeight="false" outlineLevel="0" collapsed="false">
      <c r="BS60503" s="96" t="n">
        <f aca="false">BR60503-2.5</f>
        <v>-2.5</v>
      </c>
    </row>
    <row r="60504" customFormat="false" ht="12" hidden="false" customHeight="false" outlineLevel="0" collapsed="false">
      <c r="BS60504" s="96" t="n">
        <f aca="false">BR60504-2.5</f>
        <v>-2.5</v>
      </c>
    </row>
    <row r="60505" customFormat="false" ht="12" hidden="false" customHeight="false" outlineLevel="0" collapsed="false">
      <c r="BS60505" s="96" t="n">
        <f aca="false">BR60505-2.5</f>
        <v>-2.5</v>
      </c>
    </row>
    <row r="60506" customFormat="false" ht="12" hidden="false" customHeight="false" outlineLevel="0" collapsed="false">
      <c r="BS60506" s="96" t="n">
        <f aca="false">BR60506-2.5</f>
        <v>-2.5</v>
      </c>
    </row>
    <row r="60507" customFormat="false" ht="12" hidden="false" customHeight="false" outlineLevel="0" collapsed="false">
      <c r="BS60507" s="96" t="n">
        <f aca="false">BR60507-2.5</f>
        <v>-2.5</v>
      </c>
    </row>
    <row r="60508" customFormat="false" ht="12" hidden="false" customHeight="false" outlineLevel="0" collapsed="false">
      <c r="BS60508" s="96" t="n">
        <f aca="false">BR60508-2.5</f>
        <v>-2.5</v>
      </c>
    </row>
    <row r="60509" customFormat="false" ht="12" hidden="false" customHeight="false" outlineLevel="0" collapsed="false">
      <c r="BS60509" s="96" t="n">
        <f aca="false">BR60509-2.5</f>
        <v>-2.5</v>
      </c>
    </row>
    <row r="60510" customFormat="false" ht="12" hidden="false" customHeight="false" outlineLevel="0" collapsed="false">
      <c r="BS60510" s="96" t="n">
        <f aca="false">BR60510-2.5</f>
        <v>-2.5</v>
      </c>
    </row>
    <row r="60511" customFormat="false" ht="12" hidden="false" customHeight="false" outlineLevel="0" collapsed="false">
      <c r="BS60511" s="96" t="n">
        <f aca="false">BR60511-2.5</f>
        <v>-2.5</v>
      </c>
    </row>
    <row r="60512" customFormat="false" ht="12" hidden="false" customHeight="false" outlineLevel="0" collapsed="false">
      <c r="BS60512" s="96" t="n">
        <f aca="false">BR60512-2.5</f>
        <v>-2.5</v>
      </c>
    </row>
    <row r="60513" customFormat="false" ht="12" hidden="false" customHeight="false" outlineLevel="0" collapsed="false">
      <c r="BS60513" s="96" t="n">
        <f aca="false">BR60513-2.5</f>
        <v>-2.5</v>
      </c>
    </row>
    <row r="60514" customFormat="false" ht="12" hidden="false" customHeight="false" outlineLevel="0" collapsed="false">
      <c r="BS60514" s="96" t="n">
        <f aca="false">BR60514-2.5</f>
        <v>-2.5</v>
      </c>
    </row>
    <row r="60515" customFormat="false" ht="12" hidden="false" customHeight="false" outlineLevel="0" collapsed="false">
      <c r="BS60515" s="96" t="n">
        <f aca="false">BR60515-2.5</f>
        <v>-2.5</v>
      </c>
    </row>
    <row r="60516" customFormat="false" ht="12" hidden="false" customHeight="false" outlineLevel="0" collapsed="false">
      <c r="BS60516" s="96" t="n">
        <f aca="false">BR60516-2.5</f>
        <v>-2.5</v>
      </c>
    </row>
    <row r="60517" customFormat="false" ht="12" hidden="false" customHeight="false" outlineLevel="0" collapsed="false">
      <c r="BS60517" s="96" t="n">
        <f aca="false">BR60517-2.5</f>
        <v>-2.5</v>
      </c>
    </row>
    <row r="60518" customFormat="false" ht="12" hidden="false" customHeight="false" outlineLevel="0" collapsed="false">
      <c r="BS60518" s="96" t="n">
        <f aca="false">BR60518-2.5</f>
        <v>-2.5</v>
      </c>
    </row>
    <row r="60519" customFormat="false" ht="12" hidden="false" customHeight="false" outlineLevel="0" collapsed="false">
      <c r="BS60519" s="96" t="n">
        <f aca="false">BR60519-2.5</f>
        <v>-2.5</v>
      </c>
    </row>
    <row r="60520" customFormat="false" ht="12" hidden="false" customHeight="false" outlineLevel="0" collapsed="false">
      <c r="BS60520" s="96" t="n">
        <f aca="false">BR60520-2.5</f>
        <v>-2.5</v>
      </c>
    </row>
    <row r="60521" customFormat="false" ht="12" hidden="false" customHeight="false" outlineLevel="0" collapsed="false">
      <c r="BS60521" s="96" t="n">
        <f aca="false">BR60521-2.5</f>
        <v>-2.5</v>
      </c>
    </row>
    <row r="60522" customFormat="false" ht="12" hidden="false" customHeight="false" outlineLevel="0" collapsed="false">
      <c r="BS60522" s="96" t="n">
        <f aca="false">BR60522-2.5</f>
        <v>-2.5</v>
      </c>
    </row>
    <row r="60523" customFormat="false" ht="12" hidden="false" customHeight="false" outlineLevel="0" collapsed="false">
      <c r="BS60523" s="96" t="n">
        <f aca="false">BR60523-2.5</f>
        <v>-2.5</v>
      </c>
    </row>
    <row r="60524" customFormat="false" ht="12" hidden="false" customHeight="false" outlineLevel="0" collapsed="false">
      <c r="BS60524" s="96" t="n">
        <f aca="false">BR60524-2.5</f>
        <v>-2.5</v>
      </c>
    </row>
    <row r="60525" customFormat="false" ht="12" hidden="false" customHeight="false" outlineLevel="0" collapsed="false">
      <c r="BS60525" s="96" t="n">
        <f aca="false">BR60525-2.5</f>
        <v>-2.5</v>
      </c>
    </row>
    <row r="60526" customFormat="false" ht="12" hidden="false" customHeight="false" outlineLevel="0" collapsed="false">
      <c r="BS60526" s="96" t="n">
        <f aca="false">BR60526-2.5</f>
        <v>-2.5</v>
      </c>
    </row>
    <row r="60527" customFormat="false" ht="12" hidden="false" customHeight="false" outlineLevel="0" collapsed="false">
      <c r="BS60527" s="96" t="n">
        <f aca="false">BR60527-2.5</f>
        <v>-2.5</v>
      </c>
    </row>
    <row r="60528" customFormat="false" ht="12" hidden="false" customHeight="false" outlineLevel="0" collapsed="false">
      <c r="BS60528" s="96" t="n">
        <f aca="false">BR60528-2.5</f>
        <v>-2.5</v>
      </c>
    </row>
    <row r="60529" customFormat="false" ht="12" hidden="false" customHeight="false" outlineLevel="0" collapsed="false">
      <c r="BS60529" s="96" t="n">
        <f aca="false">BR60529-2.5</f>
        <v>-2.5</v>
      </c>
    </row>
    <row r="60530" customFormat="false" ht="12" hidden="false" customHeight="false" outlineLevel="0" collapsed="false">
      <c r="BS60530" s="96" t="n">
        <f aca="false">BR60530-2.5</f>
        <v>-2.5</v>
      </c>
    </row>
    <row r="60531" customFormat="false" ht="12" hidden="false" customHeight="false" outlineLevel="0" collapsed="false">
      <c r="BS60531" s="96" t="n">
        <f aca="false">BR60531-2.5</f>
        <v>-2.5</v>
      </c>
    </row>
    <row r="60532" customFormat="false" ht="12" hidden="false" customHeight="false" outlineLevel="0" collapsed="false">
      <c r="BS60532" s="96" t="n">
        <f aca="false">BR60532-2.5</f>
        <v>-2.5</v>
      </c>
    </row>
    <row r="60533" customFormat="false" ht="12" hidden="false" customHeight="false" outlineLevel="0" collapsed="false">
      <c r="BS60533" s="96" t="n">
        <f aca="false">BR60533-2.5</f>
        <v>-2.5</v>
      </c>
    </row>
    <row r="60534" customFormat="false" ht="12" hidden="false" customHeight="false" outlineLevel="0" collapsed="false">
      <c r="BS60534" s="96" t="n">
        <f aca="false">BR60534-2.5</f>
        <v>-2.5</v>
      </c>
    </row>
    <row r="60535" customFormat="false" ht="12" hidden="false" customHeight="false" outlineLevel="0" collapsed="false">
      <c r="BS60535" s="96" t="n">
        <f aca="false">BR60535-2.5</f>
        <v>-2.5</v>
      </c>
    </row>
    <row r="60536" customFormat="false" ht="12" hidden="false" customHeight="false" outlineLevel="0" collapsed="false">
      <c r="BS60536" s="96" t="n">
        <f aca="false">BR60536-2.5</f>
        <v>-2.5</v>
      </c>
    </row>
    <row r="60537" customFormat="false" ht="12" hidden="false" customHeight="false" outlineLevel="0" collapsed="false">
      <c r="BS60537" s="96" t="n">
        <f aca="false">BR60537-2.5</f>
        <v>-2.5</v>
      </c>
    </row>
    <row r="60538" customFormat="false" ht="12" hidden="false" customHeight="false" outlineLevel="0" collapsed="false">
      <c r="BS60538" s="96" t="n">
        <f aca="false">BR60538-2.5</f>
        <v>-2.5</v>
      </c>
    </row>
    <row r="60539" customFormat="false" ht="12" hidden="false" customHeight="false" outlineLevel="0" collapsed="false">
      <c r="BS60539" s="96" t="n">
        <f aca="false">BR60539-2.5</f>
        <v>-2.5</v>
      </c>
    </row>
    <row r="60540" customFormat="false" ht="12" hidden="false" customHeight="false" outlineLevel="0" collapsed="false">
      <c r="BS60540" s="96" t="n">
        <f aca="false">BR60540-2.5</f>
        <v>-2.5</v>
      </c>
    </row>
    <row r="60541" customFormat="false" ht="12" hidden="false" customHeight="false" outlineLevel="0" collapsed="false">
      <c r="BS60541" s="96" t="n">
        <f aca="false">BR60541-2.5</f>
        <v>-2.5</v>
      </c>
    </row>
    <row r="60542" customFormat="false" ht="12" hidden="false" customHeight="false" outlineLevel="0" collapsed="false">
      <c r="BS60542" s="96" t="n">
        <f aca="false">BR60542-2.5</f>
        <v>-2.5</v>
      </c>
    </row>
    <row r="60543" customFormat="false" ht="12" hidden="false" customHeight="false" outlineLevel="0" collapsed="false">
      <c r="BS60543" s="96" t="n">
        <f aca="false">BR60543-2.5</f>
        <v>-2.5</v>
      </c>
    </row>
    <row r="60544" customFormat="false" ht="12" hidden="false" customHeight="false" outlineLevel="0" collapsed="false">
      <c r="BS60544" s="96" t="n">
        <f aca="false">BR60544-2.5</f>
        <v>-2.5</v>
      </c>
    </row>
    <row r="60545" customFormat="false" ht="12" hidden="false" customHeight="false" outlineLevel="0" collapsed="false">
      <c r="BS60545" s="96" t="n">
        <f aca="false">BR60545-2.5</f>
        <v>-2.5</v>
      </c>
    </row>
    <row r="60546" customFormat="false" ht="12" hidden="false" customHeight="false" outlineLevel="0" collapsed="false">
      <c r="BS60546" s="96" t="n">
        <f aca="false">BR60546-2.5</f>
        <v>-2.5</v>
      </c>
    </row>
    <row r="60547" customFormat="false" ht="12" hidden="false" customHeight="false" outlineLevel="0" collapsed="false">
      <c r="BS60547" s="96" t="n">
        <f aca="false">BR60547-2.5</f>
        <v>-2.5</v>
      </c>
    </row>
    <row r="60548" customFormat="false" ht="12" hidden="false" customHeight="false" outlineLevel="0" collapsed="false">
      <c r="BS60548" s="96" t="n">
        <f aca="false">BR60548-2.5</f>
        <v>-2.5</v>
      </c>
    </row>
    <row r="60549" customFormat="false" ht="12" hidden="false" customHeight="false" outlineLevel="0" collapsed="false">
      <c r="BS60549" s="96" t="n">
        <f aca="false">BR60549-2.5</f>
        <v>-2.5</v>
      </c>
    </row>
    <row r="60550" customFormat="false" ht="12" hidden="false" customHeight="false" outlineLevel="0" collapsed="false">
      <c r="BS60550" s="96" t="n">
        <f aca="false">BR60550-2.5</f>
        <v>-2.5</v>
      </c>
    </row>
    <row r="60551" customFormat="false" ht="12" hidden="false" customHeight="false" outlineLevel="0" collapsed="false">
      <c r="BS60551" s="96" t="n">
        <f aca="false">BR60551-2.5</f>
        <v>-2.5</v>
      </c>
    </row>
    <row r="60552" customFormat="false" ht="12" hidden="false" customHeight="false" outlineLevel="0" collapsed="false">
      <c r="BS60552" s="96" t="n">
        <f aca="false">BR60552-2.5</f>
        <v>-2.5</v>
      </c>
    </row>
    <row r="60553" customFormat="false" ht="12" hidden="false" customHeight="false" outlineLevel="0" collapsed="false">
      <c r="BS60553" s="96" t="n">
        <f aca="false">BR60553-2.5</f>
        <v>-2.5</v>
      </c>
    </row>
    <row r="60554" customFormat="false" ht="12" hidden="false" customHeight="false" outlineLevel="0" collapsed="false">
      <c r="BS60554" s="96" t="n">
        <f aca="false">BR60554-2.5</f>
        <v>-2.5</v>
      </c>
    </row>
    <row r="60555" customFormat="false" ht="12" hidden="false" customHeight="false" outlineLevel="0" collapsed="false">
      <c r="BS60555" s="96" t="n">
        <f aca="false">BR60555-2.5</f>
        <v>-2.5</v>
      </c>
    </row>
    <row r="60556" customFormat="false" ht="12" hidden="false" customHeight="false" outlineLevel="0" collapsed="false">
      <c r="BS60556" s="96" t="n">
        <f aca="false">BR60556-2.5</f>
        <v>-2.5</v>
      </c>
    </row>
    <row r="60557" customFormat="false" ht="12" hidden="false" customHeight="false" outlineLevel="0" collapsed="false">
      <c r="BS60557" s="96" t="n">
        <f aca="false">BR60557-2.5</f>
        <v>-2.5</v>
      </c>
    </row>
    <row r="60558" customFormat="false" ht="12" hidden="false" customHeight="false" outlineLevel="0" collapsed="false">
      <c r="BS60558" s="96" t="n">
        <f aca="false">BR60558-2.5</f>
        <v>-2.5</v>
      </c>
    </row>
    <row r="60559" customFormat="false" ht="12" hidden="false" customHeight="false" outlineLevel="0" collapsed="false">
      <c r="BS60559" s="96" t="n">
        <f aca="false">BR60559-2.5</f>
        <v>-2.5</v>
      </c>
    </row>
    <row r="60560" customFormat="false" ht="12" hidden="false" customHeight="false" outlineLevel="0" collapsed="false">
      <c r="BS60560" s="96" t="n">
        <f aca="false">BR60560-2.5</f>
        <v>-2.5</v>
      </c>
    </row>
    <row r="60561" customFormat="false" ht="12" hidden="false" customHeight="false" outlineLevel="0" collapsed="false">
      <c r="BS60561" s="96" t="n">
        <f aca="false">BR60561-2.5</f>
        <v>-2.5</v>
      </c>
    </row>
    <row r="60562" customFormat="false" ht="12" hidden="false" customHeight="false" outlineLevel="0" collapsed="false">
      <c r="BS60562" s="96" t="n">
        <f aca="false">BR60562-2.5</f>
        <v>-2.5</v>
      </c>
    </row>
    <row r="60563" customFormat="false" ht="12" hidden="false" customHeight="false" outlineLevel="0" collapsed="false">
      <c r="BS60563" s="96" t="n">
        <f aca="false">BR60563-2.5</f>
        <v>-2.5</v>
      </c>
    </row>
    <row r="60564" customFormat="false" ht="12" hidden="false" customHeight="false" outlineLevel="0" collapsed="false">
      <c r="BS60564" s="96" t="n">
        <f aca="false">BR60564-2.5</f>
        <v>-2.5</v>
      </c>
    </row>
    <row r="60565" customFormat="false" ht="12" hidden="false" customHeight="false" outlineLevel="0" collapsed="false">
      <c r="BS60565" s="96" t="n">
        <f aca="false">BR60565-2.5</f>
        <v>-2.5</v>
      </c>
    </row>
    <row r="60566" customFormat="false" ht="12" hidden="false" customHeight="false" outlineLevel="0" collapsed="false">
      <c r="BS60566" s="96" t="n">
        <f aca="false">BR60566-2.5</f>
        <v>-2.5</v>
      </c>
    </row>
    <row r="60567" customFormat="false" ht="12" hidden="false" customHeight="false" outlineLevel="0" collapsed="false">
      <c r="BS60567" s="96" t="n">
        <f aca="false">BR60567-2.5</f>
        <v>-2.5</v>
      </c>
    </row>
    <row r="60568" customFormat="false" ht="12" hidden="false" customHeight="false" outlineLevel="0" collapsed="false">
      <c r="BS60568" s="96" t="n">
        <f aca="false">BR60568-2.5</f>
        <v>-2.5</v>
      </c>
    </row>
    <row r="60569" customFormat="false" ht="12" hidden="false" customHeight="false" outlineLevel="0" collapsed="false">
      <c r="BS60569" s="96" t="n">
        <f aca="false">BR60569-2.5</f>
        <v>-2.5</v>
      </c>
    </row>
    <row r="60570" customFormat="false" ht="12" hidden="false" customHeight="false" outlineLevel="0" collapsed="false">
      <c r="BS60570" s="96" t="n">
        <f aca="false">BR60570-2.5</f>
        <v>-2.5</v>
      </c>
    </row>
    <row r="60571" customFormat="false" ht="12" hidden="false" customHeight="false" outlineLevel="0" collapsed="false">
      <c r="BS60571" s="96" t="n">
        <f aca="false">BR60571-2.5</f>
        <v>-2.5</v>
      </c>
    </row>
    <row r="60572" customFormat="false" ht="12" hidden="false" customHeight="false" outlineLevel="0" collapsed="false">
      <c r="BS60572" s="96" t="n">
        <f aca="false">BR60572-2.5</f>
        <v>-2.5</v>
      </c>
    </row>
    <row r="60573" customFormat="false" ht="12" hidden="false" customHeight="false" outlineLevel="0" collapsed="false">
      <c r="BS60573" s="96" t="n">
        <f aca="false">BR60573-2.5</f>
        <v>-2.5</v>
      </c>
    </row>
    <row r="60574" customFormat="false" ht="12" hidden="false" customHeight="false" outlineLevel="0" collapsed="false">
      <c r="BS60574" s="96" t="n">
        <f aca="false">BR60574-2.5</f>
        <v>-2.5</v>
      </c>
    </row>
    <row r="60575" customFormat="false" ht="12" hidden="false" customHeight="false" outlineLevel="0" collapsed="false">
      <c r="BS60575" s="96" t="n">
        <f aca="false">BR60575-2.5</f>
        <v>-2.5</v>
      </c>
    </row>
    <row r="60576" customFormat="false" ht="12" hidden="false" customHeight="false" outlineLevel="0" collapsed="false">
      <c r="BS60576" s="96" t="n">
        <f aca="false">BR60576-2.5</f>
        <v>-2.5</v>
      </c>
    </row>
    <row r="60577" customFormat="false" ht="12" hidden="false" customHeight="false" outlineLevel="0" collapsed="false">
      <c r="BS60577" s="96" t="n">
        <f aca="false">BR60577-2.5</f>
        <v>-2.5</v>
      </c>
    </row>
    <row r="60578" customFormat="false" ht="12" hidden="false" customHeight="false" outlineLevel="0" collapsed="false">
      <c r="BS60578" s="96" t="n">
        <f aca="false">BR60578-2.5</f>
        <v>-2.5</v>
      </c>
    </row>
    <row r="60579" customFormat="false" ht="12" hidden="false" customHeight="false" outlineLevel="0" collapsed="false">
      <c r="BS60579" s="96" t="n">
        <f aca="false">BR60579-2.5</f>
        <v>-2.5</v>
      </c>
    </row>
    <row r="60580" customFormat="false" ht="12" hidden="false" customHeight="false" outlineLevel="0" collapsed="false">
      <c r="BS60580" s="96" t="n">
        <f aca="false">BR60580-2.5</f>
        <v>-2.5</v>
      </c>
    </row>
    <row r="60581" customFormat="false" ht="12" hidden="false" customHeight="false" outlineLevel="0" collapsed="false">
      <c r="BS60581" s="96" t="n">
        <f aca="false">BR60581-2.5</f>
        <v>-2.5</v>
      </c>
    </row>
    <row r="60582" customFormat="false" ht="12" hidden="false" customHeight="false" outlineLevel="0" collapsed="false">
      <c r="BS60582" s="96" t="n">
        <f aca="false">BR60582-2.5</f>
        <v>-2.5</v>
      </c>
    </row>
    <row r="60583" customFormat="false" ht="12" hidden="false" customHeight="false" outlineLevel="0" collapsed="false">
      <c r="BS60583" s="96" t="n">
        <f aca="false">BR60583-2.5</f>
        <v>-2.5</v>
      </c>
    </row>
    <row r="60584" customFormat="false" ht="12" hidden="false" customHeight="false" outlineLevel="0" collapsed="false">
      <c r="BS60584" s="96" t="n">
        <f aca="false">BR60584-2.5</f>
        <v>-2.5</v>
      </c>
    </row>
    <row r="60585" customFormat="false" ht="12" hidden="false" customHeight="false" outlineLevel="0" collapsed="false">
      <c r="BS60585" s="96" t="n">
        <f aca="false">BR60585-2.5</f>
        <v>-2.5</v>
      </c>
    </row>
    <row r="60586" customFormat="false" ht="12" hidden="false" customHeight="false" outlineLevel="0" collapsed="false">
      <c r="BS60586" s="96" t="n">
        <f aca="false">BR60586-2.5</f>
        <v>-2.5</v>
      </c>
    </row>
    <row r="60587" customFormat="false" ht="12" hidden="false" customHeight="false" outlineLevel="0" collapsed="false">
      <c r="BS60587" s="96" t="n">
        <f aca="false">BR60587-2.5</f>
        <v>-2.5</v>
      </c>
    </row>
    <row r="60588" customFormat="false" ht="12" hidden="false" customHeight="false" outlineLevel="0" collapsed="false">
      <c r="BS60588" s="96" t="n">
        <f aca="false">BR60588-2.5</f>
        <v>-2.5</v>
      </c>
    </row>
    <row r="60589" customFormat="false" ht="12" hidden="false" customHeight="false" outlineLevel="0" collapsed="false">
      <c r="BS60589" s="96" t="n">
        <f aca="false">BR60589-2.5</f>
        <v>-2.5</v>
      </c>
    </row>
    <row r="60590" customFormat="false" ht="12" hidden="false" customHeight="false" outlineLevel="0" collapsed="false">
      <c r="BS60590" s="96" t="n">
        <f aca="false">BR60590-2.5</f>
        <v>-2.5</v>
      </c>
    </row>
    <row r="60591" customFormat="false" ht="12" hidden="false" customHeight="false" outlineLevel="0" collapsed="false">
      <c r="BS60591" s="96" t="n">
        <f aca="false">BR60591-2.5</f>
        <v>-2.5</v>
      </c>
    </row>
    <row r="60592" customFormat="false" ht="12" hidden="false" customHeight="false" outlineLevel="0" collapsed="false">
      <c r="BS60592" s="96" t="n">
        <f aca="false">BR60592-2.5</f>
        <v>-2.5</v>
      </c>
    </row>
    <row r="60593" customFormat="false" ht="12" hidden="false" customHeight="false" outlineLevel="0" collapsed="false">
      <c r="BS60593" s="96" t="n">
        <f aca="false">BR60593-2.5</f>
        <v>-2.5</v>
      </c>
    </row>
    <row r="60594" customFormat="false" ht="12" hidden="false" customHeight="false" outlineLevel="0" collapsed="false">
      <c r="BS60594" s="96" t="n">
        <f aca="false">BR60594-2.5</f>
        <v>-2.5</v>
      </c>
    </row>
    <row r="60595" customFormat="false" ht="12" hidden="false" customHeight="false" outlineLevel="0" collapsed="false">
      <c r="BS60595" s="96" t="n">
        <f aca="false">BR60595-2.5</f>
        <v>-2.5</v>
      </c>
    </row>
    <row r="60596" customFormat="false" ht="12" hidden="false" customHeight="false" outlineLevel="0" collapsed="false">
      <c r="BS60596" s="96" t="n">
        <f aca="false">BR60596-2.5</f>
        <v>-2.5</v>
      </c>
    </row>
    <row r="60597" customFormat="false" ht="12" hidden="false" customHeight="false" outlineLevel="0" collapsed="false">
      <c r="BS60597" s="96" t="n">
        <f aca="false">BR60597-2.5</f>
        <v>-2.5</v>
      </c>
    </row>
    <row r="60598" customFormat="false" ht="12" hidden="false" customHeight="false" outlineLevel="0" collapsed="false">
      <c r="BS60598" s="96" t="n">
        <f aca="false">BR60598-2.5</f>
        <v>-2.5</v>
      </c>
    </row>
    <row r="60599" customFormat="false" ht="12" hidden="false" customHeight="false" outlineLevel="0" collapsed="false">
      <c r="BS60599" s="96" t="n">
        <f aca="false">BR60599-2.5</f>
        <v>-2.5</v>
      </c>
    </row>
    <row r="60600" customFormat="false" ht="12" hidden="false" customHeight="false" outlineLevel="0" collapsed="false">
      <c r="BS60600" s="96" t="n">
        <f aca="false">BR60600-2.5</f>
        <v>-2.5</v>
      </c>
    </row>
    <row r="60601" customFormat="false" ht="12" hidden="false" customHeight="false" outlineLevel="0" collapsed="false">
      <c r="BS60601" s="96" t="n">
        <f aca="false">BR60601-2.5</f>
        <v>-2.5</v>
      </c>
    </row>
    <row r="60602" customFormat="false" ht="12" hidden="false" customHeight="false" outlineLevel="0" collapsed="false">
      <c r="BS60602" s="96" t="n">
        <f aca="false">BR60602-2.5</f>
        <v>-2.5</v>
      </c>
    </row>
    <row r="60603" customFormat="false" ht="12" hidden="false" customHeight="false" outlineLevel="0" collapsed="false">
      <c r="BS60603" s="96" t="n">
        <f aca="false">BR60603-2.5</f>
        <v>-2.5</v>
      </c>
    </row>
    <row r="60604" customFormat="false" ht="12" hidden="false" customHeight="false" outlineLevel="0" collapsed="false">
      <c r="BS60604" s="96" t="n">
        <f aca="false">BR60604-2.5</f>
        <v>-2.5</v>
      </c>
    </row>
    <row r="60605" customFormat="false" ht="12" hidden="false" customHeight="false" outlineLevel="0" collapsed="false">
      <c r="BS60605" s="96" t="n">
        <f aca="false">BR60605-2.5</f>
        <v>-2.5</v>
      </c>
    </row>
    <row r="60606" customFormat="false" ht="12" hidden="false" customHeight="false" outlineLevel="0" collapsed="false">
      <c r="BS60606" s="96" t="n">
        <f aca="false">BR60606-2.5</f>
        <v>-2.5</v>
      </c>
    </row>
    <row r="60607" customFormat="false" ht="12" hidden="false" customHeight="false" outlineLevel="0" collapsed="false">
      <c r="BS60607" s="96" t="n">
        <f aca="false">BR60607-2.5</f>
        <v>-2.5</v>
      </c>
    </row>
    <row r="60608" customFormat="false" ht="12" hidden="false" customHeight="false" outlineLevel="0" collapsed="false">
      <c r="BS60608" s="96" t="n">
        <f aca="false">BR60608-2.5</f>
        <v>-2.5</v>
      </c>
    </row>
    <row r="60609" customFormat="false" ht="12" hidden="false" customHeight="false" outlineLevel="0" collapsed="false">
      <c r="BS60609" s="96" t="n">
        <f aca="false">BR60609-2.5</f>
        <v>-2.5</v>
      </c>
    </row>
    <row r="60610" customFormat="false" ht="12" hidden="false" customHeight="false" outlineLevel="0" collapsed="false">
      <c r="BS60610" s="96" t="n">
        <f aca="false">BR60610-2.5</f>
        <v>-2.5</v>
      </c>
    </row>
    <row r="60611" customFormat="false" ht="12" hidden="false" customHeight="false" outlineLevel="0" collapsed="false">
      <c r="BS60611" s="96" t="n">
        <f aca="false">BR60611-2.5</f>
        <v>-2.5</v>
      </c>
    </row>
    <row r="60612" customFormat="false" ht="12" hidden="false" customHeight="false" outlineLevel="0" collapsed="false">
      <c r="BS60612" s="96" t="n">
        <f aca="false">BR60612-2.5</f>
        <v>-2.5</v>
      </c>
    </row>
    <row r="60613" customFormat="false" ht="12" hidden="false" customHeight="false" outlineLevel="0" collapsed="false">
      <c r="BS60613" s="96" t="n">
        <f aca="false">BR60613-2.5</f>
        <v>-2.5</v>
      </c>
    </row>
    <row r="60614" customFormat="false" ht="12" hidden="false" customHeight="false" outlineLevel="0" collapsed="false">
      <c r="BS60614" s="96" t="n">
        <f aca="false">BR60614-2.5</f>
        <v>-2.5</v>
      </c>
    </row>
    <row r="60615" customFormat="false" ht="12" hidden="false" customHeight="false" outlineLevel="0" collapsed="false">
      <c r="BS60615" s="96" t="n">
        <f aca="false">BR60615-2.5</f>
        <v>-2.5</v>
      </c>
    </row>
    <row r="60616" customFormat="false" ht="12" hidden="false" customHeight="false" outlineLevel="0" collapsed="false">
      <c r="BS60616" s="96" t="n">
        <f aca="false">BR60616-2.5</f>
        <v>-2.5</v>
      </c>
    </row>
    <row r="60617" customFormat="false" ht="12" hidden="false" customHeight="false" outlineLevel="0" collapsed="false">
      <c r="BS60617" s="96" t="n">
        <f aca="false">BR60617-2.5</f>
        <v>-2.5</v>
      </c>
    </row>
    <row r="60618" customFormat="false" ht="12" hidden="false" customHeight="false" outlineLevel="0" collapsed="false">
      <c r="BS60618" s="96" t="n">
        <f aca="false">BR60618-2.5</f>
        <v>-2.5</v>
      </c>
    </row>
    <row r="60619" customFormat="false" ht="12" hidden="false" customHeight="false" outlineLevel="0" collapsed="false">
      <c r="BS60619" s="96" t="n">
        <f aca="false">BR60619-2.5</f>
        <v>-2.5</v>
      </c>
    </row>
    <row r="60620" customFormat="false" ht="12" hidden="false" customHeight="false" outlineLevel="0" collapsed="false">
      <c r="BS60620" s="96" t="n">
        <f aca="false">BR60620-2.5</f>
        <v>-2.5</v>
      </c>
    </row>
    <row r="60621" customFormat="false" ht="12" hidden="false" customHeight="false" outlineLevel="0" collapsed="false">
      <c r="BS60621" s="96" t="n">
        <f aca="false">BR60621-2.5</f>
        <v>-2.5</v>
      </c>
    </row>
    <row r="60622" customFormat="false" ht="12" hidden="false" customHeight="false" outlineLevel="0" collapsed="false">
      <c r="BS60622" s="96" t="n">
        <f aca="false">BR60622-2.5</f>
        <v>-2.5</v>
      </c>
    </row>
    <row r="60623" customFormat="false" ht="12" hidden="false" customHeight="false" outlineLevel="0" collapsed="false">
      <c r="BS60623" s="96" t="n">
        <f aca="false">BR60623-2.5</f>
        <v>-2.5</v>
      </c>
    </row>
    <row r="60624" customFormat="false" ht="12" hidden="false" customHeight="false" outlineLevel="0" collapsed="false">
      <c r="BS60624" s="96" t="n">
        <f aca="false">BR60624-2.5</f>
        <v>-2.5</v>
      </c>
    </row>
    <row r="60625" customFormat="false" ht="12" hidden="false" customHeight="false" outlineLevel="0" collapsed="false">
      <c r="BS60625" s="96" t="n">
        <f aca="false">BR60625-2.5</f>
        <v>-2.5</v>
      </c>
    </row>
    <row r="60626" customFormat="false" ht="12" hidden="false" customHeight="false" outlineLevel="0" collapsed="false">
      <c r="BS60626" s="96" t="n">
        <f aca="false">BR60626-2.5</f>
        <v>-2.5</v>
      </c>
    </row>
    <row r="60627" customFormat="false" ht="12" hidden="false" customHeight="false" outlineLevel="0" collapsed="false">
      <c r="BS60627" s="96" t="n">
        <f aca="false">BR60627-2.5</f>
        <v>-2.5</v>
      </c>
    </row>
    <row r="60628" customFormat="false" ht="12" hidden="false" customHeight="false" outlineLevel="0" collapsed="false">
      <c r="BS60628" s="96" t="n">
        <f aca="false">BR60628-2.5</f>
        <v>-2.5</v>
      </c>
    </row>
    <row r="60629" customFormat="false" ht="12" hidden="false" customHeight="false" outlineLevel="0" collapsed="false">
      <c r="BS60629" s="96" t="n">
        <f aca="false">BR60629-2.5</f>
        <v>-2.5</v>
      </c>
    </row>
    <row r="60630" customFormat="false" ht="12" hidden="false" customHeight="false" outlineLevel="0" collapsed="false">
      <c r="BS60630" s="96" t="n">
        <f aca="false">BR60630-2.5</f>
        <v>-2.5</v>
      </c>
    </row>
    <row r="60631" customFormat="false" ht="12" hidden="false" customHeight="false" outlineLevel="0" collapsed="false">
      <c r="BS60631" s="96" t="n">
        <f aca="false">BR60631-2.5</f>
        <v>-2.5</v>
      </c>
    </row>
    <row r="60632" customFormat="false" ht="12" hidden="false" customHeight="false" outlineLevel="0" collapsed="false">
      <c r="BS60632" s="96" t="n">
        <f aca="false">BR60632-2.5</f>
        <v>-2.5</v>
      </c>
    </row>
    <row r="60633" customFormat="false" ht="12" hidden="false" customHeight="false" outlineLevel="0" collapsed="false">
      <c r="BS60633" s="96" t="n">
        <f aca="false">BR60633-2.5</f>
        <v>-2.5</v>
      </c>
    </row>
    <row r="60634" customFormat="false" ht="12" hidden="false" customHeight="false" outlineLevel="0" collapsed="false">
      <c r="BS60634" s="96" t="n">
        <f aca="false">BR60634-2.5</f>
        <v>-2.5</v>
      </c>
    </row>
    <row r="60635" customFormat="false" ht="12" hidden="false" customHeight="false" outlineLevel="0" collapsed="false">
      <c r="BS60635" s="96" t="n">
        <f aca="false">BR60635-2.5</f>
        <v>-2.5</v>
      </c>
    </row>
    <row r="60636" customFormat="false" ht="12" hidden="false" customHeight="false" outlineLevel="0" collapsed="false">
      <c r="BS60636" s="96" t="n">
        <f aca="false">BR60636-2.5</f>
        <v>-2.5</v>
      </c>
    </row>
    <row r="60637" customFormat="false" ht="12" hidden="false" customHeight="false" outlineLevel="0" collapsed="false">
      <c r="BS60637" s="96" t="n">
        <f aca="false">BR60637-2.5</f>
        <v>-2.5</v>
      </c>
    </row>
    <row r="60638" customFormat="false" ht="12" hidden="false" customHeight="false" outlineLevel="0" collapsed="false">
      <c r="BS60638" s="96" t="n">
        <f aca="false">BR60638-2.5</f>
        <v>-2.5</v>
      </c>
    </row>
    <row r="60639" customFormat="false" ht="12" hidden="false" customHeight="false" outlineLevel="0" collapsed="false">
      <c r="BS60639" s="96" t="n">
        <f aca="false">BR60639-2.5</f>
        <v>-2.5</v>
      </c>
    </row>
    <row r="60640" customFormat="false" ht="12" hidden="false" customHeight="false" outlineLevel="0" collapsed="false">
      <c r="BS60640" s="96" t="n">
        <f aca="false">BR60640-2.5</f>
        <v>-2.5</v>
      </c>
    </row>
    <row r="60641" customFormat="false" ht="12" hidden="false" customHeight="false" outlineLevel="0" collapsed="false">
      <c r="BS60641" s="96" t="n">
        <f aca="false">BR60641-2.5</f>
        <v>-2.5</v>
      </c>
    </row>
    <row r="60642" customFormat="false" ht="12" hidden="false" customHeight="false" outlineLevel="0" collapsed="false">
      <c r="BS60642" s="96" t="n">
        <f aca="false">BR60642-2.5</f>
        <v>-2.5</v>
      </c>
    </row>
    <row r="60643" customFormat="false" ht="12" hidden="false" customHeight="false" outlineLevel="0" collapsed="false">
      <c r="BS60643" s="96" t="n">
        <f aca="false">BR60643-2.5</f>
        <v>-2.5</v>
      </c>
    </row>
    <row r="60644" customFormat="false" ht="12" hidden="false" customHeight="false" outlineLevel="0" collapsed="false">
      <c r="BS60644" s="96" t="n">
        <f aca="false">BR60644-2.5</f>
        <v>-2.5</v>
      </c>
    </row>
    <row r="60645" customFormat="false" ht="12" hidden="false" customHeight="false" outlineLevel="0" collapsed="false">
      <c r="BS60645" s="96" t="n">
        <f aca="false">BR60645-2.5</f>
        <v>-2.5</v>
      </c>
    </row>
    <row r="60646" customFormat="false" ht="12" hidden="false" customHeight="false" outlineLevel="0" collapsed="false">
      <c r="BS60646" s="96" t="n">
        <f aca="false">BR60646-2.5</f>
        <v>-2.5</v>
      </c>
    </row>
    <row r="60647" customFormat="false" ht="12" hidden="false" customHeight="false" outlineLevel="0" collapsed="false">
      <c r="BS60647" s="96" t="n">
        <f aca="false">BR60647-2.5</f>
        <v>-2.5</v>
      </c>
    </row>
    <row r="60648" customFormat="false" ht="12" hidden="false" customHeight="false" outlineLevel="0" collapsed="false">
      <c r="BS60648" s="96" t="n">
        <f aca="false">BR60648-2.5</f>
        <v>-2.5</v>
      </c>
    </row>
    <row r="60649" customFormat="false" ht="12" hidden="false" customHeight="false" outlineLevel="0" collapsed="false">
      <c r="BS60649" s="96" t="n">
        <f aca="false">BR60649-2.5</f>
        <v>-2.5</v>
      </c>
    </row>
    <row r="60650" customFormat="false" ht="12" hidden="false" customHeight="false" outlineLevel="0" collapsed="false">
      <c r="BS60650" s="96" t="n">
        <f aca="false">BR60650-2.5</f>
        <v>-2.5</v>
      </c>
    </row>
    <row r="60651" customFormat="false" ht="12" hidden="false" customHeight="false" outlineLevel="0" collapsed="false">
      <c r="BS60651" s="96" t="n">
        <f aca="false">BR60651-2.5</f>
        <v>-2.5</v>
      </c>
    </row>
    <row r="60652" customFormat="false" ht="12" hidden="false" customHeight="false" outlineLevel="0" collapsed="false">
      <c r="BS60652" s="96" t="n">
        <f aca="false">BR60652-2.5</f>
        <v>-2.5</v>
      </c>
    </row>
    <row r="60653" customFormat="false" ht="12" hidden="false" customHeight="false" outlineLevel="0" collapsed="false">
      <c r="BS60653" s="96" t="n">
        <f aca="false">BR60653-2.5</f>
        <v>-2.5</v>
      </c>
    </row>
    <row r="60654" customFormat="false" ht="12" hidden="false" customHeight="false" outlineLevel="0" collapsed="false">
      <c r="BS60654" s="96" t="n">
        <f aca="false">BR60654-2.5</f>
        <v>-2.5</v>
      </c>
    </row>
    <row r="60655" customFormat="false" ht="12" hidden="false" customHeight="false" outlineLevel="0" collapsed="false">
      <c r="BS60655" s="96" t="n">
        <f aca="false">BR60655-2.5</f>
        <v>-2.5</v>
      </c>
    </row>
    <row r="60656" customFormat="false" ht="12" hidden="false" customHeight="false" outlineLevel="0" collapsed="false">
      <c r="BS60656" s="96" t="n">
        <f aca="false">BR60656-2.5</f>
        <v>-2.5</v>
      </c>
    </row>
    <row r="60657" customFormat="false" ht="12" hidden="false" customHeight="false" outlineLevel="0" collapsed="false">
      <c r="BS60657" s="96" t="n">
        <f aca="false">BR60657-2.5</f>
        <v>-2.5</v>
      </c>
    </row>
    <row r="60658" customFormat="false" ht="12" hidden="false" customHeight="false" outlineLevel="0" collapsed="false">
      <c r="BS60658" s="96" t="n">
        <f aca="false">BR60658-2.5</f>
        <v>-2.5</v>
      </c>
    </row>
    <row r="60659" customFormat="false" ht="12" hidden="false" customHeight="false" outlineLevel="0" collapsed="false">
      <c r="BS60659" s="96" t="n">
        <f aca="false">BR60659-2.5</f>
        <v>-2.5</v>
      </c>
    </row>
    <row r="60660" customFormat="false" ht="12" hidden="false" customHeight="false" outlineLevel="0" collapsed="false">
      <c r="BS60660" s="96" t="n">
        <f aca="false">BR60660-2.5</f>
        <v>-2.5</v>
      </c>
    </row>
    <row r="60661" customFormat="false" ht="12" hidden="false" customHeight="false" outlineLevel="0" collapsed="false">
      <c r="BS60661" s="96" t="n">
        <f aca="false">BR60661-2.5</f>
        <v>-2.5</v>
      </c>
    </row>
    <row r="60662" customFormat="false" ht="12" hidden="false" customHeight="false" outlineLevel="0" collapsed="false">
      <c r="BS60662" s="96" t="n">
        <f aca="false">BR60662-2.5</f>
        <v>-2.5</v>
      </c>
    </row>
    <row r="60663" customFormat="false" ht="12" hidden="false" customHeight="false" outlineLevel="0" collapsed="false">
      <c r="BS60663" s="96" t="n">
        <f aca="false">BR60663-2.5</f>
        <v>-2.5</v>
      </c>
    </row>
    <row r="60664" customFormat="false" ht="12" hidden="false" customHeight="false" outlineLevel="0" collapsed="false">
      <c r="BS60664" s="96" t="n">
        <f aca="false">BR60664-2.5</f>
        <v>-2.5</v>
      </c>
    </row>
    <row r="60665" customFormat="false" ht="12" hidden="false" customHeight="false" outlineLevel="0" collapsed="false">
      <c r="BS60665" s="96" t="n">
        <f aca="false">BR60665-2.5</f>
        <v>-2.5</v>
      </c>
    </row>
    <row r="60666" customFormat="false" ht="12" hidden="false" customHeight="false" outlineLevel="0" collapsed="false">
      <c r="BS60666" s="96" t="n">
        <f aca="false">BR60666-2.5</f>
        <v>-2.5</v>
      </c>
    </row>
    <row r="60667" customFormat="false" ht="12" hidden="false" customHeight="false" outlineLevel="0" collapsed="false">
      <c r="BS60667" s="96" t="n">
        <f aca="false">BR60667-2.5</f>
        <v>-2.5</v>
      </c>
    </row>
    <row r="60668" customFormat="false" ht="12" hidden="false" customHeight="false" outlineLevel="0" collapsed="false">
      <c r="BS60668" s="96" t="n">
        <f aca="false">BR60668-2.5</f>
        <v>-2.5</v>
      </c>
    </row>
    <row r="60669" customFormat="false" ht="12" hidden="false" customHeight="false" outlineLevel="0" collapsed="false">
      <c r="BS60669" s="96" t="n">
        <f aca="false">BR60669-2.5</f>
        <v>-2.5</v>
      </c>
    </row>
    <row r="60670" customFormat="false" ht="12" hidden="false" customHeight="false" outlineLevel="0" collapsed="false">
      <c r="BS60670" s="96" t="n">
        <f aca="false">BR60670-2.5</f>
        <v>-2.5</v>
      </c>
    </row>
    <row r="60671" customFormat="false" ht="12" hidden="false" customHeight="false" outlineLevel="0" collapsed="false">
      <c r="BS60671" s="96" t="n">
        <f aca="false">BR60671-2.5</f>
        <v>-2.5</v>
      </c>
    </row>
    <row r="60672" customFormat="false" ht="12" hidden="false" customHeight="false" outlineLevel="0" collapsed="false">
      <c r="BS60672" s="96" t="n">
        <f aca="false">BR60672-2.5</f>
        <v>-2.5</v>
      </c>
    </row>
    <row r="60673" customFormat="false" ht="12" hidden="false" customHeight="false" outlineLevel="0" collapsed="false">
      <c r="BS60673" s="96" t="n">
        <f aca="false">BR60673-2.5</f>
        <v>-2.5</v>
      </c>
    </row>
    <row r="60674" customFormat="false" ht="12" hidden="false" customHeight="false" outlineLevel="0" collapsed="false">
      <c r="BS60674" s="96" t="n">
        <f aca="false">BR60674-2.5</f>
        <v>-2.5</v>
      </c>
    </row>
    <row r="60675" customFormat="false" ht="12" hidden="false" customHeight="false" outlineLevel="0" collapsed="false">
      <c r="BS60675" s="96" t="n">
        <f aca="false">BR60675-2.5</f>
        <v>-2.5</v>
      </c>
    </row>
    <row r="60676" customFormat="false" ht="12" hidden="false" customHeight="false" outlineLevel="0" collapsed="false">
      <c r="BS60676" s="96" t="n">
        <f aca="false">BR60676-2.5</f>
        <v>-2.5</v>
      </c>
    </row>
    <row r="60677" customFormat="false" ht="12" hidden="false" customHeight="false" outlineLevel="0" collapsed="false">
      <c r="BS60677" s="96" t="n">
        <f aca="false">BR60677-2.5</f>
        <v>-2.5</v>
      </c>
    </row>
    <row r="60678" customFormat="false" ht="12" hidden="false" customHeight="false" outlineLevel="0" collapsed="false">
      <c r="BS60678" s="96" t="n">
        <f aca="false">BR60678-2.5</f>
        <v>-2.5</v>
      </c>
    </row>
    <row r="60679" customFormat="false" ht="12" hidden="false" customHeight="false" outlineLevel="0" collapsed="false">
      <c r="BS60679" s="96" t="n">
        <f aca="false">BR60679-2.5</f>
        <v>-2.5</v>
      </c>
    </row>
    <row r="60680" customFormat="false" ht="12" hidden="false" customHeight="false" outlineLevel="0" collapsed="false">
      <c r="BS60680" s="96" t="n">
        <f aca="false">BR60680-2.5</f>
        <v>-2.5</v>
      </c>
    </row>
    <row r="60681" customFormat="false" ht="12" hidden="false" customHeight="false" outlineLevel="0" collapsed="false">
      <c r="BS60681" s="96" t="n">
        <f aca="false">BR60681-2.5</f>
        <v>-2.5</v>
      </c>
    </row>
    <row r="60682" customFormat="false" ht="12" hidden="false" customHeight="false" outlineLevel="0" collapsed="false">
      <c r="BS60682" s="96" t="n">
        <f aca="false">BR60682-2.5</f>
        <v>-2.5</v>
      </c>
    </row>
    <row r="60683" customFormat="false" ht="12" hidden="false" customHeight="false" outlineLevel="0" collapsed="false">
      <c r="BS60683" s="96" t="n">
        <f aca="false">BR60683-2.5</f>
        <v>-2.5</v>
      </c>
    </row>
    <row r="60684" customFormat="false" ht="12" hidden="false" customHeight="false" outlineLevel="0" collapsed="false">
      <c r="BS60684" s="96" t="n">
        <f aca="false">BR60684-2.5</f>
        <v>-2.5</v>
      </c>
    </row>
    <row r="60685" customFormat="false" ht="12" hidden="false" customHeight="false" outlineLevel="0" collapsed="false">
      <c r="BS60685" s="96" t="n">
        <f aca="false">BR60685-2.5</f>
        <v>-2.5</v>
      </c>
    </row>
    <row r="60686" customFormat="false" ht="12" hidden="false" customHeight="false" outlineLevel="0" collapsed="false">
      <c r="BS60686" s="96" t="n">
        <f aca="false">BR60686-2.5</f>
        <v>-2.5</v>
      </c>
    </row>
    <row r="60687" customFormat="false" ht="12" hidden="false" customHeight="false" outlineLevel="0" collapsed="false">
      <c r="BS60687" s="96" t="n">
        <f aca="false">BR60687-2.5</f>
        <v>-2.5</v>
      </c>
    </row>
    <row r="60688" customFormat="false" ht="12" hidden="false" customHeight="false" outlineLevel="0" collapsed="false">
      <c r="BS60688" s="96" t="n">
        <f aca="false">BR60688-2.5</f>
        <v>-2.5</v>
      </c>
    </row>
    <row r="60689" customFormat="false" ht="12" hidden="false" customHeight="false" outlineLevel="0" collapsed="false">
      <c r="BS60689" s="96" t="n">
        <f aca="false">BR60689-2.5</f>
        <v>-2.5</v>
      </c>
    </row>
    <row r="60690" customFormat="false" ht="12" hidden="false" customHeight="false" outlineLevel="0" collapsed="false">
      <c r="BS60690" s="96" t="n">
        <f aca="false">BR60690-2.5</f>
        <v>-2.5</v>
      </c>
    </row>
    <row r="60691" customFormat="false" ht="12" hidden="false" customHeight="false" outlineLevel="0" collapsed="false">
      <c r="BS60691" s="96" t="n">
        <f aca="false">BR60691-2.5</f>
        <v>-2.5</v>
      </c>
    </row>
    <row r="60692" customFormat="false" ht="12" hidden="false" customHeight="false" outlineLevel="0" collapsed="false">
      <c r="BS60692" s="96" t="n">
        <f aca="false">BR60692-2.5</f>
        <v>-2.5</v>
      </c>
    </row>
    <row r="60693" customFormat="false" ht="12" hidden="false" customHeight="false" outlineLevel="0" collapsed="false">
      <c r="BS60693" s="96" t="n">
        <f aca="false">BR60693-2.5</f>
        <v>-2.5</v>
      </c>
    </row>
    <row r="60694" customFormat="false" ht="12" hidden="false" customHeight="false" outlineLevel="0" collapsed="false">
      <c r="BS60694" s="96" t="n">
        <f aca="false">BR60694-2.5</f>
        <v>-2.5</v>
      </c>
    </row>
    <row r="60695" customFormat="false" ht="12" hidden="false" customHeight="false" outlineLevel="0" collapsed="false">
      <c r="BS60695" s="96" t="n">
        <f aca="false">BR60695-2.5</f>
        <v>-2.5</v>
      </c>
    </row>
    <row r="60696" customFormat="false" ht="12" hidden="false" customHeight="false" outlineLevel="0" collapsed="false">
      <c r="BS60696" s="96" t="n">
        <f aca="false">BR60696-2.5</f>
        <v>-2.5</v>
      </c>
    </row>
    <row r="60697" customFormat="false" ht="12" hidden="false" customHeight="false" outlineLevel="0" collapsed="false">
      <c r="BS60697" s="96" t="n">
        <f aca="false">BR60697-2.5</f>
        <v>-2.5</v>
      </c>
    </row>
    <row r="60698" customFormat="false" ht="12" hidden="false" customHeight="false" outlineLevel="0" collapsed="false">
      <c r="BS60698" s="96" t="n">
        <f aca="false">BR60698-2.5</f>
        <v>-2.5</v>
      </c>
    </row>
    <row r="60699" customFormat="false" ht="12" hidden="false" customHeight="false" outlineLevel="0" collapsed="false">
      <c r="BS60699" s="96" t="n">
        <f aca="false">BR60699-2.5</f>
        <v>-2.5</v>
      </c>
    </row>
    <row r="60700" customFormat="false" ht="12" hidden="false" customHeight="false" outlineLevel="0" collapsed="false">
      <c r="BS60700" s="96" t="n">
        <f aca="false">BR60700-2.5</f>
        <v>-2.5</v>
      </c>
    </row>
    <row r="60701" customFormat="false" ht="12" hidden="false" customHeight="false" outlineLevel="0" collapsed="false">
      <c r="BS60701" s="96" t="n">
        <f aca="false">BR60701-2.5</f>
        <v>-2.5</v>
      </c>
    </row>
    <row r="60702" customFormat="false" ht="12" hidden="false" customHeight="false" outlineLevel="0" collapsed="false">
      <c r="BS60702" s="96" t="n">
        <f aca="false">BR60702-2.5</f>
        <v>-2.5</v>
      </c>
    </row>
    <row r="60703" customFormat="false" ht="12" hidden="false" customHeight="false" outlineLevel="0" collapsed="false">
      <c r="BS60703" s="96" t="n">
        <f aca="false">BR60703-2.5</f>
        <v>-2.5</v>
      </c>
    </row>
    <row r="60704" customFormat="false" ht="12" hidden="false" customHeight="false" outlineLevel="0" collapsed="false">
      <c r="BS60704" s="96" t="n">
        <f aca="false">BR60704-2.5</f>
        <v>-2.5</v>
      </c>
    </row>
    <row r="60705" customFormat="false" ht="12" hidden="false" customHeight="false" outlineLevel="0" collapsed="false">
      <c r="BS60705" s="96" t="n">
        <f aca="false">BR60705-2.5</f>
        <v>-2.5</v>
      </c>
    </row>
    <row r="60706" customFormat="false" ht="12" hidden="false" customHeight="false" outlineLevel="0" collapsed="false">
      <c r="BS60706" s="96" t="n">
        <f aca="false">BR60706-2.5</f>
        <v>-2.5</v>
      </c>
    </row>
    <row r="60707" customFormat="false" ht="12" hidden="false" customHeight="false" outlineLevel="0" collapsed="false">
      <c r="BS60707" s="96" t="n">
        <f aca="false">BR60707-2.5</f>
        <v>-2.5</v>
      </c>
    </row>
    <row r="60708" customFormat="false" ht="12" hidden="false" customHeight="false" outlineLevel="0" collapsed="false">
      <c r="BS60708" s="96" t="n">
        <f aca="false">BR60708-2.5</f>
        <v>-2.5</v>
      </c>
    </row>
    <row r="60709" customFormat="false" ht="12" hidden="false" customHeight="false" outlineLevel="0" collapsed="false">
      <c r="BS60709" s="96" t="n">
        <f aca="false">BR60709-2.5</f>
        <v>-2.5</v>
      </c>
    </row>
    <row r="60710" customFormat="false" ht="12" hidden="false" customHeight="false" outlineLevel="0" collapsed="false">
      <c r="BS60710" s="96" t="n">
        <f aca="false">BR60710-2.5</f>
        <v>-2.5</v>
      </c>
    </row>
    <row r="60711" customFormat="false" ht="12" hidden="false" customHeight="false" outlineLevel="0" collapsed="false">
      <c r="BS60711" s="96" t="n">
        <f aca="false">BR60711-2.5</f>
        <v>-2.5</v>
      </c>
    </row>
    <row r="60712" customFormat="false" ht="12" hidden="false" customHeight="false" outlineLevel="0" collapsed="false">
      <c r="BS60712" s="96" t="n">
        <f aca="false">BR60712-2.5</f>
        <v>-2.5</v>
      </c>
    </row>
    <row r="60713" customFormat="false" ht="12" hidden="false" customHeight="false" outlineLevel="0" collapsed="false">
      <c r="BS60713" s="96" t="n">
        <f aca="false">BR60713-2.5</f>
        <v>-2.5</v>
      </c>
    </row>
    <row r="60714" customFormat="false" ht="12" hidden="false" customHeight="false" outlineLevel="0" collapsed="false">
      <c r="BS60714" s="96" t="n">
        <f aca="false">BR60714-2.5</f>
        <v>-2.5</v>
      </c>
    </row>
    <row r="60715" customFormat="false" ht="12" hidden="false" customHeight="false" outlineLevel="0" collapsed="false">
      <c r="BS60715" s="96" t="n">
        <f aca="false">BR60715-2.5</f>
        <v>-2.5</v>
      </c>
    </row>
    <row r="60716" customFormat="false" ht="12" hidden="false" customHeight="false" outlineLevel="0" collapsed="false">
      <c r="BS60716" s="96" t="n">
        <f aca="false">BR60716-2.5</f>
        <v>-2.5</v>
      </c>
    </row>
    <row r="60717" customFormat="false" ht="12" hidden="false" customHeight="false" outlineLevel="0" collapsed="false">
      <c r="BS60717" s="96" t="n">
        <f aca="false">BR60717-2.5</f>
        <v>-2.5</v>
      </c>
    </row>
    <row r="60718" customFormat="false" ht="12" hidden="false" customHeight="false" outlineLevel="0" collapsed="false">
      <c r="BS60718" s="96" t="n">
        <f aca="false">BR60718-2.5</f>
        <v>-2.5</v>
      </c>
    </row>
    <row r="60719" customFormat="false" ht="12" hidden="false" customHeight="false" outlineLevel="0" collapsed="false">
      <c r="BS60719" s="96" t="n">
        <f aca="false">BR60719-2.5</f>
        <v>-2.5</v>
      </c>
    </row>
    <row r="60720" customFormat="false" ht="12" hidden="false" customHeight="false" outlineLevel="0" collapsed="false">
      <c r="BS60720" s="96" t="n">
        <f aca="false">BR60720-2.5</f>
        <v>-2.5</v>
      </c>
    </row>
    <row r="60721" customFormat="false" ht="12" hidden="false" customHeight="false" outlineLevel="0" collapsed="false">
      <c r="BS60721" s="96" t="n">
        <f aca="false">BR60721-2.5</f>
        <v>-2.5</v>
      </c>
    </row>
    <row r="60722" customFormat="false" ht="12" hidden="false" customHeight="false" outlineLevel="0" collapsed="false">
      <c r="BS60722" s="96" t="n">
        <f aca="false">BR60722-2.5</f>
        <v>-2.5</v>
      </c>
    </row>
    <row r="60723" customFormat="false" ht="12" hidden="false" customHeight="false" outlineLevel="0" collapsed="false">
      <c r="BS60723" s="96" t="n">
        <f aca="false">BR60723-2.5</f>
        <v>-2.5</v>
      </c>
    </row>
    <row r="60724" customFormat="false" ht="12" hidden="false" customHeight="false" outlineLevel="0" collapsed="false">
      <c r="BS60724" s="96" t="n">
        <f aca="false">BR60724-2.5</f>
        <v>-2.5</v>
      </c>
    </row>
    <row r="60725" customFormat="false" ht="12" hidden="false" customHeight="false" outlineLevel="0" collapsed="false">
      <c r="BS60725" s="96" t="n">
        <f aca="false">BR60725-2.5</f>
        <v>-2.5</v>
      </c>
    </row>
    <row r="60726" customFormat="false" ht="12" hidden="false" customHeight="false" outlineLevel="0" collapsed="false">
      <c r="BS60726" s="96" t="n">
        <f aca="false">BR60726-2.5</f>
        <v>-2.5</v>
      </c>
    </row>
    <row r="60727" customFormat="false" ht="12" hidden="false" customHeight="false" outlineLevel="0" collapsed="false">
      <c r="BS60727" s="96" t="n">
        <f aca="false">BR60727-2.5</f>
        <v>-2.5</v>
      </c>
    </row>
    <row r="60728" customFormat="false" ht="12" hidden="false" customHeight="false" outlineLevel="0" collapsed="false">
      <c r="BS60728" s="96" t="n">
        <f aca="false">BR60728-2.5</f>
        <v>-2.5</v>
      </c>
    </row>
    <row r="60729" customFormat="false" ht="12" hidden="false" customHeight="false" outlineLevel="0" collapsed="false">
      <c r="BS60729" s="96" t="n">
        <f aca="false">BR60729-2.5</f>
        <v>-2.5</v>
      </c>
    </row>
    <row r="60730" customFormat="false" ht="12" hidden="false" customHeight="false" outlineLevel="0" collapsed="false">
      <c r="BS60730" s="96" t="n">
        <f aca="false">BR60730-2.5</f>
        <v>-2.5</v>
      </c>
    </row>
    <row r="60731" customFormat="false" ht="12" hidden="false" customHeight="false" outlineLevel="0" collapsed="false">
      <c r="BS60731" s="96" t="n">
        <f aca="false">BR60731-2.5</f>
        <v>-2.5</v>
      </c>
    </row>
    <row r="60732" customFormat="false" ht="12" hidden="false" customHeight="false" outlineLevel="0" collapsed="false">
      <c r="BS60732" s="96" t="n">
        <f aca="false">BR60732-2.5</f>
        <v>-2.5</v>
      </c>
    </row>
    <row r="60733" customFormat="false" ht="12" hidden="false" customHeight="false" outlineLevel="0" collapsed="false">
      <c r="BS60733" s="96" t="n">
        <f aca="false">BR60733-2.5</f>
        <v>-2.5</v>
      </c>
    </row>
    <row r="60734" customFormat="false" ht="12" hidden="false" customHeight="false" outlineLevel="0" collapsed="false">
      <c r="BS60734" s="96" t="n">
        <f aca="false">BR60734-2.5</f>
        <v>-2.5</v>
      </c>
    </row>
    <row r="60735" customFormat="false" ht="12" hidden="false" customHeight="false" outlineLevel="0" collapsed="false">
      <c r="BS60735" s="96" t="n">
        <f aca="false">BR60735-2.5</f>
        <v>-2.5</v>
      </c>
    </row>
    <row r="60736" customFormat="false" ht="12" hidden="false" customHeight="false" outlineLevel="0" collapsed="false">
      <c r="BS60736" s="96" t="n">
        <f aca="false">BR60736-2.5</f>
        <v>-2.5</v>
      </c>
    </row>
    <row r="60737" customFormat="false" ht="12" hidden="false" customHeight="false" outlineLevel="0" collapsed="false">
      <c r="BS60737" s="96" t="n">
        <f aca="false">BR60737-2.5</f>
        <v>-2.5</v>
      </c>
    </row>
    <row r="60738" customFormat="false" ht="12" hidden="false" customHeight="false" outlineLevel="0" collapsed="false">
      <c r="BS60738" s="96" t="n">
        <f aca="false">BR60738-2.5</f>
        <v>-2.5</v>
      </c>
    </row>
    <row r="60739" customFormat="false" ht="12" hidden="false" customHeight="false" outlineLevel="0" collapsed="false">
      <c r="BS60739" s="96" t="n">
        <f aca="false">BR60739-2.5</f>
        <v>-2.5</v>
      </c>
    </row>
    <row r="60740" customFormat="false" ht="12" hidden="false" customHeight="false" outlineLevel="0" collapsed="false">
      <c r="BS60740" s="96" t="n">
        <f aca="false">BR60740-2.5</f>
        <v>-2.5</v>
      </c>
    </row>
    <row r="60741" customFormat="false" ht="12" hidden="false" customHeight="false" outlineLevel="0" collapsed="false">
      <c r="BS60741" s="96" t="n">
        <f aca="false">BR60741-2.5</f>
        <v>-2.5</v>
      </c>
    </row>
    <row r="60742" customFormat="false" ht="12" hidden="false" customHeight="false" outlineLevel="0" collapsed="false">
      <c r="BS60742" s="96" t="n">
        <f aca="false">BR60742-2.5</f>
        <v>-2.5</v>
      </c>
    </row>
    <row r="60743" customFormat="false" ht="12" hidden="false" customHeight="false" outlineLevel="0" collapsed="false">
      <c r="BS60743" s="96" t="n">
        <f aca="false">BR60743-2.5</f>
        <v>-2.5</v>
      </c>
    </row>
    <row r="60744" customFormat="false" ht="12" hidden="false" customHeight="false" outlineLevel="0" collapsed="false">
      <c r="BS60744" s="96" t="n">
        <f aca="false">BR60744-2.5</f>
        <v>-2.5</v>
      </c>
    </row>
    <row r="60745" customFormat="false" ht="12" hidden="false" customHeight="false" outlineLevel="0" collapsed="false">
      <c r="BS60745" s="96" t="n">
        <f aca="false">BR60745-2.5</f>
        <v>-2.5</v>
      </c>
    </row>
    <row r="60746" customFormat="false" ht="12" hidden="false" customHeight="false" outlineLevel="0" collapsed="false">
      <c r="BS60746" s="96" t="n">
        <f aca="false">BR60746-2.5</f>
        <v>-2.5</v>
      </c>
    </row>
    <row r="60747" customFormat="false" ht="12" hidden="false" customHeight="false" outlineLevel="0" collapsed="false">
      <c r="BS60747" s="96" t="n">
        <f aca="false">BR60747-2.5</f>
        <v>-2.5</v>
      </c>
    </row>
    <row r="60748" customFormat="false" ht="12" hidden="false" customHeight="false" outlineLevel="0" collapsed="false">
      <c r="BS60748" s="96" t="n">
        <f aca="false">BR60748-2.5</f>
        <v>-2.5</v>
      </c>
    </row>
    <row r="60749" customFormat="false" ht="12" hidden="false" customHeight="false" outlineLevel="0" collapsed="false">
      <c r="BS60749" s="96" t="n">
        <f aca="false">BR60749-2.5</f>
        <v>-2.5</v>
      </c>
    </row>
    <row r="60750" customFormat="false" ht="12" hidden="false" customHeight="false" outlineLevel="0" collapsed="false">
      <c r="BS60750" s="96" t="n">
        <f aca="false">BR60750-2.5</f>
        <v>-2.5</v>
      </c>
    </row>
    <row r="60751" customFormat="false" ht="12" hidden="false" customHeight="false" outlineLevel="0" collapsed="false">
      <c r="BS60751" s="96" t="n">
        <f aca="false">BR60751-2.5</f>
        <v>-2.5</v>
      </c>
    </row>
    <row r="60752" customFormat="false" ht="12" hidden="false" customHeight="false" outlineLevel="0" collapsed="false">
      <c r="BS60752" s="96" t="n">
        <f aca="false">BR60752-2.5</f>
        <v>-2.5</v>
      </c>
    </row>
    <row r="60753" customFormat="false" ht="12" hidden="false" customHeight="false" outlineLevel="0" collapsed="false">
      <c r="BS60753" s="96" t="n">
        <f aca="false">BR60753-2.5</f>
        <v>-2.5</v>
      </c>
    </row>
    <row r="60754" customFormat="false" ht="12" hidden="false" customHeight="false" outlineLevel="0" collapsed="false">
      <c r="BS60754" s="96" t="n">
        <f aca="false">BR60754-2.5</f>
        <v>-2.5</v>
      </c>
    </row>
    <row r="60755" customFormat="false" ht="12" hidden="false" customHeight="false" outlineLevel="0" collapsed="false">
      <c r="BS60755" s="96" t="n">
        <f aca="false">BR60755-2.5</f>
        <v>-2.5</v>
      </c>
    </row>
    <row r="60756" customFormat="false" ht="12" hidden="false" customHeight="false" outlineLevel="0" collapsed="false">
      <c r="BS60756" s="96" t="n">
        <f aca="false">BR60756-2.5</f>
        <v>-2.5</v>
      </c>
    </row>
    <row r="60757" customFormat="false" ht="12" hidden="false" customHeight="false" outlineLevel="0" collapsed="false">
      <c r="BS60757" s="96" t="n">
        <f aca="false">BR60757-2.5</f>
        <v>-2.5</v>
      </c>
    </row>
    <row r="60758" customFormat="false" ht="12" hidden="false" customHeight="false" outlineLevel="0" collapsed="false">
      <c r="BS60758" s="96" t="n">
        <f aca="false">BR60758-2.5</f>
        <v>-2.5</v>
      </c>
    </row>
    <row r="60759" customFormat="false" ht="12" hidden="false" customHeight="false" outlineLevel="0" collapsed="false">
      <c r="BS60759" s="96" t="n">
        <f aca="false">BR60759-2.5</f>
        <v>-2.5</v>
      </c>
    </row>
    <row r="60760" customFormat="false" ht="12" hidden="false" customHeight="false" outlineLevel="0" collapsed="false">
      <c r="BS60760" s="96" t="n">
        <f aca="false">BR60760-2.5</f>
        <v>-2.5</v>
      </c>
    </row>
    <row r="60761" customFormat="false" ht="12" hidden="false" customHeight="false" outlineLevel="0" collapsed="false">
      <c r="BS60761" s="96" t="n">
        <f aca="false">BR60761-2.5</f>
        <v>-2.5</v>
      </c>
    </row>
    <row r="60762" customFormat="false" ht="12" hidden="false" customHeight="false" outlineLevel="0" collapsed="false">
      <c r="BS60762" s="96" t="n">
        <f aca="false">BR60762-2.5</f>
        <v>-2.5</v>
      </c>
    </row>
    <row r="60763" customFormat="false" ht="12" hidden="false" customHeight="false" outlineLevel="0" collapsed="false">
      <c r="BS60763" s="96" t="n">
        <f aca="false">BR60763-2.5</f>
        <v>-2.5</v>
      </c>
    </row>
    <row r="60764" customFormat="false" ht="12" hidden="false" customHeight="false" outlineLevel="0" collapsed="false">
      <c r="BS60764" s="96" t="n">
        <f aca="false">BR60764-2.5</f>
        <v>-2.5</v>
      </c>
    </row>
    <row r="60765" customFormat="false" ht="12" hidden="false" customHeight="false" outlineLevel="0" collapsed="false">
      <c r="BS60765" s="96" t="n">
        <f aca="false">BR60765-2.5</f>
        <v>-2.5</v>
      </c>
    </row>
    <row r="60766" customFormat="false" ht="12" hidden="false" customHeight="false" outlineLevel="0" collapsed="false">
      <c r="BS60766" s="96" t="n">
        <f aca="false">BR60766-2.5</f>
        <v>-2.5</v>
      </c>
    </row>
    <row r="60767" customFormat="false" ht="12" hidden="false" customHeight="false" outlineLevel="0" collapsed="false">
      <c r="BS60767" s="96" t="n">
        <f aca="false">BR60767-2.5</f>
        <v>-2.5</v>
      </c>
    </row>
    <row r="60768" customFormat="false" ht="12" hidden="false" customHeight="false" outlineLevel="0" collapsed="false">
      <c r="BS60768" s="96" t="n">
        <f aca="false">BR60768-2.5</f>
        <v>-2.5</v>
      </c>
    </row>
    <row r="60769" customFormat="false" ht="12" hidden="false" customHeight="false" outlineLevel="0" collapsed="false">
      <c r="BS60769" s="96" t="n">
        <f aca="false">BR60769-2.5</f>
        <v>-2.5</v>
      </c>
    </row>
    <row r="60770" customFormat="false" ht="12" hidden="false" customHeight="false" outlineLevel="0" collapsed="false">
      <c r="BS60770" s="96" t="n">
        <f aca="false">BR60770-2.5</f>
        <v>-2.5</v>
      </c>
    </row>
    <row r="60771" customFormat="false" ht="12" hidden="false" customHeight="false" outlineLevel="0" collapsed="false">
      <c r="BS60771" s="96" t="n">
        <f aca="false">BR60771-2.5</f>
        <v>-2.5</v>
      </c>
    </row>
    <row r="60772" customFormat="false" ht="12" hidden="false" customHeight="false" outlineLevel="0" collapsed="false">
      <c r="BS60772" s="96" t="n">
        <f aca="false">BR60772-2.5</f>
        <v>-2.5</v>
      </c>
    </row>
    <row r="60773" customFormat="false" ht="12" hidden="false" customHeight="false" outlineLevel="0" collapsed="false">
      <c r="BS60773" s="96" t="n">
        <f aca="false">BR60773-2.5</f>
        <v>-2.5</v>
      </c>
    </row>
    <row r="60774" customFormat="false" ht="12" hidden="false" customHeight="false" outlineLevel="0" collapsed="false">
      <c r="BS60774" s="96" t="n">
        <f aca="false">BR60774-2.5</f>
        <v>-2.5</v>
      </c>
    </row>
    <row r="60775" customFormat="false" ht="12" hidden="false" customHeight="false" outlineLevel="0" collapsed="false">
      <c r="BS60775" s="96" t="n">
        <f aca="false">BR60775-2.5</f>
        <v>-2.5</v>
      </c>
    </row>
    <row r="60776" customFormat="false" ht="12" hidden="false" customHeight="false" outlineLevel="0" collapsed="false">
      <c r="BS60776" s="96" t="n">
        <f aca="false">BR60776-2.5</f>
        <v>-2.5</v>
      </c>
    </row>
    <row r="60777" customFormat="false" ht="12" hidden="false" customHeight="false" outlineLevel="0" collapsed="false">
      <c r="BS60777" s="96" t="n">
        <f aca="false">BR60777-2.5</f>
        <v>-2.5</v>
      </c>
    </row>
    <row r="60778" customFormat="false" ht="12" hidden="false" customHeight="false" outlineLevel="0" collapsed="false">
      <c r="BS60778" s="96" t="n">
        <f aca="false">BR60778-2.5</f>
        <v>-2.5</v>
      </c>
    </row>
    <row r="60779" customFormat="false" ht="12" hidden="false" customHeight="false" outlineLevel="0" collapsed="false">
      <c r="BS60779" s="96" t="n">
        <f aca="false">BR60779-2.5</f>
        <v>-2.5</v>
      </c>
    </row>
    <row r="60780" customFormat="false" ht="12" hidden="false" customHeight="false" outlineLevel="0" collapsed="false">
      <c r="BS60780" s="96" t="n">
        <f aca="false">BR60780-2.5</f>
        <v>-2.5</v>
      </c>
    </row>
    <row r="60781" customFormat="false" ht="12" hidden="false" customHeight="false" outlineLevel="0" collapsed="false">
      <c r="BS60781" s="96" t="n">
        <f aca="false">BR60781-2.5</f>
        <v>-2.5</v>
      </c>
    </row>
    <row r="60782" customFormat="false" ht="12" hidden="false" customHeight="false" outlineLevel="0" collapsed="false">
      <c r="BS60782" s="96" t="n">
        <f aca="false">BR60782-2.5</f>
        <v>-2.5</v>
      </c>
    </row>
    <row r="60783" customFormat="false" ht="12" hidden="false" customHeight="false" outlineLevel="0" collapsed="false">
      <c r="BS60783" s="96" t="n">
        <f aca="false">BR60783-2.5</f>
        <v>-2.5</v>
      </c>
    </row>
    <row r="60784" customFormat="false" ht="12" hidden="false" customHeight="false" outlineLevel="0" collapsed="false">
      <c r="BS60784" s="96" t="n">
        <f aca="false">BR60784-2.5</f>
        <v>-2.5</v>
      </c>
    </row>
    <row r="60785" customFormat="false" ht="12" hidden="false" customHeight="false" outlineLevel="0" collapsed="false">
      <c r="BS60785" s="96" t="n">
        <f aca="false">BR60785-2.5</f>
        <v>-2.5</v>
      </c>
    </row>
    <row r="60786" customFormat="false" ht="12" hidden="false" customHeight="false" outlineLevel="0" collapsed="false">
      <c r="BS60786" s="96" t="n">
        <f aca="false">BR60786-2.5</f>
        <v>-2.5</v>
      </c>
    </row>
    <row r="60787" customFormat="false" ht="12" hidden="false" customHeight="false" outlineLevel="0" collapsed="false">
      <c r="BS60787" s="96" t="n">
        <f aca="false">BR60787-2.5</f>
        <v>-2.5</v>
      </c>
    </row>
    <row r="60788" customFormat="false" ht="12" hidden="false" customHeight="false" outlineLevel="0" collapsed="false">
      <c r="BS60788" s="96" t="n">
        <f aca="false">BR60788-2.5</f>
        <v>-2.5</v>
      </c>
    </row>
    <row r="60789" customFormat="false" ht="12" hidden="false" customHeight="false" outlineLevel="0" collapsed="false">
      <c r="BS60789" s="96" t="n">
        <f aca="false">BR60789-2.5</f>
        <v>-2.5</v>
      </c>
    </row>
    <row r="60790" customFormat="false" ht="12" hidden="false" customHeight="false" outlineLevel="0" collapsed="false">
      <c r="BS60790" s="96" t="n">
        <f aca="false">BR60790-2.5</f>
        <v>-2.5</v>
      </c>
    </row>
    <row r="60791" customFormat="false" ht="12" hidden="false" customHeight="false" outlineLevel="0" collapsed="false">
      <c r="BS60791" s="96" t="n">
        <f aca="false">BR60791-2.5</f>
        <v>-2.5</v>
      </c>
    </row>
    <row r="60792" customFormat="false" ht="12" hidden="false" customHeight="false" outlineLevel="0" collapsed="false">
      <c r="BS60792" s="96" t="n">
        <f aca="false">BR60792-2.5</f>
        <v>-2.5</v>
      </c>
    </row>
    <row r="60793" customFormat="false" ht="12" hidden="false" customHeight="false" outlineLevel="0" collapsed="false">
      <c r="BS60793" s="96" t="n">
        <f aca="false">BR60793-2.5</f>
        <v>-2.5</v>
      </c>
    </row>
    <row r="60794" customFormat="false" ht="12" hidden="false" customHeight="false" outlineLevel="0" collapsed="false">
      <c r="BS60794" s="96" t="n">
        <f aca="false">BR60794-2.5</f>
        <v>-2.5</v>
      </c>
    </row>
    <row r="60795" customFormat="false" ht="12" hidden="false" customHeight="false" outlineLevel="0" collapsed="false">
      <c r="BS60795" s="96" t="n">
        <f aca="false">BR60795-2.5</f>
        <v>-2.5</v>
      </c>
    </row>
    <row r="60796" customFormat="false" ht="12" hidden="false" customHeight="false" outlineLevel="0" collapsed="false">
      <c r="BS60796" s="96" t="n">
        <f aca="false">BR60796-2.5</f>
        <v>-2.5</v>
      </c>
    </row>
    <row r="60797" customFormat="false" ht="12" hidden="false" customHeight="false" outlineLevel="0" collapsed="false">
      <c r="BS60797" s="96" t="n">
        <f aca="false">BR60797-2.5</f>
        <v>-2.5</v>
      </c>
    </row>
    <row r="60798" customFormat="false" ht="12" hidden="false" customHeight="false" outlineLevel="0" collapsed="false">
      <c r="BS60798" s="96" t="n">
        <f aca="false">BR60798-2.5</f>
        <v>-2.5</v>
      </c>
    </row>
    <row r="60799" customFormat="false" ht="12" hidden="false" customHeight="false" outlineLevel="0" collapsed="false">
      <c r="BS60799" s="96" t="n">
        <f aca="false">BR60799-2.5</f>
        <v>-2.5</v>
      </c>
    </row>
    <row r="60800" customFormat="false" ht="12" hidden="false" customHeight="false" outlineLevel="0" collapsed="false">
      <c r="BS60800" s="96" t="n">
        <f aca="false">BR60800-2.5</f>
        <v>-2.5</v>
      </c>
    </row>
    <row r="60801" customFormat="false" ht="12" hidden="false" customHeight="false" outlineLevel="0" collapsed="false">
      <c r="BS60801" s="96" t="n">
        <f aca="false">BR60801-2.5</f>
        <v>-2.5</v>
      </c>
    </row>
    <row r="60802" customFormat="false" ht="12" hidden="false" customHeight="false" outlineLevel="0" collapsed="false">
      <c r="BS60802" s="96" t="n">
        <f aca="false">BR60802-2.5</f>
        <v>-2.5</v>
      </c>
    </row>
    <row r="60803" customFormat="false" ht="12" hidden="false" customHeight="false" outlineLevel="0" collapsed="false">
      <c r="BS60803" s="96" t="n">
        <f aca="false">BR60803-2.5</f>
        <v>-2.5</v>
      </c>
    </row>
    <row r="60804" customFormat="false" ht="12" hidden="false" customHeight="false" outlineLevel="0" collapsed="false">
      <c r="BS60804" s="96" t="n">
        <f aca="false">BR60804-2.5</f>
        <v>-2.5</v>
      </c>
    </row>
    <row r="60805" customFormat="false" ht="12" hidden="false" customHeight="false" outlineLevel="0" collapsed="false">
      <c r="BS60805" s="96" t="n">
        <f aca="false">BR60805-2.5</f>
        <v>-2.5</v>
      </c>
    </row>
    <row r="60806" customFormat="false" ht="12" hidden="false" customHeight="false" outlineLevel="0" collapsed="false">
      <c r="BS60806" s="96" t="n">
        <f aca="false">BR60806-2.5</f>
        <v>-2.5</v>
      </c>
    </row>
    <row r="60807" customFormat="false" ht="12" hidden="false" customHeight="false" outlineLevel="0" collapsed="false">
      <c r="BS60807" s="96" t="n">
        <f aca="false">BR60807-2.5</f>
        <v>-2.5</v>
      </c>
    </row>
    <row r="60808" customFormat="false" ht="12" hidden="false" customHeight="false" outlineLevel="0" collapsed="false">
      <c r="BS60808" s="96" t="n">
        <f aca="false">BR60808-2.5</f>
        <v>-2.5</v>
      </c>
    </row>
    <row r="60809" customFormat="false" ht="12" hidden="false" customHeight="false" outlineLevel="0" collapsed="false">
      <c r="BS60809" s="96" t="n">
        <f aca="false">BR60809-2.5</f>
        <v>-2.5</v>
      </c>
    </row>
    <row r="60810" customFormat="false" ht="12" hidden="false" customHeight="false" outlineLevel="0" collapsed="false">
      <c r="BS60810" s="96" t="n">
        <f aca="false">BR60810-2.5</f>
        <v>-2.5</v>
      </c>
    </row>
    <row r="60811" customFormat="false" ht="12" hidden="false" customHeight="false" outlineLevel="0" collapsed="false">
      <c r="BS60811" s="96" t="n">
        <f aca="false">BR60811-2.5</f>
        <v>-2.5</v>
      </c>
    </row>
    <row r="60812" customFormat="false" ht="12" hidden="false" customHeight="false" outlineLevel="0" collapsed="false">
      <c r="BS60812" s="96" t="n">
        <f aca="false">BR60812-2.5</f>
        <v>-2.5</v>
      </c>
    </row>
    <row r="60813" customFormat="false" ht="12" hidden="false" customHeight="false" outlineLevel="0" collapsed="false">
      <c r="BS60813" s="96" t="n">
        <f aca="false">BR60813-2.5</f>
        <v>-2.5</v>
      </c>
    </row>
    <row r="60814" customFormat="false" ht="12" hidden="false" customHeight="false" outlineLevel="0" collapsed="false">
      <c r="BS60814" s="96" t="n">
        <f aca="false">BR60814-2.5</f>
        <v>-2.5</v>
      </c>
    </row>
    <row r="60815" customFormat="false" ht="12" hidden="false" customHeight="false" outlineLevel="0" collapsed="false">
      <c r="BS60815" s="96" t="n">
        <f aca="false">BR60815-2.5</f>
        <v>-2.5</v>
      </c>
    </row>
    <row r="60816" customFormat="false" ht="12" hidden="false" customHeight="false" outlineLevel="0" collapsed="false">
      <c r="BS60816" s="96" t="n">
        <f aca="false">BR60816-2.5</f>
        <v>-2.5</v>
      </c>
    </row>
    <row r="60817" customFormat="false" ht="12" hidden="false" customHeight="false" outlineLevel="0" collapsed="false">
      <c r="BS60817" s="96" t="n">
        <f aca="false">BR60817-2.5</f>
        <v>-2.5</v>
      </c>
    </row>
    <row r="60818" customFormat="false" ht="12" hidden="false" customHeight="false" outlineLevel="0" collapsed="false">
      <c r="BS60818" s="96" t="n">
        <f aca="false">BR60818-2.5</f>
        <v>-2.5</v>
      </c>
    </row>
    <row r="60819" customFormat="false" ht="12" hidden="false" customHeight="false" outlineLevel="0" collapsed="false">
      <c r="BS60819" s="96" t="n">
        <f aca="false">BR60819-2.5</f>
        <v>-2.5</v>
      </c>
    </row>
    <row r="60820" customFormat="false" ht="12" hidden="false" customHeight="false" outlineLevel="0" collapsed="false">
      <c r="BS60820" s="96" t="n">
        <f aca="false">BR60820-2.5</f>
        <v>-2.5</v>
      </c>
    </row>
    <row r="60821" customFormat="false" ht="12" hidden="false" customHeight="false" outlineLevel="0" collapsed="false">
      <c r="BS60821" s="96" t="n">
        <f aca="false">BR60821-2.5</f>
        <v>-2.5</v>
      </c>
    </row>
    <row r="60822" customFormat="false" ht="12" hidden="false" customHeight="false" outlineLevel="0" collapsed="false">
      <c r="BS60822" s="96" t="n">
        <f aca="false">BR60822-2.5</f>
        <v>-2.5</v>
      </c>
    </row>
    <row r="60823" customFormat="false" ht="12" hidden="false" customHeight="false" outlineLevel="0" collapsed="false">
      <c r="BS60823" s="96" t="n">
        <f aca="false">BR60823-2.5</f>
        <v>-2.5</v>
      </c>
    </row>
    <row r="60824" customFormat="false" ht="12" hidden="false" customHeight="false" outlineLevel="0" collapsed="false">
      <c r="BS60824" s="96" t="n">
        <f aca="false">BR60824-2.5</f>
        <v>-2.5</v>
      </c>
    </row>
    <row r="60825" customFormat="false" ht="12" hidden="false" customHeight="false" outlineLevel="0" collapsed="false">
      <c r="BS60825" s="96" t="n">
        <f aca="false">BR60825-2.5</f>
        <v>-2.5</v>
      </c>
    </row>
    <row r="60826" customFormat="false" ht="12" hidden="false" customHeight="false" outlineLevel="0" collapsed="false">
      <c r="BS60826" s="96" t="n">
        <f aca="false">BR60826-2.5</f>
        <v>-2.5</v>
      </c>
    </row>
    <row r="60827" customFormat="false" ht="12" hidden="false" customHeight="false" outlineLevel="0" collapsed="false">
      <c r="BS60827" s="96" t="n">
        <f aca="false">BR60827-2.5</f>
        <v>-2.5</v>
      </c>
    </row>
    <row r="60828" customFormat="false" ht="12" hidden="false" customHeight="false" outlineLevel="0" collapsed="false">
      <c r="BS60828" s="96" t="n">
        <f aca="false">BR60828-2.5</f>
        <v>-2.5</v>
      </c>
    </row>
    <row r="60829" customFormat="false" ht="12" hidden="false" customHeight="false" outlineLevel="0" collapsed="false">
      <c r="BS60829" s="96" t="n">
        <f aca="false">BR60829-2.5</f>
        <v>-2.5</v>
      </c>
    </row>
    <row r="60830" customFormat="false" ht="12" hidden="false" customHeight="false" outlineLevel="0" collapsed="false">
      <c r="BS60830" s="96" t="n">
        <f aca="false">BR60830-2.5</f>
        <v>-2.5</v>
      </c>
    </row>
    <row r="60831" customFormat="false" ht="12" hidden="false" customHeight="false" outlineLevel="0" collapsed="false">
      <c r="BS60831" s="96" t="n">
        <f aca="false">BR60831-2.5</f>
        <v>-2.5</v>
      </c>
    </row>
    <row r="60832" customFormat="false" ht="12" hidden="false" customHeight="false" outlineLevel="0" collapsed="false">
      <c r="BS60832" s="96" t="n">
        <f aca="false">BR60832-2.5</f>
        <v>-2.5</v>
      </c>
    </row>
    <row r="60833" customFormat="false" ht="12" hidden="false" customHeight="false" outlineLevel="0" collapsed="false">
      <c r="BS60833" s="96" t="n">
        <f aca="false">BR60833-2.5</f>
        <v>-2.5</v>
      </c>
    </row>
    <row r="60834" customFormat="false" ht="12" hidden="false" customHeight="false" outlineLevel="0" collapsed="false">
      <c r="BS60834" s="96" t="n">
        <f aca="false">BR60834-2.5</f>
        <v>-2.5</v>
      </c>
    </row>
    <row r="60835" customFormat="false" ht="12" hidden="false" customHeight="false" outlineLevel="0" collapsed="false">
      <c r="BS60835" s="96" t="n">
        <f aca="false">BR60835-2.5</f>
        <v>-2.5</v>
      </c>
    </row>
    <row r="60836" customFormat="false" ht="12" hidden="false" customHeight="false" outlineLevel="0" collapsed="false">
      <c r="BS60836" s="96" t="n">
        <f aca="false">BR60836-2.5</f>
        <v>-2.5</v>
      </c>
    </row>
    <row r="60837" customFormat="false" ht="12" hidden="false" customHeight="false" outlineLevel="0" collapsed="false">
      <c r="BS60837" s="96" t="n">
        <f aca="false">BR60837-2.5</f>
        <v>-2.5</v>
      </c>
    </row>
    <row r="60838" customFormat="false" ht="12" hidden="false" customHeight="false" outlineLevel="0" collapsed="false">
      <c r="BS60838" s="96" t="n">
        <f aca="false">BR60838-2.5</f>
        <v>-2.5</v>
      </c>
    </row>
    <row r="60839" customFormat="false" ht="12" hidden="false" customHeight="false" outlineLevel="0" collapsed="false">
      <c r="BS60839" s="96" t="n">
        <f aca="false">BR60839-2.5</f>
        <v>-2.5</v>
      </c>
    </row>
    <row r="60840" customFormat="false" ht="12" hidden="false" customHeight="false" outlineLevel="0" collapsed="false">
      <c r="BS60840" s="96" t="n">
        <f aca="false">BR60840-2.5</f>
        <v>-2.5</v>
      </c>
    </row>
    <row r="60841" customFormat="false" ht="12" hidden="false" customHeight="false" outlineLevel="0" collapsed="false">
      <c r="BS60841" s="96" t="n">
        <f aca="false">BR60841-2.5</f>
        <v>-2.5</v>
      </c>
    </row>
    <row r="60842" customFormat="false" ht="12" hidden="false" customHeight="false" outlineLevel="0" collapsed="false">
      <c r="BS60842" s="96" t="n">
        <f aca="false">BR60842-2.5</f>
        <v>-2.5</v>
      </c>
    </row>
    <row r="60843" customFormat="false" ht="12" hidden="false" customHeight="false" outlineLevel="0" collapsed="false">
      <c r="BS60843" s="96" t="n">
        <f aca="false">BR60843-2.5</f>
        <v>-2.5</v>
      </c>
    </row>
    <row r="60844" customFormat="false" ht="12" hidden="false" customHeight="false" outlineLevel="0" collapsed="false">
      <c r="BS60844" s="96" t="n">
        <f aca="false">BR60844-2.5</f>
        <v>-2.5</v>
      </c>
    </row>
    <row r="60845" customFormat="false" ht="12" hidden="false" customHeight="false" outlineLevel="0" collapsed="false">
      <c r="BS60845" s="96" t="n">
        <f aca="false">BR60845-2.5</f>
        <v>-2.5</v>
      </c>
    </row>
    <row r="60846" customFormat="false" ht="12" hidden="false" customHeight="false" outlineLevel="0" collapsed="false">
      <c r="BS60846" s="96" t="n">
        <f aca="false">BR60846-2.5</f>
        <v>-2.5</v>
      </c>
    </row>
    <row r="60847" customFormat="false" ht="12" hidden="false" customHeight="false" outlineLevel="0" collapsed="false">
      <c r="BS60847" s="96" t="n">
        <f aca="false">BR60847-2.5</f>
        <v>-2.5</v>
      </c>
    </row>
    <row r="60848" customFormat="false" ht="12" hidden="false" customHeight="false" outlineLevel="0" collapsed="false">
      <c r="BS60848" s="96" t="n">
        <f aca="false">BR60848-2.5</f>
        <v>-2.5</v>
      </c>
    </row>
    <row r="60849" customFormat="false" ht="12" hidden="false" customHeight="false" outlineLevel="0" collapsed="false">
      <c r="BS60849" s="96" t="n">
        <f aca="false">BR60849-2.5</f>
        <v>-2.5</v>
      </c>
    </row>
    <row r="60850" customFormat="false" ht="12" hidden="false" customHeight="false" outlineLevel="0" collapsed="false">
      <c r="BS60850" s="96" t="n">
        <f aca="false">BR60850-2.5</f>
        <v>-2.5</v>
      </c>
    </row>
    <row r="60851" customFormat="false" ht="12" hidden="false" customHeight="false" outlineLevel="0" collapsed="false">
      <c r="BS60851" s="96" t="n">
        <f aca="false">BR60851-2.5</f>
        <v>-2.5</v>
      </c>
    </row>
    <row r="60852" customFormat="false" ht="12" hidden="false" customHeight="false" outlineLevel="0" collapsed="false">
      <c r="BS60852" s="96" t="n">
        <f aca="false">BR60852-2.5</f>
        <v>-2.5</v>
      </c>
    </row>
    <row r="60853" customFormat="false" ht="12" hidden="false" customHeight="false" outlineLevel="0" collapsed="false">
      <c r="BS60853" s="96" t="n">
        <f aca="false">BR60853-2.5</f>
        <v>-2.5</v>
      </c>
    </row>
    <row r="60854" customFormat="false" ht="12" hidden="false" customHeight="false" outlineLevel="0" collapsed="false">
      <c r="BS60854" s="96" t="n">
        <f aca="false">BR60854-2.5</f>
        <v>-2.5</v>
      </c>
    </row>
    <row r="60855" customFormat="false" ht="12" hidden="false" customHeight="false" outlineLevel="0" collapsed="false">
      <c r="BS60855" s="96" t="n">
        <f aca="false">BR60855-2.5</f>
        <v>-2.5</v>
      </c>
    </row>
    <row r="60856" customFormat="false" ht="12" hidden="false" customHeight="false" outlineLevel="0" collapsed="false">
      <c r="BS60856" s="96" t="n">
        <f aca="false">BR60856-2.5</f>
        <v>-2.5</v>
      </c>
    </row>
    <row r="60857" customFormat="false" ht="12" hidden="false" customHeight="false" outlineLevel="0" collapsed="false">
      <c r="BS60857" s="96" t="n">
        <f aca="false">BR60857-2.5</f>
        <v>-2.5</v>
      </c>
    </row>
    <row r="60858" customFormat="false" ht="12" hidden="false" customHeight="false" outlineLevel="0" collapsed="false">
      <c r="BS60858" s="96" t="n">
        <f aca="false">BR60858-2.5</f>
        <v>-2.5</v>
      </c>
    </row>
    <row r="60859" customFormat="false" ht="12" hidden="false" customHeight="false" outlineLevel="0" collapsed="false">
      <c r="BS60859" s="96" t="n">
        <f aca="false">BR60859-2.5</f>
        <v>-2.5</v>
      </c>
    </row>
    <row r="60860" customFormat="false" ht="12" hidden="false" customHeight="false" outlineLevel="0" collapsed="false">
      <c r="BS60860" s="96" t="n">
        <f aca="false">BR60860-2.5</f>
        <v>-2.5</v>
      </c>
    </row>
    <row r="60861" customFormat="false" ht="12" hidden="false" customHeight="false" outlineLevel="0" collapsed="false">
      <c r="BS60861" s="96" t="n">
        <f aca="false">BR60861-2.5</f>
        <v>-2.5</v>
      </c>
    </row>
    <row r="60862" customFormat="false" ht="12" hidden="false" customHeight="false" outlineLevel="0" collapsed="false">
      <c r="BS60862" s="96" t="n">
        <f aca="false">BR60862-2.5</f>
        <v>-2.5</v>
      </c>
    </row>
    <row r="60863" customFormat="false" ht="12" hidden="false" customHeight="false" outlineLevel="0" collapsed="false">
      <c r="BS60863" s="96" t="n">
        <f aca="false">BR60863-2.5</f>
        <v>-2.5</v>
      </c>
    </row>
    <row r="60864" customFormat="false" ht="12" hidden="false" customHeight="false" outlineLevel="0" collapsed="false">
      <c r="BS60864" s="96" t="n">
        <f aca="false">BR60864-2.5</f>
        <v>-2.5</v>
      </c>
    </row>
    <row r="60865" customFormat="false" ht="12" hidden="false" customHeight="false" outlineLevel="0" collapsed="false">
      <c r="BS60865" s="96" t="n">
        <f aca="false">BR60865-2.5</f>
        <v>-2.5</v>
      </c>
    </row>
    <row r="60866" customFormat="false" ht="12" hidden="false" customHeight="false" outlineLevel="0" collapsed="false">
      <c r="BS60866" s="96" t="n">
        <f aca="false">BR60866-2.5</f>
        <v>-2.5</v>
      </c>
    </row>
    <row r="60867" customFormat="false" ht="12" hidden="false" customHeight="false" outlineLevel="0" collapsed="false">
      <c r="BS60867" s="96" t="n">
        <f aca="false">BR60867-2.5</f>
        <v>-2.5</v>
      </c>
    </row>
    <row r="60868" customFormat="false" ht="12" hidden="false" customHeight="false" outlineLevel="0" collapsed="false">
      <c r="BS60868" s="96" t="n">
        <f aca="false">BR60868-2.5</f>
        <v>-2.5</v>
      </c>
    </row>
    <row r="60869" customFormat="false" ht="12" hidden="false" customHeight="false" outlineLevel="0" collapsed="false">
      <c r="BS60869" s="96" t="n">
        <f aca="false">BR60869-2.5</f>
        <v>-2.5</v>
      </c>
    </row>
    <row r="60870" customFormat="false" ht="12" hidden="false" customHeight="false" outlineLevel="0" collapsed="false">
      <c r="BS60870" s="96" t="n">
        <f aca="false">BR60870-2.5</f>
        <v>-2.5</v>
      </c>
    </row>
    <row r="60871" customFormat="false" ht="12" hidden="false" customHeight="false" outlineLevel="0" collapsed="false">
      <c r="BS60871" s="96" t="n">
        <f aca="false">BR60871-2.5</f>
        <v>-2.5</v>
      </c>
    </row>
    <row r="60872" customFormat="false" ht="12" hidden="false" customHeight="false" outlineLevel="0" collapsed="false">
      <c r="BS60872" s="96" t="n">
        <f aca="false">BR60872-2.5</f>
        <v>-2.5</v>
      </c>
    </row>
    <row r="60873" customFormat="false" ht="12" hidden="false" customHeight="false" outlineLevel="0" collapsed="false">
      <c r="BS60873" s="96" t="n">
        <f aca="false">BR60873-2.5</f>
        <v>-2.5</v>
      </c>
    </row>
    <row r="60874" customFormat="false" ht="12" hidden="false" customHeight="false" outlineLevel="0" collapsed="false">
      <c r="BS60874" s="96" t="n">
        <f aca="false">BR60874-2.5</f>
        <v>-2.5</v>
      </c>
    </row>
    <row r="60875" customFormat="false" ht="12" hidden="false" customHeight="false" outlineLevel="0" collapsed="false">
      <c r="BS60875" s="96" t="n">
        <f aca="false">BR60875-2.5</f>
        <v>-2.5</v>
      </c>
    </row>
    <row r="60876" customFormat="false" ht="12" hidden="false" customHeight="false" outlineLevel="0" collapsed="false">
      <c r="BS60876" s="96" t="n">
        <f aca="false">BR60876-2.5</f>
        <v>-2.5</v>
      </c>
    </row>
    <row r="60877" customFormat="false" ht="12" hidden="false" customHeight="false" outlineLevel="0" collapsed="false">
      <c r="BS60877" s="96" t="n">
        <f aca="false">BR60877-2.5</f>
        <v>-2.5</v>
      </c>
    </row>
    <row r="60878" customFormat="false" ht="12" hidden="false" customHeight="false" outlineLevel="0" collapsed="false">
      <c r="BS60878" s="96" t="n">
        <f aca="false">BR60878-2.5</f>
        <v>-2.5</v>
      </c>
    </row>
    <row r="60879" customFormat="false" ht="12" hidden="false" customHeight="false" outlineLevel="0" collapsed="false">
      <c r="BS60879" s="96" t="n">
        <f aca="false">BR60879-2.5</f>
        <v>-2.5</v>
      </c>
    </row>
    <row r="60880" customFormat="false" ht="12" hidden="false" customHeight="false" outlineLevel="0" collapsed="false">
      <c r="BS60880" s="96" t="n">
        <f aca="false">BR60880-2.5</f>
        <v>-2.5</v>
      </c>
    </row>
    <row r="60881" customFormat="false" ht="12" hidden="false" customHeight="false" outlineLevel="0" collapsed="false">
      <c r="BS60881" s="96" t="n">
        <f aca="false">BR60881-2.5</f>
        <v>-2.5</v>
      </c>
    </row>
    <row r="60882" customFormat="false" ht="12" hidden="false" customHeight="false" outlineLevel="0" collapsed="false">
      <c r="BS60882" s="96" t="n">
        <f aca="false">BR60882-2.5</f>
        <v>-2.5</v>
      </c>
    </row>
    <row r="60883" customFormat="false" ht="12" hidden="false" customHeight="false" outlineLevel="0" collapsed="false">
      <c r="BS60883" s="96" t="n">
        <f aca="false">BR60883-2.5</f>
        <v>-2.5</v>
      </c>
    </row>
    <row r="60884" customFormat="false" ht="12" hidden="false" customHeight="false" outlineLevel="0" collapsed="false">
      <c r="BS60884" s="96" t="n">
        <f aca="false">BR60884-2.5</f>
        <v>-2.5</v>
      </c>
    </row>
    <row r="60885" customFormat="false" ht="12" hidden="false" customHeight="false" outlineLevel="0" collapsed="false">
      <c r="BS60885" s="96" t="n">
        <f aca="false">BR60885-2.5</f>
        <v>-2.5</v>
      </c>
    </row>
    <row r="60886" customFormat="false" ht="12" hidden="false" customHeight="false" outlineLevel="0" collapsed="false">
      <c r="BS60886" s="96" t="n">
        <f aca="false">BR60886-2.5</f>
        <v>-2.5</v>
      </c>
    </row>
    <row r="60887" customFormat="false" ht="12" hidden="false" customHeight="false" outlineLevel="0" collapsed="false">
      <c r="BS60887" s="96" t="n">
        <f aca="false">BR60887-2.5</f>
        <v>-2.5</v>
      </c>
    </row>
    <row r="60888" customFormat="false" ht="12" hidden="false" customHeight="false" outlineLevel="0" collapsed="false">
      <c r="BS60888" s="96" t="n">
        <f aca="false">BR60888-2.5</f>
        <v>-2.5</v>
      </c>
    </row>
    <row r="60889" customFormat="false" ht="12" hidden="false" customHeight="false" outlineLevel="0" collapsed="false">
      <c r="BS60889" s="96" t="n">
        <f aca="false">BR60889-2.5</f>
        <v>-2.5</v>
      </c>
    </row>
    <row r="60890" customFormat="false" ht="12" hidden="false" customHeight="false" outlineLevel="0" collapsed="false">
      <c r="BS60890" s="96" t="n">
        <f aca="false">BR60890-2.5</f>
        <v>-2.5</v>
      </c>
    </row>
    <row r="60891" customFormat="false" ht="12" hidden="false" customHeight="false" outlineLevel="0" collapsed="false">
      <c r="BS60891" s="96" t="n">
        <f aca="false">BR60891-2.5</f>
        <v>-2.5</v>
      </c>
    </row>
    <row r="60892" customFormat="false" ht="12" hidden="false" customHeight="false" outlineLevel="0" collapsed="false">
      <c r="BS60892" s="96" t="n">
        <f aca="false">BR60892-2.5</f>
        <v>-2.5</v>
      </c>
    </row>
    <row r="60893" customFormat="false" ht="12" hidden="false" customHeight="false" outlineLevel="0" collapsed="false">
      <c r="BS60893" s="96" t="n">
        <f aca="false">BR60893-2.5</f>
        <v>-2.5</v>
      </c>
    </row>
    <row r="60894" customFormat="false" ht="12" hidden="false" customHeight="false" outlineLevel="0" collapsed="false">
      <c r="BS60894" s="96" t="n">
        <f aca="false">BR60894-2.5</f>
        <v>-2.5</v>
      </c>
    </row>
    <row r="60895" customFormat="false" ht="12" hidden="false" customHeight="false" outlineLevel="0" collapsed="false">
      <c r="BS60895" s="96" t="n">
        <f aca="false">BR60895-2.5</f>
        <v>-2.5</v>
      </c>
    </row>
    <row r="60896" customFormat="false" ht="12" hidden="false" customHeight="false" outlineLevel="0" collapsed="false">
      <c r="BS60896" s="96" t="n">
        <f aca="false">BR60896-2.5</f>
        <v>-2.5</v>
      </c>
    </row>
    <row r="60897" customFormat="false" ht="12" hidden="false" customHeight="false" outlineLevel="0" collapsed="false">
      <c r="BS60897" s="96" t="n">
        <f aca="false">BR60897-2.5</f>
        <v>-2.5</v>
      </c>
    </row>
    <row r="60898" customFormat="false" ht="12" hidden="false" customHeight="false" outlineLevel="0" collapsed="false">
      <c r="BS60898" s="96" t="n">
        <f aca="false">BR60898-2.5</f>
        <v>-2.5</v>
      </c>
    </row>
    <row r="60899" customFormat="false" ht="12" hidden="false" customHeight="false" outlineLevel="0" collapsed="false">
      <c r="BS60899" s="96" t="n">
        <f aca="false">BR60899-2.5</f>
        <v>-2.5</v>
      </c>
    </row>
    <row r="60900" customFormat="false" ht="12" hidden="false" customHeight="false" outlineLevel="0" collapsed="false">
      <c r="BS60900" s="96" t="n">
        <f aca="false">BR60900-2.5</f>
        <v>-2.5</v>
      </c>
    </row>
    <row r="60901" customFormat="false" ht="12" hidden="false" customHeight="false" outlineLevel="0" collapsed="false">
      <c r="BS60901" s="96" t="n">
        <f aca="false">BR60901-2.5</f>
        <v>-2.5</v>
      </c>
    </row>
    <row r="60902" customFormat="false" ht="12" hidden="false" customHeight="false" outlineLevel="0" collapsed="false">
      <c r="BS60902" s="96" t="n">
        <f aca="false">BR60902-2.5</f>
        <v>-2.5</v>
      </c>
    </row>
    <row r="60903" customFormat="false" ht="12" hidden="false" customHeight="false" outlineLevel="0" collapsed="false">
      <c r="BS60903" s="96" t="n">
        <f aca="false">BR60903-2.5</f>
        <v>-2.5</v>
      </c>
    </row>
    <row r="60904" customFormat="false" ht="12" hidden="false" customHeight="false" outlineLevel="0" collapsed="false">
      <c r="BS60904" s="96" t="n">
        <f aca="false">BR60904-2.5</f>
        <v>-2.5</v>
      </c>
    </row>
    <row r="60905" customFormat="false" ht="12" hidden="false" customHeight="false" outlineLevel="0" collapsed="false">
      <c r="BS60905" s="96" t="n">
        <f aca="false">BR60905-2.5</f>
        <v>-2.5</v>
      </c>
    </row>
    <row r="60906" customFormat="false" ht="12" hidden="false" customHeight="false" outlineLevel="0" collapsed="false">
      <c r="BS60906" s="96" t="n">
        <f aca="false">BR60906-2.5</f>
        <v>-2.5</v>
      </c>
    </row>
    <row r="60907" customFormat="false" ht="12" hidden="false" customHeight="false" outlineLevel="0" collapsed="false">
      <c r="BS60907" s="96" t="n">
        <f aca="false">BR60907-2.5</f>
        <v>-2.5</v>
      </c>
    </row>
    <row r="60908" customFormat="false" ht="12" hidden="false" customHeight="false" outlineLevel="0" collapsed="false">
      <c r="BS60908" s="96" t="n">
        <f aca="false">BR60908-2.5</f>
        <v>-2.5</v>
      </c>
    </row>
    <row r="60909" customFormat="false" ht="12" hidden="false" customHeight="false" outlineLevel="0" collapsed="false">
      <c r="BS60909" s="96" t="n">
        <f aca="false">BR60909-2.5</f>
        <v>-2.5</v>
      </c>
    </row>
    <row r="60910" customFormat="false" ht="12" hidden="false" customHeight="false" outlineLevel="0" collapsed="false">
      <c r="BS60910" s="96" t="n">
        <f aca="false">BR60910-2.5</f>
        <v>-2.5</v>
      </c>
    </row>
    <row r="60911" customFormat="false" ht="12" hidden="false" customHeight="false" outlineLevel="0" collapsed="false">
      <c r="BS60911" s="96" t="n">
        <f aca="false">BR60911-2.5</f>
        <v>-2.5</v>
      </c>
    </row>
    <row r="60912" customFormat="false" ht="12" hidden="false" customHeight="false" outlineLevel="0" collapsed="false">
      <c r="BS60912" s="96" t="n">
        <f aca="false">BR60912-2.5</f>
        <v>-2.5</v>
      </c>
    </row>
    <row r="60913" customFormat="false" ht="12" hidden="false" customHeight="false" outlineLevel="0" collapsed="false">
      <c r="BS60913" s="96" t="n">
        <f aca="false">BR60913-2.5</f>
        <v>-2.5</v>
      </c>
    </row>
    <row r="60914" customFormat="false" ht="12" hidden="false" customHeight="false" outlineLevel="0" collapsed="false">
      <c r="BS60914" s="96" t="n">
        <f aca="false">BR60914-2.5</f>
        <v>-2.5</v>
      </c>
    </row>
    <row r="60915" customFormat="false" ht="12" hidden="false" customHeight="false" outlineLevel="0" collapsed="false">
      <c r="BS60915" s="96" t="n">
        <f aca="false">BR60915-2.5</f>
        <v>-2.5</v>
      </c>
    </row>
    <row r="60916" customFormat="false" ht="12" hidden="false" customHeight="false" outlineLevel="0" collapsed="false">
      <c r="BS60916" s="96" t="n">
        <f aca="false">BR60916-2.5</f>
        <v>-2.5</v>
      </c>
    </row>
    <row r="60917" customFormat="false" ht="12" hidden="false" customHeight="false" outlineLevel="0" collapsed="false">
      <c r="BS60917" s="96" t="n">
        <f aca="false">BR60917-2.5</f>
        <v>-2.5</v>
      </c>
    </row>
    <row r="60918" customFormat="false" ht="12" hidden="false" customHeight="false" outlineLevel="0" collapsed="false">
      <c r="BS60918" s="96" t="n">
        <f aca="false">BR60918-2.5</f>
        <v>-2.5</v>
      </c>
    </row>
    <row r="60919" customFormat="false" ht="12" hidden="false" customHeight="false" outlineLevel="0" collapsed="false">
      <c r="BS60919" s="96" t="n">
        <f aca="false">BR60919-2.5</f>
        <v>-2.5</v>
      </c>
    </row>
    <row r="60920" customFormat="false" ht="12" hidden="false" customHeight="false" outlineLevel="0" collapsed="false">
      <c r="BS60920" s="96" t="n">
        <f aca="false">BR60920-2.5</f>
        <v>-2.5</v>
      </c>
    </row>
    <row r="60921" customFormat="false" ht="12" hidden="false" customHeight="false" outlineLevel="0" collapsed="false">
      <c r="BS60921" s="96" t="n">
        <f aca="false">BR60921-2.5</f>
        <v>-2.5</v>
      </c>
    </row>
    <row r="60922" customFormat="false" ht="12" hidden="false" customHeight="false" outlineLevel="0" collapsed="false">
      <c r="BS60922" s="96" t="n">
        <f aca="false">BR60922-2.5</f>
        <v>-2.5</v>
      </c>
    </row>
    <row r="60923" customFormat="false" ht="12" hidden="false" customHeight="false" outlineLevel="0" collapsed="false">
      <c r="BS60923" s="96" t="n">
        <f aca="false">BR60923-2.5</f>
        <v>-2.5</v>
      </c>
    </row>
    <row r="60924" customFormat="false" ht="12" hidden="false" customHeight="false" outlineLevel="0" collapsed="false">
      <c r="BS60924" s="96" t="n">
        <f aca="false">BR60924-2.5</f>
        <v>-2.5</v>
      </c>
    </row>
    <row r="60925" customFormat="false" ht="12" hidden="false" customHeight="false" outlineLevel="0" collapsed="false">
      <c r="BS60925" s="96" t="n">
        <f aca="false">BR60925-2.5</f>
        <v>-2.5</v>
      </c>
    </row>
    <row r="60926" customFormat="false" ht="12" hidden="false" customHeight="false" outlineLevel="0" collapsed="false">
      <c r="BS60926" s="96" t="n">
        <f aca="false">BR60926-2.5</f>
        <v>-2.5</v>
      </c>
    </row>
    <row r="60927" customFormat="false" ht="12" hidden="false" customHeight="false" outlineLevel="0" collapsed="false">
      <c r="BS60927" s="96" t="n">
        <f aca="false">BR60927-2.5</f>
        <v>-2.5</v>
      </c>
    </row>
    <row r="60928" customFormat="false" ht="12" hidden="false" customHeight="false" outlineLevel="0" collapsed="false">
      <c r="BS60928" s="96" t="n">
        <f aca="false">BR60928-2.5</f>
        <v>-2.5</v>
      </c>
    </row>
    <row r="60929" customFormat="false" ht="12" hidden="false" customHeight="false" outlineLevel="0" collapsed="false">
      <c r="BS60929" s="96" t="n">
        <f aca="false">BR60929-2.5</f>
        <v>-2.5</v>
      </c>
    </row>
    <row r="60930" customFormat="false" ht="12" hidden="false" customHeight="false" outlineLevel="0" collapsed="false">
      <c r="BS60930" s="96" t="n">
        <f aca="false">BR60930-2.5</f>
        <v>-2.5</v>
      </c>
    </row>
    <row r="60931" customFormat="false" ht="12" hidden="false" customHeight="false" outlineLevel="0" collapsed="false">
      <c r="BS60931" s="96" t="n">
        <f aca="false">BR60931-2.5</f>
        <v>-2.5</v>
      </c>
    </row>
    <row r="60932" customFormat="false" ht="12" hidden="false" customHeight="false" outlineLevel="0" collapsed="false">
      <c r="BS60932" s="96" t="n">
        <f aca="false">BR60932-2.5</f>
        <v>-2.5</v>
      </c>
    </row>
    <row r="60933" customFormat="false" ht="12" hidden="false" customHeight="false" outlineLevel="0" collapsed="false">
      <c r="BS60933" s="96" t="n">
        <f aca="false">BR60933-2.5</f>
        <v>-2.5</v>
      </c>
    </row>
    <row r="60934" customFormat="false" ht="12" hidden="false" customHeight="false" outlineLevel="0" collapsed="false">
      <c r="BS60934" s="96" t="n">
        <f aca="false">BR60934-2.5</f>
        <v>-2.5</v>
      </c>
    </row>
    <row r="60935" customFormat="false" ht="12" hidden="false" customHeight="false" outlineLevel="0" collapsed="false">
      <c r="BS60935" s="96" t="n">
        <f aca="false">BR60935-2.5</f>
        <v>-2.5</v>
      </c>
    </row>
    <row r="60936" customFormat="false" ht="12" hidden="false" customHeight="false" outlineLevel="0" collapsed="false">
      <c r="BS60936" s="96" t="n">
        <f aca="false">BR60936-2.5</f>
        <v>-2.5</v>
      </c>
    </row>
    <row r="60937" customFormat="false" ht="12" hidden="false" customHeight="false" outlineLevel="0" collapsed="false">
      <c r="BS60937" s="96" t="n">
        <f aca="false">BR60937-2.5</f>
        <v>-2.5</v>
      </c>
    </row>
    <row r="60938" customFormat="false" ht="12" hidden="false" customHeight="false" outlineLevel="0" collapsed="false">
      <c r="BS60938" s="96" t="n">
        <f aca="false">BR60938-2.5</f>
        <v>-2.5</v>
      </c>
    </row>
    <row r="60939" customFormat="false" ht="12" hidden="false" customHeight="false" outlineLevel="0" collapsed="false">
      <c r="BS60939" s="96" t="n">
        <f aca="false">BR60939-2.5</f>
        <v>-2.5</v>
      </c>
    </row>
    <row r="60940" customFormat="false" ht="12" hidden="false" customHeight="false" outlineLevel="0" collapsed="false">
      <c r="BS60940" s="96" t="n">
        <f aca="false">BR60940-2.5</f>
        <v>-2.5</v>
      </c>
    </row>
    <row r="60941" customFormat="false" ht="12" hidden="false" customHeight="false" outlineLevel="0" collapsed="false">
      <c r="BS60941" s="96" t="n">
        <f aca="false">BR60941-2.5</f>
        <v>-2.5</v>
      </c>
    </row>
    <row r="60942" customFormat="false" ht="12" hidden="false" customHeight="false" outlineLevel="0" collapsed="false">
      <c r="BS60942" s="96" t="n">
        <f aca="false">BR60942-2.5</f>
        <v>-2.5</v>
      </c>
    </row>
    <row r="60943" customFormat="false" ht="12" hidden="false" customHeight="false" outlineLevel="0" collapsed="false">
      <c r="BS60943" s="96" t="n">
        <f aca="false">BR60943-2.5</f>
        <v>-2.5</v>
      </c>
    </row>
    <row r="60944" customFormat="false" ht="12" hidden="false" customHeight="false" outlineLevel="0" collapsed="false">
      <c r="BS60944" s="96" t="n">
        <f aca="false">BR60944-2.5</f>
        <v>-2.5</v>
      </c>
    </row>
    <row r="60945" customFormat="false" ht="12" hidden="false" customHeight="false" outlineLevel="0" collapsed="false">
      <c r="BS60945" s="96" t="n">
        <f aca="false">BR60945-2.5</f>
        <v>-2.5</v>
      </c>
    </row>
    <row r="60946" customFormat="false" ht="12" hidden="false" customHeight="false" outlineLevel="0" collapsed="false">
      <c r="BS60946" s="96" t="n">
        <f aca="false">BR60946-2.5</f>
        <v>-2.5</v>
      </c>
    </row>
    <row r="60947" customFormat="false" ht="12" hidden="false" customHeight="false" outlineLevel="0" collapsed="false">
      <c r="BS60947" s="96" t="n">
        <f aca="false">BR60947-2.5</f>
        <v>-2.5</v>
      </c>
    </row>
    <row r="60948" customFormat="false" ht="12" hidden="false" customHeight="false" outlineLevel="0" collapsed="false">
      <c r="BS60948" s="96" t="n">
        <f aca="false">BR60948-2.5</f>
        <v>-2.5</v>
      </c>
    </row>
    <row r="60949" customFormat="false" ht="12" hidden="false" customHeight="false" outlineLevel="0" collapsed="false">
      <c r="BS60949" s="96" t="n">
        <f aca="false">BR60949-2.5</f>
        <v>-2.5</v>
      </c>
    </row>
    <row r="60950" customFormat="false" ht="12" hidden="false" customHeight="false" outlineLevel="0" collapsed="false">
      <c r="BS60950" s="96" t="n">
        <f aca="false">BR60950-2.5</f>
        <v>-2.5</v>
      </c>
    </row>
    <row r="60951" customFormat="false" ht="12" hidden="false" customHeight="false" outlineLevel="0" collapsed="false">
      <c r="BS60951" s="96" t="n">
        <f aca="false">BR60951-2.5</f>
        <v>-2.5</v>
      </c>
    </row>
    <row r="60952" customFormat="false" ht="12" hidden="false" customHeight="false" outlineLevel="0" collapsed="false">
      <c r="BS60952" s="96" t="n">
        <f aca="false">BR60952-2.5</f>
        <v>-2.5</v>
      </c>
    </row>
    <row r="60953" customFormat="false" ht="12" hidden="false" customHeight="false" outlineLevel="0" collapsed="false">
      <c r="BS60953" s="96" t="n">
        <f aca="false">BR60953-2.5</f>
        <v>-2.5</v>
      </c>
    </row>
    <row r="60954" customFormat="false" ht="12" hidden="false" customHeight="false" outlineLevel="0" collapsed="false">
      <c r="BS60954" s="96" t="n">
        <f aca="false">BR60954-2.5</f>
        <v>-2.5</v>
      </c>
    </row>
    <row r="60955" customFormat="false" ht="12" hidden="false" customHeight="false" outlineLevel="0" collapsed="false">
      <c r="BS60955" s="96" t="n">
        <f aca="false">BR60955-2.5</f>
        <v>-2.5</v>
      </c>
    </row>
    <row r="60956" customFormat="false" ht="12" hidden="false" customHeight="false" outlineLevel="0" collapsed="false">
      <c r="BS60956" s="96" t="n">
        <f aca="false">BR60956-2.5</f>
        <v>-2.5</v>
      </c>
    </row>
    <row r="60957" customFormat="false" ht="12" hidden="false" customHeight="false" outlineLevel="0" collapsed="false">
      <c r="BS60957" s="96" t="n">
        <f aca="false">BR60957-2.5</f>
        <v>-2.5</v>
      </c>
    </row>
    <row r="60958" customFormat="false" ht="12" hidden="false" customHeight="false" outlineLevel="0" collapsed="false">
      <c r="BS60958" s="96" t="n">
        <f aca="false">BR60958-2.5</f>
        <v>-2.5</v>
      </c>
    </row>
    <row r="60959" customFormat="false" ht="12" hidden="false" customHeight="false" outlineLevel="0" collapsed="false">
      <c r="BS60959" s="96" t="n">
        <f aca="false">BR60959-2.5</f>
        <v>-2.5</v>
      </c>
    </row>
    <row r="60960" customFormat="false" ht="12" hidden="false" customHeight="false" outlineLevel="0" collapsed="false">
      <c r="BS60960" s="96" t="n">
        <f aca="false">BR60960-2.5</f>
        <v>-2.5</v>
      </c>
    </row>
    <row r="60961" customFormat="false" ht="12" hidden="false" customHeight="false" outlineLevel="0" collapsed="false">
      <c r="BS60961" s="96" t="n">
        <f aca="false">BR60961-2.5</f>
        <v>-2.5</v>
      </c>
    </row>
    <row r="60962" customFormat="false" ht="12" hidden="false" customHeight="false" outlineLevel="0" collapsed="false">
      <c r="BS60962" s="96" t="n">
        <f aca="false">BR60962-2.5</f>
        <v>-2.5</v>
      </c>
    </row>
    <row r="60963" customFormat="false" ht="12" hidden="false" customHeight="false" outlineLevel="0" collapsed="false">
      <c r="BS60963" s="96" t="n">
        <f aca="false">BR60963-2.5</f>
        <v>-2.5</v>
      </c>
    </row>
    <row r="60964" customFormat="false" ht="12" hidden="false" customHeight="false" outlineLevel="0" collapsed="false">
      <c r="BS60964" s="96" t="n">
        <f aca="false">BR60964-2.5</f>
        <v>-2.5</v>
      </c>
    </row>
    <row r="60965" customFormat="false" ht="12" hidden="false" customHeight="false" outlineLevel="0" collapsed="false">
      <c r="BS60965" s="96" t="n">
        <f aca="false">BR60965-2.5</f>
        <v>-2.5</v>
      </c>
    </row>
    <row r="60966" customFormat="false" ht="12" hidden="false" customHeight="false" outlineLevel="0" collapsed="false">
      <c r="BS60966" s="96" t="n">
        <f aca="false">BR60966-2.5</f>
        <v>-2.5</v>
      </c>
    </row>
    <row r="60967" customFormat="false" ht="12" hidden="false" customHeight="false" outlineLevel="0" collapsed="false">
      <c r="BS60967" s="96" t="n">
        <f aca="false">BR60967-2.5</f>
        <v>-2.5</v>
      </c>
    </row>
    <row r="60968" customFormat="false" ht="12" hidden="false" customHeight="false" outlineLevel="0" collapsed="false">
      <c r="BS60968" s="96" t="n">
        <f aca="false">BR60968-2.5</f>
        <v>-2.5</v>
      </c>
    </row>
    <row r="60969" customFormat="false" ht="12" hidden="false" customHeight="false" outlineLevel="0" collapsed="false">
      <c r="BS60969" s="96" t="n">
        <f aca="false">BR60969-2.5</f>
        <v>-2.5</v>
      </c>
    </row>
    <row r="60970" customFormat="false" ht="12" hidden="false" customHeight="false" outlineLevel="0" collapsed="false">
      <c r="BS60970" s="96" t="n">
        <f aca="false">BR60970-2.5</f>
        <v>-2.5</v>
      </c>
    </row>
    <row r="60971" customFormat="false" ht="12" hidden="false" customHeight="false" outlineLevel="0" collapsed="false">
      <c r="BS60971" s="96" t="n">
        <f aca="false">BR60971-2.5</f>
        <v>-2.5</v>
      </c>
    </row>
    <row r="60972" customFormat="false" ht="12" hidden="false" customHeight="false" outlineLevel="0" collapsed="false">
      <c r="BS60972" s="96" t="n">
        <f aca="false">BR60972-2.5</f>
        <v>-2.5</v>
      </c>
    </row>
    <row r="60973" customFormat="false" ht="12" hidden="false" customHeight="false" outlineLevel="0" collapsed="false">
      <c r="BS60973" s="96" t="n">
        <f aca="false">BR60973-2.5</f>
        <v>-2.5</v>
      </c>
    </row>
    <row r="60974" customFormat="false" ht="12" hidden="false" customHeight="false" outlineLevel="0" collapsed="false">
      <c r="BS60974" s="96" t="n">
        <f aca="false">BR60974-2.5</f>
        <v>-2.5</v>
      </c>
    </row>
    <row r="60975" customFormat="false" ht="12" hidden="false" customHeight="false" outlineLevel="0" collapsed="false">
      <c r="BS60975" s="96" t="n">
        <f aca="false">BR60975-2.5</f>
        <v>-2.5</v>
      </c>
    </row>
    <row r="60976" customFormat="false" ht="12" hidden="false" customHeight="false" outlineLevel="0" collapsed="false">
      <c r="BS60976" s="96" t="n">
        <f aca="false">BR60976-2.5</f>
        <v>-2.5</v>
      </c>
    </row>
    <row r="60977" customFormat="false" ht="12" hidden="false" customHeight="false" outlineLevel="0" collapsed="false">
      <c r="BS60977" s="96" t="n">
        <f aca="false">BR60977-2.5</f>
        <v>-2.5</v>
      </c>
    </row>
    <row r="60978" customFormat="false" ht="12" hidden="false" customHeight="false" outlineLevel="0" collapsed="false">
      <c r="BS60978" s="96" t="n">
        <f aca="false">BR60978-2.5</f>
        <v>-2.5</v>
      </c>
    </row>
    <row r="60979" customFormat="false" ht="12" hidden="false" customHeight="false" outlineLevel="0" collapsed="false">
      <c r="BS60979" s="96" t="n">
        <f aca="false">BR60979-2.5</f>
        <v>-2.5</v>
      </c>
    </row>
    <row r="60980" customFormat="false" ht="12" hidden="false" customHeight="false" outlineLevel="0" collapsed="false">
      <c r="BS60980" s="96" t="n">
        <f aca="false">BR60980-2.5</f>
        <v>-2.5</v>
      </c>
    </row>
    <row r="60981" customFormat="false" ht="12" hidden="false" customHeight="false" outlineLevel="0" collapsed="false">
      <c r="BS60981" s="96" t="n">
        <f aca="false">BR60981-2.5</f>
        <v>-2.5</v>
      </c>
    </row>
    <row r="60982" customFormat="false" ht="12" hidden="false" customHeight="false" outlineLevel="0" collapsed="false">
      <c r="BS60982" s="96" t="n">
        <f aca="false">BR60982-2.5</f>
        <v>-2.5</v>
      </c>
    </row>
    <row r="60983" customFormat="false" ht="12" hidden="false" customHeight="false" outlineLevel="0" collapsed="false">
      <c r="BS60983" s="96" t="n">
        <f aca="false">BR60983-2.5</f>
        <v>-2.5</v>
      </c>
    </row>
    <row r="60984" customFormat="false" ht="12" hidden="false" customHeight="false" outlineLevel="0" collapsed="false">
      <c r="BS60984" s="96" t="n">
        <f aca="false">BR60984-2.5</f>
        <v>-2.5</v>
      </c>
    </row>
    <row r="60985" customFormat="false" ht="12" hidden="false" customHeight="false" outlineLevel="0" collapsed="false">
      <c r="BS60985" s="96" t="n">
        <f aca="false">BR60985-2.5</f>
        <v>-2.5</v>
      </c>
    </row>
    <row r="60986" customFormat="false" ht="12" hidden="false" customHeight="false" outlineLevel="0" collapsed="false">
      <c r="BS60986" s="96" t="n">
        <f aca="false">BR60986-2.5</f>
        <v>-2.5</v>
      </c>
    </row>
    <row r="60987" customFormat="false" ht="12" hidden="false" customHeight="false" outlineLevel="0" collapsed="false">
      <c r="BS60987" s="96" t="n">
        <f aca="false">BR60987-2.5</f>
        <v>-2.5</v>
      </c>
    </row>
    <row r="60988" customFormat="false" ht="12" hidden="false" customHeight="false" outlineLevel="0" collapsed="false">
      <c r="BS60988" s="96" t="n">
        <f aca="false">BR60988-2.5</f>
        <v>-2.5</v>
      </c>
    </row>
    <row r="60989" customFormat="false" ht="12" hidden="false" customHeight="false" outlineLevel="0" collapsed="false">
      <c r="BS60989" s="96" t="n">
        <f aca="false">BR60989-2.5</f>
        <v>-2.5</v>
      </c>
    </row>
    <row r="60990" customFormat="false" ht="12" hidden="false" customHeight="false" outlineLevel="0" collapsed="false">
      <c r="BS60990" s="96" t="n">
        <f aca="false">BR60990-2.5</f>
        <v>-2.5</v>
      </c>
    </row>
    <row r="60991" customFormat="false" ht="12" hidden="false" customHeight="false" outlineLevel="0" collapsed="false">
      <c r="BS60991" s="96" t="n">
        <f aca="false">BR60991-2.5</f>
        <v>-2.5</v>
      </c>
    </row>
    <row r="60992" customFormat="false" ht="12" hidden="false" customHeight="false" outlineLevel="0" collapsed="false">
      <c r="BS60992" s="96" t="n">
        <f aca="false">BR60992-2.5</f>
        <v>-2.5</v>
      </c>
    </row>
    <row r="60993" customFormat="false" ht="12" hidden="false" customHeight="false" outlineLevel="0" collapsed="false">
      <c r="BS60993" s="96" t="n">
        <f aca="false">BR60993-2.5</f>
        <v>-2.5</v>
      </c>
    </row>
    <row r="60994" customFormat="false" ht="12" hidden="false" customHeight="false" outlineLevel="0" collapsed="false">
      <c r="BS60994" s="96" t="n">
        <f aca="false">BR60994-2.5</f>
        <v>-2.5</v>
      </c>
    </row>
    <row r="60995" customFormat="false" ht="12" hidden="false" customHeight="false" outlineLevel="0" collapsed="false">
      <c r="BS60995" s="96" t="n">
        <f aca="false">BR60995-2.5</f>
        <v>-2.5</v>
      </c>
    </row>
    <row r="60996" customFormat="false" ht="12" hidden="false" customHeight="false" outlineLevel="0" collapsed="false">
      <c r="BS60996" s="96" t="n">
        <f aca="false">BR60996-2.5</f>
        <v>-2.5</v>
      </c>
    </row>
    <row r="60997" customFormat="false" ht="12" hidden="false" customHeight="false" outlineLevel="0" collapsed="false">
      <c r="BS60997" s="96" t="n">
        <f aca="false">BR60997-2.5</f>
        <v>-2.5</v>
      </c>
    </row>
    <row r="60998" customFormat="false" ht="12" hidden="false" customHeight="false" outlineLevel="0" collapsed="false">
      <c r="BS60998" s="96" t="n">
        <f aca="false">BR60998-2.5</f>
        <v>-2.5</v>
      </c>
    </row>
    <row r="60999" customFormat="false" ht="12" hidden="false" customHeight="false" outlineLevel="0" collapsed="false">
      <c r="BS60999" s="96" t="n">
        <f aca="false">BR60999-2.5</f>
        <v>-2.5</v>
      </c>
    </row>
    <row r="61000" customFormat="false" ht="12" hidden="false" customHeight="false" outlineLevel="0" collapsed="false">
      <c r="BS61000" s="96" t="n">
        <f aca="false">BR61000-2.5</f>
        <v>-2.5</v>
      </c>
    </row>
    <row r="61001" customFormat="false" ht="12" hidden="false" customHeight="false" outlineLevel="0" collapsed="false">
      <c r="BS61001" s="96" t="n">
        <f aca="false">BR61001-2.5</f>
        <v>-2.5</v>
      </c>
    </row>
    <row r="61002" customFormat="false" ht="12" hidden="false" customHeight="false" outlineLevel="0" collapsed="false">
      <c r="BS61002" s="96" t="n">
        <f aca="false">BR61002-2.5</f>
        <v>-2.5</v>
      </c>
    </row>
    <row r="61003" customFormat="false" ht="12" hidden="false" customHeight="false" outlineLevel="0" collapsed="false">
      <c r="BS61003" s="96" t="n">
        <f aca="false">BR61003-2.5</f>
        <v>-2.5</v>
      </c>
    </row>
    <row r="61004" customFormat="false" ht="12" hidden="false" customHeight="false" outlineLevel="0" collapsed="false">
      <c r="BS61004" s="96" t="n">
        <f aca="false">BR61004-2.5</f>
        <v>-2.5</v>
      </c>
    </row>
    <row r="61005" customFormat="false" ht="12" hidden="false" customHeight="false" outlineLevel="0" collapsed="false">
      <c r="BS61005" s="96" t="n">
        <f aca="false">BR61005-2.5</f>
        <v>-2.5</v>
      </c>
    </row>
    <row r="61006" customFormat="false" ht="12" hidden="false" customHeight="false" outlineLevel="0" collapsed="false">
      <c r="BS61006" s="96" t="n">
        <f aca="false">BR61006-2.5</f>
        <v>-2.5</v>
      </c>
    </row>
    <row r="61007" customFormat="false" ht="12" hidden="false" customHeight="false" outlineLevel="0" collapsed="false">
      <c r="BS61007" s="96" t="n">
        <f aca="false">BR61007-2.5</f>
        <v>-2.5</v>
      </c>
    </row>
    <row r="61008" customFormat="false" ht="12" hidden="false" customHeight="false" outlineLevel="0" collapsed="false">
      <c r="BS61008" s="96" t="n">
        <f aca="false">BR61008-2.5</f>
        <v>-2.5</v>
      </c>
    </row>
    <row r="61009" customFormat="false" ht="12" hidden="false" customHeight="false" outlineLevel="0" collapsed="false">
      <c r="BS61009" s="96" t="n">
        <f aca="false">BR61009-2.5</f>
        <v>-2.5</v>
      </c>
    </row>
    <row r="61010" customFormat="false" ht="12" hidden="false" customHeight="false" outlineLevel="0" collapsed="false">
      <c r="BS61010" s="96" t="n">
        <f aca="false">BR61010-2.5</f>
        <v>-2.5</v>
      </c>
    </row>
    <row r="61011" customFormat="false" ht="12" hidden="false" customHeight="false" outlineLevel="0" collapsed="false">
      <c r="BS61011" s="96" t="n">
        <f aca="false">BR61011-2.5</f>
        <v>-2.5</v>
      </c>
    </row>
    <row r="61012" customFormat="false" ht="12" hidden="false" customHeight="false" outlineLevel="0" collapsed="false">
      <c r="BS61012" s="96" t="n">
        <f aca="false">BR61012-2.5</f>
        <v>-2.5</v>
      </c>
    </row>
    <row r="61013" customFormat="false" ht="12" hidden="false" customHeight="false" outlineLevel="0" collapsed="false">
      <c r="BS61013" s="96" t="n">
        <f aca="false">BR61013-2.5</f>
        <v>-2.5</v>
      </c>
    </row>
    <row r="61014" customFormat="false" ht="12" hidden="false" customHeight="false" outlineLevel="0" collapsed="false">
      <c r="BS61014" s="96" t="n">
        <f aca="false">BR61014-2.5</f>
        <v>-2.5</v>
      </c>
    </row>
    <row r="61015" customFormat="false" ht="12" hidden="false" customHeight="false" outlineLevel="0" collapsed="false">
      <c r="BS61015" s="96" t="n">
        <f aca="false">BR61015-2.5</f>
        <v>-2.5</v>
      </c>
    </row>
    <row r="61016" customFormat="false" ht="12" hidden="false" customHeight="false" outlineLevel="0" collapsed="false">
      <c r="BS61016" s="96" t="n">
        <f aca="false">BR61016-2.5</f>
        <v>-2.5</v>
      </c>
    </row>
    <row r="61017" customFormat="false" ht="12" hidden="false" customHeight="false" outlineLevel="0" collapsed="false">
      <c r="BS61017" s="96" t="n">
        <f aca="false">BR61017-2.5</f>
        <v>-2.5</v>
      </c>
    </row>
    <row r="61018" customFormat="false" ht="12" hidden="false" customHeight="false" outlineLevel="0" collapsed="false">
      <c r="BS61018" s="96" t="n">
        <f aca="false">BR61018-2.5</f>
        <v>-2.5</v>
      </c>
    </row>
    <row r="61019" customFormat="false" ht="12" hidden="false" customHeight="false" outlineLevel="0" collapsed="false">
      <c r="BS61019" s="96" t="n">
        <f aca="false">BR61019-2.5</f>
        <v>-2.5</v>
      </c>
    </row>
    <row r="61020" customFormat="false" ht="12" hidden="false" customHeight="false" outlineLevel="0" collapsed="false">
      <c r="BS61020" s="96" t="n">
        <f aca="false">BR61020-2.5</f>
        <v>-2.5</v>
      </c>
    </row>
    <row r="61021" customFormat="false" ht="12" hidden="false" customHeight="false" outlineLevel="0" collapsed="false">
      <c r="BS61021" s="96" t="n">
        <f aca="false">BR61021-2.5</f>
        <v>-2.5</v>
      </c>
    </row>
    <row r="61022" customFormat="false" ht="12" hidden="false" customHeight="false" outlineLevel="0" collapsed="false">
      <c r="BS61022" s="96" t="n">
        <f aca="false">BR61022-2.5</f>
        <v>-2.5</v>
      </c>
    </row>
    <row r="61023" customFormat="false" ht="12" hidden="false" customHeight="false" outlineLevel="0" collapsed="false">
      <c r="BS61023" s="96" t="n">
        <f aca="false">BR61023-2.5</f>
        <v>-2.5</v>
      </c>
    </row>
    <row r="61024" customFormat="false" ht="12" hidden="false" customHeight="false" outlineLevel="0" collapsed="false">
      <c r="BS61024" s="96" t="n">
        <f aca="false">BR61024-2.5</f>
        <v>-2.5</v>
      </c>
    </row>
    <row r="61025" customFormat="false" ht="12" hidden="false" customHeight="false" outlineLevel="0" collapsed="false">
      <c r="BS61025" s="96" t="n">
        <f aca="false">BR61025-2.5</f>
        <v>-2.5</v>
      </c>
    </row>
    <row r="61026" customFormat="false" ht="12" hidden="false" customHeight="false" outlineLevel="0" collapsed="false">
      <c r="BS61026" s="96" t="n">
        <f aca="false">BR61026-2.5</f>
        <v>-2.5</v>
      </c>
    </row>
    <row r="61027" customFormat="false" ht="12" hidden="false" customHeight="false" outlineLevel="0" collapsed="false">
      <c r="BS61027" s="96" t="n">
        <f aca="false">BR61027-2.5</f>
        <v>-2.5</v>
      </c>
    </row>
    <row r="61028" customFormat="false" ht="12" hidden="false" customHeight="false" outlineLevel="0" collapsed="false">
      <c r="BS61028" s="96" t="n">
        <f aca="false">BR61028-2.5</f>
        <v>-2.5</v>
      </c>
    </row>
    <row r="61029" customFormat="false" ht="12" hidden="false" customHeight="false" outlineLevel="0" collapsed="false">
      <c r="BS61029" s="96" t="n">
        <f aca="false">BR61029-2.5</f>
        <v>-2.5</v>
      </c>
    </row>
    <row r="61030" customFormat="false" ht="12" hidden="false" customHeight="false" outlineLevel="0" collapsed="false">
      <c r="BS61030" s="96" t="n">
        <f aca="false">BR61030-2.5</f>
        <v>-2.5</v>
      </c>
    </row>
    <row r="61031" customFormat="false" ht="12" hidden="false" customHeight="false" outlineLevel="0" collapsed="false">
      <c r="BS61031" s="96" t="n">
        <f aca="false">BR61031-2.5</f>
        <v>-2.5</v>
      </c>
    </row>
    <row r="61032" customFormat="false" ht="12" hidden="false" customHeight="false" outlineLevel="0" collapsed="false">
      <c r="BS61032" s="96" t="n">
        <f aca="false">BR61032-2.5</f>
        <v>-2.5</v>
      </c>
    </row>
    <row r="61033" customFormat="false" ht="12" hidden="false" customHeight="false" outlineLevel="0" collapsed="false">
      <c r="BS61033" s="96" t="n">
        <f aca="false">BR61033-2.5</f>
        <v>-2.5</v>
      </c>
    </row>
    <row r="61034" customFormat="false" ht="12" hidden="false" customHeight="false" outlineLevel="0" collapsed="false">
      <c r="BS61034" s="96" t="n">
        <f aca="false">BR61034-2.5</f>
        <v>-2.5</v>
      </c>
    </row>
    <row r="61035" customFormat="false" ht="12" hidden="false" customHeight="false" outlineLevel="0" collapsed="false">
      <c r="BS61035" s="96" t="n">
        <f aca="false">BR61035-2.5</f>
        <v>-2.5</v>
      </c>
    </row>
    <row r="61036" customFormat="false" ht="12" hidden="false" customHeight="false" outlineLevel="0" collapsed="false">
      <c r="BS61036" s="96" t="n">
        <f aca="false">BR61036-2.5</f>
        <v>-2.5</v>
      </c>
    </row>
    <row r="61037" customFormat="false" ht="12" hidden="false" customHeight="false" outlineLevel="0" collapsed="false">
      <c r="BS61037" s="96" t="n">
        <f aca="false">BR61037-2.5</f>
        <v>-2.5</v>
      </c>
    </row>
    <row r="61038" customFormat="false" ht="12" hidden="false" customHeight="false" outlineLevel="0" collapsed="false">
      <c r="BS61038" s="96" t="n">
        <f aca="false">BR61038-2.5</f>
        <v>-2.5</v>
      </c>
    </row>
    <row r="61039" customFormat="false" ht="12" hidden="false" customHeight="false" outlineLevel="0" collapsed="false">
      <c r="BS61039" s="96" t="n">
        <f aca="false">BR61039-2.5</f>
        <v>-2.5</v>
      </c>
    </row>
    <row r="61040" customFormat="false" ht="12" hidden="false" customHeight="false" outlineLevel="0" collapsed="false">
      <c r="BS61040" s="96" t="n">
        <f aca="false">BR61040-2.5</f>
        <v>-2.5</v>
      </c>
    </row>
    <row r="61041" customFormat="false" ht="12" hidden="false" customHeight="false" outlineLevel="0" collapsed="false">
      <c r="BS61041" s="96" t="n">
        <f aca="false">BR61041-2.5</f>
        <v>-2.5</v>
      </c>
    </row>
    <row r="61042" customFormat="false" ht="12" hidden="false" customHeight="false" outlineLevel="0" collapsed="false">
      <c r="BS61042" s="96" t="n">
        <f aca="false">BR61042-2.5</f>
        <v>-2.5</v>
      </c>
    </row>
    <row r="61043" customFormat="false" ht="12" hidden="false" customHeight="false" outlineLevel="0" collapsed="false">
      <c r="BS61043" s="96" t="n">
        <f aca="false">BR61043-2.5</f>
        <v>-2.5</v>
      </c>
    </row>
    <row r="61044" customFormat="false" ht="12" hidden="false" customHeight="false" outlineLevel="0" collapsed="false">
      <c r="BS61044" s="96" t="n">
        <f aca="false">BR61044-2.5</f>
        <v>-2.5</v>
      </c>
    </row>
    <row r="61045" customFormat="false" ht="12" hidden="false" customHeight="false" outlineLevel="0" collapsed="false">
      <c r="BS61045" s="96" t="n">
        <f aca="false">BR61045-2.5</f>
        <v>-2.5</v>
      </c>
    </row>
    <row r="61046" customFormat="false" ht="12" hidden="false" customHeight="false" outlineLevel="0" collapsed="false">
      <c r="BS61046" s="96" t="n">
        <f aca="false">BR61046-2.5</f>
        <v>-2.5</v>
      </c>
    </row>
    <row r="61047" customFormat="false" ht="12" hidden="false" customHeight="false" outlineLevel="0" collapsed="false">
      <c r="BS61047" s="96" t="n">
        <f aca="false">BR61047-2.5</f>
        <v>-2.5</v>
      </c>
    </row>
    <row r="61048" customFormat="false" ht="12" hidden="false" customHeight="false" outlineLevel="0" collapsed="false">
      <c r="BS61048" s="96" t="n">
        <f aca="false">BR61048-2.5</f>
        <v>-2.5</v>
      </c>
    </row>
    <row r="61049" customFormat="false" ht="12" hidden="false" customHeight="false" outlineLevel="0" collapsed="false">
      <c r="BS61049" s="96" t="n">
        <f aca="false">BR61049-2.5</f>
        <v>-2.5</v>
      </c>
    </row>
    <row r="61050" customFormat="false" ht="12" hidden="false" customHeight="false" outlineLevel="0" collapsed="false">
      <c r="BS61050" s="96" t="n">
        <f aca="false">BR61050-2.5</f>
        <v>-2.5</v>
      </c>
    </row>
    <row r="61051" customFormat="false" ht="12" hidden="false" customHeight="false" outlineLevel="0" collapsed="false">
      <c r="BS61051" s="96" t="n">
        <f aca="false">BR61051-2.5</f>
        <v>-2.5</v>
      </c>
    </row>
    <row r="61052" customFormat="false" ht="12" hidden="false" customHeight="false" outlineLevel="0" collapsed="false">
      <c r="BS61052" s="96" t="n">
        <f aca="false">BR61052-2.5</f>
        <v>-2.5</v>
      </c>
    </row>
    <row r="61053" customFormat="false" ht="12" hidden="false" customHeight="false" outlineLevel="0" collapsed="false">
      <c r="BS61053" s="96" t="n">
        <f aca="false">BR61053-2.5</f>
        <v>-2.5</v>
      </c>
    </row>
    <row r="61054" customFormat="false" ht="12" hidden="false" customHeight="false" outlineLevel="0" collapsed="false">
      <c r="BS61054" s="96" t="n">
        <f aca="false">BR61054-2.5</f>
        <v>-2.5</v>
      </c>
    </row>
    <row r="61055" customFormat="false" ht="12" hidden="false" customHeight="false" outlineLevel="0" collapsed="false">
      <c r="BS61055" s="96" t="n">
        <f aca="false">BR61055-2.5</f>
        <v>-2.5</v>
      </c>
    </row>
    <row r="61056" customFormat="false" ht="12" hidden="false" customHeight="false" outlineLevel="0" collapsed="false">
      <c r="BS61056" s="96" t="n">
        <f aca="false">BR61056-2.5</f>
        <v>-2.5</v>
      </c>
    </row>
    <row r="61057" customFormat="false" ht="12" hidden="false" customHeight="false" outlineLevel="0" collapsed="false">
      <c r="BS61057" s="96" t="n">
        <f aca="false">BR61057-2.5</f>
        <v>-2.5</v>
      </c>
    </row>
    <row r="61058" customFormat="false" ht="12" hidden="false" customHeight="false" outlineLevel="0" collapsed="false">
      <c r="BS61058" s="96" t="n">
        <f aca="false">BR61058-2.5</f>
        <v>-2.5</v>
      </c>
    </row>
    <row r="61059" customFormat="false" ht="12" hidden="false" customHeight="false" outlineLevel="0" collapsed="false">
      <c r="BS61059" s="96" t="n">
        <f aca="false">BR61059-2.5</f>
        <v>-2.5</v>
      </c>
    </row>
    <row r="61060" customFormat="false" ht="12" hidden="false" customHeight="false" outlineLevel="0" collapsed="false">
      <c r="BS61060" s="96" t="n">
        <f aca="false">BR61060-2.5</f>
        <v>-2.5</v>
      </c>
    </row>
    <row r="61061" customFormat="false" ht="12" hidden="false" customHeight="false" outlineLevel="0" collapsed="false">
      <c r="BS61061" s="96" t="n">
        <f aca="false">BR61061-2.5</f>
        <v>-2.5</v>
      </c>
    </row>
    <row r="61062" customFormat="false" ht="12" hidden="false" customHeight="false" outlineLevel="0" collapsed="false">
      <c r="BS61062" s="96" t="n">
        <f aca="false">BR61062-2.5</f>
        <v>-2.5</v>
      </c>
    </row>
    <row r="61063" customFormat="false" ht="12" hidden="false" customHeight="false" outlineLevel="0" collapsed="false">
      <c r="BS61063" s="96" t="n">
        <f aca="false">BR61063-2.5</f>
        <v>-2.5</v>
      </c>
    </row>
    <row r="61064" customFormat="false" ht="12" hidden="false" customHeight="false" outlineLevel="0" collapsed="false">
      <c r="BS61064" s="96" t="n">
        <f aca="false">BR61064-2.5</f>
        <v>-2.5</v>
      </c>
    </row>
    <row r="61065" customFormat="false" ht="12" hidden="false" customHeight="false" outlineLevel="0" collapsed="false">
      <c r="BS61065" s="96" t="n">
        <f aca="false">BR61065-2.5</f>
        <v>-2.5</v>
      </c>
    </row>
    <row r="61066" customFormat="false" ht="12" hidden="false" customHeight="false" outlineLevel="0" collapsed="false">
      <c r="BS61066" s="96" t="n">
        <f aca="false">BR61066-2.5</f>
        <v>-2.5</v>
      </c>
    </row>
    <row r="61067" customFormat="false" ht="12" hidden="false" customHeight="false" outlineLevel="0" collapsed="false">
      <c r="BS61067" s="96" t="n">
        <f aca="false">BR61067-2.5</f>
        <v>-2.5</v>
      </c>
    </row>
    <row r="61068" customFormat="false" ht="12" hidden="false" customHeight="false" outlineLevel="0" collapsed="false">
      <c r="BS61068" s="96" t="n">
        <f aca="false">BR61068-2.5</f>
        <v>-2.5</v>
      </c>
    </row>
    <row r="61069" customFormat="false" ht="12" hidden="false" customHeight="false" outlineLevel="0" collapsed="false">
      <c r="BS61069" s="96" t="n">
        <f aca="false">BR61069-2.5</f>
        <v>-2.5</v>
      </c>
    </row>
    <row r="61070" customFormat="false" ht="12" hidden="false" customHeight="false" outlineLevel="0" collapsed="false">
      <c r="BS61070" s="96" t="n">
        <f aca="false">BR61070-2.5</f>
        <v>-2.5</v>
      </c>
    </row>
    <row r="61071" customFormat="false" ht="12" hidden="false" customHeight="false" outlineLevel="0" collapsed="false">
      <c r="BS61071" s="96" t="n">
        <f aca="false">BR61071-2.5</f>
        <v>-2.5</v>
      </c>
    </row>
    <row r="61072" customFormat="false" ht="12" hidden="false" customHeight="false" outlineLevel="0" collapsed="false">
      <c r="BS61072" s="96" t="n">
        <f aca="false">BR61072-2.5</f>
        <v>-2.5</v>
      </c>
    </row>
    <row r="61073" customFormat="false" ht="12" hidden="false" customHeight="false" outlineLevel="0" collapsed="false">
      <c r="BS61073" s="96" t="n">
        <f aca="false">BR61073-2.5</f>
        <v>-2.5</v>
      </c>
    </row>
    <row r="61074" customFormat="false" ht="12" hidden="false" customHeight="false" outlineLevel="0" collapsed="false">
      <c r="BS61074" s="96" t="n">
        <f aca="false">BR61074-2.5</f>
        <v>-2.5</v>
      </c>
    </row>
    <row r="61075" customFormat="false" ht="12" hidden="false" customHeight="false" outlineLevel="0" collapsed="false">
      <c r="BS61075" s="96" t="n">
        <f aca="false">BR61075-2.5</f>
        <v>-2.5</v>
      </c>
    </row>
    <row r="61076" customFormat="false" ht="12" hidden="false" customHeight="false" outlineLevel="0" collapsed="false">
      <c r="BS61076" s="96" t="n">
        <f aca="false">BR61076-2.5</f>
        <v>-2.5</v>
      </c>
    </row>
    <row r="61077" customFormat="false" ht="12" hidden="false" customHeight="false" outlineLevel="0" collapsed="false">
      <c r="BS61077" s="96" t="n">
        <f aca="false">BR61077-2.5</f>
        <v>-2.5</v>
      </c>
    </row>
    <row r="61078" customFormat="false" ht="12" hidden="false" customHeight="false" outlineLevel="0" collapsed="false">
      <c r="BS61078" s="96" t="n">
        <f aca="false">BR61078-2.5</f>
        <v>-2.5</v>
      </c>
    </row>
    <row r="61079" customFormat="false" ht="12" hidden="false" customHeight="false" outlineLevel="0" collapsed="false">
      <c r="BS61079" s="96" t="n">
        <f aca="false">BR61079-2.5</f>
        <v>-2.5</v>
      </c>
    </row>
    <row r="61080" customFormat="false" ht="12" hidden="false" customHeight="false" outlineLevel="0" collapsed="false">
      <c r="BS61080" s="96" t="n">
        <f aca="false">BR61080-2.5</f>
        <v>-2.5</v>
      </c>
    </row>
    <row r="61081" customFormat="false" ht="12" hidden="false" customHeight="false" outlineLevel="0" collapsed="false">
      <c r="BS61081" s="96" t="n">
        <f aca="false">BR61081-2.5</f>
        <v>-2.5</v>
      </c>
    </row>
    <row r="61082" customFormat="false" ht="12" hidden="false" customHeight="false" outlineLevel="0" collapsed="false">
      <c r="BS61082" s="96" t="n">
        <f aca="false">BR61082-2.5</f>
        <v>-2.5</v>
      </c>
    </row>
    <row r="61083" customFormat="false" ht="12" hidden="false" customHeight="false" outlineLevel="0" collapsed="false">
      <c r="BS61083" s="96" t="n">
        <f aca="false">BR61083-2.5</f>
        <v>-2.5</v>
      </c>
    </row>
    <row r="61084" customFormat="false" ht="12" hidden="false" customHeight="false" outlineLevel="0" collapsed="false">
      <c r="BS61084" s="96" t="n">
        <f aca="false">BR61084-2.5</f>
        <v>-2.5</v>
      </c>
    </row>
    <row r="61085" customFormat="false" ht="12" hidden="false" customHeight="false" outlineLevel="0" collapsed="false">
      <c r="BS61085" s="96" t="n">
        <f aca="false">BR61085-2.5</f>
        <v>-2.5</v>
      </c>
    </row>
    <row r="61086" customFormat="false" ht="12" hidden="false" customHeight="false" outlineLevel="0" collapsed="false">
      <c r="BS61086" s="96" t="n">
        <f aca="false">BR61086-2.5</f>
        <v>-2.5</v>
      </c>
    </row>
    <row r="61087" customFormat="false" ht="12" hidden="false" customHeight="false" outlineLevel="0" collapsed="false">
      <c r="BS61087" s="96" t="n">
        <f aca="false">BR61087-2.5</f>
        <v>-2.5</v>
      </c>
    </row>
    <row r="61088" customFormat="false" ht="12" hidden="false" customHeight="false" outlineLevel="0" collapsed="false">
      <c r="BS61088" s="96" t="n">
        <f aca="false">BR61088-2.5</f>
        <v>-2.5</v>
      </c>
    </row>
    <row r="61089" customFormat="false" ht="12" hidden="false" customHeight="false" outlineLevel="0" collapsed="false">
      <c r="BS61089" s="96" t="n">
        <f aca="false">BR61089-2.5</f>
        <v>-2.5</v>
      </c>
    </row>
    <row r="61090" customFormat="false" ht="12" hidden="false" customHeight="false" outlineLevel="0" collapsed="false">
      <c r="BS61090" s="96" t="n">
        <f aca="false">BR61090-2.5</f>
        <v>-2.5</v>
      </c>
    </row>
    <row r="61091" customFormat="false" ht="12" hidden="false" customHeight="false" outlineLevel="0" collapsed="false">
      <c r="BS61091" s="96" t="n">
        <f aca="false">BR61091-2.5</f>
        <v>-2.5</v>
      </c>
    </row>
    <row r="61092" customFormat="false" ht="12" hidden="false" customHeight="false" outlineLevel="0" collapsed="false">
      <c r="BS61092" s="96" t="n">
        <f aca="false">BR61092-2.5</f>
        <v>-2.5</v>
      </c>
    </row>
    <row r="61093" customFormat="false" ht="12" hidden="false" customHeight="false" outlineLevel="0" collapsed="false">
      <c r="BS61093" s="96" t="n">
        <f aca="false">BR61093-2.5</f>
        <v>-2.5</v>
      </c>
    </row>
    <row r="61094" customFormat="false" ht="12" hidden="false" customHeight="false" outlineLevel="0" collapsed="false">
      <c r="BS61094" s="96" t="n">
        <f aca="false">BR61094-2.5</f>
        <v>-2.5</v>
      </c>
    </row>
    <row r="61095" customFormat="false" ht="12" hidden="false" customHeight="false" outlineLevel="0" collapsed="false">
      <c r="BS61095" s="96" t="n">
        <f aca="false">BR61095-2.5</f>
        <v>-2.5</v>
      </c>
    </row>
    <row r="61096" customFormat="false" ht="12" hidden="false" customHeight="false" outlineLevel="0" collapsed="false">
      <c r="BS61096" s="96" t="n">
        <f aca="false">BR61096-2.5</f>
        <v>-2.5</v>
      </c>
    </row>
    <row r="61097" customFormat="false" ht="12" hidden="false" customHeight="false" outlineLevel="0" collapsed="false">
      <c r="BS61097" s="96" t="n">
        <f aca="false">BR61097-2.5</f>
        <v>-2.5</v>
      </c>
    </row>
    <row r="61098" customFormat="false" ht="12" hidden="false" customHeight="false" outlineLevel="0" collapsed="false">
      <c r="BS61098" s="96" t="n">
        <f aca="false">BR61098-2.5</f>
        <v>-2.5</v>
      </c>
    </row>
    <row r="61099" customFormat="false" ht="12" hidden="false" customHeight="false" outlineLevel="0" collapsed="false">
      <c r="BS61099" s="96" t="n">
        <f aca="false">BR61099-2.5</f>
        <v>-2.5</v>
      </c>
    </row>
    <row r="61100" customFormat="false" ht="12" hidden="false" customHeight="false" outlineLevel="0" collapsed="false">
      <c r="BS61100" s="96" t="n">
        <f aca="false">BR61100-2.5</f>
        <v>-2.5</v>
      </c>
    </row>
    <row r="61101" customFormat="false" ht="12" hidden="false" customHeight="false" outlineLevel="0" collapsed="false">
      <c r="BS61101" s="96" t="n">
        <f aca="false">BR61101-2.5</f>
        <v>-2.5</v>
      </c>
    </row>
    <row r="61102" customFormat="false" ht="12" hidden="false" customHeight="false" outlineLevel="0" collapsed="false">
      <c r="BS61102" s="96" t="n">
        <f aca="false">BR61102-2.5</f>
        <v>-2.5</v>
      </c>
    </row>
    <row r="61103" customFormat="false" ht="12" hidden="false" customHeight="false" outlineLevel="0" collapsed="false">
      <c r="BS61103" s="96" t="n">
        <f aca="false">BR61103-2.5</f>
        <v>-2.5</v>
      </c>
    </row>
    <row r="61104" customFormat="false" ht="12" hidden="false" customHeight="false" outlineLevel="0" collapsed="false">
      <c r="BS61104" s="96" t="n">
        <f aca="false">BR61104-2.5</f>
        <v>-2.5</v>
      </c>
    </row>
    <row r="61105" customFormat="false" ht="12" hidden="false" customHeight="false" outlineLevel="0" collapsed="false">
      <c r="BS61105" s="96" t="n">
        <f aca="false">BR61105-2.5</f>
        <v>-2.5</v>
      </c>
    </row>
    <row r="61106" customFormat="false" ht="12" hidden="false" customHeight="false" outlineLevel="0" collapsed="false">
      <c r="BS61106" s="96" t="n">
        <f aca="false">BR61106-2.5</f>
        <v>-2.5</v>
      </c>
    </row>
    <row r="61107" customFormat="false" ht="12" hidden="false" customHeight="false" outlineLevel="0" collapsed="false">
      <c r="BS61107" s="96" t="n">
        <f aca="false">BR61107-2.5</f>
        <v>-2.5</v>
      </c>
    </row>
    <row r="61108" customFormat="false" ht="12" hidden="false" customHeight="false" outlineLevel="0" collapsed="false">
      <c r="BS61108" s="96" t="n">
        <f aca="false">BR61108-2.5</f>
        <v>-2.5</v>
      </c>
    </row>
    <row r="61109" customFormat="false" ht="12" hidden="false" customHeight="false" outlineLevel="0" collapsed="false">
      <c r="BS61109" s="96" t="n">
        <f aca="false">BR61109-2.5</f>
        <v>-2.5</v>
      </c>
    </row>
    <row r="61110" customFormat="false" ht="12" hidden="false" customHeight="false" outlineLevel="0" collapsed="false">
      <c r="BS61110" s="96" t="n">
        <f aca="false">BR61110-2.5</f>
        <v>-2.5</v>
      </c>
    </row>
    <row r="61111" customFormat="false" ht="12" hidden="false" customHeight="false" outlineLevel="0" collapsed="false">
      <c r="BS61111" s="96" t="n">
        <f aca="false">BR61111-2.5</f>
        <v>-2.5</v>
      </c>
    </row>
    <row r="61112" customFormat="false" ht="12" hidden="false" customHeight="false" outlineLevel="0" collapsed="false">
      <c r="BS61112" s="96" t="n">
        <f aca="false">BR61112-2.5</f>
        <v>-2.5</v>
      </c>
    </row>
    <row r="61113" customFormat="false" ht="12" hidden="false" customHeight="false" outlineLevel="0" collapsed="false">
      <c r="BS61113" s="96" t="n">
        <f aca="false">BR61113-2.5</f>
        <v>-2.5</v>
      </c>
    </row>
    <row r="61114" customFormat="false" ht="12" hidden="false" customHeight="false" outlineLevel="0" collapsed="false">
      <c r="BS61114" s="96" t="n">
        <f aca="false">BR61114-2.5</f>
        <v>-2.5</v>
      </c>
    </row>
    <row r="61115" customFormat="false" ht="12" hidden="false" customHeight="false" outlineLevel="0" collapsed="false">
      <c r="BS61115" s="96" t="n">
        <f aca="false">BR61115-2.5</f>
        <v>-2.5</v>
      </c>
    </row>
    <row r="61116" customFormat="false" ht="12" hidden="false" customHeight="false" outlineLevel="0" collapsed="false">
      <c r="BS61116" s="96" t="n">
        <f aca="false">BR61116-2.5</f>
        <v>-2.5</v>
      </c>
    </row>
    <row r="61117" customFormat="false" ht="12" hidden="false" customHeight="false" outlineLevel="0" collapsed="false">
      <c r="BS61117" s="96" t="n">
        <f aca="false">BR61117-2.5</f>
        <v>-2.5</v>
      </c>
    </row>
    <row r="61118" customFormat="false" ht="12" hidden="false" customHeight="false" outlineLevel="0" collapsed="false">
      <c r="BS61118" s="96" t="n">
        <f aca="false">BR61118-2.5</f>
        <v>-2.5</v>
      </c>
    </row>
    <row r="61119" customFormat="false" ht="12" hidden="false" customHeight="false" outlineLevel="0" collapsed="false">
      <c r="BS61119" s="96" t="n">
        <f aca="false">BR61119-2.5</f>
        <v>-2.5</v>
      </c>
    </row>
    <row r="61120" customFormat="false" ht="12" hidden="false" customHeight="false" outlineLevel="0" collapsed="false">
      <c r="BS61120" s="96" t="n">
        <f aca="false">BR61120-2.5</f>
        <v>-2.5</v>
      </c>
    </row>
    <row r="61121" customFormat="false" ht="12" hidden="false" customHeight="false" outlineLevel="0" collapsed="false">
      <c r="BS61121" s="96" t="n">
        <f aca="false">BR61121-2.5</f>
        <v>-2.5</v>
      </c>
    </row>
    <row r="61122" customFormat="false" ht="12" hidden="false" customHeight="false" outlineLevel="0" collapsed="false">
      <c r="BS61122" s="96" t="n">
        <f aca="false">BR61122-2.5</f>
        <v>-2.5</v>
      </c>
    </row>
    <row r="61123" customFormat="false" ht="12" hidden="false" customHeight="false" outlineLevel="0" collapsed="false">
      <c r="BS61123" s="96" t="n">
        <f aca="false">BR61123-2.5</f>
        <v>-2.5</v>
      </c>
    </row>
    <row r="61124" customFormat="false" ht="12" hidden="false" customHeight="false" outlineLevel="0" collapsed="false">
      <c r="BS61124" s="96" t="n">
        <f aca="false">BR61124-2.5</f>
        <v>-2.5</v>
      </c>
    </row>
    <row r="61125" customFormat="false" ht="12" hidden="false" customHeight="false" outlineLevel="0" collapsed="false">
      <c r="BS61125" s="96" t="n">
        <f aca="false">BR61125-2.5</f>
        <v>-2.5</v>
      </c>
    </row>
    <row r="61126" customFormat="false" ht="12" hidden="false" customHeight="false" outlineLevel="0" collapsed="false">
      <c r="BS61126" s="96" t="n">
        <f aca="false">BR61126-2.5</f>
        <v>-2.5</v>
      </c>
    </row>
    <row r="61127" customFormat="false" ht="12" hidden="false" customHeight="false" outlineLevel="0" collapsed="false">
      <c r="BS61127" s="96" t="n">
        <f aca="false">BR61127-2.5</f>
        <v>-2.5</v>
      </c>
    </row>
    <row r="61128" customFormat="false" ht="12" hidden="false" customHeight="false" outlineLevel="0" collapsed="false">
      <c r="BS61128" s="96" t="n">
        <f aca="false">BR61128-2.5</f>
        <v>-2.5</v>
      </c>
    </row>
    <row r="61129" customFormat="false" ht="12" hidden="false" customHeight="false" outlineLevel="0" collapsed="false">
      <c r="BS61129" s="96" t="n">
        <f aca="false">BR61129-2.5</f>
        <v>-2.5</v>
      </c>
    </row>
    <row r="61130" customFormat="false" ht="12" hidden="false" customHeight="false" outlineLevel="0" collapsed="false">
      <c r="BS61130" s="96" t="n">
        <f aca="false">BR61130-2.5</f>
        <v>-2.5</v>
      </c>
    </row>
    <row r="61131" customFormat="false" ht="12" hidden="false" customHeight="false" outlineLevel="0" collapsed="false">
      <c r="BS61131" s="96" t="n">
        <f aca="false">BR61131-2.5</f>
        <v>-2.5</v>
      </c>
    </row>
    <row r="61132" customFormat="false" ht="12" hidden="false" customHeight="false" outlineLevel="0" collapsed="false">
      <c r="BS61132" s="96" t="n">
        <f aca="false">BR61132-2.5</f>
        <v>-2.5</v>
      </c>
    </row>
    <row r="61133" customFormat="false" ht="12" hidden="false" customHeight="false" outlineLevel="0" collapsed="false">
      <c r="BS61133" s="96" t="n">
        <f aca="false">BR61133-2.5</f>
        <v>-2.5</v>
      </c>
    </row>
    <row r="61134" customFormat="false" ht="12" hidden="false" customHeight="false" outlineLevel="0" collapsed="false">
      <c r="BS61134" s="96" t="n">
        <f aca="false">BR61134-2.5</f>
        <v>-2.5</v>
      </c>
    </row>
    <row r="61135" customFormat="false" ht="12" hidden="false" customHeight="false" outlineLevel="0" collapsed="false">
      <c r="BS61135" s="96" t="n">
        <f aca="false">BR61135-2.5</f>
        <v>-2.5</v>
      </c>
    </row>
    <row r="61136" customFormat="false" ht="12" hidden="false" customHeight="false" outlineLevel="0" collapsed="false">
      <c r="BS61136" s="96" t="n">
        <f aca="false">BR61136-2.5</f>
        <v>-2.5</v>
      </c>
    </row>
    <row r="61137" customFormat="false" ht="12" hidden="false" customHeight="false" outlineLevel="0" collapsed="false">
      <c r="BS61137" s="96" t="n">
        <f aca="false">BR61137-2.5</f>
        <v>-2.5</v>
      </c>
    </row>
    <row r="61138" customFormat="false" ht="12" hidden="false" customHeight="false" outlineLevel="0" collapsed="false">
      <c r="BS61138" s="96" t="n">
        <f aca="false">BR61138-2.5</f>
        <v>-2.5</v>
      </c>
    </row>
    <row r="61139" customFormat="false" ht="12" hidden="false" customHeight="false" outlineLevel="0" collapsed="false">
      <c r="BS61139" s="96" t="n">
        <f aca="false">BR61139-2.5</f>
        <v>-2.5</v>
      </c>
    </row>
    <row r="61140" customFormat="false" ht="12" hidden="false" customHeight="false" outlineLevel="0" collapsed="false">
      <c r="BS61140" s="96" t="n">
        <f aca="false">BR61140-2.5</f>
        <v>-2.5</v>
      </c>
    </row>
    <row r="61141" customFormat="false" ht="12" hidden="false" customHeight="false" outlineLevel="0" collapsed="false">
      <c r="BS61141" s="96" t="n">
        <f aca="false">BR61141-2.5</f>
        <v>-2.5</v>
      </c>
    </row>
    <row r="61142" customFormat="false" ht="12" hidden="false" customHeight="false" outlineLevel="0" collapsed="false">
      <c r="BS61142" s="96" t="n">
        <f aca="false">BR61142-2.5</f>
        <v>-2.5</v>
      </c>
    </row>
    <row r="61143" customFormat="false" ht="12" hidden="false" customHeight="false" outlineLevel="0" collapsed="false">
      <c r="BS61143" s="96" t="n">
        <f aca="false">BR61143-2.5</f>
        <v>-2.5</v>
      </c>
    </row>
    <row r="61144" customFormat="false" ht="12" hidden="false" customHeight="false" outlineLevel="0" collapsed="false">
      <c r="BS61144" s="96" t="n">
        <f aca="false">BR61144-2.5</f>
        <v>-2.5</v>
      </c>
    </row>
    <row r="61145" customFormat="false" ht="12" hidden="false" customHeight="false" outlineLevel="0" collapsed="false">
      <c r="BS61145" s="96" t="n">
        <f aca="false">BR61145-2.5</f>
        <v>-2.5</v>
      </c>
    </row>
    <row r="61146" customFormat="false" ht="12" hidden="false" customHeight="false" outlineLevel="0" collapsed="false">
      <c r="BS61146" s="96" t="n">
        <f aca="false">BR61146-2.5</f>
        <v>-2.5</v>
      </c>
    </row>
    <row r="61147" customFormat="false" ht="12" hidden="false" customHeight="false" outlineLevel="0" collapsed="false">
      <c r="BS61147" s="96" t="n">
        <f aca="false">BR61147-2.5</f>
        <v>-2.5</v>
      </c>
    </row>
    <row r="61148" customFormat="false" ht="12" hidden="false" customHeight="false" outlineLevel="0" collapsed="false">
      <c r="BS61148" s="96" t="n">
        <f aca="false">BR61148-2.5</f>
        <v>-2.5</v>
      </c>
    </row>
    <row r="61149" customFormat="false" ht="12" hidden="false" customHeight="false" outlineLevel="0" collapsed="false">
      <c r="BS61149" s="96" t="n">
        <f aca="false">BR61149-2.5</f>
        <v>-2.5</v>
      </c>
    </row>
    <row r="61150" customFormat="false" ht="12" hidden="false" customHeight="false" outlineLevel="0" collapsed="false">
      <c r="BS61150" s="96" t="n">
        <f aca="false">BR61150-2.5</f>
        <v>-2.5</v>
      </c>
    </row>
    <row r="61151" customFormat="false" ht="12" hidden="false" customHeight="false" outlineLevel="0" collapsed="false">
      <c r="BS61151" s="96" t="n">
        <f aca="false">BR61151-2.5</f>
        <v>-2.5</v>
      </c>
    </row>
    <row r="61152" customFormat="false" ht="12" hidden="false" customHeight="false" outlineLevel="0" collapsed="false">
      <c r="BS61152" s="96" t="n">
        <f aca="false">BR61152-2.5</f>
        <v>-2.5</v>
      </c>
    </row>
    <row r="61153" customFormat="false" ht="12" hidden="false" customHeight="false" outlineLevel="0" collapsed="false">
      <c r="BS61153" s="96" t="n">
        <f aca="false">BR61153-2.5</f>
        <v>-2.5</v>
      </c>
    </row>
    <row r="61154" customFormat="false" ht="12" hidden="false" customHeight="false" outlineLevel="0" collapsed="false">
      <c r="BS61154" s="96" t="n">
        <f aca="false">BR61154-2.5</f>
        <v>-2.5</v>
      </c>
    </row>
    <row r="61155" customFormat="false" ht="12" hidden="false" customHeight="false" outlineLevel="0" collapsed="false">
      <c r="BS61155" s="96" t="n">
        <f aca="false">BR61155-2.5</f>
        <v>-2.5</v>
      </c>
    </row>
    <row r="61156" customFormat="false" ht="12" hidden="false" customHeight="false" outlineLevel="0" collapsed="false">
      <c r="BS61156" s="96" t="n">
        <f aca="false">BR61156-2.5</f>
        <v>-2.5</v>
      </c>
    </row>
    <row r="61157" customFormat="false" ht="12" hidden="false" customHeight="false" outlineLevel="0" collapsed="false">
      <c r="BS61157" s="96" t="n">
        <f aca="false">BR61157-2.5</f>
        <v>-2.5</v>
      </c>
    </row>
    <row r="61158" customFormat="false" ht="12" hidden="false" customHeight="false" outlineLevel="0" collapsed="false">
      <c r="BS61158" s="96" t="n">
        <f aca="false">BR61158-2.5</f>
        <v>-2.5</v>
      </c>
    </row>
    <row r="61159" customFormat="false" ht="12" hidden="false" customHeight="false" outlineLevel="0" collapsed="false">
      <c r="BS61159" s="96" t="n">
        <f aca="false">BR61159-2.5</f>
        <v>-2.5</v>
      </c>
    </row>
    <row r="61160" customFormat="false" ht="12" hidden="false" customHeight="false" outlineLevel="0" collapsed="false">
      <c r="BS61160" s="96" t="n">
        <f aca="false">BR61160-2.5</f>
        <v>-2.5</v>
      </c>
    </row>
    <row r="61161" customFormat="false" ht="12" hidden="false" customHeight="false" outlineLevel="0" collapsed="false">
      <c r="BS61161" s="96" t="n">
        <f aca="false">BR61161-2.5</f>
        <v>-2.5</v>
      </c>
    </row>
    <row r="61162" customFormat="false" ht="12" hidden="false" customHeight="false" outlineLevel="0" collapsed="false">
      <c r="BS61162" s="96" t="n">
        <f aca="false">BR61162-2.5</f>
        <v>-2.5</v>
      </c>
    </row>
    <row r="61163" customFormat="false" ht="12" hidden="false" customHeight="false" outlineLevel="0" collapsed="false">
      <c r="BS61163" s="96" t="n">
        <f aca="false">BR61163-2.5</f>
        <v>-2.5</v>
      </c>
    </row>
    <row r="61164" customFormat="false" ht="12" hidden="false" customHeight="false" outlineLevel="0" collapsed="false">
      <c r="BS61164" s="96" t="n">
        <f aca="false">BR61164-2.5</f>
        <v>-2.5</v>
      </c>
    </row>
    <row r="61165" customFormat="false" ht="12" hidden="false" customHeight="false" outlineLevel="0" collapsed="false">
      <c r="BS61165" s="96" t="n">
        <f aca="false">BR61165-2.5</f>
        <v>-2.5</v>
      </c>
    </row>
    <row r="61166" customFormat="false" ht="12" hidden="false" customHeight="false" outlineLevel="0" collapsed="false">
      <c r="BS61166" s="96" t="n">
        <f aca="false">BR61166-2.5</f>
        <v>-2.5</v>
      </c>
    </row>
    <row r="61167" customFormat="false" ht="12" hidden="false" customHeight="false" outlineLevel="0" collapsed="false">
      <c r="BS61167" s="96" t="n">
        <f aca="false">BR61167-2.5</f>
        <v>-2.5</v>
      </c>
    </row>
    <row r="61168" customFormat="false" ht="12" hidden="false" customHeight="false" outlineLevel="0" collapsed="false">
      <c r="BS61168" s="96" t="n">
        <f aca="false">BR61168-2.5</f>
        <v>-2.5</v>
      </c>
    </row>
    <row r="61169" customFormat="false" ht="12" hidden="false" customHeight="false" outlineLevel="0" collapsed="false">
      <c r="BS61169" s="96" t="n">
        <f aca="false">BR61169-2.5</f>
        <v>-2.5</v>
      </c>
    </row>
    <row r="61170" customFormat="false" ht="12" hidden="false" customHeight="false" outlineLevel="0" collapsed="false">
      <c r="BS61170" s="96" t="n">
        <f aca="false">BR61170-2.5</f>
        <v>-2.5</v>
      </c>
    </row>
    <row r="61171" customFormat="false" ht="12" hidden="false" customHeight="false" outlineLevel="0" collapsed="false">
      <c r="BS61171" s="96" t="n">
        <f aca="false">BR61171-2.5</f>
        <v>-2.5</v>
      </c>
    </row>
    <row r="61172" customFormat="false" ht="12" hidden="false" customHeight="false" outlineLevel="0" collapsed="false">
      <c r="BS61172" s="96" t="n">
        <f aca="false">BR61172-2.5</f>
        <v>-2.5</v>
      </c>
    </row>
    <row r="61173" customFormat="false" ht="12" hidden="false" customHeight="false" outlineLevel="0" collapsed="false">
      <c r="BS61173" s="96" t="n">
        <f aca="false">BR61173-2.5</f>
        <v>-2.5</v>
      </c>
    </row>
    <row r="61174" customFormat="false" ht="12" hidden="false" customHeight="false" outlineLevel="0" collapsed="false">
      <c r="BS61174" s="96" t="n">
        <f aca="false">BR61174-2.5</f>
        <v>-2.5</v>
      </c>
    </row>
    <row r="61175" customFormat="false" ht="12" hidden="false" customHeight="false" outlineLevel="0" collapsed="false">
      <c r="BS61175" s="96" t="n">
        <f aca="false">BR61175-2.5</f>
        <v>-2.5</v>
      </c>
    </row>
    <row r="61176" customFormat="false" ht="12" hidden="false" customHeight="false" outlineLevel="0" collapsed="false">
      <c r="BS61176" s="96" t="n">
        <f aca="false">BR61176-2.5</f>
        <v>-2.5</v>
      </c>
    </row>
    <row r="61177" customFormat="false" ht="12" hidden="false" customHeight="false" outlineLevel="0" collapsed="false">
      <c r="BS61177" s="96" t="n">
        <f aca="false">BR61177-2.5</f>
        <v>-2.5</v>
      </c>
    </row>
    <row r="61178" customFormat="false" ht="12" hidden="false" customHeight="false" outlineLevel="0" collapsed="false">
      <c r="BS61178" s="96" t="n">
        <f aca="false">BR61178-2.5</f>
        <v>-2.5</v>
      </c>
    </row>
    <row r="61179" customFormat="false" ht="12" hidden="false" customHeight="false" outlineLevel="0" collapsed="false">
      <c r="BS61179" s="96" t="n">
        <f aca="false">BR61179-2.5</f>
        <v>-2.5</v>
      </c>
    </row>
    <row r="61180" customFormat="false" ht="12" hidden="false" customHeight="false" outlineLevel="0" collapsed="false">
      <c r="BS61180" s="96" t="n">
        <f aca="false">BR61180-2.5</f>
        <v>-2.5</v>
      </c>
    </row>
    <row r="61181" customFormat="false" ht="12" hidden="false" customHeight="false" outlineLevel="0" collapsed="false">
      <c r="BS61181" s="96" t="n">
        <f aca="false">BR61181-2.5</f>
        <v>-2.5</v>
      </c>
    </row>
    <row r="61182" customFormat="false" ht="12" hidden="false" customHeight="false" outlineLevel="0" collapsed="false">
      <c r="BS61182" s="96" t="n">
        <f aca="false">BR61182-2.5</f>
        <v>-2.5</v>
      </c>
    </row>
    <row r="61183" customFormat="false" ht="12" hidden="false" customHeight="false" outlineLevel="0" collapsed="false">
      <c r="BS61183" s="96" t="n">
        <f aca="false">BR61183-2.5</f>
        <v>-2.5</v>
      </c>
    </row>
    <row r="61184" customFormat="false" ht="12" hidden="false" customHeight="false" outlineLevel="0" collapsed="false">
      <c r="BS61184" s="96" t="n">
        <f aca="false">BR61184-2.5</f>
        <v>-2.5</v>
      </c>
    </row>
    <row r="61185" customFormat="false" ht="12" hidden="false" customHeight="false" outlineLevel="0" collapsed="false">
      <c r="BS61185" s="96" t="n">
        <f aca="false">BR61185-2.5</f>
        <v>-2.5</v>
      </c>
    </row>
    <row r="61186" customFormat="false" ht="12" hidden="false" customHeight="false" outlineLevel="0" collapsed="false">
      <c r="BS61186" s="96" t="n">
        <f aca="false">BR61186-2.5</f>
        <v>-2.5</v>
      </c>
    </row>
    <row r="61187" customFormat="false" ht="12" hidden="false" customHeight="false" outlineLevel="0" collapsed="false">
      <c r="BS61187" s="96" t="n">
        <f aca="false">BR61187-2.5</f>
        <v>-2.5</v>
      </c>
    </row>
    <row r="61188" customFormat="false" ht="12" hidden="false" customHeight="false" outlineLevel="0" collapsed="false">
      <c r="BS61188" s="96" t="n">
        <f aca="false">BR61188-2.5</f>
        <v>-2.5</v>
      </c>
    </row>
    <row r="61189" customFormat="false" ht="12" hidden="false" customHeight="false" outlineLevel="0" collapsed="false">
      <c r="BS61189" s="96" t="n">
        <f aca="false">BR61189-2.5</f>
        <v>-2.5</v>
      </c>
    </row>
    <row r="61190" customFormat="false" ht="12" hidden="false" customHeight="false" outlineLevel="0" collapsed="false">
      <c r="BS61190" s="96" t="n">
        <f aca="false">BR61190-2.5</f>
        <v>-2.5</v>
      </c>
    </row>
    <row r="61191" customFormat="false" ht="12" hidden="false" customHeight="false" outlineLevel="0" collapsed="false">
      <c r="BS61191" s="96" t="n">
        <f aca="false">BR61191-2.5</f>
        <v>-2.5</v>
      </c>
    </row>
    <row r="61192" customFormat="false" ht="12" hidden="false" customHeight="false" outlineLevel="0" collapsed="false">
      <c r="BS61192" s="96" t="n">
        <f aca="false">BR61192-2.5</f>
        <v>-2.5</v>
      </c>
    </row>
    <row r="61193" customFormat="false" ht="12" hidden="false" customHeight="false" outlineLevel="0" collapsed="false">
      <c r="BS61193" s="96" t="n">
        <f aca="false">BR61193-2.5</f>
        <v>-2.5</v>
      </c>
    </row>
    <row r="61194" customFormat="false" ht="12" hidden="false" customHeight="false" outlineLevel="0" collapsed="false">
      <c r="BS61194" s="96" t="n">
        <f aca="false">BR61194-2.5</f>
        <v>-2.5</v>
      </c>
    </row>
    <row r="61195" customFormat="false" ht="12" hidden="false" customHeight="false" outlineLevel="0" collapsed="false">
      <c r="BS61195" s="96" t="n">
        <f aca="false">BR61195-2.5</f>
        <v>-2.5</v>
      </c>
    </row>
    <row r="61196" customFormat="false" ht="12" hidden="false" customHeight="false" outlineLevel="0" collapsed="false">
      <c r="BS61196" s="96" t="n">
        <f aca="false">BR61196-2.5</f>
        <v>-2.5</v>
      </c>
    </row>
    <row r="61197" customFormat="false" ht="12" hidden="false" customHeight="false" outlineLevel="0" collapsed="false">
      <c r="BS61197" s="96" t="n">
        <f aca="false">BR61197-2.5</f>
        <v>-2.5</v>
      </c>
    </row>
    <row r="61198" customFormat="false" ht="12" hidden="false" customHeight="false" outlineLevel="0" collapsed="false">
      <c r="BS61198" s="96" t="n">
        <f aca="false">BR61198-2.5</f>
        <v>-2.5</v>
      </c>
    </row>
    <row r="61199" customFormat="false" ht="12" hidden="false" customHeight="false" outlineLevel="0" collapsed="false">
      <c r="BS61199" s="96" t="n">
        <f aca="false">BR61199-2.5</f>
        <v>-2.5</v>
      </c>
    </row>
    <row r="61200" customFormat="false" ht="12" hidden="false" customHeight="false" outlineLevel="0" collapsed="false">
      <c r="BS61200" s="96" t="n">
        <f aca="false">BR61200-2.5</f>
        <v>-2.5</v>
      </c>
    </row>
    <row r="61201" customFormat="false" ht="12" hidden="false" customHeight="false" outlineLevel="0" collapsed="false">
      <c r="BS61201" s="96" t="n">
        <f aca="false">BR61201-2.5</f>
        <v>-2.5</v>
      </c>
    </row>
    <row r="61202" customFormat="false" ht="12" hidden="false" customHeight="false" outlineLevel="0" collapsed="false">
      <c r="BS61202" s="96" t="n">
        <f aca="false">BR61202-2.5</f>
        <v>-2.5</v>
      </c>
    </row>
    <row r="61203" customFormat="false" ht="12" hidden="false" customHeight="false" outlineLevel="0" collapsed="false">
      <c r="BS61203" s="96" t="n">
        <f aca="false">BR61203-2.5</f>
        <v>-2.5</v>
      </c>
    </row>
    <row r="61204" customFormat="false" ht="12" hidden="false" customHeight="false" outlineLevel="0" collapsed="false">
      <c r="BS61204" s="96" t="n">
        <f aca="false">BR61204-2.5</f>
        <v>-2.5</v>
      </c>
    </row>
    <row r="61205" customFormat="false" ht="12" hidden="false" customHeight="false" outlineLevel="0" collapsed="false">
      <c r="BS61205" s="96" t="n">
        <f aca="false">BR61205-2.5</f>
        <v>-2.5</v>
      </c>
    </row>
    <row r="61206" customFormat="false" ht="12" hidden="false" customHeight="false" outlineLevel="0" collapsed="false">
      <c r="BS61206" s="96" t="n">
        <f aca="false">BR61206-2.5</f>
        <v>-2.5</v>
      </c>
    </row>
    <row r="61207" customFormat="false" ht="12" hidden="false" customHeight="false" outlineLevel="0" collapsed="false">
      <c r="BS61207" s="96" t="n">
        <f aca="false">BR61207-2.5</f>
        <v>-2.5</v>
      </c>
    </row>
    <row r="61208" customFormat="false" ht="12" hidden="false" customHeight="false" outlineLevel="0" collapsed="false">
      <c r="BS61208" s="96" t="n">
        <f aca="false">BR61208-2.5</f>
        <v>-2.5</v>
      </c>
    </row>
    <row r="61209" customFormat="false" ht="12" hidden="false" customHeight="false" outlineLevel="0" collapsed="false">
      <c r="BS61209" s="96" t="n">
        <f aca="false">BR61209-2.5</f>
        <v>-2.5</v>
      </c>
    </row>
    <row r="61210" customFormat="false" ht="12" hidden="false" customHeight="false" outlineLevel="0" collapsed="false">
      <c r="BS61210" s="96" t="n">
        <f aca="false">BR61210-2.5</f>
        <v>-2.5</v>
      </c>
    </row>
    <row r="61211" customFormat="false" ht="12" hidden="false" customHeight="false" outlineLevel="0" collapsed="false">
      <c r="BS61211" s="96" t="n">
        <f aca="false">BR61211-2.5</f>
        <v>-2.5</v>
      </c>
    </row>
    <row r="61212" customFormat="false" ht="12" hidden="false" customHeight="false" outlineLevel="0" collapsed="false">
      <c r="BS61212" s="96" t="n">
        <f aca="false">BR61212-2.5</f>
        <v>-2.5</v>
      </c>
    </row>
    <row r="61213" customFormat="false" ht="12" hidden="false" customHeight="false" outlineLevel="0" collapsed="false">
      <c r="BS61213" s="96" t="n">
        <f aca="false">BR61213-2.5</f>
        <v>-2.5</v>
      </c>
    </row>
    <row r="61214" customFormat="false" ht="12" hidden="false" customHeight="false" outlineLevel="0" collapsed="false">
      <c r="BS61214" s="96" t="n">
        <f aca="false">BR61214-2.5</f>
        <v>-2.5</v>
      </c>
    </row>
    <row r="61215" customFormat="false" ht="12" hidden="false" customHeight="false" outlineLevel="0" collapsed="false">
      <c r="BS61215" s="96" t="n">
        <f aca="false">BR61215-2.5</f>
        <v>-2.5</v>
      </c>
    </row>
    <row r="61216" customFormat="false" ht="12" hidden="false" customHeight="false" outlineLevel="0" collapsed="false">
      <c r="BS61216" s="96" t="n">
        <f aca="false">BR61216-2.5</f>
        <v>-2.5</v>
      </c>
    </row>
    <row r="61217" customFormat="false" ht="12" hidden="false" customHeight="false" outlineLevel="0" collapsed="false">
      <c r="BS61217" s="96" t="n">
        <f aca="false">BR61217-2.5</f>
        <v>-2.5</v>
      </c>
    </row>
    <row r="61218" customFormat="false" ht="12" hidden="false" customHeight="false" outlineLevel="0" collapsed="false">
      <c r="BS61218" s="96" t="n">
        <f aca="false">BR61218-2.5</f>
        <v>-2.5</v>
      </c>
    </row>
    <row r="61219" customFormat="false" ht="12" hidden="false" customHeight="false" outlineLevel="0" collapsed="false">
      <c r="BS61219" s="96" t="n">
        <f aca="false">BR61219-2.5</f>
        <v>-2.5</v>
      </c>
    </row>
    <row r="61220" customFormat="false" ht="12" hidden="false" customHeight="false" outlineLevel="0" collapsed="false">
      <c r="BS61220" s="96" t="n">
        <f aca="false">BR61220-2.5</f>
        <v>-2.5</v>
      </c>
    </row>
    <row r="61221" customFormat="false" ht="12" hidden="false" customHeight="false" outlineLevel="0" collapsed="false">
      <c r="BS61221" s="96" t="n">
        <f aca="false">BR61221-2.5</f>
        <v>-2.5</v>
      </c>
    </row>
    <row r="61222" customFormat="false" ht="12" hidden="false" customHeight="false" outlineLevel="0" collapsed="false">
      <c r="BS61222" s="96" t="n">
        <f aca="false">BR61222-2.5</f>
        <v>-2.5</v>
      </c>
    </row>
    <row r="61223" customFormat="false" ht="12" hidden="false" customHeight="false" outlineLevel="0" collapsed="false">
      <c r="BS61223" s="96" t="n">
        <f aca="false">BR61223-2.5</f>
        <v>-2.5</v>
      </c>
    </row>
    <row r="61224" customFormat="false" ht="12" hidden="false" customHeight="false" outlineLevel="0" collapsed="false">
      <c r="BS61224" s="96" t="n">
        <f aca="false">BR61224-2.5</f>
        <v>-2.5</v>
      </c>
    </row>
    <row r="61225" customFormat="false" ht="12" hidden="false" customHeight="false" outlineLevel="0" collapsed="false">
      <c r="BS61225" s="96" t="n">
        <f aca="false">BR61225-2.5</f>
        <v>-2.5</v>
      </c>
    </row>
    <row r="61226" customFormat="false" ht="12" hidden="false" customHeight="false" outlineLevel="0" collapsed="false">
      <c r="BS61226" s="96" t="n">
        <f aca="false">BR61226-2.5</f>
        <v>-2.5</v>
      </c>
    </row>
    <row r="61227" customFormat="false" ht="12" hidden="false" customHeight="false" outlineLevel="0" collapsed="false">
      <c r="BS61227" s="96" t="n">
        <f aca="false">BR61227-2.5</f>
        <v>-2.5</v>
      </c>
    </row>
    <row r="61228" customFormat="false" ht="12" hidden="false" customHeight="false" outlineLevel="0" collapsed="false">
      <c r="BS61228" s="96" t="n">
        <f aca="false">BR61228-2.5</f>
        <v>-2.5</v>
      </c>
    </row>
    <row r="61229" customFormat="false" ht="12" hidden="false" customHeight="false" outlineLevel="0" collapsed="false">
      <c r="BS61229" s="96" t="n">
        <f aca="false">BR61229-2.5</f>
        <v>-2.5</v>
      </c>
    </row>
    <row r="61230" customFormat="false" ht="12" hidden="false" customHeight="false" outlineLevel="0" collapsed="false">
      <c r="BS61230" s="96" t="n">
        <f aca="false">BR61230-2.5</f>
        <v>-2.5</v>
      </c>
    </row>
    <row r="61231" customFormat="false" ht="12" hidden="false" customHeight="false" outlineLevel="0" collapsed="false">
      <c r="BS61231" s="96" t="n">
        <f aca="false">BR61231-2.5</f>
        <v>-2.5</v>
      </c>
    </row>
    <row r="61232" customFormat="false" ht="12" hidden="false" customHeight="false" outlineLevel="0" collapsed="false">
      <c r="BS61232" s="96" t="n">
        <f aca="false">BR61232-2.5</f>
        <v>-2.5</v>
      </c>
    </row>
    <row r="61233" customFormat="false" ht="12" hidden="false" customHeight="false" outlineLevel="0" collapsed="false">
      <c r="BS61233" s="96" t="n">
        <f aca="false">BR61233-2.5</f>
        <v>-2.5</v>
      </c>
    </row>
    <row r="61234" customFormat="false" ht="12" hidden="false" customHeight="false" outlineLevel="0" collapsed="false">
      <c r="BS61234" s="96" t="n">
        <f aca="false">BR61234-2.5</f>
        <v>-2.5</v>
      </c>
    </row>
    <row r="61235" customFormat="false" ht="12" hidden="false" customHeight="false" outlineLevel="0" collapsed="false">
      <c r="BS61235" s="96" t="n">
        <f aca="false">BR61235-2.5</f>
        <v>-2.5</v>
      </c>
    </row>
    <row r="61236" customFormat="false" ht="12" hidden="false" customHeight="false" outlineLevel="0" collapsed="false">
      <c r="BS61236" s="96" t="n">
        <f aca="false">BR61236-2.5</f>
        <v>-2.5</v>
      </c>
    </row>
    <row r="61237" customFormat="false" ht="12" hidden="false" customHeight="false" outlineLevel="0" collapsed="false">
      <c r="BS61237" s="96" t="n">
        <f aca="false">BR61237-2.5</f>
        <v>-2.5</v>
      </c>
    </row>
    <row r="61238" customFormat="false" ht="12" hidden="false" customHeight="false" outlineLevel="0" collapsed="false">
      <c r="BS61238" s="96" t="n">
        <f aca="false">BR61238-2.5</f>
        <v>-2.5</v>
      </c>
    </row>
    <row r="61239" customFormat="false" ht="12" hidden="false" customHeight="false" outlineLevel="0" collapsed="false">
      <c r="BS61239" s="96" t="n">
        <f aca="false">BR61239-2.5</f>
        <v>-2.5</v>
      </c>
    </row>
    <row r="61240" customFormat="false" ht="12" hidden="false" customHeight="false" outlineLevel="0" collapsed="false">
      <c r="BS61240" s="96" t="n">
        <f aca="false">BR61240-2.5</f>
        <v>-2.5</v>
      </c>
    </row>
    <row r="61241" customFormat="false" ht="12" hidden="false" customHeight="false" outlineLevel="0" collapsed="false">
      <c r="BS61241" s="96" t="n">
        <f aca="false">BR61241-2.5</f>
        <v>-2.5</v>
      </c>
    </row>
    <row r="61242" customFormat="false" ht="12" hidden="false" customHeight="false" outlineLevel="0" collapsed="false">
      <c r="BS61242" s="96" t="n">
        <f aca="false">BR61242-2.5</f>
        <v>-2.5</v>
      </c>
    </row>
    <row r="61243" customFormat="false" ht="12" hidden="false" customHeight="false" outlineLevel="0" collapsed="false">
      <c r="BS61243" s="96" t="n">
        <f aca="false">BR61243-2.5</f>
        <v>-2.5</v>
      </c>
    </row>
    <row r="61244" customFormat="false" ht="12" hidden="false" customHeight="false" outlineLevel="0" collapsed="false">
      <c r="BS61244" s="96" t="n">
        <f aca="false">BR61244-2.5</f>
        <v>-2.5</v>
      </c>
    </row>
    <row r="61245" customFormat="false" ht="12" hidden="false" customHeight="false" outlineLevel="0" collapsed="false">
      <c r="BS61245" s="96" t="n">
        <f aca="false">BR61245-2.5</f>
        <v>-2.5</v>
      </c>
    </row>
    <row r="61246" customFormat="false" ht="12" hidden="false" customHeight="false" outlineLevel="0" collapsed="false">
      <c r="BS61246" s="96" t="n">
        <f aca="false">BR61246-2.5</f>
        <v>-2.5</v>
      </c>
    </row>
    <row r="61247" customFormat="false" ht="12" hidden="false" customHeight="false" outlineLevel="0" collapsed="false">
      <c r="BS61247" s="96" t="n">
        <f aca="false">BR61247-2.5</f>
        <v>-2.5</v>
      </c>
    </row>
    <row r="61248" customFormat="false" ht="12" hidden="false" customHeight="false" outlineLevel="0" collapsed="false">
      <c r="BS61248" s="96" t="n">
        <f aca="false">BR61248-2.5</f>
        <v>-2.5</v>
      </c>
    </row>
    <row r="61249" customFormat="false" ht="12" hidden="false" customHeight="false" outlineLevel="0" collapsed="false">
      <c r="BS61249" s="96" t="n">
        <f aca="false">BR61249-2.5</f>
        <v>-2.5</v>
      </c>
    </row>
    <row r="61250" customFormat="false" ht="12" hidden="false" customHeight="false" outlineLevel="0" collapsed="false">
      <c r="BS61250" s="96" t="n">
        <f aca="false">BR61250-2.5</f>
        <v>-2.5</v>
      </c>
    </row>
    <row r="61251" customFormat="false" ht="12" hidden="false" customHeight="false" outlineLevel="0" collapsed="false">
      <c r="BS61251" s="96" t="n">
        <f aca="false">BR61251-2.5</f>
        <v>-2.5</v>
      </c>
    </row>
    <row r="61252" customFormat="false" ht="12" hidden="false" customHeight="false" outlineLevel="0" collapsed="false">
      <c r="BS61252" s="96" t="n">
        <f aca="false">BR61252-2.5</f>
        <v>-2.5</v>
      </c>
    </row>
    <row r="61253" customFormat="false" ht="12" hidden="false" customHeight="false" outlineLevel="0" collapsed="false">
      <c r="BS61253" s="96" t="n">
        <f aca="false">BR61253-2.5</f>
        <v>-2.5</v>
      </c>
    </row>
    <row r="61254" customFormat="false" ht="12" hidden="false" customHeight="false" outlineLevel="0" collapsed="false">
      <c r="BS61254" s="96" t="n">
        <f aca="false">BR61254-2.5</f>
        <v>-2.5</v>
      </c>
    </row>
    <row r="61255" customFormat="false" ht="12" hidden="false" customHeight="false" outlineLevel="0" collapsed="false">
      <c r="BS61255" s="96" t="n">
        <f aca="false">BR61255-2.5</f>
        <v>-2.5</v>
      </c>
    </row>
    <row r="61256" customFormat="false" ht="12" hidden="false" customHeight="false" outlineLevel="0" collapsed="false">
      <c r="BS61256" s="96" t="n">
        <f aca="false">BR61256-2.5</f>
        <v>-2.5</v>
      </c>
    </row>
    <row r="61257" customFormat="false" ht="12" hidden="false" customHeight="false" outlineLevel="0" collapsed="false">
      <c r="BS61257" s="96" t="n">
        <f aca="false">BR61257-2.5</f>
        <v>-2.5</v>
      </c>
    </row>
    <row r="61258" customFormat="false" ht="12" hidden="false" customHeight="false" outlineLevel="0" collapsed="false">
      <c r="BS61258" s="96" t="n">
        <f aca="false">BR61258-2.5</f>
        <v>-2.5</v>
      </c>
    </row>
    <row r="61259" customFormat="false" ht="12" hidden="false" customHeight="false" outlineLevel="0" collapsed="false">
      <c r="BS61259" s="96" t="n">
        <f aca="false">BR61259-2.5</f>
        <v>-2.5</v>
      </c>
    </row>
    <row r="61260" customFormat="false" ht="12" hidden="false" customHeight="false" outlineLevel="0" collapsed="false">
      <c r="BS61260" s="96" t="n">
        <f aca="false">BR61260-2.5</f>
        <v>-2.5</v>
      </c>
    </row>
    <row r="61261" customFormat="false" ht="12" hidden="false" customHeight="false" outlineLevel="0" collapsed="false">
      <c r="BS61261" s="96" t="n">
        <f aca="false">BR61261-2.5</f>
        <v>-2.5</v>
      </c>
    </row>
    <row r="61262" customFormat="false" ht="12" hidden="false" customHeight="false" outlineLevel="0" collapsed="false">
      <c r="BS61262" s="96" t="n">
        <f aca="false">BR61262-2.5</f>
        <v>-2.5</v>
      </c>
    </row>
    <row r="61263" customFormat="false" ht="12" hidden="false" customHeight="false" outlineLevel="0" collapsed="false">
      <c r="BS61263" s="96" t="n">
        <f aca="false">BR61263-2.5</f>
        <v>-2.5</v>
      </c>
    </row>
    <row r="61264" customFormat="false" ht="12" hidden="false" customHeight="false" outlineLevel="0" collapsed="false">
      <c r="BS61264" s="96" t="n">
        <f aca="false">BR61264-2.5</f>
        <v>-2.5</v>
      </c>
    </row>
    <row r="61265" customFormat="false" ht="12" hidden="false" customHeight="false" outlineLevel="0" collapsed="false">
      <c r="BS61265" s="96" t="n">
        <f aca="false">BR61265-2.5</f>
        <v>-2.5</v>
      </c>
    </row>
    <row r="61266" customFormat="false" ht="12" hidden="false" customHeight="false" outlineLevel="0" collapsed="false">
      <c r="BS61266" s="96" t="n">
        <f aca="false">BR61266-2.5</f>
        <v>-2.5</v>
      </c>
    </row>
    <row r="61267" customFormat="false" ht="12" hidden="false" customHeight="false" outlineLevel="0" collapsed="false">
      <c r="BS61267" s="96" t="n">
        <f aca="false">BR61267-2.5</f>
        <v>-2.5</v>
      </c>
    </row>
    <row r="61268" customFormat="false" ht="12" hidden="false" customHeight="false" outlineLevel="0" collapsed="false">
      <c r="BS61268" s="96" t="n">
        <f aca="false">BR61268-2.5</f>
        <v>-2.5</v>
      </c>
    </row>
    <row r="61269" customFormat="false" ht="12" hidden="false" customHeight="false" outlineLevel="0" collapsed="false">
      <c r="BS61269" s="96" t="n">
        <f aca="false">BR61269-2.5</f>
        <v>-2.5</v>
      </c>
    </row>
    <row r="61270" customFormat="false" ht="12" hidden="false" customHeight="false" outlineLevel="0" collapsed="false">
      <c r="BS61270" s="96" t="n">
        <f aca="false">BR61270-2.5</f>
        <v>-2.5</v>
      </c>
    </row>
    <row r="61271" customFormat="false" ht="12" hidden="false" customHeight="false" outlineLevel="0" collapsed="false">
      <c r="BS61271" s="96" t="n">
        <f aca="false">BR61271-2.5</f>
        <v>-2.5</v>
      </c>
    </row>
    <row r="61272" customFormat="false" ht="12" hidden="false" customHeight="false" outlineLevel="0" collapsed="false">
      <c r="BS61272" s="96" t="n">
        <f aca="false">BR61272-2.5</f>
        <v>-2.5</v>
      </c>
    </row>
    <row r="61273" customFormat="false" ht="12" hidden="false" customHeight="false" outlineLevel="0" collapsed="false">
      <c r="BS61273" s="96" t="n">
        <f aca="false">BR61273-2.5</f>
        <v>-2.5</v>
      </c>
    </row>
    <row r="61274" customFormat="false" ht="12" hidden="false" customHeight="false" outlineLevel="0" collapsed="false">
      <c r="BS61274" s="96" t="n">
        <f aca="false">BR61274-2.5</f>
        <v>-2.5</v>
      </c>
    </row>
    <row r="61275" customFormat="false" ht="12" hidden="false" customHeight="false" outlineLevel="0" collapsed="false">
      <c r="BS61275" s="96" t="n">
        <f aca="false">BR61275-2.5</f>
        <v>-2.5</v>
      </c>
    </row>
    <row r="61276" customFormat="false" ht="12" hidden="false" customHeight="false" outlineLevel="0" collapsed="false">
      <c r="BS61276" s="96" t="n">
        <f aca="false">BR61276-2.5</f>
        <v>-2.5</v>
      </c>
    </row>
    <row r="61277" customFormat="false" ht="12" hidden="false" customHeight="false" outlineLevel="0" collapsed="false">
      <c r="BS61277" s="96" t="n">
        <f aca="false">BR61277-2.5</f>
        <v>-2.5</v>
      </c>
    </row>
    <row r="61278" customFormat="false" ht="12" hidden="false" customHeight="false" outlineLevel="0" collapsed="false">
      <c r="BS61278" s="96" t="n">
        <f aca="false">BR61278-2.5</f>
        <v>-2.5</v>
      </c>
    </row>
    <row r="61279" customFormat="false" ht="12" hidden="false" customHeight="false" outlineLevel="0" collapsed="false">
      <c r="BS61279" s="96" t="n">
        <f aca="false">BR61279-2.5</f>
        <v>-2.5</v>
      </c>
    </row>
    <row r="61280" customFormat="false" ht="12" hidden="false" customHeight="false" outlineLevel="0" collapsed="false">
      <c r="BS61280" s="96" t="n">
        <f aca="false">BR61280-2.5</f>
        <v>-2.5</v>
      </c>
    </row>
    <row r="61281" customFormat="false" ht="12" hidden="false" customHeight="false" outlineLevel="0" collapsed="false">
      <c r="BS61281" s="96" t="n">
        <f aca="false">BR61281-2.5</f>
        <v>-2.5</v>
      </c>
    </row>
    <row r="61282" customFormat="false" ht="12" hidden="false" customHeight="false" outlineLevel="0" collapsed="false">
      <c r="BS61282" s="96" t="n">
        <f aca="false">BR61282-2.5</f>
        <v>-2.5</v>
      </c>
    </row>
    <row r="61283" customFormat="false" ht="12" hidden="false" customHeight="false" outlineLevel="0" collapsed="false">
      <c r="BS61283" s="96" t="n">
        <f aca="false">BR61283-2.5</f>
        <v>-2.5</v>
      </c>
    </row>
    <row r="61284" customFormat="false" ht="12" hidden="false" customHeight="false" outlineLevel="0" collapsed="false">
      <c r="BS61284" s="96" t="n">
        <f aca="false">BR61284-2.5</f>
        <v>-2.5</v>
      </c>
    </row>
    <row r="61285" customFormat="false" ht="12" hidden="false" customHeight="false" outlineLevel="0" collapsed="false">
      <c r="BS61285" s="96" t="n">
        <f aca="false">BR61285-2.5</f>
        <v>-2.5</v>
      </c>
    </row>
    <row r="61286" customFormat="false" ht="12" hidden="false" customHeight="false" outlineLevel="0" collapsed="false">
      <c r="BS61286" s="96" t="n">
        <f aca="false">BR61286-2.5</f>
        <v>-2.5</v>
      </c>
    </row>
    <row r="61287" customFormat="false" ht="12" hidden="false" customHeight="false" outlineLevel="0" collapsed="false">
      <c r="BS61287" s="96" t="n">
        <f aca="false">BR61287-2.5</f>
        <v>-2.5</v>
      </c>
    </row>
    <row r="61288" customFormat="false" ht="12" hidden="false" customHeight="false" outlineLevel="0" collapsed="false">
      <c r="BS61288" s="96" t="n">
        <f aca="false">BR61288-2.5</f>
        <v>-2.5</v>
      </c>
    </row>
    <row r="61289" customFormat="false" ht="12" hidden="false" customHeight="false" outlineLevel="0" collapsed="false">
      <c r="BS61289" s="96" t="n">
        <f aca="false">BR61289-2.5</f>
        <v>-2.5</v>
      </c>
    </row>
    <row r="61290" customFormat="false" ht="12" hidden="false" customHeight="false" outlineLevel="0" collapsed="false">
      <c r="BS61290" s="96" t="n">
        <f aca="false">BR61290-2.5</f>
        <v>-2.5</v>
      </c>
    </row>
    <row r="61291" customFormat="false" ht="12" hidden="false" customHeight="false" outlineLevel="0" collapsed="false">
      <c r="BS61291" s="96" t="n">
        <f aca="false">BR61291-2.5</f>
        <v>-2.5</v>
      </c>
    </row>
    <row r="61292" customFormat="false" ht="12" hidden="false" customHeight="false" outlineLevel="0" collapsed="false">
      <c r="BS61292" s="96" t="n">
        <f aca="false">BR61292-2.5</f>
        <v>-2.5</v>
      </c>
    </row>
    <row r="61293" customFormat="false" ht="12" hidden="false" customHeight="false" outlineLevel="0" collapsed="false">
      <c r="BS61293" s="96" t="n">
        <f aca="false">BR61293-2.5</f>
        <v>-2.5</v>
      </c>
    </row>
    <row r="61294" customFormat="false" ht="12" hidden="false" customHeight="false" outlineLevel="0" collapsed="false">
      <c r="BS61294" s="96" t="n">
        <f aca="false">BR61294-2.5</f>
        <v>-2.5</v>
      </c>
    </row>
    <row r="61295" customFormat="false" ht="12" hidden="false" customHeight="false" outlineLevel="0" collapsed="false">
      <c r="BS61295" s="96" t="n">
        <f aca="false">BR61295-2.5</f>
        <v>-2.5</v>
      </c>
    </row>
    <row r="61296" customFormat="false" ht="12" hidden="false" customHeight="false" outlineLevel="0" collapsed="false">
      <c r="BS61296" s="96" t="n">
        <f aca="false">BR61296-2.5</f>
        <v>-2.5</v>
      </c>
    </row>
    <row r="61297" customFormat="false" ht="12" hidden="false" customHeight="false" outlineLevel="0" collapsed="false">
      <c r="BS61297" s="96" t="n">
        <f aca="false">BR61297-2.5</f>
        <v>-2.5</v>
      </c>
    </row>
    <row r="61298" customFormat="false" ht="12" hidden="false" customHeight="false" outlineLevel="0" collapsed="false">
      <c r="BS61298" s="96" t="n">
        <f aca="false">BR61298-2.5</f>
        <v>-2.5</v>
      </c>
    </row>
    <row r="61299" customFormat="false" ht="12" hidden="false" customHeight="false" outlineLevel="0" collapsed="false">
      <c r="BS61299" s="96" t="n">
        <f aca="false">BR61299-2.5</f>
        <v>-2.5</v>
      </c>
    </row>
    <row r="61300" customFormat="false" ht="12" hidden="false" customHeight="false" outlineLevel="0" collapsed="false">
      <c r="BS61300" s="96" t="n">
        <f aca="false">BR61300-2.5</f>
        <v>-2.5</v>
      </c>
    </row>
    <row r="61301" customFormat="false" ht="12" hidden="false" customHeight="false" outlineLevel="0" collapsed="false">
      <c r="BS61301" s="96" t="n">
        <f aca="false">BR61301-2.5</f>
        <v>-2.5</v>
      </c>
    </row>
    <row r="61302" customFormat="false" ht="12" hidden="false" customHeight="false" outlineLevel="0" collapsed="false">
      <c r="BS61302" s="96" t="n">
        <f aca="false">BR61302-2.5</f>
        <v>-2.5</v>
      </c>
    </row>
    <row r="61303" customFormat="false" ht="12" hidden="false" customHeight="false" outlineLevel="0" collapsed="false">
      <c r="BS61303" s="96" t="n">
        <f aca="false">BR61303-2.5</f>
        <v>-2.5</v>
      </c>
    </row>
    <row r="61304" customFormat="false" ht="12" hidden="false" customHeight="false" outlineLevel="0" collapsed="false">
      <c r="BS61304" s="96" t="n">
        <f aca="false">BR61304-2.5</f>
        <v>-2.5</v>
      </c>
    </row>
    <row r="61305" customFormat="false" ht="12" hidden="false" customHeight="false" outlineLevel="0" collapsed="false">
      <c r="BS61305" s="96" t="n">
        <f aca="false">BR61305-2.5</f>
        <v>-2.5</v>
      </c>
    </row>
    <row r="61306" customFormat="false" ht="12" hidden="false" customHeight="false" outlineLevel="0" collapsed="false">
      <c r="BS61306" s="96" t="n">
        <f aca="false">BR61306-2.5</f>
        <v>-2.5</v>
      </c>
    </row>
    <row r="61307" customFormat="false" ht="12" hidden="false" customHeight="false" outlineLevel="0" collapsed="false">
      <c r="BS61307" s="96" t="n">
        <f aca="false">BR61307-2.5</f>
        <v>-2.5</v>
      </c>
    </row>
    <row r="61308" customFormat="false" ht="12" hidden="false" customHeight="false" outlineLevel="0" collapsed="false">
      <c r="BS61308" s="96" t="n">
        <f aca="false">BR61308-2.5</f>
        <v>-2.5</v>
      </c>
    </row>
    <row r="61309" customFormat="false" ht="12" hidden="false" customHeight="false" outlineLevel="0" collapsed="false">
      <c r="BS61309" s="96" t="n">
        <f aca="false">BR61309-2.5</f>
        <v>-2.5</v>
      </c>
    </row>
    <row r="61310" customFormat="false" ht="12" hidden="false" customHeight="false" outlineLevel="0" collapsed="false">
      <c r="BS61310" s="96" t="n">
        <f aca="false">BR61310-2.5</f>
        <v>-2.5</v>
      </c>
    </row>
    <row r="61311" customFormat="false" ht="12" hidden="false" customHeight="false" outlineLevel="0" collapsed="false">
      <c r="BS61311" s="96" t="n">
        <f aca="false">BR61311-2.5</f>
        <v>-2.5</v>
      </c>
    </row>
    <row r="61312" customFormat="false" ht="12" hidden="false" customHeight="false" outlineLevel="0" collapsed="false">
      <c r="BS61312" s="96" t="n">
        <f aca="false">BR61312-2.5</f>
        <v>-2.5</v>
      </c>
    </row>
    <row r="61313" customFormat="false" ht="12" hidden="false" customHeight="false" outlineLevel="0" collapsed="false">
      <c r="BS61313" s="96" t="n">
        <f aca="false">BR61313-2.5</f>
        <v>-2.5</v>
      </c>
    </row>
    <row r="61314" customFormat="false" ht="12" hidden="false" customHeight="false" outlineLevel="0" collapsed="false">
      <c r="BS61314" s="96" t="n">
        <f aca="false">BR61314-2.5</f>
        <v>-2.5</v>
      </c>
    </row>
    <row r="61315" customFormat="false" ht="12" hidden="false" customHeight="false" outlineLevel="0" collapsed="false">
      <c r="BS61315" s="96" t="n">
        <f aca="false">BR61315-2.5</f>
        <v>-2.5</v>
      </c>
    </row>
    <row r="61316" customFormat="false" ht="12" hidden="false" customHeight="false" outlineLevel="0" collapsed="false">
      <c r="BS61316" s="96" t="n">
        <f aca="false">BR61316-2.5</f>
        <v>-2.5</v>
      </c>
    </row>
    <row r="61317" customFormat="false" ht="12" hidden="false" customHeight="false" outlineLevel="0" collapsed="false">
      <c r="BS61317" s="96" t="n">
        <f aca="false">BR61317-2.5</f>
        <v>-2.5</v>
      </c>
    </row>
    <row r="61318" customFormat="false" ht="12" hidden="false" customHeight="false" outlineLevel="0" collapsed="false">
      <c r="BS61318" s="96" t="n">
        <f aca="false">BR61318-2.5</f>
        <v>-2.5</v>
      </c>
    </row>
    <row r="61319" customFormat="false" ht="12" hidden="false" customHeight="false" outlineLevel="0" collapsed="false">
      <c r="BS61319" s="96" t="n">
        <f aca="false">BR61319-2.5</f>
        <v>-2.5</v>
      </c>
    </row>
    <row r="61320" customFormat="false" ht="12" hidden="false" customHeight="false" outlineLevel="0" collapsed="false">
      <c r="BS61320" s="96" t="n">
        <f aca="false">BR61320-2.5</f>
        <v>-2.5</v>
      </c>
    </row>
    <row r="61321" customFormat="false" ht="12" hidden="false" customHeight="false" outlineLevel="0" collapsed="false">
      <c r="BS61321" s="96" t="n">
        <f aca="false">BR61321-2.5</f>
        <v>-2.5</v>
      </c>
    </row>
    <row r="61322" customFormat="false" ht="12" hidden="false" customHeight="false" outlineLevel="0" collapsed="false">
      <c r="BS61322" s="96" t="n">
        <f aca="false">BR61322-2.5</f>
        <v>-2.5</v>
      </c>
    </row>
    <row r="61323" customFormat="false" ht="12" hidden="false" customHeight="false" outlineLevel="0" collapsed="false">
      <c r="BS61323" s="96" t="n">
        <f aca="false">BR61323-2.5</f>
        <v>-2.5</v>
      </c>
    </row>
    <row r="61324" customFormat="false" ht="12" hidden="false" customHeight="false" outlineLevel="0" collapsed="false">
      <c r="BS61324" s="96" t="n">
        <f aca="false">BR61324-2.5</f>
        <v>-2.5</v>
      </c>
    </row>
    <row r="61325" customFormat="false" ht="12" hidden="false" customHeight="false" outlineLevel="0" collapsed="false">
      <c r="BS61325" s="96" t="n">
        <f aca="false">BR61325-2.5</f>
        <v>-2.5</v>
      </c>
    </row>
    <row r="61326" customFormat="false" ht="12" hidden="false" customHeight="false" outlineLevel="0" collapsed="false">
      <c r="BS61326" s="96" t="n">
        <f aca="false">BR61326-2.5</f>
        <v>-2.5</v>
      </c>
    </row>
    <row r="61327" customFormat="false" ht="12" hidden="false" customHeight="false" outlineLevel="0" collapsed="false">
      <c r="BS61327" s="96" t="n">
        <f aca="false">BR61327-2.5</f>
        <v>-2.5</v>
      </c>
    </row>
    <row r="61328" customFormat="false" ht="12" hidden="false" customHeight="false" outlineLevel="0" collapsed="false">
      <c r="BS61328" s="96" t="n">
        <f aca="false">BR61328-2.5</f>
        <v>-2.5</v>
      </c>
    </row>
    <row r="61329" customFormat="false" ht="12" hidden="false" customHeight="false" outlineLevel="0" collapsed="false">
      <c r="BS61329" s="96" t="n">
        <f aca="false">BR61329-2.5</f>
        <v>-2.5</v>
      </c>
    </row>
    <row r="61330" customFormat="false" ht="12" hidden="false" customHeight="false" outlineLevel="0" collapsed="false">
      <c r="BS61330" s="96" t="n">
        <f aca="false">BR61330-2.5</f>
        <v>-2.5</v>
      </c>
    </row>
    <row r="61331" customFormat="false" ht="12" hidden="false" customHeight="false" outlineLevel="0" collapsed="false">
      <c r="BS61331" s="96" t="n">
        <f aca="false">BR61331-2.5</f>
        <v>-2.5</v>
      </c>
    </row>
    <row r="61332" customFormat="false" ht="12" hidden="false" customHeight="false" outlineLevel="0" collapsed="false">
      <c r="BS61332" s="96" t="n">
        <f aca="false">BR61332-2.5</f>
        <v>-2.5</v>
      </c>
    </row>
    <row r="61333" customFormat="false" ht="12" hidden="false" customHeight="false" outlineLevel="0" collapsed="false">
      <c r="BS61333" s="96" t="n">
        <f aca="false">BR61333-2.5</f>
        <v>-2.5</v>
      </c>
    </row>
    <row r="61334" customFormat="false" ht="12" hidden="false" customHeight="false" outlineLevel="0" collapsed="false">
      <c r="BS61334" s="96" t="n">
        <f aca="false">BR61334-2.5</f>
        <v>-2.5</v>
      </c>
    </row>
    <row r="61335" customFormat="false" ht="12" hidden="false" customHeight="false" outlineLevel="0" collapsed="false">
      <c r="BS61335" s="96" t="n">
        <f aca="false">BR61335-2.5</f>
        <v>-2.5</v>
      </c>
    </row>
    <row r="61336" customFormat="false" ht="12" hidden="false" customHeight="false" outlineLevel="0" collapsed="false">
      <c r="BS61336" s="96" t="n">
        <f aca="false">BR61336-2.5</f>
        <v>-2.5</v>
      </c>
    </row>
    <row r="61337" customFormat="false" ht="12" hidden="false" customHeight="false" outlineLevel="0" collapsed="false">
      <c r="BS61337" s="96" t="n">
        <f aca="false">BR61337-2.5</f>
        <v>-2.5</v>
      </c>
    </row>
    <row r="61338" customFormat="false" ht="12" hidden="false" customHeight="false" outlineLevel="0" collapsed="false">
      <c r="BS61338" s="96" t="n">
        <f aca="false">BR61338-2.5</f>
        <v>-2.5</v>
      </c>
    </row>
    <row r="61339" customFormat="false" ht="12" hidden="false" customHeight="false" outlineLevel="0" collapsed="false">
      <c r="BS61339" s="96" t="n">
        <f aca="false">BR61339-2.5</f>
        <v>-2.5</v>
      </c>
    </row>
    <row r="61340" customFormat="false" ht="12" hidden="false" customHeight="false" outlineLevel="0" collapsed="false">
      <c r="BS61340" s="96" t="n">
        <f aca="false">BR61340-2.5</f>
        <v>-2.5</v>
      </c>
    </row>
    <row r="61341" customFormat="false" ht="12" hidden="false" customHeight="false" outlineLevel="0" collapsed="false">
      <c r="BS61341" s="96" t="n">
        <f aca="false">BR61341-2.5</f>
        <v>-2.5</v>
      </c>
    </row>
    <row r="61342" customFormat="false" ht="12" hidden="false" customHeight="false" outlineLevel="0" collapsed="false">
      <c r="BS61342" s="96" t="n">
        <f aca="false">BR61342-2.5</f>
        <v>-2.5</v>
      </c>
    </row>
    <row r="61343" customFormat="false" ht="12" hidden="false" customHeight="false" outlineLevel="0" collapsed="false">
      <c r="BS61343" s="96" t="n">
        <f aca="false">BR61343-2.5</f>
        <v>-2.5</v>
      </c>
    </row>
    <row r="61344" customFormat="false" ht="12" hidden="false" customHeight="false" outlineLevel="0" collapsed="false">
      <c r="BS61344" s="96" t="n">
        <f aca="false">BR61344-2.5</f>
        <v>-2.5</v>
      </c>
    </row>
    <row r="61345" customFormat="false" ht="12" hidden="false" customHeight="false" outlineLevel="0" collapsed="false">
      <c r="BS61345" s="96" t="n">
        <f aca="false">BR61345-2.5</f>
        <v>-2.5</v>
      </c>
    </row>
    <row r="61346" customFormat="false" ht="12" hidden="false" customHeight="false" outlineLevel="0" collapsed="false">
      <c r="BS61346" s="96" t="n">
        <f aca="false">BR61346-2.5</f>
        <v>-2.5</v>
      </c>
    </row>
    <row r="61347" customFormat="false" ht="12" hidden="false" customHeight="false" outlineLevel="0" collapsed="false">
      <c r="BS61347" s="96" t="n">
        <f aca="false">BR61347-2.5</f>
        <v>-2.5</v>
      </c>
    </row>
    <row r="61348" customFormat="false" ht="12" hidden="false" customHeight="false" outlineLevel="0" collapsed="false">
      <c r="BS61348" s="96" t="n">
        <f aca="false">BR61348-2.5</f>
        <v>-2.5</v>
      </c>
    </row>
    <row r="61349" customFormat="false" ht="12" hidden="false" customHeight="false" outlineLevel="0" collapsed="false">
      <c r="BS61349" s="96" t="n">
        <f aca="false">BR61349-2.5</f>
        <v>-2.5</v>
      </c>
    </row>
    <row r="61350" customFormat="false" ht="12" hidden="false" customHeight="false" outlineLevel="0" collapsed="false">
      <c r="BS61350" s="96" t="n">
        <f aca="false">BR61350-2.5</f>
        <v>-2.5</v>
      </c>
    </row>
    <row r="61351" customFormat="false" ht="12" hidden="false" customHeight="false" outlineLevel="0" collapsed="false">
      <c r="BS61351" s="96" t="n">
        <f aca="false">BR61351-2.5</f>
        <v>-2.5</v>
      </c>
    </row>
    <row r="61352" customFormat="false" ht="12" hidden="false" customHeight="false" outlineLevel="0" collapsed="false">
      <c r="BS61352" s="96" t="n">
        <f aca="false">BR61352-2.5</f>
        <v>-2.5</v>
      </c>
    </row>
    <row r="61353" customFormat="false" ht="12" hidden="false" customHeight="false" outlineLevel="0" collapsed="false">
      <c r="BS61353" s="96" t="n">
        <f aca="false">BR61353-2.5</f>
        <v>-2.5</v>
      </c>
    </row>
    <row r="61354" customFormat="false" ht="12" hidden="false" customHeight="false" outlineLevel="0" collapsed="false">
      <c r="BS61354" s="96" t="n">
        <f aca="false">BR61354-2.5</f>
        <v>-2.5</v>
      </c>
    </row>
    <row r="61355" customFormat="false" ht="12" hidden="false" customHeight="false" outlineLevel="0" collapsed="false">
      <c r="BS61355" s="96" t="n">
        <f aca="false">BR61355-2.5</f>
        <v>-2.5</v>
      </c>
    </row>
    <row r="61356" customFormat="false" ht="12" hidden="false" customHeight="false" outlineLevel="0" collapsed="false">
      <c r="BS61356" s="96" t="n">
        <f aca="false">BR61356-2.5</f>
        <v>-2.5</v>
      </c>
    </row>
    <row r="61357" customFormat="false" ht="12" hidden="false" customHeight="false" outlineLevel="0" collapsed="false">
      <c r="BS61357" s="96" t="n">
        <f aca="false">BR61357-2.5</f>
        <v>-2.5</v>
      </c>
    </row>
    <row r="61358" customFormat="false" ht="12" hidden="false" customHeight="false" outlineLevel="0" collapsed="false">
      <c r="BS61358" s="96" t="n">
        <f aca="false">BR61358-2.5</f>
        <v>-2.5</v>
      </c>
    </row>
    <row r="61359" customFormat="false" ht="12" hidden="false" customHeight="false" outlineLevel="0" collapsed="false">
      <c r="BS61359" s="96" t="n">
        <f aca="false">BR61359-2.5</f>
        <v>-2.5</v>
      </c>
    </row>
    <row r="61360" customFormat="false" ht="12" hidden="false" customHeight="false" outlineLevel="0" collapsed="false">
      <c r="BS61360" s="96" t="n">
        <f aca="false">BR61360-2.5</f>
        <v>-2.5</v>
      </c>
    </row>
    <row r="61361" customFormat="false" ht="12" hidden="false" customHeight="false" outlineLevel="0" collapsed="false">
      <c r="BS61361" s="96" t="n">
        <f aca="false">BR61361-2.5</f>
        <v>-2.5</v>
      </c>
    </row>
    <row r="61362" customFormat="false" ht="12" hidden="false" customHeight="false" outlineLevel="0" collapsed="false">
      <c r="BS61362" s="96" t="n">
        <f aca="false">BR61362-2.5</f>
        <v>-2.5</v>
      </c>
    </row>
    <row r="61363" customFormat="false" ht="12" hidden="false" customHeight="false" outlineLevel="0" collapsed="false">
      <c r="BS61363" s="96" t="n">
        <f aca="false">BR61363-2.5</f>
        <v>-2.5</v>
      </c>
    </row>
    <row r="61364" customFormat="false" ht="12" hidden="false" customHeight="false" outlineLevel="0" collapsed="false">
      <c r="BS61364" s="96" t="n">
        <f aca="false">BR61364-2.5</f>
        <v>-2.5</v>
      </c>
    </row>
    <row r="61365" customFormat="false" ht="12" hidden="false" customHeight="false" outlineLevel="0" collapsed="false">
      <c r="BS61365" s="96" t="n">
        <f aca="false">BR61365-2.5</f>
        <v>-2.5</v>
      </c>
    </row>
    <row r="61366" customFormat="false" ht="12" hidden="false" customHeight="false" outlineLevel="0" collapsed="false">
      <c r="BS61366" s="96" t="n">
        <f aca="false">BR61366-2.5</f>
        <v>-2.5</v>
      </c>
    </row>
    <row r="61367" customFormat="false" ht="12" hidden="false" customHeight="false" outlineLevel="0" collapsed="false">
      <c r="BS61367" s="96" t="n">
        <f aca="false">BR61367-2.5</f>
        <v>-2.5</v>
      </c>
    </row>
    <row r="61368" customFormat="false" ht="12" hidden="false" customHeight="false" outlineLevel="0" collapsed="false">
      <c r="BS61368" s="96" t="n">
        <f aca="false">BR61368-2.5</f>
        <v>-2.5</v>
      </c>
    </row>
    <row r="61369" customFormat="false" ht="12" hidden="false" customHeight="false" outlineLevel="0" collapsed="false">
      <c r="BS61369" s="96" t="n">
        <f aca="false">BR61369-2.5</f>
        <v>-2.5</v>
      </c>
    </row>
    <row r="61370" customFormat="false" ht="12" hidden="false" customHeight="false" outlineLevel="0" collapsed="false">
      <c r="BS61370" s="96" t="n">
        <f aca="false">BR61370-2.5</f>
        <v>-2.5</v>
      </c>
    </row>
    <row r="61371" customFormat="false" ht="12" hidden="false" customHeight="false" outlineLevel="0" collapsed="false">
      <c r="BS61371" s="96" t="n">
        <f aca="false">BR61371-2.5</f>
        <v>-2.5</v>
      </c>
    </row>
    <row r="61372" customFormat="false" ht="12" hidden="false" customHeight="false" outlineLevel="0" collapsed="false">
      <c r="BS61372" s="96" t="n">
        <f aca="false">BR61372-2.5</f>
        <v>-2.5</v>
      </c>
    </row>
    <row r="61373" customFormat="false" ht="12" hidden="false" customHeight="false" outlineLevel="0" collapsed="false">
      <c r="BS61373" s="96" t="n">
        <f aca="false">BR61373-2.5</f>
        <v>-2.5</v>
      </c>
    </row>
    <row r="61374" customFormat="false" ht="12" hidden="false" customHeight="false" outlineLevel="0" collapsed="false">
      <c r="BS61374" s="96" t="n">
        <f aca="false">BR61374-2.5</f>
        <v>-2.5</v>
      </c>
    </row>
    <row r="61375" customFormat="false" ht="12" hidden="false" customHeight="false" outlineLevel="0" collapsed="false">
      <c r="BS61375" s="96" t="n">
        <f aca="false">BR61375-2.5</f>
        <v>-2.5</v>
      </c>
    </row>
    <row r="61376" customFormat="false" ht="12" hidden="false" customHeight="false" outlineLevel="0" collapsed="false">
      <c r="BS61376" s="96" t="n">
        <f aca="false">BR61376-2.5</f>
        <v>-2.5</v>
      </c>
    </row>
    <row r="61377" customFormat="false" ht="12" hidden="false" customHeight="false" outlineLevel="0" collapsed="false">
      <c r="BS61377" s="96" t="n">
        <f aca="false">BR61377-2.5</f>
        <v>-2.5</v>
      </c>
    </row>
    <row r="61378" customFormat="false" ht="12" hidden="false" customHeight="false" outlineLevel="0" collapsed="false">
      <c r="BS61378" s="96" t="n">
        <f aca="false">BR61378-2.5</f>
        <v>-2.5</v>
      </c>
    </row>
    <row r="61379" customFormat="false" ht="12" hidden="false" customHeight="false" outlineLevel="0" collapsed="false">
      <c r="BS61379" s="96" t="n">
        <f aca="false">BR61379-2.5</f>
        <v>-2.5</v>
      </c>
    </row>
    <row r="61380" customFormat="false" ht="12" hidden="false" customHeight="false" outlineLevel="0" collapsed="false">
      <c r="BS61380" s="96" t="n">
        <f aca="false">BR61380-2.5</f>
        <v>-2.5</v>
      </c>
    </row>
    <row r="61381" customFormat="false" ht="12" hidden="false" customHeight="false" outlineLevel="0" collapsed="false">
      <c r="BS61381" s="96" t="n">
        <f aca="false">BR61381-2.5</f>
        <v>-2.5</v>
      </c>
    </row>
    <row r="61382" customFormat="false" ht="12" hidden="false" customHeight="false" outlineLevel="0" collapsed="false">
      <c r="BS61382" s="96" t="n">
        <f aca="false">BR61382-2.5</f>
        <v>-2.5</v>
      </c>
    </row>
    <row r="61383" customFormat="false" ht="12" hidden="false" customHeight="false" outlineLevel="0" collapsed="false">
      <c r="BS61383" s="96" t="n">
        <f aca="false">BR61383-2.5</f>
        <v>-2.5</v>
      </c>
    </row>
    <row r="61384" customFormat="false" ht="12" hidden="false" customHeight="false" outlineLevel="0" collapsed="false">
      <c r="BS61384" s="96" t="n">
        <f aca="false">BR61384-2.5</f>
        <v>-2.5</v>
      </c>
    </row>
    <row r="61385" customFormat="false" ht="12" hidden="false" customHeight="false" outlineLevel="0" collapsed="false">
      <c r="BS61385" s="96" t="n">
        <f aca="false">BR61385-2.5</f>
        <v>-2.5</v>
      </c>
    </row>
    <row r="61386" customFormat="false" ht="12" hidden="false" customHeight="false" outlineLevel="0" collapsed="false">
      <c r="BS61386" s="96" t="n">
        <f aca="false">BR61386-2.5</f>
        <v>-2.5</v>
      </c>
    </row>
    <row r="61387" customFormat="false" ht="12" hidden="false" customHeight="false" outlineLevel="0" collapsed="false">
      <c r="BS61387" s="96" t="n">
        <f aca="false">BR61387-2.5</f>
        <v>-2.5</v>
      </c>
    </row>
    <row r="61388" customFormat="false" ht="12" hidden="false" customHeight="false" outlineLevel="0" collapsed="false">
      <c r="BS61388" s="96" t="n">
        <f aca="false">BR61388-2.5</f>
        <v>-2.5</v>
      </c>
    </row>
    <row r="61389" customFormat="false" ht="12" hidden="false" customHeight="false" outlineLevel="0" collapsed="false">
      <c r="BS61389" s="96" t="n">
        <f aca="false">BR61389-2.5</f>
        <v>-2.5</v>
      </c>
    </row>
    <row r="61390" customFormat="false" ht="12" hidden="false" customHeight="false" outlineLevel="0" collapsed="false">
      <c r="BS61390" s="96" t="n">
        <f aca="false">BR61390-2.5</f>
        <v>-2.5</v>
      </c>
    </row>
    <row r="61391" customFormat="false" ht="12" hidden="false" customHeight="false" outlineLevel="0" collapsed="false">
      <c r="BS61391" s="96" t="n">
        <f aca="false">BR61391-2.5</f>
        <v>-2.5</v>
      </c>
    </row>
    <row r="61392" customFormat="false" ht="12" hidden="false" customHeight="false" outlineLevel="0" collapsed="false">
      <c r="BS61392" s="96" t="n">
        <f aca="false">BR61392-2.5</f>
        <v>-2.5</v>
      </c>
    </row>
    <row r="61393" customFormat="false" ht="12" hidden="false" customHeight="false" outlineLevel="0" collapsed="false">
      <c r="BS61393" s="96" t="n">
        <f aca="false">BR61393-2.5</f>
        <v>-2.5</v>
      </c>
    </row>
    <row r="61394" customFormat="false" ht="12" hidden="false" customHeight="false" outlineLevel="0" collapsed="false">
      <c r="BS61394" s="96" t="n">
        <f aca="false">BR61394-2.5</f>
        <v>-2.5</v>
      </c>
    </row>
    <row r="61395" customFormat="false" ht="12" hidden="false" customHeight="false" outlineLevel="0" collapsed="false">
      <c r="BS61395" s="96" t="n">
        <f aca="false">BR61395-2.5</f>
        <v>-2.5</v>
      </c>
    </row>
    <row r="61396" customFormat="false" ht="12" hidden="false" customHeight="false" outlineLevel="0" collapsed="false">
      <c r="BS61396" s="96" t="n">
        <f aca="false">BR61396-2.5</f>
        <v>-2.5</v>
      </c>
    </row>
    <row r="61397" customFormat="false" ht="12" hidden="false" customHeight="false" outlineLevel="0" collapsed="false">
      <c r="BS61397" s="96" t="n">
        <f aca="false">BR61397-2.5</f>
        <v>-2.5</v>
      </c>
    </row>
    <row r="61398" customFormat="false" ht="12" hidden="false" customHeight="false" outlineLevel="0" collapsed="false">
      <c r="BS61398" s="96" t="n">
        <f aca="false">BR61398-2.5</f>
        <v>-2.5</v>
      </c>
    </row>
    <row r="61399" customFormat="false" ht="12" hidden="false" customHeight="false" outlineLevel="0" collapsed="false">
      <c r="BS61399" s="96" t="n">
        <f aca="false">BR61399-2.5</f>
        <v>-2.5</v>
      </c>
    </row>
    <row r="61400" customFormat="false" ht="12" hidden="false" customHeight="false" outlineLevel="0" collapsed="false">
      <c r="BS61400" s="96" t="n">
        <f aca="false">BR61400-2.5</f>
        <v>-2.5</v>
      </c>
    </row>
    <row r="61401" customFormat="false" ht="12" hidden="false" customHeight="false" outlineLevel="0" collapsed="false">
      <c r="BS61401" s="96" t="n">
        <f aca="false">BR61401-2.5</f>
        <v>-2.5</v>
      </c>
    </row>
    <row r="61402" customFormat="false" ht="12" hidden="false" customHeight="false" outlineLevel="0" collapsed="false">
      <c r="BS61402" s="96" t="n">
        <f aca="false">BR61402-2.5</f>
        <v>-2.5</v>
      </c>
    </row>
    <row r="61403" customFormat="false" ht="12" hidden="false" customHeight="false" outlineLevel="0" collapsed="false">
      <c r="BS61403" s="96" t="n">
        <f aca="false">BR61403-2.5</f>
        <v>-2.5</v>
      </c>
    </row>
    <row r="61404" customFormat="false" ht="12" hidden="false" customHeight="false" outlineLevel="0" collapsed="false">
      <c r="BS61404" s="96" t="n">
        <f aca="false">BR61404-2.5</f>
        <v>-2.5</v>
      </c>
    </row>
    <row r="61405" customFormat="false" ht="12" hidden="false" customHeight="false" outlineLevel="0" collapsed="false">
      <c r="BS61405" s="96" t="n">
        <f aca="false">BR61405-2.5</f>
        <v>-2.5</v>
      </c>
    </row>
    <row r="61406" customFormat="false" ht="12" hidden="false" customHeight="false" outlineLevel="0" collapsed="false">
      <c r="BS61406" s="96" t="n">
        <f aca="false">BR61406-2.5</f>
        <v>-2.5</v>
      </c>
    </row>
    <row r="61407" customFormat="false" ht="12" hidden="false" customHeight="false" outlineLevel="0" collapsed="false">
      <c r="BS61407" s="96" t="n">
        <f aca="false">BR61407-2.5</f>
        <v>-2.5</v>
      </c>
    </row>
    <row r="61408" customFormat="false" ht="12" hidden="false" customHeight="false" outlineLevel="0" collapsed="false">
      <c r="BS61408" s="96" t="n">
        <f aca="false">BR61408-2.5</f>
        <v>-2.5</v>
      </c>
    </row>
    <row r="61409" customFormat="false" ht="12" hidden="false" customHeight="false" outlineLevel="0" collapsed="false">
      <c r="BS61409" s="96" t="n">
        <f aca="false">BR61409-2.5</f>
        <v>-2.5</v>
      </c>
    </row>
    <row r="61410" customFormat="false" ht="12" hidden="false" customHeight="false" outlineLevel="0" collapsed="false">
      <c r="BS61410" s="96" t="n">
        <f aca="false">BR61410-2.5</f>
        <v>-2.5</v>
      </c>
    </row>
    <row r="61411" customFormat="false" ht="12" hidden="false" customHeight="false" outlineLevel="0" collapsed="false">
      <c r="BS61411" s="96" t="n">
        <f aca="false">BR61411-2.5</f>
        <v>-2.5</v>
      </c>
    </row>
    <row r="61412" customFormat="false" ht="12" hidden="false" customHeight="false" outlineLevel="0" collapsed="false">
      <c r="BS61412" s="96" t="n">
        <f aca="false">BR61412-2.5</f>
        <v>-2.5</v>
      </c>
    </row>
    <row r="61413" customFormat="false" ht="12" hidden="false" customHeight="false" outlineLevel="0" collapsed="false">
      <c r="BS61413" s="96" t="n">
        <f aca="false">BR61413-2.5</f>
        <v>-2.5</v>
      </c>
    </row>
    <row r="61414" customFormat="false" ht="12" hidden="false" customHeight="false" outlineLevel="0" collapsed="false">
      <c r="BS61414" s="96" t="n">
        <f aca="false">BR61414-2.5</f>
        <v>-2.5</v>
      </c>
    </row>
    <row r="61415" customFormat="false" ht="12" hidden="false" customHeight="false" outlineLevel="0" collapsed="false">
      <c r="BS61415" s="96" t="n">
        <f aca="false">BR61415-2.5</f>
        <v>-2.5</v>
      </c>
    </row>
    <row r="61416" customFormat="false" ht="12" hidden="false" customHeight="false" outlineLevel="0" collapsed="false">
      <c r="BS61416" s="96" t="n">
        <f aca="false">BR61416-2.5</f>
        <v>-2.5</v>
      </c>
    </row>
    <row r="61417" customFormat="false" ht="12" hidden="false" customHeight="false" outlineLevel="0" collapsed="false">
      <c r="BS61417" s="96" t="n">
        <f aca="false">BR61417-2.5</f>
        <v>-2.5</v>
      </c>
    </row>
    <row r="61418" customFormat="false" ht="12" hidden="false" customHeight="false" outlineLevel="0" collapsed="false">
      <c r="BS61418" s="96" t="n">
        <f aca="false">BR61418-2.5</f>
        <v>-2.5</v>
      </c>
    </row>
    <row r="61419" customFormat="false" ht="12" hidden="false" customHeight="false" outlineLevel="0" collapsed="false">
      <c r="BS61419" s="96" t="n">
        <f aca="false">BR61419-2.5</f>
        <v>-2.5</v>
      </c>
    </row>
    <row r="61420" customFormat="false" ht="12" hidden="false" customHeight="false" outlineLevel="0" collapsed="false">
      <c r="BS61420" s="96" t="n">
        <f aca="false">BR61420-2.5</f>
        <v>-2.5</v>
      </c>
    </row>
    <row r="61421" customFormat="false" ht="12" hidden="false" customHeight="false" outlineLevel="0" collapsed="false">
      <c r="BS61421" s="96" t="n">
        <f aca="false">BR61421-2.5</f>
        <v>-2.5</v>
      </c>
    </row>
    <row r="61422" customFormat="false" ht="12" hidden="false" customHeight="false" outlineLevel="0" collapsed="false">
      <c r="BS61422" s="96" t="n">
        <f aca="false">BR61422-2.5</f>
        <v>-2.5</v>
      </c>
    </row>
    <row r="61423" customFormat="false" ht="12" hidden="false" customHeight="false" outlineLevel="0" collapsed="false">
      <c r="BS61423" s="96" t="n">
        <f aca="false">BR61423-2.5</f>
        <v>-2.5</v>
      </c>
    </row>
    <row r="61424" customFormat="false" ht="12" hidden="false" customHeight="false" outlineLevel="0" collapsed="false">
      <c r="BS61424" s="96" t="n">
        <f aca="false">BR61424-2.5</f>
        <v>-2.5</v>
      </c>
    </row>
    <row r="61425" customFormat="false" ht="12" hidden="false" customHeight="false" outlineLevel="0" collapsed="false">
      <c r="BS61425" s="96" t="n">
        <f aca="false">BR61425-2.5</f>
        <v>-2.5</v>
      </c>
    </row>
    <row r="61426" customFormat="false" ht="12" hidden="false" customHeight="false" outlineLevel="0" collapsed="false">
      <c r="BS61426" s="96" t="n">
        <f aca="false">BR61426-2.5</f>
        <v>-2.5</v>
      </c>
    </row>
    <row r="61427" customFormat="false" ht="12" hidden="false" customHeight="false" outlineLevel="0" collapsed="false">
      <c r="BS61427" s="96" t="n">
        <f aca="false">BR61427-2.5</f>
        <v>-2.5</v>
      </c>
    </row>
    <row r="61428" customFormat="false" ht="12" hidden="false" customHeight="false" outlineLevel="0" collapsed="false">
      <c r="BS61428" s="96" t="n">
        <f aca="false">BR61428-2.5</f>
        <v>-2.5</v>
      </c>
    </row>
    <row r="61429" customFormat="false" ht="12" hidden="false" customHeight="false" outlineLevel="0" collapsed="false">
      <c r="BS61429" s="96" t="n">
        <f aca="false">BR61429-2.5</f>
        <v>-2.5</v>
      </c>
    </row>
    <row r="61430" customFormat="false" ht="12" hidden="false" customHeight="false" outlineLevel="0" collapsed="false">
      <c r="BS61430" s="96" t="n">
        <f aca="false">BR61430-2.5</f>
        <v>-2.5</v>
      </c>
    </row>
    <row r="61431" customFormat="false" ht="12" hidden="false" customHeight="false" outlineLevel="0" collapsed="false">
      <c r="BS61431" s="96" t="n">
        <f aca="false">BR61431-2.5</f>
        <v>-2.5</v>
      </c>
    </row>
    <row r="61432" customFormat="false" ht="12" hidden="false" customHeight="false" outlineLevel="0" collapsed="false">
      <c r="BS61432" s="96" t="n">
        <f aca="false">BR61432-2.5</f>
        <v>-2.5</v>
      </c>
    </row>
    <row r="61433" customFormat="false" ht="12" hidden="false" customHeight="false" outlineLevel="0" collapsed="false">
      <c r="BS61433" s="96" t="n">
        <f aca="false">BR61433-2.5</f>
        <v>-2.5</v>
      </c>
    </row>
    <row r="61434" customFormat="false" ht="12" hidden="false" customHeight="false" outlineLevel="0" collapsed="false">
      <c r="BS61434" s="96" t="n">
        <f aca="false">BR61434-2.5</f>
        <v>-2.5</v>
      </c>
    </row>
    <row r="61435" customFormat="false" ht="12" hidden="false" customHeight="false" outlineLevel="0" collapsed="false">
      <c r="BS61435" s="96" t="n">
        <f aca="false">BR61435-2.5</f>
        <v>-2.5</v>
      </c>
    </row>
    <row r="61436" customFormat="false" ht="12" hidden="false" customHeight="false" outlineLevel="0" collapsed="false">
      <c r="BS61436" s="96" t="n">
        <f aca="false">BR61436-2.5</f>
        <v>-2.5</v>
      </c>
    </row>
    <row r="61437" customFormat="false" ht="12" hidden="false" customHeight="false" outlineLevel="0" collapsed="false">
      <c r="BS61437" s="96" t="n">
        <f aca="false">BR61437-2.5</f>
        <v>-2.5</v>
      </c>
    </row>
    <row r="61438" customFormat="false" ht="12" hidden="false" customHeight="false" outlineLevel="0" collapsed="false">
      <c r="BS61438" s="96" t="n">
        <f aca="false">BR61438-2.5</f>
        <v>-2.5</v>
      </c>
    </row>
    <row r="61439" customFormat="false" ht="12" hidden="false" customHeight="false" outlineLevel="0" collapsed="false">
      <c r="BS61439" s="96" t="n">
        <f aca="false">BR61439-2.5</f>
        <v>-2.5</v>
      </c>
    </row>
    <row r="61440" customFormat="false" ht="12" hidden="false" customHeight="false" outlineLevel="0" collapsed="false">
      <c r="BS61440" s="96" t="n">
        <f aca="false">BR61440-2.5</f>
        <v>-2.5</v>
      </c>
    </row>
    <row r="61441" customFormat="false" ht="12" hidden="false" customHeight="false" outlineLevel="0" collapsed="false">
      <c r="BS61441" s="96" t="n">
        <f aca="false">BR61441-2.5</f>
        <v>-2.5</v>
      </c>
    </row>
    <row r="61442" customFormat="false" ht="12" hidden="false" customHeight="false" outlineLevel="0" collapsed="false">
      <c r="BS61442" s="96" t="n">
        <f aca="false">BR61442-2.5</f>
        <v>-2.5</v>
      </c>
    </row>
    <row r="61443" customFormat="false" ht="12" hidden="false" customHeight="false" outlineLevel="0" collapsed="false">
      <c r="BS61443" s="96" t="n">
        <f aca="false">BR61443-2.5</f>
        <v>-2.5</v>
      </c>
    </row>
    <row r="61444" customFormat="false" ht="12" hidden="false" customHeight="false" outlineLevel="0" collapsed="false">
      <c r="BS61444" s="96" t="n">
        <f aca="false">BR61444-2.5</f>
        <v>-2.5</v>
      </c>
    </row>
    <row r="61445" customFormat="false" ht="12" hidden="false" customHeight="false" outlineLevel="0" collapsed="false">
      <c r="BS61445" s="96" t="n">
        <f aca="false">BR61445-2.5</f>
        <v>-2.5</v>
      </c>
    </row>
    <row r="61446" customFormat="false" ht="12" hidden="false" customHeight="false" outlineLevel="0" collapsed="false">
      <c r="BS61446" s="96" t="n">
        <f aca="false">BR61446-2.5</f>
        <v>-2.5</v>
      </c>
    </row>
    <row r="61447" customFormat="false" ht="12" hidden="false" customHeight="false" outlineLevel="0" collapsed="false">
      <c r="BS61447" s="96" t="n">
        <f aca="false">BR61447-2.5</f>
        <v>-2.5</v>
      </c>
    </row>
    <row r="61448" customFormat="false" ht="12" hidden="false" customHeight="false" outlineLevel="0" collapsed="false">
      <c r="BS61448" s="96" t="n">
        <f aca="false">BR61448-2.5</f>
        <v>-2.5</v>
      </c>
    </row>
    <row r="61449" customFormat="false" ht="12" hidden="false" customHeight="false" outlineLevel="0" collapsed="false">
      <c r="BS61449" s="96" t="n">
        <f aca="false">BR61449-2.5</f>
        <v>-2.5</v>
      </c>
    </row>
    <row r="61450" customFormat="false" ht="12" hidden="false" customHeight="false" outlineLevel="0" collapsed="false">
      <c r="BS61450" s="96" t="n">
        <f aca="false">BR61450-2.5</f>
        <v>-2.5</v>
      </c>
    </row>
    <row r="61451" customFormat="false" ht="12" hidden="false" customHeight="false" outlineLevel="0" collapsed="false">
      <c r="BS61451" s="96" t="n">
        <f aca="false">BR61451-2.5</f>
        <v>-2.5</v>
      </c>
    </row>
    <row r="61452" customFormat="false" ht="12" hidden="false" customHeight="false" outlineLevel="0" collapsed="false">
      <c r="BS61452" s="96" t="n">
        <f aca="false">BR61452-2.5</f>
        <v>-2.5</v>
      </c>
    </row>
    <row r="61453" customFormat="false" ht="12" hidden="false" customHeight="false" outlineLevel="0" collapsed="false">
      <c r="BS61453" s="96" t="n">
        <f aca="false">BR61453-2.5</f>
        <v>-2.5</v>
      </c>
    </row>
    <row r="61454" customFormat="false" ht="12" hidden="false" customHeight="false" outlineLevel="0" collapsed="false">
      <c r="BS61454" s="96" t="n">
        <f aca="false">BR61454-2.5</f>
        <v>-2.5</v>
      </c>
    </row>
    <row r="61455" customFormat="false" ht="12" hidden="false" customHeight="false" outlineLevel="0" collapsed="false">
      <c r="BS61455" s="96" t="n">
        <f aca="false">BR61455-2.5</f>
        <v>-2.5</v>
      </c>
    </row>
    <row r="61456" customFormat="false" ht="12" hidden="false" customHeight="false" outlineLevel="0" collapsed="false">
      <c r="BS61456" s="96" t="n">
        <f aca="false">BR61456-2.5</f>
        <v>-2.5</v>
      </c>
    </row>
    <row r="61457" customFormat="false" ht="12" hidden="false" customHeight="false" outlineLevel="0" collapsed="false">
      <c r="BS61457" s="96" t="n">
        <f aca="false">BR61457-2.5</f>
        <v>-2.5</v>
      </c>
    </row>
    <row r="61458" customFormat="false" ht="12" hidden="false" customHeight="false" outlineLevel="0" collapsed="false">
      <c r="BS61458" s="96" t="n">
        <f aca="false">BR61458-2.5</f>
        <v>-2.5</v>
      </c>
    </row>
    <row r="61459" customFormat="false" ht="12" hidden="false" customHeight="false" outlineLevel="0" collapsed="false">
      <c r="BS61459" s="96" t="n">
        <f aca="false">BR61459-2.5</f>
        <v>-2.5</v>
      </c>
    </row>
    <row r="61460" customFormat="false" ht="12" hidden="false" customHeight="false" outlineLevel="0" collapsed="false">
      <c r="BS61460" s="96" t="n">
        <f aca="false">BR61460-2.5</f>
        <v>-2.5</v>
      </c>
    </row>
    <row r="61461" customFormat="false" ht="12" hidden="false" customHeight="false" outlineLevel="0" collapsed="false">
      <c r="BS61461" s="96" t="n">
        <f aca="false">BR61461-2.5</f>
        <v>-2.5</v>
      </c>
    </row>
    <row r="61462" customFormat="false" ht="12" hidden="false" customHeight="false" outlineLevel="0" collapsed="false">
      <c r="BS61462" s="96" t="n">
        <f aca="false">BR61462-2.5</f>
        <v>-2.5</v>
      </c>
    </row>
    <row r="61463" customFormat="false" ht="12" hidden="false" customHeight="false" outlineLevel="0" collapsed="false">
      <c r="BS61463" s="96" t="n">
        <f aca="false">BR61463-2.5</f>
        <v>-2.5</v>
      </c>
    </row>
    <row r="61464" customFormat="false" ht="12" hidden="false" customHeight="false" outlineLevel="0" collapsed="false">
      <c r="BS61464" s="96" t="n">
        <f aca="false">BR61464-2.5</f>
        <v>-2.5</v>
      </c>
    </row>
    <row r="61465" customFormat="false" ht="12" hidden="false" customHeight="false" outlineLevel="0" collapsed="false">
      <c r="BS61465" s="96" t="n">
        <f aca="false">BR61465-2.5</f>
        <v>-2.5</v>
      </c>
    </row>
    <row r="61466" customFormat="false" ht="12" hidden="false" customHeight="false" outlineLevel="0" collapsed="false">
      <c r="BS61466" s="96" t="n">
        <f aca="false">BR61466-2.5</f>
        <v>-2.5</v>
      </c>
    </row>
    <row r="61467" customFormat="false" ht="12" hidden="false" customHeight="false" outlineLevel="0" collapsed="false">
      <c r="BS61467" s="96" t="n">
        <f aca="false">BR61467-2.5</f>
        <v>-2.5</v>
      </c>
    </row>
    <row r="61468" customFormat="false" ht="12" hidden="false" customHeight="false" outlineLevel="0" collapsed="false">
      <c r="BS61468" s="96" t="n">
        <f aca="false">BR61468-2.5</f>
        <v>-2.5</v>
      </c>
    </row>
    <row r="61469" customFormat="false" ht="12" hidden="false" customHeight="false" outlineLevel="0" collapsed="false">
      <c r="BS61469" s="96" t="n">
        <f aca="false">BR61469-2.5</f>
        <v>-2.5</v>
      </c>
    </row>
    <row r="61470" customFormat="false" ht="12" hidden="false" customHeight="false" outlineLevel="0" collapsed="false">
      <c r="BS61470" s="96" t="n">
        <f aca="false">BR61470-2.5</f>
        <v>-2.5</v>
      </c>
    </row>
    <row r="61471" customFormat="false" ht="12" hidden="false" customHeight="false" outlineLevel="0" collapsed="false">
      <c r="BS61471" s="96" t="n">
        <f aca="false">BR61471-2.5</f>
        <v>-2.5</v>
      </c>
    </row>
    <row r="61472" customFormat="false" ht="12" hidden="false" customHeight="false" outlineLevel="0" collapsed="false">
      <c r="BS61472" s="96" t="n">
        <f aca="false">BR61472-2.5</f>
        <v>-2.5</v>
      </c>
    </row>
    <row r="61473" customFormat="false" ht="12" hidden="false" customHeight="false" outlineLevel="0" collapsed="false">
      <c r="BS61473" s="96" t="n">
        <f aca="false">BR61473-2.5</f>
        <v>-2.5</v>
      </c>
    </row>
    <row r="61474" customFormat="false" ht="12" hidden="false" customHeight="false" outlineLevel="0" collapsed="false">
      <c r="BS61474" s="96" t="n">
        <f aca="false">BR61474-2.5</f>
        <v>-2.5</v>
      </c>
    </row>
    <row r="61475" customFormat="false" ht="12" hidden="false" customHeight="false" outlineLevel="0" collapsed="false">
      <c r="BS61475" s="96" t="n">
        <f aca="false">BR61475-2.5</f>
        <v>-2.5</v>
      </c>
    </row>
    <row r="61476" customFormat="false" ht="12" hidden="false" customHeight="false" outlineLevel="0" collapsed="false">
      <c r="BS61476" s="96" t="n">
        <f aca="false">BR61476-2.5</f>
        <v>-2.5</v>
      </c>
    </row>
    <row r="61477" customFormat="false" ht="12" hidden="false" customHeight="false" outlineLevel="0" collapsed="false">
      <c r="BS61477" s="96" t="n">
        <f aca="false">BR61477-2.5</f>
        <v>-2.5</v>
      </c>
    </row>
    <row r="61478" customFormat="false" ht="12" hidden="false" customHeight="false" outlineLevel="0" collapsed="false">
      <c r="BS61478" s="96" t="n">
        <f aca="false">BR61478-2.5</f>
        <v>-2.5</v>
      </c>
    </row>
    <row r="61479" customFormat="false" ht="12" hidden="false" customHeight="false" outlineLevel="0" collapsed="false">
      <c r="BS61479" s="96" t="n">
        <f aca="false">BR61479-2.5</f>
        <v>-2.5</v>
      </c>
    </row>
    <row r="61480" customFormat="false" ht="12" hidden="false" customHeight="false" outlineLevel="0" collapsed="false">
      <c r="BS61480" s="96" t="n">
        <f aca="false">BR61480-2.5</f>
        <v>-2.5</v>
      </c>
    </row>
    <row r="61481" customFormat="false" ht="12" hidden="false" customHeight="false" outlineLevel="0" collapsed="false">
      <c r="BS61481" s="96" t="n">
        <f aca="false">BR61481-2.5</f>
        <v>-2.5</v>
      </c>
    </row>
    <row r="61482" customFormat="false" ht="12" hidden="false" customHeight="false" outlineLevel="0" collapsed="false">
      <c r="BS61482" s="96" t="n">
        <f aca="false">BR61482-2.5</f>
        <v>-2.5</v>
      </c>
    </row>
    <row r="61483" customFormat="false" ht="12" hidden="false" customHeight="false" outlineLevel="0" collapsed="false">
      <c r="BS61483" s="96" t="n">
        <f aca="false">BR61483-2.5</f>
        <v>-2.5</v>
      </c>
    </row>
    <row r="61484" customFormat="false" ht="12" hidden="false" customHeight="false" outlineLevel="0" collapsed="false">
      <c r="BS61484" s="96" t="n">
        <f aca="false">BR61484-2.5</f>
        <v>-2.5</v>
      </c>
    </row>
    <row r="61485" customFormat="false" ht="12" hidden="false" customHeight="false" outlineLevel="0" collapsed="false">
      <c r="BS61485" s="96" t="n">
        <f aca="false">BR61485-2.5</f>
        <v>-2.5</v>
      </c>
    </row>
    <row r="61486" customFormat="false" ht="12" hidden="false" customHeight="false" outlineLevel="0" collapsed="false">
      <c r="BS61486" s="96" t="n">
        <f aca="false">BR61486-2.5</f>
        <v>-2.5</v>
      </c>
    </row>
    <row r="61487" customFormat="false" ht="12" hidden="false" customHeight="false" outlineLevel="0" collapsed="false">
      <c r="BS61487" s="96" t="n">
        <f aca="false">BR61487-2.5</f>
        <v>-2.5</v>
      </c>
    </row>
    <row r="61488" customFormat="false" ht="12" hidden="false" customHeight="false" outlineLevel="0" collapsed="false">
      <c r="BS61488" s="96" t="n">
        <f aca="false">BR61488-2.5</f>
        <v>-2.5</v>
      </c>
    </row>
    <row r="61489" customFormat="false" ht="12" hidden="false" customHeight="false" outlineLevel="0" collapsed="false">
      <c r="BS61489" s="96" t="n">
        <f aca="false">BR61489-2.5</f>
        <v>-2.5</v>
      </c>
    </row>
    <row r="61490" customFormat="false" ht="12" hidden="false" customHeight="false" outlineLevel="0" collapsed="false">
      <c r="BS61490" s="96" t="n">
        <f aca="false">BR61490-2.5</f>
        <v>-2.5</v>
      </c>
    </row>
    <row r="61491" customFormat="false" ht="12" hidden="false" customHeight="false" outlineLevel="0" collapsed="false">
      <c r="BS61491" s="96" t="n">
        <f aca="false">BR61491-2.5</f>
        <v>-2.5</v>
      </c>
    </row>
    <row r="61492" customFormat="false" ht="12" hidden="false" customHeight="false" outlineLevel="0" collapsed="false">
      <c r="BS61492" s="96" t="n">
        <f aca="false">BR61492-2.5</f>
        <v>-2.5</v>
      </c>
    </row>
    <row r="61493" customFormat="false" ht="12" hidden="false" customHeight="false" outlineLevel="0" collapsed="false">
      <c r="BS61493" s="96" t="n">
        <f aca="false">BR61493-2.5</f>
        <v>-2.5</v>
      </c>
    </row>
    <row r="61494" customFormat="false" ht="12" hidden="false" customHeight="false" outlineLevel="0" collapsed="false">
      <c r="BS61494" s="96" t="n">
        <f aca="false">BR61494-2.5</f>
        <v>-2.5</v>
      </c>
    </row>
    <row r="61495" customFormat="false" ht="12" hidden="false" customHeight="false" outlineLevel="0" collapsed="false">
      <c r="BS61495" s="96" t="n">
        <f aca="false">BR61495-2.5</f>
        <v>-2.5</v>
      </c>
    </row>
    <row r="61496" customFormat="false" ht="12" hidden="false" customHeight="false" outlineLevel="0" collapsed="false">
      <c r="BS61496" s="96" t="n">
        <f aca="false">BR61496-2.5</f>
        <v>-2.5</v>
      </c>
    </row>
    <row r="61497" customFormat="false" ht="12" hidden="false" customHeight="false" outlineLevel="0" collapsed="false">
      <c r="BS61497" s="96" t="n">
        <f aca="false">BR61497-2.5</f>
        <v>-2.5</v>
      </c>
    </row>
    <row r="61498" customFormat="false" ht="12" hidden="false" customHeight="false" outlineLevel="0" collapsed="false">
      <c r="BS61498" s="96" t="n">
        <f aca="false">BR61498-2.5</f>
        <v>-2.5</v>
      </c>
    </row>
    <row r="61499" customFormat="false" ht="12" hidden="false" customHeight="false" outlineLevel="0" collapsed="false">
      <c r="BS61499" s="96" t="n">
        <f aca="false">BR61499-2.5</f>
        <v>-2.5</v>
      </c>
    </row>
    <row r="61500" customFormat="false" ht="12" hidden="false" customHeight="false" outlineLevel="0" collapsed="false">
      <c r="BS61500" s="96" t="n">
        <f aca="false">BR61500-2.5</f>
        <v>-2.5</v>
      </c>
    </row>
    <row r="61501" customFormat="false" ht="12" hidden="false" customHeight="false" outlineLevel="0" collapsed="false">
      <c r="BS61501" s="96" t="n">
        <f aca="false">BR61501-2.5</f>
        <v>-2.5</v>
      </c>
    </row>
    <row r="61502" customFormat="false" ht="12" hidden="false" customHeight="false" outlineLevel="0" collapsed="false">
      <c r="BS61502" s="96" t="n">
        <f aca="false">BR61502-2.5</f>
        <v>-2.5</v>
      </c>
    </row>
    <row r="61503" customFormat="false" ht="12" hidden="false" customHeight="false" outlineLevel="0" collapsed="false">
      <c r="BS61503" s="96" t="n">
        <f aca="false">BR61503-2.5</f>
        <v>-2.5</v>
      </c>
    </row>
    <row r="61504" customFormat="false" ht="12" hidden="false" customHeight="false" outlineLevel="0" collapsed="false">
      <c r="BS61504" s="96" t="n">
        <f aca="false">BR61504-2.5</f>
        <v>-2.5</v>
      </c>
    </row>
    <row r="61505" customFormat="false" ht="12" hidden="false" customHeight="false" outlineLevel="0" collapsed="false">
      <c r="BS61505" s="96" t="n">
        <f aca="false">BR61505-2.5</f>
        <v>-2.5</v>
      </c>
    </row>
    <row r="61506" customFormat="false" ht="12" hidden="false" customHeight="false" outlineLevel="0" collapsed="false">
      <c r="BS61506" s="96" t="n">
        <f aca="false">BR61506-2.5</f>
        <v>-2.5</v>
      </c>
    </row>
    <row r="61507" customFormat="false" ht="12" hidden="false" customHeight="false" outlineLevel="0" collapsed="false">
      <c r="BS61507" s="96" t="n">
        <f aca="false">BR61507-2.5</f>
        <v>-2.5</v>
      </c>
    </row>
    <row r="61508" customFormat="false" ht="12" hidden="false" customHeight="false" outlineLevel="0" collapsed="false">
      <c r="BS61508" s="96" t="n">
        <f aca="false">BR61508-2.5</f>
        <v>-2.5</v>
      </c>
    </row>
    <row r="61509" customFormat="false" ht="12" hidden="false" customHeight="false" outlineLevel="0" collapsed="false">
      <c r="BS61509" s="96" t="n">
        <f aca="false">BR61509-2.5</f>
        <v>-2.5</v>
      </c>
    </row>
    <row r="61510" customFormat="false" ht="12" hidden="false" customHeight="false" outlineLevel="0" collapsed="false">
      <c r="BS61510" s="96" t="n">
        <f aca="false">BR61510-2.5</f>
        <v>-2.5</v>
      </c>
    </row>
    <row r="61511" customFormat="false" ht="12" hidden="false" customHeight="false" outlineLevel="0" collapsed="false">
      <c r="BS61511" s="96" t="n">
        <f aca="false">BR61511-2.5</f>
        <v>-2.5</v>
      </c>
    </row>
    <row r="61512" customFormat="false" ht="12" hidden="false" customHeight="false" outlineLevel="0" collapsed="false">
      <c r="BS61512" s="96" t="n">
        <f aca="false">BR61512-2.5</f>
        <v>-2.5</v>
      </c>
    </row>
    <row r="61513" customFormat="false" ht="12" hidden="false" customHeight="false" outlineLevel="0" collapsed="false">
      <c r="BS61513" s="96" t="n">
        <f aca="false">BR61513-2.5</f>
        <v>-2.5</v>
      </c>
    </row>
    <row r="61514" customFormat="false" ht="12" hidden="false" customHeight="false" outlineLevel="0" collapsed="false">
      <c r="BS61514" s="96" t="n">
        <f aca="false">BR61514-2.5</f>
        <v>-2.5</v>
      </c>
    </row>
    <row r="61515" customFormat="false" ht="12" hidden="false" customHeight="false" outlineLevel="0" collapsed="false">
      <c r="BS61515" s="96" t="n">
        <f aca="false">BR61515-2.5</f>
        <v>-2.5</v>
      </c>
    </row>
    <row r="61516" customFormat="false" ht="12" hidden="false" customHeight="false" outlineLevel="0" collapsed="false">
      <c r="BS61516" s="96" t="n">
        <f aca="false">BR61516-2.5</f>
        <v>-2.5</v>
      </c>
    </row>
    <row r="61517" customFormat="false" ht="12" hidden="false" customHeight="false" outlineLevel="0" collapsed="false">
      <c r="BS61517" s="96" t="n">
        <f aca="false">BR61517-2.5</f>
        <v>-2.5</v>
      </c>
    </row>
    <row r="61518" customFormat="false" ht="12" hidden="false" customHeight="false" outlineLevel="0" collapsed="false">
      <c r="BS61518" s="96" t="n">
        <f aca="false">BR61518-2.5</f>
        <v>-2.5</v>
      </c>
    </row>
    <row r="61519" customFormat="false" ht="12" hidden="false" customHeight="false" outlineLevel="0" collapsed="false">
      <c r="BS61519" s="96" t="n">
        <f aca="false">BR61519-2.5</f>
        <v>-2.5</v>
      </c>
    </row>
    <row r="61520" customFormat="false" ht="12" hidden="false" customHeight="false" outlineLevel="0" collapsed="false">
      <c r="BS61520" s="96" t="n">
        <f aca="false">BR61520-2.5</f>
        <v>-2.5</v>
      </c>
    </row>
    <row r="61521" customFormat="false" ht="12" hidden="false" customHeight="false" outlineLevel="0" collapsed="false">
      <c r="BS61521" s="96" t="n">
        <f aca="false">BR61521-2.5</f>
        <v>-2.5</v>
      </c>
    </row>
    <row r="61522" customFormat="false" ht="12" hidden="false" customHeight="false" outlineLevel="0" collapsed="false">
      <c r="BS61522" s="96" t="n">
        <f aca="false">BR61522-2.5</f>
        <v>-2.5</v>
      </c>
    </row>
    <row r="61523" customFormat="false" ht="12" hidden="false" customHeight="false" outlineLevel="0" collapsed="false">
      <c r="BS61523" s="96" t="n">
        <f aca="false">BR61523-2.5</f>
        <v>-2.5</v>
      </c>
    </row>
    <row r="61524" customFormat="false" ht="12" hidden="false" customHeight="false" outlineLevel="0" collapsed="false">
      <c r="BS61524" s="96" t="n">
        <f aca="false">BR61524-2.5</f>
        <v>-2.5</v>
      </c>
    </row>
    <row r="61525" customFormat="false" ht="12" hidden="false" customHeight="false" outlineLevel="0" collapsed="false">
      <c r="BS61525" s="96" t="n">
        <f aca="false">BR61525-2.5</f>
        <v>-2.5</v>
      </c>
    </row>
    <row r="61526" customFormat="false" ht="12" hidden="false" customHeight="false" outlineLevel="0" collapsed="false">
      <c r="BS61526" s="96" t="n">
        <f aca="false">BR61526-2.5</f>
        <v>-2.5</v>
      </c>
    </row>
    <row r="61527" customFormat="false" ht="12" hidden="false" customHeight="false" outlineLevel="0" collapsed="false">
      <c r="BS61527" s="96" t="n">
        <f aca="false">BR61527-2.5</f>
        <v>-2.5</v>
      </c>
    </row>
    <row r="61528" customFormat="false" ht="12" hidden="false" customHeight="false" outlineLevel="0" collapsed="false">
      <c r="BS61528" s="96" t="n">
        <f aca="false">BR61528-2.5</f>
        <v>-2.5</v>
      </c>
    </row>
    <row r="61529" customFormat="false" ht="12" hidden="false" customHeight="false" outlineLevel="0" collapsed="false">
      <c r="BS61529" s="96" t="n">
        <f aca="false">BR61529-2.5</f>
        <v>-2.5</v>
      </c>
    </row>
    <row r="61530" customFormat="false" ht="12" hidden="false" customHeight="false" outlineLevel="0" collapsed="false">
      <c r="BS61530" s="96" t="n">
        <f aca="false">BR61530-2.5</f>
        <v>-2.5</v>
      </c>
    </row>
    <row r="61531" customFormat="false" ht="12" hidden="false" customHeight="false" outlineLevel="0" collapsed="false">
      <c r="BS61531" s="96" t="n">
        <f aca="false">BR61531-2.5</f>
        <v>-2.5</v>
      </c>
    </row>
    <row r="61532" customFormat="false" ht="12" hidden="false" customHeight="false" outlineLevel="0" collapsed="false">
      <c r="BS61532" s="96" t="n">
        <f aca="false">BR61532-2.5</f>
        <v>-2.5</v>
      </c>
    </row>
    <row r="61533" customFormat="false" ht="12" hidden="false" customHeight="false" outlineLevel="0" collapsed="false">
      <c r="BS61533" s="96" t="n">
        <f aca="false">BR61533-2.5</f>
        <v>-2.5</v>
      </c>
    </row>
    <row r="61534" customFormat="false" ht="12" hidden="false" customHeight="false" outlineLevel="0" collapsed="false">
      <c r="BS61534" s="96" t="n">
        <f aca="false">BR61534-2.5</f>
        <v>-2.5</v>
      </c>
    </row>
    <row r="61535" customFormat="false" ht="12" hidden="false" customHeight="false" outlineLevel="0" collapsed="false">
      <c r="BS61535" s="96" t="n">
        <f aca="false">BR61535-2.5</f>
        <v>-2.5</v>
      </c>
    </row>
    <row r="61536" customFormat="false" ht="12" hidden="false" customHeight="false" outlineLevel="0" collapsed="false">
      <c r="BS61536" s="96" t="n">
        <f aca="false">BR61536-2.5</f>
        <v>-2.5</v>
      </c>
    </row>
    <row r="61537" customFormat="false" ht="12" hidden="false" customHeight="false" outlineLevel="0" collapsed="false">
      <c r="BS61537" s="96" t="n">
        <f aca="false">BR61537-2.5</f>
        <v>-2.5</v>
      </c>
    </row>
    <row r="61538" customFormat="false" ht="12" hidden="false" customHeight="false" outlineLevel="0" collapsed="false">
      <c r="BS61538" s="96" t="n">
        <f aca="false">BR61538-2.5</f>
        <v>-2.5</v>
      </c>
    </row>
    <row r="61539" customFormat="false" ht="12" hidden="false" customHeight="false" outlineLevel="0" collapsed="false">
      <c r="BS61539" s="96" t="n">
        <f aca="false">BR61539-2.5</f>
        <v>-2.5</v>
      </c>
    </row>
    <row r="61540" customFormat="false" ht="12" hidden="false" customHeight="false" outlineLevel="0" collapsed="false">
      <c r="BS61540" s="96" t="n">
        <f aca="false">BR61540-2.5</f>
        <v>-2.5</v>
      </c>
    </row>
    <row r="61541" customFormat="false" ht="12" hidden="false" customHeight="false" outlineLevel="0" collapsed="false">
      <c r="BS61541" s="96" t="n">
        <f aca="false">BR61541-2.5</f>
        <v>-2.5</v>
      </c>
    </row>
    <row r="61542" customFormat="false" ht="12" hidden="false" customHeight="false" outlineLevel="0" collapsed="false">
      <c r="BS61542" s="96" t="n">
        <f aca="false">BR61542-2.5</f>
        <v>-2.5</v>
      </c>
    </row>
    <row r="61543" customFormat="false" ht="12" hidden="false" customHeight="false" outlineLevel="0" collapsed="false">
      <c r="BS61543" s="96" t="n">
        <f aca="false">BR61543-2.5</f>
        <v>-2.5</v>
      </c>
    </row>
    <row r="61544" customFormat="false" ht="12" hidden="false" customHeight="false" outlineLevel="0" collapsed="false">
      <c r="BS61544" s="96" t="n">
        <f aca="false">BR61544-2.5</f>
        <v>-2.5</v>
      </c>
    </row>
    <row r="61545" customFormat="false" ht="12" hidden="false" customHeight="false" outlineLevel="0" collapsed="false">
      <c r="BS61545" s="96" t="n">
        <f aca="false">BR61545-2.5</f>
        <v>-2.5</v>
      </c>
    </row>
    <row r="61546" customFormat="false" ht="12" hidden="false" customHeight="false" outlineLevel="0" collapsed="false">
      <c r="BS61546" s="96" t="n">
        <f aca="false">BR61546-2.5</f>
        <v>-2.5</v>
      </c>
    </row>
    <row r="61547" customFormat="false" ht="12" hidden="false" customHeight="false" outlineLevel="0" collapsed="false">
      <c r="BS61547" s="96" t="n">
        <f aca="false">BR61547-2.5</f>
        <v>-2.5</v>
      </c>
    </row>
    <row r="61548" customFormat="false" ht="12" hidden="false" customHeight="false" outlineLevel="0" collapsed="false">
      <c r="BS61548" s="96" t="n">
        <f aca="false">BR61548-2.5</f>
        <v>-2.5</v>
      </c>
    </row>
    <row r="61549" customFormat="false" ht="12" hidden="false" customHeight="false" outlineLevel="0" collapsed="false">
      <c r="BS61549" s="96" t="n">
        <f aca="false">BR61549-2.5</f>
        <v>-2.5</v>
      </c>
    </row>
    <row r="61550" customFormat="false" ht="12" hidden="false" customHeight="false" outlineLevel="0" collapsed="false">
      <c r="BS61550" s="96" t="n">
        <f aca="false">BR61550-2.5</f>
        <v>-2.5</v>
      </c>
    </row>
    <row r="61551" customFormat="false" ht="12" hidden="false" customHeight="false" outlineLevel="0" collapsed="false">
      <c r="BS61551" s="96" t="n">
        <f aca="false">BR61551-2.5</f>
        <v>-2.5</v>
      </c>
    </row>
    <row r="61552" customFormat="false" ht="12" hidden="false" customHeight="false" outlineLevel="0" collapsed="false">
      <c r="BS61552" s="96" t="n">
        <f aca="false">BR61552-2.5</f>
        <v>-2.5</v>
      </c>
    </row>
    <row r="61553" customFormat="false" ht="12" hidden="false" customHeight="false" outlineLevel="0" collapsed="false">
      <c r="BS61553" s="96" t="n">
        <f aca="false">BR61553-2.5</f>
        <v>-2.5</v>
      </c>
    </row>
    <row r="61554" customFormat="false" ht="12" hidden="false" customHeight="false" outlineLevel="0" collapsed="false">
      <c r="BS61554" s="96" t="n">
        <f aca="false">BR61554-2.5</f>
        <v>-2.5</v>
      </c>
    </row>
    <row r="61555" customFormat="false" ht="12" hidden="false" customHeight="false" outlineLevel="0" collapsed="false">
      <c r="BS61555" s="96" t="n">
        <f aca="false">BR61555-2.5</f>
        <v>-2.5</v>
      </c>
    </row>
    <row r="61556" customFormat="false" ht="12" hidden="false" customHeight="false" outlineLevel="0" collapsed="false">
      <c r="BS61556" s="96" t="n">
        <f aca="false">BR61556-2.5</f>
        <v>-2.5</v>
      </c>
    </row>
    <row r="61557" customFormat="false" ht="12" hidden="false" customHeight="false" outlineLevel="0" collapsed="false">
      <c r="BS61557" s="96" t="n">
        <f aca="false">BR61557-2.5</f>
        <v>-2.5</v>
      </c>
    </row>
    <row r="61558" customFormat="false" ht="12" hidden="false" customHeight="false" outlineLevel="0" collapsed="false">
      <c r="BS61558" s="96" t="n">
        <f aca="false">BR61558-2.5</f>
        <v>-2.5</v>
      </c>
    </row>
    <row r="61559" customFormat="false" ht="12" hidden="false" customHeight="false" outlineLevel="0" collapsed="false">
      <c r="BS61559" s="96" t="n">
        <f aca="false">BR61559-2.5</f>
        <v>-2.5</v>
      </c>
    </row>
    <row r="61560" customFormat="false" ht="12" hidden="false" customHeight="false" outlineLevel="0" collapsed="false">
      <c r="BS61560" s="96" t="n">
        <f aca="false">BR61560-2.5</f>
        <v>-2.5</v>
      </c>
    </row>
    <row r="61561" customFormat="false" ht="12" hidden="false" customHeight="false" outlineLevel="0" collapsed="false">
      <c r="BS61561" s="96" t="n">
        <f aca="false">BR61561-2.5</f>
        <v>-2.5</v>
      </c>
    </row>
    <row r="61562" customFormat="false" ht="12" hidden="false" customHeight="false" outlineLevel="0" collapsed="false">
      <c r="BS61562" s="96" t="n">
        <f aca="false">BR61562-2.5</f>
        <v>-2.5</v>
      </c>
    </row>
    <row r="61563" customFormat="false" ht="12" hidden="false" customHeight="false" outlineLevel="0" collapsed="false">
      <c r="BS61563" s="96" t="n">
        <f aca="false">BR61563-2.5</f>
        <v>-2.5</v>
      </c>
    </row>
    <row r="61564" customFormat="false" ht="12" hidden="false" customHeight="false" outlineLevel="0" collapsed="false">
      <c r="BS61564" s="96" t="n">
        <f aca="false">BR61564-2.5</f>
        <v>-2.5</v>
      </c>
    </row>
    <row r="61565" customFormat="false" ht="12" hidden="false" customHeight="false" outlineLevel="0" collapsed="false">
      <c r="BS61565" s="96" t="n">
        <f aca="false">BR61565-2.5</f>
        <v>-2.5</v>
      </c>
    </row>
    <row r="61566" customFormat="false" ht="12" hidden="false" customHeight="false" outlineLevel="0" collapsed="false">
      <c r="BS61566" s="96" t="n">
        <f aca="false">BR61566-2.5</f>
        <v>-2.5</v>
      </c>
    </row>
    <row r="61567" customFormat="false" ht="12" hidden="false" customHeight="false" outlineLevel="0" collapsed="false">
      <c r="BS61567" s="96" t="n">
        <f aca="false">BR61567-2.5</f>
        <v>-2.5</v>
      </c>
    </row>
    <row r="61568" customFormat="false" ht="12" hidden="false" customHeight="false" outlineLevel="0" collapsed="false">
      <c r="BS61568" s="96" t="n">
        <f aca="false">BR61568-2.5</f>
        <v>-2.5</v>
      </c>
    </row>
    <row r="61569" customFormat="false" ht="12" hidden="false" customHeight="false" outlineLevel="0" collapsed="false">
      <c r="BS61569" s="96" t="n">
        <f aca="false">BR61569-2.5</f>
        <v>-2.5</v>
      </c>
    </row>
    <row r="61570" customFormat="false" ht="12" hidden="false" customHeight="false" outlineLevel="0" collapsed="false">
      <c r="BS61570" s="96" t="n">
        <f aca="false">BR61570-2.5</f>
        <v>-2.5</v>
      </c>
    </row>
    <row r="61571" customFormat="false" ht="12" hidden="false" customHeight="false" outlineLevel="0" collapsed="false">
      <c r="BS61571" s="96" t="n">
        <f aca="false">BR61571-2.5</f>
        <v>-2.5</v>
      </c>
    </row>
    <row r="61572" customFormat="false" ht="12" hidden="false" customHeight="false" outlineLevel="0" collapsed="false">
      <c r="BS61572" s="96" t="n">
        <f aca="false">BR61572-2.5</f>
        <v>-2.5</v>
      </c>
    </row>
    <row r="61573" customFormat="false" ht="12" hidden="false" customHeight="false" outlineLevel="0" collapsed="false">
      <c r="BS61573" s="96" t="n">
        <f aca="false">BR61573-2.5</f>
        <v>-2.5</v>
      </c>
    </row>
    <row r="61574" customFormat="false" ht="12" hidden="false" customHeight="false" outlineLevel="0" collapsed="false">
      <c r="BS61574" s="96" t="n">
        <f aca="false">BR61574-2.5</f>
        <v>-2.5</v>
      </c>
    </row>
    <row r="61575" customFormat="false" ht="12" hidden="false" customHeight="false" outlineLevel="0" collapsed="false">
      <c r="BS61575" s="96" t="n">
        <f aca="false">BR61575-2.5</f>
        <v>-2.5</v>
      </c>
    </row>
    <row r="61576" customFormat="false" ht="12" hidden="false" customHeight="false" outlineLevel="0" collapsed="false">
      <c r="BS61576" s="96" t="n">
        <f aca="false">BR61576-2.5</f>
        <v>-2.5</v>
      </c>
    </row>
    <row r="61577" customFormat="false" ht="12" hidden="false" customHeight="false" outlineLevel="0" collapsed="false">
      <c r="BS61577" s="96" t="n">
        <f aca="false">BR61577-2.5</f>
        <v>-2.5</v>
      </c>
    </row>
    <row r="61578" customFormat="false" ht="12" hidden="false" customHeight="false" outlineLevel="0" collapsed="false">
      <c r="BS61578" s="96" t="n">
        <f aca="false">BR61578-2.5</f>
        <v>-2.5</v>
      </c>
    </row>
    <row r="61579" customFormat="false" ht="12" hidden="false" customHeight="false" outlineLevel="0" collapsed="false">
      <c r="BS61579" s="96" t="n">
        <f aca="false">BR61579-2.5</f>
        <v>-2.5</v>
      </c>
    </row>
    <row r="61580" customFormat="false" ht="12" hidden="false" customHeight="false" outlineLevel="0" collapsed="false">
      <c r="BS61580" s="96" t="n">
        <f aca="false">BR61580-2.5</f>
        <v>-2.5</v>
      </c>
    </row>
    <row r="61581" customFormat="false" ht="12" hidden="false" customHeight="false" outlineLevel="0" collapsed="false">
      <c r="BS61581" s="96" t="n">
        <f aca="false">BR61581-2.5</f>
        <v>-2.5</v>
      </c>
    </row>
    <row r="61582" customFormat="false" ht="12" hidden="false" customHeight="false" outlineLevel="0" collapsed="false">
      <c r="BS61582" s="96" t="n">
        <f aca="false">BR61582-2.5</f>
        <v>-2.5</v>
      </c>
    </row>
    <row r="61583" customFormat="false" ht="12" hidden="false" customHeight="false" outlineLevel="0" collapsed="false">
      <c r="BS61583" s="96" t="n">
        <f aca="false">BR61583-2.5</f>
        <v>-2.5</v>
      </c>
    </row>
    <row r="61584" customFormat="false" ht="12" hidden="false" customHeight="false" outlineLevel="0" collapsed="false">
      <c r="BS61584" s="96" t="n">
        <f aca="false">BR61584-2.5</f>
        <v>-2.5</v>
      </c>
    </row>
    <row r="61585" customFormat="false" ht="12" hidden="false" customHeight="false" outlineLevel="0" collapsed="false">
      <c r="BS61585" s="96" t="n">
        <f aca="false">BR61585-2.5</f>
        <v>-2.5</v>
      </c>
    </row>
    <row r="61586" customFormat="false" ht="12" hidden="false" customHeight="false" outlineLevel="0" collapsed="false">
      <c r="BS61586" s="96" t="n">
        <f aca="false">BR61586-2.5</f>
        <v>-2.5</v>
      </c>
    </row>
    <row r="61587" customFormat="false" ht="12" hidden="false" customHeight="false" outlineLevel="0" collapsed="false">
      <c r="BS61587" s="96" t="n">
        <f aca="false">BR61587-2.5</f>
        <v>-2.5</v>
      </c>
    </row>
    <row r="61588" customFormat="false" ht="12" hidden="false" customHeight="false" outlineLevel="0" collapsed="false">
      <c r="BS61588" s="96" t="n">
        <f aca="false">BR61588-2.5</f>
        <v>-2.5</v>
      </c>
    </row>
    <row r="61589" customFormat="false" ht="12" hidden="false" customHeight="false" outlineLevel="0" collapsed="false">
      <c r="BS61589" s="96" t="n">
        <f aca="false">BR61589-2.5</f>
        <v>-2.5</v>
      </c>
    </row>
    <row r="61590" customFormat="false" ht="12" hidden="false" customHeight="false" outlineLevel="0" collapsed="false">
      <c r="BS61590" s="96" t="n">
        <f aca="false">BR61590-2.5</f>
        <v>-2.5</v>
      </c>
    </row>
    <row r="61591" customFormat="false" ht="12" hidden="false" customHeight="false" outlineLevel="0" collapsed="false">
      <c r="BS61591" s="96" t="n">
        <f aca="false">BR61591-2.5</f>
        <v>-2.5</v>
      </c>
    </row>
    <row r="61592" customFormat="false" ht="12" hidden="false" customHeight="false" outlineLevel="0" collapsed="false">
      <c r="BS61592" s="96" t="n">
        <f aca="false">BR61592-2.5</f>
        <v>-2.5</v>
      </c>
    </row>
    <row r="61593" customFormat="false" ht="12" hidden="false" customHeight="false" outlineLevel="0" collapsed="false">
      <c r="BS61593" s="96" t="n">
        <f aca="false">BR61593-2.5</f>
        <v>-2.5</v>
      </c>
    </row>
    <row r="61594" customFormat="false" ht="12" hidden="false" customHeight="false" outlineLevel="0" collapsed="false">
      <c r="BS61594" s="96" t="n">
        <f aca="false">BR61594-2.5</f>
        <v>-2.5</v>
      </c>
    </row>
    <row r="61595" customFormat="false" ht="12" hidden="false" customHeight="false" outlineLevel="0" collapsed="false">
      <c r="BS61595" s="96" t="n">
        <f aca="false">BR61595-2.5</f>
        <v>-2.5</v>
      </c>
    </row>
    <row r="61596" customFormat="false" ht="12" hidden="false" customHeight="false" outlineLevel="0" collapsed="false">
      <c r="BS61596" s="96" t="n">
        <f aca="false">BR61596-2.5</f>
        <v>-2.5</v>
      </c>
    </row>
    <row r="61597" customFormat="false" ht="12" hidden="false" customHeight="false" outlineLevel="0" collapsed="false">
      <c r="BS61597" s="96" t="n">
        <f aca="false">BR61597-2.5</f>
        <v>-2.5</v>
      </c>
    </row>
    <row r="61598" customFormat="false" ht="12" hidden="false" customHeight="false" outlineLevel="0" collapsed="false">
      <c r="BS61598" s="96" t="n">
        <f aca="false">BR61598-2.5</f>
        <v>-2.5</v>
      </c>
    </row>
    <row r="61599" customFormat="false" ht="12" hidden="false" customHeight="false" outlineLevel="0" collapsed="false">
      <c r="BS61599" s="96" t="n">
        <f aca="false">BR61599-2.5</f>
        <v>-2.5</v>
      </c>
    </row>
    <row r="61600" customFormat="false" ht="12" hidden="false" customHeight="false" outlineLevel="0" collapsed="false">
      <c r="BS61600" s="96" t="n">
        <f aca="false">BR61600-2.5</f>
        <v>-2.5</v>
      </c>
    </row>
    <row r="61601" customFormat="false" ht="12" hidden="false" customHeight="false" outlineLevel="0" collapsed="false">
      <c r="BS61601" s="96" t="n">
        <f aca="false">BR61601-2.5</f>
        <v>-2.5</v>
      </c>
    </row>
    <row r="61602" customFormat="false" ht="12" hidden="false" customHeight="false" outlineLevel="0" collapsed="false">
      <c r="BS61602" s="96" t="n">
        <f aca="false">BR61602-2.5</f>
        <v>-2.5</v>
      </c>
    </row>
    <row r="61603" customFormat="false" ht="12" hidden="false" customHeight="false" outlineLevel="0" collapsed="false">
      <c r="BS61603" s="96" t="n">
        <f aca="false">BR61603-2.5</f>
        <v>-2.5</v>
      </c>
    </row>
    <row r="61604" customFormat="false" ht="12" hidden="false" customHeight="false" outlineLevel="0" collapsed="false">
      <c r="BS61604" s="96" t="n">
        <f aca="false">BR61604-2.5</f>
        <v>-2.5</v>
      </c>
    </row>
    <row r="61605" customFormat="false" ht="12" hidden="false" customHeight="false" outlineLevel="0" collapsed="false">
      <c r="BS61605" s="96" t="n">
        <f aca="false">BR61605-2.5</f>
        <v>-2.5</v>
      </c>
    </row>
    <row r="61606" customFormat="false" ht="12" hidden="false" customHeight="false" outlineLevel="0" collapsed="false">
      <c r="BS61606" s="96" t="n">
        <f aca="false">BR61606-2.5</f>
        <v>-2.5</v>
      </c>
    </row>
    <row r="61607" customFormat="false" ht="12" hidden="false" customHeight="false" outlineLevel="0" collapsed="false">
      <c r="BS61607" s="96" t="n">
        <f aca="false">BR61607-2.5</f>
        <v>-2.5</v>
      </c>
    </row>
    <row r="61608" customFormat="false" ht="12" hidden="false" customHeight="false" outlineLevel="0" collapsed="false">
      <c r="BS61608" s="96" t="n">
        <f aca="false">BR61608-2.5</f>
        <v>-2.5</v>
      </c>
    </row>
    <row r="61609" customFormat="false" ht="12" hidden="false" customHeight="false" outlineLevel="0" collapsed="false">
      <c r="BS61609" s="96" t="n">
        <f aca="false">BR61609-2.5</f>
        <v>-2.5</v>
      </c>
    </row>
    <row r="61610" customFormat="false" ht="12" hidden="false" customHeight="false" outlineLevel="0" collapsed="false">
      <c r="BS61610" s="96" t="n">
        <f aca="false">BR61610-2.5</f>
        <v>-2.5</v>
      </c>
    </row>
    <row r="61611" customFormat="false" ht="12" hidden="false" customHeight="false" outlineLevel="0" collapsed="false">
      <c r="BS61611" s="96" t="n">
        <f aca="false">BR61611-2.5</f>
        <v>-2.5</v>
      </c>
    </row>
    <row r="61612" customFormat="false" ht="12" hidden="false" customHeight="false" outlineLevel="0" collapsed="false">
      <c r="BS61612" s="96" t="n">
        <f aca="false">BR61612-2.5</f>
        <v>-2.5</v>
      </c>
    </row>
    <row r="61613" customFormat="false" ht="12" hidden="false" customHeight="false" outlineLevel="0" collapsed="false">
      <c r="BS61613" s="96" t="n">
        <f aca="false">BR61613-2.5</f>
        <v>-2.5</v>
      </c>
    </row>
    <row r="61614" customFormat="false" ht="12" hidden="false" customHeight="false" outlineLevel="0" collapsed="false">
      <c r="BS61614" s="96" t="n">
        <f aca="false">BR61614-2.5</f>
        <v>-2.5</v>
      </c>
    </row>
    <row r="61615" customFormat="false" ht="12" hidden="false" customHeight="false" outlineLevel="0" collapsed="false">
      <c r="BS61615" s="96" t="n">
        <f aca="false">BR61615-2.5</f>
        <v>-2.5</v>
      </c>
    </row>
    <row r="61616" customFormat="false" ht="12" hidden="false" customHeight="false" outlineLevel="0" collapsed="false">
      <c r="BS61616" s="96" t="n">
        <f aca="false">BR61616-2.5</f>
        <v>-2.5</v>
      </c>
    </row>
    <row r="61617" customFormat="false" ht="12" hidden="false" customHeight="false" outlineLevel="0" collapsed="false">
      <c r="BS61617" s="96" t="n">
        <f aca="false">BR61617-2.5</f>
        <v>-2.5</v>
      </c>
    </row>
    <row r="61618" customFormat="false" ht="12" hidden="false" customHeight="false" outlineLevel="0" collapsed="false">
      <c r="BS61618" s="96" t="n">
        <f aca="false">BR61618-2.5</f>
        <v>-2.5</v>
      </c>
    </row>
    <row r="61619" customFormat="false" ht="12" hidden="false" customHeight="false" outlineLevel="0" collapsed="false">
      <c r="BS61619" s="96" t="n">
        <f aca="false">BR61619-2.5</f>
        <v>-2.5</v>
      </c>
    </row>
    <row r="61620" customFormat="false" ht="12" hidden="false" customHeight="false" outlineLevel="0" collapsed="false">
      <c r="BS61620" s="96" t="n">
        <f aca="false">BR61620-2.5</f>
        <v>-2.5</v>
      </c>
    </row>
    <row r="61621" customFormat="false" ht="12" hidden="false" customHeight="false" outlineLevel="0" collapsed="false">
      <c r="BS61621" s="96" t="n">
        <f aca="false">BR61621-2.5</f>
        <v>-2.5</v>
      </c>
    </row>
    <row r="61622" customFormat="false" ht="12" hidden="false" customHeight="false" outlineLevel="0" collapsed="false">
      <c r="BS61622" s="96" t="n">
        <f aca="false">BR61622-2.5</f>
        <v>-2.5</v>
      </c>
    </row>
    <row r="61623" customFormat="false" ht="12" hidden="false" customHeight="false" outlineLevel="0" collapsed="false">
      <c r="BS61623" s="96" t="n">
        <f aca="false">BR61623-2.5</f>
        <v>-2.5</v>
      </c>
    </row>
    <row r="61624" customFormat="false" ht="12" hidden="false" customHeight="false" outlineLevel="0" collapsed="false">
      <c r="BS61624" s="96" t="n">
        <f aca="false">BR61624-2.5</f>
        <v>-2.5</v>
      </c>
    </row>
    <row r="61625" customFormat="false" ht="12" hidden="false" customHeight="false" outlineLevel="0" collapsed="false">
      <c r="BS61625" s="96" t="n">
        <f aca="false">BR61625-2.5</f>
        <v>-2.5</v>
      </c>
    </row>
    <row r="61626" customFormat="false" ht="12" hidden="false" customHeight="false" outlineLevel="0" collapsed="false">
      <c r="BS61626" s="96" t="n">
        <f aca="false">BR61626-2.5</f>
        <v>-2.5</v>
      </c>
    </row>
    <row r="61627" customFormat="false" ht="12" hidden="false" customHeight="false" outlineLevel="0" collapsed="false">
      <c r="BS61627" s="96" t="n">
        <f aca="false">BR61627-2.5</f>
        <v>-2.5</v>
      </c>
    </row>
    <row r="61628" customFormat="false" ht="12" hidden="false" customHeight="false" outlineLevel="0" collapsed="false">
      <c r="BS61628" s="96" t="n">
        <f aca="false">BR61628-2.5</f>
        <v>-2.5</v>
      </c>
    </row>
    <row r="61629" customFormat="false" ht="12" hidden="false" customHeight="false" outlineLevel="0" collapsed="false">
      <c r="BS61629" s="96" t="n">
        <f aca="false">BR61629-2.5</f>
        <v>-2.5</v>
      </c>
    </row>
    <row r="61630" customFormat="false" ht="12" hidden="false" customHeight="false" outlineLevel="0" collapsed="false">
      <c r="BS61630" s="96" t="n">
        <f aca="false">BR61630-2.5</f>
        <v>-2.5</v>
      </c>
    </row>
    <row r="61631" customFormat="false" ht="12" hidden="false" customHeight="false" outlineLevel="0" collapsed="false">
      <c r="BS61631" s="96" t="n">
        <f aca="false">BR61631-2.5</f>
        <v>-2.5</v>
      </c>
    </row>
    <row r="61632" customFormat="false" ht="12" hidden="false" customHeight="false" outlineLevel="0" collapsed="false">
      <c r="BS61632" s="96" t="n">
        <f aca="false">BR61632-2.5</f>
        <v>-2.5</v>
      </c>
    </row>
    <row r="61633" customFormat="false" ht="12" hidden="false" customHeight="false" outlineLevel="0" collapsed="false">
      <c r="BS61633" s="96" t="n">
        <f aca="false">BR61633-2.5</f>
        <v>-2.5</v>
      </c>
    </row>
    <row r="61634" customFormat="false" ht="12" hidden="false" customHeight="false" outlineLevel="0" collapsed="false">
      <c r="BS61634" s="96" t="n">
        <f aca="false">BR61634-2.5</f>
        <v>-2.5</v>
      </c>
    </row>
    <row r="61635" customFormat="false" ht="12" hidden="false" customHeight="false" outlineLevel="0" collapsed="false">
      <c r="BS61635" s="96" t="n">
        <f aca="false">BR61635-2.5</f>
        <v>-2.5</v>
      </c>
    </row>
    <row r="61636" customFormat="false" ht="12" hidden="false" customHeight="false" outlineLevel="0" collapsed="false">
      <c r="BS61636" s="96" t="n">
        <f aca="false">BR61636-2.5</f>
        <v>-2.5</v>
      </c>
    </row>
    <row r="61637" customFormat="false" ht="12" hidden="false" customHeight="false" outlineLevel="0" collapsed="false">
      <c r="BS61637" s="96" t="n">
        <f aca="false">BR61637-2.5</f>
        <v>-2.5</v>
      </c>
    </row>
    <row r="61638" customFormat="false" ht="12" hidden="false" customHeight="false" outlineLevel="0" collapsed="false">
      <c r="BS61638" s="96" t="n">
        <f aca="false">BR61638-2.5</f>
        <v>-2.5</v>
      </c>
    </row>
    <row r="61639" customFormat="false" ht="12" hidden="false" customHeight="false" outlineLevel="0" collapsed="false">
      <c r="BS61639" s="96" t="n">
        <f aca="false">BR61639-2.5</f>
        <v>-2.5</v>
      </c>
    </row>
    <row r="61640" customFormat="false" ht="12" hidden="false" customHeight="false" outlineLevel="0" collapsed="false">
      <c r="BS61640" s="96" t="n">
        <f aca="false">BR61640-2.5</f>
        <v>-2.5</v>
      </c>
    </row>
    <row r="61641" customFormat="false" ht="12" hidden="false" customHeight="false" outlineLevel="0" collapsed="false">
      <c r="BS61641" s="96" t="n">
        <f aca="false">BR61641-2.5</f>
        <v>-2.5</v>
      </c>
    </row>
    <row r="61642" customFormat="false" ht="12" hidden="false" customHeight="false" outlineLevel="0" collapsed="false">
      <c r="BS61642" s="96" t="n">
        <f aca="false">BR61642-2.5</f>
        <v>-2.5</v>
      </c>
    </row>
    <row r="61643" customFormat="false" ht="12" hidden="false" customHeight="false" outlineLevel="0" collapsed="false">
      <c r="BS61643" s="96" t="n">
        <f aca="false">BR61643-2.5</f>
        <v>-2.5</v>
      </c>
    </row>
    <row r="61644" customFormat="false" ht="12" hidden="false" customHeight="false" outlineLevel="0" collapsed="false">
      <c r="BS61644" s="96" t="n">
        <f aca="false">BR61644-2.5</f>
        <v>-2.5</v>
      </c>
    </row>
    <row r="61645" customFormat="false" ht="12" hidden="false" customHeight="false" outlineLevel="0" collapsed="false">
      <c r="BS61645" s="96" t="n">
        <f aca="false">BR61645-2.5</f>
        <v>-2.5</v>
      </c>
    </row>
    <row r="61646" customFormat="false" ht="12" hidden="false" customHeight="false" outlineLevel="0" collapsed="false">
      <c r="BS61646" s="96" t="n">
        <f aca="false">BR61646-2.5</f>
        <v>-2.5</v>
      </c>
    </row>
    <row r="61647" customFormat="false" ht="12" hidden="false" customHeight="false" outlineLevel="0" collapsed="false">
      <c r="BS61647" s="96" t="n">
        <f aca="false">BR61647-2.5</f>
        <v>-2.5</v>
      </c>
    </row>
    <row r="61648" customFormat="false" ht="12" hidden="false" customHeight="false" outlineLevel="0" collapsed="false">
      <c r="BS61648" s="96" t="n">
        <f aca="false">BR61648-2.5</f>
        <v>-2.5</v>
      </c>
    </row>
    <row r="61649" customFormat="false" ht="12" hidden="false" customHeight="false" outlineLevel="0" collapsed="false">
      <c r="BS61649" s="96" t="n">
        <f aca="false">BR61649-2.5</f>
        <v>-2.5</v>
      </c>
    </row>
    <row r="61650" customFormat="false" ht="12" hidden="false" customHeight="false" outlineLevel="0" collapsed="false">
      <c r="BS61650" s="96" t="n">
        <f aca="false">BR61650-2.5</f>
        <v>-2.5</v>
      </c>
    </row>
    <row r="61651" customFormat="false" ht="12" hidden="false" customHeight="false" outlineLevel="0" collapsed="false">
      <c r="BS61651" s="96" t="n">
        <f aca="false">BR61651-2.5</f>
        <v>-2.5</v>
      </c>
    </row>
    <row r="61652" customFormat="false" ht="12" hidden="false" customHeight="false" outlineLevel="0" collapsed="false">
      <c r="BS61652" s="96" t="n">
        <f aca="false">BR61652-2.5</f>
        <v>-2.5</v>
      </c>
    </row>
    <row r="61653" customFormat="false" ht="12" hidden="false" customHeight="false" outlineLevel="0" collapsed="false">
      <c r="BS61653" s="96" t="n">
        <f aca="false">BR61653-2.5</f>
        <v>-2.5</v>
      </c>
    </row>
    <row r="61654" customFormat="false" ht="12" hidden="false" customHeight="false" outlineLevel="0" collapsed="false">
      <c r="BS61654" s="96" t="n">
        <f aca="false">BR61654-2.5</f>
        <v>-2.5</v>
      </c>
    </row>
    <row r="61655" customFormat="false" ht="12" hidden="false" customHeight="false" outlineLevel="0" collapsed="false">
      <c r="BS61655" s="96" t="n">
        <f aca="false">BR61655-2.5</f>
        <v>-2.5</v>
      </c>
    </row>
    <row r="61656" customFormat="false" ht="12" hidden="false" customHeight="false" outlineLevel="0" collapsed="false">
      <c r="BS61656" s="96" t="n">
        <f aca="false">BR61656-2.5</f>
        <v>-2.5</v>
      </c>
    </row>
    <row r="61657" customFormat="false" ht="12" hidden="false" customHeight="false" outlineLevel="0" collapsed="false">
      <c r="BS61657" s="96" t="n">
        <f aca="false">BR61657-2.5</f>
        <v>-2.5</v>
      </c>
    </row>
    <row r="61658" customFormat="false" ht="12" hidden="false" customHeight="false" outlineLevel="0" collapsed="false">
      <c r="BS61658" s="96" t="n">
        <f aca="false">BR61658-2.5</f>
        <v>-2.5</v>
      </c>
    </row>
    <row r="61659" customFormat="false" ht="12" hidden="false" customHeight="false" outlineLevel="0" collapsed="false">
      <c r="BS61659" s="96" t="n">
        <f aca="false">BR61659-2.5</f>
        <v>-2.5</v>
      </c>
    </row>
    <row r="61660" customFormat="false" ht="12" hidden="false" customHeight="false" outlineLevel="0" collapsed="false">
      <c r="BS61660" s="96" t="n">
        <f aca="false">BR61660-2.5</f>
        <v>-2.5</v>
      </c>
    </row>
    <row r="61661" customFormat="false" ht="12" hidden="false" customHeight="false" outlineLevel="0" collapsed="false">
      <c r="BS61661" s="96" t="n">
        <f aca="false">BR61661-2.5</f>
        <v>-2.5</v>
      </c>
    </row>
    <row r="61662" customFormat="false" ht="12" hidden="false" customHeight="false" outlineLevel="0" collapsed="false">
      <c r="BS61662" s="96" t="n">
        <f aca="false">BR61662-2.5</f>
        <v>-2.5</v>
      </c>
    </row>
    <row r="61663" customFormat="false" ht="12" hidden="false" customHeight="false" outlineLevel="0" collapsed="false">
      <c r="BS61663" s="96" t="n">
        <f aca="false">BR61663-2.5</f>
        <v>-2.5</v>
      </c>
    </row>
    <row r="61664" customFormat="false" ht="12" hidden="false" customHeight="false" outlineLevel="0" collapsed="false">
      <c r="BS61664" s="96" t="n">
        <f aca="false">BR61664-2.5</f>
        <v>-2.5</v>
      </c>
    </row>
    <row r="61665" customFormat="false" ht="12" hidden="false" customHeight="false" outlineLevel="0" collapsed="false">
      <c r="BS61665" s="96" t="n">
        <f aca="false">BR61665-2.5</f>
        <v>-2.5</v>
      </c>
    </row>
    <row r="61666" customFormat="false" ht="12" hidden="false" customHeight="false" outlineLevel="0" collapsed="false">
      <c r="BS61666" s="96" t="n">
        <f aca="false">BR61666-2.5</f>
        <v>-2.5</v>
      </c>
    </row>
    <row r="61667" customFormat="false" ht="12" hidden="false" customHeight="false" outlineLevel="0" collapsed="false">
      <c r="BS61667" s="96" t="n">
        <f aca="false">BR61667-2.5</f>
        <v>-2.5</v>
      </c>
    </row>
    <row r="61668" customFormat="false" ht="12" hidden="false" customHeight="false" outlineLevel="0" collapsed="false">
      <c r="BS61668" s="96" t="n">
        <f aca="false">BR61668-2.5</f>
        <v>-2.5</v>
      </c>
    </row>
    <row r="61669" customFormat="false" ht="12" hidden="false" customHeight="false" outlineLevel="0" collapsed="false">
      <c r="BS61669" s="96" t="n">
        <f aca="false">BR61669-2.5</f>
        <v>-2.5</v>
      </c>
    </row>
    <row r="61670" customFormat="false" ht="12" hidden="false" customHeight="false" outlineLevel="0" collapsed="false">
      <c r="BS61670" s="96" t="n">
        <f aca="false">BR61670-2.5</f>
        <v>-2.5</v>
      </c>
    </row>
    <row r="61671" customFormat="false" ht="12" hidden="false" customHeight="false" outlineLevel="0" collapsed="false">
      <c r="BS61671" s="96" t="n">
        <f aca="false">BR61671-2.5</f>
        <v>-2.5</v>
      </c>
    </row>
    <row r="61672" customFormat="false" ht="12" hidden="false" customHeight="false" outlineLevel="0" collapsed="false">
      <c r="BS61672" s="96" t="n">
        <f aca="false">BR61672-2.5</f>
        <v>-2.5</v>
      </c>
    </row>
    <row r="61673" customFormat="false" ht="12" hidden="false" customHeight="false" outlineLevel="0" collapsed="false">
      <c r="BS61673" s="96" t="n">
        <f aca="false">BR61673-2.5</f>
        <v>-2.5</v>
      </c>
    </row>
    <row r="61674" customFormat="false" ht="12" hidden="false" customHeight="false" outlineLevel="0" collapsed="false">
      <c r="BS61674" s="96" t="n">
        <f aca="false">BR61674-2.5</f>
        <v>-2.5</v>
      </c>
    </row>
    <row r="61675" customFormat="false" ht="12" hidden="false" customHeight="false" outlineLevel="0" collapsed="false">
      <c r="BS61675" s="96" t="n">
        <f aca="false">BR61675-2.5</f>
        <v>-2.5</v>
      </c>
    </row>
    <row r="61676" customFormat="false" ht="12" hidden="false" customHeight="false" outlineLevel="0" collapsed="false">
      <c r="BS61676" s="96" t="n">
        <f aca="false">BR61676-2.5</f>
        <v>-2.5</v>
      </c>
    </row>
    <row r="61677" customFormat="false" ht="12" hidden="false" customHeight="false" outlineLevel="0" collapsed="false">
      <c r="BS61677" s="96" t="n">
        <f aca="false">BR61677-2.5</f>
        <v>-2.5</v>
      </c>
    </row>
    <row r="61678" customFormat="false" ht="12" hidden="false" customHeight="false" outlineLevel="0" collapsed="false">
      <c r="BS61678" s="96" t="n">
        <f aca="false">BR61678-2.5</f>
        <v>-2.5</v>
      </c>
    </row>
    <row r="61679" customFormat="false" ht="12" hidden="false" customHeight="false" outlineLevel="0" collapsed="false">
      <c r="BS61679" s="96" t="n">
        <f aca="false">BR61679-2.5</f>
        <v>-2.5</v>
      </c>
    </row>
    <row r="61680" customFormat="false" ht="12" hidden="false" customHeight="false" outlineLevel="0" collapsed="false">
      <c r="BS61680" s="96" t="n">
        <f aca="false">BR61680-2.5</f>
        <v>-2.5</v>
      </c>
    </row>
    <row r="61681" customFormat="false" ht="12" hidden="false" customHeight="false" outlineLevel="0" collapsed="false">
      <c r="BS61681" s="96" t="n">
        <f aca="false">BR61681-2.5</f>
        <v>-2.5</v>
      </c>
    </row>
    <row r="61682" customFormat="false" ht="12" hidden="false" customHeight="false" outlineLevel="0" collapsed="false">
      <c r="BS61682" s="96" t="n">
        <f aca="false">BR61682-2.5</f>
        <v>-2.5</v>
      </c>
    </row>
    <row r="61683" customFormat="false" ht="12" hidden="false" customHeight="false" outlineLevel="0" collapsed="false">
      <c r="BS61683" s="96" t="n">
        <f aca="false">BR61683-2.5</f>
        <v>-2.5</v>
      </c>
    </row>
    <row r="61684" customFormat="false" ht="12" hidden="false" customHeight="false" outlineLevel="0" collapsed="false">
      <c r="BS61684" s="96" t="n">
        <f aca="false">BR61684-2.5</f>
        <v>-2.5</v>
      </c>
    </row>
    <row r="61685" customFormat="false" ht="12" hidden="false" customHeight="false" outlineLevel="0" collapsed="false">
      <c r="BS61685" s="96" t="n">
        <f aca="false">BR61685-2.5</f>
        <v>-2.5</v>
      </c>
    </row>
    <row r="61686" customFormat="false" ht="12" hidden="false" customHeight="false" outlineLevel="0" collapsed="false">
      <c r="BS61686" s="96" t="n">
        <f aca="false">BR61686-2.5</f>
        <v>-2.5</v>
      </c>
    </row>
    <row r="61687" customFormat="false" ht="12" hidden="false" customHeight="false" outlineLevel="0" collapsed="false">
      <c r="BS61687" s="96" t="n">
        <f aca="false">BR61687-2.5</f>
        <v>-2.5</v>
      </c>
    </row>
    <row r="61688" customFormat="false" ht="12" hidden="false" customHeight="false" outlineLevel="0" collapsed="false">
      <c r="BS61688" s="96" t="n">
        <f aca="false">BR61688-2.5</f>
        <v>-2.5</v>
      </c>
    </row>
    <row r="61689" customFormat="false" ht="12" hidden="false" customHeight="false" outlineLevel="0" collapsed="false">
      <c r="BS61689" s="96" t="n">
        <f aca="false">BR61689-2.5</f>
        <v>-2.5</v>
      </c>
    </row>
    <row r="61690" customFormat="false" ht="12" hidden="false" customHeight="false" outlineLevel="0" collapsed="false">
      <c r="BS61690" s="96" t="n">
        <f aca="false">BR61690-2.5</f>
        <v>-2.5</v>
      </c>
    </row>
    <row r="61691" customFormat="false" ht="12" hidden="false" customHeight="false" outlineLevel="0" collapsed="false">
      <c r="BS61691" s="96" t="n">
        <f aca="false">BR61691-2.5</f>
        <v>-2.5</v>
      </c>
    </row>
    <row r="61692" customFormat="false" ht="12" hidden="false" customHeight="false" outlineLevel="0" collapsed="false">
      <c r="BS61692" s="96" t="n">
        <f aca="false">BR61692-2.5</f>
        <v>-2.5</v>
      </c>
    </row>
    <row r="61693" customFormat="false" ht="12" hidden="false" customHeight="false" outlineLevel="0" collapsed="false">
      <c r="BS61693" s="96" t="n">
        <f aca="false">BR61693-2.5</f>
        <v>-2.5</v>
      </c>
    </row>
    <row r="61694" customFormat="false" ht="12" hidden="false" customHeight="false" outlineLevel="0" collapsed="false">
      <c r="BS61694" s="96" t="n">
        <f aca="false">BR61694-2.5</f>
        <v>-2.5</v>
      </c>
    </row>
    <row r="61695" customFormat="false" ht="12" hidden="false" customHeight="false" outlineLevel="0" collapsed="false">
      <c r="BS61695" s="96" t="n">
        <f aca="false">BR61695-2.5</f>
        <v>-2.5</v>
      </c>
    </row>
    <row r="61696" customFormat="false" ht="12" hidden="false" customHeight="false" outlineLevel="0" collapsed="false">
      <c r="BS61696" s="96" t="n">
        <f aca="false">BR61696-2.5</f>
        <v>-2.5</v>
      </c>
    </row>
    <row r="61697" customFormat="false" ht="12" hidden="false" customHeight="false" outlineLevel="0" collapsed="false">
      <c r="BS61697" s="96" t="n">
        <f aca="false">BR61697-2.5</f>
        <v>-2.5</v>
      </c>
    </row>
    <row r="61698" customFormat="false" ht="12" hidden="false" customHeight="false" outlineLevel="0" collapsed="false">
      <c r="BS61698" s="96" t="n">
        <f aca="false">BR61698-2.5</f>
        <v>-2.5</v>
      </c>
    </row>
    <row r="61699" customFormat="false" ht="12" hidden="false" customHeight="false" outlineLevel="0" collapsed="false">
      <c r="BS61699" s="96" t="n">
        <f aca="false">BR61699-2.5</f>
        <v>-2.5</v>
      </c>
    </row>
    <row r="61700" customFormat="false" ht="12" hidden="false" customHeight="false" outlineLevel="0" collapsed="false">
      <c r="BS61700" s="96" t="n">
        <f aca="false">BR61700-2.5</f>
        <v>-2.5</v>
      </c>
    </row>
    <row r="61701" customFormat="false" ht="12" hidden="false" customHeight="false" outlineLevel="0" collapsed="false">
      <c r="BS61701" s="96" t="n">
        <f aca="false">BR61701-2.5</f>
        <v>-2.5</v>
      </c>
    </row>
    <row r="61702" customFormat="false" ht="12" hidden="false" customHeight="false" outlineLevel="0" collapsed="false">
      <c r="BS61702" s="96" t="n">
        <f aca="false">BR61702-2.5</f>
        <v>-2.5</v>
      </c>
    </row>
    <row r="61703" customFormat="false" ht="12" hidden="false" customHeight="false" outlineLevel="0" collapsed="false">
      <c r="BS61703" s="96" t="n">
        <f aca="false">BR61703-2.5</f>
        <v>-2.5</v>
      </c>
    </row>
    <row r="61704" customFormat="false" ht="12" hidden="false" customHeight="false" outlineLevel="0" collapsed="false">
      <c r="BS61704" s="96" t="n">
        <f aca="false">BR61704-2.5</f>
        <v>-2.5</v>
      </c>
    </row>
    <row r="61705" customFormat="false" ht="12" hidden="false" customHeight="false" outlineLevel="0" collapsed="false">
      <c r="BS61705" s="96" t="n">
        <f aca="false">BR61705-2.5</f>
        <v>-2.5</v>
      </c>
    </row>
    <row r="61706" customFormat="false" ht="12" hidden="false" customHeight="false" outlineLevel="0" collapsed="false">
      <c r="BS61706" s="96" t="n">
        <f aca="false">BR61706-2.5</f>
        <v>-2.5</v>
      </c>
    </row>
    <row r="61707" customFormat="false" ht="12" hidden="false" customHeight="false" outlineLevel="0" collapsed="false">
      <c r="BS61707" s="96" t="n">
        <f aca="false">BR61707-2.5</f>
        <v>-2.5</v>
      </c>
    </row>
    <row r="61708" customFormat="false" ht="12" hidden="false" customHeight="false" outlineLevel="0" collapsed="false">
      <c r="BS61708" s="96" t="n">
        <f aca="false">BR61708-2.5</f>
        <v>-2.5</v>
      </c>
    </row>
    <row r="61709" customFormat="false" ht="12" hidden="false" customHeight="false" outlineLevel="0" collapsed="false">
      <c r="BS61709" s="96" t="n">
        <f aca="false">BR61709-2.5</f>
        <v>-2.5</v>
      </c>
    </row>
    <row r="61710" customFormat="false" ht="12" hidden="false" customHeight="false" outlineLevel="0" collapsed="false">
      <c r="BS61710" s="96" t="n">
        <f aca="false">BR61710-2.5</f>
        <v>-2.5</v>
      </c>
    </row>
    <row r="61711" customFormat="false" ht="12" hidden="false" customHeight="false" outlineLevel="0" collapsed="false">
      <c r="BS61711" s="96" t="n">
        <f aca="false">BR61711-2.5</f>
        <v>-2.5</v>
      </c>
    </row>
    <row r="61712" customFormat="false" ht="12" hidden="false" customHeight="false" outlineLevel="0" collapsed="false">
      <c r="BS61712" s="96" t="n">
        <f aca="false">BR61712-2.5</f>
        <v>-2.5</v>
      </c>
    </row>
    <row r="61713" customFormat="false" ht="12" hidden="false" customHeight="false" outlineLevel="0" collapsed="false">
      <c r="BS61713" s="96" t="n">
        <f aca="false">BR61713-2.5</f>
        <v>-2.5</v>
      </c>
    </row>
    <row r="61714" customFormat="false" ht="12" hidden="false" customHeight="false" outlineLevel="0" collapsed="false">
      <c r="BS61714" s="96" t="n">
        <f aca="false">BR61714-2.5</f>
        <v>-2.5</v>
      </c>
    </row>
    <row r="61715" customFormat="false" ht="12" hidden="false" customHeight="false" outlineLevel="0" collapsed="false">
      <c r="BS61715" s="96" t="n">
        <f aca="false">BR61715-2.5</f>
        <v>-2.5</v>
      </c>
    </row>
    <row r="61716" customFormat="false" ht="12" hidden="false" customHeight="false" outlineLevel="0" collapsed="false">
      <c r="BS61716" s="96" t="n">
        <f aca="false">BR61716-2.5</f>
        <v>-2.5</v>
      </c>
    </row>
    <row r="61717" customFormat="false" ht="12" hidden="false" customHeight="false" outlineLevel="0" collapsed="false">
      <c r="BS61717" s="96" t="n">
        <f aca="false">BR61717-2.5</f>
        <v>-2.5</v>
      </c>
    </row>
    <row r="61718" customFormat="false" ht="12" hidden="false" customHeight="false" outlineLevel="0" collapsed="false">
      <c r="BS61718" s="96" t="n">
        <f aca="false">BR61718-2.5</f>
        <v>-2.5</v>
      </c>
    </row>
    <row r="61719" customFormat="false" ht="12" hidden="false" customHeight="false" outlineLevel="0" collapsed="false">
      <c r="BS61719" s="96" t="n">
        <f aca="false">BR61719-2.5</f>
        <v>-2.5</v>
      </c>
    </row>
    <row r="61720" customFormat="false" ht="12" hidden="false" customHeight="false" outlineLevel="0" collapsed="false">
      <c r="BS61720" s="96" t="n">
        <f aca="false">BR61720-2.5</f>
        <v>-2.5</v>
      </c>
    </row>
    <row r="61721" customFormat="false" ht="12" hidden="false" customHeight="false" outlineLevel="0" collapsed="false">
      <c r="BS61721" s="96" t="n">
        <f aca="false">BR61721-2.5</f>
        <v>-2.5</v>
      </c>
    </row>
    <row r="61722" customFormat="false" ht="12" hidden="false" customHeight="false" outlineLevel="0" collapsed="false">
      <c r="BS61722" s="96" t="n">
        <f aca="false">BR61722-2.5</f>
        <v>-2.5</v>
      </c>
    </row>
    <row r="61723" customFormat="false" ht="12" hidden="false" customHeight="false" outlineLevel="0" collapsed="false">
      <c r="BS61723" s="96" t="n">
        <f aca="false">BR61723-2.5</f>
        <v>-2.5</v>
      </c>
    </row>
    <row r="61724" customFormat="false" ht="12" hidden="false" customHeight="false" outlineLevel="0" collapsed="false">
      <c r="BS61724" s="96" t="n">
        <f aca="false">BR61724-2.5</f>
        <v>-2.5</v>
      </c>
    </row>
    <row r="61725" customFormat="false" ht="12" hidden="false" customHeight="false" outlineLevel="0" collapsed="false">
      <c r="BS61725" s="96" t="n">
        <f aca="false">BR61725-2.5</f>
        <v>-2.5</v>
      </c>
    </row>
    <row r="61726" customFormat="false" ht="12" hidden="false" customHeight="false" outlineLevel="0" collapsed="false">
      <c r="BS61726" s="96" t="n">
        <f aca="false">BR61726-2.5</f>
        <v>-2.5</v>
      </c>
    </row>
    <row r="61727" customFormat="false" ht="12" hidden="false" customHeight="false" outlineLevel="0" collapsed="false">
      <c r="BS61727" s="96" t="n">
        <f aca="false">BR61727-2.5</f>
        <v>-2.5</v>
      </c>
    </row>
    <row r="61728" customFormat="false" ht="12" hidden="false" customHeight="false" outlineLevel="0" collapsed="false">
      <c r="BS61728" s="96" t="n">
        <f aca="false">BR61728-2.5</f>
        <v>-2.5</v>
      </c>
    </row>
    <row r="61729" customFormat="false" ht="12" hidden="false" customHeight="false" outlineLevel="0" collapsed="false">
      <c r="BS61729" s="96" t="n">
        <f aca="false">BR61729-2.5</f>
        <v>-2.5</v>
      </c>
    </row>
    <row r="61730" customFormat="false" ht="12" hidden="false" customHeight="false" outlineLevel="0" collapsed="false">
      <c r="BS61730" s="96" t="n">
        <f aca="false">BR61730-2.5</f>
        <v>-2.5</v>
      </c>
    </row>
    <row r="61731" customFormat="false" ht="12" hidden="false" customHeight="false" outlineLevel="0" collapsed="false">
      <c r="BS61731" s="96" t="n">
        <f aca="false">BR61731-2.5</f>
        <v>-2.5</v>
      </c>
    </row>
    <row r="61732" customFormat="false" ht="12" hidden="false" customHeight="false" outlineLevel="0" collapsed="false">
      <c r="BS61732" s="96" t="n">
        <f aca="false">BR61732-2.5</f>
        <v>-2.5</v>
      </c>
    </row>
    <row r="61733" customFormat="false" ht="12" hidden="false" customHeight="false" outlineLevel="0" collapsed="false">
      <c r="BS61733" s="96" t="n">
        <f aca="false">BR61733-2.5</f>
        <v>-2.5</v>
      </c>
    </row>
    <row r="61734" customFormat="false" ht="12" hidden="false" customHeight="false" outlineLevel="0" collapsed="false">
      <c r="BS61734" s="96" t="n">
        <f aca="false">BR61734-2.5</f>
        <v>-2.5</v>
      </c>
    </row>
    <row r="61735" customFormat="false" ht="12" hidden="false" customHeight="false" outlineLevel="0" collapsed="false">
      <c r="BS61735" s="96" t="n">
        <f aca="false">BR61735-2.5</f>
        <v>-2.5</v>
      </c>
    </row>
    <row r="61736" customFormat="false" ht="12" hidden="false" customHeight="false" outlineLevel="0" collapsed="false">
      <c r="BS61736" s="96" t="n">
        <f aca="false">BR61736-2.5</f>
        <v>-2.5</v>
      </c>
    </row>
    <row r="61737" customFormat="false" ht="12" hidden="false" customHeight="false" outlineLevel="0" collapsed="false">
      <c r="BS61737" s="96" t="n">
        <f aca="false">BR61737-2.5</f>
        <v>-2.5</v>
      </c>
    </row>
    <row r="61738" customFormat="false" ht="12" hidden="false" customHeight="false" outlineLevel="0" collapsed="false">
      <c r="BS61738" s="96" t="n">
        <f aca="false">BR61738-2.5</f>
        <v>-2.5</v>
      </c>
    </row>
    <row r="61739" customFormat="false" ht="12" hidden="false" customHeight="false" outlineLevel="0" collapsed="false">
      <c r="BS61739" s="96" t="n">
        <f aca="false">BR61739-2.5</f>
        <v>-2.5</v>
      </c>
    </row>
    <row r="61740" customFormat="false" ht="12" hidden="false" customHeight="false" outlineLevel="0" collapsed="false">
      <c r="BS61740" s="96" t="n">
        <f aca="false">BR61740-2.5</f>
        <v>-2.5</v>
      </c>
    </row>
    <row r="61741" customFormat="false" ht="12" hidden="false" customHeight="false" outlineLevel="0" collapsed="false">
      <c r="BS61741" s="96" t="n">
        <f aca="false">BR61741-2.5</f>
        <v>-2.5</v>
      </c>
    </row>
    <row r="61742" customFormat="false" ht="12" hidden="false" customHeight="false" outlineLevel="0" collapsed="false">
      <c r="BS61742" s="96" t="n">
        <f aca="false">BR61742-2.5</f>
        <v>-2.5</v>
      </c>
    </row>
    <row r="61743" customFormat="false" ht="12" hidden="false" customHeight="false" outlineLevel="0" collapsed="false">
      <c r="BS61743" s="96" t="n">
        <f aca="false">BR61743-2.5</f>
        <v>-2.5</v>
      </c>
    </row>
    <row r="61744" customFormat="false" ht="12" hidden="false" customHeight="false" outlineLevel="0" collapsed="false">
      <c r="BS61744" s="96" t="n">
        <f aca="false">BR61744-2.5</f>
        <v>-2.5</v>
      </c>
    </row>
    <row r="61745" customFormat="false" ht="12" hidden="false" customHeight="false" outlineLevel="0" collapsed="false">
      <c r="BS61745" s="96" t="n">
        <f aca="false">BR61745-2.5</f>
        <v>-2.5</v>
      </c>
    </row>
    <row r="61746" customFormat="false" ht="12" hidden="false" customHeight="false" outlineLevel="0" collapsed="false">
      <c r="BS61746" s="96" t="n">
        <f aca="false">BR61746-2.5</f>
        <v>-2.5</v>
      </c>
    </row>
    <row r="61747" customFormat="false" ht="12" hidden="false" customHeight="false" outlineLevel="0" collapsed="false">
      <c r="BS61747" s="96" t="n">
        <f aca="false">BR61747-2.5</f>
        <v>-2.5</v>
      </c>
    </row>
    <row r="61748" customFormat="false" ht="12" hidden="false" customHeight="false" outlineLevel="0" collapsed="false">
      <c r="BS61748" s="96" t="n">
        <f aca="false">BR61748-2.5</f>
        <v>-2.5</v>
      </c>
    </row>
    <row r="61749" customFormat="false" ht="12" hidden="false" customHeight="false" outlineLevel="0" collapsed="false">
      <c r="BS61749" s="96" t="n">
        <f aca="false">BR61749-2.5</f>
        <v>-2.5</v>
      </c>
    </row>
    <row r="61750" customFormat="false" ht="12" hidden="false" customHeight="false" outlineLevel="0" collapsed="false">
      <c r="BS61750" s="96" t="n">
        <f aca="false">BR61750-2.5</f>
        <v>-2.5</v>
      </c>
    </row>
    <row r="61751" customFormat="false" ht="12" hidden="false" customHeight="false" outlineLevel="0" collapsed="false">
      <c r="BS61751" s="96" t="n">
        <f aca="false">BR61751-2.5</f>
        <v>-2.5</v>
      </c>
    </row>
    <row r="61752" customFormat="false" ht="12" hidden="false" customHeight="false" outlineLevel="0" collapsed="false">
      <c r="BS61752" s="96" t="n">
        <f aca="false">BR61752-2.5</f>
        <v>-2.5</v>
      </c>
    </row>
    <row r="61753" customFormat="false" ht="12" hidden="false" customHeight="false" outlineLevel="0" collapsed="false">
      <c r="BS61753" s="96" t="n">
        <f aca="false">BR61753-2.5</f>
        <v>-2.5</v>
      </c>
    </row>
    <row r="61754" customFormat="false" ht="12" hidden="false" customHeight="false" outlineLevel="0" collapsed="false">
      <c r="BS61754" s="96" t="n">
        <f aca="false">BR61754-2.5</f>
        <v>-2.5</v>
      </c>
    </row>
    <row r="61755" customFormat="false" ht="12" hidden="false" customHeight="false" outlineLevel="0" collapsed="false">
      <c r="BS61755" s="96" t="n">
        <f aca="false">BR61755-2.5</f>
        <v>-2.5</v>
      </c>
    </row>
    <row r="61756" customFormat="false" ht="12" hidden="false" customHeight="false" outlineLevel="0" collapsed="false">
      <c r="BS61756" s="96" t="n">
        <f aca="false">BR61756-2.5</f>
        <v>-2.5</v>
      </c>
    </row>
    <row r="61757" customFormat="false" ht="12" hidden="false" customHeight="false" outlineLevel="0" collapsed="false">
      <c r="BS61757" s="96" t="n">
        <f aca="false">BR61757-2.5</f>
        <v>-2.5</v>
      </c>
    </row>
    <row r="61758" customFormat="false" ht="12" hidden="false" customHeight="false" outlineLevel="0" collapsed="false">
      <c r="BS61758" s="96" t="n">
        <f aca="false">BR61758-2.5</f>
        <v>-2.5</v>
      </c>
    </row>
    <row r="61759" customFormat="false" ht="12" hidden="false" customHeight="false" outlineLevel="0" collapsed="false">
      <c r="BS61759" s="96" t="n">
        <f aca="false">BR61759-2.5</f>
        <v>-2.5</v>
      </c>
    </row>
    <row r="61760" customFormat="false" ht="12" hidden="false" customHeight="false" outlineLevel="0" collapsed="false">
      <c r="BS61760" s="96" t="n">
        <f aca="false">BR61760-2.5</f>
        <v>-2.5</v>
      </c>
    </row>
    <row r="61761" customFormat="false" ht="12" hidden="false" customHeight="false" outlineLevel="0" collapsed="false">
      <c r="BS61761" s="96" t="n">
        <f aca="false">BR61761-2.5</f>
        <v>-2.5</v>
      </c>
    </row>
    <row r="61762" customFormat="false" ht="12" hidden="false" customHeight="false" outlineLevel="0" collapsed="false">
      <c r="BS61762" s="96" t="n">
        <f aca="false">BR61762-2.5</f>
        <v>-2.5</v>
      </c>
    </row>
    <row r="61763" customFormat="false" ht="12" hidden="false" customHeight="false" outlineLevel="0" collapsed="false">
      <c r="BS61763" s="96" t="n">
        <f aca="false">BR61763-2.5</f>
        <v>-2.5</v>
      </c>
    </row>
    <row r="61764" customFormat="false" ht="12" hidden="false" customHeight="false" outlineLevel="0" collapsed="false">
      <c r="BS61764" s="96" t="n">
        <f aca="false">BR61764-2.5</f>
        <v>-2.5</v>
      </c>
    </row>
    <row r="61765" customFormat="false" ht="12" hidden="false" customHeight="false" outlineLevel="0" collapsed="false">
      <c r="BS61765" s="96" t="n">
        <f aca="false">BR61765-2.5</f>
        <v>-2.5</v>
      </c>
    </row>
    <row r="61766" customFormat="false" ht="12" hidden="false" customHeight="false" outlineLevel="0" collapsed="false">
      <c r="BS61766" s="96" t="n">
        <f aca="false">BR61766-2.5</f>
        <v>-2.5</v>
      </c>
    </row>
    <row r="61767" customFormat="false" ht="12" hidden="false" customHeight="false" outlineLevel="0" collapsed="false">
      <c r="BS61767" s="96" t="n">
        <f aca="false">BR61767-2.5</f>
        <v>-2.5</v>
      </c>
    </row>
    <row r="61768" customFormat="false" ht="12" hidden="false" customHeight="false" outlineLevel="0" collapsed="false">
      <c r="BS61768" s="96" t="n">
        <f aca="false">BR61768-2.5</f>
        <v>-2.5</v>
      </c>
    </row>
    <row r="61769" customFormat="false" ht="12" hidden="false" customHeight="false" outlineLevel="0" collapsed="false">
      <c r="BS61769" s="96" t="n">
        <f aca="false">BR61769-2.5</f>
        <v>-2.5</v>
      </c>
    </row>
    <row r="61770" customFormat="false" ht="12" hidden="false" customHeight="false" outlineLevel="0" collapsed="false">
      <c r="BS61770" s="96" t="n">
        <f aca="false">BR61770-2.5</f>
        <v>-2.5</v>
      </c>
    </row>
    <row r="61771" customFormat="false" ht="12" hidden="false" customHeight="false" outlineLevel="0" collapsed="false">
      <c r="BS61771" s="96" t="n">
        <f aca="false">BR61771-2.5</f>
        <v>-2.5</v>
      </c>
    </row>
    <row r="61772" customFormat="false" ht="12" hidden="false" customHeight="false" outlineLevel="0" collapsed="false">
      <c r="BS61772" s="96" t="n">
        <f aca="false">BR61772-2.5</f>
        <v>-2.5</v>
      </c>
    </row>
    <row r="61773" customFormat="false" ht="12" hidden="false" customHeight="false" outlineLevel="0" collapsed="false">
      <c r="BS61773" s="96" t="n">
        <f aca="false">BR61773-2.5</f>
        <v>-2.5</v>
      </c>
    </row>
    <row r="61774" customFormat="false" ht="12" hidden="false" customHeight="false" outlineLevel="0" collapsed="false">
      <c r="BS61774" s="96" t="n">
        <f aca="false">BR61774-2.5</f>
        <v>-2.5</v>
      </c>
    </row>
    <row r="61775" customFormat="false" ht="12" hidden="false" customHeight="false" outlineLevel="0" collapsed="false">
      <c r="BS61775" s="96" t="n">
        <f aca="false">BR61775-2.5</f>
        <v>-2.5</v>
      </c>
    </row>
    <row r="61776" customFormat="false" ht="12" hidden="false" customHeight="false" outlineLevel="0" collapsed="false">
      <c r="BS61776" s="96" t="n">
        <f aca="false">BR61776-2.5</f>
        <v>-2.5</v>
      </c>
    </row>
    <row r="61777" customFormat="false" ht="12" hidden="false" customHeight="false" outlineLevel="0" collapsed="false">
      <c r="BS61777" s="96" t="n">
        <f aca="false">BR61777-2.5</f>
        <v>-2.5</v>
      </c>
    </row>
    <row r="61778" customFormat="false" ht="12" hidden="false" customHeight="false" outlineLevel="0" collapsed="false">
      <c r="BS61778" s="96" t="n">
        <f aca="false">BR61778-2.5</f>
        <v>-2.5</v>
      </c>
    </row>
    <row r="61779" customFormat="false" ht="12" hidden="false" customHeight="false" outlineLevel="0" collapsed="false">
      <c r="BS61779" s="96" t="n">
        <f aca="false">BR61779-2.5</f>
        <v>-2.5</v>
      </c>
    </row>
    <row r="61780" customFormat="false" ht="12" hidden="false" customHeight="false" outlineLevel="0" collapsed="false">
      <c r="BS61780" s="96" t="n">
        <f aca="false">BR61780-2.5</f>
        <v>-2.5</v>
      </c>
    </row>
    <row r="61781" customFormat="false" ht="12" hidden="false" customHeight="false" outlineLevel="0" collapsed="false">
      <c r="BS61781" s="96" t="n">
        <f aca="false">BR61781-2.5</f>
        <v>-2.5</v>
      </c>
    </row>
    <row r="61782" customFormat="false" ht="12" hidden="false" customHeight="false" outlineLevel="0" collapsed="false">
      <c r="BS61782" s="96" t="n">
        <f aca="false">BR61782-2.5</f>
        <v>-2.5</v>
      </c>
    </row>
    <row r="61783" customFormat="false" ht="12" hidden="false" customHeight="false" outlineLevel="0" collapsed="false">
      <c r="BS61783" s="96" t="n">
        <f aca="false">BR61783-2.5</f>
        <v>-2.5</v>
      </c>
    </row>
    <row r="61784" customFormat="false" ht="12" hidden="false" customHeight="false" outlineLevel="0" collapsed="false">
      <c r="BS61784" s="96" t="n">
        <f aca="false">BR61784-2.5</f>
        <v>-2.5</v>
      </c>
    </row>
    <row r="61785" customFormat="false" ht="12" hidden="false" customHeight="false" outlineLevel="0" collapsed="false">
      <c r="BS61785" s="96" t="n">
        <f aca="false">BR61785-2.5</f>
        <v>-2.5</v>
      </c>
    </row>
    <row r="61786" customFormat="false" ht="12" hidden="false" customHeight="false" outlineLevel="0" collapsed="false">
      <c r="BS61786" s="96" t="n">
        <f aca="false">BR61786-2.5</f>
        <v>-2.5</v>
      </c>
    </row>
    <row r="61787" customFormat="false" ht="12" hidden="false" customHeight="false" outlineLevel="0" collapsed="false">
      <c r="BS61787" s="96" t="n">
        <f aca="false">BR61787-2.5</f>
        <v>-2.5</v>
      </c>
    </row>
    <row r="61788" customFormat="false" ht="12" hidden="false" customHeight="false" outlineLevel="0" collapsed="false">
      <c r="BS61788" s="96" t="n">
        <f aca="false">BR61788-2.5</f>
        <v>-2.5</v>
      </c>
    </row>
    <row r="61789" customFormat="false" ht="12" hidden="false" customHeight="false" outlineLevel="0" collapsed="false">
      <c r="BS61789" s="96" t="n">
        <f aca="false">BR61789-2.5</f>
        <v>-2.5</v>
      </c>
    </row>
    <row r="61790" customFormat="false" ht="12" hidden="false" customHeight="false" outlineLevel="0" collapsed="false">
      <c r="BS61790" s="96" t="n">
        <f aca="false">BR61790-2.5</f>
        <v>-2.5</v>
      </c>
    </row>
    <row r="61791" customFormat="false" ht="12" hidden="false" customHeight="false" outlineLevel="0" collapsed="false">
      <c r="BS61791" s="96" t="n">
        <f aca="false">BR61791-2.5</f>
        <v>-2.5</v>
      </c>
    </row>
    <row r="61792" customFormat="false" ht="12" hidden="false" customHeight="false" outlineLevel="0" collapsed="false">
      <c r="BS61792" s="96" t="n">
        <f aca="false">BR61792-2.5</f>
        <v>-2.5</v>
      </c>
    </row>
    <row r="61793" customFormat="false" ht="12" hidden="false" customHeight="false" outlineLevel="0" collapsed="false">
      <c r="BS61793" s="96" t="n">
        <f aca="false">BR61793-2.5</f>
        <v>-2.5</v>
      </c>
    </row>
    <row r="61794" customFormat="false" ht="12" hidden="false" customHeight="false" outlineLevel="0" collapsed="false">
      <c r="BS61794" s="96" t="n">
        <f aca="false">BR61794-2.5</f>
        <v>-2.5</v>
      </c>
    </row>
    <row r="61795" customFormat="false" ht="12" hidden="false" customHeight="false" outlineLevel="0" collapsed="false">
      <c r="BS61795" s="96" t="n">
        <f aca="false">BR61795-2.5</f>
        <v>-2.5</v>
      </c>
    </row>
    <row r="61796" customFormat="false" ht="12" hidden="false" customHeight="false" outlineLevel="0" collapsed="false">
      <c r="BS61796" s="96" t="n">
        <f aca="false">BR61796-2.5</f>
        <v>-2.5</v>
      </c>
    </row>
    <row r="61797" customFormat="false" ht="12" hidden="false" customHeight="false" outlineLevel="0" collapsed="false">
      <c r="BS61797" s="96" t="n">
        <f aca="false">BR61797-2.5</f>
        <v>-2.5</v>
      </c>
    </row>
    <row r="61798" customFormat="false" ht="12" hidden="false" customHeight="false" outlineLevel="0" collapsed="false">
      <c r="BS61798" s="96" t="n">
        <f aca="false">BR61798-2.5</f>
        <v>-2.5</v>
      </c>
    </row>
    <row r="61799" customFormat="false" ht="12" hidden="false" customHeight="false" outlineLevel="0" collapsed="false">
      <c r="BS61799" s="96" t="n">
        <f aca="false">BR61799-2.5</f>
        <v>-2.5</v>
      </c>
    </row>
    <row r="61800" customFormat="false" ht="12" hidden="false" customHeight="false" outlineLevel="0" collapsed="false">
      <c r="BS61800" s="96" t="n">
        <f aca="false">BR61800-2.5</f>
        <v>-2.5</v>
      </c>
    </row>
    <row r="61801" customFormat="false" ht="12" hidden="false" customHeight="false" outlineLevel="0" collapsed="false">
      <c r="BS61801" s="96" t="n">
        <f aca="false">BR61801-2.5</f>
        <v>-2.5</v>
      </c>
    </row>
    <row r="61802" customFormat="false" ht="12" hidden="false" customHeight="false" outlineLevel="0" collapsed="false">
      <c r="BS61802" s="96" t="n">
        <f aca="false">BR61802-2.5</f>
        <v>-2.5</v>
      </c>
    </row>
    <row r="61803" customFormat="false" ht="12" hidden="false" customHeight="false" outlineLevel="0" collapsed="false">
      <c r="BS61803" s="96" t="n">
        <f aca="false">BR61803-2.5</f>
        <v>-2.5</v>
      </c>
    </row>
    <row r="61804" customFormat="false" ht="12" hidden="false" customHeight="false" outlineLevel="0" collapsed="false">
      <c r="BS61804" s="96" t="n">
        <f aca="false">BR61804-2.5</f>
        <v>-2.5</v>
      </c>
    </row>
    <row r="61805" customFormat="false" ht="12" hidden="false" customHeight="false" outlineLevel="0" collapsed="false">
      <c r="BS61805" s="96" t="n">
        <f aca="false">BR61805-2.5</f>
        <v>-2.5</v>
      </c>
    </row>
    <row r="61806" customFormat="false" ht="12" hidden="false" customHeight="false" outlineLevel="0" collapsed="false">
      <c r="BS61806" s="96" t="n">
        <f aca="false">BR61806-2.5</f>
        <v>-2.5</v>
      </c>
    </row>
    <row r="61807" customFormat="false" ht="12" hidden="false" customHeight="false" outlineLevel="0" collapsed="false">
      <c r="BS61807" s="96" t="n">
        <f aca="false">BR61807-2.5</f>
        <v>-2.5</v>
      </c>
    </row>
    <row r="61808" customFormat="false" ht="12" hidden="false" customHeight="false" outlineLevel="0" collapsed="false">
      <c r="BS61808" s="96" t="n">
        <f aca="false">BR61808-2.5</f>
        <v>-2.5</v>
      </c>
    </row>
    <row r="61809" customFormat="false" ht="12" hidden="false" customHeight="false" outlineLevel="0" collapsed="false">
      <c r="BS61809" s="96" t="n">
        <f aca="false">BR61809-2.5</f>
        <v>-2.5</v>
      </c>
    </row>
    <row r="61810" customFormat="false" ht="12" hidden="false" customHeight="false" outlineLevel="0" collapsed="false">
      <c r="BS61810" s="96" t="n">
        <f aca="false">BR61810-2.5</f>
        <v>-2.5</v>
      </c>
    </row>
    <row r="61811" customFormat="false" ht="12" hidden="false" customHeight="false" outlineLevel="0" collapsed="false">
      <c r="BS61811" s="96" t="n">
        <f aca="false">BR61811-2.5</f>
        <v>-2.5</v>
      </c>
    </row>
    <row r="61812" customFormat="false" ht="12" hidden="false" customHeight="false" outlineLevel="0" collapsed="false">
      <c r="BS61812" s="96" t="n">
        <f aca="false">BR61812-2.5</f>
        <v>-2.5</v>
      </c>
    </row>
    <row r="61813" customFormat="false" ht="12" hidden="false" customHeight="false" outlineLevel="0" collapsed="false">
      <c r="BS61813" s="96" t="n">
        <f aca="false">BR61813-2.5</f>
        <v>-2.5</v>
      </c>
    </row>
    <row r="61814" customFormat="false" ht="12" hidden="false" customHeight="false" outlineLevel="0" collapsed="false">
      <c r="BS61814" s="96" t="n">
        <f aca="false">BR61814-2.5</f>
        <v>-2.5</v>
      </c>
    </row>
    <row r="61815" customFormat="false" ht="12" hidden="false" customHeight="false" outlineLevel="0" collapsed="false">
      <c r="BS61815" s="96" t="n">
        <f aca="false">BR61815-2.5</f>
        <v>-2.5</v>
      </c>
    </row>
    <row r="61816" customFormat="false" ht="12" hidden="false" customHeight="false" outlineLevel="0" collapsed="false">
      <c r="BS61816" s="96" t="n">
        <f aca="false">BR61816-2.5</f>
        <v>-2.5</v>
      </c>
    </row>
    <row r="61817" customFormat="false" ht="12" hidden="false" customHeight="false" outlineLevel="0" collapsed="false">
      <c r="BS61817" s="96" t="n">
        <f aca="false">BR61817-2.5</f>
        <v>-2.5</v>
      </c>
    </row>
    <row r="61818" customFormat="false" ht="12" hidden="false" customHeight="false" outlineLevel="0" collapsed="false">
      <c r="BS61818" s="96" t="n">
        <f aca="false">BR61818-2.5</f>
        <v>-2.5</v>
      </c>
    </row>
    <row r="61819" customFormat="false" ht="12" hidden="false" customHeight="false" outlineLevel="0" collapsed="false">
      <c r="BS61819" s="96" t="n">
        <f aca="false">BR61819-2.5</f>
        <v>-2.5</v>
      </c>
    </row>
    <row r="61820" customFormat="false" ht="12" hidden="false" customHeight="false" outlineLevel="0" collapsed="false">
      <c r="BS61820" s="96" t="n">
        <f aca="false">BR61820-2.5</f>
        <v>-2.5</v>
      </c>
    </row>
    <row r="61821" customFormat="false" ht="12" hidden="false" customHeight="false" outlineLevel="0" collapsed="false">
      <c r="BS61821" s="96" t="n">
        <f aca="false">BR61821-2.5</f>
        <v>-2.5</v>
      </c>
    </row>
    <row r="61822" customFormat="false" ht="12" hidden="false" customHeight="false" outlineLevel="0" collapsed="false">
      <c r="BS61822" s="96" t="n">
        <f aca="false">BR61822-2.5</f>
        <v>-2.5</v>
      </c>
    </row>
    <row r="61823" customFormat="false" ht="12" hidden="false" customHeight="false" outlineLevel="0" collapsed="false">
      <c r="BS61823" s="96" t="n">
        <f aca="false">BR61823-2.5</f>
        <v>-2.5</v>
      </c>
    </row>
    <row r="61824" customFormat="false" ht="12" hidden="false" customHeight="false" outlineLevel="0" collapsed="false">
      <c r="BS61824" s="96" t="n">
        <f aca="false">BR61824-2.5</f>
        <v>-2.5</v>
      </c>
    </row>
    <row r="61825" customFormat="false" ht="12" hidden="false" customHeight="false" outlineLevel="0" collapsed="false">
      <c r="BS61825" s="96" t="n">
        <f aca="false">BR61825-2.5</f>
        <v>-2.5</v>
      </c>
    </row>
    <row r="61826" customFormat="false" ht="12" hidden="false" customHeight="false" outlineLevel="0" collapsed="false">
      <c r="BS61826" s="96" t="n">
        <f aca="false">BR61826-2.5</f>
        <v>-2.5</v>
      </c>
    </row>
    <row r="61827" customFormat="false" ht="12" hidden="false" customHeight="false" outlineLevel="0" collapsed="false">
      <c r="BS61827" s="96" t="n">
        <f aca="false">BR61827-2.5</f>
        <v>-2.5</v>
      </c>
    </row>
    <row r="61828" customFormat="false" ht="12" hidden="false" customHeight="false" outlineLevel="0" collapsed="false">
      <c r="BS61828" s="96" t="n">
        <f aca="false">BR61828-2.5</f>
        <v>-2.5</v>
      </c>
    </row>
    <row r="61829" customFormat="false" ht="12" hidden="false" customHeight="false" outlineLevel="0" collapsed="false">
      <c r="BS61829" s="96" t="n">
        <f aca="false">BR61829-2.5</f>
        <v>-2.5</v>
      </c>
    </row>
    <row r="61830" customFormat="false" ht="12" hidden="false" customHeight="false" outlineLevel="0" collapsed="false">
      <c r="BS61830" s="96" t="n">
        <f aca="false">BR61830-2.5</f>
        <v>-2.5</v>
      </c>
    </row>
    <row r="61831" customFormat="false" ht="12" hidden="false" customHeight="false" outlineLevel="0" collapsed="false">
      <c r="BS61831" s="96" t="n">
        <f aca="false">BR61831-2.5</f>
        <v>-2.5</v>
      </c>
    </row>
    <row r="61832" customFormat="false" ht="12" hidden="false" customHeight="false" outlineLevel="0" collapsed="false">
      <c r="BS61832" s="96" t="n">
        <f aca="false">BR61832-2.5</f>
        <v>-2.5</v>
      </c>
    </row>
    <row r="61833" customFormat="false" ht="12" hidden="false" customHeight="false" outlineLevel="0" collapsed="false">
      <c r="BS61833" s="96" t="n">
        <f aca="false">BR61833-2.5</f>
        <v>-2.5</v>
      </c>
    </row>
    <row r="61834" customFormat="false" ht="12" hidden="false" customHeight="false" outlineLevel="0" collapsed="false">
      <c r="BS61834" s="96" t="n">
        <f aca="false">BR61834-2.5</f>
        <v>-2.5</v>
      </c>
    </row>
    <row r="61835" customFormat="false" ht="12" hidden="false" customHeight="false" outlineLevel="0" collapsed="false">
      <c r="BS61835" s="96" t="n">
        <f aca="false">BR61835-2.5</f>
        <v>-2.5</v>
      </c>
    </row>
    <row r="61836" customFormat="false" ht="12" hidden="false" customHeight="false" outlineLevel="0" collapsed="false">
      <c r="BS61836" s="96" t="n">
        <f aca="false">BR61836-2.5</f>
        <v>-2.5</v>
      </c>
    </row>
    <row r="61837" customFormat="false" ht="12" hidden="false" customHeight="false" outlineLevel="0" collapsed="false">
      <c r="BS61837" s="96" t="n">
        <f aca="false">BR61837-2.5</f>
        <v>-2.5</v>
      </c>
    </row>
    <row r="61838" customFormat="false" ht="12" hidden="false" customHeight="false" outlineLevel="0" collapsed="false">
      <c r="BS61838" s="96" t="n">
        <f aca="false">BR61838-2.5</f>
        <v>-2.5</v>
      </c>
    </row>
    <row r="61839" customFormat="false" ht="12" hidden="false" customHeight="false" outlineLevel="0" collapsed="false">
      <c r="BS61839" s="96" t="n">
        <f aca="false">BR61839-2.5</f>
        <v>-2.5</v>
      </c>
    </row>
    <row r="61840" customFormat="false" ht="12" hidden="false" customHeight="false" outlineLevel="0" collapsed="false">
      <c r="BS61840" s="96" t="n">
        <f aca="false">BR61840-2.5</f>
        <v>-2.5</v>
      </c>
    </row>
    <row r="61841" customFormat="false" ht="12" hidden="false" customHeight="false" outlineLevel="0" collapsed="false">
      <c r="BS61841" s="96" t="n">
        <f aca="false">BR61841-2.5</f>
        <v>-2.5</v>
      </c>
    </row>
    <row r="61842" customFormat="false" ht="12" hidden="false" customHeight="false" outlineLevel="0" collapsed="false">
      <c r="BS61842" s="96" t="n">
        <f aca="false">BR61842-2.5</f>
        <v>-2.5</v>
      </c>
    </row>
    <row r="61843" customFormat="false" ht="12" hidden="false" customHeight="false" outlineLevel="0" collapsed="false">
      <c r="BS61843" s="96" t="n">
        <f aca="false">BR61843-2.5</f>
        <v>-2.5</v>
      </c>
    </row>
    <row r="61844" customFormat="false" ht="12" hidden="false" customHeight="false" outlineLevel="0" collapsed="false">
      <c r="BS61844" s="96" t="n">
        <f aca="false">BR61844-2.5</f>
        <v>-2.5</v>
      </c>
    </row>
    <row r="61845" customFormat="false" ht="12" hidden="false" customHeight="false" outlineLevel="0" collapsed="false">
      <c r="BS61845" s="96" t="n">
        <f aca="false">BR61845-2.5</f>
        <v>-2.5</v>
      </c>
    </row>
    <row r="61846" customFormat="false" ht="12" hidden="false" customHeight="false" outlineLevel="0" collapsed="false">
      <c r="BS61846" s="96" t="n">
        <f aca="false">BR61846-2.5</f>
        <v>-2.5</v>
      </c>
    </row>
    <row r="61847" customFormat="false" ht="12" hidden="false" customHeight="false" outlineLevel="0" collapsed="false">
      <c r="BS61847" s="96" t="n">
        <f aca="false">BR61847-2.5</f>
        <v>-2.5</v>
      </c>
    </row>
    <row r="61848" customFormat="false" ht="12" hidden="false" customHeight="false" outlineLevel="0" collapsed="false">
      <c r="BS61848" s="96" t="n">
        <f aca="false">BR61848-2.5</f>
        <v>-2.5</v>
      </c>
    </row>
    <row r="61849" customFormat="false" ht="12" hidden="false" customHeight="false" outlineLevel="0" collapsed="false">
      <c r="BS61849" s="96" t="n">
        <f aca="false">BR61849-2.5</f>
        <v>-2.5</v>
      </c>
    </row>
    <row r="61850" customFormat="false" ht="12" hidden="false" customHeight="false" outlineLevel="0" collapsed="false">
      <c r="BS61850" s="96" t="n">
        <f aca="false">BR61850-2.5</f>
        <v>-2.5</v>
      </c>
    </row>
    <row r="61851" customFormat="false" ht="12" hidden="false" customHeight="false" outlineLevel="0" collapsed="false">
      <c r="BS61851" s="96" t="n">
        <f aca="false">BR61851-2.5</f>
        <v>-2.5</v>
      </c>
    </row>
    <row r="61852" customFormat="false" ht="12" hidden="false" customHeight="false" outlineLevel="0" collapsed="false">
      <c r="BS61852" s="96" t="n">
        <f aca="false">BR61852-2.5</f>
        <v>-2.5</v>
      </c>
    </row>
    <row r="61853" customFormat="false" ht="12" hidden="false" customHeight="false" outlineLevel="0" collapsed="false">
      <c r="BS61853" s="96" t="n">
        <f aca="false">BR61853-2.5</f>
        <v>-2.5</v>
      </c>
    </row>
    <row r="61854" customFormat="false" ht="12" hidden="false" customHeight="false" outlineLevel="0" collapsed="false">
      <c r="BS61854" s="96" t="n">
        <f aca="false">BR61854-2.5</f>
        <v>-2.5</v>
      </c>
    </row>
    <row r="61855" customFormat="false" ht="12" hidden="false" customHeight="false" outlineLevel="0" collapsed="false">
      <c r="BS61855" s="96" t="n">
        <f aca="false">BR61855-2.5</f>
        <v>-2.5</v>
      </c>
    </row>
    <row r="61856" customFormat="false" ht="12" hidden="false" customHeight="false" outlineLevel="0" collapsed="false">
      <c r="BS61856" s="96" t="n">
        <f aca="false">BR61856-2.5</f>
        <v>-2.5</v>
      </c>
    </row>
    <row r="61857" customFormat="false" ht="12" hidden="false" customHeight="false" outlineLevel="0" collapsed="false">
      <c r="BS61857" s="96" t="n">
        <f aca="false">BR61857-2.5</f>
        <v>-2.5</v>
      </c>
    </row>
    <row r="61858" customFormat="false" ht="12" hidden="false" customHeight="false" outlineLevel="0" collapsed="false">
      <c r="BS61858" s="96" t="n">
        <f aca="false">BR61858-2.5</f>
        <v>-2.5</v>
      </c>
    </row>
    <row r="61859" customFormat="false" ht="12" hidden="false" customHeight="false" outlineLevel="0" collapsed="false">
      <c r="BS61859" s="96" t="n">
        <f aca="false">BR61859-2.5</f>
        <v>-2.5</v>
      </c>
    </row>
    <row r="61860" customFormat="false" ht="12" hidden="false" customHeight="false" outlineLevel="0" collapsed="false">
      <c r="BS61860" s="96" t="n">
        <f aca="false">BR61860-2.5</f>
        <v>-2.5</v>
      </c>
    </row>
    <row r="61861" customFormat="false" ht="12" hidden="false" customHeight="false" outlineLevel="0" collapsed="false">
      <c r="BS61861" s="96" t="n">
        <f aca="false">BR61861-2.5</f>
        <v>-2.5</v>
      </c>
    </row>
    <row r="61862" customFormat="false" ht="12" hidden="false" customHeight="false" outlineLevel="0" collapsed="false">
      <c r="BS61862" s="96" t="n">
        <f aca="false">BR61862-2.5</f>
        <v>-2.5</v>
      </c>
    </row>
    <row r="61863" customFormat="false" ht="12" hidden="false" customHeight="false" outlineLevel="0" collapsed="false">
      <c r="BS61863" s="96" t="n">
        <f aca="false">BR61863-2.5</f>
        <v>-2.5</v>
      </c>
    </row>
    <row r="61864" customFormat="false" ht="12" hidden="false" customHeight="false" outlineLevel="0" collapsed="false">
      <c r="BS61864" s="96" t="n">
        <f aca="false">BR61864-2.5</f>
        <v>-2.5</v>
      </c>
    </row>
    <row r="61865" customFormat="false" ht="12" hidden="false" customHeight="false" outlineLevel="0" collapsed="false">
      <c r="BS61865" s="96" t="n">
        <f aca="false">BR61865-2.5</f>
        <v>-2.5</v>
      </c>
    </row>
    <row r="61866" customFormat="false" ht="12" hidden="false" customHeight="false" outlineLevel="0" collapsed="false">
      <c r="BS61866" s="96" t="n">
        <f aca="false">BR61866-2.5</f>
        <v>-2.5</v>
      </c>
    </row>
    <row r="61867" customFormat="false" ht="12" hidden="false" customHeight="false" outlineLevel="0" collapsed="false">
      <c r="BS61867" s="96" t="n">
        <f aca="false">BR61867-2.5</f>
        <v>-2.5</v>
      </c>
    </row>
    <row r="61868" customFormat="false" ht="12" hidden="false" customHeight="false" outlineLevel="0" collapsed="false">
      <c r="BS61868" s="96" t="n">
        <f aca="false">BR61868-2.5</f>
        <v>-2.5</v>
      </c>
    </row>
    <row r="61869" customFormat="false" ht="12" hidden="false" customHeight="false" outlineLevel="0" collapsed="false">
      <c r="BS61869" s="96" t="n">
        <f aca="false">BR61869-2.5</f>
        <v>-2.5</v>
      </c>
    </row>
    <row r="61870" customFormat="false" ht="12" hidden="false" customHeight="false" outlineLevel="0" collapsed="false">
      <c r="BS61870" s="96" t="n">
        <f aca="false">BR61870-2.5</f>
        <v>-2.5</v>
      </c>
    </row>
    <row r="61871" customFormat="false" ht="12" hidden="false" customHeight="false" outlineLevel="0" collapsed="false">
      <c r="BS61871" s="96" t="n">
        <f aca="false">BR61871-2.5</f>
        <v>-2.5</v>
      </c>
    </row>
    <row r="61872" customFormat="false" ht="12" hidden="false" customHeight="false" outlineLevel="0" collapsed="false">
      <c r="BS61872" s="96" t="n">
        <f aca="false">BR61872-2.5</f>
        <v>-2.5</v>
      </c>
    </row>
    <row r="61873" customFormat="false" ht="12" hidden="false" customHeight="false" outlineLevel="0" collapsed="false">
      <c r="BS61873" s="96" t="n">
        <f aca="false">BR61873-2.5</f>
        <v>-2.5</v>
      </c>
    </row>
    <row r="61874" customFormat="false" ht="12" hidden="false" customHeight="false" outlineLevel="0" collapsed="false">
      <c r="BS61874" s="96" t="n">
        <f aca="false">BR61874-2.5</f>
        <v>-2.5</v>
      </c>
    </row>
    <row r="61875" customFormat="false" ht="12" hidden="false" customHeight="false" outlineLevel="0" collapsed="false">
      <c r="BS61875" s="96" t="n">
        <f aca="false">BR61875-2.5</f>
        <v>-2.5</v>
      </c>
    </row>
    <row r="61876" customFormat="false" ht="12" hidden="false" customHeight="false" outlineLevel="0" collapsed="false">
      <c r="BS61876" s="96" t="n">
        <f aca="false">BR61876-2.5</f>
        <v>-2.5</v>
      </c>
    </row>
    <row r="61877" customFormat="false" ht="12" hidden="false" customHeight="false" outlineLevel="0" collapsed="false">
      <c r="BS61877" s="96" t="n">
        <f aca="false">BR61877-2.5</f>
        <v>-2.5</v>
      </c>
    </row>
    <row r="61878" customFormat="false" ht="12" hidden="false" customHeight="false" outlineLevel="0" collapsed="false">
      <c r="BS61878" s="96" t="n">
        <f aca="false">BR61878-2.5</f>
        <v>-2.5</v>
      </c>
    </row>
    <row r="61879" customFormat="false" ht="12" hidden="false" customHeight="false" outlineLevel="0" collapsed="false">
      <c r="BS61879" s="96" t="n">
        <f aca="false">BR61879-2.5</f>
        <v>-2.5</v>
      </c>
    </row>
    <row r="61880" customFormat="false" ht="12" hidden="false" customHeight="false" outlineLevel="0" collapsed="false">
      <c r="BS61880" s="96" t="n">
        <f aca="false">BR61880-2.5</f>
        <v>-2.5</v>
      </c>
    </row>
    <row r="61881" customFormat="false" ht="12" hidden="false" customHeight="false" outlineLevel="0" collapsed="false">
      <c r="BS61881" s="96" t="n">
        <f aca="false">BR61881-2.5</f>
        <v>-2.5</v>
      </c>
    </row>
    <row r="61882" customFormat="false" ht="12" hidden="false" customHeight="false" outlineLevel="0" collapsed="false">
      <c r="BS61882" s="96" t="n">
        <f aca="false">BR61882-2.5</f>
        <v>-2.5</v>
      </c>
    </row>
    <row r="61883" customFormat="false" ht="12" hidden="false" customHeight="false" outlineLevel="0" collapsed="false">
      <c r="BS61883" s="96" t="n">
        <f aca="false">BR61883-2.5</f>
        <v>-2.5</v>
      </c>
    </row>
    <row r="61884" customFormat="false" ht="12" hidden="false" customHeight="false" outlineLevel="0" collapsed="false">
      <c r="BS61884" s="96" t="n">
        <f aca="false">BR61884-2.5</f>
        <v>-2.5</v>
      </c>
    </row>
    <row r="61885" customFormat="false" ht="12" hidden="false" customHeight="false" outlineLevel="0" collapsed="false">
      <c r="BS61885" s="96" t="n">
        <f aca="false">BR61885-2.5</f>
        <v>-2.5</v>
      </c>
    </row>
    <row r="61886" customFormat="false" ht="12" hidden="false" customHeight="false" outlineLevel="0" collapsed="false">
      <c r="BS61886" s="96" t="n">
        <f aca="false">BR61886-2.5</f>
        <v>-2.5</v>
      </c>
    </row>
    <row r="61887" customFormat="false" ht="12" hidden="false" customHeight="false" outlineLevel="0" collapsed="false">
      <c r="BS61887" s="96" t="n">
        <f aca="false">BR61887-2.5</f>
        <v>-2.5</v>
      </c>
    </row>
    <row r="61888" customFormat="false" ht="12" hidden="false" customHeight="false" outlineLevel="0" collapsed="false">
      <c r="BS61888" s="96" t="n">
        <f aca="false">BR61888-2.5</f>
        <v>-2.5</v>
      </c>
    </row>
    <row r="61889" customFormat="false" ht="12" hidden="false" customHeight="false" outlineLevel="0" collapsed="false">
      <c r="BS61889" s="96" t="n">
        <f aca="false">BR61889-2.5</f>
        <v>-2.5</v>
      </c>
    </row>
    <row r="61890" customFormat="false" ht="12" hidden="false" customHeight="false" outlineLevel="0" collapsed="false">
      <c r="BS61890" s="96" t="n">
        <f aca="false">BR61890-2.5</f>
        <v>-2.5</v>
      </c>
    </row>
    <row r="61891" customFormat="false" ht="12" hidden="false" customHeight="false" outlineLevel="0" collapsed="false">
      <c r="BS61891" s="96" t="n">
        <f aca="false">BR61891-2.5</f>
        <v>-2.5</v>
      </c>
    </row>
    <row r="61892" customFormat="false" ht="12" hidden="false" customHeight="false" outlineLevel="0" collapsed="false">
      <c r="BS61892" s="96" t="n">
        <f aca="false">BR61892-2.5</f>
        <v>-2.5</v>
      </c>
    </row>
    <row r="61893" customFormat="false" ht="12" hidden="false" customHeight="false" outlineLevel="0" collapsed="false">
      <c r="BS61893" s="96" t="n">
        <f aca="false">BR61893-2.5</f>
        <v>-2.5</v>
      </c>
    </row>
    <row r="61894" customFormat="false" ht="12" hidden="false" customHeight="false" outlineLevel="0" collapsed="false">
      <c r="BS61894" s="96" t="n">
        <f aca="false">BR61894-2.5</f>
        <v>-2.5</v>
      </c>
    </row>
    <row r="61895" customFormat="false" ht="12" hidden="false" customHeight="false" outlineLevel="0" collapsed="false">
      <c r="BS61895" s="96" t="n">
        <f aca="false">BR61895-2.5</f>
        <v>-2.5</v>
      </c>
    </row>
    <row r="61896" customFormat="false" ht="12" hidden="false" customHeight="false" outlineLevel="0" collapsed="false">
      <c r="BS61896" s="96" t="n">
        <f aca="false">BR61896-2.5</f>
        <v>-2.5</v>
      </c>
    </row>
    <row r="61897" customFormat="false" ht="12" hidden="false" customHeight="false" outlineLevel="0" collapsed="false">
      <c r="BS61897" s="96" t="n">
        <f aca="false">BR61897-2.5</f>
        <v>-2.5</v>
      </c>
    </row>
    <row r="61898" customFormat="false" ht="12" hidden="false" customHeight="false" outlineLevel="0" collapsed="false">
      <c r="BS61898" s="96" t="n">
        <f aca="false">BR61898-2.5</f>
        <v>-2.5</v>
      </c>
    </row>
    <row r="61899" customFormat="false" ht="12" hidden="false" customHeight="false" outlineLevel="0" collapsed="false">
      <c r="BS61899" s="96" t="n">
        <f aca="false">BR61899-2.5</f>
        <v>-2.5</v>
      </c>
    </row>
    <row r="61900" customFormat="false" ht="12" hidden="false" customHeight="false" outlineLevel="0" collapsed="false">
      <c r="BS61900" s="96" t="n">
        <f aca="false">BR61900-2.5</f>
        <v>-2.5</v>
      </c>
    </row>
    <row r="61901" customFormat="false" ht="12" hidden="false" customHeight="false" outlineLevel="0" collapsed="false">
      <c r="BS61901" s="96" t="n">
        <f aca="false">BR61901-2.5</f>
        <v>-2.5</v>
      </c>
    </row>
    <row r="61902" customFormat="false" ht="12" hidden="false" customHeight="false" outlineLevel="0" collapsed="false">
      <c r="BS61902" s="96" t="n">
        <f aca="false">BR61902-2.5</f>
        <v>-2.5</v>
      </c>
    </row>
    <row r="61903" customFormat="false" ht="12" hidden="false" customHeight="false" outlineLevel="0" collapsed="false">
      <c r="BS61903" s="96" t="n">
        <f aca="false">BR61903-2.5</f>
        <v>-2.5</v>
      </c>
    </row>
    <row r="61904" customFormat="false" ht="12" hidden="false" customHeight="false" outlineLevel="0" collapsed="false">
      <c r="BS61904" s="96" t="n">
        <f aca="false">BR61904-2.5</f>
        <v>-2.5</v>
      </c>
    </row>
    <row r="61905" customFormat="false" ht="12" hidden="false" customHeight="false" outlineLevel="0" collapsed="false">
      <c r="BS61905" s="96" t="n">
        <f aca="false">BR61905-2.5</f>
        <v>-2.5</v>
      </c>
    </row>
    <row r="61906" customFormat="false" ht="12" hidden="false" customHeight="false" outlineLevel="0" collapsed="false">
      <c r="BS61906" s="96" t="n">
        <f aca="false">BR61906-2.5</f>
        <v>-2.5</v>
      </c>
    </row>
    <row r="61907" customFormat="false" ht="12" hidden="false" customHeight="false" outlineLevel="0" collapsed="false">
      <c r="BS61907" s="96" t="n">
        <f aca="false">BR61907-2.5</f>
        <v>-2.5</v>
      </c>
    </row>
    <row r="61908" customFormat="false" ht="12" hidden="false" customHeight="false" outlineLevel="0" collapsed="false">
      <c r="BS61908" s="96" t="n">
        <f aca="false">BR61908-2.5</f>
        <v>-2.5</v>
      </c>
    </row>
    <row r="61909" customFormat="false" ht="12" hidden="false" customHeight="false" outlineLevel="0" collapsed="false">
      <c r="BS61909" s="96" t="n">
        <f aca="false">BR61909-2.5</f>
        <v>-2.5</v>
      </c>
    </row>
    <row r="61910" customFormat="false" ht="12" hidden="false" customHeight="false" outlineLevel="0" collapsed="false">
      <c r="BS61910" s="96" t="n">
        <f aca="false">BR61910-2.5</f>
        <v>-2.5</v>
      </c>
    </row>
    <row r="61911" customFormat="false" ht="12" hidden="false" customHeight="false" outlineLevel="0" collapsed="false">
      <c r="BS61911" s="96" t="n">
        <f aca="false">BR61911-2.5</f>
        <v>-2.5</v>
      </c>
    </row>
    <row r="61912" customFormat="false" ht="12" hidden="false" customHeight="false" outlineLevel="0" collapsed="false">
      <c r="BS61912" s="96" t="n">
        <f aca="false">BR61912-2.5</f>
        <v>-2.5</v>
      </c>
    </row>
    <row r="61913" customFormat="false" ht="12" hidden="false" customHeight="false" outlineLevel="0" collapsed="false">
      <c r="BS61913" s="96" t="n">
        <f aca="false">BR61913-2.5</f>
        <v>-2.5</v>
      </c>
    </row>
    <row r="61914" customFormat="false" ht="12" hidden="false" customHeight="false" outlineLevel="0" collapsed="false">
      <c r="BS61914" s="96" t="n">
        <f aca="false">BR61914-2.5</f>
        <v>-2.5</v>
      </c>
    </row>
    <row r="61915" customFormat="false" ht="12" hidden="false" customHeight="false" outlineLevel="0" collapsed="false">
      <c r="BS61915" s="96" t="n">
        <f aca="false">BR61915-2.5</f>
        <v>-2.5</v>
      </c>
    </row>
    <row r="61916" customFormat="false" ht="12" hidden="false" customHeight="false" outlineLevel="0" collapsed="false">
      <c r="BS61916" s="96" t="n">
        <f aca="false">BR61916-2.5</f>
        <v>-2.5</v>
      </c>
    </row>
    <row r="61917" customFormat="false" ht="12" hidden="false" customHeight="false" outlineLevel="0" collapsed="false">
      <c r="BS61917" s="96" t="n">
        <f aca="false">BR61917-2.5</f>
        <v>-2.5</v>
      </c>
    </row>
    <row r="61918" customFormat="false" ht="12" hidden="false" customHeight="false" outlineLevel="0" collapsed="false">
      <c r="BS61918" s="96" t="n">
        <f aca="false">BR61918-2.5</f>
        <v>-2.5</v>
      </c>
    </row>
    <row r="61919" customFormat="false" ht="12" hidden="false" customHeight="false" outlineLevel="0" collapsed="false">
      <c r="BS61919" s="96" t="n">
        <f aca="false">BR61919-2.5</f>
        <v>-2.5</v>
      </c>
    </row>
    <row r="61920" customFormat="false" ht="12" hidden="false" customHeight="false" outlineLevel="0" collapsed="false">
      <c r="BS61920" s="96" t="n">
        <f aca="false">BR61920-2.5</f>
        <v>-2.5</v>
      </c>
    </row>
    <row r="61921" customFormat="false" ht="12" hidden="false" customHeight="false" outlineLevel="0" collapsed="false">
      <c r="BS61921" s="96" t="n">
        <f aca="false">BR61921-2.5</f>
        <v>-2.5</v>
      </c>
    </row>
    <row r="61922" customFormat="false" ht="12" hidden="false" customHeight="false" outlineLevel="0" collapsed="false">
      <c r="BS61922" s="96" t="n">
        <f aca="false">BR61922-2.5</f>
        <v>-2.5</v>
      </c>
    </row>
    <row r="61923" customFormat="false" ht="12" hidden="false" customHeight="false" outlineLevel="0" collapsed="false">
      <c r="BS61923" s="96" t="n">
        <f aca="false">BR61923-2.5</f>
        <v>-2.5</v>
      </c>
    </row>
    <row r="61924" customFormat="false" ht="12" hidden="false" customHeight="false" outlineLevel="0" collapsed="false">
      <c r="BS61924" s="96" t="n">
        <f aca="false">BR61924-2.5</f>
        <v>-2.5</v>
      </c>
    </row>
    <row r="61925" customFormat="false" ht="12" hidden="false" customHeight="false" outlineLevel="0" collapsed="false">
      <c r="BS61925" s="96" t="n">
        <f aca="false">BR61925-2.5</f>
        <v>-2.5</v>
      </c>
    </row>
    <row r="61926" customFormat="false" ht="12" hidden="false" customHeight="false" outlineLevel="0" collapsed="false">
      <c r="BS61926" s="96" t="n">
        <f aca="false">BR61926-2.5</f>
        <v>-2.5</v>
      </c>
    </row>
    <row r="61927" customFormat="false" ht="12" hidden="false" customHeight="false" outlineLevel="0" collapsed="false">
      <c r="BS61927" s="96" t="n">
        <f aca="false">BR61927-2.5</f>
        <v>-2.5</v>
      </c>
    </row>
    <row r="61928" customFormat="false" ht="12" hidden="false" customHeight="false" outlineLevel="0" collapsed="false">
      <c r="BS61928" s="96" t="n">
        <f aca="false">BR61928-2.5</f>
        <v>-2.5</v>
      </c>
    </row>
    <row r="61929" customFormat="false" ht="12" hidden="false" customHeight="false" outlineLevel="0" collapsed="false">
      <c r="BS61929" s="96" t="n">
        <f aca="false">BR61929-2.5</f>
        <v>-2.5</v>
      </c>
    </row>
    <row r="61930" customFormat="false" ht="12" hidden="false" customHeight="false" outlineLevel="0" collapsed="false">
      <c r="BS61930" s="96" t="n">
        <f aca="false">BR61930-2.5</f>
        <v>-2.5</v>
      </c>
    </row>
    <row r="61931" customFormat="false" ht="12" hidden="false" customHeight="false" outlineLevel="0" collapsed="false">
      <c r="BS61931" s="96" t="n">
        <f aca="false">BR61931-2.5</f>
        <v>-2.5</v>
      </c>
    </row>
    <row r="61932" customFormat="false" ht="12" hidden="false" customHeight="false" outlineLevel="0" collapsed="false">
      <c r="BS61932" s="96" t="n">
        <f aca="false">BR61932-2.5</f>
        <v>-2.5</v>
      </c>
    </row>
    <row r="61933" customFormat="false" ht="12" hidden="false" customHeight="false" outlineLevel="0" collapsed="false">
      <c r="BS61933" s="96" t="n">
        <f aca="false">BR61933-2.5</f>
        <v>-2.5</v>
      </c>
    </row>
    <row r="61934" customFormat="false" ht="12" hidden="false" customHeight="false" outlineLevel="0" collapsed="false">
      <c r="BS61934" s="96" t="n">
        <f aca="false">BR61934-2.5</f>
        <v>-2.5</v>
      </c>
    </row>
    <row r="61935" customFormat="false" ht="12" hidden="false" customHeight="false" outlineLevel="0" collapsed="false">
      <c r="BS61935" s="96" t="n">
        <f aca="false">BR61935-2.5</f>
        <v>-2.5</v>
      </c>
    </row>
    <row r="61936" customFormat="false" ht="12" hidden="false" customHeight="false" outlineLevel="0" collapsed="false">
      <c r="BS61936" s="96" t="n">
        <f aca="false">BR61936-2.5</f>
        <v>-2.5</v>
      </c>
    </row>
    <row r="61937" customFormat="false" ht="12" hidden="false" customHeight="false" outlineLevel="0" collapsed="false">
      <c r="BS61937" s="96" t="n">
        <f aca="false">BR61937-2.5</f>
        <v>-2.5</v>
      </c>
    </row>
    <row r="61938" customFormat="false" ht="12" hidden="false" customHeight="false" outlineLevel="0" collapsed="false">
      <c r="BS61938" s="96" t="n">
        <f aca="false">BR61938-2.5</f>
        <v>-2.5</v>
      </c>
    </row>
    <row r="61939" customFormat="false" ht="12" hidden="false" customHeight="false" outlineLevel="0" collapsed="false">
      <c r="BS61939" s="96" t="n">
        <f aca="false">BR61939-2.5</f>
        <v>-2.5</v>
      </c>
    </row>
    <row r="61940" customFormat="false" ht="12" hidden="false" customHeight="false" outlineLevel="0" collapsed="false">
      <c r="BS61940" s="96" t="n">
        <f aca="false">BR61940-2.5</f>
        <v>-2.5</v>
      </c>
    </row>
    <row r="61941" customFormat="false" ht="12" hidden="false" customHeight="false" outlineLevel="0" collapsed="false">
      <c r="BS61941" s="96" t="n">
        <f aca="false">BR61941-2.5</f>
        <v>-2.5</v>
      </c>
    </row>
    <row r="61942" customFormat="false" ht="12" hidden="false" customHeight="false" outlineLevel="0" collapsed="false">
      <c r="BS61942" s="96" t="n">
        <f aca="false">BR61942-2.5</f>
        <v>-2.5</v>
      </c>
    </row>
    <row r="61943" customFormat="false" ht="12" hidden="false" customHeight="false" outlineLevel="0" collapsed="false">
      <c r="BS61943" s="96" t="n">
        <f aca="false">BR61943-2.5</f>
        <v>-2.5</v>
      </c>
    </row>
    <row r="61944" customFormat="false" ht="12" hidden="false" customHeight="false" outlineLevel="0" collapsed="false">
      <c r="BS61944" s="96" t="n">
        <f aca="false">BR61944-2.5</f>
        <v>-2.5</v>
      </c>
    </row>
    <row r="61945" customFormat="false" ht="12" hidden="false" customHeight="false" outlineLevel="0" collapsed="false">
      <c r="BS61945" s="96" t="n">
        <f aca="false">BR61945-2.5</f>
        <v>-2.5</v>
      </c>
    </row>
    <row r="61946" customFormat="false" ht="12" hidden="false" customHeight="false" outlineLevel="0" collapsed="false">
      <c r="BS61946" s="96" t="n">
        <f aca="false">BR61946-2.5</f>
        <v>-2.5</v>
      </c>
    </row>
    <row r="61947" customFormat="false" ht="12" hidden="false" customHeight="false" outlineLevel="0" collapsed="false">
      <c r="BS61947" s="96" t="n">
        <f aca="false">BR61947-2.5</f>
        <v>-2.5</v>
      </c>
    </row>
    <row r="61948" customFormat="false" ht="12" hidden="false" customHeight="false" outlineLevel="0" collapsed="false">
      <c r="BS61948" s="96" t="n">
        <f aca="false">BR61948-2.5</f>
        <v>-2.5</v>
      </c>
    </row>
    <row r="61949" customFormat="false" ht="12" hidden="false" customHeight="false" outlineLevel="0" collapsed="false">
      <c r="BS61949" s="96" t="n">
        <f aca="false">BR61949-2.5</f>
        <v>-2.5</v>
      </c>
    </row>
    <row r="61950" customFormat="false" ht="12" hidden="false" customHeight="false" outlineLevel="0" collapsed="false">
      <c r="BS61950" s="96" t="n">
        <f aca="false">BR61950-2.5</f>
        <v>-2.5</v>
      </c>
    </row>
    <row r="61951" customFormat="false" ht="12" hidden="false" customHeight="false" outlineLevel="0" collapsed="false">
      <c r="BS61951" s="96" t="n">
        <f aca="false">BR61951-2.5</f>
        <v>-2.5</v>
      </c>
    </row>
    <row r="61952" customFormat="false" ht="12" hidden="false" customHeight="false" outlineLevel="0" collapsed="false">
      <c r="BS61952" s="96" t="n">
        <f aca="false">BR61952-2.5</f>
        <v>-2.5</v>
      </c>
    </row>
    <row r="61953" customFormat="false" ht="12" hidden="false" customHeight="false" outlineLevel="0" collapsed="false">
      <c r="BS61953" s="96" t="n">
        <f aca="false">BR61953-2.5</f>
        <v>-2.5</v>
      </c>
    </row>
    <row r="61954" customFormat="false" ht="12" hidden="false" customHeight="false" outlineLevel="0" collapsed="false">
      <c r="BS61954" s="96" t="n">
        <f aca="false">BR61954-2.5</f>
        <v>-2.5</v>
      </c>
    </row>
    <row r="61955" customFormat="false" ht="12" hidden="false" customHeight="false" outlineLevel="0" collapsed="false">
      <c r="BS61955" s="96" t="n">
        <f aca="false">BR61955-2.5</f>
        <v>-2.5</v>
      </c>
    </row>
    <row r="61956" customFormat="false" ht="12" hidden="false" customHeight="false" outlineLevel="0" collapsed="false">
      <c r="BS61956" s="96" t="n">
        <f aca="false">BR61956-2.5</f>
        <v>-2.5</v>
      </c>
    </row>
    <row r="61957" customFormat="false" ht="12" hidden="false" customHeight="false" outlineLevel="0" collapsed="false">
      <c r="BS61957" s="96" t="n">
        <f aca="false">BR61957-2.5</f>
        <v>-2.5</v>
      </c>
    </row>
    <row r="61958" customFormat="false" ht="12" hidden="false" customHeight="false" outlineLevel="0" collapsed="false">
      <c r="BS61958" s="96" t="n">
        <f aca="false">BR61958-2.5</f>
        <v>-2.5</v>
      </c>
    </row>
    <row r="61959" customFormat="false" ht="12" hidden="false" customHeight="false" outlineLevel="0" collapsed="false">
      <c r="BS61959" s="96" t="n">
        <f aca="false">BR61959-2.5</f>
        <v>-2.5</v>
      </c>
    </row>
    <row r="61960" customFormat="false" ht="12" hidden="false" customHeight="false" outlineLevel="0" collapsed="false">
      <c r="BS61960" s="96" t="n">
        <f aca="false">BR61960-2.5</f>
        <v>-2.5</v>
      </c>
    </row>
    <row r="61961" customFormat="false" ht="12" hidden="false" customHeight="false" outlineLevel="0" collapsed="false">
      <c r="BS61961" s="96" t="n">
        <f aca="false">BR61961-2.5</f>
        <v>-2.5</v>
      </c>
    </row>
    <row r="61962" customFormat="false" ht="12" hidden="false" customHeight="false" outlineLevel="0" collapsed="false">
      <c r="BS61962" s="96" t="n">
        <f aca="false">BR61962-2.5</f>
        <v>-2.5</v>
      </c>
    </row>
    <row r="61963" customFormat="false" ht="12" hidden="false" customHeight="false" outlineLevel="0" collapsed="false">
      <c r="BS61963" s="96" t="n">
        <f aca="false">BR61963-2.5</f>
        <v>-2.5</v>
      </c>
    </row>
    <row r="61964" customFormat="false" ht="12" hidden="false" customHeight="false" outlineLevel="0" collapsed="false">
      <c r="BS61964" s="96" t="n">
        <f aca="false">BR61964-2.5</f>
        <v>-2.5</v>
      </c>
    </row>
    <row r="61965" customFormat="false" ht="12" hidden="false" customHeight="false" outlineLevel="0" collapsed="false">
      <c r="BS61965" s="96" t="n">
        <f aca="false">BR61965-2.5</f>
        <v>-2.5</v>
      </c>
    </row>
    <row r="61966" customFormat="false" ht="12" hidden="false" customHeight="false" outlineLevel="0" collapsed="false">
      <c r="BS61966" s="96" t="n">
        <f aca="false">BR61966-2.5</f>
        <v>-2.5</v>
      </c>
    </row>
    <row r="61967" customFormat="false" ht="12" hidden="false" customHeight="false" outlineLevel="0" collapsed="false">
      <c r="BS61967" s="96" t="n">
        <f aca="false">BR61967-2.5</f>
        <v>-2.5</v>
      </c>
    </row>
    <row r="61968" customFormat="false" ht="12" hidden="false" customHeight="false" outlineLevel="0" collapsed="false">
      <c r="BS61968" s="96" t="n">
        <f aca="false">BR61968-2.5</f>
        <v>-2.5</v>
      </c>
    </row>
    <row r="61969" customFormat="false" ht="12" hidden="false" customHeight="false" outlineLevel="0" collapsed="false">
      <c r="BS61969" s="96" t="n">
        <f aca="false">BR61969-2.5</f>
        <v>-2.5</v>
      </c>
    </row>
    <row r="61970" customFormat="false" ht="12" hidden="false" customHeight="false" outlineLevel="0" collapsed="false">
      <c r="BS61970" s="96" t="n">
        <f aca="false">BR61970-2.5</f>
        <v>-2.5</v>
      </c>
    </row>
    <row r="61971" customFormat="false" ht="12" hidden="false" customHeight="false" outlineLevel="0" collapsed="false">
      <c r="BS61971" s="96" t="n">
        <f aca="false">BR61971-2.5</f>
        <v>-2.5</v>
      </c>
    </row>
    <row r="61972" customFormat="false" ht="12" hidden="false" customHeight="false" outlineLevel="0" collapsed="false">
      <c r="BS61972" s="96" t="n">
        <f aca="false">BR61972-2.5</f>
        <v>-2.5</v>
      </c>
    </row>
    <row r="61973" customFormat="false" ht="12" hidden="false" customHeight="false" outlineLevel="0" collapsed="false">
      <c r="BS61973" s="96" t="n">
        <f aca="false">BR61973-2.5</f>
        <v>-2.5</v>
      </c>
    </row>
    <row r="61974" customFormat="false" ht="12" hidden="false" customHeight="false" outlineLevel="0" collapsed="false">
      <c r="BS61974" s="96" t="n">
        <f aca="false">BR61974-2.5</f>
        <v>-2.5</v>
      </c>
    </row>
    <row r="61975" customFormat="false" ht="12" hidden="false" customHeight="false" outlineLevel="0" collapsed="false">
      <c r="BS61975" s="96" t="n">
        <f aca="false">BR61975-2.5</f>
        <v>-2.5</v>
      </c>
    </row>
    <row r="61976" customFormat="false" ht="12" hidden="false" customHeight="false" outlineLevel="0" collapsed="false">
      <c r="BS61976" s="96" t="n">
        <f aca="false">BR61976-2.5</f>
        <v>-2.5</v>
      </c>
    </row>
    <row r="61977" customFormat="false" ht="12" hidden="false" customHeight="false" outlineLevel="0" collapsed="false">
      <c r="BS61977" s="96" t="n">
        <f aca="false">BR61977-2.5</f>
        <v>-2.5</v>
      </c>
    </row>
    <row r="61978" customFormat="false" ht="12" hidden="false" customHeight="false" outlineLevel="0" collapsed="false">
      <c r="BS61978" s="96" t="n">
        <f aca="false">BR61978-2.5</f>
        <v>-2.5</v>
      </c>
    </row>
    <row r="61979" customFormat="false" ht="12" hidden="false" customHeight="false" outlineLevel="0" collapsed="false">
      <c r="BS61979" s="96" t="n">
        <f aca="false">BR61979-2.5</f>
        <v>-2.5</v>
      </c>
    </row>
    <row r="61980" customFormat="false" ht="12" hidden="false" customHeight="false" outlineLevel="0" collapsed="false">
      <c r="BS61980" s="96" t="n">
        <f aca="false">BR61980-2.5</f>
        <v>-2.5</v>
      </c>
    </row>
    <row r="61981" customFormat="false" ht="12" hidden="false" customHeight="false" outlineLevel="0" collapsed="false">
      <c r="BS61981" s="96" t="n">
        <f aca="false">BR61981-2.5</f>
        <v>-2.5</v>
      </c>
    </row>
    <row r="61982" customFormat="false" ht="12" hidden="false" customHeight="false" outlineLevel="0" collapsed="false">
      <c r="BS61982" s="96" t="n">
        <f aca="false">BR61982-2.5</f>
        <v>-2.5</v>
      </c>
    </row>
    <row r="61983" customFormat="false" ht="12" hidden="false" customHeight="false" outlineLevel="0" collapsed="false">
      <c r="BS61983" s="96" t="n">
        <f aca="false">BR61983-2.5</f>
        <v>-2.5</v>
      </c>
    </row>
    <row r="61984" customFormat="false" ht="12" hidden="false" customHeight="false" outlineLevel="0" collapsed="false">
      <c r="BS61984" s="96" t="n">
        <f aca="false">BR61984-2.5</f>
        <v>-2.5</v>
      </c>
    </row>
    <row r="61985" customFormat="false" ht="12" hidden="false" customHeight="false" outlineLevel="0" collapsed="false">
      <c r="BS61985" s="96" t="n">
        <f aca="false">BR61985-2.5</f>
        <v>-2.5</v>
      </c>
    </row>
    <row r="61986" customFormat="false" ht="12" hidden="false" customHeight="false" outlineLevel="0" collapsed="false">
      <c r="BS61986" s="96" t="n">
        <f aca="false">BR61986-2.5</f>
        <v>-2.5</v>
      </c>
    </row>
    <row r="61987" customFormat="false" ht="12" hidden="false" customHeight="false" outlineLevel="0" collapsed="false">
      <c r="BS61987" s="96" t="n">
        <f aca="false">BR61987-2.5</f>
        <v>-2.5</v>
      </c>
    </row>
    <row r="61988" customFormat="false" ht="12" hidden="false" customHeight="false" outlineLevel="0" collapsed="false">
      <c r="BS61988" s="96" t="n">
        <f aca="false">BR61988-2.5</f>
        <v>-2.5</v>
      </c>
    </row>
    <row r="61989" customFormat="false" ht="12" hidden="false" customHeight="false" outlineLevel="0" collapsed="false">
      <c r="BS61989" s="96" t="n">
        <f aca="false">BR61989-2.5</f>
        <v>-2.5</v>
      </c>
    </row>
    <row r="61990" customFormat="false" ht="12" hidden="false" customHeight="false" outlineLevel="0" collapsed="false">
      <c r="BS61990" s="96" t="n">
        <f aca="false">BR61990-2.5</f>
        <v>-2.5</v>
      </c>
    </row>
    <row r="61991" customFormat="false" ht="12" hidden="false" customHeight="false" outlineLevel="0" collapsed="false">
      <c r="BS61991" s="96" t="n">
        <f aca="false">BR61991-2.5</f>
        <v>-2.5</v>
      </c>
    </row>
    <row r="61992" customFormat="false" ht="12" hidden="false" customHeight="false" outlineLevel="0" collapsed="false">
      <c r="BS61992" s="96" t="n">
        <f aca="false">BR61992-2.5</f>
        <v>-2.5</v>
      </c>
    </row>
    <row r="61993" customFormat="false" ht="12" hidden="false" customHeight="false" outlineLevel="0" collapsed="false">
      <c r="BS61993" s="96" t="n">
        <f aca="false">BR61993-2.5</f>
        <v>-2.5</v>
      </c>
    </row>
    <row r="61994" customFormat="false" ht="12" hidden="false" customHeight="false" outlineLevel="0" collapsed="false">
      <c r="BS61994" s="96" t="n">
        <f aca="false">BR61994-2.5</f>
        <v>-2.5</v>
      </c>
    </row>
    <row r="61995" customFormat="false" ht="12" hidden="false" customHeight="false" outlineLevel="0" collapsed="false">
      <c r="BS61995" s="96" t="n">
        <f aca="false">BR61995-2.5</f>
        <v>-2.5</v>
      </c>
    </row>
    <row r="61996" customFormat="false" ht="12" hidden="false" customHeight="false" outlineLevel="0" collapsed="false">
      <c r="BS61996" s="96" t="n">
        <f aca="false">BR61996-2.5</f>
        <v>-2.5</v>
      </c>
    </row>
    <row r="61997" customFormat="false" ht="12" hidden="false" customHeight="false" outlineLevel="0" collapsed="false">
      <c r="BS61997" s="96" t="n">
        <f aca="false">BR61997-2.5</f>
        <v>-2.5</v>
      </c>
    </row>
    <row r="61998" customFormat="false" ht="12" hidden="false" customHeight="false" outlineLevel="0" collapsed="false">
      <c r="BS61998" s="96" t="n">
        <f aca="false">BR61998-2.5</f>
        <v>-2.5</v>
      </c>
    </row>
    <row r="61999" customFormat="false" ht="12" hidden="false" customHeight="false" outlineLevel="0" collapsed="false">
      <c r="BS61999" s="96" t="n">
        <f aca="false">BR61999-2.5</f>
        <v>-2.5</v>
      </c>
    </row>
    <row r="62000" customFormat="false" ht="12" hidden="false" customHeight="false" outlineLevel="0" collapsed="false">
      <c r="BS62000" s="96" t="n">
        <f aca="false">BR62000-2.5</f>
        <v>-2.5</v>
      </c>
    </row>
    <row r="62001" customFormat="false" ht="12" hidden="false" customHeight="false" outlineLevel="0" collapsed="false">
      <c r="BS62001" s="96" t="n">
        <f aca="false">BR62001-2.5</f>
        <v>-2.5</v>
      </c>
    </row>
    <row r="62002" customFormat="false" ht="12" hidden="false" customHeight="false" outlineLevel="0" collapsed="false">
      <c r="BS62002" s="96" t="n">
        <f aca="false">BR62002-2.5</f>
        <v>-2.5</v>
      </c>
    </row>
    <row r="62003" customFormat="false" ht="12" hidden="false" customHeight="false" outlineLevel="0" collapsed="false">
      <c r="BS62003" s="96" t="n">
        <f aca="false">BR62003-2.5</f>
        <v>-2.5</v>
      </c>
    </row>
    <row r="62004" customFormat="false" ht="12" hidden="false" customHeight="false" outlineLevel="0" collapsed="false">
      <c r="BS62004" s="96" t="n">
        <f aca="false">BR62004-2.5</f>
        <v>-2.5</v>
      </c>
    </row>
    <row r="62005" customFormat="false" ht="12" hidden="false" customHeight="false" outlineLevel="0" collapsed="false">
      <c r="BS62005" s="96" t="n">
        <f aca="false">BR62005-2.5</f>
        <v>-2.5</v>
      </c>
    </row>
    <row r="62006" customFormat="false" ht="12" hidden="false" customHeight="false" outlineLevel="0" collapsed="false">
      <c r="BS62006" s="96" t="n">
        <f aca="false">BR62006-2.5</f>
        <v>-2.5</v>
      </c>
    </row>
    <row r="62007" customFormat="false" ht="12" hidden="false" customHeight="false" outlineLevel="0" collapsed="false">
      <c r="BS62007" s="96" t="n">
        <f aca="false">BR62007-2.5</f>
        <v>-2.5</v>
      </c>
    </row>
    <row r="62008" customFormat="false" ht="12" hidden="false" customHeight="false" outlineLevel="0" collapsed="false">
      <c r="BS62008" s="96" t="n">
        <f aca="false">BR62008-2.5</f>
        <v>-2.5</v>
      </c>
    </row>
    <row r="62009" customFormat="false" ht="12" hidden="false" customHeight="false" outlineLevel="0" collapsed="false">
      <c r="BS62009" s="96" t="n">
        <f aca="false">BR62009-2.5</f>
        <v>-2.5</v>
      </c>
    </row>
    <row r="62010" customFormat="false" ht="12" hidden="false" customHeight="false" outlineLevel="0" collapsed="false">
      <c r="BS62010" s="96" t="n">
        <f aca="false">BR62010-2.5</f>
        <v>-2.5</v>
      </c>
    </row>
    <row r="62011" customFormat="false" ht="12" hidden="false" customHeight="false" outlineLevel="0" collapsed="false">
      <c r="BS62011" s="96" t="n">
        <f aca="false">BR62011-2.5</f>
        <v>-2.5</v>
      </c>
    </row>
    <row r="62012" customFormat="false" ht="12" hidden="false" customHeight="false" outlineLevel="0" collapsed="false">
      <c r="BS62012" s="96" t="n">
        <f aca="false">BR62012-2.5</f>
        <v>-2.5</v>
      </c>
    </row>
    <row r="62013" customFormat="false" ht="12" hidden="false" customHeight="false" outlineLevel="0" collapsed="false">
      <c r="BS62013" s="96" t="n">
        <f aca="false">BR62013-2.5</f>
        <v>-2.5</v>
      </c>
    </row>
    <row r="62014" customFormat="false" ht="12" hidden="false" customHeight="false" outlineLevel="0" collapsed="false">
      <c r="BS62014" s="96" t="n">
        <f aca="false">BR62014-2.5</f>
        <v>-2.5</v>
      </c>
    </row>
    <row r="62015" customFormat="false" ht="12" hidden="false" customHeight="false" outlineLevel="0" collapsed="false">
      <c r="BS62015" s="96" t="n">
        <f aca="false">BR62015-2.5</f>
        <v>-2.5</v>
      </c>
    </row>
    <row r="62016" customFormat="false" ht="12" hidden="false" customHeight="false" outlineLevel="0" collapsed="false">
      <c r="BS62016" s="96" t="n">
        <f aca="false">BR62016-2.5</f>
        <v>-2.5</v>
      </c>
    </row>
    <row r="62017" customFormat="false" ht="12" hidden="false" customHeight="false" outlineLevel="0" collapsed="false">
      <c r="BS62017" s="96" t="n">
        <f aca="false">BR62017-2.5</f>
        <v>-2.5</v>
      </c>
    </row>
    <row r="62018" customFormat="false" ht="12" hidden="false" customHeight="false" outlineLevel="0" collapsed="false">
      <c r="BS62018" s="96" t="n">
        <f aca="false">BR62018-2.5</f>
        <v>-2.5</v>
      </c>
    </row>
    <row r="62019" customFormat="false" ht="12" hidden="false" customHeight="false" outlineLevel="0" collapsed="false">
      <c r="BS62019" s="96" t="n">
        <f aca="false">BR62019-2.5</f>
        <v>-2.5</v>
      </c>
    </row>
    <row r="62020" customFormat="false" ht="12" hidden="false" customHeight="false" outlineLevel="0" collapsed="false">
      <c r="BS62020" s="96" t="n">
        <f aca="false">BR62020-2.5</f>
        <v>-2.5</v>
      </c>
    </row>
    <row r="62021" customFormat="false" ht="12" hidden="false" customHeight="false" outlineLevel="0" collapsed="false">
      <c r="BS62021" s="96" t="n">
        <f aca="false">BR62021-2.5</f>
        <v>-2.5</v>
      </c>
    </row>
    <row r="62022" customFormat="false" ht="12" hidden="false" customHeight="false" outlineLevel="0" collapsed="false">
      <c r="BS62022" s="96" t="n">
        <f aca="false">BR62022-2.5</f>
        <v>-2.5</v>
      </c>
    </row>
    <row r="62023" customFormat="false" ht="12" hidden="false" customHeight="false" outlineLevel="0" collapsed="false">
      <c r="BS62023" s="96" t="n">
        <f aca="false">BR62023-2.5</f>
        <v>-2.5</v>
      </c>
    </row>
    <row r="62024" customFormat="false" ht="12" hidden="false" customHeight="false" outlineLevel="0" collapsed="false">
      <c r="BS62024" s="96" t="n">
        <f aca="false">BR62024-2.5</f>
        <v>-2.5</v>
      </c>
    </row>
    <row r="62025" customFormat="false" ht="12" hidden="false" customHeight="false" outlineLevel="0" collapsed="false">
      <c r="BS62025" s="96" t="n">
        <f aca="false">BR62025-2.5</f>
        <v>-2.5</v>
      </c>
    </row>
    <row r="62026" customFormat="false" ht="12" hidden="false" customHeight="false" outlineLevel="0" collapsed="false">
      <c r="BS62026" s="96" t="n">
        <f aca="false">BR62026-2.5</f>
        <v>-2.5</v>
      </c>
    </row>
    <row r="62027" customFormat="false" ht="12" hidden="false" customHeight="false" outlineLevel="0" collapsed="false">
      <c r="BS62027" s="96" t="n">
        <f aca="false">BR62027-2.5</f>
        <v>-2.5</v>
      </c>
    </row>
    <row r="62028" customFormat="false" ht="12" hidden="false" customHeight="false" outlineLevel="0" collapsed="false">
      <c r="BS62028" s="96" t="n">
        <f aca="false">BR62028-2.5</f>
        <v>-2.5</v>
      </c>
    </row>
    <row r="62029" customFormat="false" ht="12" hidden="false" customHeight="false" outlineLevel="0" collapsed="false">
      <c r="BS62029" s="96" t="n">
        <f aca="false">BR62029-2.5</f>
        <v>-2.5</v>
      </c>
    </row>
    <row r="62030" customFormat="false" ht="12" hidden="false" customHeight="false" outlineLevel="0" collapsed="false">
      <c r="BS62030" s="96" t="n">
        <f aca="false">BR62030-2.5</f>
        <v>-2.5</v>
      </c>
    </row>
    <row r="62031" customFormat="false" ht="12" hidden="false" customHeight="false" outlineLevel="0" collapsed="false">
      <c r="BS62031" s="96" t="n">
        <f aca="false">BR62031-2.5</f>
        <v>-2.5</v>
      </c>
    </row>
    <row r="62032" customFormat="false" ht="12" hidden="false" customHeight="false" outlineLevel="0" collapsed="false">
      <c r="BS62032" s="96" t="n">
        <f aca="false">BR62032-2.5</f>
        <v>-2.5</v>
      </c>
    </row>
    <row r="62033" customFormat="false" ht="12" hidden="false" customHeight="false" outlineLevel="0" collapsed="false">
      <c r="BS62033" s="96" t="n">
        <f aca="false">BR62033-2.5</f>
        <v>-2.5</v>
      </c>
    </row>
    <row r="62034" customFormat="false" ht="12" hidden="false" customHeight="false" outlineLevel="0" collapsed="false">
      <c r="BS62034" s="96" t="n">
        <f aca="false">BR62034-2.5</f>
        <v>-2.5</v>
      </c>
    </row>
    <row r="62035" customFormat="false" ht="12" hidden="false" customHeight="false" outlineLevel="0" collapsed="false">
      <c r="BS62035" s="96" t="n">
        <f aca="false">BR62035-2.5</f>
        <v>-2.5</v>
      </c>
    </row>
    <row r="62036" customFormat="false" ht="12" hidden="false" customHeight="false" outlineLevel="0" collapsed="false">
      <c r="BS62036" s="96" t="n">
        <f aca="false">BR62036-2.5</f>
        <v>-2.5</v>
      </c>
    </row>
    <row r="62037" customFormat="false" ht="12" hidden="false" customHeight="false" outlineLevel="0" collapsed="false">
      <c r="BS62037" s="96" t="n">
        <f aca="false">BR62037-2.5</f>
        <v>-2.5</v>
      </c>
    </row>
    <row r="62038" customFormat="false" ht="12" hidden="false" customHeight="false" outlineLevel="0" collapsed="false">
      <c r="BS62038" s="96" t="n">
        <f aca="false">BR62038-2.5</f>
        <v>-2.5</v>
      </c>
    </row>
    <row r="62039" customFormat="false" ht="12" hidden="false" customHeight="false" outlineLevel="0" collapsed="false">
      <c r="BS62039" s="96" t="n">
        <f aca="false">BR62039-2.5</f>
        <v>-2.5</v>
      </c>
    </row>
    <row r="62040" customFormat="false" ht="12" hidden="false" customHeight="false" outlineLevel="0" collapsed="false">
      <c r="BS62040" s="96" t="n">
        <f aca="false">BR62040-2.5</f>
        <v>-2.5</v>
      </c>
    </row>
    <row r="62041" customFormat="false" ht="12" hidden="false" customHeight="false" outlineLevel="0" collapsed="false">
      <c r="BS62041" s="96" t="n">
        <f aca="false">BR62041-2.5</f>
        <v>-2.5</v>
      </c>
    </row>
    <row r="62042" customFormat="false" ht="12" hidden="false" customHeight="false" outlineLevel="0" collapsed="false">
      <c r="BS62042" s="96" t="n">
        <f aca="false">BR62042-2.5</f>
        <v>-2.5</v>
      </c>
    </row>
    <row r="62043" customFormat="false" ht="12" hidden="false" customHeight="false" outlineLevel="0" collapsed="false">
      <c r="BS62043" s="96" t="n">
        <f aca="false">BR62043-2.5</f>
        <v>-2.5</v>
      </c>
    </row>
    <row r="62044" customFormat="false" ht="12" hidden="false" customHeight="false" outlineLevel="0" collapsed="false">
      <c r="BS62044" s="96" t="n">
        <f aca="false">BR62044-2.5</f>
        <v>-2.5</v>
      </c>
    </row>
    <row r="62045" customFormat="false" ht="12" hidden="false" customHeight="false" outlineLevel="0" collapsed="false">
      <c r="BS62045" s="96" t="n">
        <f aca="false">BR62045-2.5</f>
        <v>-2.5</v>
      </c>
    </row>
    <row r="62046" customFormat="false" ht="12" hidden="false" customHeight="false" outlineLevel="0" collapsed="false">
      <c r="BS62046" s="96" t="n">
        <f aca="false">BR62046-2.5</f>
        <v>-2.5</v>
      </c>
    </row>
    <row r="62047" customFormat="false" ht="12" hidden="false" customHeight="false" outlineLevel="0" collapsed="false">
      <c r="BS62047" s="96" t="n">
        <f aca="false">BR62047-2.5</f>
        <v>-2.5</v>
      </c>
    </row>
    <row r="62048" customFormat="false" ht="12" hidden="false" customHeight="false" outlineLevel="0" collapsed="false">
      <c r="BS62048" s="96" t="n">
        <f aca="false">BR62048-2.5</f>
        <v>-2.5</v>
      </c>
    </row>
    <row r="62049" customFormat="false" ht="12" hidden="false" customHeight="false" outlineLevel="0" collapsed="false">
      <c r="BS62049" s="96" t="n">
        <f aca="false">BR62049-2.5</f>
        <v>-2.5</v>
      </c>
    </row>
    <row r="62050" customFormat="false" ht="12" hidden="false" customHeight="false" outlineLevel="0" collapsed="false">
      <c r="BS62050" s="96" t="n">
        <f aca="false">BR62050-2.5</f>
        <v>-2.5</v>
      </c>
    </row>
    <row r="62051" customFormat="false" ht="12" hidden="false" customHeight="false" outlineLevel="0" collapsed="false">
      <c r="BS62051" s="96" t="n">
        <f aca="false">BR62051-2.5</f>
        <v>-2.5</v>
      </c>
    </row>
    <row r="62052" customFormat="false" ht="12" hidden="false" customHeight="false" outlineLevel="0" collapsed="false">
      <c r="BS62052" s="96" t="n">
        <f aca="false">BR62052-2.5</f>
        <v>-2.5</v>
      </c>
    </row>
    <row r="62053" customFormat="false" ht="12" hidden="false" customHeight="false" outlineLevel="0" collapsed="false">
      <c r="BS62053" s="96" t="n">
        <f aca="false">BR62053-2.5</f>
        <v>-2.5</v>
      </c>
    </row>
    <row r="62054" customFormat="false" ht="12" hidden="false" customHeight="false" outlineLevel="0" collapsed="false">
      <c r="BS62054" s="96" t="n">
        <f aca="false">BR62054-2.5</f>
        <v>-2.5</v>
      </c>
    </row>
    <row r="62055" customFormat="false" ht="12" hidden="false" customHeight="false" outlineLevel="0" collapsed="false">
      <c r="BS62055" s="96" t="n">
        <f aca="false">BR62055-2.5</f>
        <v>-2.5</v>
      </c>
    </row>
    <row r="62056" customFormat="false" ht="12" hidden="false" customHeight="false" outlineLevel="0" collapsed="false">
      <c r="BS62056" s="96" t="n">
        <f aca="false">BR62056-2.5</f>
        <v>-2.5</v>
      </c>
    </row>
    <row r="62057" customFormat="false" ht="12" hidden="false" customHeight="false" outlineLevel="0" collapsed="false">
      <c r="BS62057" s="96" t="n">
        <f aca="false">BR62057-2.5</f>
        <v>-2.5</v>
      </c>
    </row>
    <row r="62058" customFormat="false" ht="12" hidden="false" customHeight="false" outlineLevel="0" collapsed="false">
      <c r="BS62058" s="96" t="n">
        <f aca="false">BR62058-2.5</f>
        <v>-2.5</v>
      </c>
    </row>
    <row r="62059" customFormat="false" ht="12" hidden="false" customHeight="false" outlineLevel="0" collapsed="false">
      <c r="BS62059" s="96" t="n">
        <f aca="false">BR62059-2.5</f>
        <v>-2.5</v>
      </c>
    </row>
    <row r="62060" customFormat="false" ht="12" hidden="false" customHeight="false" outlineLevel="0" collapsed="false">
      <c r="BS62060" s="96" t="n">
        <f aca="false">BR62060-2.5</f>
        <v>-2.5</v>
      </c>
    </row>
    <row r="62061" customFormat="false" ht="12" hidden="false" customHeight="false" outlineLevel="0" collapsed="false">
      <c r="BS62061" s="96" t="n">
        <f aca="false">BR62061-2.5</f>
        <v>-2.5</v>
      </c>
    </row>
    <row r="62062" customFormat="false" ht="12" hidden="false" customHeight="false" outlineLevel="0" collapsed="false">
      <c r="BS62062" s="96" t="n">
        <f aca="false">BR62062-2.5</f>
        <v>-2.5</v>
      </c>
    </row>
    <row r="62063" customFormat="false" ht="12" hidden="false" customHeight="false" outlineLevel="0" collapsed="false">
      <c r="BS62063" s="96" t="n">
        <f aca="false">BR62063-2.5</f>
        <v>-2.5</v>
      </c>
    </row>
    <row r="62064" customFormat="false" ht="12" hidden="false" customHeight="false" outlineLevel="0" collapsed="false">
      <c r="BS62064" s="96" t="n">
        <f aca="false">BR62064-2.5</f>
        <v>-2.5</v>
      </c>
    </row>
    <row r="62065" customFormat="false" ht="12" hidden="false" customHeight="false" outlineLevel="0" collapsed="false">
      <c r="BS62065" s="96" t="n">
        <f aca="false">BR62065-2.5</f>
        <v>-2.5</v>
      </c>
    </row>
    <row r="62066" customFormat="false" ht="12" hidden="false" customHeight="false" outlineLevel="0" collapsed="false">
      <c r="BS62066" s="96" t="n">
        <f aca="false">BR62066-2.5</f>
        <v>-2.5</v>
      </c>
    </row>
    <row r="62067" customFormat="false" ht="12" hidden="false" customHeight="false" outlineLevel="0" collapsed="false">
      <c r="BS62067" s="96" t="n">
        <f aca="false">BR62067-2.5</f>
        <v>-2.5</v>
      </c>
    </row>
    <row r="62068" customFormat="false" ht="12" hidden="false" customHeight="false" outlineLevel="0" collapsed="false">
      <c r="BS62068" s="96" t="n">
        <f aca="false">BR62068-2.5</f>
        <v>-2.5</v>
      </c>
    </row>
    <row r="62069" customFormat="false" ht="12" hidden="false" customHeight="false" outlineLevel="0" collapsed="false">
      <c r="BS62069" s="96" t="n">
        <f aca="false">BR62069-2.5</f>
        <v>-2.5</v>
      </c>
    </row>
    <row r="62070" customFormat="false" ht="12" hidden="false" customHeight="false" outlineLevel="0" collapsed="false">
      <c r="BS62070" s="96" t="n">
        <f aca="false">BR62070-2.5</f>
        <v>-2.5</v>
      </c>
    </row>
    <row r="62071" customFormat="false" ht="12" hidden="false" customHeight="false" outlineLevel="0" collapsed="false">
      <c r="BS62071" s="96" t="n">
        <f aca="false">BR62071-2.5</f>
        <v>-2.5</v>
      </c>
    </row>
    <row r="62072" customFormat="false" ht="12" hidden="false" customHeight="false" outlineLevel="0" collapsed="false">
      <c r="BS62072" s="96" t="n">
        <f aca="false">BR62072-2.5</f>
        <v>-2.5</v>
      </c>
    </row>
    <row r="62073" customFormat="false" ht="12" hidden="false" customHeight="false" outlineLevel="0" collapsed="false">
      <c r="BS62073" s="96" t="n">
        <f aca="false">BR62073-2.5</f>
        <v>-2.5</v>
      </c>
    </row>
    <row r="62074" customFormat="false" ht="12" hidden="false" customHeight="false" outlineLevel="0" collapsed="false">
      <c r="BS62074" s="96" t="n">
        <f aca="false">BR62074-2.5</f>
        <v>-2.5</v>
      </c>
    </row>
    <row r="62075" customFormat="false" ht="12" hidden="false" customHeight="false" outlineLevel="0" collapsed="false">
      <c r="BS62075" s="96" t="n">
        <f aca="false">BR62075-2.5</f>
        <v>-2.5</v>
      </c>
    </row>
    <row r="62076" customFormat="false" ht="12" hidden="false" customHeight="false" outlineLevel="0" collapsed="false">
      <c r="BS62076" s="96" t="n">
        <f aca="false">BR62076-2.5</f>
        <v>-2.5</v>
      </c>
    </row>
    <row r="62077" customFormat="false" ht="12" hidden="false" customHeight="false" outlineLevel="0" collapsed="false">
      <c r="BS62077" s="96" t="n">
        <f aca="false">BR62077-2.5</f>
        <v>-2.5</v>
      </c>
    </row>
    <row r="62078" customFormat="false" ht="12" hidden="false" customHeight="false" outlineLevel="0" collapsed="false">
      <c r="BS62078" s="96" t="n">
        <f aca="false">BR62078-2.5</f>
        <v>-2.5</v>
      </c>
    </row>
    <row r="62079" customFormat="false" ht="12" hidden="false" customHeight="false" outlineLevel="0" collapsed="false">
      <c r="BS62079" s="96" t="n">
        <f aca="false">BR62079-2.5</f>
        <v>-2.5</v>
      </c>
    </row>
    <row r="62080" customFormat="false" ht="12" hidden="false" customHeight="false" outlineLevel="0" collapsed="false">
      <c r="BS62080" s="96" t="n">
        <f aca="false">BR62080-2.5</f>
        <v>-2.5</v>
      </c>
    </row>
    <row r="62081" customFormat="false" ht="12" hidden="false" customHeight="false" outlineLevel="0" collapsed="false">
      <c r="BS62081" s="96" t="n">
        <f aca="false">BR62081-2.5</f>
        <v>-2.5</v>
      </c>
    </row>
    <row r="62082" customFormat="false" ht="12" hidden="false" customHeight="false" outlineLevel="0" collapsed="false">
      <c r="BS62082" s="96" t="n">
        <f aca="false">BR62082-2.5</f>
        <v>-2.5</v>
      </c>
    </row>
    <row r="62083" customFormat="false" ht="12" hidden="false" customHeight="false" outlineLevel="0" collapsed="false">
      <c r="BS62083" s="96" t="n">
        <f aca="false">BR62083-2.5</f>
        <v>-2.5</v>
      </c>
    </row>
    <row r="62084" customFormat="false" ht="12" hidden="false" customHeight="false" outlineLevel="0" collapsed="false">
      <c r="BS62084" s="96" t="n">
        <f aca="false">BR62084-2.5</f>
        <v>-2.5</v>
      </c>
    </row>
    <row r="62085" customFormat="false" ht="12" hidden="false" customHeight="false" outlineLevel="0" collapsed="false">
      <c r="BS62085" s="96" t="n">
        <f aca="false">BR62085-2.5</f>
        <v>-2.5</v>
      </c>
    </row>
    <row r="62086" customFormat="false" ht="12" hidden="false" customHeight="false" outlineLevel="0" collapsed="false">
      <c r="BS62086" s="96" t="n">
        <f aca="false">BR62086-2.5</f>
        <v>-2.5</v>
      </c>
    </row>
    <row r="62087" customFormat="false" ht="12" hidden="false" customHeight="false" outlineLevel="0" collapsed="false">
      <c r="BS62087" s="96" t="n">
        <f aca="false">BR62087-2.5</f>
        <v>-2.5</v>
      </c>
    </row>
    <row r="62088" customFormat="false" ht="12" hidden="false" customHeight="false" outlineLevel="0" collapsed="false">
      <c r="BS62088" s="96" t="n">
        <f aca="false">BR62088-2.5</f>
        <v>-2.5</v>
      </c>
    </row>
    <row r="62089" customFormat="false" ht="12" hidden="false" customHeight="false" outlineLevel="0" collapsed="false">
      <c r="BS62089" s="96" t="n">
        <f aca="false">BR62089-2.5</f>
        <v>-2.5</v>
      </c>
    </row>
    <row r="62090" customFormat="false" ht="12" hidden="false" customHeight="false" outlineLevel="0" collapsed="false">
      <c r="BS62090" s="96" t="n">
        <f aca="false">BR62090-2.5</f>
        <v>-2.5</v>
      </c>
    </row>
    <row r="62091" customFormat="false" ht="12" hidden="false" customHeight="false" outlineLevel="0" collapsed="false">
      <c r="BS62091" s="96" t="n">
        <f aca="false">BR62091-2.5</f>
        <v>-2.5</v>
      </c>
    </row>
    <row r="62092" customFormat="false" ht="12" hidden="false" customHeight="false" outlineLevel="0" collapsed="false">
      <c r="BS62092" s="96" t="n">
        <f aca="false">BR62092-2.5</f>
        <v>-2.5</v>
      </c>
    </row>
    <row r="62093" customFormat="false" ht="12" hidden="false" customHeight="false" outlineLevel="0" collapsed="false">
      <c r="BS62093" s="96" t="n">
        <f aca="false">BR62093-2.5</f>
        <v>-2.5</v>
      </c>
    </row>
    <row r="62094" customFormat="false" ht="12" hidden="false" customHeight="false" outlineLevel="0" collapsed="false">
      <c r="BS62094" s="96" t="n">
        <f aca="false">BR62094-2.5</f>
        <v>-2.5</v>
      </c>
    </row>
    <row r="62095" customFormat="false" ht="12" hidden="false" customHeight="false" outlineLevel="0" collapsed="false">
      <c r="BS62095" s="96" t="n">
        <f aca="false">BR62095-2.5</f>
        <v>-2.5</v>
      </c>
    </row>
    <row r="62096" customFormat="false" ht="12" hidden="false" customHeight="false" outlineLevel="0" collapsed="false">
      <c r="BS62096" s="96" t="n">
        <f aca="false">BR62096-2.5</f>
        <v>-2.5</v>
      </c>
    </row>
    <row r="62097" customFormat="false" ht="12" hidden="false" customHeight="false" outlineLevel="0" collapsed="false">
      <c r="BS62097" s="96" t="n">
        <f aca="false">BR62097-2.5</f>
        <v>-2.5</v>
      </c>
    </row>
    <row r="62098" customFormat="false" ht="12" hidden="false" customHeight="false" outlineLevel="0" collapsed="false">
      <c r="BS62098" s="96" t="n">
        <f aca="false">BR62098-2.5</f>
        <v>-2.5</v>
      </c>
    </row>
    <row r="62099" customFormat="false" ht="12" hidden="false" customHeight="false" outlineLevel="0" collapsed="false">
      <c r="BS62099" s="96" t="n">
        <f aca="false">BR62099-2.5</f>
        <v>-2.5</v>
      </c>
    </row>
    <row r="62100" customFormat="false" ht="12" hidden="false" customHeight="false" outlineLevel="0" collapsed="false">
      <c r="BS62100" s="96" t="n">
        <f aca="false">BR62100-2.5</f>
        <v>-2.5</v>
      </c>
    </row>
    <row r="62101" customFormat="false" ht="12" hidden="false" customHeight="false" outlineLevel="0" collapsed="false">
      <c r="BS62101" s="96" t="n">
        <f aca="false">BR62101-2.5</f>
        <v>-2.5</v>
      </c>
    </row>
    <row r="62102" customFormat="false" ht="12" hidden="false" customHeight="false" outlineLevel="0" collapsed="false">
      <c r="BS62102" s="96" t="n">
        <f aca="false">BR62102-2.5</f>
        <v>-2.5</v>
      </c>
    </row>
    <row r="62103" customFormat="false" ht="12" hidden="false" customHeight="false" outlineLevel="0" collapsed="false">
      <c r="BS62103" s="96" t="n">
        <f aca="false">BR62103-2.5</f>
        <v>-2.5</v>
      </c>
    </row>
    <row r="62104" customFormat="false" ht="12" hidden="false" customHeight="false" outlineLevel="0" collapsed="false">
      <c r="BS62104" s="96" t="n">
        <f aca="false">BR62104-2.5</f>
        <v>-2.5</v>
      </c>
    </row>
    <row r="62105" customFormat="false" ht="12" hidden="false" customHeight="false" outlineLevel="0" collapsed="false">
      <c r="BS62105" s="96" t="n">
        <f aca="false">BR62105-2.5</f>
        <v>-2.5</v>
      </c>
    </row>
    <row r="62106" customFormat="false" ht="12" hidden="false" customHeight="false" outlineLevel="0" collapsed="false">
      <c r="BS62106" s="96" t="n">
        <f aca="false">BR62106-2.5</f>
        <v>-2.5</v>
      </c>
    </row>
    <row r="62107" customFormat="false" ht="12" hidden="false" customHeight="false" outlineLevel="0" collapsed="false">
      <c r="BS62107" s="96" t="n">
        <f aca="false">BR62107-2.5</f>
        <v>-2.5</v>
      </c>
    </row>
    <row r="62108" customFormat="false" ht="12" hidden="false" customHeight="false" outlineLevel="0" collapsed="false">
      <c r="BS62108" s="96" t="n">
        <f aca="false">BR62108-2.5</f>
        <v>-2.5</v>
      </c>
    </row>
    <row r="62109" customFormat="false" ht="12" hidden="false" customHeight="false" outlineLevel="0" collapsed="false">
      <c r="BS62109" s="96" t="n">
        <f aca="false">BR62109-2.5</f>
        <v>-2.5</v>
      </c>
    </row>
    <row r="62110" customFormat="false" ht="12" hidden="false" customHeight="false" outlineLevel="0" collapsed="false">
      <c r="BS62110" s="96" t="n">
        <f aca="false">BR62110-2.5</f>
        <v>-2.5</v>
      </c>
    </row>
    <row r="62111" customFormat="false" ht="12" hidden="false" customHeight="false" outlineLevel="0" collapsed="false">
      <c r="BS62111" s="96" t="n">
        <f aca="false">BR62111-2.5</f>
        <v>-2.5</v>
      </c>
    </row>
    <row r="62112" customFormat="false" ht="12" hidden="false" customHeight="false" outlineLevel="0" collapsed="false">
      <c r="BS62112" s="96" t="n">
        <f aca="false">BR62112-2.5</f>
        <v>-2.5</v>
      </c>
    </row>
    <row r="62113" customFormat="false" ht="12" hidden="false" customHeight="false" outlineLevel="0" collapsed="false">
      <c r="BS62113" s="96" t="n">
        <f aca="false">BR62113-2.5</f>
        <v>-2.5</v>
      </c>
    </row>
    <row r="62114" customFormat="false" ht="12" hidden="false" customHeight="false" outlineLevel="0" collapsed="false">
      <c r="BS62114" s="96" t="n">
        <f aca="false">BR62114-2.5</f>
        <v>-2.5</v>
      </c>
    </row>
    <row r="62115" customFormat="false" ht="12" hidden="false" customHeight="false" outlineLevel="0" collapsed="false">
      <c r="BS62115" s="96" t="n">
        <f aca="false">BR62115-2.5</f>
        <v>-2.5</v>
      </c>
    </row>
    <row r="62116" customFormat="false" ht="12" hidden="false" customHeight="false" outlineLevel="0" collapsed="false">
      <c r="BS62116" s="96" t="n">
        <f aca="false">BR62116-2.5</f>
        <v>-2.5</v>
      </c>
    </row>
    <row r="62117" customFormat="false" ht="12" hidden="false" customHeight="false" outlineLevel="0" collapsed="false">
      <c r="BS62117" s="96" t="n">
        <f aca="false">BR62117-2.5</f>
        <v>-2.5</v>
      </c>
    </row>
    <row r="62118" customFormat="false" ht="12" hidden="false" customHeight="false" outlineLevel="0" collapsed="false">
      <c r="BS62118" s="96" t="n">
        <f aca="false">BR62118-2.5</f>
        <v>-2.5</v>
      </c>
    </row>
    <row r="62119" customFormat="false" ht="12" hidden="false" customHeight="false" outlineLevel="0" collapsed="false">
      <c r="BS62119" s="96" t="n">
        <f aca="false">BR62119-2.5</f>
        <v>-2.5</v>
      </c>
    </row>
    <row r="62120" customFormat="false" ht="12" hidden="false" customHeight="false" outlineLevel="0" collapsed="false">
      <c r="BS62120" s="96" t="n">
        <f aca="false">BR62120-2.5</f>
        <v>-2.5</v>
      </c>
    </row>
    <row r="62121" customFormat="false" ht="12" hidden="false" customHeight="false" outlineLevel="0" collapsed="false">
      <c r="BS62121" s="96" t="n">
        <f aca="false">BR62121-2.5</f>
        <v>-2.5</v>
      </c>
    </row>
    <row r="62122" customFormat="false" ht="12" hidden="false" customHeight="false" outlineLevel="0" collapsed="false">
      <c r="BS62122" s="96" t="n">
        <f aca="false">BR62122-2.5</f>
        <v>-2.5</v>
      </c>
    </row>
    <row r="62123" customFormat="false" ht="12" hidden="false" customHeight="false" outlineLevel="0" collapsed="false">
      <c r="BS62123" s="96" t="n">
        <f aca="false">BR62123-2.5</f>
        <v>-2.5</v>
      </c>
    </row>
    <row r="62124" customFormat="false" ht="12" hidden="false" customHeight="false" outlineLevel="0" collapsed="false">
      <c r="BS62124" s="96" t="n">
        <f aca="false">BR62124-2.5</f>
        <v>-2.5</v>
      </c>
    </row>
    <row r="62125" customFormat="false" ht="12" hidden="false" customHeight="false" outlineLevel="0" collapsed="false">
      <c r="BS62125" s="96" t="n">
        <f aca="false">BR62125-2.5</f>
        <v>-2.5</v>
      </c>
    </row>
    <row r="62126" customFormat="false" ht="12" hidden="false" customHeight="false" outlineLevel="0" collapsed="false">
      <c r="BS62126" s="96" t="n">
        <f aca="false">BR62126-2.5</f>
        <v>-2.5</v>
      </c>
    </row>
    <row r="62127" customFormat="false" ht="12" hidden="false" customHeight="false" outlineLevel="0" collapsed="false">
      <c r="BS62127" s="96" t="n">
        <f aca="false">BR62127-2.5</f>
        <v>-2.5</v>
      </c>
    </row>
    <row r="62128" customFormat="false" ht="12" hidden="false" customHeight="false" outlineLevel="0" collapsed="false">
      <c r="BS62128" s="96" t="n">
        <f aca="false">BR62128-2.5</f>
        <v>-2.5</v>
      </c>
    </row>
    <row r="62129" customFormat="false" ht="12" hidden="false" customHeight="false" outlineLevel="0" collapsed="false">
      <c r="BS62129" s="96" t="n">
        <f aca="false">BR62129-2.5</f>
        <v>-2.5</v>
      </c>
    </row>
    <row r="62130" customFormat="false" ht="12" hidden="false" customHeight="false" outlineLevel="0" collapsed="false">
      <c r="BS62130" s="96" t="n">
        <f aca="false">BR62130-2.5</f>
        <v>-2.5</v>
      </c>
    </row>
    <row r="62131" customFormat="false" ht="12" hidden="false" customHeight="false" outlineLevel="0" collapsed="false">
      <c r="BS62131" s="96" t="n">
        <f aca="false">BR62131-2.5</f>
        <v>-2.5</v>
      </c>
    </row>
    <row r="62132" customFormat="false" ht="12" hidden="false" customHeight="false" outlineLevel="0" collapsed="false">
      <c r="BS62132" s="96" t="n">
        <f aca="false">BR62132-2.5</f>
        <v>-2.5</v>
      </c>
    </row>
    <row r="62133" customFormat="false" ht="12" hidden="false" customHeight="false" outlineLevel="0" collapsed="false">
      <c r="BS62133" s="96" t="n">
        <f aca="false">BR62133-2.5</f>
        <v>-2.5</v>
      </c>
    </row>
    <row r="62134" customFormat="false" ht="12" hidden="false" customHeight="false" outlineLevel="0" collapsed="false">
      <c r="BS62134" s="96" t="n">
        <f aca="false">BR62134-2.5</f>
        <v>-2.5</v>
      </c>
    </row>
    <row r="62135" customFormat="false" ht="12" hidden="false" customHeight="false" outlineLevel="0" collapsed="false">
      <c r="BS62135" s="96" t="n">
        <f aca="false">BR62135-2.5</f>
        <v>-2.5</v>
      </c>
    </row>
    <row r="62136" customFormat="false" ht="12" hidden="false" customHeight="false" outlineLevel="0" collapsed="false">
      <c r="BS62136" s="96" t="n">
        <f aca="false">BR62136-2.5</f>
        <v>-2.5</v>
      </c>
    </row>
    <row r="62137" customFormat="false" ht="12" hidden="false" customHeight="false" outlineLevel="0" collapsed="false">
      <c r="BS62137" s="96" t="n">
        <f aca="false">BR62137-2.5</f>
        <v>-2.5</v>
      </c>
    </row>
    <row r="62138" customFormat="false" ht="12" hidden="false" customHeight="false" outlineLevel="0" collapsed="false">
      <c r="BS62138" s="96" t="n">
        <f aca="false">BR62138-2.5</f>
        <v>-2.5</v>
      </c>
    </row>
    <row r="62139" customFormat="false" ht="12" hidden="false" customHeight="false" outlineLevel="0" collapsed="false">
      <c r="BS62139" s="96" t="n">
        <f aca="false">BR62139-2.5</f>
        <v>-2.5</v>
      </c>
    </row>
    <row r="62140" customFormat="false" ht="12" hidden="false" customHeight="false" outlineLevel="0" collapsed="false">
      <c r="BS62140" s="96" t="n">
        <f aca="false">BR62140-2.5</f>
        <v>-2.5</v>
      </c>
    </row>
    <row r="62141" customFormat="false" ht="12" hidden="false" customHeight="false" outlineLevel="0" collapsed="false">
      <c r="BS62141" s="96" t="n">
        <f aca="false">BR62141-2.5</f>
        <v>-2.5</v>
      </c>
    </row>
    <row r="62142" customFormat="false" ht="12" hidden="false" customHeight="false" outlineLevel="0" collapsed="false">
      <c r="BS62142" s="96" t="n">
        <f aca="false">BR62142-2.5</f>
        <v>-2.5</v>
      </c>
    </row>
    <row r="62143" customFormat="false" ht="12" hidden="false" customHeight="false" outlineLevel="0" collapsed="false">
      <c r="BS62143" s="96" t="n">
        <f aca="false">BR62143-2.5</f>
        <v>-2.5</v>
      </c>
    </row>
    <row r="62144" customFormat="false" ht="12" hidden="false" customHeight="false" outlineLevel="0" collapsed="false">
      <c r="BS62144" s="96" t="n">
        <f aca="false">BR62144-2.5</f>
        <v>-2.5</v>
      </c>
    </row>
    <row r="62145" customFormat="false" ht="12" hidden="false" customHeight="false" outlineLevel="0" collapsed="false">
      <c r="BS62145" s="96" t="n">
        <f aca="false">BR62145-2.5</f>
        <v>-2.5</v>
      </c>
    </row>
    <row r="62146" customFormat="false" ht="12" hidden="false" customHeight="false" outlineLevel="0" collapsed="false">
      <c r="BS62146" s="96" t="n">
        <f aca="false">BR62146-2.5</f>
        <v>-2.5</v>
      </c>
    </row>
    <row r="62147" customFormat="false" ht="12" hidden="false" customHeight="false" outlineLevel="0" collapsed="false">
      <c r="BS62147" s="96" t="n">
        <f aca="false">BR62147-2.5</f>
        <v>-2.5</v>
      </c>
    </row>
    <row r="62148" customFormat="false" ht="12" hidden="false" customHeight="false" outlineLevel="0" collapsed="false">
      <c r="BS62148" s="96" t="n">
        <f aca="false">BR62148-2.5</f>
        <v>-2.5</v>
      </c>
    </row>
    <row r="62149" customFormat="false" ht="12" hidden="false" customHeight="false" outlineLevel="0" collapsed="false">
      <c r="BS62149" s="96" t="n">
        <f aca="false">BR62149-2.5</f>
        <v>-2.5</v>
      </c>
    </row>
    <row r="62150" customFormat="false" ht="12" hidden="false" customHeight="false" outlineLevel="0" collapsed="false">
      <c r="BS62150" s="96" t="n">
        <f aca="false">BR62150-2.5</f>
        <v>-2.5</v>
      </c>
    </row>
    <row r="62151" customFormat="false" ht="12" hidden="false" customHeight="false" outlineLevel="0" collapsed="false">
      <c r="BS62151" s="96" t="n">
        <f aca="false">BR62151-2.5</f>
        <v>-2.5</v>
      </c>
    </row>
    <row r="62152" customFormat="false" ht="12" hidden="false" customHeight="false" outlineLevel="0" collapsed="false">
      <c r="BS62152" s="96" t="n">
        <f aca="false">BR62152-2.5</f>
        <v>-2.5</v>
      </c>
    </row>
    <row r="62153" customFormat="false" ht="12" hidden="false" customHeight="false" outlineLevel="0" collapsed="false">
      <c r="BS62153" s="96" t="n">
        <f aca="false">BR62153-2.5</f>
        <v>-2.5</v>
      </c>
    </row>
    <row r="62154" customFormat="false" ht="12" hidden="false" customHeight="false" outlineLevel="0" collapsed="false">
      <c r="BS62154" s="96" t="n">
        <f aca="false">BR62154-2.5</f>
        <v>-2.5</v>
      </c>
    </row>
    <row r="62155" customFormat="false" ht="12" hidden="false" customHeight="false" outlineLevel="0" collapsed="false">
      <c r="BS62155" s="96" t="n">
        <f aca="false">BR62155-2.5</f>
        <v>-2.5</v>
      </c>
    </row>
    <row r="62156" customFormat="false" ht="12" hidden="false" customHeight="false" outlineLevel="0" collapsed="false">
      <c r="BS62156" s="96" t="n">
        <f aca="false">BR62156-2.5</f>
        <v>-2.5</v>
      </c>
    </row>
    <row r="62157" customFormat="false" ht="12" hidden="false" customHeight="false" outlineLevel="0" collapsed="false">
      <c r="BS62157" s="96" t="n">
        <f aca="false">BR62157-2.5</f>
        <v>-2.5</v>
      </c>
    </row>
    <row r="62158" customFormat="false" ht="12" hidden="false" customHeight="false" outlineLevel="0" collapsed="false">
      <c r="BS62158" s="96" t="n">
        <f aca="false">BR62158-2.5</f>
        <v>-2.5</v>
      </c>
    </row>
    <row r="62159" customFormat="false" ht="12" hidden="false" customHeight="false" outlineLevel="0" collapsed="false">
      <c r="BS62159" s="96" t="n">
        <f aca="false">BR62159-2.5</f>
        <v>-2.5</v>
      </c>
    </row>
    <row r="62160" customFormat="false" ht="12" hidden="false" customHeight="false" outlineLevel="0" collapsed="false">
      <c r="BS62160" s="96" t="n">
        <f aca="false">BR62160-2.5</f>
        <v>-2.5</v>
      </c>
    </row>
    <row r="62161" customFormat="false" ht="12" hidden="false" customHeight="false" outlineLevel="0" collapsed="false">
      <c r="BS62161" s="96" t="n">
        <f aca="false">BR62161-2.5</f>
        <v>-2.5</v>
      </c>
    </row>
    <row r="62162" customFormat="false" ht="12" hidden="false" customHeight="false" outlineLevel="0" collapsed="false">
      <c r="BS62162" s="96" t="n">
        <f aca="false">BR62162-2.5</f>
        <v>-2.5</v>
      </c>
    </row>
    <row r="62163" customFormat="false" ht="12" hidden="false" customHeight="false" outlineLevel="0" collapsed="false">
      <c r="BS62163" s="96" t="n">
        <f aca="false">BR62163-2.5</f>
        <v>-2.5</v>
      </c>
    </row>
    <row r="62164" customFormat="false" ht="12" hidden="false" customHeight="false" outlineLevel="0" collapsed="false">
      <c r="BS62164" s="96" t="n">
        <f aca="false">BR62164-2.5</f>
        <v>-2.5</v>
      </c>
    </row>
    <row r="62165" customFormat="false" ht="12" hidden="false" customHeight="false" outlineLevel="0" collapsed="false">
      <c r="BS62165" s="96" t="n">
        <f aca="false">BR62165-2.5</f>
        <v>-2.5</v>
      </c>
    </row>
    <row r="62166" customFormat="false" ht="12" hidden="false" customHeight="false" outlineLevel="0" collapsed="false">
      <c r="BS62166" s="96" t="n">
        <f aca="false">BR62166-2.5</f>
        <v>-2.5</v>
      </c>
    </row>
    <row r="62167" customFormat="false" ht="12" hidden="false" customHeight="false" outlineLevel="0" collapsed="false">
      <c r="BS62167" s="96" t="n">
        <f aca="false">BR62167-2.5</f>
        <v>-2.5</v>
      </c>
    </row>
    <row r="62168" customFormat="false" ht="12" hidden="false" customHeight="false" outlineLevel="0" collapsed="false">
      <c r="BS62168" s="96" t="n">
        <f aca="false">BR62168-2.5</f>
        <v>-2.5</v>
      </c>
    </row>
    <row r="62169" customFormat="false" ht="12" hidden="false" customHeight="false" outlineLevel="0" collapsed="false">
      <c r="BS62169" s="96" t="n">
        <f aca="false">BR62169-2.5</f>
        <v>-2.5</v>
      </c>
    </row>
    <row r="62170" customFormat="false" ht="12" hidden="false" customHeight="false" outlineLevel="0" collapsed="false">
      <c r="BS62170" s="96" t="n">
        <f aca="false">BR62170-2.5</f>
        <v>-2.5</v>
      </c>
    </row>
    <row r="62171" customFormat="false" ht="12" hidden="false" customHeight="false" outlineLevel="0" collapsed="false">
      <c r="BS62171" s="96" t="n">
        <f aca="false">BR62171-2.5</f>
        <v>-2.5</v>
      </c>
    </row>
    <row r="62172" customFormat="false" ht="12" hidden="false" customHeight="false" outlineLevel="0" collapsed="false">
      <c r="BS62172" s="96" t="n">
        <f aca="false">BR62172-2.5</f>
        <v>-2.5</v>
      </c>
    </row>
    <row r="62173" customFormat="false" ht="12" hidden="false" customHeight="false" outlineLevel="0" collapsed="false">
      <c r="BS62173" s="96" t="n">
        <f aca="false">BR62173-2.5</f>
        <v>-2.5</v>
      </c>
    </row>
    <row r="62174" customFormat="false" ht="12" hidden="false" customHeight="false" outlineLevel="0" collapsed="false">
      <c r="BS62174" s="96" t="n">
        <f aca="false">BR62174-2.5</f>
        <v>-2.5</v>
      </c>
    </row>
    <row r="62175" customFormat="false" ht="12" hidden="false" customHeight="false" outlineLevel="0" collapsed="false">
      <c r="BS62175" s="96" t="n">
        <f aca="false">BR62175-2.5</f>
        <v>-2.5</v>
      </c>
    </row>
    <row r="62176" customFormat="false" ht="12" hidden="false" customHeight="false" outlineLevel="0" collapsed="false">
      <c r="BS62176" s="96" t="n">
        <f aca="false">BR62176-2.5</f>
        <v>-2.5</v>
      </c>
    </row>
    <row r="62177" customFormat="false" ht="12" hidden="false" customHeight="false" outlineLevel="0" collapsed="false">
      <c r="BS62177" s="96" t="n">
        <f aca="false">BR62177-2.5</f>
        <v>-2.5</v>
      </c>
    </row>
    <row r="62178" customFormat="false" ht="12" hidden="false" customHeight="false" outlineLevel="0" collapsed="false">
      <c r="BS62178" s="96" t="n">
        <f aca="false">BR62178-2.5</f>
        <v>-2.5</v>
      </c>
    </row>
    <row r="62179" customFormat="false" ht="12" hidden="false" customHeight="false" outlineLevel="0" collapsed="false">
      <c r="BS62179" s="96" t="n">
        <f aca="false">BR62179-2.5</f>
        <v>-2.5</v>
      </c>
    </row>
    <row r="62180" customFormat="false" ht="12" hidden="false" customHeight="false" outlineLevel="0" collapsed="false">
      <c r="BS62180" s="96" t="n">
        <f aca="false">BR62180-2.5</f>
        <v>-2.5</v>
      </c>
    </row>
    <row r="62181" customFormat="false" ht="12" hidden="false" customHeight="false" outlineLevel="0" collapsed="false">
      <c r="BS62181" s="96" t="n">
        <f aca="false">BR62181-2.5</f>
        <v>-2.5</v>
      </c>
    </row>
    <row r="62182" customFormat="false" ht="12" hidden="false" customHeight="false" outlineLevel="0" collapsed="false">
      <c r="BS62182" s="96" t="n">
        <f aca="false">BR62182-2.5</f>
        <v>-2.5</v>
      </c>
    </row>
    <row r="62183" customFormat="false" ht="12" hidden="false" customHeight="false" outlineLevel="0" collapsed="false">
      <c r="BS62183" s="96" t="n">
        <f aca="false">BR62183-2.5</f>
        <v>-2.5</v>
      </c>
    </row>
    <row r="62184" customFormat="false" ht="12" hidden="false" customHeight="false" outlineLevel="0" collapsed="false">
      <c r="BS62184" s="96" t="n">
        <f aca="false">BR62184-2.5</f>
        <v>-2.5</v>
      </c>
    </row>
    <row r="62185" customFormat="false" ht="12" hidden="false" customHeight="false" outlineLevel="0" collapsed="false">
      <c r="BS62185" s="96" t="n">
        <f aca="false">BR62185-2.5</f>
        <v>-2.5</v>
      </c>
    </row>
    <row r="62186" customFormat="false" ht="12" hidden="false" customHeight="false" outlineLevel="0" collapsed="false">
      <c r="BS62186" s="96" t="n">
        <f aca="false">BR62186-2.5</f>
        <v>-2.5</v>
      </c>
    </row>
    <row r="62187" customFormat="false" ht="12" hidden="false" customHeight="false" outlineLevel="0" collapsed="false">
      <c r="BS62187" s="96" t="n">
        <f aca="false">BR62187-2.5</f>
        <v>-2.5</v>
      </c>
    </row>
    <row r="62188" customFormat="false" ht="12" hidden="false" customHeight="false" outlineLevel="0" collapsed="false">
      <c r="BS62188" s="96" t="n">
        <f aca="false">BR62188-2.5</f>
        <v>-2.5</v>
      </c>
    </row>
    <row r="62189" customFormat="false" ht="12" hidden="false" customHeight="false" outlineLevel="0" collapsed="false">
      <c r="BS62189" s="96" t="n">
        <f aca="false">BR62189-2.5</f>
        <v>-2.5</v>
      </c>
    </row>
    <row r="62190" customFormat="false" ht="12" hidden="false" customHeight="false" outlineLevel="0" collapsed="false">
      <c r="BS62190" s="96" t="n">
        <f aca="false">BR62190-2.5</f>
        <v>-2.5</v>
      </c>
    </row>
    <row r="62191" customFormat="false" ht="12" hidden="false" customHeight="false" outlineLevel="0" collapsed="false">
      <c r="BS62191" s="96" t="n">
        <f aca="false">BR62191-2.5</f>
        <v>-2.5</v>
      </c>
    </row>
    <row r="62192" customFormat="false" ht="12" hidden="false" customHeight="false" outlineLevel="0" collapsed="false">
      <c r="BS62192" s="96" t="n">
        <f aca="false">BR62192-2.5</f>
        <v>-2.5</v>
      </c>
    </row>
    <row r="62193" customFormat="false" ht="12" hidden="false" customHeight="false" outlineLevel="0" collapsed="false">
      <c r="BS62193" s="96" t="n">
        <f aca="false">BR62193-2.5</f>
        <v>-2.5</v>
      </c>
    </row>
    <row r="62194" customFormat="false" ht="12" hidden="false" customHeight="false" outlineLevel="0" collapsed="false">
      <c r="BS62194" s="96" t="n">
        <f aca="false">BR62194-2.5</f>
        <v>-2.5</v>
      </c>
    </row>
    <row r="62195" customFormat="false" ht="12" hidden="false" customHeight="false" outlineLevel="0" collapsed="false">
      <c r="BS62195" s="96" t="n">
        <f aca="false">BR62195-2.5</f>
        <v>-2.5</v>
      </c>
    </row>
    <row r="62196" customFormat="false" ht="12" hidden="false" customHeight="false" outlineLevel="0" collapsed="false">
      <c r="BS62196" s="96" t="n">
        <f aca="false">BR62196-2.5</f>
        <v>-2.5</v>
      </c>
    </row>
    <row r="62197" customFormat="false" ht="12" hidden="false" customHeight="false" outlineLevel="0" collapsed="false">
      <c r="BS62197" s="96" t="n">
        <f aca="false">BR62197-2.5</f>
        <v>-2.5</v>
      </c>
    </row>
    <row r="62198" customFormat="false" ht="12" hidden="false" customHeight="false" outlineLevel="0" collapsed="false">
      <c r="BS62198" s="96" t="n">
        <f aca="false">BR62198-2.5</f>
        <v>-2.5</v>
      </c>
    </row>
    <row r="62199" customFormat="false" ht="12" hidden="false" customHeight="false" outlineLevel="0" collapsed="false">
      <c r="BS62199" s="96" t="n">
        <f aca="false">BR62199-2.5</f>
        <v>-2.5</v>
      </c>
    </row>
    <row r="62200" customFormat="false" ht="12" hidden="false" customHeight="false" outlineLevel="0" collapsed="false">
      <c r="BS62200" s="96" t="n">
        <f aca="false">BR62200-2.5</f>
        <v>-2.5</v>
      </c>
    </row>
    <row r="62201" customFormat="false" ht="12" hidden="false" customHeight="false" outlineLevel="0" collapsed="false">
      <c r="BS62201" s="96" t="n">
        <f aca="false">BR62201-2.5</f>
        <v>-2.5</v>
      </c>
    </row>
    <row r="62202" customFormat="false" ht="12" hidden="false" customHeight="false" outlineLevel="0" collapsed="false">
      <c r="BS62202" s="96" t="n">
        <f aca="false">BR62202-2.5</f>
        <v>-2.5</v>
      </c>
    </row>
    <row r="62203" customFormat="false" ht="12" hidden="false" customHeight="false" outlineLevel="0" collapsed="false">
      <c r="BS62203" s="96" t="n">
        <f aca="false">BR62203-2.5</f>
        <v>-2.5</v>
      </c>
    </row>
    <row r="62204" customFormat="false" ht="12" hidden="false" customHeight="false" outlineLevel="0" collapsed="false">
      <c r="BS62204" s="96" t="n">
        <f aca="false">BR62204-2.5</f>
        <v>-2.5</v>
      </c>
    </row>
    <row r="62205" customFormat="false" ht="12" hidden="false" customHeight="false" outlineLevel="0" collapsed="false">
      <c r="BS62205" s="96" t="n">
        <f aca="false">BR62205-2.5</f>
        <v>-2.5</v>
      </c>
    </row>
    <row r="62206" customFormat="false" ht="12" hidden="false" customHeight="false" outlineLevel="0" collapsed="false">
      <c r="BS62206" s="96" t="n">
        <f aca="false">BR62206-2.5</f>
        <v>-2.5</v>
      </c>
    </row>
    <row r="62207" customFormat="false" ht="12" hidden="false" customHeight="false" outlineLevel="0" collapsed="false">
      <c r="BS62207" s="96" t="n">
        <f aca="false">BR62207-2.5</f>
        <v>-2.5</v>
      </c>
    </row>
    <row r="62208" customFormat="false" ht="12" hidden="false" customHeight="false" outlineLevel="0" collapsed="false">
      <c r="BS62208" s="96" t="n">
        <f aca="false">BR62208-2.5</f>
        <v>-2.5</v>
      </c>
    </row>
    <row r="62209" customFormat="false" ht="12" hidden="false" customHeight="false" outlineLevel="0" collapsed="false">
      <c r="BS62209" s="96" t="n">
        <f aca="false">BR62209-2.5</f>
        <v>-2.5</v>
      </c>
    </row>
    <row r="62210" customFormat="false" ht="12" hidden="false" customHeight="false" outlineLevel="0" collapsed="false">
      <c r="BS62210" s="96" t="n">
        <f aca="false">BR62210-2.5</f>
        <v>-2.5</v>
      </c>
    </row>
    <row r="62211" customFormat="false" ht="12" hidden="false" customHeight="false" outlineLevel="0" collapsed="false">
      <c r="BS62211" s="96" t="n">
        <f aca="false">BR62211-2.5</f>
        <v>-2.5</v>
      </c>
    </row>
    <row r="62212" customFormat="false" ht="12" hidden="false" customHeight="false" outlineLevel="0" collapsed="false">
      <c r="BS62212" s="96" t="n">
        <f aca="false">BR62212-2.5</f>
        <v>-2.5</v>
      </c>
    </row>
    <row r="62213" customFormat="false" ht="12" hidden="false" customHeight="false" outlineLevel="0" collapsed="false">
      <c r="BS62213" s="96" t="n">
        <f aca="false">BR62213-2.5</f>
        <v>-2.5</v>
      </c>
    </row>
    <row r="62214" customFormat="false" ht="12" hidden="false" customHeight="false" outlineLevel="0" collapsed="false">
      <c r="BS62214" s="96" t="n">
        <f aca="false">BR62214-2.5</f>
        <v>-2.5</v>
      </c>
    </row>
    <row r="62215" customFormat="false" ht="12" hidden="false" customHeight="false" outlineLevel="0" collapsed="false">
      <c r="BS62215" s="96" t="n">
        <f aca="false">BR62215-2.5</f>
        <v>-2.5</v>
      </c>
    </row>
    <row r="62216" customFormat="false" ht="12" hidden="false" customHeight="false" outlineLevel="0" collapsed="false">
      <c r="BS62216" s="96" t="n">
        <f aca="false">BR62216-2.5</f>
        <v>-2.5</v>
      </c>
    </row>
    <row r="62217" customFormat="false" ht="12" hidden="false" customHeight="false" outlineLevel="0" collapsed="false">
      <c r="BS62217" s="96" t="n">
        <f aca="false">BR62217-2.5</f>
        <v>-2.5</v>
      </c>
    </row>
    <row r="62218" customFormat="false" ht="12" hidden="false" customHeight="false" outlineLevel="0" collapsed="false">
      <c r="BS62218" s="96" t="n">
        <f aca="false">BR62218-2.5</f>
        <v>-2.5</v>
      </c>
    </row>
    <row r="62219" customFormat="false" ht="12" hidden="false" customHeight="false" outlineLevel="0" collapsed="false">
      <c r="BS62219" s="96" t="n">
        <f aca="false">BR62219-2.5</f>
        <v>-2.5</v>
      </c>
    </row>
    <row r="62220" customFormat="false" ht="12" hidden="false" customHeight="false" outlineLevel="0" collapsed="false">
      <c r="BS62220" s="96" t="n">
        <f aca="false">BR62220-2.5</f>
        <v>-2.5</v>
      </c>
    </row>
    <row r="62221" customFormat="false" ht="12" hidden="false" customHeight="false" outlineLevel="0" collapsed="false">
      <c r="BS62221" s="96" t="n">
        <f aca="false">BR62221-2.5</f>
        <v>-2.5</v>
      </c>
    </row>
    <row r="62222" customFormat="false" ht="12" hidden="false" customHeight="false" outlineLevel="0" collapsed="false">
      <c r="BS62222" s="96" t="n">
        <f aca="false">BR62222-2.5</f>
        <v>-2.5</v>
      </c>
    </row>
    <row r="62223" customFormat="false" ht="12" hidden="false" customHeight="false" outlineLevel="0" collapsed="false">
      <c r="BS62223" s="96" t="n">
        <f aca="false">BR62223-2.5</f>
        <v>-2.5</v>
      </c>
    </row>
    <row r="62224" customFormat="false" ht="12" hidden="false" customHeight="false" outlineLevel="0" collapsed="false">
      <c r="BS62224" s="96" t="n">
        <f aca="false">BR62224-2.5</f>
        <v>-2.5</v>
      </c>
    </row>
    <row r="62225" customFormat="false" ht="12" hidden="false" customHeight="false" outlineLevel="0" collapsed="false">
      <c r="BS62225" s="96" t="n">
        <f aca="false">BR62225-2.5</f>
        <v>-2.5</v>
      </c>
    </row>
    <row r="62226" customFormat="false" ht="12" hidden="false" customHeight="false" outlineLevel="0" collapsed="false">
      <c r="BS62226" s="96" t="n">
        <f aca="false">BR62226-2.5</f>
        <v>-2.5</v>
      </c>
    </row>
    <row r="62227" customFormat="false" ht="12" hidden="false" customHeight="false" outlineLevel="0" collapsed="false">
      <c r="BS62227" s="96" t="n">
        <f aca="false">BR62227-2.5</f>
        <v>-2.5</v>
      </c>
    </row>
    <row r="62228" customFormat="false" ht="12" hidden="false" customHeight="false" outlineLevel="0" collapsed="false">
      <c r="BS62228" s="96" t="n">
        <f aca="false">BR62228-2.5</f>
        <v>-2.5</v>
      </c>
    </row>
    <row r="62229" customFormat="false" ht="12" hidden="false" customHeight="false" outlineLevel="0" collapsed="false">
      <c r="BS62229" s="96" t="n">
        <f aca="false">BR62229-2.5</f>
        <v>-2.5</v>
      </c>
    </row>
    <row r="62230" customFormat="false" ht="12" hidden="false" customHeight="false" outlineLevel="0" collapsed="false">
      <c r="BS62230" s="96" t="n">
        <f aca="false">BR62230-2.5</f>
        <v>-2.5</v>
      </c>
    </row>
    <row r="62231" customFormat="false" ht="12" hidden="false" customHeight="false" outlineLevel="0" collapsed="false">
      <c r="BS62231" s="96" t="n">
        <f aca="false">BR62231-2.5</f>
        <v>-2.5</v>
      </c>
    </row>
    <row r="62232" customFormat="false" ht="12" hidden="false" customHeight="false" outlineLevel="0" collapsed="false">
      <c r="BS62232" s="96" t="n">
        <f aca="false">BR62232-2.5</f>
        <v>-2.5</v>
      </c>
    </row>
    <row r="62233" customFormat="false" ht="12" hidden="false" customHeight="false" outlineLevel="0" collapsed="false">
      <c r="BS62233" s="96" t="n">
        <f aca="false">BR62233-2.5</f>
        <v>-2.5</v>
      </c>
    </row>
    <row r="62234" customFormat="false" ht="12" hidden="false" customHeight="false" outlineLevel="0" collapsed="false">
      <c r="BS62234" s="96" t="n">
        <f aca="false">BR62234-2.5</f>
        <v>-2.5</v>
      </c>
    </row>
    <row r="62235" customFormat="false" ht="12" hidden="false" customHeight="false" outlineLevel="0" collapsed="false">
      <c r="BS62235" s="96" t="n">
        <f aca="false">BR62235-2.5</f>
        <v>-2.5</v>
      </c>
    </row>
    <row r="62236" customFormat="false" ht="12" hidden="false" customHeight="false" outlineLevel="0" collapsed="false">
      <c r="BS62236" s="96" t="n">
        <f aca="false">BR62236-2.5</f>
        <v>-2.5</v>
      </c>
    </row>
    <row r="62237" customFormat="false" ht="12" hidden="false" customHeight="false" outlineLevel="0" collapsed="false">
      <c r="BS62237" s="96" t="n">
        <f aca="false">BR62237-2.5</f>
        <v>-2.5</v>
      </c>
    </row>
    <row r="62238" customFormat="false" ht="12" hidden="false" customHeight="false" outlineLevel="0" collapsed="false">
      <c r="BS62238" s="96" t="n">
        <f aca="false">BR62238-2.5</f>
        <v>-2.5</v>
      </c>
    </row>
    <row r="62239" customFormat="false" ht="12" hidden="false" customHeight="false" outlineLevel="0" collapsed="false">
      <c r="BS62239" s="96" t="n">
        <f aca="false">BR62239-2.5</f>
        <v>-2.5</v>
      </c>
    </row>
    <row r="62240" customFormat="false" ht="12" hidden="false" customHeight="false" outlineLevel="0" collapsed="false">
      <c r="BS62240" s="96" t="n">
        <f aca="false">BR62240-2.5</f>
        <v>-2.5</v>
      </c>
    </row>
    <row r="62241" customFormat="false" ht="12" hidden="false" customHeight="false" outlineLevel="0" collapsed="false">
      <c r="BS62241" s="96" t="n">
        <f aca="false">BR62241-2.5</f>
        <v>-2.5</v>
      </c>
    </row>
    <row r="62242" customFormat="false" ht="12" hidden="false" customHeight="false" outlineLevel="0" collapsed="false">
      <c r="BS62242" s="96" t="n">
        <f aca="false">BR62242-2.5</f>
        <v>-2.5</v>
      </c>
    </row>
    <row r="62243" customFormat="false" ht="12" hidden="false" customHeight="false" outlineLevel="0" collapsed="false">
      <c r="BS62243" s="96" t="n">
        <f aca="false">BR62243-2.5</f>
        <v>-2.5</v>
      </c>
    </row>
    <row r="62244" customFormat="false" ht="12" hidden="false" customHeight="false" outlineLevel="0" collapsed="false">
      <c r="BS62244" s="96" t="n">
        <f aca="false">BR62244-2.5</f>
        <v>-2.5</v>
      </c>
    </row>
    <row r="62245" customFormat="false" ht="12" hidden="false" customHeight="false" outlineLevel="0" collapsed="false">
      <c r="BS62245" s="96" t="n">
        <f aca="false">BR62245-2.5</f>
        <v>-2.5</v>
      </c>
    </row>
    <row r="62246" customFormat="false" ht="12" hidden="false" customHeight="false" outlineLevel="0" collapsed="false">
      <c r="BS62246" s="96" t="n">
        <f aca="false">BR62246-2.5</f>
        <v>-2.5</v>
      </c>
    </row>
    <row r="62247" customFormat="false" ht="12" hidden="false" customHeight="false" outlineLevel="0" collapsed="false">
      <c r="BS62247" s="96" t="n">
        <f aca="false">BR62247-2.5</f>
        <v>-2.5</v>
      </c>
    </row>
    <row r="62248" customFormat="false" ht="12" hidden="false" customHeight="false" outlineLevel="0" collapsed="false">
      <c r="BS62248" s="96" t="n">
        <f aca="false">BR62248-2.5</f>
        <v>-2.5</v>
      </c>
    </row>
    <row r="62249" customFormat="false" ht="12" hidden="false" customHeight="false" outlineLevel="0" collapsed="false">
      <c r="BS62249" s="96" t="n">
        <f aca="false">BR62249-2.5</f>
        <v>-2.5</v>
      </c>
    </row>
    <row r="62250" customFormat="false" ht="12" hidden="false" customHeight="false" outlineLevel="0" collapsed="false">
      <c r="BS62250" s="96" t="n">
        <f aca="false">BR62250-2.5</f>
        <v>-2.5</v>
      </c>
    </row>
    <row r="62251" customFormat="false" ht="12" hidden="false" customHeight="false" outlineLevel="0" collapsed="false">
      <c r="BS62251" s="96" t="n">
        <f aca="false">BR62251-2.5</f>
        <v>-2.5</v>
      </c>
    </row>
    <row r="62252" customFormat="false" ht="12" hidden="false" customHeight="false" outlineLevel="0" collapsed="false">
      <c r="BS62252" s="96" t="n">
        <f aca="false">BR62252-2.5</f>
        <v>-2.5</v>
      </c>
    </row>
    <row r="62253" customFormat="false" ht="12" hidden="false" customHeight="false" outlineLevel="0" collapsed="false">
      <c r="BS62253" s="96" t="n">
        <f aca="false">BR62253-2.5</f>
        <v>-2.5</v>
      </c>
    </row>
    <row r="62254" customFormat="false" ht="12" hidden="false" customHeight="false" outlineLevel="0" collapsed="false">
      <c r="BS62254" s="96" t="n">
        <f aca="false">BR62254-2.5</f>
        <v>-2.5</v>
      </c>
    </row>
    <row r="62255" customFormat="false" ht="12" hidden="false" customHeight="false" outlineLevel="0" collapsed="false">
      <c r="BS62255" s="96" t="n">
        <f aca="false">BR62255-2.5</f>
        <v>-2.5</v>
      </c>
    </row>
    <row r="62256" customFormat="false" ht="12" hidden="false" customHeight="false" outlineLevel="0" collapsed="false">
      <c r="BS62256" s="96" t="n">
        <f aca="false">BR62256-2.5</f>
        <v>-2.5</v>
      </c>
    </row>
    <row r="62257" customFormat="false" ht="12" hidden="false" customHeight="false" outlineLevel="0" collapsed="false">
      <c r="BS62257" s="96" t="n">
        <f aca="false">BR62257-2.5</f>
        <v>-2.5</v>
      </c>
    </row>
    <row r="62258" customFormat="false" ht="12" hidden="false" customHeight="false" outlineLevel="0" collapsed="false">
      <c r="BS62258" s="96" t="n">
        <f aca="false">BR62258-2.5</f>
        <v>-2.5</v>
      </c>
    </row>
    <row r="62259" customFormat="false" ht="12" hidden="false" customHeight="false" outlineLevel="0" collapsed="false">
      <c r="BS62259" s="96" t="n">
        <f aca="false">BR62259-2.5</f>
        <v>-2.5</v>
      </c>
    </row>
    <row r="62260" customFormat="false" ht="12" hidden="false" customHeight="false" outlineLevel="0" collapsed="false">
      <c r="BS62260" s="96" t="n">
        <f aca="false">BR62260-2.5</f>
        <v>-2.5</v>
      </c>
    </row>
    <row r="62261" customFormat="false" ht="12" hidden="false" customHeight="false" outlineLevel="0" collapsed="false">
      <c r="BS62261" s="96" t="n">
        <f aca="false">BR62261-2.5</f>
        <v>-2.5</v>
      </c>
    </row>
    <row r="62262" customFormat="false" ht="12" hidden="false" customHeight="false" outlineLevel="0" collapsed="false">
      <c r="BS62262" s="96" t="n">
        <f aca="false">BR62262-2.5</f>
        <v>-2.5</v>
      </c>
    </row>
    <row r="62263" customFormat="false" ht="12" hidden="false" customHeight="false" outlineLevel="0" collapsed="false">
      <c r="BS62263" s="96" t="n">
        <f aca="false">BR62263-2.5</f>
        <v>-2.5</v>
      </c>
    </row>
    <row r="62264" customFormat="false" ht="12" hidden="false" customHeight="false" outlineLevel="0" collapsed="false">
      <c r="BS62264" s="96" t="n">
        <f aca="false">BR62264-2.5</f>
        <v>-2.5</v>
      </c>
    </row>
    <row r="62265" customFormat="false" ht="12" hidden="false" customHeight="false" outlineLevel="0" collapsed="false">
      <c r="BS62265" s="96" t="n">
        <f aca="false">BR62265-2.5</f>
        <v>-2.5</v>
      </c>
    </row>
    <row r="62266" customFormat="false" ht="12" hidden="false" customHeight="false" outlineLevel="0" collapsed="false">
      <c r="BS62266" s="96" t="n">
        <f aca="false">BR62266-2.5</f>
        <v>-2.5</v>
      </c>
    </row>
    <row r="62267" customFormat="false" ht="12" hidden="false" customHeight="false" outlineLevel="0" collapsed="false">
      <c r="BS62267" s="96" t="n">
        <f aca="false">BR62267-2.5</f>
        <v>-2.5</v>
      </c>
    </row>
    <row r="62268" customFormat="false" ht="12" hidden="false" customHeight="false" outlineLevel="0" collapsed="false">
      <c r="BS62268" s="96" t="n">
        <f aca="false">BR62268-2.5</f>
        <v>-2.5</v>
      </c>
    </row>
    <row r="62269" customFormat="false" ht="12" hidden="false" customHeight="false" outlineLevel="0" collapsed="false">
      <c r="BS62269" s="96" t="n">
        <f aca="false">BR62269-2.5</f>
        <v>-2.5</v>
      </c>
    </row>
    <row r="62270" customFormat="false" ht="12" hidden="false" customHeight="false" outlineLevel="0" collapsed="false">
      <c r="BS62270" s="96" t="n">
        <f aca="false">BR62270-2.5</f>
        <v>-2.5</v>
      </c>
    </row>
    <row r="62271" customFormat="false" ht="12" hidden="false" customHeight="false" outlineLevel="0" collapsed="false">
      <c r="BS62271" s="96" t="n">
        <f aca="false">BR62271-2.5</f>
        <v>-2.5</v>
      </c>
    </row>
    <row r="62272" customFormat="false" ht="12" hidden="false" customHeight="false" outlineLevel="0" collapsed="false">
      <c r="BS62272" s="96" t="n">
        <f aca="false">BR62272-2.5</f>
        <v>-2.5</v>
      </c>
    </row>
    <row r="62273" customFormat="false" ht="12" hidden="false" customHeight="false" outlineLevel="0" collapsed="false">
      <c r="BS62273" s="96" t="n">
        <f aca="false">BR62273-2.5</f>
        <v>-2.5</v>
      </c>
    </row>
    <row r="62274" customFormat="false" ht="12" hidden="false" customHeight="false" outlineLevel="0" collapsed="false">
      <c r="BS62274" s="96" t="n">
        <f aca="false">BR62274-2.5</f>
        <v>-2.5</v>
      </c>
    </row>
    <row r="62275" customFormat="false" ht="12" hidden="false" customHeight="false" outlineLevel="0" collapsed="false">
      <c r="BS62275" s="96" t="n">
        <f aca="false">BR62275-2.5</f>
        <v>-2.5</v>
      </c>
    </row>
    <row r="62276" customFormat="false" ht="12" hidden="false" customHeight="false" outlineLevel="0" collapsed="false">
      <c r="BS62276" s="96" t="n">
        <f aca="false">BR62276-2.5</f>
        <v>-2.5</v>
      </c>
    </row>
    <row r="62277" customFormat="false" ht="12" hidden="false" customHeight="false" outlineLevel="0" collapsed="false">
      <c r="BS62277" s="96" t="n">
        <f aca="false">BR62277-2.5</f>
        <v>-2.5</v>
      </c>
    </row>
    <row r="62278" customFormat="false" ht="12" hidden="false" customHeight="false" outlineLevel="0" collapsed="false">
      <c r="BS62278" s="96" t="n">
        <f aca="false">BR62278-2.5</f>
        <v>-2.5</v>
      </c>
    </row>
    <row r="62279" customFormat="false" ht="12" hidden="false" customHeight="false" outlineLevel="0" collapsed="false">
      <c r="BS62279" s="96" t="n">
        <f aca="false">BR62279-2.5</f>
        <v>-2.5</v>
      </c>
    </row>
    <row r="62280" customFormat="false" ht="12" hidden="false" customHeight="false" outlineLevel="0" collapsed="false">
      <c r="BS62280" s="96" t="n">
        <f aca="false">BR62280-2.5</f>
        <v>-2.5</v>
      </c>
    </row>
    <row r="62281" customFormat="false" ht="12" hidden="false" customHeight="false" outlineLevel="0" collapsed="false">
      <c r="BS62281" s="96" t="n">
        <f aca="false">BR62281-2.5</f>
        <v>-2.5</v>
      </c>
    </row>
    <row r="62282" customFormat="false" ht="12" hidden="false" customHeight="false" outlineLevel="0" collapsed="false">
      <c r="BS62282" s="96" t="n">
        <f aca="false">BR62282-2.5</f>
        <v>-2.5</v>
      </c>
    </row>
    <row r="62283" customFormat="false" ht="12" hidden="false" customHeight="false" outlineLevel="0" collapsed="false">
      <c r="BS62283" s="96" t="n">
        <f aca="false">BR62283-2.5</f>
        <v>-2.5</v>
      </c>
    </row>
    <row r="62284" customFormat="false" ht="12" hidden="false" customHeight="false" outlineLevel="0" collapsed="false">
      <c r="BS62284" s="96" t="n">
        <f aca="false">BR62284-2.5</f>
        <v>-2.5</v>
      </c>
    </row>
    <row r="62285" customFormat="false" ht="12" hidden="false" customHeight="false" outlineLevel="0" collapsed="false">
      <c r="BS62285" s="96" t="n">
        <f aca="false">BR62285-2.5</f>
        <v>-2.5</v>
      </c>
    </row>
    <row r="62286" customFormat="false" ht="12" hidden="false" customHeight="false" outlineLevel="0" collapsed="false">
      <c r="BS62286" s="96" t="n">
        <f aca="false">BR62286-2.5</f>
        <v>-2.5</v>
      </c>
    </row>
    <row r="62287" customFormat="false" ht="12" hidden="false" customHeight="false" outlineLevel="0" collapsed="false">
      <c r="BS62287" s="96" t="n">
        <f aca="false">BR62287-2.5</f>
        <v>-2.5</v>
      </c>
    </row>
    <row r="62288" customFormat="false" ht="12" hidden="false" customHeight="false" outlineLevel="0" collapsed="false">
      <c r="BS62288" s="96" t="n">
        <f aca="false">BR62288-2.5</f>
        <v>-2.5</v>
      </c>
    </row>
    <row r="62289" customFormat="false" ht="12" hidden="false" customHeight="false" outlineLevel="0" collapsed="false">
      <c r="BS62289" s="96" t="n">
        <f aca="false">BR62289-2.5</f>
        <v>-2.5</v>
      </c>
    </row>
    <row r="62290" customFormat="false" ht="12" hidden="false" customHeight="false" outlineLevel="0" collapsed="false">
      <c r="BS62290" s="96" t="n">
        <f aca="false">BR62290-2.5</f>
        <v>-2.5</v>
      </c>
    </row>
    <row r="62291" customFormat="false" ht="12" hidden="false" customHeight="false" outlineLevel="0" collapsed="false">
      <c r="BS62291" s="96" t="n">
        <f aca="false">BR62291-2.5</f>
        <v>-2.5</v>
      </c>
    </row>
    <row r="62292" customFormat="false" ht="12" hidden="false" customHeight="false" outlineLevel="0" collapsed="false">
      <c r="BS62292" s="96" t="n">
        <f aca="false">BR62292-2.5</f>
        <v>-2.5</v>
      </c>
    </row>
    <row r="62293" customFormat="false" ht="12" hidden="false" customHeight="false" outlineLevel="0" collapsed="false">
      <c r="BS62293" s="96" t="n">
        <f aca="false">BR62293-2.5</f>
        <v>-2.5</v>
      </c>
    </row>
    <row r="62294" customFormat="false" ht="12" hidden="false" customHeight="false" outlineLevel="0" collapsed="false">
      <c r="BS62294" s="96" t="n">
        <f aca="false">BR62294-2.5</f>
        <v>-2.5</v>
      </c>
    </row>
    <row r="62295" customFormat="false" ht="12" hidden="false" customHeight="false" outlineLevel="0" collapsed="false">
      <c r="BS62295" s="96" t="n">
        <f aca="false">BR62295-2.5</f>
        <v>-2.5</v>
      </c>
    </row>
    <row r="62296" customFormat="false" ht="12" hidden="false" customHeight="false" outlineLevel="0" collapsed="false">
      <c r="BS62296" s="96" t="n">
        <f aca="false">BR62296-2.5</f>
        <v>-2.5</v>
      </c>
    </row>
    <row r="62297" customFormat="false" ht="12" hidden="false" customHeight="false" outlineLevel="0" collapsed="false">
      <c r="BS62297" s="96" t="n">
        <f aca="false">BR62297-2.5</f>
        <v>-2.5</v>
      </c>
    </row>
    <row r="62298" customFormat="false" ht="12" hidden="false" customHeight="false" outlineLevel="0" collapsed="false">
      <c r="BS62298" s="96" t="n">
        <f aca="false">BR62298-2.5</f>
        <v>-2.5</v>
      </c>
    </row>
    <row r="62299" customFormat="false" ht="12" hidden="false" customHeight="false" outlineLevel="0" collapsed="false">
      <c r="BS62299" s="96" t="n">
        <f aca="false">BR62299-2.5</f>
        <v>-2.5</v>
      </c>
    </row>
    <row r="62300" customFormat="false" ht="12" hidden="false" customHeight="false" outlineLevel="0" collapsed="false">
      <c r="BS62300" s="96" t="n">
        <f aca="false">BR62300-2.5</f>
        <v>-2.5</v>
      </c>
    </row>
    <row r="62301" customFormat="false" ht="12" hidden="false" customHeight="false" outlineLevel="0" collapsed="false">
      <c r="BS62301" s="96" t="n">
        <f aca="false">BR62301-2.5</f>
        <v>-2.5</v>
      </c>
    </row>
    <row r="62302" customFormat="false" ht="12" hidden="false" customHeight="false" outlineLevel="0" collapsed="false">
      <c r="BS62302" s="96" t="n">
        <f aca="false">BR62302-2.5</f>
        <v>-2.5</v>
      </c>
    </row>
    <row r="62303" customFormat="false" ht="12" hidden="false" customHeight="false" outlineLevel="0" collapsed="false">
      <c r="BS62303" s="96" t="n">
        <f aca="false">BR62303-2.5</f>
        <v>-2.5</v>
      </c>
    </row>
    <row r="62304" customFormat="false" ht="12" hidden="false" customHeight="false" outlineLevel="0" collapsed="false">
      <c r="BS62304" s="96" t="n">
        <f aca="false">BR62304-2.5</f>
        <v>-2.5</v>
      </c>
    </row>
    <row r="62305" customFormat="false" ht="12" hidden="false" customHeight="false" outlineLevel="0" collapsed="false">
      <c r="BS62305" s="96" t="n">
        <f aca="false">BR62305-2.5</f>
        <v>-2.5</v>
      </c>
    </row>
    <row r="62306" customFormat="false" ht="12" hidden="false" customHeight="false" outlineLevel="0" collapsed="false">
      <c r="BS62306" s="96" t="n">
        <f aca="false">BR62306-2.5</f>
        <v>-2.5</v>
      </c>
    </row>
    <row r="62307" customFormat="false" ht="12" hidden="false" customHeight="false" outlineLevel="0" collapsed="false">
      <c r="BS62307" s="96" t="n">
        <f aca="false">BR62307-2.5</f>
        <v>-2.5</v>
      </c>
    </row>
    <row r="62308" customFormat="false" ht="12" hidden="false" customHeight="false" outlineLevel="0" collapsed="false">
      <c r="BS62308" s="96" t="n">
        <f aca="false">BR62308-2.5</f>
        <v>-2.5</v>
      </c>
    </row>
    <row r="62309" customFormat="false" ht="12" hidden="false" customHeight="false" outlineLevel="0" collapsed="false">
      <c r="BS62309" s="96" t="n">
        <f aca="false">BR62309-2.5</f>
        <v>-2.5</v>
      </c>
    </row>
    <row r="62310" customFormat="false" ht="12" hidden="false" customHeight="false" outlineLevel="0" collapsed="false">
      <c r="BS62310" s="96" t="n">
        <f aca="false">BR62310-2.5</f>
        <v>-2.5</v>
      </c>
    </row>
    <row r="62311" customFormat="false" ht="12" hidden="false" customHeight="false" outlineLevel="0" collapsed="false">
      <c r="BS62311" s="96" t="n">
        <f aca="false">BR62311-2.5</f>
        <v>-2.5</v>
      </c>
    </row>
    <row r="62312" customFormat="false" ht="12" hidden="false" customHeight="false" outlineLevel="0" collapsed="false">
      <c r="BS62312" s="96" t="n">
        <f aca="false">BR62312-2.5</f>
        <v>-2.5</v>
      </c>
    </row>
    <row r="62313" customFormat="false" ht="12" hidden="false" customHeight="false" outlineLevel="0" collapsed="false">
      <c r="BS62313" s="96" t="n">
        <f aca="false">BR62313-2.5</f>
        <v>-2.5</v>
      </c>
    </row>
    <row r="62314" customFormat="false" ht="12" hidden="false" customHeight="false" outlineLevel="0" collapsed="false">
      <c r="BS62314" s="96" t="n">
        <f aca="false">BR62314-2.5</f>
        <v>-2.5</v>
      </c>
    </row>
    <row r="62315" customFormat="false" ht="12" hidden="false" customHeight="false" outlineLevel="0" collapsed="false">
      <c r="BS62315" s="96" t="n">
        <f aca="false">BR62315-2.5</f>
        <v>-2.5</v>
      </c>
    </row>
    <row r="62316" customFormat="false" ht="12" hidden="false" customHeight="false" outlineLevel="0" collapsed="false">
      <c r="BS62316" s="96" t="n">
        <f aca="false">BR62316-2.5</f>
        <v>-2.5</v>
      </c>
    </row>
    <row r="62317" customFormat="false" ht="12" hidden="false" customHeight="false" outlineLevel="0" collapsed="false">
      <c r="BS62317" s="96" t="n">
        <f aca="false">BR62317-2.5</f>
        <v>-2.5</v>
      </c>
    </row>
    <row r="62318" customFormat="false" ht="12" hidden="false" customHeight="false" outlineLevel="0" collapsed="false">
      <c r="BS62318" s="96" t="n">
        <f aca="false">BR62318-2.5</f>
        <v>-2.5</v>
      </c>
    </row>
    <row r="62319" customFormat="false" ht="12" hidden="false" customHeight="false" outlineLevel="0" collapsed="false">
      <c r="BS62319" s="96" t="n">
        <f aca="false">BR62319-2.5</f>
        <v>-2.5</v>
      </c>
    </row>
    <row r="62320" customFormat="false" ht="12" hidden="false" customHeight="false" outlineLevel="0" collapsed="false">
      <c r="BS62320" s="96" t="n">
        <f aca="false">BR62320-2.5</f>
        <v>-2.5</v>
      </c>
    </row>
    <row r="62321" customFormat="false" ht="12" hidden="false" customHeight="false" outlineLevel="0" collapsed="false">
      <c r="BS62321" s="96" t="n">
        <f aca="false">BR62321-2.5</f>
        <v>-2.5</v>
      </c>
    </row>
    <row r="62322" customFormat="false" ht="12" hidden="false" customHeight="false" outlineLevel="0" collapsed="false">
      <c r="BS62322" s="96" t="n">
        <f aca="false">BR62322-2.5</f>
        <v>-2.5</v>
      </c>
    </row>
    <row r="62323" customFormat="false" ht="12" hidden="false" customHeight="false" outlineLevel="0" collapsed="false">
      <c r="BS62323" s="96" t="n">
        <f aca="false">BR62323-2.5</f>
        <v>-2.5</v>
      </c>
    </row>
    <row r="62324" customFormat="false" ht="12" hidden="false" customHeight="false" outlineLevel="0" collapsed="false">
      <c r="BS62324" s="96" t="n">
        <f aca="false">BR62324-2.5</f>
        <v>-2.5</v>
      </c>
    </row>
    <row r="62325" customFormat="false" ht="12" hidden="false" customHeight="false" outlineLevel="0" collapsed="false">
      <c r="BS62325" s="96" t="n">
        <f aca="false">BR62325-2.5</f>
        <v>-2.5</v>
      </c>
    </row>
    <row r="62326" customFormat="false" ht="12" hidden="false" customHeight="false" outlineLevel="0" collapsed="false">
      <c r="BS62326" s="96" t="n">
        <f aca="false">BR62326-2.5</f>
        <v>-2.5</v>
      </c>
    </row>
    <row r="62327" customFormat="false" ht="12" hidden="false" customHeight="false" outlineLevel="0" collapsed="false">
      <c r="BS62327" s="96" t="n">
        <f aca="false">BR62327-2.5</f>
        <v>-2.5</v>
      </c>
    </row>
    <row r="62328" customFormat="false" ht="12" hidden="false" customHeight="false" outlineLevel="0" collapsed="false">
      <c r="BS62328" s="96" t="n">
        <f aca="false">BR62328-2.5</f>
        <v>-2.5</v>
      </c>
    </row>
    <row r="62329" customFormat="false" ht="12" hidden="false" customHeight="false" outlineLevel="0" collapsed="false">
      <c r="BS62329" s="96" t="n">
        <f aca="false">BR62329-2.5</f>
        <v>-2.5</v>
      </c>
    </row>
    <row r="62330" customFormat="false" ht="12" hidden="false" customHeight="false" outlineLevel="0" collapsed="false">
      <c r="BS62330" s="96" t="n">
        <f aca="false">BR62330-2.5</f>
        <v>-2.5</v>
      </c>
    </row>
    <row r="62331" customFormat="false" ht="12" hidden="false" customHeight="false" outlineLevel="0" collapsed="false">
      <c r="BS62331" s="96" t="n">
        <f aca="false">BR62331-2.5</f>
        <v>-2.5</v>
      </c>
    </row>
    <row r="62332" customFormat="false" ht="12" hidden="false" customHeight="false" outlineLevel="0" collapsed="false">
      <c r="BS62332" s="96" t="n">
        <f aca="false">BR62332-2.5</f>
        <v>-2.5</v>
      </c>
    </row>
    <row r="62333" customFormat="false" ht="12" hidden="false" customHeight="false" outlineLevel="0" collapsed="false">
      <c r="BS62333" s="96" t="n">
        <f aca="false">BR62333-2.5</f>
        <v>-2.5</v>
      </c>
    </row>
    <row r="62334" customFormat="false" ht="12" hidden="false" customHeight="false" outlineLevel="0" collapsed="false">
      <c r="BS62334" s="96" t="n">
        <f aca="false">BR62334-2.5</f>
        <v>-2.5</v>
      </c>
    </row>
    <row r="62335" customFormat="false" ht="12" hidden="false" customHeight="false" outlineLevel="0" collapsed="false">
      <c r="BS62335" s="96" t="n">
        <f aca="false">BR62335-2.5</f>
        <v>-2.5</v>
      </c>
    </row>
    <row r="62336" customFormat="false" ht="12" hidden="false" customHeight="false" outlineLevel="0" collapsed="false">
      <c r="BS62336" s="96" t="n">
        <f aca="false">BR62336-2.5</f>
        <v>-2.5</v>
      </c>
    </row>
    <row r="62337" customFormat="false" ht="12" hidden="false" customHeight="false" outlineLevel="0" collapsed="false">
      <c r="BS62337" s="96" t="n">
        <f aca="false">BR62337-2.5</f>
        <v>-2.5</v>
      </c>
    </row>
    <row r="62338" customFormat="false" ht="12" hidden="false" customHeight="false" outlineLevel="0" collapsed="false">
      <c r="BS62338" s="96" t="n">
        <f aca="false">BR62338-2.5</f>
        <v>-2.5</v>
      </c>
    </row>
    <row r="62339" customFormat="false" ht="12" hidden="false" customHeight="false" outlineLevel="0" collapsed="false">
      <c r="BS62339" s="96" t="n">
        <f aca="false">BR62339-2.5</f>
        <v>-2.5</v>
      </c>
    </row>
    <row r="62340" customFormat="false" ht="12" hidden="false" customHeight="false" outlineLevel="0" collapsed="false">
      <c r="BS62340" s="96" t="n">
        <f aca="false">BR62340-2.5</f>
        <v>-2.5</v>
      </c>
    </row>
    <row r="62341" customFormat="false" ht="12" hidden="false" customHeight="false" outlineLevel="0" collapsed="false">
      <c r="BS62341" s="96" t="n">
        <f aca="false">BR62341-2.5</f>
        <v>-2.5</v>
      </c>
    </row>
    <row r="62342" customFormat="false" ht="12" hidden="false" customHeight="false" outlineLevel="0" collapsed="false">
      <c r="BS62342" s="96" t="n">
        <f aca="false">BR62342-2.5</f>
        <v>-2.5</v>
      </c>
    </row>
    <row r="62343" customFormat="false" ht="12" hidden="false" customHeight="false" outlineLevel="0" collapsed="false">
      <c r="BS62343" s="96" t="n">
        <f aca="false">BR62343-2.5</f>
        <v>-2.5</v>
      </c>
    </row>
    <row r="62344" customFormat="false" ht="12" hidden="false" customHeight="false" outlineLevel="0" collapsed="false">
      <c r="BS62344" s="96" t="n">
        <f aca="false">BR62344-2.5</f>
        <v>-2.5</v>
      </c>
    </row>
    <row r="62345" customFormat="false" ht="12" hidden="false" customHeight="false" outlineLevel="0" collapsed="false">
      <c r="BS62345" s="96" t="n">
        <f aca="false">BR62345-2.5</f>
        <v>-2.5</v>
      </c>
    </row>
    <row r="62346" customFormat="false" ht="12" hidden="false" customHeight="false" outlineLevel="0" collapsed="false">
      <c r="BS62346" s="96" t="n">
        <f aca="false">BR62346-2.5</f>
        <v>-2.5</v>
      </c>
    </row>
    <row r="62347" customFormat="false" ht="12" hidden="false" customHeight="false" outlineLevel="0" collapsed="false">
      <c r="BS62347" s="96" t="n">
        <f aca="false">BR62347-2.5</f>
        <v>-2.5</v>
      </c>
    </row>
    <row r="62348" customFormat="false" ht="12" hidden="false" customHeight="false" outlineLevel="0" collapsed="false">
      <c r="BS62348" s="96" t="n">
        <f aca="false">BR62348-2.5</f>
        <v>-2.5</v>
      </c>
    </row>
    <row r="62349" customFormat="false" ht="12" hidden="false" customHeight="false" outlineLevel="0" collapsed="false">
      <c r="BS62349" s="96" t="n">
        <f aca="false">BR62349-2.5</f>
        <v>-2.5</v>
      </c>
    </row>
    <row r="62350" customFormat="false" ht="12" hidden="false" customHeight="false" outlineLevel="0" collapsed="false">
      <c r="BS62350" s="96" t="n">
        <f aca="false">BR62350-2.5</f>
        <v>-2.5</v>
      </c>
    </row>
    <row r="62351" customFormat="false" ht="12" hidden="false" customHeight="false" outlineLevel="0" collapsed="false">
      <c r="BS62351" s="96" t="n">
        <f aca="false">BR62351-2.5</f>
        <v>-2.5</v>
      </c>
    </row>
    <row r="62352" customFormat="false" ht="12" hidden="false" customHeight="false" outlineLevel="0" collapsed="false">
      <c r="BS62352" s="96" t="n">
        <f aca="false">BR62352-2.5</f>
        <v>-2.5</v>
      </c>
    </row>
    <row r="62353" customFormat="false" ht="12" hidden="false" customHeight="false" outlineLevel="0" collapsed="false">
      <c r="BS62353" s="96" t="n">
        <f aca="false">BR62353-2.5</f>
        <v>-2.5</v>
      </c>
    </row>
    <row r="62354" customFormat="false" ht="12" hidden="false" customHeight="false" outlineLevel="0" collapsed="false">
      <c r="BS62354" s="96" t="n">
        <f aca="false">BR62354-2.5</f>
        <v>-2.5</v>
      </c>
    </row>
    <row r="62355" customFormat="false" ht="12" hidden="false" customHeight="false" outlineLevel="0" collapsed="false">
      <c r="BS62355" s="96" t="n">
        <f aca="false">BR62355-2.5</f>
        <v>-2.5</v>
      </c>
    </row>
    <row r="62356" customFormat="false" ht="12" hidden="false" customHeight="false" outlineLevel="0" collapsed="false">
      <c r="BS62356" s="96" t="n">
        <f aca="false">BR62356-2.5</f>
        <v>-2.5</v>
      </c>
    </row>
    <row r="62357" customFormat="false" ht="12" hidden="false" customHeight="false" outlineLevel="0" collapsed="false">
      <c r="BS62357" s="96" t="n">
        <f aca="false">BR62357-2.5</f>
        <v>-2.5</v>
      </c>
    </row>
    <row r="62358" customFormat="false" ht="12" hidden="false" customHeight="false" outlineLevel="0" collapsed="false">
      <c r="BS62358" s="96" t="n">
        <f aca="false">BR62358-2.5</f>
        <v>-2.5</v>
      </c>
    </row>
    <row r="62359" customFormat="false" ht="12" hidden="false" customHeight="false" outlineLevel="0" collapsed="false">
      <c r="BS62359" s="96" t="n">
        <f aca="false">BR62359-2.5</f>
        <v>-2.5</v>
      </c>
    </row>
    <row r="62360" customFormat="false" ht="12" hidden="false" customHeight="false" outlineLevel="0" collapsed="false">
      <c r="BS62360" s="96" t="n">
        <f aca="false">BR62360-2.5</f>
        <v>-2.5</v>
      </c>
    </row>
    <row r="62361" customFormat="false" ht="12" hidden="false" customHeight="false" outlineLevel="0" collapsed="false">
      <c r="BS62361" s="96" t="n">
        <f aca="false">BR62361-2.5</f>
        <v>-2.5</v>
      </c>
    </row>
    <row r="62362" customFormat="false" ht="12" hidden="false" customHeight="false" outlineLevel="0" collapsed="false">
      <c r="BS62362" s="96" t="n">
        <f aca="false">BR62362-2.5</f>
        <v>-2.5</v>
      </c>
    </row>
    <row r="62363" customFormat="false" ht="12" hidden="false" customHeight="false" outlineLevel="0" collapsed="false">
      <c r="BS62363" s="96" t="n">
        <f aca="false">BR62363-2.5</f>
        <v>-2.5</v>
      </c>
    </row>
    <row r="62364" customFormat="false" ht="12" hidden="false" customHeight="false" outlineLevel="0" collapsed="false">
      <c r="BS62364" s="96" t="n">
        <f aca="false">BR62364-2.5</f>
        <v>-2.5</v>
      </c>
    </row>
    <row r="62365" customFormat="false" ht="12" hidden="false" customHeight="false" outlineLevel="0" collapsed="false">
      <c r="BS62365" s="96" t="n">
        <f aca="false">BR62365-2.5</f>
        <v>-2.5</v>
      </c>
    </row>
    <row r="62366" customFormat="false" ht="12" hidden="false" customHeight="false" outlineLevel="0" collapsed="false">
      <c r="BS62366" s="96" t="n">
        <f aca="false">BR62366-2.5</f>
        <v>-2.5</v>
      </c>
    </row>
    <row r="62367" customFormat="false" ht="12" hidden="false" customHeight="false" outlineLevel="0" collapsed="false">
      <c r="BS62367" s="96" t="n">
        <f aca="false">BR62367-2.5</f>
        <v>-2.5</v>
      </c>
    </row>
    <row r="62368" customFormat="false" ht="12" hidden="false" customHeight="false" outlineLevel="0" collapsed="false">
      <c r="BS62368" s="96" t="n">
        <f aca="false">BR62368-2.5</f>
        <v>-2.5</v>
      </c>
    </row>
    <row r="62369" customFormat="false" ht="12" hidden="false" customHeight="false" outlineLevel="0" collapsed="false">
      <c r="BS62369" s="96" t="n">
        <f aca="false">BR62369-2.5</f>
        <v>-2.5</v>
      </c>
    </row>
    <row r="62370" customFormat="false" ht="12" hidden="false" customHeight="false" outlineLevel="0" collapsed="false">
      <c r="BS62370" s="96" t="n">
        <f aca="false">BR62370-2.5</f>
        <v>-2.5</v>
      </c>
    </row>
    <row r="62371" customFormat="false" ht="12" hidden="false" customHeight="false" outlineLevel="0" collapsed="false">
      <c r="BS62371" s="96" t="n">
        <f aca="false">BR62371-2.5</f>
        <v>-2.5</v>
      </c>
    </row>
    <row r="62372" customFormat="false" ht="12" hidden="false" customHeight="false" outlineLevel="0" collapsed="false">
      <c r="BS62372" s="96" t="n">
        <f aca="false">BR62372-2.5</f>
        <v>-2.5</v>
      </c>
    </row>
    <row r="62373" customFormat="false" ht="12" hidden="false" customHeight="false" outlineLevel="0" collapsed="false">
      <c r="BS62373" s="96" t="n">
        <f aca="false">BR62373-2.5</f>
        <v>-2.5</v>
      </c>
    </row>
    <row r="62374" customFormat="false" ht="12" hidden="false" customHeight="false" outlineLevel="0" collapsed="false">
      <c r="BS62374" s="96" t="n">
        <f aca="false">BR62374-2.5</f>
        <v>-2.5</v>
      </c>
    </row>
    <row r="62375" customFormat="false" ht="12" hidden="false" customHeight="false" outlineLevel="0" collapsed="false">
      <c r="BS62375" s="96" t="n">
        <f aca="false">BR62375-2.5</f>
        <v>-2.5</v>
      </c>
    </row>
    <row r="62376" customFormat="false" ht="12" hidden="false" customHeight="false" outlineLevel="0" collapsed="false">
      <c r="BS62376" s="96" t="n">
        <f aca="false">BR62376-2.5</f>
        <v>-2.5</v>
      </c>
    </row>
    <row r="62377" customFormat="false" ht="12" hidden="false" customHeight="false" outlineLevel="0" collapsed="false">
      <c r="BS62377" s="96" t="n">
        <f aca="false">BR62377-2.5</f>
        <v>-2.5</v>
      </c>
    </row>
    <row r="62378" customFormat="false" ht="12" hidden="false" customHeight="false" outlineLevel="0" collapsed="false">
      <c r="BS62378" s="96" t="n">
        <f aca="false">BR62378-2.5</f>
        <v>-2.5</v>
      </c>
    </row>
    <row r="62379" customFormat="false" ht="12" hidden="false" customHeight="false" outlineLevel="0" collapsed="false">
      <c r="BS62379" s="96" t="n">
        <f aca="false">BR62379-2.5</f>
        <v>-2.5</v>
      </c>
    </row>
    <row r="62380" customFormat="false" ht="12" hidden="false" customHeight="false" outlineLevel="0" collapsed="false">
      <c r="BS62380" s="96" t="n">
        <f aca="false">BR62380-2.5</f>
        <v>-2.5</v>
      </c>
    </row>
    <row r="62381" customFormat="false" ht="12" hidden="false" customHeight="false" outlineLevel="0" collapsed="false">
      <c r="BS62381" s="96" t="n">
        <f aca="false">BR62381-2.5</f>
        <v>-2.5</v>
      </c>
    </row>
    <row r="62382" customFormat="false" ht="12" hidden="false" customHeight="false" outlineLevel="0" collapsed="false">
      <c r="BS62382" s="96" t="n">
        <f aca="false">BR62382-2.5</f>
        <v>-2.5</v>
      </c>
    </row>
    <row r="62383" customFormat="false" ht="12" hidden="false" customHeight="false" outlineLevel="0" collapsed="false">
      <c r="BS62383" s="96" t="n">
        <f aca="false">BR62383-2.5</f>
        <v>-2.5</v>
      </c>
    </row>
    <row r="62384" customFormat="false" ht="12" hidden="false" customHeight="false" outlineLevel="0" collapsed="false">
      <c r="BS62384" s="96" t="n">
        <f aca="false">BR62384-2.5</f>
        <v>-2.5</v>
      </c>
    </row>
    <row r="62385" customFormat="false" ht="12" hidden="false" customHeight="false" outlineLevel="0" collapsed="false">
      <c r="BS62385" s="96" t="n">
        <f aca="false">BR62385-2.5</f>
        <v>-2.5</v>
      </c>
    </row>
    <row r="62386" customFormat="false" ht="12" hidden="false" customHeight="false" outlineLevel="0" collapsed="false">
      <c r="BS62386" s="96" t="n">
        <f aca="false">BR62386-2.5</f>
        <v>-2.5</v>
      </c>
    </row>
    <row r="62387" customFormat="false" ht="12" hidden="false" customHeight="false" outlineLevel="0" collapsed="false">
      <c r="BS62387" s="96" t="n">
        <f aca="false">BR62387-2.5</f>
        <v>-2.5</v>
      </c>
    </row>
    <row r="62388" customFormat="false" ht="12" hidden="false" customHeight="false" outlineLevel="0" collapsed="false">
      <c r="BS62388" s="96" t="n">
        <f aca="false">BR62388-2.5</f>
        <v>-2.5</v>
      </c>
    </row>
    <row r="62389" customFormat="false" ht="12" hidden="false" customHeight="false" outlineLevel="0" collapsed="false">
      <c r="BS62389" s="96" t="n">
        <f aca="false">BR62389-2.5</f>
        <v>-2.5</v>
      </c>
    </row>
    <row r="62390" customFormat="false" ht="12" hidden="false" customHeight="false" outlineLevel="0" collapsed="false">
      <c r="BS62390" s="96" t="n">
        <f aca="false">BR62390-2.5</f>
        <v>-2.5</v>
      </c>
    </row>
    <row r="62391" customFormat="false" ht="12" hidden="false" customHeight="false" outlineLevel="0" collapsed="false">
      <c r="BS62391" s="96" t="n">
        <f aca="false">BR62391-2.5</f>
        <v>-2.5</v>
      </c>
    </row>
    <row r="62392" customFormat="false" ht="12" hidden="false" customHeight="false" outlineLevel="0" collapsed="false">
      <c r="BS62392" s="96" t="n">
        <f aca="false">BR62392-2.5</f>
        <v>-2.5</v>
      </c>
    </row>
    <row r="62393" customFormat="false" ht="12" hidden="false" customHeight="false" outlineLevel="0" collapsed="false">
      <c r="BS62393" s="96" t="n">
        <f aca="false">BR62393-2.5</f>
        <v>-2.5</v>
      </c>
    </row>
    <row r="62394" customFormat="false" ht="12" hidden="false" customHeight="false" outlineLevel="0" collapsed="false">
      <c r="BS62394" s="96" t="n">
        <f aca="false">BR62394-2.5</f>
        <v>-2.5</v>
      </c>
    </row>
    <row r="62395" customFormat="false" ht="12" hidden="false" customHeight="false" outlineLevel="0" collapsed="false">
      <c r="BS62395" s="96" t="n">
        <f aca="false">BR62395-2.5</f>
        <v>-2.5</v>
      </c>
    </row>
    <row r="62396" customFormat="false" ht="12" hidden="false" customHeight="false" outlineLevel="0" collapsed="false">
      <c r="BS62396" s="96" t="n">
        <f aca="false">BR62396-2.5</f>
        <v>-2.5</v>
      </c>
    </row>
    <row r="62397" customFormat="false" ht="12" hidden="false" customHeight="false" outlineLevel="0" collapsed="false">
      <c r="BS62397" s="96" t="n">
        <f aca="false">BR62397-2.5</f>
        <v>-2.5</v>
      </c>
    </row>
    <row r="62398" customFormat="false" ht="12" hidden="false" customHeight="false" outlineLevel="0" collapsed="false">
      <c r="BS62398" s="96" t="n">
        <f aca="false">BR62398-2.5</f>
        <v>-2.5</v>
      </c>
    </row>
    <row r="62399" customFormat="false" ht="12" hidden="false" customHeight="false" outlineLevel="0" collapsed="false">
      <c r="BS62399" s="96" t="n">
        <f aca="false">BR62399-2.5</f>
        <v>-2.5</v>
      </c>
    </row>
    <row r="62400" customFormat="false" ht="12" hidden="false" customHeight="false" outlineLevel="0" collapsed="false">
      <c r="BS62400" s="96" t="n">
        <f aca="false">BR62400-2.5</f>
        <v>-2.5</v>
      </c>
    </row>
    <row r="62401" customFormat="false" ht="12" hidden="false" customHeight="false" outlineLevel="0" collapsed="false">
      <c r="BS62401" s="96" t="n">
        <f aca="false">BR62401-2.5</f>
        <v>-2.5</v>
      </c>
    </row>
    <row r="62402" customFormat="false" ht="12" hidden="false" customHeight="false" outlineLevel="0" collapsed="false">
      <c r="BS62402" s="96" t="n">
        <f aca="false">BR62402-2.5</f>
        <v>-2.5</v>
      </c>
    </row>
    <row r="62403" customFormat="false" ht="12" hidden="false" customHeight="false" outlineLevel="0" collapsed="false">
      <c r="BS62403" s="96" t="n">
        <f aca="false">BR62403-2.5</f>
        <v>-2.5</v>
      </c>
    </row>
    <row r="62404" customFormat="false" ht="12" hidden="false" customHeight="false" outlineLevel="0" collapsed="false">
      <c r="BS62404" s="96" t="n">
        <f aca="false">BR62404-2.5</f>
        <v>-2.5</v>
      </c>
    </row>
    <row r="62405" customFormat="false" ht="12" hidden="false" customHeight="false" outlineLevel="0" collapsed="false">
      <c r="BS62405" s="96" t="n">
        <f aca="false">BR62405-2.5</f>
        <v>-2.5</v>
      </c>
    </row>
    <row r="62406" customFormat="false" ht="12" hidden="false" customHeight="false" outlineLevel="0" collapsed="false">
      <c r="BS62406" s="96" t="n">
        <f aca="false">BR62406-2.5</f>
        <v>-2.5</v>
      </c>
    </row>
    <row r="62407" customFormat="false" ht="12" hidden="false" customHeight="false" outlineLevel="0" collapsed="false">
      <c r="BS62407" s="96" t="n">
        <f aca="false">BR62407-2.5</f>
        <v>-2.5</v>
      </c>
    </row>
    <row r="62408" customFormat="false" ht="12" hidden="false" customHeight="false" outlineLevel="0" collapsed="false">
      <c r="BS62408" s="96" t="n">
        <f aca="false">BR62408-2.5</f>
        <v>-2.5</v>
      </c>
    </row>
    <row r="62409" customFormat="false" ht="12" hidden="false" customHeight="false" outlineLevel="0" collapsed="false">
      <c r="BS62409" s="96" t="n">
        <f aca="false">BR62409-2.5</f>
        <v>-2.5</v>
      </c>
    </row>
    <row r="62410" customFormat="false" ht="12" hidden="false" customHeight="false" outlineLevel="0" collapsed="false">
      <c r="BS62410" s="96" t="n">
        <f aca="false">BR62410-2.5</f>
        <v>-2.5</v>
      </c>
    </row>
    <row r="62411" customFormat="false" ht="12" hidden="false" customHeight="false" outlineLevel="0" collapsed="false">
      <c r="BS62411" s="96" t="n">
        <f aca="false">BR62411-2.5</f>
        <v>-2.5</v>
      </c>
    </row>
    <row r="62412" customFormat="false" ht="12" hidden="false" customHeight="false" outlineLevel="0" collapsed="false">
      <c r="BS62412" s="96" t="n">
        <f aca="false">BR62412-2.5</f>
        <v>-2.5</v>
      </c>
    </row>
    <row r="62413" customFormat="false" ht="12" hidden="false" customHeight="false" outlineLevel="0" collapsed="false">
      <c r="BS62413" s="96" t="n">
        <f aca="false">BR62413-2.5</f>
        <v>-2.5</v>
      </c>
    </row>
    <row r="62414" customFormat="false" ht="12" hidden="false" customHeight="false" outlineLevel="0" collapsed="false">
      <c r="BS62414" s="96" t="n">
        <f aca="false">BR62414-2.5</f>
        <v>-2.5</v>
      </c>
    </row>
    <row r="62415" customFormat="false" ht="12" hidden="false" customHeight="false" outlineLevel="0" collapsed="false">
      <c r="BS62415" s="96" t="n">
        <f aca="false">BR62415-2.5</f>
        <v>-2.5</v>
      </c>
    </row>
    <row r="62416" customFormat="false" ht="12" hidden="false" customHeight="false" outlineLevel="0" collapsed="false">
      <c r="BS62416" s="96" t="n">
        <f aca="false">BR62416-2.5</f>
        <v>-2.5</v>
      </c>
    </row>
    <row r="62417" customFormat="false" ht="12" hidden="false" customHeight="false" outlineLevel="0" collapsed="false">
      <c r="BS62417" s="96" t="n">
        <f aca="false">BR62417-2.5</f>
        <v>-2.5</v>
      </c>
    </row>
    <row r="62418" customFormat="false" ht="12" hidden="false" customHeight="false" outlineLevel="0" collapsed="false">
      <c r="BS62418" s="96" t="n">
        <f aca="false">BR62418-2.5</f>
        <v>-2.5</v>
      </c>
    </row>
    <row r="62419" customFormat="false" ht="12" hidden="false" customHeight="false" outlineLevel="0" collapsed="false">
      <c r="BS62419" s="96" t="n">
        <f aca="false">BR62419-2.5</f>
        <v>-2.5</v>
      </c>
    </row>
    <row r="62420" customFormat="false" ht="12" hidden="false" customHeight="false" outlineLevel="0" collapsed="false">
      <c r="BS62420" s="96" t="n">
        <f aca="false">BR62420-2.5</f>
        <v>-2.5</v>
      </c>
    </row>
    <row r="62421" customFormat="false" ht="12" hidden="false" customHeight="false" outlineLevel="0" collapsed="false">
      <c r="BS62421" s="96" t="n">
        <f aca="false">BR62421-2.5</f>
        <v>-2.5</v>
      </c>
    </row>
    <row r="62422" customFormat="false" ht="12" hidden="false" customHeight="false" outlineLevel="0" collapsed="false">
      <c r="BS62422" s="96" t="n">
        <f aca="false">BR62422-2.5</f>
        <v>-2.5</v>
      </c>
    </row>
    <row r="62423" customFormat="false" ht="12" hidden="false" customHeight="false" outlineLevel="0" collapsed="false">
      <c r="BS62423" s="96" t="n">
        <f aca="false">BR62423-2.5</f>
        <v>-2.5</v>
      </c>
    </row>
    <row r="62424" customFormat="false" ht="12" hidden="false" customHeight="false" outlineLevel="0" collapsed="false">
      <c r="BS62424" s="96" t="n">
        <f aca="false">BR62424-2.5</f>
        <v>-2.5</v>
      </c>
    </row>
    <row r="62425" customFormat="false" ht="12" hidden="false" customHeight="false" outlineLevel="0" collapsed="false">
      <c r="BS62425" s="96" t="n">
        <f aca="false">BR62425-2.5</f>
        <v>-2.5</v>
      </c>
    </row>
    <row r="62426" customFormat="false" ht="12" hidden="false" customHeight="false" outlineLevel="0" collapsed="false">
      <c r="BS62426" s="96" t="n">
        <f aca="false">BR62426-2.5</f>
        <v>-2.5</v>
      </c>
    </row>
    <row r="62427" customFormat="false" ht="12" hidden="false" customHeight="false" outlineLevel="0" collapsed="false">
      <c r="BS62427" s="96" t="n">
        <f aca="false">BR62427-2.5</f>
        <v>-2.5</v>
      </c>
    </row>
    <row r="62428" customFormat="false" ht="12" hidden="false" customHeight="false" outlineLevel="0" collapsed="false">
      <c r="BS62428" s="96" t="n">
        <f aca="false">BR62428-2.5</f>
        <v>-2.5</v>
      </c>
    </row>
    <row r="62429" customFormat="false" ht="12" hidden="false" customHeight="false" outlineLevel="0" collapsed="false">
      <c r="BS62429" s="96" t="n">
        <f aca="false">BR62429-2.5</f>
        <v>-2.5</v>
      </c>
    </row>
    <row r="62430" customFormat="false" ht="12" hidden="false" customHeight="false" outlineLevel="0" collapsed="false">
      <c r="BS62430" s="96" t="n">
        <f aca="false">BR62430-2.5</f>
        <v>-2.5</v>
      </c>
    </row>
    <row r="62431" customFormat="false" ht="12" hidden="false" customHeight="false" outlineLevel="0" collapsed="false">
      <c r="BS62431" s="96" t="n">
        <f aca="false">BR62431-2.5</f>
        <v>-2.5</v>
      </c>
    </row>
    <row r="62432" customFormat="false" ht="12" hidden="false" customHeight="false" outlineLevel="0" collapsed="false">
      <c r="BS62432" s="96" t="n">
        <f aca="false">BR62432-2.5</f>
        <v>-2.5</v>
      </c>
    </row>
    <row r="62433" customFormat="false" ht="12" hidden="false" customHeight="false" outlineLevel="0" collapsed="false">
      <c r="BS62433" s="96" t="n">
        <f aca="false">BR62433-2.5</f>
        <v>-2.5</v>
      </c>
    </row>
    <row r="62434" customFormat="false" ht="12" hidden="false" customHeight="false" outlineLevel="0" collapsed="false">
      <c r="BS62434" s="96" t="n">
        <f aca="false">BR62434-2.5</f>
        <v>-2.5</v>
      </c>
    </row>
    <row r="62435" customFormat="false" ht="12" hidden="false" customHeight="false" outlineLevel="0" collapsed="false">
      <c r="BS62435" s="96" t="n">
        <f aca="false">BR62435-2.5</f>
        <v>-2.5</v>
      </c>
    </row>
    <row r="62436" customFormat="false" ht="12" hidden="false" customHeight="false" outlineLevel="0" collapsed="false">
      <c r="BS62436" s="96" t="n">
        <f aca="false">BR62436-2.5</f>
        <v>-2.5</v>
      </c>
    </row>
    <row r="62437" customFormat="false" ht="12" hidden="false" customHeight="false" outlineLevel="0" collapsed="false">
      <c r="BS62437" s="96" t="n">
        <f aca="false">BR62437-2.5</f>
        <v>-2.5</v>
      </c>
    </row>
    <row r="62438" customFormat="false" ht="12" hidden="false" customHeight="false" outlineLevel="0" collapsed="false">
      <c r="BS62438" s="96" t="n">
        <f aca="false">BR62438-2.5</f>
        <v>-2.5</v>
      </c>
    </row>
    <row r="62439" customFormat="false" ht="12" hidden="false" customHeight="false" outlineLevel="0" collapsed="false">
      <c r="BS62439" s="96" t="n">
        <f aca="false">BR62439-2.5</f>
        <v>-2.5</v>
      </c>
    </row>
    <row r="62440" customFormat="false" ht="12" hidden="false" customHeight="false" outlineLevel="0" collapsed="false">
      <c r="BS62440" s="96" t="n">
        <f aca="false">BR62440-2.5</f>
        <v>-2.5</v>
      </c>
    </row>
    <row r="62441" customFormat="false" ht="12" hidden="false" customHeight="false" outlineLevel="0" collapsed="false">
      <c r="BS62441" s="96" t="n">
        <f aca="false">BR62441-2.5</f>
        <v>-2.5</v>
      </c>
    </row>
    <row r="62442" customFormat="false" ht="12" hidden="false" customHeight="false" outlineLevel="0" collapsed="false">
      <c r="BS62442" s="96" t="n">
        <f aca="false">BR62442-2.5</f>
        <v>-2.5</v>
      </c>
    </row>
    <row r="62443" customFormat="false" ht="12" hidden="false" customHeight="false" outlineLevel="0" collapsed="false">
      <c r="BS62443" s="96" t="n">
        <f aca="false">BR62443-2.5</f>
        <v>-2.5</v>
      </c>
    </row>
    <row r="62444" customFormat="false" ht="12" hidden="false" customHeight="false" outlineLevel="0" collapsed="false">
      <c r="BS62444" s="96" t="n">
        <f aca="false">BR62444-2.5</f>
        <v>-2.5</v>
      </c>
    </row>
    <row r="62445" customFormat="false" ht="12" hidden="false" customHeight="false" outlineLevel="0" collapsed="false">
      <c r="BS62445" s="96" t="n">
        <f aca="false">BR62445-2.5</f>
        <v>-2.5</v>
      </c>
    </row>
    <row r="62446" customFormat="false" ht="12" hidden="false" customHeight="false" outlineLevel="0" collapsed="false">
      <c r="BS62446" s="96" t="n">
        <f aca="false">BR62446-2.5</f>
        <v>-2.5</v>
      </c>
    </row>
    <row r="62447" customFormat="false" ht="12" hidden="false" customHeight="false" outlineLevel="0" collapsed="false">
      <c r="BS62447" s="96" t="n">
        <f aca="false">BR62447-2.5</f>
        <v>-2.5</v>
      </c>
    </row>
    <row r="62448" customFormat="false" ht="12" hidden="false" customHeight="false" outlineLevel="0" collapsed="false">
      <c r="BS62448" s="96" t="n">
        <f aca="false">BR62448-2.5</f>
        <v>-2.5</v>
      </c>
    </row>
    <row r="62449" customFormat="false" ht="12" hidden="false" customHeight="false" outlineLevel="0" collapsed="false">
      <c r="BS62449" s="96" t="n">
        <f aca="false">BR62449-2.5</f>
        <v>-2.5</v>
      </c>
    </row>
    <row r="62450" customFormat="false" ht="12" hidden="false" customHeight="false" outlineLevel="0" collapsed="false">
      <c r="BS62450" s="96" t="n">
        <f aca="false">BR62450-2.5</f>
        <v>-2.5</v>
      </c>
    </row>
    <row r="62451" customFormat="false" ht="12" hidden="false" customHeight="false" outlineLevel="0" collapsed="false">
      <c r="BS62451" s="96" t="n">
        <f aca="false">BR62451-2.5</f>
        <v>-2.5</v>
      </c>
    </row>
    <row r="62452" customFormat="false" ht="12" hidden="false" customHeight="false" outlineLevel="0" collapsed="false">
      <c r="BS62452" s="96" t="n">
        <f aca="false">BR62452-2.5</f>
        <v>-2.5</v>
      </c>
    </row>
    <row r="62453" customFormat="false" ht="12" hidden="false" customHeight="false" outlineLevel="0" collapsed="false">
      <c r="BS62453" s="96" t="n">
        <f aca="false">BR62453-2.5</f>
        <v>-2.5</v>
      </c>
    </row>
    <row r="62454" customFormat="false" ht="12" hidden="false" customHeight="false" outlineLevel="0" collapsed="false">
      <c r="BS62454" s="96" t="n">
        <f aca="false">BR62454-2.5</f>
        <v>-2.5</v>
      </c>
    </row>
    <row r="62455" customFormat="false" ht="12" hidden="false" customHeight="false" outlineLevel="0" collapsed="false">
      <c r="BS62455" s="96" t="n">
        <f aca="false">BR62455-2.5</f>
        <v>-2.5</v>
      </c>
    </row>
    <row r="62456" customFormat="false" ht="12" hidden="false" customHeight="false" outlineLevel="0" collapsed="false">
      <c r="BS62456" s="96" t="n">
        <f aca="false">BR62456-2.5</f>
        <v>-2.5</v>
      </c>
    </row>
    <row r="62457" customFormat="false" ht="12" hidden="false" customHeight="false" outlineLevel="0" collapsed="false">
      <c r="BS62457" s="96" t="n">
        <f aca="false">BR62457-2.5</f>
        <v>-2.5</v>
      </c>
    </row>
    <row r="62458" customFormat="false" ht="12" hidden="false" customHeight="false" outlineLevel="0" collapsed="false">
      <c r="BS62458" s="96" t="n">
        <f aca="false">BR62458-2.5</f>
        <v>-2.5</v>
      </c>
    </row>
    <row r="62459" customFormat="false" ht="12" hidden="false" customHeight="false" outlineLevel="0" collapsed="false">
      <c r="BS62459" s="96" t="n">
        <f aca="false">BR62459-2.5</f>
        <v>-2.5</v>
      </c>
    </row>
    <row r="62460" customFormat="false" ht="12" hidden="false" customHeight="false" outlineLevel="0" collapsed="false">
      <c r="BS62460" s="96" t="n">
        <f aca="false">BR62460-2.5</f>
        <v>-2.5</v>
      </c>
    </row>
    <row r="62461" customFormat="false" ht="12" hidden="false" customHeight="false" outlineLevel="0" collapsed="false">
      <c r="BS62461" s="96" t="n">
        <f aca="false">BR62461-2.5</f>
        <v>-2.5</v>
      </c>
    </row>
    <row r="62462" customFormat="false" ht="12" hidden="false" customHeight="false" outlineLevel="0" collapsed="false">
      <c r="BS62462" s="96" t="n">
        <f aca="false">BR62462-2.5</f>
        <v>-2.5</v>
      </c>
    </row>
    <row r="62463" customFormat="false" ht="12" hidden="false" customHeight="false" outlineLevel="0" collapsed="false">
      <c r="BS62463" s="96" t="n">
        <f aca="false">BR62463-2.5</f>
        <v>-2.5</v>
      </c>
    </row>
    <row r="62464" customFormat="false" ht="12" hidden="false" customHeight="false" outlineLevel="0" collapsed="false">
      <c r="BS62464" s="96" t="n">
        <f aca="false">BR62464-2.5</f>
        <v>-2.5</v>
      </c>
    </row>
    <row r="62465" customFormat="false" ht="12" hidden="false" customHeight="false" outlineLevel="0" collapsed="false">
      <c r="BS62465" s="96" t="n">
        <f aca="false">BR62465-2.5</f>
        <v>-2.5</v>
      </c>
    </row>
    <row r="62466" customFormat="false" ht="12" hidden="false" customHeight="false" outlineLevel="0" collapsed="false">
      <c r="BS62466" s="96" t="n">
        <f aca="false">BR62466-2.5</f>
        <v>-2.5</v>
      </c>
    </row>
    <row r="62467" customFormat="false" ht="12" hidden="false" customHeight="false" outlineLevel="0" collapsed="false">
      <c r="BS62467" s="96" t="n">
        <f aca="false">BR62467-2.5</f>
        <v>-2.5</v>
      </c>
    </row>
    <row r="62468" customFormat="false" ht="12" hidden="false" customHeight="false" outlineLevel="0" collapsed="false">
      <c r="BS62468" s="96" t="n">
        <f aca="false">BR62468-2.5</f>
        <v>-2.5</v>
      </c>
    </row>
    <row r="62469" customFormat="false" ht="12" hidden="false" customHeight="false" outlineLevel="0" collapsed="false">
      <c r="BS62469" s="96" t="n">
        <f aca="false">BR62469-2.5</f>
        <v>-2.5</v>
      </c>
    </row>
    <row r="62470" customFormat="false" ht="12" hidden="false" customHeight="false" outlineLevel="0" collapsed="false">
      <c r="BS62470" s="96" t="n">
        <f aca="false">BR62470-2.5</f>
        <v>-2.5</v>
      </c>
    </row>
    <row r="62471" customFormat="false" ht="12" hidden="false" customHeight="false" outlineLevel="0" collapsed="false">
      <c r="BS62471" s="96" t="n">
        <f aca="false">BR62471-2.5</f>
        <v>-2.5</v>
      </c>
    </row>
    <row r="62472" customFormat="false" ht="12" hidden="false" customHeight="false" outlineLevel="0" collapsed="false">
      <c r="BS62472" s="96" t="n">
        <f aca="false">BR62472-2.5</f>
        <v>-2.5</v>
      </c>
    </row>
    <row r="62473" customFormat="false" ht="12" hidden="false" customHeight="false" outlineLevel="0" collapsed="false">
      <c r="BS62473" s="96" t="n">
        <f aca="false">BR62473-2.5</f>
        <v>-2.5</v>
      </c>
    </row>
    <row r="62474" customFormat="false" ht="12" hidden="false" customHeight="false" outlineLevel="0" collapsed="false">
      <c r="BS62474" s="96" t="n">
        <f aca="false">BR62474-2.5</f>
        <v>-2.5</v>
      </c>
    </row>
    <row r="62475" customFormat="false" ht="12" hidden="false" customHeight="false" outlineLevel="0" collapsed="false">
      <c r="BS62475" s="96" t="n">
        <f aca="false">BR62475-2.5</f>
        <v>-2.5</v>
      </c>
    </row>
    <row r="62476" customFormat="false" ht="12" hidden="false" customHeight="false" outlineLevel="0" collapsed="false">
      <c r="BS62476" s="96" t="n">
        <f aca="false">BR62476-2.5</f>
        <v>-2.5</v>
      </c>
    </row>
    <row r="62477" customFormat="false" ht="12" hidden="false" customHeight="false" outlineLevel="0" collapsed="false">
      <c r="BS62477" s="96" t="n">
        <f aca="false">BR62477-2.5</f>
        <v>-2.5</v>
      </c>
    </row>
    <row r="62478" customFormat="false" ht="12" hidden="false" customHeight="false" outlineLevel="0" collapsed="false">
      <c r="BS62478" s="96" t="n">
        <f aca="false">BR62478-2.5</f>
        <v>-2.5</v>
      </c>
    </row>
    <row r="62479" customFormat="false" ht="12" hidden="false" customHeight="false" outlineLevel="0" collapsed="false">
      <c r="BS62479" s="96" t="n">
        <f aca="false">BR62479-2.5</f>
        <v>-2.5</v>
      </c>
    </row>
    <row r="62480" customFormat="false" ht="12" hidden="false" customHeight="false" outlineLevel="0" collapsed="false">
      <c r="BS62480" s="96" t="n">
        <f aca="false">BR62480-2.5</f>
        <v>-2.5</v>
      </c>
    </row>
    <row r="62481" customFormat="false" ht="12" hidden="false" customHeight="false" outlineLevel="0" collapsed="false">
      <c r="BS62481" s="96" t="n">
        <f aca="false">BR62481-2.5</f>
        <v>-2.5</v>
      </c>
    </row>
    <row r="62482" customFormat="false" ht="12" hidden="false" customHeight="false" outlineLevel="0" collapsed="false">
      <c r="BS62482" s="96" t="n">
        <f aca="false">BR62482-2.5</f>
        <v>-2.5</v>
      </c>
    </row>
    <row r="62483" customFormat="false" ht="12" hidden="false" customHeight="false" outlineLevel="0" collapsed="false">
      <c r="BS62483" s="96" t="n">
        <f aca="false">BR62483-2.5</f>
        <v>-2.5</v>
      </c>
    </row>
    <row r="62484" customFormat="false" ht="12" hidden="false" customHeight="false" outlineLevel="0" collapsed="false">
      <c r="BS62484" s="96" t="n">
        <f aca="false">BR62484-2.5</f>
        <v>-2.5</v>
      </c>
    </row>
    <row r="62485" customFormat="false" ht="12" hidden="false" customHeight="false" outlineLevel="0" collapsed="false">
      <c r="BS62485" s="96" t="n">
        <f aca="false">BR62485-2.5</f>
        <v>-2.5</v>
      </c>
    </row>
    <row r="62486" customFormat="false" ht="12" hidden="false" customHeight="false" outlineLevel="0" collapsed="false">
      <c r="BS62486" s="96" t="n">
        <f aca="false">BR62486-2.5</f>
        <v>-2.5</v>
      </c>
    </row>
    <row r="62487" customFormat="false" ht="12" hidden="false" customHeight="false" outlineLevel="0" collapsed="false">
      <c r="BS62487" s="96" t="n">
        <f aca="false">BR62487-2.5</f>
        <v>-2.5</v>
      </c>
    </row>
    <row r="62488" customFormat="false" ht="12" hidden="false" customHeight="false" outlineLevel="0" collapsed="false">
      <c r="BS62488" s="96" t="n">
        <f aca="false">BR62488-2.5</f>
        <v>-2.5</v>
      </c>
    </row>
    <row r="62489" customFormat="false" ht="12" hidden="false" customHeight="false" outlineLevel="0" collapsed="false">
      <c r="BS62489" s="96" t="n">
        <f aca="false">BR62489-2.5</f>
        <v>-2.5</v>
      </c>
    </row>
    <row r="62490" customFormat="false" ht="12" hidden="false" customHeight="false" outlineLevel="0" collapsed="false">
      <c r="BS62490" s="96" t="n">
        <f aca="false">BR62490-2.5</f>
        <v>-2.5</v>
      </c>
    </row>
    <row r="62491" customFormat="false" ht="12" hidden="false" customHeight="false" outlineLevel="0" collapsed="false">
      <c r="BS62491" s="96" t="n">
        <f aca="false">BR62491-2.5</f>
        <v>-2.5</v>
      </c>
    </row>
    <row r="62492" customFormat="false" ht="12" hidden="false" customHeight="false" outlineLevel="0" collapsed="false">
      <c r="BS62492" s="96" t="n">
        <f aca="false">BR62492-2.5</f>
        <v>-2.5</v>
      </c>
    </row>
    <row r="62493" customFormat="false" ht="12" hidden="false" customHeight="false" outlineLevel="0" collapsed="false">
      <c r="BS62493" s="96" t="n">
        <f aca="false">BR62493-2.5</f>
        <v>-2.5</v>
      </c>
    </row>
    <row r="62494" customFormat="false" ht="12" hidden="false" customHeight="false" outlineLevel="0" collapsed="false">
      <c r="BS62494" s="96" t="n">
        <f aca="false">BR62494-2.5</f>
        <v>-2.5</v>
      </c>
    </row>
    <row r="62495" customFormat="false" ht="12" hidden="false" customHeight="false" outlineLevel="0" collapsed="false">
      <c r="BS62495" s="96" t="n">
        <f aca="false">BR62495-2.5</f>
        <v>-2.5</v>
      </c>
    </row>
    <row r="62496" customFormat="false" ht="12" hidden="false" customHeight="false" outlineLevel="0" collapsed="false">
      <c r="BS62496" s="96" t="n">
        <f aca="false">BR62496-2.5</f>
        <v>-2.5</v>
      </c>
    </row>
    <row r="62497" customFormat="false" ht="12" hidden="false" customHeight="false" outlineLevel="0" collapsed="false">
      <c r="BS62497" s="96" t="n">
        <f aca="false">BR62497-2.5</f>
        <v>-2.5</v>
      </c>
    </row>
    <row r="62498" customFormat="false" ht="12" hidden="false" customHeight="false" outlineLevel="0" collapsed="false">
      <c r="BS62498" s="96" t="n">
        <f aca="false">BR62498-2.5</f>
        <v>-2.5</v>
      </c>
    </row>
    <row r="62499" customFormat="false" ht="12" hidden="false" customHeight="false" outlineLevel="0" collapsed="false">
      <c r="BS62499" s="96" t="n">
        <f aca="false">BR62499-2.5</f>
        <v>-2.5</v>
      </c>
    </row>
    <row r="62500" customFormat="false" ht="12" hidden="false" customHeight="false" outlineLevel="0" collapsed="false">
      <c r="BS62500" s="96" t="n">
        <f aca="false">BR62500-2.5</f>
        <v>-2.5</v>
      </c>
    </row>
    <row r="62501" customFormat="false" ht="12" hidden="false" customHeight="false" outlineLevel="0" collapsed="false">
      <c r="BS62501" s="96" t="n">
        <f aca="false">BR62501-2.5</f>
        <v>-2.5</v>
      </c>
    </row>
    <row r="62502" customFormat="false" ht="12" hidden="false" customHeight="false" outlineLevel="0" collapsed="false">
      <c r="BS62502" s="96" t="n">
        <f aca="false">BR62502-2.5</f>
        <v>-2.5</v>
      </c>
    </row>
    <row r="62503" customFormat="false" ht="12" hidden="false" customHeight="false" outlineLevel="0" collapsed="false">
      <c r="BS62503" s="96" t="n">
        <f aca="false">BR62503-2.5</f>
        <v>-2.5</v>
      </c>
    </row>
    <row r="62504" customFormat="false" ht="12" hidden="false" customHeight="false" outlineLevel="0" collapsed="false">
      <c r="BS62504" s="96" t="n">
        <f aca="false">BR62504-2.5</f>
        <v>-2.5</v>
      </c>
    </row>
    <row r="62505" customFormat="false" ht="12" hidden="false" customHeight="false" outlineLevel="0" collapsed="false">
      <c r="BS62505" s="96" t="n">
        <f aca="false">BR62505-2.5</f>
        <v>-2.5</v>
      </c>
    </row>
    <row r="62506" customFormat="false" ht="12" hidden="false" customHeight="false" outlineLevel="0" collapsed="false">
      <c r="BS62506" s="96" t="n">
        <f aca="false">BR62506-2.5</f>
        <v>-2.5</v>
      </c>
    </row>
    <row r="62507" customFormat="false" ht="12" hidden="false" customHeight="false" outlineLevel="0" collapsed="false">
      <c r="BS62507" s="96" t="n">
        <f aca="false">BR62507-2.5</f>
        <v>-2.5</v>
      </c>
    </row>
    <row r="62508" customFormat="false" ht="12" hidden="false" customHeight="false" outlineLevel="0" collapsed="false">
      <c r="BS62508" s="96" t="n">
        <f aca="false">BR62508-2.5</f>
        <v>-2.5</v>
      </c>
    </row>
    <row r="62509" customFormat="false" ht="12" hidden="false" customHeight="false" outlineLevel="0" collapsed="false">
      <c r="BS62509" s="96" t="n">
        <f aca="false">BR62509-2.5</f>
        <v>-2.5</v>
      </c>
    </row>
    <row r="62510" customFormat="false" ht="12" hidden="false" customHeight="false" outlineLevel="0" collapsed="false">
      <c r="BS62510" s="96" t="n">
        <f aca="false">BR62510-2.5</f>
        <v>-2.5</v>
      </c>
    </row>
    <row r="62511" customFormat="false" ht="12" hidden="false" customHeight="false" outlineLevel="0" collapsed="false">
      <c r="BS62511" s="96" t="n">
        <f aca="false">BR62511-2.5</f>
        <v>-2.5</v>
      </c>
    </row>
    <row r="62512" customFormat="false" ht="12" hidden="false" customHeight="false" outlineLevel="0" collapsed="false">
      <c r="BS62512" s="96" t="n">
        <f aca="false">BR62512-2.5</f>
        <v>-2.5</v>
      </c>
    </row>
    <row r="62513" customFormat="false" ht="12" hidden="false" customHeight="false" outlineLevel="0" collapsed="false">
      <c r="BS62513" s="96" t="n">
        <f aca="false">BR62513-2.5</f>
        <v>-2.5</v>
      </c>
    </row>
    <row r="62514" customFormat="false" ht="12" hidden="false" customHeight="false" outlineLevel="0" collapsed="false">
      <c r="BS62514" s="96" t="n">
        <f aca="false">BR62514-2.5</f>
        <v>-2.5</v>
      </c>
    </row>
    <row r="62515" customFormat="false" ht="12" hidden="false" customHeight="false" outlineLevel="0" collapsed="false">
      <c r="BS62515" s="96" t="n">
        <f aca="false">BR62515-2.5</f>
        <v>-2.5</v>
      </c>
    </row>
    <row r="62516" customFormat="false" ht="12" hidden="false" customHeight="false" outlineLevel="0" collapsed="false">
      <c r="BS62516" s="96" t="n">
        <f aca="false">BR62516-2.5</f>
        <v>-2.5</v>
      </c>
    </row>
    <row r="62517" customFormat="false" ht="12" hidden="false" customHeight="false" outlineLevel="0" collapsed="false">
      <c r="BS62517" s="96" t="n">
        <f aca="false">BR62517-2.5</f>
        <v>-2.5</v>
      </c>
    </row>
    <row r="62518" customFormat="false" ht="12" hidden="false" customHeight="false" outlineLevel="0" collapsed="false">
      <c r="BS62518" s="96" t="n">
        <f aca="false">BR62518-2.5</f>
        <v>-2.5</v>
      </c>
    </row>
    <row r="62519" customFormat="false" ht="12" hidden="false" customHeight="false" outlineLevel="0" collapsed="false">
      <c r="BS62519" s="96" t="n">
        <f aca="false">BR62519-2.5</f>
        <v>-2.5</v>
      </c>
    </row>
    <row r="62520" customFormat="false" ht="12" hidden="false" customHeight="false" outlineLevel="0" collapsed="false">
      <c r="BS62520" s="96" t="n">
        <f aca="false">BR62520-2.5</f>
        <v>-2.5</v>
      </c>
    </row>
    <row r="62521" customFormat="false" ht="12" hidden="false" customHeight="false" outlineLevel="0" collapsed="false">
      <c r="BS62521" s="96" t="n">
        <f aca="false">BR62521-2.5</f>
        <v>-2.5</v>
      </c>
    </row>
    <row r="62522" customFormat="false" ht="12" hidden="false" customHeight="false" outlineLevel="0" collapsed="false">
      <c r="BS62522" s="96" t="n">
        <f aca="false">BR62522-2.5</f>
        <v>-2.5</v>
      </c>
    </row>
    <row r="62523" customFormat="false" ht="12" hidden="false" customHeight="false" outlineLevel="0" collapsed="false">
      <c r="BS62523" s="96" t="n">
        <f aca="false">BR62523-2.5</f>
        <v>-2.5</v>
      </c>
    </row>
    <row r="62524" customFormat="false" ht="12" hidden="false" customHeight="false" outlineLevel="0" collapsed="false">
      <c r="BS62524" s="96" t="n">
        <f aca="false">BR62524-2.5</f>
        <v>-2.5</v>
      </c>
    </row>
    <row r="62525" customFormat="false" ht="12" hidden="false" customHeight="false" outlineLevel="0" collapsed="false">
      <c r="BS62525" s="96" t="n">
        <f aca="false">BR62525-2.5</f>
        <v>-2.5</v>
      </c>
    </row>
    <row r="62526" customFormat="false" ht="12" hidden="false" customHeight="false" outlineLevel="0" collapsed="false">
      <c r="BS62526" s="96" t="n">
        <f aca="false">BR62526-2.5</f>
        <v>-2.5</v>
      </c>
    </row>
    <row r="62527" customFormat="false" ht="12" hidden="false" customHeight="false" outlineLevel="0" collapsed="false">
      <c r="BS62527" s="96" t="n">
        <f aca="false">BR62527-2.5</f>
        <v>-2.5</v>
      </c>
    </row>
    <row r="62528" customFormat="false" ht="12" hidden="false" customHeight="false" outlineLevel="0" collapsed="false">
      <c r="BS62528" s="96" t="n">
        <f aca="false">BR62528-2.5</f>
        <v>-2.5</v>
      </c>
    </row>
    <row r="62529" customFormat="false" ht="12" hidden="false" customHeight="false" outlineLevel="0" collapsed="false">
      <c r="BS62529" s="96" t="n">
        <f aca="false">BR62529-2.5</f>
        <v>-2.5</v>
      </c>
    </row>
    <row r="62530" customFormat="false" ht="12" hidden="false" customHeight="false" outlineLevel="0" collapsed="false">
      <c r="BS62530" s="96" t="n">
        <f aca="false">BR62530-2.5</f>
        <v>-2.5</v>
      </c>
    </row>
    <row r="62531" customFormat="false" ht="12" hidden="false" customHeight="false" outlineLevel="0" collapsed="false">
      <c r="BS62531" s="96" t="n">
        <f aca="false">BR62531-2.5</f>
        <v>-2.5</v>
      </c>
    </row>
    <row r="62532" customFormat="false" ht="12" hidden="false" customHeight="false" outlineLevel="0" collapsed="false">
      <c r="BS62532" s="96" t="n">
        <f aca="false">BR62532-2.5</f>
        <v>-2.5</v>
      </c>
    </row>
    <row r="62533" customFormat="false" ht="12" hidden="false" customHeight="false" outlineLevel="0" collapsed="false">
      <c r="BS62533" s="96" t="n">
        <f aca="false">BR62533-2.5</f>
        <v>-2.5</v>
      </c>
    </row>
    <row r="62534" customFormat="false" ht="12" hidden="false" customHeight="false" outlineLevel="0" collapsed="false">
      <c r="BS62534" s="96" t="n">
        <f aca="false">BR62534-2.5</f>
        <v>-2.5</v>
      </c>
    </row>
    <row r="62535" customFormat="false" ht="12" hidden="false" customHeight="false" outlineLevel="0" collapsed="false">
      <c r="BS62535" s="96" t="n">
        <f aca="false">BR62535-2.5</f>
        <v>-2.5</v>
      </c>
    </row>
    <row r="62536" customFormat="false" ht="12" hidden="false" customHeight="false" outlineLevel="0" collapsed="false">
      <c r="BS62536" s="96" t="n">
        <f aca="false">BR62536-2.5</f>
        <v>-2.5</v>
      </c>
    </row>
    <row r="62537" customFormat="false" ht="12" hidden="false" customHeight="false" outlineLevel="0" collapsed="false">
      <c r="BS62537" s="96" t="n">
        <f aca="false">BR62537-2.5</f>
        <v>-2.5</v>
      </c>
    </row>
    <row r="62538" customFormat="false" ht="12" hidden="false" customHeight="false" outlineLevel="0" collapsed="false">
      <c r="BS62538" s="96" t="n">
        <f aca="false">BR62538-2.5</f>
        <v>-2.5</v>
      </c>
    </row>
    <row r="62539" customFormat="false" ht="12" hidden="false" customHeight="false" outlineLevel="0" collapsed="false">
      <c r="BS62539" s="96" t="n">
        <f aca="false">BR62539-2.5</f>
        <v>-2.5</v>
      </c>
    </row>
    <row r="62540" customFormat="false" ht="12" hidden="false" customHeight="false" outlineLevel="0" collapsed="false">
      <c r="BS62540" s="96" t="n">
        <f aca="false">BR62540-2.5</f>
        <v>-2.5</v>
      </c>
    </row>
    <row r="62541" customFormat="false" ht="12" hidden="false" customHeight="false" outlineLevel="0" collapsed="false">
      <c r="BS62541" s="96" t="n">
        <f aca="false">BR62541-2.5</f>
        <v>-2.5</v>
      </c>
    </row>
    <row r="62542" customFormat="false" ht="12" hidden="false" customHeight="false" outlineLevel="0" collapsed="false">
      <c r="BS62542" s="96" t="n">
        <f aca="false">BR62542-2.5</f>
        <v>-2.5</v>
      </c>
    </row>
    <row r="62543" customFormat="false" ht="12" hidden="false" customHeight="false" outlineLevel="0" collapsed="false">
      <c r="BS62543" s="96" t="n">
        <f aca="false">BR62543-2.5</f>
        <v>-2.5</v>
      </c>
    </row>
    <row r="62544" customFormat="false" ht="12" hidden="false" customHeight="false" outlineLevel="0" collapsed="false">
      <c r="BS62544" s="96" t="n">
        <f aca="false">BR62544-2.5</f>
        <v>-2.5</v>
      </c>
    </row>
    <row r="62545" customFormat="false" ht="12" hidden="false" customHeight="false" outlineLevel="0" collapsed="false">
      <c r="BS62545" s="96" t="n">
        <f aca="false">BR62545-2.5</f>
        <v>-2.5</v>
      </c>
    </row>
    <row r="62546" customFormat="false" ht="12" hidden="false" customHeight="false" outlineLevel="0" collapsed="false">
      <c r="BS62546" s="96" t="n">
        <f aca="false">BR62546-2.5</f>
        <v>-2.5</v>
      </c>
    </row>
    <row r="62547" customFormat="false" ht="12" hidden="false" customHeight="false" outlineLevel="0" collapsed="false">
      <c r="BS62547" s="96" t="n">
        <f aca="false">BR62547-2.5</f>
        <v>-2.5</v>
      </c>
    </row>
    <row r="62548" customFormat="false" ht="12" hidden="false" customHeight="false" outlineLevel="0" collapsed="false">
      <c r="BS62548" s="96" t="n">
        <f aca="false">BR62548-2.5</f>
        <v>-2.5</v>
      </c>
    </row>
    <row r="62549" customFormat="false" ht="12" hidden="false" customHeight="false" outlineLevel="0" collapsed="false">
      <c r="BS62549" s="96" t="n">
        <f aca="false">BR62549-2.5</f>
        <v>-2.5</v>
      </c>
    </row>
    <row r="62550" customFormat="false" ht="12" hidden="false" customHeight="false" outlineLevel="0" collapsed="false">
      <c r="BS62550" s="96" t="n">
        <f aca="false">BR62550-2.5</f>
        <v>-2.5</v>
      </c>
    </row>
    <row r="62551" customFormat="false" ht="12" hidden="false" customHeight="false" outlineLevel="0" collapsed="false">
      <c r="BS62551" s="96" t="n">
        <f aca="false">BR62551-2.5</f>
        <v>-2.5</v>
      </c>
    </row>
    <row r="62552" customFormat="false" ht="12" hidden="false" customHeight="false" outlineLevel="0" collapsed="false">
      <c r="BS62552" s="96" t="n">
        <f aca="false">BR62552-2.5</f>
        <v>-2.5</v>
      </c>
    </row>
    <row r="62553" customFormat="false" ht="12" hidden="false" customHeight="false" outlineLevel="0" collapsed="false">
      <c r="BS62553" s="96" t="n">
        <f aca="false">BR62553-2.5</f>
        <v>-2.5</v>
      </c>
    </row>
    <row r="62554" customFormat="false" ht="12" hidden="false" customHeight="false" outlineLevel="0" collapsed="false">
      <c r="BS62554" s="96" t="n">
        <f aca="false">BR62554-2.5</f>
        <v>-2.5</v>
      </c>
    </row>
    <row r="62555" customFormat="false" ht="12" hidden="false" customHeight="false" outlineLevel="0" collapsed="false">
      <c r="BS62555" s="96" t="n">
        <f aca="false">BR62555-2.5</f>
        <v>-2.5</v>
      </c>
    </row>
    <row r="62556" customFormat="false" ht="12" hidden="false" customHeight="false" outlineLevel="0" collapsed="false">
      <c r="BS62556" s="96" t="n">
        <f aca="false">BR62556-2.5</f>
        <v>-2.5</v>
      </c>
    </row>
    <row r="62557" customFormat="false" ht="12" hidden="false" customHeight="false" outlineLevel="0" collapsed="false">
      <c r="BS62557" s="96" t="n">
        <f aca="false">BR62557-2.5</f>
        <v>-2.5</v>
      </c>
    </row>
    <row r="62558" customFormat="false" ht="12" hidden="false" customHeight="false" outlineLevel="0" collapsed="false">
      <c r="BS62558" s="96" t="n">
        <f aca="false">BR62558-2.5</f>
        <v>-2.5</v>
      </c>
    </row>
    <row r="62559" customFormat="false" ht="12" hidden="false" customHeight="false" outlineLevel="0" collapsed="false">
      <c r="BS62559" s="96" t="n">
        <f aca="false">BR62559-2.5</f>
        <v>-2.5</v>
      </c>
    </row>
    <row r="62560" customFormat="false" ht="12" hidden="false" customHeight="false" outlineLevel="0" collapsed="false">
      <c r="BS62560" s="96" t="n">
        <f aca="false">BR62560-2.5</f>
        <v>-2.5</v>
      </c>
    </row>
    <row r="62561" customFormat="false" ht="12" hidden="false" customHeight="false" outlineLevel="0" collapsed="false">
      <c r="BS62561" s="96" t="n">
        <f aca="false">BR62561-2.5</f>
        <v>-2.5</v>
      </c>
    </row>
    <row r="62562" customFormat="false" ht="12" hidden="false" customHeight="false" outlineLevel="0" collapsed="false">
      <c r="BS62562" s="96" t="n">
        <f aca="false">BR62562-2.5</f>
        <v>-2.5</v>
      </c>
    </row>
    <row r="62563" customFormat="false" ht="12" hidden="false" customHeight="false" outlineLevel="0" collapsed="false">
      <c r="BS62563" s="96" t="n">
        <f aca="false">BR62563-2.5</f>
        <v>-2.5</v>
      </c>
    </row>
    <row r="62564" customFormat="false" ht="12" hidden="false" customHeight="false" outlineLevel="0" collapsed="false">
      <c r="BS62564" s="96" t="n">
        <f aca="false">BR62564-2.5</f>
        <v>-2.5</v>
      </c>
    </row>
    <row r="62565" customFormat="false" ht="12" hidden="false" customHeight="false" outlineLevel="0" collapsed="false">
      <c r="BS62565" s="96" t="n">
        <f aca="false">BR62565-2.5</f>
        <v>-2.5</v>
      </c>
    </row>
    <row r="62566" customFormat="false" ht="12" hidden="false" customHeight="false" outlineLevel="0" collapsed="false">
      <c r="BS62566" s="96" t="n">
        <f aca="false">BR62566-2.5</f>
        <v>-2.5</v>
      </c>
    </row>
    <row r="62567" customFormat="false" ht="12" hidden="false" customHeight="false" outlineLevel="0" collapsed="false">
      <c r="BS62567" s="96" t="n">
        <f aca="false">BR62567-2.5</f>
        <v>-2.5</v>
      </c>
    </row>
    <row r="62568" customFormat="false" ht="12" hidden="false" customHeight="false" outlineLevel="0" collapsed="false">
      <c r="BS62568" s="96" t="n">
        <f aca="false">BR62568-2.5</f>
        <v>-2.5</v>
      </c>
    </row>
    <row r="62569" customFormat="false" ht="12" hidden="false" customHeight="false" outlineLevel="0" collapsed="false">
      <c r="BS62569" s="96" t="n">
        <f aca="false">BR62569-2.5</f>
        <v>-2.5</v>
      </c>
    </row>
    <row r="62570" customFormat="false" ht="12" hidden="false" customHeight="false" outlineLevel="0" collapsed="false">
      <c r="BS62570" s="96" t="n">
        <f aca="false">BR62570-2.5</f>
        <v>-2.5</v>
      </c>
    </row>
    <row r="62571" customFormat="false" ht="12" hidden="false" customHeight="false" outlineLevel="0" collapsed="false">
      <c r="BS62571" s="96" t="n">
        <f aca="false">BR62571-2.5</f>
        <v>-2.5</v>
      </c>
    </row>
    <row r="62572" customFormat="false" ht="12" hidden="false" customHeight="false" outlineLevel="0" collapsed="false">
      <c r="BS62572" s="96" t="n">
        <f aca="false">BR62572-2.5</f>
        <v>-2.5</v>
      </c>
    </row>
    <row r="62573" customFormat="false" ht="12" hidden="false" customHeight="false" outlineLevel="0" collapsed="false">
      <c r="BS62573" s="96" t="n">
        <f aca="false">BR62573-2.5</f>
        <v>-2.5</v>
      </c>
    </row>
    <row r="62574" customFormat="false" ht="12" hidden="false" customHeight="false" outlineLevel="0" collapsed="false">
      <c r="BS62574" s="96" t="n">
        <f aca="false">BR62574-2.5</f>
        <v>-2.5</v>
      </c>
    </row>
    <row r="62575" customFormat="false" ht="12" hidden="false" customHeight="false" outlineLevel="0" collapsed="false">
      <c r="BS62575" s="96" t="n">
        <f aca="false">BR62575-2.5</f>
        <v>-2.5</v>
      </c>
    </row>
    <row r="62576" customFormat="false" ht="12" hidden="false" customHeight="false" outlineLevel="0" collapsed="false">
      <c r="BS62576" s="96" t="n">
        <f aca="false">BR62576-2.5</f>
        <v>-2.5</v>
      </c>
    </row>
    <row r="62577" customFormat="false" ht="12" hidden="false" customHeight="false" outlineLevel="0" collapsed="false">
      <c r="BS62577" s="96" t="n">
        <f aca="false">BR62577-2.5</f>
        <v>-2.5</v>
      </c>
    </row>
    <row r="62578" customFormat="false" ht="12" hidden="false" customHeight="false" outlineLevel="0" collapsed="false">
      <c r="BS62578" s="96" t="n">
        <f aca="false">BR62578-2.5</f>
        <v>-2.5</v>
      </c>
    </row>
    <row r="62579" customFormat="false" ht="12" hidden="false" customHeight="false" outlineLevel="0" collapsed="false">
      <c r="BS62579" s="96" t="n">
        <f aca="false">BR62579-2.5</f>
        <v>-2.5</v>
      </c>
    </row>
    <row r="62580" customFormat="false" ht="12" hidden="false" customHeight="false" outlineLevel="0" collapsed="false">
      <c r="BS62580" s="96" t="n">
        <f aca="false">BR62580-2.5</f>
        <v>-2.5</v>
      </c>
    </row>
    <row r="62581" customFormat="false" ht="12" hidden="false" customHeight="false" outlineLevel="0" collapsed="false">
      <c r="BS62581" s="96" t="n">
        <f aca="false">BR62581-2.5</f>
        <v>-2.5</v>
      </c>
    </row>
    <row r="62582" customFormat="false" ht="12" hidden="false" customHeight="false" outlineLevel="0" collapsed="false">
      <c r="BS62582" s="96" t="n">
        <f aca="false">BR62582-2.5</f>
        <v>-2.5</v>
      </c>
    </row>
    <row r="62583" customFormat="false" ht="12" hidden="false" customHeight="false" outlineLevel="0" collapsed="false">
      <c r="BS62583" s="96" t="n">
        <f aca="false">BR62583-2.5</f>
        <v>-2.5</v>
      </c>
    </row>
    <row r="62584" customFormat="false" ht="12" hidden="false" customHeight="false" outlineLevel="0" collapsed="false">
      <c r="BS62584" s="96" t="n">
        <f aca="false">BR62584-2.5</f>
        <v>-2.5</v>
      </c>
    </row>
    <row r="62585" customFormat="false" ht="12" hidden="false" customHeight="false" outlineLevel="0" collapsed="false">
      <c r="BS62585" s="96" t="n">
        <f aca="false">BR62585-2.5</f>
        <v>-2.5</v>
      </c>
    </row>
    <row r="62586" customFormat="false" ht="12" hidden="false" customHeight="false" outlineLevel="0" collapsed="false">
      <c r="BS62586" s="96" t="n">
        <f aca="false">BR62586-2.5</f>
        <v>-2.5</v>
      </c>
    </row>
    <row r="62587" customFormat="false" ht="12" hidden="false" customHeight="false" outlineLevel="0" collapsed="false">
      <c r="BS62587" s="96" t="n">
        <f aca="false">BR62587-2.5</f>
        <v>-2.5</v>
      </c>
    </row>
    <row r="62588" customFormat="false" ht="12" hidden="false" customHeight="false" outlineLevel="0" collapsed="false">
      <c r="BS62588" s="96" t="n">
        <f aca="false">BR62588-2.5</f>
        <v>-2.5</v>
      </c>
    </row>
    <row r="62589" customFormat="false" ht="12" hidden="false" customHeight="false" outlineLevel="0" collapsed="false">
      <c r="BS62589" s="96" t="n">
        <f aca="false">BR62589-2.5</f>
        <v>-2.5</v>
      </c>
    </row>
    <row r="62590" customFormat="false" ht="12" hidden="false" customHeight="false" outlineLevel="0" collapsed="false">
      <c r="BS62590" s="96" t="n">
        <f aca="false">BR62590-2.5</f>
        <v>-2.5</v>
      </c>
    </row>
    <row r="62591" customFormat="false" ht="12" hidden="false" customHeight="false" outlineLevel="0" collapsed="false">
      <c r="BS62591" s="96" t="n">
        <f aca="false">BR62591-2.5</f>
        <v>-2.5</v>
      </c>
    </row>
    <row r="62592" customFormat="false" ht="12" hidden="false" customHeight="false" outlineLevel="0" collapsed="false">
      <c r="BS62592" s="96" t="n">
        <f aca="false">BR62592-2.5</f>
        <v>-2.5</v>
      </c>
    </row>
    <row r="62593" customFormat="false" ht="12" hidden="false" customHeight="false" outlineLevel="0" collapsed="false">
      <c r="BS62593" s="96" t="n">
        <f aca="false">BR62593-2.5</f>
        <v>-2.5</v>
      </c>
    </row>
    <row r="62594" customFormat="false" ht="12" hidden="false" customHeight="false" outlineLevel="0" collapsed="false">
      <c r="BS62594" s="96" t="n">
        <f aca="false">BR62594-2.5</f>
        <v>-2.5</v>
      </c>
    </row>
    <row r="62595" customFormat="false" ht="12" hidden="false" customHeight="false" outlineLevel="0" collapsed="false">
      <c r="BS62595" s="96" t="n">
        <f aca="false">BR62595-2.5</f>
        <v>-2.5</v>
      </c>
    </row>
    <row r="62596" customFormat="false" ht="12" hidden="false" customHeight="false" outlineLevel="0" collapsed="false">
      <c r="BS62596" s="96" t="n">
        <f aca="false">BR62596-2.5</f>
        <v>-2.5</v>
      </c>
    </row>
    <row r="62597" customFormat="false" ht="12" hidden="false" customHeight="false" outlineLevel="0" collapsed="false">
      <c r="BS62597" s="96" t="n">
        <f aca="false">BR62597-2.5</f>
        <v>-2.5</v>
      </c>
    </row>
    <row r="62598" customFormat="false" ht="12" hidden="false" customHeight="false" outlineLevel="0" collapsed="false">
      <c r="BS62598" s="96" t="n">
        <f aca="false">BR62598-2.5</f>
        <v>-2.5</v>
      </c>
    </row>
    <row r="62599" customFormat="false" ht="12" hidden="false" customHeight="false" outlineLevel="0" collapsed="false">
      <c r="BS62599" s="96" t="n">
        <f aca="false">BR62599-2.5</f>
        <v>-2.5</v>
      </c>
    </row>
    <row r="62600" customFormat="false" ht="12" hidden="false" customHeight="false" outlineLevel="0" collapsed="false">
      <c r="BS62600" s="96" t="n">
        <f aca="false">BR62600-2.5</f>
        <v>-2.5</v>
      </c>
    </row>
    <row r="62601" customFormat="false" ht="12" hidden="false" customHeight="false" outlineLevel="0" collapsed="false">
      <c r="BS62601" s="96" t="n">
        <f aca="false">BR62601-2.5</f>
        <v>-2.5</v>
      </c>
    </row>
    <row r="62602" customFormat="false" ht="12" hidden="false" customHeight="false" outlineLevel="0" collapsed="false">
      <c r="BS62602" s="96" t="n">
        <f aca="false">BR62602-2.5</f>
        <v>-2.5</v>
      </c>
    </row>
    <row r="62603" customFormat="false" ht="12" hidden="false" customHeight="false" outlineLevel="0" collapsed="false">
      <c r="BS62603" s="96" t="n">
        <f aca="false">BR62603-2.5</f>
        <v>-2.5</v>
      </c>
    </row>
    <row r="62604" customFormat="false" ht="12" hidden="false" customHeight="false" outlineLevel="0" collapsed="false">
      <c r="BS62604" s="96" t="n">
        <f aca="false">BR62604-2.5</f>
        <v>-2.5</v>
      </c>
    </row>
    <row r="62605" customFormat="false" ht="12" hidden="false" customHeight="false" outlineLevel="0" collapsed="false">
      <c r="BS62605" s="96" t="n">
        <f aca="false">BR62605-2.5</f>
        <v>-2.5</v>
      </c>
    </row>
    <row r="62606" customFormat="false" ht="12" hidden="false" customHeight="false" outlineLevel="0" collapsed="false">
      <c r="BS62606" s="96" t="n">
        <f aca="false">BR62606-2.5</f>
        <v>-2.5</v>
      </c>
    </row>
    <row r="62607" customFormat="false" ht="12" hidden="false" customHeight="false" outlineLevel="0" collapsed="false">
      <c r="BS62607" s="96" t="n">
        <f aca="false">BR62607-2.5</f>
        <v>-2.5</v>
      </c>
    </row>
    <row r="62608" customFormat="false" ht="12" hidden="false" customHeight="false" outlineLevel="0" collapsed="false">
      <c r="BS62608" s="96" t="n">
        <f aca="false">BR62608-2.5</f>
        <v>-2.5</v>
      </c>
    </row>
    <row r="62609" customFormat="false" ht="12" hidden="false" customHeight="false" outlineLevel="0" collapsed="false">
      <c r="BS62609" s="96" t="n">
        <f aca="false">BR62609-2.5</f>
        <v>-2.5</v>
      </c>
    </row>
    <row r="62610" customFormat="false" ht="12" hidden="false" customHeight="false" outlineLevel="0" collapsed="false">
      <c r="BS62610" s="96" t="n">
        <f aca="false">BR62610-2.5</f>
        <v>-2.5</v>
      </c>
    </row>
    <row r="62611" customFormat="false" ht="12" hidden="false" customHeight="false" outlineLevel="0" collapsed="false">
      <c r="BS62611" s="96" t="n">
        <f aca="false">BR62611-2.5</f>
        <v>-2.5</v>
      </c>
    </row>
    <row r="62612" customFormat="false" ht="12" hidden="false" customHeight="false" outlineLevel="0" collapsed="false">
      <c r="BS62612" s="96" t="n">
        <f aca="false">BR62612-2.5</f>
        <v>-2.5</v>
      </c>
    </row>
    <row r="62613" customFormat="false" ht="12" hidden="false" customHeight="false" outlineLevel="0" collapsed="false">
      <c r="BS62613" s="96" t="n">
        <f aca="false">BR62613-2.5</f>
        <v>-2.5</v>
      </c>
    </row>
    <row r="62614" customFormat="false" ht="12" hidden="false" customHeight="false" outlineLevel="0" collapsed="false">
      <c r="BS62614" s="96" t="n">
        <f aca="false">BR62614-2.5</f>
        <v>-2.5</v>
      </c>
    </row>
    <row r="62615" customFormat="false" ht="12" hidden="false" customHeight="false" outlineLevel="0" collapsed="false">
      <c r="BS62615" s="96" t="n">
        <f aca="false">BR62615-2.5</f>
        <v>-2.5</v>
      </c>
    </row>
    <row r="62616" customFormat="false" ht="12" hidden="false" customHeight="false" outlineLevel="0" collapsed="false">
      <c r="BS62616" s="96" t="n">
        <f aca="false">BR62616-2.5</f>
        <v>-2.5</v>
      </c>
    </row>
    <row r="62617" customFormat="false" ht="12" hidden="false" customHeight="false" outlineLevel="0" collapsed="false">
      <c r="BS62617" s="96" t="n">
        <f aca="false">BR62617-2.5</f>
        <v>-2.5</v>
      </c>
    </row>
    <row r="62618" customFormat="false" ht="12" hidden="false" customHeight="false" outlineLevel="0" collapsed="false">
      <c r="BS62618" s="96" t="n">
        <f aca="false">BR62618-2.5</f>
        <v>-2.5</v>
      </c>
    </row>
    <row r="62619" customFormat="false" ht="12" hidden="false" customHeight="false" outlineLevel="0" collapsed="false">
      <c r="BS62619" s="96" t="n">
        <f aca="false">BR62619-2.5</f>
        <v>-2.5</v>
      </c>
    </row>
    <row r="62620" customFormat="false" ht="12" hidden="false" customHeight="false" outlineLevel="0" collapsed="false">
      <c r="BS62620" s="96" t="n">
        <f aca="false">BR62620-2.5</f>
        <v>-2.5</v>
      </c>
    </row>
    <row r="62621" customFormat="false" ht="12" hidden="false" customHeight="false" outlineLevel="0" collapsed="false">
      <c r="BS62621" s="96" t="n">
        <f aca="false">BR62621-2.5</f>
        <v>-2.5</v>
      </c>
    </row>
    <row r="62622" customFormat="false" ht="12" hidden="false" customHeight="false" outlineLevel="0" collapsed="false">
      <c r="BS62622" s="96" t="n">
        <f aca="false">BR62622-2.5</f>
        <v>-2.5</v>
      </c>
    </row>
    <row r="62623" customFormat="false" ht="12" hidden="false" customHeight="false" outlineLevel="0" collapsed="false">
      <c r="BS62623" s="96" t="n">
        <f aca="false">BR62623-2.5</f>
        <v>-2.5</v>
      </c>
    </row>
    <row r="62624" customFormat="false" ht="12" hidden="false" customHeight="false" outlineLevel="0" collapsed="false">
      <c r="BS62624" s="96" t="n">
        <f aca="false">BR62624-2.5</f>
        <v>-2.5</v>
      </c>
    </row>
    <row r="62625" customFormat="false" ht="12" hidden="false" customHeight="false" outlineLevel="0" collapsed="false">
      <c r="BS62625" s="96" t="n">
        <f aca="false">BR62625-2.5</f>
        <v>-2.5</v>
      </c>
    </row>
    <row r="62626" customFormat="false" ht="12" hidden="false" customHeight="false" outlineLevel="0" collapsed="false">
      <c r="BS62626" s="96" t="n">
        <f aca="false">BR62626-2.5</f>
        <v>-2.5</v>
      </c>
    </row>
    <row r="62627" customFormat="false" ht="12" hidden="false" customHeight="false" outlineLevel="0" collapsed="false">
      <c r="BS62627" s="96" t="n">
        <f aca="false">BR62627-2.5</f>
        <v>-2.5</v>
      </c>
    </row>
    <row r="62628" customFormat="false" ht="12" hidden="false" customHeight="false" outlineLevel="0" collapsed="false">
      <c r="BS62628" s="96" t="n">
        <f aca="false">BR62628-2.5</f>
        <v>-2.5</v>
      </c>
    </row>
    <row r="62629" customFormat="false" ht="12" hidden="false" customHeight="false" outlineLevel="0" collapsed="false">
      <c r="BS62629" s="96" t="n">
        <f aca="false">BR62629-2.5</f>
        <v>-2.5</v>
      </c>
    </row>
    <row r="62630" customFormat="false" ht="12" hidden="false" customHeight="false" outlineLevel="0" collapsed="false">
      <c r="BS62630" s="96" t="n">
        <f aca="false">BR62630-2.5</f>
        <v>-2.5</v>
      </c>
    </row>
    <row r="62631" customFormat="false" ht="12" hidden="false" customHeight="false" outlineLevel="0" collapsed="false">
      <c r="BS62631" s="96" t="n">
        <f aca="false">BR62631-2.5</f>
        <v>-2.5</v>
      </c>
    </row>
    <row r="62632" customFormat="false" ht="12" hidden="false" customHeight="false" outlineLevel="0" collapsed="false">
      <c r="BS62632" s="96" t="n">
        <f aca="false">BR62632-2.5</f>
        <v>-2.5</v>
      </c>
    </row>
    <row r="62633" customFormat="false" ht="12" hidden="false" customHeight="false" outlineLevel="0" collapsed="false">
      <c r="BS62633" s="96" t="n">
        <f aca="false">BR62633-2.5</f>
        <v>-2.5</v>
      </c>
    </row>
    <row r="62634" customFormat="false" ht="12" hidden="false" customHeight="false" outlineLevel="0" collapsed="false">
      <c r="BS62634" s="96" t="n">
        <f aca="false">BR62634-2.5</f>
        <v>-2.5</v>
      </c>
    </row>
    <row r="62635" customFormat="false" ht="12" hidden="false" customHeight="false" outlineLevel="0" collapsed="false">
      <c r="BS62635" s="96" t="n">
        <f aca="false">BR62635-2.5</f>
        <v>-2.5</v>
      </c>
    </row>
    <row r="62636" customFormat="false" ht="12" hidden="false" customHeight="false" outlineLevel="0" collapsed="false">
      <c r="BS62636" s="96" t="n">
        <f aca="false">BR62636-2.5</f>
        <v>-2.5</v>
      </c>
    </row>
    <row r="62637" customFormat="false" ht="12" hidden="false" customHeight="false" outlineLevel="0" collapsed="false">
      <c r="BS62637" s="96" t="n">
        <f aca="false">BR62637-2.5</f>
        <v>-2.5</v>
      </c>
    </row>
    <row r="62638" customFormat="false" ht="12" hidden="false" customHeight="false" outlineLevel="0" collapsed="false">
      <c r="BS62638" s="96" t="n">
        <f aca="false">BR62638-2.5</f>
        <v>-2.5</v>
      </c>
    </row>
    <row r="62639" customFormat="false" ht="12" hidden="false" customHeight="false" outlineLevel="0" collapsed="false">
      <c r="BS62639" s="96" t="n">
        <f aca="false">BR62639-2.5</f>
        <v>-2.5</v>
      </c>
    </row>
    <row r="62640" customFormat="false" ht="12" hidden="false" customHeight="false" outlineLevel="0" collapsed="false">
      <c r="BS62640" s="96" t="n">
        <f aca="false">BR62640-2.5</f>
        <v>-2.5</v>
      </c>
    </row>
    <row r="62641" customFormat="false" ht="12" hidden="false" customHeight="false" outlineLevel="0" collapsed="false">
      <c r="BS62641" s="96" t="n">
        <f aca="false">BR62641-2.5</f>
        <v>-2.5</v>
      </c>
    </row>
    <row r="62642" customFormat="false" ht="12" hidden="false" customHeight="false" outlineLevel="0" collapsed="false">
      <c r="BS62642" s="96" t="n">
        <f aca="false">BR62642-2.5</f>
        <v>-2.5</v>
      </c>
    </row>
    <row r="62643" customFormat="false" ht="12" hidden="false" customHeight="false" outlineLevel="0" collapsed="false">
      <c r="BS62643" s="96" t="n">
        <f aca="false">BR62643-2.5</f>
        <v>-2.5</v>
      </c>
    </row>
    <row r="62644" customFormat="false" ht="12" hidden="false" customHeight="false" outlineLevel="0" collapsed="false">
      <c r="BS62644" s="96" t="n">
        <f aca="false">BR62644-2.5</f>
        <v>-2.5</v>
      </c>
    </row>
    <row r="62645" customFormat="false" ht="12" hidden="false" customHeight="false" outlineLevel="0" collapsed="false">
      <c r="BS62645" s="96" t="n">
        <f aca="false">BR62645-2.5</f>
        <v>-2.5</v>
      </c>
    </row>
    <row r="62646" customFormat="false" ht="12" hidden="false" customHeight="false" outlineLevel="0" collapsed="false">
      <c r="BS62646" s="96" t="n">
        <f aca="false">BR62646-2.5</f>
        <v>-2.5</v>
      </c>
    </row>
    <row r="62647" customFormat="false" ht="12" hidden="false" customHeight="false" outlineLevel="0" collapsed="false">
      <c r="BS62647" s="96" t="n">
        <f aca="false">BR62647-2.5</f>
        <v>-2.5</v>
      </c>
    </row>
    <row r="62648" customFormat="false" ht="12" hidden="false" customHeight="false" outlineLevel="0" collapsed="false">
      <c r="BS62648" s="96" t="n">
        <f aca="false">BR62648-2.5</f>
        <v>-2.5</v>
      </c>
    </row>
    <row r="62649" customFormat="false" ht="12" hidden="false" customHeight="false" outlineLevel="0" collapsed="false">
      <c r="BS62649" s="96" t="n">
        <f aca="false">BR62649-2.5</f>
        <v>-2.5</v>
      </c>
    </row>
    <row r="62650" customFormat="false" ht="12" hidden="false" customHeight="false" outlineLevel="0" collapsed="false">
      <c r="BS62650" s="96" t="n">
        <f aca="false">BR62650-2.5</f>
        <v>-2.5</v>
      </c>
    </row>
    <row r="62651" customFormat="false" ht="12" hidden="false" customHeight="false" outlineLevel="0" collapsed="false">
      <c r="BS62651" s="96" t="n">
        <f aca="false">BR62651-2.5</f>
        <v>-2.5</v>
      </c>
    </row>
    <row r="62652" customFormat="false" ht="12" hidden="false" customHeight="false" outlineLevel="0" collapsed="false">
      <c r="BS62652" s="96" t="n">
        <f aca="false">BR62652-2.5</f>
        <v>-2.5</v>
      </c>
    </row>
    <row r="62653" customFormat="false" ht="12" hidden="false" customHeight="false" outlineLevel="0" collapsed="false">
      <c r="BS62653" s="96" t="n">
        <f aca="false">BR62653-2.5</f>
        <v>-2.5</v>
      </c>
    </row>
    <row r="62654" customFormat="false" ht="12" hidden="false" customHeight="false" outlineLevel="0" collapsed="false">
      <c r="BS62654" s="96" t="n">
        <f aca="false">BR62654-2.5</f>
        <v>-2.5</v>
      </c>
    </row>
    <row r="62655" customFormat="false" ht="12" hidden="false" customHeight="false" outlineLevel="0" collapsed="false">
      <c r="BS62655" s="96" t="n">
        <f aca="false">BR62655-2.5</f>
        <v>-2.5</v>
      </c>
    </row>
    <row r="62656" customFormat="false" ht="12" hidden="false" customHeight="false" outlineLevel="0" collapsed="false">
      <c r="BS62656" s="96" t="n">
        <f aca="false">BR62656-2.5</f>
        <v>-2.5</v>
      </c>
    </row>
    <row r="62657" customFormat="false" ht="12" hidden="false" customHeight="false" outlineLevel="0" collapsed="false">
      <c r="BS62657" s="96" t="n">
        <f aca="false">BR62657-2.5</f>
        <v>-2.5</v>
      </c>
    </row>
    <row r="62658" customFormat="false" ht="12" hidden="false" customHeight="false" outlineLevel="0" collapsed="false">
      <c r="BS62658" s="96" t="n">
        <f aca="false">BR62658-2.5</f>
        <v>-2.5</v>
      </c>
    </row>
    <row r="62659" customFormat="false" ht="12" hidden="false" customHeight="false" outlineLevel="0" collapsed="false">
      <c r="BS62659" s="96" t="n">
        <f aca="false">BR62659-2.5</f>
        <v>-2.5</v>
      </c>
    </row>
    <row r="62660" customFormat="false" ht="12" hidden="false" customHeight="false" outlineLevel="0" collapsed="false">
      <c r="BS62660" s="96" t="n">
        <f aca="false">BR62660-2.5</f>
        <v>-2.5</v>
      </c>
    </row>
    <row r="62661" customFormat="false" ht="12" hidden="false" customHeight="false" outlineLevel="0" collapsed="false">
      <c r="BS62661" s="96" t="n">
        <f aca="false">BR62661-2.5</f>
        <v>-2.5</v>
      </c>
    </row>
    <row r="62662" customFormat="false" ht="12" hidden="false" customHeight="false" outlineLevel="0" collapsed="false">
      <c r="BS62662" s="96" t="n">
        <f aca="false">BR62662-2.5</f>
        <v>-2.5</v>
      </c>
    </row>
    <row r="62663" customFormat="false" ht="12" hidden="false" customHeight="false" outlineLevel="0" collapsed="false">
      <c r="BS62663" s="96" t="n">
        <f aca="false">BR62663-2.5</f>
        <v>-2.5</v>
      </c>
    </row>
    <row r="62664" customFormat="false" ht="12" hidden="false" customHeight="false" outlineLevel="0" collapsed="false">
      <c r="BS62664" s="96" t="n">
        <f aca="false">BR62664-2.5</f>
        <v>-2.5</v>
      </c>
    </row>
    <row r="62665" customFormat="false" ht="12" hidden="false" customHeight="false" outlineLevel="0" collapsed="false">
      <c r="BS62665" s="96" t="n">
        <f aca="false">BR62665-2.5</f>
        <v>-2.5</v>
      </c>
    </row>
    <row r="62666" customFormat="false" ht="12" hidden="false" customHeight="false" outlineLevel="0" collapsed="false">
      <c r="BS62666" s="96" t="n">
        <f aca="false">BR62666-2.5</f>
        <v>-2.5</v>
      </c>
    </row>
    <row r="62667" customFormat="false" ht="12" hidden="false" customHeight="false" outlineLevel="0" collapsed="false">
      <c r="BS62667" s="96" t="n">
        <f aca="false">BR62667-2.5</f>
        <v>-2.5</v>
      </c>
    </row>
    <row r="62668" customFormat="false" ht="12" hidden="false" customHeight="false" outlineLevel="0" collapsed="false">
      <c r="BS62668" s="96" t="n">
        <f aca="false">BR62668-2.5</f>
        <v>-2.5</v>
      </c>
    </row>
    <row r="62669" customFormat="false" ht="12" hidden="false" customHeight="false" outlineLevel="0" collapsed="false">
      <c r="BS62669" s="96" t="n">
        <f aca="false">BR62669-2.5</f>
        <v>-2.5</v>
      </c>
    </row>
    <row r="62670" customFormat="false" ht="12" hidden="false" customHeight="false" outlineLevel="0" collapsed="false">
      <c r="BS62670" s="96" t="n">
        <f aca="false">BR62670-2.5</f>
        <v>-2.5</v>
      </c>
    </row>
    <row r="62671" customFormat="false" ht="12" hidden="false" customHeight="false" outlineLevel="0" collapsed="false">
      <c r="BS62671" s="96" t="n">
        <f aca="false">BR62671-2.5</f>
        <v>-2.5</v>
      </c>
    </row>
    <row r="62672" customFormat="false" ht="12" hidden="false" customHeight="false" outlineLevel="0" collapsed="false">
      <c r="BS62672" s="96" t="n">
        <f aca="false">BR62672-2.5</f>
        <v>-2.5</v>
      </c>
    </row>
    <row r="62673" customFormat="false" ht="12" hidden="false" customHeight="false" outlineLevel="0" collapsed="false">
      <c r="BS62673" s="96" t="n">
        <f aca="false">BR62673-2.5</f>
        <v>-2.5</v>
      </c>
    </row>
    <row r="62674" customFormat="false" ht="12" hidden="false" customHeight="false" outlineLevel="0" collapsed="false">
      <c r="BS62674" s="96" t="n">
        <f aca="false">BR62674-2.5</f>
        <v>-2.5</v>
      </c>
    </row>
    <row r="62675" customFormat="false" ht="12" hidden="false" customHeight="false" outlineLevel="0" collapsed="false">
      <c r="BS62675" s="96" t="n">
        <f aca="false">BR62675-2.5</f>
        <v>-2.5</v>
      </c>
    </row>
    <row r="62676" customFormat="false" ht="12" hidden="false" customHeight="false" outlineLevel="0" collapsed="false">
      <c r="BS62676" s="96" t="n">
        <f aca="false">BR62676-2.5</f>
        <v>-2.5</v>
      </c>
    </row>
    <row r="62677" customFormat="false" ht="12" hidden="false" customHeight="false" outlineLevel="0" collapsed="false">
      <c r="BS62677" s="96" t="n">
        <f aca="false">BR62677-2.5</f>
        <v>-2.5</v>
      </c>
    </row>
    <row r="62678" customFormat="false" ht="12" hidden="false" customHeight="false" outlineLevel="0" collapsed="false">
      <c r="BS62678" s="96" t="n">
        <f aca="false">BR62678-2.5</f>
        <v>-2.5</v>
      </c>
    </row>
    <row r="62679" customFormat="false" ht="12" hidden="false" customHeight="false" outlineLevel="0" collapsed="false">
      <c r="BS62679" s="96" t="n">
        <f aca="false">BR62679-2.5</f>
        <v>-2.5</v>
      </c>
    </row>
    <row r="62680" customFormat="false" ht="12" hidden="false" customHeight="false" outlineLevel="0" collapsed="false">
      <c r="BS62680" s="96" t="n">
        <f aca="false">BR62680-2.5</f>
        <v>-2.5</v>
      </c>
    </row>
    <row r="62681" customFormat="false" ht="12" hidden="false" customHeight="false" outlineLevel="0" collapsed="false">
      <c r="BS62681" s="96" t="n">
        <f aca="false">BR62681-2.5</f>
        <v>-2.5</v>
      </c>
    </row>
    <row r="62682" customFormat="false" ht="12" hidden="false" customHeight="false" outlineLevel="0" collapsed="false">
      <c r="BS62682" s="96" t="n">
        <f aca="false">BR62682-2.5</f>
        <v>-2.5</v>
      </c>
    </row>
    <row r="62683" customFormat="false" ht="12" hidden="false" customHeight="false" outlineLevel="0" collapsed="false">
      <c r="BS62683" s="96" t="n">
        <f aca="false">BR62683-2.5</f>
        <v>-2.5</v>
      </c>
    </row>
    <row r="62684" customFormat="false" ht="12" hidden="false" customHeight="false" outlineLevel="0" collapsed="false">
      <c r="BS62684" s="96" t="n">
        <f aca="false">BR62684-2.5</f>
        <v>-2.5</v>
      </c>
    </row>
    <row r="62685" customFormat="false" ht="12" hidden="false" customHeight="false" outlineLevel="0" collapsed="false">
      <c r="BS62685" s="96" t="n">
        <f aca="false">BR62685-2.5</f>
        <v>-2.5</v>
      </c>
    </row>
    <row r="62686" customFormat="false" ht="12" hidden="false" customHeight="false" outlineLevel="0" collapsed="false">
      <c r="BS62686" s="96" t="n">
        <f aca="false">BR62686-2.5</f>
        <v>-2.5</v>
      </c>
    </row>
    <row r="62687" customFormat="false" ht="12" hidden="false" customHeight="false" outlineLevel="0" collapsed="false">
      <c r="BS62687" s="96" t="n">
        <f aca="false">BR62687-2.5</f>
        <v>-2.5</v>
      </c>
    </row>
    <row r="62688" customFormat="false" ht="12" hidden="false" customHeight="false" outlineLevel="0" collapsed="false">
      <c r="BS62688" s="96" t="n">
        <f aca="false">BR62688-2.5</f>
        <v>-2.5</v>
      </c>
    </row>
    <row r="62689" customFormat="false" ht="12" hidden="false" customHeight="false" outlineLevel="0" collapsed="false">
      <c r="BS62689" s="96" t="n">
        <f aca="false">BR62689-2.5</f>
        <v>-2.5</v>
      </c>
    </row>
    <row r="62690" customFormat="false" ht="12" hidden="false" customHeight="false" outlineLevel="0" collapsed="false">
      <c r="BS62690" s="96" t="n">
        <f aca="false">BR62690-2.5</f>
        <v>-2.5</v>
      </c>
    </row>
    <row r="62691" customFormat="false" ht="12" hidden="false" customHeight="false" outlineLevel="0" collapsed="false">
      <c r="BS62691" s="96" t="n">
        <f aca="false">BR62691-2.5</f>
        <v>-2.5</v>
      </c>
    </row>
    <row r="62692" customFormat="false" ht="12" hidden="false" customHeight="false" outlineLevel="0" collapsed="false">
      <c r="BS62692" s="96" t="n">
        <f aca="false">BR62692-2.5</f>
        <v>-2.5</v>
      </c>
    </row>
    <row r="62693" customFormat="false" ht="12" hidden="false" customHeight="false" outlineLevel="0" collapsed="false">
      <c r="BS62693" s="96" t="n">
        <f aca="false">BR62693-2.5</f>
        <v>-2.5</v>
      </c>
    </row>
    <row r="62694" customFormat="false" ht="12" hidden="false" customHeight="false" outlineLevel="0" collapsed="false">
      <c r="BS62694" s="96" t="n">
        <f aca="false">BR62694-2.5</f>
        <v>-2.5</v>
      </c>
    </row>
    <row r="62695" customFormat="false" ht="12" hidden="false" customHeight="false" outlineLevel="0" collapsed="false">
      <c r="BS62695" s="96" t="n">
        <f aca="false">BR62695-2.5</f>
        <v>-2.5</v>
      </c>
    </row>
    <row r="62696" customFormat="false" ht="12" hidden="false" customHeight="false" outlineLevel="0" collapsed="false">
      <c r="BS62696" s="96" t="n">
        <f aca="false">BR62696-2.5</f>
        <v>-2.5</v>
      </c>
    </row>
    <row r="62697" customFormat="false" ht="12" hidden="false" customHeight="false" outlineLevel="0" collapsed="false">
      <c r="BS62697" s="96" t="n">
        <f aca="false">BR62697-2.5</f>
        <v>-2.5</v>
      </c>
    </row>
    <row r="62698" customFormat="false" ht="12" hidden="false" customHeight="false" outlineLevel="0" collapsed="false">
      <c r="BS62698" s="96" t="n">
        <f aca="false">BR62698-2.5</f>
        <v>-2.5</v>
      </c>
    </row>
    <row r="62699" customFormat="false" ht="12" hidden="false" customHeight="false" outlineLevel="0" collapsed="false">
      <c r="BS62699" s="96" t="n">
        <f aca="false">BR62699-2.5</f>
        <v>-2.5</v>
      </c>
    </row>
    <row r="62700" customFormat="false" ht="12" hidden="false" customHeight="false" outlineLevel="0" collapsed="false">
      <c r="BS62700" s="96" t="n">
        <f aca="false">BR62700-2.5</f>
        <v>-2.5</v>
      </c>
    </row>
    <row r="62701" customFormat="false" ht="12" hidden="false" customHeight="false" outlineLevel="0" collapsed="false">
      <c r="BS62701" s="96" t="n">
        <f aca="false">BR62701-2.5</f>
        <v>-2.5</v>
      </c>
    </row>
    <row r="62702" customFormat="false" ht="12" hidden="false" customHeight="false" outlineLevel="0" collapsed="false">
      <c r="BS62702" s="96" t="n">
        <f aca="false">BR62702-2.5</f>
        <v>-2.5</v>
      </c>
    </row>
    <row r="62703" customFormat="false" ht="12" hidden="false" customHeight="false" outlineLevel="0" collapsed="false">
      <c r="BS62703" s="96" t="n">
        <f aca="false">BR62703-2.5</f>
        <v>-2.5</v>
      </c>
    </row>
    <row r="62704" customFormat="false" ht="12" hidden="false" customHeight="false" outlineLevel="0" collapsed="false">
      <c r="BS62704" s="96" t="n">
        <f aca="false">BR62704-2.5</f>
        <v>-2.5</v>
      </c>
    </row>
    <row r="62705" customFormat="false" ht="12" hidden="false" customHeight="false" outlineLevel="0" collapsed="false">
      <c r="BS62705" s="96" t="n">
        <f aca="false">BR62705-2.5</f>
        <v>-2.5</v>
      </c>
    </row>
    <row r="62706" customFormat="false" ht="12" hidden="false" customHeight="false" outlineLevel="0" collapsed="false">
      <c r="BS62706" s="96" t="n">
        <f aca="false">BR62706-2.5</f>
        <v>-2.5</v>
      </c>
    </row>
    <row r="62707" customFormat="false" ht="12" hidden="false" customHeight="false" outlineLevel="0" collapsed="false">
      <c r="BS62707" s="96" t="n">
        <f aca="false">BR62707-2.5</f>
        <v>-2.5</v>
      </c>
    </row>
    <row r="62708" customFormat="false" ht="12" hidden="false" customHeight="false" outlineLevel="0" collapsed="false">
      <c r="BS62708" s="96" t="n">
        <f aca="false">BR62708-2.5</f>
        <v>-2.5</v>
      </c>
    </row>
    <row r="62709" customFormat="false" ht="12" hidden="false" customHeight="false" outlineLevel="0" collapsed="false">
      <c r="BS62709" s="96" t="n">
        <f aca="false">BR62709-2.5</f>
        <v>-2.5</v>
      </c>
    </row>
    <row r="62710" customFormat="false" ht="12" hidden="false" customHeight="false" outlineLevel="0" collapsed="false">
      <c r="BS62710" s="96" t="n">
        <f aca="false">BR62710-2.5</f>
        <v>-2.5</v>
      </c>
    </row>
    <row r="62711" customFormat="false" ht="12" hidden="false" customHeight="false" outlineLevel="0" collapsed="false">
      <c r="BS62711" s="96" t="n">
        <f aca="false">BR62711-2.5</f>
        <v>-2.5</v>
      </c>
    </row>
    <row r="62712" customFormat="false" ht="12" hidden="false" customHeight="false" outlineLevel="0" collapsed="false">
      <c r="BS62712" s="96" t="n">
        <f aca="false">BR62712-2.5</f>
        <v>-2.5</v>
      </c>
    </row>
    <row r="62713" customFormat="false" ht="12" hidden="false" customHeight="false" outlineLevel="0" collapsed="false">
      <c r="BS62713" s="96" t="n">
        <f aca="false">BR62713-2.5</f>
        <v>-2.5</v>
      </c>
    </row>
    <row r="62714" customFormat="false" ht="12" hidden="false" customHeight="false" outlineLevel="0" collapsed="false">
      <c r="BS62714" s="96" t="n">
        <f aca="false">BR62714-2.5</f>
        <v>-2.5</v>
      </c>
    </row>
    <row r="62715" customFormat="false" ht="12" hidden="false" customHeight="false" outlineLevel="0" collapsed="false">
      <c r="BS62715" s="96" t="n">
        <f aca="false">BR62715-2.5</f>
        <v>-2.5</v>
      </c>
    </row>
    <row r="62716" customFormat="false" ht="12" hidden="false" customHeight="false" outlineLevel="0" collapsed="false">
      <c r="BS62716" s="96" t="n">
        <f aca="false">BR62716-2.5</f>
        <v>-2.5</v>
      </c>
    </row>
    <row r="62717" customFormat="false" ht="12" hidden="false" customHeight="false" outlineLevel="0" collapsed="false">
      <c r="BS62717" s="96" t="n">
        <f aca="false">BR62717-2.5</f>
        <v>-2.5</v>
      </c>
    </row>
    <row r="62718" customFormat="false" ht="12" hidden="false" customHeight="false" outlineLevel="0" collapsed="false">
      <c r="BS62718" s="96" t="n">
        <f aca="false">BR62718-2.5</f>
        <v>-2.5</v>
      </c>
    </row>
    <row r="62719" customFormat="false" ht="12" hidden="false" customHeight="false" outlineLevel="0" collapsed="false">
      <c r="BS62719" s="96" t="n">
        <f aca="false">BR62719-2.5</f>
        <v>-2.5</v>
      </c>
    </row>
    <row r="62720" customFormat="false" ht="12" hidden="false" customHeight="false" outlineLevel="0" collapsed="false">
      <c r="BS62720" s="96" t="n">
        <f aca="false">BR62720-2.5</f>
        <v>-2.5</v>
      </c>
    </row>
    <row r="62721" customFormat="false" ht="12" hidden="false" customHeight="false" outlineLevel="0" collapsed="false">
      <c r="BS62721" s="96" t="n">
        <f aca="false">BR62721-2.5</f>
        <v>-2.5</v>
      </c>
    </row>
    <row r="62722" customFormat="false" ht="12" hidden="false" customHeight="false" outlineLevel="0" collapsed="false">
      <c r="BS62722" s="96" t="n">
        <f aca="false">BR62722-2.5</f>
        <v>-2.5</v>
      </c>
    </row>
    <row r="62723" customFormat="false" ht="12" hidden="false" customHeight="false" outlineLevel="0" collapsed="false">
      <c r="BS62723" s="96" t="n">
        <f aca="false">BR62723-2.5</f>
        <v>-2.5</v>
      </c>
    </row>
    <row r="62724" customFormat="false" ht="12" hidden="false" customHeight="false" outlineLevel="0" collapsed="false">
      <c r="BS62724" s="96" t="n">
        <f aca="false">BR62724-2.5</f>
        <v>-2.5</v>
      </c>
    </row>
    <row r="62725" customFormat="false" ht="12" hidden="false" customHeight="false" outlineLevel="0" collapsed="false">
      <c r="BS62725" s="96" t="n">
        <f aca="false">BR62725-2.5</f>
        <v>-2.5</v>
      </c>
    </row>
    <row r="62726" customFormat="false" ht="12" hidden="false" customHeight="false" outlineLevel="0" collapsed="false">
      <c r="BS62726" s="96" t="n">
        <f aca="false">BR62726-2.5</f>
        <v>-2.5</v>
      </c>
    </row>
    <row r="62727" customFormat="false" ht="12" hidden="false" customHeight="false" outlineLevel="0" collapsed="false">
      <c r="BS62727" s="96" t="n">
        <f aca="false">BR62727-2.5</f>
        <v>-2.5</v>
      </c>
    </row>
    <row r="62728" customFormat="false" ht="12" hidden="false" customHeight="false" outlineLevel="0" collapsed="false">
      <c r="BS62728" s="96" t="n">
        <f aca="false">BR62728-2.5</f>
        <v>-2.5</v>
      </c>
    </row>
    <row r="62729" customFormat="false" ht="12" hidden="false" customHeight="false" outlineLevel="0" collapsed="false">
      <c r="BS62729" s="96" t="n">
        <f aca="false">BR62729-2.5</f>
        <v>-2.5</v>
      </c>
    </row>
    <row r="62730" customFormat="false" ht="12" hidden="false" customHeight="false" outlineLevel="0" collapsed="false">
      <c r="BS62730" s="96" t="n">
        <f aca="false">BR62730-2.5</f>
        <v>-2.5</v>
      </c>
    </row>
    <row r="62731" customFormat="false" ht="12" hidden="false" customHeight="false" outlineLevel="0" collapsed="false">
      <c r="BS62731" s="96" t="n">
        <f aca="false">BR62731-2.5</f>
        <v>-2.5</v>
      </c>
    </row>
    <row r="62732" customFormat="false" ht="12" hidden="false" customHeight="false" outlineLevel="0" collapsed="false">
      <c r="BS62732" s="96" t="n">
        <f aca="false">BR62732-2.5</f>
        <v>-2.5</v>
      </c>
    </row>
    <row r="62733" customFormat="false" ht="12" hidden="false" customHeight="false" outlineLevel="0" collapsed="false">
      <c r="BS62733" s="96" t="n">
        <f aca="false">BR62733-2.5</f>
        <v>-2.5</v>
      </c>
    </row>
    <row r="62734" customFormat="false" ht="12" hidden="false" customHeight="false" outlineLevel="0" collapsed="false">
      <c r="BS62734" s="96" t="n">
        <f aca="false">BR62734-2.5</f>
        <v>-2.5</v>
      </c>
    </row>
    <row r="62735" customFormat="false" ht="12" hidden="false" customHeight="false" outlineLevel="0" collapsed="false">
      <c r="BS62735" s="96" t="n">
        <f aca="false">BR62735-2.5</f>
        <v>-2.5</v>
      </c>
    </row>
    <row r="62736" customFormat="false" ht="12" hidden="false" customHeight="false" outlineLevel="0" collapsed="false">
      <c r="BS62736" s="96" t="n">
        <f aca="false">BR62736-2.5</f>
        <v>-2.5</v>
      </c>
    </row>
    <row r="62737" customFormat="false" ht="12" hidden="false" customHeight="false" outlineLevel="0" collapsed="false">
      <c r="BS62737" s="96" t="n">
        <f aca="false">BR62737-2.5</f>
        <v>-2.5</v>
      </c>
    </row>
    <row r="62738" customFormat="false" ht="12" hidden="false" customHeight="false" outlineLevel="0" collapsed="false">
      <c r="BS62738" s="96" t="n">
        <f aca="false">BR62738-2.5</f>
        <v>-2.5</v>
      </c>
    </row>
    <row r="62739" customFormat="false" ht="12" hidden="false" customHeight="false" outlineLevel="0" collapsed="false">
      <c r="BS62739" s="96" t="n">
        <f aca="false">BR62739-2.5</f>
        <v>-2.5</v>
      </c>
    </row>
    <row r="62740" customFormat="false" ht="12" hidden="false" customHeight="false" outlineLevel="0" collapsed="false">
      <c r="BS62740" s="96" t="n">
        <f aca="false">BR62740-2.5</f>
        <v>-2.5</v>
      </c>
    </row>
    <row r="62741" customFormat="false" ht="12" hidden="false" customHeight="false" outlineLevel="0" collapsed="false">
      <c r="BS62741" s="96" t="n">
        <f aca="false">BR62741-2.5</f>
        <v>-2.5</v>
      </c>
    </row>
    <row r="62742" customFormat="false" ht="12" hidden="false" customHeight="false" outlineLevel="0" collapsed="false">
      <c r="BS62742" s="96" t="n">
        <f aca="false">BR62742-2.5</f>
        <v>-2.5</v>
      </c>
    </row>
    <row r="62743" customFormat="false" ht="12" hidden="false" customHeight="false" outlineLevel="0" collapsed="false">
      <c r="BS62743" s="96" t="n">
        <f aca="false">BR62743-2.5</f>
        <v>-2.5</v>
      </c>
    </row>
    <row r="62744" customFormat="false" ht="12" hidden="false" customHeight="false" outlineLevel="0" collapsed="false">
      <c r="BS62744" s="96" t="n">
        <f aca="false">BR62744-2.5</f>
        <v>-2.5</v>
      </c>
    </row>
    <row r="62745" customFormat="false" ht="12" hidden="false" customHeight="false" outlineLevel="0" collapsed="false">
      <c r="BS62745" s="96" t="n">
        <f aca="false">BR62745-2.5</f>
        <v>-2.5</v>
      </c>
    </row>
    <row r="62746" customFormat="false" ht="12" hidden="false" customHeight="false" outlineLevel="0" collapsed="false">
      <c r="BS62746" s="96" t="n">
        <f aca="false">BR62746-2.5</f>
        <v>-2.5</v>
      </c>
    </row>
    <row r="62747" customFormat="false" ht="12" hidden="false" customHeight="false" outlineLevel="0" collapsed="false">
      <c r="BS62747" s="96" t="n">
        <f aca="false">BR62747-2.5</f>
        <v>-2.5</v>
      </c>
    </row>
    <row r="62748" customFormat="false" ht="12" hidden="false" customHeight="false" outlineLevel="0" collapsed="false">
      <c r="BS62748" s="96" t="n">
        <f aca="false">BR62748-2.5</f>
        <v>-2.5</v>
      </c>
    </row>
    <row r="62749" customFormat="false" ht="12" hidden="false" customHeight="false" outlineLevel="0" collapsed="false">
      <c r="BS62749" s="96" t="n">
        <f aca="false">BR62749-2.5</f>
        <v>-2.5</v>
      </c>
    </row>
    <row r="62750" customFormat="false" ht="12" hidden="false" customHeight="false" outlineLevel="0" collapsed="false">
      <c r="BS62750" s="96" t="n">
        <f aca="false">BR62750-2.5</f>
        <v>-2.5</v>
      </c>
    </row>
    <row r="62751" customFormat="false" ht="12" hidden="false" customHeight="false" outlineLevel="0" collapsed="false">
      <c r="BS62751" s="96" t="n">
        <f aca="false">BR62751-2.5</f>
        <v>-2.5</v>
      </c>
    </row>
    <row r="62752" customFormat="false" ht="12" hidden="false" customHeight="false" outlineLevel="0" collapsed="false">
      <c r="BS62752" s="96" t="n">
        <f aca="false">BR62752-2.5</f>
        <v>-2.5</v>
      </c>
    </row>
    <row r="62753" customFormat="false" ht="12" hidden="false" customHeight="false" outlineLevel="0" collapsed="false">
      <c r="BS62753" s="96" t="n">
        <f aca="false">BR62753-2.5</f>
        <v>-2.5</v>
      </c>
    </row>
    <row r="62754" customFormat="false" ht="12" hidden="false" customHeight="false" outlineLevel="0" collapsed="false">
      <c r="BS62754" s="96" t="n">
        <f aca="false">BR62754-2.5</f>
        <v>-2.5</v>
      </c>
    </row>
    <row r="62755" customFormat="false" ht="12" hidden="false" customHeight="false" outlineLevel="0" collapsed="false">
      <c r="BS62755" s="96" t="n">
        <f aca="false">BR62755-2.5</f>
        <v>-2.5</v>
      </c>
    </row>
    <row r="62756" customFormat="false" ht="12" hidden="false" customHeight="false" outlineLevel="0" collapsed="false">
      <c r="BS62756" s="96" t="n">
        <f aca="false">BR62756-2.5</f>
        <v>-2.5</v>
      </c>
    </row>
    <row r="62757" customFormat="false" ht="12" hidden="false" customHeight="false" outlineLevel="0" collapsed="false">
      <c r="BS62757" s="96" t="n">
        <f aca="false">BR62757-2.5</f>
        <v>-2.5</v>
      </c>
    </row>
    <row r="62758" customFormat="false" ht="12" hidden="false" customHeight="false" outlineLevel="0" collapsed="false">
      <c r="BS62758" s="96" t="n">
        <f aca="false">BR62758-2.5</f>
        <v>-2.5</v>
      </c>
    </row>
    <row r="62759" customFormat="false" ht="12" hidden="false" customHeight="false" outlineLevel="0" collapsed="false">
      <c r="BS62759" s="96" t="n">
        <f aca="false">BR62759-2.5</f>
        <v>-2.5</v>
      </c>
    </row>
    <row r="62760" customFormat="false" ht="12" hidden="false" customHeight="false" outlineLevel="0" collapsed="false">
      <c r="BS62760" s="96" t="n">
        <f aca="false">BR62760-2.5</f>
        <v>-2.5</v>
      </c>
    </row>
    <row r="62761" customFormat="false" ht="12" hidden="false" customHeight="false" outlineLevel="0" collapsed="false">
      <c r="BS62761" s="96" t="n">
        <f aca="false">BR62761-2.5</f>
        <v>-2.5</v>
      </c>
    </row>
    <row r="62762" customFormat="false" ht="12" hidden="false" customHeight="false" outlineLevel="0" collapsed="false">
      <c r="BS62762" s="96" t="n">
        <f aca="false">BR62762-2.5</f>
        <v>-2.5</v>
      </c>
    </row>
    <row r="62763" customFormat="false" ht="12" hidden="false" customHeight="false" outlineLevel="0" collapsed="false">
      <c r="BS62763" s="96" t="n">
        <f aca="false">BR62763-2.5</f>
        <v>-2.5</v>
      </c>
    </row>
    <row r="62764" customFormat="false" ht="12" hidden="false" customHeight="false" outlineLevel="0" collapsed="false">
      <c r="BS62764" s="96" t="n">
        <f aca="false">BR62764-2.5</f>
        <v>-2.5</v>
      </c>
    </row>
    <row r="62765" customFormat="false" ht="12" hidden="false" customHeight="false" outlineLevel="0" collapsed="false">
      <c r="BS62765" s="96" t="n">
        <f aca="false">BR62765-2.5</f>
        <v>-2.5</v>
      </c>
    </row>
    <row r="62766" customFormat="false" ht="12" hidden="false" customHeight="false" outlineLevel="0" collapsed="false">
      <c r="BS62766" s="96" t="n">
        <f aca="false">BR62766-2.5</f>
        <v>-2.5</v>
      </c>
    </row>
    <row r="62767" customFormat="false" ht="12" hidden="false" customHeight="false" outlineLevel="0" collapsed="false">
      <c r="BS62767" s="96" t="n">
        <f aca="false">BR62767-2.5</f>
        <v>-2.5</v>
      </c>
    </row>
    <row r="62768" customFormat="false" ht="12" hidden="false" customHeight="false" outlineLevel="0" collapsed="false">
      <c r="BS62768" s="96" t="n">
        <f aca="false">BR62768-2.5</f>
        <v>-2.5</v>
      </c>
    </row>
    <row r="62769" customFormat="false" ht="12" hidden="false" customHeight="false" outlineLevel="0" collapsed="false">
      <c r="BS62769" s="96" t="n">
        <f aca="false">BR62769-2.5</f>
        <v>-2.5</v>
      </c>
    </row>
    <row r="62770" customFormat="false" ht="12" hidden="false" customHeight="false" outlineLevel="0" collapsed="false">
      <c r="BS62770" s="96" t="n">
        <f aca="false">BR62770-2.5</f>
        <v>-2.5</v>
      </c>
    </row>
    <row r="62771" customFormat="false" ht="12" hidden="false" customHeight="false" outlineLevel="0" collapsed="false">
      <c r="BS62771" s="96" t="n">
        <f aca="false">BR62771-2.5</f>
        <v>-2.5</v>
      </c>
    </row>
    <row r="62772" customFormat="false" ht="12" hidden="false" customHeight="false" outlineLevel="0" collapsed="false">
      <c r="BS62772" s="96" t="n">
        <f aca="false">BR62772-2.5</f>
        <v>-2.5</v>
      </c>
    </row>
    <row r="62773" customFormat="false" ht="12" hidden="false" customHeight="false" outlineLevel="0" collapsed="false">
      <c r="BS62773" s="96" t="n">
        <f aca="false">BR62773-2.5</f>
        <v>-2.5</v>
      </c>
    </row>
    <row r="62774" customFormat="false" ht="12" hidden="false" customHeight="false" outlineLevel="0" collapsed="false">
      <c r="BS62774" s="96" t="n">
        <f aca="false">BR62774-2.5</f>
        <v>-2.5</v>
      </c>
    </row>
    <row r="62775" customFormat="false" ht="12" hidden="false" customHeight="false" outlineLevel="0" collapsed="false">
      <c r="BS62775" s="96" t="n">
        <f aca="false">BR62775-2.5</f>
        <v>-2.5</v>
      </c>
    </row>
    <row r="62776" customFormat="false" ht="12" hidden="false" customHeight="false" outlineLevel="0" collapsed="false">
      <c r="BS62776" s="96" t="n">
        <f aca="false">BR62776-2.5</f>
        <v>-2.5</v>
      </c>
    </row>
    <row r="62777" customFormat="false" ht="12" hidden="false" customHeight="false" outlineLevel="0" collapsed="false">
      <c r="BS62777" s="96" t="n">
        <f aca="false">BR62777-2.5</f>
        <v>-2.5</v>
      </c>
    </row>
    <row r="62778" customFormat="false" ht="12" hidden="false" customHeight="false" outlineLevel="0" collapsed="false">
      <c r="BS62778" s="96" t="n">
        <f aca="false">BR62778-2.5</f>
        <v>-2.5</v>
      </c>
    </row>
    <row r="62779" customFormat="false" ht="12" hidden="false" customHeight="false" outlineLevel="0" collapsed="false">
      <c r="BS62779" s="96" t="n">
        <f aca="false">BR62779-2.5</f>
        <v>-2.5</v>
      </c>
    </row>
    <row r="62780" customFormat="false" ht="12" hidden="false" customHeight="false" outlineLevel="0" collapsed="false">
      <c r="BS62780" s="96" t="n">
        <f aca="false">BR62780-2.5</f>
        <v>-2.5</v>
      </c>
    </row>
    <row r="62781" customFormat="false" ht="12" hidden="false" customHeight="false" outlineLevel="0" collapsed="false">
      <c r="BS62781" s="96" t="n">
        <f aca="false">BR62781-2.5</f>
        <v>-2.5</v>
      </c>
    </row>
    <row r="62782" customFormat="false" ht="12" hidden="false" customHeight="false" outlineLevel="0" collapsed="false">
      <c r="BS62782" s="96" t="n">
        <f aca="false">BR62782-2.5</f>
        <v>-2.5</v>
      </c>
    </row>
    <row r="62783" customFormat="false" ht="12" hidden="false" customHeight="false" outlineLevel="0" collapsed="false">
      <c r="BS62783" s="96" t="n">
        <f aca="false">BR62783-2.5</f>
        <v>-2.5</v>
      </c>
    </row>
    <row r="62784" customFormat="false" ht="12" hidden="false" customHeight="false" outlineLevel="0" collapsed="false">
      <c r="BS62784" s="96" t="n">
        <f aca="false">BR62784-2.5</f>
        <v>-2.5</v>
      </c>
    </row>
    <row r="62785" customFormat="false" ht="12" hidden="false" customHeight="false" outlineLevel="0" collapsed="false">
      <c r="BS62785" s="96" t="n">
        <f aca="false">BR62785-2.5</f>
        <v>-2.5</v>
      </c>
    </row>
    <row r="62786" customFormat="false" ht="12" hidden="false" customHeight="false" outlineLevel="0" collapsed="false">
      <c r="BS62786" s="96" t="n">
        <f aca="false">BR62786-2.5</f>
        <v>-2.5</v>
      </c>
    </row>
    <row r="62787" customFormat="false" ht="12" hidden="false" customHeight="false" outlineLevel="0" collapsed="false">
      <c r="BS62787" s="96" t="n">
        <f aca="false">BR62787-2.5</f>
        <v>-2.5</v>
      </c>
    </row>
    <row r="62788" customFormat="false" ht="12" hidden="false" customHeight="false" outlineLevel="0" collapsed="false">
      <c r="BS62788" s="96" t="n">
        <f aca="false">BR62788-2.5</f>
        <v>-2.5</v>
      </c>
    </row>
    <row r="62789" customFormat="false" ht="12" hidden="false" customHeight="false" outlineLevel="0" collapsed="false">
      <c r="BS62789" s="96" t="n">
        <f aca="false">BR62789-2.5</f>
        <v>-2.5</v>
      </c>
    </row>
    <row r="62790" customFormat="false" ht="12" hidden="false" customHeight="false" outlineLevel="0" collapsed="false">
      <c r="BS62790" s="96" t="n">
        <f aca="false">BR62790-2.5</f>
        <v>-2.5</v>
      </c>
    </row>
    <row r="62791" customFormat="false" ht="12" hidden="false" customHeight="false" outlineLevel="0" collapsed="false">
      <c r="BS62791" s="96" t="n">
        <f aca="false">BR62791-2.5</f>
        <v>-2.5</v>
      </c>
    </row>
    <row r="62792" customFormat="false" ht="12" hidden="false" customHeight="false" outlineLevel="0" collapsed="false">
      <c r="BS62792" s="96" t="n">
        <f aca="false">BR62792-2.5</f>
        <v>-2.5</v>
      </c>
    </row>
    <row r="62793" customFormat="false" ht="12" hidden="false" customHeight="false" outlineLevel="0" collapsed="false">
      <c r="BS62793" s="96" t="n">
        <f aca="false">BR62793-2.5</f>
        <v>-2.5</v>
      </c>
    </row>
    <row r="62794" customFormat="false" ht="12" hidden="false" customHeight="false" outlineLevel="0" collapsed="false">
      <c r="BS62794" s="96" t="n">
        <f aca="false">BR62794-2.5</f>
        <v>-2.5</v>
      </c>
    </row>
    <row r="62795" customFormat="false" ht="12" hidden="false" customHeight="false" outlineLevel="0" collapsed="false">
      <c r="BS62795" s="96" t="n">
        <f aca="false">BR62795-2.5</f>
        <v>-2.5</v>
      </c>
    </row>
    <row r="62796" customFormat="false" ht="12" hidden="false" customHeight="false" outlineLevel="0" collapsed="false">
      <c r="BS62796" s="96" t="n">
        <f aca="false">BR62796-2.5</f>
        <v>-2.5</v>
      </c>
    </row>
    <row r="62797" customFormat="false" ht="12" hidden="false" customHeight="false" outlineLevel="0" collapsed="false">
      <c r="BS62797" s="96" t="n">
        <f aca="false">BR62797-2.5</f>
        <v>-2.5</v>
      </c>
    </row>
    <row r="62798" customFormat="false" ht="12" hidden="false" customHeight="false" outlineLevel="0" collapsed="false">
      <c r="BS62798" s="96" t="n">
        <f aca="false">BR62798-2.5</f>
        <v>-2.5</v>
      </c>
    </row>
    <row r="62799" customFormat="false" ht="12" hidden="false" customHeight="false" outlineLevel="0" collapsed="false">
      <c r="BS62799" s="96" t="n">
        <f aca="false">BR62799-2.5</f>
        <v>-2.5</v>
      </c>
    </row>
    <row r="62800" customFormat="false" ht="12" hidden="false" customHeight="false" outlineLevel="0" collapsed="false">
      <c r="BS62800" s="96" t="n">
        <f aca="false">BR62800-2.5</f>
        <v>-2.5</v>
      </c>
    </row>
    <row r="62801" customFormat="false" ht="12" hidden="false" customHeight="false" outlineLevel="0" collapsed="false">
      <c r="BS62801" s="96" t="n">
        <f aca="false">BR62801-2.5</f>
        <v>-2.5</v>
      </c>
    </row>
    <row r="62802" customFormat="false" ht="12" hidden="false" customHeight="false" outlineLevel="0" collapsed="false">
      <c r="BS62802" s="96" t="n">
        <f aca="false">BR62802-2.5</f>
        <v>-2.5</v>
      </c>
    </row>
    <row r="62803" customFormat="false" ht="12" hidden="false" customHeight="false" outlineLevel="0" collapsed="false">
      <c r="BS62803" s="96" t="n">
        <f aca="false">BR62803-2.5</f>
        <v>-2.5</v>
      </c>
    </row>
    <row r="62804" customFormat="false" ht="12" hidden="false" customHeight="false" outlineLevel="0" collapsed="false">
      <c r="BS62804" s="96" t="n">
        <f aca="false">BR62804-2.5</f>
        <v>-2.5</v>
      </c>
    </row>
    <row r="62805" customFormat="false" ht="12" hidden="false" customHeight="false" outlineLevel="0" collapsed="false">
      <c r="BS62805" s="96" t="n">
        <f aca="false">BR62805-2.5</f>
        <v>-2.5</v>
      </c>
    </row>
    <row r="62806" customFormat="false" ht="12" hidden="false" customHeight="false" outlineLevel="0" collapsed="false">
      <c r="BS62806" s="96" t="n">
        <f aca="false">BR62806-2.5</f>
        <v>-2.5</v>
      </c>
    </row>
    <row r="62807" customFormat="false" ht="12" hidden="false" customHeight="false" outlineLevel="0" collapsed="false">
      <c r="BS62807" s="96" t="n">
        <f aca="false">BR62807-2.5</f>
        <v>-2.5</v>
      </c>
    </row>
    <row r="62808" customFormat="false" ht="12" hidden="false" customHeight="false" outlineLevel="0" collapsed="false">
      <c r="BS62808" s="96" t="n">
        <f aca="false">BR62808-2.5</f>
        <v>-2.5</v>
      </c>
    </row>
    <row r="62809" customFormat="false" ht="12" hidden="false" customHeight="false" outlineLevel="0" collapsed="false">
      <c r="BS62809" s="96" t="n">
        <f aca="false">BR62809-2.5</f>
        <v>-2.5</v>
      </c>
    </row>
    <row r="62810" customFormat="false" ht="12" hidden="false" customHeight="false" outlineLevel="0" collapsed="false">
      <c r="BS62810" s="96" t="n">
        <f aca="false">BR62810-2.5</f>
        <v>-2.5</v>
      </c>
    </row>
    <row r="62811" customFormat="false" ht="12" hidden="false" customHeight="false" outlineLevel="0" collapsed="false">
      <c r="BS62811" s="96" t="n">
        <f aca="false">BR62811-2.5</f>
        <v>-2.5</v>
      </c>
    </row>
    <row r="62812" customFormat="false" ht="12" hidden="false" customHeight="false" outlineLevel="0" collapsed="false">
      <c r="BS62812" s="96" t="n">
        <f aca="false">BR62812-2.5</f>
        <v>-2.5</v>
      </c>
    </row>
    <row r="62813" customFormat="false" ht="12" hidden="false" customHeight="false" outlineLevel="0" collapsed="false">
      <c r="BS62813" s="96" t="n">
        <f aca="false">BR62813-2.5</f>
        <v>-2.5</v>
      </c>
    </row>
    <row r="62814" customFormat="false" ht="12" hidden="false" customHeight="false" outlineLevel="0" collapsed="false">
      <c r="BS62814" s="96" t="n">
        <f aca="false">BR62814-2.5</f>
        <v>-2.5</v>
      </c>
    </row>
    <row r="62815" customFormat="false" ht="12" hidden="false" customHeight="false" outlineLevel="0" collapsed="false">
      <c r="BS62815" s="96" t="n">
        <f aca="false">BR62815-2.5</f>
        <v>-2.5</v>
      </c>
    </row>
    <row r="62816" customFormat="false" ht="12" hidden="false" customHeight="false" outlineLevel="0" collapsed="false">
      <c r="BS62816" s="96" t="n">
        <f aca="false">BR62816-2.5</f>
        <v>-2.5</v>
      </c>
    </row>
    <row r="62817" customFormat="false" ht="12" hidden="false" customHeight="false" outlineLevel="0" collapsed="false">
      <c r="BS62817" s="96" t="n">
        <f aca="false">BR62817-2.5</f>
        <v>-2.5</v>
      </c>
    </row>
    <row r="62818" customFormat="false" ht="12" hidden="false" customHeight="false" outlineLevel="0" collapsed="false">
      <c r="BS62818" s="96" t="n">
        <f aca="false">BR62818-2.5</f>
        <v>-2.5</v>
      </c>
    </row>
    <row r="62819" customFormat="false" ht="12" hidden="false" customHeight="false" outlineLevel="0" collapsed="false">
      <c r="BS62819" s="96" t="n">
        <f aca="false">BR62819-2.5</f>
        <v>-2.5</v>
      </c>
    </row>
    <row r="62820" customFormat="false" ht="12" hidden="false" customHeight="false" outlineLevel="0" collapsed="false">
      <c r="BS62820" s="96" t="n">
        <f aca="false">BR62820-2.5</f>
        <v>-2.5</v>
      </c>
    </row>
    <row r="62821" customFormat="false" ht="12" hidden="false" customHeight="false" outlineLevel="0" collapsed="false">
      <c r="BS62821" s="96" t="n">
        <f aca="false">BR62821-2.5</f>
        <v>-2.5</v>
      </c>
    </row>
    <row r="62822" customFormat="false" ht="12" hidden="false" customHeight="false" outlineLevel="0" collapsed="false">
      <c r="BS62822" s="96" t="n">
        <f aca="false">BR62822-2.5</f>
        <v>-2.5</v>
      </c>
    </row>
    <row r="62823" customFormat="false" ht="12" hidden="false" customHeight="false" outlineLevel="0" collapsed="false">
      <c r="BS62823" s="96" t="n">
        <f aca="false">BR62823-2.5</f>
        <v>-2.5</v>
      </c>
    </row>
    <row r="62824" customFormat="false" ht="12" hidden="false" customHeight="false" outlineLevel="0" collapsed="false">
      <c r="BS62824" s="96" t="n">
        <f aca="false">BR62824-2.5</f>
        <v>-2.5</v>
      </c>
    </row>
    <row r="62825" customFormat="false" ht="12" hidden="false" customHeight="false" outlineLevel="0" collapsed="false">
      <c r="BS62825" s="96" t="n">
        <f aca="false">BR62825-2.5</f>
        <v>-2.5</v>
      </c>
    </row>
    <row r="62826" customFormat="false" ht="12" hidden="false" customHeight="false" outlineLevel="0" collapsed="false">
      <c r="BS62826" s="96" t="n">
        <f aca="false">BR62826-2.5</f>
        <v>-2.5</v>
      </c>
    </row>
    <row r="62827" customFormat="false" ht="12" hidden="false" customHeight="false" outlineLevel="0" collapsed="false">
      <c r="BS62827" s="96" t="n">
        <f aca="false">BR62827-2.5</f>
        <v>-2.5</v>
      </c>
    </row>
    <row r="62828" customFormat="false" ht="12" hidden="false" customHeight="false" outlineLevel="0" collapsed="false">
      <c r="BS62828" s="96" t="n">
        <f aca="false">BR62828-2.5</f>
        <v>-2.5</v>
      </c>
    </row>
    <row r="62829" customFormat="false" ht="12" hidden="false" customHeight="false" outlineLevel="0" collapsed="false">
      <c r="BS62829" s="96" t="n">
        <f aca="false">BR62829-2.5</f>
        <v>-2.5</v>
      </c>
    </row>
    <row r="62830" customFormat="false" ht="12" hidden="false" customHeight="false" outlineLevel="0" collapsed="false">
      <c r="BS62830" s="96" t="n">
        <f aca="false">BR62830-2.5</f>
        <v>-2.5</v>
      </c>
    </row>
    <row r="62831" customFormat="false" ht="12" hidden="false" customHeight="false" outlineLevel="0" collapsed="false">
      <c r="BS62831" s="96" t="n">
        <f aca="false">BR62831-2.5</f>
        <v>-2.5</v>
      </c>
    </row>
    <row r="62832" customFormat="false" ht="12" hidden="false" customHeight="false" outlineLevel="0" collapsed="false">
      <c r="BS62832" s="96" t="n">
        <f aca="false">BR62832-2.5</f>
        <v>-2.5</v>
      </c>
    </row>
    <row r="62833" customFormat="false" ht="12" hidden="false" customHeight="false" outlineLevel="0" collapsed="false">
      <c r="BS62833" s="96" t="n">
        <f aca="false">BR62833-2.5</f>
        <v>-2.5</v>
      </c>
    </row>
    <row r="62834" customFormat="false" ht="12" hidden="false" customHeight="false" outlineLevel="0" collapsed="false">
      <c r="BS62834" s="96" t="n">
        <f aca="false">BR62834-2.5</f>
        <v>-2.5</v>
      </c>
    </row>
    <row r="62835" customFormat="false" ht="12" hidden="false" customHeight="false" outlineLevel="0" collapsed="false">
      <c r="BS62835" s="96" t="n">
        <f aca="false">BR62835-2.5</f>
        <v>-2.5</v>
      </c>
    </row>
    <row r="62836" customFormat="false" ht="12" hidden="false" customHeight="false" outlineLevel="0" collapsed="false">
      <c r="BS62836" s="96" t="n">
        <f aca="false">BR62836-2.5</f>
        <v>-2.5</v>
      </c>
    </row>
    <row r="62837" customFormat="false" ht="12" hidden="false" customHeight="false" outlineLevel="0" collapsed="false">
      <c r="BS62837" s="96" t="n">
        <f aca="false">BR62837-2.5</f>
        <v>-2.5</v>
      </c>
    </row>
    <row r="62838" customFormat="false" ht="12" hidden="false" customHeight="false" outlineLevel="0" collapsed="false">
      <c r="BS62838" s="96" t="n">
        <f aca="false">BR62838-2.5</f>
        <v>-2.5</v>
      </c>
    </row>
    <row r="62839" customFormat="false" ht="12" hidden="false" customHeight="false" outlineLevel="0" collapsed="false">
      <c r="BS62839" s="96" t="n">
        <f aca="false">BR62839-2.5</f>
        <v>-2.5</v>
      </c>
    </row>
    <row r="62840" customFormat="false" ht="12" hidden="false" customHeight="false" outlineLevel="0" collapsed="false">
      <c r="BS62840" s="96" t="n">
        <f aca="false">BR62840-2.5</f>
        <v>-2.5</v>
      </c>
    </row>
    <row r="62841" customFormat="false" ht="12" hidden="false" customHeight="false" outlineLevel="0" collapsed="false">
      <c r="BS62841" s="96" t="n">
        <f aca="false">BR62841-2.5</f>
        <v>-2.5</v>
      </c>
    </row>
    <row r="62842" customFormat="false" ht="12" hidden="false" customHeight="false" outlineLevel="0" collapsed="false">
      <c r="BS62842" s="96" t="n">
        <f aca="false">BR62842-2.5</f>
        <v>-2.5</v>
      </c>
    </row>
    <row r="62843" customFormat="false" ht="12" hidden="false" customHeight="false" outlineLevel="0" collapsed="false">
      <c r="BS62843" s="96" t="n">
        <f aca="false">BR62843-2.5</f>
        <v>-2.5</v>
      </c>
    </row>
    <row r="62844" customFormat="false" ht="12" hidden="false" customHeight="false" outlineLevel="0" collapsed="false">
      <c r="BS62844" s="96" t="n">
        <f aca="false">BR62844-2.5</f>
        <v>-2.5</v>
      </c>
    </row>
    <row r="62845" customFormat="false" ht="12" hidden="false" customHeight="false" outlineLevel="0" collapsed="false">
      <c r="BS62845" s="96" t="n">
        <f aca="false">BR62845-2.5</f>
        <v>-2.5</v>
      </c>
    </row>
    <row r="62846" customFormat="false" ht="12" hidden="false" customHeight="false" outlineLevel="0" collapsed="false">
      <c r="BS62846" s="96" t="n">
        <f aca="false">BR62846-2.5</f>
        <v>-2.5</v>
      </c>
    </row>
    <row r="62847" customFormat="false" ht="12" hidden="false" customHeight="false" outlineLevel="0" collapsed="false">
      <c r="BS62847" s="96" t="n">
        <f aca="false">BR62847-2.5</f>
        <v>-2.5</v>
      </c>
    </row>
    <row r="62848" customFormat="false" ht="12" hidden="false" customHeight="false" outlineLevel="0" collapsed="false">
      <c r="BS62848" s="96" t="n">
        <f aca="false">BR62848-2.5</f>
        <v>-2.5</v>
      </c>
    </row>
    <row r="62849" customFormat="false" ht="12" hidden="false" customHeight="false" outlineLevel="0" collapsed="false">
      <c r="BS62849" s="96" t="n">
        <f aca="false">BR62849-2.5</f>
        <v>-2.5</v>
      </c>
    </row>
    <row r="62850" customFormat="false" ht="12" hidden="false" customHeight="false" outlineLevel="0" collapsed="false">
      <c r="BS62850" s="96" t="n">
        <f aca="false">BR62850-2.5</f>
        <v>-2.5</v>
      </c>
    </row>
    <row r="62851" customFormat="false" ht="12" hidden="false" customHeight="false" outlineLevel="0" collapsed="false">
      <c r="BS62851" s="96" t="n">
        <f aca="false">BR62851-2.5</f>
        <v>-2.5</v>
      </c>
    </row>
    <row r="62852" customFormat="false" ht="12" hidden="false" customHeight="false" outlineLevel="0" collapsed="false">
      <c r="BS62852" s="96" t="n">
        <f aca="false">BR62852-2.5</f>
        <v>-2.5</v>
      </c>
    </row>
    <row r="62853" customFormat="false" ht="12" hidden="false" customHeight="false" outlineLevel="0" collapsed="false">
      <c r="BS62853" s="96" t="n">
        <f aca="false">BR62853-2.5</f>
        <v>-2.5</v>
      </c>
    </row>
    <row r="62854" customFormat="false" ht="12" hidden="false" customHeight="false" outlineLevel="0" collapsed="false">
      <c r="BS62854" s="96" t="n">
        <f aca="false">BR62854-2.5</f>
        <v>-2.5</v>
      </c>
    </row>
    <row r="62855" customFormat="false" ht="12" hidden="false" customHeight="false" outlineLevel="0" collapsed="false">
      <c r="BS62855" s="96" t="n">
        <f aca="false">BR62855-2.5</f>
        <v>-2.5</v>
      </c>
    </row>
    <row r="62856" customFormat="false" ht="12" hidden="false" customHeight="false" outlineLevel="0" collapsed="false">
      <c r="BS62856" s="96" t="n">
        <f aca="false">BR62856-2.5</f>
        <v>-2.5</v>
      </c>
    </row>
    <row r="62857" customFormat="false" ht="12" hidden="false" customHeight="false" outlineLevel="0" collapsed="false">
      <c r="BS62857" s="96" t="n">
        <f aca="false">BR62857-2.5</f>
        <v>-2.5</v>
      </c>
    </row>
    <row r="62858" customFormat="false" ht="12" hidden="false" customHeight="false" outlineLevel="0" collapsed="false">
      <c r="BS62858" s="96" t="n">
        <f aca="false">BR62858-2.5</f>
        <v>-2.5</v>
      </c>
    </row>
    <row r="62859" customFormat="false" ht="12" hidden="false" customHeight="false" outlineLevel="0" collapsed="false">
      <c r="BS62859" s="96" t="n">
        <f aca="false">BR62859-2.5</f>
        <v>-2.5</v>
      </c>
    </row>
    <row r="62860" customFormat="false" ht="12" hidden="false" customHeight="false" outlineLevel="0" collapsed="false">
      <c r="BS62860" s="96" t="n">
        <f aca="false">BR62860-2.5</f>
        <v>-2.5</v>
      </c>
    </row>
    <row r="62861" customFormat="false" ht="12" hidden="false" customHeight="false" outlineLevel="0" collapsed="false">
      <c r="BS62861" s="96" t="n">
        <f aca="false">BR62861-2.5</f>
        <v>-2.5</v>
      </c>
    </row>
    <row r="62862" customFormat="false" ht="12" hidden="false" customHeight="false" outlineLevel="0" collapsed="false">
      <c r="BS62862" s="96" t="n">
        <f aca="false">BR62862-2.5</f>
        <v>-2.5</v>
      </c>
    </row>
    <row r="62863" customFormat="false" ht="12" hidden="false" customHeight="false" outlineLevel="0" collapsed="false">
      <c r="BS62863" s="96" t="n">
        <f aca="false">BR62863-2.5</f>
        <v>-2.5</v>
      </c>
    </row>
    <row r="62864" customFormat="false" ht="12" hidden="false" customHeight="false" outlineLevel="0" collapsed="false">
      <c r="BS62864" s="96" t="n">
        <f aca="false">BR62864-2.5</f>
        <v>-2.5</v>
      </c>
    </row>
    <row r="62865" customFormat="false" ht="12" hidden="false" customHeight="false" outlineLevel="0" collapsed="false">
      <c r="BS62865" s="96" t="n">
        <f aca="false">BR62865-2.5</f>
        <v>-2.5</v>
      </c>
    </row>
    <row r="62866" customFormat="false" ht="12" hidden="false" customHeight="false" outlineLevel="0" collapsed="false">
      <c r="BS62866" s="96" t="n">
        <f aca="false">BR62866-2.5</f>
        <v>-2.5</v>
      </c>
    </row>
    <row r="62867" customFormat="false" ht="12" hidden="false" customHeight="false" outlineLevel="0" collapsed="false">
      <c r="BS62867" s="96" t="n">
        <f aca="false">BR62867-2.5</f>
        <v>-2.5</v>
      </c>
    </row>
    <row r="62868" customFormat="false" ht="12" hidden="false" customHeight="false" outlineLevel="0" collapsed="false">
      <c r="BS62868" s="96" t="n">
        <f aca="false">BR62868-2.5</f>
        <v>-2.5</v>
      </c>
    </row>
    <row r="62869" customFormat="false" ht="12" hidden="false" customHeight="false" outlineLevel="0" collapsed="false">
      <c r="BS62869" s="96" t="n">
        <f aca="false">BR62869-2.5</f>
        <v>-2.5</v>
      </c>
    </row>
    <row r="62870" customFormat="false" ht="12" hidden="false" customHeight="false" outlineLevel="0" collapsed="false">
      <c r="BS62870" s="96" t="n">
        <f aca="false">BR62870-2.5</f>
        <v>-2.5</v>
      </c>
    </row>
    <row r="62871" customFormat="false" ht="12" hidden="false" customHeight="false" outlineLevel="0" collapsed="false">
      <c r="BS62871" s="96" t="n">
        <f aca="false">BR62871-2.5</f>
        <v>-2.5</v>
      </c>
    </row>
    <row r="62872" customFormat="false" ht="12" hidden="false" customHeight="false" outlineLevel="0" collapsed="false">
      <c r="BS62872" s="96" t="n">
        <f aca="false">BR62872-2.5</f>
        <v>-2.5</v>
      </c>
    </row>
    <row r="62873" customFormat="false" ht="12" hidden="false" customHeight="false" outlineLevel="0" collapsed="false">
      <c r="BS62873" s="96" t="n">
        <f aca="false">BR62873-2.5</f>
        <v>-2.5</v>
      </c>
    </row>
    <row r="62874" customFormat="false" ht="12" hidden="false" customHeight="false" outlineLevel="0" collapsed="false">
      <c r="BS62874" s="96" t="n">
        <f aca="false">BR62874-2.5</f>
        <v>-2.5</v>
      </c>
    </row>
    <row r="62875" customFormat="false" ht="12" hidden="false" customHeight="false" outlineLevel="0" collapsed="false">
      <c r="BS62875" s="96" t="n">
        <f aca="false">BR62875-2.5</f>
        <v>-2.5</v>
      </c>
    </row>
    <row r="62876" customFormat="false" ht="12" hidden="false" customHeight="false" outlineLevel="0" collapsed="false">
      <c r="BS62876" s="96" t="n">
        <f aca="false">BR62876-2.5</f>
        <v>-2.5</v>
      </c>
    </row>
    <row r="62877" customFormat="false" ht="12" hidden="false" customHeight="false" outlineLevel="0" collapsed="false">
      <c r="BS62877" s="96" t="n">
        <f aca="false">BR62877-2.5</f>
        <v>-2.5</v>
      </c>
    </row>
    <row r="62878" customFormat="false" ht="12" hidden="false" customHeight="false" outlineLevel="0" collapsed="false">
      <c r="BS62878" s="96" t="n">
        <f aca="false">BR62878-2.5</f>
        <v>-2.5</v>
      </c>
    </row>
    <row r="62879" customFormat="false" ht="12" hidden="false" customHeight="false" outlineLevel="0" collapsed="false">
      <c r="BS62879" s="96" t="n">
        <f aca="false">BR62879-2.5</f>
        <v>-2.5</v>
      </c>
    </row>
    <row r="62880" customFormat="false" ht="12" hidden="false" customHeight="false" outlineLevel="0" collapsed="false">
      <c r="BS62880" s="96" t="n">
        <f aca="false">BR62880-2.5</f>
        <v>-2.5</v>
      </c>
    </row>
    <row r="62881" customFormat="false" ht="12" hidden="false" customHeight="false" outlineLevel="0" collapsed="false">
      <c r="BS62881" s="96" t="n">
        <f aca="false">BR62881-2.5</f>
        <v>-2.5</v>
      </c>
    </row>
    <row r="62882" customFormat="false" ht="12" hidden="false" customHeight="false" outlineLevel="0" collapsed="false">
      <c r="BS62882" s="96" t="n">
        <f aca="false">BR62882-2.5</f>
        <v>-2.5</v>
      </c>
    </row>
    <row r="62883" customFormat="false" ht="12" hidden="false" customHeight="false" outlineLevel="0" collapsed="false">
      <c r="BS62883" s="96" t="n">
        <f aca="false">BR62883-2.5</f>
        <v>-2.5</v>
      </c>
    </row>
    <row r="62884" customFormat="false" ht="12" hidden="false" customHeight="false" outlineLevel="0" collapsed="false">
      <c r="BS62884" s="96" t="n">
        <f aca="false">BR62884-2.5</f>
        <v>-2.5</v>
      </c>
    </row>
    <row r="62885" customFormat="false" ht="12" hidden="false" customHeight="false" outlineLevel="0" collapsed="false">
      <c r="BS62885" s="96" t="n">
        <f aca="false">BR62885-2.5</f>
        <v>-2.5</v>
      </c>
    </row>
    <row r="62886" customFormat="false" ht="12" hidden="false" customHeight="false" outlineLevel="0" collapsed="false">
      <c r="BS62886" s="96" t="n">
        <f aca="false">BR62886-2.5</f>
        <v>-2.5</v>
      </c>
    </row>
    <row r="62887" customFormat="false" ht="12" hidden="false" customHeight="false" outlineLevel="0" collapsed="false">
      <c r="BS62887" s="96" t="n">
        <f aca="false">BR62887-2.5</f>
        <v>-2.5</v>
      </c>
    </row>
    <row r="62888" customFormat="false" ht="12" hidden="false" customHeight="false" outlineLevel="0" collapsed="false">
      <c r="BS62888" s="96" t="n">
        <f aca="false">BR62888-2.5</f>
        <v>-2.5</v>
      </c>
    </row>
    <row r="62889" customFormat="false" ht="12" hidden="false" customHeight="false" outlineLevel="0" collapsed="false">
      <c r="BS62889" s="96" t="n">
        <f aca="false">BR62889-2.5</f>
        <v>-2.5</v>
      </c>
    </row>
    <row r="62890" customFormat="false" ht="12" hidden="false" customHeight="false" outlineLevel="0" collapsed="false">
      <c r="BS62890" s="96" t="n">
        <f aca="false">BR62890-2.5</f>
        <v>-2.5</v>
      </c>
    </row>
    <row r="62891" customFormat="false" ht="12" hidden="false" customHeight="false" outlineLevel="0" collapsed="false">
      <c r="BS62891" s="96" t="n">
        <f aca="false">BR62891-2.5</f>
        <v>-2.5</v>
      </c>
    </row>
    <row r="62892" customFormat="false" ht="12" hidden="false" customHeight="false" outlineLevel="0" collapsed="false">
      <c r="BS62892" s="96" t="n">
        <f aca="false">BR62892-2.5</f>
        <v>-2.5</v>
      </c>
    </row>
    <row r="62893" customFormat="false" ht="12" hidden="false" customHeight="false" outlineLevel="0" collapsed="false">
      <c r="BS62893" s="96" t="n">
        <f aca="false">BR62893-2.5</f>
        <v>-2.5</v>
      </c>
    </row>
    <row r="62894" customFormat="false" ht="12" hidden="false" customHeight="false" outlineLevel="0" collapsed="false">
      <c r="BS62894" s="96" t="n">
        <f aca="false">BR62894-2.5</f>
        <v>-2.5</v>
      </c>
    </row>
    <row r="62895" customFormat="false" ht="12" hidden="false" customHeight="false" outlineLevel="0" collapsed="false">
      <c r="BS62895" s="96" t="n">
        <f aca="false">BR62895-2.5</f>
        <v>-2.5</v>
      </c>
    </row>
    <row r="62896" customFormat="false" ht="12" hidden="false" customHeight="false" outlineLevel="0" collapsed="false">
      <c r="BS62896" s="96" t="n">
        <f aca="false">BR62896-2.5</f>
        <v>-2.5</v>
      </c>
    </row>
    <row r="62897" customFormat="false" ht="12" hidden="false" customHeight="false" outlineLevel="0" collapsed="false">
      <c r="BS62897" s="96" t="n">
        <f aca="false">BR62897-2.5</f>
        <v>-2.5</v>
      </c>
    </row>
    <row r="62898" customFormat="false" ht="12" hidden="false" customHeight="false" outlineLevel="0" collapsed="false">
      <c r="BS62898" s="96" t="n">
        <f aca="false">BR62898-2.5</f>
        <v>-2.5</v>
      </c>
    </row>
    <row r="62899" customFormat="false" ht="12" hidden="false" customHeight="false" outlineLevel="0" collapsed="false">
      <c r="BS62899" s="96" t="n">
        <f aca="false">BR62899-2.5</f>
        <v>-2.5</v>
      </c>
    </row>
    <row r="62900" customFormat="false" ht="12" hidden="false" customHeight="false" outlineLevel="0" collapsed="false">
      <c r="BS62900" s="96" t="n">
        <f aca="false">BR62900-2.5</f>
        <v>-2.5</v>
      </c>
    </row>
    <row r="62901" customFormat="false" ht="12" hidden="false" customHeight="false" outlineLevel="0" collapsed="false">
      <c r="BS62901" s="96" t="n">
        <f aca="false">BR62901-2.5</f>
        <v>-2.5</v>
      </c>
    </row>
    <row r="62902" customFormat="false" ht="12" hidden="false" customHeight="false" outlineLevel="0" collapsed="false">
      <c r="BS62902" s="96" t="n">
        <f aca="false">BR62902-2.5</f>
        <v>-2.5</v>
      </c>
    </row>
    <row r="62903" customFormat="false" ht="12" hidden="false" customHeight="false" outlineLevel="0" collapsed="false">
      <c r="BS62903" s="96" t="n">
        <f aca="false">BR62903-2.5</f>
        <v>-2.5</v>
      </c>
    </row>
    <row r="62904" customFormat="false" ht="12" hidden="false" customHeight="false" outlineLevel="0" collapsed="false">
      <c r="BS62904" s="96" t="n">
        <f aca="false">BR62904-2.5</f>
        <v>-2.5</v>
      </c>
    </row>
    <row r="62905" customFormat="false" ht="12" hidden="false" customHeight="false" outlineLevel="0" collapsed="false">
      <c r="BS62905" s="96" t="n">
        <f aca="false">BR62905-2.5</f>
        <v>-2.5</v>
      </c>
    </row>
    <row r="62906" customFormat="false" ht="12" hidden="false" customHeight="false" outlineLevel="0" collapsed="false">
      <c r="BS62906" s="96" t="n">
        <f aca="false">BR62906-2.5</f>
        <v>-2.5</v>
      </c>
    </row>
    <row r="62907" customFormat="false" ht="12" hidden="false" customHeight="false" outlineLevel="0" collapsed="false">
      <c r="BS62907" s="96" t="n">
        <f aca="false">BR62907-2.5</f>
        <v>-2.5</v>
      </c>
    </row>
    <row r="62908" customFormat="false" ht="12" hidden="false" customHeight="false" outlineLevel="0" collapsed="false">
      <c r="BS62908" s="96" t="n">
        <f aca="false">BR62908-2.5</f>
        <v>-2.5</v>
      </c>
    </row>
    <row r="62909" customFormat="false" ht="12" hidden="false" customHeight="false" outlineLevel="0" collapsed="false">
      <c r="BS62909" s="96" t="n">
        <f aca="false">BR62909-2.5</f>
        <v>-2.5</v>
      </c>
    </row>
    <row r="62910" customFormat="false" ht="12" hidden="false" customHeight="false" outlineLevel="0" collapsed="false">
      <c r="BS62910" s="96" t="n">
        <f aca="false">BR62910-2.5</f>
        <v>-2.5</v>
      </c>
    </row>
    <row r="62911" customFormat="false" ht="12" hidden="false" customHeight="false" outlineLevel="0" collapsed="false">
      <c r="BS62911" s="96" t="n">
        <f aca="false">BR62911-2.5</f>
        <v>-2.5</v>
      </c>
    </row>
    <row r="62912" customFormat="false" ht="12" hidden="false" customHeight="false" outlineLevel="0" collapsed="false">
      <c r="BS62912" s="96" t="n">
        <f aca="false">BR62912-2.5</f>
        <v>-2.5</v>
      </c>
    </row>
    <row r="62913" customFormat="false" ht="12" hidden="false" customHeight="false" outlineLevel="0" collapsed="false">
      <c r="BS62913" s="96" t="n">
        <f aca="false">BR62913-2.5</f>
        <v>-2.5</v>
      </c>
    </row>
    <row r="62914" customFormat="false" ht="12" hidden="false" customHeight="false" outlineLevel="0" collapsed="false">
      <c r="BS62914" s="96" t="n">
        <f aca="false">BR62914-2.5</f>
        <v>-2.5</v>
      </c>
    </row>
    <row r="62915" customFormat="false" ht="12" hidden="false" customHeight="false" outlineLevel="0" collapsed="false">
      <c r="BS62915" s="96" t="n">
        <f aca="false">BR62915-2.5</f>
        <v>-2.5</v>
      </c>
    </row>
    <row r="62916" customFormat="false" ht="12" hidden="false" customHeight="false" outlineLevel="0" collapsed="false">
      <c r="BS62916" s="96" t="n">
        <f aca="false">BR62916-2.5</f>
        <v>-2.5</v>
      </c>
    </row>
    <row r="62917" customFormat="false" ht="12" hidden="false" customHeight="false" outlineLevel="0" collapsed="false">
      <c r="BS62917" s="96" t="n">
        <f aca="false">BR62917-2.5</f>
        <v>-2.5</v>
      </c>
    </row>
    <row r="62918" customFormat="false" ht="12" hidden="false" customHeight="false" outlineLevel="0" collapsed="false">
      <c r="BS62918" s="96" t="n">
        <f aca="false">BR62918-2.5</f>
        <v>-2.5</v>
      </c>
    </row>
    <row r="62919" customFormat="false" ht="12" hidden="false" customHeight="false" outlineLevel="0" collapsed="false">
      <c r="BS62919" s="96" t="n">
        <f aca="false">BR62919-2.5</f>
        <v>-2.5</v>
      </c>
    </row>
    <row r="62920" customFormat="false" ht="12" hidden="false" customHeight="false" outlineLevel="0" collapsed="false">
      <c r="BS62920" s="96" t="n">
        <f aca="false">BR62920-2.5</f>
        <v>-2.5</v>
      </c>
    </row>
    <row r="62921" customFormat="false" ht="12" hidden="false" customHeight="false" outlineLevel="0" collapsed="false">
      <c r="BS62921" s="96" t="n">
        <f aca="false">BR62921-2.5</f>
        <v>-2.5</v>
      </c>
    </row>
    <row r="62922" customFormat="false" ht="12" hidden="false" customHeight="false" outlineLevel="0" collapsed="false">
      <c r="BS62922" s="96" t="n">
        <f aca="false">BR62922-2.5</f>
        <v>-2.5</v>
      </c>
    </row>
    <row r="62923" customFormat="false" ht="12" hidden="false" customHeight="false" outlineLevel="0" collapsed="false">
      <c r="BS62923" s="96" t="n">
        <f aca="false">BR62923-2.5</f>
        <v>-2.5</v>
      </c>
    </row>
    <row r="62924" customFormat="false" ht="12" hidden="false" customHeight="false" outlineLevel="0" collapsed="false">
      <c r="BS62924" s="96" t="n">
        <f aca="false">BR62924-2.5</f>
        <v>-2.5</v>
      </c>
    </row>
    <row r="62925" customFormat="false" ht="12" hidden="false" customHeight="false" outlineLevel="0" collapsed="false">
      <c r="BS62925" s="96" t="n">
        <f aca="false">BR62925-2.5</f>
        <v>-2.5</v>
      </c>
    </row>
    <row r="62926" customFormat="false" ht="12" hidden="false" customHeight="false" outlineLevel="0" collapsed="false">
      <c r="BS62926" s="96" t="n">
        <f aca="false">BR62926-2.5</f>
        <v>-2.5</v>
      </c>
    </row>
    <row r="62927" customFormat="false" ht="12" hidden="false" customHeight="false" outlineLevel="0" collapsed="false">
      <c r="BS62927" s="96" t="n">
        <f aca="false">BR62927-2.5</f>
        <v>-2.5</v>
      </c>
    </row>
    <row r="62928" customFormat="false" ht="12" hidden="false" customHeight="false" outlineLevel="0" collapsed="false">
      <c r="BS62928" s="96" t="n">
        <f aca="false">BR62928-2.5</f>
        <v>-2.5</v>
      </c>
    </row>
    <row r="62929" customFormat="false" ht="12" hidden="false" customHeight="false" outlineLevel="0" collapsed="false">
      <c r="BS62929" s="96" t="n">
        <f aca="false">BR62929-2.5</f>
        <v>-2.5</v>
      </c>
    </row>
    <row r="62930" customFormat="false" ht="12" hidden="false" customHeight="false" outlineLevel="0" collapsed="false">
      <c r="BS62930" s="96" t="n">
        <f aca="false">BR62930-2.5</f>
        <v>-2.5</v>
      </c>
    </row>
    <row r="62931" customFormat="false" ht="12" hidden="false" customHeight="false" outlineLevel="0" collapsed="false">
      <c r="BS62931" s="96" t="n">
        <f aca="false">BR62931-2.5</f>
        <v>-2.5</v>
      </c>
    </row>
    <row r="62932" customFormat="false" ht="12" hidden="false" customHeight="false" outlineLevel="0" collapsed="false">
      <c r="BS62932" s="96" t="n">
        <f aca="false">BR62932-2.5</f>
        <v>-2.5</v>
      </c>
    </row>
    <row r="62933" customFormat="false" ht="12" hidden="false" customHeight="false" outlineLevel="0" collapsed="false">
      <c r="BS62933" s="96" t="n">
        <f aca="false">BR62933-2.5</f>
        <v>-2.5</v>
      </c>
    </row>
    <row r="62934" customFormat="false" ht="12" hidden="false" customHeight="false" outlineLevel="0" collapsed="false">
      <c r="BS62934" s="96" t="n">
        <f aca="false">BR62934-2.5</f>
        <v>-2.5</v>
      </c>
    </row>
    <row r="62935" customFormat="false" ht="12" hidden="false" customHeight="false" outlineLevel="0" collapsed="false">
      <c r="BS62935" s="96" t="n">
        <f aca="false">BR62935-2.5</f>
        <v>-2.5</v>
      </c>
    </row>
    <row r="62936" customFormat="false" ht="12" hidden="false" customHeight="false" outlineLevel="0" collapsed="false">
      <c r="BS62936" s="96" t="n">
        <f aca="false">BR62936-2.5</f>
        <v>-2.5</v>
      </c>
    </row>
    <row r="62937" customFormat="false" ht="12" hidden="false" customHeight="false" outlineLevel="0" collapsed="false">
      <c r="BS62937" s="96" t="n">
        <f aca="false">BR62937-2.5</f>
        <v>-2.5</v>
      </c>
    </row>
    <row r="62938" customFormat="false" ht="12" hidden="false" customHeight="false" outlineLevel="0" collapsed="false">
      <c r="BS62938" s="96" t="n">
        <f aca="false">BR62938-2.5</f>
        <v>-2.5</v>
      </c>
    </row>
    <row r="62939" customFormat="false" ht="12" hidden="false" customHeight="false" outlineLevel="0" collapsed="false">
      <c r="BS62939" s="96" t="n">
        <f aca="false">BR62939-2.5</f>
        <v>-2.5</v>
      </c>
    </row>
    <row r="62940" customFormat="false" ht="12" hidden="false" customHeight="false" outlineLevel="0" collapsed="false">
      <c r="BS62940" s="96" t="n">
        <f aca="false">BR62940-2.5</f>
        <v>-2.5</v>
      </c>
    </row>
    <row r="62941" customFormat="false" ht="12" hidden="false" customHeight="false" outlineLevel="0" collapsed="false">
      <c r="BS62941" s="96" t="n">
        <f aca="false">BR62941-2.5</f>
        <v>-2.5</v>
      </c>
    </row>
    <row r="62942" customFormat="false" ht="12" hidden="false" customHeight="false" outlineLevel="0" collapsed="false">
      <c r="BS62942" s="96" t="n">
        <f aca="false">BR62942-2.5</f>
        <v>-2.5</v>
      </c>
    </row>
    <row r="62943" customFormat="false" ht="12" hidden="false" customHeight="false" outlineLevel="0" collapsed="false">
      <c r="BS62943" s="96" t="n">
        <f aca="false">BR62943-2.5</f>
        <v>-2.5</v>
      </c>
    </row>
    <row r="62944" customFormat="false" ht="12" hidden="false" customHeight="false" outlineLevel="0" collapsed="false">
      <c r="BS62944" s="96" t="n">
        <f aca="false">BR62944-2.5</f>
        <v>-2.5</v>
      </c>
    </row>
    <row r="62945" customFormat="false" ht="12" hidden="false" customHeight="false" outlineLevel="0" collapsed="false">
      <c r="BS62945" s="96" t="n">
        <f aca="false">BR62945-2.5</f>
        <v>-2.5</v>
      </c>
    </row>
    <row r="62946" customFormat="false" ht="12" hidden="false" customHeight="false" outlineLevel="0" collapsed="false">
      <c r="BS62946" s="96" t="n">
        <f aca="false">BR62946-2.5</f>
        <v>-2.5</v>
      </c>
    </row>
    <row r="62947" customFormat="false" ht="12" hidden="false" customHeight="false" outlineLevel="0" collapsed="false">
      <c r="BS62947" s="96" t="n">
        <f aca="false">BR62947-2.5</f>
        <v>-2.5</v>
      </c>
    </row>
    <row r="62948" customFormat="false" ht="12" hidden="false" customHeight="false" outlineLevel="0" collapsed="false">
      <c r="BS62948" s="96" t="n">
        <f aca="false">BR62948-2.5</f>
        <v>-2.5</v>
      </c>
    </row>
    <row r="62949" customFormat="false" ht="12" hidden="false" customHeight="false" outlineLevel="0" collapsed="false">
      <c r="BS62949" s="96" t="n">
        <f aca="false">BR62949-2.5</f>
        <v>-2.5</v>
      </c>
    </row>
    <row r="62950" customFormat="false" ht="12" hidden="false" customHeight="false" outlineLevel="0" collapsed="false">
      <c r="BS62950" s="96" t="n">
        <f aca="false">BR62950-2.5</f>
        <v>-2.5</v>
      </c>
    </row>
    <row r="62951" customFormat="false" ht="12" hidden="false" customHeight="false" outlineLevel="0" collapsed="false">
      <c r="BS62951" s="96" t="n">
        <f aca="false">BR62951-2.5</f>
        <v>-2.5</v>
      </c>
    </row>
    <row r="62952" customFormat="false" ht="12" hidden="false" customHeight="false" outlineLevel="0" collapsed="false">
      <c r="BS62952" s="96" t="n">
        <f aca="false">BR62952-2.5</f>
        <v>-2.5</v>
      </c>
    </row>
    <row r="62953" customFormat="false" ht="12" hidden="false" customHeight="false" outlineLevel="0" collapsed="false">
      <c r="BS62953" s="96" t="n">
        <f aca="false">BR62953-2.5</f>
        <v>-2.5</v>
      </c>
    </row>
    <row r="62954" customFormat="false" ht="12" hidden="false" customHeight="false" outlineLevel="0" collapsed="false">
      <c r="BS62954" s="96" t="n">
        <f aca="false">BR62954-2.5</f>
        <v>-2.5</v>
      </c>
    </row>
    <row r="62955" customFormat="false" ht="12" hidden="false" customHeight="false" outlineLevel="0" collapsed="false">
      <c r="BS62955" s="96" t="n">
        <f aca="false">BR62955-2.5</f>
        <v>-2.5</v>
      </c>
    </row>
    <row r="62956" customFormat="false" ht="12" hidden="false" customHeight="false" outlineLevel="0" collapsed="false">
      <c r="BS62956" s="96" t="n">
        <f aca="false">BR62956-2.5</f>
        <v>-2.5</v>
      </c>
    </row>
    <row r="62957" customFormat="false" ht="12" hidden="false" customHeight="false" outlineLevel="0" collapsed="false">
      <c r="BS62957" s="96" t="n">
        <f aca="false">BR62957-2.5</f>
        <v>-2.5</v>
      </c>
    </row>
    <row r="62958" customFormat="false" ht="12" hidden="false" customHeight="false" outlineLevel="0" collapsed="false">
      <c r="BS62958" s="96" t="n">
        <f aca="false">BR62958-2.5</f>
        <v>-2.5</v>
      </c>
    </row>
    <row r="62959" customFormat="false" ht="12" hidden="false" customHeight="false" outlineLevel="0" collapsed="false">
      <c r="BS62959" s="96" t="n">
        <f aca="false">BR62959-2.5</f>
        <v>-2.5</v>
      </c>
    </row>
    <row r="62960" customFormat="false" ht="12" hidden="false" customHeight="false" outlineLevel="0" collapsed="false">
      <c r="BS62960" s="96" t="n">
        <f aca="false">BR62960-2.5</f>
        <v>-2.5</v>
      </c>
    </row>
    <row r="62961" customFormat="false" ht="12" hidden="false" customHeight="false" outlineLevel="0" collapsed="false">
      <c r="BS62961" s="96" t="n">
        <f aca="false">BR62961-2.5</f>
        <v>-2.5</v>
      </c>
    </row>
    <row r="62962" customFormat="false" ht="12" hidden="false" customHeight="false" outlineLevel="0" collapsed="false">
      <c r="BS62962" s="96" t="n">
        <f aca="false">BR62962-2.5</f>
        <v>-2.5</v>
      </c>
    </row>
    <row r="62963" customFormat="false" ht="12" hidden="false" customHeight="false" outlineLevel="0" collapsed="false">
      <c r="BS62963" s="96" t="n">
        <f aca="false">BR62963-2.5</f>
        <v>-2.5</v>
      </c>
    </row>
    <row r="62964" customFormat="false" ht="12" hidden="false" customHeight="false" outlineLevel="0" collapsed="false">
      <c r="BS62964" s="96" t="n">
        <f aca="false">BR62964-2.5</f>
        <v>-2.5</v>
      </c>
    </row>
    <row r="62965" customFormat="false" ht="12" hidden="false" customHeight="false" outlineLevel="0" collapsed="false">
      <c r="BS62965" s="96" t="n">
        <f aca="false">BR62965-2.5</f>
        <v>-2.5</v>
      </c>
    </row>
    <row r="62966" customFormat="false" ht="12" hidden="false" customHeight="false" outlineLevel="0" collapsed="false">
      <c r="BS62966" s="96" t="n">
        <f aca="false">BR62966-2.5</f>
        <v>-2.5</v>
      </c>
    </row>
    <row r="62967" customFormat="false" ht="12" hidden="false" customHeight="false" outlineLevel="0" collapsed="false">
      <c r="BS62967" s="96" t="n">
        <f aca="false">BR62967-2.5</f>
        <v>-2.5</v>
      </c>
    </row>
    <row r="62968" customFormat="false" ht="12" hidden="false" customHeight="false" outlineLevel="0" collapsed="false">
      <c r="BS62968" s="96" t="n">
        <f aca="false">BR62968-2.5</f>
        <v>-2.5</v>
      </c>
    </row>
    <row r="62969" customFormat="false" ht="12" hidden="false" customHeight="false" outlineLevel="0" collapsed="false">
      <c r="BS62969" s="96" t="n">
        <f aca="false">BR62969-2.5</f>
        <v>-2.5</v>
      </c>
    </row>
    <row r="62970" customFormat="false" ht="12" hidden="false" customHeight="false" outlineLevel="0" collapsed="false">
      <c r="BS62970" s="96" t="n">
        <f aca="false">BR62970-2.5</f>
        <v>-2.5</v>
      </c>
    </row>
    <row r="62971" customFormat="false" ht="12" hidden="false" customHeight="false" outlineLevel="0" collapsed="false">
      <c r="BS62971" s="96" t="n">
        <f aca="false">BR62971-2.5</f>
        <v>-2.5</v>
      </c>
    </row>
    <row r="62972" customFormat="false" ht="12" hidden="false" customHeight="false" outlineLevel="0" collapsed="false">
      <c r="BS62972" s="96" t="n">
        <f aca="false">BR62972-2.5</f>
        <v>-2.5</v>
      </c>
    </row>
    <row r="62973" customFormat="false" ht="12" hidden="false" customHeight="false" outlineLevel="0" collapsed="false">
      <c r="BS62973" s="96" t="n">
        <f aca="false">BR62973-2.5</f>
        <v>-2.5</v>
      </c>
    </row>
    <row r="62974" customFormat="false" ht="12" hidden="false" customHeight="false" outlineLevel="0" collapsed="false">
      <c r="BS62974" s="96" t="n">
        <f aca="false">BR62974-2.5</f>
        <v>-2.5</v>
      </c>
    </row>
    <row r="62975" customFormat="false" ht="12" hidden="false" customHeight="false" outlineLevel="0" collapsed="false">
      <c r="BS62975" s="96" t="n">
        <f aca="false">BR62975-2.5</f>
        <v>-2.5</v>
      </c>
    </row>
    <row r="62976" customFormat="false" ht="12" hidden="false" customHeight="false" outlineLevel="0" collapsed="false">
      <c r="BS62976" s="96" t="n">
        <f aca="false">BR62976-2.5</f>
        <v>-2.5</v>
      </c>
    </row>
    <row r="62977" customFormat="false" ht="12" hidden="false" customHeight="false" outlineLevel="0" collapsed="false">
      <c r="BS62977" s="96" t="n">
        <f aca="false">BR62977-2.5</f>
        <v>-2.5</v>
      </c>
    </row>
    <row r="62978" customFormat="false" ht="12" hidden="false" customHeight="false" outlineLevel="0" collapsed="false">
      <c r="BS62978" s="96" t="n">
        <f aca="false">BR62978-2.5</f>
        <v>-2.5</v>
      </c>
    </row>
    <row r="62979" customFormat="false" ht="12" hidden="false" customHeight="false" outlineLevel="0" collapsed="false">
      <c r="BS62979" s="96" t="n">
        <f aca="false">BR62979-2.5</f>
        <v>-2.5</v>
      </c>
    </row>
    <row r="62980" customFormat="false" ht="12" hidden="false" customHeight="false" outlineLevel="0" collapsed="false">
      <c r="BS62980" s="96" t="n">
        <f aca="false">BR62980-2.5</f>
        <v>-2.5</v>
      </c>
    </row>
    <row r="62981" customFormat="false" ht="12" hidden="false" customHeight="false" outlineLevel="0" collapsed="false">
      <c r="BS62981" s="96" t="n">
        <f aca="false">BR62981-2.5</f>
        <v>-2.5</v>
      </c>
    </row>
    <row r="62982" customFormat="false" ht="12" hidden="false" customHeight="false" outlineLevel="0" collapsed="false">
      <c r="BS62982" s="96" t="n">
        <f aca="false">BR62982-2.5</f>
        <v>-2.5</v>
      </c>
    </row>
    <row r="62983" customFormat="false" ht="12" hidden="false" customHeight="false" outlineLevel="0" collapsed="false">
      <c r="BS62983" s="96" t="n">
        <f aca="false">BR62983-2.5</f>
        <v>-2.5</v>
      </c>
    </row>
    <row r="62984" customFormat="false" ht="12" hidden="false" customHeight="false" outlineLevel="0" collapsed="false">
      <c r="BS62984" s="96" t="n">
        <f aca="false">BR62984-2.5</f>
        <v>-2.5</v>
      </c>
    </row>
    <row r="62985" customFormat="false" ht="12" hidden="false" customHeight="false" outlineLevel="0" collapsed="false">
      <c r="BS62985" s="96" t="n">
        <f aca="false">BR62985-2.5</f>
        <v>-2.5</v>
      </c>
    </row>
    <row r="62986" customFormat="false" ht="12" hidden="false" customHeight="false" outlineLevel="0" collapsed="false">
      <c r="BS62986" s="96" t="n">
        <f aca="false">BR62986-2.5</f>
        <v>-2.5</v>
      </c>
    </row>
    <row r="62987" customFormat="false" ht="12" hidden="false" customHeight="false" outlineLevel="0" collapsed="false">
      <c r="BS62987" s="96" t="n">
        <f aca="false">BR62987-2.5</f>
        <v>-2.5</v>
      </c>
    </row>
    <row r="62988" customFormat="false" ht="12" hidden="false" customHeight="false" outlineLevel="0" collapsed="false">
      <c r="BS62988" s="96" t="n">
        <f aca="false">BR62988-2.5</f>
        <v>-2.5</v>
      </c>
    </row>
    <row r="62989" customFormat="false" ht="12" hidden="false" customHeight="false" outlineLevel="0" collapsed="false">
      <c r="BS62989" s="96" t="n">
        <f aca="false">BR62989-2.5</f>
        <v>-2.5</v>
      </c>
    </row>
    <row r="62990" customFormat="false" ht="12" hidden="false" customHeight="false" outlineLevel="0" collapsed="false">
      <c r="BS62990" s="96" t="n">
        <f aca="false">BR62990-2.5</f>
        <v>-2.5</v>
      </c>
    </row>
    <row r="62991" customFormat="false" ht="12" hidden="false" customHeight="false" outlineLevel="0" collapsed="false">
      <c r="BS62991" s="96" t="n">
        <f aca="false">BR62991-2.5</f>
        <v>-2.5</v>
      </c>
    </row>
    <row r="62992" customFormat="false" ht="12" hidden="false" customHeight="false" outlineLevel="0" collapsed="false">
      <c r="BS62992" s="96" t="n">
        <f aca="false">BR62992-2.5</f>
        <v>-2.5</v>
      </c>
    </row>
    <row r="62993" customFormat="false" ht="12" hidden="false" customHeight="false" outlineLevel="0" collapsed="false">
      <c r="BS62993" s="96" t="n">
        <f aca="false">BR62993-2.5</f>
        <v>-2.5</v>
      </c>
    </row>
    <row r="62994" customFormat="false" ht="12" hidden="false" customHeight="false" outlineLevel="0" collapsed="false">
      <c r="BS62994" s="96" t="n">
        <f aca="false">BR62994-2.5</f>
        <v>-2.5</v>
      </c>
    </row>
    <row r="62995" customFormat="false" ht="12" hidden="false" customHeight="false" outlineLevel="0" collapsed="false">
      <c r="BS62995" s="96" t="n">
        <f aca="false">BR62995-2.5</f>
        <v>-2.5</v>
      </c>
    </row>
    <row r="62996" customFormat="false" ht="12" hidden="false" customHeight="false" outlineLevel="0" collapsed="false">
      <c r="BS62996" s="96" t="n">
        <f aca="false">BR62996-2.5</f>
        <v>-2.5</v>
      </c>
    </row>
    <row r="62997" customFormat="false" ht="12" hidden="false" customHeight="false" outlineLevel="0" collapsed="false">
      <c r="BS62997" s="96" t="n">
        <f aca="false">BR62997-2.5</f>
        <v>-2.5</v>
      </c>
    </row>
    <row r="62998" customFormat="false" ht="12" hidden="false" customHeight="false" outlineLevel="0" collapsed="false">
      <c r="BS62998" s="96" t="n">
        <f aca="false">BR62998-2.5</f>
        <v>-2.5</v>
      </c>
    </row>
    <row r="62999" customFormat="false" ht="12" hidden="false" customHeight="false" outlineLevel="0" collapsed="false">
      <c r="BS62999" s="96" t="n">
        <f aca="false">BR62999-2.5</f>
        <v>-2.5</v>
      </c>
    </row>
    <row r="63000" customFormat="false" ht="12" hidden="false" customHeight="false" outlineLevel="0" collapsed="false">
      <c r="BS63000" s="96" t="n">
        <f aca="false">BR63000-2.5</f>
        <v>-2.5</v>
      </c>
    </row>
    <row r="63001" customFormat="false" ht="12" hidden="false" customHeight="false" outlineLevel="0" collapsed="false">
      <c r="BS63001" s="96" t="n">
        <f aca="false">BR63001-2.5</f>
        <v>-2.5</v>
      </c>
    </row>
    <row r="63002" customFormat="false" ht="12" hidden="false" customHeight="false" outlineLevel="0" collapsed="false">
      <c r="BS63002" s="96" t="n">
        <f aca="false">BR63002-2.5</f>
        <v>-2.5</v>
      </c>
    </row>
    <row r="63003" customFormat="false" ht="12" hidden="false" customHeight="false" outlineLevel="0" collapsed="false">
      <c r="BS63003" s="96" t="n">
        <f aca="false">BR63003-2.5</f>
        <v>-2.5</v>
      </c>
    </row>
    <row r="63004" customFormat="false" ht="12" hidden="false" customHeight="false" outlineLevel="0" collapsed="false">
      <c r="BS63004" s="96" t="n">
        <f aca="false">BR63004-2.5</f>
        <v>-2.5</v>
      </c>
    </row>
    <row r="63005" customFormat="false" ht="12" hidden="false" customHeight="false" outlineLevel="0" collapsed="false">
      <c r="BS63005" s="96" t="n">
        <f aca="false">BR63005-2.5</f>
        <v>-2.5</v>
      </c>
    </row>
    <row r="63006" customFormat="false" ht="12" hidden="false" customHeight="false" outlineLevel="0" collapsed="false">
      <c r="BS63006" s="96" t="n">
        <f aca="false">BR63006-2.5</f>
        <v>-2.5</v>
      </c>
    </row>
    <row r="63007" customFormat="false" ht="12" hidden="false" customHeight="false" outlineLevel="0" collapsed="false">
      <c r="BS63007" s="96" t="n">
        <f aca="false">BR63007-2.5</f>
        <v>-2.5</v>
      </c>
    </row>
    <row r="63008" customFormat="false" ht="12" hidden="false" customHeight="false" outlineLevel="0" collapsed="false">
      <c r="BS63008" s="96" t="n">
        <f aca="false">BR63008-2.5</f>
        <v>-2.5</v>
      </c>
    </row>
    <row r="63009" customFormat="false" ht="12" hidden="false" customHeight="false" outlineLevel="0" collapsed="false">
      <c r="BS63009" s="96" t="n">
        <f aca="false">BR63009-2.5</f>
        <v>-2.5</v>
      </c>
    </row>
    <row r="63010" customFormat="false" ht="12" hidden="false" customHeight="false" outlineLevel="0" collapsed="false">
      <c r="BS63010" s="96" t="n">
        <f aca="false">BR63010-2.5</f>
        <v>-2.5</v>
      </c>
    </row>
    <row r="63011" customFormat="false" ht="12" hidden="false" customHeight="false" outlineLevel="0" collapsed="false">
      <c r="BS63011" s="96" t="n">
        <f aca="false">BR63011-2.5</f>
        <v>-2.5</v>
      </c>
    </row>
    <row r="63012" customFormat="false" ht="12" hidden="false" customHeight="false" outlineLevel="0" collapsed="false">
      <c r="BS63012" s="96" t="n">
        <f aca="false">BR63012-2.5</f>
        <v>-2.5</v>
      </c>
    </row>
    <row r="63013" customFormat="false" ht="12" hidden="false" customHeight="false" outlineLevel="0" collapsed="false">
      <c r="BS63013" s="96" t="n">
        <f aca="false">BR63013-2.5</f>
        <v>-2.5</v>
      </c>
    </row>
    <row r="63014" customFormat="false" ht="12" hidden="false" customHeight="false" outlineLevel="0" collapsed="false">
      <c r="BS63014" s="96" t="n">
        <f aca="false">BR63014-2.5</f>
        <v>-2.5</v>
      </c>
    </row>
    <row r="63015" customFormat="false" ht="12" hidden="false" customHeight="false" outlineLevel="0" collapsed="false">
      <c r="BS63015" s="96" t="n">
        <f aca="false">BR63015-2.5</f>
        <v>-2.5</v>
      </c>
    </row>
    <row r="63016" customFormat="false" ht="12" hidden="false" customHeight="false" outlineLevel="0" collapsed="false">
      <c r="BS63016" s="96" t="n">
        <f aca="false">BR63016-2.5</f>
        <v>-2.5</v>
      </c>
    </row>
    <row r="63017" customFormat="false" ht="12" hidden="false" customHeight="false" outlineLevel="0" collapsed="false">
      <c r="BS63017" s="96" t="n">
        <f aca="false">BR63017-2.5</f>
        <v>-2.5</v>
      </c>
    </row>
    <row r="63018" customFormat="false" ht="12" hidden="false" customHeight="false" outlineLevel="0" collapsed="false">
      <c r="BS63018" s="96" t="n">
        <f aca="false">BR63018-2.5</f>
        <v>-2.5</v>
      </c>
    </row>
    <row r="63019" customFormat="false" ht="12" hidden="false" customHeight="false" outlineLevel="0" collapsed="false">
      <c r="BS63019" s="96" t="n">
        <f aca="false">BR63019-2.5</f>
        <v>-2.5</v>
      </c>
    </row>
    <row r="63020" customFormat="false" ht="12" hidden="false" customHeight="false" outlineLevel="0" collapsed="false">
      <c r="BS63020" s="96" t="n">
        <f aca="false">BR63020-2.5</f>
        <v>-2.5</v>
      </c>
    </row>
    <row r="63021" customFormat="false" ht="12" hidden="false" customHeight="false" outlineLevel="0" collapsed="false">
      <c r="BS63021" s="96" t="n">
        <f aca="false">BR63021-2.5</f>
        <v>-2.5</v>
      </c>
    </row>
    <row r="63022" customFormat="false" ht="12" hidden="false" customHeight="false" outlineLevel="0" collapsed="false">
      <c r="BS63022" s="96" t="n">
        <f aca="false">BR63022-2.5</f>
        <v>-2.5</v>
      </c>
    </row>
    <row r="63023" customFormat="false" ht="12" hidden="false" customHeight="false" outlineLevel="0" collapsed="false">
      <c r="BS63023" s="96" t="n">
        <f aca="false">BR63023-2.5</f>
        <v>-2.5</v>
      </c>
    </row>
    <row r="63024" customFormat="false" ht="12" hidden="false" customHeight="false" outlineLevel="0" collapsed="false">
      <c r="BS63024" s="96" t="n">
        <f aca="false">BR63024-2.5</f>
        <v>-2.5</v>
      </c>
    </row>
    <row r="63025" customFormat="false" ht="12" hidden="false" customHeight="false" outlineLevel="0" collapsed="false">
      <c r="BS63025" s="96" t="n">
        <f aca="false">BR63025-2.5</f>
        <v>-2.5</v>
      </c>
    </row>
    <row r="63026" customFormat="false" ht="12" hidden="false" customHeight="false" outlineLevel="0" collapsed="false">
      <c r="BS63026" s="96" t="n">
        <f aca="false">BR63026-2.5</f>
        <v>-2.5</v>
      </c>
    </row>
    <row r="63027" customFormat="false" ht="12" hidden="false" customHeight="false" outlineLevel="0" collapsed="false">
      <c r="BS63027" s="96" t="n">
        <f aca="false">BR63027-2.5</f>
        <v>-2.5</v>
      </c>
    </row>
    <row r="63028" customFormat="false" ht="12" hidden="false" customHeight="false" outlineLevel="0" collapsed="false">
      <c r="BS63028" s="96" t="n">
        <f aca="false">BR63028-2.5</f>
        <v>-2.5</v>
      </c>
    </row>
    <row r="63029" customFormat="false" ht="12" hidden="false" customHeight="false" outlineLevel="0" collapsed="false">
      <c r="BS63029" s="96" t="n">
        <f aca="false">BR63029-2.5</f>
        <v>-2.5</v>
      </c>
    </row>
    <row r="63030" customFormat="false" ht="12" hidden="false" customHeight="false" outlineLevel="0" collapsed="false">
      <c r="BS63030" s="96" t="n">
        <f aca="false">BR63030-2.5</f>
        <v>-2.5</v>
      </c>
    </row>
    <row r="63031" customFormat="false" ht="12" hidden="false" customHeight="false" outlineLevel="0" collapsed="false">
      <c r="BS63031" s="96" t="n">
        <f aca="false">BR63031-2.5</f>
        <v>-2.5</v>
      </c>
    </row>
    <row r="63032" customFormat="false" ht="12" hidden="false" customHeight="false" outlineLevel="0" collapsed="false">
      <c r="BS63032" s="96" t="n">
        <f aca="false">BR63032-2.5</f>
        <v>-2.5</v>
      </c>
    </row>
    <row r="63033" customFormat="false" ht="12" hidden="false" customHeight="false" outlineLevel="0" collapsed="false">
      <c r="BS63033" s="96" t="n">
        <f aca="false">BR63033-2.5</f>
        <v>-2.5</v>
      </c>
    </row>
    <row r="63034" customFormat="false" ht="12" hidden="false" customHeight="false" outlineLevel="0" collapsed="false">
      <c r="BS63034" s="96" t="n">
        <f aca="false">BR63034-2.5</f>
        <v>-2.5</v>
      </c>
    </row>
    <row r="63035" customFormat="false" ht="12" hidden="false" customHeight="false" outlineLevel="0" collapsed="false">
      <c r="BS63035" s="96" t="n">
        <f aca="false">BR63035-2.5</f>
        <v>-2.5</v>
      </c>
    </row>
    <row r="63036" customFormat="false" ht="12" hidden="false" customHeight="false" outlineLevel="0" collapsed="false">
      <c r="BS63036" s="96" t="n">
        <f aca="false">BR63036-2.5</f>
        <v>-2.5</v>
      </c>
    </row>
    <row r="63037" customFormat="false" ht="12" hidden="false" customHeight="false" outlineLevel="0" collapsed="false">
      <c r="BS63037" s="96" t="n">
        <f aca="false">BR63037-2.5</f>
        <v>-2.5</v>
      </c>
    </row>
    <row r="63038" customFormat="false" ht="12" hidden="false" customHeight="false" outlineLevel="0" collapsed="false">
      <c r="BS63038" s="96" t="n">
        <f aca="false">BR63038-2.5</f>
        <v>-2.5</v>
      </c>
    </row>
    <row r="63039" customFormat="false" ht="12" hidden="false" customHeight="false" outlineLevel="0" collapsed="false">
      <c r="BS63039" s="96" t="n">
        <f aca="false">BR63039-2.5</f>
        <v>-2.5</v>
      </c>
    </row>
    <row r="63040" customFormat="false" ht="12" hidden="false" customHeight="false" outlineLevel="0" collapsed="false">
      <c r="BS63040" s="96" t="n">
        <f aca="false">BR63040-2.5</f>
        <v>-2.5</v>
      </c>
    </row>
    <row r="63041" customFormat="false" ht="12" hidden="false" customHeight="false" outlineLevel="0" collapsed="false">
      <c r="BS63041" s="96" t="n">
        <f aca="false">BR63041-2.5</f>
        <v>-2.5</v>
      </c>
    </row>
    <row r="63042" customFormat="false" ht="12" hidden="false" customHeight="false" outlineLevel="0" collapsed="false">
      <c r="BS63042" s="96" t="n">
        <f aca="false">BR63042-2.5</f>
        <v>-2.5</v>
      </c>
    </row>
    <row r="63043" customFormat="false" ht="12" hidden="false" customHeight="false" outlineLevel="0" collapsed="false">
      <c r="BS63043" s="96" t="n">
        <f aca="false">BR63043-2.5</f>
        <v>-2.5</v>
      </c>
    </row>
    <row r="63044" customFormat="false" ht="12" hidden="false" customHeight="false" outlineLevel="0" collapsed="false">
      <c r="BS63044" s="96" t="n">
        <f aca="false">BR63044-2.5</f>
        <v>-2.5</v>
      </c>
    </row>
    <row r="63045" customFormat="false" ht="12" hidden="false" customHeight="false" outlineLevel="0" collapsed="false">
      <c r="BS63045" s="96" t="n">
        <f aca="false">BR63045-2.5</f>
        <v>-2.5</v>
      </c>
    </row>
    <row r="63046" customFormat="false" ht="12" hidden="false" customHeight="false" outlineLevel="0" collapsed="false">
      <c r="BS63046" s="96" t="n">
        <f aca="false">BR63046-2.5</f>
        <v>-2.5</v>
      </c>
    </row>
    <row r="63047" customFormat="false" ht="12" hidden="false" customHeight="false" outlineLevel="0" collapsed="false">
      <c r="BS63047" s="96" t="n">
        <f aca="false">BR63047-2.5</f>
        <v>-2.5</v>
      </c>
    </row>
    <row r="63048" customFormat="false" ht="12" hidden="false" customHeight="false" outlineLevel="0" collapsed="false">
      <c r="BS63048" s="96" t="n">
        <f aca="false">BR63048-2.5</f>
        <v>-2.5</v>
      </c>
    </row>
    <row r="63049" customFormat="false" ht="12" hidden="false" customHeight="false" outlineLevel="0" collapsed="false">
      <c r="BS63049" s="96" t="n">
        <f aca="false">BR63049-2.5</f>
        <v>-2.5</v>
      </c>
    </row>
    <row r="63050" customFormat="false" ht="12" hidden="false" customHeight="false" outlineLevel="0" collapsed="false">
      <c r="BS63050" s="96" t="n">
        <f aca="false">BR63050-2.5</f>
        <v>-2.5</v>
      </c>
    </row>
    <row r="63051" customFormat="false" ht="12" hidden="false" customHeight="false" outlineLevel="0" collapsed="false">
      <c r="BS63051" s="96" t="n">
        <f aca="false">BR63051-2.5</f>
        <v>-2.5</v>
      </c>
    </row>
    <row r="63052" customFormat="false" ht="12" hidden="false" customHeight="false" outlineLevel="0" collapsed="false">
      <c r="BS63052" s="96" t="n">
        <f aca="false">BR63052-2.5</f>
        <v>-2.5</v>
      </c>
    </row>
    <row r="63053" customFormat="false" ht="12" hidden="false" customHeight="false" outlineLevel="0" collapsed="false">
      <c r="BS63053" s="96" t="n">
        <f aca="false">BR63053-2.5</f>
        <v>-2.5</v>
      </c>
    </row>
    <row r="63054" customFormat="false" ht="12" hidden="false" customHeight="false" outlineLevel="0" collapsed="false">
      <c r="BS63054" s="96" t="n">
        <f aca="false">BR63054-2.5</f>
        <v>-2.5</v>
      </c>
    </row>
    <row r="63055" customFormat="false" ht="12" hidden="false" customHeight="false" outlineLevel="0" collapsed="false">
      <c r="BS63055" s="96" t="n">
        <f aca="false">BR63055-2.5</f>
        <v>-2.5</v>
      </c>
    </row>
    <row r="63056" customFormat="false" ht="12" hidden="false" customHeight="false" outlineLevel="0" collapsed="false">
      <c r="BS63056" s="96" t="n">
        <f aca="false">BR63056-2.5</f>
        <v>-2.5</v>
      </c>
    </row>
    <row r="63057" customFormat="false" ht="12" hidden="false" customHeight="false" outlineLevel="0" collapsed="false">
      <c r="BS63057" s="96" t="n">
        <f aca="false">BR63057-2.5</f>
        <v>-2.5</v>
      </c>
    </row>
    <row r="63058" customFormat="false" ht="12" hidden="false" customHeight="false" outlineLevel="0" collapsed="false">
      <c r="BS63058" s="96" t="n">
        <f aca="false">BR63058-2.5</f>
        <v>-2.5</v>
      </c>
    </row>
    <row r="63059" customFormat="false" ht="12" hidden="false" customHeight="false" outlineLevel="0" collapsed="false">
      <c r="BS63059" s="96" t="n">
        <f aca="false">BR63059-2.5</f>
        <v>-2.5</v>
      </c>
    </row>
    <row r="63060" customFormat="false" ht="12" hidden="false" customHeight="false" outlineLevel="0" collapsed="false">
      <c r="BS63060" s="96" t="n">
        <f aca="false">BR63060-2.5</f>
        <v>-2.5</v>
      </c>
    </row>
    <row r="63061" customFormat="false" ht="12" hidden="false" customHeight="false" outlineLevel="0" collapsed="false">
      <c r="BS63061" s="96" t="n">
        <f aca="false">BR63061-2.5</f>
        <v>-2.5</v>
      </c>
    </row>
    <row r="63062" customFormat="false" ht="12" hidden="false" customHeight="false" outlineLevel="0" collapsed="false">
      <c r="BS63062" s="96" t="n">
        <f aca="false">BR63062-2.5</f>
        <v>-2.5</v>
      </c>
    </row>
    <row r="63063" customFormat="false" ht="12" hidden="false" customHeight="false" outlineLevel="0" collapsed="false">
      <c r="BS63063" s="96" t="n">
        <f aca="false">BR63063-2.5</f>
        <v>-2.5</v>
      </c>
    </row>
    <row r="63064" customFormat="false" ht="12" hidden="false" customHeight="false" outlineLevel="0" collapsed="false">
      <c r="BS63064" s="96" t="n">
        <f aca="false">BR63064-2.5</f>
        <v>-2.5</v>
      </c>
    </row>
    <row r="63065" customFormat="false" ht="12" hidden="false" customHeight="false" outlineLevel="0" collapsed="false">
      <c r="BS63065" s="96" t="n">
        <f aca="false">BR63065-2.5</f>
        <v>-2.5</v>
      </c>
    </row>
    <row r="63066" customFormat="false" ht="12" hidden="false" customHeight="false" outlineLevel="0" collapsed="false">
      <c r="BS63066" s="96" t="n">
        <f aca="false">BR63066-2.5</f>
        <v>-2.5</v>
      </c>
    </row>
    <row r="63067" customFormat="false" ht="12" hidden="false" customHeight="false" outlineLevel="0" collapsed="false">
      <c r="BS63067" s="96" t="n">
        <f aca="false">BR63067-2.5</f>
        <v>-2.5</v>
      </c>
    </row>
    <row r="63068" customFormat="false" ht="12" hidden="false" customHeight="false" outlineLevel="0" collapsed="false">
      <c r="BS63068" s="96" t="n">
        <f aca="false">BR63068-2.5</f>
        <v>-2.5</v>
      </c>
    </row>
    <row r="63069" customFormat="false" ht="12" hidden="false" customHeight="false" outlineLevel="0" collapsed="false">
      <c r="BS63069" s="96" t="n">
        <f aca="false">BR63069-2.5</f>
        <v>-2.5</v>
      </c>
    </row>
    <row r="63070" customFormat="false" ht="12" hidden="false" customHeight="false" outlineLevel="0" collapsed="false">
      <c r="BS63070" s="96" t="n">
        <f aca="false">BR63070-2.5</f>
        <v>-2.5</v>
      </c>
    </row>
    <row r="63071" customFormat="false" ht="12" hidden="false" customHeight="false" outlineLevel="0" collapsed="false">
      <c r="BS63071" s="96" t="n">
        <f aca="false">BR63071-2.5</f>
        <v>-2.5</v>
      </c>
    </row>
    <row r="63072" customFormat="false" ht="12" hidden="false" customHeight="false" outlineLevel="0" collapsed="false">
      <c r="BS63072" s="96" t="n">
        <f aca="false">BR63072-2.5</f>
        <v>-2.5</v>
      </c>
    </row>
    <row r="63073" customFormat="false" ht="12" hidden="false" customHeight="false" outlineLevel="0" collapsed="false">
      <c r="BS63073" s="96" t="n">
        <f aca="false">BR63073-2.5</f>
        <v>-2.5</v>
      </c>
    </row>
    <row r="63074" customFormat="false" ht="12" hidden="false" customHeight="false" outlineLevel="0" collapsed="false">
      <c r="BS63074" s="96" t="n">
        <f aca="false">BR63074-2.5</f>
        <v>-2.5</v>
      </c>
    </row>
    <row r="63075" customFormat="false" ht="12" hidden="false" customHeight="false" outlineLevel="0" collapsed="false">
      <c r="BS63075" s="96" t="n">
        <f aca="false">BR63075-2.5</f>
        <v>-2.5</v>
      </c>
    </row>
    <row r="63076" customFormat="false" ht="12" hidden="false" customHeight="false" outlineLevel="0" collapsed="false">
      <c r="BS63076" s="96" t="n">
        <f aca="false">BR63076-2.5</f>
        <v>-2.5</v>
      </c>
    </row>
    <row r="63077" customFormat="false" ht="12" hidden="false" customHeight="false" outlineLevel="0" collapsed="false">
      <c r="BS63077" s="96" t="n">
        <f aca="false">BR63077-2.5</f>
        <v>-2.5</v>
      </c>
    </row>
    <row r="63078" customFormat="false" ht="12" hidden="false" customHeight="false" outlineLevel="0" collapsed="false">
      <c r="BS63078" s="96" t="n">
        <f aca="false">BR63078-2.5</f>
        <v>-2.5</v>
      </c>
    </row>
    <row r="63079" customFormat="false" ht="12" hidden="false" customHeight="false" outlineLevel="0" collapsed="false">
      <c r="BS63079" s="96" t="n">
        <f aca="false">BR63079-2.5</f>
        <v>-2.5</v>
      </c>
    </row>
    <row r="63080" customFormat="false" ht="12" hidden="false" customHeight="false" outlineLevel="0" collapsed="false">
      <c r="BS63080" s="96" t="n">
        <f aca="false">BR63080-2.5</f>
        <v>-2.5</v>
      </c>
    </row>
    <row r="63081" customFormat="false" ht="12" hidden="false" customHeight="false" outlineLevel="0" collapsed="false">
      <c r="BS63081" s="96" t="n">
        <f aca="false">BR63081-2.5</f>
        <v>-2.5</v>
      </c>
    </row>
    <row r="63082" customFormat="false" ht="12" hidden="false" customHeight="false" outlineLevel="0" collapsed="false">
      <c r="BS63082" s="96" t="n">
        <f aca="false">BR63082-2.5</f>
        <v>-2.5</v>
      </c>
    </row>
    <row r="63083" customFormat="false" ht="12" hidden="false" customHeight="false" outlineLevel="0" collapsed="false">
      <c r="BS63083" s="96" t="n">
        <f aca="false">BR63083-2.5</f>
        <v>-2.5</v>
      </c>
    </row>
    <row r="63084" customFormat="false" ht="12" hidden="false" customHeight="false" outlineLevel="0" collapsed="false">
      <c r="BS63084" s="96" t="n">
        <f aca="false">BR63084-2.5</f>
        <v>-2.5</v>
      </c>
    </row>
    <row r="63085" customFormat="false" ht="12" hidden="false" customHeight="false" outlineLevel="0" collapsed="false">
      <c r="BS63085" s="96" t="n">
        <f aca="false">BR63085-2.5</f>
        <v>-2.5</v>
      </c>
    </row>
    <row r="63086" customFormat="false" ht="12" hidden="false" customHeight="false" outlineLevel="0" collapsed="false">
      <c r="BS63086" s="96" t="n">
        <f aca="false">BR63086-2.5</f>
        <v>-2.5</v>
      </c>
    </row>
    <row r="63087" customFormat="false" ht="12" hidden="false" customHeight="false" outlineLevel="0" collapsed="false">
      <c r="BS63087" s="96" t="n">
        <f aca="false">BR63087-2.5</f>
        <v>-2.5</v>
      </c>
    </row>
    <row r="63088" customFormat="false" ht="12" hidden="false" customHeight="false" outlineLevel="0" collapsed="false">
      <c r="BS63088" s="96" t="n">
        <f aca="false">BR63088-2.5</f>
        <v>-2.5</v>
      </c>
    </row>
    <row r="63089" customFormat="false" ht="12" hidden="false" customHeight="false" outlineLevel="0" collapsed="false">
      <c r="BS63089" s="96" t="n">
        <f aca="false">BR63089-2.5</f>
        <v>-2.5</v>
      </c>
    </row>
    <row r="63090" customFormat="false" ht="12" hidden="false" customHeight="false" outlineLevel="0" collapsed="false">
      <c r="BS63090" s="96" t="n">
        <f aca="false">BR63090-2.5</f>
        <v>-2.5</v>
      </c>
    </row>
    <row r="63091" customFormat="false" ht="12" hidden="false" customHeight="false" outlineLevel="0" collapsed="false">
      <c r="BS63091" s="96" t="n">
        <f aca="false">BR63091-2.5</f>
        <v>-2.5</v>
      </c>
    </row>
    <row r="63092" customFormat="false" ht="12" hidden="false" customHeight="false" outlineLevel="0" collapsed="false">
      <c r="BS63092" s="96" t="n">
        <f aca="false">BR63092-2.5</f>
        <v>-2.5</v>
      </c>
    </row>
    <row r="63093" customFormat="false" ht="12" hidden="false" customHeight="false" outlineLevel="0" collapsed="false">
      <c r="BS63093" s="96" t="n">
        <f aca="false">BR63093-2.5</f>
        <v>-2.5</v>
      </c>
    </row>
    <row r="63094" customFormat="false" ht="12" hidden="false" customHeight="false" outlineLevel="0" collapsed="false">
      <c r="BS63094" s="96" t="n">
        <f aca="false">BR63094-2.5</f>
        <v>-2.5</v>
      </c>
    </row>
    <row r="63095" customFormat="false" ht="12" hidden="false" customHeight="false" outlineLevel="0" collapsed="false">
      <c r="BS63095" s="96" t="n">
        <f aca="false">BR63095-2.5</f>
        <v>-2.5</v>
      </c>
    </row>
    <row r="63096" customFormat="false" ht="12" hidden="false" customHeight="false" outlineLevel="0" collapsed="false">
      <c r="BS63096" s="96" t="n">
        <f aca="false">BR63096-2.5</f>
        <v>-2.5</v>
      </c>
    </row>
    <row r="63097" customFormat="false" ht="12" hidden="false" customHeight="false" outlineLevel="0" collapsed="false">
      <c r="BS63097" s="96" t="n">
        <f aca="false">BR63097-2.5</f>
        <v>-2.5</v>
      </c>
    </row>
    <row r="63098" customFormat="false" ht="12" hidden="false" customHeight="false" outlineLevel="0" collapsed="false">
      <c r="BS63098" s="96" t="n">
        <f aca="false">BR63098-2.5</f>
        <v>-2.5</v>
      </c>
    </row>
    <row r="63099" customFormat="false" ht="12" hidden="false" customHeight="false" outlineLevel="0" collapsed="false">
      <c r="BS63099" s="96" t="n">
        <f aca="false">BR63099-2.5</f>
        <v>-2.5</v>
      </c>
    </row>
    <row r="63100" customFormat="false" ht="12" hidden="false" customHeight="false" outlineLevel="0" collapsed="false">
      <c r="BS63100" s="96" t="n">
        <f aca="false">BR63100-2.5</f>
        <v>-2.5</v>
      </c>
    </row>
    <row r="63101" customFormat="false" ht="12" hidden="false" customHeight="false" outlineLevel="0" collapsed="false">
      <c r="BS63101" s="96" t="n">
        <f aca="false">BR63101-2.5</f>
        <v>-2.5</v>
      </c>
    </row>
    <row r="63102" customFormat="false" ht="12" hidden="false" customHeight="false" outlineLevel="0" collapsed="false">
      <c r="BS63102" s="96" t="n">
        <f aca="false">BR63102-2.5</f>
        <v>-2.5</v>
      </c>
    </row>
    <row r="63103" customFormat="false" ht="12" hidden="false" customHeight="false" outlineLevel="0" collapsed="false">
      <c r="BS63103" s="96" t="n">
        <f aca="false">BR63103-2.5</f>
        <v>-2.5</v>
      </c>
    </row>
    <row r="63104" customFormat="false" ht="12" hidden="false" customHeight="false" outlineLevel="0" collapsed="false">
      <c r="BS63104" s="96" t="n">
        <f aca="false">BR63104-2.5</f>
        <v>-2.5</v>
      </c>
    </row>
    <row r="63105" customFormat="false" ht="12" hidden="false" customHeight="false" outlineLevel="0" collapsed="false">
      <c r="BS63105" s="96" t="n">
        <f aca="false">BR63105-2.5</f>
        <v>-2.5</v>
      </c>
    </row>
    <row r="63106" customFormat="false" ht="12" hidden="false" customHeight="false" outlineLevel="0" collapsed="false">
      <c r="BS63106" s="96" t="n">
        <f aca="false">BR63106-2.5</f>
        <v>-2.5</v>
      </c>
    </row>
    <row r="63107" customFormat="false" ht="12" hidden="false" customHeight="false" outlineLevel="0" collapsed="false">
      <c r="BS63107" s="96" t="n">
        <f aca="false">BR63107-2.5</f>
        <v>-2.5</v>
      </c>
    </row>
    <row r="63108" customFormat="false" ht="12" hidden="false" customHeight="false" outlineLevel="0" collapsed="false">
      <c r="BS63108" s="96" t="n">
        <f aca="false">BR63108-2.5</f>
        <v>-2.5</v>
      </c>
    </row>
    <row r="63109" customFormat="false" ht="12" hidden="false" customHeight="false" outlineLevel="0" collapsed="false">
      <c r="BS63109" s="96" t="n">
        <f aca="false">BR63109-2.5</f>
        <v>-2.5</v>
      </c>
    </row>
    <row r="63110" customFormat="false" ht="12" hidden="false" customHeight="false" outlineLevel="0" collapsed="false">
      <c r="BS63110" s="96" t="n">
        <f aca="false">BR63110-2.5</f>
        <v>-2.5</v>
      </c>
    </row>
    <row r="63111" customFormat="false" ht="12" hidden="false" customHeight="false" outlineLevel="0" collapsed="false">
      <c r="BS63111" s="96" t="n">
        <f aca="false">BR63111-2.5</f>
        <v>-2.5</v>
      </c>
    </row>
    <row r="63112" customFormat="false" ht="12" hidden="false" customHeight="false" outlineLevel="0" collapsed="false">
      <c r="BS63112" s="96" t="n">
        <f aca="false">BR63112-2.5</f>
        <v>-2.5</v>
      </c>
    </row>
    <row r="63113" customFormat="false" ht="12" hidden="false" customHeight="false" outlineLevel="0" collapsed="false">
      <c r="BS63113" s="96" t="n">
        <f aca="false">BR63113-2.5</f>
        <v>-2.5</v>
      </c>
    </row>
    <row r="63114" customFormat="false" ht="12" hidden="false" customHeight="false" outlineLevel="0" collapsed="false">
      <c r="BS63114" s="96" t="n">
        <f aca="false">BR63114-2.5</f>
        <v>-2.5</v>
      </c>
    </row>
    <row r="63115" customFormat="false" ht="12" hidden="false" customHeight="false" outlineLevel="0" collapsed="false">
      <c r="BS63115" s="96" t="n">
        <f aca="false">BR63115-2.5</f>
        <v>-2.5</v>
      </c>
    </row>
    <row r="63116" customFormat="false" ht="12" hidden="false" customHeight="false" outlineLevel="0" collapsed="false">
      <c r="BS63116" s="96" t="n">
        <f aca="false">BR63116-2.5</f>
        <v>-2.5</v>
      </c>
    </row>
    <row r="63117" customFormat="false" ht="12" hidden="false" customHeight="false" outlineLevel="0" collapsed="false">
      <c r="BS63117" s="96" t="n">
        <f aca="false">BR63117-2.5</f>
        <v>-2.5</v>
      </c>
    </row>
    <row r="63118" customFormat="false" ht="12" hidden="false" customHeight="false" outlineLevel="0" collapsed="false">
      <c r="BS63118" s="96" t="n">
        <f aca="false">BR63118-2.5</f>
        <v>-2.5</v>
      </c>
    </row>
    <row r="63119" customFormat="false" ht="12" hidden="false" customHeight="false" outlineLevel="0" collapsed="false">
      <c r="BS63119" s="96" t="n">
        <f aca="false">BR63119-2.5</f>
        <v>-2.5</v>
      </c>
    </row>
    <row r="63120" customFormat="false" ht="12" hidden="false" customHeight="false" outlineLevel="0" collapsed="false">
      <c r="BS63120" s="96" t="n">
        <f aca="false">BR63120-2.5</f>
        <v>-2.5</v>
      </c>
    </row>
    <row r="63121" customFormat="false" ht="12" hidden="false" customHeight="false" outlineLevel="0" collapsed="false">
      <c r="BS63121" s="96" t="n">
        <f aca="false">BR63121-2.5</f>
        <v>-2.5</v>
      </c>
    </row>
    <row r="63122" customFormat="false" ht="12" hidden="false" customHeight="false" outlineLevel="0" collapsed="false">
      <c r="BS63122" s="96" t="n">
        <f aca="false">BR63122-2.5</f>
        <v>-2.5</v>
      </c>
    </row>
    <row r="63123" customFormat="false" ht="12" hidden="false" customHeight="false" outlineLevel="0" collapsed="false">
      <c r="BS63123" s="96" t="n">
        <f aca="false">BR63123-2.5</f>
        <v>-2.5</v>
      </c>
    </row>
    <row r="63124" customFormat="false" ht="12" hidden="false" customHeight="false" outlineLevel="0" collapsed="false">
      <c r="BS63124" s="96" t="n">
        <f aca="false">BR63124-2.5</f>
        <v>-2.5</v>
      </c>
    </row>
    <row r="63125" customFormat="false" ht="12" hidden="false" customHeight="false" outlineLevel="0" collapsed="false">
      <c r="BS63125" s="96" t="n">
        <f aca="false">BR63125-2.5</f>
        <v>-2.5</v>
      </c>
    </row>
    <row r="63126" customFormat="false" ht="12" hidden="false" customHeight="false" outlineLevel="0" collapsed="false">
      <c r="BS63126" s="96" t="n">
        <f aca="false">BR63126-2.5</f>
        <v>-2.5</v>
      </c>
    </row>
    <row r="63127" customFormat="false" ht="12" hidden="false" customHeight="false" outlineLevel="0" collapsed="false">
      <c r="BS63127" s="96" t="n">
        <f aca="false">BR63127-2.5</f>
        <v>-2.5</v>
      </c>
    </row>
    <row r="63128" customFormat="false" ht="12" hidden="false" customHeight="false" outlineLevel="0" collapsed="false">
      <c r="BS63128" s="96" t="n">
        <f aca="false">BR63128-2.5</f>
        <v>-2.5</v>
      </c>
    </row>
    <row r="63129" customFormat="false" ht="12" hidden="false" customHeight="false" outlineLevel="0" collapsed="false">
      <c r="BS63129" s="96" t="n">
        <f aca="false">BR63129-2.5</f>
        <v>-2.5</v>
      </c>
    </row>
    <row r="63130" customFormat="false" ht="12" hidden="false" customHeight="false" outlineLevel="0" collapsed="false">
      <c r="BS63130" s="96" t="n">
        <f aca="false">BR63130-2.5</f>
        <v>-2.5</v>
      </c>
    </row>
    <row r="63131" customFormat="false" ht="12" hidden="false" customHeight="false" outlineLevel="0" collapsed="false">
      <c r="BS63131" s="96" t="n">
        <f aca="false">BR63131-2.5</f>
        <v>-2.5</v>
      </c>
    </row>
    <row r="63132" customFormat="false" ht="12" hidden="false" customHeight="false" outlineLevel="0" collapsed="false">
      <c r="BS63132" s="96" t="n">
        <f aca="false">BR63132-2.5</f>
        <v>-2.5</v>
      </c>
    </row>
    <row r="63133" customFormat="false" ht="12" hidden="false" customHeight="false" outlineLevel="0" collapsed="false">
      <c r="BS63133" s="96" t="n">
        <f aca="false">BR63133-2.5</f>
        <v>-2.5</v>
      </c>
    </row>
    <row r="63134" customFormat="false" ht="12" hidden="false" customHeight="false" outlineLevel="0" collapsed="false">
      <c r="BS63134" s="96" t="n">
        <f aca="false">BR63134-2.5</f>
        <v>-2.5</v>
      </c>
    </row>
    <row r="63135" customFormat="false" ht="12" hidden="false" customHeight="false" outlineLevel="0" collapsed="false">
      <c r="BS63135" s="96" t="n">
        <f aca="false">BR63135-2.5</f>
        <v>-2.5</v>
      </c>
    </row>
    <row r="63136" customFormat="false" ht="12" hidden="false" customHeight="false" outlineLevel="0" collapsed="false">
      <c r="BS63136" s="96" t="n">
        <f aca="false">BR63136-2.5</f>
        <v>-2.5</v>
      </c>
    </row>
    <row r="63137" customFormat="false" ht="12" hidden="false" customHeight="false" outlineLevel="0" collapsed="false">
      <c r="BS63137" s="96" t="n">
        <f aca="false">BR63137-2.5</f>
        <v>-2.5</v>
      </c>
    </row>
    <row r="63138" customFormat="false" ht="12" hidden="false" customHeight="false" outlineLevel="0" collapsed="false">
      <c r="BS63138" s="96" t="n">
        <f aca="false">BR63138-2.5</f>
        <v>-2.5</v>
      </c>
    </row>
    <row r="63139" customFormat="false" ht="12" hidden="false" customHeight="false" outlineLevel="0" collapsed="false">
      <c r="BS63139" s="96" t="n">
        <f aca="false">BR63139-2.5</f>
        <v>-2.5</v>
      </c>
    </row>
    <row r="63140" customFormat="false" ht="12" hidden="false" customHeight="false" outlineLevel="0" collapsed="false">
      <c r="BS63140" s="96" t="n">
        <f aca="false">BR63140-2.5</f>
        <v>-2.5</v>
      </c>
    </row>
    <row r="63141" customFormat="false" ht="12" hidden="false" customHeight="false" outlineLevel="0" collapsed="false">
      <c r="BS63141" s="96" t="n">
        <f aca="false">BR63141-2.5</f>
        <v>-2.5</v>
      </c>
    </row>
    <row r="63142" customFormat="false" ht="12" hidden="false" customHeight="false" outlineLevel="0" collapsed="false">
      <c r="BS63142" s="96" t="n">
        <f aca="false">BR63142-2.5</f>
        <v>-2.5</v>
      </c>
    </row>
    <row r="63143" customFormat="false" ht="12" hidden="false" customHeight="false" outlineLevel="0" collapsed="false">
      <c r="BS63143" s="96" t="n">
        <f aca="false">BR63143-2.5</f>
        <v>-2.5</v>
      </c>
    </row>
    <row r="63144" customFormat="false" ht="12" hidden="false" customHeight="false" outlineLevel="0" collapsed="false">
      <c r="BS63144" s="96" t="n">
        <f aca="false">BR63144-2.5</f>
        <v>-2.5</v>
      </c>
    </row>
    <row r="63145" customFormat="false" ht="12" hidden="false" customHeight="false" outlineLevel="0" collapsed="false">
      <c r="BS63145" s="96" t="n">
        <f aca="false">BR63145-2.5</f>
        <v>-2.5</v>
      </c>
    </row>
    <row r="63146" customFormat="false" ht="12" hidden="false" customHeight="false" outlineLevel="0" collapsed="false">
      <c r="BS63146" s="96" t="n">
        <f aca="false">BR63146-2.5</f>
        <v>-2.5</v>
      </c>
    </row>
    <row r="63147" customFormat="false" ht="12" hidden="false" customHeight="false" outlineLevel="0" collapsed="false">
      <c r="BS63147" s="96" t="n">
        <f aca="false">BR63147-2.5</f>
        <v>-2.5</v>
      </c>
    </row>
    <row r="63148" customFormat="false" ht="12" hidden="false" customHeight="false" outlineLevel="0" collapsed="false">
      <c r="BS63148" s="96" t="n">
        <f aca="false">BR63148-2.5</f>
        <v>-2.5</v>
      </c>
    </row>
    <row r="63149" customFormat="false" ht="12" hidden="false" customHeight="false" outlineLevel="0" collapsed="false">
      <c r="BS63149" s="96" t="n">
        <f aca="false">BR63149-2.5</f>
        <v>-2.5</v>
      </c>
    </row>
    <row r="63150" customFormat="false" ht="12" hidden="false" customHeight="false" outlineLevel="0" collapsed="false">
      <c r="BS63150" s="96" t="n">
        <f aca="false">BR63150-2.5</f>
        <v>-2.5</v>
      </c>
    </row>
    <row r="63151" customFormat="false" ht="12" hidden="false" customHeight="false" outlineLevel="0" collapsed="false">
      <c r="BS63151" s="96" t="n">
        <f aca="false">BR63151-2.5</f>
        <v>-2.5</v>
      </c>
    </row>
    <row r="63152" customFormat="false" ht="12" hidden="false" customHeight="false" outlineLevel="0" collapsed="false">
      <c r="BS63152" s="96" t="n">
        <f aca="false">BR63152-2.5</f>
        <v>-2.5</v>
      </c>
    </row>
    <row r="63153" customFormat="false" ht="12" hidden="false" customHeight="false" outlineLevel="0" collapsed="false">
      <c r="BS63153" s="96" t="n">
        <f aca="false">BR63153-2.5</f>
        <v>-2.5</v>
      </c>
    </row>
    <row r="63154" customFormat="false" ht="12" hidden="false" customHeight="false" outlineLevel="0" collapsed="false">
      <c r="BS63154" s="96" t="n">
        <f aca="false">BR63154-2.5</f>
        <v>-2.5</v>
      </c>
    </row>
    <row r="63155" customFormat="false" ht="12" hidden="false" customHeight="false" outlineLevel="0" collapsed="false">
      <c r="BS63155" s="96" t="n">
        <f aca="false">BR63155-2.5</f>
        <v>-2.5</v>
      </c>
    </row>
    <row r="63156" customFormat="false" ht="12" hidden="false" customHeight="false" outlineLevel="0" collapsed="false">
      <c r="BS63156" s="96" t="n">
        <f aca="false">BR63156-2.5</f>
        <v>-2.5</v>
      </c>
    </row>
    <row r="63157" customFormat="false" ht="12" hidden="false" customHeight="false" outlineLevel="0" collapsed="false">
      <c r="BS63157" s="96" t="n">
        <f aca="false">BR63157-2.5</f>
        <v>-2.5</v>
      </c>
    </row>
    <row r="63158" customFormat="false" ht="12" hidden="false" customHeight="false" outlineLevel="0" collapsed="false">
      <c r="BS63158" s="96" t="n">
        <f aca="false">BR63158-2.5</f>
        <v>-2.5</v>
      </c>
    </row>
    <row r="63159" customFormat="false" ht="12" hidden="false" customHeight="false" outlineLevel="0" collapsed="false">
      <c r="BS63159" s="96" t="n">
        <f aca="false">BR63159-2.5</f>
        <v>-2.5</v>
      </c>
    </row>
    <row r="63160" customFormat="false" ht="12" hidden="false" customHeight="false" outlineLevel="0" collapsed="false">
      <c r="BS63160" s="96" t="n">
        <f aca="false">BR63160-2.5</f>
        <v>-2.5</v>
      </c>
    </row>
    <row r="63161" customFormat="false" ht="12" hidden="false" customHeight="false" outlineLevel="0" collapsed="false">
      <c r="BS63161" s="96" t="n">
        <f aca="false">BR63161-2.5</f>
        <v>-2.5</v>
      </c>
    </row>
    <row r="63162" customFormat="false" ht="12" hidden="false" customHeight="false" outlineLevel="0" collapsed="false">
      <c r="BS63162" s="96" t="n">
        <f aca="false">BR63162-2.5</f>
        <v>-2.5</v>
      </c>
    </row>
    <row r="63163" customFormat="false" ht="12" hidden="false" customHeight="false" outlineLevel="0" collapsed="false">
      <c r="BS63163" s="96" t="n">
        <f aca="false">BR63163-2.5</f>
        <v>-2.5</v>
      </c>
    </row>
    <row r="63164" customFormat="false" ht="12" hidden="false" customHeight="false" outlineLevel="0" collapsed="false">
      <c r="BS63164" s="96" t="n">
        <f aca="false">BR63164-2.5</f>
        <v>-2.5</v>
      </c>
    </row>
    <row r="63165" customFormat="false" ht="12" hidden="false" customHeight="false" outlineLevel="0" collapsed="false">
      <c r="BS63165" s="96" t="n">
        <f aca="false">BR63165-2.5</f>
        <v>-2.5</v>
      </c>
    </row>
    <row r="63166" customFormat="false" ht="12" hidden="false" customHeight="false" outlineLevel="0" collapsed="false">
      <c r="BS63166" s="96" t="n">
        <f aca="false">BR63166-2.5</f>
        <v>-2.5</v>
      </c>
    </row>
    <row r="63167" customFormat="false" ht="12" hidden="false" customHeight="false" outlineLevel="0" collapsed="false">
      <c r="BS63167" s="96" t="n">
        <f aca="false">BR63167-2.5</f>
        <v>-2.5</v>
      </c>
    </row>
    <row r="63168" customFormat="false" ht="12" hidden="false" customHeight="false" outlineLevel="0" collapsed="false">
      <c r="BS63168" s="96" t="n">
        <f aca="false">BR63168-2.5</f>
        <v>-2.5</v>
      </c>
    </row>
    <row r="63169" customFormat="false" ht="12" hidden="false" customHeight="false" outlineLevel="0" collapsed="false">
      <c r="BS63169" s="96" t="n">
        <f aca="false">BR63169-2.5</f>
        <v>-2.5</v>
      </c>
    </row>
    <row r="63170" customFormat="false" ht="12" hidden="false" customHeight="false" outlineLevel="0" collapsed="false">
      <c r="BS63170" s="96" t="n">
        <f aca="false">BR63170-2.5</f>
        <v>-2.5</v>
      </c>
    </row>
    <row r="63171" customFormat="false" ht="12" hidden="false" customHeight="false" outlineLevel="0" collapsed="false">
      <c r="BS63171" s="96" t="n">
        <f aca="false">BR63171-2.5</f>
        <v>-2.5</v>
      </c>
    </row>
    <row r="63172" customFormat="false" ht="12" hidden="false" customHeight="false" outlineLevel="0" collapsed="false">
      <c r="BS63172" s="96" t="n">
        <f aca="false">BR63172-2.5</f>
        <v>-2.5</v>
      </c>
    </row>
    <row r="63173" customFormat="false" ht="12" hidden="false" customHeight="false" outlineLevel="0" collapsed="false">
      <c r="BS63173" s="96" t="n">
        <f aca="false">BR63173-2.5</f>
        <v>-2.5</v>
      </c>
    </row>
    <row r="63174" customFormat="false" ht="12" hidden="false" customHeight="false" outlineLevel="0" collapsed="false">
      <c r="BS63174" s="96" t="n">
        <f aca="false">BR63174-2.5</f>
        <v>-2.5</v>
      </c>
    </row>
    <row r="63175" customFormat="false" ht="12" hidden="false" customHeight="false" outlineLevel="0" collapsed="false">
      <c r="BS63175" s="96" t="n">
        <f aca="false">BR63175-2.5</f>
        <v>-2.5</v>
      </c>
    </row>
    <row r="63176" customFormat="false" ht="12" hidden="false" customHeight="false" outlineLevel="0" collapsed="false">
      <c r="BS63176" s="96" t="n">
        <f aca="false">BR63176-2.5</f>
        <v>-2.5</v>
      </c>
    </row>
    <row r="63177" customFormat="false" ht="12" hidden="false" customHeight="false" outlineLevel="0" collapsed="false">
      <c r="BS63177" s="96" t="n">
        <f aca="false">BR63177-2.5</f>
        <v>-2.5</v>
      </c>
    </row>
    <row r="63178" customFormat="false" ht="12" hidden="false" customHeight="false" outlineLevel="0" collapsed="false">
      <c r="BS63178" s="96" t="n">
        <f aca="false">BR63178-2.5</f>
        <v>-2.5</v>
      </c>
    </row>
    <row r="63179" customFormat="false" ht="12" hidden="false" customHeight="false" outlineLevel="0" collapsed="false">
      <c r="BS63179" s="96" t="n">
        <f aca="false">BR63179-2.5</f>
        <v>-2.5</v>
      </c>
    </row>
    <row r="63180" customFormat="false" ht="12" hidden="false" customHeight="false" outlineLevel="0" collapsed="false">
      <c r="BS63180" s="96" t="n">
        <f aca="false">BR63180-2.5</f>
        <v>-2.5</v>
      </c>
    </row>
    <row r="63181" customFormat="false" ht="12" hidden="false" customHeight="false" outlineLevel="0" collapsed="false">
      <c r="BS63181" s="96" t="n">
        <f aca="false">BR63181-2.5</f>
        <v>-2.5</v>
      </c>
    </row>
    <row r="63182" customFormat="false" ht="12" hidden="false" customHeight="false" outlineLevel="0" collapsed="false">
      <c r="BS63182" s="96" t="n">
        <f aca="false">BR63182-2.5</f>
        <v>-2.5</v>
      </c>
    </row>
    <row r="63183" customFormat="false" ht="12" hidden="false" customHeight="false" outlineLevel="0" collapsed="false">
      <c r="BS63183" s="96" t="n">
        <f aca="false">BR63183-2.5</f>
        <v>-2.5</v>
      </c>
    </row>
    <row r="63184" customFormat="false" ht="12" hidden="false" customHeight="false" outlineLevel="0" collapsed="false">
      <c r="BS63184" s="96" t="n">
        <f aca="false">BR63184-2.5</f>
        <v>-2.5</v>
      </c>
    </row>
    <row r="63185" customFormat="false" ht="12" hidden="false" customHeight="false" outlineLevel="0" collapsed="false">
      <c r="BS63185" s="96" t="n">
        <f aca="false">BR63185-2.5</f>
        <v>-2.5</v>
      </c>
    </row>
    <row r="63186" customFormat="false" ht="12" hidden="false" customHeight="false" outlineLevel="0" collapsed="false">
      <c r="BS63186" s="96" t="n">
        <f aca="false">BR63186-2.5</f>
        <v>-2.5</v>
      </c>
    </row>
    <row r="63187" customFormat="false" ht="12" hidden="false" customHeight="false" outlineLevel="0" collapsed="false">
      <c r="BS63187" s="96" t="n">
        <f aca="false">BR63187-2.5</f>
        <v>-2.5</v>
      </c>
    </row>
    <row r="63188" customFormat="false" ht="12" hidden="false" customHeight="false" outlineLevel="0" collapsed="false">
      <c r="BS63188" s="96" t="n">
        <f aca="false">BR63188-2.5</f>
        <v>-2.5</v>
      </c>
    </row>
    <row r="63189" customFormat="false" ht="12" hidden="false" customHeight="false" outlineLevel="0" collapsed="false">
      <c r="BS63189" s="96" t="n">
        <f aca="false">BR63189-2.5</f>
        <v>-2.5</v>
      </c>
    </row>
    <row r="63190" customFormat="false" ht="12" hidden="false" customHeight="false" outlineLevel="0" collapsed="false">
      <c r="BS63190" s="96" t="n">
        <f aca="false">BR63190-2.5</f>
        <v>-2.5</v>
      </c>
    </row>
    <row r="63191" customFormat="false" ht="12" hidden="false" customHeight="false" outlineLevel="0" collapsed="false">
      <c r="BS63191" s="96" t="n">
        <f aca="false">BR63191-2.5</f>
        <v>-2.5</v>
      </c>
    </row>
    <row r="63192" customFormat="false" ht="12" hidden="false" customHeight="false" outlineLevel="0" collapsed="false">
      <c r="BS63192" s="96" t="n">
        <f aca="false">BR63192-2.5</f>
        <v>-2.5</v>
      </c>
    </row>
    <row r="63193" customFormat="false" ht="12" hidden="false" customHeight="false" outlineLevel="0" collapsed="false">
      <c r="BS63193" s="96" t="n">
        <f aca="false">BR63193-2.5</f>
        <v>-2.5</v>
      </c>
    </row>
    <row r="63194" customFormat="false" ht="12" hidden="false" customHeight="false" outlineLevel="0" collapsed="false">
      <c r="BS63194" s="96" t="n">
        <f aca="false">BR63194-2.5</f>
        <v>-2.5</v>
      </c>
    </row>
    <row r="63195" customFormat="false" ht="12" hidden="false" customHeight="false" outlineLevel="0" collapsed="false">
      <c r="BS63195" s="96" t="n">
        <f aca="false">BR63195-2.5</f>
        <v>-2.5</v>
      </c>
    </row>
    <row r="63196" customFormat="false" ht="12" hidden="false" customHeight="false" outlineLevel="0" collapsed="false">
      <c r="BS63196" s="96" t="n">
        <f aca="false">BR63196-2.5</f>
        <v>-2.5</v>
      </c>
    </row>
    <row r="63197" customFormat="false" ht="12" hidden="false" customHeight="false" outlineLevel="0" collapsed="false">
      <c r="BS63197" s="96" t="n">
        <f aca="false">BR63197-2.5</f>
        <v>-2.5</v>
      </c>
    </row>
    <row r="63198" customFormat="false" ht="12" hidden="false" customHeight="false" outlineLevel="0" collapsed="false">
      <c r="BS63198" s="96" t="n">
        <f aca="false">BR63198-2.5</f>
        <v>-2.5</v>
      </c>
    </row>
    <row r="63199" customFormat="false" ht="12" hidden="false" customHeight="false" outlineLevel="0" collapsed="false">
      <c r="BS63199" s="96" t="n">
        <f aca="false">BR63199-2.5</f>
        <v>-2.5</v>
      </c>
    </row>
    <row r="63200" customFormat="false" ht="12" hidden="false" customHeight="false" outlineLevel="0" collapsed="false">
      <c r="BS63200" s="96" t="n">
        <f aca="false">BR63200-2.5</f>
        <v>-2.5</v>
      </c>
    </row>
    <row r="63201" customFormat="false" ht="12" hidden="false" customHeight="false" outlineLevel="0" collapsed="false">
      <c r="BS63201" s="96" t="n">
        <f aca="false">BR63201-2.5</f>
        <v>-2.5</v>
      </c>
    </row>
    <row r="63202" customFormat="false" ht="12" hidden="false" customHeight="false" outlineLevel="0" collapsed="false">
      <c r="BS63202" s="96" t="n">
        <f aca="false">BR63202-2.5</f>
        <v>-2.5</v>
      </c>
    </row>
    <row r="63203" customFormat="false" ht="12" hidden="false" customHeight="false" outlineLevel="0" collapsed="false">
      <c r="BS63203" s="96" t="n">
        <f aca="false">BR63203-2.5</f>
        <v>-2.5</v>
      </c>
    </row>
    <row r="63204" customFormat="false" ht="12" hidden="false" customHeight="false" outlineLevel="0" collapsed="false">
      <c r="BS63204" s="96" t="n">
        <f aca="false">BR63204-2.5</f>
        <v>-2.5</v>
      </c>
    </row>
    <row r="63205" customFormat="false" ht="12" hidden="false" customHeight="false" outlineLevel="0" collapsed="false">
      <c r="BS63205" s="96" t="n">
        <f aca="false">BR63205-2.5</f>
        <v>-2.5</v>
      </c>
    </row>
    <row r="63206" customFormat="false" ht="12" hidden="false" customHeight="false" outlineLevel="0" collapsed="false">
      <c r="BS63206" s="96" t="n">
        <f aca="false">BR63206-2.5</f>
        <v>-2.5</v>
      </c>
    </row>
    <row r="63207" customFormat="false" ht="12" hidden="false" customHeight="false" outlineLevel="0" collapsed="false">
      <c r="BS63207" s="96" t="n">
        <f aca="false">BR63207-2.5</f>
        <v>-2.5</v>
      </c>
    </row>
    <row r="63208" customFormat="false" ht="12" hidden="false" customHeight="false" outlineLevel="0" collapsed="false">
      <c r="BS63208" s="96" t="n">
        <f aca="false">BR63208-2.5</f>
        <v>-2.5</v>
      </c>
    </row>
    <row r="63209" customFormat="false" ht="12" hidden="false" customHeight="false" outlineLevel="0" collapsed="false">
      <c r="BS63209" s="96" t="n">
        <f aca="false">BR63209-2.5</f>
        <v>-2.5</v>
      </c>
    </row>
    <row r="63210" customFormat="false" ht="12" hidden="false" customHeight="false" outlineLevel="0" collapsed="false">
      <c r="BS63210" s="96" t="n">
        <f aca="false">BR63210-2.5</f>
        <v>-2.5</v>
      </c>
    </row>
    <row r="63211" customFormat="false" ht="12" hidden="false" customHeight="false" outlineLevel="0" collapsed="false">
      <c r="BS63211" s="96" t="n">
        <f aca="false">BR63211-2.5</f>
        <v>-2.5</v>
      </c>
    </row>
    <row r="63212" customFormat="false" ht="12" hidden="false" customHeight="false" outlineLevel="0" collapsed="false">
      <c r="BS63212" s="96" t="n">
        <f aca="false">BR63212-2.5</f>
        <v>-2.5</v>
      </c>
    </row>
    <row r="63213" customFormat="false" ht="12" hidden="false" customHeight="false" outlineLevel="0" collapsed="false">
      <c r="BS63213" s="96" t="n">
        <f aca="false">BR63213-2.5</f>
        <v>-2.5</v>
      </c>
    </row>
    <row r="63214" customFormat="false" ht="12" hidden="false" customHeight="false" outlineLevel="0" collapsed="false">
      <c r="BS63214" s="96" t="n">
        <f aca="false">BR63214-2.5</f>
        <v>-2.5</v>
      </c>
    </row>
    <row r="63215" customFormat="false" ht="12" hidden="false" customHeight="false" outlineLevel="0" collapsed="false">
      <c r="BS63215" s="96" t="n">
        <f aca="false">BR63215-2.5</f>
        <v>-2.5</v>
      </c>
    </row>
    <row r="63216" customFormat="false" ht="12" hidden="false" customHeight="false" outlineLevel="0" collapsed="false">
      <c r="BS63216" s="96" t="n">
        <f aca="false">BR63216-2.5</f>
        <v>-2.5</v>
      </c>
    </row>
    <row r="63217" customFormat="false" ht="12" hidden="false" customHeight="false" outlineLevel="0" collapsed="false">
      <c r="BS63217" s="96" t="n">
        <f aca="false">BR63217-2.5</f>
        <v>-2.5</v>
      </c>
    </row>
    <row r="63218" customFormat="false" ht="12" hidden="false" customHeight="false" outlineLevel="0" collapsed="false">
      <c r="BS63218" s="96" t="n">
        <f aca="false">BR63218-2.5</f>
        <v>-2.5</v>
      </c>
    </row>
    <row r="63219" customFormat="false" ht="12" hidden="false" customHeight="false" outlineLevel="0" collapsed="false">
      <c r="BS63219" s="96" t="n">
        <f aca="false">BR63219-2.5</f>
        <v>-2.5</v>
      </c>
    </row>
    <row r="63220" customFormat="false" ht="12" hidden="false" customHeight="false" outlineLevel="0" collapsed="false">
      <c r="BS63220" s="96" t="n">
        <f aca="false">BR63220-2.5</f>
        <v>-2.5</v>
      </c>
    </row>
    <row r="63221" customFormat="false" ht="12" hidden="false" customHeight="false" outlineLevel="0" collapsed="false">
      <c r="BS63221" s="96" t="n">
        <f aca="false">BR63221-2.5</f>
        <v>-2.5</v>
      </c>
    </row>
    <row r="63222" customFormat="false" ht="12" hidden="false" customHeight="false" outlineLevel="0" collapsed="false">
      <c r="BS63222" s="96" t="n">
        <f aca="false">BR63222-2.5</f>
        <v>-2.5</v>
      </c>
    </row>
    <row r="63223" customFormat="false" ht="12" hidden="false" customHeight="false" outlineLevel="0" collapsed="false">
      <c r="BS63223" s="96" t="n">
        <f aca="false">BR63223-2.5</f>
        <v>-2.5</v>
      </c>
    </row>
    <row r="63224" customFormat="false" ht="12" hidden="false" customHeight="false" outlineLevel="0" collapsed="false">
      <c r="BS63224" s="96" t="n">
        <f aca="false">BR63224-2.5</f>
        <v>-2.5</v>
      </c>
    </row>
    <row r="63225" customFormat="false" ht="12" hidden="false" customHeight="false" outlineLevel="0" collapsed="false">
      <c r="BS63225" s="96" t="n">
        <f aca="false">BR63225-2.5</f>
        <v>-2.5</v>
      </c>
    </row>
    <row r="63226" customFormat="false" ht="12" hidden="false" customHeight="false" outlineLevel="0" collapsed="false">
      <c r="BS63226" s="96" t="n">
        <f aca="false">BR63226-2.5</f>
        <v>-2.5</v>
      </c>
    </row>
    <row r="63227" customFormat="false" ht="12" hidden="false" customHeight="false" outlineLevel="0" collapsed="false">
      <c r="BS63227" s="96" t="n">
        <f aca="false">BR63227-2.5</f>
        <v>-2.5</v>
      </c>
    </row>
    <row r="63228" customFormat="false" ht="12" hidden="false" customHeight="false" outlineLevel="0" collapsed="false">
      <c r="BS63228" s="96" t="n">
        <f aca="false">BR63228-2.5</f>
        <v>-2.5</v>
      </c>
    </row>
    <row r="63229" customFormat="false" ht="12" hidden="false" customHeight="false" outlineLevel="0" collapsed="false">
      <c r="BS63229" s="96" t="n">
        <f aca="false">BR63229-2.5</f>
        <v>-2.5</v>
      </c>
    </row>
    <row r="63230" customFormat="false" ht="12" hidden="false" customHeight="false" outlineLevel="0" collapsed="false">
      <c r="BS63230" s="96" t="n">
        <f aca="false">BR63230-2.5</f>
        <v>-2.5</v>
      </c>
    </row>
    <row r="63231" customFormat="false" ht="12" hidden="false" customHeight="false" outlineLevel="0" collapsed="false">
      <c r="BS63231" s="96" t="n">
        <f aca="false">BR63231-2.5</f>
        <v>-2.5</v>
      </c>
    </row>
    <row r="63232" customFormat="false" ht="12" hidden="false" customHeight="false" outlineLevel="0" collapsed="false">
      <c r="BS63232" s="96" t="n">
        <f aca="false">BR63232-2.5</f>
        <v>-2.5</v>
      </c>
    </row>
    <row r="63233" customFormat="false" ht="12" hidden="false" customHeight="false" outlineLevel="0" collapsed="false">
      <c r="BS63233" s="96" t="n">
        <f aca="false">BR63233-2.5</f>
        <v>-2.5</v>
      </c>
    </row>
    <row r="63234" customFormat="false" ht="12" hidden="false" customHeight="false" outlineLevel="0" collapsed="false">
      <c r="BS63234" s="96" t="n">
        <f aca="false">BR63234-2.5</f>
        <v>-2.5</v>
      </c>
    </row>
    <row r="63235" customFormat="false" ht="12" hidden="false" customHeight="false" outlineLevel="0" collapsed="false">
      <c r="BS63235" s="96" t="n">
        <f aca="false">BR63235-2.5</f>
        <v>-2.5</v>
      </c>
    </row>
    <row r="63236" customFormat="false" ht="12" hidden="false" customHeight="false" outlineLevel="0" collapsed="false">
      <c r="BS63236" s="96" t="n">
        <f aca="false">BR63236-2.5</f>
        <v>-2.5</v>
      </c>
    </row>
    <row r="63237" customFormat="false" ht="12" hidden="false" customHeight="false" outlineLevel="0" collapsed="false">
      <c r="BS63237" s="96" t="n">
        <f aca="false">BR63237-2.5</f>
        <v>-2.5</v>
      </c>
    </row>
    <row r="63238" customFormat="false" ht="12" hidden="false" customHeight="false" outlineLevel="0" collapsed="false">
      <c r="BS63238" s="96" t="n">
        <f aca="false">BR63238-2.5</f>
        <v>-2.5</v>
      </c>
    </row>
    <row r="63239" customFormat="false" ht="12" hidden="false" customHeight="false" outlineLevel="0" collapsed="false">
      <c r="BS63239" s="96" t="n">
        <f aca="false">BR63239-2.5</f>
        <v>-2.5</v>
      </c>
    </row>
    <row r="63240" customFormat="false" ht="12" hidden="false" customHeight="false" outlineLevel="0" collapsed="false">
      <c r="BS63240" s="96" t="n">
        <f aca="false">BR63240-2.5</f>
        <v>-2.5</v>
      </c>
    </row>
    <row r="63241" customFormat="false" ht="12" hidden="false" customHeight="false" outlineLevel="0" collapsed="false">
      <c r="BS63241" s="96" t="n">
        <f aca="false">BR63241-2.5</f>
        <v>-2.5</v>
      </c>
    </row>
    <row r="63242" customFormat="false" ht="12" hidden="false" customHeight="false" outlineLevel="0" collapsed="false">
      <c r="BS63242" s="96" t="n">
        <f aca="false">BR63242-2.5</f>
        <v>-2.5</v>
      </c>
    </row>
    <row r="63243" customFormat="false" ht="12" hidden="false" customHeight="false" outlineLevel="0" collapsed="false">
      <c r="BS63243" s="96" t="n">
        <f aca="false">BR63243-2.5</f>
        <v>-2.5</v>
      </c>
    </row>
    <row r="63244" customFormat="false" ht="12" hidden="false" customHeight="false" outlineLevel="0" collapsed="false">
      <c r="BS63244" s="96" t="n">
        <f aca="false">BR63244-2.5</f>
        <v>-2.5</v>
      </c>
    </row>
    <row r="63245" customFormat="false" ht="12" hidden="false" customHeight="false" outlineLevel="0" collapsed="false">
      <c r="BS63245" s="96" t="n">
        <f aca="false">BR63245-2.5</f>
        <v>-2.5</v>
      </c>
    </row>
    <row r="63246" customFormat="false" ht="12" hidden="false" customHeight="false" outlineLevel="0" collapsed="false">
      <c r="BS63246" s="96" t="n">
        <f aca="false">BR63246-2.5</f>
        <v>-2.5</v>
      </c>
    </row>
    <row r="63247" customFormat="false" ht="12" hidden="false" customHeight="false" outlineLevel="0" collapsed="false">
      <c r="BS63247" s="96" t="n">
        <f aca="false">BR63247-2.5</f>
        <v>-2.5</v>
      </c>
    </row>
    <row r="63248" customFormat="false" ht="12" hidden="false" customHeight="false" outlineLevel="0" collapsed="false">
      <c r="BS63248" s="96" t="n">
        <f aca="false">BR63248-2.5</f>
        <v>-2.5</v>
      </c>
    </row>
    <row r="63249" customFormat="false" ht="12" hidden="false" customHeight="false" outlineLevel="0" collapsed="false">
      <c r="BS63249" s="96" t="n">
        <f aca="false">BR63249-2.5</f>
        <v>-2.5</v>
      </c>
    </row>
    <row r="63250" customFormat="false" ht="12" hidden="false" customHeight="false" outlineLevel="0" collapsed="false">
      <c r="BS63250" s="96" t="n">
        <f aca="false">BR63250-2.5</f>
        <v>-2.5</v>
      </c>
    </row>
    <row r="63251" customFormat="false" ht="12" hidden="false" customHeight="false" outlineLevel="0" collapsed="false">
      <c r="BS63251" s="96" t="n">
        <f aca="false">BR63251-2.5</f>
        <v>-2.5</v>
      </c>
    </row>
    <row r="63252" customFormat="false" ht="12" hidden="false" customHeight="false" outlineLevel="0" collapsed="false">
      <c r="BS63252" s="96" t="n">
        <f aca="false">BR63252-2.5</f>
        <v>-2.5</v>
      </c>
    </row>
    <row r="63253" customFormat="false" ht="12" hidden="false" customHeight="false" outlineLevel="0" collapsed="false">
      <c r="BS63253" s="96" t="n">
        <f aca="false">BR63253-2.5</f>
        <v>-2.5</v>
      </c>
    </row>
    <row r="63254" customFormat="false" ht="12" hidden="false" customHeight="false" outlineLevel="0" collapsed="false">
      <c r="BS63254" s="96" t="n">
        <f aca="false">BR63254-2.5</f>
        <v>-2.5</v>
      </c>
    </row>
    <row r="63255" customFormat="false" ht="12" hidden="false" customHeight="false" outlineLevel="0" collapsed="false">
      <c r="BS63255" s="96" t="n">
        <f aca="false">BR63255-2.5</f>
        <v>-2.5</v>
      </c>
    </row>
    <row r="63256" customFormat="false" ht="12" hidden="false" customHeight="false" outlineLevel="0" collapsed="false">
      <c r="BS63256" s="96" t="n">
        <f aca="false">BR63256-2.5</f>
        <v>-2.5</v>
      </c>
    </row>
    <row r="63257" customFormat="false" ht="12" hidden="false" customHeight="false" outlineLevel="0" collapsed="false">
      <c r="BS63257" s="96" t="n">
        <f aca="false">BR63257-2.5</f>
        <v>-2.5</v>
      </c>
    </row>
    <row r="63258" customFormat="false" ht="12" hidden="false" customHeight="false" outlineLevel="0" collapsed="false">
      <c r="BS63258" s="96" t="n">
        <f aca="false">BR63258-2.5</f>
        <v>-2.5</v>
      </c>
    </row>
    <row r="63259" customFormat="false" ht="12" hidden="false" customHeight="false" outlineLevel="0" collapsed="false">
      <c r="BS63259" s="96" t="n">
        <f aca="false">BR63259-2.5</f>
        <v>-2.5</v>
      </c>
    </row>
    <row r="63260" customFormat="false" ht="12" hidden="false" customHeight="false" outlineLevel="0" collapsed="false">
      <c r="BS63260" s="96" t="n">
        <f aca="false">BR63260-2.5</f>
        <v>-2.5</v>
      </c>
    </row>
    <row r="63261" customFormat="false" ht="12" hidden="false" customHeight="false" outlineLevel="0" collapsed="false">
      <c r="BS63261" s="96" t="n">
        <f aca="false">BR63261-2.5</f>
        <v>-2.5</v>
      </c>
    </row>
    <row r="63262" customFormat="false" ht="12" hidden="false" customHeight="false" outlineLevel="0" collapsed="false">
      <c r="BS63262" s="96" t="n">
        <f aca="false">BR63262-2.5</f>
        <v>-2.5</v>
      </c>
    </row>
    <row r="63263" customFormat="false" ht="12" hidden="false" customHeight="false" outlineLevel="0" collapsed="false">
      <c r="BS63263" s="96" t="n">
        <f aca="false">BR63263-2.5</f>
        <v>-2.5</v>
      </c>
    </row>
    <row r="63264" customFormat="false" ht="12" hidden="false" customHeight="false" outlineLevel="0" collapsed="false">
      <c r="BS63264" s="96" t="n">
        <f aca="false">BR63264-2.5</f>
        <v>-2.5</v>
      </c>
    </row>
    <row r="63265" customFormat="false" ht="12" hidden="false" customHeight="false" outlineLevel="0" collapsed="false">
      <c r="BS63265" s="96" t="n">
        <f aca="false">BR63265-2.5</f>
        <v>-2.5</v>
      </c>
    </row>
    <row r="63266" customFormat="false" ht="12" hidden="false" customHeight="false" outlineLevel="0" collapsed="false">
      <c r="BS63266" s="96" t="n">
        <f aca="false">BR63266-2.5</f>
        <v>-2.5</v>
      </c>
    </row>
    <row r="63267" customFormat="false" ht="12" hidden="false" customHeight="false" outlineLevel="0" collapsed="false">
      <c r="BS63267" s="96" t="n">
        <f aca="false">BR63267-2.5</f>
        <v>-2.5</v>
      </c>
    </row>
    <row r="63268" customFormat="false" ht="12" hidden="false" customHeight="false" outlineLevel="0" collapsed="false">
      <c r="BS63268" s="96" t="n">
        <f aca="false">BR63268-2.5</f>
        <v>-2.5</v>
      </c>
    </row>
    <row r="63269" customFormat="false" ht="12" hidden="false" customHeight="false" outlineLevel="0" collapsed="false">
      <c r="BS63269" s="96" t="n">
        <f aca="false">BR63269-2.5</f>
        <v>-2.5</v>
      </c>
    </row>
    <row r="63270" customFormat="false" ht="12" hidden="false" customHeight="false" outlineLevel="0" collapsed="false">
      <c r="BS63270" s="96" t="n">
        <f aca="false">BR63270-2.5</f>
        <v>-2.5</v>
      </c>
    </row>
    <row r="63271" customFormat="false" ht="12" hidden="false" customHeight="false" outlineLevel="0" collapsed="false">
      <c r="BS63271" s="96" t="n">
        <f aca="false">BR63271-2.5</f>
        <v>-2.5</v>
      </c>
    </row>
    <row r="63272" customFormat="false" ht="12" hidden="false" customHeight="false" outlineLevel="0" collapsed="false">
      <c r="BS63272" s="96" t="n">
        <f aca="false">BR63272-2.5</f>
        <v>-2.5</v>
      </c>
    </row>
    <row r="63273" customFormat="false" ht="12" hidden="false" customHeight="false" outlineLevel="0" collapsed="false">
      <c r="BS63273" s="96" t="n">
        <f aca="false">BR63273-2.5</f>
        <v>-2.5</v>
      </c>
    </row>
    <row r="63274" customFormat="false" ht="12" hidden="false" customHeight="false" outlineLevel="0" collapsed="false">
      <c r="BS63274" s="96" t="n">
        <f aca="false">BR63274-2.5</f>
        <v>-2.5</v>
      </c>
    </row>
    <row r="63275" customFormat="false" ht="12" hidden="false" customHeight="false" outlineLevel="0" collapsed="false">
      <c r="BS63275" s="96" t="n">
        <f aca="false">BR63275-2.5</f>
        <v>-2.5</v>
      </c>
    </row>
    <row r="63276" customFormat="false" ht="12" hidden="false" customHeight="false" outlineLevel="0" collapsed="false">
      <c r="BS63276" s="96" t="n">
        <f aca="false">BR63276-2.5</f>
        <v>-2.5</v>
      </c>
    </row>
    <row r="63277" customFormat="false" ht="12" hidden="false" customHeight="false" outlineLevel="0" collapsed="false">
      <c r="BS63277" s="96" t="n">
        <f aca="false">BR63277-2.5</f>
        <v>-2.5</v>
      </c>
    </row>
    <row r="63278" customFormat="false" ht="12" hidden="false" customHeight="false" outlineLevel="0" collapsed="false">
      <c r="BS63278" s="96" t="n">
        <f aca="false">BR63278-2.5</f>
        <v>-2.5</v>
      </c>
    </row>
    <row r="63279" customFormat="false" ht="12" hidden="false" customHeight="false" outlineLevel="0" collapsed="false">
      <c r="BS63279" s="96" t="n">
        <f aca="false">BR63279-2.5</f>
        <v>-2.5</v>
      </c>
    </row>
    <row r="63280" customFormat="false" ht="12" hidden="false" customHeight="false" outlineLevel="0" collapsed="false">
      <c r="BS63280" s="96" t="n">
        <f aca="false">BR63280-2.5</f>
        <v>-2.5</v>
      </c>
    </row>
    <row r="63281" customFormat="false" ht="12" hidden="false" customHeight="false" outlineLevel="0" collapsed="false">
      <c r="BS63281" s="96" t="n">
        <f aca="false">BR63281-2.5</f>
        <v>-2.5</v>
      </c>
    </row>
    <row r="63282" customFormat="false" ht="12" hidden="false" customHeight="false" outlineLevel="0" collapsed="false">
      <c r="BS63282" s="96" t="n">
        <f aca="false">BR63282-2.5</f>
        <v>-2.5</v>
      </c>
    </row>
    <row r="63283" customFormat="false" ht="12" hidden="false" customHeight="false" outlineLevel="0" collapsed="false">
      <c r="BS63283" s="96" t="n">
        <f aca="false">BR63283-2.5</f>
        <v>-2.5</v>
      </c>
    </row>
    <row r="63284" customFormat="false" ht="12" hidden="false" customHeight="false" outlineLevel="0" collapsed="false">
      <c r="BS63284" s="96" t="n">
        <f aca="false">BR63284-2.5</f>
        <v>-2.5</v>
      </c>
    </row>
    <row r="63285" customFormat="false" ht="12" hidden="false" customHeight="false" outlineLevel="0" collapsed="false">
      <c r="BS63285" s="96" t="n">
        <f aca="false">BR63285-2.5</f>
        <v>-2.5</v>
      </c>
    </row>
    <row r="63286" customFormat="false" ht="12" hidden="false" customHeight="false" outlineLevel="0" collapsed="false">
      <c r="BS63286" s="96" t="n">
        <f aca="false">BR63286-2.5</f>
        <v>-2.5</v>
      </c>
    </row>
    <row r="63287" customFormat="false" ht="12" hidden="false" customHeight="false" outlineLevel="0" collapsed="false">
      <c r="BS63287" s="96" t="n">
        <f aca="false">BR63287-2.5</f>
        <v>-2.5</v>
      </c>
    </row>
    <row r="63288" customFormat="false" ht="12" hidden="false" customHeight="false" outlineLevel="0" collapsed="false">
      <c r="BS63288" s="96" t="n">
        <f aca="false">BR63288-2.5</f>
        <v>-2.5</v>
      </c>
    </row>
    <row r="63289" customFormat="false" ht="12" hidden="false" customHeight="false" outlineLevel="0" collapsed="false">
      <c r="BS63289" s="96" t="n">
        <f aca="false">BR63289-2.5</f>
        <v>-2.5</v>
      </c>
    </row>
    <row r="63290" customFormat="false" ht="12" hidden="false" customHeight="false" outlineLevel="0" collapsed="false">
      <c r="BS63290" s="96" t="n">
        <f aca="false">BR63290-2.5</f>
        <v>-2.5</v>
      </c>
    </row>
    <row r="63291" customFormat="false" ht="12" hidden="false" customHeight="false" outlineLevel="0" collapsed="false">
      <c r="BS63291" s="96" t="n">
        <f aca="false">BR63291-2.5</f>
        <v>-2.5</v>
      </c>
    </row>
    <row r="63292" customFormat="false" ht="12" hidden="false" customHeight="false" outlineLevel="0" collapsed="false">
      <c r="BS63292" s="96" t="n">
        <f aca="false">BR63292-2.5</f>
        <v>-2.5</v>
      </c>
    </row>
    <row r="63293" customFormat="false" ht="12" hidden="false" customHeight="false" outlineLevel="0" collapsed="false">
      <c r="BS63293" s="96" t="n">
        <f aca="false">BR63293-2.5</f>
        <v>-2.5</v>
      </c>
    </row>
    <row r="63294" customFormat="false" ht="12" hidden="false" customHeight="false" outlineLevel="0" collapsed="false">
      <c r="BS63294" s="96" t="n">
        <f aca="false">BR63294-2.5</f>
        <v>-2.5</v>
      </c>
    </row>
    <row r="63295" customFormat="false" ht="12" hidden="false" customHeight="false" outlineLevel="0" collapsed="false">
      <c r="BS63295" s="96" t="n">
        <f aca="false">BR63295-2.5</f>
        <v>-2.5</v>
      </c>
    </row>
    <row r="63296" customFormat="false" ht="12" hidden="false" customHeight="false" outlineLevel="0" collapsed="false">
      <c r="BS63296" s="96" t="n">
        <f aca="false">BR63296-2.5</f>
        <v>-2.5</v>
      </c>
    </row>
    <row r="63297" customFormat="false" ht="12" hidden="false" customHeight="false" outlineLevel="0" collapsed="false">
      <c r="BS63297" s="96" t="n">
        <f aca="false">BR63297-2.5</f>
        <v>-2.5</v>
      </c>
    </row>
    <row r="63298" customFormat="false" ht="12" hidden="false" customHeight="false" outlineLevel="0" collapsed="false">
      <c r="BS63298" s="96" t="n">
        <f aca="false">BR63298-2.5</f>
        <v>-2.5</v>
      </c>
    </row>
    <row r="63299" customFormat="false" ht="12" hidden="false" customHeight="false" outlineLevel="0" collapsed="false">
      <c r="BS63299" s="96" t="n">
        <f aca="false">BR63299-2.5</f>
        <v>-2.5</v>
      </c>
    </row>
    <row r="63300" customFormat="false" ht="12" hidden="false" customHeight="false" outlineLevel="0" collapsed="false">
      <c r="BS63300" s="96" t="n">
        <f aca="false">BR63300-2.5</f>
        <v>-2.5</v>
      </c>
    </row>
    <row r="63301" customFormat="false" ht="12" hidden="false" customHeight="false" outlineLevel="0" collapsed="false">
      <c r="BS63301" s="96" t="n">
        <f aca="false">BR63301-2.5</f>
        <v>-2.5</v>
      </c>
    </row>
    <row r="63302" customFormat="false" ht="12" hidden="false" customHeight="false" outlineLevel="0" collapsed="false">
      <c r="BS63302" s="96" t="n">
        <f aca="false">BR63302-2.5</f>
        <v>-2.5</v>
      </c>
    </row>
    <row r="63303" customFormat="false" ht="12" hidden="false" customHeight="false" outlineLevel="0" collapsed="false">
      <c r="BS63303" s="96" t="n">
        <f aca="false">BR63303-2.5</f>
        <v>-2.5</v>
      </c>
    </row>
    <row r="63304" customFormat="false" ht="12" hidden="false" customHeight="false" outlineLevel="0" collapsed="false">
      <c r="BS63304" s="96" t="n">
        <f aca="false">BR63304-2.5</f>
        <v>-2.5</v>
      </c>
    </row>
    <row r="63305" customFormat="false" ht="12" hidden="false" customHeight="false" outlineLevel="0" collapsed="false">
      <c r="BS63305" s="96" t="n">
        <f aca="false">BR63305-2.5</f>
        <v>-2.5</v>
      </c>
    </row>
    <row r="63306" customFormat="false" ht="12" hidden="false" customHeight="false" outlineLevel="0" collapsed="false">
      <c r="BS63306" s="96" t="n">
        <f aca="false">BR63306-2.5</f>
        <v>-2.5</v>
      </c>
    </row>
    <row r="63307" customFormat="false" ht="12" hidden="false" customHeight="false" outlineLevel="0" collapsed="false">
      <c r="BS63307" s="96" t="n">
        <f aca="false">BR63307-2.5</f>
        <v>-2.5</v>
      </c>
    </row>
    <row r="63308" customFormat="false" ht="12" hidden="false" customHeight="false" outlineLevel="0" collapsed="false">
      <c r="BS63308" s="96" t="n">
        <f aca="false">BR63308-2.5</f>
        <v>-2.5</v>
      </c>
    </row>
    <row r="63309" customFormat="false" ht="12" hidden="false" customHeight="false" outlineLevel="0" collapsed="false">
      <c r="BS63309" s="96" t="n">
        <f aca="false">BR63309-2.5</f>
        <v>-2.5</v>
      </c>
    </row>
    <row r="63310" customFormat="false" ht="12" hidden="false" customHeight="false" outlineLevel="0" collapsed="false">
      <c r="BS63310" s="96" t="n">
        <f aca="false">BR63310-2.5</f>
        <v>-2.5</v>
      </c>
    </row>
    <row r="63311" customFormat="false" ht="12" hidden="false" customHeight="false" outlineLevel="0" collapsed="false">
      <c r="BS63311" s="96" t="n">
        <f aca="false">BR63311-2.5</f>
        <v>-2.5</v>
      </c>
    </row>
    <row r="63312" customFormat="false" ht="12" hidden="false" customHeight="false" outlineLevel="0" collapsed="false">
      <c r="BS63312" s="96" t="n">
        <f aca="false">BR63312-2.5</f>
        <v>-2.5</v>
      </c>
    </row>
    <row r="63313" customFormat="false" ht="12" hidden="false" customHeight="false" outlineLevel="0" collapsed="false">
      <c r="BS63313" s="96" t="n">
        <f aca="false">BR63313-2.5</f>
        <v>-2.5</v>
      </c>
    </row>
    <row r="63314" customFormat="false" ht="12" hidden="false" customHeight="false" outlineLevel="0" collapsed="false">
      <c r="BS63314" s="96" t="n">
        <f aca="false">BR63314-2.5</f>
        <v>-2.5</v>
      </c>
    </row>
    <row r="63315" customFormat="false" ht="12" hidden="false" customHeight="false" outlineLevel="0" collapsed="false">
      <c r="BS63315" s="96" t="n">
        <f aca="false">BR63315-2.5</f>
        <v>-2.5</v>
      </c>
    </row>
    <row r="63316" customFormat="false" ht="12" hidden="false" customHeight="false" outlineLevel="0" collapsed="false">
      <c r="BS63316" s="96" t="n">
        <f aca="false">BR63316-2.5</f>
        <v>-2.5</v>
      </c>
    </row>
    <row r="63317" customFormat="false" ht="12" hidden="false" customHeight="false" outlineLevel="0" collapsed="false">
      <c r="BS63317" s="96" t="n">
        <f aca="false">BR63317-2.5</f>
        <v>-2.5</v>
      </c>
    </row>
    <row r="63318" customFormat="false" ht="12" hidden="false" customHeight="false" outlineLevel="0" collapsed="false">
      <c r="BS63318" s="96" t="n">
        <f aca="false">BR63318-2.5</f>
        <v>-2.5</v>
      </c>
    </row>
    <row r="63319" customFormat="false" ht="12" hidden="false" customHeight="false" outlineLevel="0" collapsed="false">
      <c r="BS63319" s="96" t="n">
        <f aca="false">BR63319-2.5</f>
        <v>-2.5</v>
      </c>
    </row>
    <row r="63320" customFormat="false" ht="12" hidden="false" customHeight="false" outlineLevel="0" collapsed="false">
      <c r="BS63320" s="96" t="n">
        <f aca="false">BR63320-2.5</f>
        <v>-2.5</v>
      </c>
    </row>
    <row r="63321" customFormat="false" ht="12" hidden="false" customHeight="false" outlineLevel="0" collapsed="false">
      <c r="BS63321" s="96" t="n">
        <f aca="false">BR63321-2.5</f>
        <v>-2.5</v>
      </c>
    </row>
    <row r="63322" customFormat="false" ht="12" hidden="false" customHeight="false" outlineLevel="0" collapsed="false">
      <c r="BS63322" s="96" t="n">
        <f aca="false">BR63322-2.5</f>
        <v>-2.5</v>
      </c>
    </row>
    <row r="63323" customFormat="false" ht="12" hidden="false" customHeight="false" outlineLevel="0" collapsed="false">
      <c r="BS63323" s="96" t="n">
        <f aca="false">BR63323-2.5</f>
        <v>-2.5</v>
      </c>
    </row>
    <row r="63324" customFormat="false" ht="12" hidden="false" customHeight="false" outlineLevel="0" collapsed="false">
      <c r="BS63324" s="96" t="n">
        <f aca="false">BR63324-2.5</f>
        <v>-2.5</v>
      </c>
    </row>
    <row r="63325" customFormat="false" ht="12" hidden="false" customHeight="false" outlineLevel="0" collapsed="false">
      <c r="BS63325" s="96" t="n">
        <f aca="false">BR63325-2.5</f>
        <v>-2.5</v>
      </c>
    </row>
    <row r="63326" customFormat="false" ht="12" hidden="false" customHeight="false" outlineLevel="0" collapsed="false">
      <c r="BS63326" s="96" t="n">
        <f aca="false">BR63326-2.5</f>
        <v>-2.5</v>
      </c>
    </row>
    <row r="63327" customFormat="false" ht="12" hidden="false" customHeight="false" outlineLevel="0" collapsed="false">
      <c r="BS63327" s="96" t="n">
        <f aca="false">BR63327-2.5</f>
        <v>-2.5</v>
      </c>
    </row>
    <row r="63328" customFormat="false" ht="12" hidden="false" customHeight="false" outlineLevel="0" collapsed="false">
      <c r="BS63328" s="96" t="n">
        <f aca="false">BR63328-2.5</f>
        <v>-2.5</v>
      </c>
    </row>
    <row r="63329" customFormat="false" ht="12" hidden="false" customHeight="false" outlineLevel="0" collapsed="false">
      <c r="BS63329" s="96" t="n">
        <f aca="false">BR63329-2.5</f>
        <v>-2.5</v>
      </c>
    </row>
    <row r="63330" customFormat="false" ht="12" hidden="false" customHeight="false" outlineLevel="0" collapsed="false">
      <c r="BS63330" s="96" t="n">
        <f aca="false">BR63330-2.5</f>
        <v>-2.5</v>
      </c>
    </row>
    <row r="63331" customFormat="false" ht="12" hidden="false" customHeight="false" outlineLevel="0" collapsed="false">
      <c r="BS63331" s="96" t="n">
        <f aca="false">BR63331-2.5</f>
        <v>-2.5</v>
      </c>
    </row>
    <row r="63332" customFormat="false" ht="12" hidden="false" customHeight="false" outlineLevel="0" collapsed="false">
      <c r="BS63332" s="96" t="n">
        <f aca="false">BR63332-2.5</f>
        <v>-2.5</v>
      </c>
    </row>
    <row r="63333" customFormat="false" ht="12" hidden="false" customHeight="false" outlineLevel="0" collapsed="false">
      <c r="BS63333" s="96" t="n">
        <f aca="false">BR63333-2.5</f>
        <v>-2.5</v>
      </c>
    </row>
    <row r="63334" customFormat="false" ht="12" hidden="false" customHeight="false" outlineLevel="0" collapsed="false">
      <c r="BS63334" s="96" t="n">
        <f aca="false">BR63334-2.5</f>
        <v>-2.5</v>
      </c>
    </row>
    <row r="63335" customFormat="false" ht="12" hidden="false" customHeight="false" outlineLevel="0" collapsed="false">
      <c r="BS63335" s="96" t="n">
        <f aca="false">BR63335-2.5</f>
        <v>-2.5</v>
      </c>
    </row>
    <row r="63336" customFormat="false" ht="12" hidden="false" customHeight="false" outlineLevel="0" collapsed="false">
      <c r="BS63336" s="96" t="n">
        <f aca="false">BR63336-2.5</f>
        <v>-2.5</v>
      </c>
    </row>
    <row r="63337" customFormat="false" ht="12" hidden="false" customHeight="false" outlineLevel="0" collapsed="false">
      <c r="BS63337" s="96" t="n">
        <f aca="false">BR63337-2.5</f>
        <v>-2.5</v>
      </c>
    </row>
    <row r="63338" customFormat="false" ht="12" hidden="false" customHeight="false" outlineLevel="0" collapsed="false">
      <c r="BS63338" s="96" t="n">
        <f aca="false">BR63338-2.5</f>
        <v>-2.5</v>
      </c>
    </row>
    <row r="63339" customFormat="false" ht="12" hidden="false" customHeight="false" outlineLevel="0" collapsed="false">
      <c r="BS63339" s="96" t="n">
        <f aca="false">BR63339-2.5</f>
        <v>-2.5</v>
      </c>
    </row>
    <row r="63340" customFormat="false" ht="12" hidden="false" customHeight="false" outlineLevel="0" collapsed="false">
      <c r="BS63340" s="96" t="n">
        <f aca="false">BR63340-2.5</f>
        <v>-2.5</v>
      </c>
    </row>
    <row r="63341" customFormat="false" ht="12" hidden="false" customHeight="false" outlineLevel="0" collapsed="false">
      <c r="BS63341" s="96" t="n">
        <f aca="false">BR63341-2.5</f>
        <v>-2.5</v>
      </c>
    </row>
    <row r="63342" customFormat="false" ht="12" hidden="false" customHeight="false" outlineLevel="0" collapsed="false">
      <c r="BS63342" s="96" t="n">
        <f aca="false">BR63342-2.5</f>
        <v>-2.5</v>
      </c>
    </row>
    <row r="63343" customFormat="false" ht="12" hidden="false" customHeight="false" outlineLevel="0" collapsed="false">
      <c r="BS63343" s="96" t="n">
        <f aca="false">BR63343-2.5</f>
        <v>-2.5</v>
      </c>
    </row>
    <row r="63344" customFormat="false" ht="12" hidden="false" customHeight="false" outlineLevel="0" collapsed="false">
      <c r="BS63344" s="96" t="n">
        <f aca="false">BR63344-2.5</f>
        <v>-2.5</v>
      </c>
    </row>
    <row r="63345" customFormat="false" ht="12" hidden="false" customHeight="false" outlineLevel="0" collapsed="false">
      <c r="BS63345" s="96" t="n">
        <f aca="false">BR63345-2.5</f>
        <v>-2.5</v>
      </c>
    </row>
    <row r="63346" customFormat="false" ht="12" hidden="false" customHeight="false" outlineLevel="0" collapsed="false">
      <c r="BS63346" s="96" t="n">
        <f aca="false">BR63346-2.5</f>
        <v>-2.5</v>
      </c>
    </row>
    <row r="63347" customFormat="false" ht="12" hidden="false" customHeight="false" outlineLevel="0" collapsed="false">
      <c r="BS63347" s="96" t="n">
        <f aca="false">BR63347-2.5</f>
        <v>-2.5</v>
      </c>
    </row>
    <row r="63348" customFormat="false" ht="12" hidden="false" customHeight="false" outlineLevel="0" collapsed="false">
      <c r="BS63348" s="96" t="n">
        <f aca="false">BR63348-2.5</f>
        <v>-2.5</v>
      </c>
    </row>
    <row r="63349" customFormat="false" ht="12" hidden="false" customHeight="false" outlineLevel="0" collapsed="false">
      <c r="BS63349" s="96" t="n">
        <f aca="false">BR63349-2.5</f>
        <v>-2.5</v>
      </c>
    </row>
    <row r="63350" customFormat="false" ht="12" hidden="false" customHeight="false" outlineLevel="0" collapsed="false">
      <c r="BS63350" s="96" t="n">
        <f aca="false">BR63350-2.5</f>
        <v>-2.5</v>
      </c>
    </row>
    <row r="63351" customFormat="false" ht="12" hidden="false" customHeight="false" outlineLevel="0" collapsed="false">
      <c r="BS63351" s="96" t="n">
        <f aca="false">BR63351-2.5</f>
        <v>-2.5</v>
      </c>
    </row>
    <row r="63352" customFormat="false" ht="12" hidden="false" customHeight="false" outlineLevel="0" collapsed="false">
      <c r="BS63352" s="96" t="n">
        <f aca="false">BR63352-2.5</f>
        <v>-2.5</v>
      </c>
    </row>
    <row r="63353" customFormat="false" ht="12" hidden="false" customHeight="false" outlineLevel="0" collapsed="false">
      <c r="BS63353" s="96" t="n">
        <f aca="false">BR63353-2.5</f>
        <v>-2.5</v>
      </c>
    </row>
    <row r="63354" customFormat="false" ht="12" hidden="false" customHeight="false" outlineLevel="0" collapsed="false">
      <c r="BS63354" s="96" t="n">
        <f aca="false">BR63354-2.5</f>
        <v>-2.5</v>
      </c>
    </row>
    <row r="63355" customFormat="false" ht="12" hidden="false" customHeight="false" outlineLevel="0" collapsed="false">
      <c r="BS63355" s="96" t="n">
        <f aca="false">BR63355-2.5</f>
        <v>-2.5</v>
      </c>
    </row>
    <row r="63356" customFormat="false" ht="12" hidden="false" customHeight="false" outlineLevel="0" collapsed="false">
      <c r="BS63356" s="96" t="n">
        <f aca="false">BR63356-2.5</f>
        <v>-2.5</v>
      </c>
    </row>
    <row r="63357" customFormat="false" ht="12" hidden="false" customHeight="false" outlineLevel="0" collapsed="false">
      <c r="BS63357" s="96" t="n">
        <f aca="false">BR63357-2.5</f>
        <v>-2.5</v>
      </c>
    </row>
    <row r="63358" customFormat="false" ht="12" hidden="false" customHeight="false" outlineLevel="0" collapsed="false">
      <c r="BS63358" s="96" t="n">
        <f aca="false">BR63358-2.5</f>
        <v>-2.5</v>
      </c>
    </row>
    <row r="63359" customFormat="false" ht="12" hidden="false" customHeight="false" outlineLevel="0" collapsed="false">
      <c r="BS63359" s="96" t="n">
        <f aca="false">BR63359-2.5</f>
        <v>-2.5</v>
      </c>
    </row>
    <row r="63360" customFormat="false" ht="12" hidden="false" customHeight="false" outlineLevel="0" collapsed="false">
      <c r="BS63360" s="96" t="n">
        <f aca="false">BR63360-2.5</f>
        <v>-2.5</v>
      </c>
    </row>
    <row r="63361" customFormat="false" ht="12" hidden="false" customHeight="false" outlineLevel="0" collapsed="false">
      <c r="BS63361" s="96" t="n">
        <f aca="false">BR63361-2.5</f>
        <v>-2.5</v>
      </c>
    </row>
    <row r="63362" customFormat="false" ht="12" hidden="false" customHeight="false" outlineLevel="0" collapsed="false">
      <c r="BS63362" s="96" t="n">
        <f aca="false">BR63362-2.5</f>
        <v>-2.5</v>
      </c>
    </row>
    <row r="63363" customFormat="false" ht="12" hidden="false" customHeight="false" outlineLevel="0" collapsed="false">
      <c r="BS63363" s="96" t="n">
        <f aca="false">BR63363-2.5</f>
        <v>-2.5</v>
      </c>
    </row>
    <row r="63364" customFormat="false" ht="12" hidden="false" customHeight="false" outlineLevel="0" collapsed="false">
      <c r="BS63364" s="96" t="n">
        <f aca="false">BR63364-2.5</f>
        <v>-2.5</v>
      </c>
    </row>
    <row r="63365" customFormat="false" ht="12" hidden="false" customHeight="false" outlineLevel="0" collapsed="false">
      <c r="BS63365" s="96" t="n">
        <f aca="false">BR63365-2.5</f>
        <v>-2.5</v>
      </c>
    </row>
    <row r="63366" customFormat="false" ht="12" hidden="false" customHeight="false" outlineLevel="0" collapsed="false">
      <c r="BS63366" s="96" t="n">
        <f aca="false">BR63366-2.5</f>
        <v>-2.5</v>
      </c>
    </row>
    <row r="63367" customFormat="false" ht="12" hidden="false" customHeight="false" outlineLevel="0" collapsed="false">
      <c r="BS63367" s="96" t="n">
        <f aca="false">BR63367-2.5</f>
        <v>-2.5</v>
      </c>
    </row>
    <row r="63368" customFormat="false" ht="12" hidden="false" customHeight="false" outlineLevel="0" collapsed="false">
      <c r="BS63368" s="96" t="n">
        <f aca="false">BR63368-2.5</f>
        <v>-2.5</v>
      </c>
    </row>
    <row r="63369" customFormat="false" ht="12" hidden="false" customHeight="false" outlineLevel="0" collapsed="false">
      <c r="BS63369" s="96" t="n">
        <f aca="false">BR63369-2.5</f>
        <v>-2.5</v>
      </c>
    </row>
    <row r="63370" customFormat="false" ht="12" hidden="false" customHeight="false" outlineLevel="0" collapsed="false">
      <c r="BS63370" s="96" t="n">
        <f aca="false">BR63370-2.5</f>
        <v>-2.5</v>
      </c>
    </row>
    <row r="63371" customFormat="false" ht="12" hidden="false" customHeight="false" outlineLevel="0" collapsed="false">
      <c r="BS63371" s="96" t="n">
        <f aca="false">BR63371-2.5</f>
        <v>-2.5</v>
      </c>
    </row>
    <row r="63372" customFormat="false" ht="12" hidden="false" customHeight="false" outlineLevel="0" collapsed="false">
      <c r="BS63372" s="96" t="n">
        <f aca="false">BR63372-2.5</f>
        <v>-2.5</v>
      </c>
    </row>
    <row r="63373" customFormat="false" ht="12" hidden="false" customHeight="false" outlineLevel="0" collapsed="false">
      <c r="BS63373" s="96" t="n">
        <f aca="false">BR63373-2.5</f>
        <v>-2.5</v>
      </c>
    </row>
    <row r="63374" customFormat="false" ht="12" hidden="false" customHeight="false" outlineLevel="0" collapsed="false">
      <c r="BS63374" s="96" t="n">
        <f aca="false">BR63374-2.5</f>
        <v>-2.5</v>
      </c>
    </row>
    <row r="63375" customFormat="false" ht="12" hidden="false" customHeight="false" outlineLevel="0" collapsed="false">
      <c r="BS63375" s="96" t="n">
        <f aca="false">BR63375-2.5</f>
        <v>-2.5</v>
      </c>
    </row>
    <row r="63376" customFormat="false" ht="12" hidden="false" customHeight="false" outlineLevel="0" collapsed="false">
      <c r="BS63376" s="96" t="n">
        <f aca="false">BR63376-2.5</f>
        <v>-2.5</v>
      </c>
    </row>
    <row r="63377" customFormat="false" ht="12" hidden="false" customHeight="false" outlineLevel="0" collapsed="false">
      <c r="BS63377" s="96" t="n">
        <f aca="false">BR63377-2.5</f>
        <v>-2.5</v>
      </c>
    </row>
    <row r="63378" customFormat="false" ht="12" hidden="false" customHeight="false" outlineLevel="0" collapsed="false">
      <c r="BS63378" s="96" t="n">
        <f aca="false">BR63378-2.5</f>
        <v>-2.5</v>
      </c>
    </row>
    <row r="63379" customFormat="false" ht="12" hidden="false" customHeight="false" outlineLevel="0" collapsed="false">
      <c r="BS63379" s="96" t="n">
        <f aca="false">BR63379-2.5</f>
        <v>-2.5</v>
      </c>
    </row>
    <row r="63380" customFormat="false" ht="12" hidden="false" customHeight="false" outlineLevel="0" collapsed="false">
      <c r="BS63380" s="96" t="n">
        <f aca="false">BR63380-2.5</f>
        <v>-2.5</v>
      </c>
    </row>
    <row r="63381" customFormat="false" ht="12" hidden="false" customHeight="false" outlineLevel="0" collapsed="false">
      <c r="BS63381" s="96" t="n">
        <f aca="false">BR63381-2.5</f>
        <v>-2.5</v>
      </c>
    </row>
    <row r="63382" customFormat="false" ht="12" hidden="false" customHeight="false" outlineLevel="0" collapsed="false">
      <c r="BS63382" s="96" t="n">
        <f aca="false">BR63382-2.5</f>
        <v>-2.5</v>
      </c>
    </row>
    <row r="63383" customFormat="false" ht="12" hidden="false" customHeight="false" outlineLevel="0" collapsed="false">
      <c r="BS63383" s="96" t="n">
        <f aca="false">BR63383-2.5</f>
        <v>-2.5</v>
      </c>
    </row>
    <row r="63384" customFormat="false" ht="12" hidden="false" customHeight="false" outlineLevel="0" collapsed="false">
      <c r="BS63384" s="96" t="n">
        <f aca="false">BR63384-2.5</f>
        <v>-2.5</v>
      </c>
    </row>
    <row r="63385" customFormat="false" ht="12" hidden="false" customHeight="false" outlineLevel="0" collapsed="false">
      <c r="BS63385" s="96" t="n">
        <f aca="false">BR63385-2.5</f>
        <v>-2.5</v>
      </c>
    </row>
    <row r="63386" customFormat="false" ht="12" hidden="false" customHeight="false" outlineLevel="0" collapsed="false">
      <c r="BS63386" s="96" t="n">
        <f aca="false">BR63386-2.5</f>
        <v>-2.5</v>
      </c>
    </row>
    <row r="63387" customFormat="false" ht="12" hidden="false" customHeight="false" outlineLevel="0" collapsed="false">
      <c r="BS63387" s="96" t="n">
        <f aca="false">BR63387-2.5</f>
        <v>-2.5</v>
      </c>
    </row>
    <row r="63388" customFormat="false" ht="12" hidden="false" customHeight="false" outlineLevel="0" collapsed="false">
      <c r="BS63388" s="96" t="n">
        <f aca="false">BR63388-2.5</f>
        <v>-2.5</v>
      </c>
    </row>
    <row r="63389" customFormat="false" ht="12" hidden="false" customHeight="false" outlineLevel="0" collapsed="false">
      <c r="BS63389" s="96" t="n">
        <f aca="false">BR63389-2.5</f>
        <v>-2.5</v>
      </c>
    </row>
    <row r="63390" customFormat="false" ht="12" hidden="false" customHeight="false" outlineLevel="0" collapsed="false">
      <c r="BS63390" s="96" t="n">
        <f aca="false">BR63390-2.5</f>
        <v>-2.5</v>
      </c>
    </row>
    <row r="63391" customFormat="false" ht="12" hidden="false" customHeight="false" outlineLevel="0" collapsed="false">
      <c r="BS63391" s="96" t="n">
        <f aca="false">BR63391-2.5</f>
        <v>-2.5</v>
      </c>
    </row>
    <row r="63392" customFormat="false" ht="12" hidden="false" customHeight="false" outlineLevel="0" collapsed="false">
      <c r="BS63392" s="96" t="n">
        <f aca="false">BR63392-2.5</f>
        <v>-2.5</v>
      </c>
    </row>
    <row r="63393" customFormat="false" ht="12" hidden="false" customHeight="false" outlineLevel="0" collapsed="false">
      <c r="BS63393" s="96" t="n">
        <f aca="false">BR63393-2.5</f>
        <v>-2.5</v>
      </c>
    </row>
    <row r="63394" customFormat="false" ht="12" hidden="false" customHeight="false" outlineLevel="0" collapsed="false">
      <c r="BS63394" s="96" t="n">
        <f aca="false">BR63394-2.5</f>
        <v>-2.5</v>
      </c>
    </row>
    <row r="63395" customFormat="false" ht="12" hidden="false" customHeight="false" outlineLevel="0" collapsed="false">
      <c r="BS63395" s="96" t="n">
        <f aca="false">BR63395-2.5</f>
        <v>-2.5</v>
      </c>
    </row>
    <row r="63396" customFormat="false" ht="12" hidden="false" customHeight="false" outlineLevel="0" collapsed="false">
      <c r="BS63396" s="96" t="n">
        <f aca="false">BR63396-2.5</f>
        <v>-2.5</v>
      </c>
    </row>
    <row r="63397" customFormat="false" ht="12" hidden="false" customHeight="false" outlineLevel="0" collapsed="false">
      <c r="BS63397" s="96" t="n">
        <f aca="false">BR63397-2.5</f>
        <v>-2.5</v>
      </c>
    </row>
    <row r="63398" customFormat="false" ht="12" hidden="false" customHeight="false" outlineLevel="0" collapsed="false">
      <c r="BS63398" s="96" t="n">
        <f aca="false">BR63398-2.5</f>
        <v>-2.5</v>
      </c>
    </row>
    <row r="63399" customFormat="false" ht="12" hidden="false" customHeight="false" outlineLevel="0" collapsed="false">
      <c r="BS63399" s="96" t="n">
        <f aca="false">BR63399-2.5</f>
        <v>-2.5</v>
      </c>
    </row>
    <row r="63400" customFormat="false" ht="12" hidden="false" customHeight="false" outlineLevel="0" collapsed="false">
      <c r="BS63400" s="96" t="n">
        <f aca="false">BR63400-2.5</f>
        <v>-2.5</v>
      </c>
    </row>
    <row r="63401" customFormat="false" ht="12" hidden="false" customHeight="false" outlineLevel="0" collapsed="false">
      <c r="BS63401" s="96" t="n">
        <f aca="false">BR63401-2.5</f>
        <v>-2.5</v>
      </c>
    </row>
    <row r="63402" customFormat="false" ht="12" hidden="false" customHeight="false" outlineLevel="0" collapsed="false">
      <c r="BS63402" s="96" t="n">
        <f aca="false">BR63402-2.5</f>
        <v>-2.5</v>
      </c>
    </row>
    <row r="63403" customFormat="false" ht="12" hidden="false" customHeight="false" outlineLevel="0" collapsed="false">
      <c r="BS63403" s="96" t="n">
        <f aca="false">BR63403-2.5</f>
        <v>-2.5</v>
      </c>
    </row>
    <row r="63404" customFormat="false" ht="12" hidden="false" customHeight="false" outlineLevel="0" collapsed="false">
      <c r="BS63404" s="96" t="n">
        <f aca="false">BR63404-2.5</f>
        <v>-2.5</v>
      </c>
    </row>
    <row r="63405" customFormat="false" ht="12" hidden="false" customHeight="false" outlineLevel="0" collapsed="false">
      <c r="BS63405" s="96" t="n">
        <f aca="false">BR63405-2.5</f>
        <v>-2.5</v>
      </c>
    </row>
    <row r="63406" customFormat="false" ht="12" hidden="false" customHeight="false" outlineLevel="0" collapsed="false">
      <c r="BS63406" s="96" t="n">
        <f aca="false">BR63406-2.5</f>
        <v>-2.5</v>
      </c>
    </row>
    <row r="63407" customFormat="false" ht="12" hidden="false" customHeight="false" outlineLevel="0" collapsed="false">
      <c r="BS63407" s="96" t="n">
        <f aca="false">BR63407-2.5</f>
        <v>-2.5</v>
      </c>
    </row>
    <row r="63408" customFormat="false" ht="12" hidden="false" customHeight="false" outlineLevel="0" collapsed="false">
      <c r="BS63408" s="96" t="n">
        <f aca="false">BR63408-2.5</f>
        <v>-2.5</v>
      </c>
    </row>
    <row r="63409" customFormat="false" ht="12" hidden="false" customHeight="false" outlineLevel="0" collapsed="false">
      <c r="BS63409" s="96" t="n">
        <f aca="false">BR63409-2.5</f>
        <v>-2.5</v>
      </c>
    </row>
    <row r="63410" customFormat="false" ht="12" hidden="false" customHeight="false" outlineLevel="0" collapsed="false">
      <c r="BS63410" s="96" t="n">
        <f aca="false">BR63410-2.5</f>
        <v>-2.5</v>
      </c>
    </row>
    <row r="63411" customFormat="false" ht="12" hidden="false" customHeight="false" outlineLevel="0" collapsed="false">
      <c r="BS63411" s="96" t="n">
        <f aca="false">BR63411-2.5</f>
        <v>-2.5</v>
      </c>
    </row>
    <row r="63412" customFormat="false" ht="12" hidden="false" customHeight="false" outlineLevel="0" collapsed="false">
      <c r="BS63412" s="96" t="n">
        <f aca="false">BR63412-2.5</f>
        <v>-2.5</v>
      </c>
    </row>
    <row r="63413" customFormat="false" ht="12" hidden="false" customHeight="false" outlineLevel="0" collapsed="false">
      <c r="BS63413" s="96" t="n">
        <f aca="false">BR63413-2.5</f>
        <v>-2.5</v>
      </c>
    </row>
    <row r="63414" customFormat="false" ht="12" hidden="false" customHeight="false" outlineLevel="0" collapsed="false">
      <c r="BS63414" s="96" t="n">
        <f aca="false">BR63414-2.5</f>
        <v>-2.5</v>
      </c>
    </row>
    <row r="63415" customFormat="false" ht="12" hidden="false" customHeight="false" outlineLevel="0" collapsed="false">
      <c r="BS63415" s="96" t="n">
        <f aca="false">BR63415-2.5</f>
        <v>-2.5</v>
      </c>
    </row>
    <row r="63416" customFormat="false" ht="12" hidden="false" customHeight="false" outlineLevel="0" collapsed="false">
      <c r="BS63416" s="96" t="n">
        <f aca="false">BR63416-2.5</f>
        <v>-2.5</v>
      </c>
    </row>
    <row r="63417" customFormat="false" ht="12" hidden="false" customHeight="false" outlineLevel="0" collapsed="false">
      <c r="BS63417" s="96" t="n">
        <f aca="false">BR63417-2.5</f>
        <v>-2.5</v>
      </c>
    </row>
    <row r="63418" customFormat="false" ht="12" hidden="false" customHeight="false" outlineLevel="0" collapsed="false">
      <c r="BS63418" s="96" t="n">
        <f aca="false">BR63418-2.5</f>
        <v>-2.5</v>
      </c>
    </row>
    <row r="63419" customFormat="false" ht="12" hidden="false" customHeight="false" outlineLevel="0" collapsed="false">
      <c r="BS63419" s="96" t="n">
        <f aca="false">BR63419-2.5</f>
        <v>-2.5</v>
      </c>
    </row>
    <row r="63420" customFormat="false" ht="12" hidden="false" customHeight="false" outlineLevel="0" collapsed="false">
      <c r="BS63420" s="96" t="n">
        <f aca="false">BR63420-2.5</f>
        <v>-2.5</v>
      </c>
    </row>
    <row r="63421" customFormat="false" ht="12" hidden="false" customHeight="false" outlineLevel="0" collapsed="false">
      <c r="BS63421" s="96" t="n">
        <f aca="false">BR63421-2.5</f>
        <v>-2.5</v>
      </c>
    </row>
    <row r="63422" customFormat="false" ht="12" hidden="false" customHeight="false" outlineLevel="0" collapsed="false">
      <c r="BS63422" s="96" t="n">
        <f aca="false">BR63422-2.5</f>
        <v>-2.5</v>
      </c>
    </row>
    <row r="63423" customFormat="false" ht="12" hidden="false" customHeight="false" outlineLevel="0" collapsed="false">
      <c r="BS63423" s="96" t="n">
        <f aca="false">BR63423-2.5</f>
        <v>-2.5</v>
      </c>
    </row>
    <row r="63424" customFormat="false" ht="12" hidden="false" customHeight="false" outlineLevel="0" collapsed="false">
      <c r="BS63424" s="96" t="n">
        <f aca="false">BR63424-2.5</f>
        <v>-2.5</v>
      </c>
    </row>
    <row r="63425" customFormat="false" ht="12" hidden="false" customHeight="false" outlineLevel="0" collapsed="false">
      <c r="BS63425" s="96" t="n">
        <f aca="false">BR63425-2.5</f>
        <v>-2.5</v>
      </c>
    </row>
    <row r="63426" customFormat="false" ht="12" hidden="false" customHeight="false" outlineLevel="0" collapsed="false">
      <c r="BS63426" s="96" t="n">
        <f aca="false">BR63426-2.5</f>
        <v>-2.5</v>
      </c>
    </row>
    <row r="63427" customFormat="false" ht="12" hidden="false" customHeight="false" outlineLevel="0" collapsed="false">
      <c r="BS63427" s="96" t="n">
        <f aca="false">BR63427-2.5</f>
        <v>-2.5</v>
      </c>
    </row>
    <row r="63428" customFormat="false" ht="12" hidden="false" customHeight="false" outlineLevel="0" collapsed="false">
      <c r="BS63428" s="96" t="n">
        <f aca="false">BR63428-2.5</f>
        <v>-2.5</v>
      </c>
    </row>
    <row r="63429" customFormat="false" ht="12" hidden="false" customHeight="false" outlineLevel="0" collapsed="false">
      <c r="BS63429" s="96" t="n">
        <f aca="false">BR63429-2.5</f>
        <v>-2.5</v>
      </c>
    </row>
    <row r="63430" customFormat="false" ht="12" hidden="false" customHeight="false" outlineLevel="0" collapsed="false">
      <c r="BS63430" s="96" t="n">
        <f aca="false">BR63430-2.5</f>
        <v>-2.5</v>
      </c>
    </row>
    <row r="63431" customFormat="false" ht="12" hidden="false" customHeight="false" outlineLevel="0" collapsed="false">
      <c r="BS63431" s="96" t="n">
        <f aca="false">BR63431-2.5</f>
        <v>-2.5</v>
      </c>
    </row>
    <row r="63432" customFormat="false" ht="12" hidden="false" customHeight="false" outlineLevel="0" collapsed="false">
      <c r="BS63432" s="96" t="n">
        <f aca="false">BR63432-2.5</f>
        <v>-2.5</v>
      </c>
    </row>
    <row r="63433" customFormat="false" ht="12" hidden="false" customHeight="false" outlineLevel="0" collapsed="false">
      <c r="BS63433" s="96" t="n">
        <f aca="false">BR63433-2.5</f>
        <v>-2.5</v>
      </c>
    </row>
    <row r="63434" customFormat="false" ht="12" hidden="false" customHeight="false" outlineLevel="0" collapsed="false">
      <c r="BS63434" s="96" t="n">
        <f aca="false">BR63434-2.5</f>
        <v>-2.5</v>
      </c>
    </row>
    <row r="63435" customFormat="false" ht="12" hidden="false" customHeight="false" outlineLevel="0" collapsed="false">
      <c r="BS63435" s="96" t="n">
        <f aca="false">BR63435-2.5</f>
        <v>-2.5</v>
      </c>
    </row>
    <row r="63436" customFormat="false" ht="12" hidden="false" customHeight="false" outlineLevel="0" collapsed="false">
      <c r="BS63436" s="96" t="n">
        <f aca="false">BR63436-2.5</f>
        <v>-2.5</v>
      </c>
    </row>
    <row r="63437" customFormat="false" ht="12" hidden="false" customHeight="false" outlineLevel="0" collapsed="false">
      <c r="BS63437" s="96" t="n">
        <f aca="false">BR63437-2.5</f>
        <v>-2.5</v>
      </c>
    </row>
    <row r="63438" customFormat="false" ht="12" hidden="false" customHeight="false" outlineLevel="0" collapsed="false">
      <c r="BS63438" s="96" t="n">
        <f aca="false">BR63438-2.5</f>
        <v>-2.5</v>
      </c>
    </row>
    <row r="63439" customFormat="false" ht="12" hidden="false" customHeight="false" outlineLevel="0" collapsed="false">
      <c r="BS63439" s="96" t="n">
        <f aca="false">BR63439-2.5</f>
        <v>-2.5</v>
      </c>
    </row>
    <row r="63440" customFormat="false" ht="12" hidden="false" customHeight="false" outlineLevel="0" collapsed="false">
      <c r="BS63440" s="96" t="n">
        <f aca="false">BR63440-2.5</f>
        <v>-2.5</v>
      </c>
    </row>
    <row r="63441" customFormat="false" ht="12" hidden="false" customHeight="false" outlineLevel="0" collapsed="false">
      <c r="BS63441" s="96" t="n">
        <f aca="false">BR63441-2.5</f>
        <v>-2.5</v>
      </c>
    </row>
    <row r="63442" customFormat="false" ht="12" hidden="false" customHeight="false" outlineLevel="0" collapsed="false">
      <c r="BS63442" s="96" t="n">
        <f aca="false">BR63442-2.5</f>
        <v>-2.5</v>
      </c>
    </row>
    <row r="63443" customFormat="false" ht="12" hidden="false" customHeight="false" outlineLevel="0" collapsed="false">
      <c r="BS63443" s="96" t="n">
        <f aca="false">BR63443-2.5</f>
        <v>-2.5</v>
      </c>
    </row>
    <row r="63444" customFormat="false" ht="12" hidden="false" customHeight="false" outlineLevel="0" collapsed="false">
      <c r="BS63444" s="96" t="n">
        <f aca="false">BR63444-2.5</f>
        <v>-2.5</v>
      </c>
    </row>
    <row r="63445" customFormat="false" ht="12" hidden="false" customHeight="false" outlineLevel="0" collapsed="false">
      <c r="BS63445" s="96" t="n">
        <f aca="false">BR63445-2.5</f>
        <v>-2.5</v>
      </c>
    </row>
    <row r="63446" customFormat="false" ht="12" hidden="false" customHeight="false" outlineLevel="0" collapsed="false">
      <c r="BS63446" s="96" t="n">
        <f aca="false">BR63446-2.5</f>
        <v>-2.5</v>
      </c>
    </row>
    <row r="63447" customFormat="false" ht="12" hidden="false" customHeight="false" outlineLevel="0" collapsed="false">
      <c r="BS63447" s="96" t="n">
        <f aca="false">BR63447-2.5</f>
        <v>-2.5</v>
      </c>
    </row>
    <row r="63448" customFormat="false" ht="12" hidden="false" customHeight="false" outlineLevel="0" collapsed="false">
      <c r="BS63448" s="96" t="n">
        <f aca="false">BR63448-2.5</f>
        <v>-2.5</v>
      </c>
    </row>
    <row r="63449" customFormat="false" ht="12" hidden="false" customHeight="false" outlineLevel="0" collapsed="false">
      <c r="BS63449" s="96" t="n">
        <f aca="false">BR63449-2.5</f>
        <v>-2.5</v>
      </c>
    </row>
    <row r="63450" customFormat="false" ht="12" hidden="false" customHeight="false" outlineLevel="0" collapsed="false">
      <c r="BS63450" s="96" t="n">
        <f aca="false">BR63450-2.5</f>
        <v>-2.5</v>
      </c>
    </row>
    <row r="63451" customFormat="false" ht="12" hidden="false" customHeight="false" outlineLevel="0" collapsed="false">
      <c r="BS63451" s="96" t="n">
        <f aca="false">BR63451-2.5</f>
        <v>-2.5</v>
      </c>
    </row>
    <row r="63452" customFormat="false" ht="12" hidden="false" customHeight="false" outlineLevel="0" collapsed="false">
      <c r="BS63452" s="96" t="n">
        <f aca="false">BR63452-2.5</f>
        <v>-2.5</v>
      </c>
    </row>
    <row r="63453" customFormat="false" ht="12" hidden="false" customHeight="false" outlineLevel="0" collapsed="false">
      <c r="BS63453" s="96" t="n">
        <f aca="false">BR63453-2.5</f>
        <v>-2.5</v>
      </c>
    </row>
    <row r="63454" customFormat="false" ht="12" hidden="false" customHeight="false" outlineLevel="0" collapsed="false">
      <c r="BS63454" s="96" t="n">
        <f aca="false">BR63454-2.5</f>
        <v>-2.5</v>
      </c>
    </row>
    <row r="63455" customFormat="false" ht="12" hidden="false" customHeight="false" outlineLevel="0" collapsed="false">
      <c r="BS63455" s="96" t="n">
        <f aca="false">BR63455-2.5</f>
        <v>-2.5</v>
      </c>
    </row>
    <row r="63456" customFormat="false" ht="12" hidden="false" customHeight="false" outlineLevel="0" collapsed="false">
      <c r="BS63456" s="96" t="n">
        <f aca="false">BR63456-2.5</f>
        <v>-2.5</v>
      </c>
    </row>
    <row r="63457" customFormat="false" ht="12" hidden="false" customHeight="false" outlineLevel="0" collapsed="false">
      <c r="BS63457" s="96" t="n">
        <f aca="false">BR63457-2.5</f>
        <v>-2.5</v>
      </c>
    </row>
    <row r="63458" customFormat="false" ht="12" hidden="false" customHeight="false" outlineLevel="0" collapsed="false">
      <c r="BS63458" s="96" t="n">
        <f aca="false">BR63458-2.5</f>
        <v>-2.5</v>
      </c>
    </row>
    <row r="63459" customFormat="false" ht="12" hidden="false" customHeight="false" outlineLevel="0" collapsed="false">
      <c r="BS63459" s="96" t="n">
        <f aca="false">BR63459-2.5</f>
        <v>-2.5</v>
      </c>
    </row>
    <row r="63460" customFormat="false" ht="12" hidden="false" customHeight="false" outlineLevel="0" collapsed="false">
      <c r="BS63460" s="96" t="n">
        <f aca="false">BR63460-2.5</f>
        <v>-2.5</v>
      </c>
    </row>
    <row r="63461" customFormat="false" ht="12" hidden="false" customHeight="false" outlineLevel="0" collapsed="false">
      <c r="BS63461" s="96" t="n">
        <f aca="false">BR63461-2.5</f>
        <v>-2.5</v>
      </c>
    </row>
    <row r="63462" customFormat="false" ht="12" hidden="false" customHeight="false" outlineLevel="0" collapsed="false">
      <c r="BS63462" s="96" t="n">
        <f aca="false">BR63462-2.5</f>
        <v>-2.5</v>
      </c>
    </row>
    <row r="63463" customFormat="false" ht="12" hidden="false" customHeight="false" outlineLevel="0" collapsed="false">
      <c r="BS63463" s="96" t="n">
        <f aca="false">BR63463-2.5</f>
        <v>-2.5</v>
      </c>
    </row>
    <row r="63464" customFormat="false" ht="12" hidden="false" customHeight="false" outlineLevel="0" collapsed="false">
      <c r="BS63464" s="96" t="n">
        <f aca="false">BR63464-2.5</f>
        <v>-2.5</v>
      </c>
    </row>
    <row r="63465" customFormat="false" ht="12" hidden="false" customHeight="false" outlineLevel="0" collapsed="false">
      <c r="BS63465" s="96" t="n">
        <f aca="false">BR63465-2.5</f>
        <v>-2.5</v>
      </c>
    </row>
    <row r="63466" customFormat="false" ht="12" hidden="false" customHeight="false" outlineLevel="0" collapsed="false">
      <c r="BS63466" s="96" t="n">
        <f aca="false">BR63466-2.5</f>
        <v>-2.5</v>
      </c>
    </row>
    <row r="63467" customFormat="false" ht="12" hidden="false" customHeight="false" outlineLevel="0" collapsed="false">
      <c r="BS63467" s="96" t="n">
        <f aca="false">BR63467-2.5</f>
        <v>-2.5</v>
      </c>
    </row>
    <row r="63468" customFormat="false" ht="12" hidden="false" customHeight="false" outlineLevel="0" collapsed="false">
      <c r="BS63468" s="96" t="n">
        <f aca="false">BR63468-2.5</f>
        <v>-2.5</v>
      </c>
    </row>
    <row r="63469" customFormat="false" ht="12" hidden="false" customHeight="false" outlineLevel="0" collapsed="false">
      <c r="BS63469" s="96" t="n">
        <f aca="false">BR63469-2.5</f>
        <v>-2.5</v>
      </c>
    </row>
    <row r="63470" customFormat="false" ht="12" hidden="false" customHeight="false" outlineLevel="0" collapsed="false">
      <c r="BS63470" s="96" t="n">
        <f aca="false">BR63470-2.5</f>
        <v>-2.5</v>
      </c>
    </row>
    <row r="63471" customFormat="false" ht="12" hidden="false" customHeight="false" outlineLevel="0" collapsed="false">
      <c r="BS63471" s="96" t="n">
        <f aca="false">BR63471-2.5</f>
        <v>-2.5</v>
      </c>
    </row>
    <row r="63472" customFormat="false" ht="12" hidden="false" customHeight="false" outlineLevel="0" collapsed="false">
      <c r="BS63472" s="96" t="n">
        <f aca="false">BR63472-2.5</f>
        <v>-2.5</v>
      </c>
    </row>
    <row r="63473" customFormat="false" ht="12" hidden="false" customHeight="false" outlineLevel="0" collapsed="false">
      <c r="BS63473" s="96" t="n">
        <f aca="false">BR63473-2.5</f>
        <v>-2.5</v>
      </c>
    </row>
    <row r="63474" customFormat="false" ht="12" hidden="false" customHeight="false" outlineLevel="0" collapsed="false">
      <c r="BS63474" s="96" t="n">
        <f aca="false">BR63474-2.5</f>
        <v>-2.5</v>
      </c>
    </row>
    <row r="63475" customFormat="false" ht="12" hidden="false" customHeight="false" outlineLevel="0" collapsed="false">
      <c r="BS63475" s="96" t="n">
        <f aca="false">BR63475-2.5</f>
        <v>-2.5</v>
      </c>
    </row>
    <row r="63476" customFormat="false" ht="12" hidden="false" customHeight="false" outlineLevel="0" collapsed="false">
      <c r="BS63476" s="96" t="n">
        <f aca="false">BR63476-2.5</f>
        <v>-2.5</v>
      </c>
    </row>
    <row r="63477" customFormat="false" ht="12" hidden="false" customHeight="false" outlineLevel="0" collapsed="false">
      <c r="BS63477" s="96" t="n">
        <f aca="false">BR63477-2.5</f>
        <v>-2.5</v>
      </c>
    </row>
    <row r="63478" customFormat="false" ht="12" hidden="false" customHeight="false" outlineLevel="0" collapsed="false">
      <c r="BS63478" s="96" t="n">
        <f aca="false">BR63478-2.5</f>
        <v>-2.5</v>
      </c>
    </row>
    <row r="63479" customFormat="false" ht="12" hidden="false" customHeight="false" outlineLevel="0" collapsed="false">
      <c r="BS63479" s="96" t="n">
        <f aca="false">BR63479-2.5</f>
        <v>-2.5</v>
      </c>
    </row>
    <row r="63480" customFormat="false" ht="12" hidden="false" customHeight="false" outlineLevel="0" collapsed="false">
      <c r="BS63480" s="96" t="n">
        <f aca="false">BR63480-2.5</f>
        <v>-2.5</v>
      </c>
    </row>
    <row r="63481" customFormat="false" ht="12" hidden="false" customHeight="false" outlineLevel="0" collapsed="false">
      <c r="BS63481" s="96" t="n">
        <f aca="false">BR63481-2.5</f>
        <v>-2.5</v>
      </c>
    </row>
    <row r="63482" customFormat="false" ht="12" hidden="false" customHeight="false" outlineLevel="0" collapsed="false">
      <c r="BS63482" s="96" t="n">
        <f aca="false">BR63482-2.5</f>
        <v>-2.5</v>
      </c>
    </row>
    <row r="63483" customFormat="false" ht="12" hidden="false" customHeight="false" outlineLevel="0" collapsed="false">
      <c r="BS63483" s="96" t="n">
        <f aca="false">BR63483-2.5</f>
        <v>-2.5</v>
      </c>
    </row>
    <row r="63484" customFormat="false" ht="12" hidden="false" customHeight="false" outlineLevel="0" collapsed="false">
      <c r="BS63484" s="96" t="n">
        <f aca="false">BR63484-2.5</f>
        <v>-2.5</v>
      </c>
    </row>
    <row r="63485" customFormat="false" ht="12" hidden="false" customHeight="false" outlineLevel="0" collapsed="false">
      <c r="BS63485" s="96" t="n">
        <f aca="false">BR63485-2.5</f>
        <v>-2.5</v>
      </c>
    </row>
    <row r="63486" customFormat="false" ht="12" hidden="false" customHeight="false" outlineLevel="0" collapsed="false">
      <c r="BS63486" s="96" t="n">
        <f aca="false">BR63486-2.5</f>
        <v>-2.5</v>
      </c>
    </row>
    <row r="63487" customFormat="false" ht="12" hidden="false" customHeight="false" outlineLevel="0" collapsed="false">
      <c r="BS63487" s="96" t="n">
        <f aca="false">BR63487-2.5</f>
        <v>-2.5</v>
      </c>
    </row>
    <row r="63488" customFormat="false" ht="12" hidden="false" customHeight="false" outlineLevel="0" collapsed="false">
      <c r="BS63488" s="96" t="n">
        <f aca="false">BR63488-2.5</f>
        <v>-2.5</v>
      </c>
    </row>
    <row r="63489" customFormat="false" ht="12" hidden="false" customHeight="false" outlineLevel="0" collapsed="false">
      <c r="BS63489" s="96" t="n">
        <f aca="false">BR63489-2.5</f>
        <v>-2.5</v>
      </c>
    </row>
    <row r="63490" customFormat="false" ht="12" hidden="false" customHeight="false" outlineLevel="0" collapsed="false">
      <c r="BS63490" s="96" t="n">
        <f aca="false">BR63490-2.5</f>
        <v>-2.5</v>
      </c>
    </row>
    <row r="63491" customFormat="false" ht="12" hidden="false" customHeight="false" outlineLevel="0" collapsed="false">
      <c r="BS63491" s="96" t="n">
        <f aca="false">BR63491-2.5</f>
        <v>-2.5</v>
      </c>
    </row>
    <row r="63492" customFormat="false" ht="12" hidden="false" customHeight="false" outlineLevel="0" collapsed="false">
      <c r="BS63492" s="96" t="n">
        <f aca="false">BR63492-2.5</f>
        <v>-2.5</v>
      </c>
    </row>
    <row r="63493" customFormat="false" ht="12" hidden="false" customHeight="false" outlineLevel="0" collapsed="false">
      <c r="BS63493" s="96" t="n">
        <f aca="false">BR63493-2.5</f>
        <v>-2.5</v>
      </c>
    </row>
    <row r="63494" customFormat="false" ht="12" hidden="false" customHeight="false" outlineLevel="0" collapsed="false">
      <c r="BS63494" s="96" t="n">
        <f aca="false">BR63494-2.5</f>
        <v>-2.5</v>
      </c>
    </row>
    <row r="63495" customFormat="false" ht="12" hidden="false" customHeight="false" outlineLevel="0" collapsed="false">
      <c r="BS63495" s="96" t="n">
        <f aca="false">BR63495-2.5</f>
        <v>-2.5</v>
      </c>
    </row>
    <row r="63496" customFormat="false" ht="12" hidden="false" customHeight="false" outlineLevel="0" collapsed="false">
      <c r="BS63496" s="96" t="n">
        <f aca="false">BR63496-2.5</f>
        <v>-2.5</v>
      </c>
    </row>
    <row r="63497" customFormat="false" ht="12" hidden="false" customHeight="false" outlineLevel="0" collapsed="false">
      <c r="BS63497" s="96" t="n">
        <f aca="false">BR63497-2.5</f>
        <v>-2.5</v>
      </c>
    </row>
    <row r="63498" customFormat="false" ht="12" hidden="false" customHeight="false" outlineLevel="0" collapsed="false">
      <c r="BS63498" s="96" t="n">
        <f aca="false">BR63498-2.5</f>
        <v>-2.5</v>
      </c>
    </row>
    <row r="63499" customFormat="false" ht="12" hidden="false" customHeight="false" outlineLevel="0" collapsed="false">
      <c r="BS63499" s="96" t="n">
        <f aca="false">BR63499-2.5</f>
        <v>-2.5</v>
      </c>
    </row>
    <row r="63500" customFormat="false" ht="12" hidden="false" customHeight="false" outlineLevel="0" collapsed="false">
      <c r="BS63500" s="96" t="n">
        <f aca="false">BR63500-2.5</f>
        <v>-2.5</v>
      </c>
    </row>
    <row r="63501" customFormat="false" ht="12" hidden="false" customHeight="false" outlineLevel="0" collapsed="false">
      <c r="BS63501" s="96" t="n">
        <f aca="false">BR63501-2.5</f>
        <v>-2.5</v>
      </c>
    </row>
    <row r="63502" customFormat="false" ht="12" hidden="false" customHeight="false" outlineLevel="0" collapsed="false">
      <c r="BS63502" s="96" t="n">
        <f aca="false">BR63502-2.5</f>
        <v>-2.5</v>
      </c>
    </row>
    <row r="63503" customFormat="false" ht="12" hidden="false" customHeight="false" outlineLevel="0" collapsed="false">
      <c r="BS63503" s="96" t="n">
        <f aca="false">BR63503-2.5</f>
        <v>-2.5</v>
      </c>
    </row>
    <row r="63504" customFormat="false" ht="12" hidden="false" customHeight="false" outlineLevel="0" collapsed="false">
      <c r="BS63504" s="96" t="n">
        <f aca="false">BR63504-2.5</f>
        <v>-2.5</v>
      </c>
    </row>
    <row r="63505" customFormat="false" ht="12" hidden="false" customHeight="false" outlineLevel="0" collapsed="false">
      <c r="BS63505" s="96" t="n">
        <f aca="false">BR63505-2.5</f>
        <v>-2.5</v>
      </c>
    </row>
    <row r="63506" customFormat="false" ht="12" hidden="false" customHeight="false" outlineLevel="0" collapsed="false">
      <c r="BS63506" s="96" t="n">
        <f aca="false">BR63506-2.5</f>
        <v>-2.5</v>
      </c>
    </row>
    <row r="63507" customFormat="false" ht="12" hidden="false" customHeight="false" outlineLevel="0" collapsed="false">
      <c r="BS63507" s="96" t="n">
        <f aca="false">BR63507-2.5</f>
        <v>-2.5</v>
      </c>
    </row>
    <row r="63508" customFormat="false" ht="12" hidden="false" customHeight="false" outlineLevel="0" collapsed="false">
      <c r="BS63508" s="96" t="n">
        <f aca="false">BR63508-2.5</f>
        <v>-2.5</v>
      </c>
    </row>
    <row r="63509" customFormat="false" ht="12" hidden="false" customHeight="false" outlineLevel="0" collapsed="false">
      <c r="BS63509" s="96" t="n">
        <f aca="false">BR63509-2.5</f>
        <v>-2.5</v>
      </c>
    </row>
    <row r="63510" customFormat="false" ht="12" hidden="false" customHeight="false" outlineLevel="0" collapsed="false">
      <c r="BS63510" s="96" t="n">
        <f aca="false">BR63510-2.5</f>
        <v>-2.5</v>
      </c>
    </row>
    <row r="63511" customFormat="false" ht="12" hidden="false" customHeight="false" outlineLevel="0" collapsed="false">
      <c r="BS63511" s="96" t="n">
        <f aca="false">BR63511-2.5</f>
        <v>-2.5</v>
      </c>
    </row>
    <row r="63512" customFormat="false" ht="12" hidden="false" customHeight="false" outlineLevel="0" collapsed="false">
      <c r="BS63512" s="96" t="n">
        <f aca="false">BR63512-2.5</f>
        <v>-2.5</v>
      </c>
    </row>
    <row r="63513" customFormat="false" ht="12" hidden="false" customHeight="false" outlineLevel="0" collapsed="false">
      <c r="BS63513" s="96" t="n">
        <f aca="false">BR63513-2.5</f>
        <v>-2.5</v>
      </c>
    </row>
    <row r="63514" customFormat="false" ht="12" hidden="false" customHeight="false" outlineLevel="0" collapsed="false">
      <c r="BS63514" s="96" t="n">
        <f aca="false">BR63514-2.5</f>
        <v>-2.5</v>
      </c>
    </row>
    <row r="63515" customFormat="false" ht="12" hidden="false" customHeight="false" outlineLevel="0" collapsed="false">
      <c r="BS63515" s="96" t="n">
        <f aca="false">BR63515-2.5</f>
        <v>-2.5</v>
      </c>
    </row>
    <row r="63516" customFormat="false" ht="12" hidden="false" customHeight="false" outlineLevel="0" collapsed="false">
      <c r="BS63516" s="96" t="n">
        <f aca="false">BR63516-2.5</f>
        <v>-2.5</v>
      </c>
    </row>
    <row r="63517" customFormat="false" ht="12" hidden="false" customHeight="false" outlineLevel="0" collapsed="false">
      <c r="BS63517" s="96" t="n">
        <f aca="false">BR63517-2.5</f>
        <v>-2.5</v>
      </c>
    </row>
    <row r="63518" customFormat="false" ht="12" hidden="false" customHeight="false" outlineLevel="0" collapsed="false">
      <c r="BS63518" s="96" t="n">
        <f aca="false">BR63518-2.5</f>
        <v>-2.5</v>
      </c>
    </row>
    <row r="63519" customFormat="false" ht="12" hidden="false" customHeight="false" outlineLevel="0" collapsed="false">
      <c r="BS63519" s="96" t="n">
        <f aca="false">BR63519-2.5</f>
        <v>-2.5</v>
      </c>
    </row>
    <row r="63520" customFormat="false" ht="12" hidden="false" customHeight="false" outlineLevel="0" collapsed="false">
      <c r="BS63520" s="96" t="n">
        <f aca="false">BR63520-2.5</f>
        <v>-2.5</v>
      </c>
    </row>
    <row r="63521" customFormat="false" ht="12" hidden="false" customHeight="false" outlineLevel="0" collapsed="false">
      <c r="BS63521" s="96" t="n">
        <f aca="false">BR63521-2.5</f>
        <v>-2.5</v>
      </c>
    </row>
    <row r="63522" customFormat="false" ht="12" hidden="false" customHeight="false" outlineLevel="0" collapsed="false">
      <c r="BS63522" s="96" t="n">
        <f aca="false">BR63522-2.5</f>
        <v>-2.5</v>
      </c>
    </row>
    <row r="63523" customFormat="false" ht="12" hidden="false" customHeight="false" outlineLevel="0" collapsed="false">
      <c r="BS63523" s="96" t="n">
        <f aca="false">BR63523-2.5</f>
        <v>-2.5</v>
      </c>
    </row>
    <row r="63524" customFormat="false" ht="12" hidden="false" customHeight="false" outlineLevel="0" collapsed="false">
      <c r="BS63524" s="96" t="n">
        <f aca="false">BR63524-2.5</f>
        <v>-2.5</v>
      </c>
    </row>
    <row r="63525" customFormat="false" ht="12" hidden="false" customHeight="false" outlineLevel="0" collapsed="false">
      <c r="BS63525" s="96" t="n">
        <f aca="false">BR63525-2.5</f>
        <v>-2.5</v>
      </c>
    </row>
    <row r="63526" customFormat="false" ht="12" hidden="false" customHeight="false" outlineLevel="0" collapsed="false">
      <c r="BS63526" s="96" t="n">
        <f aca="false">BR63526-2.5</f>
        <v>-2.5</v>
      </c>
    </row>
    <row r="63527" customFormat="false" ht="12" hidden="false" customHeight="false" outlineLevel="0" collapsed="false">
      <c r="BS63527" s="96" t="n">
        <f aca="false">BR63527-2.5</f>
        <v>-2.5</v>
      </c>
    </row>
    <row r="63528" customFormat="false" ht="12" hidden="false" customHeight="false" outlineLevel="0" collapsed="false">
      <c r="BS63528" s="96" t="n">
        <f aca="false">BR63528-2.5</f>
        <v>-2.5</v>
      </c>
    </row>
    <row r="63529" customFormat="false" ht="12" hidden="false" customHeight="false" outlineLevel="0" collapsed="false">
      <c r="BS63529" s="96" t="n">
        <f aca="false">BR63529-2.5</f>
        <v>-2.5</v>
      </c>
    </row>
    <row r="63530" customFormat="false" ht="12" hidden="false" customHeight="false" outlineLevel="0" collapsed="false">
      <c r="BS63530" s="96" t="n">
        <f aca="false">BR63530-2.5</f>
        <v>-2.5</v>
      </c>
    </row>
    <row r="63531" customFormat="false" ht="12" hidden="false" customHeight="false" outlineLevel="0" collapsed="false">
      <c r="BS63531" s="96" t="n">
        <f aca="false">BR63531-2.5</f>
        <v>-2.5</v>
      </c>
    </row>
    <row r="63532" customFormat="false" ht="12" hidden="false" customHeight="false" outlineLevel="0" collapsed="false">
      <c r="BS63532" s="96" t="n">
        <f aca="false">BR63532-2.5</f>
        <v>-2.5</v>
      </c>
    </row>
    <row r="63533" customFormat="false" ht="12" hidden="false" customHeight="false" outlineLevel="0" collapsed="false">
      <c r="BS63533" s="96" t="n">
        <f aca="false">BR63533-2.5</f>
        <v>-2.5</v>
      </c>
    </row>
    <row r="63534" customFormat="false" ht="12" hidden="false" customHeight="false" outlineLevel="0" collapsed="false">
      <c r="BS63534" s="96" t="n">
        <f aca="false">BR63534-2.5</f>
        <v>-2.5</v>
      </c>
    </row>
    <row r="63535" customFormat="false" ht="12" hidden="false" customHeight="false" outlineLevel="0" collapsed="false">
      <c r="BS63535" s="96" t="n">
        <f aca="false">BR63535-2.5</f>
        <v>-2.5</v>
      </c>
    </row>
    <row r="63536" customFormat="false" ht="12" hidden="false" customHeight="false" outlineLevel="0" collapsed="false">
      <c r="BS63536" s="96" t="n">
        <f aca="false">BR63536-2.5</f>
        <v>-2.5</v>
      </c>
    </row>
    <row r="63537" customFormat="false" ht="12" hidden="false" customHeight="false" outlineLevel="0" collapsed="false">
      <c r="BS63537" s="96" t="n">
        <f aca="false">BR63537-2.5</f>
        <v>-2.5</v>
      </c>
    </row>
    <row r="63538" customFormat="false" ht="12" hidden="false" customHeight="false" outlineLevel="0" collapsed="false">
      <c r="BS63538" s="96" t="n">
        <f aca="false">BR63538-2.5</f>
        <v>-2.5</v>
      </c>
    </row>
    <row r="63539" customFormat="false" ht="12" hidden="false" customHeight="false" outlineLevel="0" collapsed="false">
      <c r="BS63539" s="96" t="n">
        <f aca="false">BR63539-2.5</f>
        <v>-2.5</v>
      </c>
    </row>
    <row r="63540" customFormat="false" ht="12" hidden="false" customHeight="false" outlineLevel="0" collapsed="false">
      <c r="BS63540" s="96" t="n">
        <f aca="false">BR63540-2.5</f>
        <v>-2.5</v>
      </c>
    </row>
    <row r="63541" customFormat="false" ht="12" hidden="false" customHeight="false" outlineLevel="0" collapsed="false">
      <c r="BS63541" s="96" t="n">
        <f aca="false">BR63541-2.5</f>
        <v>-2.5</v>
      </c>
    </row>
    <row r="63542" customFormat="false" ht="12" hidden="false" customHeight="false" outlineLevel="0" collapsed="false">
      <c r="BS63542" s="96" t="n">
        <f aca="false">BR63542-2.5</f>
        <v>-2.5</v>
      </c>
    </row>
    <row r="63543" customFormat="false" ht="12" hidden="false" customHeight="false" outlineLevel="0" collapsed="false">
      <c r="BS63543" s="96" t="n">
        <f aca="false">BR63543-2.5</f>
        <v>-2.5</v>
      </c>
    </row>
    <row r="63544" customFormat="false" ht="12" hidden="false" customHeight="false" outlineLevel="0" collapsed="false">
      <c r="BS63544" s="96" t="n">
        <f aca="false">BR63544-2.5</f>
        <v>-2.5</v>
      </c>
    </row>
    <row r="63545" customFormat="false" ht="12" hidden="false" customHeight="false" outlineLevel="0" collapsed="false">
      <c r="BS63545" s="96" t="n">
        <f aca="false">BR63545-2.5</f>
        <v>-2.5</v>
      </c>
    </row>
    <row r="63546" customFormat="false" ht="12" hidden="false" customHeight="false" outlineLevel="0" collapsed="false">
      <c r="BS63546" s="96" t="n">
        <f aca="false">BR63546-2.5</f>
        <v>-2.5</v>
      </c>
    </row>
    <row r="63547" customFormat="false" ht="12" hidden="false" customHeight="false" outlineLevel="0" collapsed="false">
      <c r="BS63547" s="96" t="n">
        <f aca="false">BR63547-2.5</f>
        <v>-2.5</v>
      </c>
    </row>
    <row r="63548" customFormat="false" ht="12" hidden="false" customHeight="false" outlineLevel="0" collapsed="false">
      <c r="BS63548" s="96" t="n">
        <f aca="false">BR63548-2.5</f>
        <v>-2.5</v>
      </c>
    </row>
    <row r="63549" customFormat="false" ht="12" hidden="false" customHeight="false" outlineLevel="0" collapsed="false">
      <c r="BS63549" s="96" t="n">
        <f aca="false">BR63549-2.5</f>
        <v>-2.5</v>
      </c>
    </row>
    <row r="63550" customFormat="false" ht="12" hidden="false" customHeight="false" outlineLevel="0" collapsed="false">
      <c r="BS63550" s="96" t="n">
        <f aca="false">BR63550-2.5</f>
        <v>-2.5</v>
      </c>
    </row>
    <row r="63551" customFormat="false" ht="12" hidden="false" customHeight="false" outlineLevel="0" collapsed="false">
      <c r="BS63551" s="96" t="n">
        <f aca="false">BR63551-2.5</f>
        <v>-2.5</v>
      </c>
    </row>
    <row r="63552" customFormat="false" ht="12" hidden="false" customHeight="false" outlineLevel="0" collapsed="false">
      <c r="BS63552" s="96" t="n">
        <f aca="false">BR63552-2.5</f>
        <v>-2.5</v>
      </c>
    </row>
    <row r="63553" customFormat="false" ht="12" hidden="false" customHeight="false" outlineLevel="0" collapsed="false">
      <c r="BS63553" s="96" t="n">
        <f aca="false">BR63553-2.5</f>
        <v>-2.5</v>
      </c>
    </row>
    <row r="63554" customFormat="false" ht="12" hidden="false" customHeight="false" outlineLevel="0" collapsed="false">
      <c r="BS63554" s="96" t="n">
        <f aca="false">BR63554-2.5</f>
        <v>-2.5</v>
      </c>
    </row>
    <row r="63555" customFormat="false" ht="12" hidden="false" customHeight="false" outlineLevel="0" collapsed="false">
      <c r="BS63555" s="96" t="n">
        <f aca="false">BR63555-2.5</f>
        <v>-2.5</v>
      </c>
    </row>
    <row r="63556" customFormat="false" ht="12" hidden="false" customHeight="false" outlineLevel="0" collapsed="false">
      <c r="BS63556" s="96" t="n">
        <f aca="false">BR63556-2.5</f>
        <v>-2.5</v>
      </c>
    </row>
    <row r="63557" customFormat="false" ht="12" hidden="false" customHeight="false" outlineLevel="0" collapsed="false">
      <c r="BS63557" s="96" t="n">
        <f aca="false">BR63557-2.5</f>
        <v>-2.5</v>
      </c>
    </row>
    <row r="63558" customFormat="false" ht="12" hidden="false" customHeight="false" outlineLevel="0" collapsed="false">
      <c r="BS63558" s="96" t="n">
        <f aca="false">BR63558-2.5</f>
        <v>-2.5</v>
      </c>
    </row>
    <row r="63559" customFormat="false" ht="12" hidden="false" customHeight="false" outlineLevel="0" collapsed="false">
      <c r="BS63559" s="96" t="n">
        <f aca="false">BR63559-2.5</f>
        <v>-2.5</v>
      </c>
    </row>
    <row r="63560" customFormat="false" ht="12" hidden="false" customHeight="false" outlineLevel="0" collapsed="false">
      <c r="BS63560" s="96" t="n">
        <f aca="false">BR63560-2.5</f>
        <v>-2.5</v>
      </c>
    </row>
    <row r="63561" customFormat="false" ht="12" hidden="false" customHeight="false" outlineLevel="0" collapsed="false">
      <c r="BS63561" s="96" t="n">
        <f aca="false">BR63561-2.5</f>
        <v>-2.5</v>
      </c>
    </row>
    <row r="63562" customFormat="false" ht="12" hidden="false" customHeight="false" outlineLevel="0" collapsed="false">
      <c r="BS63562" s="96" t="n">
        <f aca="false">BR63562-2.5</f>
        <v>-2.5</v>
      </c>
    </row>
    <row r="63563" customFormat="false" ht="12" hidden="false" customHeight="false" outlineLevel="0" collapsed="false">
      <c r="BS63563" s="96" t="n">
        <f aca="false">BR63563-2.5</f>
        <v>-2.5</v>
      </c>
    </row>
    <row r="63564" customFormat="false" ht="12" hidden="false" customHeight="false" outlineLevel="0" collapsed="false">
      <c r="BS63564" s="96" t="n">
        <f aca="false">BR63564-2.5</f>
        <v>-2.5</v>
      </c>
    </row>
    <row r="63565" customFormat="false" ht="12" hidden="false" customHeight="false" outlineLevel="0" collapsed="false">
      <c r="BS63565" s="96" t="n">
        <f aca="false">BR63565-2.5</f>
        <v>-2.5</v>
      </c>
    </row>
    <row r="63566" customFormat="false" ht="12" hidden="false" customHeight="false" outlineLevel="0" collapsed="false">
      <c r="BS63566" s="96" t="n">
        <f aca="false">BR63566-2.5</f>
        <v>-2.5</v>
      </c>
    </row>
    <row r="63567" customFormat="false" ht="12" hidden="false" customHeight="false" outlineLevel="0" collapsed="false">
      <c r="BS63567" s="96" t="n">
        <f aca="false">BR63567-2.5</f>
        <v>-2.5</v>
      </c>
    </row>
    <row r="63568" customFormat="false" ht="12" hidden="false" customHeight="false" outlineLevel="0" collapsed="false">
      <c r="BS63568" s="96" t="n">
        <f aca="false">BR63568-2.5</f>
        <v>-2.5</v>
      </c>
    </row>
    <row r="63569" customFormat="false" ht="12" hidden="false" customHeight="false" outlineLevel="0" collapsed="false">
      <c r="BS63569" s="96" t="n">
        <f aca="false">BR63569-2.5</f>
        <v>-2.5</v>
      </c>
    </row>
    <row r="63570" customFormat="false" ht="12" hidden="false" customHeight="false" outlineLevel="0" collapsed="false">
      <c r="BS63570" s="96" t="n">
        <f aca="false">BR63570-2.5</f>
        <v>-2.5</v>
      </c>
    </row>
    <row r="63571" customFormat="false" ht="12" hidden="false" customHeight="false" outlineLevel="0" collapsed="false">
      <c r="BS63571" s="96" t="n">
        <f aca="false">BR63571-2.5</f>
        <v>-2.5</v>
      </c>
    </row>
    <row r="63572" customFormat="false" ht="12" hidden="false" customHeight="false" outlineLevel="0" collapsed="false">
      <c r="BS63572" s="96" t="n">
        <f aca="false">BR63572-2.5</f>
        <v>-2.5</v>
      </c>
    </row>
    <row r="63573" customFormat="false" ht="12" hidden="false" customHeight="false" outlineLevel="0" collapsed="false">
      <c r="BS63573" s="96" t="n">
        <f aca="false">BR63573-2.5</f>
        <v>-2.5</v>
      </c>
    </row>
    <row r="63574" customFormat="false" ht="12" hidden="false" customHeight="false" outlineLevel="0" collapsed="false">
      <c r="BS63574" s="96" t="n">
        <f aca="false">BR63574-2.5</f>
        <v>-2.5</v>
      </c>
    </row>
    <row r="63575" customFormat="false" ht="12" hidden="false" customHeight="false" outlineLevel="0" collapsed="false">
      <c r="BS63575" s="96" t="n">
        <f aca="false">BR63575-2.5</f>
        <v>-2.5</v>
      </c>
    </row>
    <row r="63576" customFormat="false" ht="12" hidden="false" customHeight="false" outlineLevel="0" collapsed="false">
      <c r="BS63576" s="96" t="n">
        <f aca="false">BR63576-2.5</f>
        <v>-2.5</v>
      </c>
    </row>
    <row r="63577" customFormat="false" ht="12" hidden="false" customHeight="false" outlineLevel="0" collapsed="false">
      <c r="BS63577" s="96" t="n">
        <f aca="false">BR63577-2.5</f>
        <v>-2.5</v>
      </c>
    </row>
    <row r="63578" customFormat="false" ht="12" hidden="false" customHeight="false" outlineLevel="0" collapsed="false">
      <c r="BS63578" s="96" t="n">
        <f aca="false">BR63578-2.5</f>
        <v>-2.5</v>
      </c>
    </row>
    <row r="63579" customFormat="false" ht="12" hidden="false" customHeight="false" outlineLevel="0" collapsed="false">
      <c r="BS63579" s="96" t="n">
        <f aca="false">BR63579-2.5</f>
        <v>-2.5</v>
      </c>
    </row>
    <row r="63580" customFormat="false" ht="12" hidden="false" customHeight="false" outlineLevel="0" collapsed="false">
      <c r="BS63580" s="96" t="n">
        <f aca="false">BR63580-2.5</f>
        <v>-2.5</v>
      </c>
    </row>
    <row r="63581" customFormat="false" ht="12" hidden="false" customHeight="false" outlineLevel="0" collapsed="false">
      <c r="BS63581" s="96" t="n">
        <f aca="false">BR63581-2.5</f>
        <v>-2.5</v>
      </c>
    </row>
    <row r="63582" customFormat="false" ht="12" hidden="false" customHeight="false" outlineLevel="0" collapsed="false">
      <c r="BS63582" s="96" t="n">
        <f aca="false">BR63582-2.5</f>
        <v>-2.5</v>
      </c>
    </row>
    <row r="63583" customFormat="false" ht="12" hidden="false" customHeight="false" outlineLevel="0" collapsed="false">
      <c r="BS63583" s="96" t="n">
        <f aca="false">BR63583-2.5</f>
        <v>-2.5</v>
      </c>
    </row>
    <row r="63584" customFormat="false" ht="12" hidden="false" customHeight="false" outlineLevel="0" collapsed="false">
      <c r="BS63584" s="96" t="n">
        <f aca="false">BR63584-2.5</f>
        <v>-2.5</v>
      </c>
    </row>
    <row r="63585" customFormat="false" ht="12" hidden="false" customHeight="false" outlineLevel="0" collapsed="false">
      <c r="BS63585" s="96" t="n">
        <f aca="false">BR63585-2.5</f>
        <v>-2.5</v>
      </c>
    </row>
    <row r="63586" customFormat="false" ht="12" hidden="false" customHeight="false" outlineLevel="0" collapsed="false">
      <c r="BS63586" s="96" t="n">
        <f aca="false">BR63586-2.5</f>
        <v>-2.5</v>
      </c>
    </row>
    <row r="63587" customFormat="false" ht="12" hidden="false" customHeight="false" outlineLevel="0" collapsed="false">
      <c r="BS63587" s="96" t="n">
        <f aca="false">BR63587-2.5</f>
        <v>-2.5</v>
      </c>
    </row>
    <row r="63588" customFormat="false" ht="12" hidden="false" customHeight="false" outlineLevel="0" collapsed="false">
      <c r="BS63588" s="96" t="n">
        <f aca="false">BR63588-2.5</f>
        <v>-2.5</v>
      </c>
    </row>
    <row r="63589" customFormat="false" ht="12" hidden="false" customHeight="false" outlineLevel="0" collapsed="false">
      <c r="BS63589" s="96" t="n">
        <f aca="false">BR63589-2.5</f>
        <v>-2.5</v>
      </c>
    </row>
    <row r="63590" customFormat="false" ht="12" hidden="false" customHeight="false" outlineLevel="0" collapsed="false">
      <c r="BS63590" s="96" t="n">
        <f aca="false">BR63590-2.5</f>
        <v>-2.5</v>
      </c>
    </row>
    <row r="63591" customFormat="false" ht="12" hidden="false" customHeight="false" outlineLevel="0" collapsed="false">
      <c r="BS63591" s="96" t="n">
        <f aca="false">BR63591-2.5</f>
        <v>-2.5</v>
      </c>
    </row>
    <row r="63592" customFormat="false" ht="12" hidden="false" customHeight="false" outlineLevel="0" collapsed="false">
      <c r="BS63592" s="96" t="n">
        <f aca="false">BR63592-2.5</f>
        <v>-2.5</v>
      </c>
    </row>
    <row r="63593" customFormat="false" ht="12" hidden="false" customHeight="false" outlineLevel="0" collapsed="false">
      <c r="BS63593" s="96" t="n">
        <f aca="false">BR63593-2.5</f>
        <v>-2.5</v>
      </c>
    </row>
    <row r="63594" customFormat="false" ht="12" hidden="false" customHeight="false" outlineLevel="0" collapsed="false">
      <c r="BS63594" s="96" t="n">
        <f aca="false">BR63594-2.5</f>
        <v>-2.5</v>
      </c>
    </row>
    <row r="63595" customFormat="false" ht="12" hidden="false" customHeight="false" outlineLevel="0" collapsed="false">
      <c r="BS63595" s="96" t="n">
        <f aca="false">BR63595-2.5</f>
        <v>-2.5</v>
      </c>
    </row>
    <row r="63596" customFormat="false" ht="12" hidden="false" customHeight="false" outlineLevel="0" collapsed="false">
      <c r="BS63596" s="96" t="n">
        <f aca="false">BR63596-2.5</f>
        <v>-2.5</v>
      </c>
    </row>
    <row r="63597" customFormat="false" ht="12" hidden="false" customHeight="false" outlineLevel="0" collapsed="false">
      <c r="BS63597" s="96" t="n">
        <f aca="false">BR63597-2.5</f>
        <v>-2.5</v>
      </c>
    </row>
    <row r="63598" customFormat="false" ht="12" hidden="false" customHeight="false" outlineLevel="0" collapsed="false">
      <c r="BS63598" s="96" t="n">
        <f aca="false">BR63598-2.5</f>
        <v>-2.5</v>
      </c>
    </row>
    <row r="63599" customFormat="false" ht="12" hidden="false" customHeight="false" outlineLevel="0" collapsed="false">
      <c r="BS63599" s="96" t="n">
        <f aca="false">BR63599-2.5</f>
        <v>-2.5</v>
      </c>
    </row>
    <row r="63600" customFormat="false" ht="12" hidden="false" customHeight="false" outlineLevel="0" collapsed="false">
      <c r="BS63600" s="96" t="n">
        <f aca="false">BR63600-2.5</f>
        <v>-2.5</v>
      </c>
    </row>
    <row r="63601" customFormat="false" ht="12" hidden="false" customHeight="false" outlineLevel="0" collapsed="false">
      <c r="BS63601" s="96" t="n">
        <f aca="false">BR63601-2.5</f>
        <v>-2.5</v>
      </c>
    </row>
    <row r="63602" customFormat="false" ht="12" hidden="false" customHeight="false" outlineLevel="0" collapsed="false">
      <c r="BS63602" s="96" t="n">
        <f aca="false">BR63602-2.5</f>
        <v>-2.5</v>
      </c>
    </row>
    <row r="63603" customFormat="false" ht="12" hidden="false" customHeight="false" outlineLevel="0" collapsed="false">
      <c r="BS63603" s="96" t="n">
        <f aca="false">BR63603-2.5</f>
        <v>-2.5</v>
      </c>
    </row>
    <row r="63604" customFormat="false" ht="12" hidden="false" customHeight="false" outlineLevel="0" collapsed="false">
      <c r="BS63604" s="96" t="n">
        <f aca="false">BR63604-2.5</f>
        <v>-2.5</v>
      </c>
    </row>
    <row r="63605" customFormat="false" ht="12" hidden="false" customHeight="false" outlineLevel="0" collapsed="false">
      <c r="BS63605" s="96" t="n">
        <f aca="false">BR63605-2.5</f>
        <v>-2.5</v>
      </c>
    </row>
    <row r="63606" customFormat="false" ht="12" hidden="false" customHeight="false" outlineLevel="0" collapsed="false">
      <c r="BS63606" s="96" t="n">
        <f aca="false">BR63606-2.5</f>
        <v>-2.5</v>
      </c>
    </row>
    <row r="63607" customFormat="false" ht="12" hidden="false" customHeight="false" outlineLevel="0" collapsed="false">
      <c r="BS63607" s="96" t="n">
        <f aca="false">BR63607-2.5</f>
        <v>-2.5</v>
      </c>
    </row>
    <row r="63608" customFormat="false" ht="12" hidden="false" customHeight="false" outlineLevel="0" collapsed="false">
      <c r="BS63608" s="96" t="n">
        <f aca="false">BR63608-2.5</f>
        <v>-2.5</v>
      </c>
    </row>
    <row r="63609" customFormat="false" ht="12" hidden="false" customHeight="false" outlineLevel="0" collapsed="false">
      <c r="BS63609" s="96" t="n">
        <f aca="false">BR63609-2.5</f>
        <v>-2.5</v>
      </c>
    </row>
    <row r="63610" customFormat="false" ht="12" hidden="false" customHeight="false" outlineLevel="0" collapsed="false">
      <c r="BS63610" s="96" t="n">
        <f aca="false">BR63610-2.5</f>
        <v>-2.5</v>
      </c>
    </row>
    <row r="63611" customFormat="false" ht="12" hidden="false" customHeight="false" outlineLevel="0" collapsed="false">
      <c r="BS63611" s="96" t="n">
        <f aca="false">BR63611-2.5</f>
        <v>-2.5</v>
      </c>
    </row>
    <row r="63612" customFormat="false" ht="12" hidden="false" customHeight="false" outlineLevel="0" collapsed="false">
      <c r="BS63612" s="96" t="n">
        <f aca="false">BR63612-2.5</f>
        <v>-2.5</v>
      </c>
    </row>
    <row r="63613" customFormat="false" ht="12" hidden="false" customHeight="false" outlineLevel="0" collapsed="false">
      <c r="BS63613" s="96" t="n">
        <f aca="false">BR63613-2.5</f>
        <v>-2.5</v>
      </c>
    </row>
    <row r="63614" customFormat="false" ht="12" hidden="false" customHeight="false" outlineLevel="0" collapsed="false">
      <c r="BS63614" s="96" t="n">
        <f aca="false">BR63614-2.5</f>
        <v>-2.5</v>
      </c>
    </row>
    <row r="63615" customFormat="false" ht="12" hidden="false" customHeight="false" outlineLevel="0" collapsed="false">
      <c r="BS63615" s="96" t="n">
        <f aca="false">BR63615-2.5</f>
        <v>-2.5</v>
      </c>
    </row>
    <row r="63616" customFormat="false" ht="12" hidden="false" customHeight="false" outlineLevel="0" collapsed="false">
      <c r="BS63616" s="96" t="n">
        <f aca="false">BR63616-2.5</f>
        <v>-2.5</v>
      </c>
    </row>
    <row r="63617" customFormat="false" ht="12" hidden="false" customHeight="false" outlineLevel="0" collapsed="false">
      <c r="BS63617" s="96" t="n">
        <f aca="false">BR63617-2.5</f>
        <v>-2.5</v>
      </c>
    </row>
    <row r="63618" customFormat="false" ht="12" hidden="false" customHeight="false" outlineLevel="0" collapsed="false">
      <c r="BS63618" s="96" t="n">
        <f aca="false">BR63618-2.5</f>
        <v>-2.5</v>
      </c>
    </row>
    <row r="63619" customFormat="false" ht="12" hidden="false" customHeight="false" outlineLevel="0" collapsed="false">
      <c r="BS63619" s="96" t="n">
        <f aca="false">BR63619-2.5</f>
        <v>-2.5</v>
      </c>
    </row>
    <row r="63620" customFormat="false" ht="12" hidden="false" customHeight="false" outlineLevel="0" collapsed="false">
      <c r="BS63620" s="96" t="n">
        <f aca="false">BR63620-2.5</f>
        <v>-2.5</v>
      </c>
    </row>
    <row r="63621" customFormat="false" ht="12" hidden="false" customHeight="false" outlineLevel="0" collapsed="false">
      <c r="BS63621" s="96" t="n">
        <f aca="false">BR63621-2.5</f>
        <v>-2.5</v>
      </c>
    </row>
    <row r="63622" customFormat="false" ht="12" hidden="false" customHeight="false" outlineLevel="0" collapsed="false">
      <c r="BS63622" s="96" t="n">
        <f aca="false">BR63622-2.5</f>
        <v>-2.5</v>
      </c>
    </row>
    <row r="63623" customFormat="false" ht="12" hidden="false" customHeight="false" outlineLevel="0" collapsed="false">
      <c r="BS63623" s="96" t="n">
        <f aca="false">BR63623-2.5</f>
        <v>-2.5</v>
      </c>
    </row>
    <row r="63624" customFormat="false" ht="12" hidden="false" customHeight="false" outlineLevel="0" collapsed="false">
      <c r="BS63624" s="96" t="n">
        <f aca="false">BR63624-2.5</f>
        <v>-2.5</v>
      </c>
    </row>
    <row r="63625" customFormat="false" ht="12" hidden="false" customHeight="false" outlineLevel="0" collapsed="false">
      <c r="BS63625" s="96" t="n">
        <f aca="false">BR63625-2.5</f>
        <v>-2.5</v>
      </c>
    </row>
    <row r="63626" customFormat="false" ht="12" hidden="false" customHeight="false" outlineLevel="0" collapsed="false">
      <c r="BS63626" s="96" t="n">
        <f aca="false">BR63626-2.5</f>
        <v>-2.5</v>
      </c>
    </row>
    <row r="63627" customFormat="false" ht="12" hidden="false" customHeight="false" outlineLevel="0" collapsed="false">
      <c r="BS63627" s="96" t="n">
        <f aca="false">BR63627-2.5</f>
        <v>-2.5</v>
      </c>
    </row>
    <row r="63628" customFormat="false" ht="12" hidden="false" customHeight="false" outlineLevel="0" collapsed="false">
      <c r="BS63628" s="96" t="n">
        <f aca="false">BR63628-2.5</f>
        <v>-2.5</v>
      </c>
    </row>
    <row r="63629" customFormat="false" ht="12" hidden="false" customHeight="false" outlineLevel="0" collapsed="false">
      <c r="BS63629" s="96" t="n">
        <f aca="false">BR63629-2.5</f>
        <v>-2.5</v>
      </c>
    </row>
    <row r="63630" customFormat="false" ht="12" hidden="false" customHeight="false" outlineLevel="0" collapsed="false">
      <c r="BS63630" s="96" t="n">
        <f aca="false">BR63630-2.5</f>
        <v>-2.5</v>
      </c>
    </row>
    <row r="63631" customFormat="false" ht="12" hidden="false" customHeight="false" outlineLevel="0" collapsed="false">
      <c r="BS63631" s="96" t="n">
        <f aca="false">BR63631-2.5</f>
        <v>-2.5</v>
      </c>
    </row>
    <row r="63632" customFormat="false" ht="12" hidden="false" customHeight="false" outlineLevel="0" collapsed="false">
      <c r="BS63632" s="96" t="n">
        <f aca="false">BR63632-2.5</f>
        <v>-2.5</v>
      </c>
    </row>
    <row r="63633" customFormat="false" ht="12" hidden="false" customHeight="false" outlineLevel="0" collapsed="false">
      <c r="BS63633" s="96" t="n">
        <f aca="false">BR63633-2.5</f>
        <v>-2.5</v>
      </c>
    </row>
    <row r="63634" customFormat="false" ht="12" hidden="false" customHeight="false" outlineLevel="0" collapsed="false">
      <c r="BS63634" s="96" t="n">
        <f aca="false">BR63634-2.5</f>
        <v>-2.5</v>
      </c>
    </row>
    <row r="63635" customFormat="false" ht="12" hidden="false" customHeight="false" outlineLevel="0" collapsed="false">
      <c r="BS63635" s="96" t="n">
        <f aca="false">BR63635-2.5</f>
        <v>-2.5</v>
      </c>
    </row>
    <row r="63636" customFormat="false" ht="12" hidden="false" customHeight="false" outlineLevel="0" collapsed="false">
      <c r="BS63636" s="96" t="n">
        <f aca="false">BR63636-2.5</f>
        <v>-2.5</v>
      </c>
    </row>
    <row r="63637" customFormat="false" ht="12" hidden="false" customHeight="false" outlineLevel="0" collapsed="false">
      <c r="BS63637" s="96" t="n">
        <f aca="false">BR63637-2.5</f>
        <v>-2.5</v>
      </c>
    </row>
    <row r="63638" customFormat="false" ht="12" hidden="false" customHeight="false" outlineLevel="0" collapsed="false">
      <c r="BS63638" s="96" t="n">
        <f aca="false">BR63638-2.5</f>
        <v>-2.5</v>
      </c>
    </row>
    <row r="63639" customFormat="false" ht="12" hidden="false" customHeight="false" outlineLevel="0" collapsed="false">
      <c r="BS63639" s="96" t="n">
        <f aca="false">BR63639-2.5</f>
        <v>-2.5</v>
      </c>
    </row>
    <row r="63640" customFormat="false" ht="12" hidden="false" customHeight="false" outlineLevel="0" collapsed="false">
      <c r="BS63640" s="96" t="n">
        <f aca="false">BR63640-2.5</f>
        <v>-2.5</v>
      </c>
    </row>
    <row r="63641" customFormat="false" ht="12" hidden="false" customHeight="false" outlineLevel="0" collapsed="false">
      <c r="BS63641" s="96" t="n">
        <f aca="false">BR63641-2.5</f>
        <v>-2.5</v>
      </c>
    </row>
    <row r="63642" customFormat="false" ht="12" hidden="false" customHeight="false" outlineLevel="0" collapsed="false">
      <c r="BS63642" s="96" t="n">
        <f aca="false">BR63642-2.5</f>
        <v>-2.5</v>
      </c>
    </row>
    <row r="63643" customFormat="false" ht="12" hidden="false" customHeight="false" outlineLevel="0" collapsed="false">
      <c r="BS63643" s="96" t="n">
        <f aca="false">BR63643-2.5</f>
        <v>-2.5</v>
      </c>
    </row>
    <row r="63644" customFormat="false" ht="12" hidden="false" customHeight="false" outlineLevel="0" collapsed="false">
      <c r="BS63644" s="96" t="n">
        <f aca="false">BR63644-2.5</f>
        <v>-2.5</v>
      </c>
    </row>
    <row r="63645" customFormat="false" ht="12" hidden="false" customHeight="false" outlineLevel="0" collapsed="false">
      <c r="BS63645" s="96" t="n">
        <f aca="false">BR63645-2.5</f>
        <v>-2.5</v>
      </c>
    </row>
    <row r="63646" customFormat="false" ht="12" hidden="false" customHeight="false" outlineLevel="0" collapsed="false">
      <c r="BS63646" s="96" t="n">
        <f aca="false">BR63646-2.5</f>
        <v>-2.5</v>
      </c>
    </row>
    <row r="63647" customFormat="false" ht="12" hidden="false" customHeight="false" outlineLevel="0" collapsed="false">
      <c r="BS63647" s="96" t="n">
        <f aca="false">BR63647-2.5</f>
        <v>-2.5</v>
      </c>
    </row>
    <row r="63648" customFormat="false" ht="12" hidden="false" customHeight="false" outlineLevel="0" collapsed="false">
      <c r="BS63648" s="96" t="n">
        <f aca="false">BR63648-2.5</f>
        <v>-2.5</v>
      </c>
    </row>
    <row r="63649" customFormat="false" ht="12" hidden="false" customHeight="false" outlineLevel="0" collapsed="false">
      <c r="BS63649" s="96" t="n">
        <f aca="false">BR63649-2.5</f>
        <v>-2.5</v>
      </c>
    </row>
    <row r="63650" customFormat="false" ht="12" hidden="false" customHeight="false" outlineLevel="0" collapsed="false">
      <c r="BS63650" s="96" t="n">
        <f aca="false">BR63650-2.5</f>
        <v>-2.5</v>
      </c>
    </row>
    <row r="63651" customFormat="false" ht="12" hidden="false" customHeight="false" outlineLevel="0" collapsed="false">
      <c r="BS63651" s="96" t="n">
        <f aca="false">BR63651-2.5</f>
        <v>-2.5</v>
      </c>
    </row>
    <row r="63652" customFormat="false" ht="12" hidden="false" customHeight="false" outlineLevel="0" collapsed="false">
      <c r="BS63652" s="96" t="n">
        <f aca="false">BR63652-2.5</f>
        <v>-2.5</v>
      </c>
    </row>
    <row r="63653" customFormat="false" ht="12" hidden="false" customHeight="false" outlineLevel="0" collapsed="false">
      <c r="BS63653" s="96" t="n">
        <f aca="false">BR63653-2.5</f>
        <v>-2.5</v>
      </c>
    </row>
    <row r="63654" customFormat="false" ht="12" hidden="false" customHeight="false" outlineLevel="0" collapsed="false">
      <c r="BS63654" s="96" t="n">
        <f aca="false">BR63654-2.5</f>
        <v>-2.5</v>
      </c>
    </row>
    <row r="63655" customFormat="false" ht="12" hidden="false" customHeight="false" outlineLevel="0" collapsed="false">
      <c r="BS63655" s="96" t="n">
        <f aca="false">BR63655-2.5</f>
        <v>-2.5</v>
      </c>
    </row>
    <row r="63656" customFormat="false" ht="12" hidden="false" customHeight="false" outlineLevel="0" collapsed="false">
      <c r="BS63656" s="96" t="n">
        <f aca="false">BR63656-2.5</f>
        <v>-2.5</v>
      </c>
    </row>
    <row r="63657" customFormat="false" ht="12" hidden="false" customHeight="false" outlineLevel="0" collapsed="false">
      <c r="BS63657" s="96" t="n">
        <f aca="false">BR63657-2.5</f>
        <v>-2.5</v>
      </c>
    </row>
    <row r="63658" customFormat="false" ht="12" hidden="false" customHeight="false" outlineLevel="0" collapsed="false">
      <c r="BS63658" s="96" t="n">
        <f aca="false">BR63658-2.5</f>
        <v>-2.5</v>
      </c>
    </row>
    <row r="63659" customFormat="false" ht="12" hidden="false" customHeight="false" outlineLevel="0" collapsed="false">
      <c r="BS63659" s="96" t="n">
        <f aca="false">BR63659-2.5</f>
        <v>-2.5</v>
      </c>
    </row>
    <row r="63660" customFormat="false" ht="12" hidden="false" customHeight="false" outlineLevel="0" collapsed="false">
      <c r="BS63660" s="96" t="n">
        <f aca="false">BR63660-2.5</f>
        <v>-2.5</v>
      </c>
    </row>
    <row r="63661" customFormat="false" ht="12" hidden="false" customHeight="false" outlineLevel="0" collapsed="false">
      <c r="BS63661" s="96" t="n">
        <f aca="false">BR63661-2.5</f>
        <v>-2.5</v>
      </c>
    </row>
    <row r="63662" customFormat="false" ht="12" hidden="false" customHeight="false" outlineLevel="0" collapsed="false">
      <c r="BS63662" s="96" t="n">
        <f aca="false">BR63662-2.5</f>
        <v>-2.5</v>
      </c>
    </row>
    <row r="63663" customFormat="false" ht="12" hidden="false" customHeight="false" outlineLevel="0" collapsed="false">
      <c r="BS63663" s="96" t="n">
        <f aca="false">BR63663-2.5</f>
        <v>-2.5</v>
      </c>
    </row>
    <row r="63664" customFormat="false" ht="12" hidden="false" customHeight="false" outlineLevel="0" collapsed="false">
      <c r="BS63664" s="96" t="n">
        <f aca="false">BR63664-2.5</f>
        <v>-2.5</v>
      </c>
    </row>
    <row r="63665" customFormat="false" ht="12" hidden="false" customHeight="false" outlineLevel="0" collapsed="false">
      <c r="BS63665" s="96" t="n">
        <f aca="false">BR63665-2.5</f>
        <v>-2.5</v>
      </c>
    </row>
    <row r="63666" customFormat="false" ht="12" hidden="false" customHeight="false" outlineLevel="0" collapsed="false">
      <c r="BS63666" s="96" t="n">
        <f aca="false">BR63666-2.5</f>
        <v>-2.5</v>
      </c>
    </row>
    <row r="63667" customFormat="false" ht="12" hidden="false" customHeight="false" outlineLevel="0" collapsed="false">
      <c r="BS63667" s="96" t="n">
        <f aca="false">BR63667-2.5</f>
        <v>-2.5</v>
      </c>
    </row>
    <row r="63668" customFormat="false" ht="12" hidden="false" customHeight="false" outlineLevel="0" collapsed="false">
      <c r="BS63668" s="96" t="n">
        <f aca="false">BR63668-2.5</f>
        <v>-2.5</v>
      </c>
    </row>
    <row r="63669" customFormat="false" ht="12" hidden="false" customHeight="false" outlineLevel="0" collapsed="false">
      <c r="BS63669" s="96" t="n">
        <f aca="false">BR63669-2.5</f>
        <v>-2.5</v>
      </c>
    </row>
    <row r="63670" customFormat="false" ht="12" hidden="false" customHeight="false" outlineLevel="0" collapsed="false">
      <c r="BS63670" s="96" t="n">
        <f aca="false">BR63670-2.5</f>
        <v>-2.5</v>
      </c>
    </row>
    <row r="63671" customFormat="false" ht="12" hidden="false" customHeight="false" outlineLevel="0" collapsed="false">
      <c r="BS63671" s="96" t="n">
        <f aca="false">BR63671-2.5</f>
        <v>-2.5</v>
      </c>
    </row>
    <row r="63672" customFormat="false" ht="12" hidden="false" customHeight="false" outlineLevel="0" collapsed="false">
      <c r="BS63672" s="96" t="n">
        <f aca="false">BR63672-2.5</f>
        <v>-2.5</v>
      </c>
    </row>
    <row r="63673" customFormat="false" ht="12" hidden="false" customHeight="false" outlineLevel="0" collapsed="false">
      <c r="BS63673" s="96" t="n">
        <f aca="false">BR63673-2.5</f>
        <v>-2.5</v>
      </c>
    </row>
    <row r="63674" customFormat="false" ht="12" hidden="false" customHeight="false" outlineLevel="0" collapsed="false">
      <c r="BS63674" s="96" t="n">
        <f aca="false">BR63674-2.5</f>
        <v>-2.5</v>
      </c>
    </row>
    <row r="63675" customFormat="false" ht="12" hidden="false" customHeight="false" outlineLevel="0" collapsed="false">
      <c r="BS63675" s="96" t="n">
        <f aca="false">BR63675-2.5</f>
        <v>-2.5</v>
      </c>
    </row>
    <row r="63676" customFormat="false" ht="12" hidden="false" customHeight="false" outlineLevel="0" collapsed="false">
      <c r="BS63676" s="96" t="n">
        <f aca="false">BR63676-2.5</f>
        <v>-2.5</v>
      </c>
    </row>
    <row r="63677" customFormat="false" ht="12" hidden="false" customHeight="false" outlineLevel="0" collapsed="false">
      <c r="BS63677" s="96" t="n">
        <f aca="false">BR63677-2.5</f>
        <v>-2.5</v>
      </c>
    </row>
    <row r="63678" customFormat="false" ht="12" hidden="false" customHeight="false" outlineLevel="0" collapsed="false">
      <c r="BS63678" s="96" t="n">
        <f aca="false">BR63678-2.5</f>
        <v>-2.5</v>
      </c>
    </row>
    <row r="63679" customFormat="false" ht="12" hidden="false" customHeight="false" outlineLevel="0" collapsed="false">
      <c r="BS63679" s="96" t="n">
        <f aca="false">BR63679-2.5</f>
        <v>-2.5</v>
      </c>
    </row>
    <row r="63680" customFormat="false" ht="12" hidden="false" customHeight="false" outlineLevel="0" collapsed="false">
      <c r="BS63680" s="96" t="n">
        <f aca="false">BR63680-2.5</f>
        <v>-2.5</v>
      </c>
    </row>
    <row r="63681" customFormat="false" ht="12" hidden="false" customHeight="false" outlineLevel="0" collapsed="false">
      <c r="BS63681" s="96" t="n">
        <f aca="false">BR63681-2.5</f>
        <v>-2.5</v>
      </c>
    </row>
    <row r="63682" customFormat="false" ht="12" hidden="false" customHeight="false" outlineLevel="0" collapsed="false">
      <c r="BS63682" s="96" t="n">
        <f aca="false">BR63682-2.5</f>
        <v>-2.5</v>
      </c>
    </row>
    <row r="63683" customFormat="false" ht="12" hidden="false" customHeight="false" outlineLevel="0" collapsed="false">
      <c r="BS63683" s="96" t="n">
        <f aca="false">BR63683-2.5</f>
        <v>-2.5</v>
      </c>
    </row>
    <row r="63684" customFormat="false" ht="12" hidden="false" customHeight="false" outlineLevel="0" collapsed="false">
      <c r="BS63684" s="96" t="n">
        <f aca="false">BR63684-2.5</f>
        <v>-2.5</v>
      </c>
    </row>
    <row r="63685" customFormat="false" ht="12" hidden="false" customHeight="false" outlineLevel="0" collapsed="false">
      <c r="BS63685" s="96" t="n">
        <f aca="false">BR63685-2.5</f>
        <v>-2.5</v>
      </c>
    </row>
    <row r="63686" customFormat="false" ht="12" hidden="false" customHeight="false" outlineLevel="0" collapsed="false">
      <c r="BS63686" s="96" t="n">
        <f aca="false">BR63686-2.5</f>
        <v>-2.5</v>
      </c>
    </row>
    <row r="63687" customFormat="false" ht="12" hidden="false" customHeight="false" outlineLevel="0" collapsed="false">
      <c r="BS63687" s="96" t="n">
        <f aca="false">BR63687-2.5</f>
        <v>-2.5</v>
      </c>
    </row>
    <row r="63688" customFormat="false" ht="12" hidden="false" customHeight="false" outlineLevel="0" collapsed="false">
      <c r="BS63688" s="96" t="n">
        <f aca="false">BR63688-2.5</f>
        <v>-2.5</v>
      </c>
    </row>
    <row r="63689" customFormat="false" ht="12" hidden="false" customHeight="false" outlineLevel="0" collapsed="false">
      <c r="BS63689" s="96" t="n">
        <f aca="false">BR63689-2.5</f>
        <v>-2.5</v>
      </c>
    </row>
    <row r="63690" customFormat="false" ht="12" hidden="false" customHeight="false" outlineLevel="0" collapsed="false">
      <c r="BS63690" s="96" t="n">
        <f aca="false">BR63690-2.5</f>
        <v>-2.5</v>
      </c>
    </row>
    <row r="63691" customFormat="false" ht="12" hidden="false" customHeight="false" outlineLevel="0" collapsed="false">
      <c r="BS63691" s="96" t="n">
        <f aca="false">BR63691-2.5</f>
        <v>-2.5</v>
      </c>
    </row>
    <row r="63692" customFormat="false" ht="12" hidden="false" customHeight="false" outlineLevel="0" collapsed="false">
      <c r="BS63692" s="96" t="n">
        <f aca="false">BR63692-2.5</f>
        <v>-2.5</v>
      </c>
    </row>
    <row r="63693" customFormat="false" ht="12" hidden="false" customHeight="false" outlineLevel="0" collapsed="false">
      <c r="BS63693" s="96" t="n">
        <f aca="false">BR63693-2.5</f>
        <v>-2.5</v>
      </c>
    </row>
    <row r="63694" customFormat="false" ht="12" hidden="false" customHeight="false" outlineLevel="0" collapsed="false">
      <c r="BS63694" s="96" t="n">
        <f aca="false">BR63694-2.5</f>
        <v>-2.5</v>
      </c>
    </row>
    <row r="63695" customFormat="false" ht="12" hidden="false" customHeight="false" outlineLevel="0" collapsed="false">
      <c r="BS63695" s="96" t="n">
        <f aca="false">BR63695-2.5</f>
        <v>-2.5</v>
      </c>
    </row>
    <row r="63696" customFormat="false" ht="12" hidden="false" customHeight="false" outlineLevel="0" collapsed="false">
      <c r="BS63696" s="96" t="n">
        <f aca="false">BR63696-2.5</f>
        <v>-2.5</v>
      </c>
    </row>
    <row r="63697" customFormat="false" ht="12" hidden="false" customHeight="false" outlineLevel="0" collapsed="false">
      <c r="BS63697" s="96" t="n">
        <f aca="false">BR63697-2.5</f>
        <v>-2.5</v>
      </c>
    </row>
    <row r="63698" customFormat="false" ht="12" hidden="false" customHeight="false" outlineLevel="0" collapsed="false">
      <c r="BS63698" s="96" t="n">
        <f aca="false">BR63698-2.5</f>
        <v>-2.5</v>
      </c>
    </row>
    <row r="63699" customFormat="false" ht="12" hidden="false" customHeight="false" outlineLevel="0" collapsed="false">
      <c r="BS63699" s="96" t="n">
        <f aca="false">BR63699-2.5</f>
        <v>-2.5</v>
      </c>
    </row>
    <row r="63700" customFormat="false" ht="12" hidden="false" customHeight="false" outlineLevel="0" collapsed="false">
      <c r="BS63700" s="96" t="n">
        <f aca="false">BR63700-2.5</f>
        <v>-2.5</v>
      </c>
    </row>
    <row r="63701" customFormat="false" ht="12" hidden="false" customHeight="false" outlineLevel="0" collapsed="false">
      <c r="BS63701" s="96" t="n">
        <f aca="false">BR63701-2.5</f>
        <v>-2.5</v>
      </c>
    </row>
    <row r="63702" customFormat="false" ht="12" hidden="false" customHeight="false" outlineLevel="0" collapsed="false">
      <c r="BS63702" s="96" t="n">
        <f aca="false">BR63702-2.5</f>
        <v>-2.5</v>
      </c>
    </row>
    <row r="63703" customFormat="false" ht="12" hidden="false" customHeight="false" outlineLevel="0" collapsed="false">
      <c r="BS63703" s="96" t="n">
        <f aca="false">BR63703-2.5</f>
        <v>-2.5</v>
      </c>
    </row>
    <row r="63704" customFormat="false" ht="12" hidden="false" customHeight="false" outlineLevel="0" collapsed="false">
      <c r="BS63704" s="96" t="n">
        <f aca="false">BR63704-2.5</f>
        <v>-2.5</v>
      </c>
    </row>
    <row r="63705" customFormat="false" ht="12" hidden="false" customHeight="false" outlineLevel="0" collapsed="false">
      <c r="BS63705" s="96" t="n">
        <f aca="false">BR63705-2.5</f>
        <v>-2.5</v>
      </c>
    </row>
    <row r="63706" customFormat="false" ht="12" hidden="false" customHeight="false" outlineLevel="0" collapsed="false">
      <c r="BS63706" s="96" t="n">
        <f aca="false">BR63706-2.5</f>
        <v>-2.5</v>
      </c>
    </row>
    <row r="63707" customFormat="false" ht="12" hidden="false" customHeight="false" outlineLevel="0" collapsed="false">
      <c r="BS63707" s="96" t="n">
        <f aca="false">BR63707-2.5</f>
        <v>-2.5</v>
      </c>
    </row>
    <row r="63708" customFormat="false" ht="12" hidden="false" customHeight="false" outlineLevel="0" collapsed="false">
      <c r="BS63708" s="96" t="n">
        <f aca="false">BR63708-2.5</f>
        <v>-2.5</v>
      </c>
    </row>
    <row r="63709" customFormat="false" ht="12" hidden="false" customHeight="false" outlineLevel="0" collapsed="false">
      <c r="BS63709" s="96" t="n">
        <f aca="false">BR63709-2.5</f>
        <v>-2.5</v>
      </c>
    </row>
    <row r="63710" customFormat="false" ht="12" hidden="false" customHeight="false" outlineLevel="0" collapsed="false">
      <c r="BS63710" s="96" t="n">
        <f aca="false">BR63710-2.5</f>
        <v>-2.5</v>
      </c>
    </row>
    <row r="63711" customFormat="false" ht="12" hidden="false" customHeight="false" outlineLevel="0" collapsed="false">
      <c r="BS63711" s="96" t="n">
        <f aca="false">BR63711-2.5</f>
        <v>-2.5</v>
      </c>
    </row>
    <row r="63712" customFormat="false" ht="12" hidden="false" customHeight="false" outlineLevel="0" collapsed="false">
      <c r="BS63712" s="96" t="n">
        <f aca="false">BR63712-2.5</f>
        <v>-2.5</v>
      </c>
    </row>
    <row r="63713" customFormat="false" ht="12" hidden="false" customHeight="false" outlineLevel="0" collapsed="false">
      <c r="BS63713" s="96" t="n">
        <f aca="false">BR63713-2.5</f>
        <v>-2.5</v>
      </c>
    </row>
    <row r="63714" customFormat="false" ht="12" hidden="false" customHeight="false" outlineLevel="0" collapsed="false">
      <c r="BS63714" s="96" t="n">
        <f aca="false">BR63714-2.5</f>
        <v>-2.5</v>
      </c>
    </row>
    <row r="63715" customFormat="false" ht="12" hidden="false" customHeight="false" outlineLevel="0" collapsed="false">
      <c r="BS63715" s="96" t="n">
        <f aca="false">BR63715-2.5</f>
        <v>-2.5</v>
      </c>
    </row>
    <row r="63716" customFormat="false" ht="12" hidden="false" customHeight="false" outlineLevel="0" collapsed="false">
      <c r="BS63716" s="96" t="n">
        <f aca="false">BR63716-2.5</f>
        <v>-2.5</v>
      </c>
    </row>
    <row r="63717" customFormat="false" ht="12" hidden="false" customHeight="false" outlineLevel="0" collapsed="false">
      <c r="BS63717" s="96" t="n">
        <f aca="false">BR63717-2.5</f>
        <v>-2.5</v>
      </c>
    </row>
    <row r="63718" customFormat="false" ht="12" hidden="false" customHeight="false" outlineLevel="0" collapsed="false">
      <c r="BS63718" s="96" t="n">
        <f aca="false">BR63718-2.5</f>
        <v>-2.5</v>
      </c>
    </row>
    <row r="63719" customFormat="false" ht="12" hidden="false" customHeight="false" outlineLevel="0" collapsed="false">
      <c r="BS63719" s="96" t="n">
        <f aca="false">BR63719-2.5</f>
        <v>-2.5</v>
      </c>
    </row>
    <row r="63720" customFormat="false" ht="12" hidden="false" customHeight="false" outlineLevel="0" collapsed="false">
      <c r="BS63720" s="96" t="n">
        <f aca="false">BR63720-2.5</f>
        <v>-2.5</v>
      </c>
    </row>
    <row r="63721" customFormat="false" ht="12" hidden="false" customHeight="false" outlineLevel="0" collapsed="false">
      <c r="BS63721" s="96" t="n">
        <f aca="false">BR63721-2.5</f>
        <v>-2.5</v>
      </c>
    </row>
    <row r="63722" customFormat="false" ht="12" hidden="false" customHeight="false" outlineLevel="0" collapsed="false">
      <c r="BS63722" s="96" t="n">
        <f aca="false">BR63722-2.5</f>
        <v>-2.5</v>
      </c>
    </row>
    <row r="63723" customFormat="false" ht="12" hidden="false" customHeight="false" outlineLevel="0" collapsed="false">
      <c r="BS63723" s="96" t="n">
        <f aca="false">BR63723-2.5</f>
        <v>-2.5</v>
      </c>
    </row>
    <row r="63724" customFormat="false" ht="12" hidden="false" customHeight="false" outlineLevel="0" collapsed="false">
      <c r="BS63724" s="96" t="n">
        <f aca="false">BR63724-2.5</f>
        <v>-2.5</v>
      </c>
    </row>
    <row r="63725" customFormat="false" ht="12" hidden="false" customHeight="false" outlineLevel="0" collapsed="false">
      <c r="BS63725" s="96" t="n">
        <f aca="false">BR63725-2.5</f>
        <v>-2.5</v>
      </c>
    </row>
    <row r="63726" customFormat="false" ht="12" hidden="false" customHeight="false" outlineLevel="0" collapsed="false">
      <c r="BS63726" s="96" t="n">
        <f aca="false">BR63726-2.5</f>
        <v>-2.5</v>
      </c>
    </row>
    <row r="63727" customFormat="false" ht="12" hidden="false" customHeight="false" outlineLevel="0" collapsed="false">
      <c r="BS63727" s="96" t="n">
        <f aca="false">BR63727-2.5</f>
        <v>-2.5</v>
      </c>
    </row>
    <row r="63728" customFormat="false" ht="12" hidden="false" customHeight="false" outlineLevel="0" collapsed="false">
      <c r="BS63728" s="96" t="n">
        <f aca="false">BR63728-2.5</f>
        <v>-2.5</v>
      </c>
    </row>
    <row r="63729" customFormat="false" ht="12" hidden="false" customHeight="false" outlineLevel="0" collapsed="false">
      <c r="BS63729" s="96" t="n">
        <f aca="false">BR63729-2.5</f>
        <v>-2.5</v>
      </c>
    </row>
    <row r="63730" customFormat="false" ht="12" hidden="false" customHeight="false" outlineLevel="0" collapsed="false">
      <c r="BS63730" s="96" t="n">
        <f aca="false">BR63730-2.5</f>
        <v>-2.5</v>
      </c>
    </row>
    <row r="63731" customFormat="false" ht="12" hidden="false" customHeight="false" outlineLevel="0" collapsed="false">
      <c r="BS63731" s="96" t="n">
        <f aca="false">BR63731-2.5</f>
        <v>-2.5</v>
      </c>
    </row>
    <row r="63732" customFormat="false" ht="12" hidden="false" customHeight="false" outlineLevel="0" collapsed="false">
      <c r="BS63732" s="96" t="n">
        <f aca="false">BR63732-2.5</f>
        <v>-2.5</v>
      </c>
    </row>
    <row r="63733" customFormat="false" ht="12" hidden="false" customHeight="false" outlineLevel="0" collapsed="false">
      <c r="BS63733" s="96" t="n">
        <f aca="false">BR63733-2.5</f>
        <v>-2.5</v>
      </c>
    </row>
    <row r="63734" customFormat="false" ht="12" hidden="false" customHeight="false" outlineLevel="0" collapsed="false">
      <c r="BS63734" s="96" t="n">
        <f aca="false">BR63734-2.5</f>
        <v>-2.5</v>
      </c>
    </row>
    <row r="63735" customFormat="false" ht="12" hidden="false" customHeight="false" outlineLevel="0" collapsed="false">
      <c r="BS63735" s="96" t="n">
        <f aca="false">BR63735-2.5</f>
        <v>-2.5</v>
      </c>
    </row>
    <row r="63736" customFormat="false" ht="12" hidden="false" customHeight="false" outlineLevel="0" collapsed="false">
      <c r="BS63736" s="96" t="n">
        <f aca="false">BR63736-2.5</f>
        <v>-2.5</v>
      </c>
    </row>
    <row r="63737" customFormat="false" ht="12" hidden="false" customHeight="false" outlineLevel="0" collapsed="false">
      <c r="BS63737" s="96" t="n">
        <f aca="false">BR63737-2.5</f>
        <v>-2.5</v>
      </c>
    </row>
    <row r="63738" customFormat="false" ht="12" hidden="false" customHeight="false" outlineLevel="0" collapsed="false">
      <c r="BS63738" s="96" t="n">
        <f aca="false">BR63738-2.5</f>
        <v>-2.5</v>
      </c>
    </row>
    <row r="63739" customFormat="false" ht="12" hidden="false" customHeight="false" outlineLevel="0" collapsed="false">
      <c r="BS63739" s="96" t="n">
        <f aca="false">BR63739-2.5</f>
        <v>-2.5</v>
      </c>
    </row>
    <row r="63740" customFormat="false" ht="12" hidden="false" customHeight="false" outlineLevel="0" collapsed="false">
      <c r="BS63740" s="96" t="n">
        <f aca="false">BR63740-2.5</f>
        <v>-2.5</v>
      </c>
    </row>
    <row r="63741" customFormat="false" ht="12" hidden="false" customHeight="false" outlineLevel="0" collapsed="false">
      <c r="BS63741" s="96" t="n">
        <f aca="false">BR63741-2.5</f>
        <v>-2.5</v>
      </c>
    </row>
    <row r="63742" customFormat="false" ht="12" hidden="false" customHeight="false" outlineLevel="0" collapsed="false">
      <c r="BS63742" s="96" t="n">
        <f aca="false">BR63742-2.5</f>
        <v>-2.5</v>
      </c>
    </row>
    <row r="63743" customFormat="false" ht="12" hidden="false" customHeight="false" outlineLevel="0" collapsed="false">
      <c r="BS63743" s="96" t="n">
        <f aca="false">BR63743-2.5</f>
        <v>-2.5</v>
      </c>
    </row>
    <row r="63744" customFormat="false" ht="12" hidden="false" customHeight="false" outlineLevel="0" collapsed="false">
      <c r="BS63744" s="96" t="n">
        <f aca="false">BR63744-2.5</f>
        <v>-2.5</v>
      </c>
    </row>
    <row r="63745" customFormat="false" ht="12" hidden="false" customHeight="false" outlineLevel="0" collapsed="false">
      <c r="BS63745" s="96" t="n">
        <f aca="false">BR63745-2.5</f>
        <v>-2.5</v>
      </c>
    </row>
    <row r="63746" customFormat="false" ht="12" hidden="false" customHeight="false" outlineLevel="0" collapsed="false">
      <c r="BS63746" s="96" t="n">
        <f aca="false">BR63746-2.5</f>
        <v>-2.5</v>
      </c>
    </row>
    <row r="63747" customFormat="false" ht="12" hidden="false" customHeight="false" outlineLevel="0" collapsed="false">
      <c r="BS63747" s="96" t="n">
        <f aca="false">BR63747-2.5</f>
        <v>-2.5</v>
      </c>
    </row>
    <row r="63748" customFormat="false" ht="12" hidden="false" customHeight="false" outlineLevel="0" collapsed="false">
      <c r="BS63748" s="96" t="n">
        <f aca="false">BR63748-2.5</f>
        <v>-2.5</v>
      </c>
    </row>
    <row r="63749" customFormat="false" ht="12" hidden="false" customHeight="false" outlineLevel="0" collapsed="false">
      <c r="BS63749" s="96" t="n">
        <f aca="false">BR63749-2.5</f>
        <v>-2.5</v>
      </c>
    </row>
    <row r="63750" customFormat="false" ht="12" hidden="false" customHeight="false" outlineLevel="0" collapsed="false">
      <c r="BS63750" s="96" t="n">
        <f aca="false">BR63750-2.5</f>
        <v>-2.5</v>
      </c>
    </row>
    <row r="63751" customFormat="false" ht="12" hidden="false" customHeight="false" outlineLevel="0" collapsed="false">
      <c r="BS63751" s="96" t="n">
        <f aca="false">BR63751-2.5</f>
        <v>-2.5</v>
      </c>
    </row>
    <row r="63752" customFormat="false" ht="12" hidden="false" customHeight="false" outlineLevel="0" collapsed="false">
      <c r="BS63752" s="96" t="n">
        <f aca="false">BR63752-2.5</f>
        <v>-2.5</v>
      </c>
    </row>
    <row r="63753" customFormat="false" ht="12" hidden="false" customHeight="false" outlineLevel="0" collapsed="false">
      <c r="BS63753" s="96" t="n">
        <f aca="false">BR63753-2.5</f>
        <v>-2.5</v>
      </c>
    </row>
    <row r="63754" customFormat="false" ht="12" hidden="false" customHeight="false" outlineLevel="0" collapsed="false">
      <c r="BS63754" s="96" t="n">
        <f aca="false">BR63754-2.5</f>
        <v>-2.5</v>
      </c>
    </row>
    <row r="63755" customFormat="false" ht="12" hidden="false" customHeight="false" outlineLevel="0" collapsed="false">
      <c r="BS63755" s="96" t="n">
        <f aca="false">BR63755-2.5</f>
        <v>-2.5</v>
      </c>
    </row>
    <row r="63756" customFormat="false" ht="12" hidden="false" customHeight="false" outlineLevel="0" collapsed="false">
      <c r="BS63756" s="96" t="n">
        <f aca="false">BR63756-2.5</f>
        <v>-2.5</v>
      </c>
    </row>
    <row r="63757" customFormat="false" ht="12" hidden="false" customHeight="false" outlineLevel="0" collapsed="false">
      <c r="BS63757" s="96" t="n">
        <f aca="false">BR63757-2.5</f>
        <v>-2.5</v>
      </c>
    </row>
    <row r="63758" customFormat="false" ht="12" hidden="false" customHeight="false" outlineLevel="0" collapsed="false">
      <c r="BS63758" s="96" t="n">
        <f aca="false">BR63758-2.5</f>
        <v>-2.5</v>
      </c>
    </row>
    <row r="63759" customFormat="false" ht="12" hidden="false" customHeight="false" outlineLevel="0" collapsed="false">
      <c r="BS63759" s="96" t="n">
        <f aca="false">BR63759-2.5</f>
        <v>-2.5</v>
      </c>
    </row>
    <row r="63760" customFormat="false" ht="12" hidden="false" customHeight="false" outlineLevel="0" collapsed="false">
      <c r="BS63760" s="96" t="n">
        <f aca="false">BR63760-2.5</f>
        <v>-2.5</v>
      </c>
    </row>
    <row r="63761" customFormat="false" ht="12" hidden="false" customHeight="false" outlineLevel="0" collapsed="false">
      <c r="BS63761" s="96" t="n">
        <f aca="false">BR63761-2.5</f>
        <v>-2.5</v>
      </c>
    </row>
    <row r="63762" customFormat="false" ht="12" hidden="false" customHeight="false" outlineLevel="0" collapsed="false">
      <c r="BS63762" s="96" t="n">
        <f aca="false">BR63762-2.5</f>
        <v>-2.5</v>
      </c>
    </row>
    <row r="63763" customFormat="false" ht="12" hidden="false" customHeight="false" outlineLevel="0" collapsed="false">
      <c r="BS63763" s="96" t="n">
        <f aca="false">BR63763-2.5</f>
        <v>-2.5</v>
      </c>
    </row>
    <row r="63764" customFormat="false" ht="12" hidden="false" customHeight="false" outlineLevel="0" collapsed="false">
      <c r="BS63764" s="96" t="n">
        <f aca="false">BR63764-2.5</f>
        <v>-2.5</v>
      </c>
    </row>
    <row r="63765" customFormat="false" ht="12" hidden="false" customHeight="false" outlineLevel="0" collapsed="false">
      <c r="BS63765" s="96" t="n">
        <f aca="false">BR63765-2.5</f>
        <v>-2.5</v>
      </c>
    </row>
    <row r="63766" customFormat="false" ht="12" hidden="false" customHeight="false" outlineLevel="0" collapsed="false">
      <c r="BS63766" s="96" t="n">
        <f aca="false">BR63766-2.5</f>
        <v>-2.5</v>
      </c>
    </row>
    <row r="63767" customFormat="false" ht="12" hidden="false" customHeight="false" outlineLevel="0" collapsed="false">
      <c r="BS63767" s="96" t="n">
        <f aca="false">BR63767-2.5</f>
        <v>-2.5</v>
      </c>
    </row>
    <row r="63768" customFormat="false" ht="12" hidden="false" customHeight="false" outlineLevel="0" collapsed="false">
      <c r="BS63768" s="96" t="n">
        <f aca="false">BR63768-2.5</f>
        <v>-2.5</v>
      </c>
    </row>
    <row r="63769" customFormat="false" ht="12" hidden="false" customHeight="false" outlineLevel="0" collapsed="false">
      <c r="BS63769" s="96" t="n">
        <f aca="false">BR63769-2.5</f>
        <v>-2.5</v>
      </c>
    </row>
    <row r="63770" customFormat="false" ht="12" hidden="false" customHeight="false" outlineLevel="0" collapsed="false">
      <c r="BS63770" s="96" t="n">
        <f aca="false">BR63770-2.5</f>
        <v>-2.5</v>
      </c>
    </row>
    <row r="63771" customFormat="false" ht="12" hidden="false" customHeight="false" outlineLevel="0" collapsed="false">
      <c r="BS63771" s="96" t="n">
        <f aca="false">BR63771-2.5</f>
        <v>-2.5</v>
      </c>
    </row>
    <row r="63772" customFormat="false" ht="12" hidden="false" customHeight="false" outlineLevel="0" collapsed="false">
      <c r="BS63772" s="96" t="n">
        <f aca="false">BR63772-2.5</f>
        <v>-2.5</v>
      </c>
    </row>
    <row r="63773" customFormat="false" ht="12" hidden="false" customHeight="false" outlineLevel="0" collapsed="false">
      <c r="BS63773" s="96" t="n">
        <f aca="false">BR63773-2.5</f>
        <v>-2.5</v>
      </c>
    </row>
    <row r="63774" customFormat="false" ht="12" hidden="false" customHeight="false" outlineLevel="0" collapsed="false">
      <c r="BS63774" s="96" t="n">
        <f aca="false">BR63774-2.5</f>
        <v>-2.5</v>
      </c>
    </row>
    <row r="63775" customFormat="false" ht="12" hidden="false" customHeight="false" outlineLevel="0" collapsed="false">
      <c r="BS63775" s="96" t="n">
        <f aca="false">BR63775-2.5</f>
        <v>-2.5</v>
      </c>
    </row>
    <row r="63776" customFormat="false" ht="12" hidden="false" customHeight="false" outlineLevel="0" collapsed="false">
      <c r="BS63776" s="96" t="n">
        <f aca="false">BR63776-2.5</f>
        <v>-2.5</v>
      </c>
    </row>
    <row r="63777" customFormat="false" ht="12" hidden="false" customHeight="false" outlineLevel="0" collapsed="false">
      <c r="BS63777" s="96" t="n">
        <f aca="false">BR63777-2.5</f>
        <v>-2.5</v>
      </c>
    </row>
    <row r="63778" customFormat="false" ht="12" hidden="false" customHeight="false" outlineLevel="0" collapsed="false">
      <c r="BS63778" s="96" t="n">
        <f aca="false">BR63778-2.5</f>
        <v>-2.5</v>
      </c>
    </row>
    <row r="63779" customFormat="false" ht="12" hidden="false" customHeight="false" outlineLevel="0" collapsed="false">
      <c r="BS63779" s="96" t="n">
        <f aca="false">BR63779-2.5</f>
        <v>-2.5</v>
      </c>
    </row>
    <row r="63780" customFormat="false" ht="12" hidden="false" customHeight="false" outlineLevel="0" collapsed="false">
      <c r="BS63780" s="96" t="n">
        <f aca="false">BR63780-2.5</f>
        <v>-2.5</v>
      </c>
    </row>
    <row r="63781" customFormat="false" ht="12" hidden="false" customHeight="false" outlineLevel="0" collapsed="false">
      <c r="BS63781" s="96" t="n">
        <f aca="false">BR63781-2.5</f>
        <v>-2.5</v>
      </c>
    </row>
    <row r="63782" customFormat="false" ht="12" hidden="false" customHeight="false" outlineLevel="0" collapsed="false">
      <c r="BS63782" s="96" t="n">
        <f aca="false">BR63782-2.5</f>
        <v>-2.5</v>
      </c>
    </row>
    <row r="63783" customFormat="false" ht="12" hidden="false" customHeight="false" outlineLevel="0" collapsed="false">
      <c r="BS63783" s="96" t="n">
        <f aca="false">BR63783-2.5</f>
        <v>-2.5</v>
      </c>
    </row>
    <row r="63784" customFormat="false" ht="12" hidden="false" customHeight="false" outlineLevel="0" collapsed="false">
      <c r="BS63784" s="96" t="n">
        <f aca="false">BR63784-2.5</f>
        <v>-2.5</v>
      </c>
    </row>
    <row r="63785" customFormat="false" ht="12" hidden="false" customHeight="false" outlineLevel="0" collapsed="false">
      <c r="BS63785" s="96" t="n">
        <f aca="false">BR63785-2.5</f>
        <v>-2.5</v>
      </c>
    </row>
    <row r="63786" customFormat="false" ht="12" hidden="false" customHeight="false" outlineLevel="0" collapsed="false">
      <c r="BS63786" s="96" t="n">
        <f aca="false">BR63786-2.5</f>
        <v>-2.5</v>
      </c>
    </row>
    <row r="63787" customFormat="false" ht="12" hidden="false" customHeight="false" outlineLevel="0" collapsed="false">
      <c r="BS63787" s="96" t="n">
        <f aca="false">BR63787-2.5</f>
        <v>-2.5</v>
      </c>
    </row>
    <row r="63788" customFormat="false" ht="12" hidden="false" customHeight="false" outlineLevel="0" collapsed="false">
      <c r="BS63788" s="96" t="n">
        <f aca="false">BR63788-2.5</f>
        <v>-2.5</v>
      </c>
    </row>
    <row r="63789" customFormat="false" ht="12" hidden="false" customHeight="false" outlineLevel="0" collapsed="false">
      <c r="BS63789" s="96" t="n">
        <f aca="false">BR63789-2.5</f>
        <v>-2.5</v>
      </c>
    </row>
    <row r="63790" customFormat="false" ht="12" hidden="false" customHeight="false" outlineLevel="0" collapsed="false">
      <c r="BS63790" s="96" t="n">
        <f aca="false">BR63790-2.5</f>
        <v>-2.5</v>
      </c>
    </row>
    <row r="63791" customFormat="false" ht="12" hidden="false" customHeight="false" outlineLevel="0" collapsed="false">
      <c r="BS63791" s="96" t="n">
        <f aca="false">BR63791-2.5</f>
        <v>-2.5</v>
      </c>
    </row>
    <row r="63792" customFormat="false" ht="12" hidden="false" customHeight="false" outlineLevel="0" collapsed="false">
      <c r="BS63792" s="96" t="n">
        <f aca="false">BR63792-2.5</f>
        <v>-2.5</v>
      </c>
    </row>
    <row r="63793" customFormat="false" ht="12" hidden="false" customHeight="false" outlineLevel="0" collapsed="false">
      <c r="BS63793" s="96" t="n">
        <f aca="false">BR63793-2.5</f>
        <v>-2.5</v>
      </c>
    </row>
    <row r="63794" customFormat="false" ht="12" hidden="false" customHeight="false" outlineLevel="0" collapsed="false">
      <c r="BS63794" s="96" t="n">
        <f aca="false">BR63794-2.5</f>
        <v>-2.5</v>
      </c>
    </row>
    <row r="63795" customFormat="false" ht="12" hidden="false" customHeight="false" outlineLevel="0" collapsed="false">
      <c r="BS63795" s="96" t="n">
        <f aca="false">BR63795-2.5</f>
        <v>-2.5</v>
      </c>
    </row>
    <row r="63796" customFormat="false" ht="12" hidden="false" customHeight="false" outlineLevel="0" collapsed="false">
      <c r="BS63796" s="96" t="n">
        <f aca="false">BR63796-2.5</f>
        <v>-2.5</v>
      </c>
    </row>
    <row r="63797" customFormat="false" ht="12" hidden="false" customHeight="false" outlineLevel="0" collapsed="false">
      <c r="BS63797" s="96" t="n">
        <f aca="false">BR63797-2.5</f>
        <v>-2.5</v>
      </c>
    </row>
    <row r="63798" customFormat="false" ht="12" hidden="false" customHeight="false" outlineLevel="0" collapsed="false">
      <c r="BS63798" s="96" t="n">
        <f aca="false">BR63798-2.5</f>
        <v>-2.5</v>
      </c>
    </row>
    <row r="63799" customFormat="false" ht="12" hidden="false" customHeight="false" outlineLevel="0" collapsed="false">
      <c r="BS63799" s="96" t="n">
        <f aca="false">BR63799-2.5</f>
        <v>-2.5</v>
      </c>
    </row>
    <row r="63800" customFormat="false" ht="12" hidden="false" customHeight="false" outlineLevel="0" collapsed="false">
      <c r="BS63800" s="96" t="n">
        <f aca="false">BR63800-2.5</f>
        <v>-2.5</v>
      </c>
    </row>
    <row r="63801" customFormat="false" ht="12" hidden="false" customHeight="false" outlineLevel="0" collapsed="false">
      <c r="BS63801" s="96" t="n">
        <f aca="false">BR63801-2.5</f>
        <v>-2.5</v>
      </c>
    </row>
    <row r="63802" customFormat="false" ht="12" hidden="false" customHeight="false" outlineLevel="0" collapsed="false">
      <c r="BS63802" s="96" t="n">
        <f aca="false">BR63802-2.5</f>
        <v>-2.5</v>
      </c>
    </row>
    <row r="63803" customFormat="false" ht="12" hidden="false" customHeight="false" outlineLevel="0" collapsed="false">
      <c r="BS63803" s="96" t="n">
        <f aca="false">BR63803-2.5</f>
        <v>-2.5</v>
      </c>
    </row>
    <row r="63804" customFormat="false" ht="12" hidden="false" customHeight="false" outlineLevel="0" collapsed="false">
      <c r="BS63804" s="96" t="n">
        <f aca="false">BR63804-2.5</f>
        <v>-2.5</v>
      </c>
    </row>
    <row r="63805" customFormat="false" ht="12" hidden="false" customHeight="false" outlineLevel="0" collapsed="false">
      <c r="BS63805" s="96" t="n">
        <f aca="false">BR63805-2.5</f>
        <v>-2.5</v>
      </c>
    </row>
    <row r="63806" customFormat="false" ht="12" hidden="false" customHeight="false" outlineLevel="0" collapsed="false">
      <c r="BS63806" s="96" t="n">
        <f aca="false">BR63806-2.5</f>
        <v>-2.5</v>
      </c>
    </row>
    <row r="63807" customFormat="false" ht="12" hidden="false" customHeight="false" outlineLevel="0" collapsed="false">
      <c r="BS63807" s="96" t="n">
        <f aca="false">BR63807-2.5</f>
        <v>-2.5</v>
      </c>
    </row>
    <row r="63808" customFormat="false" ht="12" hidden="false" customHeight="false" outlineLevel="0" collapsed="false">
      <c r="BS63808" s="96" t="n">
        <f aca="false">BR63808-2.5</f>
        <v>-2.5</v>
      </c>
    </row>
    <row r="63809" customFormat="false" ht="12" hidden="false" customHeight="false" outlineLevel="0" collapsed="false">
      <c r="BS63809" s="96" t="n">
        <f aca="false">BR63809-2.5</f>
        <v>-2.5</v>
      </c>
    </row>
    <row r="63810" customFormat="false" ht="12" hidden="false" customHeight="false" outlineLevel="0" collapsed="false">
      <c r="BS63810" s="96" t="n">
        <f aca="false">BR63810-2.5</f>
        <v>-2.5</v>
      </c>
    </row>
    <row r="63811" customFormat="false" ht="12" hidden="false" customHeight="false" outlineLevel="0" collapsed="false">
      <c r="BS63811" s="96" t="n">
        <f aca="false">BR63811-2.5</f>
        <v>-2.5</v>
      </c>
    </row>
    <row r="63812" customFormat="false" ht="12" hidden="false" customHeight="false" outlineLevel="0" collapsed="false">
      <c r="BS63812" s="96" t="n">
        <f aca="false">BR63812-2.5</f>
        <v>-2.5</v>
      </c>
    </row>
    <row r="63813" customFormat="false" ht="12" hidden="false" customHeight="false" outlineLevel="0" collapsed="false">
      <c r="BS63813" s="96" t="n">
        <f aca="false">BR63813-2.5</f>
        <v>-2.5</v>
      </c>
    </row>
    <row r="63814" customFormat="false" ht="12" hidden="false" customHeight="false" outlineLevel="0" collapsed="false">
      <c r="BS63814" s="96" t="n">
        <f aca="false">BR63814-2.5</f>
        <v>-2.5</v>
      </c>
    </row>
    <row r="63815" customFormat="false" ht="12" hidden="false" customHeight="false" outlineLevel="0" collapsed="false">
      <c r="BS63815" s="96" t="n">
        <f aca="false">BR63815-2.5</f>
        <v>-2.5</v>
      </c>
    </row>
    <row r="63816" customFormat="false" ht="12" hidden="false" customHeight="false" outlineLevel="0" collapsed="false">
      <c r="BS63816" s="96" t="n">
        <f aca="false">BR63816-2.5</f>
        <v>-2.5</v>
      </c>
    </row>
    <row r="63817" customFormat="false" ht="12" hidden="false" customHeight="false" outlineLevel="0" collapsed="false">
      <c r="BS63817" s="96" t="n">
        <f aca="false">BR63817-2.5</f>
        <v>-2.5</v>
      </c>
    </row>
    <row r="63818" customFormat="false" ht="12" hidden="false" customHeight="false" outlineLevel="0" collapsed="false">
      <c r="BS63818" s="96" t="n">
        <f aca="false">BR63818-2.5</f>
        <v>-2.5</v>
      </c>
    </row>
    <row r="63819" customFormat="false" ht="12" hidden="false" customHeight="false" outlineLevel="0" collapsed="false">
      <c r="BS63819" s="96" t="n">
        <f aca="false">BR63819-2.5</f>
        <v>-2.5</v>
      </c>
    </row>
    <row r="63820" customFormat="false" ht="12" hidden="false" customHeight="false" outlineLevel="0" collapsed="false">
      <c r="BS63820" s="96" t="n">
        <f aca="false">BR63820-2.5</f>
        <v>-2.5</v>
      </c>
    </row>
    <row r="63821" customFormat="false" ht="12" hidden="false" customHeight="false" outlineLevel="0" collapsed="false">
      <c r="BS63821" s="96" t="n">
        <f aca="false">BR63821-2.5</f>
        <v>-2.5</v>
      </c>
    </row>
    <row r="63822" customFormat="false" ht="12" hidden="false" customHeight="false" outlineLevel="0" collapsed="false">
      <c r="BS63822" s="96" t="n">
        <f aca="false">BR63822-2.5</f>
        <v>-2.5</v>
      </c>
    </row>
    <row r="63823" customFormat="false" ht="12" hidden="false" customHeight="false" outlineLevel="0" collapsed="false">
      <c r="BS63823" s="96" t="n">
        <f aca="false">BR63823-2.5</f>
        <v>-2.5</v>
      </c>
    </row>
    <row r="63824" customFormat="false" ht="12" hidden="false" customHeight="false" outlineLevel="0" collapsed="false">
      <c r="BS63824" s="96" t="n">
        <f aca="false">BR63824-2.5</f>
        <v>-2.5</v>
      </c>
    </row>
    <row r="63825" customFormat="false" ht="12" hidden="false" customHeight="false" outlineLevel="0" collapsed="false">
      <c r="BS63825" s="96" t="n">
        <f aca="false">BR63825-2.5</f>
        <v>-2.5</v>
      </c>
    </row>
    <row r="63826" customFormat="false" ht="12" hidden="false" customHeight="false" outlineLevel="0" collapsed="false">
      <c r="BS63826" s="96" t="n">
        <f aca="false">BR63826-2.5</f>
        <v>-2.5</v>
      </c>
    </row>
    <row r="63827" customFormat="false" ht="12" hidden="false" customHeight="false" outlineLevel="0" collapsed="false">
      <c r="BS63827" s="96" t="n">
        <f aca="false">BR63827-2.5</f>
        <v>-2.5</v>
      </c>
    </row>
    <row r="63828" customFormat="false" ht="12" hidden="false" customHeight="false" outlineLevel="0" collapsed="false">
      <c r="BS63828" s="96" t="n">
        <f aca="false">BR63828-2.5</f>
        <v>-2.5</v>
      </c>
    </row>
    <row r="63829" customFormat="false" ht="12" hidden="false" customHeight="false" outlineLevel="0" collapsed="false">
      <c r="BS63829" s="96" t="n">
        <f aca="false">BR63829-2.5</f>
        <v>-2.5</v>
      </c>
    </row>
    <row r="63830" customFormat="false" ht="12" hidden="false" customHeight="false" outlineLevel="0" collapsed="false">
      <c r="BS63830" s="96" t="n">
        <f aca="false">BR63830-2.5</f>
        <v>-2.5</v>
      </c>
    </row>
    <row r="63831" customFormat="false" ht="12" hidden="false" customHeight="false" outlineLevel="0" collapsed="false">
      <c r="BS63831" s="96" t="n">
        <f aca="false">BR63831-2.5</f>
        <v>-2.5</v>
      </c>
    </row>
    <row r="63832" customFormat="false" ht="12" hidden="false" customHeight="false" outlineLevel="0" collapsed="false">
      <c r="BS63832" s="96" t="n">
        <f aca="false">BR63832-2.5</f>
        <v>-2.5</v>
      </c>
    </row>
    <row r="63833" customFormat="false" ht="12" hidden="false" customHeight="false" outlineLevel="0" collapsed="false">
      <c r="BS63833" s="96" t="n">
        <f aca="false">BR63833-2.5</f>
        <v>-2.5</v>
      </c>
    </row>
    <row r="63834" customFormat="false" ht="12" hidden="false" customHeight="false" outlineLevel="0" collapsed="false">
      <c r="BS63834" s="96" t="n">
        <f aca="false">BR63834-2.5</f>
        <v>-2.5</v>
      </c>
    </row>
    <row r="63835" customFormat="false" ht="12" hidden="false" customHeight="false" outlineLevel="0" collapsed="false">
      <c r="BS63835" s="96" t="n">
        <f aca="false">BR63835-2.5</f>
        <v>-2.5</v>
      </c>
    </row>
    <row r="63836" customFormat="false" ht="12" hidden="false" customHeight="false" outlineLevel="0" collapsed="false">
      <c r="BS63836" s="96" t="n">
        <f aca="false">BR63836-2.5</f>
        <v>-2.5</v>
      </c>
    </row>
    <row r="63837" customFormat="false" ht="12" hidden="false" customHeight="false" outlineLevel="0" collapsed="false">
      <c r="BS63837" s="96" t="n">
        <f aca="false">BR63837-2.5</f>
        <v>-2.5</v>
      </c>
    </row>
    <row r="63838" customFormat="false" ht="12" hidden="false" customHeight="false" outlineLevel="0" collapsed="false">
      <c r="BS63838" s="96" t="n">
        <f aca="false">BR63838-2.5</f>
        <v>-2.5</v>
      </c>
    </row>
    <row r="63839" customFormat="false" ht="12" hidden="false" customHeight="false" outlineLevel="0" collapsed="false">
      <c r="BS63839" s="96" t="n">
        <f aca="false">BR63839-2.5</f>
        <v>-2.5</v>
      </c>
    </row>
    <row r="63840" customFormat="false" ht="12" hidden="false" customHeight="false" outlineLevel="0" collapsed="false">
      <c r="BS63840" s="96" t="n">
        <f aca="false">BR63840-2.5</f>
        <v>-2.5</v>
      </c>
    </row>
    <row r="63841" customFormat="false" ht="12" hidden="false" customHeight="false" outlineLevel="0" collapsed="false">
      <c r="BS63841" s="96" t="n">
        <f aca="false">BR63841-2.5</f>
        <v>-2.5</v>
      </c>
    </row>
    <row r="63842" customFormat="false" ht="12" hidden="false" customHeight="false" outlineLevel="0" collapsed="false">
      <c r="BS63842" s="96" t="n">
        <f aca="false">BR63842-2.5</f>
        <v>-2.5</v>
      </c>
    </row>
    <row r="63843" customFormat="false" ht="12" hidden="false" customHeight="false" outlineLevel="0" collapsed="false">
      <c r="BS63843" s="96" t="n">
        <f aca="false">BR63843-2.5</f>
        <v>-2.5</v>
      </c>
    </row>
    <row r="63844" customFormat="false" ht="12" hidden="false" customHeight="false" outlineLevel="0" collapsed="false">
      <c r="BS63844" s="96" t="n">
        <f aca="false">BR63844-2.5</f>
        <v>-2.5</v>
      </c>
    </row>
    <row r="63845" customFormat="false" ht="12" hidden="false" customHeight="false" outlineLevel="0" collapsed="false">
      <c r="BS63845" s="96" t="n">
        <f aca="false">BR63845-2.5</f>
        <v>-2.5</v>
      </c>
    </row>
    <row r="63846" customFormat="false" ht="12" hidden="false" customHeight="false" outlineLevel="0" collapsed="false">
      <c r="BS63846" s="96" t="n">
        <f aca="false">BR63846-2.5</f>
        <v>-2.5</v>
      </c>
    </row>
    <row r="63847" customFormat="false" ht="12" hidden="false" customHeight="false" outlineLevel="0" collapsed="false">
      <c r="BS63847" s="96" t="n">
        <f aca="false">BR63847-2.5</f>
        <v>-2.5</v>
      </c>
    </row>
    <row r="63848" customFormat="false" ht="12" hidden="false" customHeight="false" outlineLevel="0" collapsed="false">
      <c r="BS63848" s="96" t="n">
        <f aca="false">BR63848-2.5</f>
        <v>-2.5</v>
      </c>
    </row>
    <row r="63849" customFormat="false" ht="12" hidden="false" customHeight="false" outlineLevel="0" collapsed="false">
      <c r="BS63849" s="96" t="n">
        <f aca="false">BR63849-2.5</f>
        <v>-2.5</v>
      </c>
    </row>
    <row r="63850" customFormat="false" ht="12" hidden="false" customHeight="false" outlineLevel="0" collapsed="false">
      <c r="BS63850" s="96" t="n">
        <f aca="false">BR63850-2.5</f>
        <v>-2.5</v>
      </c>
    </row>
    <row r="63851" customFormat="false" ht="12" hidden="false" customHeight="false" outlineLevel="0" collapsed="false">
      <c r="BS63851" s="96" t="n">
        <f aca="false">BR63851-2.5</f>
        <v>-2.5</v>
      </c>
    </row>
    <row r="63852" customFormat="false" ht="12" hidden="false" customHeight="false" outlineLevel="0" collapsed="false">
      <c r="BS63852" s="96" t="n">
        <f aca="false">BR63852-2.5</f>
        <v>-2.5</v>
      </c>
    </row>
    <row r="63853" customFormat="false" ht="12" hidden="false" customHeight="false" outlineLevel="0" collapsed="false">
      <c r="BS63853" s="96" t="n">
        <f aca="false">BR63853-2.5</f>
        <v>-2.5</v>
      </c>
    </row>
    <row r="63854" customFormat="false" ht="12" hidden="false" customHeight="false" outlineLevel="0" collapsed="false">
      <c r="BS63854" s="96" t="n">
        <f aca="false">BR63854-2.5</f>
        <v>-2.5</v>
      </c>
    </row>
    <row r="63855" customFormat="false" ht="12" hidden="false" customHeight="false" outlineLevel="0" collapsed="false">
      <c r="BS63855" s="96" t="n">
        <f aca="false">BR63855-2.5</f>
        <v>-2.5</v>
      </c>
    </row>
    <row r="63856" customFormat="false" ht="12" hidden="false" customHeight="false" outlineLevel="0" collapsed="false">
      <c r="BS63856" s="96" t="n">
        <f aca="false">BR63856-2.5</f>
        <v>-2.5</v>
      </c>
    </row>
    <row r="63857" customFormat="false" ht="12" hidden="false" customHeight="false" outlineLevel="0" collapsed="false">
      <c r="BS63857" s="96" t="n">
        <f aca="false">BR63857-2.5</f>
        <v>-2.5</v>
      </c>
    </row>
    <row r="63858" customFormat="false" ht="12" hidden="false" customHeight="false" outlineLevel="0" collapsed="false">
      <c r="BS63858" s="96" t="n">
        <f aca="false">BR63858-2.5</f>
        <v>-2.5</v>
      </c>
    </row>
    <row r="63859" customFormat="false" ht="12" hidden="false" customHeight="false" outlineLevel="0" collapsed="false">
      <c r="BS63859" s="96" t="n">
        <f aca="false">BR63859-2.5</f>
        <v>-2.5</v>
      </c>
    </row>
    <row r="63860" customFormat="false" ht="12" hidden="false" customHeight="false" outlineLevel="0" collapsed="false">
      <c r="BS63860" s="96" t="n">
        <f aca="false">BR63860-2.5</f>
        <v>-2.5</v>
      </c>
    </row>
    <row r="63861" customFormat="false" ht="12" hidden="false" customHeight="false" outlineLevel="0" collapsed="false">
      <c r="BS63861" s="96" t="n">
        <f aca="false">BR63861-2.5</f>
        <v>-2.5</v>
      </c>
    </row>
    <row r="63862" customFormat="false" ht="12" hidden="false" customHeight="false" outlineLevel="0" collapsed="false">
      <c r="BS63862" s="96" t="n">
        <f aca="false">BR63862-2.5</f>
        <v>-2.5</v>
      </c>
    </row>
    <row r="63863" customFormat="false" ht="12" hidden="false" customHeight="false" outlineLevel="0" collapsed="false">
      <c r="BS63863" s="96" t="n">
        <f aca="false">BR63863-2.5</f>
        <v>-2.5</v>
      </c>
    </row>
    <row r="63864" customFormat="false" ht="12" hidden="false" customHeight="false" outlineLevel="0" collapsed="false">
      <c r="BS63864" s="96" t="n">
        <f aca="false">BR63864-2.5</f>
        <v>-2.5</v>
      </c>
    </row>
    <row r="63865" customFormat="false" ht="12" hidden="false" customHeight="false" outlineLevel="0" collapsed="false">
      <c r="BS63865" s="96" t="n">
        <f aca="false">BR63865-2.5</f>
        <v>-2.5</v>
      </c>
    </row>
    <row r="63866" customFormat="false" ht="12" hidden="false" customHeight="false" outlineLevel="0" collapsed="false">
      <c r="BS63866" s="96" t="n">
        <f aca="false">BR63866-2.5</f>
        <v>-2.5</v>
      </c>
    </row>
    <row r="63867" customFormat="false" ht="12" hidden="false" customHeight="false" outlineLevel="0" collapsed="false">
      <c r="BS63867" s="96" t="n">
        <f aca="false">BR63867-2.5</f>
        <v>-2.5</v>
      </c>
    </row>
    <row r="63868" customFormat="false" ht="12" hidden="false" customHeight="false" outlineLevel="0" collapsed="false">
      <c r="BS63868" s="96" t="n">
        <f aca="false">BR63868-2.5</f>
        <v>-2.5</v>
      </c>
    </row>
    <row r="63869" customFormat="false" ht="12" hidden="false" customHeight="false" outlineLevel="0" collapsed="false">
      <c r="BS63869" s="96" t="n">
        <f aca="false">BR63869-2.5</f>
        <v>-2.5</v>
      </c>
    </row>
    <row r="63870" customFormat="false" ht="12" hidden="false" customHeight="false" outlineLevel="0" collapsed="false">
      <c r="BS63870" s="96" t="n">
        <f aca="false">BR63870-2.5</f>
        <v>-2.5</v>
      </c>
    </row>
    <row r="63871" customFormat="false" ht="12" hidden="false" customHeight="false" outlineLevel="0" collapsed="false">
      <c r="BS63871" s="96" t="n">
        <f aca="false">BR63871-2.5</f>
        <v>-2.5</v>
      </c>
    </row>
    <row r="63872" customFormat="false" ht="12" hidden="false" customHeight="false" outlineLevel="0" collapsed="false">
      <c r="BS63872" s="96" t="n">
        <f aca="false">BR63872-2.5</f>
        <v>-2.5</v>
      </c>
    </row>
    <row r="63873" customFormat="false" ht="12" hidden="false" customHeight="false" outlineLevel="0" collapsed="false">
      <c r="BS63873" s="96" t="n">
        <f aca="false">BR63873-2.5</f>
        <v>-2.5</v>
      </c>
    </row>
    <row r="63874" customFormat="false" ht="12" hidden="false" customHeight="false" outlineLevel="0" collapsed="false">
      <c r="BS63874" s="96" t="n">
        <f aca="false">BR63874-2.5</f>
        <v>-2.5</v>
      </c>
    </row>
    <row r="63875" customFormat="false" ht="12" hidden="false" customHeight="false" outlineLevel="0" collapsed="false">
      <c r="BS63875" s="96" t="n">
        <f aca="false">BR63875-2.5</f>
        <v>-2.5</v>
      </c>
    </row>
    <row r="63876" customFormat="false" ht="12" hidden="false" customHeight="false" outlineLevel="0" collapsed="false">
      <c r="BS63876" s="96" t="n">
        <f aca="false">BR63876-2.5</f>
        <v>-2.5</v>
      </c>
    </row>
    <row r="63877" customFormat="false" ht="12" hidden="false" customHeight="false" outlineLevel="0" collapsed="false">
      <c r="BS63877" s="96" t="n">
        <f aca="false">BR63877-2.5</f>
        <v>-2.5</v>
      </c>
    </row>
    <row r="63878" customFormat="false" ht="12" hidden="false" customHeight="false" outlineLevel="0" collapsed="false">
      <c r="BS63878" s="96" t="n">
        <f aca="false">BR63878-2.5</f>
        <v>-2.5</v>
      </c>
    </row>
    <row r="63879" customFormat="false" ht="12" hidden="false" customHeight="false" outlineLevel="0" collapsed="false">
      <c r="BS63879" s="96" t="n">
        <f aca="false">BR63879-2.5</f>
        <v>-2.5</v>
      </c>
    </row>
    <row r="63880" customFormat="false" ht="12" hidden="false" customHeight="false" outlineLevel="0" collapsed="false">
      <c r="BS63880" s="96" t="n">
        <f aca="false">BR63880-2.5</f>
        <v>-2.5</v>
      </c>
    </row>
    <row r="63881" customFormat="false" ht="12" hidden="false" customHeight="false" outlineLevel="0" collapsed="false">
      <c r="BS63881" s="96" t="n">
        <f aca="false">BR63881-2.5</f>
        <v>-2.5</v>
      </c>
    </row>
    <row r="63882" customFormat="false" ht="12" hidden="false" customHeight="false" outlineLevel="0" collapsed="false">
      <c r="BS63882" s="96" t="n">
        <f aca="false">BR63882-2.5</f>
        <v>-2.5</v>
      </c>
    </row>
    <row r="63883" customFormat="false" ht="12" hidden="false" customHeight="false" outlineLevel="0" collapsed="false">
      <c r="BS63883" s="96" t="n">
        <f aca="false">BR63883-2.5</f>
        <v>-2.5</v>
      </c>
    </row>
    <row r="63884" customFormat="false" ht="12" hidden="false" customHeight="false" outlineLevel="0" collapsed="false">
      <c r="BS63884" s="96" t="n">
        <f aca="false">BR63884-2.5</f>
        <v>-2.5</v>
      </c>
    </row>
    <row r="63885" customFormat="false" ht="12" hidden="false" customHeight="false" outlineLevel="0" collapsed="false">
      <c r="BS63885" s="96" t="n">
        <f aca="false">BR63885-2.5</f>
        <v>-2.5</v>
      </c>
    </row>
    <row r="63886" customFormat="false" ht="12" hidden="false" customHeight="false" outlineLevel="0" collapsed="false">
      <c r="BS63886" s="96" t="n">
        <f aca="false">BR63886-2.5</f>
        <v>-2.5</v>
      </c>
    </row>
    <row r="63887" customFormat="false" ht="12" hidden="false" customHeight="false" outlineLevel="0" collapsed="false">
      <c r="BS63887" s="96" t="n">
        <f aca="false">BR63887-2.5</f>
        <v>-2.5</v>
      </c>
    </row>
    <row r="63888" customFormat="false" ht="12" hidden="false" customHeight="false" outlineLevel="0" collapsed="false">
      <c r="BS63888" s="96" t="n">
        <f aca="false">BR63888-2.5</f>
        <v>-2.5</v>
      </c>
    </row>
    <row r="63889" customFormat="false" ht="12" hidden="false" customHeight="false" outlineLevel="0" collapsed="false">
      <c r="BS63889" s="96" t="n">
        <f aca="false">BR63889-2.5</f>
        <v>-2.5</v>
      </c>
    </row>
    <row r="63890" customFormat="false" ht="12" hidden="false" customHeight="false" outlineLevel="0" collapsed="false">
      <c r="BS63890" s="96" t="n">
        <f aca="false">BR63890-2.5</f>
        <v>-2.5</v>
      </c>
    </row>
    <row r="63891" customFormat="false" ht="12" hidden="false" customHeight="false" outlineLevel="0" collapsed="false">
      <c r="BS63891" s="96" t="n">
        <f aca="false">BR63891-2.5</f>
        <v>-2.5</v>
      </c>
    </row>
    <row r="63892" customFormat="false" ht="12" hidden="false" customHeight="false" outlineLevel="0" collapsed="false">
      <c r="BS63892" s="96" t="n">
        <f aca="false">BR63892-2.5</f>
        <v>-2.5</v>
      </c>
    </row>
    <row r="63893" customFormat="false" ht="12" hidden="false" customHeight="false" outlineLevel="0" collapsed="false">
      <c r="BS63893" s="96" t="n">
        <f aca="false">BR63893-2.5</f>
        <v>-2.5</v>
      </c>
    </row>
    <row r="63894" customFormat="false" ht="12" hidden="false" customHeight="false" outlineLevel="0" collapsed="false">
      <c r="BS63894" s="96" t="n">
        <f aca="false">BR63894-2.5</f>
        <v>-2.5</v>
      </c>
    </row>
    <row r="63895" customFormat="false" ht="12" hidden="false" customHeight="false" outlineLevel="0" collapsed="false">
      <c r="BS63895" s="96" t="n">
        <f aca="false">BR63895-2.5</f>
        <v>-2.5</v>
      </c>
    </row>
    <row r="63896" customFormat="false" ht="12" hidden="false" customHeight="false" outlineLevel="0" collapsed="false">
      <c r="BS63896" s="96" t="n">
        <f aca="false">BR63896-2.5</f>
        <v>-2.5</v>
      </c>
    </row>
    <row r="63897" customFormat="false" ht="12" hidden="false" customHeight="false" outlineLevel="0" collapsed="false">
      <c r="BS63897" s="96" t="n">
        <f aca="false">BR63897-2.5</f>
        <v>-2.5</v>
      </c>
    </row>
    <row r="63898" customFormat="false" ht="12" hidden="false" customHeight="false" outlineLevel="0" collapsed="false">
      <c r="BS63898" s="96" t="n">
        <f aca="false">BR63898-2.5</f>
        <v>-2.5</v>
      </c>
    </row>
    <row r="63899" customFormat="false" ht="12" hidden="false" customHeight="false" outlineLevel="0" collapsed="false">
      <c r="BS63899" s="96" t="n">
        <f aca="false">BR63899-2.5</f>
        <v>-2.5</v>
      </c>
    </row>
    <row r="63900" customFormat="false" ht="12" hidden="false" customHeight="false" outlineLevel="0" collapsed="false">
      <c r="BS63900" s="96" t="n">
        <f aca="false">BR63900-2.5</f>
        <v>-2.5</v>
      </c>
    </row>
    <row r="63901" customFormat="false" ht="12" hidden="false" customHeight="false" outlineLevel="0" collapsed="false">
      <c r="BS63901" s="96" t="n">
        <f aca="false">BR63901-2.5</f>
        <v>-2.5</v>
      </c>
    </row>
    <row r="63902" customFormat="false" ht="12" hidden="false" customHeight="false" outlineLevel="0" collapsed="false">
      <c r="BS63902" s="96" t="n">
        <f aca="false">BR63902-2.5</f>
        <v>-2.5</v>
      </c>
    </row>
    <row r="63903" customFormat="false" ht="12" hidden="false" customHeight="false" outlineLevel="0" collapsed="false">
      <c r="BS63903" s="96" t="n">
        <f aca="false">BR63903-2.5</f>
        <v>-2.5</v>
      </c>
    </row>
    <row r="63904" customFormat="false" ht="12" hidden="false" customHeight="false" outlineLevel="0" collapsed="false">
      <c r="BS63904" s="96" t="n">
        <f aca="false">BR63904-2.5</f>
        <v>-2.5</v>
      </c>
    </row>
    <row r="63905" customFormat="false" ht="12" hidden="false" customHeight="false" outlineLevel="0" collapsed="false">
      <c r="BS63905" s="96" t="n">
        <f aca="false">BR63905-2.5</f>
        <v>-2.5</v>
      </c>
    </row>
    <row r="63906" customFormat="false" ht="12" hidden="false" customHeight="false" outlineLevel="0" collapsed="false">
      <c r="BS63906" s="96" t="n">
        <f aca="false">BR63906-2.5</f>
        <v>-2.5</v>
      </c>
    </row>
    <row r="63907" customFormat="false" ht="12" hidden="false" customHeight="false" outlineLevel="0" collapsed="false">
      <c r="BS63907" s="96" t="n">
        <f aca="false">BR63907-2.5</f>
        <v>-2.5</v>
      </c>
    </row>
    <row r="63908" customFormat="false" ht="12" hidden="false" customHeight="false" outlineLevel="0" collapsed="false">
      <c r="BS63908" s="96" t="n">
        <f aca="false">BR63908-2.5</f>
        <v>-2.5</v>
      </c>
    </row>
    <row r="63909" customFormat="false" ht="12" hidden="false" customHeight="false" outlineLevel="0" collapsed="false">
      <c r="BS63909" s="96" t="n">
        <f aca="false">BR63909-2.5</f>
        <v>-2.5</v>
      </c>
    </row>
    <row r="63910" customFormat="false" ht="12" hidden="false" customHeight="false" outlineLevel="0" collapsed="false">
      <c r="BS63910" s="96" t="n">
        <f aca="false">BR63910-2.5</f>
        <v>-2.5</v>
      </c>
    </row>
    <row r="63911" customFormat="false" ht="12" hidden="false" customHeight="false" outlineLevel="0" collapsed="false">
      <c r="BS63911" s="96" t="n">
        <f aca="false">BR63911-2.5</f>
        <v>-2.5</v>
      </c>
    </row>
    <row r="63912" customFormat="false" ht="12" hidden="false" customHeight="false" outlineLevel="0" collapsed="false">
      <c r="BS63912" s="96" t="n">
        <f aca="false">BR63912-2.5</f>
        <v>-2.5</v>
      </c>
    </row>
    <row r="63913" customFormat="false" ht="12" hidden="false" customHeight="false" outlineLevel="0" collapsed="false">
      <c r="BS63913" s="96" t="n">
        <f aca="false">BR63913-2.5</f>
        <v>-2.5</v>
      </c>
    </row>
    <row r="63914" customFormat="false" ht="12" hidden="false" customHeight="false" outlineLevel="0" collapsed="false">
      <c r="BS63914" s="96" t="n">
        <f aca="false">BR63914-2.5</f>
        <v>-2.5</v>
      </c>
    </row>
    <row r="63915" customFormat="false" ht="12" hidden="false" customHeight="false" outlineLevel="0" collapsed="false">
      <c r="BS63915" s="96" t="n">
        <f aca="false">BR63915-2.5</f>
        <v>-2.5</v>
      </c>
    </row>
    <row r="63916" customFormat="false" ht="12" hidden="false" customHeight="false" outlineLevel="0" collapsed="false">
      <c r="BS63916" s="96" t="n">
        <f aca="false">BR63916-2.5</f>
        <v>-2.5</v>
      </c>
    </row>
    <row r="63917" customFormat="false" ht="12" hidden="false" customHeight="false" outlineLevel="0" collapsed="false">
      <c r="BS63917" s="96" t="n">
        <f aca="false">BR63917-2.5</f>
        <v>-2.5</v>
      </c>
    </row>
    <row r="63918" customFormat="false" ht="12" hidden="false" customHeight="false" outlineLevel="0" collapsed="false">
      <c r="BS63918" s="96" t="n">
        <f aca="false">BR63918-2.5</f>
        <v>-2.5</v>
      </c>
    </row>
    <row r="63919" customFormat="false" ht="12" hidden="false" customHeight="false" outlineLevel="0" collapsed="false">
      <c r="BS63919" s="96" t="n">
        <f aca="false">BR63919-2.5</f>
        <v>-2.5</v>
      </c>
    </row>
    <row r="63920" customFormat="false" ht="12" hidden="false" customHeight="false" outlineLevel="0" collapsed="false">
      <c r="BS63920" s="96" t="n">
        <f aca="false">BR63920-2.5</f>
        <v>-2.5</v>
      </c>
    </row>
    <row r="63921" customFormat="false" ht="12" hidden="false" customHeight="false" outlineLevel="0" collapsed="false">
      <c r="BS63921" s="96" t="n">
        <f aca="false">BR63921-2.5</f>
        <v>-2.5</v>
      </c>
    </row>
    <row r="63922" customFormat="false" ht="12" hidden="false" customHeight="false" outlineLevel="0" collapsed="false">
      <c r="BS63922" s="96" t="n">
        <f aca="false">BR63922-2.5</f>
        <v>-2.5</v>
      </c>
    </row>
    <row r="63923" customFormat="false" ht="12" hidden="false" customHeight="false" outlineLevel="0" collapsed="false">
      <c r="BS63923" s="96" t="n">
        <f aca="false">BR63923-2.5</f>
        <v>-2.5</v>
      </c>
    </row>
    <row r="63924" customFormat="false" ht="12" hidden="false" customHeight="false" outlineLevel="0" collapsed="false">
      <c r="BS63924" s="96" t="n">
        <f aca="false">BR63924-2.5</f>
        <v>-2.5</v>
      </c>
    </row>
    <row r="63925" customFormat="false" ht="12" hidden="false" customHeight="false" outlineLevel="0" collapsed="false">
      <c r="BS63925" s="96" t="n">
        <f aca="false">BR63925-2.5</f>
        <v>-2.5</v>
      </c>
    </row>
    <row r="63926" customFormat="false" ht="12" hidden="false" customHeight="false" outlineLevel="0" collapsed="false">
      <c r="BS63926" s="96" t="n">
        <f aca="false">BR63926-2.5</f>
        <v>-2.5</v>
      </c>
    </row>
    <row r="63927" customFormat="false" ht="12" hidden="false" customHeight="false" outlineLevel="0" collapsed="false">
      <c r="BS63927" s="96" t="n">
        <f aca="false">BR63927-2.5</f>
        <v>-2.5</v>
      </c>
    </row>
    <row r="63928" customFormat="false" ht="12" hidden="false" customHeight="false" outlineLevel="0" collapsed="false">
      <c r="BS63928" s="96" t="n">
        <f aca="false">BR63928-2.5</f>
        <v>-2.5</v>
      </c>
    </row>
    <row r="63929" customFormat="false" ht="12" hidden="false" customHeight="false" outlineLevel="0" collapsed="false">
      <c r="BS63929" s="96" t="n">
        <f aca="false">BR63929-2.5</f>
        <v>-2.5</v>
      </c>
    </row>
    <row r="63930" customFormat="false" ht="12" hidden="false" customHeight="false" outlineLevel="0" collapsed="false">
      <c r="BS63930" s="96" t="n">
        <f aca="false">BR63930-2.5</f>
        <v>-2.5</v>
      </c>
    </row>
    <row r="63931" customFormat="false" ht="12" hidden="false" customHeight="false" outlineLevel="0" collapsed="false">
      <c r="BS63931" s="96" t="n">
        <f aca="false">BR63931-2.5</f>
        <v>-2.5</v>
      </c>
    </row>
    <row r="63932" customFormat="false" ht="12" hidden="false" customHeight="false" outlineLevel="0" collapsed="false">
      <c r="BS63932" s="96" t="n">
        <f aca="false">BR63932-2.5</f>
        <v>-2.5</v>
      </c>
    </row>
    <row r="63933" customFormat="false" ht="12" hidden="false" customHeight="false" outlineLevel="0" collapsed="false">
      <c r="BS63933" s="96" t="n">
        <f aca="false">BR63933-2.5</f>
        <v>-2.5</v>
      </c>
    </row>
    <row r="63934" customFormat="false" ht="12" hidden="false" customHeight="false" outlineLevel="0" collapsed="false">
      <c r="BS63934" s="96" t="n">
        <f aca="false">BR63934-2.5</f>
        <v>-2.5</v>
      </c>
    </row>
    <row r="63935" customFormat="false" ht="12" hidden="false" customHeight="false" outlineLevel="0" collapsed="false">
      <c r="BS63935" s="96" t="n">
        <f aca="false">BR63935-2.5</f>
        <v>-2.5</v>
      </c>
    </row>
    <row r="63936" customFormat="false" ht="12" hidden="false" customHeight="false" outlineLevel="0" collapsed="false">
      <c r="BS63936" s="96" t="n">
        <f aca="false">BR63936-2.5</f>
        <v>-2.5</v>
      </c>
    </row>
    <row r="63937" customFormat="false" ht="12" hidden="false" customHeight="false" outlineLevel="0" collapsed="false">
      <c r="BS63937" s="96" t="n">
        <f aca="false">BR63937-2.5</f>
        <v>-2.5</v>
      </c>
    </row>
    <row r="63938" customFormat="false" ht="12" hidden="false" customHeight="false" outlineLevel="0" collapsed="false">
      <c r="BS63938" s="96" t="n">
        <f aca="false">BR63938-2.5</f>
        <v>-2.5</v>
      </c>
    </row>
    <row r="63939" customFormat="false" ht="12" hidden="false" customHeight="false" outlineLevel="0" collapsed="false">
      <c r="BS63939" s="96" t="n">
        <f aca="false">BR63939-2.5</f>
        <v>-2.5</v>
      </c>
    </row>
    <row r="63940" customFormat="false" ht="12" hidden="false" customHeight="false" outlineLevel="0" collapsed="false">
      <c r="BS63940" s="96" t="n">
        <f aca="false">BR63940-2.5</f>
        <v>-2.5</v>
      </c>
    </row>
    <row r="63941" customFormat="false" ht="12" hidden="false" customHeight="false" outlineLevel="0" collapsed="false">
      <c r="BS63941" s="96" t="n">
        <f aca="false">BR63941-2.5</f>
        <v>-2.5</v>
      </c>
    </row>
    <row r="63942" customFormat="false" ht="12" hidden="false" customHeight="false" outlineLevel="0" collapsed="false">
      <c r="BS63942" s="96" t="n">
        <f aca="false">BR63942-2.5</f>
        <v>-2.5</v>
      </c>
    </row>
    <row r="63943" customFormat="false" ht="12" hidden="false" customHeight="false" outlineLevel="0" collapsed="false">
      <c r="BS63943" s="96" t="n">
        <f aca="false">BR63943-2.5</f>
        <v>-2.5</v>
      </c>
    </row>
    <row r="63944" customFormat="false" ht="12" hidden="false" customHeight="false" outlineLevel="0" collapsed="false">
      <c r="BS63944" s="96" t="n">
        <f aca="false">BR63944-2.5</f>
        <v>-2.5</v>
      </c>
    </row>
    <row r="63945" customFormat="false" ht="12" hidden="false" customHeight="false" outlineLevel="0" collapsed="false">
      <c r="BS63945" s="96" t="n">
        <f aca="false">BR63945-2.5</f>
        <v>-2.5</v>
      </c>
    </row>
    <row r="63946" customFormat="false" ht="12" hidden="false" customHeight="false" outlineLevel="0" collapsed="false">
      <c r="BS63946" s="96" t="n">
        <f aca="false">BR63946-2.5</f>
        <v>-2.5</v>
      </c>
    </row>
    <row r="63947" customFormat="false" ht="12" hidden="false" customHeight="false" outlineLevel="0" collapsed="false">
      <c r="BS63947" s="96" t="n">
        <f aca="false">BR63947-2.5</f>
        <v>-2.5</v>
      </c>
    </row>
    <row r="63948" customFormat="false" ht="12" hidden="false" customHeight="false" outlineLevel="0" collapsed="false">
      <c r="BS63948" s="96" t="n">
        <f aca="false">BR63948-2.5</f>
        <v>-2.5</v>
      </c>
    </row>
    <row r="63949" customFormat="false" ht="12" hidden="false" customHeight="false" outlineLevel="0" collapsed="false">
      <c r="BS63949" s="96" t="n">
        <f aca="false">BR63949-2.5</f>
        <v>-2.5</v>
      </c>
    </row>
    <row r="63950" customFormat="false" ht="12" hidden="false" customHeight="false" outlineLevel="0" collapsed="false">
      <c r="BS63950" s="96" t="n">
        <f aca="false">BR63950-2.5</f>
        <v>-2.5</v>
      </c>
    </row>
    <row r="63951" customFormat="false" ht="12" hidden="false" customHeight="false" outlineLevel="0" collapsed="false">
      <c r="BS63951" s="96" t="n">
        <f aca="false">BR63951-2.5</f>
        <v>-2.5</v>
      </c>
    </row>
    <row r="63952" customFormat="false" ht="12" hidden="false" customHeight="false" outlineLevel="0" collapsed="false">
      <c r="BS63952" s="96" t="n">
        <f aca="false">BR63952-2.5</f>
        <v>-2.5</v>
      </c>
    </row>
    <row r="63953" customFormat="false" ht="12" hidden="false" customHeight="false" outlineLevel="0" collapsed="false">
      <c r="BS63953" s="96" t="n">
        <f aca="false">BR63953-2.5</f>
        <v>-2.5</v>
      </c>
    </row>
    <row r="63954" customFormat="false" ht="12" hidden="false" customHeight="false" outlineLevel="0" collapsed="false">
      <c r="BS63954" s="96" t="n">
        <f aca="false">BR63954-2.5</f>
        <v>-2.5</v>
      </c>
    </row>
    <row r="63955" customFormat="false" ht="12" hidden="false" customHeight="false" outlineLevel="0" collapsed="false">
      <c r="BS63955" s="96" t="n">
        <f aca="false">BR63955-2.5</f>
        <v>-2.5</v>
      </c>
    </row>
    <row r="63956" customFormat="false" ht="12" hidden="false" customHeight="false" outlineLevel="0" collapsed="false">
      <c r="BS63956" s="96" t="n">
        <f aca="false">BR63956-2.5</f>
        <v>-2.5</v>
      </c>
    </row>
    <row r="63957" customFormat="false" ht="12" hidden="false" customHeight="false" outlineLevel="0" collapsed="false">
      <c r="BS63957" s="96" t="n">
        <f aca="false">BR63957-2.5</f>
        <v>-2.5</v>
      </c>
    </row>
    <row r="63958" customFormat="false" ht="12" hidden="false" customHeight="false" outlineLevel="0" collapsed="false">
      <c r="BS63958" s="96" t="n">
        <f aca="false">BR63958-2.5</f>
        <v>-2.5</v>
      </c>
    </row>
    <row r="63959" customFormat="false" ht="12" hidden="false" customHeight="false" outlineLevel="0" collapsed="false">
      <c r="BS63959" s="96" t="n">
        <f aca="false">BR63959-2.5</f>
        <v>-2.5</v>
      </c>
    </row>
    <row r="63960" customFormat="false" ht="12" hidden="false" customHeight="false" outlineLevel="0" collapsed="false">
      <c r="BS63960" s="96" t="n">
        <f aca="false">BR63960-2.5</f>
        <v>-2.5</v>
      </c>
    </row>
    <row r="63961" customFormat="false" ht="12" hidden="false" customHeight="false" outlineLevel="0" collapsed="false">
      <c r="BS63961" s="96" t="n">
        <f aca="false">BR63961-2.5</f>
        <v>-2.5</v>
      </c>
    </row>
    <row r="63962" customFormat="false" ht="12" hidden="false" customHeight="false" outlineLevel="0" collapsed="false">
      <c r="BS63962" s="96" t="n">
        <f aca="false">BR63962-2.5</f>
        <v>-2.5</v>
      </c>
    </row>
    <row r="63963" customFormat="false" ht="12" hidden="false" customHeight="false" outlineLevel="0" collapsed="false">
      <c r="BS63963" s="96" t="n">
        <f aca="false">BR63963-2.5</f>
        <v>-2.5</v>
      </c>
    </row>
    <row r="63964" customFormat="false" ht="12" hidden="false" customHeight="false" outlineLevel="0" collapsed="false">
      <c r="BS63964" s="96" t="n">
        <f aca="false">BR63964-2.5</f>
        <v>-2.5</v>
      </c>
    </row>
    <row r="63965" customFormat="false" ht="12" hidden="false" customHeight="false" outlineLevel="0" collapsed="false">
      <c r="BS63965" s="96" t="n">
        <f aca="false">BR63965-2.5</f>
        <v>-2.5</v>
      </c>
    </row>
    <row r="63966" customFormat="false" ht="12" hidden="false" customHeight="false" outlineLevel="0" collapsed="false">
      <c r="BS63966" s="96" t="n">
        <f aca="false">BR63966-2.5</f>
        <v>-2.5</v>
      </c>
    </row>
    <row r="63967" customFormat="false" ht="12" hidden="false" customHeight="false" outlineLevel="0" collapsed="false">
      <c r="BS63967" s="96" t="n">
        <f aca="false">BR63967-2.5</f>
        <v>-2.5</v>
      </c>
    </row>
    <row r="63968" customFormat="false" ht="12" hidden="false" customHeight="false" outlineLevel="0" collapsed="false">
      <c r="BS63968" s="96" t="n">
        <f aca="false">BR63968-2.5</f>
        <v>-2.5</v>
      </c>
    </row>
    <row r="63969" customFormat="false" ht="12" hidden="false" customHeight="false" outlineLevel="0" collapsed="false">
      <c r="BS63969" s="96" t="n">
        <f aca="false">BR63969-2.5</f>
        <v>-2.5</v>
      </c>
    </row>
    <row r="63970" customFormat="false" ht="12" hidden="false" customHeight="false" outlineLevel="0" collapsed="false">
      <c r="BS63970" s="96" t="n">
        <f aca="false">BR63970-2.5</f>
        <v>-2.5</v>
      </c>
    </row>
    <row r="63971" customFormat="false" ht="12" hidden="false" customHeight="false" outlineLevel="0" collapsed="false">
      <c r="BS63971" s="96" t="n">
        <f aca="false">BR63971-2.5</f>
        <v>-2.5</v>
      </c>
    </row>
    <row r="63972" customFormat="false" ht="12" hidden="false" customHeight="false" outlineLevel="0" collapsed="false">
      <c r="BS63972" s="96" t="n">
        <f aca="false">BR63972-2.5</f>
        <v>-2.5</v>
      </c>
    </row>
    <row r="63973" customFormat="false" ht="12" hidden="false" customHeight="false" outlineLevel="0" collapsed="false">
      <c r="BS63973" s="96" t="n">
        <f aca="false">BR63973-2.5</f>
        <v>-2.5</v>
      </c>
    </row>
    <row r="63974" customFormat="false" ht="12" hidden="false" customHeight="false" outlineLevel="0" collapsed="false">
      <c r="BS63974" s="96" t="n">
        <f aca="false">BR63974-2.5</f>
        <v>-2.5</v>
      </c>
    </row>
    <row r="63975" customFormat="false" ht="12" hidden="false" customHeight="false" outlineLevel="0" collapsed="false">
      <c r="BS63975" s="96" t="n">
        <f aca="false">BR63975-2.5</f>
        <v>-2.5</v>
      </c>
    </row>
    <row r="63976" customFormat="false" ht="12" hidden="false" customHeight="false" outlineLevel="0" collapsed="false">
      <c r="BS63976" s="96" t="n">
        <f aca="false">BR63976-2.5</f>
        <v>-2.5</v>
      </c>
    </row>
    <row r="63977" customFormat="false" ht="12" hidden="false" customHeight="false" outlineLevel="0" collapsed="false">
      <c r="BS63977" s="96" t="n">
        <f aca="false">BR63977-2.5</f>
        <v>-2.5</v>
      </c>
    </row>
    <row r="63978" customFormat="false" ht="12" hidden="false" customHeight="false" outlineLevel="0" collapsed="false">
      <c r="BS63978" s="96" t="n">
        <f aca="false">BR63978-2.5</f>
        <v>-2.5</v>
      </c>
    </row>
    <row r="63979" customFormat="false" ht="12" hidden="false" customHeight="false" outlineLevel="0" collapsed="false">
      <c r="BS63979" s="96" t="n">
        <f aca="false">BR63979-2.5</f>
        <v>-2.5</v>
      </c>
    </row>
    <row r="63980" customFormat="false" ht="12" hidden="false" customHeight="false" outlineLevel="0" collapsed="false">
      <c r="BS63980" s="96" t="n">
        <f aca="false">BR63980-2.5</f>
        <v>-2.5</v>
      </c>
    </row>
    <row r="63981" customFormat="false" ht="12" hidden="false" customHeight="false" outlineLevel="0" collapsed="false">
      <c r="BS63981" s="96" t="n">
        <f aca="false">BR63981-2.5</f>
        <v>-2.5</v>
      </c>
    </row>
    <row r="63982" customFormat="false" ht="12" hidden="false" customHeight="false" outlineLevel="0" collapsed="false">
      <c r="BS63982" s="96" t="n">
        <f aca="false">BR63982-2.5</f>
        <v>-2.5</v>
      </c>
    </row>
    <row r="63983" customFormat="false" ht="12" hidden="false" customHeight="false" outlineLevel="0" collapsed="false">
      <c r="BS63983" s="96" t="n">
        <f aca="false">BR63983-2.5</f>
        <v>-2.5</v>
      </c>
    </row>
    <row r="63984" customFormat="false" ht="12" hidden="false" customHeight="false" outlineLevel="0" collapsed="false">
      <c r="BS63984" s="96" t="n">
        <f aca="false">BR63984-2.5</f>
        <v>-2.5</v>
      </c>
    </row>
    <row r="63985" customFormat="false" ht="12" hidden="false" customHeight="false" outlineLevel="0" collapsed="false">
      <c r="BS63985" s="96" t="n">
        <f aca="false">BR63985-2.5</f>
        <v>-2.5</v>
      </c>
    </row>
    <row r="63986" customFormat="false" ht="12" hidden="false" customHeight="false" outlineLevel="0" collapsed="false">
      <c r="BS63986" s="96" t="n">
        <f aca="false">BR63986-2.5</f>
        <v>-2.5</v>
      </c>
    </row>
    <row r="63987" customFormat="false" ht="12" hidden="false" customHeight="false" outlineLevel="0" collapsed="false">
      <c r="BS63987" s="96" t="n">
        <f aca="false">BR63987-2.5</f>
        <v>-2.5</v>
      </c>
    </row>
    <row r="63988" customFormat="false" ht="12" hidden="false" customHeight="false" outlineLevel="0" collapsed="false">
      <c r="BS63988" s="96" t="n">
        <f aca="false">BR63988-2.5</f>
        <v>-2.5</v>
      </c>
    </row>
    <row r="63989" customFormat="false" ht="12" hidden="false" customHeight="false" outlineLevel="0" collapsed="false">
      <c r="BS63989" s="96" t="n">
        <f aca="false">BR63989-2.5</f>
        <v>-2.5</v>
      </c>
    </row>
    <row r="63990" customFormat="false" ht="12" hidden="false" customHeight="false" outlineLevel="0" collapsed="false">
      <c r="BS63990" s="96" t="n">
        <f aca="false">BR63990-2.5</f>
        <v>-2.5</v>
      </c>
    </row>
    <row r="63991" customFormat="false" ht="12" hidden="false" customHeight="false" outlineLevel="0" collapsed="false">
      <c r="BS63991" s="96" t="n">
        <f aca="false">BR63991-2.5</f>
        <v>-2.5</v>
      </c>
    </row>
    <row r="63992" customFormat="false" ht="12" hidden="false" customHeight="false" outlineLevel="0" collapsed="false">
      <c r="BS63992" s="96" t="n">
        <f aca="false">BR63992-2.5</f>
        <v>-2.5</v>
      </c>
    </row>
    <row r="63993" customFormat="false" ht="12" hidden="false" customHeight="false" outlineLevel="0" collapsed="false">
      <c r="BS63993" s="96" t="n">
        <f aca="false">BR63993-2.5</f>
        <v>-2.5</v>
      </c>
    </row>
    <row r="63994" customFormat="false" ht="12" hidden="false" customHeight="false" outlineLevel="0" collapsed="false">
      <c r="BS63994" s="96" t="n">
        <f aca="false">BR63994-2.5</f>
        <v>-2.5</v>
      </c>
    </row>
    <row r="63995" customFormat="false" ht="12" hidden="false" customHeight="false" outlineLevel="0" collapsed="false">
      <c r="BS63995" s="96" t="n">
        <f aca="false">BR63995-2.5</f>
        <v>-2.5</v>
      </c>
    </row>
    <row r="63996" customFormat="false" ht="12" hidden="false" customHeight="false" outlineLevel="0" collapsed="false">
      <c r="BS63996" s="96" t="n">
        <f aca="false">BR63996-2.5</f>
        <v>-2.5</v>
      </c>
    </row>
    <row r="63997" customFormat="false" ht="12" hidden="false" customHeight="false" outlineLevel="0" collapsed="false">
      <c r="BS63997" s="96" t="n">
        <f aca="false">BR63997-2.5</f>
        <v>-2.5</v>
      </c>
    </row>
    <row r="63998" customFormat="false" ht="12" hidden="false" customHeight="false" outlineLevel="0" collapsed="false">
      <c r="BS63998" s="96" t="n">
        <f aca="false">BR63998-2.5</f>
        <v>-2.5</v>
      </c>
    </row>
    <row r="63999" customFormat="false" ht="12" hidden="false" customHeight="false" outlineLevel="0" collapsed="false">
      <c r="BS63999" s="96" t="n">
        <f aca="false">BR63999-2.5</f>
        <v>-2.5</v>
      </c>
    </row>
    <row r="64000" customFormat="false" ht="12" hidden="false" customHeight="false" outlineLevel="0" collapsed="false">
      <c r="BS64000" s="96" t="n">
        <f aca="false">BR64000-2.5</f>
        <v>-2.5</v>
      </c>
    </row>
    <row r="64001" customFormat="false" ht="12" hidden="false" customHeight="false" outlineLevel="0" collapsed="false">
      <c r="BS64001" s="96" t="n">
        <f aca="false">BR64001-2.5</f>
        <v>-2.5</v>
      </c>
    </row>
    <row r="64002" customFormat="false" ht="12" hidden="false" customHeight="false" outlineLevel="0" collapsed="false">
      <c r="BS64002" s="96" t="n">
        <f aca="false">BR64002-2.5</f>
        <v>-2.5</v>
      </c>
    </row>
    <row r="64003" customFormat="false" ht="12" hidden="false" customHeight="false" outlineLevel="0" collapsed="false">
      <c r="BS64003" s="96" t="n">
        <f aca="false">BR64003-2.5</f>
        <v>-2.5</v>
      </c>
    </row>
    <row r="64004" customFormat="false" ht="12" hidden="false" customHeight="false" outlineLevel="0" collapsed="false">
      <c r="BS64004" s="96" t="n">
        <f aca="false">BR64004-2.5</f>
        <v>-2.5</v>
      </c>
    </row>
    <row r="64005" customFormat="false" ht="12" hidden="false" customHeight="false" outlineLevel="0" collapsed="false">
      <c r="BS64005" s="96" t="n">
        <f aca="false">BR64005-2.5</f>
        <v>-2.5</v>
      </c>
    </row>
    <row r="64006" customFormat="false" ht="12" hidden="false" customHeight="false" outlineLevel="0" collapsed="false">
      <c r="BS64006" s="96" t="n">
        <f aca="false">BR64006-2.5</f>
        <v>-2.5</v>
      </c>
    </row>
    <row r="64007" customFormat="false" ht="12" hidden="false" customHeight="false" outlineLevel="0" collapsed="false">
      <c r="BS64007" s="96" t="n">
        <f aca="false">BR64007-2.5</f>
        <v>-2.5</v>
      </c>
    </row>
    <row r="64008" customFormat="false" ht="12" hidden="false" customHeight="false" outlineLevel="0" collapsed="false">
      <c r="BS64008" s="96" t="n">
        <f aca="false">BR64008-2.5</f>
        <v>-2.5</v>
      </c>
    </row>
    <row r="64009" customFormat="false" ht="12" hidden="false" customHeight="false" outlineLevel="0" collapsed="false">
      <c r="BS64009" s="96" t="n">
        <f aca="false">BR64009-2.5</f>
        <v>-2.5</v>
      </c>
    </row>
    <row r="64010" customFormat="false" ht="12" hidden="false" customHeight="false" outlineLevel="0" collapsed="false">
      <c r="BS64010" s="96" t="n">
        <f aca="false">BR64010-2.5</f>
        <v>-2.5</v>
      </c>
    </row>
    <row r="64011" customFormat="false" ht="12" hidden="false" customHeight="false" outlineLevel="0" collapsed="false">
      <c r="BS64011" s="96" t="n">
        <f aca="false">BR64011-2.5</f>
        <v>-2.5</v>
      </c>
    </row>
    <row r="64012" customFormat="false" ht="12" hidden="false" customHeight="false" outlineLevel="0" collapsed="false">
      <c r="BS64012" s="96" t="n">
        <f aca="false">BR64012-2.5</f>
        <v>-2.5</v>
      </c>
    </row>
    <row r="64013" customFormat="false" ht="12" hidden="false" customHeight="false" outlineLevel="0" collapsed="false">
      <c r="BS64013" s="96" t="n">
        <f aca="false">BR64013-2.5</f>
        <v>-2.5</v>
      </c>
    </row>
    <row r="64014" customFormat="false" ht="12" hidden="false" customHeight="false" outlineLevel="0" collapsed="false">
      <c r="BS64014" s="96" t="n">
        <f aca="false">BR64014-2.5</f>
        <v>-2.5</v>
      </c>
    </row>
    <row r="64015" customFormat="false" ht="12" hidden="false" customHeight="false" outlineLevel="0" collapsed="false">
      <c r="BS64015" s="96" t="n">
        <f aca="false">BR64015-2.5</f>
        <v>-2.5</v>
      </c>
    </row>
    <row r="64016" customFormat="false" ht="12" hidden="false" customHeight="false" outlineLevel="0" collapsed="false">
      <c r="BS64016" s="96" t="n">
        <f aca="false">BR64016-2.5</f>
        <v>-2.5</v>
      </c>
    </row>
    <row r="64017" customFormat="false" ht="12" hidden="false" customHeight="false" outlineLevel="0" collapsed="false">
      <c r="BS64017" s="96" t="n">
        <f aca="false">BR64017-2.5</f>
        <v>-2.5</v>
      </c>
    </row>
    <row r="64018" customFormat="false" ht="12" hidden="false" customHeight="false" outlineLevel="0" collapsed="false">
      <c r="BS64018" s="96" t="n">
        <f aca="false">BR64018-2.5</f>
        <v>-2.5</v>
      </c>
    </row>
    <row r="64019" customFormat="false" ht="12" hidden="false" customHeight="false" outlineLevel="0" collapsed="false">
      <c r="BS64019" s="96" t="n">
        <f aca="false">BR64019-2.5</f>
        <v>-2.5</v>
      </c>
    </row>
    <row r="64020" customFormat="false" ht="12" hidden="false" customHeight="false" outlineLevel="0" collapsed="false">
      <c r="BS64020" s="96" t="n">
        <f aca="false">BR64020-2.5</f>
        <v>-2.5</v>
      </c>
    </row>
    <row r="64021" customFormat="false" ht="12" hidden="false" customHeight="false" outlineLevel="0" collapsed="false">
      <c r="BS64021" s="96" t="n">
        <f aca="false">BR64021-2.5</f>
        <v>-2.5</v>
      </c>
    </row>
    <row r="64022" customFormat="false" ht="12" hidden="false" customHeight="false" outlineLevel="0" collapsed="false">
      <c r="BS64022" s="96" t="n">
        <f aca="false">BR64022-2.5</f>
        <v>-2.5</v>
      </c>
    </row>
    <row r="64023" customFormat="false" ht="12" hidden="false" customHeight="false" outlineLevel="0" collapsed="false">
      <c r="BS64023" s="96" t="n">
        <f aca="false">BR64023-2.5</f>
        <v>-2.5</v>
      </c>
    </row>
    <row r="64024" customFormat="false" ht="12" hidden="false" customHeight="false" outlineLevel="0" collapsed="false">
      <c r="BS64024" s="96" t="n">
        <f aca="false">BR64024-2.5</f>
        <v>-2.5</v>
      </c>
    </row>
    <row r="64025" customFormat="false" ht="12" hidden="false" customHeight="false" outlineLevel="0" collapsed="false">
      <c r="BS64025" s="96" t="n">
        <f aca="false">BR64025-2.5</f>
        <v>-2.5</v>
      </c>
    </row>
    <row r="64026" customFormat="false" ht="12" hidden="false" customHeight="false" outlineLevel="0" collapsed="false">
      <c r="BS64026" s="96" t="n">
        <f aca="false">BR64026-2.5</f>
        <v>-2.5</v>
      </c>
    </row>
    <row r="64027" customFormat="false" ht="12" hidden="false" customHeight="false" outlineLevel="0" collapsed="false">
      <c r="BS64027" s="96" t="n">
        <f aca="false">BR64027-2.5</f>
        <v>-2.5</v>
      </c>
    </row>
    <row r="64028" customFormat="false" ht="12" hidden="false" customHeight="false" outlineLevel="0" collapsed="false">
      <c r="BS64028" s="96" t="n">
        <f aca="false">BR64028-2.5</f>
        <v>-2.5</v>
      </c>
    </row>
    <row r="64029" customFormat="false" ht="12" hidden="false" customHeight="false" outlineLevel="0" collapsed="false">
      <c r="BS64029" s="96" t="n">
        <f aca="false">BR64029-2.5</f>
        <v>-2.5</v>
      </c>
    </row>
    <row r="64030" customFormat="false" ht="12" hidden="false" customHeight="false" outlineLevel="0" collapsed="false">
      <c r="BS64030" s="96" t="n">
        <f aca="false">BR64030-2.5</f>
        <v>-2.5</v>
      </c>
    </row>
    <row r="64031" customFormat="false" ht="12" hidden="false" customHeight="false" outlineLevel="0" collapsed="false">
      <c r="BS64031" s="96" t="n">
        <f aca="false">BR64031-2.5</f>
        <v>-2.5</v>
      </c>
    </row>
    <row r="64032" customFormat="false" ht="12" hidden="false" customHeight="false" outlineLevel="0" collapsed="false">
      <c r="BS64032" s="96" t="n">
        <f aca="false">BR64032-2.5</f>
        <v>-2.5</v>
      </c>
    </row>
    <row r="64033" customFormat="false" ht="12" hidden="false" customHeight="false" outlineLevel="0" collapsed="false">
      <c r="BS64033" s="96" t="n">
        <f aca="false">BR64033-2.5</f>
        <v>-2.5</v>
      </c>
    </row>
    <row r="64034" customFormat="false" ht="12" hidden="false" customHeight="false" outlineLevel="0" collapsed="false">
      <c r="BS64034" s="96" t="n">
        <f aca="false">BR64034-2.5</f>
        <v>-2.5</v>
      </c>
    </row>
    <row r="64035" customFormat="false" ht="12" hidden="false" customHeight="false" outlineLevel="0" collapsed="false">
      <c r="BS64035" s="96" t="n">
        <f aca="false">BR64035-2.5</f>
        <v>-2.5</v>
      </c>
    </row>
    <row r="64036" customFormat="false" ht="12" hidden="false" customHeight="false" outlineLevel="0" collapsed="false">
      <c r="BS64036" s="96" t="n">
        <f aca="false">BR64036-2.5</f>
        <v>-2.5</v>
      </c>
    </row>
    <row r="64037" customFormat="false" ht="12" hidden="false" customHeight="false" outlineLevel="0" collapsed="false">
      <c r="BS64037" s="96" t="n">
        <f aca="false">BR64037-2.5</f>
        <v>-2.5</v>
      </c>
    </row>
    <row r="64038" customFormat="false" ht="12" hidden="false" customHeight="false" outlineLevel="0" collapsed="false">
      <c r="BS64038" s="96" t="n">
        <f aca="false">BR64038-2.5</f>
        <v>-2.5</v>
      </c>
    </row>
    <row r="64039" customFormat="false" ht="12" hidden="false" customHeight="false" outlineLevel="0" collapsed="false">
      <c r="BS64039" s="96" t="n">
        <f aca="false">BR64039-2.5</f>
        <v>-2.5</v>
      </c>
    </row>
    <row r="64040" customFormat="false" ht="12" hidden="false" customHeight="false" outlineLevel="0" collapsed="false">
      <c r="BS64040" s="96" t="n">
        <f aca="false">BR64040-2.5</f>
        <v>-2.5</v>
      </c>
    </row>
    <row r="64041" customFormat="false" ht="12" hidden="false" customHeight="false" outlineLevel="0" collapsed="false">
      <c r="BS64041" s="96" t="n">
        <f aca="false">BR64041-2.5</f>
        <v>-2.5</v>
      </c>
    </row>
    <row r="64042" customFormat="false" ht="12" hidden="false" customHeight="false" outlineLevel="0" collapsed="false">
      <c r="BS64042" s="96" t="n">
        <f aca="false">BR64042-2.5</f>
        <v>-2.5</v>
      </c>
    </row>
    <row r="64043" customFormat="false" ht="12" hidden="false" customHeight="false" outlineLevel="0" collapsed="false">
      <c r="BS64043" s="96" t="n">
        <f aca="false">BR64043-2.5</f>
        <v>-2.5</v>
      </c>
    </row>
    <row r="64044" customFormat="false" ht="12" hidden="false" customHeight="false" outlineLevel="0" collapsed="false">
      <c r="BS64044" s="96" t="n">
        <f aca="false">BR64044-2.5</f>
        <v>-2.5</v>
      </c>
    </row>
    <row r="64045" customFormat="false" ht="12" hidden="false" customHeight="false" outlineLevel="0" collapsed="false">
      <c r="BS64045" s="96" t="n">
        <f aca="false">BR64045-2.5</f>
        <v>-2.5</v>
      </c>
    </row>
    <row r="64046" customFormat="false" ht="12" hidden="false" customHeight="false" outlineLevel="0" collapsed="false">
      <c r="BS64046" s="96" t="n">
        <f aca="false">BR64046-2.5</f>
        <v>-2.5</v>
      </c>
    </row>
    <row r="64047" customFormat="false" ht="12" hidden="false" customHeight="false" outlineLevel="0" collapsed="false">
      <c r="BS64047" s="96" t="n">
        <f aca="false">BR64047-2.5</f>
        <v>-2.5</v>
      </c>
    </row>
    <row r="64048" customFormat="false" ht="12" hidden="false" customHeight="false" outlineLevel="0" collapsed="false">
      <c r="BS64048" s="96" t="n">
        <f aca="false">BR64048-2.5</f>
        <v>-2.5</v>
      </c>
    </row>
    <row r="64049" customFormat="false" ht="12" hidden="false" customHeight="false" outlineLevel="0" collapsed="false">
      <c r="BS64049" s="96" t="n">
        <f aca="false">BR64049-2.5</f>
        <v>-2.5</v>
      </c>
    </row>
    <row r="64050" customFormat="false" ht="12" hidden="false" customHeight="false" outlineLevel="0" collapsed="false">
      <c r="BS64050" s="96" t="n">
        <f aca="false">BR64050-2.5</f>
        <v>-2.5</v>
      </c>
    </row>
    <row r="64051" customFormat="false" ht="12" hidden="false" customHeight="false" outlineLevel="0" collapsed="false">
      <c r="BS64051" s="96" t="n">
        <f aca="false">BR64051-2.5</f>
        <v>-2.5</v>
      </c>
    </row>
    <row r="64052" customFormat="false" ht="12" hidden="false" customHeight="false" outlineLevel="0" collapsed="false">
      <c r="BS64052" s="96" t="n">
        <f aca="false">BR64052-2.5</f>
        <v>-2.5</v>
      </c>
    </row>
    <row r="64053" customFormat="false" ht="12" hidden="false" customHeight="false" outlineLevel="0" collapsed="false">
      <c r="BS64053" s="96" t="n">
        <f aca="false">BR64053-2.5</f>
        <v>-2.5</v>
      </c>
    </row>
    <row r="64054" customFormat="false" ht="12" hidden="false" customHeight="false" outlineLevel="0" collapsed="false">
      <c r="BS64054" s="96" t="n">
        <f aca="false">BR64054-2.5</f>
        <v>-2.5</v>
      </c>
    </row>
    <row r="64055" customFormat="false" ht="12" hidden="false" customHeight="false" outlineLevel="0" collapsed="false">
      <c r="BS64055" s="96" t="n">
        <f aca="false">BR64055-2.5</f>
        <v>-2.5</v>
      </c>
    </row>
    <row r="64056" customFormat="false" ht="12" hidden="false" customHeight="false" outlineLevel="0" collapsed="false">
      <c r="BS64056" s="96" t="n">
        <f aca="false">BR64056-2.5</f>
        <v>-2.5</v>
      </c>
    </row>
    <row r="64057" customFormat="false" ht="12" hidden="false" customHeight="false" outlineLevel="0" collapsed="false">
      <c r="BS64057" s="96" t="n">
        <f aca="false">BR64057-2.5</f>
        <v>-2.5</v>
      </c>
    </row>
    <row r="64058" customFormat="false" ht="12" hidden="false" customHeight="false" outlineLevel="0" collapsed="false">
      <c r="BS64058" s="96" t="n">
        <f aca="false">BR64058-2.5</f>
        <v>-2.5</v>
      </c>
    </row>
    <row r="64059" customFormat="false" ht="12" hidden="false" customHeight="false" outlineLevel="0" collapsed="false">
      <c r="BS64059" s="96" t="n">
        <f aca="false">BR64059-2.5</f>
        <v>-2.5</v>
      </c>
    </row>
    <row r="64060" customFormat="false" ht="12" hidden="false" customHeight="false" outlineLevel="0" collapsed="false">
      <c r="BS64060" s="96" t="n">
        <f aca="false">BR64060-2.5</f>
        <v>-2.5</v>
      </c>
    </row>
    <row r="64061" customFormat="false" ht="12" hidden="false" customHeight="false" outlineLevel="0" collapsed="false">
      <c r="BS64061" s="96" t="n">
        <f aca="false">BR64061-2.5</f>
        <v>-2.5</v>
      </c>
    </row>
    <row r="64062" customFormat="false" ht="12" hidden="false" customHeight="false" outlineLevel="0" collapsed="false">
      <c r="BS64062" s="96" t="n">
        <f aca="false">BR64062-2.5</f>
        <v>-2.5</v>
      </c>
    </row>
    <row r="64063" customFormat="false" ht="12" hidden="false" customHeight="false" outlineLevel="0" collapsed="false">
      <c r="BS64063" s="96" t="n">
        <f aca="false">BR64063-2.5</f>
        <v>-2.5</v>
      </c>
    </row>
    <row r="64064" customFormat="false" ht="12" hidden="false" customHeight="false" outlineLevel="0" collapsed="false">
      <c r="BS64064" s="96" t="n">
        <f aca="false">BR64064-2.5</f>
        <v>-2.5</v>
      </c>
    </row>
    <row r="64065" customFormat="false" ht="12" hidden="false" customHeight="false" outlineLevel="0" collapsed="false">
      <c r="BS64065" s="96" t="n">
        <f aca="false">BR64065-2.5</f>
        <v>-2.5</v>
      </c>
    </row>
    <row r="64066" customFormat="false" ht="12" hidden="false" customHeight="false" outlineLevel="0" collapsed="false">
      <c r="BS64066" s="96" t="n">
        <f aca="false">BR64066-2.5</f>
        <v>-2.5</v>
      </c>
    </row>
    <row r="64067" customFormat="false" ht="12" hidden="false" customHeight="false" outlineLevel="0" collapsed="false">
      <c r="BS64067" s="96" t="n">
        <f aca="false">BR64067-2.5</f>
        <v>-2.5</v>
      </c>
    </row>
    <row r="64068" customFormat="false" ht="12" hidden="false" customHeight="false" outlineLevel="0" collapsed="false">
      <c r="BS64068" s="96" t="n">
        <f aca="false">BR64068-2.5</f>
        <v>-2.5</v>
      </c>
    </row>
    <row r="64069" customFormat="false" ht="12" hidden="false" customHeight="false" outlineLevel="0" collapsed="false">
      <c r="BS64069" s="96" t="n">
        <f aca="false">BR64069-2.5</f>
        <v>-2.5</v>
      </c>
    </row>
    <row r="64070" customFormat="false" ht="12" hidden="false" customHeight="false" outlineLevel="0" collapsed="false">
      <c r="BS64070" s="96" t="n">
        <f aca="false">BR64070-2.5</f>
        <v>-2.5</v>
      </c>
    </row>
    <row r="64071" customFormat="false" ht="12" hidden="false" customHeight="false" outlineLevel="0" collapsed="false">
      <c r="BS64071" s="96" t="n">
        <f aca="false">BR64071-2.5</f>
        <v>-2.5</v>
      </c>
    </row>
    <row r="64072" customFormat="false" ht="12" hidden="false" customHeight="false" outlineLevel="0" collapsed="false">
      <c r="BS64072" s="96" t="n">
        <f aca="false">BR64072-2.5</f>
        <v>-2.5</v>
      </c>
    </row>
    <row r="64073" customFormat="false" ht="12" hidden="false" customHeight="false" outlineLevel="0" collapsed="false">
      <c r="BS64073" s="96" t="n">
        <f aca="false">BR64073-2.5</f>
        <v>-2.5</v>
      </c>
    </row>
    <row r="64074" customFormat="false" ht="12" hidden="false" customHeight="false" outlineLevel="0" collapsed="false">
      <c r="BS64074" s="96" t="n">
        <f aca="false">BR64074-2.5</f>
        <v>-2.5</v>
      </c>
    </row>
    <row r="64075" customFormat="false" ht="12" hidden="false" customHeight="false" outlineLevel="0" collapsed="false">
      <c r="BS64075" s="96" t="n">
        <f aca="false">BR64075-2.5</f>
        <v>-2.5</v>
      </c>
    </row>
    <row r="64076" customFormat="false" ht="12" hidden="false" customHeight="false" outlineLevel="0" collapsed="false">
      <c r="BS64076" s="96" t="n">
        <f aca="false">BR64076-2.5</f>
        <v>-2.5</v>
      </c>
    </row>
    <row r="64077" customFormat="false" ht="12" hidden="false" customHeight="false" outlineLevel="0" collapsed="false">
      <c r="BS64077" s="96" t="n">
        <f aca="false">BR64077-2.5</f>
        <v>-2.5</v>
      </c>
    </row>
    <row r="64078" customFormat="false" ht="12" hidden="false" customHeight="false" outlineLevel="0" collapsed="false">
      <c r="BS64078" s="96" t="n">
        <f aca="false">BR64078-2.5</f>
        <v>-2.5</v>
      </c>
    </row>
    <row r="64079" customFormat="false" ht="12" hidden="false" customHeight="false" outlineLevel="0" collapsed="false">
      <c r="BS64079" s="96" t="n">
        <f aca="false">BR64079-2.5</f>
        <v>-2.5</v>
      </c>
    </row>
    <row r="64080" customFormat="false" ht="12" hidden="false" customHeight="false" outlineLevel="0" collapsed="false">
      <c r="BS64080" s="96" t="n">
        <f aca="false">BR64080-2.5</f>
        <v>-2.5</v>
      </c>
    </row>
    <row r="64081" customFormat="false" ht="12" hidden="false" customHeight="false" outlineLevel="0" collapsed="false">
      <c r="BS64081" s="96" t="n">
        <f aca="false">BR64081-2.5</f>
        <v>-2.5</v>
      </c>
    </row>
    <row r="64082" customFormat="false" ht="12" hidden="false" customHeight="false" outlineLevel="0" collapsed="false">
      <c r="BS64082" s="96" t="n">
        <f aca="false">BR64082-2.5</f>
        <v>-2.5</v>
      </c>
    </row>
    <row r="64083" customFormat="false" ht="12" hidden="false" customHeight="false" outlineLevel="0" collapsed="false">
      <c r="BS64083" s="96" t="n">
        <f aca="false">BR64083-2.5</f>
        <v>-2.5</v>
      </c>
    </row>
    <row r="64084" customFormat="false" ht="12" hidden="false" customHeight="false" outlineLevel="0" collapsed="false">
      <c r="BS64084" s="96" t="n">
        <f aca="false">BR64084-2.5</f>
        <v>-2.5</v>
      </c>
    </row>
    <row r="64085" customFormat="false" ht="12" hidden="false" customHeight="false" outlineLevel="0" collapsed="false">
      <c r="BS64085" s="96" t="n">
        <f aca="false">BR64085-2.5</f>
        <v>-2.5</v>
      </c>
    </row>
    <row r="64086" customFormat="false" ht="12" hidden="false" customHeight="false" outlineLevel="0" collapsed="false">
      <c r="BS64086" s="96" t="n">
        <f aca="false">BR64086-2.5</f>
        <v>-2.5</v>
      </c>
    </row>
    <row r="64087" customFormat="false" ht="12" hidden="false" customHeight="false" outlineLevel="0" collapsed="false">
      <c r="BS64087" s="96" t="n">
        <f aca="false">BR64087-2.5</f>
        <v>-2.5</v>
      </c>
    </row>
    <row r="64088" customFormat="false" ht="12" hidden="false" customHeight="false" outlineLevel="0" collapsed="false">
      <c r="BS64088" s="96" t="n">
        <f aca="false">BR64088-2.5</f>
        <v>-2.5</v>
      </c>
    </row>
    <row r="64089" customFormat="false" ht="12" hidden="false" customHeight="false" outlineLevel="0" collapsed="false">
      <c r="BS64089" s="96" t="n">
        <f aca="false">BR64089-2.5</f>
        <v>-2.5</v>
      </c>
    </row>
    <row r="64090" customFormat="false" ht="12" hidden="false" customHeight="false" outlineLevel="0" collapsed="false">
      <c r="BS64090" s="96" t="n">
        <f aca="false">BR64090-2.5</f>
        <v>-2.5</v>
      </c>
    </row>
    <row r="64091" customFormat="false" ht="12" hidden="false" customHeight="false" outlineLevel="0" collapsed="false">
      <c r="BS64091" s="96" t="n">
        <f aca="false">BR64091-2.5</f>
        <v>-2.5</v>
      </c>
    </row>
    <row r="64092" customFormat="false" ht="12" hidden="false" customHeight="false" outlineLevel="0" collapsed="false">
      <c r="BS64092" s="96" t="n">
        <f aca="false">BR64092-2.5</f>
        <v>-2.5</v>
      </c>
    </row>
    <row r="64093" customFormat="false" ht="12" hidden="false" customHeight="false" outlineLevel="0" collapsed="false">
      <c r="BS64093" s="96" t="n">
        <f aca="false">BR64093-2.5</f>
        <v>-2.5</v>
      </c>
    </row>
    <row r="64094" customFormat="false" ht="12" hidden="false" customHeight="false" outlineLevel="0" collapsed="false">
      <c r="BS64094" s="96" t="n">
        <f aca="false">BR64094-2.5</f>
        <v>-2.5</v>
      </c>
    </row>
    <row r="64095" customFormat="false" ht="12" hidden="false" customHeight="false" outlineLevel="0" collapsed="false">
      <c r="BS64095" s="96" t="n">
        <f aca="false">BR64095-2.5</f>
        <v>-2.5</v>
      </c>
    </row>
    <row r="64096" customFormat="false" ht="12" hidden="false" customHeight="false" outlineLevel="0" collapsed="false">
      <c r="BS64096" s="96" t="n">
        <f aca="false">BR64096-2.5</f>
        <v>-2.5</v>
      </c>
    </row>
    <row r="64097" customFormat="false" ht="12" hidden="false" customHeight="false" outlineLevel="0" collapsed="false">
      <c r="BS64097" s="96" t="n">
        <f aca="false">BR64097-2.5</f>
        <v>-2.5</v>
      </c>
    </row>
    <row r="64098" customFormat="false" ht="12" hidden="false" customHeight="false" outlineLevel="0" collapsed="false">
      <c r="BS64098" s="96" t="n">
        <f aca="false">BR64098-2.5</f>
        <v>-2.5</v>
      </c>
    </row>
    <row r="64099" customFormat="false" ht="12" hidden="false" customHeight="false" outlineLevel="0" collapsed="false">
      <c r="BS64099" s="96" t="n">
        <f aca="false">BR64099-2.5</f>
        <v>-2.5</v>
      </c>
    </row>
    <row r="64100" customFormat="false" ht="12" hidden="false" customHeight="false" outlineLevel="0" collapsed="false">
      <c r="BS64100" s="96" t="n">
        <f aca="false">BR64100-2.5</f>
        <v>-2.5</v>
      </c>
    </row>
    <row r="64101" customFormat="false" ht="12" hidden="false" customHeight="false" outlineLevel="0" collapsed="false">
      <c r="BS64101" s="96" t="n">
        <f aca="false">BR64101-2.5</f>
        <v>-2.5</v>
      </c>
    </row>
    <row r="64102" customFormat="false" ht="12" hidden="false" customHeight="false" outlineLevel="0" collapsed="false">
      <c r="BS64102" s="96" t="n">
        <f aca="false">BR64102-2.5</f>
        <v>-2.5</v>
      </c>
    </row>
    <row r="64103" customFormat="false" ht="12" hidden="false" customHeight="false" outlineLevel="0" collapsed="false">
      <c r="BS64103" s="96" t="n">
        <f aca="false">BR64103-2.5</f>
        <v>-2.5</v>
      </c>
    </row>
    <row r="64104" customFormat="false" ht="12" hidden="false" customHeight="false" outlineLevel="0" collapsed="false">
      <c r="BS64104" s="96" t="n">
        <f aca="false">BR64104-2.5</f>
        <v>-2.5</v>
      </c>
    </row>
    <row r="64105" customFormat="false" ht="12" hidden="false" customHeight="false" outlineLevel="0" collapsed="false">
      <c r="BS64105" s="96" t="n">
        <f aca="false">BR64105-2.5</f>
        <v>-2.5</v>
      </c>
    </row>
    <row r="64106" customFormat="false" ht="12" hidden="false" customHeight="false" outlineLevel="0" collapsed="false">
      <c r="BS64106" s="96" t="n">
        <f aca="false">BR64106-2.5</f>
        <v>-2.5</v>
      </c>
    </row>
    <row r="64107" customFormat="false" ht="12" hidden="false" customHeight="false" outlineLevel="0" collapsed="false">
      <c r="BS64107" s="96" t="n">
        <f aca="false">BR64107-2.5</f>
        <v>-2.5</v>
      </c>
    </row>
    <row r="64108" customFormat="false" ht="12" hidden="false" customHeight="false" outlineLevel="0" collapsed="false">
      <c r="BS64108" s="96" t="n">
        <f aca="false">BR64108-2.5</f>
        <v>-2.5</v>
      </c>
    </row>
    <row r="64109" customFormat="false" ht="12" hidden="false" customHeight="false" outlineLevel="0" collapsed="false">
      <c r="BS64109" s="96" t="n">
        <f aca="false">BR64109-2.5</f>
        <v>-2.5</v>
      </c>
    </row>
    <row r="64110" customFormat="false" ht="12" hidden="false" customHeight="false" outlineLevel="0" collapsed="false">
      <c r="BS64110" s="96" t="n">
        <f aca="false">BR64110-2.5</f>
        <v>-2.5</v>
      </c>
    </row>
    <row r="64111" customFormat="false" ht="12" hidden="false" customHeight="false" outlineLevel="0" collapsed="false">
      <c r="BS64111" s="96" t="n">
        <f aca="false">BR64111-2.5</f>
        <v>-2.5</v>
      </c>
    </row>
    <row r="64112" customFormat="false" ht="12" hidden="false" customHeight="false" outlineLevel="0" collapsed="false">
      <c r="BS64112" s="96" t="n">
        <f aca="false">BR64112-2.5</f>
        <v>-2.5</v>
      </c>
    </row>
    <row r="64113" customFormat="false" ht="12" hidden="false" customHeight="false" outlineLevel="0" collapsed="false">
      <c r="BS64113" s="96" t="n">
        <f aca="false">BR64113-2.5</f>
        <v>-2.5</v>
      </c>
    </row>
    <row r="64114" customFormat="false" ht="12" hidden="false" customHeight="false" outlineLevel="0" collapsed="false">
      <c r="BS64114" s="96" t="n">
        <f aca="false">BR64114-2.5</f>
        <v>-2.5</v>
      </c>
    </row>
    <row r="64115" customFormat="false" ht="12" hidden="false" customHeight="false" outlineLevel="0" collapsed="false">
      <c r="BS64115" s="96" t="n">
        <f aca="false">BR64115-2.5</f>
        <v>-2.5</v>
      </c>
    </row>
    <row r="64116" customFormat="false" ht="12" hidden="false" customHeight="false" outlineLevel="0" collapsed="false">
      <c r="BS64116" s="96" t="n">
        <f aca="false">BR64116-2.5</f>
        <v>-2.5</v>
      </c>
    </row>
    <row r="64117" customFormat="false" ht="12" hidden="false" customHeight="false" outlineLevel="0" collapsed="false">
      <c r="BS64117" s="96" t="n">
        <f aca="false">BR64117-2.5</f>
        <v>-2.5</v>
      </c>
    </row>
    <row r="64118" customFormat="false" ht="12" hidden="false" customHeight="false" outlineLevel="0" collapsed="false">
      <c r="BS64118" s="96" t="n">
        <f aca="false">BR64118-2.5</f>
        <v>-2.5</v>
      </c>
    </row>
    <row r="64119" customFormat="false" ht="12" hidden="false" customHeight="false" outlineLevel="0" collapsed="false">
      <c r="BS64119" s="96" t="n">
        <f aca="false">BR64119-2.5</f>
        <v>-2.5</v>
      </c>
    </row>
    <row r="64120" customFormat="false" ht="12" hidden="false" customHeight="false" outlineLevel="0" collapsed="false">
      <c r="BS64120" s="96" t="n">
        <f aca="false">BR64120-2.5</f>
        <v>-2.5</v>
      </c>
    </row>
    <row r="64121" customFormat="false" ht="12" hidden="false" customHeight="false" outlineLevel="0" collapsed="false">
      <c r="BS64121" s="96" t="n">
        <f aca="false">BR64121-2.5</f>
        <v>-2.5</v>
      </c>
    </row>
    <row r="64122" customFormat="false" ht="12" hidden="false" customHeight="false" outlineLevel="0" collapsed="false">
      <c r="BS64122" s="96" t="n">
        <f aca="false">BR64122-2.5</f>
        <v>-2.5</v>
      </c>
    </row>
    <row r="64123" customFormat="false" ht="12" hidden="false" customHeight="false" outlineLevel="0" collapsed="false">
      <c r="BS64123" s="96" t="n">
        <f aca="false">BR64123-2.5</f>
        <v>-2.5</v>
      </c>
    </row>
    <row r="64124" customFormat="false" ht="12" hidden="false" customHeight="false" outlineLevel="0" collapsed="false">
      <c r="BS64124" s="96" t="n">
        <f aca="false">BR64124-2.5</f>
        <v>-2.5</v>
      </c>
    </row>
    <row r="64125" customFormat="false" ht="12" hidden="false" customHeight="false" outlineLevel="0" collapsed="false">
      <c r="BS64125" s="96" t="n">
        <f aca="false">BR64125-2.5</f>
        <v>-2.5</v>
      </c>
    </row>
    <row r="64126" customFormat="false" ht="12" hidden="false" customHeight="false" outlineLevel="0" collapsed="false">
      <c r="BS64126" s="96" t="n">
        <f aca="false">BR64126-2.5</f>
        <v>-2.5</v>
      </c>
    </row>
    <row r="64127" customFormat="false" ht="12" hidden="false" customHeight="false" outlineLevel="0" collapsed="false">
      <c r="BS64127" s="96" t="n">
        <f aca="false">BR64127-2.5</f>
        <v>-2.5</v>
      </c>
    </row>
    <row r="64128" customFormat="false" ht="12" hidden="false" customHeight="false" outlineLevel="0" collapsed="false">
      <c r="BS64128" s="96" t="n">
        <f aca="false">BR64128-2.5</f>
        <v>-2.5</v>
      </c>
    </row>
    <row r="64129" customFormat="false" ht="12" hidden="false" customHeight="false" outlineLevel="0" collapsed="false">
      <c r="BS64129" s="96" t="n">
        <f aca="false">BR64129-2.5</f>
        <v>-2.5</v>
      </c>
    </row>
    <row r="64130" customFormat="false" ht="12" hidden="false" customHeight="false" outlineLevel="0" collapsed="false">
      <c r="BS64130" s="96" t="n">
        <f aca="false">BR64130-2.5</f>
        <v>-2.5</v>
      </c>
    </row>
    <row r="64131" customFormat="false" ht="12" hidden="false" customHeight="false" outlineLevel="0" collapsed="false">
      <c r="BS64131" s="96" t="n">
        <f aca="false">BR64131-2.5</f>
        <v>-2.5</v>
      </c>
    </row>
    <row r="64132" customFormat="false" ht="12" hidden="false" customHeight="false" outlineLevel="0" collapsed="false">
      <c r="BS64132" s="96" t="n">
        <f aca="false">BR64132-2.5</f>
        <v>-2.5</v>
      </c>
    </row>
    <row r="64133" customFormat="false" ht="12" hidden="false" customHeight="false" outlineLevel="0" collapsed="false">
      <c r="BS64133" s="96" t="n">
        <f aca="false">BR64133-2.5</f>
        <v>-2.5</v>
      </c>
    </row>
    <row r="64134" customFormat="false" ht="12" hidden="false" customHeight="false" outlineLevel="0" collapsed="false">
      <c r="BS64134" s="96" t="n">
        <f aca="false">BR64134-2.5</f>
        <v>-2.5</v>
      </c>
    </row>
    <row r="64135" customFormat="false" ht="12" hidden="false" customHeight="false" outlineLevel="0" collapsed="false">
      <c r="BS64135" s="96" t="n">
        <f aca="false">BR64135-2.5</f>
        <v>-2.5</v>
      </c>
    </row>
    <row r="64136" customFormat="false" ht="12" hidden="false" customHeight="false" outlineLevel="0" collapsed="false">
      <c r="BS64136" s="96" t="n">
        <f aca="false">BR64136-2.5</f>
        <v>-2.5</v>
      </c>
    </row>
    <row r="64137" customFormat="false" ht="12" hidden="false" customHeight="false" outlineLevel="0" collapsed="false">
      <c r="BS64137" s="96" t="n">
        <f aca="false">BR64137-2.5</f>
        <v>-2.5</v>
      </c>
    </row>
    <row r="64138" customFormat="false" ht="12" hidden="false" customHeight="false" outlineLevel="0" collapsed="false">
      <c r="BS64138" s="96" t="n">
        <f aca="false">BR64138-2.5</f>
        <v>-2.5</v>
      </c>
    </row>
    <row r="64139" customFormat="false" ht="12" hidden="false" customHeight="false" outlineLevel="0" collapsed="false">
      <c r="BS64139" s="96" t="n">
        <f aca="false">BR64139-2.5</f>
        <v>-2.5</v>
      </c>
    </row>
    <row r="64140" customFormat="false" ht="12" hidden="false" customHeight="false" outlineLevel="0" collapsed="false">
      <c r="BS64140" s="96" t="n">
        <f aca="false">BR64140-2.5</f>
        <v>-2.5</v>
      </c>
    </row>
    <row r="64141" customFormat="false" ht="12" hidden="false" customHeight="false" outlineLevel="0" collapsed="false">
      <c r="BS64141" s="96" t="n">
        <f aca="false">BR64141-2.5</f>
        <v>-2.5</v>
      </c>
    </row>
    <row r="64142" customFormat="false" ht="12" hidden="false" customHeight="false" outlineLevel="0" collapsed="false">
      <c r="BS64142" s="96" t="n">
        <f aca="false">BR64142-2.5</f>
        <v>-2.5</v>
      </c>
    </row>
    <row r="64143" customFormat="false" ht="12" hidden="false" customHeight="false" outlineLevel="0" collapsed="false">
      <c r="BS64143" s="96" t="n">
        <f aca="false">BR64143-2.5</f>
        <v>-2.5</v>
      </c>
    </row>
    <row r="64144" customFormat="false" ht="12" hidden="false" customHeight="false" outlineLevel="0" collapsed="false">
      <c r="BS64144" s="96" t="n">
        <f aca="false">BR64144-2.5</f>
        <v>-2.5</v>
      </c>
    </row>
    <row r="64145" customFormat="false" ht="12" hidden="false" customHeight="false" outlineLevel="0" collapsed="false">
      <c r="BS64145" s="96" t="n">
        <f aca="false">BR64145-2.5</f>
        <v>-2.5</v>
      </c>
    </row>
    <row r="64146" customFormat="false" ht="12" hidden="false" customHeight="false" outlineLevel="0" collapsed="false">
      <c r="BS64146" s="96" t="n">
        <f aca="false">BR64146-2.5</f>
        <v>-2.5</v>
      </c>
    </row>
    <row r="64147" customFormat="false" ht="12" hidden="false" customHeight="false" outlineLevel="0" collapsed="false">
      <c r="BS64147" s="96" t="n">
        <f aca="false">BR64147-2.5</f>
        <v>-2.5</v>
      </c>
    </row>
    <row r="64148" customFormat="false" ht="12" hidden="false" customHeight="false" outlineLevel="0" collapsed="false">
      <c r="BS64148" s="96" t="n">
        <f aca="false">BR64148-2.5</f>
        <v>-2.5</v>
      </c>
    </row>
    <row r="64149" customFormat="false" ht="12" hidden="false" customHeight="false" outlineLevel="0" collapsed="false">
      <c r="BS64149" s="96" t="n">
        <f aca="false">BR64149-2.5</f>
        <v>-2.5</v>
      </c>
    </row>
    <row r="64150" customFormat="false" ht="12" hidden="false" customHeight="false" outlineLevel="0" collapsed="false">
      <c r="BS64150" s="96" t="n">
        <f aca="false">BR64150-2.5</f>
        <v>-2.5</v>
      </c>
    </row>
    <row r="64151" customFormat="false" ht="12" hidden="false" customHeight="false" outlineLevel="0" collapsed="false">
      <c r="BS64151" s="96" t="n">
        <f aca="false">BR64151-2.5</f>
        <v>-2.5</v>
      </c>
    </row>
    <row r="64152" customFormat="false" ht="12" hidden="false" customHeight="false" outlineLevel="0" collapsed="false">
      <c r="BS64152" s="96" t="n">
        <f aca="false">BR64152-2.5</f>
        <v>-2.5</v>
      </c>
    </row>
    <row r="64153" customFormat="false" ht="12" hidden="false" customHeight="false" outlineLevel="0" collapsed="false">
      <c r="BS64153" s="96" t="n">
        <f aca="false">BR64153-2.5</f>
        <v>-2.5</v>
      </c>
    </row>
    <row r="64154" customFormat="false" ht="12" hidden="false" customHeight="false" outlineLevel="0" collapsed="false">
      <c r="BS64154" s="96" t="n">
        <f aca="false">BR64154-2.5</f>
        <v>-2.5</v>
      </c>
    </row>
    <row r="64155" customFormat="false" ht="12" hidden="false" customHeight="false" outlineLevel="0" collapsed="false">
      <c r="BS64155" s="96" t="n">
        <f aca="false">BR64155-2.5</f>
        <v>-2.5</v>
      </c>
    </row>
    <row r="64156" customFormat="false" ht="12" hidden="false" customHeight="false" outlineLevel="0" collapsed="false">
      <c r="BS64156" s="96" t="n">
        <f aca="false">BR64156-2.5</f>
        <v>-2.5</v>
      </c>
    </row>
    <row r="64157" customFormat="false" ht="12" hidden="false" customHeight="false" outlineLevel="0" collapsed="false">
      <c r="BS64157" s="96" t="n">
        <f aca="false">BR64157-2.5</f>
        <v>-2.5</v>
      </c>
    </row>
    <row r="64158" customFormat="false" ht="12" hidden="false" customHeight="false" outlineLevel="0" collapsed="false">
      <c r="BS64158" s="96" t="n">
        <f aca="false">BR64158-2.5</f>
        <v>-2.5</v>
      </c>
    </row>
    <row r="64159" customFormat="false" ht="12" hidden="false" customHeight="false" outlineLevel="0" collapsed="false">
      <c r="BS64159" s="96" t="n">
        <f aca="false">BR64159-2.5</f>
        <v>-2.5</v>
      </c>
    </row>
    <row r="64160" customFormat="false" ht="12" hidden="false" customHeight="false" outlineLevel="0" collapsed="false">
      <c r="BS64160" s="96" t="n">
        <f aca="false">BR64160-2.5</f>
        <v>-2.5</v>
      </c>
    </row>
    <row r="64161" customFormat="false" ht="12" hidden="false" customHeight="false" outlineLevel="0" collapsed="false">
      <c r="BS64161" s="96" t="n">
        <f aca="false">BR64161-2.5</f>
        <v>-2.5</v>
      </c>
    </row>
    <row r="64162" customFormat="false" ht="12" hidden="false" customHeight="false" outlineLevel="0" collapsed="false">
      <c r="BS64162" s="96" t="n">
        <f aca="false">BR64162-2.5</f>
        <v>-2.5</v>
      </c>
    </row>
    <row r="64163" customFormat="false" ht="12" hidden="false" customHeight="false" outlineLevel="0" collapsed="false">
      <c r="BS64163" s="96" t="n">
        <f aca="false">BR64163-2.5</f>
        <v>-2.5</v>
      </c>
    </row>
    <row r="64164" customFormat="false" ht="12" hidden="false" customHeight="false" outlineLevel="0" collapsed="false">
      <c r="BS64164" s="96" t="n">
        <f aca="false">BR64164-2.5</f>
        <v>-2.5</v>
      </c>
    </row>
    <row r="64165" customFormat="false" ht="12" hidden="false" customHeight="false" outlineLevel="0" collapsed="false">
      <c r="BS64165" s="96" t="n">
        <f aca="false">BR64165-2.5</f>
        <v>-2.5</v>
      </c>
    </row>
    <row r="64166" customFormat="false" ht="12" hidden="false" customHeight="false" outlineLevel="0" collapsed="false">
      <c r="BS64166" s="96" t="n">
        <f aca="false">BR64166-2.5</f>
        <v>-2.5</v>
      </c>
    </row>
    <row r="64167" customFormat="false" ht="12" hidden="false" customHeight="false" outlineLevel="0" collapsed="false">
      <c r="BS64167" s="96" t="n">
        <f aca="false">BR64167-2.5</f>
        <v>-2.5</v>
      </c>
    </row>
    <row r="64168" customFormat="false" ht="12" hidden="false" customHeight="false" outlineLevel="0" collapsed="false">
      <c r="BS64168" s="96" t="n">
        <f aca="false">BR64168-2.5</f>
        <v>-2.5</v>
      </c>
    </row>
    <row r="64169" customFormat="false" ht="12" hidden="false" customHeight="false" outlineLevel="0" collapsed="false">
      <c r="BS64169" s="96" t="n">
        <f aca="false">BR64169-2.5</f>
        <v>-2.5</v>
      </c>
    </row>
    <row r="64170" customFormat="false" ht="12" hidden="false" customHeight="false" outlineLevel="0" collapsed="false">
      <c r="BS64170" s="96" t="n">
        <f aca="false">BR64170-2.5</f>
        <v>-2.5</v>
      </c>
    </row>
    <row r="64171" customFormat="false" ht="12" hidden="false" customHeight="false" outlineLevel="0" collapsed="false">
      <c r="BS64171" s="96" t="n">
        <f aca="false">BR64171-2.5</f>
        <v>-2.5</v>
      </c>
    </row>
    <row r="64172" customFormat="false" ht="12" hidden="false" customHeight="false" outlineLevel="0" collapsed="false">
      <c r="BS64172" s="96" t="n">
        <f aca="false">BR64172-2.5</f>
        <v>-2.5</v>
      </c>
    </row>
    <row r="64173" customFormat="false" ht="12" hidden="false" customHeight="false" outlineLevel="0" collapsed="false">
      <c r="BS64173" s="96" t="n">
        <f aca="false">BR64173-2.5</f>
        <v>-2.5</v>
      </c>
    </row>
    <row r="64174" customFormat="false" ht="12" hidden="false" customHeight="false" outlineLevel="0" collapsed="false">
      <c r="BS64174" s="96" t="n">
        <f aca="false">BR64174-2.5</f>
        <v>-2.5</v>
      </c>
    </row>
    <row r="64175" customFormat="false" ht="12" hidden="false" customHeight="false" outlineLevel="0" collapsed="false">
      <c r="BS64175" s="96" t="n">
        <f aca="false">BR64175-2.5</f>
        <v>-2.5</v>
      </c>
    </row>
    <row r="64176" customFormat="false" ht="12" hidden="false" customHeight="false" outlineLevel="0" collapsed="false">
      <c r="BS64176" s="96" t="n">
        <f aca="false">BR64176-2.5</f>
        <v>-2.5</v>
      </c>
    </row>
    <row r="64177" customFormat="false" ht="12" hidden="false" customHeight="false" outlineLevel="0" collapsed="false">
      <c r="BS64177" s="96" t="n">
        <f aca="false">BR64177-2.5</f>
        <v>-2.5</v>
      </c>
    </row>
    <row r="64178" customFormat="false" ht="12" hidden="false" customHeight="false" outlineLevel="0" collapsed="false">
      <c r="BS64178" s="96" t="n">
        <f aca="false">BR64178-2.5</f>
        <v>-2.5</v>
      </c>
    </row>
    <row r="64179" customFormat="false" ht="12" hidden="false" customHeight="false" outlineLevel="0" collapsed="false">
      <c r="BS64179" s="96" t="n">
        <f aca="false">BR64179-2.5</f>
        <v>-2.5</v>
      </c>
    </row>
    <row r="64180" customFormat="false" ht="12" hidden="false" customHeight="false" outlineLevel="0" collapsed="false">
      <c r="BS64180" s="96" t="n">
        <f aca="false">BR64180-2.5</f>
        <v>-2.5</v>
      </c>
    </row>
    <row r="64181" customFormat="false" ht="12" hidden="false" customHeight="false" outlineLevel="0" collapsed="false">
      <c r="BS64181" s="96" t="n">
        <f aca="false">BR64181-2.5</f>
        <v>-2.5</v>
      </c>
    </row>
    <row r="64182" customFormat="false" ht="12" hidden="false" customHeight="false" outlineLevel="0" collapsed="false">
      <c r="BS64182" s="96" t="n">
        <f aca="false">BR64182-2.5</f>
        <v>-2.5</v>
      </c>
    </row>
    <row r="64183" customFormat="false" ht="12" hidden="false" customHeight="false" outlineLevel="0" collapsed="false">
      <c r="BS64183" s="96" t="n">
        <f aca="false">BR64183-2.5</f>
        <v>-2.5</v>
      </c>
    </row>
    <row r="64184" customFormat="false" ht="12" hidden="false" customHeight="false" outlineLevel="0" collapsed="false">
      <c r="BS64184" s="96" t="n">
        <f aca="false">BR64184-2.5</f>
        <v>-2.5</v>
      </c>
    </row>
    <row r="64185" customFormat="false" ht="12" hidden="false" customHeight="false" outlineLevel="0" collapsed="false">
      <c r="BS64185" s="96" t="n">
        <f aca="false">BR64185-2.5</f>
        <v>-2.5</v>
      </c>
    </row>
    <row r="64186" customFormat="false" ht="12" hidden="false" customHeight="false" outlineLevel="0" collapsed="false">
      <c r="BS64186" s="96" t="n">
        <f aca="false">BR64186-2.5</f>
        <v>-2.5</v>
      </c>
    </row>
    <row r="64187" customFormat="false" ht="12" hidden="false" customHeight="false" outlineLevel="0" collapsed="false">
      <c r="BS64187" s="96" t="n">
        <f aca="false">BR64187-2.5</f>
        <v>-2.5</v>
      </c>
    </row>
    <row r="64188" customFormat="false" ht="12" hidden="false" customHeight="false" outlineLevel="0" collapsed="false">
      <c r="BS64188" s="96" t="n">
        <f aca="false">BR64188-2.5</f>
        <v>-2.5</v>
      </c>
    </row>
    <row r="64189" customFormat="false" ht="12" hidden="false" customHeight="false" outlineLevel="0" collapsed="false">
      <c r="BS64189" s="96" t="n">
        <f aca="false">BR64189-2.5</f>
        <v>-2.5</v>
      </c>
    </row>
    <row r="64190" customFormat="false" ht="12" hidden="false" customHeight="false" outlineLevel="0" collapsed="false">
      <c r="BS64190" s="96" t="n">
        <f aca="false">BR64190-2.5</f>
        <v>-2.5</v>
      </c>
    </row>
    <row r="64191" customFormat="false" ht="12" hidden="false" customHeight="false" outlineLevel="0" collapsed="false">
      <c r="BS64191" s="96" t="n">
        <f aca="false">BR64191-2.5</f>
        <v>-2.5</v>
      </c>
    </row>
    <row r="64192" customFormat="false" ht="12" hidden="false" customHeight="false" outlineLevel="0" collapsed="false">
      <c r="BS64192" s="96" t="n">
        <f aca="false">BR64192-2.5</f>
        <v>-2.5</v>
      </c>
    </row>
    <row r="64193" customFormat="false" ht="12" hidden="false" customHeight="false" outlineLevel="0" collapsed="false">
      <c r="BS64193" s="96" t="n">
        <f aca="false">BR64193-2.5</f>
        <v>-2.5</v>
      </c>
    </row>
    <row r="64194" customFormat="false" ht="12" hidden="false" customHeight="false" outlineLevel="0" collapsed="false">
      <c r="BS64194" s="96" t="n">
        <f aca="false">BR64194-2.5</f>
        <v>-2.5</v>
      </c>
    </row>
    <row r="64195" customFormat="false" ht="12" hidden="false" customHeight="false" outlineLevel="0" collapsed="false">
      <c r="BS64195" s="96" t="n">
        <f aca="false">BR64195-2.5</f>
        <v>-2.5</v>
      </c>
    </row>
    <row r="64196" customFormat="false" ht="12" hidden="false" customHeight="false" outlineLevel="0" collapsed="false">
      <c r="BS64196" s="96" t="n">
        <f aca="false">BR64196-2.5</f>
        <v>-2.5</v>
      </c>
    </row>
    <row r="64197" customFormat="false" ht="12" hidden="false" customHeight="false" outlineLevel="0" collapsed="false">
      <c r="BS64197" s="96" t="n">
        <f aca="false">BR64197-2.5</f>
        <v>-2.5</v>
      </c>
    </row>
    <row r="64198" customFormat="false" ht="12" hidden="false" customHeight="false" outlineLevel="0" collapsed="false">
      <c r="BS64198" s="96" t="n">
        <f aca="false">BR64198-2.5</f>
        <v>-2.5</v>
      </c>
    </row>
    <row r="64199" customFormat="false" ht="12" hidden="false" customHeight="false" outlineLevel="0" collapsed="false">
      <c r="BS64199" s="96" t="n">
        <f aca="false">BR64199-2.5</f>
        <v>-2.5</v>
      </c>
    </row>
    <row r="64200" customFormat="false" ht="12" hidden="false" customHeight="false" outlineLevel="0" collapsed="false">
      <c r="BS64200" s="96" t="n">
        <f aca="false">BR64200-2.5</f>
        <v>-2.5</v>
      </c>
    </row>
    <row r="64201" customFormat="false" ht="12" hidden="false" customHeight="false" outlineLevel="0" collapsed="false">
      <c r="BS64201" s="96" t="n">
        <f aca="false">BR64201-2.5</f>
        <v>-2.5</v>
      </c>
    </row>
    <row r="64202" customFormat="false" ht="12" hidden="false" customHeight="false" outlineLevel="0" collapsed="false">
      <c r="BS64202" s="96" t="n">
        <f aca="false">BR64202-2.5</f>
        <v>-2.5</v>
      </c>
    </row>
    <row r="64203" customFormat="false" ht="12" hidden="false" customHeight="false" outlineLevel="0" collapsed="false">
      <c r="BS64203" s="96" t="n">
        <f aca="false">BR64203-2.5</f>
        <v>-2.5</v>
      </c>
    </row>
    <row r="64204" customFormat="false" ht="12" hidden="false" customHeight="false" outlineLevel="0" collapsed="false">
      <c r="BS64204" s="96" t="n">
        <f aca="false">BR64204-2.5</f>
        <v>-2.5</v>
      </c>
    </row>
    <row r="64205" customFormat="false" ht="12" hidden="false" customHeight="false" outlineLevel="0" collapsed="false">
      <c r="BS64205" s="96" t="n">
        <f aca="false">BR64205-2.5</f>
        <v>-2.5</v>
      </c>
    </row>
    <row r="64206" customFormat="false" ht="12" hidden="false" customHeight="false" outlineLevel="0" collapsed="false">
      <c r="BS64206" s="96" t="n">
        <f aca="false">BR64206-2.5</f>
        <v>-2.5</v>
      </c>
    </row>
    <row r="64207" customFormat="false" ht="12" hidden="false" customHeight="false" outlineLevel="0" collapsed="false">
      <c r="BS64207" s="96" t="n">
        <f aca="false">BR64207-2.5</f>
        <v>-2.5</v>
      </c>
    </row>
    <row r="64208" customFormat="false" ht="12" hidden="false" customHeight="false" outlineLevel="0" collapsed="false">
      <c r="BS64208" s="96" t="n">
        <f aca="false">BR64208-2.5</f>
        <v>-2.5</v>
      </c>
    </row>
    <row r="64209" customFormat="false" ht="12" hidden="false" customHeight="false" outlineLevel="0" collapsed="false">
      <c r="BS64209" s="96" t="n">
        <f aca="false">BR64209-2.5</f>
        <v>-2.5</v>
      </c>
    </row>
    <row r="64210" customFormat="false" ht="12" hidden="false" customHeight="false" outlineLevel="0" collapsed="false">
      <c r="BS64210" s="96" t="n">
        <f aca="false">BR64210-2.5</f>
        <v>-2.5</v>
      </c>
    </row>
    <row r="64211" customFormat="false" ht="12" hidden="false" customHeight="false" outlineLevel="0" collapsed="false">
      <c r="BS64211" s="96" t="n">
        <f aca="false">BR64211-2.5</f>
        <v>-2.5</v>
      </c>
    </row>
    <row r="64212" customFormat="false" ht="12" hidden="false" customHeight="false" outlineLevel="0" collapsed="false">
      <c r="BS64212" s="96" t="n">
        <f aca="false">BR64212-2.5</f>
        <v>-2.5</v>
      </c>
    </row>
    <row r="64213" customFormat="false" ht="12" hidden="false" customHeight="false" outlineLevel="0" collapsed="false">
      <c r="BS64213" s="96" t="n">
        <f aca="false">BR64213-2.5</f>
        <v>-2.5</v>
      </c>
    </row>
    <row r="64214" customFormat="false" ht="12" hidden="false" customHeight="false" outlineLevel="0" collapsed="false">
      <c r="BS64214" s="96" t="n">
        <f aca="false">BR64214-2.5</f>
        <v>-2.5</v>
      </c>
    </row>
    <row r="64215" customFormat="false" ht="12" hidden="false" customHeight="false" outlineLevel="0" collapsed="false">
      <c r="BS64215" s="96" t="n">
        <f aca="false">BR64215-2.5</f>
        <v>-2.5</v>
      </c>
    </row>
    <row r="64216" customFormat="false" ht="12" hidden="false" customHeight="false" outlineLevel="0" collapsed="false">
      <c r="BS64216" s="96" t="n">
        <f aca="false">BR64216-2.5</f>
        <v>-2.5</v>
      </c>
    </row>
    <row r="64217" customFormat="false" ht="12" hidden="false" customHeight="false" outlineLevel="0" collapsed="false">
      <c r="BS64217" s="96" t="n">
        <f aca="false">BR64217-2.5</f>
        <v>-2.5</v>
      </c>
    </row>
    <row r="64218" customFormat="false" ht="12" hidden="false" customHeight="false" outlineLevel="0" collapsed="false">
      <c r="BS64218" s="96" t="n">
        <f aca="false">BR64218-2.5</f>
        <v>-2.5</v>
      </c>
    </row>
    <row r="64219" customFormat="false" ht="12" hidden="false" customHeight="false" outlineLevel="0" collapsed="false">
      <c r="BS64219" s="96" t="n">
        <f aca="false">BR64219-2.5</f>
        <v>-2.5</v>
      </c>
    </row>
    <row r="64220" customFormat="false" ht="12" hidden="false" customHeight="false" outlineLevel="0" collapsed="false">
      <c r="BS64220" s="96" t="n">
        <f aca="false">BR64220-2.5</f>
        <v>-2.5</v>
      </c>
    </row>
    <row r="64221" customFormat="false" ht="12" hidden="false" customHeight="false" outlineLevel="0" collapsed="false">
      <c r="BS64221" s="96" t="n">
        <f aca="false">BR64221-2.5</f>
        <v>-2.5</v>
      </c>
    </row>
    <row r="64222" customFormat="false" ht="12" hidden="false" customHeight="false" outlineLevel="0" collapsed="false">
      <c r="BS64222" s="96" t="n">
        <f aca="false">BR64222-2.5</f>
        <v>-2.5</v>
      </c>
    </row>
    <row r="64223" customFormat="false" ht="12" hidden="false" customHeight="false" outlineLevel="0" collapsed="false">
      <c r="BS64223" s="96" t="n">
        <f aca="false">BR64223-2.5</f>
        <v>-2.5</v>
      </c>
    </row>
    <row r="64224" customFormat="false" ht="12" hidden="false" customHeight="false" outlineLevel="0" collapsed="false">
      <c r="BS64224" s="96" t="n">
        <f aca="false">BR64224-2.5</f>
        <v>-2.5</v>
      </c>
    </row>
    <row r="64225" customFormat="false" ht="12" hidden="false" customHeight="false" outlineLevel="0" collapsed="false">
      <c r="BS64225" s="96" t="n">
        <f aca="false">BR64225-2.5</f>
        <v>-2.5</v>
      </c>
    </row>
    <row r="64226" customFormat="false" ht="12" hidden="false" customHeight="false" outlineLevel="0" collapsed="false">
      <c r="BS64226" s="96" t="n">
        <f aca="false">BR64226-2.5</f>
        <v>-2.5</v>
      </c>
    </row>
    <row r="64227" customFormat="false" ht="12" hidden="false" customHeight="false" outlineLevel="0" collapsed="false">
      <c r="BS64227" s="96" t="n">
        <f aca="false">BR64227-2.5</f>
        <v>-2.5</v>
      </c>
    </row>
    <row r="64228" customFormat="false" ht="12" hidden="false" customHeight="false" outlineLevel="0" collapsed="false">
      <c r="BS64228" s="96" t="n">
        <f aca="false">BR64228-2.5</f>
        <v>-2.5</v>
      </c>
    </row>
    <row r="64229" customFormat="false" ht="12" hidden="false" customHeight="false" outlineLevel="0" collapsed="false">
      <c r="BS64229" s="96" t="n">
        <f aca="false">BR64229-2.5</f>
        <v>-2.5</v>
      </c>
    </row>
    <row r="64230" customFormat="false" ht="12" hidden="false" customHeight="false" outlineLevel="0" collapsed="false">
      <c r="BS64230" s="96" t="n">
        <f aca="false">BR64230-2.5</f>
        <v>-2.5</v>
      </c>
    </row>
    <row r="64231" customFormat="false" ht="12" hidden="false" customHeight="false" outlineLevel="0" collapsed="false">
      <c r="BS64231" s="96" t="n">
        <f aca="false">BR64231-2.5</f>
        <v>-2.5</v>
      </c>
    </row>
    <row r="64232" customFormat="false" ht="12" hidden="false" customHeight="false" outlineLevel="0" collapsed="false">
      <c r="BS64232" s="96" t="n">
        <f aca="false">BR64232-2.5</f>
        <v>-2.5</v>
      </c>
    </row>
    <row r="64233" customFormat="false" ht="12" hidden="false" customHeight="false" outlineLevel="0" collapsed="false">
      <c r="BS64233" s="96" t="n">
        <f aca="false">BR64233-2.5</f>
        <v>-2.5</v>
      </c>
    </row>
    <row r="64234" customFormat="false" ht="12" hidden="false" customHeight="false" outlineLevel="0" collapsed="false">
      <c r="BS64234" s="96" t="n">
        <f aca="false">BR64234-2.5</f>
        <v>-2.5</v>
      </c>
    </row>
    <row r="64235" customFormat="false" ht="12" hidden="false" customHeight="false" outlineLevel="0" collapsed="false">
      <c r="BS64235" s="96" t="n">
        <f aca="false">BR64235-2.5</f>
        <v>-2.5</v>
      </c>
    </row>
    <row r="64236" customFormat="false" ht="12" hidden="false" customHeight="false" outlineLevel="0" collapsed="false">
      <c r="BS64236" s="96" t="n">
        <f aca="false">BR64236-2.5</f>
        <v>-2.5</v>
      </c>
    </row>
    <row r="64237" customFormat="false" ht="12" hidden="false" customHeight="false" outlineLevel="0" collapsed="false">
      <c r="BS64237" s="96" t="n">
        <f aca="false">BR64237-2.5</f>
        <v>-2.5</v>
      </c>
    </row>
    <row r="64238" customFormat="false" ht="12" hidden="false" customHeight="false" outlineLevel="0" collapsed="false">
      <c r="BS64238" s="96" t="n">
        <f aca="false">BR64238-2.5</f>
        <v>-2.5</v>
      </c>
    </row>
    <row r="64239" customFormat="false" ht="12" hidden="false" customHeight="false" outlineLevel="0" collapsed="false">
      <c r="BS64239" s="96" t="n">
        <f aca="false">BR64239-2.5</f>
        <v>-2.5</v>
      </c>
    </row>
    <row r="64240" customFormat="false" ht="12" hidden="false" customHeight="false" outlineLevel="0" collapsed="false">
      <c r="BS64240" s="96" t="n">
        <f aca="false">BR64240-2.5</f>
        <v>-2.5</v>
      </c>
    </row>
    <row r="64241" customFormat="false" ht="12" hidden="false" customHeight="false" outlineLevel="0" collapsed="false">
      <c r="BS64241" s="96" t="n">
        <f aca="false">BR64241-2.5</f>
        <v>-2.5</v>
      </c>
    </row>
    <row r="64242" customFormat="false" ht="12" hidden="false" customHeight="false" outlineLevel="0" collapsed="false">
      <c r="BS64242" s="96" t="n">
        <f aca="false">BR64242-2.5</f>
        <v>-2.5</v>
      </c>
    </row>
    <row r="64243" customFormat="false" ht="12" hidden="false" customHeight="false" outlineLevel="0" collapsed="false">
      <c r="BS64243" s="96" t="n">
        <f aca="false">BR64243-2.5</f>
        <v>-2.5</v>
      </c>
    </row>
    <row r="64244" customFormat="false" ht="12" hidden="false" customHeight="false" outlineLevel="0" collapsed="false">
      <c r="BS64244" s="96" t="n">
        <f aca="false">BR64244-2.5</f>
        <v>-2.5</v>
      </c>
    </row>
    <row r="64245" customFormat="false" ht="12" hidden="false" customHeight="false" outlineLevel="0" collapsed="false">
      <c r="BS64245" s="96" t="n">
        <f aca="false">BR64245-2.5</f>
        <v>-2.5</v>
      </c>
    </row>
    <row r="64246" customFormat="false" ht="12" hidden="false" customHeight="false" outlineLevel="0" collapsed="false">
      <c r="BS64246" s="96" t="n">
        <f aca="false">BR64246-2.5</f>
        <v>-2.5</v>
      </c>
    </row>
    <row r="64247" customFormat="false" ht="12" hidden="false" customHeight="false" outlineLevel="0" collapsed="false">
      <c r="BS64247" s="96" t="n">
        <f aca="false">BR64247-2.5</f>
        <v>-2.5</v>
      </c>
    </row>
    <row r="64248" customFormat="false" ht="12" hidden="false" customHeight="false" outlineLevel="0" collapsed="false">
      <c r="BS64248" s="96" t="n">
        <f aca="false">BR64248-2.5</f>
        <v>-2.5</v>
      </c>
    </row>
    <row r="64249" customFormat="false" ht="12" hidden="false" customHeight="false" outlineLevel="0" collapsed="false">
      <c r="BS64249" s="96" t="n">
        <f aca="false">BR64249-2.5</f>
        <v>-2.5</v>
      </c>
    </row>
    <row r="64250" customFormat="false" ht="12" hidden="false" customHeight="false" outlineLevel="0" collapsed="false">
      <c r="BS64250" s="96" t="n">
        <f aca="false">BR64250-2.5</f>
        <v>-2.5</v>
      </c>
    </row>
    <row r="64251" customFormat="false" ht="12" hidden="false" customHeight="false" outlineLevel="0" collapsed="false">
      <c r="BS64251" s="96" t="n">
        <f aca="false">BR64251-2.5</f>
        <v>-2.5</v>
      </c>
    </row>
    <row r="64252" customFormat="false" ht="12" hidden="false" customHeight="false" outlineLevel="0" collapsed="false">
      <c r="BS64252" s="96" t="n">
        <f aca="false">BR64252-2.5</f>
        <v>-2.5</v>
      </c>
    </row>
    <row r="64253" customFormat="false" ht="12" hidden="false" customHeight="false" outlineLevel="0" collapsed="false">
      <c r="BS64253" s="96" t="n">
        <f aca="false">BR64253-2.5</f>
        <v>-2.5</v>
      </c>
    </row>
    <row r="64254" customFormat="false" ht="12" hidden="false" customHeight="false" outlineLevel="0" collapsed="false">
      <c r="BS64254" s="96" t="n">
        <f aca="false">BR64254-2.5</f>
        <v>-2.5</v>
      </c>
    </row>
    <row r="64255" customFormat="false" ht="12" hidden="false" customHeight="false" outlineLevel="0" collapsed="false">
      <c r="BS64255" s="96" t="n">
        <f aca="false">BR64255-2.5</f>
        <v>-2.5</v>
      </c>
    </row>
    <row r="64256" customFormat="false" ht="12" hidden="false" customHeight="false" outlineLevel="0" collapsed="false">
      <c r="BS64256" s="96" t="n">
        <f aca="false">BR64256-2.5</f>
        <v>-2.5</v>
      </c>
    </row>
    <row r="64257" customFormat="false" ht="12" hidden="false" customHeight="false" outlineLevel="0" collapsed="false">
      <c r="BS64257" s="96" t="n">
        <f aca="false">BR64257-2.5</f>
        <v>-2.5</v>
      </c>
    </row>
    <row r="64258" customFormat="false" ht="12" hidden="false" customHeight="false" outlineLevel="0" collapsed="false">
      <c r="BS64258" s="96" t="n">
        <f aca="false">BR64258-2.5</f>
        <v>-2.5</v>
      </c>
    </row>
    <row r="64259" customFormat="false" ht="12" hidden="false" customHeight="false" outlineLevel="0" collapsed="false">
      <c r="BS64259" s="96" t="n">
        <f aca="false">BR64259-2.5</f>
        <v>-2.5</v>
      </c>
    </row>
    <row r="64260" customFormat="false" ht="12" hidden="false" customHeight="false" outlineLevel="0" collapsed="false">
      <c r="BS64260" s="96" t="n">
        <f aca="false">BR64260-2.5</f>
        <v>-2.5</v>
      </c>
    </row>
    <row r="64261" customFormat="false" ht="12" hidden="false" customHeight="false" outlineLevel="0" collapsed="false">
      <c r="BS64261" s="96" t="n">
        <f aca="false">BR64261-2.5</f>
        <v>-2.5</v>
      </c>
    </row>
    <row r="64262" customFormat="false" ht="12" hidden="false" customHeight="false" outlineLevel="0" collapsed="false">
      <c r="BS64262" s="96" t="n">
        <f aca="false">BR64262-2.5</f>
        <v>-2.5</v>
      </c>
    </row>
    <row r="64263" customFormat="false" ht="12" hidden="false" customHeight="false" outlineLevel="0" collapsed="false">
      <c r="BS64263" s="96" t="n">
        <f aca="false">BR64263-2.5</f>
        <v>-2.5</v>
      </c>
    </row>
    <row r="64264" customFormat="false" ht="12" hidden="false" customHeight="false" outlineLevel="0" collapsed="false">
      <c r="BS64264" s="96" t="n">
        <f aca="false">BR64264-2.5</f>
        <v>-2.5</v>
      </c>
    </row>
    <row r="64265" customFormat="false" ht="12" hidden="false" customHeight="false" outlineLevel="0" collapsed="false">
      <c r="BS64265" s="96" t="n">
        <f aca="false">BR64265-2.5</f>
        <v>-2.5</v>
      </c>
    </row>
    <row r="64266" customFormat="false" ht="12" hidden="false" customHeight="false" outlineLevel="0" collapsed="false">
      <c r="BS64266" s="96" t="n">
        <f aca="false">BR64266-2.5</f>
        <v>-2.5</v>
      </c>
    </row>
    <row r="64267" customFormat="false" ht="12" hidden="false" customHeight="false" outlineLevel="0" collapsed="false">
      <c r="BS64267" s="96" t="n">
        <f aca="false">BR64267-2.5</f>
        <v>-2.5</v>
      </c>
    </row>
    <row r="64268" customFormat="false" ht="12" hidden="false" customHeight="false" outlineLevel="0" collapsed="false">
      <c r="BS64268" s="96" t="n">
        <f aca="false">BR64268-2.5</f>
        <v>-2.5</v>
      </c>
    </row>
    <row r="64269" customFormat="false" ht="12" hidden="false" customHeight="false" outlineLevel="0" collapsed="false">
      <c r="BS64269" s="96" t="n">
        <f aca="false">BR64269-2.5</f>
        <v>-2.5</v>
      </c>
    </row>
    <row r="64270" customFormat="false" ht="12" hidden="false" customHeight="false" outlineLevel="0" collapsed="false">
      <c r="BS64270" s="96" t="n">
        <f aca="false">BR64270-2.5</f>
        <v>-2.5</v>
      </c>
    </row>
    <row r="64271" customFormat="false" ht="12" hidden="false" customHeight="false" outlineLevel="0" collapsed="false">
      <c r="BS64271" s="96" t="n">
        <f aca="false">BR64271-2.5</f>
        <v>-2.5</v>
      </c>
    </row>
    <row r="64272" customFormat="false" ht="12" hidden="false" customHeight="false" outlineLevel="0" collapsed="false">
      <c r="BS64272" s="96" t="n">
        <f aca="false">BR64272-2.5</f>
        <v>-2.5</v>
      </c>
    </row>
    <row r="64273" customFormat="false" ht="12" hidden="false" customHeight="false" outlineLevel="0" collapsed="false">
      <c r="BS64273" s="96" t="n">
        <f aca="false">BR64273-2.5</f>
        <v>-2.5</v>
      </c>
    </row>
    <row r="64274" customFormat="false" ht="12" hidden="false" customHeight="false" outlineLevel="0" collapsed="false">
      <c r="BS64274" s="96" t="n">
        <f aca="false">BR64274-2.5</f>
        <v>-2.5</v>
      </c>
    </row>
    <row r="64275" customFormat="false" ht="12" hidden="false" customHeight="false" outlineLevel="0" collapsed="false">
      <c r="BS64275" s="96" t="n">
        <f aca="false">BR64275-2.5</f>
        <v>-2.5</v>
      </c>
    </row>
    <row r="64276" customFormat="false" ht="12" hidden="false" customHeight="false" outlineLevel="0" collapsed="false">
      <c r="BS64276" s="96" t="n">
        <f aca="false">BR64276-2.5</f>
        <v>-2.5</v>
      </c>
    </row>
    <row r="64277" customFormat="false" ht="12" hidden="false" customHeight="false" outlineLevel="0" collapsed="false">
      <c r="BS64277" s="96" t="n">
        <f aca="false">BR64277-2.5</f>
        <v>-2.5</v>
      </c>
    </row>
    <row r="64278" customFormat="false" ht="12" hidden="false" customHeight="false" outlineLevel="0" collapsed="false">
      <c r="BS64278" s="96" t="n">
        <f aca="false">BR64278-2.5</f>
        <v>-2.5</v>
      </c>
    </row>
    <row r="64279" customFormat="false" ht="12" hidden="false" customHeight="false" outlineLevel="0" collapsed="false">
      <c r="BS64279" s="96" t="n">
        <f aca="false">BR64279-2.5</f>
        <v>-2.5</v>
      </c>
    </row>
    <row r="64280" customFormat="false" ht="12" hidden="false" customHeight="false" outlineLevel="0" collapsed="false">
      <c r="BS64280" s="96" t="n">
        <f aca="false">BR64280-2.5</f>
        <v>-2.5</v>
      </c>
    </row>
    <row r="64281" customFormat="false" ht="12" hidden="false" customHeight="false" outlineLevel="0" collapsed="false">
      <c r="BS64281" s="96" t="n">
        <f aca="false">BR64281-2.5</f>
        <v>-2.5</v>
      </c>
    </row>
    <row r="64282" customFormat="false" ht="12" hidden="false" customHeight="false" outlineLevel="0" collapsed="false">
      <c r="BS64282" s="96" t="n">
        <f aca="false">BR64282-2.5</f>
        <v>-2.5</v>
      </c>
    </row>
    <row r="64283" customFormat="false" ht="12" hidden="false" customHeight="false" outlineLevel="0" collapsed="false">
      <c r="BS64283" s="96" t="n">
        <f aca="false">BR64283-2.5</f>
        <v>-2.5</v>
      </c>
    </row>
    <row r="64284" customFormat="false" ht="12" hidden="false" customHeight="false" outlineLevel="0" collapsed="false">
      <c r="BS64284" s="96" t="n">
        <f aca="false">BR64284-2.5</f>
        <v>-2.5</v>
      </c>
    </row>
    <row r="64285" customFormat="false" ht="12" hidden="false" customHeight="false" outlineLevel="0" collapsed="false">
      <c r="BS64285" s="96" t="n">
        <f aca="false">BR64285-2.5</f>
        <v>-2.5</v>
      </c>
    </row>
    <row r="64286" customFormat="false" ht="12" hidden="false" customHeight="false" outlineLevel="0" collapsed="false">
      <c r="BS64286" s="96" t="n">
        <f aca="false">BR64286-2.5</f>
        <v>-2.5</v>
      </c>
    </row>
    <row r="64287" customFormat="false" ht="12" hidden="false" customHeight="false" outlineLevel="0" collapsed="false">
      <c r="BS64287" s="96" t="n">
        <f aca="false">BR64287-2.5</f>
        <v>-2.5</v>
      </c>
    </row>
    <row r="64288" customFormat="false" ht="12" hidden="false" customHeight="false" outlineLevel="0" collapsed="false">
      <c r="BS64288" s="96" t="n">
        <f aca="false">BR64288-2.5</f>
        <v>-2.5</v>
      </c>
    </row>
    <row r="64289" customFormat="false" ht="12" hidden="false" customHeight="false" outlineLevel="0" collapsed="false">
      <c r="BS64289" s="96" t="n">
        <f aca="false">BR64289-2.5</f>
        <v>-2.5</v>
      </c>
    </row>
    <row r="64290" customFormat="false" ht="12" hidden="false" customHeight="false" outlineLevel="0" collapsed="false">
      <c r="BS64290" s="96" t="n">
        <f aca="false">BR64290-2.5</f>
        <v>-2.5</v>
      </c>
    </row>
    <row r="64291" customFormat="false" ht="12" hidden="false" customHeight="false" outlineLevel="0" collapsed="false">
      <c r="BS64291" s="96" t="n">
        <f aca="false">BR64291-2.5</f>
        <v>-2.5</v>
      </c>
    </row>
    <row r="64292" customFormat="false" ht="12" hidden="false" customHeight="false" outlineLevel="0" collapsed="false">
      <c r="BS64292" s="96" t="n">
        <f aca="false">BR64292-2.5</f>
        <v>-2.5</v>
      </c>
    </row>
    <row r="64293" customFormat="false" ht="12" hidden="false" customHeight="false" outlineLevel="0" collapsed="false">
      <c r="BS64293" s="96" t="n">
        <f aca="false">BR64293-2.5</f>
        <v>-2.5</v>
      </c>
    </row>
    <row r="64294" customFormat="false" ht="12" hidden="false" customHeight="false" outlineLevel="0" collapsed="false">
      <c r="BS64294" s="96" t="n">
        <f aca="false">BR64294-2.5</f>
        <v>-2.5</v>
      </c>
    </row>
    <row r="64295" customFormat="false" ht="12" hidden="false" customHeight="false" outlineLevel="0" collapsed="false">
      <c r="BS64295" s="96" t="n">
        <f aca="false">BR64295-2.5</f>
        <v>-2.5</v>
      </c>
    </row>
    <row r="64296" customFormat="false" ht="12" hidden="false" customHeight="false" outlineLevel="0" collapsed="false">
      <c r="BS64296" s="96" t="n">
        <f aca="false">BR64296-2.5</f>
        <v>-2.5</v>
      </c>
    </row>
    <row r="64297" customFormat="false" ht="12" hidden="false" customHeight="false" outlineLevel="0" collapsed="false">
      <c r="BS64297" s="96" t="n">
        <f aca="false">BR64297-2.5</f>
        <v>-2.5</v>
      </c>
    </row>
    <row r="64298" customFormat="false" ht="12" hidden="false" customHeight="false" outlineLevel="0" collapsed="false">
      <c r="BS64298" s="96" t="n">
        <f aca="false">BR64298-2.5</f>
        <v>-2.5</v>
      </c>
    </row>
    <row r="64299" customFormat="false" ht="12" hidden="false" customHeight="false" outlineLevel="0" collapsed="false">
      <c r="BS64299" s="96" t="n">
        <f aca="false">BR64299-2.5</f>
        <v>-2.5</v>
      </c>
    </row>
    <row r="64300" customFormat="false" ht="12" hidden="false" customHeight="false" outlineLevel="0" collapsed="false">
      <c r="BS64300" s="96" t="n">
        <f aca="false">BR64300-2.5</f>
        <v>-2.5</v>
      </c>
    </row>
    <row r="64301" customFormat="false" ht="12" hidden="false" customHeight="false" outlineLevel="0" collapsed="false">
      <c r="BS64301" s="96" t="n">
        <f aca="false">BR64301-2.5</f>
        <v>-2.5</v>
      </c>
    </row>
    <row r="64302" customFormat="false" ht="12" hidden="false" customHeight="false" outlineLevel="0" collapsed="false">
      <c r="BS64302" s="96" t="n">
        <f aca="false">BR64302-2.5</f>
        <v>-2.5</v>
      </c>
    </row>
    <row r="64303" customFormat="false" ht="12" hidden="false" customHeight="false" outlineLevel="0" collapsed="false">
      <c r="BS64303" s="96" t="n">
        <f aca="false">BR64303-2.5</f>
        <v>-2.5</v>
      </c>
    </row>
    <row r="64304" customFormat="false" ht="12" hidden="false" customHeight="false" outlineLevel="0" collapsed="false">
      <c r="BS64304" s="96" t="n">
        <f aca="false">BR64304-2.5</f>
        <v>-2.5</v>
      </c>
    </row>
    <row r="64305" customFormat="false" ht="12" hidden="false" customHeight="false" outlineLevel="0" collapsed="false">
      <c r="BS64305" s="96" t="n">
        <f aca="false">BR64305-2.5</f>
        <v>-2.5</v>
      </c>
    </row>
    <row r="64306" customFormat="false" ht="12" hidden="false" customHeight="false" outlineLevel="0" collapsed="false">
      <c r="BS64306" s="96" t="n">
        <f aca="false">BR64306-2.5</f>
        <v>-2.5</v>
      </c>
    </row>
    <row r="64307" customFormat="false" ht="12" hidden="false" customHeight="false" outlineLevel="0" collapsed="false">
      <c r="BS64307" s="96" t="n">
        <f aca="false">BR64307-2.5</f>
        <v>-2.5</v>
      </c>
    </row>
    <row r="64308" customFormat="false" ht="12" hidden="false" customHeight="false" outlineLevel="0" collapsed="false">
      <c r="BS64308" s="96" t="n">
        <f aca="false">BR64308-2.5</f>
        <v>-2.5</v>
      </c>
    </row>
    <row r="64309" customFormat="false" ht="12" hidden="false" customHeight="false" outlineLevel="0" collapsed="false">
      <c r="BS64309" s="96" t="n">
        <f aca="false">BR64309-2.5</f>
        <v>-2.5</v>
      </c>
    </row>
    <row r="64310" customFormat="false" ht="12" hidden="false" customHeight="false" outlineLevel="0" collapsed="false">
      <c r="BS64310" s="96" t="n">
        <f aca="false">BR64310-2.5</f>
        <v>-2.5</v>
      </c>
    </row>
    <row r="64311" customFormat="false" ht="12" hidden="false" customHeight="false" outlineLevel="0" collapsed="false">
      <c r="BS64311" s="96" t="n">
        <f aca="false">BR64311-2.5</f>
        <v>-2.5</v>
      </c>
    </row>
    <row r="64312" customFormat="false" ht="12" hidden="false" customHeight="false" outlineLevel="0" collapsed="false">
      <c r="BS64312" s="96" t="n">
        <f aca="false">BR64312-2.5</f>
        <v>-2.5</v>
      </c>
    </row>
    <row r="64313" customFormat="false" ht="12" hidden="false" customHeight="false" outlineLevel="0" collapsed="false">
      <c r="BS64313" s="96" t="n">
        <f aca="false">BR64313-2.5</f>
        <v>-2.5</v>
      </c>
    </row>
    <row r="64314" customFormat="false" ht="12" hidden="false" customHeight="false" outlineLevel="0" collapsed="false">
      <c r="BS64314" s="96" t="n">
        <f aca="false">BR64314-2.5</f>
        <v>-2.5</v>
      </c>
    </row>
    <row r="64315" customFormat="false" ht="12" hidden="false" customHeight="false" outlineLevel="0" collapsed="false">
      <c r="BS64315" s="96" t="n">
        <f aca="false">BR64315-2.5</f>
        <v>-2.5</v>
      </c>
    </row>
    <row r="64316" customFormat="false" ht="12" hidden="false" customHeight="false" outlineLevel="0" collapsed="false">
      <c r="BS64316" s="96" t="n">
        <f aca="false">BR64316-2.5</f>
        <v>-2.5</v>
      </c>
    </row>
    <row r="64317" customFormat="false" ht="12" hidden="false" customHeight="false" outlineLevel="0" collapsed="false">
      <c r="BS64317" s="96" t="n">
        <f aca="false">BR64317-2.5</f>
        <v>-2.5</v>
      </c>
    </row>
    <row r="64318" customFormat="false" ht="12" hidden="false" customHeight="false" outlineLevel="0" collapsed="false">
      <c r="BS64318" s="96" t="n">
        <f aca="false">BR64318-2.5</f>
        <v>-2.5</v>
      </c>
    </row>
    <row r="64319" customFormat="false" ht="12" hidden="false" customHeight="false" outlineLevel="0" collapsed="false">
      <c r="BS64319" s="96" t="n">
        <f aca="false">BR64319-2.5</f>
        <v>-2.5</v>
      </c>
    </row>
    <row r="64320" customFormat="false" ht="12" hidden="false" customHeight="false" outlineLevel="0" collapsed="false">
      <c r="BS64320" s="96" t="n">
        <f aca="false">BR64320-2.5</f>
        <v>-2.5</v>
      </c>
    </row>
    <row r="64321" customFormat="false" ht="12" hidden="false" customHeight="false" outlineLevel="0" collapsed="false">
      <c r="BS64321" s="96" t="n">
        <f aca="false">BR64321-2.5</f>
        <v>-2.5</v>
      </c>
    </row>
    <row r="64322" customFormat="false" ht="12" hidden="false" customHeight="false" outlineLevel="0" collapsed="false">
      <c r="BS64322" s="96" t="n">
        <f aca="false">BR64322-2.5</f>
        <v>-2.5</v>
      </c>
    </row>
    <row r="64323" customFormat="false" ht="12" hidden="false" customHeight="false" outlineLevel="0" collapsed="false">
      <c r="BS64323" s="96" t="n">
        <f aca="false">BR64323-2.5</f>
        <v>-2.5</v>
      </c>
    </row>
    <row r="64324" customFormat="false" ht="12" hidden="false" customHeight="false" outlineLevel="0" collapsed="false">
      <c r="BS64324" s="96" t="n">
        <f aca="false">BR64324-2.5</f>
        <v>-2.5</v>
      </c>
    </row>
    <row r="64325" customFormat="false" ht="12" hidden="false" customHeight="false" outlineLevel="0" collapsed="false">
      <c r="BS64325" s="96" t="n">
        <f aca="false">BR64325-2.5</f>
        <v>-2.5</v>
      </c>
    </row>
    <row r="64326" customFormat="false" ht="12" hidden="false" customHeight="false" outlineLevel="0" collapsed="false">
      <c r="BS64326" s="96" t="n">
        <f aca="false">BR64326-2.5</f>
        <v>-2.5</v>
      </c>
    </row>
    <row r="64327" customFormat="false" ht="12" hidden="false" customHeight="false" outlineLevel="0" collapsed="false">
      <c r="BS64327" s="96" t="n">
        <f aca="false">BR64327-2.5</f>
        <v>-2.5</v>
      </c>
    </row>
    <row r="64328" customFormat="false" ht="12" hidden="false" customHeight="false" outlineLevel="0" collapsed="false">
      <c r="BS64328" s="96" t="n">
        <f aca="false">BR64328-2.5</f>
        <v>-2.5</v>
      </c>
    </row>
    <row r="64329" customFormat="false" ht="12" hidden="false" customHeight="false" outlineLevel="0" collapsed="false">
      <c r="BS64329" s="96" t="n">
        <f aca="false">BR64329-2.5</f>
        <v>-2.5</v>
      </c>
    </row>
    <row r="64330" customFormat="false" ht="12" hidden="false" customHeight="false" outlineLevel="0" collapsed="false">
      <c r="BS64330" s="96" t="n">
        <f aca="false">BR64330-2.5</f>
        <v>-2.5</v>
      </c>
    </row>
    <row r="64331" customFormat="false" ht="12" hidden="false" customHeight="false" outlineLevel="0" collapsed="false">
      <c r="BS64331" s="96" t="n">
        <f aca="false">BR64331-2.5</f>
        <v>-2.5</v>
      </c>
    </row>
    <row r="64332" customFormat="false" ht="12" hidden="false" customHeight="false" outlineLevel="0" collapsed="false">
      <c r="BS64332" s="96" t="n">
        <f aca="false">BR64332-2.5</f>
        <v>-2.5</v>
      </c>
    </row>
    <row r="64333" customFormat="false" ht="12" hidden="false" customHeight="false" outlineLevel="0" collapsed="false">
      <c r="BS64333" s="96" t="n">
        <f aca="false">BR64333-2.5</f>
        <v>-2.5</v>
      </c>
    </row>
    <row r="64334" customFormat="false" ht="12" hidden="false" customHeight="false" outlineLevel="0" collapsed="false">
      <c r="BS64334" s="96" t="n">
        <f aca="false">BR64334-2.5</f>
        <v>-2.5</v>
      </c>
    </row>
    <row r="64335" customFormat="false" ht="12" hidden="false" customHeight="false" outlineLevel="0" collapsed="false">
      <c r="BS64335" s="96" t="n">
        <f aca="false">BR64335-2.5</f>
        <v>-2.5</v>
      </c>
    </row>
    <row r="64336" customFormat="false" ht="12" hidden="false" customHeight="false" outlineLevel="0" collapsed="false">
      <c r="BS64336" s="96" t="n">
        <f aca="false">BR64336-2.5</f>
        <v>-2.5</v>
      </c>
    </row>
    <row r="64337" customFormat="false" ht="12" hidden="false" customHeight="false" outlineLevel="0" collapsed="false">
      <c r="BS64337" s="96" t="n">
        <f aca="false">BR64337-2.5</f>
        <v>-2.5</v>
      </c>
    </row>
    <row r="64338" customFormat="false" ht="12" hidden="false" customHeight="false" outlineLevel="0" collapsed="false">
      <c r="BS64338" s="96" t="n">
        <f aca="false">BR64338-2.5</f>
        <v>-2.5</v>
      </c>
    </row>
    <row r="64339" customFormat="false" ht="12" hidden="false" customHeight="false" outlineLevel="0" collapsed="false">
      <c r="BS64339" s="96" t="n">
        <f aca="false">BR64339-2.5</f>
        <v>-2.5</v>
      </c>
    </row>
    <row r="64340" customFormat="false" ht="12" hidden="false" customHeight="false" outlineLevel="0" collapsed="false">
      <c r="BS64340" s="96" t="n">
        <f aca="false">BR64340-2.5</f>
        <v>-2.5</v>
      </c>
    </row>
    <row r="64341" customFormat="false" ht="12" hidden="false" customHeight="false" outlineLevel="0" collapsed="false">
      <c r="BS64341" s="96" t="n">
        <f aca="false">BR64341-2.5</f>
        <v>-2.5</v>
      </c>
    </row>
    <row r="64342" customFormat="false" ht="12" hidden="false" customHeight="false" outlineLevel="0" collapsed="false">
      <c r="BS64342" s="96" t="n">
        <f aca="false">BR64342-2.5</f>
        <v>-2.5</v>
      </c>
    </row>
    <row r="64343" customFormat="false" ht="12" hidden="false" customHeight="false" outlineLevel="0" collapsed="false">
      <c r="BS64343" s="96" t="n">
        <f aca="false">BR64343-2.5</f>
        <v>-2.5</v>
      </c>
    </row>
    <row r="64344" customFormat="false" ht="12" hidden="false" customHeight="false" outlineLevel="0" collapsed="false">
      <c r="BS64344" s="96" t="n">
        <f aca="false">BR64344-2.5</f>
        <v>-2.5</v>
      </c>
    </row>
    <row r="64345" customFormat="false" ht="12" hidden="false" customHeight="false" outlineLevel="0" collapsed="false">
      <c r="BS64345" s="96" t="n">
        <f aca="false">BR64345-2.5</f>
        <v>-2.5</v>
      </c>
    </row>
    <row r="64346" customFormat="false" ht="12" hidden="false" customHeight="false" outlineLevel="0" collapsed="false">
      <c r="BS64346" s="96" t="n">
        <f aca="false">BR64346-2.5</f>
        <v>-2.5</v>
      </c>
    </row>
    <row r="64347" customFormat="false" ht="12" hidden="false" customHeight="false" outlineLevel="0" collapsed="false">
      <c r="BS64347" s="96" t="n">
        <f aca="false">BR64347-2.5</f>
        <v>-2.5</v>
      </c>
    </row>
    <row r="64348" customFormat="false" ht="12" hidden="false" customHeight="false" outlineLevel="0" collapsed="false">
      <c r="BS64348" s="96" t="n">
        <f aca="false">BR64348-2.5</f>
        <v>-2.5</v>
      </c>
    </row>
    <row r="64349" customFormat="false" ht="12" hidden="false" customHeight="false" outlineLevel="0" collapsed="false">
      <c r="BS64349" s="96" t="n">
        <f aca="false">BR64349-2.5</f>
        <v>-2.5</v>
      </c>
    </row>
    <row r="64350" customFormat="false" ht="12" hidden="false" customHeight="false" outlineLevel="0" collapsed="false">
      <c r="BS64350" s="96" t="n">
        <f aca="false">BR64350-2.5</f>
        <v>-2.5</v>
      </c>
    </row>
    <row r="64351" customFormat="false" ht="12" hidden="false" customHeight="false" outlineLevel="0" collapsed="false">
      <c r="BS64351" s="96" t="n">
        <f aca="false">BR64351-2.5</f>
        <v>-2.5</v>
      </c>
    </row>
    <row r="64352" customFormat="false" ht="12" hidden="false" customHeight="false" outlineLevel="0" collapsed="false">
      <c r="BS64352" s="96" t="n">
        <f aca="false">BR64352-2.5</f>
        <v>-2.5</v>
      </c>
    </row>
    <row r="64353" customFormat="false" ht="12" hidden="false" customHeight="false" outlineLevel="0" collapsed="false">
      <c r="BS64353" s="96" t="n">
        <f aca="false">BR64353-2.5</f>
        <v>-2.5</v>
      </c>
    </row>
    <row r="64354" customFormat="false" ht="12" hidden="false" customHeight="false" outlineLevel="0" collapsed="false">
      <c r="BS64354" s="96" t="n">
        <f aca="false">BR64354-2.5</f>
        <v>-2.5</v>
      </c>
    </row>
    <row r="64355" customFormat="false" ht="12" hidden="false" customHeight="false" outlineLevel="0" collapsed="false">
      <c r="BS64355" s="96" t="n">
        <f aca="false">BR64355-2.5</f>
        <v>-2.5</v>
      </c>
    </row>
    <row r="64356" customFormat="false" ht="12" hidden="false" customHeight="false" outlineLevel="0" collapsed="false">
      <c r="BS64356" s="96" t="n">
        <f aca="false">BR64356-2.5</f>
        <v>-2.5</v>
      </c>
    </row>
    <row r="64357" customFormat="false" ht="12" hidden="false" customHeight="false" outlineLevel="0" collapsed="false">
      <c r="BS64357" s="96" t="n">
        <f aca="false">BR64357-2.5</f>
        <v>-2.5</v>
      </c>
    </row>
    <row r="64358" customFormat="false" ht="12" hidden="false" customHeight="false" outlineLevel="0" collapsed="false">
      <c r="BS64358" s="96" t="n">
        <f aca="false">BR64358-2.5</f>
        <v>-2.5</v>
      </c>
    </row>
    <row r="64359" customFormat="false" ht="12" hidden="false" customHeight="false" outlineLevel="0" collapsed="false">
      <c r="BS64359" s="96" t="n">
        <f aca="false">BR64359-2.5</f>
        <v>-2.5</v>
      </c>
    </row>
    <row r="64360" customFormat="false" ht="12" hidden="false" customHeight="false" outlineLevel="0" collapsed="false">
      <c r="BS64360" s="96" t="n">
        <f aca="false">BR64360-2.5</f>
        <v>-2.5</v>
      </c>
    </row>
    <row r="64361" customFormat="false" ht="12" hidden="false" customHeight="false" outlineLevel="0" collapsed="false">
      <c r="BS64361" s="96" t="n">
        <f aca="false">BR64361-2.5</f>
        <v>-2.5</v>
      </c>
    </row>
    <row r="64362" customFormat="false" ht="12" hidden="false" customHeight="false" outlineLevel="0" collapsed="false">
      <c r="BS64362" s="96" t="n">
        <f aca="false">BR64362-2.5</f>
        <v>-2.5</v>
      </c>
    </row>
    <row r="64363" customFormat="false" ht="12" hidden="false" customHeight="false" outlineLevel="0" collapsed="false">
      <c r="BS64363" s="96" t="n">
        <f aca="false">BR64363-2.5</f>
        <v>-2.5</v>
      </c>
    </row>
    <row r="64364" customFormat="false" ht="12" hidden="false" customHeight="false" outlineLevel="0" collapsed="false">
      <c r="BS64364" s="96" t="n">
        <f aca="false">BR64364-2.5</f>
        <v>-2.5</v>
      </c>
    </row>
    <row r="64365" customFormat="false" ht="12" hidden="false" customHeight="false" outlineLevel="0" collapsed="false">
      <c r="BS64365" s="96" t="n">
        <f aca="false">BR64365-2.5</f>
        <v>-2.5</v>
      </c>
    </row>
    <row r="64366" customFormat="false" ht="12" hidden="false" customHeight="false" outlineLevel="0" collapsed="false">
      <c r="BS64366" s="96" t="n">
        <f aca="false">BR64366-2.5</f>
        <v>-2.5</v>
      </c>
    </row>
    <row r="64367" customFormat="false" ht="12" hidden="false" customHeight="false" outlineLevel="0" collapsed="false">
      <c r="BS64367" s="96" t="n">
        <f aca="false">BR64367-2.5</f>
        <v>-2.5</v>
      </c>
    </row>
    <row r="64368" customFormat="false" ht="12" hidden="false" customHeight="false" outlineLevel="0" collapsed="false">
      <c r="BS64368" s="96" t="n">
        <f aca="false">BR64368-2.5</f>
        <v>-2.5</v>
      </c>
    </row>
    <row r="64369" customFormat="false" ht="12" hidden="false" customHeight="false" outlineLevel="0" collapsed="false">
      <c r="BS64369" s="96" t="n">
        <f aca="false">BR64369-2.5</f>
        <v>-2.5</v>
      </c>
    </row>
    <row r="64370" customFormat="false" ht="12" hidden="false" customHeight="false" outlineLevel="0" collapsed="false">
      <c r="BS64370" s="96" t="n">
        <f aca="false">BR64370-2.5</f>
        <v>-2.5</v>
      </c>
    </row>
    <row r="64371" customFormat="false" ht="12" hidden="false" customHeight="false" outlineLevel="0" collapsed="false">
      <c r="BS64371" s="96" t="n">
        <f aca="false">BR64371-2.5</f>
        <v>-2.5</v>
      </c>
    </row>
    <row r="64372" customFormat="false" ht="12" hidden="false" customHeight="false" outlineLevel="0" collapsed="false">
      <c r="BS64372" s="96" t="n">
        <f aca="false">BR64372-2.5</f>
        <v>-2.5</v>
      </c>
    </row>
    <row r="64373" customFormat="false" ht="12" hidden="false" customHeight="false" outlineLevel="0" collapsed="false">
      <c r="BS64373" s="96" t="n">
        <f aca="false">BR64373-2.5</f>
        <v>-2.5</v>
      </c>
    </row>
    <row r="64374" customFormat="false" ht="12" hidden="false" customHeight="false" outlineLevel="0" collapsed="false">
      <c r="BS64374" s="96" t="n">
        <f aca="false">BR64374-2.5</f>
        <v>-2.5</v>
      </c>
    </row>
    <row r="64375" customFormat="false" ht="12" hidden="false" customHeight="false" outlineLevel="0" collapsed="false">
      <c r="BS64375" s="96" t="n">
        <f aca="false">BR64375-2.5</f>
        <v>-2.5</v>
      </c>
    </row>
    <row r="64376" customFormat="false" ht="12" hidden="false" customHeight="false" outlineLevel="0" collapsed="false">
      <c r="BS64376" s="96" t="n">
        <f aca="false">BR64376-2.5</f>
        <v>-2.5</v>
      </c>
    </row>
    <row r="64377" customFormat="false" ht="12" hidden="false" customHeight="false" outlineLevel="0" collapsed="false">
      <c r="BS64377" s="96" t="n">
        <f aca="false">BR64377-2.5</f>
        <v>-2.5</v>
      </c>
    </row>
    <row r="64378" customFormat="false" ht="12" hidden="false" customHeight="false" outlineLevel="0" collapsed="false">
      <c r="BS64378" s="96" t="n">
        <f aca="false">BR64378-2.5</f>
        <v>-2.5</v>
      </c>
    </row>
    <row r="64379" customFormat="false" ht="12" hidden="false" customHeight="false" outlineLevel="0" collapsed="false">
      <c r="BS64379" s="96" t="n">
        <f aca="false">BR64379-2.5</f>
        <v>-2.5</v>
      </c>
    </row>
    <row r="64380" customFormat="false" ht="12" hidden="false" customHeight="false" outlineLevel="0" collapsed="false">
      <c r="BS64380" s="96" t="n">
        <f aca="false">BR64380-2.5</f>
        <v>-2.5</v>
      </c>
    </row>
    <row r="64381" customFormat="false" ht="12" hidden="false" customHeight="false" outlineLevel="0" collapsed="false">
      <c r="BS64381" s="96" t="n">
        <f aca="false">BR64381-2.5</f>
        <v>-2.5</v>
      </c>
    </row>
    <row r="64382" customFormat="false" ht="12" hidden="false" customHeight="false" outlineLevel="0" collapsed="false">
      <c r="BS64382" s="96" t="n">
        <f aca="false">BR64382-2.5</f>
        <v>-2.5</v>
      </c>
    </row>
    <row r="64383" customFormat="false" ht="12" hidden="false" customHeight="false" outlineLevel="0" collapsed="false">
      <c r="BS64383" s="96" t="n">
        <f aca="false">BR64383-2.5</f>
        <v>-2.5</v>
      </c>
    </row>
    <row r="64384" customFormat="false" ht="12" hidden="false" customHeight="false" outlineLevel="0" collapsed="false">
      <c r="BS64384" s="96" t="n">
        <f aca="false">BR64384-2.5</f>
        <v>-2.5</v>
      </c>
    </row>
    <row r="64385" customFormat="false" ht="12" hidden="false" customHeight="false" outlineLevel="0" collapsed="false">
      <c r="BS64385" s="96" t="n">
        <f aca="false">BR64385-2.5</f>
        <v>-2.5</v>
      </c>
    </row>
    <row r="64386" customFormat="false" ht="12" hidden="false" customHeight="false" outlineLevel="0" collapsed="false">
      <c r="BS64386" s="96" t="n">
        <f aca="false">BR64386-2.5</f>
        <v>-2.5</v>
      </c>
    </row>
    <row r="64387" customFormat="false" ht="12" hidden="false" customHeight="false" outlineLevel="0" collapsed="false">
      <c r="BS64387" s="96" t="n">
        <f aca="false">BR64387-2.5</f>
        <v>-2.5</v>
      </c>
    </row>
    <row r="64388" customFormat="false" ht="12" hidden="false" customHeight="false" outlineLevel="0" collapsed="false">
      <c r="BS64388" s="96" t="n">
        <f aca="false">BR64388-2.5</f>
        <v>-2.5</v>
      </c>
    </row>
    <row r="64389" customFormat="false" ht="12" hidden="false" customHeight="false" outlineLevel="0" collapsed="false">
      <c r="BS64389" s="96" t="n">
        <f aca="false">BR64389-2.5</f>
        <v>-2.5</v>
      </c>
    </row>
    <row r="64390" customFormat="false" ht="12" hidden="false" customHeight="false" outlineLevel="0" collapsed="false">
      <c r="BS64390" s="96" t="n">
        <f aca="false">BR64390-2.5</f>
        <v>-2.5</v>
      </c>
    </row>
    <row r="64391" customFormat="false" ht="12" hidden="false" customHeight="false" outlineLevel="0" collapsed="false">
      <c r="BS64391" s="96" t="n">
        <f aca="false">BR64391-2.5</f>
        <v>-2.5</v>
      </c>
    </row>
    <row r="64392" customFormat="false" ht="12" hidden="false" customHeight="false" outlineLevel="0" collapsed="false">
      <c r="BS64392" s="96" t="n">
        <f aca="false">BR64392-2.5</f>
        <v>-2.5</v>
      </c>
    </row>
    <row r="64393" customFormat="false" ht="12" hidden="false" customHeight="false" outlineLevel="0" collapsed="false">
      <c r="BS64393" s="96" t="n">
        <f aca="false">BR64393-2.5</f>
        <v>-2.5</v>
      </c>
    </row>
    <row r="64394" customFormat="false" ht="12" hidden="false" customHeight="false" outlineLevel="0" collapsed="false">
      <c r="BS64394" s="96" t="n">
        <f aca="false">BR64394-2.5</f>
        <v>-2.5</v>
      </c>
    </row>
    <row r="64395" customFormat="false" ht="12" hidden="false" customHeight="false" outlineLevel="0" collapsed="false">
      <c r="BS64395" s="96" t="n">
        <f aca="false">BR64395-2.5</f>
        <v>-2.5</v>
      </c>
    </row>
    <row r="64396" customFormat="false" ht="12" hidden="false" customHeight="false" outlineLevel="0" collapsed="false">
      <c r="BS64396" s="96" t="n">
        <f aca="false">BR64396-2.5</f>
        <v>-2.5</v>
      </c>
    </row>
    <row r="64397" customFormat="false" ht="12" hidden="false" customHeight="false" outlineLevel="0" collapsed="false">
      <c r="BS64397" s="96" t="n">
        <f aca="false">BR64397-2.5</f>
        <v>-2.5</v>
      </c>
    </row>
    <row r="64398" customFormat="false" ht="12" hidden="false" customHeight="false" outlineLevel="0" collapsed="false">
      <c r="BS64398" s="96" t="n">
        <f aca="false">BR64398-2.5</f>
        <v>-2.5</v>
      </c>
    </row>
    <row r="64399" customFormat="false" ht="12" hidden="false" customHeight="false" outlineLevel="0" collapsed="false">
      <c r="BS64399" s="96" t="n">
        <f aca="false">BR64399-2.5</f>
        <v>-2.5</v>
      </c>
    </row>
    <row r="64400" customFormat="false" ht="12" hidden="false" customHeight="false" outlineLevel="0" collapsed="false">
      <c r="BS64400" s="96" t="n">
        <f aca="false">BR64400-2.5</f>
        <v>-2.5</v>
      </c>
    </row>
    <row r="64401" customFormat="false" ht="12" hidden="false" customHeight="false" outlineLevel="0" collapsed="false">
      <c r="BS64401" s="96" t="n">
        <f aca="false">BR64401-2.5</f>
        <v>-2.5</v>
      </c>
    </row>
    <row r="64402" customFormat="false" ht="12" hidden="false" customHeight="false" outlineLevel="0" collapsed="false">
      <c r="BS64402" s="96" t="n">
        <f aca="false">BR64402-2.5</f>
        <v>-2.5</v>
      </c>
    </row>
    <row r="64403" customFormat="false" ht="12" hidden="false" customHeight="false" outlineLevel="0" collapsed="false">
      <c r="BS64403" s="96" t="n">
        <f aca="false">BR64403-2.5</f>
        <v>-2.5</v>
      </c>
    </row>
    <row r="64404" customFormat="false" ht="12" hidden="false" customHeight="false" outlineLevel="0" collapsed="false">
      <c r="BS64404" s="96" t="n">
        <f aca="false">BR64404-2.5</f>
        <v>-2.5</v>
      </c>
    </row>
    <row r="64405" customFormat="false" ht="12" hidden="false" customHeight="false" outlineLevel="0" collapsed="false">
      <c r="BS64405" s="96" t="n">
        <f aca="false">BR64405-2.5</f>
        <v>-2.5</v>
      </c>
    </row>
    <row r="64406" customFormat="false" ht="12" hidden="false" customHeight="false" outlineLevel="0" collapsed="false">
      <c r="BS64406" s="96" t="n">
        <f aca="false">BR64406-2.5</f>
        <v>-2.5</v>
      </c>
    </row>
    <row r="64407" customFormat="false" ht="12" hidden="false" customHeight="false" outlineLevel="0" collapsed="false">
      <c r="BS64407" s="96" t="n">
        <f aca="false">BR64407-2.5</f>
        <v>-2.5</v>
      </c>
    </row>
    <row r="64408" customFormat="false" ht="12" hidden="false" customHeight="false" outlineLevel="0" collapsed="false">
      <c r="BS64408" s="96" t="n">
        <f aca="false">BR64408-2.5</f>
        <v>-2.5</v>
      </c>
    </row>
    <row r="64409" customFormat="false" ht="12" hidden="false" customHeight="false" outlineLevel="0" collapsed="false">
      <c r="BS64409" s="96" t="n">
        <f aca="false">BR64409-2.5</f>
        <v>-2.5</v>
      </c>
    </row>
    <row r="64410" customFormat="false" ht="12" hidden="false" customHeight="false" outlineLevel="0" collapsed="false">
      <c r="BS64410" s="96" t="n">
        <f aca="false">BR64410-2.5</f>
        <v>-2.5</v>
      </c>
    </row>
    <row r="64411" customFormat="false" ht="12" hidden="false" customHeight="false" outlineLevel="0" collapsed="false">
      <c r="BS64411" s="96" t="n">
        <f aca="false">BR64411-2.5</f>
        <v>-2.5</v>
      </c>
    </row>
    <row r="64412" customFormat="false" ht="12" hidden="false" customHeight="false" outlineLevel="0" collapsed="false">
      <c r="BS64412" s="96" t="n">
        <f aca="false">BR64412-2.5</f>
        <v>-2.5</v>
      </c>
    </row>
    <row r="64413" customFormat="false" ht="12" hidden="false" customHeight="false" outlineLevel="0" collapsed="false">
      <c r="BS64413" s="96" t="n">
        <f aca="false">BR64413-2.5</f>
        <v>-2.5</v>
      </c>
    </row>
    <row r="64414" customFormat="false" ht="12" hidden="false" customHeight="false" outlineLevel="0" collapsed="false">
      <c r="BS64414" s="96" t="n">
        <f aca="false">BR64414-2.5</f>
        <v>-2.5</v>
      </c>
    </row>
    <row r="64415" customFormat="false" ht="12" hidden="false" customHeight="false" outlineLevel="0" collapsed="false">
      <c r="BS64415" s="96" t="n">
        <f aca="false">BR64415-2.5</f>
        <v>-2.5</v>
      </c>
    </row>
    <row r="64416" customFormat="false" ht="12" hidden="false" customHeight="false" outlineLevel="0" collapsed="false">
      <c r="BS64416" s="96" t="n">
        <f aca="false">BR64416-2.5</f>
        <v>-2.5</v>
      </c>
    </row>
    <row r="64417" customFormat="false" ht="12" hidden="false" customHeight="false" outlineLevel="0" collapsed="false">
      <c r="BS64417" s="96" t="n">
        <f aca="false">BR64417-2.5</f>
        <v>-2.5</v>
      </c>
    </row>
    <row r="64418" customFormat="false" ht="12" hidden="false" customHeight="false" outlineLevel="0" collapsed="false">
      <c r="BS64418" s="96" t="n">
        <f aca="false">BR64418-2.5</f>
        <v>-2.5</v>
      </c>
    </row>
    <row r="64419" customFormat="false" ht="12" hidden="false" customHeight="false" outlineLevel="0" collapsed="false">
      <c r="BS64419" s="96" t="n">
        <f aca="false">BR64419-2.5</f>
        <v>-2.5</v>
      </c>
    </row>
    <row r="64420" customFormat="false" ht="12" hidden="false" customHeight="false" outlineLevel="0" collapsed="false">
      <c r="BS64420" s="96" t="n">
        <f aca="false">BR64420-2.5</f>
        <v>-2.5</v>
      </c>
    </row>
    <row r="64421" customFormat="false" ht="12" hidden="false" customHeight="false" outlineLevel="0" collapsed="false">
      <c r="BS64421" s="96" t="n">
        <f aca="false">BR64421-2.5</f>
        <v>-2.5</v>
      </c>
    </row>
    <row r="64422" customFormat="false" ht="12" hidden="false" customHeight="false" outlineLevel="0" collapsed="false">
      <c r="BS64422" s="96" t="n">
        <f aca="false">BR64422-2.5</f>
        <v>-2.5</v>
      </c>
    </row>
    <row r="64423" customFormat="false" ht="12" hidden="false" customHeight="false" outlineLevel="0" collapsed="false">
      <c r="BS64423" s="96" t="n">
        <f aca="false">BR64423-2.5</f>
        <v>-2.5</v>
      </c>
    </row>
    <row r="64424" customFormat="false" ht="12" hidden="false" customHeight="false" outlineLevel="0" collapsed="false">
      <c r="BS64424" s="96" t="n">
        <f aca="false">BR64424-2.5</f>
        <v>-2.5</v>
      </c>
    </row>
    <row r="64425" customFormat="false" ht="12" hidden="false" customHeight="false" outlineLevel="0" collapsed="false">
      <c r="BS64425" s="96" t="n">
        <f aca="false">BR64425-2.5</f>
        <v>-2.5</v>
      </c>
    </row>
    <row r="64426" customFormat="false" ht="12" hidden="false" customHeight="false" outlineLevel="0" collapsed="false">
      <c r="BS64426" s="96" t="n">
        <f aca="false">BR64426-2.5</f>
        <v>-2.5</v>
      </c>
    </row>
    <row r="64427" customFormat="false" ht="12" hidden="false" customHeight="false" outlineLevel="0" collapsed="false">
      <c r="BS64427" s="96" t="n">
        <f aca="false">BR64427-2.5</f>
        <v>-2.5</v>
      </c>
    </row>
    <row r="64428" customFormat="false" ht="12" hidden="false" customHeight="false" outlineLevel="0" collapsed="false">
      <c r="BS64428" s="96" t="n">
        <f aca="false">BR64428-2.5</f>
        <v>-2.5</v>
      </c>
    </row>
    <row r="64429" customFormat="false" ht="12" hidden="false" customHeight="false" outlineLevel="0" collapsed="false">
      <c r="BS64429" s="96" t="n">
        <f aca="false">BR64429-2.5</f>
        <v>-2.5</v>
      </c>
    </row>
    <row r="64430" customFormat="false" ht="12" hidden="false" customHeight="false" outlineLevel="0" collapsed="false">
      <c r="BS64430" s="96" t="n">
        <f aca="false">BR64430-2.5</f>
        <v>-2.5</v>
      </c>
    </row>
    <row r="64431" customFormat="false" ht="12" hidden="false" customHeight="false" outlineLevel="0" collapsed="false">
      <c r="BS64431" s="96" t="n">
        <f aca="false">BR64431-2.5</f>
        <v>-2.5</v>
      </c>
    </row>
    <row r="64432" customFormat="false" ht="12" hidden="false" customHeight="false" outlineLevel="0" collapsed="false">
      <c r="BS64432" s="96" t="n">
        <f aca="false">BR64432-2.5</f>
        <v>-2.5</v>
      </c>
    </row>
    <row r="64433" customFormat="false" ht="12" hidden="false" customHeight="false" outlineLevel="0" collapsed="false">
      <c r="BS64433" s="96" t="n">
        <f aca="false">BR64433-2.5</f>
        <v>-2.5</v>
      </c>
    </row>
    <row r="64434" customFormat="false" ht="12" hidden="false" customHeight="false" outlineLevel="0" collapsed="false">
      <c r="BS64434" s="96" t="n">
        <f aca="false">BR64434-2.5</f>
        <v>-2.5</v>
      </c>
    </row>
    <row r="64435" customFormat="false" ht="12" hidden="false" customHeight="false" outlineLevel="0" collapsed="false">
      <c r="BS64435" s="96" t="n">
        <f aca="false">BR64435-2.5</f>
        <v>-2.5</v>
      </c>
    </row>
    <row r="64436" customFormat="false" ht="12" hidden="false" customHeight="false" outlineLevel="0" collapsed="false">
      <c r="BS64436" s="96" t="n">
        <f aca="false">BR64436-2.5</f>
        <v>-2.5</v>
      </c>
    </row>
    <row r="64437" customFormat="false" ht="12" hidden="false" customHeight="false" outlineLevel="0" collapsed="false">
      <c r="BS64437" s="96" t="n">
        <f aca="false">BR64437-2.5</f>
        <v>-2.5</v>
      </c>
    </row>
    <row r="64438" customFormat="false" ht="12" hidden="false" customHeight="false" outlineLevel="0" collapsed="false">
      <c r="BS64438" s="96" t="n">
        <f aca="false">BR64438-2.5</f>
        <v>-2.5</v>
      </c>
    </row>
    <row r="64439" customFormat="false" ht="12" hidden="false" customHeight="false" outlineLevel="0" collapsed="false">
      <c r="BS64439" s="96" t="n">
        <f aca="false">BR64439-2.5</f>
        <v>-2.5</v>
      </c>
    </row>
    <row r="64440" customFormat="false" ht="12" hidden="false" customHeight="false" outlineLevel="0" collapsed="false">
      <c r="BS64440" s="96" t="n">
        <f aca="false">BR64440-2.5</f>
        <v>-2.5</v>
      </c>
    </row>
    <row r="64441" customFormat="false" ht="12" hidden="false" customHeight="false" outlineLevel="0" collapsed="false">
      <c r="BS64441" s="96" t="n">
        <f aca="false">BR64441-2.5</f>
        <v>-2.5</v>
      </c>
    </row>
    <row r="64442" customFormat="false" ht="12" hidden="false" customHeight="false" outlineLevel="0" collapsed="false">
      <c r="BS64442" s="96" t="n">
        <f aca="false">BR64442-2.5</f>
        <v>-2.5</v>
      </c>
    </row>
    <row r="64443" customFormat="false" ht="12" hidden="false" customHeight="false" outlineLevel="0" collapsed="false">
      <c r="BS64443" s="96" t="n">
        <f aca="false">BR64443-2.5</f>
        <v>-2.5</v>
      </c>
    </row>
    <row r="64444" customFormat="false" ht="12" hidden="false" customHeight="false" outlineLevel="0" collapsed="false">
      <c r="BS64444" s="96" t="n">
        <f aca="false">BR64444-2.5</f>
        <v>-2.5</v>
      </c>
    </row>
    <row r="64445" customFormat="false" ht="12" hidden="false" customHeight="false" outlineLevel="0" collapsed="false">
      <c r="BS64445" s="96" t="n">
        <f aca="false">BR64445-2.5</f>
        <v>-2.5</v>
      </c>
    </row>
    <row r="64446" customFormat="false" ht="12" hidden="false" customHeight="false" outlineLevel="0" collapsed="false">
      <c r="BS64446" s="96" t="n">
        <f aca="false">BR64446-2.5</f>
        <v>-2.5</v>
      </c>
    </row>
    <row r="64447" customFormat="false" ht="12" hidden="false" customHeight="false" outlineLevel="0" collapsed="false">
      <c r="BS64447" s="96" t="n">
        <f aca="false">BR64447-2.5</f>
        <v>-2.5</v>
      </c>
    </row>
    <row r="64448" customFormat="false" ht="12" hidden="false" customHeight="false" outlineLevel="0" collapsed="false">
      <c r="BS64448" s="96" t="n">
        <f aca="false">BR64448-2.5</f>
        <v>-2.5</v>
      </c>
    </row>
    <row r="64449" customFormat="false" ht="12" hidden="false" customHeight="false" outlineLevel="0" collapsed="false">
      <c r="BS64449" s="96" t="n">
        <f aca="false">BR64449-2.5</f>
        <v>-2.5</v>
      </c>
    </row>
    <row r="64450" customFormat="false" ht="12" hidden="false" customHeight="false" outlineLevel="0" collapsed="false">
      <c r="BS64450" s="96" t="n">
        <f aca="false">BR64450-2.5</f>
        <v>-2.5</v>
      </c>
    </row>
    <row r="64451" customFormat="false" ht="12" hidden="false" customHeight="false" outlineLevel="0" collapsed="false">
      <c r="BS64451" s="96" t="n">
        <f aca="false">BR64451-2.5</f>
        <v>-2.5</v>
      </c>
    </row>
    <row r="64452" customFormat="false" ht="12" hidden="false" customHeight="false" outlineLevel="0" collapsed="false">
      <c r="BS64452" s="96" t="n">
        <f aca="false">BR64452-2.5</f>
        <v>-2.5</v>
      </c>
    </row>
    <row r="64453" customFormat="false" ht="12" hidden="false" customHeight="false" outlineLevel="0" collapsed="false">
      <c r="BS64453" s="96" t="n">
        <f aca="false">BR64453-2.5</f>
        <v>-2.5</v>
      </c>
    </row>
    <row r="64454" customFormat="false" ht="12" hidden="false" customHeight="false" outlineLevel="0" collapsed="false">
      <c r="BS64454" s="96" t="n">
        <f aca="false">BR64454-2.5</f>
        <v>-2.5</v>
      </c>
    </row>
    <row r="64455" customFormat="false" ht="12" hidden="false" customHeight="false" outlineLevel="0" collapsed="false">
      <c r="BS64455" s="96" t="n">
        <f aca="false">BR64455-2.5</f>
        <v>-2.5</v>
      </c>
    </row>
    <row r="64456" customFormat="false" ht="12" hidden="false" customHeight="false" outlineLevel="0" collapsed="false">
      <c r="BS64456" s="96" t="n">
        <f aca="false">BR64456-2.5</f>
        <v>-2.5</v>
      </c>
    </row>
    <row r="64457" customFormat="false" ht="12" hidden="false" customHeight="false" outlineLevel="0" collapsed="false">
      <c r="BS64457" s="96" t="n">
        <f aca="false">BR64457-2.5</f>
        <v>-2.5</v>
      </c>
    </row>
    <row r="64458" customFormat="false" ht="12" hidden="false" customHeight="false" outlineLevel="0" collapsed="false">
      <c r="BS64458" s="96" t="n">
        <f aca="false">BR64458-2.5</f>
        <v>-2.5</v>
      </c>
    </row>
    <row r="64459" customFormat="false" ht="12" hidden="false" customHeight="false" outlineLevel="0" collapsed="false">
      <c r="BS64459" s="96" t="n">
        <f aca="false">BR64459-2.5</f>
        <v>-2.5</v>
      </c>
    </row>
    <row r="64460" customFormat="false" ht="12" hidden="false" customHeight="false" outlineLevel="0" collapsed="false">
      <c r="BS64460" s="96" t="n">
        <f aca="false">BR64460-2.5</f>
        <v>-2.5</v>
      </c>
    </row>
    <row r="64461" customFormat="false" ht="12" hidden="false" customHeight="false" outlineLevel="0" collapsed="false">
      <c r="BS64461" s="96" t="n">
        <f aca="false">BR64461-2.5</f>
        <v>-2.5</v>
      </c>
    </row>
    <row r="64462" customFormat="false" ht="12" hidden="false" customHeight="false" outlineLevel="0" collapsed="false">
      <c r="BS64462" s="96" t="n">
        <f aca="false">BR64462-2.5</f>
        <v>-2.5</v>
      </c>
    </row>
    <row r="64463" customFormat="false" ht="12" hidden="false" customHeight="false" outlineLevel="0" collapsed="false">
      <c r="BS64463" s="96" t="n">
        <f aca="false">BR64463-2.5</f>
        <v>-2.5</v>
      </c>
    </row>
    <row r="64464" customFormat="false" ht="12" hidden="false" customHeight="false" outlineLevel="0" collapsed="false">
      <c r="BS64464" s="96" t="n">
        <f aca="false">BR64464-2.5</f>
        <v>-2.5</v>
      </c>
    </row>
    <row r="64465" customFormat="false" ht="12" hidden="false" customHeight="false" outlineLevel="0" collapsed="false">
      <c r="BS64465" s="96" t="n">
        <f aca="false">BR64465-2.5</f>
        <v>-2.5</v>
      </c>
    </row>
    <row r="64466" customFormat="false" ht="12" hidden="false" customHeight="false" outlineLevel="0" collapsed="false">
      <c r="BS64466" s="96" t="n">
        <f aca="false">BR64466-2.5</f>
        <v>-2.5</v>
      </c>
    </row>
    <row r="64467" customFormat="false" ht="12" hidden="false" customHeight="false" outlineLevel="0" collapsed="false">
      <c r="BS64467" s="96" t="n">
        <f aca="false">BR64467-2.5</f>
        <v>-2.5</v>
      </c>
    </row>
    <row r="64468" customFormat="false" ht="12" hidden="false" customHeight="false" outlineLevel="0" collapsed="false">
      <c r="BS64468" s="96" t="n">
        <f aca="false">BR64468-2.5</f>
        <v>-2.5</v>
      </c>
    </row>
    <row r="64469" customFormat="false" ht="12" hidden="false" customHeight="false" outlineLevel="0" collapsed="false">
      <c r="BS64469" s="96" t="n">
        <f aca="false">BR64469-2.5</f>
        <v>-2.5</v>
      </c>
    </row>
    <row r="64470" customFormat="false" ht="12" hidden="false" customHeight="false" outlineLevel="0" collapsed="false">
      <c r="BS64470" s="96" t="n">
        <f aca="false">BR64470-2.5</f>
        <v>-2.5</v>
      </c>
    </row>
    <row r="64471" customFormat="false" ht="12" hidden="false" customHeight="false" outlineLevel="0" collapsed="false">
      <c r="BS64471" s="96" t="n">
        <f aca="false">BR64471-2.5</f>
        <v>-2.5</v>
      </c>
    </row>
    <row r="64472" customFormat="false" ht="12" hidden="false" customHeight="false" outlineLevel="0" collapsed="false">
      <c r="BS64472" s="96" t="n">
        <f aca="false">BR64472-2.5</f>
        <v>-2.5</v>
      </c>
    </row>
    <row r="64473" customFormat="false" ht="12" hidden="false" customHeight="false" outlineLevel="0" collapsed="false">
      <c r="BS64473" s="96" t="n">
        <f aca="false">BR64473-2.5</f>
        <v>-2.5</v>
      </c>
    </row>
    <row r="64474" customFormat="false" ht="12" hidden="false" customHeight="false" outlineLevel="0" collapsed="false">
      <c r="BS64474" s="96" t="n">
        <f aca="false">BR64474-2.5</f>
        <v>-2.5</v>
      </c>
    </row>
    <row r="64475" customFormat="false" ht="12" hidden="false" customHeight="false" outlineLevel="0" collapsed="false">
      <c r="BS64475" s="96" t="n">
        <f aca="false">BR64475-2.5</f>
        <v>-2.5</v>
      </c>
    </row>
    <row r="64476" customFormat="false" ht="12" hidden="false" customHeight="false" outlineLevel="0" collapsed="false">
      <c r="BS64476" s="96" t="n">
        <f aca="false">BR64476-2.5</f>
        <v>-2.5</v>
      </c>
    </row>
    <row r="64477" customFormat="false" ht="12" hidden="false" customHeight="false" outlineLevel="0" collapsed="false">
      <c r="BS64477" s="96" t="n">
        <f aca="false">BR64477-2.5</f>
        <v>-2.5</v>
      </c>
    </row>
    <row r="64478" customFormat="false" ht="12" hidden="false" customHeight="false" outlineLevel="0" collapsed="false">
      <c r="BS64478" s="96" t="n">
        <f aca="false">BR64478-2.5</f>
        <v>-2.5</v>
      </c>
    </row>
    <row r="64479" customFormat="false" ht="12" hidden="false" customHeight="false" outlineLevel="0" collapsed="false">
      <c r="BS64479" s="96" t="n">
        <f aca="false">BR64479-2.5</f>
        <v>-2.5</v>
      </c>
    </row>
    <row r="64480" customFormat="false" ht="12" hidden="false" customHeight="false" outlineLevel="0" collapsed="false">
      <c r="BS64480" s="96" t="n">
        <f aca="false">BR64480-2.5</f>
        <v>-2.5</v>
      </c>
    </row>
    <row r="64481" customFormat="false" ht="12" hidden="false" customHeight="false" outlineLevel="0" collapsed="false">
      <c r="BS64481" s="96" t="n">
        <f aca="false">BR64481-2.5</f>
        <v>-2.5</v>
      </c>
    </row>
    <row r="64482" customFormat="false" ht="12" hidden="false" customHeight="false" outlineLevel="0" collapsed="false">
      <c r="BS64482" s="96" t="n">
        <f aca="false">BR64482-2.5</f>
        <v>-2.5</v>
      </c>
    </row>
    <row r="64483" customFormat="false" ht="12" hidden="false" customHeight="false" outlineLevel="0" collapsed="false">
      <c r="BS64483" s="96" t="n">
        <f aca="false">BR64483-2.5</f>
        <v>-2.5</v>
      </c>
    </row>
    <row r="64484" customFormat="false" ht="12" hidden="false" customHeight="false" outlineLevel="0" collapsed="false">
      <c r="BS64484" s="96" t="n">
        <f aca="false">BR64484-2.5</f>
        <v>-2.5</v>
      </c>
    </row>
    <row r="64485" customFormat="false" ht="12" hidden="false" customHeight="false" outlineLevel="0" collapsed="false">
      <c r="BS64485" s="96" t="n">
        <f aca="false">BR64485-2.5</f>
        <v>-2.5</v>
      </c>
    </row>
    <row r="64486" customFormat="false" ht="12" hidden="false" customHeight="false" outlineLevel="0" collapsed="false">
      <c r="BS64486" s="96" t="n">
        <f aca="false">BR64486-2.5</f>
        <v>-2.5</v>
      </c>
    </row>
    <row r="64487" customFormat="false" ht="12" hidden="false" customHeight="false" outlineLevel="0" collapsed="false">
      <c r="BS64487" s="96" t="n">
        <f aca="false">BR64487-2.5</f>
        <v>-2.5</v>
      </c>
    </row>
    <row r="64488" customFormat="false" ht="12" hidden="false" customHeight="false" outlineLevel="0" collapsed="false">
      <c r="BS64488" s="96" t="n">
        <f aca="false">BR64488-2.5</f>
        <v>-2.5</v>
      </c>
    </row>
    <row r="64489" customFormat="false" ht="12" hidden="false" customHeight="false" outlineLevel="0" collapsed="false">
      <c r="BS64489" s="96" t="n">
        <f aca="false">BR64489-2.5</f>
        <v>-2.5</v>
      </c>
    </row>
    <row r="64490" customFormat="false" ht="12" hidden="false" customHeight="false" outlineLevel="0" collapsed="false">
      <c r="BS64490" s="96" t="n">
        <f aca="false">BR64490-2.5</f>
        <v>-2.5</v>
      </c>
    </row>
    <row r="64491" customFormat="false" ht="12" hidden="false" customHeight="false" outlineLevel="0" collapsed="false">
      <c r="BS64491" s="96" t="n">
        <f aca="false">BR64491-2.5</f>
        <v>-2.5</v>
      </c>
    </row>
    <row r="64492" customFormat="false" ht="12" hidden="false" customHeight="false" outlineLevel="0" collapsed="false">
      <c r="BS64492" s="96" t="n">
        <f aca="false">BR64492-2.5</f>
        <v>-2.5</v>
      </c>
    </row>
    <row r="64493" customFormat="false" ht="12" hidden="false" customHeight="false" outlineLevel="0" collapsed="false">
      <c r="BS64493" s="96" t="n">
        <f aca="false">BR64493-2.5</f>
        <v>-2.5</v>
      </c>
    </row>
    <row r="64494" customFormat="false" ht="12" hidden="false" customHeight="false" outlineLevel="0" collapsed="false">
      <c r="BS64494" s="96" t="n">
        <f aca="false">BR64494-2.5</f>
        <v>-2.5</v>
      </c>
    </row>
    <row r="64495" customFormat="false" ht="12" hidden="false" customHeight="false" outlineLevel="0" collapsed="false">
      <c r="BS64495" s="96" t="n">
        <f aca="false">BR64495-2.5</f>
        <v>-2.5</v>
      </c>
    </row>
    <row r="64496" customFormat="false" ht="12" hidden="false" customHeight="false" outlineLevel="0" collapsed="false">
      <c r="BS64496" s="96" t="n">
        <f aca="false">BR64496-2.5</f>
        <v>-2.5</v>
      </c>
    </row>
    <row r="64497" customFormat="false" ht="12" hidden="false" customHeight="false" outlineLevel="0" collapsed="false">
      <c r="BS64497" s="96" t="n">
        <f aca="false">BR64497-2.5</f>
        <v>-2.5</v>
      </c>
    </row>
    <row r="64498" customFormat="false" ht="12" hidden="false" customHeight="false" outlineLevel="0" collapsed="false">
      <c r="BS64498" s="96" t="n">
        <f aca="false">BR64498-2.5</f>
        <v>-2.5</v>
      </c>
    </row>
    <row r="64499" customFormat="false" ht="12" hidden="false" customHeight="false" outlineLevel="0" collapsed="false">
      <c r="BS64499" s="96" t="n">
        <f aca="false">BR64499-2.5</f>
        <v>-2.5</v>
      </c>
    </row>
    <row r="64500" customFormat="false" ht="12" hidden="false" customHeight="false" outlineLevel="0" collapsed="false">
      <c r="BS64500" s="96" t="n">
        <f aca="false">BR64500-2.5</f>
        <v>-2.5</v>
      </c>
    </row>
    <row r="64501" customFormat="false" ht="12" hidden="false" customHeight="false" outlineLevel="0" collapsed="false">
      <c r="BS64501" s="96" t="n">
        <f aca="false">BR64501-2.5</f>
        <v>-2.5</v>
      </c>
    </row>
    <row r="64502" customFormat="false" ht="12" hidden="false" customHeight="false" outlineLevel="0" collapsed="false">
      <c r="BS64502" s="96" t="n">
        <f aca="false">BR64502-2.5</f>
        <v>-2.5</v>
      </c>
    </row>
    <row r="64503" customFormat="false" ht="12" hidden="false" customHeight="false" outlineLevel="0" collapsed="false">
      <c r="BS64503" s="96" t="n">
        <f aca="false">BR64503-2.5</f>
        <v>-2.5</v>
      </c>
    </row>
    <row r="64504" customFormat="false" ht="12" hidden="false" customHeight="false" outlineLevel="0" collapsed="false">
      <c r="BS64504" s="96" t="n">
        <f aca="false">BR64504-2.5</f>
        <v>-2.5</v>
      </c>
    </row>
    <row r="64505" customFormat="false" ht="12" hidden="false" customHeight="false" outlineLevel="0" collapsed="false">
      <c r="BS64505" s="96" t="n">
        <f aca="false">BR64505-2.5</f>
        <v>-2.5</v>
      </c>
    </row>
    <row r="64506" customFormat="false" ht="12" hidden="false" customHeight="false" outlineLevel="0" collapsed="false">
      <c r="BS64506" s="96" t="n">
        <f aca="false">BR64506-2.5</f>
        <v>-2.5</v>
      </c>
    </row>
    <row r="64507" customFormat="false" ht="12" hidden="false" customHeight="false" outlineLevel="0" collapsed="false">
      <c r="BS64507" s="96" t="n">
        <f aca="false">BR64507-2.5</f>
        <v>-2.5</v>
      </c>
    </row>
    <row r="64508" customFormat="false" ht="12" hidden="false" customHeight="false" outlineLevel="0" collapsed="false">
      <c r="BS64508" s="96" t="n">
        <f aca="false">BR64508-2.5</f>
        <v>-2.5</v>
      </c>
    </row>
    <row r="64509" customFormat="false" ht="12" hidden="false" customHeight="false" outlineLevel="0" collapsed="false">
      <c r="BS64509" s="96" t="n">
        <f aca="false">BR64509-2.5</f>
        <v>-2.5</v>
      </c>
    </row>
    <row r="64510" customFormat="false" ht="12" hidden="false" customHeight="false" outlineLevel="0" collapsed="false">
      <c r="BS64510" s="96" t="n">
        <f aca="false">BR64510-2.5</f>
        <v>-2.5</v>
      </c>
    </row>
    <row r="64511" customFormat="false" ht="12" hidden="false" customHeight="false" outlineLevel="0" collapsed="false">
      <c r="BS64511" s="96" t="n">
        <f aca="false">BR64511-2.5</f>
        <v>-2.5</v>
      </c>
    </row>
    <row r="64512" customFormat="false" ht="12" hidden="false" customHeight="false" outlineLevel="0" collapsed="false">
      <c r="BS64512" s="96" t="n">
        <f aca="false">BR64512-2.5</f>
        <v>-2.5</v>
      </c>
    </row>
    <row r="64513" customFormat="false" ht="12" hidden="false" customHeight="false" outlineLevel="0" collapsed="false">
      <c r="BS64513" s="96" t="n">
        <f aca="false">BR64513-2.5</f>
        <v>-2.5</v>
      </c>
    </row>
    <row r="64514" customFormat="false" ht="12" hidden="false" customHeight="false" outlineLevel="0" collapsed="false">
      <c r="BS64514" s="96" t="n">
        <f aca="false">BR64514-2.5</f>
        <v>-2.5</v>
      </c>
    </row>
    <row r="64515" customFormat="false" ht="12" hidden="false" customHeight="false" outlineLevel="0" collapsed="false">
      <c r="BS64515" s="96" t="n">
        <f aca="false">BR64515-2.5</f>
        <v>-2.5</v>
      </c>
    </row>
    <row r="64516" customFormat="false" ht="12" hidden="false" customHeight="false" outlineLevel="0" collapsed="false">
      <c r="BS64516" s="96" t="n">
        <f aca="false">BR64516-2.5</f>
        <v>-2.5</v>
      </c>
    </row>
    <row r="64517" customFormat="false" ht="12" hidden="false" customHeight="false" outlineLevel="0" collapsed="false">
      <c r="BS64517" s="96" t="n">
        <f aca="false">BR64517-2.5</f>
        <v>-2.5</v>
      </c>
    </row>
    <row r="64518" customFormat="false" ht="12" hidden="false" customHeight="false" outlineLevel="0" collapsed="false">
      <c r="BS64518" s="96" t="n">
        <f aca="false">BR64518-2.5</f>
        <v>-2.5</v>
      </c>
    </row>
    <row r="64519" customFormat="false" ht="12" hidden="false" customHeight="false" outlineLevel="0" collapsed="false">
      <c r="BS64519" s="96" t="n">
        <f aca="false">BR64519-2.5</f>
        <v>-2.5</v>
      </c>
    </row>
    <row r="64520" customFormat="false" ht="12" hidden="false" customHeight="false" outlineLevel="0" collapsed="false">
      <c r="BS64520" s="96" t="n">
        <f aca="false">BR64520-2.5</f>
        <v>-2.5</v>
      </c>
    </row>
    <row r="64521" customFormat="false" ht="12" hidden="false" customHeight="false" outlineLevel="0" collapsed="false">
      <c r="BS64521" s="96" t="n">
        <f aca="false">BR64521-2.5</f>
        <v>-2.5</v>
      </c>
    </row>
    <row r="64522" customFormat="false" ht="12" hidden="false" customHeight="false" outlineLevel="0" collapsed="false">
      <c r="BS64522" s="96" t="n">
        <f aca="false">BR64522-2.5</f>
        <v>-2.5</v>
      </c>
    </row>
    <row r="64523" customFormat="false" ht="12" hidden="false" customHeight="false" outlineLevel="0" collapsed="false">
      <c r="BS64523" s="96" t="n">
        <f aca="false">BR64523-2.5</f>
        <v>-2.5</v>
      </c>
    </row>
    <row r="64524" customFormat="false" ht="12" hidden="false" customHeight="false" outlineLevel="0" collapsed="false">
      <c r="BS64524" s="96" t="n">
        <f aca="false">BR64524-2.5</f>
        <v>-2.5</v>
      </c>
    </row>
    <row r="64525" customFormat="false" ht="12" hidden="false" customHeight="false" outlineLevel="0" collapsed="false">
      <c r="BS64525" s="96" t="n">
        <f aca="false">BR64525-2.5</f>
        <v>-2.5</v>
      </c>
    </row>
    <row r="64526" customFormat="false" ht="12" hidden="false" customHeight="false" outlineLevel="0" collapsed="false">
      <c r="BS64526" s="96" t="n">
        <f aca="false">BR64526-2.5</f>
        <v>-2.5</v>
      </c>
    </row>
    <row r="64527" customFormat="false" ht="12" hidden="false" customHeight="false" outlineLevel="0" collapsed="false">
      <c r="BS64527" s="96" t="n">
        <f aca="false">BR64527-2.5</f>
        <v>-2.5</v>
      </c>
    </row>
    <row r="64528" customFormat="false" ht="12" hidden="false" customHeight="false" outlineLevel="0" collapsed="false">
      <c r="BS64528" s="96" t="n">
        <f aca="false">BR64528-2.5</f>
        <v>-2.5</v>
      </c>
    </row>
    <row r="64529" customFormat="false" ht="12" hidden="false" customHeight="false" outlineLevel="0" collapsed="false">
      <c r="BS64529" s="96" t="n">
        <f aca="false">BR64529-2.5</f>
        <v>-2.5</v>
      </c>
    </row>
    <row r="64530" customFormat="false" ht="12" hidden="false" customHeight="false" outlineLevel="0" collapsed="false">
      <c r="BS64530" s="96" t="n">
        <f aca="false">BR64530-2.5</f>
        <v>-2.5</v>
      </c>
    </row>
    <row r="64531" customFormat="false" ht="12" hidden="false" customHeight="false" outlineLevel="0" collapsed="false">
      <c r="BS64531" s="96" t="n">
        <f aca="false">BR64531-2.5</f>
        <v>-2.5</v>
      </c>
    </row>
    <row r="64532" customFormat="false" ht="12" hidden="false" customHeight="false" outlineLevel="0" collapsed="false">
      <c r="BS64532" s="96" t="n">
        <f aca="false">BR64532-2.5</f>
        <v>-2.5</v>
      </c>
    </row>
    <row r="64533" customFormat="false" ht="12" hidden="false" customHeight="false" outlineLevel="0" collapsed="false">
      <c r="BS64533" s="96" t="n">
        <f aca="false">BR64533-2.5</f>
        <v>-2.5</v>
      </c>
    </row>
    <row r="64534" customFormat="false" ht="12" hidden="false" customHeight="false" outlineLevel="0" collapsed="false">
      <c r="BS64534" s="96" t="n">
        <f aca="false">BR64534-2.5</f>
        <v>-2.5</v>
      </c>
    </row>
    <row r="64535" customFormat="false" ht="12" hidden="false" customHeight="false" outlineLevel="0" collapsed="false">
      <c r="BS64535" s="96" t="n">
        <f aca="false">BR64535-2.5</f>
        <v>-2.5</v>
      </c>
    </row>
    <row r="64536" customFormat="false" ht="12" hidden="false" customHeight="false" outlineLevel="0" collapsed="false">
      <c r="BS64536" s="96" t="n">
        <f aca="false">BR64536-2.5</f>
        <v>-2.5</v>
      </c>
    </row>
    <row r="64537" customFormat="false" ht="12" hidden="false" customHeight="false" outlineLevel="0" collapsed="false">
      <c r="BS64537" s="96" t="n">
        <f aca="false">BR64537-2.5</f>
        <v>-2.5</v>
      </c>
    </row>
    <row r="64538" customFormat="false" ht="12" hidden="false" customHeight="false" outlineLevel="0" collapsed="false">
      <c r="BS64538" s="96" t="n">
        <f aca="false">BR64538-2.5</f>
        <v>-2.5</v>
      </c>
    </row>
    <row r="64539" customFormat="false" ht="12" hidden="false" customHeight="false" outlineLevel="0" collapsed="false">
      <c r="BS64539" s="96" t="n">
        <f aca="false">BR64539-2.5</f>
        <v>-2.5</v>
      </c>
    </row>
    <row r="64540" customFormat="false" ht="12" hidden="false" customHeight="false" outlineLevel="0" collapsed="false">
      <c r="BS64540" s="96" t="n">
        <f aca="false">BR64540-2.5</f>
        <v>-2.5</v>
      </c>
    </row>
    <row r="64541" customFormat="false" ht="12" hidden="false" customHeight="false" outlineLevel="0" collapsed="false">
      <c r="BS64541" s="96" t="n">
        <f aca="false">BR64541-2.5</f>
        <v>-2.5</v>
      </c>
    </row>
    <row r="64542" customFormat="false" ht="12" hidden="false" customHeight="false" outlineLevel="0" collapsed="false">
      <c r="BS64542" s="96" t="n">
        <f aca="false">BR64542-2.5</f>
        <v>-2.5</v>
      </c>
    </row>
    <row r="64543" customFormat="false" ht="12" hidden="false" customHeight="false" outlineLevel="0" collapsed="false">
      <c r="BS64543" s="96" t="n">
        <f aca="false">BR64543-2.5</f>
        <v>-2.5</v>
      </c>
    </row>
    <row r="64544" customFormat="false" ht="12" hidden="false" customHeight="false" outlineLevel="0" collapsed="false">
      <c r="BS64544" s="96" t="n">
        <f aca="false">BR64544-2.5</f>
        <v>-2.5</v>
      </c>
    </row>
    <row r="64545" customFormat="false" ht="12" hidden="false" customHeight="false" outlineLevel="0" collapsed="false">
      <c r="BS64545" s="96" t="n">
        <f aca="false">BR64545-2.5</f>
        <v>-2.5</v>
      </c>
    </row>
    <row r="64546" customFormat="false" ht="12" hidden="false" customHeight="false" outlineLevel="0" collapsed="false">
      <c r="BS64546" s="96" t="n">
        <f aca="false">BR64546-2.5</f>
        <v>-2.5</v>
      </c>
    </row>
    <row r="64547" customFormat="false" ht="12" hidden="false" customHeight="false" outlineLevel="0" collapsed="false">
      <c r="BS64547" s="96" t="n">
        <f aca="false">BR64547-2.5</f>
        <v>-2.5</v>
      </c>
    </row>
    <row r="64548" customFormat="false" ht="12" hidden="false" customHeight="false" outlineLevel="0" collapsed="false">
      <c r="BS64548" s="96" t="n">
        <f aca="false">BR64548-2.5</f>
        <v>-2.5</v>
      </c>
    </row>
    <row r="64549" customFormat="false" ht="12" hidden="false" customHeight="false" outlineLevel="0" collapsed="false">
      <c r="BS64549" s="96" t="n">
        <f aca="false">BR64549-2.5</f>
        <v>-2.5</v>
      </c>
    </row>
    <row r="64550" customFormat="false" ht="12" hidden="false" customHeight="false" outlineLevel="0" collapsed="false">
      <c r="BS64550" s="96" t="n">
        <f aca="false">BR64550-2.5</f>
        <v>-2.5</v>
      </c>
    </row>
    <row r="64551" customFormat="false" ht="12" hidden="false" customHeight="false" outlineLevel="0" collapsed="false">
      <c r="BS64551" s="96" t="n">
        <f aca="false">BR64551-2.5</f>
        <v>-2.5</v>
      </c>
    </row>
    <row r="64552" customFormat="false" ht="12" hidden="false" customHeight="false" outlineLevel="0" collapsed="false">
      <c r="BS64552" s="96" t="n">
        <f aca="false">BR64552-2.5</f>
        <v>-2.5</v>
      </c>
    </row>
    <row r="64553" customFormat="false" ht="12" hidden="false" customHeight="false" outlineLevel="0" collapsed="false">
      <c r="BS64553" s="96" t="n">
        <f aca="false">BR64553-2.5</f>
        <v>-2.5</v>
      </c>
    </row>
    <row r="64554" customFormat="false" ht="12" hidden="false" customHeight="false" outlineLevel="0" collapsed="false">
      <c r="BS64554" s="96" t="n">
        <f aca="false">BR64554-2.5</f>
        <v>-2.5</v>
      </c>
    </row>
    <row r="64555" customFormat="false" ht="12" hidden="false" customHeight="false" outlineLevel="0" collapsed="false">
      <c r="BS64555" s="96" t="n">
        <f aca="false">BR64555-2.5</f>
        <v>-2.5</v>
      </c>
    </row>
    <row r="64556" customFormat="false" ht="12" hidden="false" customHeight="false" outlineLevel="0" collapsed="false">
      <c r="BS64556" s="96" t="n">
        <f aca="false">BR64556-2.5</f>
        <v>-2.5</v>
      </c>
    </row>
    <row r="64557" customFormat="false" ht="12" hidden="false" customHeight="false" outlineLevel="0" collapsed="false">
      <c r="BS64557" s="96" t="n">
        <f aca="false">BR64557-2.5</f>
        <v>-2.5</v>
      </c>
    </row>
    <row r="64558" customFormat="false" ht="12" hidden="false" customHeight="false" outlineLevel="0" collapsed="false">
      <c r="BS64558" s="96" t="n">
        <f aca="false">BR64558-2.5</f>
        <v>-2.5</v>
      </c>
    </row>
    <row r="64559" customFormat="false" ht="12" hidden="false" customHeight="false" outlineLevel="0" collapsed="false">
      <c r="BS64559" s="96" t="n">
        <f aca="false">BR64559-2.5</f>
        <v>-2.5</v>
      </c>
    </row>
    <row r="64560" customFormat="false" ht="12" hidden="false" customHeight="false" outlineLevel="0" collapsed="false">
      <c r="BS64560" s="96" t="n">
        <f aca="false">BR64560-2.5</f>
        <v>-2.5</v>
      </c>
    </row>
    <row r="64561" customFormat="false" ht="12" hidden="false" customHeight="false" outlineLevel="0" collapsed="false">
      <c r="BS64561" s="96" t="n">
        <f aca="false">BR64561-2.5</f>
        <v>-2.5</v>
      </c>
    </row>
    <row r="64562" customFormat="false" ht="12" hidden="false" customHeight="false" outlineLevel="0" collapsed="false">
      <c r="BS64562" s="96" t="n">
        <f aca="false">BR64562-2.5</f>
        <v>-2.5</v>
      </c>
    </row>
    <row r="64563" customFormat="false" ht="12" hidden="false" customHeight="false" outlineLevel="0" collapsed="false">
      <c r="BS64563" s="96" t="n">
        <f aca="false">BR64563-2.5</f>
        <v>-2.5</v>
      </c>
    </row>
    <row r="64564" customFormat="false" ht="12" hidden="false" customHeight="false" outlineLevel="0" collapsed="false">
      <c r="BS64564" s="96" t="n">
        <f aca="false">BR64564-2.5</f>
        <v>-2.5</v>
      </c>
    </row>
    <row r="64565" customFormat="false" ht="12" hidden="false" customHeight="false" outlineLevel="0" collapsed="false">
      <c r="BS64565" s="96" t="n">
        <f aca="false">BR64565-2.5</f>
        <v>-2.5</v>
      </c>
    </row>
    <row r="64566" customFormat="false" ht="12" hidden="false" customHeight="false" outlineLevel="0" collapsed="false">
      <c r="BS64566" s="96" t="n">
        <f aca="false">BR64566-2.5</f>
        <v>-2.5</v>
      </c>
    </row>
    <row r="64567" customFormat="false" ht="12" hidden="false" customHeight="false" outlineLevel="0" collapsed="false">
      <c r="BS64567" s="96" t="n">
        <f aca="false">BR64567-2.5</f>
        <v>-2.5</v>
      </c>
    </row>
    <row r="64568" customFormat="false" ht="12" hidden="false" customHeight="false" outlineLevel="0" collapsed="false">
      <c r="BS64568" s="96" t="n">
        <f aca="false">BR64568-2.5</f>
        <v>-2.5</v>
      </c>
    </row>
    <row r="64569" customFormat="false" ht="12" hidden="false" customHeight="false" outlineLevel="0" collapsed="false">
      <c r="BS64569" s="96" t="n">
        <f aca="false">BR64569-2.5</f>
        <v>-2.5</v>
      </c>
    </row>
    <row r="64570" customFormat="false" ht="12" hidden="false" customHeight="false" outlineLevel="0" collapsed="false">
      <c r="BS64570" s="96" t="n">
        <f aca="false">BR64570-2.5</f>
        <v>-2.5</v>
      </c>
    </row>
    <row r="64571" customFormat="false" ht="12" hidden="false" customHeight="false" outlineLevel="0" collapsed="false">
      <c r="BS64571" s="96" t="n">
        <f aca="false">BR64571-2.5</f>
        <v>-2.5</v>
      </c>
    </row>
    <row r="64572" customFormat="false" ht="12" hidden="false" customHeight="false" outlineLevel="0" collapsed="false">
      <c r="BS64572" s="96" t="n">
        <f aca="false">BR64572-2.5</f>
        <v>-2.5</v>
      </c>
    </row>
    <row r="64573" customFormat="false" ht="12" hidden="false" customHeight="false" outlineLevel="0" collapsed="false">
      <c r="BS64573" s="96" t="n">
        <f aca="false">BR64573-2.5</f>
        <v>-2.5</v>
      </c>
    </row>
    <row r="64574" customFormat="false" ht="12" hidden="false" customHeight="false" outlineLevel="0" collapsed="false">
      <c r="BS64574" s="96" t="n">
        <f aca="false">BR64574-2.5</f>
        <v>-2.5</v>
      </c>
    </row>
    <row r="64575" customFormat="false" ht="12" hidden="false" customHeight="false" outlineLevel="0" collapsed="false">
      <c r="BS64575" s="96" t="n">
        <f aca="false">BR64575-2.5</f>
        <v>-2.5</v>
      </c>
    </row>
    <row r="64576" customFormat="false" ht="12" hidden="false" customHeight="false" outlineLevel="0" collapsed="false">
      <c r="BS64576" s="96" t="n">
        <f aca="false">BR64576-2.5</f>
        <v>-2.5</v>
      </c>
    </row>
    <row r="64577" customFormat="false" ht="12" hidden="false" customHeight="false" outlineLevel="0" collapsed="false">
      <c r="BS64577" s="96" t="n">
        <f aca="false">BR64577-2.5</f>
        <v>-2.5</v>
      </c>
    </row>
    <row r="64578" customFormat="false" ht="12" hidden="false" customHeight="false" outlineLevel="0" collapsed="false">
      <c r="BS64578" s="96" t="n">
        <f aca="false">BR64578-2.5</f>
        <v>-2.5</v>
      </c>
    </row>
    <row r="64579" customFormat="false" ht="12" hidden="false" customHeight="false" outlineLevel="0" collapsed="false">
      <c r="BS64579" s="96" t="n">
        <f aca="false">BR64579-2.5</f>
        <v>-2.5</v>
      </c>
    </row>
    <row r="64580" customFormat="false" ht="12" hidden="false" customHeight="false" outlineLevel="0" collapsed="false">
      <c r="BS64580" s="96" t="n">
        <f aca="false">BR64580-2.5</f>
        <v>-2.5</v>
      </c>
    </row>
    <row r="64581" customFormat="false" ht="12" hidden="false" customHeight="false" outlineLevel="0" collapsed="false">
      <c r="BS64581" s="96" t="n">
        <f aca="false">BR64581-2.5</f>
        <v>-2.5</v>
      </c>
    </row>
    <row r="64582" customFormat="false" ht="12" hidden="false" customHeight="false" outlineLevel="0" collapsed="false">
      <c r="BS64582" s="96" t="n">
        <f aca="false">BR64582-2.5</f>
        <v>-2.5</v>
      </c>
    </row>
    <row r="64583" customFormat="false" ht="12" hidden="false" customHeight="false" outlineLevel="0" collapsed="false">
      <c r="BS64583" s="96" t="n">
        <f aca="false">BR64583-2.5</f>
        <v>-2.5</v>
      </c>
    </row>
    <row r="64584" customFormat="false" ht="12" hidden="false" customHeight="false" outlineLevel="0" collapsed="false">
      <c r="BS64584" s="96" t="n">
        <f aca="false">BR64584-2.5</f>
        <v>-2.5</v>
      </c>
    </row>
    <row r="64585" customFormat="false" ht="12" hidden="false" customHeight="false" outlineLevel="0" collapsed="false">
      <c r="BS64585" s="96" t="n">
        <f aca="false">BR64585-2.5</f>
        <v>-2.5</v>
      </c>
    </row>
    <row r="64586" customFormat="false" ht="12" hidden="false" customHeight="false" outlineLevel="0" collapsed="false">
      <c r="BS64586" s="96" t="n">
        <f aca="false">BR64586-2.5</f>
        <v>-2.5</v>
      </c>
    </row>
    <row r="64587" customFormat="false" ht="12" hidden="false" customHeight="false" outlineLevel="0" collapsed="false">
      <c r="BS64587" s="96" t="n">
        <f aca="false">BR64587-2.5</f>
        <v>-2.5</v>
      </c>
    </row>
    <row r="64588" customFormat="false" ht="12" hidden="false" customHeight="false" outlineLevel="0" collapsed="false">
      <c r="BS64588" s="96" t="n">
        <f aca="false">BR64588-2.5</f>
        <v>-2.5</v>
      </c>
    </row>
    <row r="64589" customFormat="false" ht="12" hidden="false" customHeight="false" outlineLevel="0" collapsed="false">
      <c r="BS64589" s="96" t="n">
        <f aca="false">BR64589-2.5</f>
        <v>-2.5</v>
      </c>
    </row>
    <row r="64590" customFormat="false" ht="12" hidden="false" customHeight="false" outlineLevel="0" collapsed="false">
      <c r="BS64590" s="96" t="n">
        <f aca="false">BR64590-2.5</f>
        <v>-2.5</v>
      </c>
    </row>
    <row r="64591" customFormat="false" ht="12" hidden="false" customHeight="false" outlineLevel="0" collapsed="false">
      <c r="BS64591" s="96" t="n">
        <f aca="false">BR64591-2.5</f>
        <v>-2.5</v>
      </c>
    </row>
    <row r="64592" customFormat="false" ht="12" hidden="false" customHeight="false" outlineLevel="0" collapsed="false">
      <c r="BS64592" s="96" t="n">
        <f aca="false">BR64592-2.5</f>
        <v>-2.5</v>
      </c>
    </row>
    <row r="64593" customFormat="false" ht="12" hidden="false" customHeight="false" outlineLevel="0" collapsed="false">
      <c r="BS64593" s="96" t="n">
        <f aca="false">BR64593-2.5</f>
        <v>-2.5</v>
      </c>
    </row>
    <row r="64594" customFormat="false" ht="12" hidden="false" customHeight="false" outlineLevel="0" collapsed="false">
      <c r="BS64594" s="96" t="n">
        <f aca="false">BR64594-2.5</f>
        <v>-2.5</v>
      </c>
    </row>
    <row r="64595" customFormat="false" ht="12" hidden="false" customHeight="false" outlineLevel="0" collapsed="false">
      <c r="BS64595" s="96" t="n">
        <f aca="false">BR64595-2.5</f>
        <v>-2.5</v>
      </c>
    </row>
    <row r="64596" customFormat="false" ht="12" hidden="false" customHeight="false" outlineLevel="0" collapsed="false">
      <c r="BS64596" s="96" t="n">
        <f aca="false">BR64596-2.5</f>
        <v>-2.5</v>
      </c>
    </row>
    <row r="64597" customFormat="false" ht="12" hidden="false" customHeight="false" outlineLevel="0" collapsed="false">
      <c r="BS64597" s="96" t="n">
        <f aca="false">BR64597-2.5</f>
        <v>-2.5</v>
      </c>
    </row>
    <row r="64598" customFormat="false" ht="12" hidden="false" customHeight="false" outlineLevel="0" collapsed="false">
      <c r="BS64598" s="96" t="n">
        <f aca="false">BR64598-2.5</f>
        <v>-2.5</v>
      </c>
    </row>
    <row r="64599" customFormat="false" ht="12" hidden="false" customHeight="false" outlineLevel="0" collapsed="false">
      <c r="BS64599" s="96" t="n">
        <f aca="false">BR64599-2.5</f>
        <v>-2.5</v>
      </c>
    </row>
    <row r="64600" customFormat="false" ht="12" hidden="false" customHeight="false" outlineLevel="0" collapsed="false">
      <c r="BS64600" s="96" t="n">
        <f aca="false">BR64600-2.5</f>
        <v>-2.5</v>
      </c>
    </row>
    <row r="64601" customFormat="false" ht="12" hidden="false" customHeight="false" outlineLevel="0" collapsed="false">
      <c r="BS64601" s="96" t="n">
        <f aca="false">BR64601-2.5</f>
        <v>-2.5</v>
      </c>
    </row>
    <row r="64602" customFormat="false" ht="12" hidden="false" customHeight="false" outlineLevel="0" collapsed="false">
      <c r="BS64602" s="96" t="n">
        <f aca="false">BR64602-2.5</f>
        <v>-2.5</v>
      </c>
    </row>
    <row r="64603" customFormat="false" ht="12" hidden="false" customHeight="false" outlineLevel="0" collapsed="false">
      <c r="BS64603" s="96" t="n">
        <f aca="false">BR64603-2.5</f>
        <v>-2.5</v>
      </c>
    </row>
    <row r="64604" customFormat="false" ht="12" hidden="false" customHeight="false" outlineLevel="0" collapsed="false">
      <c r="BS64604" s="96" t="n">
        <f aca="false">BR64604-2.5</f>
        <v>-2.5</v>
      </c>
    </row>
    <row r="64605" customFormat="false" ht="12" hidden="false" customHeight="false" outlineLevel="0" collapsed="false">
      <c r="BS64605" s="96" t="n">
        <f aca="false">BR64605-2.5</f>
        <v>-2.5</v>
      </c>
    </row>
    <row r="64606" customFormat="false" ht="12" hidden="false" customHeight="false" outlineLevel="0" collapsed="false">
      <c r="BS64606" s="96" t="n">
        <f aca="false">BR64606-2.5</f>
        <v>-2.5</v>
      </c>
    </row>
    <row r="64607" customFormat="false" ht="12" hidden="false" customHeight="false" outlineLevel="0" collapsed="false">
      <c r="BS64607" s="96" t="n">
        <f aca="false">BR64607-2.5</f>
        <v>-2.5</v>
      </c>
    </row>
    <row r="64608" customFormat="false" ht="12" hidden="false" customHeight="false" outlineLevel="0" collapsed="false">
      <c r="BS64608" s="96" t="n">
        <f aca="false">BR64608-2.5</f>
        <v>-2.5</v>
      </c>
    </row>
    <row r="64609" customFormat="false" ht="12" hidden="false" customHeight="false" outlineLevel="0" collapsed="false">
      <c r="BS64609" s="96" t="n">
        <f aca="false">BR64609-2.5</f>
        <v>-2.5</v>
      </c>
    </row>
    <row r="64610" customFormat="false" ht="12" hidden="false" customHeight="false" outlineLevel="0" collapsed="false">
      <c r="BS64610" s="96" t="n">
        <f aca="false">BR64610-2.5</f>
        <v>-2.5</v>
      </c>
    </row>
    <row r="64611" customFormat="false" ht="12" hidden="false" customHeight="false" outlineLevel="0" collapsed="false">
      <c r="BS64611" s="96" t="n">
        <f aca="false">BR64611-2.5</f>
        <v>-2.5</v>
      </c>
    </row>
    <row r="64612" customFormat="false" ht="12" hidden="false" customHeight="false" outlineLevel="0" collapsed="false">
      <c r="BS64612" s="96" t="n">
        <f aca="false">BR64612-2.5</f>
        <v>-2.5</v>
      </c>
    </row>
    <row r="64613" customFormat="false" ht="12" hidden="false" customHeight="false" outlineLevel="0" collapsed="false">
      <c r="BS64613" s="96" t="n">
        <f aca="false">BR64613-2.5</f>
        <v>-2.5</v>
      </c>
    </row>
    <row r="64614" customFormat="false" ht="12" hidden="false" customHeight="false" outlineLevel="0" collapsed="false">
      <c r="BS64614" s="96" t="n">
        <f aca="false">BR64614-2.5</f>
        <v>-2.5</v>
      </c>
    </row>
    <row r="64615" customFormat="false" ht="12" hidden="false" customHeight="false" outlineLevel="0" collapsed="false">
      <c r="BS64615" s="96" t="n">
        <f aca="false">BR64615-2.5</f>
        <v>-2.5</v>
      </c>
    </row>
    <row r="64616" customFormat="false" ht="12" hidden="false" customHeight="false" outlineLevel="0" collapsed="false">
      <c r="BS64616" s="96" t="n">
        <f aca="false">BR64616-2.5</f>
        <v>-2.5</v>
      </c>
    </row>
    <row r="64617" customFormat="false" ht="12" hidden="false" customHeight="false" outlineLevel="0" collapsed="false">
      <c r="BS64617" s="96" t="n">
        <f aca="false">BR64617-2.5</f>
        <v>-2.5</v>
      </c>
    </row>
    <row r="64618" customFormat="false" ht="12" hidden="false" customHeight="false" outlineLevel="0" collapsed="false">
      <c r="BS64618" s="96" t="n">
        <f aca="false">BR64618-2.5</f>
        <v>-2.5</v>
      </c>
    </row>
    <row r="64619" customFormat="false" ht="12" hidden="false" customHeight="false" outlineLevel="0" collapsed="false">
      <c r="BS64619" s="96" t="n">
        <f aca="false">BR64619-2.5</f>
        <v>-2.5</v>
      </c>
    </row>
    <row r="64620" customFormat="false" ht="12" hidden="false" customHeight="false" outlineLevel="0" collapsed="false">
      <c r="BS64620" s="96" t="n">
        <f aca="false">BR64620-2.5</f>
        <v>-2.5</v>
      </c>
    </row>
    <row r="64621" customFormat="false" ht="12" hidden="false" customHeight="false" outlineLevel="0" collapsed="false">
      <c r="BS64621" s="96" t="n">
        <f aca="false">BR64621-2.5</f>
        <v>-2.5</v>
      </c>
    </row>
    <row r="64622" customFormat="false" ht="12" hidden="false" customHeight="false" outlineLevel="0" collapsed="false">
      <c r="BS64622" s="96" t="n">
        <f aca="false">BR64622-2.5</f>
        <v>-2.5</v>
      </c>
    </row>
    <row r="64623" customFormat="false" ht="12" hidden="false" customHeight="false" outlineLevel="0" collapsed="false">
      <c r="BS64623" s="96" t="n">
        <f aca="false">BR64623-2.5</f>
        <v>-2.5</v>
      </c>
    </row>
    <row r="64624" customFormat="false" ht="12" hidden="false" customHeight="false" outlineLevel="0" collapsed="false">
      <c r="BS64624" s="96" t="n">
        <f aca="false">BR64624-2.5</f>
        <v>-2.5</v>
      </c>
    </row>
    <row r="64625" customFormat="false" ht="12" hidden="false" customHeight="false" outlineLevel="0" collapsed="false">
      <c r="BS64625" s="96" t="n">
        <f aca="false">BR64625-2.5</f>
        <v>-2.5</v>
      </c>
    </row>
    <row r="64626" customFormat="false" ht="12" hidden="false" customHeight="false" outlineLevel="0" collapsed="false">
      <c r="BS64626" s="96" t="n">
        <f aca="false">BR64626-2.5</f>
        <v>-2.5</v>
      </c>
    </row>
    <row r="64627" customFormat="false" ht="12" hidden="false" customHeight="false" outlineLevel="0" collapsed="false">
      <c r="BS64627" s="96" t="n">
        <f aca="false">BR64627-2.5</f>
        <v>-2.5</v>
      </c>
    </row>
    <row r="64628" customFormat="false" ht="12" hidden="false" customHeight="false" outlineLevel="0" collapsed="false">
      <c r="BS64628" s="96" t="n">
        <f aca="false">BR64628-2.5</f>
        <v>-2.5</v>
      </c>
    </row>
    <row r="64629" customFormat="false" ht="12" hidden="false" customHeight="false" outlineLevel="0" collapsed="false">
      <c r="BS64629" s="96" t="n">
        <f aca="false">BR64629-2.5</f>
        <v>-2.5</v>
      </c>
    </row>
    <row r="64630" customFormat="false" ht="12" hidden="false" customHeight="false" outlineLevel="0" collapsed="false">
      <c r="BS64630" s="96" t="n">
        <f aca="false">BR64630-2.5</f>
        <v>-2.5</v>
      </c>
    </row>
    <row r="64631" customFormat="false" ht="12" hidden="false" customHeight="false" outlineLevel="0" collapsed="false">
      <c r="BS64631" s="96" t="n">
        <f aca="false">BR64631-2.5</f>
        <v>-2.5</v>
      </c>
    </row>
    <row r="64632" customFormat="false" ht="12" hidden="false" customHeight="false" outlineLevel="0" collapsed="false">
      <c r="BS64632" s="96" t="n">
        <f aca="false">BR64632-2.5</f>
        <v>-2.5</v>
      </c>
    </row>
    <row r="64633" customFormat="false" ht="12" hidden="false" customHeight="false" outlineLevel="0" collapsed="false">
      <c r="BS64633" s="96" t="n">
        <f aca="false">BR64633-2.5</f>
        <v>-2.5</v>
      </c>
    </row>
    <row r="64634" customFormat="false" ht="12" hidden="false" customHeight="false" outlineLevel="0" collapsed="false">
      <c r="BS64634" s="96" t="n">
        <f aca="false">BR64634-2.5</f>
        <v>-2.5</v>
      </c>
    </row>
    <row r="64635" customFormat="false" ht="12" hidden="false" customHeight="false" outlineLevel="0" collapsed="false">
      <c r="BS64635" s="96" t="n">
        <f aca="false">BR64635-2.5</f>
        <v>-2.5</v>
      </c>
    </row>
    <row r="64636" customFormat="false" ht="12" hidden="false" customHeight="false" outlineLevel="0" collapsed="false">
      <c r="BS64636" s="96" t="n">
        <f aca="false">BR64636-2.5</f>
        <v>-2.5</v>
      </c>
    </row>
    <row r="64637" customFormat="false" ht="12" hidden="false" customHeight="false" outlineLevel="0" collapsed="false">
      <c r="BS64637" s="96" t="n">
        <f aca="false">BR64637-2.5</f>
        <v>-2.5</v>
      </c>
    </row>
    <row r="64638" customFormat="false" ht="12" hidden="false" customHeight="false" outlineLevel="0" collapsed="false">
      <c r="BS64638" s="96" t="n">
        <f aca="false">BR64638-2.5</f>
        <v>-2.5</v>
      </c>
    </row>
    <row r="64639" customFormat="false" ht="12" hidden="false" customHeight="false" outlineLevel="0" collapsed="false">
      <c r="BS64639" s="96" t="n">
        <f aca="false">BR64639-2.5</f>
        <v>-2.5</v>
      </c>
    </row>
    <row r="64640" customFormat="false" ht="12" hidden="false" customHeight="false" outlineLevel="0" collapsed="false">
      <c r="BS64640" s="96" t="n">
        <f aca="false">BR64640-2.5</f>
        <v>-2.5</v>
      </c>
    </row>
    <row r="64641" customFormat="false" ht="12" hidden="false" customHeight="false" outlineLevel="0" collapsed="false">
      <c r="BS64641" s="96" t="n">
        <f aca="false">BR64641-2.5</f>
        <v>-2.5</v>
      </c>
    </row>
    <row r="64642" customFormat="false" ht="12" hidden="false" customHeight="false" outlineLevel="0" collapsed="false">
      <c r="BS64642" s="96" t="n">
        <f aca="false">BR64642-2.5</f>
        <v>-2.5</v>
      </c>
    </row>
    <row r="64643" customFormat="false" ht="12" hidden="false" customHeight="false" outlineLevel="0" collapsed="false">
      <c r="BS64643" s="96" t="n">
        <f aca="false">BR64643-2.5</f>
        <v>-2.5</v>
      </c>
    </row>
    <row r="64644" customFormat="false" ht="12" hidden="false" customHeight="false" outlineLevel="0" collapsed="false">
      <c r="BS64644" s="96" t="n">
        <f aca="false">BR64644-2.5</f>
        <v>-2.5</v>
      </c>
    </row>
    <row r="64645" customFormat="false" ht="12" hidden="false" customHeight="false" outlineLevel="0" collapsed="false">
      <c r="BS64645" s="96" t="n">
        <f aca="false">BR64645-2.5</f>
        <v>-2.5</v>
      </c>
    </row>
    <row r="64646" customFormat="false" ht="12" hidden="false" customHeight="false" outlineLevel="0" collapsed="false">
      <c r="BS64646" s="96" t="n">
        <f aca="false">BR64646-2.5</f>
        <v>-2.5</v>
      </c>
    </row>
    <row r="64647" customFormat="false" ht="12" hidden="false" customHeight="false" outlineLevel="0" collapsed="false">
      <c r="BS64647" s="96" t="n">
        <f aca="false">BR64647-2.5</f>
        <v>-2.5</v>
      </c>
    </row>
    <row r="64648" customFormat="false" ht="12" hidden="false" customHeight="false" outlineLevel="0" collapsed="false">
      <c r="BS64648" s="96" t="n">
        <f aca="false">BR64648-2.5</f>
        <v>-2.5</v>
      </c>
    </row>
    <row r="64649" customFormat="false" ht="12" hidden="false" customHeight="false" outlineLevel="0" collapsed="false">
      <c r="BS64649" s="96" t="n">
        <f aca="false">BR64649-2.5</f>
        <v>-2.5</v>
      </c>
    </row>
    <row r="64650" customFormat="false" ht="12" hidden="false" customHeight="false" outlineLevel="0" collapsed="false">
      <c r="BS64650" s="96" t="n">
        <f aca="false">BR64650-2.5</f>
        <v>-2.5</v>
      </c>
    </row>
    <row r="64651" customFormat="false" ht="12" hidden="false" customHeight="false" outlineLevel="0" collapsed="false">
      <c r="BS64651" s="96" t="n">
        <f aca="false">BR64651-2.5</f>
        <v>-2.5</v>
      </c>
    </row>
    <row r="64652" customFormat="false" ht="12" hidden="false" customHeight="false" outlineLevel="0" collapsed="false">
      <c r="BS64652" s="96" t="n">
        <f aca="false">BR64652-2.5</f>
        <v>-2.5</v>
      </c>
    </row>
    <row r="64653" customFormat="false" ht="12" hidden="false" customHeight="false" outlineLevel="0" collapsed="false">
      <c r="BS64653" s="96" t="n">
        <f aca="false">BR64653-2.5</f>
        <v>-2.5</v>
      </c>
    </row>
    <row r="64654" customFormat="false" ht="12" hidden="false" customHeight="false" outlineLevel="0" collapsed="false">
      <c r="BS64654" s="96" t="n">
        <f aca="false">BR64654-2.5</f>
        <v>-2.5</v>
      </c>
    </row>
    <row r="64655" customFormat="false" ht="12" hidden="false" customHeight="false" outlineLevel="0" collapsed="false">
      <c r="BS64655" s="96" t="n">
        <f aca="false">BR64655-2.5</f>
        <v>-2.5</v>
      </c>
    </row>
    <row r="64656" customFormat="false" ht="12" hidden="false" customHeight="false" outlineLevel="0" collapsed="false">
      <c r="BS64656" s="96" t="n">
        <f aca="false">BR64656-2.5</f>
        <v>-2.5</v>
      </c>
    </row>
    <row r="64657" customFormat="false" ht="12" hidden="false" customHeight="false" outlineLevel="0" collapsed="false">
      <c r="BS64657" s="96" t="n">
        <f aca="false">BR64657-2.5</f>
        <v>-2.5</v>
      </c>
    </row>
    <row r="64658" customFormat="false" ht="12" hidden="false" customHeight="false" outlineLevel="0" collapsed="false">
      <c r="BS64658" s="96" t="n">
        <f aca="false">BR64658-2.5</f>
        <v>-2.5</v>
      </c>
    </row>
    <row r="64659" customFormat="false" ht="12" hidden="false" customHeight="false" outlineLevel="0" collapsed="false">
      <c r="BS64659" s="96" t="n">
        <f aca="false">BR64659-2.5</f>
        <v>-2.5</v>
      </c>
    </row>
    <row r="64660" customFormat="false" ht="12" hidden="false" customHeight="false" outlineLevel="0" collapsed="false">
      <c r="BS64660" s="96" t="n">
        <f aca="false">BR64660-2.5</f>
        <v>-2.5</v>
      </c>
    </row>
    <row r="64661" customFormat="false" ht="12" hidden="false" customHeight="false" outlineLevel="0" collapsed="false">
      <c r="BS64661" s="96" t="n">
        <f aca="false">BR64661-2.5</f>
        <v>-2.5</v>
      </c>
    </row>
    <row r="64662" customFormat="false" ht="12" hidden="false" customHeight="false" outlineLevel="0" collapsed="false">
      <c r="BS64662" s="96" t="n">
        <f aca="false">BR64662-2.5</f>
        <v>-2.5</v>
      </c>
    </row>
    <row r="64663" customFormat="false" ht="12" hidden="false" customHeight="false" outlineLevel="0" collapsed="false">
      <c r="BS64663" s="96" t="n">
        <f aca="false">BR64663-2.5</f>
        <v>-2.5</v>
      </c>
    </row>
    <row r="64664" customFormat="false" ht="12" hidden="false" customHeight="false" outlineLevel="0" collapsed="false">
      <c r="BS64664" s="96" t="n">
        <f aca="false">BR64664-2.5</f>
        <v>-2.5</v>
      </c>
    </row>
    <row r="64665" customFormat="false" ht="12" hidden="false" customHeight="false" outlineLevel="0" collapsed="false">
      <c r="BS64665" s="96" t="n">
        <f aca="false">BR64665-2.5</f>
        <v>-2.5</v>
      </c>
    </row>
    <row r="64666" customFormat="false" ht="12" hidden="false" customHeight="false" outlineLevel="0" collapsed="false">
      <c r="BS64666" s="96" t="n">
        <f aca="false">BR64666-2.5</f>
        <v>-2.5</v>
      </c>
    </row>
    <row r="64667" customFormat="false" ht="12" hidden="false" customHeight="false" outlineLevel="0" collapsed="false">
      <c r="BS64667" s="96" t="n">
        <f aca="false">BR64667-2.5</f>
        <v>-2.5</v>
      </c>
    </row>
    <row r="64668" customFormat="false" ht="12" hidden="false" customHeight="false" outlineLevel="0" collapsed="false">
      <c r="BS64668" s="96" t="n">
        <f aca="false">BR64668-2.5</f>
        <v>-2.5</v>
      </c>
    </row>
    <row r="64669" customFormat="false" ht="12" hidden="false" customHeight="false" outlineLevel="0" collapsed="false">
      <c r="BS64669" s="96" t="n">
        <f aca="false">BR64669-2.5</f>
        <v>-2.5</v>
      </c>
    </row>
    <row r="64670" customFormat="false" ht="12" hidden="false" customHeight="false" outlineLevel="0" collapsed="false">
      <c r="BS64670" s="96" t="n">
        <f aca="false">BR64670-2.5</f>
        <v>-2.5</v>
      </c>
    </row>
    <row r="64671" customFormat="false" ht="12" hidden="false" customHeight="false" outlineLevel="0" collapsed="false">
      <c r="BS64671" s="96" t="n">
        <f aca="false">BR64671-2.5</f>
        <v>-2.5</v>
      </c>
    </row>
    <row r="64672" customFormat="false" ht="12" hidden="false" customHeight="false" outlineLevel="0" collapsed="false">
      <c r="BS64672" s="96" t="n">
        <f aca="false">BR64672-2.5</f>
        <v>-2.5</v>
      </c>
    </row>
    <row r="64673" customFormat="false" ht="12" hidden="false" customHeight="false" outlineLevel="0" collapsed="false">
      <c r="BS64673" s="96" t="n">
        <f aca="false">BR64673-2.5</f>
        <v>-2.5</v>
      </c>
    </row>
    <row r="64674" customFormat="false" ht="12" hidden="false" customHeight="false" outlineLevel="0" collapsed="false">
      <c r="BS64674" s="96" t="n">
        <f aca="false">BR64674-2.5</f>
        <v>-2.5</v>
      </c>
    </row>
    <row r="64675" customFormat="false" ht="12" hidden="false" customHeight="false" outlineLevel="0" collapsed="false">
      <c r="BS64675" s="96" t="n">
        <f aca="false">BR64675-2.5</f>
        <v>-2.5</v>
      </c>
    </row>
    <row r="64676" customFormat="false" ht="12" hidden="false" customHeight="false" outlineLevel="0" collapsed="false">
      <c r="BS64676" s="96" t="n">
        <f aca="false">BR64676-2.5</f>
        <v>-2.5</v>
      </c>
    </row>
    <row r="64677" customFormat="false" ht="12" hidden="false" customHeight="false" outlineLevel="0" collapsed="false">
      <c r="BS64677" s="96" t="n">
        <f aca="false">BR64677-2.5</f>
        <v>-2.5</v>
      </c>
    </row>
    <row r="64678" customFormat="false" ht="12" hidden="false" customHeight="false" outlineLevel="0" collapsed="false">
      <c r="BS64678" s="96" t="n">
        <f aca="false">BR64678-2.5</f>
        <v>-2.5</v>
      </c>
    </row>
    <row r="64679" customFormat="false" ht="12" hidden="false" customHeight="false" outlineLevel="0" collapsed="false">
      <c r="BS64679" s="96" t="n">
        <f aca="false">BR64679-2.5</f>
        <v>-2.5</v>
      </c>
    </row>
    <row r="64680" customFormat="false" ht="12" hidden="false" customHeight="false" outlineLevel="0" collapsed="false">
      <c r="BS64680" s="96" t="n">
        <f aca="false">BR64680-2.5</f>
        <v>-2.5</v>
      </c>
    </row>
    <row r="64681" customFormat="false" ht="12" hidden="false" customHeight="false" outlineLevel="0" collapsed="false">
      <c r="BS64681" s="96" t="n">
        <f aca="false">BR64681-2.5</f>
        <v>-2.5</v>
      </c>
    </row>
    <row r="64682" customFormat="false" ht="12" hidden="false" customHeight="false" outlineLevel="0" collapsed="false">
      <c r="BS64682" s="96" t="n">
        <f aca="false">BR64682-2.5</f>
        <v>-2.5</v>
      </c>
    </row>
    <row r="64683" customFormat="false" ht="12" hidden="false" customHeight="false" outlineLevel="0" collapsed="false">
      <c r="BS64683" s="96" t="n">
        <f aca="false">BR64683-2.5</f>
        <v>-2.5</v>
      </c>
    </row>
    <row r="64684" customFormat="false" ht="12" hidden="false" customHeight="false" outlineLevel="0" collapsed="false">
      <c r="BS64684" s="96" t="n">
        <f aca="false">BR64684-2.5</f>
        <v>-2.5</v>
      </c>
    </row>
    <row r="64685" customFormat="false" ht="12" hidden="false" customHeight="false" outlineLevel="0" collapsed="false">
      <c r="BS64685" s="96" t="n">
        <f aca="false">BR64685-2.5</f>
        <v>-2.5</v>
      </c>
    </row>
    <row r="64686" customFormat="false" ht="12" hidden="false" customHeight="false" outlineLevel="0" collapsed="false">
      <c r="BS64686" s="96" t="n">
        <f aca="false">BR64686-2.5</f>
        <v>-2.5</v>
      </c>
    </row>
    <row r="64687" customFormat="false" ht="12" hidden="false" customHeight="false" outlineLevel="0" collapsed="false">
      <c r="BS64687" s="96" t="n">
        <f aca="false">BR64687-2.5</f>
        <v>-2.5</v>
      </c>
    </row>
    <row r="64688" customFormat="false" ht="12" hidden="false" customHeight="false" outlineLevel="0" collapsed="false">
      <c r="BS64688" s="96" t="n">
        <f aca="false">BR64688-2.5</f>
        <v>-2.5</v>
      </c>
    </row>
    <row r="64689" customFormat="false" ht="12" hidden="false" customHeight="false" outlineLevel="0" collapsed="false">
      <c r="BS64689" s="96" t="n">
        <f aca="false">BR64689-2.5</f>
        <v>-2.5</v>
      </c>
    </row>
    <row r="64690" customFormat="false" ht="12" hidden="false" customHeight="false" outlineLevel="0" collapsed="false">
      <c r="BS64690" s="96" t="n">
        <f aca="false">BR64690-2.5</f>
        <v>-2.5</v>
      </c>
    </row>
    <row r="64691" customFormat="false" ht="12" hidden="false" customHeight="false" outlineLevel="0" collapsed="false">
      <c r="BS64691" s="96" t="n">
        <f aca="false">BR64691-2.5</f>
        <v>-2.5</v>
      </c>
    </row>
    <row r="64692" customFormat="false" ht="12" hidden="false" customHeight="false" outlineLevel="0" collapsed="false">
      <c r="BS64692" s="96" t="n">
        <f aca="false">BR64692-2.5</f>
        <v>-2.5</v>
      </c>
    </row>
    <row r="64693" customFormat="false" ht="12" hidden="false" customHeight="false" outlineLevel="0" collapsed="false">
      <c r="BS64693" s="96" t="n">
        <f aca="false">BR64693-2.5</f>
        <v>-2.5</v>
      </c>
    </row>
    <row r="64694" customFormat="false" ht="12" hidden="false" customHeight="false" outlineLevel="0" collapsed="false">
      <c r="BS64694" s="96" t="n">
        <f aca="false">BR64694-2.5</f>
        <v>-2.5</v>
      </c>
    </row>
    <row r="64695" customFormat="false" ht="12" hidden="false" customHeight="false" outlineLevel="0" collapsed="false">
      <c r="BS64695" s="96" t="n">
        <f aca="false">BR64695-2.5</f>
        <v>-2.5</v>
      </c>
    </row>
    <row r="64696" customFormat="false" ht="12" hidden="false" customHeight="false" outlineLevel="0" collapsed="false">
      <c r="BS64696" s="96" t="n">
        <f aca="false">BR64696-2.5</f>
        <v>-2.5</v>
      </c>
    </row>
    <row r="64697" customFormat="false" ht="12" hidden="false" customHeight="false" outlineLevel="0" collapsed="false">
      <c r="BS64697" s="96" t="n">
        <f aca="false">BR64697-2.5</f>
        <v>-2.5</v>
      </c>
    </row>
    <row r="64698" customFormat="false" ht="12" hidden="false" customHeight="false" outlineLevel="0" collapsed="false">
      <c r="BS64698" s="96" t="n">
        <f aca="false">BR64698-2.5</f>
        <v>-2.5</v>
      </c>
    </row>
    <row r="64699" customFormat="false" ht="12" hidden="false" customHeight="false" outlineLevel="0" collapsed="false">
      <c r="BS64699" s="96" t="n">
        <f aca="false">BR64699-2.5</f>
        <v>-2.5</v>
      </c>
    </row>
    <row r="64700" customFormat="false" ht="12" hidden="false" customHeight="false" outlineLevel="0" collapsed="false">
      <c r="BS64700" s="96" t="n">
        <f aca="false">BR64700-2.5</f>
        <v>-2.5</v>
      </c>
    </row>
    <row r="64701" customFormat="false" ht="12" hidden="false" customHeight="false" outlineLevel="0" collapsed="false">
      <c r="BS64701" s="96" t="n">
        <f aca="false">BR64701-2.5</f>
        <v>-2.5</v>
      </c>
    </row>
    <row r="64702" customFormat="false" ht="12" hidden="false" customHeight="false" outlineLevel="0" collapsed="false">
      <c r="BS64702" s="96" t="n">
        <f aca="false">BR64702-2.5</f>
        <v>-2.5</v>
      </c>
    </row>
    <row r="64703" customFormat="false" ht="12" hidden="false" customHeight="false" outlineLevel="0" collapsed="false">
      <c r="BS64703" s="96" t="n">
        <f aca="false">BR64703-2.5</f>
        <v>-2.5</v>
      </c>
    </row>
    <row r="64704" customFormat="false" ht="12" hidden="false" customHeight="false" outlineLevel="0" collapsed="false">
      <c r="BS64704" s="96" t="n">
        <f aca="false">BR64704-2.5</f>
        <v>-2.5</v>
      </c>
    </row>
    <row r="64705" customFormat="false" ht="12" hidden="false" customHeight="false" outlineLevel="0" collapsed="false">
      <c r="BS64705" s="96" t="n">
        <f aca="false">BR64705-2.5</f>
        <v>-2.5</v>
      </c>
    </row>
    <row r="64706" customFormat="false" ht="12" hidden="false" customHeight="false" outlineLevel="0" collapsed="false">
      <c r="BS64706" s="96" t="n">
        <f aca="false">BR64706-2.5</f>
        <v>-2.5</v>
      </c>
    </row>
    <row r="64707" customFormat="false" ht="12" hidden="false" customHeight="false" outlineLevel="0" collapsed="false">
      <c r="BS64707" s="96" t="n">
        <f aca="false">BR64707-2.5</f>
        <v>-2.5</v>
      </c>
    </row>
    <row r="64708" customFormat="false" ht="12" hidden="false" customHeight="false" outlineLevel="0" collapsed="false">
      <c r="BS64708" s="96" t="n">
        <f aca="false">BR64708-2.5</f>
        <v>-2.5</v>
      </c>
    </row>
    <row r="64709" customFormat="false" ht="12" hidden="false" customHeight="false" outlineLevel="0" collapsed="false">
      <c r="BS64709" s="96" t="n">
        <f aca="false">BR64709-2.5</f>
        <v>-2.5</v>
      </c>
    </row>
    <row r="64710" customFormat="false" ht="12" hidden="false" customHeight="false" outlineLevel="0" collapsed="false">
      <c r="BS64710" s="96" t="n">
        <f aca="false">BR64710-2.5</f>
        <v>-2.5</v>
      </c>
    </row>
    <row r="64711" customFormat="false" ht="12" hidden="false" customHeight="false" outlineLevel="0" collapsed="false">
      <c r="BS64711" s="96" t="n">
        <f aca="false">BR64711-2.5</f>
        <v>-2.5</v>
      </c>
    </row>
    <row r="64712" customFormat="false" ht="12" hidden="false" customHeight="false" outlineLevel="0" collapsed="false">
      <c r="BS64712" s="96" t="n">
        <f aca="false">BR64712-2.5</f>
        <v>-2.5</v>
      </c>
    </row>
    <row r="64713" customFormat="false" ht="12" hidden="false" customHeight="false" outlineLevel="0" collapsed="false">
      <c r="BS64713" s="96" t="n">
        <f aca="false">BR64713-2.5</f>
        <v>-2.5</v>
      </c>
    </row>
    <row r="64714" customFormat="false" ht="12" hidden="false" customHeight="false" outlineLevel="0" collapsed="false">
      <c r="BS64714" s="96" t="n">
        <f aca="false">BR64714-2.5</f>
        <v>-2.5</v>
      </c>
    </row>
    <row r="64715" customFormat="false" ht="12" hidden="false" customHeight="false" outlineLevel="0" collapsed="false">
      <c r="BS64715" s="96" t="n">
        <f aca="false">BR64715-2.5</f>
        <v>-2.5</v>
      </c>
    </row>
    <row r="64716" customFormat="false" ht="12" hidden="false" customHeight="false" outlineLevel="0" collapsed="false">
      <c r="BS64716" s="96" t="n">
        <f aca="false">BR64716-2.5</f>
        <v>-2.5</v>
      </c>
    </row>
    <row r="64717" customFormat="false" ht="12" hidden="false" customHeight="false" outlineLevel="0" collapsed="false">
      <c r="BS64717" s="96" t="n">
        <f aca="false">BR64717-2.5</f>
        <v>-2.5</v>
      </c>
    </row>
    <row r="64718" customFormat="false" ht="12" hidden="false" customHeight="false" outlineLevel="0" collapsed="false">
      <c r="BS64718" s="96" t="n">
        <f aca="false">BR64718-2.5</f>
        <v>-2.5</v>
      </c>
    </row>
    <row r="64719" customFormat="false" ht="12" hidden="false" customHeight="false" outlineLevel="0" collapsed="false">
      <c r="BS64719" s="96" t="n">
        <f aca="false">BR64719-2.5</f>
        <v>-2.5</v>
      </c>
    </row>
    <row r="64720" customFormat="false" ht="12" hidden="false" customHeight="false" outlineLevel="0" collapsed="false">
      <c r="BS64720" s="96" t="n">
        <f aca="false">BR64720-2.5</f>
        <v>-2.5</v>
      </c>
    </row>
    <row r="64721" customFormat="false" ht="12" hidden="false" customHeight="false" outlineLevel="0" collapsed="false">
      <c r="BS64721" s="96" t="n">
        <f aca="false">BR64721-2.5</f>
        <v>-2.5</v>
      </c>
    </row>
    <row r="64722" customFormat="false" ht="12" hidden="false" customHeight="false" outlineLevel="0" collapsed="false">
      <c r="BS64722" s="96" t="n">
        <f aca="false">BR64722-2.5</f>
        <v>-2.5</v>
      </c>
    </row>
    <row r="64723" customFormat="false" ht="12" hidden="false" customHeight="false" outlineLevel="0" collapsed="false">
      <c r="BS64723" s="96" t="n">
        <f aca="false">BR64723-2.5</f>
        <v>-2.5</v>
      </c>
    </row>
    <row r="64724" customFormat="false" ht="12" hidden="false" customHeight="false" outlineLevel="0" collapsed="false">
      <c r="BS64724" s="96" t="n">
        <f aca="false">BR64724-2.5</f>
        <v>-2.5</v>
      </c>
    </row>
    <row r="64725" customFormat="false" ht="12" hidden="false" customHeight="false" outlineLevel="0" collapsed="false">
      <c r="BS64725" s="96" t="n">
        <f aca="false">BR64725-2.5</f>
        <v>-2.5</v>
      </c>
    </row>
    <row r="64726" customFormat="false" ht="12" hidden="false" customHeight="false" outlineLevel="0" collapsed="false">
      <c r="BS64726" s="96" t="n">
        <f aca="false">BR64726-2.5</f>
        <v>-2.5</v>
      </c>
    </row>
    <row r="64727" customFormat="false" ht="12" hidden="false" customHeight="false" outlineLevel="0" collapsed="false">
      <c r="BS64727" s="96" t="n">
        <f aca="false">BR64727-2.5</f>
        <v>-2.5</v>
      </c>
    </row>
    <row r="64728" customFormat="false" ht="12" hidden="false" customHeight="false" outlineLevel="0" collapsed="false">
      <c r="BS64728" s="96" t="n">
        <f aca="false">BR64728-2.5</f>
        <v>-2.5</v>
      </c>
    </row>
    <row r="64729" customFormat="false" ht="12" hidden="false" customHeight="false" outlineLevel="0" collapsed="false">
      <c r="BS64729" s="96" t="n">
        <f aca="false">BR64729-2.5</f>
        <v>-2.5</v>
      </c>
    </row>
    <row r="64730" customFormat="false" ht="12" hidden="false" customHeight="false" outlineLevel="0" collapsed="false">
      <c r="BS64730" s="96" t="n">
        <f aca="false">BR64730-2.5</f>
        <v>-2.5</v>
      </c>
    </row>
    <row r="64731" customFormat="false" ht="12" hidden="false" customHeight="false" outlineLevel="0" collapsed="false">
      <c r="BS64731" s="96" t="n">
        <f aca="false">BR64731-2.5</f>
        <v>-2.5</v>
      </c>
    </row>
    <row r="64732" customFormat="false" ht="12" hidden="false" customHeight="false" outlineLevel="0" collapsed="false">
      <c r="BS64732" s="96" t="n">
        <f aca="false">BR64732-2.5</f>
        <v>-2.5</v>
      </c>
    </row>
    <row r="64733" customFormat="false" ht="12" hidden="false" customHeight="false" outlineLevel="0" collapsed="false">
      <c r="BS64733" s="96" t="n">
        <f aca="false">BR64733-2.5</f>
        <v>-2.5</v>
      </c>
    </row>
    <row r="64734" customFormat="false" ht="12" hidden="false" customHeight="false" outlineLevel="0" collapsed="false">
      <c r="BS64734" s="96" t="n">
        <f aca="false">BR64734-2.5</f>
        <v>-2.5</v>
      </c>
    </row>
    <row r="64735" customFormat="false" ht="12" hidden="false" customHeight="false" outlineLevel="0" collapsed="false">
      <c r="BS64735" s="96" t="n">
        <f aca="false">BR64735-2.5</f>
        <v>-2.5</v>
      </c>
    </row>
    <row r="64736" customFormat="false" ht="12" hidden="false" customHeight="false" outlineLevel="0" collapsed="false">
      <c r="BS64736" s="96" t="n">
        <f aca="false">BR64736-2.5</f>
        <v>-2.5</v>
      </c>
    </row>
    <row r="64737" customFormat="false" ht="12" hidden="false" customHeight="false" outlineLevel="0" collapsed="false">
      <c r="BS64737" s="96" t="n">
        <f aca="false">BR64737-2.5</f>
        <v>-2.5</v>
      </c>
    </row>
    <row r="64738" customFormat="false" ht="12" hidden="false" customHeight="false" outlineLevel="0" collapsed="false">
      <c r="BS64738" s="96" t="n">
        <f aca="false">BR64738-2.5</f>
        <v>-2.5</v>
      </c>
    </row>
    <row r="64739" customFormat="false" ht="12" hidden="false" customHeight="false" outlineLevel="0" collapsed="false">
      <c r="BS64739" s="96" t="n">
        <f aca="false">BR64739-2.5</f>
        <v>-2.5</v>
      </c>
    </row>
    <row r="64740" customFormat="false" ht="12" hidden="false" customHeight="false" outlineLevel="0" collapsed="false">
      <c r="BS64740" s="96" t="n">
        <f aca="false">BR64740-2.5</f>
        <v>-2.5</v>
      </c>
    </row>
    <row r="64741" customFormat="false" ht="12" hidden="false" customHeight="false" outlineLevel="0" collapsed="false">
      <c r="BS64741" s="96" t="n">
        <f aca="false">BR64741-2.5</f>
        <v>-2.5</v>
      </c>
    </row>
    <row r="64742" customFormat="false" ht="12" hidden="false" customHeight="false" outlineLevel="0" collapsed="false">
      <c r="BS64742" s="96" t="n">
        <f aca="false">BR64742-2.5</f>
        <v>-2.5</v>
      </c>
    </row>
    <row r="64743" customFormat="false" ht="12" hidden="false" customHeight="false" outlineLevel="0" collapsed="false">
      <c r="BS64743" s="96" t="n">
        <f aca="false">BR64743-2.5</f>
        <v>-2.5</v>
      </c>
    </row>
    <row r="64744" customFormat="false" ht="12" hidden="false" customHeight="false" outlineLevel="0" collapsed="false">
      <c r="BS64744" s="96" t="n">
        <f aca="false">BR64744-2.5</f>
        <v>-2.5</v>
      </c>
    </row>
    <row r="64745" customFormat="false" ht="12" hidden="false" customHeight="false" outlineLevel="0" collapsed="false">
      <c r="BS64745" s="96" t="n">
        <f aca="false">BR64745-2.5</f>
        <v>-2.5</v>
      </c>
    </row>
    <row r="64746" customFormat="false" ht="12" hidden="false" customHeight="false" outlineLevel="0" collapsed="false">
      <c r="BS64746" s="96" t="n">
        <f aca="false">BR64746-2.5</f>
        <v>-2.5</v>
      </c>
    </row>
    <row r="64747" customFormat="false" ht="12" hidden="false" customHeight="false" outlineLevel="0" collapsed="false">
      <c r="BS64747" s="96" t="n">
        <f aca="false">BR64747-2.5</f>
        <v>-2.5</v>
      </c>
    </row>
    <row r="64748" customFormat="false" ht="12" hidden="false" customHeight="false" outlineLevel="0" collapsed="false">
      <c r="BS64748" s="96" t="n">
        <f aca="false">BR64748-2.5</f>
        <v>-2.5</v>
      </c>
    </row>
    <row r="64749" customFormat="false" ht="12" hidden="false" customHeight="false" outlineLevel="0" collapsed="false">
      <c r="BS64749" s="96" t="n">
        <f aca="false">BR64749-2.5</f>
        <v>-2.5</v>
      </c>
    </row>
    <row r="64750" customFormat="false" ht="12" hidden="false" customHeight="false" outlineLevel="0" collapsed="false">
      <c r="BS64750" s="96" t="n">
        <f aca="false">BR64750-2.5</f>
        <v>-2.5</v>
      </c>
    </row>
    <row r="64751" customFormat="false" ht="12" hidden="false" customHeight="false" outlineLevel="0" collapsed="false">
      <c r="BS64751" s="96" t="n">
        <f aca="false">BR64751-2.5</f>
        <v>-2.5</v>
      </c>
    </row>
    <row r="64752" customFormat="false" ht="12" hidden="false" customHeight="false" outlineLevel="0" collapsed="false">
      <c r="BS64752" s="96" t="n">
        <f aca="false">BR64752-2.5</f>
        <v>-2.5</v>
      </c>
    </row>
    <row r="64753" customFormat="false" ht="12" hidden="false" customHeight="false" outlineLevel="0" collapsed="false">
      <c r="BS64753" s="96" t="n">
        <f aca="false">BR64753-2.5</f>
        <v>-2.5</v>
      </c>
    </row>
    <row r="64754" customFormat="false" ht="12" hidden="false" customHeight="false" outlineLevel="0" collapsed="false">
      <c r="BS64754" s="96" t="n">
        <f aca="false">BR64754-2.5</f>
        <v>-2.5</v>
      </c>
    </row>
    <row r="64755" customFormat="false" ht="12" hidden="false" customHeight="false" outlineLevel="0" collapsed="false">
      <c r="BS64755" s="96" t="n">
        <f aca="false">BR64755-2.5</f>
        <v>-2.5</v>
      </c>
    </row>
    <row r="64756" customFormat="false" ht="12" hidden="false" customHeight="false" outlineLevel="0" collapsed="false">
      <c r="BS64756" s="96" t="n">
        <f aca="false">BR64756-2.5</f>
        <v>-2.5</v>
      </c>
    </row>
    <row r="64757" customFormat="false" ht="12" hidden="false" customHeight="false" outlineLevel="0" collapsed="false">
      <c r="BS64757" s="96" t="n">
        <f aca="false">BR64757-2.5</f>
        <v>-2.5</v>
      </c>
    </row>
    <row r="64758" customFormat="false" ht="12" hidden="false" customHeight="false" outlineLevel="0" collapsed="false">
      <c r="BS64758" s="96" t="n">
        <f aca="false">BR64758-2.5</f>
        <v>-2.5</v>
      </c>
    </row>
    <row r="64759" customFormat="false" ht="12" hidden="false" customHeight="false" outlineLevel="0" collapsed="false">
      <c r="BS64759" s="96" t="n">
        <f aca="false">BR64759-2.5</f>
        <v>-2.5</v>
      </c>
    </row>
    <row r="64760" customFormat="false" ht="12" hidden="false" customHeight="false" outlineLevel="0" collapsed="false">
      <c r="BS64760" s="96" t="n">
        <f aca="false">BR64760-2.5</f>
        <v>-2.5</v>
      </c>
    </row>
    <row r="64761" customFormat="false" ht="12" hidden="false" customHeight="false" outlineLevel="0" collapsed="false">
      <c r="BS64761" s="96" t="n">
        <f aca="false">BR64761-2.5</f>
        <v>-2.5</v>
      </c>
    </row>
    <row r="64762" customFormat="false" ht="12" hidden="false" customHeight="false" outlineLevel="0" collapsed="false">
      <c r="BS64762" s="96" t="n">
        <f aca="false">BR64762-2.5</f>
        <v>-2.5</v>
      </c>
    </row>
    <row r="64763" customFormat="false" ht="12" hidden="false" customHeight="false" outlineLevel="0" collapsed="false">
      <c r="BS64763" s="96" t="n">
        <f aca="false">BR64763-2.5</f>
        <v>-2.5</v>
      </c>
    </row>
    <row r="64764" customFormat="false" ht="12" hidden="false" customHeight="false" outlineLevel="0" collapsed="false">
      <c r="BS64764" s="96" t="n">
        <f aca="false">BR64764-2.5</f>
        <v>-2.5</v>
      </c>
    </row>
    <row r="64765" customFormat="false" ht="12" hidden="false" customHeight="false" outlineLevel="0" collapsed="false">
      <c r="BS64765" s="96" t="n">
        <f aca="false">BR64765-2.5</f>
        <v>-2.5</v>
      </c>
    </row>
    <row r="64766" customFormat="false" ht="12" hidden="false" customHeight="false" outlineLevel="0" collapsed="false">
      <c r="BS64766" s="96" t="n">
        <f aca="false">BR64766-2.5</f>
        <v>-2.5</v>
      </c>
    </row>
    <row r="64767" customFormat="false" ht="12" hidden="false" customHeight="false" outlineLevel="0" collapsed="false">
      <c r="BS64767" s="96" t="n">
        <f aca="false">BR64767-2.5</f>
        <v>-2.5</v>
      </c>
    </row>
    <row r="64768" customFormat="false" ht="12" hidden="false" customHeight="false" outlineLevel="0" collapsed="false">
      <c r="BS64768" s="96" t="n">
        <f aca="false">BR64768-2.5</f>
        <v>-2.5</v>
      </c>
    </row>
    <row r="64769" customFormat="false" ht="12" hidden="false" customHeight="false" outlineLevel="0" collapsed="false">
      <c r="BS64769" s="96" t="n">
        <f aca="false">BR64769-2.5</f>
        <v>-2.5</v>
      </c>
    </row>
    <row r="64770" customFormat="false" ht="12" hidden="false" customHeight="false" outlineLevel="0" collapsed="false">
      <c r="BS64770" s="96" t="n">
        <f aca="false">BR64770-2.5</f>
        <v>-2.5</v>
      </c>
    </row>
    <row r="64771" customFormat="false" ht="12" hidden="false" customHeight="false" outlineLevel="0" collapsed="false">
      <c r="BS64771" s="96" t="n">
        <f aca="false">BR64771-2.5</f>
        <v>-2.5</v>
      </c>
    </row>
    <row r="64772" customFormat="false" ht="12" hidden="false" customHeight="false" outlineLevel="0" collapsed="false">
      <c r="BS64772" s="96" t="n">
        <f aca="false">BR64772-2.5</f>
        <v>-2.5</v>
      </c>
    </row>
    <row r="64773" customFormat="false" ht="12" hidden="false" customHeight="false" outlineLevel="0" collapsed="false">
      <c r="BS64773" s="96" t="n">
        <f aca="false">BR64773-2.5</f>
        <v>-2.5</v>
      </c>
    </row>
    <row r="64774" customFormat="false" ht="12" hidden="false" customHeight="false" outlineLevel="0" collapsed="false">
      <c r="BS64774" s="96" t="n">
        <f aca="false">BR64774-2.5</f>
        <v>-2.5</v>
      </c>
    </row>
    <row r="64775" customFormat="false" ht="12" hidden="false" customHeight="false" outlineLevel="0" collapsed="false">
      <c r="BS64775" s="96" t="n">
        <f aca="false">BR64775-2.5</f>
        <v>-2.5</v>
      </c>
    </row>
    <row r="64776" customFormat="false" ht="12" hidden="false" customHeight="false" outlineLevel="0" collapsed="false">
      <c r="BS64776" s="96" t="n">
        <f aca="false">BR64776-2.5</f>
        <v>-2.5</v>
      </c>
    </row>
    <row r="64777" customFormat="false" ht="12" hidden="false" customHeight="false" outlineLevel="0" collapsed="false">
      <c r="BS64777" s="96" t="n">
        <f aca="false">BR64777-2.5</f>
        <v>-2.5</v>
      </c>
    </row>
    <row r="64778" customFormat="false" ht="12" hidden="false" customHeight="false" outlineLevel="0" collapsed="false">
      <c r="BS64778" s="96" t="n">
        <f aca="false">BR64778-2.5</f>
        <v>-2.5</v>
      </c>
    </row>
    <row r="64779" customFormat="false" ht="12" hidden="false" customHeight="false" outlineLevel="0" collapsed="false">
      <c r="BS64779" s="96" t="n">
        <f aca="false">BR64779-2.5</f>
        <v>-2.5</v>
      </c>
    </row>
    <row r="64780" customFormat="false" ht="12" hidden="false" customHeight="false" outlineLevel="0" collapsed="false">
      <c r="BS64780" s="96" t="n">
        <f aca="false">BR64780-2.5</f>
        <v>-2.5</v>
      </c>
    </row>
    <row r="64781" customFormat="false" ht="12" hidden="false" customHeight="false" outlineLevel="0" collapsed="false">
      <c r="BS64781" s="96" t="n">
        <f aca="false">BR64781-2.5</f>
        <v>-2.5</v>
      </c>
    </row>
    <row r="64782" customFormat="false" ht="12" hidden="false" customHeight="false" outlineLevel="0" collapsed="false">
      <c r="BS64782" s="96" t="n">
        <f aca="false">BR64782-2.5</f>
        <v>-2.5</v>
      </c>
    </row>
    <row r="64783" customFormat="false" ht="12" hidden="false" customHeight="false" outlineLevel="0" collapsed="false">
      <c r="BS64783" s="96" t="n">
        <f aca="false">BR64783-2.5</f>
        <v>-2.5</v>
      </c>
    </row>
    <row r="64784" customFormat="false" ht="12" hidden="false" customHeight="false" outlineLevel="0" collapsed="false">
      <c r="BS64784" s="96" t="n">
        <f aca="false">BR64784-2.5</f>
        <v>-2.5</v>
      </c>
    </row>
    <row r="64785" customFormat="false" ht="12" hidden="false" customHeight="false" outlineLevel="0" collapsed="false">
      <c r="BS64785" s="96" t="n">
        <f aca="false">BR64785-2.5</f>
        <v>-2.5</v>
      </c>
    </row>
    <row r="64786" customFormat="false" ht="12" hidden="false" customHeight="false" outlineLevel="0" collapsed="false">
      <c r="BS64786" s="96" t="n">
        <f aca="false">BR64786-2.5</f>
        <v>-2.5</v>
      </c>
    </row>
    <row r="64787" customFormat="false" ht="12" hidden="false" customHeight="false" outlineLevel="0" collapsed="false">
      <c r="BS64787" s="96" t="n">
        <f aca="false">BR64787-2.5</f>
        <v>-2.5</v>
      </c>
    </row>
    <row r="64788" customFormat="false" ht="12" hidden="false" customHeight="false" outlineLevel="0" collapsed="false">
      <c r="BS64788" s="96" t="n">
        <f aca="false">BR64788-2.5</f>
        <v>-2.5</v>
      </c>
    </row>
    <row r="64789" customFormat="false" ht="12" hidden="false" customHeight="false" outlineLevel="0" collapsed="false">
      <c r="BS64789" s="96" t="n">
        <f aca="false">BR64789-2.5</f>
        <v>-2.5</v>
      </c>
    </row>
    <row r="64790" customFormat="false" ht="12" hidden="false" customHeight="false" outlineLevel="0" collapsed="false">
      <c r="BS64790" s="96" t="n">
        <f aca="false">BR64790-2.5</f>
        <v>-2.5</v>
      </c>
    </row>
    <row r="64791" customFormat="false" ht="12" hidden="false" customHeight="false" outlineLevel="0" collapsed="false">
      <c r="BS64791" s="96" t="n">
        <f aca="false">BR64791-2.5</f>
        <v>-2.5</v>
      </c>
    </row>
    <row r="64792" customFormat="false" ht="12" hidden="false" customHeight="false" outlineLevel="0" collapsed="false">
      <c r="BS64792" s="96" t="n">
        <f aca="false">BR64792-2.5</f>
        <v>-2.5</v>
      </c>
    </row>
    <row r="64793" customFormat="false" ht="12" hidden="false" customHeight="false" outlineLevel="0" collapsed="false">
      <c r="BS64793" s="96" t="n">
        <f aca="false">BR64793-2.5</f>
        <v>-2.5</v>
      </c>
    </row>
    <row r="64794" customFormat="false" ht="12" hidden="false" customHeight="false" outlineLevel="0" collapsed="false">
      <c r="BS64794" s="96" t="n">
        <f aca="false">BR64794-2.5</f>
        <v>-2.5</v>
      </c>
    </row>
    <row r="64795" customFormat="false" ht="12" hidden="false" customHeight="false" outlineLevel="0" collapsed="false">
      <c r="BS64795" s="96" t="n">
        <f aca="false">BR64795-2.5</f>
        <v>-2.5</v>
      </c>
    </row>
    <row r="64796" customFormat="false" ht="12" hidden="false" customHeight="false" outlineLevel="0" collapsed="false">
      <c r="BS64796" s="96" t="n">
        <f aca="false">BR64796-2.5</f>
        <v>-2.5</v>
      </c>
    </row>
    <row r="64797" customFormat="false" ht="12" hidden="false" customHeight="false" outlineLevel="0" collapsed="false">
      <c r="BS64797" s="96" t="n">
        <f aca="false">BR64797-2.5</f>
        <v>-2.5</v>
      </c>
    </row>
    <row r="64798" customFormat="false" ht="12" hidden="false" customHeight="false" outlineLevel="0" collapsed="false">
      <c r="BS64798" s="96" t="n">
        <f aca="false">BR64798-2.5</f>
        <v>-2.5</v>
      </c>
    </row>
    <row r="64799" customFormat="false" ht="12" hidden="false" customHeight="false" outlineLevel="0" collapsed="false">
      <c r="BS64799" s="96" t="n">
        <f aca="false">BR64799-2.5</f>
        <v>-2.5</v>
      </c>
    </row>
    <row r="64800" customFormat="false" ht="12" hidden="false" customHeight="false" outlineLevel="0" collapsed="false">
      <c r="BS64800" s="96" t="n">
        <f aca="false">BR64800-2.5</f>
        <v>-2.5</v>
      </c>
    </row>
    <row r="64801" customFormat="false" ht="12" hidden="false" customHeight="false" outlineLevel="0" collapsed="false">
      <c r="BS64801" s="96" t="n">
        <f aca="false">BR64801-2.5</f>
        <v>-2.5</v>
      </c>
    </row>
    <row r="64802" customFormat="false" ht="12" hidden="false" customHeight="false" outlineLevel="0" collapsed="false">
      <c r="BS64802" s="96" t="n">
        <f aca="false">BR64802-2.5</f>
        <v>-2.5</v>
      </c>
    </row>
    <row r="64803" customFormat="false" ht="12" hidden="false" customHeight="false" outlineLevel="0" collapsed="false">
      <c r="BS64803" s="96" t="n">
        <f aca="false">BR64803-2.5</f>
        <v>-2.5</v>
      </c>
    </row>
    <row r="64804" customFormat="false" ht="12" hidden="false" customHeight="false" outlineLevel="0" collapsed="false">
      <c r="BS64804" s="96" t="n">
        <f aca="false">BR64804-2.5</f>
        <v>-2.5</v>
      </c>
    </row>
    <row r="64805" customFormat="false" ht="12" hidden="false" customHeight="false" outlineLevel="0" collapsed="false">
      <c r="BS64805" s="96" t="n">
        <f aca="false">BR64805-2.5</f>
        <v>-2.5</v>
      </c>
    </row>
    <row r="64806" customFormat="false" ht="12" hidden="false" customHeight="false" outlineLevel="0" collapsed="false">
      <c r="BS64806" s="96" t="n">
        <f aca="false">BR64806-2.5</f>
        <v>-2.5</v>
      </c>
    </row>
    <row r="64807" customFormat="false" ht="12" hidden="false" customHeight="false" outlineLevel="0" collapsed="false">
      <c r="BS64807" s="96" t="n">
        <f aca="false">BR64807-2.5</f>
        <v>-2.5</v>
      </c>
    </row>
    <row r="64808" customFormat="false" ht="12" hidden="false" customHeight="false" outlineLevel="0" collapsed="false">
      <c r="BS64808" s="96" t="n">
        <f aca="false">BR64808-2.5</f>
        <v>-2.5</v>
      </c>
    </row>
    <row r="64809" customFormat="false" ht="12" hidden="false" customHeight="false" outlineLevel="0" collapsed="false">
      <c r="BS64809" s="96" t="n">
        <f aca="false">BR64809-2.5</f>
        <v>-2.5</v>
      </c>
    </row>
    <row r="64810" customFormat="false" ht="12" hidden="false" customHeight="false" outlineLevel="0" collapsed="false">
      <c r="BS64810" s="96" t="n">
        <f aca="false">BR64810-2.5</f>
        <v>-2.5</v>
      </c>
    </row>
    <row r="64811" customFormat="false" ht="12" hidden="false" customHeight="false" outlineLevel="0" collapsed="false">
      <c r="BS64811" s="96" t="n">
        <f aca="false">BR64811-2.5</f>
        <v>-2.5</v>
      </c>
    </row>
    <row r="64812" customFormat="false" ht="12" hidden="false" customHeight="false" outlineLevel="0" collapsed="false">
      <c r="BS64812" s="96" t="n">
        <f aca="false">BR64812-2.5</f>
        <v>-2.5</v>
      </c>
    </row>
    <row r="64813" customFormat="false" ht="12" hidden="false" customHeight="false" outlineLevel="0" collapsed="false">
      <c r="BS64813" s="96" t="n">
        <f aca="false">BR64813-2.5</f>
        <v>-2.5</v>
      </c>
    </row>
    <row r="64814" customFormat="false" ht="12" hidden="false" customHeight="false" outlineLevel="0" collapsed="false">
      <c r="BS64814" s="96" t="n">
        <f aca="false">BR64814-2.5</f>
        <v>-2.5</v>
      </c>
    </row>
    <row r="64815" customFormat="false" ht="12" hidden="false" customHeight="false" outlineLevel="0" collapsed="false">
      <c r="BS64815" s="96" t="n">
        <f aca="false">BR64815-2.5</f>
        <v>-2.5</v>
      </c>
    </row>
    <row r="64816" customFormat="false" ht="12" hidden="false" customHeight="false" outlineLevel="0" collapsed="false">
      <c r="BS64816" s="96" t="n">
        <f aca="false">BR64816-2.5</f>
        <v>-2.5</v>
      </c>
    </row>
    <row r="64817" customFormat="false" ht="12" hidden="false" customHeight="false" outlineLevel="0" collapsed="false">
      <c r="BS64817" s="96" t="n">
        <f aca="false">BR64817-2.5</f>
        <v>-2.5</v>
      </c>
    </row>
    <row r="64818" customFormat="false" ht="12" hidden="false" customHeight="false" outlineLevel="0" collapsed="false">
      <c r="BS64818" s="96" t="n">
        <f aca="false">BR64818-2.5</f>
        <v>-2.5</v>
      </c>
    </row>
    <row r="64819" customFormat="false" ht="12" hidden="false" customHeight="false" outlineLevel="0" collapsed="false">
      <c r="BS64819" s="96" t="n">
        <f aca="false">BR64819-2.5</f>
        <v>-2.5</v>
      </c>
    </row>
    <row r="64820" customFormat="false" ht="12" hidden="false" customHeight="false" outlineLevel="0" collapsed="false">
      <c r="BS64820" s="96" t="n">
        <f aca="false">BR64820-2.5</f>
        <v>-2.5</v>
      </c>
    </row>
    <row r="64821" customFormat="false" ht="12" hidden="false" customHeight="false" outlineLevel="0" collapsed="false">
      <c r="BS64821" s="96" t="n">
        <f aca="false">BR64821-2.5</f>
        <v>-2.5</v>
      </c>
    </row>
    <row r="64822" customFormat="false" ht="12" hidden="false" customHeight="false" outlineLevel="0" collapsed="false">
      <c r="BS64822" s="96" t="n">
        <f aca="false">BR64822-2.5</f>
        <v>-2.5</v>
      </c>
    </row>
    <row r="64823" customFormat="false" ht="12" hidden="false" customHeight="false" outlineLevel="0" collapsed="false">
      <c r="BS64823" s="96" t="n">
        <f aca="false">BR64823-2.5</f>
        <v>-2.5</v>
      </c>
    </row>
    <row r="64824" customFormat="false" ht="12" hidden="false" customHeight="false" outlineLevel="0" collapsed="false">
      <c r="BS64824" s="96" t="n">
        <f aca="false">BR64824-2.5</f>
        <v>-2.5</v>
      </c>
    </row>
    <row r="64825" customFormat="false" ht="12" hidden="false" customHeight="false" outlineLevel="0" collapsed="false">
      <c r="BS64825" s="96" t="n">
        <f aca="false">BR64825-2.5</f>
        <v>-2.5</v>
      </c>
    </row>
    <row r="64826" customFormat="false" ht="12" hidden="false" customHeight="false" outlineLevel="0" collapsed="false">
      <c r="BS64826" s="96" t="n">
        <f aca="false">BR64826-2.5</f>
        <v>-2.5</v>
      </c>
    </row>
    <row r="64827" customFormat="false" ht="12" hidden="false" customHeight="false" outlineLevel="0" collapsed="false">
      <c r="BS64827" s="96" t="n">
        <f aca="false">BR64827-2.5</f>
        <v>-2.5</v>
      </c>
    </row>
    <row r="64828" customFormat="false" ht="12" hidden="false" customHeight="false" outlineLevel="0" collapsed="false">
      <c r="BS64828" s="96" t="n">
        <f aca="false">BR64828-2.5</f>
        <v>-2.5</v>
      </c>
    </row>
    <row r="64829" customFormat="false" ht="12" hidden="false" customHeight="false" outlineLevel="0" collapsed="false">
      <c r="BS64829" s="96" t="n">
        <f aca="false">BR64829-2.5</f>
        <v>-2.5</v>
      </c>
    </row>
    <row r="64830" customFormat="false" ht="12" hidden="false" customHeight="false" outlineLevel="0" collapsed="false">
      <c r="BS64830" s="96" t="n">
        <f aca="false">BR64830-2.5</f>
        <v>-2.5</v>
      </c>
    </row>
    <row r="64831" customFormat="false" ht="12" hidden="false" customHeight="false" outlineLevel="0" collapsed="false">
      <c r="BS64831" s="96" t="n">
        <f aca="false">BR64831-2.5</f>
        <v>-2.5</v>
      </c>
    </row>
    <row r="64832" customFormat="false" ht="12" hidden="false" customHeight="false" outlineLevel="0" collapsed="false">
      <c r="BS64832" s="96" t="n">
        <f aca="false">BR64832-2.5</f>
        <v>-2.5</v>
      </c>
    </row>
    <row r="64833" customFormat="false" ht="12" hidden="false" customHeight="false" outlineLevel="0" collapsed="false">
      <c r="BS64833" s="96" t="n">
        <f aca="false">BR64833-2.5</f>
        <v>-2.5</v>
      </c>
    </row>
    <row r="64834" customFormat="false" ht="12" hidden="false" customHeight="false" outlineLevel="0" collapsed="false">
      <c r="BS64834" s="96" t="n">
        <f aca="false">BR64834-2.5</f>
        <v>-2.5</v>
      </c>
    </row>
    <row r="64835" customFormat="false" ht="12" hidden="false" customHeight="false" outlineLevel="0" collapsed="false">
      <c r="BS64835" s="96" t="n">
        <f aca="false">BR64835-2.5</f>
        <v>-2.5</v>
      </c>
    </row>
    <row r="64836" customFormat="false" ht="12" hidden="false" customHeight="false" outlineLevel="0" collapsed="false">
      <c r="BS64836" s="96" t="n">
        <f aca="false">BR64836-2.5</f>
        <v>-2.5</v>
      </c>
    </row>
    <row r="64837" customFormat="false" ht="12" hidden="false" customHeight="false" outlineLevel="0" collapsed="false">
      <c r="BS64837" s="96" t="n">
        <f aca="false">BR64837-2.5</f>
        <v>-2.5</v>
      </c>
    </row>
    <row r="64838" customFormat="false" ht="12" hidden="false" customHeight="false" outlineLevel="0" collapsed="false">
      <c r="BS64838" s="96" t="n">
        <f aca="false">BR64838-2.5</f>
        <v>-2.5</v>
      </c>
    </row>
    <row r="64839" customFormat="false" ht="12" hidden="false" customHeight="false" outlineLevel="0" collapsed="false">
      <c r="BS64839" s="96" t="n">
        <f aca="false">BR64839-2.5</f>
        <v>-2.5</v>
      </c>
    </row>
    <row r="64840" customFormat="false" ht="12" hidden="false" customHeight="false" outlineLevel="0" collapsed="false">
      <c r="BS64840" s="96" t="n">
        <f aca="false">BR64840-2.5</f>
        <v>-2.5</v>
      </c>
    </row>
    <row r="64841" customFormat="false" ht="12" hidden="false" customHeight="false" outlineLevel="0" collapsed="false">
      <c r="BS64841" s="96" t="n">
        <f aca="false">BR64841-2.5</f>
        <v>-2.5</v>
      </c>
    </row>
    <row r="64842" customFormat="false" ht="12" hidden="false" customHeight="false" outlineLevel="0" collapsed="false">
      <c r="BS64842" s="96" t="n">
        <f aca="false">BR64842-2.5</f>
        <v>-2.5</v>
      </c>
    </row>
    <row r="64843" customFormat="false" ht="12" hidden="false" customHeight="false" outlineLevel="0" collapsed="false">
      <c r="BS64843" s="96" t="n">
        <f aca="false">BR64843-2.5</f>
        <v>-2.5</v>
      </c>
    </row>
    <row r="64844" customFormat="false" ht="12" hidden="false" customHeight="false" outlineLevel="0" collapsed="false">
      <c r="BS64844" s="96" t="n">
        <f aca="false">BR64844-2.5</f>
        <v>-2.5</v>
      </c>
    </row>
    <row r="64845" customFormat="false" ht="12" hidden="false" customHeight="false" outlineLevel="0" collapsed="false">
      <c r="BS64845" s="96" t="n">
        <f aca="false">BR64845-2.5</f>
        <v>-2.5</v>
      </c>
    </row>
    <row r="64846" customFormat="false" ht="12" hidden="false" customHeight="false" outlineLevel="0" collapsed="false">
      <c r="BS64846" s="96" t="n">
        <f aca="false">BR64846-2.5</f>
        <v>-2.5</v>
      </c>
    </row>
    <row r="64847" customFormat="false" ht="12" hidden="false" customHeight="false" outlineLevel="0" collapsed="false">
      <c r="BS64847" s="96" t="n">
        <f aca="false">BR64847-2.5</f>
        <v>-2.5</v>
      </c>
    </row>
    <row r="64848" customFormat="false" ht="12" hidden="false" customHeight="false" outlineLevel="0" collapsed="false">
      <c r="BS64848" s="96" t="n">
        <f aca="false">BR64848-2.5</f>
        <v>-2.5</v>
      </c>
    </row>
    <row r="64849" customFormat="false" ht="12" hidden="false" customHeight="false" outlineLevel="0" collapsed="false">
      <c r="BS64849" s="96" t="n">
        <f aca="false">BR64849-2.5</f>
        <v>-2.5</v>
      </c>
    </row>
    <row r="64850" customFormat="false" ht="12" hidden="false" customHeight="false" outlineLevel="0" collapsed="false">
      <c r="BS64850" s="96" t="n">
        <f aca="false">BR64850-2.5</f>
        <v>-2.5</v>
      </c>
    </row>
    <row r="64851" customFormat="false" ht="12" hidden="false" customHeight="false" outlineLevel="0" collapsed="false">
      <c r="BS64851" s="96" t="n">
        <f aca="false">BR64851-2.5</f>
        <v>-2.5</v>
      </c>
    </row>
    <row r="64852" customFormat="false" ht="12" hidden="false" customHeight="false" outlineLevel="0" collapsed="false">
      <c r="BS64852" s="96" t="n">
        <f aca="false">BR64852-2.5</f>
        <v>-2.5</v>
      </c>
    </row>
    <row r="64853" customFormat="false" ht="12" hidden="false" customHeight="false" outlineLevel="0" collapsed="false">
      <c r="BS64853" s="96" t="n">
        <f aca="false">BR64853-2.5</f>
        <v>-2.5</v>
      </c>
    </row>
    <row r="64854" customFormat="false" ht="12" hidden="false" customHeight="false" outlineLevel="0" collapsed="false">
      <c r="BS64854" s="96" t="n">
        <f aca="false">BR64854-2.5</f>
        <v>-2.5</v>
      </c>
    </row>
    <row r="64855" customFormat="false" ht="12" hidden="false" customHeight="false" outlineLevel="0" collapsed="false">
      <c r="BS64855" s="96" t="n">
        <f aca="false">BR64855-2.5</f>
        <v>-2.5</v>
      </c>
    </row>
    <row r="64856" customFormat="false" ht="12" hidden="false" customHeight="false" outlineLevel="0" collapsed="false">
      <c r="BS64856" s="96" t="n">
        <f aca="false">BR64856-2.5</f>
        <v>-2.5</v>
      </c>
    </row>
    <row r="64857" customFormat="false" ht="12" hidden="false" customHeight="false" outlineLevel="0" collapsed="false">
      <c r="BS64857" s="96" t="n">
        <f aca="false">BR64857-2.5</f>
        <v>-2.5</v>
      </c>
    </row>
    <row r="64858" customFormat="false" ht="12" hidden="false" customHeight="false" outlineLevel="0" collapsed="false">
      <c r="BS64858" s="96" t="n">
        <f aca="false">BR64858-2.5</f>
        <v>-2.5</v>
      </c>
    </row>
    <row r="64859" customFormat="false" ht="12" hidden="false" customHeight="false" outlineLevel="0" collapsed="false">
      <c r="BS64859" s="96" t="n">
        <f aca="false">BR64859-2.5</f>
        <v>-2.5</v>
      </c>
    </row>
    <row r="64860" customFormat="false" ht="12" hidden="false" customHeight="false" outlineLevel="0" collapsed="false">
      <c r="BS64860" s="96" t="n">
        <f aca="false">BR64860-2.5</f>
        <v>-2.5</v>
      </c>
    </row>
    <row r="64861" customFormat="false" ht="12" hidden="false" customHeight="false" outlineLevel="0" collapsed="false">
      <c r="BS64861" s="96" t="n">
        <f aca="false">BR64861-2.5</f>
        <v>-2.5</v>
      </c>
    </row>
    <row r="64862" customFormat="false" ht="12" hidden="false" customHeight="false" outlineLevel="0" collapsed="false">
      <c r="BS64862" s="96" t="n">
        <f aca="false">BR64862-2.5</f>
        <v>-2.5</v>
      </c>
    </row>
    <row r="64863" customFormat="false" ht="12" hidden="false" customHeight="false" outlineLevel="0" collapsed="false">
      <c r="BS64863" s="96" t="n">
        <f aca="false">BR64863-2.5</f>
        <v>-2.5</v>
      </c>
    </row>
    <row r="64864" customFormat="false" ht="12" hidden="false" customHeight="false" outlineLevel="0" collapsed="false">
      <c r="BS64864" s="96" t="n">
        <f aca="false">BR64864-2.5</f>
        <v>-2.5</v>
      </c>
    </row>
    <row r="64865" customFormat="false" ht="12" hidden="false" customHeight="false" outlineLevel="0" collapsed="false">
      <c r="BS64865" s="96" t="n">
        <f aca="false">BR64865-2.5</f>
        <v>-2.5</v>
      </c>
    </row>
    <row r="64866" customFormat="false" ht="12" hidden="false" customHeight="false" outlineLevel="0" collapsed="false">
      <c r="BS64866" s="96" t="n">
        <f aca="false">BR64866-2.5</f>
        <v>-2.5</v>
      </c>
    </row>
    <row r="64867" customFormat="false" ht="12" hidden="false" customHeight="false" outlineLevel="0" collapsed="false">
      <c r="BS64867" s="96" t="n">
        <f aca="false">BR64867-2.5</f>
        <v>-2.5</v>
      </c>
    </row>
    <row r="64868" customFormat="false" ht="12" hidden="false" customHeight="false" outlineLevel="0" collapsed="false">
      <c r="BS64868" s="96" t="n">
        <f aca="false">BR64868-2.5</f>
        <v>-2.5</v>
      </c>
    </row>
    <row r="64869" customFormat="false" ht="12" hidden="false" customHeight="false" outlineLevel="0" collapsed="false">
      <c r="BS64869" s="96" t="n">
        <f aca="false">BR64869-2.5</f>
        <v>-2.5</v>
      </c>
    </row>
    <row r="64870" customFormat="false" ht="12" hidden="false" customHeight="false" outlineLevel="0" collapsed="false">
      <c r="BS64870" s="96" t="n">
        <f aca="false">BR64870-2.5</f>
        <v>-2.5</v>
      </c>
    </row>
    <row r="64871" customFormat="false" ht="12" hidden="false" customHeight="false" outlineLevel="0" collapsed="false">
      <c r="BS64871" s="96" t="n">
        <f aca="false">BR64871-2.5</f>
        <v>-2.5</v>
      </c>
    </row>
    <row r="64872" customFormat="false" ht="12" hidden="false" customHeight="false" outlineLevel="0" collapsed="false">
      <c r="BS64872" s="96" t="n">
        <f aca="false">BR64872-2.5</f>
        <v>-2.5</v>
      </c>
    </row>
    <row r="64873" customFormat="false" ht="12" hidden="false" customHeight="false" outlineLevel="0" collapsed="false">
      <c r="BS64873" s="96" t="n">
        <f aca="false">BR64873-2.5</f>
        <v>-2.5</v>
      </c>
    </row>
    <row r="64874" customFormat="false" ht="12" hidden="false" customHeight="false" outlineLevel="0" collapsed="false">
      <c r="BS64874" s="96" t="n">
        <f aca="false">BR64874-2.5</f>
        <v>-2.5</v>
      </c>
    </row>
    <row r="64875" customFormat="false" ht="12" hidden="false" customHeight="false" outlineLevel="0" collapsed="false">
      <c r="BS64875" s="96" t="n">
        <f aca="false">BR64875-2.5</f>
        <v>-2.5</v>
      </c>
    </row>
    <row r="64876" customFormat="false" ht="12" hidden="false" customHeight="false" outlineLevel="0" collapsed="false">
      <c r="BS64876" s="96" t="n">
        <f aca="false">BR64876-2.5</f>
        <v>-2.5</v>
      </c>
    </row>
    <row r="64877" customFormat="false" ht="12" hidden="false" customHeight="false" outlineLevel="0" collapsed="false">
      <c r="BS64877" s="96" t="n">
        <f aca="false">BR64877-2.5</f>
        <v>-2.5</v>
      </c>
    </row>
    <row r="64878" customFormat="false" ht="12" hidden="false" customHeight="false" outlineLevel="0" collapsed="false">
      <c r="BS64878" s="96" t="n">
        <f aca="false">BR64878-2.5</f>
        <v>-2.5</v>
      </c>
    </row>
    <row r="64879" customFormat="false" ht="12" hidden="false" customHeight="false" outlineLevel="0" collapsed="false">
      <c r="BS64879" s="96" t="n">
        <f aca="false">BR64879-2.5</f>
        <v>-2.5</v>
      </c>
    </row>
    <row r="64880" customFormat="false" ht="12" hidden="false" customHeight="false" outlineLevel="0" collapsed="false">
      <c r="BS64880" s="96" t="n">
        <f aca="false">BR64880-2.5</f>
        <v>-2.5</v>
      </c>
    </row>
    <row r="64881" customFormat="false" ht="12" hidden="false" customHeight="false" outlineLevel="0" collapsed="false">
      <c r="BS64881" s="96" t="n">
        <f aca="false">BR64881-2.5</f>
        <v>-2.5</v>
      </c>
    </row>
    <row r="64882" customFormat="false" ht="12" hidden="false" customHeight="false" outlineLevel="0" collapsed="false">
      <c r="BS64882" s="96" t="n">
        <f aca="false">BR64882-2.5</f>
        <v>-2.5</v>
      </c>
    </row>
    <row r="64883" customFormat="false" ht="12" hidden="false" customHeight="false" outlineLevel="0" collapsed="false">
      <c r="BS64883" s="96" t="n">
        <f aca="false">BR64883-2.5</f>
        <v>-2.5</v>
      </c>
    </row>
    <row r="64884" customFormat="false" ht="12" hidden="false" customHeight="false" outlineLevel="0" collapsed="false">
      <c r="BS64884" s="96" t="n">
        <f aca="false">BR64884-2.5</f>
        <v>-2.5</v>
      </c>
    </row>
    <row r="64885" customFormat="false" ht="12" hidden="false" customHeight="false" outlineLevel="0" collapsed="false">
      <c r="BS64885" s="96" t="n">
        <f aca="false">BR64885-2.5</f>
        <v>-2.5</v>
      </c>
    </row>
    <row r="64886" customFormat="false" ht="12" hidden="false" customHeight="false" outlineLevel="0" collapsed="false">
      <c r="BS64886" s="96" t="n">
        <f aca="false">BR64886-2.5</f>
        <v>-2.5</v>
      </c>
    </row>
    <row r="64887" customFormat="false" ht="12" hidden="false" customHeight="false" outlineLevel="0" collapsed="false">
      <c r="BS64887" s="96" t="n">
        <f aca="false">BR64887-2.5</f>
        <v>-2.5</v>
      </c>
    </row>
    <row r="64888" customFormat="false" ht="12" hidden="false" customHeight="false" outlineLevel="0" collapsed="false">
      <c r="BS64888" s="96" t="n">
        <f aca="false">BR64888-2.5</f>
        <v>-2.5</v>
      </c>
    </row>
    <row r="64889" customFormat="false" ht="12" hidden="false" customHeight="false" outlineLevel="0" collapsed="false">
      <c r="BS64889" s="96" t="n">
        <f aca="false">BR64889-2.5</f>
        <v>-2.5</v>
      </c>
    </row>
    <row r="64890" customFormat="false" ht="12" hidden="false" customHeight="false" outlineLevel="0" collapsed="false">
      <c r="BS64890" s="96" t="n">
        <f aca="false">BR64890-2.5</f>
        <v>-2.5</v>
      </c>
    </row>
    <row r="64891" customFormat="false" ht="12" hidden="false" customHeight="false" outlineLevel="0" collapsed="false">
      <c r="BS64891" s="96" t="n">
        <f aca="false">BR64891-2.5</f>
        <v>-2.5</v>
      </c>
    </row>
    <row r="64892" customFormat="false" ht="12" hidden="false" customHeight="false" outlineLevel="0" collapsed="false">
      <c r="BS64892" s="96" t="n">
        <f aca="false">BR64892-2.5</f>
        <v>-2.5</v>
      </c>
    </row>
    <row r="64893" customFormat="false" ht="12" hidden="false" customHeight="false" outlineLevel="0" collapsed="false">
      <c r="BS64893" s="96" t="n">
        <f aca="false">BR64893-2.5</f>
        <v>-2.5</v>
      </c>
    </row>
    <row r="64894" customFormat="false" ht="12" hidden="false" customHeight="false" outlineLevel="0" collapsed="false">
      <c r="BS64894" s="96" t="n">
        <f aca="false">BR64894-2.5</f>
        <v>-2.5</v>
      </c>
    </row>
    <row r="64895" customFormat="false" ht="12" hidden="false" customHeight="false" outlineLevel="0" collapsed="false">
      <c r="BS64895" s="96" t="n">
        <f aca="false">BR64895-2.5</f>
        <v>-2.5</v>
      </c>
    </row>
    <row r="64896" customFormat="false" ht="12" hidden="false" customHeight="false" outlineLevel="0" collapsed="false">
      <c r="BS64896" s="96" t="n">
        <f aca="false">BR64896-2.5</f>
        <v>-2.5</v>
      </c>
    </row>
    <row r="64897" customFormat="false" ht="12" hidden="false" customHeight="false" outlineLevel="0" collapsed="false">
      <c r="BS64897" s="96" t="n">
        <f aca="false">BR64897-2.5</f>
        <v>-2.5</v>
      </c>
    </row>
    <row r="64898" customFormat="false" ht="12" hidden="false" customHeight="false" outlineLevel="0" collapsed="false">
      <c r="BS64898" s="96" t="n">
        <f aca="false">BR64898-2.5</f>
        <v>-2.5</v>
      </c>
    </row>
    <row r="64899" customFormat="false" ht="12" hidden="false" customHeight="false" outlineLevel="0" collapsed="false">
      <c r="BS64899" s="96" t="n">
        <f aca="false">BR64899-2.5</f>
        <v>-2.5</v>
      </c>
    </row>
    <row r="64900" customFormat="false" ht="12" hidden="false" customHeight="false" outlineLevel="0" collapsed="false">
      <c r="BS64900" s="96" t="n">
        <f aca="false">BR64900-2.5</f>
        <v>-2.5</v>
      </c>
    </row>
    <row r="64901" customFormat="false" ht="12" hidden="false" customHeight="false" outlineLevel="0" collapsed="false">
      <c r="BS64901" s="96" t="n">
        <f aca="false">BR64901-2.5</f>
        <v>-2.5</v>
      </c>
    </row>
    <row r="64902" customFormat="false" ht="12" hidden="false" customHeight="false" outlineLevel="0" collapsed="false">
      <c r="BS64902" s="96" t="n">
        <f aca="false">BR64902-2.5</f>
        <v>-2.5</v>
      </c>
    </row>
    <row r="64903" customFormat="false" ht="12" hidden="false" customHeight="false" outlineLevel="0" collapsed="false">
      <c r="BS64903" s="96" t="n">
        <f aca="false">BR64903-2.5</f>
        <v>-2.5</v>
      </c>
    </row>
    <row r="64904" customFormat="false" ht="12" hidden="false" customHeight="false" outlineLevel="0" collapsed="false">
      <c r="BS64904" s="96" t="n">
        <f aca="false">BR64904-2.5</f>
        <v>-2.5</v>
      </c>
    </row>
    <row r="64905" customFormat="false" ht="12" hidden="false" customHeight="false" outlineLevel="0" collapsed="false">
      <c r="BS64905" s="96" t="n">
        <f aca="false">BR64905-2.5</f>
        <v>-2.5</v>
      </c>
    </row>
    <row r="64906" customFormat="false" ht="12" hidden="false" customHeight="false" outlineLevel="0" collapsed="false">
      <c r="BS64906" s="96" t="n">
        <f aca="false">BR64906-2.5</f>
        <v>-2.5</v>
      </c>
    </row>
    <row r="64907" customFormat="false" ht="12" hidden="false" customHeight="false" outlineLevel="0" collapsed="false">
      <c r="BS64907" s="96" t="n">
        <f aca="false">BR64907-2.5</f>
        <v>-2.5</v>
      </c>
    </row>
    <row r="64908" customFormat="false" ht="12" hidden="false" customHeight="false" outlineLevel="0" collapsed="false">
      <c r="BS64908" s="96" t="n">
        <f aca="false">BR64908-2.5</f>
        <v>-2.5</v>
      </c>
    </row>
    <row r="64909" customFormat="false" ht="12" hidden="false" customHeight="false" outlineLevel="0" collapsed="false">
      <c r="BS64909" s="96" t="n">
        <f aca="false">BR64909-2.5</f>
        <v>-2.5</v>
      </c>
    </row>
    <row r="64910" customFormat="false" ht="12" hidden="false" customHeight="false" outlineLevel="0" collapsed="false">
      <c r="BS64910" s="96" t="n">
        <f aca="false">BR64910-2.5</f>
        <v>-2.5</v>
      </c>
    </row>
    <row r="64911" customFormat="false" ht="12" hidden="false" customHeight="false" outlineLevel="0" collapsed="false">
      <c r="BS64911" s="96" t="n">
        <f aca="false">BR64911-2.5</f>
        <v>-2.5</v>
      </c>
    </row>
    <row r="64912" customFormat="false" ht="12" hidden="false" customHeight="false" outlineLevel="0" collapsed="false">
      <c r="BS64912" s="96" t="n">
        <f aca="false">BR64912-2.5</f>
        <v>-2.5</v>
      </c>
    </row>
    <row r="64913" customFormat="false" ht="12" hidden="false" customHeight="false" outlineLevel="0" collapsed="false">
      <c r="BS64913" s="96" t="n">
        <f aca="false">BR64913-2.5</f>
        <v>-2.5</v>
      </c>
    </row>
    <row r="64914" customFormat="false" ht="12" hidden="false" customHeight="false" outlineLevel="0" collapsed="false">
      <c r="BS64914" s="96" t="n">
        <f aca="false">BR64914-2.5</f>
        <v>-2.5</v>
      </c>
    </row>
    <row r="64915" customFormat="false" ht="12" hidden="false" customHeight="false" outlineLevel="0" collapsed="false">
      <c r="BS64915" s="96" t="n">
        <f aca="false">BR64915-2.5</f>
        <v>-2.5</v>
      </c>
    </row>
    <row r="64916" customFormat="false" ht="12" hidden="false" customHeight="false" outlineLevel="0" collapsed="false">
      <c r="BS64916" s="96" t="n">
        <f aca="false">BR64916-2.5</f>
        <v>-2.5</v>
      </c>
    </row>
    <row r="64917" customFormat="false" ht="12" hidden="false" customHeight="false" outlineLevel="0" collapsed="false">
      <c r="BS64917" s="96" t="n">
        <f aca="false">BR64917-2.5</f>
        <v>-2.5</v>
      </c>
    </row>
    <row r="64918" customFormat="false" ht="12" hidden="false" customHeight="false" outlineLevel="0" collapsed="false">
      <c r="BS64918" s="96" t="n">
        <f aca="false">BR64918-2.5</f>
        <v>-2.5</v>
      </c>
    </row>
    <row r="64919" customFormat="false" ht="12" hidden="false" customHeight="false" outlineLevel="0" collapsed="false">
      <c r="BS64919" s="96" t="n">
        <f aca="false">BR64919-2.5</f>
        <v>-2.5</v>
      </c>
    </row>
    <row r="64920" customFormat="false" ht="12" hidden="false" customHeight="false" outlineLevel="0" collapsed="false">
      <c r="BS64920" s="96" t="n">
        <f aca="false">BR64920-2.5</f>
        <v>-2.5</v>
      </c>
    </row>
    <row r="64921" customFormat="false" ht="12" hidden="false" customHeight="false" outlineLevel="0" collapsed="false">
      <c r="BS64921" s="96" t="n">
        <f aca="false">BR64921-2.5</f>
        <v>-2.5</v>
      </c>
    </row>
    <row r="64922" customFormat="false" ht="12" hidden="false" customHeight="false" outlineLevel="0" collapsed="false">
      <c r="BS64922" s="96" t="n">
        <f aca="false">BR64922-2.5</f>
        <v>-2.5</v>
      </c>
    </row>
    <row r="64923" customFormat="false" ht="12" hidden="false" customHeight="false" outlineLevel="0" collapsed="false">
      <c r="BS64923" s="96" t="n">
        <f aca="false">BR64923-2.5</f>
        <v>-2.5</v>
      </c>
    </row>
    <row r="64924" customFormat="false" ht="12" hidden="false" customHeight="false" outlineLevel="0" collapsed="false">
      <c r="BS64924" s="96" t="n">
        <f aca="false">BR64924-2.5</f>
        <v>-2.5</v>
      </c>
    </row>
    <row r="64925" customFormat="false" ht="12" hidden="false" customHeight="false" outlineLevel="0" collapsed="false">
      <c r="BS64925" s="96" t="n">
        <f aca="false">BR64925-2.5</f>
        <v>-2.5</v>
      </c>
    </row>
    <row r="64926" customFormat="false" ht="12" hidden="false" customHeight="false" outlineLevel="0" collapsed="false">
      <c r="BS64926" s="96" t="n">
        <f aca="false">BR64926-2.5</f>
        <v>-2.5</v>
      </c>
    </row>
    <row r="64927" customFormat="false" ht="12" hidden="false" customHeight="false" outlineLevel="0" collapsed="false">
      <c r="BS64927" s="96" t="n">
        <f aca="false">BR64927-2.5</f>
        <v>-2.5</v>
      </c>
    </row>
    <row r="64928" customFormat="false" ht="12" hidden="false" customHeight="false" outlineLevel="0" collapsed="false">
      <c r="BS64928" s="96" t="n">
        <f aca="false">BR64928-2.5</f>
        <v>-2.5</v>
      </c>
    </row>
    <row r="64929" customFormat="false" ht="12" hidden="false" customHeight="false" outlineLevel="0" collapsed="false">
      <c r="BS64929" s="96" t="n">
        <f aca="false">BR64929-2.5</f>
        <v>-2.5</v>
      </c>
    </row>
    <row r="64930" customFormat="false" ht="12" hidden="false" customHeight="false" outlineLevel="0" collapsed="false">
      <c r="BS64930" s="96" t="n">
        <f aca="false">BR64930-2.5</f>
        <v>-2.5</v>
      </c>
    </row>
    <row r="64931" customFormat="false" ht="12" hidden="false" customHeight="false" outlineLevel="0" collapsed="false">
      <c r="BS64931" s="96" t="n">
        <f aca="false">BR64931-2.5</f>
        <v>-2.5</v>
      </c>
    </row>
    <row r="64932" customFormat="false" ht="12" hidden="false" customHeight="false" outlineLevel="0" collapsed="false">
      <c r="BS64932" s="96" t="n">
        <f aca="false">BR64932-2.5</f>
        <v>-2.5</v>
      </c>
    </row>
    <row r="64933" customFormat="false" ht="12" hidden="false" customHeight="false" outlineLevel="0" collapsed="false">
      <c r="BS64933" s="96" t="n">
        <f aca="false">BR64933-2.5</f>
        <v>-2.5</v>
      </c>
    </row>
    <row r="64934" customFormat="false" ht="12" hidden="false" customHeight="false" outlineLevel="0" collapsed="false">
      <c r="BS64934" s="96" t="n">
        <f aca="false">BR64934-2.5</f>
        <v>-2.5</v>
      </c>
    </row>
    <row r="64935" customFormat="false" ht="12" hidden="false" customHeight="false" outlineLevel="0" collapsed="false">
      <c r="BS64935" s="96" t="n">
        <f aca="false">BR64935-2.5</f>
        <v>-2.5</v>
      </c>
    </row>
    <row r="64936" customFormat="false" ht="12" hidden="false" customHeight="false" outlineLevel="0" collapsed="false">
      <c r="BS64936" s="96" t="n">
        <f aca="false">BR64936-2.5</f>
        <v>-2.5</v>
      </c>
    </row>
    <row r="64937" customFormat="false" ht="12" hidden="false" customHeight="false" outlineLevel="0" collapsed="false">
      <c r="BS64937" s="96" t="n">
        <f aca="false">BR64937-2.5</f>
        <v>-2.5</v>
      </c>
    </row>
    <row r="64938" customFormat="false" ht="12" hidden="false" customHeight="false" outlineLevel="0" collapsed="false">
      <c r="BS64938" s="96" t="n">
        <f aca="false">BR64938-2.5</f>
        <v>-2.5</v>
      </c>
    </row>
    <row r="64939" customFormat="false" ht="12" hidden="false" customHeight="false" outlineLevel="0" collapsed="false">
      <c r="BS64939" s="96" t="n">
        <f aca="false">BR64939-2.5</f>
        <v>-2.5</v>
      </c>
    </row>
    <row r="64940" customFormat="false" ht="12" hidden="false" customHeight="false" outlineLevel="0" collapsed="false">
      <c r="BS64940" s="96" t="n">
        <f aca="false">BR64940-2.5</f>
        <v>-2.5</v>
      </c>
    </row>
    <row r="64941" customFormat="false" ht="12" hidden="false" customHeight="false" outlineLevel="0" collapsed="false">
      <c r="BS64941" s="96" t="n">
        <f aca="false">BR64941-2.5</f>
        <v>-2.5</v>
      </c>
    </row>
    <row r="64942" customFormat="false" ht="12" hidden="false" customHeight="false" outlineLevel="0" collapsed="false">
      <c r="BS64942" s="96" t="n">
        <f aca="false">BR64942-2.5</f>
        <v>-2.5</v>
      </c>
    </row>
    <row r="64943" customFormat="false" ht="12" hidden="false" customHeight="false" outlineLevel="0" collapsed="false">
      <c r="BS64943" s="96" t="n">
        <f aca="false">BR64943-2.5</f>
        <v>-2.5</v>
      </c>
    </row>
    <row r="64944" customFormat="false" ht="12" hidden="false" customHeight="false" outlineLevel="0" collapsed="false">
      <c r="BS64944" s="96" t="n">
        <f aca="false">BR64944-2.5</f>
        <v>-2.5</v>
      </c>
    </row>
    <row r="64945" customFormat="false" ht="12" hidden="false" customHeight="false" outlineLevel="0" collapsed="false">
      <c r="BS64945" s="96" t="n">
        <f aca="false">BR64945-2.5</f>
        <v>-2.5</v>
      </c>
    </row>
    <row r="64946" customFormat="false" ht="12" hidden="false" customHeight="false" outlineLevel="0" collapsed="false">
      <c r="BS64946" s="96" t="n">
        <f aca="false">BR64946-2.5</f>
        <v>-2.5</v>
      </c>
    </row>
    <row r="64947" customFormat="false" ht="12" hidden="false" customHeight="false" outlineLevel="0" collapsed="false">
      <c r="BS64947" s="96" t="n">
        <f aca="false">BR64947-2.5</f>
        <v>-2.5</v>
      </c>
    </row>
    <row r="64948" customFormat="false" ht="12" hidden="false" customHeight="false" outlineLevel="0" collapsed="false">
      <c r="BS64948" s="96" t="n">
        <f aca="false">BR64948-2.5</f>
        <v>-2.5</v>
      </c>
    </row>
    <row r="64949" customFormat="false" ht="12" hidden="false" customHeight="false" outlineLevel="0" collapsed="false">
      <c r="BS64949" s="96" t="n">
        <f aca="false">BR64949-2.5</f>
        <v>-2.5</v>
      </c>
    </row>
    <row r="64950" customFormat="false" ht="12" hidden="false" customHeight="false" outlineLevel="0" collapsed="false">
      <c r="BS64950" s="96" t="n">
        <f aca="false">BR64950-2.5</f>
        <v>-2.5</v>
      </c>
    </row>
    <row r="64951" customFormat="false" ht="12" hidden="false" customHeight="false" outlineLevel="0" collapsed="false">
      <c r="BS64951" s="96" t="n">
        <f aca="false">BR64951-2.5</f>
        <v>-2.5</v>
      </c>
    </row>
    <row r="64952" customFormat="false" ht="12" hidden="false" customHeight="false" outlineLevel="0" collapsed="false">
      <c r="BS64952" s="96" t="n">
        <f aca="false">BR64952-2.5</f>
        <v>-2.5</v>
      </c>
    </row>
    <row r="64953" customFormat="false" ht="12" hidden="false" customHeight="false" outlineLevel="0" collapsed="false">
      <c r="BS64953" s="96" t="n">
        <f aca="false">BR64953-2.5</f>
        <v>-2.5</v>
      </c>
    </row>
    <row r="64954" customFormat="false" ht="12" hidden="false" customHeight="false" outlineLevel="0" collapsed="false">
      <c r="BS64954" s="96" t="n">
        <f aca="false">BR64954-2.5</f>
        <v>-2.5</v>
      </c>
    </row>
    <row r="64955" customFormat="false" ht="12" hidden="false" customHeight="false" outlineLevel="0" collapsed="false">
      <c r="BS64955" s="96" t="n">
        <f aca="false">BR64955-2.5</f>
        <v>-2.5</v>
      </c>
    </row>
    <row r="64956" customFormat="false" ht="12" hidden="false" customHeight="false" outlineLevel="0" collapsed="false">
      <c r="BS64956" s="96" t="n">
        <f aca="false">BR64956-2.5</f>
        <v>-2.5</v>
      </c>
    </row>
    <row r="64957" customFormat="false" ht="12" hidden="false" customHeight="false" outlineLevel="0" collapsed="false">
      <c r="BS64957" s="96" t="n">
        <f aca="false">BR64957-2.5</f>
        <v>-2.5</v>
      </c>
    </row>
    <row r="64958" customFormat="false" ht="12" hidden="false" customHeight="false" outlineLevel="0" collapsed="false">
      <c r="BS64958" s="96" t="n">
        <f aca="false">BR64958-2.5</f>
        <v>-2.5</v>
      </c>
    </row>
    <row r="64959" customFormat="false" ht="12" hidden="false" customHeight="false" outlineLevel="0" collapsed="false">
      <c r="BS64959" s="96" t="n">
        <f aca="false">BR64959-2.5</f>
        <v>-2.5</v>
      </c>
    </row>
    <row r="64960" customFormat="false" ht="12" hidden="false" customHeight="false" outlineLevel="0" collapsed="false">
      <c r="BS64960" s="96" t="n">
        <f aca="false">BR64960-2.5</f>
        <v>-2.5</v>
      </c>
    </row>
    <row r="64961" customFormat="false" ht="12" hidden="false" customHeight="false" outlineLevel="0" collapsed="false">
      <c r="BS64961" s="96" t="n">
        <f aca="false">BR64961-2.5</f>
        <v>-2.5</v>
      </c>
    </row>
    <row r="64962" customFormat="false" ht="12" hidden="false" customHeight="false" outlineLevel="0" collapsed="false">
      <c r="BS64962" s="96" t="n">
        <f aca="false">BR64962-2.5</f>
        <v>-2.5</v>
      </c>
    </row>
    <row r="64963" customFormat="false" ht="12" hidden="false" customHeight="false" outlineLevel="0" collapsed="false">
      <c r="BS64963" s="96" t="n">
        <f aca="false">BR64963-2.5</f>
        <v>-2.5</v>
      </c>
    </row>
    <row r="64964" customFormat="false" ht="12" hidden="false" customHeight="false" outlineLevel="0" collapsed="false">
      <c r="BS64964" s="96" t="n">
        <f aca="false">BR64964-2.5</f>
        <v>-2.5</v>
      </c>
    </row>
    <row r="64965" customFormat="false" ht="12" hidden="false" customHeight="false" outlineLevel="0" collapsed="false">
      <c r="BS64965" s="96" t="n">
        <f aca="false">BR64965-2.5</f>
        <v>-2.5</v>
      </c>
    </row>
    <row r="64966" customFormat="false" ht="12" hidden="false" customHeight="false" outlineLevel="0" collapsed="false">
      <c r="BS64966" s="96" t="n">
        <f aca="false">BR64966-2.5</f>
        <v>-2.5</v>
      </c>
    </row>
    <row r="64967" customFormat="false" ht="12" hidden="false" customHeight="false" outlineLevel="0" collapsed="false">
      <c r="BS64967" s="96" t="n">
        <f aca="false">BR64967-2.5</f>
        <v>-2.5</v>
      </c>
    </row>
    <row r="64968" customFormat="false" ht="12" hidden="false" customHeight="false" outlineLevel="0" collapsed="false">
      <c r="BS64968" s="96" t="n">
        <f aca="false">BR64968-2.5</f>
        <v>-2.5</v>
      </c>
    </row>
    <row r="64969" customFormat="false" ht="12" hidden="false" customHeight="false" outlineLevel="0" collapsed="false">
      <c r="BS64969" s="96" t="n">
        <f aca="false">BR64969-2.5</f>
        <v>-2.5</v>
      </c>
    </row>
    <row r="64970" customFormat="false" ht="12" hidden="false" customHeight="false" outlineLevel="0" collapsed="false">
      <c r="BS64970" s="96" t="n">
        <f aca="false">BR64970-2.5</f>
        <v>-2.5</v>
      </c>
    </row>
    <row r="64971" customFormat="false" ht="12" hidden="false" customHeight="false" outlineLevel="0" collapsed="false">
      <c r="BS64971" s="96" t="n">
        <f aca="false">BR64971-2.5</f>
        <v>-2.5</v>
      </c>
    </row>
    <row r="64972" customFormat="false" ht="12" hidden="false" customHeight="false" outlineLevel="0" collapsed="false">
      <c r="BS64972" s="96" t="n">
        <f aca="false">BR64972-2.5</f>
        <v>-2.5</v>
      </c>
    </row>
    <row r="64973" customFormat="false" ht="12" hidden="false" customHeight="false" outlineLevel="0" collapsed="false">
      <c r="BS64973" s="96" t="n">
        <f aca="false">BR64973-2.5</f>
        <v>-2.5</v>
      </c>
    </row>
    <row r="64974" customFormat="false" ht="12" hidden="false" customHeight="false" outlineLevel="0" collapsed="false">
      <c r="BS64974" s="96" t="n">
        <f aca="false">BR64974-2.5</f>
        <v>-2.5</v>
      </c>
    </row>
    <row r="64975" customFormat="false" ht="12" hidden="false" customHeight="false" outlineLevel="0" collapsed="false">
      <c r="BS64975" s="96" t="n">
        <f aca="false">BR64975-2.5</f>
        <v>-2.5</v>
      </c>
    </row>
    <row r="64976" customFormat="false" ht="12" hidden="false" customHeight="false" outlineLevel="0" collapsed="false">
      <c r="BS64976" s="96" t="n">
        <f aca="false">BR64976-2.5</f>
        <v>-2.5</v>
      </c>
    </row>
    <row r="64977" customFormat="false" ht="12" hidden="false" customHeight="false" outlineLevel="0" collapsed="false">
      <c r="BS64977" s="96" t="n">
        <f aca="false">BR64977-2.5</f>
        <v>-2.5</v>
      </c>
    </row>
    <row r="64978" customFormat="false" ht="12" hidden="false" customHeight="false" outlineLevel="0" collapsed="false">
      <c r="BS64978" s="96" t="n">
        <f aca="false">BR64978-2.5</f>
        <v>-2.5</v>
      </c>
    </row>
    <row r="64979" customFormat="false" ht="12" hidden="false" customHeight="false" outlineLevel="0" collapsed="false">
      <c r="BS64979" s="96" t="n">
        <f aca="false">BR64979-2.5</f>
        <v>-2.5</v>
      </c>
    </row>
    <row r="64980" customFormat="false" ht="12" hidden="false" customHeight="false" outlineLevel="0" collapsed="false">
      <c r="BS64980" s="96" t="n">
        <f aca="false">BR64980-2.5</f>
        <v>-2.5</v>
      </c>
    </row>
    <row r="64981" customFormat="false" ht="12" hidden="false" customHeight="false" outlineLevel="0" collapsed="false">
      <c r="BS64981" s="96" t="n">
        <f aca="false">BR64981-2.5</f>
        <v>-2.5</v>
      </c>
    </row>
    <row r="64982" customFormat="false" ht="12" hidden="false" customHeight="false" outlineLevel="0" collapsed="false">
      <c r="BS64982" s="96" t="n">
        <f aca="false">BR64982-2.5</f>
        <v>-2.5</v>
      </c>
    </row>
    <row r="64983" customFormat="false" ht="12" hidden="false" customHeight="false" outlineLevel="0" collapsed="false">
      <c r="BS64983" s="96" t="n">
        <f aca="false">BR64983-2.5</f>
        <v>-2.5</v>
      </c>
    </row>
    <row r="64984" customFormat="false" ht="12" hidden="false" customHeight="false" outlineLevel="0" collapsed="false">
      <c r="BS64984" s="96" t="n">
        <f aca="false">BR64984-2.5</f>
        <v>-2.5</v>
      </c>
    </row>
    <row r="64985" customFormat="false" ht="12" hidden="false" customHeight="false" outlineLevel="0" collapsed="false">
      <c r="BS64985" s="96" t="n">
        <f aca="false">BR64985-2.5</f>
        <v>-2.5</v>
      </c>
    </row>
    <row r="64986" customFormat="false" ht="12" hidden="false" customHeight="false" outlineLevel="0" collapsed="false">
      <c r="BS64986" s="96" t="n">
        <f aca="false">BR64986-2.5</f>
        <v>-2.5</v>
      </c>
    </row>
    <row r="64987" customFormat="false" ht="12" hidden="false" customHeight="false" outlineLevel="0" collapsed="false">
      <c r="BS64987" s="96" t="n">
        <f aca="false">BR64987-2.5</f>
        <v>-2.5</v>
      </c>
    </row>
    <row r="64988" customFormat="false" ht="12" hidden="false" customHeight="false" outlineLevel="0" collapsed="false">
      <c r="BS64988" s="96" t="n">
        <f aca="false">BR64988-2.5</f>
        <v>-2.5</v>
      </c>
    </row>
    <row r="64989" customFormat="false" ht="12" hidden="false" customHeight="false" outlineLevel="0" collapsed="false">
      <c r="BS64989" s="96" t="n">
        <f aca="false">BR64989-2.5</f>
        <v>-2.5</v>
      </c>
    </row>
    <row r="64990" customFormat="false" ht="12" hidden="false" customHeight="false" outlineLevel="0" collapsed="false">
      <c r="BS64990" s="96" t="n">
        <f aca="false">BR64990-2.5</f>
        <v>-2.5</v>
      </c>
    </row>
    <row r="64991" customFormat="false" ht="12" hidden="false" customHeight="false" outlineLevel="0" collapsed="false">
      <c r="BS64991" s="96" t="n">
        <f aca="false">BR64991-2.5</f>
        <v>-2.5</v>
      </c>
    </row>
    <row r="64992" customFormat="false" ht="12" hidden="false" customHeight="false" outlineLevel="0" collapsed="false">
      <c r="BS64992" s="96" t="n">
        <f aca="false">BR64992-2.5</f>
        <v>-2.5</v>
      </c>
    </row>
    <row r="64993" customFormat="false" ht="12" hidden="false" customHeight="false" outlineLevel="0" collapsed="false">
      <c r="BS64993" s="96" t="n">
        <f aca="false">BR64993-2.5</f>
        <v>-2.5</v>
      </c>
    </row>
    <row r="64994" customFormat="false" ht="12" hidden="false" customHeight="false" outlineLevel="0" collapsed="false">
      <c r="BS64994" s="96" t="n">
        <f aca="false">BR64994-2.5</f>
        <v>-2.5</v>
      </c>
    </row>
    <row r="64995" customFormat="false" ht="12" hidden="false" customHeight="false" outlineLevel="0" collapsed="false">
      <c r="BS64995" s="96" t="n">
        <f aca="false">BR64995-2.5</f>
        <v>-2.5</v>
      </c>
    </row>
    <row r="64996" customFormat="false" ht="12" hidden="false" customHeight="false" outlineLevel="0" collapsed="false">
      <c r="BS64996" s="96" t="n">
        <f aca="false">BR64996-2.5</f>
        <v>-2.5</v>
      </c>
    </row>
    <row r="64997" customFormat="false" ht="12" hidden="false" customHeight="false" outlineLevel="0" collapsed="false">
      <c r="BS64997" s="96" t="n">
        <f aca="false">BR64997-2.5</f>
        <v>-2.5</v>
      </c>
    </row>
    <row r="64998" customFormat="false" ht="12" hidden="false" customHeight="false" outlineLevel="0" collapsed="false">
      <c r="BS64998" s="96" t="n">
        <f aca="false">BR64998-2.5</f>
        <v>-2.5</v>
      </c>
    </row>
    <row r="64999" customFormat="false" ht="12" hidden="false" customHeight="false" outlineLevel="0" collapsed="false">
      <c r="BS64999" s="96" t="n">
        <f aca="false">BR64999-2.5</f>
        <v>-2.5</v>
      </c>
    </row>
    <row r="65000" customFormat="false" ht="12" hidden="false" customHeight="false" outlineLevel="0" collapsed="false">
      <c r="BS65000" s="96" t="n">
        <f aca="false">BR65000-2.5</f>
        <v>-2.5</v>
      </c>
    </row>
    <row r="65001" customFormat="false" ht="12" hidden="false" customHeight="false" outlineLevel="0" collapsed="false">
      <c r="BS65001" s="96" t="n">
        <f aca="false">BR65001-2.5</f>
        <v>-2.5</v>
      </c>
    </row>
    <row r="65002" customFormat="false" ht="12" hidden="false" customHeight="false" outlineLevel="0" collapsed="false">
      <c r="BS65002" s="96" t="n">
        <f aca="false">BR65002-2.5</f>
        <v>-2.5</v>
      </c>
    </row>
    <row r="65003" customFormat="false" ht="12" hidden="false" customHeight="false" outlineLevel="0" collapsed="false">
      <c r="BS65003" s="96" t="n">
        <f aca="false">BR65003-2.5</f>
        <v>-2.5</v>
      </c>
    </row>
    <row r="65004" customFormat="false" ht="12" hidden="false" customHeight="false" outlineLevel="0" collapsed="false">
      <c r="BS65004" s="96" t="n">
        <f aca="false">BR65004-2.5</f>
        <v>-2.5</v>
      </c>
    </row>
    <row r="65005" customFormat="false" ht="12" hidden="false" customHeight="false" outlineLevel="0" collapsed="false">
      <c r="BS65005" s="96" t="n">
        <f aca="false">BR65005-2.5</f>
        <v>-2.5</v>
      </c>
    </row>
    <row r="65006" customFormat="false" ht="12" hidden="false" customHeight="false" outlineLevel="0" collapsed="false">
      <c r="BS65006" s="96" t="n">
        <f aca="false">BR65006-2.5</f>
        <v>-2.5</v>
      </c>
    </row>
    <row r="65007" customFormat="false" ht="12" hidden="false" customHeight="false" outlineLevel="0" collapsed="false">
      <c r="BS65007" s="96" t="n">
        <f aca="false">BR65007-2.5</f>
        <v>-2.5</v>
      </c>
    </row>
    <row r="65008" customFormat="false" ht="12" hidden="false" customHeight="false" outlineLevel="0" collapsed="false">
      <c r="BS65008" s="96" t="n">
        <f aca="false">BR65008-2.5</f>
        <v>-2.5</v>
      </c>
    </row>
    <row r="65009" customFormat="false" ht="12" hidden="false" customHeight="false" outlineLevel="0" collapsed="false">
      <c r="BS65009" s="96" t="n">
        <f aca="false">BR65009-2.5</f>
        <v>-2.5</v>
      </c>
    </row>
    <row r="65010" customFormat="false" ht="12" hidden="false" customHeight="false" outlineLevel="0" collapsed="false">
      <c r="BS65010" s="96" t="n">
        <f aca="false">BR65010-2.5</f>
        <v>-2.5</v>
      </c>
    </row>
    <row r="65011" customFormat="false" ht="12" hidden="false" customHeight="false" outlineLevel="0" collapsed="false">
      <c r="BS65011" s="96" t="n">
        <f aca="false">BR65011-2.5</f>
        <v>-2.5</v>
      </c>
    </row>
    <row r="65012" customFormat="false" ht="12" hidden="false" customHeight="false" outlineLevel="0" collapsed="false">
      <c r="BS65012" s="96" t="n">
        <f aca="false">BR65012-2.5</f>
        <v>-2.5</v>
      </c>
    </row>
    <row r="65013" customFormat="false" ht="12" hidden="false" customHeight="false" outlineLevel="0" collapsed="false">
      <c r="BS65013" s="96" t="n">
        <f aca="false">BR65013-2.5</f>
        <v>-2.5</v>
      </c>
    </row>
    <row r="65014" customFormat="false" ht="12" hidden="false" customHeight="false" outlineLevel="0" collapsed="false">
      <c r="BS65014" s="96" t="n">
        <f aca="false">BR65014-2.5</f>
        <v>-2.5</v>
      </c>
    </row>
    <row r="65015" customFormat="false" ht="12" hidden="false" customHeight="false" outlineLevel="0" collapsed="false">
      <c r="BS65015" s="96" t="n">
        <f aca="false">BR65015-2.5</f>
        <v>-2.5</v>
      </c>
    </row>
    <row r="65016" customFormat="false" ht="12" hidden="false" customHeight="false" outlineLevel="0" collapsed="false">
      <c r="BS65016" s="96" t="n">
        <f aca="false">BR65016-2.5</f>
        <v>-2.5</v>
      </c>
    </row>
    <row r="65017" customFormat="false" ht="12" hidden="false" customHeight="false" outlineLevel="0" collapsed="false">
      <c r="BS65017" s="96" t="n">
        <f aca="false">BR65017-2.5</f>
        <v>-2.5</v>
      </c>
    </row>
    <row r="65018" customFormat="false" ht="12" hidden="false" customHeight="false" outlineLevel="0" collapsed="false">
      <c r="BS65018" s="96" t="n">
        <f aca="false">BR65018-2.5</f>
        <v>-2.5</v>
      </c>
    </row>
    <row r="65019" customFormat="false" ht="12" hidden="false" customHeight="false" outlineLevel="0" collapsed="false">
      <c r="BS65019" s="96" t="n">
        <f aca="false">BR65019-2.5</f>
        <v>-2.5</v>
      </c>
    </row>
    <row r="65020" customFormat="false" ht="12" hidden="false" customHeight="false" outlineLevel="0" collapsed="false">
      <c r="BS65020" s="96" t="n">
        <f aca="false">BR65020-2.5</f>
        <v>-2.5</v>
      </c>
    </row>
    <row r="65021" customFormat="false" ht="12" hidden="false" customHeight="false" outlineLevel="0" collapsed="false">
      <c r="BS65021" s="96" t="n">
        <f aca="false">BR65021-2.5</f>
        <v>-2.5</v>
      </c>
    </row>
    <row r="65022" customFormat="false" ht="12" hidden="false" customHeight="false" outlineLevel="0" collapsed="false">
      <c r="BS65022" s="96" t="n">
        <f aca="false">BR65022-2.5</f>
        <v>-2.5</v>
      </c>
    </row>
    <row r="65023" customFormat="false" ht="12" hidden="false" customHeight="false" outlineLevel="0" collapsed="false">
      <c r="BS65023" s="96" t="n">
        <f aca="false">BR65023-2.5</f>
        <v>-2.5</v>
      </c>
    </row>
    <row r="65024" customFormat="false" ht="12" hidden="false" customHeight="false" outlineLevel="0" collapsed="false">
      <c r="BS65024" s="96" t="n">
        <f aca="false">BR65024-2.5</f>
        <v>-2.5</v>
      </c>
    </row>
    <row r="65025" customFormat="false" ht="12" hidden="false" customHeight="false" outlineLevel="0" collapsed="false">
      <c r="BS65025" s="96" t="n">
        <f aca="false">BR65025-2.5</f>
        <v>-2.5</v>
      </c>
    </row>
    <row r="65026" customFormat="false" ht="12" hidden="false" customHeight="false" outlineLevel="0" collapsed="false">
      <c r="BS65026" s="96" t="n">
        <f aca="false">BR65026-2.5</f>
        <v>-2.5</v>
      </c>
    </row>
    <row r="65027" customFormat="false" ht="12" hidden="false" customHeight="false" outlineLevel="0" collapsed="false">
      <c r="BS65027" s="96" t="n">
        <f aca="false">BR65027-2.5</f>
        <v>-2.5</v>
      </c>
    </row>
    <row r="65028" customFormat="false" ht="12" hidden="false" customHeight="false" outlineLevel="0" collapsed="false">
      <c r="BS65028" s="96" t="n">
        <f aca="false">BR65028-2.5</f>
        <v>-2.5</v>
      </c>
    </row>
    <row r="65029" customFormat="false" ht="12" hidden="false" customHeight="false" outlineLevel="0" collapsed="false">
      <c r="BS65029" s="96" t="n">
        <f aca="false">BR65029-2.5</f>
        <v>-2.5</v>
      </c>
    </row>
    <row r="65030" customFormat="false" ht="12" hidden="false" customHeight="false" outlineLevel="0" collapsed="false">
      <c r="BS65030" s="96" t="n">
        <f aca="false">BR65030-2.5</f>
        <v>-2.5</v>
      </c>
    </row>
    <row r="65031" customFormat="false" ht="12" hidden="false" customHeight="false" outlineLevel="0" collapsed="false">
      <c r="BS65031" s="96" t="n">
        <f aca="false">BR65031-2.5</f>
        <v>-2.5</v>
      </c>
    </row>
    <row r="65032" customFormat="false" ht="12" hidden="false" customHeight="false" outlineLevel="0" collapsed="false">
      <c r="BS65032" s="96" t="n">
        <f aca="false">BR65032-2.5</f>
        <v>-2.5</v>
      </c>
    </row>
    <row r="65033" customFormat="false" ht="12" hidden="false" customHeight="false" outlineLevel="0" collapsed="false">
      <c r="BS65033" s="96" t="n">
        <f aca="false">BR65033-2.5</f>
        <v>-2.5</v>
      </c>
    </row>
    <row r="65034" customFormat="false" ht="12" hidden="false" customHeight="false" outlineLevel="0" collapsed="false">
      <c r="BS65034" s="96" t="n">
        <f aca="false">BR65034-2.5</f>
        <v>-2.5</v>
      </c>
    </row>
    <row r="65035" customFormat="false" ht="12" hidden="false" customHeight="false" outlineLevel="0" collapsed="false">
      <c r="BS65035" s="96" t="n">
        <f aca="false">BR65035-2.5</f>
        <v>-2.5</v>
      </c>
    </row>
    <row r="65036" customFormat="false" ht="12" hidden="false" customHeight="false" outlineLevel="0" collapsed="false">
      <c r="BS65036" s="96" t="n">
        <f aca="false">BR65036-2.5</f>
        <v>-2.5</v>
      </c>
    </row>
    <row r="65037" customFormat="false" ht="12" hidden="false" customHeight="false" outlineLevel="0" collapsed="false">
      <c r="BS65037" s="96" t="n">
        <f aca="false">BR65037-2.5</f>
        <v>-2.5</v>
      </c>
    </row>
    <row r="65038" customFormat="false" ht="12" hidden="false" customHeight="false" outlineLevel="0" collapsed="false">
      <c r="BS65038" s="96" t="n">
        <f aca="false">BR65038-2.5</f>
        <v>-2.5</v>
      </c>
    </row>
    <row r="65039" customFormat="false" ht="12" hidden="false" customHeight="false" outlineLevel="0" collapsed="false">
      <c r="BS65039" s="96" t="n">
        <f aca="false">BR65039-2.5</f>
        <v>-2.5</v>
      </c>
    </row>
    <row r="65040" customFormat="false" ht="12" hidden="false" customHeight="false" outlineLevel="0" collapsed="false">
      <c r="BS65040" s="96" t="n">
        <f aca="false">BR65040-2.5</f>
        <v>-2.5</v>
      </c>
    </row>
    <row r="65041" customFormat="false" ht="12" hidden="false" customHeight="false" outlineLevel="0" collapsed="false">
      <c r="BS65041" s="96" t="n">
        <f aca="false">BR65041-2.5</f>
        <v>-2.5</v>
      </c>
    </row>
    <row r="65042" customFormat="false" ht="12" hidden="false" customHeight="false" outlineLevel="0" collapsed="false">
      <c r="BS65042" s="96" t="n">
        <f aca="false">BR65042-2.5</f>
        <v>-2.5</v>
      </c>
    </row>
    <row r="65043" customFormat="false" ht="12" hidden="false" customHeight="false" outlineLevel="0" collapsed="false">
      <c r="BS65043" s="96" t="n">
        <f aca="false">BR65043-2.5</f>
        <v>-2.5</v>
      </c>
    </row>
    <row r="65044" customFormat="false" ht="12" hidden="false" customHeight="false" outlineLevel="0" collapsed="false">
      <c r="BS65044" s="96" t="n">
        <f aca="false">BR65044-2.5</f>
        <v>-2.5</v>
      </c>
    </row>
    <row r="65045" customFormat="false" ht="12" hidden="false" customHeight="false" outlineLevel="0" collapsed="false">
      <c r="BS65045" s="96" t="n">
        <f aca="false">BR65045-2.5</f>
        <v>-2.5</v>
      </c>
    </row>
    <row r="65046" customFormat="false" ht="12" hidden="false" customHeight="false" outlineLevel="0" collapsed="false">
      <c r="BS65046" s="96" t="n">
        <f aca="false">BR65046-2.5</f>
        <v>-2.5</v>
      </c>
    </row>
    <row r="65047" customFormat="false" ht="12" hidden="false" customHeight="false" outlineLevel="0" collapsed="false">
      <c r="BS65047" s="96" t="n">
        <f aca="false">BR65047-2.5</f>
        <v>-2.5</v>
      </c>
    </row>
    <row r="65048" customFormat="false" ht="12" hidden="false" customHeight="false" outlineLevel="0" collapsed="false">
      <c r="BS65048" s="96" t="n">
        <f aca="false">BR65048-2.5</f>
        <v>-2.5</v>
      </c>
    </row>
    <row r="65049" customFormat="false" ht="12" hidden="false" customHeight="false" outlineLevel="0" collapsed="false">
      <c r="BS65049" s="96" t="n">
        <f aca="false">BR65049-2.5</f>
        <v>-2.5</v>
      </c>
    </row>
    <row r="65050" customFormat="false" ht="12" hidden="false" customHeight="false" outlineLevel="0" collapsed="false">
      <c r="BS65050" s="96" t="n">
        <f aca="false">BR65050-2.5</f>
        <v>-2.5</v>
      </c>
    </row>
    <row r="65051" customFormat="false" ht="12" hidden="false" customHeight="false" outlineLevel="0" collapsed="false">
      <c r="BS65051" s="96" t="n">
        <f aca="false">BR65051-2.5</f>
        <v>-2.5</v>
      </c>
    </row>
    <row r="65052" customFormat="false" ht="12" hidden="false" customHeight="false" outlineLevel="0" collapsed="false">
      <c r="BS65052" s="96" t="n">
        <f aca="false">BR65052-2.5</f>
        <v>-2.5</v>
      </c>
    </row>
    <row r="65053" customFormat="false" ht="12" hidden="false" customHeight="false" outlineLevel="0" collapsed="false">
      <c r="BS65053" s="96" t="n">
        <f aca="false">BR65053-2.5</f>
        <v>-2.5</v>
      </c>
    </row>
    <row r="65054" customFormat="false" ht="12" hidden="false" customHeight="false" outlineLevel="0" collapsed="false">
      <c r="BS65054" s="96" t="n">
        <f aca="false">BR65054-2.5</f>
        <v>-2.5</v>
      </c>
    </row>
    <row r="65055" customFormat="false" ht="12" hidden="false" customHeight="false" outlineLevel="0" collapsed="false">
      <c r="BS65055" s="96" t="n">
        <f aca="false">BR65055-2.5</f>
        <v>-2.5</v>
      </c>
    </row>
    <row r="65056" customFormat="false" ht="12" hidden="false" customHeight="false" outlineLevel="0" collapsed="false">
      <c r="BS65056" s="96" t="n">
        <f aca="false">BR65056-2.5</f>
        <v>-2.5</v>
      </c>
    </row>
    <row r="65057" customFormat="false" ht="12" hidden="false" customHeight="false" outlineLevel="0" collapsed="false">
      <c r="BS65057" s="96" t="n">
        <f aca="false">BR65057-2.5</f>
        <v>-2.5</v>
      </c>
    </row>
    <row r="65058" customFormat="false" ht="12" hidden="false" customHeight="false" outlineLevel="0" collapsed="false">
      <c r="BS65058" s="96" t="n">
        <f aca="false">BR65058-2.5</f>
        <v>-2.5</v>
      </c>
    </row>
    <row r="65059" customFormat="false" ht="12" hidden="false" customHeight="false" outlineLevel="0" collapsed="false">
      <c r="BS65059" s="96" t="n">
        <f aca="false">BR65059-2.5</f>
        <v>-2.5</v>
      </c>
    </row>
    <row r="65060" customFormat="false" ht="12" hidden="false" customHeight="false" outlineLevel="0" collapsed="false">
      <c r="BS65060" s="96" t="n">
        <f aca="false">BR65060-2.5</f>
        <v>-2.5</v>
      </c>
    </row>
    <row r="65061" customFormat="false" ht="12" hidden="false" customHeight="false" outlineLevel="0" collapsed="false">
      <c r="BS65061" s="96" t="n">
        <f aca="false">BR65061-2.5</f>
        <v>-2.5</v>
      </c>
    </row>
    <row r="65062" customFormat="false" ht="12" hidden="false" customHeight="false" outlineLevel="0" collapsed="false">
      <c r="BS65062" s="96" t="n">
        <f aca="false">BR65062-2.5</f>
        <v>-2.5</v>
      </c>
    </row>
    <row r="65063" customFormat="false" ht="12" hidden="false" customHeight="false" outlineLevel="0" collapsed="false">
      <c r="BS65063" s="96" t="n">
        <f aca="false">BR65063-2.5</f>
        <v>-2.5</v>
      </c>
    </row>
    <row r="65064" customFormat="false" ht="12" hidden="false" customHeight="false" outlineLevel="0" collapsed="false">
      <c r="BS65064" s="96" t="n">
        <f aca="false">BR65064-2.5</f>
        <v>-2.5</v>
      </c>
    </row>
    <row r="65065" customFormat="false" ht="12" hidden="false" customHeight="false" outlineLevel="0" collapsed="false">
      <c r="BS65065" s="96" t="n">
        <f aca="false">BR65065-2.5</f>
        <v>-2.5</v>
      </c>
    </row>
    <row r="65066" customFormat="false" ht="12" hidden="false" customHeight="false" outlineLevel="0" collapsed="false">
      <c r="BS65066" s="96" t="n">
        <f aca="false">BR65066-2.5</f>
        <v>-2.5</v>
      </c>
    </row>
    <row r="65067" customFormat="false" ht="12" hidden="false" customHeight="false" outlineLevel="0" collapsed="false">
      <c r="BS65067" s="96" t="n">
        <f aca="false">BR65067-2.5</f>
        <v>-2.5</v>
      </c>
    </row>
    <row r="65068" customFormat="false" ht="12" hidden="false" customHeight="false" outlineLevel="0" collapsed="false">
      <c r="BS65068" s="96" t="n">
        <f aca="false">BR65068-2.5</f>
        <v>-2.5</v>
      </c>
    </row>
    <row r="65069" customFormat="false" ht="12" hidden="false" customHeight="false" outlineLevel="0" collapsed="false">
      <c r="BS65069" s="96" t="n">
        <f aca="false">BR65069-2.5</f>
        <v>-2.5</v>
      </c>
    </row>
    <row r="65070" customFormat="false" ht="12" hidden="false" customHeight="false" outlineLevel="0" collapsed="false">
      <c r="BS65070" s="96" t="n">
        <f aca="false">BR65070-2.5</f>
        <v>-2.5</v>
      </c>
    </row>
    <row r="65071" customFormat="false" ht="12" hidden="false" customHeight="false" outlineLevel="0" collapsed="false">
      <c r="BS65071" s="96" t="n">
        <f aca="false">BR65071-2.5</f>
        <v>-2.5</v>
      </c>
    </row>
    <row r="65072" customFormat="false" ht="12" hidden="false" customHeight="false" outlineLevel="0" collapsed="false">
      <c r="BS65072" s="96" t="n">
        <f aca="false">BR65072-2.5</f>
        <v>-2.5</v>
      </c>
    </row>
    <row r="65073" customFormat="false" ht="12" hidden="false" customHeight="false" outlineLevel="0" collapsed="false">
      <c r="BS65073" s="96" t="n">
        <f aca="false">BR65073-2.5</f>
        <v>-2.5</v>
      </c>
    </row>
    <row r="65074" customFormat="false" ht="12" hidden="false" customHeight="false" outlineLevel="0" collapsed="false">
      <c r="BS65074" s="96" t="n">
        <f aca="false">BR65074-2.5</f>
        <v>-2.5</v>
      </c>
    </row>
    <row r="65075" customFormat="false" ht="12" hidden="false" customHeight="false" outlineLevel="0" collapsed="false">
      <c r="BS65075" s="96" t="n">
        <f aca="false">BR65075-2.5</f>
        <v>-2.5</v>
      </c>
    </row>
    <row r="65076" customFormat="false" ht="12" hidden="false" customHeight="false" outlineLevel="0" collapsed="false">
      <c r="BS65076" s="96" t="n">
        <f aca="false">BR65076-2.5</f>
        <v>-2.5</v>
      </c>
    </row>
    <row r="65077" customFormat="false" ht="12" hidden="false" customHeight="false" outlineLevel="0" collapsed="false">
      <c r="BS65077" s="96" t="n">
        <f aca="false">BR65077-2.5</f>
        <v>-2.5</v>
      </c>
    </row>
    <row r="65078" customFormat="false" ht="12" hidden="false" customHeight="false" outlineLevel="0" collapsed="false">
      <c r="BS65078" s="96" t="n">
        <f aca="false">BR65078-2.5</f>
        <v>-2.5</v>
      </c>
    </row>
    <row r="65079" customFormat="false" ht="12" hidden="false" customHeight="false" outlineLevel="0" collapsed="false">
      <c r="BS65079" s="96" t="n">
        <f aca="false">BR65079-2.5</f>
        <v>-2.5</v>
      </c>
    </row>
    <row r="65080" customFormat="false" ht="12" hidden="false" customHeight="false" outlineLevel="0" collapsed="false">
      <c r="BS65080" s="96" t="n">
        <f aca="false">BR65080-2.5</f>
        <v>-2.5</v>
      </c>
    </row>
    <row r="65081" customFormat="false" ht="12" hidden="false" customHeight="false" outlineLevel="0" collapsed="false">
      <c r="BS65081" s="96" t="n">
        <f aca="false">BR65081-2.5</f>
        <v>-2.5</v>
      </c>
    </row>
    <row r="65082" customFormat="false" ht="12" hidden="false" customHeight="false" outlineLevel="0" collapsed="false">
      <c r="BS65082" s="96" t="n">
        <f aca="false">BR65082-2.5</f>
        <v>-2.5</v>
      </c>
    </row>
    <row r="65083" customFormat="false" ht="12" hidden="false" customHeight="false" outlineLevel="0" collapsed="false">
      <c r="BS65083" s="96" t="n">
        <f aca="false">BR65083-2.5</f>
        <v>-2.5</v>
      </c>
    </row>
    <row r="65084" customFormat="false" ht="12" hidden="false" customHeight="false" outlineLevel="0" collapsed="false">
      <c r="BS65084" s="96" t="n">
        <f aca="false">BR65084-2.5</f>
        <v>-2.5</v>
      </c>
    </row>
    <row r="65085" customFormat="false" ht="12" hidden="false" customHeight="false" outlineLevel="0" collapsed="false">
      <c r="BS65085" s="96" t="n">
        <f aca="false">BR65085-2.5</f>
        <v>-2.5</v>
      </c>
    </row>
    <row r="65086" customFormat="false" ht="12" hidden="false" customHeight="false" outlineLevel="0" collapsed="false">
      <c r="BS65086" s="96" t="n">
        <f aca="false">BR65086-2.5</f>
        <v>-2.5</v>
      </c>
    </row>
    <row r="65087" customFormat="false" ht="12" hidden="false" customHeight="false" outlineLevel="0" collapsed="false">
      <c r="BS65087" s="96" t="n">
        <f aca="false">BR65087-2.5</f>
        <v>-2.5</v>
      </c>
    </row>
    <row r="65088" customFormat="false" ht="12" hidden="false" customHeight="false" outlineLevel="0" collapsed="false">
      <c r="BS65088" s="96" t="n">
        <f aca="false">BR65088-2.5</f>
        <v>-2.5</v>
      </c>
    </row>
    <row r="65089" customFormat="false" ht="12" hidden="false" customHeight="false" outlineLevel="0" collapsed="false">
      <c r="BS65089" s="96" t="n">
        <f aca="false">BR65089-2.5</f>
        <v>-2.5</v>
      </c>
    </row>
    <row r="65090" customFormat="false" ht="12" hidden="false" customHeight="false" outlineLevel="0" collapsed="false">
      <c r="BS65090" s="96" t="n">
        <f aca="false">BR65090-2.5</f>
        <v>-2.5</v>
      </c>
    </row>
    <row r="65091" customFormat="false" ht="12" hidden="false" customHeight="false" outlineLevel="0" collapsed="false">
      <c r="BS65091" s="96" t="n">
        <f aca="false">BR65091-2.5</f>
        <v>-2.5</v>
      </c>
    </row>
    <row r="65092" customFormat="false" ht="12" hidden="false" customHeight="false" outlineLevel="0" collapsed="false">
      <c r="BS65092" s="96" t="n">
        <f aca="false">BR65092-2.5</f>
        <v>-2.5</v>
      </c>
    </row>
    <row r="65093" customFormat="false" ht="12" hidden="false" customHeight="false" outlineLevel="0" collapsed="false">
      <c r="BS65093" s="96" t="n">
        <f aca="false">BR65093-2.5</f>
        <v>-2.5</v>
      </c>
    </row>
    <row r="65094" customFormat="false" ht="12" hidden="false" customHeight="false" outlineLevel="0" collapsed="false">
      <c r="BS65094" s="96" t="n">
        <f aca="false">BR65094-2.5</f>
        <v>-2.5</v>
      </c>
    </row>
    <row r="65095" customFormat="false" ht="12" hidden="false" customHeight="false" outlineLevel="0" collapsed="false">
      <c r="BS65095" s="96" t="n">
        <f aca="false">BR65095-2.5</f>
        <v>-2.5</v>
      </c>
    </row>
    <row r="65096" customFormat="false" ht="12" hidden="false" customHeight="false" outlineLevel="0" collapsed="false">
      <c r="BS65096" s="96" t="n">
        <f aca="false">BR65096-2.5</f>
        <v>-2.5</v>
      </c>
    </row>
    <row r="65097" customFormat="false" ht="12" hidden="false" customHeight="false" outlineLevel="0" collapsed="false">
      <c r="BS65097" s="96" t="n">
        <f aca="false">BR65097-2.5</f>
        <v>-2.5</v>
      </c>
    </row>
    <row r="65098" customFormat="false" ht="12" hidden="false" customHeight="false" outlineLevel="0" collapsed="false">
      <c r="BS65098" s="96" t="n">
        <f aca="false">BR65098-2.5</f>
        <v>-2.5</v>
      </c>
    </row>
    <row r="65099" customFormat="false" ht="12" hidden="false" customHeight="false" outlineLevel="0" collapsed="false">
      <c r="BS65099" s="96" t="n">
        <f aca="false">BR65099-2.5</f>
        <v>-2.5</v>
      </c>
    </row>
    <row r="65100" customFormat="false" ht="12" hidden="false" customHeight="false" outlineLevel="0" collapsed="false">
      <c r="BS65100" s="96" t="n">
        <f aca="false">BR65100-2.5</f>
        <v>-2.5</v>
      </c>
    </row>
    <row r="65101" customFormat="false" ht="12" hidden="false" customHeight="false" outlineLevel="0" collapsed="false">
      <c r="BS65101" s="96" t="n">
        <f aca="false">BR65101-2.5</f>
        <v>-2.5</v>
      </c>
    </row>
    <row r="65102" customFormat="false" ht="12" hidden="false" customHeight="false" outlineLevel="0" collapsed="false">
      <c r="BS65102" s="96" t="n">
        <f aca="false">BR65102-2.5</f>
        <v>-2.5</v>
      </c>
    </row>
    <row r="65103" customFormat="false" ht="12" hidden="false" customHeight="false" outlineLevel="0" collapsed="false">
      <c r="BS65103" s="96" t="n">
        <f aca="false">BR65103-2.5</f>
        <v>-2.5</v>
      </c>
    </row>
    <row r="65104" customFormat="false" ht="12" hidden="false" customHeight="false" outlineLevel="0" collapsed="false">
      <c r="BS65104" s="96" t="n">
        <f aca="false">BR65104-2.5</f>
        <v>-2.5</v>
      </c>
    </row>
    <row r="65105" customFormat="false" ht="12" hidden="false" customHeight="false" outlineLevel="0" collapsed="false">
      <c r="BS65105" s="96" t="n">
        <f aca="false">BR65105-2.5</f>
        <v>-2.5</v>
      </c>
    </row>
    <row r="65106" customFormat="false" ht="12" hidden="false" customHeight="false" outlineLevel="0" collapsed="false">
      <c r="BS65106" s="96" t="n">
        <f aca="false">BR65106-2.5</f>
        <v>-2.5</v>
      </c>
    </row>
    <row r="65107" customFormat="false" ht="12" hidden="false" customHeight="false" outlineLevel="0" collapsed="false">
      <c r="BS65107" s="96" t="n">
        <f aca="false">BR65107-2.5</f>
        <v>-2.5</v>
      </c>
    </row>
    <row r="65108" customFormat="false" ht="12" hidden="false" customHeight="false" outlineLevel="0" collapsed="false">
      <c r="BS65108" s="96" t="n">
        <f aca="false">BR65108-2.5</f>
        <v>-2.5</v>
      </c>
    </row>
    <row r="65109" customFormat="false" ht="12" hidden="false" customHeight="false" outlineLevel="0" collapsed="false">
      <c r="BS65109" s="96" t="n">
        <f aca="false">BR65109-2.5</f>
        <v>-2.5</v>
      </c>
    </row>
    <row r="65110" customFormat="false" ht="12" hidden="false" customHeight="false" outlineLevel="0" collapsed="false">
      <c r="BS65110" s="96" t="n">
        <f aca="false">BR65110-2.5</f>
        <v>-2.5</v>
      </c>
    </row>
    <row r="65111" customFormat="false" ht="12" hidden="false" customHeight="false" outlineLevel="0" collapsed="false">
      <c r="BS65111" s="96" t="n">
        <f aca="false">BR65111-2.5</f>
        <v>-2.5</v>
      </c>
    </row>
    <row r="65112" customFormat="false" ht="12" hidden="false" customHeight="false" outlineLevel="0" collapsed="false">
      <c r="BS65112" s="96" t="n">
        <f aca="false">BR65112-2.5</f>
        <v>-2.5</v>
      </c>
    </row>
    <row r="65113" customFormat="false" ht="12" hidden="false" customHeight="false" outlineLevel="0" collapsed="false">
      <c r="BS65113" s="96" t="n">
        <f aca="false">BR65113-2.5</f>
        <v>-2.5</v>
      </c>
    </row>
    <row r="65114" customFormat="false" ht="12" hidden="false" customHeight="false" outlineLevel="0" collapsed="false">
      <c r="BS65114" s="96" t="n">
        <f aca="false">BR65114-2.5</f>
        <v>-2.5</v>
      </c>
    </row>
    <row r="65115" customFormat="false" ht="12" hidden="false" customHeight="false" outlineLevel="0" collapsed="false">
      <c r="BS65115" s="96" t="n">
        <f aca="false">BR65115-2.5</f>
        <v>-2.5</v>
      </c>
    </row>
    <row r="65116" customFormat="false" ht="12" hidden="false" customHeight="false" outlineLevel="0" collapsed="false">
      <c r="BS65116" s="96" t="n">
        <f aca="false">BR65116-2.5</f>
        <v>-2.5</v>
      </c>
    </row>
    <row r="65117" customFormat="false" ht="12" hidden="false" customHeight="false" outlineLevel="0" collapsed="false">
      <c r="BS65117" s="96" t="n">
        <f aca="false">BR65117-2.5</f>
        <v>-2.5</v>
      </c>
    </row>
    <row r="65118" customFormat="false" ht="12" hidden="false" customHeight="false" outlineLevel="0" collapsed="false">
      <c r="BS65118" s="96" t="n">
        <f aca="false">BR65118-2.5</f>
        <v>-2.5</v>
      </c>
    </row>
    <row r="65119" customFormat="false" ht="12" hidden="false" customHeight="false" outlineLevel="0" collapsed="false">
      <c r="BS65119" s="96" t="n">
        <f aca="false">BR65119-2.5</f>
        <v>-2.5</v>
      </c>
    </row>
    <row r="65120" customFormat="false" ht="12" hidden="false" customHeight="false" outlineLevel="0" collapsed="false">
      <c r="BS65120" s="96" t="n">
        <f aca="false">BR65120-2.5</f>
        <v>-2.5</v>
      </c>
    </row>
    <row r="65121" customFormat="false" ht="12" hidden="false" customHeight="false" outlineLevel="0" collapsed="false">
      <c r="BS65121" s="96" t="n">
        <f aca="false">BR65121-2.5</f>
        <v>-2.5</v>
      </c>
    </row>
    <row r="65122" customFormat="false" ht="12" hidden="false" customHeight="false" outlineLevel="0" collapsed="false">
      <c r="BS65122" s="96" t="n">
        <f aca="false">BR65122-2.5</f>
        <v>-2.5</v>
      </c>
    </row>
    <row r="65123" customFormat="false" ht="12" hidden="false" customHeight="false" outlineLevel="0" collapsed="false">
      <c r="BS65123" s="96" t="n">
        <f aca="false">BR65123-2.5</f>
        <v>-2.5</v>
      </c>
    </row>
    <row r="65124" customFormat="false" ht="12" hidden="false" customHeight="false" outlineLevel="0" collapsed="false">
      <c r="BS65124" s="96" t="n">
        <f aca="false">BR65124-2.5</f>
        <v>-2.5</v>
      </c>
    </row>
    <row r="65125" customFormat="false" ht="12" hidden="false" customHeight="false" outlineLevel="0" collapsed="false">
      <c r="BS65125" s="96" t="n">
        <f aca="false">BR65125-2.5</f>
        <v>-2.5</v>
      </c>
    </row>
    <row r="65126" customFormat="false" ht="12" hidden="false" customHeight="false" outlineLevel="0" collapsed="false">
      <c r="BS65126" s="96" t="n">
        <f aca="false">BR65126-2.5</f>
        <v>-2.5</v>
      </c>
    </row>
    <row r="65127" customFormat="false" ht="12" hidden="false" customHeight="false" outlineLevel="0" collapsed="false">
      <c r="BS65127" s="96" t="n">
        <f aca="false">BR65127-2.5</f>
        <v>-2.5</v>
      </c>
    </row>
    <row r="65128" customFormat="false" ht="12" hidden="false" customHeight="false" outlineLevel="0" collapsed="false">
      <c r="BS65128" s="96" t="n">
        <f aca="false">BR65128-2.5</f>
        <v>-2.5</v>
      </c>
    </row>
    <row r="65129" customFormat="false" ht="12" hidden="false" customHeight="false" outlineLevel="0" collapsed="false">
      <c r="BS65129" s="96" t="n">
        <f aca="false">BR65129-2.5</f>
        <v>-2.5</v>
      </c>
    </row>
    <row r="65130" customFormat="false" ht="12" hidden="false" customHeight="false" outlineLevel="0" collapsed="false">
      <c r="BS65130" s="96" t="n">
        <f aca="false">BR65130-2.5</f>
        <v>-2.5</v>
      </c>
    </row>
    <row r="65131" customFormat="false" ht="12" hidden="false" customHeight="false" outlineLevel="0" collapsed="false">
      <c r="BS65131" s="96" t="n">
        <f aca="false">BR65131-2.5</f>
        <v>-2.5</v>
      </c>
    </row>
    <row r="65132" customFormat="false" ht="12" hidden="false" customHeight="false" outlineLevel="0" collapsed="false">
      <c r="BS65132" s="96" t="n">
        <f aca="false">BR65132-2.5</f>
        <v>-2.5</v>
      </c>
    </row>
    <row r="65133" customFormat="false" ht="12" hidden="false" customHeight="false" outlineLevel="0" collapsed="false">
      <c r="BS65133" s="96" t="n">
        <f aca="false">BR65133-2.5</f>
        <v>-2.5</v>
      </c>
    </row>
    <row r="65134" customFormat="false" ht="12" hidden="false" customHeight="false" outlineLevel="0" collapsed="false">
      <c r="BS65134" s="96" t="n">
        <f aca="false">BR65134-2.5</f>
        <v>-2.5</v>
      </c>
    </row>
    <row r="65135" customFormat="false" ht="12" hidden="false" customHeight="false" outlineLevel="0" collapsed="false">
      <c r="BS65135" s="96" t="n">
        <f aca="false">BR65135-2.5</f>
        <v>-2.5</v>
      </c>
    </row>
    <row r="65136" customFormat="false" ht="12" hidden="false" customHeight="false" outlineLevel="0" collapsed="false">
      <c r="BS65136" s="96" t="n">
        <f aca="false">BR65136-2.5</f>
        <v>-2.5</v>
      </c>
    </row>
    <row r="65137" customFormat="false" ht="12" hidden="false" customHeight="false" outlineLevel="0" collapsed="false">
      <c r="BS65137" s="96" t="n">
        <f aca="false">BR65137-2.5</f>
        <v>-2.5</v>
      </c>
    </row>
    <row r="65138" customFormat="false" ht="12" hidden="false" customHeight="false" outlineLevel="0" collapsed="false">
      <c r="BS65138" s="96" t="n">
        <f aca="false">BR65138-2.5</f>
        <v>-2.5</v>
      </c>
    </row>
    <row r="65139" customFormat="false" ht="12" hidden="false" customHeight="false" outlineLevel="0" collapsed="false">
      <c r="BS65139" s="96" t="n">
        <f aca="false">BR65139-2.5</f>
        <v>-2.5</v>
      </c>
    </row>
    <row r="65140" customFormat="false" ht="12" hidden="false" customHeight="false" outlineLevel="0" collapsed="false">
      <c r="BS65140" s="96" t="n">
        <f aca="false">BR65140-2.5</f>
        <v>-2.5</v>
      </c>
    </row>
    <row r="65141" customFormat="false" ht="12" hidden="false" customHeight="false" outlineLevel="0" collapsed="false">
      <c r="BS65141" s="96" t="n">
        <f aca="false">BR65141-2.5</f>
        <v>-2.5</v>
      </c>
    </row>
    <row r="65142" customFormat="false" ht="12" hidden="false" customHeight="false" outlineLevel="0" collapsed="false">
      <c r="BS65142" s="96" t="n">
        <f aca="false">BR65142-2.5</f>
        <v>-2.5</v>
      </c>
    </row>
    <row r="65143" customFormat="false" ht="12" hidden="false" customHeight="false" outlineLevel="0" collapsed="false">
      <c r="BS65143" s="96" t="n">
        <f aca="false">BR65143-2.5</f>
        <v>-2.5</v>
      </c>
    </row>
    <row r="65144" customFormat="false" ht="12" hidden="false" customHeight="false" outlineLevel="0" collapsed="false">
      <c r="BS65144" s="96" t="n">
        <f aca="false">BR65144-2.5</f>
        <v>-2.5</v>
      </c>
    </row>
    <row r="65145" customFormat="false" ht="12" hidden="false" customHeight="false" outlineLevel="0" collapsed="false">
      <c r="BS65145" s="96" t="n">
        <f aca="false">BR65145-2.5</f>
        <v>-2.5</v>
      </c>
    </row>
    <row r="65146" customFormat="false" ht="12" hidden="false" customHeight="false" outlineLevel="0" collapsed="false">
      <c r="BS65146" s="96" t="n">
        <f aca="false">BR65146-2.5</f>
        <v>-2.5</v>
      </c>
    </row>
    <row r="65147" customFormat="false" ht="12" hidden="false" customHeight="false" outlineLevel="0" collapsed="false">
      <c r="BS65147" s="96" t="n">
        <f aca="false">BR65147-2.5</f>
        <v>-2.5</v>
      </c>
    </row>
    <row r="65148" customFormat="false" ht="12" hidden="false" customHeight="false" outlineLevel="0" collapsed="false">
      <c r="BS65148" s="96" t="n">
        <f aca="false">BR65148-2.5</f>
        <v>-2.5</v>
      </c>
    </row>
    <row r="65149" customFormat="false" ht="12" hidden="false" customHeight="false" outlineLevel="0" collapsed="false">
      <c r="BS65149" s="96" t="n">
        <f aca="false">BR65149-2.5</f>
        <v>-2.5</v>
      </c>
    </row>
    <row r="65150" customFormat="false" ht="12" hidden="false" customHeight="false" outlineLevel="0" collapsed="false">
      <c r="BS65150" s="96" t="n">
        <f aca="false">BR65150-2.5</f>
        <v>-2.5</v>
      </c>
    </row>
    <row r="65151" customFormat="false" ht="12" hidden="false" customHeight="false" outlineLevel="0" collapsed="false">
      <c r="BS65151" s="96" t="n">
        <f aca="false">BR65151-2.5</f>
        <v>-2.5</v>
      </c>
    </row>
    <row r="65152" customFormat="false" ht="12" hidden="false" customHeight="false" outlineLevel="0" collapsed="false">
      <c r="BS65152" s="96" t="n">
        <f aca="false">BR65152-2.5</f>
        <v>-2.5</v>
      </c>
    </row>
    <row r="65153" customFormat="false" ht="12" hidden="false" customHeight="false" outlineLevel="0" collapsed="false">
      <c r="BS65153" s="96" t="n">
        <f aca="false">BR65153-2.5</f>
        <v>-2.5</v>
      </c>
    </row>
    <row r="65154" customFormat="false" ht="12" hidden="false" customHeight="false" outlineLevel="0" collapsed="false">
      <c r="BS65154" s="96" t="n">
        <f aca="false">BR65154-2.5</f>
        <v>-2.5</v>
      </c>
    </row>
    <row r="65155" customFormat="false" ht="12" hidden="false" customHeight="false" outlineLevel="0" collapsed="false">
      <c r="BS65155" s="96" t="n">
        <f aca="false">BR65155-2.5</f>
        <v>-2.5</v>
      </c>
    </row>
    <row r="65156" customFormat="false" ht="12" hidden="false" customHeight="false" outlineLevel="0" collapsed="false">
      <c r="BS65156" s="96" t="n">
        <f aca="false">BR65156-2.5</f>
        <v>-2.5</v>
      </c>
    </row>
    <row r="65157" customFormat="false" ht="12" hidden="false" customHeight="false" outlineLevel="0" collapsed="false">
      <c r="BS65157" s="96" t="n">
        <f aca="false">BR65157-2.5</f>
        <v>-2.5</v>
      </c>
    </row>
    <row r="65158" customFormat="false" ht="12" hidden="false" customHeight="false" outlineLevel="0" collapsed="false">
      <c r="BS65158" s="96" t="n">
        <f aca="false">BR65158-2.5</f>
        <v>-2.5</v>
      </c>
    </row>
    <row r="65159" customFormat="false" ht="12" hidden="false" customHeight="false" outlineLevel="0" collapsed="false">
      <c r="BS65159" s="96" t="n">
        <f aca="false">BR65159-2.5</f>
        <v>-2.5</v>
      </c>
    </row>
    <row r="65160" customFormat="false" ht="12" hidden="false" customHeight="false" outlineLevel="0" collapsed="false">
      <c r="BS65160" s="96" t="n">
        <f aca="false">BR65160-2.5</f>
        <v>-2.5</v>
      </c>
    </row>
    <row r="65161" customFormat="false" ht="12" hidden="false" customHeight="false" outlineLevel="0" collapsed="false">
      <c r="BS65161" s="96" t="n">
        <f aca="false">BR65161-2.5</f>
        <v>-2.5</v>
      </c>
    </row>
    <row r="65162" customFormat="false" ht="12" hidden="false" customHeight="false" outlineLevel="0" collapsed="false">
      <c r="BS65162" s="96" t="n">
        <f aca="false">BR65162-2.5</f>
        <v>-2.5</v>
      </c>
    </row>
    <row r="65163" customFormat="false" ht="12" hidden="false" customHeight="false" outlineLevel="0" collapsed="false">
      <c r="BS65163" s="96" t="n">
        <f aca="false">BR65163-2.5</f>
        <v>-2.5</v>
      </c>
    </row>
    <row r="65164" customFormat="false" ht="12" hidden="false" customHeight="false" outlineLevel="0" collapsed="false">
      <c r="BS65164" s="96" t="n">
        <f aca="false">BR65164-2.5</f>
        <v>-2.5</v>
      </c>
    </row>
    <row r="65165" customFormat="false" ht="12" hidden="false" customHeight="false" outlineLevel="0" collapsed="false">
      <c r="BS65165" s="96" t="n">
        <f aca="false">BR65165-2.5</f>
        <v>-2.5</v>
      </c>
    </row>
    <row r="65166" customFormat="false" ht="12" hidden="false" customHeight="false" outlineLevel="0" collapsed="false">
      <c r="BS65166" s="96" t="n">
        <f aca="false">BR65166-2.5</f>
        <v>-2.5</v>
      </c>
    </row>
    <row r="65167" customFormat="false" ht="12" hidden="false" customHeight="false" outlineLevel="0" collapsed="false">
      <c r="BS65167" s="96" t="n">
        <f aca="false">BR65167-2.5</f>
        <v>-2.5</v>
      </c>
    </row>
    <row r="65168" customFormat="false" ht="12" hidden="false" customHeight="false" outlineLevel="0" collapsed="false">
      <c r="BS65168" s="96" t="n">
        <f aca="false">BR65168-2.5</f>
        <v>-2.5</v>
      </c>
    </row>
    <row r="65169" customFormat="false" ht="12" hidden="false" customHeight="false" outlineLevel="0" collapsed="false">
      <c r="BS65169" s="96" t="n">
        <f aca="false">BR65169-2.5</f>
        <v>-2.5</v>
      </c>
    </row>
    <row r="65170" customFormat="false" ht="12" hidden="false" customHeight="false" outlineLevel="0" collapsed="false">
      <c r="BS65170" s="96" t="n">
        <f aca="false">BR65170-2.5</f>
        <v>-2.5</v>
      </c>
    </row>
    <row r="65171" customFormat="false" ht="12" hidden="false" customHeight="false" outlineLevel="0" collapsed="false">
      <c r="BS65171" s="96" t="n">
        <f aca="false">BR65171-2.5</f>
        <v>-2.5</v>
      </c>
    </row>
    <row r="65172" customFormat="false" ht="12" hidden="false" customHeight="false" outlineLevel="0" collapsed="false">
      <c r="BS65172" s="96" t="n">
        <f aca="false">BR65172-2.5</f>
        <v>-2.5</v>
      </c>
    </row>
    <row r="65173" customFormat="false" ht="12" hidden="false" customHeight="false" outlineLevel="0" collapsed="false">
      <c r="BS65173" s="96" t="n">
        <f aca="false">BR65173-2.5</f>
        <v>-2.5</v>
      </c>
    </row>
    <row r="65174" customFormat="false" ht="12" hidden="false" customHeight="false" outlineLevel="0" collapsed="false">
      <c r="BS65174" s="96" t="n">
        <f aca="false">BR65174-2.5</f>
        <v>-2.5</v>
      </c>
    </row>
    <row r="65175" customFormat="false" ht="12" hidden="false" customHeight="false" outlineLevel="0" collapsed="false">
      <c r="BS65175" s="96" t="n">
        <f aca="false">BR65175-2.5</f>
        <v>-2.5</v>
      </c>
    </row>
    <row r="65176" customFormat="false" ht="12" hidden="false" customHeight="false" outlineLevel="0" collapsed="false">
      <c r="BS65176" s="96" t="n">
        <f aca="false">BR65176-2.5</f>
        <v>-2.5</v>
      </c>
    </row>
    <row r="65177" customFormat="false" ht="12" hidden="false" customHeight="false" outlineLevel="0" collapsed="false">
      <c r="BS65177" s="96" t="n">
        <f aca="false">BR65177-2.5</f>
        <v>-2.5</v>
      </c>
    </row>
    <row r="65178" customFormat="false" ht="12" hidden="false" customHeight="false" outlineLevel="0" collapsed="false">
      <c r="BS65178" s="96" t="n">
        <f aca="false">BR65178-2.5</f>
        <v>-2.5</v>
      </c>
    </row>
    <row r="65179" customFormat="false" ht="12" hidden="false" customHeight="false" outlineLevel="0" collapsed="false">
      <c r="BS65179" s="96" t="n">
        <f aca="false">BR65179-2.5</f>
        <v>-2.5</v>
      </c>
    </row>
    <row r="65180" customFormat="false" ht="12" hidden="false" customHeight="false" outlineLevel="0" collapsed="false">
      <c r="BS65180" s="96" t="n">
        <f aca="false">BR65180-2.5</f>
        <v>-2.5</v>
      </c>
    </row>
    <row r="65181" customFormat="false" ht="12" hidden="false" customHeight="false" outlineLevel="0" collapsed="false">
      <c r="BS65181" s="96" t="n">
        <f aca="false">BR65181-2.5</f>
        <v>-2.5</v>
      </c>
    </row>
    <row r="65182" customFormat="false" ht="12" hidden="false" customHeight="false" outlineLevel="0" collapsed="false">
      <c r="BS65182" s="96" t="n">
        <f aca="false">BR65182-2.5</f>
        <v>-2.5</v>
      </c>
    </row>
    <row r="65183" customFormat="false" ht="12" hidden="false" customHeight="false" outlineLevel="0" collapsed="false">
      <c r="BS65183" s="96" t="n">
        <f aca="false">BR65183-2.5</f>
        <v>-2.5</v>
      </c>
    </row>
    <row r="65184" customFormat="false" ht="12" hidden="false" customHeight="false" outlineLevel="0" collapsed="false">
      <c r="BS65184" s="96" t="n">
        <f aca="false">BR65184-2.5</f>
        <v>-2.5</v>
      </c>
    </row>
    <row r="65185" customFormat="false" ht="12" hidden="false" customHeight="false" outlineLevel="0" collapsed="false">
      <c r="BS65185" s="96" t="n">
        <f aca="false">BR65185-2.5</f>
        <v>-2.5</v>
      </c>
    </row>
    <row r="65186" customFormat="false" ht="12" hidden="false" customHeight="false" outlineLevel="0" collapsed="false">
      <c r="BS65186" s="96" t="n">
        <f aca="false">BR65186-2.5</f>
        <v>-2.5</v>
      </c>
    </row>
    <row r="65187" customFormat="false" ht="12" hidden="false" customHeight="false" outlineLevel="0" collapsed="false">
      <c r="BS65187" s="96" t="n">
        <f aca="false">BR65187-2.5</f>
        <v>-2.5</v>
      </c>
    </row>
    <row r="65188" customFormat="false" ht="12" hidden="false" customHeight="false" outlineLevel="0" collapsed="false">
      <c r="BS65188" s="96" t="n">
        <f aca="false">BR65188-2.5</f>
        <v>-2.5</v>
      </c>
    </row>
    <row r="65189" customFormat="false" ht="12" hidden="false" customHeight="false" outlineLevel="0" collapsed="false">
      <c r="BS65189" s="96" t="n">
        <f aca="false">BR65189-2.5</f>
        <v>-2.5</v>
      </c>
    </row>
    <row r="65190" customFormat="false" ht="12" hidden="false" customHeight="false" outlineLevel="0" collapsed="false">
      <c r="BS65190" s="96" t="n">
        <f aca="false">BR65190-2.5</f>
        <v>-2.5</v>
      </c>
    </row>
    <row r="65191" customFormat="false" ht="12" hidden="false" customHeight="false" outlineLevel="0" collapsed="false">
      <c r="BS65191" s="96" t="n">
        <f aca="false">BR65191-2.5</f>
        <v>-2.5</v>
      </c>
    </row>
    <row r="65192" customFormat="false" ht="12" hidden="false" customHeight="false" outlineLevel="0" collapsed="false">
      <c r="BS65192" s="96" t="n">
        <f aca="false">BR65192-2.5</f>
        <v>-2.5</v>
      </c>
    </row>
    <row r="65193" customFormat="false" ht="12" hidden="false" customHeight="false" outlineLevel="0" collapsed="false">
      <c r="BS65193" s="96" t="n">
        <f aca="false">BR65193-2.5</f>
        <v>-2.5</v>
      </c>
    </row>
    <row r="65194" customFormat="false" ht="12" hidden="false" customHeight="false" outlineLevel="0" collapsed="false">
      <c r="BS65194" s="96" t="n">
        <f aca="false">BR65194-2.5</f>
        <v>-2.5</v>
      </c>
    </row>
    <row r="65195" customFormat="false" ht="12" hidden="false" customHeight="false" outlineLevel="0" collapsed="false">
      <c r="BS65195" s="96" t="n">
        <f aca="false">BR65195-2.5</f>
        <v>-2.5</v>
      </c>
    </row>
    <row r="65196" customFormat="false" ht="12" hidden="false" customHeight="false" outlineLevel="0" collapsed="false">
      <c r="BS65196" s="96" t="n">
        <f aca="false">BR65196-2.5</f>
        <v>-2.5</v>
      </c>
    </row>
    <row r="65197" customFormat="false" ht="12" hidden="false" customHeight="false" outlineLevel="0" collapsed="false">
      <c r="BS65197" s="96" t="n">
        <f aca="false">BR65197-2.5</f>
        <v>-2.5</v>
      </c>
    </row>
    <row r="65198" customFormat="false" ht="12" hidden="false" customHeight="false" outlineLevel="0" collapsed="false">
      <c r="BS65198" s="96" t="n">
        <f aca="false">BR65198-2.5</f>
        <v>-2.5</v>
      </c>
    </row>
    <row r="65199" customFormat="false" ht="12" hidden="false" customHeight="false" outlineLevel="0" collapsed="false">
      <c r="BS65199" s="96" t="n">
        <f aca="false">BR65199-2.5</f>
        <v>-2.5</v>
      </c>
    </row>
    <row r="65200" customFormat="false" ht="12" hidden="false" customHeight="false" outlineLevel="0" collapsed="false">
      <c r="BS65200" s="96" t="n">
        <f aca="false">BR65200-2.5</f>
        <v>-2.5</v>
      </c>
    </row>
    <row r="65201" customFormat="false" ht="12" hidden="false" customHeight="false" outlineLevel="0" collapsed="false">
      <c r="BS65201" s="96" t="n">
        <f aca="false">BR65201-2.5</f>
        <v>-2.5</v>
      </c>
    </row>
    <row r="65202" customFormat="false" ht="12" hidden="false" customHeight="false" outlineLevel="0" collapsed="false">
      <c r="BS65202" s="96" t="n">
        <f aca="false">BR65202-2.5</f>
        <v>-2.5</v>
      </c>
    </row>
    <row r="65203" customFormat="false" ht="12" hidden="false" customHeight="false" outlineLevel="0" collapsed="false">
      <c r="BS65203" s="96" t="n">
        <f aca="false">BR65203-2.5</f>
        <v>-2.5</v>
      </c>
    </row>
    <row r="65204" customFormat="false" ht="12" hidden="false" customHeight="false" outlineLevel="0" collapsed="false">
      <c r="BS65204" s="96" t="n">
        <f aca="false">BR65204-2.5</f>
        <v>-2.5</v>
      </c>
    </row>
    <row r="65205" customFormat="false" ht="12" hidden="false" customHeight="false" outlineLevel="0" collapsed="false">
      <c r="BS65205" s="96" t="n">
        <f aca="false">BR65205-2.5</f>
        <v>-2.5</v>
      </c>
    </row>
    <row r="65206" customFormat="false" ht="12" hidden="false" customHeight="false" outlineLevel="0" collapsed="false">
      <c r="BS65206" s="96" t="n">
        <f aca="false">BR65206-2.5</f>
        <v>-2.5</v>
      </c>
    </row>
    <row r="65207" customFormat="false" ht="12" hidden="false" customHeight="false" outlineLevel="0" collapsed="false">
      <c r="BS65207" s="96" t="n">
        <f aca="false">BR65207-2.5</f>
        <v>-2.5</v>
      </c>
    </row>
    <row r="65208" customFormat="false" ht="12" hidden="false" customHeight="false" outlineLevel="0" collapsed="false">
      <c r="BS65208" s="96" t="n">
        <f aca="false">BR65208-2.5</f>
        <v>-2.5</v>
      </c>
    </row>
    <row r="65209" customFormat="false" ht="12" hidden="false" customHeight="false" outlineLevel="0" collapsed="false">
      <c r="BS65209" s="96" t="n">
        <f aca="false">BR65209-2.5</f>
        <v>-2.5</v>
      </c>
    </row>
    <row r="65210" customFormat="false" ht="12" hidden="false" customHeight="false" outlineLevel="0" collapsed="false">
      <c r="BS65210" s="96" t="n">
        <f aca="false">BR65210-2.5</f>
        <v>-2.5</v>
      </c>
    </row>
    <row r="65211" customFormat="false" ht="12" hidden="false" customHeight="false" outlineLevel="0" collapsed="false">
      <c r="BS65211" s="96" t="n">
        <f aca="false">BR65211-2.5</f>
        <v>-2.5</v>
      </c>
    </row>
    <row r="65212" customFormat="false" ht="12" hidden="false" customHeight="false" outlineLevel="0" collapsed="false">
      <c r="BS65212" s="96" t="n">
        <f aca="false">BR65212-2.5</f>
        <v>-2.5</v>
      </c>
    </row>
    <row r="65213" customFormat="false" ht="12" hidden="false" customHeight="false" outlineLevel="0" collapsed="false">
      <c r="BS65213" s="96" t="n">
        <f aca="false">BR65213-2.5</f>
        <v>-2.5</v>
      </c>
    </row>
    <row r="65214" customFormat="false" ht="12" hidden="false" customHeight="false" outlineLevel="0" collapsed="false">
      <c r="BS65214" s="96" t="n">
        <f aca="false">BR65214-2.5</f>
        <v>-2.5</v>
      </c>
    </row>
    <row r="65215" customFormat="false" ht="12" hidden="false" customHeight="false" outlineLevel="0" collapsed="false">
      <c r="BS65215" s="96" t="n">
        <f aca="false">BR65215-2.5</f>
        <v>-2.5</v>
      </c>
    </row>
    <row r="65216" customFormat="false" ht="12" hidden="false" customHeight="false" outlineLevel="0" collapsed="false">
      <c r="BS65216" s="96" t="n">
        <f aca="false">BR65216-2.5</f>
        <v>-2.5</v>
      </c>
    </row>
    <row r="65217" customFormat="false" ht="12" hidden="false" customHeight="false" outlineLevel="0" collapsed="false">
      <c r="BS65217" s="96" t="n">
        <f aca="false">BR65217-2.5</f>
        <v>-2.5</v>
      </c>
    </row>
    <row r="65218" customFormat="false" ht="12" hidden="false" customHeight="false" outlineLevel="0" collapsed="false">
      <c r="BS65218" s="96" t="n">
        <f aca="false">BR65218-2.5</f>
        <v>-2.5</v>
      </c>
    </row>
    <row r="65219" customFormat="false" ht="12" hidden="false" customHeight="false" outlineLevel="0" collapsed="false">
      <c r="BS65219" s="96" t="n">
        <f aca="false">BR65219-2.5</f>
        <v>-2.5</v>
      </c>
    </row>
    <row r="65220" customFormat="false" ht="12" hidden="false" customHeight="false" outlineLevel="0" collapsed="false">
      <c r="BS65220" s="96" t="n">
        <f aca="false">BR65220-2.5</f>
        <v>-2.5</v>
      </c>
    </row>
    <row r="65221" customFormat="false" ht="12" hidden="false" customHeight="false" outlineLevel="0" collapsed="false">
      <c r="BS65221" s="96" t="n">
        <f aca="false">BR65221-2.5</f>
        <v>-2.5</v>
      </c>
    </row>
    <row r="65222" customFormat="false" ht="12" hidden="false" customHeight="false" outlineLevel="0" collapsed="false">
      <c r="BS65222" s="96" t="n">
        <f aca="false">BR65222-2.5</f>
        <v>-2.5</v>
      </c>
    </row>
    <row r="65223" customFormat="false" ht="12" hidden="false" customHeight="false" outlineLevel="0" collapsed="false">
      <c r="BS65223" s="96" t="n">
        <f aca="false">BR65223-2.5</f>
        <v>-2.5</v>
      </c>
    </row>
    <row r="65224" customFormat="false" ht="12" hidden="false" customHeight="false" outlineLevel="0" collapsed="false">
      <c r="BS65224" s="96" t="n">
        <f aca="false">BR65224-2.5</f>
        <v>-2.5</v>
      </c>
    </row>
    <row r="65225" customFormat="false" ht="12" hidden="false" customHeight="false" outlineLevel="0" collapsed="false">
      <c r="BS65225" s="96" t="n">
        <f aca="false">BR65225-2.5</f>
        <v>-2.5</v>
      </c>
    </row>
    <row r="65226" customFormat="false" ht="12" hidden="false" customHeight="false" outlineLevel="0" collapsed="false">
      <c r="BS65226" s="96" t="n">
        <f aca="false">BR65226-2.5</f>
        <v>-2.5</v>
      </c>
    </row>
    <row r="65227" customFormat="false" ht="12" hidden="false" customHeight="false" outlineLevel="0" collapsed="false">
      <c r="BS65227" s="96" t="n">
        <f aca="false">BR65227-2.5</f>
        <v>-2.5</v>
      </c>
    </row>
    <row r="65228" customFormat="false" ht="12" hidden="false" customHeight="false" outlineLevel="0" collapsed="false">
      <c r="BS65228" s="96" t="n">
        <f aca="false">BR65228-2.5</f>
        <v>-2.5</v>
      </c>
    </row>
    <row r="65229" customFormat="false" ht="12" hidden="false" customHeight="false" outlineLevel="0" collapsed="false">
      <c r="BS65229" s="96" t="n">
        <f aca="false">BR65229-2.5</f>
        <v>-2.5</v>
      </c>
    </row>
    <row r="65230" customFormat="false" ht="12" hidden="false" customHeight="false" outlineLevel="0" collapsed="false">
      <c r="BS65230" s="96" t="n">
        <f aca="false">BR65230-2.5</f>
        <v>-2.5</v>
      </c>
    </row>
    <row r="65231" customFormat="false" ht="12" hidden="false" customHeight="false" outlineLevel="0" collapsed="false">
      <c r="BS65231" s="96" t="n">
        <f aca="false">BR65231-2.5</f>
        <v>-2.5</v>
      </c>
    </row>
    <row r="65232" customFormat="false" ht="12" hidden="false" customHeight="false" outlineLevel="0" collapsed="false">
      <c r="BS65232" s="96" t="n">
        <f aca="false">BR65232-2.5</f>
        <v>-2.5</v>
      </c>
    </row>
    <row r="65233" customFormat="false" ht="12" hidden="false" customHeight="false" outlineLevel="0" collapsed="false">
      <c r="BS65233" s="96" t="n">
        <f aca="false">BR65233-2.5</f>
        <v>-2.5</v>
      </c>
    </row>
    <row r="65234" customFormat="false" ht="12" hidden="false" customHeight="false" outlineLevel="0" collapsed="false">
      <c r="BS65234" s="96" t="n">
        <f aca="false">BR65234-2.5</f>
        <v>-2.5</v>
      </c>
    </row>
    <row r="65235" customFormat="false" ht="12" hidden="false" customHeight="false" outlineLevel="0" collapsed="false">
      <c r="BS65235" s="96" t="n">
        <f aca="false">BR65235-2.5</f>
        <v>-2.5</v>
      </c>
    </row>
    <row r="65236" customFormat="false" ht="12" hidden="false" customHeight="false" outlineLevel="0" collapsed="false">
      <c r="BS65236" s="96" t="n">
        <f aca="false">BR65236-2.5</f>
        <v>-2.5</v>
      </c>
    </row>
    <row r="65237" customFormat="false" ht="12" hidden="false" customHeight="false" outlineLevel="0" collapsed="false">
      <c r="BS65237" s="96" t="n">
        <f aca="false">BR65237-2.5</f>
        <v>-2.5</v>
      </c>
    </row>
    <row r="65238" customFormat="false" ht="12" hidden="false" customHeight="false" outlineLevel="0" collapsed="false">
      <c r="BS65238" s="96" t="n">
        <f aca="false">BR65238-2.5</f>
        <v>-2.5</v>
      </c>
    </row>
    <row r="65239" customFormat="false" ht="12" hidden="false" customHeight="false" outlineLevel="0" collapsed="false">
      <c r="BS65239" s="96" t="n">
        <f aca="false">BR65239-2.5</f>
        <v>-2.5</v>
      </c>
    </row>
    <row r="65240" customFormat="false" ht="12" hidden="false" customHeight="false" outlineLevel="0" collapsed="false">
      <c r="BS65240" s="96" t="n">
        <f aca="false">BR65240-2.5</f>
        <v>-2.5</v>
      </c>
    </row>
    <row r="65241" customFormat="false" ht="12" hidden="false" customHeight="false" outlineLevel="0" collapsed="false">
      <c r="BS65241" s="96" t="n">
        <f aca="false">BR65241-2.5</f>
        <v>-2.5</v>
      </c>
    </row>
    <row r="65242" customFormat="false" ht="12" hidden="false" customHeight="false" outlineLevel="0" collapsed="false">
      <c r="BS65242" s="96" t="n">
        <f aca="false">BR65242-2.5</f>
        <v>-2.5</v>
      </c>
    </row>
    <row r="65243" customFormat="false" ht="12" hidden="false" customHeight="false" outlineLevel="0" collapsed="false">
      <c r="BS65243" s="96" t="n">
        <f aca="false">BR65243-2.5</f>
        <v>-2.5</v>
      </c>
    </row>
    <row r="65244" customFormat="false" ht="12" hidden="false" customHeight="false" outlineLevel="0" collapsed="false">
      <c r="BS65244" s="96" t="n">
        <f aca="false">BR65244-2.5</f>
        <v>-2.5</v>
      </c>
    </row>
    <row r="65245" customFormat="false" ht="12" hidden="false" customHeight="false" outlineLevel="0" collapsed="false">
      <c r="BS65245" s="96" t="n">
        <f aca="false">BR65245-2.5</f>
        <v>-2.5</v>
      </c>
    </row>
    <row r="65246" customFormat="false" ht="12" hidden="false" customHeight="false" outlineLevel="0" collapsed="false">
      <c r="BS65246" s="96" t="n">
        <f aca="false">BR65246-2.5</f>
        <v>-2.5</v>
      </c>
    </row>
    <row r="65247" customFormat="false" ht="12" hidden="false" customHeight="false" outlineLevel="0" collapsed="false">
      <c r="BS65247" s="96" t="n">
        <f aca="false">BR65247-2.5</f>
        <v>-2.5</v>
      </c>
    </row>
    <row r="65248" customFormat="false" ht="12" hidden="false" customHeight="false" outlineLevel="0" collapsed="false">
      <c r="BS65248" s="96" t="n">
        <f aca="false">BR65248-2.5</f>
        <v>-2.5</v>
      </c>
    </row>
    <row r="65249" customFormat="false" ht="12" hidden="false" customHeight="false" outlineLevel="0" collapsed="false">
      <c r="BS65249" s="96" t="n">
        <f aca="false">BR65249-2.5</f>
        <v>-2.5</v>
      </c>
    </row>
    <row r="65250" customFormat="false" ht="12" hidden="false" customHeight="false" outlineLevel="0" collapsed="false">
      <c r="BS65250" s="96" t="n">
        <f aca="false">BR65250-2.5</f>
        <v>-2.5</v>
      </c>
    </row>
    <row r="65251" customFormat="false" ht="12" hidden="false" customHeight="false" outlineLevel="0" collapsed="false">
      <c r="BS65251" s="96" t="n">
        <f aca="false">BR65251-2.5</f>
        <v>-2.5</v>
      </c>
    </row>
    <row r="65252" customFormat="false" ht="12" hidden="false" customHeight="false" outlineLevel="0" collapsed="false">
      <c r="BS65252" s="96" t="n">
        <f aca="false">BR65252-2.5</f>
        <v>-2.5</v>
      </c>
    </row>
    <row r="65253" customFormat="false" ht="12" hidden="false" customHeight="false" outlineLevel="0" collapsed="false">
      <c r="BS65253" s="96" t="n">
        <f aca="false">BR65253-2.5</f>
        <v>-2.5</v>
      </c>
    </row>
    <row r="65254" customFormat="false" ht="12" hidden="false" customHeight="false" outlineLevel="0" collapsed="false">
      <c r="BS65254" s="96" t="n">
        <f aca="false">BR65254-2.5</f>
        <v>-2.5</v>
      </c>
    </row>
    <row r="65255" customFormat="false" ht="12" hidden="false" customHeight="false" outlineLevel="0" collapsed="false">
      <c r="BS65255" s="96" t="n">
        <f aca="false">BR65255-2.5</f>
        <v>-2.5</v>
      </c>
    </row>
    <row r="65256" customFormat="false" ht="12" hidden="false" customHeight="false" outlineLevel="0" collapsed="false">
      <c r="BS65256" s="96" t="n">
        <f aca="false">BR65256-2.5</f>
        <v>-2.5</v>
      </c>
    </row>
    <row r="65257" customFormat="false" ht="12" hidden="false" customHeight="false" outlineLevel="0" collapsed="false">
      <c r="BS65257" s="96" t="n">
        <f aca="false">BR65257-2.5</f>
        <v>-2.5</v>
      </c>
    </row>
    <row r="65258" customFormat="false" ht="12" hidden="false" customHeight="false" outlineLevel="0" collapsed="false">
      <c r="BS65258" s="96" t="n">
        <f aca="false">BR65258-2.5</f>
        <v>-2.5</v>
      </c>
    </row>
    <row r="65259" customFormat="false" ht="12" hidden="false" customHeight="false" outlineLevel="0" collapsed="false">
      <c r="BS65259" s="96" t="n">
        <f aca="false">BR65259-2.5</f>
        <v>-2.5</v>
      </c>
    </row>
    <row r="65260" customFormat="false" ht="12" hidden="false" customHeight="false" outlineLevel="0" collapsed="false">
      <c r="BS65260" s="96" t="n">
        <f aca="false">BR65260-2.5</f>
        <v>-2.5</v>
      </c>
    </row>
    <row r="65261" customFormat="false" ht="12" hidden="false" customHeight="false" outlineLevel="0" collapsed="false">
      <c r="BS65261" s="96" t="n">
        <f aca="false">BR65261-2.5</f>
        <v>-2.5</v>
      </c>
    </row>
    <row r="65262" customFormat="false" ht="12" hidden="false" customHeight="false" outlineLevel="0" collapsed="false">
      <c r="BS65262" s="96" t="n">
        <f aca="false">BR65262-2.5</f>
        <v>-2.5</v>
      </c>
    </row>
    <row r="65263" customFormat="false" ht="12" hidden="false" customHeight="false" outlineLevel="0" collapsed="false">
      <c r="BS65263" s="96" t="n">
        <f aca="false">BR65263-2.5</f>
        <v>-2.5</v>
      </c>
    </row>
    <row r="65264" customFormat="false" ht="12" hidden="false" customHeight="false" outlineLevel="0" collapsed="false">
      <c r="BS65264" s="96" t="n">
        <f aca="false">BR65264-2.5</f>
        <v>-2.5</v>
      </c>
    </row>
    <row r="65265" customFormat="false" ht="12" hidden="false" customHeight="false" outlineLevel="0" collapsed="false">
      <c r="BS65265" s="96" t="n">
        <f aca="false">BR65265-2.5</f>
        <v>-2.5</v>
      </c>
    </row>
    <row r="65266" customFormat="false" ht="12" hidden="false" customHeight="false" outlineLevel="0" collapsed="false">
      <c r="BS65266" s="96" t="n">
        <f aca="false">BR65266-2.5</f>
        <v>-2.5</v>
      </c>
    </row>
    <row r="65267" customFormat="false" ht="12" hidden="false" customHeight="false" outlineLevel="0" collapsed="false">
      <c r="BS65267" s="96" t="n">
        <f aca="false">BR65267-2.5</f>
        <v>-2.5</v>
      </c>
    </row>
    <row r="65268" customFormat="false" ht="12" hidden="false" customHeight="false" outlineLevel="0" collapsed="false">
      <c r="BS65268" s="96" t="n">
        <f aca="false">BR65268-2.5</f>
        <v>-2.5</v>
      </c>
    </row>
    <row r="65269" customFormat="false" ht="12" hidden="false" customHeight="false" outlineLevel="0" collapsed="false">
      <c r="BS65269" s="96" t="n">
        <f aca="false">BR65269-2.5</f>
        <v>-2.5</v>
      </c>
    </row>
    <row r="65270" customFormat="false" ht="12" hidden="false" customHeight="false" outlineLevel="0" collapsed="false">
      <c r="BS65270" s="96" t="n">
        <f aca="false">BR65270-2.5</f>
        <v>-2.5</v>
      </c>
    </row>
    <row r="65271" customFormat="false" ht="12" hidden="false" customHeight="false" outlineLevel="0" collapsed="false">
      <c r="BS65271" s="96" t="n">
        <f aca="false">BR65271-2.5</f>
        <v>-2.5</v>
      </c>
    </row>
    <row r="65272" customFormat="false" ht="12" hidden="false" customHeight="false" outlineLevel="0" collapsed="false">
      <c r="BS65272" s="96" t="n">
        <f aca="false">BR65272-2.5</f>
        <v>-2.5</v>
      </c>
    </row>
    <row r="65273" customFormat="false" ht="12" hidden="false" customHeight="false" outlineLevel="0" collapsed="false">
      <c r="BS65273" s="96" t="n">
        <f aca="false">BR65273-2.5</f>
        <v>-2.5</v>
      </c>
    </row>
    <row r="65274" customFormat="false" ht="12" hidden="false" customHeight="false" outlineLevel="0" collapsed="false">
      <c r="BS65274" s="96" t="n">
        <f aca="false">BR65274-2.5</f>
        <v>-2.5</v>
      </c>
    </row>
    <row r="65275" customFormat="false" ht="12" hidden="false" customHeight="false" outlineLevel="0" collapsed="false">
      <c r="BS65275" s="96" t="n">
        <f aca="false">BR65275-2.5</f>
        <v>-2.5</v>
      </c>
    </row>
    <row r="65276" customFormat="false" ht="12" hidden="false" customHeight="false" outlineLevel="0" collapsed="false">
      <c r="BS65276" s="96" t="n">
        <f aca="false">BR65276-2.5</f>
        <v>-2.5</v>
      </c>
    </row>
    <row r="65277" customFormat="false" ht="12" hidden="false" customHeight="false" outlineLevel="0" collapsed="false">
      <c r="BS65277" s="96" t="n">
        <f aca="false">BR65277-2.5</f>
        <v>-2.5</v>
      </c>
    </row>
    <row r="65278" customFormat="false" ht="12" hidden="false" customHeight="false" outlineLevel="0" collapsed="false">
      <c r="BS65278" s="96" t="n">
        <f aca="false">BR65278-2.5</f>
        <v>-2.5</v>
      </c>
    </row>
    <row r="65279" customFormat="false" ht="12" hidden="false" customHeight="false" outlineLevel="0" collapsed="false">
      <c r="BS65279" s="96" t="n">
        <f aca="false">BR65279-2.5</f>
        <v>-2.5</v>
      </c>
    </row>
    <row r="65280" customFormat="false" ht="12" hidden="false" customHeight="false" outlineLevel="0" collapsed="false">
      <c r="BS65280" s="96" t="n">
        <f aca="false">BR65280-2.5</f>
        <v>-2.5</v>
      </c>
    </row>
    <row r="65281" customFormat="false" ht="12" hidden="false" customHeight="false" outlineLevel="0" collapsed="false">
      <c r="BS65281" s="96" t="n">
        <f aca="false">BR65281-2.5</f>
        <v>-2.5</v>
      </c>
    </row>
    <row r="65282" customFormat="false" ht="12" hidden="false" customHeight="false" outlineLevel="0" collapsed="false">
      <c r="BS65282" s="96" t="n">
        <f aca="false">BR65282-2.5</f>
        <v>-2.5</v>
      </c>
    </row>
    <row r="65283" customFormat="false" ht="12" hidden="false" customHeight="false" outlineLevel="0" collapsed="false">
      <c r="BS65283" s="96" t="n">
        <f aca="false">BR65283-2.5</f>
        <v>-2.5</v>
      </c>
    </row>
    <row r="65284" customFormat="false" ht="12" hidden="false" customHeight="false" outlineLevel="0" collapsed="false">
      <c r="BS65284" s="96" t="n">
        <f aca="false">BR65284-2.5</f>
        <v>-2.5</v>
      </c>
    </row>
    <row r="65285" customFormat="false" ht="12" hidden="false" customHeight="false" outlineLevel="0" collapsed="false">
      <c r="BS65285" s="96" t="n">
        <f aca="false">BR65285-2.5</f>
        <v>-2.5</v>
      </c>
    </row>
    <row r="65286" customFormat="false" ht="12" hidden="false" customHeight="false" outlineLevel="0" collapsed="false">
      <c r="BS65286" s="96" t="n">
        <f aca="false">BR65286-2.5</f>
        <v>-2.5</v>
      </c>
    </row>
    <row r="65287" customFormat="false" ht="12" hidden="false" customHeight="false" outlineLevel="0" collapsed="false">
      <c r="BS65287" s="96" t="n">
        <f aca="false">BR65287-2.5</f>
        <v>-2.5</v>
      </c>
    </row>
    <row r="65288" customFormat="false" ht="12" hidden="false" customHeight="false" outlineLevel="0" collapsed="false">
      <c r="BS65288" s="96" t="n">
        <f aca="false">BR65288-2.5</f>
        <v>-2.5</v>
      </c>
    </row>
    <row r="65289" customFormat="false" ht="12" hidden="false" customHeight="false" outlineLevel="0" collapsed="false">
      <c r="BS65289" s="96" t="n">
        <f aca="false">BR65289-2.5</f>
        <v>-2.5</v>
      </c>
    </row>
    <row r="65290" customFormat="false" ht="12" hidden="false" customHeight="false" outlineLevel="0" collapsed="false">
      <c r="BS65290" s="96" t="n">
        <f aca="false">BR65290-2.5</f>
        <v>-2.5</v>
      </c>
    </row>
    <row r="65291" customFormat="false" ht="12" hidden="false" customHeight="false" outlineLevel="0" collapsed="false">
      <c r="BS65291" s="96" t="n">
        <f aca="false">BR65291-2.5</f>
        <v>-2.5</v>
      </c>
    </row>
    <row r="65292" customFormat="false" ht="12" hidden="false" customHeight="false" outlineLevel="0" collapsed="false">
      <c r="BS65292" s="96" t="n">
        <f aca="false">BR65292-2.5</f>
        <v>-2.5</v>
      </c>
    </row>
    <row r="65293" customFormat="false" ht="12" hidden="false" customHeight="false" outlineLevel="0" collapsed="false">
      <c r="BS65293" s="96" t="n">
        <f aca="false">BR65293-2.5</f>
        <v>-2.5</v>
      </c>
    </row>
    <row r="65294" customFormat="false" ht="12" hidden="false" customHeight="false" outlineLevel="0" collapsed="false">
      <c r="BS65294" s="96" t="n">
        <f aca="false">BR65294-2.5</f>
        <v>-2.5</v>
      </c>
    </row>
    <row r="65295" customFormat="false" ht="12" hidden="false" customHeight="false" outlineLevel="0" collapsed="false">
      <c r="BS65295" s="96" t="n">
        <f aca="false">BR65295-2.5</f>
        <v>-2.5</v>
      </c>
    </row>
    <row r="65296" customFormat="false" ht="12" hidden="false" customHeight="false" outlineLevel="0" collapsed="false">
      <c r="BS65296" s="96" t="n">
        <f aca="false">BR65296-2.5</f>
        <v>-2.5</v>
      </c>
    </row>
    <row r="65297" customFormat="false" ht="12" hidden="false" customHeight="false" outlineLevel="0" collapsed="false">
      <c r="BS65297" s="96" t="n">
        <f aca="false">BR65297-2.5</f>
        <v>-2.5</v>
      </c>
    </row>
    <row r="65298" customFormat="false" ht="12" hidden="false" customHeight="false" outlineLevel="0" collapsed="false">
      <c r="BS65298" s="96" t="n">
        <f aca="false">BR65298-2.5</f>
        <v>-2.5</v>
      </c>
    </row>
    <row r="65299" customFormat="false" ht="12" hidden="false" customHeight="false" outlineLevel="0" collapsed="false">
      <c r="BS65299" s="96" t="n">
        <f aca="false">BR65299-2.5</f>
        <v>-2.5</v>
      </c>
    </row>
    <row r="65300" customFormat="false" ht="12" hidden="false" customHeight="false" outlineLevel="0" collapsed="false">
      <c r="BS65300" s="96" t="n">
        <f aca="false">BR65300-2.5</f>
        <v>-2.5</v>
      </c>
    </row>
    <row r="65301" customFormat="false" ht="12" hidden="false" customHeight="false" outlineLevel="0" collapsed="false">
      <c r="BS65301" s="96" t="n">
        <f aca="false">BR65301-2.5</f>
        <v>-2.5</v>
      </c>
    </row>
    <row r="65302" customFormat="false" ht="12" hidden="false" customHeight="false" outlineLevel="0" collapsed="false">
      <c r="BS65302" s="96" t="n">
        <f aca="false">BR65302-2.5</f>
        <v>-2.5</v>
      </c>
    </row>
    <row r="65303" customFormat="false" ht="12" hidden="false" customHeight="false" outlineLevel="0" collapsed="false">
      <c r="BS65303" s="96" t="n">
        <f aca="false">BR65303-2.5</f>
        <v>-2.5</v>
      </c>
    </row>
    <row r="65304" customFormat="false" ht="12" hidden="false" customHeight="false" outlineLevel="0" collapsed="false">
      <c r="BS65304" s="96" t="n">
        <f aca="false">BR65304-2.5</f>
        <v>-2.5</v>
      </c>
    </row>
    <row r="65305" customFormat="false" ht="12" hidden="false" customHeight="false" outlineLevel="0" collapsed="false">
      <c r="BS65305" s="96" t="n">
        <f aca="false">BR65305-2.5</f>
        <v>-2.5</v>
      </c>
    </row>
    <row r="65306" customFormat="false" ht="12" hidden="false" customHeight="false" outlineLevel="0" collapsed="false">
      <c r="BS65306" s="96" t="n">
        <f aca="false">BR65306-2.5</f>
        <v>-2.5</v>
      </c>
    </row>
    <row r="65307" customFormat="false" ht="12" hidden="false" customHeight="false" outlineLevel="0" collapsed="false">
      <c r="BS65307" s="96" t="n">
        <f aca="false">BR65307-2.5</f>
        <v>-2.5</v>
      </c>
    </row>
    <row r="65308" customFormat="false" ht="12" hidden="false" customHeight="false" outlineLevel="0" collapsed="false">
      <c r="BS65308" s="96" t="n">
        <f aca="false">BR65308-2.5</f>
        <v>-2.5</v>
      </c>
    </row>
    <row r="65309" customFormat="false" ht="12" hidden="false" customHeight="false" outlineLevel="0" collapsed="false">
      <c r="BS65309" s="96" t="n">
        <f aca="false">BR65309-2.5</f>
        <v>-2.5</v>
      </c>
    </row>
    <row r="65310" customFormat="false" ht="12" hidden="false" customHeight="false" outlineLevel="0" collapsed="false">
      <c r="BS65310" s="96" t="n">
        <f aca="false">BR65310-2.5</f>
        <v>-2.5</v>
      </c>
    </row>
    <row r="65311" customFormat="false" ht="12" hidden="false" customHeight="false" outlineLevel="0" collapsed="false">
      <c r="BS65311" s="96" t="n">
        <f aca="false">BR65311-2.5</f>
        <v>-2.5</v>
      </c>
    </row>
    <row r="65312" customFormat="false" ht="12" hidden="false" customHeight="false" outlineLevel="0" collapsed="false">
      <c r="BS65312" s="96" t="n">
        <f aca="false">BR65312-2.5</f>
        <v>-2.5</v>
      </c>
    </row>
    <row r="65313" customFormat="false" ht="12" hidden="false" customHeight="false" outlineLevel="0" collapsed="false">
      <c r="BS65313" s="96" t="n">
        <f aca="false">BR65313-2.5</f>
        <v>-2.5</v>
      </c>
    </row>
    <row r="65314" customFormat="false" ht="12" hidden="false" customHeight="false" outlineLevel="0" collapsed="false">
      <c r="BS65314" s="96" t="n">
        <f aca="false">BR65314-2.5</f>
        <v>-2.5</v>
      </c>
    </row>
    <row r="65315" customFormat="false" ht="12" hidden="false" customHeight="false" outlineLevel="0" collapsed="false">
      <c r="BS65315" s="96" t="n">
        <f aca="false">BR65315-2.5</f>
        <v>-2.5</v>
      </c>
    </row>
    <row r="65316" customFormat="false" ht="12" hidden="false" customHeight="false" outlineLevel="0" collapsed="false">
      <c r="BS65316" s="96" t="n">
        <f aca="false">BR65316-2.5</f>
        <v>-2.5</v>
      </c>
    </row>
    <row r="65317" customFormat="false" ht="12" hidden="false" customHeight="false" outlineLevel="0" collapsed="false">
      <c r="BS65317" s="96" t="n">
        <f aca="false">BR65317-2.5</f>
        <v>-2.5</v>
      </c>
    </row>
    <row r="65318" customFormat="false" ht="12" hidden="false" customHeight="false" outlineLevel="0" collapsed="false">
      <c r="BS65318" s="96" t="n">
        <f aca="false">BR65318-2.5</f>
        <v>-2.5</v>
      </c>
    </row>
    <row r="65319" customFormat="false" ht="12" hidden="false" customHeight="false" outlineLevel="0" collapsed="false">
      <c r="BS65319" s="96" t="n">
        <f aca="false">BR65319-2.5</f>
        <v>-2.5</v>
      </c>
    </row>
    <row r="65320" customFormat="false" ht="12" hidden="false" customHeight="false" outlineLevel="0" collapsed="false">
      <c r="BS65320" s="96" t="n">
        <f aca="false">BR65320-2.5</f>
        <v>-2.5</v>
      </c>
    </row>
    <row r="65321" customFormat="false" ht="12" hidden="false" customHeight="false" outlineLevel="0" collapsed="false">
      <c r="BS65321" s="96" t="n">
        <f aca="false">BR65321-2.5</f>
        <v>-2.5</v>
      </c>
    </row>
    <row r="65322" customFormat="false" ht="12" hidden="false" customHeight="false" outlineLevel="0" collapsed="false">
      <c r="BS65322" s="96" t="n">
        <f aca="false">BR65322-2.5</f>
        <v>-2.5</v>
      </c>
    </row>
    <row r="65323" customFormat="false" ht="12" hidden="false" customHeight="false" outlineLevel="0" collapsed="false">
      <c r="BS65323" s="96" t="n">
        <f aca="false">BR65323-2.5</f>
        <v>-2.5</v>
      </c>
    </row>
    <row r="65324" customFormat="false" ht="12" hidden="false" customHeight="false" outlineLevel="0" collapsed="false">
      <c r="BS65324" s="96" t="n">
        <f aca="false">BR65324-2.5</f>
        <v>-2.5</v>
      </c>
    </row>
    <row r="65325" customFormat="false" ht="12" hidden="false" customHeight="false" outlineLevel="0" collapsed="false">
      <c r="BS65325" s="96" t="n">
        <f aca="false">BR65325-2.5</f>
        <v>-2.5</v>
      </c>
    </row>
    <row r="65326" customFormat="false" ht="12" hidden="false" customHeight="false" outlineLevel="0" collapsed="false">
      <c r="BS65326" s="96" t="n">
        <f aca="false">BR65326-2.5</f>
        <v>-2.5</v>
      </c>
    </row>
    <row r="65327" customFormat="false" ht="12" hidden="false" customHeight="false" outlineLevel="0" collapsed="false">
      <c r="BS65327" s="96" t="n">
        <f aca="false">BR65327-2.5</f>
        <v>-2.5</v>
      </c>
    </row>
    <row r="65328" customFormat="false" ht="12" hidden="false" customHeight="false" outlineLevel="0" collapsed="false">
      <c r="BS65328" s="96" t="n">
        <f aca="false">BR65328-2.5</f>
        <v>-2.5</v>
      </c>
    </row>
    <row r="65329" customFormat="false" ht="12" hidden="false" customHeight="false" outlineLevel="0" collapsed="false">
      <c r="BS65329" s="96" t="n">
        <f aca="false">BR65329-2.5</f>
        <v>-2.5</v>
      </c>
    </row>
    <row r="65330" customFormat="false" ht="12" hidden="false" customHeight="false" outlineLevel="0" collapsed="false">
      <c r="BS65330" s="96" t="n">
        <f aca="false">BR65330-2.5</f>
        <v>-2.5</v>
      </c>
    </row>
    <row r="65331" customFormat="false" ht="12" hidden="false" customHeight="false" outlineLevel="0" collapsed="false">
      <c r="BS65331" s="96" t="n">
        <f aca="false">BR65331-2.5</f>
        <v>-2.5</v>
      </c>
    </row>
    <row r="65332" customFormat="false" ht="12" hidden="false" customHeight="false" outlineLevel="0" collapsed="false">
      <c r="BS65332" s="96" t="n">
        <f aca="false">BR65332-2.5</f>
        <v>-2.5</v>
      </c>
    </row>
    <row r="65333" customFormat="false" ht="12" hidden="false" customHeight="false" outlineLevel="0" collapsed="false">
      <c r="BS65333" s="96" t="n">
        <f aca="false">BR65333-2.5</f>
        <v>-2.5</v>
      </c>
    </row>
    <row r="65334" customFormat="false" ht="12" hidden="false" customHeight="false" outlineLevel="0" collapsed="false">
      <c r="BS65334" s="96" t="n">
        <f aca="false">BR65334-2.5</f>
        <v>-2.5</v>
      </c>
    </row>
    <row r="65335" customFormat="false" ht="12" hidden="false" customHeight="false" outlineLevel="0" collapsed="false">
      <c r="BS65335" s="96" t="n">
        <f aca="false">BR65335-2.5</f>
        <v>-2.5</v>
      </c>
    </row>
    <row r="65336" customFormat="false" ht="12" hidden="false" customHeight="false" outlineLevel="0" collapsed="false">
      <c r="BS65336" s="96" t="n">
        <f aca="false">BR65336-2.5</f>
        <v>-2.5</v>
      </c>
    </row>
    <row r="65337" customFormat="false" ht="12" hidden="false" customHeight="false" outlineLevel="0" collapsed="false">
      <c r="BS65337" s="96" t="n">
        <f aca="false">BR65337-2.5</f>
        <v>-2.5</v>
      </c>
    </row>
    <row r="65338" customFormat="false" ht="12" hidden="false" customHeight="false" outlineLevel="0" collapsed="false">
      <c r="BS65338" s="96" t="n">
        <f aca="false">BR65338-2.5</f>
        <v>-2.5</v>
      </c>
    </row>
    <row r="65339" customFormat="false" ht="12" hidden="false" customHeight="false" outlineLevel="0" collapsed="false">
      <c r="BS65339" s="96" t="n">
        <f aca="false">BR65339-2.5</f>
        <v>-2.5</v>
      </c>
    </row>
    <row r="65340" customFormat="false" ht="12" hidden="false" customHeight="false" outlineLevel="0" collapsed="false">
      <c r="BS65340" s="96" t="n">
        <f aca="false">BR65340-2.5</f>
        <v>-2.5</v>
      </c>
    </row>
    <row r="65341" customFormat="false" ht="12" hidden="false" customHeight="false" outlineLevel="0" collapsed="false">
      <c r="BS65341" s="96" t="n">
        <f aca="false">BR65341-2.5</f>
        <v>-2.5</v>
      </c>
    </row>
    <row r="65342" customFormat="false" ht="12" hidden="false" customHeight="false" outlineLevel="0" collapsed="false">
      <c r="BS65342" s="96" t="n">
        <f aca="false">BR65342-2.5</f>
        <v>-2.5</v>
      </c>
    </row>
    <row r="65343" customFormat="false" ht="12" hidden="false" customHeight="false" outlineLevel="0" collapsed="false">
      <c r="BS65343" s="96" t="n">
        <f aca="false">BR65343-2.5</f>
        <v>-2.5</v>
      </c>
    </row>
    <row r="65344" customFormat="false" ht="12" hidden="false" customHeight="false" outlineLevel="0" collapsed="false">
      <c r="BS65344" s="96" t="n">
        <f aca="false">BR65344-2.5</f>
        <v>-2.5</v>
      </c>
    </row>
    <row r="65345" customFormat="false" ht="12" hidden="false" customHeight="false" outlineLevel="0" collapsed="false">
      <c r="BS65345" s="96" t="n">
        <f aca="false">BR65345-2.5</f>
        <v>-2.5</v>
      </c>
    </row>
    <row r="65346" customFormat="false" ht="12" hidden="false" customHeight="false" outlineLevel="0" collapsed="false">
      <c r="BS65346" s="96" t="n">
        <f aca="false">BR65346-2.5</f>
        <v>-2.5</v>
      </c>
    </row>
    <row r="65347" customFormat="false" ht="12" hidden="false" customHeight="false" outlineLevel="0" collapsed="false">
      <c r="BS65347" s="96" t="n">
        <f aca="false">BR65347-2.5</f>
        <v>-2.5</v>
      </c>
    </row>
    <row r="65348" customFormat="false" ht="12" hidden="false" customHeight="false" outlineLevel="0" collapsed="false">
      <c r="BS65348" s="96" t="n">
        <f aca="false">BR65348-2.5</f>
        <v>-2.5</v>
      </c>
    </row>
    <row r="65349" customFormat="false" ht="12" hidden="false" customHeight="false" outlineLevel="0" collapsed="false">
      <c r="BS65349" s="96" t="n">
        <f aca="false">BR65349-2.5</f>
        <v>-2.5</v>
      </c>
    </row>
    <row r="65350" customFormat="false" ht="12" hidden="false" customHeight="false" outlineLevel="0" collapsed="false">
      <c r="BS65350" s="96" t="n">
        <f aca="false">BR65350-2.5</f>
        <v>-2.5</v>
      </c>
    </row>
    <row r="65351" customFormat="false" ht="12" hidden="false" customHeight="false" outlineLevel="0" collapsed="false">
      <c r="BS65351" s="96" t="n">
        <f aca="false">BR65351-2.5</f>
        <v>-2.5</v>
      </c>
    </row>
    <row r="65352" customFormat="false" ht="12" hidden="false" customHeight="false" outlineLevel="0" collapsed="false">
      <c r="BS65352" s="96" t="n">
        <f aca="false">BR65352-2.5</f>
        <v>-2.5</v>
      </c>
    </row>
    <row r="65353" customFormat="false" ht="12" hidden="false" customHeight="false" outlineLevel="0" collapsed="false">
      <c r="BS65353" s="96" t="n">
        <f aca="false">BR65353-2.5</f>
        <v>-2.5</v>
      </c>
    </row>
    <row r="65354" customFormat="false" ht="12" hidden="false" customHeight="false" outlineLevel="0" collapsed="false">
      <c r="BS65354" s="96" t="n">
        <f aca="false">BR65354-2.5</f>
        <v>-2.5</v>
      </c>
    </row>
    <row r="65355" customFormat="false" ht="12" hidden="false" customHeight="false" outlineLevel="0" collapsed="false">
      <c r="BS65355" s="96" t="n">
        <f aca="false">BR65355-2.5</f>
        <v>-2.5</v>
      </c>
    </row>
    <row r="65356" customFormat="false" ht="12" hidden="false" customHeight="false" outlineLevel="0" collapsed="false">
      <c r="BS65356" s="96" t="n">
        <f aca="false">BR65356-2.5</f>
        <v>-2.5</v>
      </c>
    </row>
    <row r="65357" customFormat="false" ht="12" hidden="false" customHeight="false" outlineLevel="0" collapsed="false">
      <c r="BS65357" s="96" t="n">
        <f aca="false">BR65357-2.5</f>
        <v>-2.5</v>
      </c>
    </row>
    <row r="65358" customFormat="false" ht="12" hidden="false" customHeight="false" outlineLevel="0" collapsed="false">
      <c r="BS65358" s="96" t="n">
        <f aca="false">BR65358-2.5</f>
        <v>-2.5</v>
      </c>
    </row>
    <row r="65359" customFormat="false" ht="12" hidden="false" customHeight="false" outlineLevel="0" collapsed="false">
      <c r="BS65359" s="96" t="n">
        <f aca="false">BR65359-2.5</f>
        <v>-2.5</v>
      </c>
    </row>
    <row r="65360" customFormat="false" ht="12" hidden="false" customHeight="false" outlineLevel="0" collapsed="false">
      <c r="BS65360" s="96" t="n">
        <f aca="false">BR65360-2.5</f>
        <v>-2.5</v>
      </c>
    </row>
    <row r="65361" customFormat="false" ht="12" hidden="false" customHeight="false" outlineLevel="0" collapsed="false">
      <c r="BS65361" s="96" t="n">
        <f aca="false">BR65361-2.5</f>
        <v>-2.5</v>
      </c>
    </row>
    <row r="65362" customFormat="false" ht="12" hidden="false" customHeight="false" outlineLevel="0" collapsed="false">
      <c r="BS65362" s="96" t="n">
        <f aca="false">BR65362-2.5</f>
        <v>-2.5</v>
      </c>
    </row>
    <row r="65363" customFormat="false" ht="12" hidden="false" customHeight="false" outlineLevel="0" collapsed="false">
      <c r="BS65363" s="96" t="n">
        <f aca="false">BR65363-2.5</f>
        <v>-2.5</v>
      </c>
    </row>
    <row r="65364" customFormat="false" ht="12" hidden="false" customHeight="false" outlineLevel="0" collapsed="false">
      <c r="BS65364" s="96" t="n">
        <f aca="false">BR65364-2.5</f>
        <v>-2.5</v>
      </c>
    </row>
    <row r="65365" customFormat="false" ht="12" hidden="false" customHeight="false" outlineLevel="0" collapsed="false">
      <c r="BS65365" s="96" t="n">
        <f aca="false">BR65365-2.5</f>
        <v>-2.5</v>
      </c>
    </row>
    <row r="65366" customFormat="false" ht="12" hidden="false" customHeight="false" outlineLevel="0" collapsed="false">
      <c r="BS65366" s="96" t="n">
        <f aca="false">BR65366-2.5</f>
        <v>-2.5</v>
      </c>
    </row>
    <row r="65367" customFormat="false" ht="12" hidden="false" customHeight="false" outlineLevel="0" collapsed="false">
      <c r="BS65367" s="96" t="n">
        <f aca="false">BR65367-2.5</f>
        <v>-2.5</v>
      </c>
    </row>
    <row r="65368" customFormat="false" ht="12" hidden="false" customHeight="false" outlineLevel="0" collapsed="false">
      <c r="BS65368" s="96" t="n">
        <f aca="false">BR65368-2.5</f>
        <v>-2.5</v>
      </c>
    </row>
    <row r="65369" customFormat="false" ht="12" hidden="false" customHeight="false" outlineLevel="0" collapsed="false">
      <c r="BS65369" s="96" t="n">
        <f aca="false">BR65369-2.5</f>
        <v>-2.5</v>
      </c>
    </row>
    <row r="65370" customFormat="false" ht="12" hidden="false" customHeight="false" outlineLevel="0" collapsed="false">
      <c r="BS65370" s="96" t="n">
        <f aca="false">BR65370-2.5</f>
        <v>-2.5</v>
      </c>
    </row>
    <row r="65371" customFormat="false" ht="12" hidden="false" customHeight="false" outlineLevel="0" collapsed="false">
      <c r="BS65371" s="96" t="n">
        <f aca="false">BR65371-2.5</f>
        <v>-2.5</v>
      </c>
    </row>
    <row r="65372" customFormat="false" ht="12" hidden="false" customHeight="false" outlineLevel="0" collapsed="false">
      <c r="BS65372" s="96" t="n">
        <f aca="false">BR65372-2.5</f>
        <v>-2.5</v>
      </c>
    </row>
    <row r="65373" customFormat="false" ht="12" hidden="false" customHeight="false" outlineLevel="0" collapsed="false">
      <c r="BS65373" s="96" t="n">
        <f aca="false">BR65373-2.5</f>
        <v>-2.5</v>
      </c>
    </row>
    <row r="65374" customFormat="false" ht="12" hidden="false" customHeight="false" outlineLevel="0" collapsed="false">
      <c r="BS65374" s="96" t="n">
        <f aca="false">BR65374-2.5</f>
        <v>-2.5</v>
      </c>
    </row>
    <row r="65375" customFormat="false" ht="12" hidden="false" customHeight="false" outlineLevel="0" collapsed="false">
      <c r="BS65375" s="96" t="n">
        <f aca="false">BR65375-2.5</f>
        <v>-2.5</v>
      </c>
    </row>
    <row r="65376" customFormat="false" ht="12" hidden="false" customHeight="false" outlineLevel="0" collapsed="false">
      <c r="BS65376" s="96" t="n">
        <f aca="false">BR65376-2.5</f>
        <v>-2.5</v>
      </c>
    </row>
    <row r="65377" customFormat="false" ht="12" hidden="false" customHeight="false" outlineLevel="0" collapsed="false">
      <c r="BS65377" s="96" t="n">
        <f aca="false">BR65377-2.5</f>
        <v>-2.5</v>
      </c>
    </row>
    <row r="65378" customFormat="false" ht="12" hidden="false" customHeight="false" outlineLevel="0" collapsed="false">
      <c r="BS65378" s="96" t="n">
        <f aca="false">BR65378-2.5</f>
        <v>-2.5</v>
      </c>
    </row>
    <row r="65379" customFormat="false" ht="12" hidden="false" customHeight="false" outlineLevel="0" collapsed="false">
      <c r="BS65379" s="96" t="n">
        <f aca="false">BR65379-2.5</f>
        <v>-2.5</v>
      </c>
    </row>
    <row r="65380" customFormat="false" ht="12" hidden="false" customHeight="false" outlineLevel="0" collapsed="false">
      <c r="BS65380" s="96" t="n">
        <f aca="false">BR65380-2.5</f>
        <v>-2.5</v>
      </c>
    </row>
    <row r="65381" customFormat="false" ht="12" hidden="false" customHeight="false" outlineLevel="0" collapsed="false">
      <c r="BS65381" s="96" t="n">
        <f aca="false">BR65381-2.5</f>
        <v>-2.5</v>
      </c>
    </row>
    <row r="65382" customFormat="false" ht="12" hidden="false" customHeight="false" outlineLevel="0" collapsed="false">
      <c r="BS65382" s="96" t="n">
        <f aca="false">BR65382-2.5</f>
        <v>-2.5</v>
      </c>
    </row>
    <row r="65383" customFormat="false" ht="12" hidden="false" customHeight="false" outlineLevel="0" collapsed="false">
      <c r="BS65383" s="96" t="n">
        <f aca="false">BR65383-2.5</f>
        <v>-2.5</v>
      </c>
    </row>
    <row r="65384" customFormat="false" ht="12" hidden="false" customHeight="false" outlineLevel="0" collapsed="false">
      <c r="BS65384" s="96" t="n">
        <f aca="false">BR65384-2.5</f>
        <v>-2.5</v>
      </c>
    </row>
    <row r="65385" customFormat="false" ht="12" hidden="false" customHeight="false" outlineLevel="0" collapsed="false">
      <c r="BS65385" s="96" t="n">
        <f aca="false">BR65385-2.5</f>
        <v>-2.5</v>
      </c>
    </row>
    <row r="65386" customFormat="false" ht="12" hidden="false" customHeight="false" outlineLevel="0" collapsed="false">
      <c r="BS65386" s="96" t="n">
        <f aca="false">BR65386-2.5</f>
        <v>-2.5</v>
      </c>
    </row>
    <row r="65387" customFormat="false" ht="12" hidden="false" customHeight="false" outlineLevel="0" collapsed="false">
      <c r="BS65387" s="96" t="n">
        <f aca="false">BR65387-2.5</f>
        <v>-2.5</v>
      </c>
    </row>
    <row r="65388" customFormat="false" ht="12" hidden="false" customHeight="false" outlineLevel="0" collapsed="false">
      <c r="BS65388" s="96" t="n">
        <f aca="false">BR65388-2.5</f>
        <v>-2.5</v>
      </c>
    </row>
    <row r="65389" customFormat="false" ht="12" hidden="false" customHeight="false" outlineLevel="0" collapsed="false">
      <c r="BS65389" s="96" t="n">
        <f aca="false">BR65389-2.5</f>
        <v>-2.5</v>
      </c>
    </row>
    <row r="65390" customFormat="false" ht="12" hidden="false" customHeight="false" outlineLevel="0" collapsed="false">
      <c r="BS65390" s="96" t="n">
        <f aca="false">BR65390-2.5</f>
        <v>-2.5</v>
      </c>
    </row>
    <row r="65391" customFormat="false" ht="12" hidden="false" customHeight="false" outlineLevel="0" collapsed="false">
      <c r="BS65391" s="96" t="n">
        <f aca="false">BR65391-2.5</f>
        <v>-2.5</v>
      </c>
    </row>
    <row r="65392" customFormat="false" ht="12" hidden="false" customHeight="false" outlineLevel="0" collapsed="false">
      <c r="BS65392" s="96" t="n">
        <f aca="false">BR65392-2.5</f>
        <v>-2.5</v>
      </c>
    </row>
    <row r="65393" customFormat="false" ht="12" hidden="false" customHeight="false" outlineLevel="0" collapsed="false">
      <c r="BS65393" s="96" t="n">
        <f aca="false">BR65393-2.5</f>
        <v>-2.5</v>
      </c>
    </row>
    <row r="65394" customFormat="false" ht="12" hidden="false" customHeight="false" outlineLevel="0" collapsed="false">
      <c r="BS65394" s="96" t="n">
        <f aca="false">BR65394-2.5</f>
        <v>-2.5</v>
      </c>
    </row>
    <row r="65395" customFormat="false" ht="12" hidden="false" customHeight="false" outlineLevel="0" collapsed="false">
      <c r="BS65395" s="96" t="n">
        <f aca="false">BR65395-2.5</f>
        <v>-2.5</v>
      </c>
    </row>
    <row r="65396" customFormat="false" ht="12" hidden="false" customHeight="false" outlineLevel="0" collapsed="false">
      <c r="BS65396" s="96" t="n">
        <f aca="false">BR65396-2.5</f>
        <v>-2.5</v>
      </c>
    </row>
    <row r="65397" customFormat="false" ht="12" hidden="false" customHeight="false" outlineLevel="0" collapsed="false">
      <c r="BS65397" s="96" t="n">
        <f aca="false">BR65397-2.5</f>
        <v>-2.5</v>
      </c>
    </row>
    <row r="65398" customFormat="false" ht="12" hidden="false" customHeight="false" outlineLevel="0" collapsed="false">
      <c r="BS65398" s="96" t="n">
        <f aca="false">BR65398-2.5</f>
        <v>-2.5</v>
      </c>
    </row>
    <row r="65399" customFormat="false" ht="12" hidden="false" customHeight="false" outlineLevel="0" collapsed="false">
      <c r="BS65399" s="96" t="n">
        <f aca="false">BR65399-2.5</f>
        <v>-2.5</v>
      </c>
    </row>
    <row r="65400" customFormat="false" ht="12" hidden="false" customHeight="false" outlineLevel="0" collapsed="false">
      <c r="BS65400" s="96" t="n">
        <f aca="false">BR65400-2.5</f>
        <v>-2.5</v>
      </c>
    </row>
    <row r="65401" customFormat="false" ht="12" hidden="false" customHeight="false" outlineLevel="0" collapsed="false">
      <c r="BS65401" s="96" t="n">
        <f aca="false">BR65401-2.5</f>
        <v>-2.5</v>
      </c>
    </row>
    <row r="65402" customFormat="false" ht="12" hidden="false" customHeight="false" outlineLevel="0" collapsed="false">
      <c r="BS65402" s="96" t="n">
        <f aca="false">BR65402-2.5</f>
        <v>-2.5</v>
      </c>
    </row>
    <row r="65403" customFormat="false" ht="12" hidden="false" customHeight="false" outlineLevel="0" collapsed="false">
      <c r="BS65403" s="96" t="n">
        <f aca="false">BR65403-2.5</f>
        <v>-2.5</v>
      </c>
    </row>
    <row r="65404" customFormat="false" ht="12" hidden="false" customHeight="false" outlineLevel="0" collapsed="false">
      <c r="BS65404" s="96" t="n">
        <f aca="false">BR65404-2.5</f>
        <v>-2.5</v>
      </c>
    </row>
    <row r="65405" customFormat="false" ht="12" hidden="false" customHeight="false" outlineLevel="0" collapsed="false">
      <c r="BS65405" s="96" t="n">
        <f aca="false">BR65405-2.5</f>
        <v>-2.5</v>
      </c>
    </row>
    <row r="65406" customFormat="false" ht="12" hidden="false" customHeight="false" outlineLevel="0" collapsed="false">
      <c r="BS65406" s="96" t="n">
        <f aca="false">BR65406-2.5</f>
        <v>-2.5</v>
      </c>
    </row>
    <row r="65407" customFormat="false" ht="12" hidden="false" customHeight="false" outlineLevel="0" collapsed="false">
      <c r="BS65407" s="96" t="n">
        <f aca="false">BR65407-2.5</f>
        <v>-2.5</v>
      </c>
    </row>
    <row r="65408" customFormat="false" ht="12" hidden="false" customHeight="false" outlineLevel="0" collapsed="false">
      <c r="BS65408" s="96" t="n">
        <f aca="false">BR65408-2.5</f>
        <v>-2.5</v>
      </c>
    </row>
    <row r="65409" customFormat="false" ht="12" hidden="false" customHeight="false" outlineLevel="0" collapsed="false">
      <c r="BS65409" s="96" t="n">
        <f aca="false">BR65409-2.5</f>
        <v>-2.5</v>
      </c>
    </row>
    <row r="65410" customFormat="false" ht="12" hidden="false" customHeight="false" outlineLevel="0" collapsed="false">
      <c r="BS65410" s="96" t="n">
        <f aca="false">BR65410-2.5</f>
        <v>-2.5</v>
      </c>
    </row>
    <row r="65411" customFormat="false" ht="12" hidden="false" customHeight="false" outlineLevel="0" collapsed="false">
      <c r="BS65411" s="96" t="n">
        <f aca="false">BR65411-2.5</f>
        <v>-2.5</v>
      </c>
    </row>
    <row r="65412" customFormat="false" ht="12" hidden="false" customHeight="false" outlineLevel="0" collapsed="false">
      <c r="BS65412" s="96" t="n">
        <f aca="false">BR65412-2.5</f>
        <v>-2.5</v>
      </c>
    </row>
    <row r="65413" customFormat="false" ht="12" hidden="false" customHeight="false" outlineLevel="0" collapsed="false">
      <c r="BS65413" s="96" t="n">
        <f aca="false">BR65413-2.5</f>
        <v>-2.5</v>
      </c>
    </row>
    <row r="65414" customFormat="false" ht="12" hidden="false" customHeight="false" outlineLevel="0" collapsed="false">
      <c r="BS65414" s="96" t="n">
        <f aca="false">BR65414-2.5</f>
        <v>-2.5</v>
      </c>
    </row>
    <row r="65415" customFormat="false" ht="12" hidden="false" customHeight="false" outlineLevel="0" collapsed="false">
      <c r="BS65415" s="96" t="n">
        <f aca="false">BR65415-2.5</f>
        <v>-2.5</v>
      </c>
    </row>
    <row r="65416" customFormat="false" ht="12" hidden="false" customHeight="false" outlineLevel="0" collapsed="false">
      <c r="BS65416" s="96" t="n">
        <f aca="false">BR65416-2.5</f>
        <v>-2.5</v>
      </c>
    </row>
    <row r="65417" customFormat="false" ht="12" hidden="false" customHeight="false" outlineLevel="0" collapsed="false">
      <c r="BS65417" s="96" t="n">
        <f aca="false">BR65417-2.5</f>
        <v>-2.5</v>
      </c>
    </row>
    <row r="65418" customFormat="false" ht="12" hidden="false" customHeight="false" outlineLevel="0" collapsed="false">
      <c r="BS65418" s="96" t="n">
        <f aca="false">BR65418-2.5</f>
        <v>-2.5</v>
      </c>
    </row>
    <row r="65419" customFormat="false" ht="12" hidden="false" customHeight="false" outlineLevel="0" collapsed="false">
      <c r="BS65419" s="96" t="n">
        <f aca="false">BR65419-2.5</f>
        <v>-2.5</v>
      </c>
    </row>
    <row r="65420" customFormat="false" ht="12" hidden="false" customHeight="false" outlineLevel="0" collapsed="false">
      <c r="BS65420" s="96" t="n">
        <f aca="false">BR65420-2.5</f>
        <v>-2.5</v>
      </c>
    </row>
    <row r="65421" customFormat="false" ht="12" hidden="false" customHeight="false" outlineLevel="0" collapsed="false">
      <c r="BS65421" s="96" t="n">
        <f aca="false">BR65421-2.5</f>
        <v>-2.5</v>
      </c>
    </row>
    <row r="65422" customFormat="false" ht="12" hidden="false" customHeight="false" outlineLevel="0" collapsed="false">
      <c r="BS65422" s="96" t="n">
        <f aca="false">BR65422-2.5</f>
        <v>-2.5</v>
      </c>
    </row>
    <row r="65423" customFormat="false" ht="12" hidden="false" customHeight="false" outlineLevel="0" collapsed="false">
      <c r="BS65423" s="96" t="n">
        <f aca="false">BR65423-2.5</f>
        <v>-2.5</v>
      </c>
    </row>
    <row r="65424" customFormat="false" ht="12" hidden="false" customHeight="false" outlineLevel="0" collapsed="false">
      <c r="BS65424" s="96" t="n">
        <f aca="false">BR65424-2.5</f>
        <v>-2.5</v>
      </c>
    </row>
    <row r="65425" customFormat="false" ht="12" hidden="false" customHeight="false" outlineLevel="0" collapsed="false">
      <c r="BS65425" s="96" t="n">
        <f aca="false">BR65425-2.5</f>
        <v>-2.5</v>
      </c>
    </row>
    <row r="65426" customFormat="false" ht="12" hidden="false" customHeight="false" outlineLevel="0" collapsed="false">
      <c r="BS65426" s="96" t="n">
        <f aca="false">BR65426-2.5</f>
        <v>-2.5</v>
      </c>
    </row>
    <row r="65427" customFormat="false" ht="12" hidden="false" customHeight="false" outlineLevel="0" collapsed="false">
      <c r="BS65427" s="96" t="n">
        <f aca="false">BR65427-2.5</f>
        <v>-2.5</v>
      </c>
    </row>
    <row r="65428" customFormat="false" ht="12" hidden="false" customHeight="false" outlineLevel="0" collapsed="false">
      <c r="BS65428" s="96" t="n">
        <f aca="false">BR65428-2.5</f>
        <v>-2.5</v>
      </c>
    </row>
    <row r="65429" customFormat="false" ht="12" hidden="false" customHeight="false" outlineLevel="0" collapsed="false">
      <c r="BS65429" s="96" t="n">
        <f aca="false">BR65429-2.5</f>
        <v>-2.5</v>
      </c>
    </row>
    <row r="65430" customFormat="false" ht="12" hidden="false" customHeight="false" outlineLevel="0" collapsed="false">
      <c r="BS65430" s="96" t="n">
        <f aca="false">BR65430-2.5</f>
        <v>-2.5</v>
      </c>
    </row>
    <row r="65431" customFormat="false" ht="12" hidden="false" customHeight="false" outlineLevel="0" collapsed="false">
      <c r="BS65431" s="96" t="n">
        <f aca="false">BR65431-2.5</f>
        <v>-2.5</v>
      </c>
    </row>
    <row r="65432" customFormat="false" ht="12" hidden="false" customHeight="false" outlineLevel="0" collapsed="false">
      <c r="BS65432" s="96" t="n">
        <f aca="false">BR65432-2.5</f>
        <v>-2.5</v>
      </c>
    </row>
    <row r="65433" customFormat="false" ht="12" hidden="false" customHeight="false" outlineLevel="0" collapsed="false">
      <c r="BS65433" s="96" t="n">
        <f aca="false">BR65433-2.5</f>
        <v>-2.5</v>
      </c>
    </row>
    <row r="65434" customFormat="false" ht="12" hidden="false" customHeight="false" outlineLevel="0" collapsed="false">
      <c r="BS65434" s="96" t="n">
        <f aca="false">BR65434-2.5</f>
        <v>-2.5</v>
      </c>
    </row>
    <row r="65435" customFormat="false" ht="12" hidden="false" customHeight="false" outlineLevel="0" collapsed="false">
      <c r="BS65435" s="96" t="n">
        <f aca="false">BR65435-2.5</f>
        <v>-2.5</v>
      </c>
    </row>
    <row r="65436" customFormat="false" ht="12" hidden="false" customHeight="false" outlineLevel="0" collapsed="false">
      <c r="BS65436" s="96" t="n">
        <f aca="false">BR65436-2.5</f>
        <v>-2.5</v>
      </c>
    </row>
    <row r="65437" customFormat="false" ht="12" hidden="false" customHeight="false" outlineLevel="0" collapsed="false">
      <c r="BS65437" s="96" t="n">
        <f aca="false">BR65437-2.5</f>
        <v>-2.5</v>
      </c>
    </row>
    <row r="65438" customFormat="false" ht="12" hidden="false" customHeight="false" outlineLevel="0" collapsed="false">
      <c r="BS65438" s="96" t="n">
        <f aca="false">BR65438-2.5</f>
        <v>-2.5</v>
      </c>
    </row>
    <row r="65439" customFormat="false" ht="12" hidden="false" customHeight="false" outlineLevel="0" collapsed="false">
      <c r="BS65439" s="96" t="n">
        <f aca="false">BR65439-2.5</f>
        <v>-2.5</v>
      </c>
    </row>
    <row r="65440" customFormat="false" ht="12" hidden="false" customHeight="false" outlineLevel="0" collapsed="false">
      <c r="BS65440" s="96" t="n">
        <f aca="false">BR65440-2.5</f>
        <v>-2.5</v>
      </c>
    </row>
    <row r="65441" customFormat="false" ht="12" hidden="false" customHeight="false" outlineLevel="0" collapsed="false">
      <c r="BS65441" s="96" t="n">
        <f aca="false">BR65441-2.5</f>
        <v>-2.5</v>
      </c>
    </row>
    <row r="65442" customFormat="false" ht="12" hidden="false" customHeight="false" outlineLevel="0" collapsed="false">
      <c r="BS65442" s="96" t="n">
        <f aca="false">BR65442-2.5</f>
        <v>-2.5</v>
      </c>
    </row>
    <row r="65443" customFormat="false" ht="12" hidden="false" customHeight="false" outlineLevel="0" collapsed="false">
      <c r="BS65443" s="96" t="n">
        <f aca="false">BR65443-2.5</f>
        <v>-2.5</v>
      </c>
    </row>
    <row r="65444" customFormat="false" ht="12" hidden="false" customHeight="false" outlineLevel="0" collapsed="false">
      <c r="BS65444" s="96" t="n">
        <f aca="false">BR65444-2.5</f>
        <v>-2.5</v>
      </c>
    </row>
    <row r="65445" customFormat="false" ht="12" hidden="false" customHeight="false" outlineLevel="0" collapsed="false">
      <c r="BS65445" s="96" t="n">
        <f aca="false">BR65445-2.5</f>
        <v>-2.5</v>
      </c>
    </row>
    <row r="65446" customFormat="false" ht="12" hidden="false" customHeight="false" outlineLevel="0" collapsed="false">
      <c r="BS65446" s="96" t="n">
        <f aca="false">BR65446-2.5</f>
        <v>-2.5</v>
      </c>
    </row>
    <row r="65447" customFormat="false" ht="12" hidden="false" customHeight="false" outlineLevel="0" collapsed="false">
      <c r="BS65447" s="96" t="n">
        <f aca="false">BR65447-2.5</f>
        <v>-2.5</v>
      </c>
    </row>
    <row r="65448" customFormat="false" ht="12" hidden="false" customHeight="false" outlineLevel="0" collapsed="false">
      <c r="BS65448" s="96" t="n">
        <f aca="false">BR65448-2.5</f>
        <v>-2.5</v>
      </c>
    </row>
    <row r="65449" customFormat="false" ht="12" hidden="false" customHeight="false" outlineLevel="0" collapsed="false">
      <c r="BS65449" s="96" t="n">
        <f aca="false">BR65449-2.5</f>
        <v>-2.5</v>
      </c>
    </row>
    <row r="65450" customFormat="false" ht="12" hidden="false" customHeight="false" outlineLevel="0" collapsed="false">
      <c r="BS65450" s="96" t="n">
        <f aca="false">BR65450-2.5</f>
        <v>-2.5</v>
      </c>
    </row>
    <row r="65451" customFormat="false" ht="12" hidden="false" customHeight="false" outlineLevel="0" collapsed="false">
      <c r="BS65451" s="96" t="n">
        <f aca="false">BR65451-2.5</f>
        <v>-2.5</v>
      </c>
    </row>
    <row r="65452" customFormat="false" ht="12" hidden="false" customHeight="false" outlineLevel="0" collapsed="false">
      <c r="BS65452" s="96" t="n">
        <f aca="false">BR65452-2.5</f>
        <v>-2.5</v>
      </c>
    </row>
    <row r="65453" customFormat="false" ht="12" hidden="false" customHeight="false" outlineLevel="0" collapsed="false">
      <c r="BS65453" s="96" t="n">
        <f aca="false">BR65453-2.5</f>
        <v>-2.5</v>
      </c>
    </row>
    <row r="65454" customFormat="false" ht="12" hidden="false" customHeight="false" outlineLevel="0" collapsed="false">
      <c r="BS65454" s="96" t="n">
        <f aca="false">BR65454-2.5</f>
        <v>-2.5</v>
      </c>
    </row>
    <row r="65455" customFormat="false" ht="12" hidden="false" customHeight="false" outlineLevel="0" collapsed="false">
      <c r="BS65455" s="96" t="n">
        <f aca="false">BR65455-2.5</f>
        <v>-2.5</v>
      </c>
    </row>
    <row r="65456" customFormat="false" ht="12" hidden="false" customHeight="false" outlineLevel="0" collapsed="false">
      <c r="BS65456" s="96" t="n">
        <f aca="false">BR65456-2.5</f>
        <v>-2.5</v>
      </c>
    </row>
    <row r="65457" customFormat="false" ht="12" hidden="false" customHeight="false" outlineLevel="0" collapsed="false">
      <c r="BS65457" s="96" t="n">
        <f aca="false">BR65457-2.5</f>
        <v>-2.5</v>
      </c>
    </row>
    <row r="65458" customFormat="false" ht="12" hidden="false" customHeight="false" outlineLevel="0" collapsed="false">
      <c r="BS65458" s="96" t="n">
        <f aca="false">BR65458-2.5</f>
        <v>-2.5</v>
      </c>
    </row>
    <row r="65459" customFormat="false" ht="12" hidden="false" customHeight="false" outlineLevel="0" collapsed="false">
      <c r="BS65459" s="96" t="n">
        <f aca="false">BR65459-2.5</f>
        <v>-2.5</v>
      </c>
    </row>
    <row r="65460" customFormat="false" ht="12" hidden="false" customHeight="false" outlineLevel="0" collapsed="false">
      <c r="BS65460" s="96" t="n">
        <f aca="false">BR65460-2.5</f>
        <v>-2.5</v>
      </c>
    </row>
    <row r="65461" customFormat="false" ht="12" hidden="false" customHeight="false" outlineLevel="0" collapsed="false">
      <c r="BS65461" s="96" t="n">
        <f aca="false">BR65461-2.5</f>
        <v>-2.5</v>
      </c>
    </row>
    <row r="65462" customFormat="false" ht="12" hidden="false" customHeight="false" outlineLevel="0" collapsed="false">
      <c r="BS65462" s="96" t="n">
        <f aca="false">BR65462-2.5</f>
        <v>-2.5</v>
      </c>
    </row>
    <row r="65463" customFormat="false" ht="12" hidden="false" customHeight="false" outlineLevel="0" collapsed="false">
      <c r="BS65463" s="96" t="n">
        <f aca="false">BR65463-2.5</f>
        <v>-2.5</v>
      </c>
    </row>
    <row r="65464" customFormat="false" ht="12" hidden="false" customHeight="false" outlineLevel="0" collapsed="false">
      <c r="BS65464" s="96" t="n">
        <f aca="false">BR65464-2.5</f>
        <v>-2.5</v>
      </c>
    </row>
    <row r="65465" customFormat="false" ht="12" hidden="false" customHeight="false" outlineLevel="0" collapsed="false">
      <c r="BS65465" s="96" t="n">
        <f aca="false">BR65465-2.5</f>
        <v>-2.5</v>
      </c>
    </row>
    <row r="65466" customFormat="false" ht="12" hidden="false" customHeight="false" outlineLevel="0" collapsed="false">
      <c r="BS65466" s="96" t="n">
        <f aca="false">BR65466-2.5</f>
        <v>-2.5</v>
      </c>
    </row>
    <row r="65467" customFormat="false" ht="12" hidden="false" customHeight="false" outlineLevel="0" collapsed="false">
      <c r="BS65467" s="96" t="n">
        <f aca="false">BR65467-2.5</f>
        <v>-2.5</v>
      </c>
    </row>
    <row r="65468" customFormat="false" ht="12" hidden="false" customHeight="false" outlineLevel="0" collapsed="false">
      <c r="BS65468" s="96" t="n">
        <f aca="false">BR65468-2.5</f>
        <v>-2.5</v>
      </c>
    </row>
    <row r="65469" customFormat="false" ht="12" hidden="false" customHeight="false" outlineLevel="0" collapsed="false">
      <c r="BS65469" s="96" t="n">
        <f aca="false">BR65469-2.5</f>
        <v>-2.5</v>
      </c>
    </row>
    <row r="65470" customFormat="false" ht="12" hidden="false" customHeight="false" outlineLevel="0" collapsed="false">
      <c r="BS65470" s="96" t="n">
        <f aca="false">BR65470-2.5</f>
        <v>-2.5</v>
      </c>
    </row>
    <row r="65471" customFormat="false" ht="12" hidden="false" customHeight="false" outlineLevel="0" collapsed="false">
      <c r="BS65471" s="96" t="n">
        <f aca="false">BR65471-2.5</f>
        <v>-2.5</v>
      </c>
    </row>
    <row r="65472" customFormat="false" ht="12" hidden="false" customHeight="false" outlineLevel="0" collapsed="false">
      <c r="BS65472" s="96" t="n">
        <f aca="false">BR65472-2.5</f>
        <v>-2.5</v>
      </c>
    </row>
    <row r="65473" customFormat="false" ht="12" hidden="false" customHeight="false" outlineLevel="0" collapsed="false">
      <c r="BS65473" s="96" t="n">
        <f aca="false">BR65473-2.5</f>
        <v>-2.5</v>
      </c>
    </row>
    <row r="65474" customFormat="false" ht="12" hidden="false" customHeight="false" outlineLevel="0" collapsed="false">
      <c r="BS65474" s="96" t="n">
        <f aca="false">BR65474-2.5</f>
        <v>-2.5</v>
      </c>
    </row>
    <row r="65475" customFormat="false" ht="12" hidden="false" customHeight="false" outlineLevel="0" collapsed="false">
      <c r="BS65475" s="96" t="n">
        <f aca="false">BR65475-2.5</f>
        <v>-2.5</v>
      </c>
    </row>
    <row r="65476" customFormat="false" ht="12" hidden="false" customHeight="false" outlineLevel="0" collapsed="false">
      <c r="BS65476" s="96" t="n">
        <f aca="false">BR65476-2.5</f>
        <v>-2.5</v>
      </c>
    </row>
    <row r="65477" customFormat="false" ht="12" hidden="false" customHeight="false" outlineLevel="0" collapsed="false">
      <c r="BS65477" s="96" t="n">
        <f aca="false">BR65477-2.5</f>
        <v>-2.5</v>
      </c>
    </row>
    <row r="65478" customFormat="false" ht="12" hidden="false" customHeight="false" outlineLevel="0" collapsed="false">
      <c r="BS65478" s="96" t="n">
        <f aca="false">BR65478-2.5</f>
        <v>-2.5</v>
      </c>
    </row>
    <row r="65479" customFormat="false" ht="12" hidden="false" customHeight="false" outlineLevel="0" collapsed="false">
      <c r="BS65479" s="96" t="n">
        <f aca="false">BR65479-2.5</f>
        <v>-2.5</v>
      </c>
    </row>
    <row r="65480" customFormat="false" ht="12" hidden="false" customHeight="false" outlineLevel="0" collapsed="false">
      <c r="BS65480" s="96" t="n">
        <f aca="false">BR65480-2.5</f>
        <v>-2.5</v>
      </c>
    </row>
    <row r="65481" customFormat="false" ht="12" hidden="false" customHeight="false" outlineLevel="0" collapsed="false">
      <c r="BS65481" s="96" t="n">
        <f aca="false">BR65481-2.5</f>
        <v>-2.5</v>
      </c>
    </row>
    <row r="65482" customFormat="false" ht="12" hidden="false" customHeight="false" outlineLevel="0" collapsed="false">
      <c r="BS65482" s="96" t="n">
        <f aca="false">BR65482-2.5</f>
        <v>-2.5</v>
      </c>
    </row>
    <row r="65483" customFormat="false" ht="12" hidden="false" customHeight="false" outlineLevel="0" collapsed="false">
      <c r="BS65483" s="96" t="n">
        <f aca="false">BR65483-2.5</f>
        <v>-2.5</v>
      </c>
    </row>
    <row r="65484" customFormat="false" ht="12" hidden="false" customHeight="false" outlineLevel="0" collapsed="false">
      <c r="BS65484" s="96" t="n">
        <f aca="false">BR65484-2.5</f>
        <v>-2.5</v>
      </c>
    </row>
    <row r="65485" customFormat="false" ht="12" hidden="false" customHeight="false" outlineLevel="0" collapsed="false">
      <c r="BS65485" s="96" t="n">
        <f aca="false">BR65485-2.5</f>
        <v>-2.5</v>
      </c>
    </row>
    <row r="65486" customFormat="false" ht="12" hidden="false" customHeight="false" outlineLevel="0" collapsed="false">
      <c r="BS65486" s="96" t="n">
        <f aca="false">BR65486-2.5</f>
        <v>-2.5</v>
      </c>
    </row>
    <row r="65487" customFormat="false" ht="12" hidden="false" customHeight="false" outlineLevel="0" collapsed="false">
      <c r="BS65487" s="96" t="n">
        <f aca="false">BR65487-2.5</f>
        <v>-2.5</v>
      </c>
    </row>
    <row r="65488" customFormat="false" ht="12" hidden="false" customHeight="false" outlineLevel="0" collapsed="false">
      <c r="BS65488" s="96" t="n">
        <f aca="false">BR65488-2.5</f>
        <v>-2.5</v>
      </c>
    </row>
    <row r="65489" customFormat="false" ht="12" hidden="false" customHeight="false" outlineLevel="0" collapsed="false">
      <c r="BS65489" s="96" t="n">
        <f aca="false">BR65489-2.5</f>
        <v>-2.5</v>
      </c>
    </row>
    <row r="65490" customFormat="false" ht="12" hidden="false" customHeight="false" outlineLevel="0" collapsed="false">
      <c r="BS65490" s="96" t="n">
        <f aca="false">BR65490-2.5</f>
        <v>-2.5</v>
      </c>
    </row>
    <row r="65491" customFormat="false" ht="12" hidden="false" customHeight="false" outlineLevel="0" collapsed="false">
      <c r="BS65491" s="96" t="n">
        <f aca="false">BR65491-2.5</f>
        <v>-2.5</v>
      </c>
    </row>
    <row r="65492" customFormat="false" ht="12" hidden="false" customHeight="false" outlineLevel="0" collapsed="false">
      <c r="BS65492" s="96" t="n">
        <f aca="false">BR65492-2.5</f>
        <v>-2.5</v>
      </c>
    </row>
    <row r="65493" customFormat="false" ht="12" hidden="false" customHeight="false" outlineLevel="0" collapsed="false">
      <c r="BS65493" s="96" t="n">
        <f aca="false">BR65493-2.5</f>
        <v>-2.5</v>
      </c>
    </row>
    <row r="65494" customFormat="false" ht="12" hidden="false" customHeight="false" outlineLevel="0" collapsed="false">
      <c r="BS65494" s="96" t="n">
        <f aca="false">BR65494-2.5</f>
        <v>-2.5</v>
      </c>
    </row>
    <row r="65495" customFormat="false" ht="12" hidden="false" customHeight="false" outlineLevel="0" collapsed="false">
      <c r="BS65495" s="96" t="n">
        <f aca="false">BR65495-2.5</f>
        <v>-2.5</v>
      </c>
    </row>
    <row r="65496" customFormat="false" ht="12" hidden="false" customHeight="false" outlineLevel="0" collapsed="false">
      <c r="BS65496" s="96" t="n">
        <f aca="false">BR65496-2.5</f>
        <v>-2.5</v>
      </c>
    </row>
    <row r="65497" customFormat="false" ht="12" hidden="false" customHeight="false" outlineLevel="0" collapsed="false">
      <c r="BS65497" s="96" t="n">
        <f aca="false">BR65497-2.5</f>
        <v>-2.5</v>
      </c>
    </row>
    <row r="65498" customFormat="false" ht="12" hidden="false" customHeight="false" outlineLevel="0" collapsed="false">
      <c r="BS65498" s="96" t="n">
        <f aca="false">BR65498-2.5</f>
        <v>-2.5</v>
      </c>
    </row>
    <row r="65499" customFormat="false" ht="12" hidden="false" customHeight="false" outlineLevel="0" collapsed="false">
      <c r="BS65499" s="96" t="n">
        <f aca="false">BR65499-2.5</f>
        <v>-2.5</v>
      </c>
    </row>
    <row r="65500" customFormat="false" ht="12" hidden="false" customHeight="false" outlineLevel="0" collapsed="false">
      <c r="BS65500" s="96" t="n">
        <f aca="false">BR65500-2.5</f>
        <v>-2.5</v>
      </c>
    </row>
    <row r="65501" customFormat="false" ht="12" hidden="false" customHeight="false" outlineLevel="0" collapsed="false">
      <c r="BS65501" s="96" t="n">
        <f aca="false">BR65501-2.5</f>
        <v>-2.5</v>
      </c>
    </row>
    <row r="65502" customFormat="false" ht="12" hidden="false" customHeight="false" outlineLevel="0" collapsed="false">
      <c r="BS65502" s="96" t="n">
        <f aca="false">BR65502-2.5</f>
        <v>-2.5</v>
      </c>
    </row>
    <row r="65503" customFormat="false" ht="12" hidden="false" customHeight="false" outlineLevel="0" collapsed="false">
      <c r="BS65503" s="96" t="n">
        <f aca="false">BR65503-2.5</f>
        <v>-2.5</v>
      </c>
    </row>
    <row r="65504" customFormat="false" ht="12" hidden="false" customHeight="false" outlineLevel="0" collapsed="false">
      <c r="BS65504" s="96" t="n">
        <f aca="false">BR65504-2.5</f>
        <v>-2.5</v>
      </c>
    </row>
    <row r="65505" customFormat="false" ht="12" hidden="false" customHeight="false" outlineLevel="0" collapsed="false">
      <c r="BS65505" s="96" t="n">
        <f aca="false">BR65505-2.5</f>
        <v>-2.5</v>
      </c>
    </row>
    <row r="65506" customFormat="false" ht="12" hidden="false" customHeight="false" outlineLevel="0" collapsed="false">
      <c r="BS65506" s="96" t="n">
        <f aca="false">BR65506-2.5</f>
        <v>-2.5</v>
      </c>
    </row>
    <row r="65507" customFormat="false" ht="12" hidden="false" customHeight="false" outlineLevel="0" collapsed="false">
      <c r="BS65507" s="96" t="n">
        <f aca="false">BR65507-2.5</f>
        <v>-2.5</v>
      </c>
    </row>
    <row r="65508" customFormat="false" ht="12" hidden="false" customHeight="false" outlineLevel="0" collapsed="false">
      <c r="BS65508" s="96" t="n">
        <f aca="false">BR65508-2.5</f>
        <v>-2.5</v>
      </c>
    </row>
    <row r="65509" customFormat="false" ht="12" hidden="false" customHeight="false" outlineLevel="0" collapsed="false">
      <c r="BS65509" s="96" t="n">
        <f aca="false">BR65509-2.5</f>
        <v>-2.5</v>
      </c>
    </row>
    <row r="65510" customFormat="false" ht="12" hidden="false" customHeight="false" outlineLevel="0" collapsed="false">
      <c r="BS65510" s="96" t="n">
        <f aca="false">BR65510-2.5</f>
        <v>-2.5</v>
      </c>
    </row>
    <row r="65511" customFormat="false" ht="12" hidden="false" customHeight="false" outlineLevel="0" collapsed="false">
      <c r="BS65511" s="96" t="n">
        <f aca="false">BR65511-2.5</f>
        <v>-2.5</v>
      </c>
    </row>
    <row r="65512" customFormat="false" ht="12" hidden="false" customHeight="false" outlineLevel="0" collapsed="false">
      <c r="BS65512" s="96" t="n">
        <f aca="false">BR65512-2.5</f>
        <v>-2.5</v>
      </c>
    </row>
    <row r="65513" customFormat="false" ht="12" hidden="false" customHeight="false" outlineLevel="0" collapsed="false">
      <c r="BS65513" s="96" t="n">
        <f aca="false">BR65513-2.5</f>
        <v>-2.5</v>
      </c>
    </row>
    <row r="65514" customFormat="false" ht="12" hidden="false" customHeight="false" outlineLevel="0" collapsed="false">
      <c r="BS65514" s="96" t="n">
        <f aca="false">BR65514-2.5</f>
        <v>-2.5</v>
      </c>
    </row>
    <row r="65515" customFormat="false" ht="12" hidden="false" customHeight="false" outlineLevel="0" collapsed="false">
      <c r="BS65515" s="96" t="n">
        <f aca="false">BR65515-2.5</f>
        <v>-2.5</v>
      </c>
    </row>
    <row r="65516" customFormat="false" ht="12" hidden="false" customHeight="false" outlineLevel="0" collapsed="false">
      <c r="BS65516" s="96" t="n">
        <f aca="false">BR65516-2.5</f>
        <v>-2.5</v>
      </c>
    </row>
    <row r="65517" customFormat="false" ht="12" hidden="false" customHeight="false" outlineLevel="0" collapsed="false">
      <c r="BS65517" s="96" t="n">
        <f aca="false">BR65517-2.5</f>
        <v>-2.5</v>
      </c>
    </row>
    <row r="65518" customFormat="false" ht="12" hidden="false" customHeight="false" outlineLevel="0" collapsed="false">
      <c r="BS65518" s="96" t="n">
        <f aca="false">BR65518-2.5</f>
        <v>-2.5</v>
      </c>
    </row>
    <row r="65519" customFormat="false" ht="12" hidden="false" customHeight="false" outlineLevel="0" collapsed="false">
      <c r="BS65519" s="96" t="n">
        <f aca="false">BR65519-2.5</f>
        <v>-2.5</v>
      </c>
    </row>
    <row r="65520" customFormat="false" ht="12" hidden="false" customHeight="false" outlineLevel="0" collapsed="false">
      <c r="BS65520" s="96" t="n">
        <f aca="false">BR65520-2.5</f>
        <v>-2.5</v>
      </c>
    </row>
    <row r="65521" customFormat="false" ht="12" hidden="false" customHeight="false" outlineLevel="0" collapsed="false">
      <c r="BS65521" s="96" t="n">
        <f aca="false">BR65521-2.5</f>
        <v>-2.5</v>
      </c>
    </row>
    <row r="65522" customFormat="false" ht="12" hidden="false" customHeight="false" outlineLevel="0" collapsed="false">
      <c r="BS65522" s="96" t="n">
        <f aca="false">BR65522-2.5</f>
        <v>-2.5</v>
      </c>
    </row>
    <row r="65523" customFormat="false" ht="12" hidden="false" customHeight="false" outlineLevel="0" collapsed="false">
      <c r="BS65523" s="96" t="n">
        <f aca="false">BR65523-2.5</f>
        <v>-2.5</v>
      </c>
    </row>
    <row r="65524" customFormat="false" ht="12" hidden="false" customHeight="false" outlineLevel="0" collapsed="false">
      <c r="BS65524" s="96" t="n">
        <f aca="false">BR65524-2.5</f>
        <v>-2.5</v>
      </c>
    </row>
    <row r="65525" customFormat="false" ht="12" hidden="false" customHeight="false" outlineLevel="0" collapsed="false">
      <c r="BS65525" s="96" t="n">
        <f aca="false">BR65525-2.5</f>
        <v>-2.5</v>
      </c>
    </row>
    <row r="65526" customFormat="false" ht="12" hidden="false" customHeight="false" outlineLevel="0" collapsed="false">
      <c r="BS65526" s="96" t="n">
        <f aca="false">BR65526-2.5</f>
        <v>-2.5</v>
      </c>
    </row>
    <row r="65527" customFormat="false" ht="12" hidden="false" customHeight="false" outlineLevel="0" collapsed="false">
      <c r="BS65527" s="96" t="n">
        <f aca="false">BR65527-2.5</f>
        <v>-2.5</v>
      </c>
    </row>
    <row r="65528" customFormat="false" ht="12" hidden="false" customHeight="false" outlineLevel="0" collapsed="false">
      <c r="BS65528" s="96" t="n">
        <f aca="false">BR65528-2.5</f>
        <v>-2.5</v>
      </c>
    </row>
    <row r="65529" customFormat="false" ht="12" hidden="false" customHeight="false" outlineLevel="0" collapsed="false">
      <c r="BS65529" s="96" t="n">
        <f aca="false">BR65529-2.5</f>
        <v>-2.5</v>
      </c>
    </row>
    <row r="65530" customFormat="false" ht="12" hidden="false" customHeight="false" outlineLevel="0" collapsed="false">
      <c r="BS65530" s="96" t="n">
        <f aca="false">BR65530-2.5</f>
        <v>-2.5</v>
      </c>
    </row>
    <row r="65531" customFormat="false" ht="12" hidden="false" customHeight="false" outlineLevel="0" collapsed="false">
      <c r="BS65531" s="96" t="n">
        <f aca="false">BR65531-2.5</f>
        <v>-2.5</v>
      </c>
    </row>
    <row r="65532" customFormat="false" ht="12" hidden="false" customHeight="false" outlineLevel="0" collapsed="false">
      <c r="BS65532" s="96" t="n">
        <f aca="false">BR65532-2.5</f>
        <v>-2.5</v>
      </c>
    </row>
    <row r="65533" customFormat="false" ht="12" hidden="false" customHeight="false" outlineLevel="0" collapsed="false">
      <c r="BS65533" s="96" t="n">
        <f aca="false">BR65533-2.5</f>
        <v>-2.5</v>
      </c>
    </row>
    <row r="65534" customFormat="false" ht="12" hidden="false" customHeight="false" outlineLevel="0" collapsed="false">
      <c r="BS65534" s="96" t="n">
        <f aca="false">BR65534-2.5</f>
        <v>-2.5</v>
      </c>
    </row>
  </sheetData>
  <mergeCells count="1">
    <mergeCell ref="L2:N2"/>
  </mergeCells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T5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K6" activePane="bottomRight" state="frozen"/>
      <selection pane="topLeft" activeCell="A1" activeCellId="0" sqref="A1"/>
      <selection pane="topRight" activeCell="BK1" activeCellId="0" sqref="BK1"/>
      <selection pane="bottomLeft" activeCell="A6" activeCellId="0" sqref="A6"/>
      <selection pane="bottomRight" activeCell="X7" activeCellId="0" sqref="X7"/>
    </sheetView>
  </sheetViews>
  <sheetFormatPr defaultColWidth="9.05078125" defaultRowHeight="12" customHeight="true" zeroHeight="false" outlineLevelRow="0" outlineLevelCol="0"/>
  <cols>
    <col collapsed="false" customWidth="true" hidden="false" outlineLevel="0" max="2" min="2" style="0" width="10.37"/>
    <col collapsed="false" customWidth="true" hidden="false" outlineLevel="0" max="8" min="7" style="0" width="10.87"/>
    <col collapsed="false" customWidth="true" hidden="false" outlineLevel="0" max="11" min="11" style="0" width="10.37"/>
    <col collapsed="false" customWidth="true" hidden="false" outlineLevel="0" max="17" min="16" style="0" width="10.87"/>
    <col collapsed="false" customWidth="true" hidden="false" outlineLevel="0" max="18" min="18" style="0" width="9.86"/>
    <col collapsed="false" customWidth="true" hidden="false" outlineLevel="0" max="25" min="25" style="0" width="10.87"/>
    <col collapsed="false" customWidth="true" hidden="false" outlineLevel="0" max="30" min="30" style="0" width="9.86"/>
    <col collapsed="false" customWidth="true" hidden="false" outlineLevel="0" max="34" min="33" style="0" width="10.87"/>
    <col collapsed="false" customWidth="true" hidden="false" outlineLevel="0" max="41" min="41" style="0" width="9.86"/>
    <col collapsed="false" customWidth="true" hidden="false" outlineLevel="0" max="43" min="42" style="0" width="10.87"/>
    <col collapsed="false" customWidth="true" hidden="false" outlineLevel="0" max="52" min="51" style="0" width="10.87"/>
    <col collapsed="false" customWidth="true" hidden="false" outlineLevel="0" max="60" min="60" style="0" width="10.87"/>
    <col collapsed="false" customWidth="true" hidden="false" outlineLevel="0" max="69" min="68" style="0" width="10.87"/>
  </cols>
  <sheetData>
    <row r="1" customFormat="false" ht="12" hidden="false" customHeight="false" outlineLevel="0" collapsed="false">
      <c r="A1" s="0" t="n">
        <v>1</v>
      </c>
      <c r="B1" s="0" t="n">
        <f aca="false">A1+1</f>
        <v>2</v>
      </c>
      <c r="C1" s="0" t="n">
        <f aca="false">B1+1</f>
        <v>3</v>
      </c>
      <c r="D1" s="0" t="n">
        <f aca="false">C1+1</f>
        <v>4</v>
      </c>
      <c r="E1" s="0" t="n">
        <f aca="false">D1+1</f>
        <v>5</v>
      </c>
      <c r="F1" s="0" t="n">
        <f aca="false">E1+1</f>
        <v>6</v>
      </c>
      <c r="G1" s="0" t="n">
        <f aca="false">F1+1</f>
        <v>7</v>
      </c>
      <c r="H1" s="0" t="n">
        <f aca="false">G1+1</f>
        <v>8</v>
      </c>
      <c r="I1" s="0" t="n">
        <f aca="false">H1+1</f>
        <v>9</v>
      </c>
      <c r="J1" s="0" t="n">
        <f aca="false">I1+1</f>
        <v>10</v>
      </c>
      <c r="K1" s="0" t="n">
        <f aca="false">J1+1</f>
        <v>11</v>
      </c>
      <c r="L1" s="0" t="n">
        <f aca="false">K1+1</f>
        <v>12</v>
      </c>
      <c r="M1" s="0" t="n">
        <f aca="false">L1+1</f>
        <v>13</v>
      </c>
      <c r="N1" s="0" t="n">
        <f aca="false">M1+1</f>
        <v>14</v>
      </c>
      <c r="O1" s="0" t="n">
        <f aca="false">N1+1</f>
        <v>15</v>
      </c>
      <c r="P1" s="0" t="n">
        <f aca="false">O1+1</f>
        <v>16</v>
      </c>
      <c r="Q1" s="0" t="n">
        <f aca="false">P1+1</f>
        <v>17</v>
      </c>
      <c r="R1" s="0" t="n">
        <f aca="false">Q1+1</f>
        <v>18</v>
      </c>
      <c r="S1" s="0" t="n">
        <f aca="false">R1+1</f>
        <v>19</v>
      </c>
      <c r="T1" s="0" t="n">
        <f aca="false">S1+1</f>
        <v>20</v>
      </c>
      <c r="U1" s="0" t="n">
        <f aca="false">T1+1</f>
        <v>21</v>
      </c>
      <c r="V1" s="0" t="n">
        <f aca="false">U1+1</f>
        <v>22</v>
      </c>
      <c r="W1" s="0" t="n">
        <f aca="false">V1+1</f>
        <v>23</v>
      </c>
      <c r="X1" s="0" t="n">
        <f aca="false">W1+1</f>
        <v>24</v>
      </c>
      <c r="Y1" s="0" t="n">
        <f aca="false">X1+1</f>
        <v>25</v>
      </c>
      <c r="Z1" s="0" t="n">
        <f aca="false">Y1+1</f>
        <v>26</v>
      </c>
      <c r="AA1" s="0" t="n">
        <f aca="false">Z1+1</f>
        <v>27</v>
      </c>
      <c r="AB1" s="0" t="n">
        <f aca="false">AA1+1</f>
        <v>28</v>
      </c>
      <c r="AC1" s="0" t="n">
        <f aca="false">AB1+1</f>
        <v>29</v>
      </c>
      <c r="AD1" s="0" t="n">
        <f aca="false">AC1+1</f>
        <v>30</v>
      </c>
      <c r="AE1" s="0" t="n">
        <f aca="false">AD1+1</f>
        <v>31</v>
      </c>
      <c r="AF1" s="0" t="n">
        <f aca="false">AE1+1</f>
        <v>32</v>
      </c>
      <c r="AG1" s="0" t="n">
        <f aca="false">AF1+1</f>
        <v>33</v>
      </c>
      <c r="AH1" s="0" t="n">
        <f aca="false">AG1+1</f>
        <v>34</v>
      </c>
      <c r="AI1" s="0" t="n">
        <f aca="false">AH1+1</f>
        <v>35</v>
      </c>
      <c r="AJ1" s="0" t="n">
        <f aca="false">AI1+1</f>
        <v>36</v>
      </c>
      <c r="AK1" s="0" t="n">
        <f aca="false">AJ1+1</f>
        <v>37</v>
      </c>
      <c r="AL1" s="0" t="n">
        <f aca="false">AK1+1</f>
        <v>38</v>
      </c>
      <c r="AM1" s="0" t="n">
        <f aca="false">AL1+1</f>
        <v>39</v>
      </c>
      <c r="AN1" s="0" t="n">
        <f aca="false">AM1+1</f>
        <v>40</v>
      </c>
      <c r="AO1" s="0" t="n">
        <f aca="false">AN1+1</f>
        <v>41</v>
      </c>
      <c r="AP1" s="0" t="n">
        <f aca="false">AO1+1</f>
        <v>42</v>
      </c>
      <c r="AQ1" s="0" t="n">
        <f aca="false">AP1+1</f>
        <v>43</v>
      </c>
      <c r="AR1" s="0" t="n">
        <f aca="false">AQ1+1</f>
        <v>44</v>
      </c>
      <c r="AS1" s="0" t="n">
        <f aca="false">AR1+1</f>
        <v>45</v>
      </c>
      <c r="AT1" s="0" t="n">
        <f aca="false">AS1+1</f>
        <v>46</v>
      </c>
      <c r="AU1" s="0" t="n">
        <f aca="false">AT1+1</f>
        <v>47</v>
      </c>
      <c r="AV1" s="0" t="n">
        <f aca="false">AU1+1</f>
        <v>48</v>
      </c>
      <c r="AW1" s="0" t="n">
        <f aca="false">AV1+1</f>
        <v>49</v>
      </c>
      <c r="AX1" s="0" t="n">
        <f aca="false">AW1+1</f>
        <v>50</v>
      </c>
      <c r="AY1" s="0" t="n">
        <f aca="false">AX1+1</f>
        <v>51</v>
      </c>
      <c r="AZ1" s="0" t="n">
        <f aca="false">AY1+1</f>
        <v>52</v>
      </c>
      <c r="BA1" s="0" t="n">
        <f aca="false">AZ1+1</f>
        <v>53</v>
      </c>
      <c r="BB1" s="0" t="n">
        <f aca="false">BA1+1</f>
        <v>54</v>
      </c>
      <c r="BC1" s="0" t="n">
        <f aca="false">BB1+1</f>
        <v>55</v>
      </c>
      <c r="BD1" s="0" t="n">
        <f aca="false">BC1+1</f>
        <v>56</v>
      </c>
      <c r="BE1" s="0" t="n">
        <f aca="false">BD1+1</f>
        <v>57</v>
      </c>
      <c r="BF1" s="0" t="n">
        <f aca="false">BE1+1</f>
        <v>58</v>
      </c>
      <c r="BG1" s="0" t="n">
        <f aca="false">BF1+1</f>
        <v>59</v>
      </c>
      <c r="BH1" s="0" t="n">
        <f aca="false">BG1+1</f>
        <v>60</v>
      </c>
      <c r="BI1" s="0" t="n">
        <f aca="false">BH1+1</f>
        <v>61</v>
      </c>
      <c r="BJ1" s="0" t="n">
        <f aca="false">BI1+1</f>
        <v>62</v>
      </c>
      <c r="BK1" s="0" t="n">
        <f aca="false">BJ1+1</f>
        <v>63</v>
      </c>
      <c r="BL1" s="0" t="n">
        <f aca="false">BK1+1</f>
        <v>64</v>
      </c>
      <c r="BM1" s="0" t="n">
        <f aca="false">BL1+1</f>
        <v>65</v>
      </c>
      <c r="BN1" s="0" t="n">
        <f aca="false">BM1+1</f>
        <v>66</v>
      </c>
      <c r="BO1" s="0" t="n">
        <f aca="false">BN1+1</f>
        <v>67</v>
      </c>
      <c r="BP1" s="0" t="n">
        <f aca="false">BO1+1</f>
        <v>68</v>
      </c>
      <c r="BQ1" s="0" t="n">
        <f aca="false">BP1+1</f>
        <v>69</v>
      </c>
      <c r="BR1" s="0" t="n">
        <f aca="false">BQ1+1</f>
        <v>70</v>
      </c>
      <c r="BS1" s="0" t="n">
        <f aca="false">BR1+1</f>
        <v>71</v>
      </c>
      <c r="BT1" s="0" t="n">
        <f aca="false">BS1+1</f>
        <v>72</v>
      </c>
      <c r="BU1" s="0" t="n">
        <f aca="false">BT1+1</f>
        <v>73</v>
      </c>
      <c r="BV1" s="0" t="n">
        <f aca="false">BU1+1</f>
        <v>74</v>
      </c>
      <c r="BW1" s="0" t="n">
        <f aca="false">BV1+1</f>
        <v>75</v>
      </c>
      <c r="BX1" s="0" t="n">
        <f aca="false">BW1+1</f>
        <v>76</v>
      </c>
      <c r="BY1" s="0" t="n">
        <f aca="false">BX1+1</f>
        <v>77</v>
      </c>
      <c r="BZ1" s="0" t="n">
        <f aca="false">BY1+1</f>
        <v>78</v>
      </c>
      <c r="CA1" s="0" t="n">
        <f aca="false">BZ1+1</f>
        <v>79</v>
      </c>
      <c r="CB1" s="0" t="n">
        <f aca="false">CA1+1</f>
        <v>80</v>
      </c>
      <c r="CC1" s="0" t="n">
        <f aca="false">CB1+1</f>
        <v>81</v>
      </c>
      <c r="CD1" s="0" t="n">
        <f aca="false">CC1+1</f>
        <v>82</v>
      </c>
      <c r="CE1" s="0" t="n">
        <f aca="false">CD1+1</f>
        <v>83</v>
      </c>
      <c r="CF1" s="0" t="n">
        <f aca="false">CE1+1</f>
        <v>84</v>
      </c>
      <c r="CG1" s="0" t="n">
        <f aca="false">CF1+1</f>
        <v>85</v>
      </c>
      <c r="CH1" s="0" t="n">
        <f aca="false">CG1+1</f>
        <v>86</v>
      </c>
      <c r="CI1" s="0" t="n">
        <f aca="false">CH1+1</f>
        <v>87</v>
      </c>
      <c r="CJ1" s="0" t="n">
        <f aca="false">CI1+1</f>
        <v>88</v>
      </c>
      <c r="CK1" s="0" t="n">
        <f aca="false">CJ1+1</f>
        <v>89</v>
      </c>
      <c r="CL1" s="0" t="n">
        <f aca="false">CK1+1</f>
        <v>90</v>
      </c>
      <c r="CM1" s="0" t="n">
        <f aca="false">CL1+1</f>
        <v>91</v>
      </c>
      <c r="CN1" s="0" t="n">
        <f aca="false">CM1+1</f>
        <v>92</v>
      </c>
      <c r="CO1" s="0" t="n">
        <f aca="false">CN1+1</f>
        <v>93</v>
      </c>
      <c r="CP1" s="0" t="n">
        <f aca="false">CO1+1</f>
        <v>94</v>
      </c>
      <c r="CQ1" s="0" t="n">
        <f aca="false">CP1+1</f>
        <v>95</v>
      </c>
      <c r="CR1" s="0" t="n">
        <f aca="false">CQ1+1</f>
        <v>96</v>
      </c>
      <c r="CS1" s="0" t="n">
        <f aca="false">CR1+1</f>
        <v>97</v>
      </c>
      <c r="CT1" s="0" t="n">
        <f aca="false">CS1+1</f>
        <v>98</v>
      </c>
    </row>
    <row r="2" customFormat="false" ht="12" hidden="false" customHeight="false" outlineLevel="0" collapsed="false">
      <c r="B2" s="2" t="s">
        <v>139</v>
      </c>
      <c r="C2" s="0" t="s">
        <v>140</v>
      </c>
      <c r="F2" s="0" t="s">
        <v>141</v>
      </c>
      <c r="K2" s="2" t="s">
        <v>142</v>
      </c>
      <c r="L2" s="0" t="s">
        <v>140</v>
      </c>
      <c r="O2" s="0" t="s">
        <v>141</v>
      </c>
      <c r="T2" s="2" t="s">
        <v>143</v>
      </c>
      <c r="U2" s="0" t="s">
        <v>140</v>
      </c>
      <c r="X2" s="0" t="s">
        <v>141</v>
      </c>
      <c r="AB2" s="2" t="s">
        <v>38</v>
      </c>
      <c r="AC2" s="0" t="s">
        <v>140</v>
      </c>
      <c r="AE2" s="0" t="s">
        <v>144</v>
      </c>
      <c r="AF2" s="0" t="s">
        <v>141</v>
      </c>
      <c r="AG2" s="0" t="s">
        <v>144</v>
      </c>
      <c r="AH2" s="154" t="s">
        <v>22</v>
      </c>
      <c r="AI2" s="155" t="s">
        <v>145</v>
      </c>
      <c r="AJ2" s="156" t="s">
        <v>23</v>
      </c>
      <c r="AK2" s="2" t="s">
        <v>40</v>
      </c>
      <c r="AL2" s="0" t="s">
        <v>140</v>
      </c>
      <c r="AN2" s="0" t="s">
        <v>146</v>
      </c>
      <c r="AO2" s="0" t="s">
        <v>141</v>
      </c>
      <c r="AT2" s="2" t="s">
        <v>147</v>
      </c>
      <c r="AU2" s="0" t="s">
        <v>140</v>
      </c>
      <c r="AX2" s="0" t="s">
        <v>141</v>
      </c>
      <c r="BC2" s="2" t="s">
        <v>148</v>
      </c>
      <c r="BD2" s="0" t="s">
        <v>140</v>
      </c>
      <c r="BG2" s="0" t="s">
        <v>141</v>
      </c>
      <c r="BK2" s="2" t="s">
        <v>149</v>
      </c>
      <c r="BL2" s="0" t="s">
        <v>140</v>
      </c>
      <c r="BN2" s="0" t="s">
        <v>146</v>
      </c>
      <c r="BO2" s="0" t="s">
        <v>141</v>
      </c>
      <c r="BP2" s="0" t="s">
        <v>146</v>
      </c>
      <c r="BQ2" s="154" t="s">
        <v>22</v>
      </c>
      <c r="BR2" s="155" t="s">
        <v>145</v>
      </c>
      <c r="BS2" s="156" t="s">
        <v>23</v>
      </c>
    </row>
    <row r="3" customFormat="false" ht="12" hidden="false" customHeight="false" outlineLevel="0" collapsed="false">
      <c r="B3" s="2"/>
      <c r="F3" s="22" t="n">
        <v>1.286</v>
      </c>
      <c r="K3" s="2"/>
      <c r="O3" s="22" t="n">
        <v>1.525</v>
      </c>
      <c r="T3" s="2"/>
      <c r="X3" s="22" t="n">
        <v>0.5936</v>
      </c>
      <c r="AB3" s="2"/>
      <c r="AF3" s="22" t="n">
        <v>0.6935</v>
      </c>
      <c r="AH3" s="157" t="n">
        <f aca="false">490/22.04</f>
        <v>22.2323049001815</v>
      </c>
      <c r="AI3" s="158" t="n">
        <f aca="false">703/22.04</f>
        <v>31.8965517241379</v>
      </c>
      <c r="AJ3" s="159" t="n">
        <f aca="false">1200/22.04</f>
        <v>54.4464609800363</v>
      </c>
      <c r="AK3" s="2"/>
      <c r="AO3" s="22" t="n">
        <v>0.8157</v>
      </c>
      <c r="AT3" s="2"/>
      <c r="AX3" s="22" t="n">
        <v>0.7567</v>
      </c>
      <c r="BC3" s="2"/>
      <c r="BG3" s="22"/>
      <c r="BK3" s="2"/>
      <c r="BO3" s="22" t="n">
        <v>0.993</v>
      </c>
      <c r="BQ3" s="160" t="n">
        <v>17.83</v>
      </c>
      <c r="BR3" s="161" t="n">
        <v>29.58</v>
      </c>
      <c r="BS3" s="162" t="n">
        <v>53.68</v>
      </c>
    </row>
    <row r="4" customFormat="false" ht="12" hidden="false" customHeight="false" outlineLevel="0" collapsed="false">
      <c r="B4" s="0" t="s">
        <v>46</v>
      </c>
      <c r="C4" s="22" t="n">
        <v>5.35</v>
      </c>
      <c r="D4" s="22" t="n">
        <v>23</v>
      </c>
      <c r="E4" s="22" t="n">
        <v>12</v>
      </c>
      <c r="F4" s="22" t="n">
        <v>215</v>
      </c>
      <c r="G4" s="22" t="n">
        <v>2</v>
      </c>
      <c r="H4" s="6"/>
      <c r="I4" s="8" t="s">
        <v>82</v>
      </c>
      <c r="K4" s="0" t="s">
        <v>46</v>
      </c>
      <c r="L4" s="22"/>
      <c r="M4" s="22"/>
      <c r="N4" s="22"/>
      <c r="O4" s="22" t="n">
        <v>5</v>
      </c>
      <c r="P4" s="22"/>
      <c r="Q4" s="6"/>
      <c r="R4" s="8" t="s">
        <v>82</v>
      </c>
      <c r="T4" s="0" t="s">
        <v>150</v>
      </c>
      <c r="U4" s="22"/>
      <c r="V4" s="22"/>
      <c r="W4" s="22"/>
      <c r="X4" s="22" t="n">
        <f aca="false">31.4/22.04</f>
        <v>1.42468239564428</v>
      </c>
      <c r="Y4" s="22"/>
      <c r="Z4" s="8" t="s">
        <v>82</v>
      </c>
      <c r="AB4" s="0" t="s">
        <v>82</v>
      </c>
      <c r="AC4" s="163" t="n">
        <v>3</v>
      </c>
      <c r="AD4" s="164" t="n">
        <v>19</v>
      </c>
      <c r="AE4" s="165" t="n">
        <v>11</v>
      </c>
      <c r="AF4" s="22" t="n">
        <v>389.7</v>
      </c>
      <c r="AG4" s="22" t="n">
        <v>1.6</v>
      </c>
      <c r="AH4" s="6"/>
      <c r="AI4" s="8" t="s">
        <v>82</v>
      </c>
      <c r="AK4" s="0" t="s">
        <v>82</v>
      </c>
      <c r="AL4" s="22"/>
      <c r="AM4" s="22"/>
      <c r="AN4" s="22"/>
      <c r="AO4" s="22" t="n">
        <v>427</v>
      </c>
      <c r="AP4" s="22"/>
      <c r="AQ4" s="6"/>
      <c r="AR4" s="8" t="s">
        <v>82</v>
      </c>
      <c r="AT4" s="0" t="s">
        <v>82</v>
      </c>
      <c r="AU4" s="22"/>
      <c r="AV4" s="22"/>
      <c r="AW4" s="22"/>
      <c r="AX4" s="22" t="n">
        <v>395.2</v>
      </c>
      <c r="AY4" s="22"/>
      <c r="AZ4" s="6"/>
      <c r="BA4" s="8" t="s">
        <v>82</v>
      </c>
      <c r="BC4" s="0" t="s">
        <v>82</v>
      </c>
      <c r="BD4" s="22"/>
      <c r="BE4" s="22"/>
      <c r="BF4" s="22"/>
      <c r="BG4" s="22"/>
      <c r="BH4" s="22"/>
      <c r="BI4" s="8" t="s">
        <v>82</v>
      </c>
      <c r="BK4" s="0" t="s">
        <v>82</v>
      </c>
      <c r="BL4" s="22" t="n">
        <v>-1.5</v>
      </c>
      <c r="BM4" s="22" t="n">
        <v>18</v>
      </c>
      <c r="BN4" s="22" t="n">
        <v>8.67</v>
      </c>
      <c r="BO4" s="22" t="n">
        <v>8.8</v>
      </c>
      <c r="BP4" s="22" t="n">
        <v>1.46</v>
      </c>
      <c r="BQ4" s="6"/>
      <c r="BR4" s="8" t="s">
        <v>82</v>
      </c>
    </row>
    <row r="5" customFormat="false" ht="12" hidden="false" customHeight="false" outlineLevel="0" collapsed="false">
      <c r="B5" s="0" t="s">
        <v>119</v>
      </c>
      <c r="C5" s="0" t="s">
        <v>22</v>
      </c>
      <c r="D5" s="0" t="s">
        <v>23</v>
      </c>
      <c r="E5" s="0" t="s">
        <v>21</v>
      </c>
      <c r="F5" s="0" t="s">
        <v>101</v>
      </c>
      <c r="G5" s="0" t="s">
        <v>151</v>
      </c>
      <c r="I5" s="8" t="str">
        <f aca="false">B2</f>
        <v>C2=</v>
      </c>
      <c r="K5" s="0" t="s">
        <v>119</v>
      </c>
      <c r="L5" s="0" t="s">
        <v>22</v>
      </c>
      <c r="M5" s="0" t="s">
        <v>23</v>
      </c>
      <c r="N5" s="0" t="s">
        <v>21</v>
      </c>
      <c r="O5" s="0" t="s">
        <v>101</v>
      </c>
      <c r="P5" s="0" t="s">
        <v>151</v>
      </c>
      <c r="R5" s="8" t="str">
        <f aca="false">K2</f>
        <v>CGC3=</v>
      </c>
      <c r="T5" s="0" t="s">
        <v>119</v>
      </c>
      <c r="U5" s="0" t="s">
        <v>22</v>
      </c>
      <c r="V5" s="0" t="s">
        <v>23</v>
      </c>
      <c r="W5" s="0" t="s">
        <v>21</v>
      </c>
      <c r="X5" s="0" t="s">
        <v>101</v>
      </c>
      <c r="Y5" s="0" t="s">
        <v>151</v>
      </c>
      <c r="Z5" s="8" t="str">
        <f aca="false">T2</f>
        <v>RGC3=</v>
      </c>
      <c r="AB5" s="0" t="s">
        <v>36</v>
      </c>
      <c r="AC5" s="0" t="s">
        <v>152</v>
      </c>
      <c r="AD5" s="0" t="s">
        <v>153</v>
      </c>
      <c r="AE5" s="0" t="s">
        <v>21</v>
      </c>
      <c r="AF5" s="0" t="s">
        <v>101</v>
      </c>
      <c r="AG5" s="0" t="s">
        <v>151</v>
      </c>
      <c r="AI5" s="8" t="str">
        <f aca="false">AB2</f>
        <v>LLDPE</v>
      </c>
      <c r="AK5" s="0" t="s">
        <v>36</v>
      </c>
      <c r="AL5" s="0" t="s">
        <v>22</v>
      </c>
      <c r="AM5" s="0" t="s">
        <v>23</v>
      </c>
      <c r="AN5" s="0" t="s">
        <v>21</v>
      </c>
      <c r="AO5" s="0" t="s">
        <v>101</v>
      </c>
      <c r="AP5" s="0" t="s">
        <v>151</v>
      </c>
      <c r="AR5" s="8" t="str">
        <f aca="false">AK2</f>
        <v>LDPE</v>
      </c>
      <c r="AT5" s="0" t="s">
        <v>36</v>
      </c>
      <c r="AU5" s="0" t="s">
        <v>22</v>
      </c>
      <c r="AV5" s="0" t="s">
        <v>23</v>
      </c>
      <c r="AW5" s="0" t="s">
        <v>21</v>
      </c>
      <c r="AX5" s="0" t="s">
        <v>101</v>
      </c>
      <c r="AY5" s="0" t="s">
        <v>151</v>
      </c>
      <c r="BA5" s="8" t="str">
        <f aca="false">AT2</f>
        <v>HDPE BM</v>
      </c>
      <c r="BC5" s="0" t="s">
        <v>36</v>
      </c>
      <c r="BD5" s="0" t="s">
        <v>22</v>
      </c>
      <c r="BE5" s="0" t="s">
        <v>23</v>
      </c>
      <c r="BF5" s="0" t="s">
        <v>21</v>
      </c>
      <c r="BG5" s="0" t="s">
        <v>101</v>
      </c>
      <c r="BH5" s="0" t="s">
        <v>151</v>
      </c>
      <c r="BI5" s="8" t="str">
        <f aca="false">BC2</f>
        <v>HDPE IM</v>
      </c>
      <c r="BK5" s="0" t="s">
        <v>139</v>
      </c>
      <c r="BL5" s="0" t="s">
        <v>152</v>
      </c>
      <c r="BM5" s="0" t="s">
        <v>153</v>
      </c>
      <c r="BN5" s="0" t="s">
        <v>21</v>
      </c>
      <c r="BO5" s="0" t="s">
        <v>101</v>
      </c>
      <c r="BP5" s="0" t="s">
        <v>151</v>
      </c>
      <c r="BR5" s="8" t="str">
        <f aca="false">BK2</f>
        <v>PP HP</v>
      </c>
    </row>
    <row r="6" customFormat="false" ht="12" hidden="false" customHeight="false" outlineLevel="0" collapsed="false">
      <c r="A6" s="166" t="n">
        <f aca="false">CurveCreator!A9</f>
        <v>36982</v>
      </c>
      <c r="B6" s="134" t="n">
        <f aca="false">CurveCreator!BU9/2.97/100*2204</f>
        <v>319.097643097643</v>
      </c>
      <c r="C6" s="134" t="n">
        <f aca="false">B6/22.04+$C$4</f>
        <v>19.8281144781145</v>
      </c>
      <c r="D6" s="134" t="n">
        <f aca="false">B6/22.04+$D$4</f>
        <v>37.4781144781145</v>
      </c>
      <c r="E6" s="134" t="n">
        <f aca="false">B6/22.04+$E$4</f>
        <v>26.4781144781145</v>
      </c>
      <c r="F6" s="134" t="n">
        <f aca="false">(B6*$F$3+$F$4)/22.04</f>
        <v>28.3738461444451</v>
      </c>
      <c r="G6" s="134" t="n">
        <f aca="false">B6*$G$4/22.04</f>
        <v>28.956228956229</v>
      </c>
      <c r="H6" s="134"/>
      <c r="I6" s="167" t="n">
        <v>30</v>
      </c>
      <c r="K6" s="134" t="n">
        <f aca="false">B6</f>
        <v>319.097643097643</v>
      </c>
      <c r="O6" s="134" t="n">
        <f aca="false">K6*$O$3+$O$4</f>
        <v>491.623905723906</v>
      </c>
      <c r="Q6" s="0" t="n">
        <v>6</v>
      </c>
      <c r="R6" s="134" t="n">
        <f aca="false">O6/22.04+Q6</f>
        <v>28.3059848332081</v>
      </c>
      <c r="T6" s="134" t="n">
        <f aca="false">I6</f>
        <v>30</v>
      </c>
      <c r="X6" s="134" t="n">
        <f aca="false">T6*$X$3+$X$4</f>
        <v>19.2326823956443</v>
      </c>
      <c r="Z6" s="134" t="n">
        <f aca="false">X6</f>
        <v>19.2326823956443</v>
      </c>
      <c r="AB6" s="134" t="n">
        <f aca="false">I6</f>
        <v>30</v>
      </c>
      <c r="AC6" s="134" t="n">
        <f aca="false">(AB6+$AC$4)</f>
        <v>33</v>
      </c>
      <c r="AD6" s="134" t="n">
        <f aca="false">(AB6+$AD$4)</f>
        <v>49</v>
      </c>
      <c r="AE6" s="134" t="n">
        <f aca="false">(AB6+$AE$4)</f>
        <v>41</v>
      </c>
      <c r="AF6" s="134" t="n">
        <f aca="false">(AB6*22.04*$AF$3+$AF$4)/22.04</f>
        <v>38.4864882032668</v>
      </c>
      <c r="AG6" s="134" t="n">
        <f aca="false">AB6*$AG$4</f>
        <v>48</v>
      </c>
      <c r="AH6" s="134"/>
      <c r="AI6" s="167" t="n">
        <v>33.51</v>
      </c>
      <c r="AK6" s="134" t="n">
        <f aca="false">I6</f>
        <v>30</v>
      </c>
      <c r="AO6" s="134" t="n">
        <f aca="false">(AK6*22.04*$AO$3+$AO$4)/22.04</f>
        <v>43.8448656987296</v>
      </c>
      <c r="AQ6" s="134" t="n">
        <v>-6.5</v>
      </c>
      <c r="AR6" s="134" t="n">
        <f aca="false">AO6+AQ6</f>
        <v>37.3448656987296</v>
      </c>
      <c r="AT6" s="134" t="n">
        <f aca="false">I6</f>
        <v>30</v>
      </c>
      <c r="AX6" s="134" t="n">
        <f aca="false">(AT6*22.04*$AX$3+$AX$4)/22.04</f>
        <v>40.6320344827586</v>
      </c>
      <c r="AZ6" s="134" t="n">
        <v>-2</v>
      </c>
      <c r="BA6" s="134" t="n">
        <f aca="false">AX6+AZ6</f>
        <v>38.6320344827586</v>
      </c>
      <c r="BC6" s="134" t="n">
        <f aca="false">I6</f>
        <v>30</v>
      </c>
      <c r="BK6" s="134" t="n">
        <f aca="false">I6</f>
        <v>30</v>
      </c>
      <c r="BL6" s="134" t="n">
        <f aca="false">BK6+$BL$4</f>
        <v>28.5</v>
      </c>
      <c r="BM6" s="134" t="n">
        <f aca="false">BK6+$BM$4</f>
        <v>48</v>
      </c>
      <c r="BN6" s="134" t="n">
        <f aca="false">BK6+$BN$4</f>
        <v>38.67</v>
      </c>
      <c r="BO6" s="134" t="n">
        <f aca="false">BK6*$BO$3+$BO$4</f>
        <v>38.59</v>
      </c>
      <c r="BP6" s="134" t="n">
        <f aca="false">BK6*$BP$4</f>
        <v>43.8</v>
      </c>
      <c r="BR6" s="8" t="n">
        <v>32.01</v>
      </c>
    </row>
    <row r="7" customFormat="false" ht="12" hidden="false" customHeight="false" outlineLevel="0" collapsed="false">
      <c r="A7" s="166" t="n">
        <f aca="false">CurveCreator!A10</f>
        <v>37012</v>
      </c>
      <c r="B7" s="134" t="n">
        <f aca="false">CurveCreator!BU10/2.97/100*2204</f>
        <v>321.319082636757</v>
      </c>
      <c r="C7" s="134" t="n">
        <f aca="false">B7/22.04+$C$4</f>
        <v>19.9289057457694</v>
      </c>
      <c r="D7" s="134" t="n">
        <f aca="false">B7/22.04+$D$4</f>
        <v>37.5789057457694</v>
      </c>
      <c r="E7" s="134" t="n">
        <f aca="false">B7/22.04+$E$4</f>
        <v>26.5789057457694</v>
      </c>
      <c r="F7" s="134" t="n">
        <f aca="false">(B7*$F$3+$F$4)/22.04</f>
        <v>28.5034637146492</v>
      </c>
      <c r="G7" s="134" t="n">
        <f aca="false">B7*$G$4/22.04</f>
        <v>29.1578114915387</v>
      </c>
      <c r="H7" s="134"/>
      <c r="I7" s="167" t="n">
        <v>30</v>
      </c>
      <c r="K7" s="134" t="n">
        <f aca="false">B7</f>
        <v>321.319082636757</v>
      </c>
      <c r="O7" s="134" t="n">
        <f aca="false">K7*$O$3+$O$4</f>
        <v>495.011601021054</v>
      </c>
      <c r="Q7" s="0" t="n">
        <v>5</v>
      </c>
      <c r="R7" s="134" t="n">
        <f aca="false">O7/22.04+Q7</f>
        <v>27.4596915163818</v>
      </c>
      <c r="T7" s="134" t="n">
        <f aca="false">I7</f>
        <v>30</v>
      </c>
      <c r="X7" s="134" t="n">
        <f aca="false">T7*$X$3+$X$4</f>
        <v>19.2326823956443</v>
      </c>
      <c r="Z7" s="134" t="n">
        <f aca="false">X7</f>
        <v>19.2326823956443</v>
      </c>
      <c r="AB7" s="134" t="n">
        <f aca="false">I7</f>
        <v>30</v>
      </c>
      <c r="AC7" s="134" t="n">
        <f aca="false">(AB7+$AC$4)</f>
        <v>33</v>
      </c>
      <c r="AD7" s="134" t="n">
        <f aca="false">AB7+$AD$4</f>
        <v>49</v>
      </c>
      <c r="AE7" s="134" t="n">
        <f aca="false">(AB7+$AE$4)</f>
        <v>41</v>
      </c>
      <c r="AF7" s="134" t="n">
        <f aca="false">(AB7*22.04*$AF$3+$AF$4)/22.04</f>
        <v>38.4864882032668</v>
      </c>
      <c r="AG7" s="134" t="n">
        <f aca="false">AB7*$AG$4</f>
        <v>48</v>
      </c>
      <c r="AH7" s="134" t="n">
        <v>-5.5</v>
      </c>
      <c r="AI7" s="134" t="n">
        <f aca="false">AF7+AH7</f>
        <v>32.9864882032668</v>
      </c>
      <c r="AK7" s="134" t="n">
        <f aca="false">I7</f>
        <v>30</v>
      </c>
      <c r="AO7" s="134" t="n">
        <f aca="false">(AK7*22.04*$AO$3+$AO$4)/22.04</f>
        <v>43.8448656987296</v>
      </c>
      <c r="AQ7" s="134" t="n">
        <v>-6.5</v>
      </c>
      <c r="AR7" s="134" t="n">
        <f aca="false">AO7+AQ7</f>
        <v>37.3448656987296</v>
      </c>
      <c r="AT7" s="134" t="n">
        <f aca="false">I7</f>
        <v>30</v>
      </c>
      <c r="AX7" s="134" t="n">
        <f aca="false">(AT7*22.04*$AX$3+$AX$4)/22.04</f>
        <v>40.6320344827586</v>
      </c>
      <c r="AZ7" s="134" t="n">
        <v>-2</v>
      </c>
      <c r="BA7" s="134" t="n">
        <f aca="false">AX7+AZ7</f>
        <v>38.6320344827586</v>
      </c>
      <c r="BC7" s="134" t="n">
        <f aca="false">I7</f>
        <v>30</v>
      </c>
      <c r="BK7" s="134" t="n">
        <f aca="false">I7</f>
        <v>30</v>
      </c>
      <c r="BL7" s="134" t="n">
        <f aca="false">BK7+$BL$4</f>
        <v>28.5</v>
      </c>
      <c r="BM7" s="134" t="n">
        <f aca="false">BK7+$BM$4</f>
        <v>48</v>
      </c>
      <c r="BN7" s="134" t="n">
        <f aca="false">BK7+$BN$4</f>
        <v>38.67</v>
      </c>
      <c r="BO7" s="134" t="n">
        <f aca="false">BK7*$BO$3+$BO$4</f>
        <v>38.59</v>
      </c>
      <c r="BP7" s="134" t="n">
        <f aca="false">BK7*$BP$4</f>
        <v>43.8</v>
      </c>
      <c r="BQ7" s="0" t="n">
        <v>-6.5</v>
      </c>
      <c r="BR7" s="134" t="n">
        <f aca="false">BO7+BQ7</f>
        <v>32.09</v>
      </c>
    </row>
    <row r="8" customFormat="false" ht="12" hidden="false" customHeight="false" outlineLevel="0" collapsed="false">
      <c r="A8" s="166" t="n">
        <f aca="false">CurveCreator!A11</f>
        <v>37043</v>
      </c>
      <c r="B8" s="134" t="n">
        <f aca="false">CurveCreator!BU11/2.97/100*2204</f>
        <v>322.969146786383</v>
      </c>
      <c r="C8" s="134" t="n">
        <f aca="false">B8/22.04+$C$4</f>
        <v>20.003772540217</v>
      </c>
      <c r="D8" s="134" t="n">
        <f aca="false">B8/22.04+$D$4</f>
        <v>37.653772540217</v>
      </c>
      <c r="E8" s="134" t="n">
        <f aca="false">B8/22.04+$E$4</f>
        <v>26.653772540217</v>
      </c>
      <c r="F8" s="134" t="n">
        <f aca="false">(B8*$F$3+$F$4)/22.04</f>
        <v>28.5997424123089</v>
      </c>
      <c r="G8" s="134" t="n">
        <f aca="false">B8*$G$4/22.04</f>
        <v>29.307545080434</v>
      </c>
      <c r="H8" s="134"/>
      <c r="I8" s="167" t="n">
        <v>29.5</v>
      </c>
      <c r="K8" s="134" t="n">
        <f aca="false">B8</f>
        <v>322.969146786383</v>
      </c>
      <c r="O8" s="134" t="n">
        <f aca="false">K8*$O$3+$O$4</f>
        <v>497.527948849234</v>
      </c>
      <c r="Q8" s="0" t="n">
        <v>5</v>
      </c>
      <c r="R8" s="134" t="n">
        <f aca="false">O8/22.04+Q8</f>
        <v>27.5738633779144</v>
      </c>
      <c r="T8" s="134" t="n">
        <f aca="false">I8</f>
        <v>29.5</v>
      </c>
      <c r="X8" s="134" t="n">
        <f aca="false">T8*$X$3+$X$4</f>
        <v>18.9358823956443</v>
      </c>
      <c r="Z8" s="134" t="n">
        <f aca="false">X8</f>
        <v>18.9358823956443</v>
      </c>
      <c r="AB8" s="134" t="n">
        <f aca="false">I8</f>
        <v>29.5</v>
      </c>
      <c r="AC8" s="134" t="n">
        <f aca="false">(AB8+$AC$4)</f>
        <v>32.5</v>
      </c>
      <c r="AD8" s="134" t="n">
        <f aca="false">AB8+$AD$4</f>
        <v>48.5</v>
      </c>
      <c r="AE8" s="134" t="n">
        <f aca="false">(AB8+$AE$4)</f>
        <v>40.5</v>
      </c>
      <c r="AF8" s="134" t="n">
        <f aca="false">(AB8*22.04*$AF$3+$AF$4)/22.04</f>
        <v>38.1397382032668</v>
      </c>
      <c r="AG8" s="134" t="n">
        <f aca="false">AB8*$AG$4</f>
        <v>47.2</v>
      </c>
      <c r="AH8" s="134" t="n">
        <v>-5</v>
      </c>
      <c r="AI8" s="134" t="n">
        <f aca="false">AF8+AH8</f>
        <v>33.1397382032668</v>
      </c>
      <c r="AK8" s="134" t="n">
        <f aca="false">I8</f>
        <v>29.5</v>
      </c>
      <c r="AO8" s="134" t="n">
        <f aca="false">(AK8*22.04*$AO$3+$AO$4)/22.04</f>
        <v>43.4370156987296</v>
      </c>
      <c r="AQ8" s="134" t="n">
        <v>-6.5</v>
      </c>
      <c r="AR8" s="134" t="n">
        <f aca="false">AO8+AQ8</f>
        <v>36.9370156987296</v>
      </c>
      <c r="AT8" s="134" t="n">
        <f aca="false">I8</f>
        <v>29.5</v>
      </c>
      <c r="AX8" s="134" t="n">
        <f aca="false">(AT8*22.04*$AX$3+$AX$4)/22.04</f>
        <v>40.2536844827586</v>
      </c>
      <c r="AZ8" s="134" t="n">
        <v>-2</v>
      </c>
      <c r="BA8" s="134" t="n">
        <f aca="false">AX8+AZ8</f>
        <v>38.2536844827586</v>
      </c>
      <c r="BC8" s="134" t="n">
        <f aca="false">I8</f>
        <v>29.5</v>
      </c>
      <c r="BK8" s="134" t="n">
        <f aca="false">I8</f>
        <v>29.5</v>
      </c>
      <c r="BL8" s="134" t="n">
        <f aca="false">BK8+$BL$4</f>
        <v>28</v>
      </c>
      <c r="BM8" s="134" t="n">
        <f aca="false">BK8+$BM$4</f>
        <v>47.5</v>
      </c>
      <c r="BN8" s="134" t="n">
        <f aca="false">BK8+$BN$4</f>
        <v>38.17</v>
      </c>
      <c r="BO8" s="134" t="n">
        <f aca="false">BK8*$BO$3+$BO$4</f>
        <v>38.0935</v>
      </c>
      <c r="BP8" s="134" t="n">
        <f aca="false">BK8*$BP$4</f>
        <v>43.07</v>
      </c>
      <c r="BQ8" s="0" t="n">
        <v>-6.5</v>
      </c>
      <c r="BR8" s="134" t="n">
        <f aca="false">BO8+BQ8</f>
        <v>31.5935</v>
      </c>
    </row>
    <row r="9" customFormat="false" ht="12" hidden="false" customHeight="false" outlineLevel="0" collapsed="false">
      <c r="A9" s="166" t="n">
        <f aca="false">CurveCreator!A12</f>
        <v>37073</v>
      </c>
      <c r="B9" s="134" t="n">
        <f aca="false">CurveCreator!BU12/2.97/100*2204</f>
        <v>324.380945954786</v>
      </c>
      <c r="C9" s="134" t="n">
        <f aca="false">B9/22.04+$C$4</f>
        <v>20.0678287638288</v>
      </c>
      <c r="D9" s="134" t="n">
        <f aca="false">B9/22.04+$D$4</f>
        <v>37.7178287638288</v>
      </c>
      <c r="E9" s="134" t="n">
        <f aca="false">B9/22.04+$E$4</f>
        <v>26.7178287638288</v>
      </c>
      <c r="F9" s="134" t="n">
        <f aca="false">(B9*$F$3+$F$4)/22.04</f>
        <v>28.6821187158736</v>
      </c>
      <c r="G9" s="134" t="n">
        <f aca="false">B9*$G$4/22.04</f>
        <v>29.4356575276575</v>
      </c>
      <c r="H9" s="134"/>
      <c r="I9" s="167" t="n">
        <v>29</v>
      </c>
      <c r="K9" s="134" t="n">
        <f aca="false">B9</f>
        <v>324.380945954786</v>
      </c>
      <c r="O9" s="134" t="n">
        <f aca="false">K9*$O$3+$O$4</f>
        <v>499.680942581048</v>
      </c>
      <c r="Q9" s="0" t="n">
        <v>4</v>
      </c>
      <c r="R9" s="134" t="n">
        <f aca="false">O9/22.04+Q9</f>
        <v>26.6715491189223</v>
      </c>
      <c r="T9" s="134" t="n">
        <f aca="false">I9</f>
        <v>29</v>
      </c>
      <c r="X9" s="134" t="n">
        <f aca="false">T9*$X$3+$X$4</f>
        <v>18.6390823956443</v>
      </c>
      <c r="Z9" s="134" t="n">
        <f aca="false">X9</f>
        <v>18.6390823956443</v>
      </c>
      <c r="AB9" s="134" t="n">
        <f aca="false">I9</f>
        <v>29</v>
      </c>
      <c r="AC9" s="134" t="n">
        <f aca="false">(AB9+$AC$4)</f>
        <v>32</v>
      </c>
      <c r="AD9" s="134" t="n">
        <f aca="false">AB9+$AD$4</f>
        <v>48</v>
      </c>
      <c r="AE9" s="134" t="n">
        <f aca="false">(AB9+$AE$4)</f>
        <v>40</v>
      </c>
      <c r="AF9" s="134" t="n">
        <f aca="false">(AB9*22.04*$AF$3+$AF$4)/22.04</f>
        <v>37.7929882032668</v>
      </c>
      <c r="AG9" s="134" t="n">
        <f aca="false">AB9*$AG$4</f>
        <v>46.4</v>
      </c>
      <c r="AH9" s="134" t="n">
        <v>-5</v>
      </c>
      <c r="AI9" s="134" t="n">
        <f aca="false">AF9+AH9</f>
        <v>32.7929882032668</v>
      </c>
      <c r="AK9" s="134" t="n">
        <f aca="false">I9</f>
        <v>29</v>
      </c>
      <c r="AO9" s="134" t="n">
        <f aca="false">(AK9*22.04*$AO$3+$AO$4)/22.04</f>
        <v>43.0291656987296</v>
      </c>
      <c r="AQ9" s="134" t="n">
        <v>-6</v>
      </c>
      <c r="AR9" s="134" t="n">
        <f aca="false">AO9+AQ9</f>
        <v>37.0291656987296</v>
      </c>
      <c r="AT9" s="134" t="n">
        <f aca="false">I9</f>
        <v>29</v>
      </c>
      <c r="AX9" s="134" t="n">
        <f aca="false">(AT9*22.04*$AX$3+$AX$4)/22.04</f>
        <v>39.8753344827586</v>
      </c>
      <c r="AZ9" s="134" t="n">
        <v>-2</v>
      </c>
      <c r="BA9" s="134" t="n">
        <f aca="false">AX9+AZ9</f>
        <v>37.8753344827586</v>
      </c>
      <c r="BC9" s="134" t="n">
        <f aca="false">I9</f>
        <v>29</v>
      </c>
      <c r="BK9" s="134" t="n">
        <f aca="false">I9</f>
        <v>29</v>
      </c>
      <c r="BL9" s="134" t="n">
        <f aca="false">BK9+$BL$4</f>
        <v>27.5</v>
      </c>
      <c r="BM9" s="134" t="n">
        <f aca="false">BK9+$BM$4</f>
        <v>47</v>
      </c>
      <c r="BN9" s="134" t="n">
        <f aca="false">BK9+$BN$4</f>
        <v>37.67</v>
      </c>
      <c r="BO9" s="134" t="n">
        <f aca="false">BK9*$BO$3+$BO$4</f>
        <v>37.597</v>
      </c>
      <c r="BP9" s="134" t="n">
        <f aca="false">BK9*$BP$4</f>
        <v>42.34</v>
      </c>
      <c r="BQ9" s="0" t="n">
        <v>-6.5</v>
      </c>
      <c r="BR9" s="134" t="n">
        <f aca="false">BO9+BQ9</f>
        <v>31.097</v>
      </c>
    </row>
    <row r="10" customFormat="false" ht="12" hidden="false" customHeight="false" outlineLevel="0" collapsed="false">
      <c r="A10" s="166" t="n">
        <f aca="false">CurveCreator!A13</f>
        <v>37104</v>
      </c>
      <c r="B10" s="134" t="n">
        <f aca="false">CurveCreator!BU13/2.97/100*2204</f>
        <v>325.987118540825</v>
      </c>
      <c r="C10" s="134" t="n">
        <f aca="false">B10/22.04+$C$4</f>
        <v>20.1407041080229</v>
      </c>
      <c r="D10" s="134" t="n">
        <f aca="false">B10/22.04+$D$4</f>
        <v>37.7907041080229</v>
      </c>
      <c r="E10" s="134" t="n">
        <f aca="false">B10/22.04+$E$4</f>
        <v>26.7907041080229</v>
      </c>
      <c r="F10" s="134" t="n">
        <f aca="false">(B10*$F$3+$F$4)/22.04</f>
        <v>28.7758364085073</v>
      </c>
      <c r="G10" s="134" t="n">
        <f aca="false">B10*$G$4/22.04</f>
        <v>29.5814082160459</v>
      </c>
      <c r="H10" s="134"/>
      <c r="I10" s="167" t="n">
        <v>27</v>
      </c>
      <c r="K10" s="134" t="n">
        <f aca="false">B10</f>
        <v>325.987118540825</v>
      </c>
      <c r="O10" s="134" t="n">
        <f aca="false">K10*$O$3+$O$4</f>
        <v>502.130355774759</v>
      </c>
      <c r="Q10" s="0" t="n">
        <v>4</v>
      </c>
      <c r="R10" s="134" t="n">
        <f aca="false">O10/22.04+Q10</f>
        <v>26.7826840188185</v>
      </c>
      <c r="T10" s="134" t="n">
        <f aca="false">I10</f>
        <v>27</v>
      </c>
      <c r="X10" s="134" t="n">
        <f aca="false">T10*$X$3+$X$4</f>
        <v>17.4518823956443</v>
      </c>
      <c r="Z10" s="134" t="n">
        <f aca="false">X10</f>
        <v>17.4518823956443</v>
      </c>
      <c r="AB10" s="134" t="n">
        <f aca="false">I10</f>
        <v>27</v>
      </c>
      <c r="AC10" s="134" t="n">
        <f aca="false">(AB10+$AC$4)</f>
        <v>30</v>
      </c>
      <c r="AD10" s="134" t="n">
        <f aca="false">AB10+$AD$4</f>
        <v>46</v>
      </c>
      <c r="AE10" s="134" t="n">
        <f aca="false">(AB10+$AE$4)</f>
        <v>38</v>
      </c>
      <c r="AF10" s="134" t="n">
        <f aca="false">(AB10*22.04*$AF$3+$AF$4)/22.04</f>
        <v>36.4059882032668</v>
      </c>
      <c r="AG10" s="134" t="n">
        <f aca="false">AB10*$AG$4</f>
        <v>43.2</v>
      </c>
      <c r="AH10" s="134" t="n">
        <v>-5</v>
      </c>
      <c r="AI10" s="134" t="n">
        <f aca="false">AF10+AH10</f>
        <v>31.4059882032668</v>
      </c>
      <c r="AK10" s="134" t="n">
        <f aca="false">I10</f>
        <v>27</v>
      </c>
      <c r="AO10" s="134" t="n">
        <f aca="false">(AK10*22.04*$AO$3+$AO$4)/22.04</f>
        <v>41.3977656987296</v>
      </c>
      <c r="AQ10" s="134" t="n">
        <v>-6</v>
      </c>
      <c r="AR10" s="134" t="n">
        <f aca="false">AO10+AQ10</f>
        <v>35.3977656987296</v>
      </c>
      <c r="AT10" s="134" t="n">
        <f aca="false">I10</f>
        <v>27</v>
      </c>
      <c r="AX10" s="134" t="n">
        <f aca="false">(AT10*22.04*$AX$3+$AX$4)/22.04</f>
        <v>38.3619344827586</v>
      </c>
      <c r="AZ10" s="134" t="n">
        <v>-2</v>
      </c>
      <c r="BA10" s="134" t="n">
        <f aca="false">AX10+AZ10</f>
        <v>36.3619344827586</v>
      </c>
      <c r="BC10" s="134" t="n">
        <f aca="false">I10</f>
        <v>27</v>
      </c>
      <c r="BK10" s="134" t="n">
        <f aca="false">I10</f>
        <v>27</v>
      </c>
      <c r="BL10" s="134" t="n">
        <f aca="false">BK10+$BL$4</f>
        <v>25.5</v>
      </c>
      <c r="BM10" s="134" t="n">
        <f aca="false">BK10+$BM$4</f>
        <v>45</v>
      </c>
      <c r="BN10" s="134" t="n">
        <f aca="false">BK10+$BN$4</f>
        <v>35.67</v>
      </c>
      <c r="BO10" s="134" t="n">
        <f aca="false">BK10*$BO$3+$BO$4</f>
        <v>35.611</v>
      </c>
      <c r="BP10" s="134" t="n">
        <f aca="false">BK10*$BP$4</f>
        <v>39.42</v>
      </c>
      <c r="BQ10" s="0" t="n">
        <v>-5.5</v>
      </c>
      <c r="BR10" s="134" t="n">
        <f aca="false">BO10+BQ10</f>
        <v>30.111</v>
      </c>
    </row>
    <row r="11" customFormat="false" ht="12" hidden="false" customHeight="false" outlineLevel="0" collapsed="false">
      <c r="A11" s="166" t="n">
        <f aca="false">CurveCreator!A14</f>
        <v>37135</v>
      </c>
      <c r="B11" s="134" t="n">
        <f aca="false">CurveCreator!BU14/2.97/100*2204</f>
        <v>326.731382796216</v>
      </c>
      <c r="C11" s="134" t="n">
        <f aca="false">B11/22.04+$C$4</f>
        <v>20.1744729036396</v>
      </c>
      <c r="D11" s="134" t="n">
        <f aca="false">B11/22.04+$D$4</f>
        <v>37.8244729036396</v>
      </c>
      <c r="E11" s="134" t="n">
        <f aca="false">B11/22.04+$E$4</f>
        <v>26.8244729036396</v>
      </c>
      <c r="F11" s="134" t="n">
        <f aca="false">(B11*$F$3+$F$4)/22.04</f>
        <v>28.8192630796703</v>
      </c>
      <c r="G11" s="134" t="n">
        <f aca="false">B11*$G$4/22.04</f>
        <v>29.6489458072791</v>
      </c>
      <c r="H11" s="134"/>
      <c r="I11" s="134" t="n">
        <f aca="false">F11</f>
        <v>28.8192630796703</v>
      </c>
      <c r="K11" s="134" t="n">
        <f aca="false">B11</f>
        <v>326.731382796216</v>
      </c>
      <c r="O11" s="134" t="n">
        <f aca="false">K11*$O$3+$O$4</f>
        <v>503.26535876423</v>
      </c>
      <c r="Q11" s="0" t="n">
        <v>4</v>
      </c>
      <c r="R11" s="134" t="n">
        <f aca="false">O11/22.04+Q11</f>
        <v>26.8341814321338</v>
      </c>
      <c r="T11" s="134" t="n">
        <f aca="false">I11</f>
        <v>28.8192630796703</v>
      </c>
      <c r="X11" s="134" t="n">
        <f aca="false">T11*$X$3+$X$4</f>
        <v>18.5317969597366</v>
      </c>
      <c r="Z11" s="134" t="n">
        <f aca="false">X11</f>
        <v>18.5317969597366</v>
      </c>
      <c r="AB11" s="134" t="n">
        <f aca="false">I11</f>
        <v>28.8192630796703</v>
      </c>
      <c r="AC11" s="134" t="n">
        <f aca="false">(AB11+$AC$4)</f>
        <v>31.8192630796703</v>
      </c>
      <c r="AD11" s="134" t="n">
        <f aca="false">AB11+$AD$4</f>
        <v>47.8192630796703</v>
      </c>
      <c r="AE11" s="134" t="n">
        <f aca="false">(AB11+$AE$4)</f>
        <v>39.8192630796703</v>
      </c>
      <c r="AF11" s="134" t="n">
        <f aca="false">(AB11*22.04*$AF$3+$AF$4)/22.04</f>
        <v>37.6676471490182</v>
      </c>
      <c r="AG11" s="134" t="n">
        <f aca="false">AB11*$AG$4</f>
        <v>46.1108209274725</v>
      </c>
      <c r="AH11" s="134" t="n">
        <v>-4</v>
      </c>
      <c r="AI11" s="134" t="n">
        <f aca="false">AF11+AH11</f>
        <v>33.6676471490182</v>
      </c>
      <c r="AK11" s="134" t="n">
        <f aca="false">I11</f>
        <v>28.8192630796703</v>
      </c>
      <c r="AO11" s="134" t="n">
        <f aca="false">(AK11*22.04*$AO$3+$AO$4)/22.04</f>
        <v>42.8817385928167</v>
      </c>
      <c r="AQ11" s="134" t="n">
        <v>-5</v>
      </c>
      <c r="AR11" s="134" t="n">
        <f aca="false">AO11+AQ11</f>
        <v>37.8817385928167</v>
      </c>
      <c r="AT11" s="134" t="n">
        <f aca="false">I11</f>
        <v>28.8192630796703</v>
      </c>
      <c r="AX11" s="134" t="n">
        <f aca="false">(AT11*22.04*$AX$3+$AX$4)/22.04</f>
        <v>39.7385708551452</v>
      </c>
      <c r="AZ11" s="134" t="n">
        <v>-1.5</v>
      </c>
      <c r="BA11" s="134" t="n">
        <f aca="false">AX11+AZ11</f>
        <v>38.2385708551452</v>
      </c>
      <c r="BC11" s="134" t="n">
        <f aca="false">I11</f>
        <v>28.8192630796703</v>
      </c>
      <c r="BK11" s="134" t="n">
        <f aca="false">I11</f>
        <v>28.8192630796703</v>
      </c>
      <c r="BL11" s="134" t="n">
        <f aca="false">BK11+$BL$4</f>
        <v>27.3192630796703</v>
      </c>
      <c r="BM11" s="134" t="n">
        <f aca="false">BK11+$BM$4</f>
        <v>46.8192630796703</v>
      </c>
      <c r="BN11" s="134" t="n">
        <f aca="false">BK11+$BN$4</f>
        <v>37.4892630796703</v>
      </c>
      <c r="BO11" s="134" t="n">
        <f aca="false">BK11*$BO$3+$BO$4</f>
        <v>37.4175282381126</v>
      </c>
      <c r="BP11" s="134" t="n">
        <f aca="false">BK11*$BP$4</f>
        <v>42.0761240963187</v>
      </c>
      <c r="BQ11" s="0" t="n">
        <v>-4.5</v>
      </c>
      <c r="BR11" s="134" t="n">
        <f aca="false">BO11+BQ11</f>
        <v>32.9175282381126</v>
      </c>
    </row>
    <row r="12" customFormat="false" ht="12" hidden="false" customHeight="false" outlineLevel="0" collapsed="false">
      <c r="A12" s="166" t="n">
        <f aca="false">CurveCreator!A15</f>
        <v>37165</v>
      </c>
      <c r="B12" s="134" t="n">
        <f aca="false">CurveCreator!BU15/2.97/100*2204</f>
        <v>327.797719574628</v>
      </c>
      <c r="C12" s="134" t="n">
        <f aca="false">B12/22.04+$C$4</f>
        <v>20.2228547901374</v>
      </c>
      <c r="D12" s="134" t="n">
        <f aca="false">B12/22.04+$D$4</f>
        <v>37.8728547901374</v>
      </c>
      <c r="E12" s="134" t="n">
        <f aca="false">B12/22.04+$E$4</f>
        <v>26.8728547901374</v>
      </c>
      <c r="F12" s="134" t="n">
        <f aca="false">(B12*$F$3+$F$4)/22.04</f>
        <v>28.8814821857065</v>
      </c>
      <c r="G12" s="134" t="n">
        <f aca="false">B12*$G$4/22.04</f>
        <v>29.7457095802748</v>
      </c>
      <c r="H12" s="134"/>
      <c r="I12" s="134" t="n">
        <f aca="false">F12</f>
        <v>28.8814821857065</v>
      </c>
      <c r="K12" s="134" t="n">
        <f aca="false">B12</f>
        <v>327.797719574628</v>
      </c>
      <c r="O12" s="134" t="n">
        <f aca="false">K12*$O$3+$O$4</f>
        <v>504.891522351308</v>
      </c>
      <c r="Q12" s="0" t="n">
        <v>3</v>
      </c>
      <c r="R12" s="134" t="n">
        <f aca="false">O12/22.04+Q12</f>
        <v>25.907963809043</v>
      </c>
      <c r="T12" s="134" t="n">
        <f aca="false">I12</f>
        <v>28.8814821857065</v>
      </c>
      <c r="X12" s="134" t="n">
        <f aca="false">T12*$X$3+$X$4</f>
        <v>18.5687302210797</v>
      </c>
      <c r="Z12" s="134" t="n">
        <f aca="false">X12</f>
        <v>18.5687302210797</v>
      </c>
      <c r="AB12" s="134" t="n">
        <f aca="false">I12</f>
        <v>28.8814821857065</v>
      </c>
      <c r="AC12" s="134" t="n">
        <f aca="false">(AB12+$AC$4)</f>
        <v>31.8814821857065</v>
      </c>
      <c r="AD12" s="134" t="n">
        <f aca="false">AB12+$AD$4</f>
        <v>47.8814821857065</v>
      </c>
      <c r="AE12" s="134" t="n">
        <f aca="false">(AB12+$AE$4)</f>
        <v>39.8814821857065</v>
      </c>
      <c r="AF12" s="134" t="n">
        <f aca="false">(AB12*22.04*$AF$3+$AF$4)/22.04</f>
        <v>37.7107960990543</v>
      </c>
      <c r="AG12" s="134" t="n">
        <f aca="false">AB12*$AG$4</f>
        <v>46.2103714971305</v>
      </c>
      <c r="AH12" s="134" t="n">
        <v>-4</v>
      </c>
      <c r="AI12" s="134" t="n">
        <f aca="false">AF12+AH12</f>
        <v>33.7107960990543</v>
      </c>
      <c r="AK12" s="134" t="n">
        <f aca="false">I12</f>
        <v>28.8814821857065</v>
      </c>
      <c r="AO12" s="134" t="n">
        <f aca="false">(AK12*22.04*$AO$3+$AO$4)/22.04</f>
        <v>42.9324907176104</v>
      </c>
      <c r="AQ12" s="134" t="n">
        <v>-5</v>
      </c>
      <c r="AR12" s="134" t="n">
        <f aca="false">AO12+AQ12</f>
        <v>37.9324907176104</v>
      </c>
      <c r="AT12" s="134" t="n">
        <f aca="false">I12</f>
        <v>28.8814821857065</v>
      </c>
      <c r="AX12" s="134" t="n">
        <f aca="false">(AT12*22.04*$AX$3+$AX$4)/22.04</f>
        <v>39.7856520526828</v>
      </c>
      <c r="AZ12" s="134" t="n">
        <v>-1.5</v>
      </c>
      <c r="BA12" s="134" t="n">
        <f aca="false">AX12+AZ12</f>
        <v>38.2856520526828</v>
      </c>
      <c r="BC12" s="134" t="n">
        <f aca="false">I12</f>
        <v>28.8814821857065</v>
      </c>
      <c r="BK12" s="134" t="n">
        <f aca="false">I12</f>
        <v>28.8814821857065</v>
      </c>
      <c r="BL12" s="134" t="n">
        <f aca="false">BK12+$BL$4</f>
        <v>27.3814821857065</v>
      </c>
      <c r="BM12" s="134" t="n">
        <f aca="false">BK12+$BM$4</f>
        <v>46.8814821857065</v>
      </c>
      <c r="BN12" s="134" t="n">
        <f aca="false">BK12+$BN$4</f>
        <v>37.5514821857065</v>
      </c>
      <c r="BO12" s="134" t="n">
        <f aca="false">BK12*$BO$3+$BO$4</f>
        <v>37.4793118104066</v>
      </c>
      <c r="BP12" s="134" t="n">
        <f aca="false">BK12*$BP$4</f>
        <v>42.1669639911315</v>
      </c>
      <c r="BQ12" s="0" t="n">
        <v>-4.5</v>
      </c>
      <c r="BR12" s="134" t="n">
        <f aca="false">BO12+BQ12</f>
        <v>32.9793118104066</v>
      </c>
    </row>
    <row r="13" customFormat="false" ht="12" hidden="false" customHeight="false" outlineLevel="0" collapsed="false">
      <c r="A13" s="166" t="n">
        <f aca="false">CurveCreator!A16</f>
        <v>37196</v>
      </c>
      <c r="B13" s="134" t="n">
        <f aca="false">CurveCreator!BU16/2.97/100*2204</f>
        <v>329.27552657207</v>
      </c>
      <c r="C13" s="134" t="n">
        <f aca="false">B13/22.04+$C$4</f>
        <v>20.2899059243226</v>
      </c>
      <c r="D13" s="134" t="n">
        <f aca="false">B13/22.04+$D$4</f>
        <v>37.9399059243226</v>
      </c>
      <c r="E13" s="134" t="n">
        <f aca="false">B13/22.04+$E$4</f>
        <v>26.9399059243226</v>
      </c>
      <c r="F13" s="134" t="n">
        <f aca="false">(B13*$F$3+$F$4)/22.04</f>
        <v>28.9677099442687</v>
      </c>
      <c r="G13" s="134" t="n">
        <f aca="false">B13*$G$4/22.04</f>
        <v>29.8798118486452</v>
      </c>
      <c r="H13" s="134"/>
      <c r="I13" s="134" t="n">
        <f aca="false">F13</f>
        <v>28.9677099442687</v>
      </c>
      <c r="K13" s="134" t="n">
        <f aca="false">B13</f>
        <v>329.27552657207</v>
      </c>
      <c r="O13" s="134" t="n">
        <f aca="false">K13*$O$3+$O$4</f>
        <v>507.145178022406</v>
      </c>
      <c r="Q13" s="0" t="n">
        <v>2</v>
      </c>
      <c r="R13" s="134" t="n">
        <f aca="false">O13/22.04+Q13</f>
        <v>25.0102167886754</v>
      </c>
      <c r="T13" s="134" t="n">
        <f aca="false">I13</f>
        <v>28.9677099442687</v>
      </c>
      <c r="X13" s="134" t="n">
        <f aca="false">T13*$X$3+$X$4</f>
        <v>18.6199150185622</v>
      </c>
      <c r="Z13" s="134" t="n">
        <f aca="false">X13</f>
        <v>18.6199150185622</v>
      </c>
      <c r="AB13" s="134" t="n">
        <f aca="false">I13</f>
        <v>28.9677099442687</v>
      </c>
      <c r="AC13" s="134" t="n">
        <f aca="false">(AB13+$AC$4)</f>
        <v>31.9677099442687</v>
      </c>
      <c r="AD13" s="134" t="n">
        <f aca="false">AB13+$AD$4</f>
        <v>47.9677099442687</v>
      </c>
      <c r="AE13" s="134" t="n">
        <f aca="false">(AB13+$AE$4)</f>
        <v>39.9677099442687</v>
      </c>
      <c r="AF13" s="134" t="n">
        <f aca="false">(AB13*22.04*$AF$3+$AF$4)/22.04</f>
        <v>37.7705950496171</v>
      </c>
      <c r="AG13" s="134" t="n">
        <f aca="false">AB13*$AG$4</f>
        <v>46.3483359108299</v>
      </c>
      <c r="AH13" s="134" t="n">
        <v>-3.5</v>
      </c>
      <c r="AI13" s="134" t="n">
        <f aca="false">AF13+AH13</f>
        <v>34.2705950496171</v>
      </c>
      <c r="AK13" s="134" t="n">
        <f aca="false">I13</f>
        <v>28.9677099442687</v>
      </c>
      <c r="AO13" s="134" t="n">
        <f aca="false">(AK13*22.04*$AO$3+$AO$4)/22.04</f>
        <v>43.0028267002696</v>
      </c>
      <c r="AQ13" s="134" t="n">
        <v>-5</v>
      </c>
      <c r="AR13" s="134" t="n">
        <f aca="false">AO13+AQ13</f>
        <v>38.0028267002696</v>
      </c>
      <c r="AT13" s="134" t="n">
        <f aca="false">I13</f>
        <v>28.9677099442687</v>
      </c>
      <c r="AX13" s="134" t="n">
        <f aca="false">(AT13*22.04*$AX$3+$AX$4)/22.04</f>
        <v>39.8509005975867</v>
      </c>
      <c r="AZ13" s="134" t="n">
        <v>-1.5</v>
      </c>
      <c r="BA13" s="134" t="n">
        <f aca="false">AX13+AZ13</f>
        <v>38.3509005975867</v>
      </c>
      <c r="BC13" s="134" t="n">
        <f aca="false">I13</f>
        <v>28.9677099442687</v>
      </c>
      <c r="BK13" s="134" t="n">
        <f aca="false">I13</f>
        <v>28.9677099442687</v>
      </c>
      <c r="BL13" s="134" t="n">
        <f aca="false">BK13+$BL$4</f>
        <v>27.4677099442687</v>
      </c>
      <c r="BM13" s="134" t="n">
        <f aca="false">BK13+$BM$4</f>
        <v>46.9677099442687</v>
      </c>
      <c r="BN13" s="134" t="n">
        <f aca="false">BK13+$BN$4</f>
        <v>37.6377099442687</v>
      </c>
      <c r="BO13" s="134" t="n">
        <f aca="false">BK13*$BO$3+$BO$4</f>
        <v>37.5649359746588</v>
      </c>
      <c r="BP13" s="134" t="n">
        <f aca="false">BK13*$BP$4</f>
        <v>42.2928565186323</v>
      </c>
      <c r="BQ13" s="0" t="n">
        <v>-3.5</v>
      </c>
      <c r="BR13" s="134" t="n">
        <f aca="false">BO13+BQ13</f>
        <v>34.0649359746588</v>
      </c>
    </row>
    <row r="14" customFormat="false" ht="12" hidden="false" customHeight="false" outlineLevel="0" collapsed="false">
      <c r="A14" s="166" t="n">
        <f aca="false">CurveCreator!A17</f>
        <v>37226</v>
      </c>
      <c r="B14" s="134" t="n">
        <f aca="false">CurveCreator!BU17/2.97/100*2204</f>
        <v>332.245337504409</v>
      </c>
      <c r="C14" s="134" t="n">
        <f aca="false">B14/22.04+$C$4</f>
        <v>20.4246523368607</v>
      </c>
      <c r="D14" s="134" t="n">
        <f aca="false">B14/22.04+$D$4</f>
        <v>38.0746523368607</v>
      </c>
      <c r="E14" s="134" t="n">
        <f aca="false">B14/22.04+$E$4</f>
        <v>27.0746523368607</v>
      </c>
      <c r="F14" s="134" t="n">
        <f aca="false">(B14*$F$3+$F$4)/22.04</f>
        <v>29.1409938307927</v>
      </c>
      <c r="G14" s="134" t="n">
        <f aca="false">B14*$G$4/22.04</f>
        <v>30.1493046737213</v>
      </c>
      <c r="H14" s="134"/>
      <c r="I14" s="134" t="n">
        <f aca="false">F14</f>
        <v>29.1409938307927</v>
      </c>
      <c r="K14" s="134" t="n">
        <f aca="false">B14</f>
        <v>332.245337504409</v>
      </c>
      <c r="O14" s="134" t="n">
        <f aca="false">K14*$O$3+$O$4</f>
        <v>511.674139694224</v>
      </c>
      <c r="Q14" s="0" t="n">
        <v>2</v>
      </c>
      <c r="R14" s="134" t="n">
        <f aca="false">O14/22.04+Q14</f>
        <v>25.215705067796</v>
      </c>
      <c r="T14" s="134" t="n">
        <f aca="false">I14</f>
        <v>29.1409938307927</v>
      </c>
      <c r="X14" s="134" t="n">
        <f aca="false">T14*$X$3+$X$4</f>
        <v>18.7227763336028</v>
      </c>
      <c r="Z14" s="134" t="n">
        <f aca="false">X14</f>
        <v>18.7227763336028</v>
      </c>
      <c r="AB14" s="134" t="n">
        <f aca="false">I14</f>
        <v>29.1409938307927</v>
      </c>
      <c r="AC14" s="134" t="n">
        <f aca="false">(AB14+$AC$4)</f>
        <v>32.1409938307927</v>
      </c>
      <c r="AD14" s="134" t="n">
        <f aca="false">AB14+$AD$4</f>
        <v>48.1409938307927</v>
      </c>
      <c r="AE14" s="134" t="n">
        <f aca="false">(AB14+$AE$4)</f>
        <v>40.1409938307927</v>
      </c>
      <c r="AF14" s="134" t="n">
        <f aca="false">(AB14*22.04*$AF$3+$AF$4)/22.04</f>
        <v>37.8907674249215</v>
      </c>
      <c r="AG14" s="134" t="n">
        <f aca="false">AB14*$AG$4</f>
        <v>46.6255901292683</v>
      </c>
      <c r="AH14" s="134" t="n">
        <v>-3</v>
      </c>
      <c r="AI14" s="134" t="n">
        <f aca="false">AF14+AH14</f>
        <v>34.8907674249215</v>
      </c>
      <c r="AK14" s="134" t="n">
        <f aca="false">I14</f>
        <v>29.1409938307927</v>
      </c>
      <c r="AO14" s="134" t="n">
        <f aca="false">(AK14*22.04*$AO$3+$AO$4)/22.04</f>
        <v>43.1441743665072</v>
      </c>
      <c r="AQ14" s="134" t="n">
        <v>-4</v>
      </c>
      <c r="AR14" s="134" t="n">
        <f aca="false">AO14+AQ14</f>
        <v>39.1441743665072</v>
      </c>
      <c r="AT14" s="134" t="n">
        <f aca="false">I14</f>
        <v>29.1409938307927</v>
      </c>
      <c r="AX14" s="134" t="n">
        <f aca="false">(AT14*22.04*$AX$3+$AX$4)/22.04</f>
        <v>39.9820245145194</v>
      </c>
      <c r="AZ14" s="134" t="n">
        <v>-1.5</v>
      </c>
      <c r="BA14" s="134" t="n">
        <f aca="false">AX14+AZ14</f>
        <v>38.4820245145194</v>
      </c>
      <c r="BC14" s="134" t="n">
        <f aca="false">I14</f>
        <v>29.1409938307927</v>
      </c>
      <c r="BK14" s="134" t="n">
        <f aca="false">I14</f>
        <v>29.1409938307927</v>
      </c>
      <c r="BL14" s="134" t="n">
        <f aca="false">BK14+$BL$4</f>
        <v>27.6409938307927</v>
      </c>
      <c r="BM14" s="134" t="n">
        <f aca="false">BK14+$BM$4</f>
        <v>47.1409938307927</v>
      </c>
      <c r="BN14" s="134" t="n">
        <f aca="false">BK14+$BN$4</f>
        <v>37.8109938307927</v>
      </c>
      <c r="BO14" s="134" t="n">
        <f aca="false">BK14*$BO$3+$BO$4</f>
        <v>37.7370068739771</v>
      </c>
      <c r="BP14" s="134" t="n">
        <f aca="false">BK14*$BP$4</f>
        <v>42.5458509929573</v>
      </c>
      <c r="BQ14" s="0" t="n">
        <v>-2.5</v>
      </c>
      <c r="BR14" s="134" t="n">
        <f aca="false">BO14+BQ14</f>
        <v>35.2370068739771</v>
      </c>
    </row>
    <row r="15" customFormat="false" ht="12" hidden="false" customHeight="false" outlineLevel="0" collapsed="false">
      <c r="A15" s="166" t="n">
        <f aca="false">CurveCreator!A18</f>
        <v>37257</v>
      </c>
      <c r="B15" s="134" t="n">
        <f aca="false">CurveCreator!BU18/2.97/100*2204</f>
        <v>324.440336088154</v>
      </c>
      <c r="C15" s="134" t="n">
        <f aca="false">B15/22.04+$C$4</f>
        <v>20.070523415978</v>
      </c>
      <c r="D15" s="134" t="n">
        <f aca="false">B15/22.04+$D$4</f>
        <v>37.720523415978</v>
      </c>
      <c r="E15" s="134" t="n">
        <f aca="false">B15/22.04+$E$4</f>
        <v>26.720523415978</v>
      </c>
      <c r="F15" s="134" t="n">
        <f aca="false">(B15*$F$3+$F$4)/22.04</f>
        <v>28.6855840385375</v>
      </c>
      <c r="G15" s="134" t="n">
        <f aca="false">B15*$G$4/22.04</f>
        <v>29.4410468319559</v>
      </c>
      <c r="H15" s="134"/>
      <c r="I15" s="134" t="n">
        <f aca="false">F15</f>
        <v>28.6855840385375</v>
      </c>
      <c r="K15" s="134" t="n">
        <f aca="false">B15</f>
        <v>324.440336088154</v>
      </c>
      <c r="O15" s="134" t="n">
        <f aca="false">K15*$O$3+$O$4</f>
        <v>499.771512534435</v>
      </c>
      <c r="Q15" s="0" t="n">
        <v>2</v>
      </c>
      <c r="R15" s="134" t="n">
        <f aca="false">O15/22.04+Q15</f>
        <v>24.6756584634499</v>
      </c>
      <c r="T15" s="134" t="n">
        <f aca="false">I15</f>
        <v>28.6855840385375</v>
      </c>
      <c r="X15" s="134" t="n">
        <f aca="false">T15*$X$3+$X$4</f>
        <v>18.4524450809201</v>
      </c>
      <c r="Z15" s="134" t="n">
        <f aca="false">X15</f>
        <v>18.4524450809201</v>
      </c>
      <c r="AB15" s="134" t="n">
        <f aca="false">I15</f>
        <v>28.6855840385375</v>
      </c>
      <c r="AC15" s="134" t="n">
        <f aca="false">(AB15+$AC$4)</f>
        <v>31.6855840385375</v>
      </c>
      <c r="AD15" s="134" t="n">
        <f aca="false">AB15+$AD$4</f>
        <v>47.6855840385375</v>
      </c>
      <c r="AE15" s="134" t="n">
        <f aca="false">(AB15+$AE$4)</f>
        <v>39.6855840385375</v>
      </c>
      <c r="AF15" s="134" t="n">
        <f aca="false">(AB15*22.04*$AF$3+$AF$4)/22.04</f>
        <v>37.5749407339925</v>
      </c>
      <c r="AG15" s="134" t="n">
        <f aca="false">AB15*$AG$4</f>
        <v>45.89693446166</v>
      </c>
      <c r="AH15" s="134" t="n">
        <v>-3</v>
      </c>
      <c r="AI15" s="134" t="n">
        <f aca="false">AF15+AH15</f>
        <v>34.5749407339925</v>
      </c>
      <c r="AK15" s="134" t="n">
        <f aca="false">I15</f>
        <v>28.6855840385375</v>
      </c>
      <c r="AO15" s="134" t="n">
        <f aca="false">(AK15*22.04*$AO$3+$AO$4)/22.04</f>
        <v>42.7726965989646</v>
      </c>
      <c r="AQ15" s="134" t="n">
        <v>-4</v>
      </c>
      <c r="AR15" s="134" t="n">
        <f aca="false">AO15+AQ15</f>
        <v>38.7726965989646</v>
      </c>
      <c r="AT15" s="134" t="n">
        <f aca="false">I15</f>
        <v>28.6855840385375</v>
      </c>
      <c r="AX15" s="134" t="n">
        <f aca="false">(AT15*22.04*$AX$3+$AX$4)/22.04</f>
        <v>39.6374159247199</v>
      </c>
      <c r="AZ15" s="134" t="n">
        <v>-1.5</v>
      </c>
      <c r="BA15" s="134" t="n">
        <f aca="false">AX15+AZ15</f>
        <v>38.1374159247199</v>
      </c>
      <c r="BC15" s="134" t="n">
        <f aca="false">I15</f>
        <v>28.6855840385375</v>
      </c>
      <c r="BK15" s="134" t="n">
        <f aca="false">I15</f>
        <v>28.6855840385375</v>
      </c>
      <c r="BL15" s="134" t="n">
        <f aca="false">BK15+$BL$4</f>
        <v>27.1855840385375</v>
      </c>
      <c r="BM15" s="134" t="n">
        <f aca="false">BK15+$BM$4</f>
        <v>46.6855840385375</v>
      </c>
      <c r="BN15" s="134" t="n">
        <f aca="false">BK15+$BN$4</f>
        <v>37.3555840385375</v>
      </c>
      <c r="BO15" s="134" t="n">
        <f aca="false">BK15*$BO$3+$BO$4</f>
        <v>37.2847849502677</v>
      </c>
      <c r="BP15" s="134" t="n">
        <f aca="false">BK15*$BP$4</f>
        <v>41.8809526962647</v>
      </c>
      <c r="BQ15" s="0" t="n">
        <v>-2.5</v>
      </c>
      <c r="BR15" s="134" t="n">
        <f aca="false">BO15+BQ15</f>
        <v>34.7847849502677</v>
      </c>
    </row>
    <row r="16" customFormat="false" ht="12" hidden="false" customHeight="false" outlineLevel="0" collapsed="false">
      <c r="A16" s="166" t="n">
        <f aca="false">CurveCreator!A19</f>
        <v>37288</v>
      </c>
      <c r="B16" s="134" t="n">
        <f aca="false">CurveCreator!BU19/2.97/100*2204</f>
        <v>319.156612554113</v>
      </c>
      <c r="C16" s="134" t="n">
        <f aca="false">B16/22.04+$C$4</f>
        <v>19.83079004329</v>
      </c>
      <c r="D16" s="134" t="n">
        <f aca="false">B16/22.04+$D$4</f>
        <v>37.48079004329</v>
      </c>
      <c r="E16" s="134" t="n">
        <f aca="false">B16/22.04+$E$4</f>
        <v>26.48079004329</v>
      </c>
      <c r="F16" s="134" t="n">
        <f aca="false">(B16*$F$3+$F$4)/22.04</f>
        <v>28.3772869212608</v>
      </c>
      <c r="G16" s="134" t="n">
        <f aca="false">B16*$G$4/22.04</f>
        <v>28.9615800865801</v>
      </c>
      <c r="H16" s="134"/>
      <c r="I16" s="134" t="n">
        <f aca="false">F16</f>
        <v>28.3772869212608</v>
      </c>
      <c r="K16" s="134" t="n">
        <f aca="false">B16</f>
        <v>319.156612554113</v>
      </c>
      <c r="O16" s="134" t="n">
        <f aca="false">K16*$O$3+$O$4</f>
        <v>491.713834145022</v>
      </c>
      <c r="Q16" s="0" t="n">
        <v>2</v>
      </c>
      <c r="R16" s="134" t="n">
        <f aca="false">O16/22.04+Q16</f>
        <v>24.3100650701008</v>
      </c>
      <c r="T16" s="134" t="n">
        <f aca="false">I16</f>
        <v>28.3772869212608</v>
      </c>
      <c r="X16" s="134" t="n">
        <f aca="false">T16*$X$3+$X$4</f>
        <v>18.2694399121047</v>
      </c>
      <c r="Z16" s="134" t="n">
        <f aca="false">X16</f>
        <v>18.2694399121047</v>
      </c>
      <c r="AB16" s="134" t="n">
        <f aca="false">I16</f>
        <v>28.3772869212608</v>
      </c>
      <c r="AC16" s="134" t="n">
        <f aca="false">(AB16+$AC$4)</f>
        <v>31.3772869212608</v>
      </c>
      <c r="AD16" s="134" t="n">
        <f aca="false">AB16+$AD$4</f>
        <v>47.3772869212608</v>
      </c>
      <c r="AE16" s="134" t="n">
        <f aca="false">(AB16+$AE$4)</f>
        <v>39.3772869212608</v>
      </c>
      <c r="AF16" s="134" t="n">
        <f aca="false">(AB16*22.04*$AF$3+$AF$4)/22.04</f>
        <v>37.3611366831612</v>
      </c>
      <c r="AG16" s="134" t="n">
        <f aca="false">AB16*$AG$4</f>
        <v>45.4036590740173</v>
      </c>
      <c r="AH16" s="134" t="n">
        <v>-2</v>
      </c>
      <c r="AI16" s="134" t="n">
        <f aca="false">AF16+AH16</f>
        <v>35.3611366831612</v>
      </c>
      <c r="AK16" s="134" t="n">
        <f aca="false">I16</f>
        <v>28.3772869212608</v>
      </c>
      <c r="AO16" s="134" t="n">
        <f aca="false">(AK16*22.04*$AO$3+$AO$4)/22.04</f>
        <v>42.5212186404021</v>
      </c>
      <c r="AQ16" s="134" t="n">
        <v>-4</v>
      </c>
      <c r="AR16" s="134" t="n">
        <f aca="false">AO16+AQ16</f>
        <v>38.5212186404021</v>
      </c>
      <c r="AT16" s="134" t="n">
        <f aca="false">I16</f>
        <v>28.3772869212608</v>
      </c>
      <c r="AX16" s="134" t="n">
        <f aca="false">(AT16*22.04*$AX$3+$AX$4)/22.04</f>
        <v>39.4041274960767</v>
      </c>
      <c r="AZ16" s="134" t="n">
        <v>-1.5</v>
      </c>
      <c r="BA16" s="134" t="n">
        <f aca="false">AX16+AZ16</f>
        <v>37.9041274960767</v>
      </c>
      <c r="BC16" s="134" t="n">
        <f aca="false">I16</f>
        <v>28.3772869212608</v>
      </c>
      <c r="BK16" s="134" t="n">
        <f aca="false">I16</f>
        <v>28.3772869212608</v>
      </c>
      <c r="BL16" s="134" t="n">
        <f aca="false">BK16+$BL$4</f>
        <v>26.8772869212608</v>
      </c>
      <c r="BM16" s="134" t="n">
        <f aca="false">BK16+$BM$4</f>
        <v>46.3772869212608</v>
      </c>
      <c r="BN16" s="134" t="n">
        <f aca="false">BK16+$BN$4</f>
        <v>37.0472869212608</v>
      </c>
      <c r="BO16" s="134" t="n">
        <f aca="false">BK16*$BO$3+$BO$4</f>
        <v>36.978645912812</v>
      </c>
      <c r="BP16" s="134" t="n">
        <f aca="false">BK16*$BP$4</f>
        <v>41.4308389050408</v>
      </c>
      <c r="BQ16" s="0" t="n">
        <v>-1.5</v>
      </c>
      <c r="BR16" s="134" t="n">
        <f aca="false">BO16+BQ16</f>
        <v>35.478645912812</v>
      </c>
    </row>
    <row r="17" customFormat="false" ht="12" hidden="false" customHeight="false" outlineLevel="0" collapsed="false">
      <c r="A17" s="166" t="n">
        <f aca="false">CurveCreator!A20</f>
        <v>37316</v>
      </c>
      <c r="B17" s="134" t="n">
        <f aca="false">CurveCreator!BU20/2.97/100*2204</f>
        <v>312.076160369837</v>
      </c>
      <c r="C17" s="134" t="n">
        <f aca="false">B17/22.04+$C$4</f>
        <v>19.5095354069799</v>
      </c>
      <c r="D17" s="134" t="n">
        <f aca="false">B17/22.04+$D$4</f>
        <v>37.1595354069799</v>
      </c>
      <c r="E17" s="134" t="n">
        <f aca="false">B17/22.04+$E$4</f>
        <v>26.1595354069799</v>
      </c>
      <c r="F17" s="134" t="n">
        <f aca="false">(B17*$F$3+$F$4)/22.04</f>
        <v>27.964153458966</v>
      </c>
      <c r="G17" s="134" t="n">
        <f aca="false">B17*$G$4/22.04</f>
        <v>28.3190708139598</v>
      </c>
      <c r="H17" s="134"/>
      <c r="I17" s="134" t="n">
        <f aca="false">F17</f>
        <v>27.964153458966</v>
      </c>
      <c r="K17" s="134" t="n">
        <f aca="false">B17</f>
        <v>312.076160369837</v>
      </c>
      <c r="O17" s="134" t="n">
        <f aca="false">K17*$O$3+$O$4</f>
        <v>480.916144564001</v>
      </c>
      <c r="Q17" s="0" t="n">
        <v>2</v>
      </c>
      <c r="R17" s="134" t="n">
        <f aca="false">O17/22.04+Q17</f>
        <v>23.8201517497278</v>
      </c>
      <c r="T17" s="134" t="n">
        <f aca="false">I17</f>
        <v>27.964153458966</v>
      </c>
      <c r="X17" s="134" t="n">
        <f aca="false">T17*$X$3+$X$4</f>
        <v>18.0242038888865</v>
      </c>
      <c r="Z17" s="134" t="n">
        <f aca="false">X17</f>
        <v>18.0242038888865</v>
      </c>
      <c r="AB17" s="134" t="n">
        <f aca="false">I17</f>
        <v>27.964153458966</v>
      </c>
      <c r="AC17" s="134" t="n">
        <f aca="false">(AB17+$AC$4)</f>
        <v>30.964153458966</v>
      </c>
      <c r="AD17" s="134" t="n">
        <f aca="false">AB17+$AD$4</f>
        <v>46.964153458966</v>
      </c>
      <c r="AE17" s="134" t="n">
        <f aca="false">(AB17+$AE$4)</f>
        <v>38.964153458966</v>
      </c>
      <c r="AF17" s="134" t="n">
        <f aca="false">(AB17*22.04*$AF$3+$AF$4)/22.04</f>
        <v>37.0746286270597</v>
      </c>
      <c r="AG17" s="134" t="n">
        <f aca="false">AB17*$AG$4</f>
        <v>44.7426455343455</v>
      </c>
      <c r="AH17" s="134" t="n">
        <v>-1.8</v>
      </c>
      <c r="AI17" s="134" t="n">
        <f aca="false">AF17+AH17</f>
        <v>35.2746286270597</v>
      </c>
      <c r="AK17" s="134" t="n">
        <f aca="false">I17</f>
        <v>27.964153458966</v>
      </c>
      <c r="AO17" s="134" t="n">
        <f aca="false">(AK17*22.04*$AO$3+$AO$4)/22.04</f>
        <v>42.1842256752081</v>
      </c>
      <c r="AQ17" s="134" t="n">
        <v>-3</v>
      </c>
      <c r="AR17" s="134" t="n">
        <f aca="false">AO17+AQ17</f>
        <v>39.1842256752081</v>
      </c>
      <c r="AT17" s="134" t="n">
        <f aca="false">I17</f>
        <v>27.964153458966</v>
      </c>
      <c r="AX17" s="134" t="n">
        <f aca="false">(AT17*22.04*$AX$3+$AX$4)/22.04</f>
        <v>39.0915094051582</v>
      </c>
      <c r="AZ17" s="134" t="n">
        <v>-1</v>
      </c>
      <c r="BA17" s="134" t="n">
        <f aca="false">AX17+AZ17</f>
        <v>38.0915094051582</v>
      </c>
      <c r="BC17" s="134" t="n">
        <f aca="false">I17</f>
        <v>27.964153458966</v>
      </c>
      <c r="BK17" s="134" t="n">
        <f aca="false">I17</f>
        <v>27.964153458966</v>
      </c>
      <c r="BL17" s="134" t="n">
        <f aca="false">BK17+$BL$4</f>
        <v>26.464153458966</v>
      </c>
      <c r="BM17" s="134" t="n">
        <f aca="false">BK17+$BM$4</f>
        <v>45.964153458966</v>
      </c>
      <c r="BN17" s="134" t="n">
        <f aca="false">BK17+$BN$4</f>
        <v>36.634153458966</v>
      </c>
      <c r="BO17" s="134" t="n">
        <f aca="false">BK17*$BO$3+$BO$4</f>
        <v>36.5684043847532</v>
      </c>
      <c r="BP17" s="134" t="n">
        <f aca="false">BK17*$BP$4</f>
        <v>40.8276640500903</v>
      </c>
      <c r="BQ17" s="0" t="n">
        <v>-1</v>
      </c>
      <c r="BR17" s="134" t="n">
        <f aca="false">BO17+BQ17</f>
        <v>35.5684043847532</v>
      </c>
    </row>
    <row r="18" customFormat="false" ht="12" hidden="false" customHeight="false" outlineLevel="0" collapsed="false">
      <c r="A18" s="166" t="n">
        <f aca="false">CurveCreator!A21</f>
        <v>37347</v>
      </c>
      <c r="B18" s="134" t="n">
        <f aca="false">CurveCreator!BU21/2.97/100*2204</f>
        <v>286.317323684755</v>
      </c>
      <c r="C18" s="134" t="n">
        <f aca="false">B18/22.04+$C$4</f>
        <v>18.3408041599254</v>
      </c>
      <c r="D18" s="134" t="n">
        <f aca="false">B18/22.04+$D$4</f>
        <v>35.9908041599254</v>
      </c>
      <c r="E18" s="134" t="n">
        <f aca="false">B18/22.04+$E$4</f>
        <v>24.9908041599254</v>
      </c>
      <c r="F18" s="134" t="n">
        <f aca="false">(B18*$F$3+$F$4)/22.04</f>
        <v>26.4611650752539</v>
      </c>
      <c r="G18" s="134" t="n">
        <f aca="false">B18*$G$4/22.04</f>
        <v>25.9816083198507</v>
      </c>
      <c r="H18" s="134"/>
      <c r="I18" s="134" t="n">
        <f aca="false">F18</f>
        <v>26.4611650752539</v>
      </c>
      <c r="K18" s="134" t="n">
        <f aca="false">B18</f>
        <v>286.317323684755</v>
      </c>
      <c r="O18" s="134" t="n">
        <f aca="false">K18*$O$3+$O$4</f>
        <v>441.633918619251</v>
      </c>
      <c r="Q18" s="0" t="n">
        <v>2</v>
      </c>
      <c r="R18" s="134" t="n">
        <f aca="false">O18/22.04+Q18</f>
        <v>22.0378365979697</v>
      </c>
      <c r="T18" s="134" t="n">
        <f aca="false">I18</f>
        <v>26.4611650752539</v>
      </c>
      <c r="X18" s="134" t="n">
        <f aca="false">T18*$X$3+$X$4</f>
        <v>17.132029984315</v>
      </c>
      <c r="Z18" s="134" t="n">
        <f aca="false">X18</f>
        <v>17.132029984315</v>
      </c>
      <c r="AB18" s="134" t="n">
        <f aca="false">I18</f>
        <v>26.4611650752539</v>
      </c>
      <c r="AC18" s="134" t="n">
        <f aca="false">(AB18+$AC$4)</f>
        <v>29.4611650752539</v>
      </c>
      <c r="AD18" s="134" t="n">
        <f aca="false">AB18+$AD$4</f>
        <v>45.4611650752539</v>
      </c>
      <c r="AE18" s="134" t="n">
        <f aca="false">(AB18+$AE$4)</f>
        <v>37.4611650752539</v>
      </c>
      <c r="AF18" s="134" t="n">
        <f aca="false">(AB18*22.04*$AF$3+$AF$4)/22.04</f>
        <v>36.0323061829553</v>
      </c>
      <c r="AG18" s="134" t="n">
        <f aca="false">AB18*$AG$4</f>
        <v>42.3378641204062</v>
      </c>
      <c r="AH18" s="134" t="n">
        <v>-1.8</v>
      </c>
      <c r="AI18" s="134" t="n">
        <f aca="false">AF18+AH18</f>
        <v>34.2323061829553</v>
      </c>
      <c r="AK18" s="134" t="n">
        <f aca="false">I18</f>
        <v>26.4611650752539</v>
      </c>
      <c r="AO18" s="134" t="n">
        <f aca="false">(AK18*22.04*$AO$3+$AO$4)/22.04</f>
        <v>40.9582380506142</v>
      </c>
      <c r="AQ18" s="134" t="n">
        <v>-3</v>
      </c>
      <c r="AR18" s="134" t="n">
        <f aca="false">AO18+AQ18</f>
        <v>37.9582380506142</v>
      </c>
      <c r="AT18" s="134" t="n">
        <f aca="false">I18</f>
        <v>26.4611650752539</v>
      </c>
      <c r="AX18" s="134" t="n">
        <f aca="false">(AT18*22.04*$AX$3+$AX$4)/22.04</f>
        <v>37.9541980952032</v>
      </c>
      <c r="AZ18" s="134" t="n">
        <v>-1</v>
      </c>
      <c r="BA18" s="134" t="n">
        <f aca="false">AX18+AZ18</f>
        <v>36.9541980952032</v>
      </c>
      <c r="BC18" s="134" t="n">
        <f aca="false">I18</f>
        <v>26.4611650752539</v>
      </c>
      <c r="BK18" s="134" t="n">
        <f aca="false">I18</f>
        <v>26.4611650752539</v>
      </c>
      <c r="BL18" s="134" t="n">
        <f aca="false">BK18+$BL$4</f>
        <v>24.9611650752539</v>
      </c>
      <c r="BM18" s="134" t="n">
        <f aca="false">BK18+$BM$4</f>
        <v>44.4611650752539</v>
      </c>
      <c r="BN18" s="134" t="n">
        <f aca="false">BK18+$BN$4</f>
        <v>35.1311650752539</v>
      </c>
      <c r="BO18" s="134" t="n">
        <f aca="false">BK18*$BO$3+$BO$4</f>
        <v>35.0759369197271</v>
      </c>
      <c r="BP18" s="134" t="n">
        <f aca="false">BK18*$BP$4</f>
        <v>38.6333010098706</v>
      </c>
      <c r="BQ18" s="0" t="n">
        <v>-1</v>
      </c>
      <c r="BR18" s="134" t="n">
        <f aca="false">BO18+BQ18</f>
        <v>34.0759369197271</v>
      </c>
    </row>
    <row r="19" customFormat="false" ht="12" hidden="false" customHeight="false" outlineLevel="0" collapsed="false">
      <c r="A19" s="166" t="n">
        <f aca="false">CurveCreator!A22</f>
        <v>37377</v>
      </c>
      <c r="B19" s="134" t="n">
        <f aca="false">CurveCreator!BU22/2.97/100*2204</f>
        <v>284.93782849168</v>
      </c>
      <c r="C19" s="134" t="n">
        <f aca="false">B19/22.04+$C$4</f>
        <v>18.2782136339238</v>
      </c>
      <c r="D19" s="134" t="n">
        <f aca="false">B19/22.04+$D$4</f>
        <v>35.9282136339238</v>
      </c>
      <c r="E19" s="134" t="n">
        <f aca="false">B19/22.04+$E$4</f>
        <v>24.9282136339238</v>
      </c>
      <c r="F19" s="134" t="n">
        <f aca="false">(B19*$F$3+$F$4)/22.04</f>
        <v>26.3806736588158</v>
      </c>
      <c r="G19" s="134" t="n">
        <f aca="false">B19*$G$4/22.04</f>
        <v>25.8564272678475</v>
      </c>
      <c r="H19" s="134"/>
      <c r="I19" s="134" t="n">
        <f aca="false">F19</f>
        <v>26.3806736588158</v>
      </c>
      <c r="K19" s="134" t="n">
        <f aca="false">B19</f>
        <v>284.93782849168</v>
      </c>
      <c r="O19" s="134" t="n">
        <f aca="false">K19*$O$3+$O$4</f>
        <v>439.530188449812</v>
      </c>
      <c r="Q19" s="0" t="n">
        <v>2</v>
      </c>
      <c r="R19" s="134" t="n">
        <f aca="false">O19/22.04+Q19</f>
        <v>21.9423860458172</v>
      </c>
      <c r="T19" s="134" t="n">
        <f aca="false">I19</f>
        <v>26.3806736588158</v>
      </c>
      <c r="X19" s="134" t="n">
        <f aca="false">T19*$X$3+$X$4</f>
        <v>17.0842502795173</v>
      </c>
      <c r="Z19" s="134" t="n">
        <f aca="false">X19</f>
        <v>17.0842502795173</v>
      </c>
      <c r="AB19" s="134" t="n">
        <f aca="false">I19</f>
        <v>26.3806736588158</v>
      </c>
      <c r="AC19" s="134" t="n">
        <f aca="false">(AB19+$AC$4)</f>
        <v>29.3806736588158</v>
      </c>
      <c r="AD19" s="134" t="n">
        <f aca="false">AB19+$AD$4</f>
        <v>45.3806736588158</v>
      </c>
      <c r="AE19" s="134" t="n">
        <f aca="false">(AB19+$AE$4)</f>
        <v>37.3806736588158</v>
      </c>
      <c r="AF19" s="134" t="n">
        <f aca="false">(AB19*22.04*$AF$3+$AF$4)/22.04</f>
        <v>35.9764853856555</v>
      </c>
      <c r="AG19" s="134" t="n">
        <f aca="false">AB19*$AG$4</f>
        <v>42.2090778541053</v>
      </c>
      <c r="AH19" s="134" t="n">
        <v>-1.8</v>
      </c>
      <c r="AI19" s="134" t="n">
        <f aca="false">AF19+AH19</f>
        <v>34.1764853856555</v>
      </c>
      <c r="AK19" s="134" t="n">
        <f aca="false">I19</f>
        <v>26.3806736588158</v>
      </c>
      <c r="AO19" s="134" t="n">
        <f aca="false">(AK19*22.04*$AO$3+$AO$4)/22.04</f>
        <v>40.8925812022256</v>
      </c>
      <c r="AQ19" s="134" t="n">
        <v>-3</v>
      </c>
      <c r="AR19" s="134" t="n">
        <f aca="false">AO19+AQ19</f>
        <v>37.8925812022256</v>
      </c>
      <c r="AT19" s="134" t="n">
        <f aca="false">I19</f>
        <v>26.3806736588158</v>
      </c>
      <c r="AX19" s="134" t="n">
        <f aca="false">(AT19*22.04*$AX$3+$AX$4)/22.04</f>
        <v>37.8932902403845</v>
      </c>
      <c r="AZ19" s="134" t="n">
        <v>-1</v>
      </c>
      <c r="BA19" s="134" t="n">
        <f aca="false">AX19+AZ19</f>
        <v>36.8932902403845</v>
      </c>
      <c r="BC19" s="134" t="n">
        <f aca="false">I19</f>
        <v>26.3806736588158</v>
      </c>
      <c r="BK19" s="134" t="n">
        <f aca="false">I19</f>
        <v>26.3806736588158</v>
      </c>
      <c r="BL19" s="134" t="n">
        <f aca="false">BK19+$BL$4</f>
        <v>24.8806736588158</v>
      </c>
      <c r="BM19" s="134" t="n">
        <f aca="false">BK19+$BM$4</f>
        <v>44.3806736588158</v>
      </c>
      <c r="BN19" s="134" t="n">
        <f aca="false">BK19+$BN$4</f>
        <v>35.0506736588158</v>
      </c>
      <c r="BO19" s="134" t="n">
        <f aca="false">BK19*$BO$3+$BO$4</f>
        <v>34.9960089432041</v>
      </c>
      <c r="BP19" s="134" t="n">
        <f aca="false">BK19*$BP$4</f>
        <v>38.5157835418711</v>
      </c>
      <c r="BQ19" s="0" t="n">
        <v>-1</v>
      </c>
      <c r="BR19" s="134" t="n">
        <f aca="false">BO19+BQ19</f>
        <v>33.9960089432041</v>
      </c>
    </row>
    <row r="20" customFormat="false" ht="12" hidden="false" customHeight="false" outlineLevel="0" collapsed="false">
      <c r="A20" s="166" t="n">
        <f aca="false">CurveCreator!A23</f>
        <v>37408</v>
      </c>
      <c r="B20" s="134" t="n">
        <f aca="false">CurveCreator!BU23/2.97/100*2204</f>
        <v>287.494182488376</v>
      </c>
      <c r="C20" s="134" t="n">
        <f aca="false">B20/22.04+$C$4</f>
        <v>18.3942006573673</v>
      </c>
      <c r="D20" s="134" t="n">
        <f aca="false">B20/22.04+$D$4</f>
        <v>36.0442006573673</v>
      </c>
      <c r="E20" s="134" t="n">
        <f aca="false">B20/22.04+$E$4</f>
        <v>25.0442006573673</v>
      </c>
      <c r="F20" s="134" t="n">
        <f aca="false">(B20*$F$3+$F$4)/22.04</f>
        <v>26.5298329709642</v>
      </c>
      <c r="G20" s="134" t="n">
        <f aca="false">B20*$G$4/22.04</f>
        <v>26.0884013147346</v>
      </c>
      <c r="H20" s="134"/>
      <c r="I20" s="134" t="n">
        <f aca="false">F20</f>
        <v>26.5298329709642</v>
      </c>
      <c r="K20" s="134" t="n">
        <f aca="false">B20</f>
        <v>287.494182488376</v>
      </c>
      <c r="O20" s="134" t="n">
        <f aca="false">K20*$O$3+$O$4</f>
        <v>443.428628294773</v>
      </c>
      <c r="Q20" s="0" t="n">
        <v>2</v>
      </c>
      <c r="R20" s="134" t="n">
        <f aca="false">O20/22.04+Q20</f>
        <v>22.1192662565687</v>
      </c>
      <c r="T20" s="134" t="n">
        <f aca="false">I20</f>
        <v>26.5298329709642</v>
      </c>
      <c r="X20" s="134" t="n">
        <f aca="false">T20*$X$3+$X$4</f>
        <v>17.1727912472086</v>
      </c>
      <c r="Z20" s="134" t="n">
        <f aca="false">X20</f>
        <v>17.1727912472086</v>
      </c>
      <c r="AB20" s="134" t="n">
        <f aca="false">I20</f>
        <v>26.5298329709642</v>
      </c>
      <c r="AC20" s="134" t="n">
        <f aca="false">(AB20+$AC$4)</f>
        <v>29.5298329709642</v>
      </c>
      <c r="AD20" s="134" t="n">
        <f aca="false">AB20+$AD$4</f>
        <v>45.5298329709642</v>
      </c>
      <c r="AE20" s="134" t="n">
        <f aca="false">(AB20+$AE$4)</f>
        <v>37.5298329709642</v>
      </c>
      <c r="AF20" s="134" t="n">
        <f aca="false">(AB20*22.04*$AF$3+$AF$4)/22.04</f>
        <v>36.0799273686305</v>
      </c>
      <c r="AG20" s="134" t="n">
        <f aca="false">AB20*$AG$4</f>
        <v>42.4477327535427</v>
      </c>
      <c r="AH20" s="134" t="n">
        <v>-1.6</v>
      </c>
      <c r="AI20" s="134" t="n">
        <f aca="false">AF20+AH20</f>
        <v>34.4799273686305</v>
      </c>
      <c r="AK20" s="134" t="n">
        <f aca="false">I20</f>
        <v>26.5298329709642</v>
      </c>
      <c r="AO20" s="134" t="n">
        <f aca="false">(AK20*22.04*$AO$3+$AO$4)/22.04</f>
        <v>41.0142504531451</v>
      </c>
      <c r="AQ20" s="134" t="n">
        <v>-2</v>
      </c>
      <c r="AR20" s="134" t="n">
        <f aca="false">AO20+AQ20</f>
        <v>39.0142504531451</v>
      </c>
      <c r="AT20" s="134" t="n">
        <f aca="false">I20</f>
        <v>26.5298329709642</v>
      </c>
      <c r="AX20" s="134" t="n">
        <f aca="false">(AT20*22.04*$AX$3+$AX$4)/22.04</f>
        <v>38.0061590918872</v>
      </c>
      <c r="AZ20" s="134" t="n">
        <v>-1</v>
      </c>
      <c r="BA20" s="134" t="n">
        <f aca="false">AX20+AZ20</f>
        <v>37.0061590918872</v>
      </c>
      <c r="BC20" s="134" t="n">
        <f aca="false">I20</f>
        <v>26.5298329709642</v>
      </c>
      <c r="BK20" s="134" t="n">
        <f aca="false">I20</f>
        <v>26.5298329709642</v>
      </c>
      <c r="BL20" s="134" t="n">
        <f aca="false">BK20+$BL$4</f>
        <v>25.0298329709642</v>
      </c>
      <c r="BM20" s="134" t="n">
        <f aca="false">BK20+$BM$4</f>
        <v>44.5298329709642</v>
      </c>
      <c r="BN20" s="134" t="n">
        <f aca="false">BK20+$BN$4</f>
        <v>35.1998329709642</v>
      </c>
      <c r="BO20" s="134" t="n">
        <f aca="false">BK20*$BO$3+$BO$4</f>
        <v>35.1441241401675</v>
      </c>
      <c r="BP20" s="134" t="n">
        <f aca="false">BK20*$BP$4</f>
        <v>38.7335561376078</v>
      </c>
      <c r="BQ20" s="0" t="n">
        <v>-1</v>
      </c>
      <c r="BR20" s="134" t="n">
        <f aca="false">BO20+BQ20</f>
        <v>34.1441241401675</v>
      </c>
    </row>
    <row r="21" customFormat="false" ht="12" hidden="false" customHeight="false" outlineLevel="0" collapsed="false">
      <c r="A21" s="166" t="n">
        <f aca="false">CurveCreator!A24</f>
        <v>37438</v>
      </c>
      <c r="B21" s="134" t="n">
        <f aca="false">CurveCreator!BU24/2.97/100*2204</f>
        <v>288.795927718454</v>
      </c>
      <c r="C21" s="134" t="n">
        <f aca="false">B21/22.04+$C$4</f>
        <v>18.4532635080968</v>
      </c>
      <c r="D21" s="134" t="n">
        <f aca="false">B21/22.04+$D$4</f>
        <v>36.1032635080968</v>
      </c>
      <c r="E21" s="134" t="n">
        <f aca="false">B21/22.04+$E$4</f>
        <v>25.1032635080968</v>
      </c>
      <c r="F21" s="134" t="n">
        <f aca="false">(B21*$F$3+$F$4)/22.04</f>
        <v>26.6057877970024</v>
      </c>
      <c r="G21" s="134" t="n">
        <f aca="false">B21*$G$4/22.04</f>
        <v>26.2065270161937</v>
      </c>
      <c r="H21" s="134"/>
      <c r="I21" s="134" t="n">
        <f aca="false">F21</f>
        <v>26.6057877970024</v>
      </c>
      <c r="K21" s="134" t="n">
        <f aca="false">B21</f>
        <v>288.795927718454</v>
      </c>
      <c r="O21" s="134" t="n">
        <f aca="false">K21*$O$3+$O$4</f>
        <v>445.413789770643</v>
      </c>
      <c r="Q21" s="0" t="n">
        <v>2</v>
      </c>
      <c r="R21" s="134" t="n">
        <f aca="false">O21/22.04+Q21</f>
        <v>22.2093371039312</v>
      </c>
      <c r="T21" s="134" t="n">
        <f aca="false">I21</f>
        <v>26.6057877970024</v>
      </c>
      <c r="X21" s="134" t="n">
        <f aca="false">T21*$X$3+$X$4</f>
        <v>17.2178780319449</v>
      </c>
      <c r="Z21" s="134" t="n">
        <f aca="false">X21</f>
        <v>17.2178780319449</v>
      </c>
      <c r="AB21" s="134" t="n">
        <f aca="false">I21</f>
        <v>26.6057877970024</v>
      </c>
      <c r="AC21" s="134" t="n">
        <f aca="false">(AB21+$AC$4)</f>
        <v>29.6057877970024</v>
      </c>
      <c r="AD21" s="134" t="n">
        <f aca="false">AB21+$AD$4</f>
        <v>45.6057877970024</v>
      </c>
      <c r="AE21" s="134" t="n">
        <f aca="false">(AB21+$AE$4)</f>
        <v>37.6057877970024</v>
      </c>
      <c r="AF21" s="134" t="n">
        <f aca="false">(AB21*22.04*$AF$3+$AF$4)/22.04</f>
        <v>36.1326020404879</v>
      </c>
      <c r="AG21" s="134" t="n">
        <f aca="false">AB21*$AG$4</f>
        <v>42.5692604752038</v>
      </c>
      <c r="AH21" s="134" t="n">
        <v>-1.6</v>
      </c>
      <c r="AI21" s="134" t="n">
        <f aca="false">AF21+AH21</f>
        <v>34.5326020404879</v>
      </c>
      <c r="AK21" s="134" t="n">
        <f aca="false">I21</f>
        <v>26.6057877970024</v>
      </c>
      <c r="AO21" s="134" t="n">
        <f aca="false">(AK21*22.04*$AO$3+$AO$4)/22.04</f>
        <v>41.0762068047444</v>
      </c>
      <c r="AQ21" s="134" t="n">
        <v>-2</v>
      </c>
      <c r="AR21" s="134" t="n">
        <f aca="false">AO21+AQ21</f>
        <v>39.0762068047444</v>
      </c>
      <c r="AT21" s="134" t="n">
        <f aca="false">I21</f>
        <v>26.6057877970024</v>
      </c>
      <c r="AX21" s="134" t="n">
        <f aca="false">(AT21*22.04*$AX$3+$AX$4)/22.04</f>
        <v>38.0636341087503</v>
      </c>
      <c r="AZ21" s="134" t="n">
        <v>-1</v>
      </c>
      <c r="BA21" s="134" t="n">
        <f aca="false">AX21+AZ21</f>
        <v>37.0636341087503</v>
      </c>
      <c r="BC21" s="134" t="n">
        <f aca="false">I21</f>
        <v>26.6057877970024</v>
      </c>
      <c r="BK21" s="134" t="n">
        <f aca="false">I21</f>
        <v>26.6057877970024</v>
      </c>
      <c r="BL21" s="134" t="n">
        <f aca="false">BK21+$BL$4</f>
        <v>25.1057877970024</v>
      </c>
      <c r="BM21" s="134" t="n">
        <f aca="false">BK21+$BM$4</f>
        <v>44.6057877970024</v>
      </c>
      <c r="BN21" s="134" t="n">
        <f aca="false">BK21+$BN$4</f>
        <v>35.2757877970024</v>
      </c>
      <c r="BO21" s="134" t="n">
        <f aca="false">BK21*$BO$3+$BO$4</f>
        <v>35.2195472824234</v>
      </c>
      <c r="BP21" s="134" t="n">
        <f aca="false">BK21*$BP$4</f>
        <v>38.8444501836235</v>
      </c>
      <c r="BQ21" s="0" t="n">
        <v>-1</v>
      </c>
      <c r="BR21" s="134" t="n">
        <f aca="false">BO21+BQ21</f>
        <v>34.2195472824234</v>
      </c>
    </row>
    <row r="22" customFormat="false" ht="12" hidden="false" customHeight="false" outlineLevel="0" collapsed="false">
      <c r="A22" s="166" t="n">
        <f aca="false">CurveCreator!A25</f>
        <v>37469</v>
      </c>
      <c r="B22" s="134" t="n">
        <f aca="false">CurveCreator!BU25/2.97/100*2204</f>
        <v>289.47266963371</v>
      </c>
      <c r="C22" s="134" t="n">
        <f aca="false">B22/22.04+$C$4</f>
        <v>18.4839686766656</v>
      </c>
      <c r="D22" s="134" t="n">
        <f aca="false">B22/22.04+$D$4</f>
        <v>36.1339686766656</v>
      </c>
      <c r="E22" s="134" t="n">
        <f aca="false">B22/22.04+$E$4</f>
        <v>25.1339686766656</v>
      </c>
      <c r="F22" s="134" t="n">
        <f aca="false">(B22*$F$3+$F$4)/22.04</f>
        <v>26.6452746437818</v>
      </c>
      <c r="G22" s="134" t="n">
        <f aca="false">B22*$G$4/22.04</f>
        <v>26.2679373533313</v>
      </c>
      <c r="H22" s="134"/>
      <c r="I22" s="134" t="n">
        <f aca="false">F22</f>
        <v>26.6452746437818</v>
      </c>
      <c r="K22" s="134" t="n">
        <f aca="false">B22</f>
        <v>289.47266963371</v>
      </c>
      <c r="O22" s="134" t="n">
        <f aca="false">K22*$O$3+$O$4</f>
        <v>446.445821191408</v>
      </c>
      <c r="Q22" s="0" t="n">
        <v>2</v>
      </c>
      <c r="R22" s="134" t="n">
        <f aca="false">O22/22.04+Q22</f>
        <v>22.2561624859986</v>
      </c>
      <c r="T22" s="134" t="n">
        <f aca="false">I22</f>
        <v>26.6452746437818</v>
      </c>
      <c r="X22" s="134" t="n">
        <f aca="false">T22*$X$3+$X$4</f>
        <v>17.2413174241932</v>
      </c>
      <c r="Z22" s="134" t="n">
        <f aca="false">X22</f>
        <v>17.2413174241932</v>
      </c>
      <c r="AB22" s="134" t="n">
        <f aca="false">I22</f>
        <v>26.6452746437818</v>
      </c>
      <c r="AC22" s="134" t="n">
        <f aca="false">(AB22+$AC$4)</f>
        <v>29.6452746437818</v>
      </c>
      <c r="AD22" s="134" t="n">
        <f aca="false">AB22+$AD$4</f>
        <v>45.6452746437818</v>
      </c>
      <c r="AE22" s="134" t="n">
        <f aca="false">(AB22+$AE$4)</f>
        <v>37.6452746437818</v>
      </c>
      <c r="AF22" s="134" t="n">
        <f aca="false">(AB22*22.04*$AF$3+$AF$4)/22.04</f>
        <v>36.1599861687295</v>
      </c>
      <c r="AG22" s="134" t="n">
        <f aca="false">AB22*$AG$4</f>
        <v>42.6324394300509</v>
      </c>
      <c r="AH22" s="134" t="n">
        <v>-1.8</v>
      </c>
      <c r="AI22" s="134" t="n">
        <f aca="false">AF22+AH22</f>
        <v>34.3599861687295</v>
      </c>
      <c r="AK22" s="134" t="n">
        <f aca="false">I22</f>
        <v>26.6452746437818</v>
      </c>
      <c r="AO22" s="134" t="n">
        <f aca="false">(AK22*22.04*$AO$3+$AO$4)/22.04</f>
        <v>41.1084162256624</v>
      </c>
      <c r="AQ22" s="134" t="n">
        <v>-2</v>
      </c>
      <c r="AR22" s="134" t="n">
        <f aca="false">AO22+AQ22</f>
        <v>39.1084162256624</v>
      </c>
      <c r="AT22" s="134" t="n">
        <f aca="false">I22</f>
        <v>26.6452746437818</v>
      </c>
      <c r="AX22" s="134" t="n">
        <f aca="false">(AT22*22.04*$AX$3+$AX$4)/22.04</f>
        <v>38.0935138057083</v>
      </c>
      <c r="AZ22" s="134" t="n">
        <v>-1</v>
      </c>
      <c r="BA22" s="134" t="n">
        <f aca="false">AX22+AZ22</f>
        <v>37.0935138057083</v>
      </c>
      <c r="BC22" s="134" t="n">
        <f aca="false">I22</f>
        <v>26.6452746437818</v>
      </c>
      <c r="BK22" s="134" t="n">
        <f aca="false">I22</f>
        <v>26.6452746437818</v>
      </c>
      <c r="BL22" s="134" t="n">
        <f aca="false">BK22+$BL$4</f>
        <v>25.1452746437818</v>
      </c>
      <c r="BM22" s="134" t="n">
        <f aca="false">BK22+$BM$4</f>
        <v>44.6452746437818</v>
      </c>
      <c r="BN22" s="134" t="n">
        <f aca="false">BK22+$BN$4</f>
        <v>35.3152746437818</v>
      </c>
      <c r="BO22" s="134" t="n">
        <f aca="false">BK22*$BO$3+$BO$4</f>
        <v>35.2587577212754</v>
      </c>
      <c r="BP22" s="134" t="n">
        <f aca="false">BK22*$BP$4</f>
        <v>38.9021009799215</v>
      </c>
      <c r="BQ22" s="0" t="n">
        <v>-1</v>
      </c>
      <c r="BR22" s="134" t="n">
        <f aca="false">BO22+BQ22</f>
        <v>34.2587577212754</v>
      </c>
    </row>
    <row r="23" customFormat="false" ht="12" hidden="false" customHeight="false" outlineLevel="0" collapsed="false">
      <c r="A23" s="166" t="n">
        <f aca="false">CurveCreator!A26</f>
        <v>37500</v>
      </c>
      <c r="B23" s="134" t="n">
        <f aca="false">CurveCreator!BU26/2.97/100*2204</f>
        <v>292.2487060716</v>
      </c>
      <c r="C23" s="134" t="n">
        <f aca="false">B23/22.04+$C$4</f>
        <v>18.6099231429945</v>
      </c>
      <c r="D23" s="134" t="n">
        <f aca="false">B23/22.04+$D$4</f>
        <v>36.2599231429945</v>
      </c>
      <c r="E23" s="134" t="n">
        <f aca="false">B23/22.04+$E$4</f>
        <v>25.2599231429945</v>
      </c>
      <c r="F23" s="134" t="n">
        <f aca="false">(B23*$F$3+$F$4)/22.04</f>
        <v>26.8072520874808</v>
      </c>
      <c r="G23" s="134" t="n">
        <f aca="false">B23*$G$4/22.04</f>
        <v>26.5198462859891</v>
      </c>
      <c r="H23" s="134"/>
      <c r="I23" s="134" t="n">
        <f aca="false">F23</f>
        <v>26.8072520874808</v>
      </c>
      <c r="K23" s="134" t="n">
        <f aca="false">B23</f>
        <v>292.2487060716</v>
      </c>
      <c r="O23" s="134" t="n">
        <f aca="false">K23*$O$3+$O$4</f>
        <v>450.67927675919</v>
      </c>
      <c r="Q23" s="0" t="n">
        <v>2</v>
      </c>
      <c r="R23" s="134" t="n">
        <f aca="false">O23/22.04+Q23</f>
        <v>22.4482430471502</v>
      </c>
      <c r="T23" s="134" t="n">
        <f aca="false">I23</f>
        <v>26.8072520874808</v>
      </c>
      <c r="X23" s="134" t="n">
        <f aca="false">T23*$X$3+$X$4</f>
        <v>17.3374672347729</v>
      </c>
      <c r="Z23" s="134" t="n">
        <f aca="false">X23</f>
        <v>17.3374672347729</v>
      </c>
      <c r="AB23" s="134" t="n">
        <f aca="false">I23</f>
        <v>26.8072520874808</v>
      </c>
      <c r="AC23" s="134" t="n">
        <f aca="false">(AB23+$AC$4)</f>
        <v>29.8072520874808</v>
      </c>
      <c r="AD23" s="134" t="n">
        <f aca="false">AB23+$AD$4</f>
        <v>45.8072520874808</v>
      </c>
      <c r="AE23" s="134" t="n">
        <f aca="false">(AB23+$AE$4)</f>
        <v>37.8072520874808</v>
      </c>
      <c r="AF23" s="134" t="n">
        <f aca="false">(AB23*22.04*$AF$3+$AF$4)/22.04</f>
        <v>36.2723175259347</v>
      </c>
      <c r="AG23" s="134" t="n">
        <f aca="false">AB23*$AG$4</f>
        <v>42.8916033399693</v>
      </c>
      <c r="AH23" s="134" t="n">
        <v>-1.8</v>
      </c>
      <c r="AI23" s="134" t="n">
        <f aca="false">AF23+AH23</f>
        <v>34.4723175259347</v>
      </c>
      <c r="AK23" s="134" t="n">
        <f aca="false">I23</f>
        <v>26.8072520874808</v>
      </c>
      <c r="AO23" s="134" t="n">
        <f aca="false">(AK23*22.04*$AO$3+$AO$4)/22.04</f>
        <v>41.2405412264877</v>
      </c>
      <c r="AQ23" s="134" t="n">
        <v>-1</v>
      </c>
      <c r="AR23" s="134" t="n">
        <f aca="false">AO23+AQ23</f>
        <v>40.2405412264877</v>
      </c>
      <c r="AT23" s="134" t="n">
        <f aca="false">I23</f>
        <v>26.8072520874808</v>
      </c>
      <c r="AX23" s="134" t="n">
        <f aca="false">(AT23*22.04*$AX$3+$AX$4)/22.04</f>
        <v>38.2160821373554</v>
      </c>
      <c r="AZ23" s="0" t="n">
        <v>-0.5</v>
      </c>
      <c r="BA23" s="134" t="n">
        <f aca="false">AX23+AZ23</f>
        <v>37.7160821373554</v>
      </c>
      <c r="BC23" s="134" t="n">
        <f aca="false">I23</f>
        <v>26.8072520874808</v>
      </c>
      <c r="BK23" s="134" t="n">
        <f aca="false">I23</f>
        <v>26.8072520874808</v>
      </c>
      <c r="BL23" s="134" t="n">
        <f aca="false">BK23+$BL$4</f>
        <v>25.3072520874808</v>
      </c>
      <c r="BM23" s="134" t="n">
        <f aca="false">BK23+$BM$4</f>
        <v>44.8072520874808</v>
      </c>
      <c r="BN23" s="134" t="n">
        <f aca="false">BK23+$BN$4</f>
        <v>35.4772520874808</v>
      </c>
      <c r="BO23" s="134" t="n">
        <f aca="false">BK23*$BO$3+$BO$4</f>
        <v>35.4196013228685</v>
      </c>
      <c r="BP23" s="134" t="n">
        <f aca="false">BK23*$BP$4</f>
        <v>39.138588047722</v>
      </c>
      <c r="BQ23" s="0" t="n">
        <v>-1</v>
      </c>
      <c r="BR23" s="134" t="n">
        <f aca="false">BO23+BQ23</f>
        <v>34.4196013228685</v>
      </c>
    </row>
    <row r="24" customFormat="false" ht="12" hidden="false" customHeight="false" outlineLevel="0" collapsed="false">
      <c r="A24" s="166" t="n">
        <f aca="false">CurveCreator!A27</f>
        <v>37530</v>
      </c>
      <c r="B24" s="134" t="n">
        <f aca="false">CurveCreator!BU27/2.97/100*2204</f>
        <v>292.654195797031</v>
      </c>
      <c r="C24" s="134" t="n">
        <f aca="false">B24/22.04+$C$4</f>
        <v>18.6283210434225</v>
      </c>
      <c r="D24" s="134" t="n">
        <f aca="false">B24/22.04+$D$4</f>
        <v>36.2783210434225</v>
      </c>
      <c r="E24" s="134" t="n">
        <f aca="false">B24/22.04+$E$4</f>
        <v>25.2783210434225</v>
      </c>
      <c r="F24" s="134" t="n">
        <f aca="false">(B24*$F$3+$F$4)/22.04</f>
        <v>26.8309117874311</v>
      </c>
      <c r="G24" s="134" t="n">
        <f aca="false">B24*$G$4/22.04</f>
        <v>26.556642086845</v>
      </c>
      <c r="H24" s="134"/>
      <c r="I24" s="134" t="n">
        <f aca="false">F24</f>
        <v>26.8309117874311</v>
      </c>
      <c r="K24" s="134" t="n">
        <f aca="false">B24</f>
        <v>292.654195797031</v>
      </c>
      <c r="O24" s="134" t="n">
        <f aca="false">K24*$O$3+$O$4</f>
        <v>451.297648590473</v>
      </c>
      <c r="Q24" s="0" t="n">
        <v>1</v>
      </c>
      <c r="R24" s="134" t="n">
        <f aca="false">O24/22.04+Q24</f>
        <v>21.4762998453028</v>
      </c>
      <c r="T24" s="134" t="n">
        <f aca="false">I24</f>
        <v>26.8309117874311</v>
      </c>
      <c r="X24" s="134" t="n">
        <f aca="false">T24*$X$3+$X$4</f>
        <v>17.3515116326634</v>
      </c>
      <c r="Z24" s="134" t="n">
        <f aca="false">X24</f>
        <v>17.3515116326634</v>
      </c>
      <c r="AB24" s="134" t="n">
        <f aca="false">I24</f>
        <v>26.8309117874311</v>
      </c>
      <c r="AC24" s="134" t="n">
        <f aca="false">(AB24+$AC$4)</f>
        <v>29.8309117874311</v>
      </c>
      <c r="AD24" s="134" t="n">
        <f aca="false">AB24+$AD$4</f>
        <v>45.8309117874312</v>
      </c>
      <c r="AE24" s="134" t="n">
        <f aca="false">(AB24+$AE$4)</f>
        <v>37.8309117874312</v>
      </c>
      <c r="AF24" s="134" t="n">
        <f aca="false">(AB24*22.04*$AF$3+$AF$4)/22.04</f>
        <v>36.2887255278503</v>
      </c>
      <c r="AG24" s="134" t="n">
        <f aca="false">AB24*$AG$4</f>
        <v>42.9294588598898</v>
      </c>
      <c r="AH24" s="134" t="n">
        <v>-1.5</v>
      </c>
      <c r="AI24" s="134" t="n">
        <f aca="false">AF24+AH24</f>
        <v>34.7887255278503</v>
      </c>
      <c r="AK24" s="134" t="n">
        <f aca="false">I24</f>
        <v>26.8309117874311</v>
      </c>
      <c r="AO24" s="134" t="n">
        <f aca="false">(AK24*22.04*$AO$3+$AO$4)/22.04</f>
        <v>41.2598404437372</v>
      </c>
      <c r="AQ24" s="134" t="n">
        <v>-1</v>
      </c>
      <c r="AR24" s="134" t="n">
        <f aca="false">AO24+AQ24</f>
        <v>40.2598404437372</v>
      </c>
      <c r="AT24" s="134" t="n">
        <f aca="false">I24</f>
        <v>26.8309117874311</v>
      </c>
      <c r="AX24" s="134" t="n">
        <f aca="false">(AT24*22.04*$AX$3+$AX$4)/22.04</f>
        <v>38.2339854323078</v>
      </c>
      <c r="AZ24" s="0" t="n">
        <v>-0.5</v>
      </c>
      <c r="BA24" s="134" t="n">
        <f aca="false">AX24+AZ24</f>
        <v>37.7339854323078</v>
      </c>
      <c r="BC24" s="134" t="n">
        <f aca="false">I24</f>
        <v>26.8309117874311</v>
      </c>
      <c r="BK24" s="134" t="n">
        <f aca="false">I24</f>
        <v>26.8309117874311</v>
      </c>
      <c r="BL24" s="134" t="n">
        <f aca="false">BK24+$BL$4</f>
        <v>25.3309117874311</v>
      </c>
      <c r="BM24" s="134" t="n">
        <f aca="false">BK24+$BM$4</f>
        <v>44.8309117874312</v>
      </c>
      <c r="BN24" s="134" t="n">
        <f aca="false">BK24+$BN$4</f>
        <v>35.5009117874311</v>
      </c>
      <c r="BO24" s="134" t="n">
        <f aca="false">BK24*$BO$3+$BO$4</f>
        <v>35.4430954049191</v>
      </c>
      <c r="BP24" s="134" t="n">
        <f aca="false">BK24*$BP$4</f>
        <v>39.1731312096495</v>
      </c>
      <c r="BQ24" s="0" t="n">
        <v>-1</v>
      </c>
      <c r="BR24" s="134" t="n">
        <f aca="false">BO24+BQ24</f>
        <v>34.4430954049191</v>
      </c>
    </row>
    <row r="25" customFormat="false" ht="12" hidden="false" customHeight="false" outlineLevel="0" collapsed="false">
      <c r="A25" s="166" t="n">
        <f aca="false">CurveCreator!A28</f>
        <v>37561</v>
      </c>
      <c r="B25" s="134" t="n">
        <f aca="false">CurveCreator!BU28/2.97/100*2204</f>
        <v>293.613350372508</v>
      </c>
      <c r="C25" s="134" t="n">
        <f aca="false">B25/22.04+$C$4</f>
        <v>18.671839853562</v>
      </c>
      <c r="D25" s="134" t="n">
        <f aca="false">B25/22.04+$D$4</f>
        <v>36.3218398535621</v>
      </c>
      <c r="E25" s="134" t="n">
        <f aca="false">B25/22.04+$E$4</f>
        <v>25.321839853562</v>
      </c>
      <c r="F25" s="134" t="n">
        <f aca="false">(B25*$F$3+$F$4)/22.04</f>
        <v>26.8868769772706</v>
      </c>
      <c r="G25" s="134" t="n">
        <f aca="false">B25*$G$4/22.04</f>
        <v>26.6436797071241</v>
      </c>
      <c r="H25" s="134"/>
      <c r="I25" s="134" t="n">
        <f aca="false">F25</f>
        <v>26.8868769772706</v>
      </c>
      <c r="K25" s="134" t="n">
        <f aca="false">B25</f>
        <v>293.613350372508</v>
      </c>
      <c r="O25" s="134" t="n">
        <f aca="false">K25*$O$3+$O$4</f>
        <v>452.760359318074</v>
      </c>
      <c r="Q25" s="0" t="n">
        <v>1</v>
      </c>
      <c r="R25" s="134" t="n">
        <f aca="false">O25/22.04+Q25</f>
        <v>21.5426660307656</v>
      </c>
      <c r="T25" s="134" t="n">
        <f aca="false">I25</f>
        <v>26.8868769772706</v>
      </c>
      <c r="X25" s="134" t="n">
        <f aca="false">T25*$X$3+$X$4</f>
        <v>17.3847325693521</v>
      </c>
      <c r="Z25" s="134" t="n">
        <f aca="false">X25</f>
        <v>17.3847325693521</v>
      </c>
      <c r="AB25" s="134" t="n">
        <f aca="false">I25</f>
        <v>26.8868769772706</v>
      </c>
      <c r="AC25" s="134" t="n">
        <f aca="false">(AB25+$AC$4)</f>
        <v>29.8868769772706</v>
      </c>
      <c r="AD25" s="134" t="n">
        <f aca="false">AB25+$AD$4</f>
        <v>45.8868769772706</v>
      </c>
      <c r="AE25" s="134" t="n">
        <f aca="false">(AB25+$AE$4)</f>
        <v>37.8868769772706</v>
      </c>
      <c r="AF25" s="134" t="n">
        <f aca="false">(AB25*22.04*$AF$3+$AF$4)/22.04</f>
        <v>36.327537387004</v>
      </c>
      <c r="AG25" s="134" t="n">
        <f aca="false">AB25*$AG$4</f>
        <v>43.019003163633</v>
      </c>
      <c r="AH25" s="134" t="n">
        <v>-1.5</v>
      </c>
      <c r="AI25" s="134" t="n">
        <f aca="false">AF25+AH25</f>
        <v>34.827537387004</v>
      </c>
      <c r="AK25" s="134" t="n">
        <f aca="false">I25</f>
        <v>26.8868769772706</v>
      </c>
      <c r="AO25" s="134" t="n">
        <f aca="false">(AK25*22.04*$AO$3+$AO$4)/22.04</f>
        <v>41.3054912490892</v>
      </c>
      <c r="AQ25" s="134" t="n">
        <v>-1</v>
      </c>
      <c r="AR25" s="134" t="n">
        <f aca="false">AO25+AQ25</f>
        <v>40.3054912490892</v>
      </c>
      <c r="AT25" s="134" t="n">
        <f aca="false">I25</f>
        <v>26.8868769772706</v>
      </c>
      <c r="AX25" s="134" t="n">
        <f aca="false">(AT25*22.04*$AX$3+$AX$4)/22.04</f>
        <v>38.2763342914593</v>
      </c>
      <c r="AZ25" s="0" t="n">
        <v>-0.5</v>
      </c>
      <c r="BA25" s="134" t="n">
        <f aca="false">AX25+AZ25</f>
        <v>37.7763342914593</v>
      </c>
      <c r="BC25" s="134" t="n">
        <f aca="false">I25</f>
        <v>26.8868769772706</v>
      </c>
      <c r="BK25" s="134" t="n">
        <f aca="false">I25</f>
        <v>26.8868769772706</v>
      </c>
      <c r="BL25" s="134" t="n">
        <f aca="false">BK25+$BL$4</f>
        <v>25.3868769772706</v>
      </c>
      <c r="BM25" s="134" t="n">
        <f aca="false">BK25+$BM$4</f>
        <v>44.8868769772706</v>
      </c>
      <c r="BN25" s="134" t="n">
        <f aca="false">BK25+$BN$4</f>
        <v>35.5568769772706</v>
      </c>
      <c r="BO25" s="134" t="n">
        <f aca="false">BK25*$BO$3+$BO$4</f>
        <v>35.4986688384297</v>
      </c>
      <c r="BP25" s="134" t="n">
        <f aca="false">BK25*$BP$4</f>
        <v>39.2548403868151</v>
      </c>
      <c r="BQ25" s="0" t="n">
        <v>-1</v>
      </c>
      <c r="BR25" s="134" t="n">
        <f aca="false">BO25+BQ25</f>
        <v>34.4986688384297</v>
      </c>
    </row>
    <row r="26" customFormat="false" ht="12" hidden="false" customHeight="false" outlineLevel="0" collapsed="false">
      <c r="A26" s="166" t="n">
        <f aca="false">CurveCreator!A29</f>
        <v>37591</v>
      </c>
      <c r="B26" s="134" t="n">
        <f aca="false">CurveCreator!BU29/2.97/100*2204</f>
        <v>294.717499565726</v>
      </c>
      <c r="C26" s="134" t="n">
        <f aca="false">B26/22.04+$C$4</f>
        <v>18.721937366866</v>
      </c>
      <c r="D26" s="134" t="n">
        <f aca="false">B26/22.04+$D$4</f>
        <v>36.371937366866</v>
      </c>
      <c r="E26" s="134" t="n">
        <f aca="false">B26/22.04+$E$4</f>
        <v>25.371937366866</v>
      </c>
      <c r="F26" s="134" t="n">
        <f aca="false">(B26*$F$3+$F$4)/22.04</f>
        <v>26.9513023793795</v>
      </c>
      <c r="G26" s="134" t="n">
        <f aca="false">B26*$G$4/22.04</f>
        <v>26.7438747337319</v>
      </c>
      <c r="H26" s="134"/>
      <c r="I26" s="134" t="n">
        <f aca="false">F26</f>
        <v>26.9513023793795</v>
      </c>
      <c r="K26" s="134" t="n">
        <f aca="false">B26</f>
        <v>294.717499565726</v>
      </c>
      <c r="O26" s="134" t="n">
        <f aca="false">K26*$O$3+$O$4</f>
        <v>454.444186837732</v>
      </c>
      <c r="Q26" s="0" t="n">
        <v>1</v>
      </c>
      <c r="R26" s="134" t="n">
        <f aca="false">O26/22.04+Q26</f>
        <v>21.6190647385541</v>
      </c>
      <c r="T26" s="134" t="n">
        <f aca="false">I26</f>
        <v>26.9513023793795</v>
      </c>
      <c r="X26" s="134" t="n">
        <f aca="false">T26*$X$3+$X$4</f>
        <v>17.4229754880439</v>
      </c>
      <c r="Z26" s="134" t="n">
        <f aca="false">X26</f>
        <v>17.4229754880439</v>
      </c>
      <c r="AB26" s="134" t="n">
        <f aca="false">I26</f>
        <v>26.9513023793795</v>
      </c>
      <c r="AC26" s="134" t="n">
        <f aca="false">(AB26+$AC$4)</f>
        <v>29.9513023793795</v>
      </c>
      <c r="AD26" s="134" t="n">
        <f aca="false">AB26+$AD$4</f>
        <v>45.9513023793795</v>
      </c>
      <c r="AE26" s="134" t="n">
        <f aca="false">(AB26+$AE$4)</f>
        <v>37.9513023793795</v>
      </c>
      <c r="AF26" s="134" t="n">
        <f aca="false">(AB26*22.04*$AF$3+$AF$4)/22.04</f>
        <v>36.3722164033664</v>
      </c>
      <c r="AG26" s="134" t="n">
        <f aca="false">AB26*$AG$4</f>
        <v>43.1220838070071</v>
      </c>
      <c r="AH26" s="134" t="n">
        <v>-1.25</v>
      </c>
      <c r="AI26" s="134" t="n">
        <f aca="false">AF26+AH26</f>
        <v>35.1222164033664</v>
      </c>
      <c r="AK26" s="134" t="n">
        <f aca="false">I26</f>
        <v>26.9513023793795</v>
      </c>
      <c r="AO26" s="134" t="n">
        <f aca="false">(AK26*22.04*$AO$3+$AO$4)/22.04</f>
        <v>41.3580430495894</v>
      </c>
      <c r="AQ26" s="134" t="n">
        <v>-0.5</v>
      </c>
      <c r="AR26" s="134" t="n">
        <f aca="false">AO26+AQ26</f>
        <v>40.8580430495894</v>
      </c>
      <c r="AT26" s="134" t="n">
        <f aca="false">I26</f>
        <v>26.9513023793795</v>
      </c>
      <c r="AX26" s="134" t="n">
        <f aca="false">(AT26*22.04*$AX$3+$AX$4)/22.04</f>
        <v>38.3250849932351</v>
      </c>
      <c r="AZ26" s="0" t="n">
        <v>-0.5</v>
      </c>
      <c r="BA26" s="134" t="n">
        <f aca="false">AX26+AZ26</f>
        <v>37.8250849932351</v>
      </c>
      <c r="BC26" s="134" t="n">
        <f aca="false">I26</f>
        <v>26.9513023793795</v>
      </c>
      <c r="BK26" s="134" t="n">
        <f aca="false">I26</f>
        <v>26.9513023793795</v>
      </c>
      <c r="BL26" s="134" t="n">
        <f aca="false">BK26+$BL$4</f>
        <v>25.4513023793795</v>
      </c>
      <c r="BM26" s="134" t="n">
        <f aca="false">BK26+$BM$4</f>
        <v>44.9513023793795</v>
      </c>
      <c r="BN26" s="134" t="n">
        <f aca="false">BK26+$BN$4</f>
        <v>35.6213023793795</v>
      </c>
      <c r="BO26" s="134" t="n">
        <f aca="false">BK26*$BO$3+$BO$4</f>
        <v>35.5626432627238</v>
      </c>
      <c r="BP26" s="134" t="n">
        <f aca="false">BK26*$BP$4</f>
        <v>39.348901473894</v>
      </c>
      <c r="BQ26" s="0" t="n">
        <v>-1</v>
      </c>
      <c r="BR26" s="134" t="n">
        <f aca="false">BO26+BQ26</f>
        <v>34.5626432627238</v>
      </c>
    </row>
    <row r="27" customFormat="false" ht="12" hidden="false" customHeight="false" outlineLevel="0" collapsed="false">
      <c r="A27" s="166" t="n">
        <f aca="false">CurveCreator!A30</f>
        <v>37622</v>
      </c>
      <c r="B27" s="134" t="n">
        <f aca="false">CurveCreator!BU30/2.97/100*2204</f>
        <v>284.925843044586</v>
      </c>
      <c r="C27" s="134" t="n">
        <f aca="false">B27/22.04+$C$4</f>
        <v>18.2776698296092</v>
      </c>
      <c r="D27" s="134" t="n">
        <f aca="false">B27/22.04+$D$4</f>
        <v>35.9276698296092</v>
      </c>
      <c r="E27" s="134" t="n">
        <f aca="false">B27/22.04+$E$4</f>
        <v>24.9276698296092</v>
      </c>
      <c r="F27" s="134" t="n">
        <f aca="false">(B27*$F$3+$F$4)/22.04</f>
        <v>26.3799743264673</v>
      </c>
      <c r="G27" s="134" t="n">
        <f aca="false">B27*$G$4/22.04</f>
        <v>25.8553396592184</v>
      </c>
      <c r="H27" s="134"/>
      <c r="I27" s="134" t="n">
        <f aca="false">F27</f>
        <v>26.3799743264673</v>
      </c>
      <c r="K27" s="134" t="n">
        <f aca="false">B27</f>
        <v>284.925843044586</v>
      </c>
      <c r="O27" s="134" t="n">
        <f aca="false">K27*$O$3+$O$4</f>
        <v>439.511910642994</v>
      </c>
      <c r="Q27" s="0" t="n">
        <v>1</v>
      </c>
      <c r="R27" s="134" t="n">
        <f aca="false">O27/22.04+Q27</f>
        <v>20.9415567442375</v>
      </c>
      <c r="T27" s="134" t="n">
        <f aca="false">I27</f>
        <v>26.3799743264673</v>
      </c>
      <c r="X27" s="134" t="n">
        <f aca="false">T27*$X$3+$X$4</f>
        <v>17.0838351558352</v>
      </c>
      <c r="Z27" s="134" t="n">
        <f aca="false">X27</f>
        <v>17.0838351558352</v>
      </c>
      <c r="AB27" s="134" t="n">
        <f aca="false">I27</f>
        <v>26.3799743264673</v>
      </c>
      <c r="AC27" s="134" t="n">
        <f aca="false">(AB27+$AC$4)</f>
        <v>29.3799743264673</v>
      </c>
      <c r="AD27" s="134" t="n">
        <f aca="false">AB27+$AD$4</f>
        <v>45.3799743264673</v>
      </c>
      <c r="AE27" s="134" t="n">
        <f aca="false">(AB27+$AE$4)</f>
        <v>37.3799743264673</v>
      </c>
      <c r="AF27" s="134" t="n">
        <f aca="false">(AB27*22.04*$AF$3+$AF$4)/22.04</f>
        <v>35.9760003986718</v>
      </c>
      <c r="AG27" s="134" t="n">
        <f aca="false">AB27*$AG$4</f>
        <v>42.2079589223476</v>
      </c>
      <c r="AH27" s="134" t="n">
        <v>-1.25</v>
      </c>
      <c r="AI27" s="134" t="n">
        <f aca="false">AF27+AH27</f>
        <v>34.7260003986718</v>
      </c>
      <c r="AK27" s="134" t="n">
        <f aca="false">I27</f>
        <v>26.3799743264673</v>
      </c>
      <c r="AO27" s="134" t="n">
        <f aca="false">(AK27*22.04*$AO$3+$AO$4)/22.04</f>
        <v>40.8920107568289</v>
      </c>
      <c r="AQ27" s="134" t="n">
        <v>-0.5</v>
      </c>
      <c r="AR27" s="134" t="n">
        <f aca="false">AO27+AQ27</f>
        <v>40.3920107568289</v>
      </c>
      <c r="AT27" s="134" t="n">
        <f aca="false">I27</f>
        <v>26.3799743264673</v>
      </c>
      <c r="AX27" s="134" t="n">
        <f aca="false">(AT27*22.04*$AX$3+$AX$4)/22.04</f>
        <v>37.8927610555964</v>
      </c>
      <c r="AZ27" s="0" t="n">
        <v>-0.5</v>
      </c>
      <c r="BA27" s="134" t="n">
        <f aca="false">AX27+AZ27</f>
        <v>37.3927610555964</v>
      </c>
      <c r="BC27" s="134" t="n">
        <f aca="false">I27</f>
        <v>26.3799743264673</v>
      </c>
      <c r="BK27" s="134" t="n">
        <f aca="false">I27</f>
        <v>26.3799743264673</v>
      </c>
      <c r="BL27" s="134" t="n">
        <f aca="false">BK27+$BL$4</f>
        <v>24.8799743264673</v>
      </c>
      <c r="BM27" s="134" t="n">
        <f aca="false">BK27+$BM$4</f>
        <v>44.3799743264673</v>
      </c>
      <c r="BN27" s="134" t="n">
        <f aca="false">BK27+$BN$4</f>
        <v>35.0499743264673</v>
      </c>
      <c r="BO27" s="134" t="n">
        <f aca="false">BK27*$BO$3+$BO$4</f>
        <v>34.995314506182</v>
      </c>
      <c r="BP27" s="134" t="n">
        <f aca="false">BK27*$BP$4</f>
        <v>38.5147625166422</v>
      </c>
      <c r="BQ27" s="0" t="n">
        <v>-1</v>
      </c>
      <c r="BR27" s="134" t="n">
        <f aca="false">BO27+BQ27</f>
        <v>33.995314506182</v>
      </c>
    </row>
    <row r="28" customFormat="false" ht="12" hidden="false" customHeight="false" outlineLevel="0" collapsed="false">
      <c r="A28" s="166" t="n">
        <f aca="false">CurveCreator!A31</f>
        <v>37653</v>
      </c>
      <c r="B28" s="134" t="n">
        <f aca="false">CurveCreator!BU31/2.97/100*2204</f>
        <v>284.430777973385</v>
      </c>
      <c r="C28" s="134" t="n">
        <f aca="false">B28/22.04+$C$4</f>
        <v>18.255207712041</v>
      </c>
      <c r="D28" s="134" t="n">
        <f aca="false">B28/22.04+$D$4</f>
        <v>35.9052077120411</v>
      </c>
      <c r="E28" s="134" t="n">
        <f aca="false">B28/22.04+$E$4</f>
        <v>24.905207712041</v>
      </c>
      <c r="F28" s="134" t="n">
        <f aca="false">(B28*$F$3+$F$4)/22.04</f>
        <v>26.3510880432746</v>
      </c>
      <c r="G28" s="134" t="n">
        <f aca="false">B28*$G$4/22.04</f>
        <v>25.8104154240821</v>
      </c>
      <c r="H28" s="134"/>
      <c r="I28" s="134" t="n">
        <f aca="false">F28</f>
        <v>26.3510880432746</v>
      </c>
      <c r="K28" s="134" t="n">
        <f aca="false">B28</f>
        <v>284.430777973385</v>
      </c>
      <c r="O28" s="134" t="n">
        <f aca="false">K28*$O$3+$O$4</f>
        <v>438.756936409412</v>
      </c>
      <c r="Q28" s="0" t="n">
        <v>1</v>
      </c>
      <c r="R28" s="134" t="n">
        <f aca="false">O28/22.04+Q28</f>
        <v>20.9073020149461</v>
      </c>
      <c r="T28" s="134" t="n">
        <f aca="false">I28</f>
        <v>26.3510880432746</v>
      </c>
      <c r="X28" s="134" t="n">
        <f aca="false">T28*$X$3+$X$4</f>
        <v>17.0666882581321</v>
      </c>
      <c r="Z28" s="134" t="n">
        <f aca="false">X28</f>
        <v>17.0666882581321</v>
      </c>
      <c r="AB28" s="134" t="n">
        <f aca="false">I28</f>
        <v>26.3510880432746</v>
      </c>
      <c r="AC28" s="134" t="n">
        <f aca="false">(AB28+$AC$4)</f>
        <v>29.3510880432746</v>
      </c>
      <c r="AD28" s="134" t="n">
        <f aca="false">AB28+$AD$4</f>
        <v>45.3510880432746</v>
      </c>
      <c r="AE28" s="134" t="n">
        <f aca="false">(AB28+$AE$4)</f>
        <v>37.3510880432746</v>
      </c>
      <c r="AF28" s="134" t="n">
        <f aca="false">(AB28*22.04*$AF$3+$AF$4)/22.04</f>
        <v>35.9559677612777</v>
      </c>
      <c r="AG28" s="134" t="n">
        <f aca="false">AB28*$AG$4</f>
        <v>42.1617408692394</v>
      </c>
      <c r="AH28" s="134" t="n">
        <v>-1.25</v>
      </c>
      <c r="AI28" s="134" t="n">
        <f aca="false">AF28+AH28</f>
        <v>34.7059677612777</v>
      </c>
      <c r="AK28" s="134" t="n">
        <f aca="false">I28</f>
        <v>26.3510880432746</v>
      </c>
      <c r="AO28" s="134" t="n">
        <f aca="false">(AK28*22.04*$AO$3+$AO$4)/22.04</f>
        <v>40.8684482156287</v>
      </c>
      <c r="AQ28" s="134" t="n">
        <v>-0.5</v>
      </c>
      <c r="AR28" s="134" t="n">
        <f aca="false">AO28+AQ28</f>
        <v>40.3684482156287</v>
      </c>
      <c r="AT28" s="134" t="n">
        <f aca="false">I28</f>
        <v>26.3510880432746</v>
      </c>
      <c r="AX28" s="134" t="n">
        <f aca="false">(AT28*22.04*$AX$3+$AX$4)/22.04</f>
        <v>37.8709028051045</v>
      </c>
      <c r="AZ28" s="0" t="n">
        <v>-0.5</v>
      </c>
      <c r="BA28" s="134" t="n">
        <f aca="false">AX28+AZ28</f>
        <v>37.3709028051045</v>
      </c>
      <c r="BC28" s="134" t="n">
        <f aca="false">I28</f>
        <v>26.3510880432746</v>
      </c>
      <c r="BK28" s="134" t="n">
        <f aca="false">I28</f>
        <v>26.3510880432746</v>
      </c>
      <c r="BL28" s="134" t="n">
        <f aca="false">BK28+$BL$4</f>
        <v>24.8510880432746</v>
      </c>
      <c r="BM28" s="134" t="n">
        <f aca="false">BK28+$BM$4</f>
        <v>44.3510880432746</v>
      </c>
      <c r="BN28" s="134" t="n">
        <f aca="false">BK28+$BN$4</f>
        <v>35.0210880432746</v>
      </c>
      <c r="BO28" s="134" t="n">
        <f aca="false">BK28*$BO$3+$BO$4</f>
        <v>34.9666304269717</v>
      </c>
      <c r="BP28" s="134" t="n">
        <f aca="false">BK28*$BP$4</f>
        <v>38.472588543181</v>
      </c>
      <c r="BQ28" s="0" t="n">
        <v>-1</v>
      </c>
      <c r="BR28" s="134" t="n">
        <f aca="false">BO28+BQ28</f>
        <v>33.9666304269717</v>
      </c>
    </row>
    <row r="29" customFormat="false" ht="12" hidden="false" customHeight="false" outlineLevel="0" collapsed="false">
      <c r="A29" s="166" t="n">
        <f aca="false">CurveCreator!A32</f>
        <v>37681</v>
      </c>
      <c r="B29" s="134" t="n">
        <f aca="false">CurveCreator!BU32/2.97/100*2204</f>
        <v>283.923399174816</v>
      </c>
      <c r="C29" s="134" t="n">
        <f aca="false">B29/22.04+$C$4</f>
        <v>18.2321868954091</v>
      </c>
      <c r="D29" s="134" t="n">
        <f aca="false">B29/22.04+$D$4</f>
        <v>35.8821868954091</v>
      </c>
      <c r="E29" s="134" t="n">
        <f aca="false">B29/22.04+$E$4</f>
        <v>24.8821868954091</v>
      </c>
      <c r="F29" s="134" t="n">
        <f aca="false">(B29*$F$3+$F$4)/22.04</f>
        <v>26.3214832730859</v>
      </c>
      <c r="G29" s="134" t="n">
        <f aca="false">B29*$G$4/22.04</f>
        <v>25.7643737908182</v>
      </c>
      <c r="H29" s="134"/>
      <c r="I29" s="134" t="n">
        <f aca="false">F29</f>
        <v>26.3214832730859</v>
      </c>
      <c r="K29" s="134" t="n">
        <f aca="false">B29</f>
        <v>283.923399174816</v>
      </c>
      <c r="O29" s="134" t="n">
        <f aca="false">K29*$O$3+$O$4</f>
        <v>437.983183741595</v>
      </c>
      <c r="Q29" s="0" t="n">
        <v>1</v>
      </c>
      <c r="R29" s="134" t="n">
        <f aca="false">O29/22.04+Q29</f>
        <v>20.8721952695823</v>
      </c>
      <c r="T29" s="134" t="n">
        <f aca="false">I29</f>
        <v>26.3214832730859</v>
      </c>
      <c r="X29" s="134" t="n">
        <f aca="false">T29*$X$3+$X$4</f>
        <v>17.0491148665481</v>
      </c>
      <c r="Z29" s="134" t="n">
        <f aca="false">X29</f>
        <v>17.0491148665481</v>
      </c>
      <c r="AB29" s="134" t="n">
        <f aca="false">I29</f>
        <v>26.3214832730859</v>
      </c>
      <c r="AC29" s="134" t="n">
        <f aca="false">(AB29+$AC$4)</f>
        <v>29.3214832730859</v>
      </c>
      <c r="AD29" s="134" t="n">
        <f aca="false">AB29+$AD$4</f>
        <v>45.3214832730859</v>
      </c>
      <c r="AE29" s="134" t="n">
        <f aca="false">(AB29+$AE$4)</f>
        <v>37.3214832730859</v>
      </c>
      <c r="AF29" s="134" t="n">
        <f aca="false">(AB29*22.04*$AF$3+$AF$4)/22.04</f>
        <v>35.9354368531519</v>
      </c>
      <c r="AG29" s="134" t="n">
        <f aca="false">AB29*$AG$4</f>
        <v>42.1143732369375</v>
      </c>
      <c r="AH29" s="134" t="n">
        <v>-1.25</v>
      </c>
      <c r="AI29" s="134" t="n">
        <f aca="false">AF29+AH29</f>
        <v>34.6854368531519</v>
      </c>
      <c r="AK29" s="134" t="n">
        <f aca="false">I29</f>
        <v>26.3214832730859</v>
      </c>
      <c r="AO29" s="134" t="n">
        <f aca="false">(AK29*22.04*$AO$3+$AO$4)/22.04</f>
        <v>40.8442996045858</v>
      </c>
      <c r="AQ29" s="134" t="n">
        <v>0</v>
      </c>
      <c r="AR29" s="134" t="n">
        <f aca="false">AO29+AQ29</f>
        <v>40.8442996045858</v>
      </c>
      <c r="AT29" s="134" t="n">
        <f aca="false">I29</f>
        <v>26.3214832730859</v>
      </c>
      <c r="AX29" s="134" t="n">
        <f aca="false">(AT29*22.04*$AX$3+$AX$4)/22.04</f>
        <v>37.8485008755027</v>
      </c>
      <c r="AZ29" s="0" t="n">
        <v>-0.5</v>
      </c>
      <c r="BA29" s="134" t="n">
        <f aca="false">AX29+AZ29</f>
        <v>37.3485008755027</v>
      </c>
      <c r="BC29" s="134" t="n">
        <f aca="false">I29</f>
        <v>26.3214832730859</v>
      </c>
      <c r="BK29" s="134" t="n">
        <f aca="false">I29</f>
        <v>26.3214832730859</v>
      </c>
      <c r="BL29" s="134" t="n">
        <f aca="false">BK29+$BL$4</f>
        <v>24.8214832730859</v>
      </c>
      <c r="BM29" s="134" t="n">
        <f aca="false">BK29+$BM$4</f>
        <v>44.3214832730859</v>
      </c>
      <c r="BN29" s="134" t="n">
        <f aca="false">BK29+$BN$4</f>
        <v>34.9914832730859</v>
      </c>
      <c r="BO29" s="134" t="n">
        <f aca="false">BK29*$BO$3+$BO$4</f>
        <v>34.9372328901743</v>
      </c>
      <c r="BP29" s="134" t="n">
        <f aca="false">BK29*$BP$4</f>
        <v>38.4293655787055</v>
      </c>
      <c r="BQ29" s="0" t="n">
        <v>-0.5</v>
      </c>
      <c r="BR29" s="134" t="n">
        <f aca="false">BO29+BQ29</f>
        <v>34.4372328901743</v>
      </c>
    </row>
    <row r="30" customFormat="false" ht="12" hidden="false" customHeight="false" outlineLevel="0" collapsed="false">
      <c r="A30" s="166" t="n">
        <f aca="false">CurveCreator!A33</f>
        <v>37712</v>
      </c>
      <c r="B30" s="134" t="n">
        <f aca="false">CurveCreator!BU33/2.97/100*2204</f>
        <v>279.372362175872</v>
      </c>
      <c r="C30" s="134" t="n">
        <f aca="false">B30/22.04+$C$4</f>
        <v>18.0256970134243</v>
      </c>
      <c r="D30" s="134" t="n">
        <f aca="false">B30/22.04+$D$4</f>
        <v>35.6756970134243</v>
      </c>
      <c r="E30" s="134" t="n">
        <f aca="false">B30/22.04+$E$4</f>
        <v>24.6756970134243</v>
      </c>
      <c r="F30" s="134" t="n">
        <f aca="false">(B30*$F$3+$F$4)/22.04</f>
        <v>26.0559372848535</v>
      </c>
      <c r="G30" s="134" t="n">
        <f aca="false">B30*$G$4/22.04</f>
        <v>25.3513940268486</v>
      </c>
      <c r="H30" s="134"/>
      <c r="I30" s="134" t="n">
        <f aca="false">F30</f>
        <v>26.0559372848535</v>
      </c>
      <c r="K30" s="134" t="n">
        <f aca="false">B30</f>
        <v>279.372362175872</v>
      </c>
      <c r="O30" s="134" t="n">
        <f aca="false">K30*$O$3+$O$4</f>
        <v>431.042852318205</v>
      </c>
      <c r="Q30" s="0" t="n">
        <v>1</v>
      </c>
      <c r="R30" s="134" t="n">
        <f aca="false">O30/22.04+Q30</f>
        <v>20.5572981995556</v>
      </c>
      <c r="T30" s="134" t="n">
        <f aca="false">I30</f>
        <v>26.0559372848535</v>
      </c>
      <c r="X30" s="134" t="n">
        <f aca="false">T30*$X$3+$X$4</f>
        <v>16.8914867679333</v>
      </c>
      <c r="Z30" s="134" t="n">
        <f aca="false">X30</f>
        <v>16.8914867679333</v>
      </c>
      <c r="AB30" s="134" t="n">
        <f aca="false">I30</f>
        <v>26.0559372848535</v>
      </c>
      <c r="AC30" s="134" t="n">
        <f aca="false">(AB30+$AC$4)</f>
        <v>29.0559372848535</v>
      </c>
      <c r="AD30" s="134" t="n">
        <f aca="false">AB30+$AD$4</f>
        <v>45.0559372848535</v>
      </c>
      <c r="AE30" s="134" t="n">
        <f aca="false">(AB30+$AE$4)</f>
        <v>37.0559372848535</v>
      </c>
      <c r="AF30" s="134" t="n">
        <f aca="false">(AB30*22.04*$AF$3+$AF$4)/22.04</f>
        <v>35.7512807103127</v>
      </c>
      <c r="AG30" s="134" t="n">
        <f aca="false">AB30*$AG$4</f>
        <v>41.6894996557656</v>
      </c>
      <c r="AH30" s="134" t="n">
        <v>-1.25</v>
      </c>
      <c r="AI30" s="134" t="n">
        <f aca="false">AF30+AH30</f>
        <v>34.5012807103127</v>
      </c>
      <c r="AK30" s="134" t="n">
        <f aca="false">I30</f>
        <v>26.0559372848535</v>
      </c>
      <c r="AO30" s="134" t="n">
        <f aca="false">(AK30*22.04*$AO$3+$AO$4)/22.04</f>
        <v>40.6276937419846</v>
      </c>
      <c r="AQ30" s="134" t="n">
        <v>0</v>
      </c>
      <c r="AR30" s="134" t="n">
        <f aca="false">AO30+AQ30</f>
        <v>40.6276937419846</v>
      </c>
      <c r="AT30" s="134" t="n">
        <f aca="false">I30</f>
        <v>26.0559372848535</v>
      </c>
      <c r="AX30" s="134" t="n">
        <f aca="false">(AT30*22.04*$AX$3+$AX$4)/22.04</f>
        <v>37.6475622262073</v>
      </c>
      <c r="AZ30" s="0" t="n">
        <v>-0.5</v>
      </c>
      <c r="BA30" s="134" t="n">
        <f aca="false">AX30+AZ30</f>
        <v>37.1475622262073</v>
      </c>
      <c r="BC30" s="134" t="n">
        <f aca="false">I30</f>
        <v>26.0559372848535</v>
      </c>
      <c r="BK30" s="134" t="n">
        <f aca="false">I30</f>
        <v>26.0559372848535</v>
      </c>
      <c r="BL30" s="134" t="n">
        <f aca="false">BK30+$BL$4</f>
        <v>24.5559372848535</v>
      </c>
      <c r="BM30" s="134" t="n">
        <f aca="false">BK30+$BM$4</f>
        <v>44.0559372848535</v>
      </c>
      <c r="BN30" s="134" t="n">
        <f aca="false">BK30+$BN$4</f>
        <v>34.7259372848535</v>
      </c>
      <c r="BO30" s="134" t="n">
        <f aca="false">BK30*$BO$3+$BO$4</f>
        <v>34.6735457238595</v>
      </c>
      <c r="BP30" s="134" t="n">
        <f aca="false">BK30*$BP$4</f>
        <v>38.0416684358861</v>
      </c>
      <c r="BQ30" s="0" t="n">
        <v>-0.5</v>
      </c>
      <c r="BR30" s="134" t="n">
        <f aca="false">BO30+BQ30</f>
        <v>34.1735457238595</v>
      </c>
    </row>
    <row r="31" customFormat="false" ht="12" hidden="false" customHeight="false" outlineLevel="0" collapsed="false">
      <c r="A31" s="166" t="n">
        <f aca="false">CurveCreator!A34</f>
        <v>37742</v>
      </c>
      <c r="B31" s="134" t="n">
        <f aca="false">CurveCreator!BU34/2.97/100*2204</f>
        <v>279.059694191264</v>
      </c>
      <c r="C31" s="134" t="n">
        <f aca="false">B31/22.04+$C$4</f>
        <v>18.0115106257379</v>
      </c>
      <c r="D31" s="134" t="n">
        <f aca="false">B31/22.04+$D$4</f>
        <v>35.6615106257379</v>
      </c>
      <c r="E31" s="134" t="n">
        <f aca="false">B31/22.04+$E$4</f>
        <v>24.6615106257379</v>
      </c>
      <c r="F31" s="134" t="n">
        <f aca="false">(B31*$F$3+$F$4)/22.04</f>
        <v>26.0376935902888</v>
      </c>
      <c r="G31" s="134" t="n">
        <f aca="false">B31*$G$4/22.04</f>
        <v>25.3230212514759</v>
      </c>
      <c r="H31" s="134"/>
      <c r="I31" s="134" t="n">
        <f aca="false">F31</f>
        <v>26.0376935902888</v>
      </c>
      <c r="K31" s="134" t="n">
        <f aca="false">B31</f>
        <v>279.059694191264</v>
      </c>
      <c r="O31" s="134" t="n">
        <f aca="false">K31*$O$3+$O$4</f>
        <v>430.566033641678</v>
      </c>
      <c r="Q31" s="0" t="n">
        <v>1</v>
      </c>
      <c r="R31" s="134" t="n">
        <f aca="false">O31/22.04+Q31</f>
        <v>20.5356639583338</v>
      </c>
      <c r="T31" s="134" t="n">
        <f aca="false">I31</f>
        <v>26.0376935902888</v>
      </c>
      <c r="X31" s="134" t="n">
        <f aca="false">T31*$X$3+$X$4</f>
        <v>16.8806573108397</v>
      </c>
      <c r="Z31" s="134" t="n">
        <f aca="false">X31</f>
        <v>16.8806573108397</v>
      </c>
      <c r="AB31" s="134" t="n">
        <f aca="false">I31</f>
        <v>26.0376935902888</v>
      </c>
      <c r="AC31" s="134" t="n">
        <f aca="false">(AB31+$AC$4)</f>
        <v>29.0376935902888</v>
      </c>
      <c r="AD31" s="134" t="n">
        <f aca="false">AB31+$AD$4</f>
        <v>45.0376935902888</v>
      </c>
      <c r="AE31" s="134" t="n">
        <f aca="false">(AB31+$AE$4)</f>
        <v>37.0376935902888</v>
      </c>
      <c r="AF31" s="134" t="n">
        <f aca="false">(AB31*22.04*$AF$3+$AF$4)/22.04</f>
        <v>35.7386287081321</v>
      </c>
      <c r="AG31" s="134" t="n">
        <f aca="false">AB31*$AG$4</f>
        <v>41.6603097444621</v>
      </c>
      <c r="AH31" s="134" t="n">
        <v>-1.25</v>
      </c>
      <c r="AI31" s="134" t="n">
        <f aca="false">AF31+AH31</f>
        <v>34.4886287081321</v>
      </c>
      <c r="AK31" s="134" t="n">
        <f aca="false">I31</f>
        <v>26.0376935902888</v>
      </c>
      <c r="AO31" s="134" t="n">
        <f aca="false">(AK31*22.04*$AO$3+$AO$4)/22.04</f>
        <v>40.6128123603282</v>
      </c>
      <c r="AQ31" s="134" t="n">
        <v>0</v>
      </c>
      <c r="AR31" s="134" t="n">
        <f aca="false">AO31+AQ31</f>
        <v>40.6128123603282</v>
      </c>
      <c r="AT31" s="134" t="n">
        <f aca="false">I31</f>
        <v>26.0376935902888</v>
      </c>
      <c r="AX31" s="134" t="n">
        <f aca="false">(AT31*22.04*$AX$3+$AX$4)/22.04</f>
        <v>37.6337572225302</v>
      </c>
      <c r="AZ31" s="0" t="n">
        <v>-0.5</v>
      </c>
      <c r="BA31" s="134" t="n">
        <f aca="false">AX31+AZ31</f>
        <v>37.1337572225302</v>
      </c>
      <c r="BC31" s="134" t="n">
        <f aca="false">I31</f>
        <v>26.0376935902888</v>
      </c>
      <c r="BK31" s="134" t="n">
        <f aca="false">I31</f>
        <v>26.0376935902888</v>
      </c>
      <c r="BL31" s="134" t="n">
        <f aca="false">BK31+$BL$4</f>
        <v>24.5376935902888</v>
      </c>
      <c r="BM31" s="134" t="n">
        <f aca="false">BK31+$BM$4</f>
        <v>44.0376935902888</v>
      </c>
      <c r="BN31" s="134" t="n">
        <f aca="false">BK31+$BN$4</f>
        <v>34.7076935902888</v>
      </c>
      <c r="BO31" s="134" t="n">
        <f aca="false">BK31*$BO$3+$BO$4</f>
        <v>34.6554297351568</v>
      </c>
      <c r="BP31" s="134" t="n">
        <f aca="false">BK31*$BP$4</f>
        <v>38.0150326418217</v>
      </c>
      <c r="BQ31" s="0" t="n">
        <v>-0.5</v>
      </c>
      <c r="BR31" s="134" t="n">
        <f aca="false">BO31+BQ31</f>
        <v>34.1554297351568</v>
      </c>
    </row>
    <row r="32" customFormat="false" ht="12" hidden="false" customHeight="false" outlineLevel="0" collapsed="false">
      <c r="A32" s="166" t="n">
        <f aca="false">CurveCreator!A35</f>
        <v>37773</v>
      </c>
      <c r="B32" s="134" t="n">
        <f aca="false">CurveCreator!BU35/2.97/100*2204</f>
        <v>278.79155352436</v>
      </c>
      <c r="C32" s="134" t="n">
        <f aca="false">B32/22.04+$C$4</f>
        <v>17.9993445337731</v>
      </c>
      <c r="D32" s="134" t="n">
        <f aca="false">B32/22.04+$D$4</f>
        <v>35.6493445337731</v>
      </c>
      <c r="E32" s="134" t="n">
        <f aca="false">B32/22.04+$E$4</f>
        <v>24.6493445337731</v>
      </c>
      <c r="F32" s="134" t="n">
        <f aca="false">(B32*$F$3+$F$4)/22.04</f>
        <v>26.0220479960221</v>
      </c>
      <c r="G32" s="134" t="n">
        <f aca="false">B32*$G$4/22.04</f>
        <v>25.2986890675463</v>
      </c>
      <c r="H32" s="134"/>
      <c r="I32" s="134" t="n">
        <f aca="false">F32</f>
        <v>26.0220479960221</v>
      </c>
      <c r="K32" s="134" t="n">
        <f aca="false">B32</f>
        <v>278.79155352436</v>
      </c>
      <c r="O32" s="134" t="n">
        <f aca="false">K32*$O$3+$O$4</f>
        <v>430.157119124649</v>
      </c>
      <c r="Q32" s="0" t="n">
        <v>1</v>
      </c>
      <c r="R32" s="134" t="n">
        <f aca="false">O32/22.04+Q32</f>
        <v>20.5171106680875</v>
      </c>
      <c r="T32" s="134" t="n">
        <f aca="false">I32</f>
        <v>26.0220479960221</v>
      </c>
      <c r="X32" s="134" t="n">
        <f aca="false">T32*$X$3+$X$4</f>
        <v>16.871370086083</v>
      </c>
      <c r="Z32" s="134" t="n">
        <f aca="false">X32</f>
        <v>16.871370086083</v>
      </c>
      <c r="AB32" s="134" t="n">
        <f aca="false">I32</f>
        <v>26.0220479960221</v>
      </c>
      <c r="AC32" s="134" t="n">
        <f aca="false">(AB32+$AC$4)</f>
        <v>29.0220479960221</v>
      </c>
      <c r="AD32" s="134" t="n">
        <f aca="false">AB32+$AD$4</f>
        <v>45.0220479960221</v>
      </c>
      <c r="AE32" s="134" t="n">
        <f aca="false">(AB32+$AE$4)</f>
        <v>37.0220479960221</v>
      </c>
      <c r="AF32" s="134" t="n">
        <f aca="false">(AB32*22.04*$AF$3+$AF$4)/22.04</f>
        <v>35.7277784885081</v>
      </c>
      <c r="AG32" s="134" t="n">
        <f aca="false">AB32*$AG$4</f>
        <v>41.6352767936353</v>
      </c>
      <c r="AH32" s="134" t="n">
        <v>-1.25</v>
      </c>
      <c r="AI32" s="134" t="n">
        <f aca="false">AF32+AH32</f>
        <v>34.4777784885081</v>
      </c>
      <c r="AK32" s="134" t="n">
        <f aca="false">I32</f>
        <v>26.0220479960221</v>
      </c>
      <c r="AO32" s="134" t="n">
        <f aca="false">(AK32*22.04*$AO$3+$AO$4)/22.04</f>
        <v>40.6000502490848</v>
      </c>
      <c r="AQ32" s="134" t="n">
        <v>0</v>
      </c>
      <c r="AR32" s="134" t="n">
        <f aca="false">AO32+AQ32</f>
        <v>40.6000502490848</v>
      </c>
      <c r="AT32" s="134" t="n">
        <f aca="false">I32</f>
        <v>26.0220479960221</v>
      </c>
      <c r="AX32" s="134" t="n">
        <f aca="false">(AT32*22.04*$AX$3+$AX$4)/22.04</f>
        <v>37.6219182013485</v>
      </c>
      <c r="AZ32" s="0" t="n">
        <v>-0.5</v>
      </c>
      <c r="BA32" s="134" t="n">
        <f aca="false">AX32+AZ32</f>
        <v>37.1219182013485</v>
      </c>
      <c r="BC32" s="134" t="n">
        <f aca="false">I32</f>
        <v>26.0220479960221</v>
      </c>
      <c r="BK32" s="134" t="n">
        <f aca="false">I32</f>
        <v>26.0220479960221</v>
      </c>
      <c r="BL32" s="134" t="n">
        <f aca="false">BK32+$BL$4</f>
        <v>24.5220479960221</v>
      </c>
      <c r="BM32" s="134" t="n">
        <f aca="false">BK32+$BM$4</f>
        <v>44.0220479960221</v>
      </c>
      <c r="BN32" s="134" t="n">
        <f aca="false">BK32+$BN$4</f>
        <v>34.6920479960221</v>
      </c>
      <c r="BO32" s="134" t="n">
        <f aca="false">BK32*$BO$3+$BO$4</f>
        <v>34.6398936600499</v>
      </c>
      <c r="BP32" s="134" t="n">
        <f aca="false">BK32*$BP$4</f>
        <v>37.9921900741922</v>
      </c>
      <c r="BQ32" s="0" t="n">
        <v>-0.5</v>
      </c>
      <c r="BR32" s="134" t="n">
        <f aca="false">BO32+BQ32</f>
        <v>34.1398936600499</v>
      </c>
    </row>
    <row r="33" customFormat="false" ht="12" hidden="false" customHeight="false" outlineLevel="0" collapsed="false">
      <c r="A33" s="166" t="n">
        <f aca="false">CurveCreator!A36</f>
        <v>37803</v>
      </c>
      <c r="B33" s="134" t="n">
        <f aca="false">CurveCreator!BU36/2.97/100*2204</f>
        <v>282.754791892082</v>
      </c>
      <c r="C33" s="134" t="n">
        <f aca="false">B33/22.04+$C$4</f>
        <v>18.1791647863921</v>
      </c>
      <c r="D33" s="134" t="n">
        <f aca="false">B33/22.04+$D$4</f>
        <v>35.8291647863921</v>
      </c>
      <c r="E33" s="134" t="n">
        <f aca="false">B33/22.04+$E$4</f>
        <v>24.8291647863921</v>
      </c>
      <c r="F33" s="134" t="n">
        <f aca="false">(B33*$F$3+$F$4)/22.04</f>
        <v>26.2532968408901</v>
      </c>
      <c r="G33" s="134" t="n">
        <f aca="false">B33*$G$4/22.04</f>
        <v>25.6583295727842</v>
      </c>
      <c r="H33" s="134"/>
      <c r="I33" s="134" t="n">
        <f aca="false">F33</f>
        <v>26.2532968408901</v>
      </c>
      <c r="K33" s="134" t="n">
        <f aca="false">B33</f>
        <v>282.754791892082</v>
      </c>
      <c r="O33" s="134" t="n">
        <f aca="false">K33*$O$3+$O$4</f>
        <v>436.201057635425</v>
      </c>
      <c r="Q33" s="0" t="n">
        <v>1</v>
      </c>
      <c r="R33" s="134" t="n">
        <f aca="false">O33/22.04+Q33</f>
        <v>20.7913365533314</v>
      </c>
      <c r="T33" s="134" t="n">
        <f aca="false">I33</f>
        <v>26.2532968408901</v>
      </c>
      <c r="X33" s="134" t="n">
        <f aca="false">T33*$X$3+$X$4</f>
        <v>17.0086394003966</v>
      </c>
      <c r="Z33" s="134" t="n">
        <f aca="false">X33</f>
        <v>17.0086394003966</v>
      </c>
      <c r="AB33" s="134" t="n">
        <f aca="false">I33</f>
        <v>26.2532968408901</v>
      </c>
      <c r="AC33" s="134" t="n">
        <f aca="false">(AB33+$AC$4)</f>
        <v>29.2532968408901</v>
      </c>
      <c r="AD33" s="134" t="n">
        <f aca="false">AB33+$AD$4</f>
        <v>45.2532968408901</v>
      </c>
      <c r="AE33" s="134" t="n">
        <f aca="false">(AB33+$AE$4)</f>
        <v>37.2532968408901</v>
      </c>
      <c r="AF33" s="134" t="n">
        <f aca="false">(AB33*22.04*$AF$3+$AF$4)/22.04</f>
        <v>35.8881495624241</v>
      </c>
      <c r="AG33" s="134" t="n">
        <f aca="false">AB33*$AG$4</f>
        <v>42.0052749454241</v>
      </c>
      <c r="AH33" s="134" t="n">
        <v>-1.25</v>
      </c>
      <c r="AI33" s="134" t="n">
        <f aca="false">AF33+AH33</f>
        <v>34.6381495624241</v>
      </c>
      <c r="AK33" s="134" t="n">
        <f aca="false">I33</f>
        <v>26.2532968408901</v>
      </c>
      <c r="AO33" s="134" t="n">
        <f aca="false">(AK33*22.04*$AO$3+$AO$4)/22.04</f>
        <v>40.7886799318436</v>
      </c>
      <c r="AQ33" s="134" t="n">
        <v>0</v>
      </c>
      <c r="AR33" s="134" t="n">
        <f aca="false">AO33+AQ33</f>
        <v>40.7886799318436</v>
      </c>
      <c r="AT33" s="134" t="n">
        <f aca="false">I33</f>
        <v>26.2532968408901</v>
      </c>
      <c r="AX33" s="134" t="n">
        <f aca="false">(AT33*22.04*$AX$3+$AX$4)/22.04</f>
        <v>37.7969042022601</v>
      </c>
      <c r="AZ33" s="0" t="n">
        <v>-0.5</v>
      </c>
      <c r="BA33" s="134" t="n">
        <f aca="false">AX33+AZ33</f>
        <v>37.2969042022601</v>
      </c>
      <c r="BC33" s="134" t="n">
        <f aca="false">I33</f>
        <v>26.2532968408901</v>
      </c>
      <c r="BK33" s="134" t="n">
        <f aca="false">I33</f>
        <v>26.2532968408901</v>
      </c>
      <c r="BL33" s="134" t="n">
        <f aca="false">BK33+$BL$4</f>
        <v>24.7532968408901</v>
      </c>
      <c r="BM33" s="134" t="n">
        <f aca="false">BK33+$BM$4</f>
        <v>44.2532968408901</v>
      </c>
      <c r="BN33" s="134" t="n">
        <f aca="false">BK33+$BN$4</f>
        <v>34.9232968408901</v>
      </c>
      <c r="BO33" s="134" t="n">
        <f aca="false">BK33*$BO$3+$BO$4</f>
        <v>34.8695237630038</v>
      </c>
      <c r="BP33" s="134" t="n">
        <f aca="false">BK33*$BP$4</f>
        <v>38.3298133876995</v>
      </c>
      <c r="BQ33" s="0" t="n">
        <v>-0.5</v>
      </c>
      <c r="BR33" s="134" t="n">
        <f aca="false">BO33+BQ33</f>
        <v>34.3695237630038</v>
      </c>
    </row>
    <row r="34" customFormat="false" ht="12" hidden="false" customHeight="false" outlineLevel="0" collapsed="false">
      <c r="A34" s="166" t="n">
        <f aca="false">CurveCreator!A37</f>
        <v>37834</v>
      </c>
      <c r="B34" s="134" t="n">
        <f aca="false">CurveCreator!BU37/2.97/100*2204</f>
        <v>282.565261181124</v>
      </c>
      <c r="C34" s="134" t="n">
        <f aca="false">B34/22.04+$C$4</f>
        <v>18.1705653893432</v>
      </c>
      <c r="D34" s="134" t="n">
        <f aca="false">B34/22.04+$D$4</f>
        <v>35.8205653893432</v>
      </c>
      <c r="E34" s="134" t="n">
        <f aca="false">B34/22.04+$E$4</f>
        <v>24.8205653893432</v>
      </c>
      <c r="F34" s="134" t="n">
        <f aca="false">(B34*$F$3+$F$4)/22.04</f>
        <v>26.2422380162852</v>
      </c>
      <c r="G34" s="134" t="n">
        <f aca="false">B34*$G$4/22.04</f>
        <v>25.6411307786864</v>
      </c>
      <c r="H34" s="134"/>
      <c r="I34" s="134" t="n">
        <f aca="false">F34</f>
        <v>26.2422380162852</v>
      </c>
      <c r="K34" s="134" t="n">
        <f aca="false">B34</f>
        <v>282.565261181124</v>
      </c>
      <c r="O34" s="134" t="n">
        <f aca="false">K34*$O$3+$O$4</f>
        <v>435.912023301214</v>
      </c>
      <c r="Q34" s="0" t="n">
        <v>1</v>
      </c>
      <c r="R34" s="134" t="n">
        <f aca="false">O34/22.04+Q34</f>
        <v>20.7782224728319</v>
      </c>
      <c r="T34" s="134" t="n">
        <f aca="false">I34</f>
        <v>26.2422380162852</v>
      </c>
      <c r="X34" s="134" t="n">
        <f aca="false">T34*$X$3+$X$4</f>
        <v>17.0020748821112</v>
      </c>
      <c r="Z34" s="134" t="n">
        <f aca="false">X34</f>
        <v>17.0020748821112</v>
      </c>
      <c r="AB34" s="134" t="n">
        <f aca="false">I34</f>
        <v>26.2422380162852</v>
      </c>
      <c r="AC34" s="134" t="n">
        <f aca="false">(AB34+$AC$4)</f>
        <v>29.2422380162852</v>
      </c>
      <c r="AD34" s="134" t="n">
        <f aca="false">AB34+$AD$4</f>
        <v>45.2422380162852</v>
      </c>
      <c r="AE34" s="134" t="n">
        <f aca="false">(AB34+$AE$4)</f>
        <v>37.2422380162852</v>
      </c>
      <c r="AF34" s="134" t="n">
        <f aca="false">(AB34*22.04*$AF$3+$AF$4)/22.04</f>
        <v>35.8804802675606</v>
      </c>
      <c r="AG34" s="134" t="n">
        <f aca="false">AB34*$AG$4</f>
        <v>41.9875808260563</v>
      </c>
      <c r="AH34" s="134" t="n">
        <v>-1.25</v>
      </c>
      <c r="AI34" s="134" t="n">
        <f aca="false">AF34+AH34</f>
        <v>34.6304802675606</v>
      </c>
      <c r="AK34" s="134" t="n">
        <f aca="false">I34</f>
        <v>26.2422380162852</v>
      </c>
      <c r="AO34" s="134" t="n">
        <f aca="false">(AK34*22.04*$AO$3+$AO$4)/22.04</f>
        <v>40.7796592486134</v>
      </c>
      <c r="AQ34" s="134" t="n">
        <v>0</v>
      </c>
      <c r="AR34" s="134" t="n">
        <f aca="false">AO34+AQ34</f>
        <v>40.7796592486134</v>
      </c>
      <c r="AT34" s="134" t="n">
        <f aca="false">I34</f>
        <v>26.2422380162852</v>
      </c>
      <c r="AX34" s="134" t="n">
        <f aca="false">(AT34*22.04*$AX$3+$AX$4)/22.04</f>
        <v>37.7885359896816</v>
      </c>
      <c r="AZ34" s="0" t="n">
        <v>-0.5</v>
      </c>
      <c r="BA34" s="134" t="n">
        <f aca="false">AX34+AZ34</f>
        <v>37.2885359896816</v>
      </c>
      <c r="BC34" s="134" t="n">
        <f aca="false">I34</f>
        <v>26.2422380162852</v>
      </c>
      <c r="BK34" s="134" t="n">
        <f aca="false">I34</f>
        <v>26.2422380162852</v>
      </c>
      <c r="BL34" s="134" t="n">
        <f aca="false">BK34+$BL$4</f>
        <v>24.7422380162852</v>
      </c>
      <c r="BM34" s="134" t="n">
        <f aca="false">BK34+$BM$4</f>
        <v>44.2422380162852</v>
      </c>
      <c r="BN34" s="134" t="n">
        <f aca="false">BK34+$BN$4</f>
        <v>34.9122380162852</v>
      </c>
      <c r="BO34" s="134" t="n">
        <f aca="false">BK34*$BO$3+$BO$4</f>
        <v>34.8585423501712</v>
      </c>
      <c r="BP34" s="134" t="n">
        <f aca="false">BK34*$BP$4</f>
        <v>38.3136675037764</v>
      </c>
      <c r="BQ34" s="0" t="n">
        <v>-0.5</v>
      </c>
      <c r="BR34" s="134" t="n">
        <f aca="false">BO34+BQ34</f>
        <v>34.3585423501712</v>
      </c>
    </row>
    <row r="35" customFormat="false" ht="12" hidden="false" customHeight="false" outlineLevel="0" collapsed="false">
      <c r="A35" s="166" t="n">
        <f aca="false">CurveCreator!A38</f>
        <v>37865</v>
      </c>
      <c r="B35" s="134" t="n">
        <f aca="false">CurveCreator!BU38/2.97/100*2204</f>
        <v>282.386312579619</v>
      </c>
      <c r="C35" s="134" t="n">
        <f aca="false">B35/22.04+$C$4</f>
        <v>18.1624461243021</v>
      </c>
      <c r="D35" s="134" t="n">
        <f aca="false">B35/22.04+$D$4</f>
        <v>35.8124461243022</v>
      </c>
      <c r="E35" s="134" t="n">
        <f aca="false">B35/22.04+$E$4</f>
        <v>24.8124461243022</v>
      </c>
      <c r="F35" s="134" t="n">
        <f aca="false">(B35*$F$3+$F$4)/22.04</f>
        <v>26.2317966414424</v>
      </c>
      <c r="G35" s="134" t="n">
        <f aca="false">B35*$G$4/22.04</f>
        <v>25.6248922486043</v>
      </c>
      <c r="H35" s="134"/>
      <c r="I35" s="134" t="n">
        <f aca="false">F35</f>
        <v>26.2317966414424</v>
      </c>
      <c r="K35" s="134" t="n">
        <f aca="false">B35</f>
        <v>282.386312579619</v>
      </c>
      <c r="O35" s="134" t="n">
        <f aca="false">K35*$O$3+$O$4</f>
        <v>435.639126683919</v>
      </c>
      <c r="Q35" s="0" t="n">
        <v>1</v>
      </c>
      <c r="R35" s="134" t="n">
        <f aca="false">O35/22.04+Q35</f>
        <v>20.7658405936443</v>
      </c>
      <c r="T35" s="134" t="n">
        <f aca="false">I35</f>
        <v>26.2317966414424</v>
      </c>
      <c r="X35" s="134" t="n">
        <f aca="false">T35*$X$3+$X$4</f>
        <v>16.9958768820045</v>
      </c>
      <c r="Z35" s="134" t="n">
        <f aca="false">X35</f>
        <v>16.9958768820045</v>
      </c>
      <c r="AB35" s="134" t="n">
        <f aca="false">I35</f>
        <v>26.2317966414424</v>
      </c>
      <c r="AC35" s="134" t="n">
        <f aca="false">(AB35+$AC$4)</f>
        <v>29.2317966414424</v>
      </c>
      <c r="AD35" s="134" t="n">
        <f aca="false">AB35+$AD$4</f>
        <v>45.2317966414424</v>
      </c>
      <c r="AE35" s="134" t="n">
        <f aca="false">(AB35+$AE$4)</f>
        <v>37.2317966414424</v>
      </c>
      <c r="AF35" s="134" t="n">
        <f aca="false">(AB35*22.04*$AF$3+$AF$4)/22.04</f>
        <v>35.8732391741071</v>
      </c>
      <c r="AG35" s="134" t="n">
        <f aca="false">AB35*$AG$4</f>
        <v>41.9708746263078</v>
      </c>
      <c r="AH35" s="134" t="n">
        <v>-1.25</v>
      </c>
      <c r="AI35" s="134" t="n">
        <f aca="false">AF35+AH35</f>
        <v>34.6232391741071</v>
      </c>
      <c r="AK35" s="134" t="n">
        <f aca="false">I35</f>
        <v>26.2317966414424</v>
      </c>
      <c r="AO35" s="134" t="n">
        <f aca="false">(AK35*22.04*$AO$3+$AO$4)/22.04</f>
        <v>40.7711422191541</v>
      </c>
      <c r="AQ35" s="134" t="n">
        <v>0</v>
      </c>
      <c r="AR35" s="134" t="n">
        <f aca="false">AO35+AQ35</f>
        <v>40.7711422191541</v>
      </c>
      <c r="AT35" s="134" t="n">
        <f aca="false">I35</f>
        <v>26.2317966414424</v>
      </c>
      <c r="AX35" s="134" t="n">
        <f aca="false">(AT35*22.04*$AX$3+$AX$4)/22.04</f>
        <v>37.7806350013381</v>
      </c>
      <c r="BA35" s="134" t="n">
        <f aca="false">AX35+AZ35</f>
        <v>37.7806350013381</v>
      </c>
      <c r="BC35" s="134" t="n">
        <f aca="false">I35</f>
        <v>26.2317966414424</v>
      </c>
      <c r="BK35" s="134" t="n">
        <f aca="false">I35</f>
        <v>26.2317966414424</v>
      </c>
      <c r="BL35" s="134" t="n">
        <f aca="false">BK35+$BL$4</f>
        <v>24.7317966414424</v>
      </c>
      <c r="BM35" s="134" t="n">
        <f aca="false">BK35+$BM$4</f>
        <v>44.2317966414424</v>
      </c>
      <c r="BN35" s="134" t="n">
        <f aca="false">BK35+$BN$4</f>
        <v>34.9017966414424</v>
      </c>
      <c r="BO35" s="134" t="n">
        <f aca="false">BK35*$BO$3+$BO$4</f>
        <v>34.8481740649523</v>
      </c>
      <c r="BP35" s="134" t="n">
        <f aca="false">BK35*$BP$4</f>
        <v>38.2984230965059</v>
      </c>
      <c r="BQ35" s="0" t="n">
        <v>-0.5</v>
      </c>
      <c r="BR35" s="134" t="n">
        <f aca="false">BO35+BQ35</f>
        <v>34.3481740649523</v>
      </c>
    </row>
    <row r="36" customFormat="false" ht="12" hidden="false" customHeight="false" outlineLevel="0" collapsed="false">
      <c r="A36" s="166" t="n">
        <f aca="false">CurveCreator!A39</f>
        <v>37895</v>
      </c>
      <c r="B36" s="134" t="n">
        <f aca="false">CurveCreator!BU39/2.97/100*2204</f>
        <v>294.655683025981</v>
      </c>
      <c r="C36" s="134" t="n">
        <f aca="false">B36/22.04+$C$4</f>
        <v>18.7191326236833</v>
      </c>
      <c r="D36" s="134" t="n">
        <f aca="false">B36/22.04+$D$4</f>
        <v>36.3691326236833</v>
      </c>
      <c r="E36" s="134" t="n">
        <f aca="false">B36/22.04+$E$4</f>
        <v>25.3691326236833</v>
      </c>
      <c r="F36" s="134" t="n">
        <f aca="false">(B36*$F$3+$F$4)/22.04</f>
        <v>26.9476954796466</v>
      </c>
      <c r="G36" s="134" t="n">
        <f aca="false">B36*$G$4/22.04</f>
        <v>26.7382652473667</v>
      </c>
      <c r="H36" s="134"/>
      <c r="I36" s="134" t="n">
        <f aca="false">F36</f>
        <v>26.9476954796466</v>
      </c>
      <c r="K36" s="134" t="n">
        <f aca="false">B36</f>
        <v>294.655683025981</v>
      </c>
      <c r="O36" s="134" t="n">
        <f aca="false">K36*$O$3+$O$4</f>
        <v>454.349916614621</v>
      </c>
      <c r="Q36" s="0" t="n">
        <v>1</v>
      </c>
      <c r="R36" s="134" t="n">
        <f aca="false">O36/22.04+Q36</f>
        <v>21.6147875052006</v>
      </c>
      <c r="T36" s="134" t="n">
        <f aca="false">I36</f>
        <v>26.9476954796466</v>
      </c>
      <c r="X36" s="134" t="n">
        <f aca="false">T36*$X$3+$X$4</f>
        <v>17.4208344323625</v>
      </c>
      <c r="Z36" s="134" t="n">
        <f aca="false">X36</f>
        <v>17.4208344323625</v>
      </c>
      <c r="AB36" s="134" t="n">
        <f aca="false">I36</f>
        <v>26.9476954796466</v>
      </c>
      <c r="AC36" s="134" t="n">
        <f aca="false">(AB36+$AC$4)</f>
        <v>29.9476954796466</v>
      </c>
      <c r="AD36" s="134" t="n">
        <f aca="false">AB36+$AD$4</f>
        <v>45.9476954796466</v>
      </c>
      <c r="AE36" s="134" t="n">
        <f aca="false">(AB36+$AE$4)</f>
        <v>37.9476954796466</v>
      </c>
      <c r="AF36" s="134" t="n">
        <f aca="false">(AB36*22.04*$AF$3+$AF$4)/22.04</f>
        <v>36.3697150184017</v>
      </c>
      <c r="AG36" s="134" t="n">
        <f aca="false">AB36*$AG$4</f>
        <v>43.1163127674346</v>
      </c>
      <c r="AH36" s="134" t="n">
        <v>-0.75</v>
      </c>
      <c r="AI36" s="134" t="n">
        <f aca="false">AF36+AH36</f>
        <v>35.6197150184017</v>
      </c>
      <c r="AK36" s="134" t="n">
        <f aca="false">I36</f>
        <v>26.9476954796466</v>
      </c>
      <c r="AO36" s="134" t="n">
        <f aca="false">(AK36*22.04*$AO$3+$AO$4)/22.04</f>
        <v>41.3551009014773</v>
      </c>
      <c r="AQ36" s="134" t="n">
        <v>0</v>
      </c>
      <c r="AR36" s="134" t="n">
        <f aca="false">AO36+AQ36</f>
        <v>41.3551009014773</v>
      </c>
      <c r="AT36" s="134" t="n">
        <f aca="false">I36</f>
        <v>26.9476954796466</v>
      </c>
      <c r="AX36" s="134" t="n">
        <f aca="false">(AT36*22.04*$AX$3+$AX$4)/22.04</f>
        <v>38.3223556522072</v>
      </c>
      <c r="BA36" s="134" t="n">
        <f aca="false">AX36+AZ36</f>
        <v>38.3223556522072</v>
      </c>
      <c r="BC36" s="134" t="n">
        <f aca="false">I36</f>
        <v>26.9476954796466</v>
      </c>
      <c r="BK36" s="134" t="n">
        <f aca="false">I36</f>
        <v>26.9476954796466</v>
      </c>
      <c r="BL36" s="134" t="n">
        <f aca="false">BK36+$BL$4</f>
        <v>25.4476954796466</v>
      </c>
      <c r="BM36" s="134" t="n">
        <f aca="false">BK36+$BM$4</f>
        <v>44.9476954796466</v>
      </c>
      <c r="BN36" s="134" t="n">
        <f aca="false">BK36+$BN$4</f>
        <v>35.6176954796466</v>
      </c>
      <c r="BO36" s="134" t="n">
        <f aca="false">BK36*$BO$3+$BO$4</f>
        <v>35.5590616112891</v>
      </c>
      <c r="BP36" s="134" t="n">
        <f aca="false">BK36*$BP$4</f>
        <v>39.3436354002841</v>
      </c>
      <c r="BR36" s="134" t="n">
        <f aca="false">BO36+BQ36</f>
        <v>35.5590616112891</v>
      </c>
    </row>
    <row r="37" customFormat="false" ht="12" hidden="false" customHeight="false" outlineLevel="0" collapsed="false">
      <c r="A37" s="166" t="n">
        <f aca="false">CurveCreator!A40</f>
        <v>37926</v>
      </c>
      <c r="B37" s="134" t="n">
        <f aca="false">CurveCreator!BU40/2.97/100*2204</f>
        <v>294.577247733686</v>
      </c>
      <c r="C37" s="134" t="n">
        <f aca="false">B37/22.04+$C$4</f>
        <v>18.7155738536155</v>
      </c>
      <c r="D37" s="134" t="n">
        <f aca="false">B37/22.04+$D$4</f>
        <v>36.3655738536155</v>
      </c>
      <c r="E37" s="134" t="n">
        <f aca="false">B37/22.04+$E$4</f>
        <v>25.3655738536155</v>
      </c>
      <c r="F37" s="134" t="n">
        <f aca="false">(B37*$F$3+$F$4)/22.04</f>
        <v>26.9431189013394</v>
      </c>
      <c r="G37" s="134" t="n">
        <f aca="false">B37*$G$4/22.04</f>
        <v>26.731147707231</v>
      </c>
      <c r="H37" s="134"/>
      <c r="I37" s="134" t="n">
        <f aca="false">F37</f>
        <v>26.9431189013394</v>
      </c>
      <c r="K37" s="134" t="n">
        <f aca="false">B37</f>
        <v>294.577247733686</v>
      </c>
      <c r="O37" s="134" t="n">
        <f aca="false">K37*$O$3+$O$4</f>
        <v>454.230302793871</v>
      </c>
      <c r="Q37" s="0" t="n">
        <v>1</v>
      </c>
      <c r="R37" s="134" t="n">
        <f aca="false">O37/22.04+Q37</f>
        <v>21.6093603808472</v>
      </c>
      <c r="T37" s="134" t="n">
        <f aca="false">I37</f>
        <v>26.9431189013394</v>
      </c>
      <c r="X37" s="134" t="n">
        <f aca="false">T37*$X$3+$X$4</f>
        <v>17.4181177754794</v>
      </c>
      <c r="Z37" s="134" t="n">
        <f aca="false">X37</f>
        <v>17.4181177754794</v>
      </c>
      <c r="AB37" s="134" t="n">
        <f aca="false">I37</f>
        <v>26.9431189013394</v>
      </c>
      <c r="AC37" s="134" t="n">
        <f aca="false">(AB37+$AC$4)</f>
        <v>29.9431189013394</v>
      </c>
      <c r="AD37" s="134" t="n">
        <f aca="false">AB37+$AD$4</f>
        <v>45.9431189013394</v>
      </c>
      <c r="AE37" s="134" t="n">
        <f aca="false">(AB37+$AE$4)</f>
        <v>37.9431189013394</v>
      </c>
      <c r="AF37" s="134" t="n">
        <f aca="false">(AB37*22.04*$AF$3+$AF$4)/22.04</f>
        <v>36.3665411613457</v>
      </c>
      <c r="AG37" s="134" t="n">
        <f aca="false">AB37*$AG$4</f>
        <v>43.108990242143</v>
      </c>
      <c r="AH37" s="134"/>
      <c r="AI37" s="134" t="n">
        <f aca="false">AF37+AH37</f>
        <v>36.3665411613457</v>
      </c>
      <c r="AK37" s="134" t="n">
        <f aca="false">I37</f>
        <v>26.9431189013394</v>
      </c>
      <c r="AO37" s="134" t="n">
        <f aca="false">(AK37*22.04*$AO$3+$AO$4)/22.04</f>
        <v>41.3513677865521</v>
      </c>
      <c r="AQ37" s="134" t="n">
        <v>0</v>
      </c>
      <c r="AR37" s="134" t="n">
        <f aca="false">AO37+AQ37</f>
        <v>41.3513677865521</v>
      </c>
      <c r="AT37" s="134" t="n">
        <f aca="false">I37</f>
        <v>26.9431189013394</v>
      </c>
      <c r="AX37" s="134" t="n">
        <f aca="false">(AT37*22.04*$AX$3+$AX$4)/22.04</f>
        <v>38.3188925554021</v>
      </c>
      <c r="BA37" s="134" t="n">
        <f aca="false">AX37+AZ37</f>
        <v>38.3188925554021</v>
      </c>
      <c r="BC37" s="134" t="n">
        <f aca="false">I37</f>
        <v>26.9431189013394</v>
      </c>
      <c r="BK37" s="134" t="n">
        <f aca="false">I37</f>
        <v>26.9431189013394</v>
      </c>
      <c r="BL37" s="134" t="n">
        <f aca="false">BK37+$BL$4</f>
        <v>25.4431189013394</v>
      </c>
      <c r="BM37" s="134" t="n">
        <f aca="false">BK37+$BM$4</f>
        <v>44.9431189013394</v>
      </c>
      <c r="BN37" s="134" t="n">
        <f aca="false">BK37+$BN$4</f>
        <v>35.6131189013394</v>
      </c>
      <c r="BO37" s="134" t="n">
        <f aca="false">BK37*$BO$3+$BO$4</f>
        <v>35.55451706903</v>
      </c>
      <c r="BP37" s="134" t="n">
        <f aca="false">BK37*$BP$4</f>
        <v>39.3369535959555</v>
      </c>
      <c r="BR37" s="134" t="n">
        <f aca="false">BO37+BQ37</f>
        <v>35.55451706903</v>
      </c>
    </row>
    <row r="38" customFormat="false" ht="12" hidden="false" customHeight="false" outlineLevel="0" collapsed="false">
      <c r="A38" s="166" t="n">
        <f aca="false">CurveCreator!A41</f>
        <v>37956</v>
      </c>
      <c r="B38" s="134" t="n">
        <f aca="false">CurveCreator!BU41/2.97/100*2204</f>
        <v>294.60974891928</v>
      </c>
      <c r="C38" s="134" t="n">
        <f aca="false">B38/22.04+$C$4</f>
        <v>18.7170484990599</v>
      </c>
      <c r="D38" s="134" t="n">
        <f aca="false">B38/22.04+$D$4</f>
        <v>36.3670484990599</v>
      </c>
      <c r="E38" s="134" t="n">
        <f aca="false">B38/22.04+$E$4</f>
        <v>25.3670484990599</v>
      </c>
      <c r="F38" s="134" t="n">
        <f aca="false">(B38*$F$3+$F$4)/22.04</f>
        <v>26.9450152953809</v>
      </c>
      <c r="G38" s="134" t="n">
        <f aca="false">B38*$G$4/22.04</f>
        <v>26.7340969981198</v>
      </c>
      <c r="H38" s="134"/>
      <c r="I38" s="134" t="n">
        <f aca="false">F38</f>
        <v>26.9450152953809</v>
      </c>
      <c r="K38" s="134" t="n">
        <f aca="false">B38</f>
        <v>294.60974891928</v>
      </c>
      <c r="O38" s="134" t="n">
        <f aca="false">K38*$O$3+$O$4</f>
        <v>454.279867101902</v>
      </c>
      <c r="Q38" s="0" t="n">
        <v>1</v>
      </c>
      <c r="R38" s="134" t="n">
        <f aca="false">O38/22.04+Q38</f>
        <v>21.6116092151498</v>
      </c>
      <c r="T38" s="134" t="n">
        <f aca="false">I38</f>
        <v>26.9450152953809</v>
      </c>
      <c r="X38" s="134" t="n">
        <f aca="false">T38*$X$3+$X$4</f>
        <v>17.4192434749824</v>
      </c>
      <c r="Z38" s="134" t="n">
        <f aca="false">X38</f>
        <v>17.4192434749824</v>
      </c>
      <c r="AB38" s="134" t="n">
        <f aca="false">I38</f>
        <v>26.9450152953809</v>
      </c>
      <c r="AC38" s="134" t="n">
        <f aca="false">(AB38+$AC$4)</f>
        <v>29.9450152953809</v>
      </c>
      <c r="AD38" s="134" t="n">
        <f aca="false">AB38+$AD$4</f>
        <v>45.9450152953809</v>
      </c>
      <c r="AE38" s="134" t="n">
        <f aca="false">(AB38+$AE$4)</f>
        <v>37.9450152953809</v>
      </c>
      <c r="AF38" s="134" t="n">
        <f aca="false">(AB38*22.04*$AF$3+$AF$4)/22.04</f>
        <v>36.3678563106134</v>
      </c>
      <c r="AG38" s="134" t="n">
        <f aca="false">AB38*$AG$4</f>
        <v>43.1120244726094</v>
      </c>
      <c r="AH38" s="134"/>
      <c r="AI38" s="134" t="n">
        <f aca="false">AF38+AH38</f>
        <v>36.3678563106134</v>
      </c>
      <c r="AK38" s="134" t="n">
        <f aca="false">I38</f>
        <v>26.9450152953809</v>
      </c>
      <c r="AO38" s="134" t="n">
        <f aca="false">(AK38*22.04*$AO$3+$AO$4)/22.04</f>
        <v>41.3529146751717</v>
      </c>
      <c r="AQ38" s="134" t="n">
        <v>0</v>
      </c>
      <c r="AR38" s="134" t="n">
        <f aca="false">AO38+AQ38</f>
        <v>41.3529146751717</v>
      </c>
      <c r="AT38" s="134" t="n">
        <f aca="false">I38</f>
        <v>26.9450152953809</v>
      </c>
      <c r="AX38" s="134" t="n">
        <f aca="false">(AT38*22.04*$AX$3+$AX$4)/22.04</f>
        <v>38.3203275567733</v>
      </c>
      <c r="BA38" s="134" t="n">
        <f aca="false">AX38+AZ38</f>
        <v>38.3203275567733</v>
      </c>
      <c r="BC38" s="134" t="n">
        <f aca="false">I38</f>
        <v>26.9450152953809</v>
      </c>
      <c r="BK38" s="134" t="n">
        <f aca="false">I38</f>
        <v>26.9450152953809</v>
      </c>
      <c r="BL38" s="134" t="n">
        <f aca="false">BK38+$BL$4</f>
        <v>25.4450152953809</v>
      </c>
      <c r="BM38" s="134" t="n">
        <f aca="false">BK38+$BM$4</f>
        <v>44.9450152953809</v>
      </c>
      <c r="BN38" s="134" t="n">
        <f aca="false">BK38+$BN$4</f>
        <v>35.6150152953809</v>
      </c>
      <c r="BO38" s="134" t="n">
        <f aca="false">BK38*$BO$3+$BO$4</f>
        <v>35.5564001883132</v>
      </c>
      <c r="BP38" s="134" t="n">
        <f aca="false">BK38*$BP$4</f>
        <v>39.339722331256</v>
      </c>
      <c r="BR38" s="134" t="n">
        <f aca="false">BO38+BQ38</f>
        <v>35.5564001883132</v>
      </c>
    </row>
    <row r="39" customFormat="false" ht="12" hidden="false" customHeight="false" outlineLevel="0" collapsed="false">
      <c r="A39" s="166" t="n">
        <f aca="false">CurveCreator!A42</f>
        <v>37987</v>
      </c>
      <c r="B39" s="134" t="n">
        <f aca="false">CurveCreator!BU42/2.97/100*2204</f>
        <v>281.960751368714</v>
      </c>
      <c r="C39" s="134" t="n">
        <f aca="false">B39/22.04+$C$4</f>
        <v>18.1431375394153</v>
      </c>
      <c r="D39" s="134" t="n">
        <f aca="false">B39/22.04+$D$4</f>
        <v>35.7931375394153</v>
      </c>
      <c r="E39" s="134" t="n">
        <f aca="false">B39/22.04+$E$4</f>
        <v>24.7931375394153</v>
      </c>
      <c r="F39" s="134" t="n">
        <f aca="false">(B39*$F$3+$F$4)/22.04</f>
        <v>26.206965801278</v>
      </c>
      <c r="G39" s="134" t="n">
        <f aca="false">B39*$G$4/22.04</f>
        <v>25.5862750788307</v>
      </c>
      <c r="H39" s="134"/>
      <c r="I39" s="134" t="n">
        <f aca="false">F39</f>
        <v>26.206965801278</v>
      </c>
      <c r="K39" s="134" t="n">
        <f aca="false">B39</f>
        <v>281.960751368714</v>
      </c>
      <c r="O39" s="134" t="n">
        <f aca="false">K39*$O$3+$O$4</f>
        <v>434.990145837289</v>
      </c>
      <c r="Q39" s="0" t="n">
        <v>1</v>
      </c>
      <c r="R39" s="134" t="n">
        <f aca="false">O39/22.04+Q39</f>
        <v>20.7363950016919</v>
      </c>
      <c r="T39" s="134" t="n">
        <f aca="false">I39</f>
        <v>26.206965801278</v>
      </c>
      <c r="X39" s="134" t="n">
        <f aca="false">T39*$X$3+$X$4</f>
        <v>16.9811372952829</v>
      </c>
      <c r="Z39" s="134" t="n">
        <f aca="false">X39</f>
        <v>16.9811372952829</v>
      </c>
      <c r="AB39" s="134" t="n">
        <f aca="false">I39</f>
        <v>26.206965801278</v>
      </c>
      <c r="AC39" s="134" t="n">
        <f aca="false">(AB39+$AC$4)</f>
        <v>29.206965801278</v>
      </c>
      <c r="AD39" s="134" t="n">
        <f aca="false">AB39+$AD$4</f>
        <v>45.206965801278</v>
      </c>
      <c r="AE39" s="134" t="n">
        <f aca="false">(AB39+$AE$4)</f>
        <v>37.206965801278</v>
      </c>
      <c r="AF39" s="134" t="n">
        <f aca="false">(AB39*22.04*$AF$3+$AF$4)/22.04</f>
        <v>35.8560189864531</v>
      </c>
      <c r="AG39" s="134" t="n">
        <f aca="false">AB39*$AG$4</f>
        <v>41.9311452820448</v>
      </c>
      <c r="AH39" s="134"/>
      <c r="AI39" s="134" t="n">
        <f aca="false">AF39+AH39</f>
        <v>35.8560189864531</v>
      </c>
      <c r="AK39" s="134" t="n">
        <f aca="false">I39</f>
        <v>26.206965801278</v>
      </c>
      <c r="AO39" s="134" t="n">
        <f aca="false">(AK39*22.04*$AO$3+$AO$4)/22.04</f>
        <v>40.750887702832</v>
      </c>
      <c r="AQ39" s="134" t="n">
        <v>0</v>
      </c>
      <c r="AR39" s="134" t="n">
        <f aca="false">AO39+AQ39</f>
        <v>40.750887702832</v>
      </c>
      <c r="AT39" s="134" t="n">
        <f aca="false">I39</f>
        <v>26.206965801278</v>
      </c>
      <c r="AX39" s="134" t="n">
        <f aca="false">(AT39*22.04*$AX$3+$AX$4)/22.04</f>
        <v>37.7618455045857</v>
      </c>
      <c r="BA39" s="134" t="n">
        <f aca="false">AX39+AZ39</f>
        <v>37.7618455045857</v>
      </c>
      <c r="BC39" s="134" t="n">
        <f aca="false">I39</f>
        <v>26.206965801278</v>
      </c>
      <c r="BK39" s="134" t="n">
        <f aca="false">I39</f>
        <v>26.206965801278</v>
      </c>
      <c r="BL39" s="134" t="n">
        <f aca="false">BK39+$BL$4</f>
        <v>24.706965801278</v>
      </c>
      <c r="BM39" s="134" t="n">
        <f aca="false">BK39+$BM$4</f>
        <v>44.206965801278</v>
      </c>
      <c r="BN39" s="134" t="n">
        <f aca="false">BK39+$BN$4</f>
        <v>34.876965801278</v>
      </c>
      <c r="BO39" s="134" t="n">
        <f aca="false">BK39*$BO$3+$BO$4</f>
        <v>34.823517040669</v>
      </c>
      <c r="BP39" s="134" t="n">
        <f aca="false">BK39*$BP$4</f>
        <v>38.2621700698658</v>
      </c>
      <c r="BR39" s="134" t="n">
        <f aca="false">BO39+BQ39</f>
        <v>34.823517040669</v>
      </c>
    </row>
    <row r="40" customFormat="false" ht="12" hidden="false" customHeight="false" outlineLevel="0" collapsed="false">
      <c r="A40" s="166" t="n">
        <f aca="false">CurveCreator!A43</f>
        <v>38018</v>
      </c>
      <c r="B40" s="134" t="n">
        <f aca="false">CurveCreator!BU43/2.97/100*2204</f>
        <v>282.026393797098</v>
      </c>
      <c r="C40" s="134" t="n">
        <f aca="false">B40/22.04+$C$4</f>
        <v>18.1461158710117</v>
      </c>
      <c r="D40" s="134" t="n">
        <f aca="false">B40/22.04+$D$4</f>
        <v>35.7961158710117</v>
      </c>
      <c r="E40" s="134" t="n">
        <f aca="false">B40/22.04+$E$4</f>
        <v>24.7961158710117</v>
      </c>
      <c r="F40" s="134" t="n">
        <f aca="false">(B40*$F$3+$F$4)/22.04</f>
        <v>26.2107959357109</v>
      </c>
      <c r="G40" s="134" t="n">
        <f aca="false">B40*$G$4/22.04</f>
        <v>25.5922317420234</v>
      </c>
      <c r="H40" s="134"/>
      <c r="I40" s="134" t="n">
        <f aca="false">F40</f>
        <v>26.2107959357109</v>
      </c>
      <c r="K40" s="134" t="n">
        <f aca="false">B40</f>
        <v>282.026393797098</v>
      </c>
      <c r="O40" s="134" t="n">
        <f aca="false">K40*$O$3+$O$4</f>
        <v>435.090250540574</v>
      </c>
      <c r="Q40" s="0" t="n">
        <v>1</v>
      </c>
      <c r="R40" s="134" t="n">
        <f aca="false">O40/22.04+Q40</f>
        <v>20.7409369573763</v>
      </c>
      <c r="T40" s="134" t="n">
        <f aca="false">I40</f>
        <v>26.2107959357109</v>
      </c>
      <c r="X40" s="134" t="n">
        <f aca="false">T40*$X$3+$X$4</f>
        <v>16.9834108630823</v>
      </c>
      <c r="Z40" s="134" t="n">
        <f aca="false">X40</f>
        <v>16.9834108630823</v>
      </c>
      <c r="AB40" s="134" t="n">
        <f aca="false">I40</f>
        <v>26.2107959357109</v>
      </c>
      <c r="AC40" s="134" t="n">
        <f aca="false">(AB40+$AC$4)</f>
        <v>29.2107959357109</v>
      </c>
      <c r="AD40" s="134" t="n">
        <f aca="false">AB40+$AD$4</f>
        <v>45.2107959357109</v>
      </c>
      <c r="AE40" s="134" t="n">
        <f aca="false">(AB40+$AE$4)</f>
        <v>37.2107959357109</v>
      </c>
      <c r="AF40" s="134" t="n">
        <f aca="false">(AB40*22.04*$AF$3+$AF$4)/22.04</f>
        <v>35.8586751846823</v>
      </c>
      <c r="AG40" s="134" t="n">
        <f aca="false">AB40*$AG$4</f>
        <v>41.9372734971374</v>
      </c>
      <c r="AH40" s="134"/>
      <c r="AI40" s="134" t="n">
        <f aca="false">AF40+AH40</f>
        <v>35.8586751846823</v>
      </c>
      <c r="AK40" s="134" t="n">
        <f aca="false">I40</f>
        <v>26.2107959357109</v>
      </c>
      <c r="AO40" s="134" t="n">
        <f aca="false">(AK40*22.04*$AO$3+$AO$4)/22.04</f>
        <v>40.754011943489</v>
      </c>
      <c r="AQ40" s="134" t="n">
        <v>0</v>
      </c>
      <c r="AR40" s="134" t="n">
        <f aca="false">AO40+AQ40</f>
        <v>40.754011943489</v>
      </c>
      <c r="AT40" s="134" t="n">
        <f aca="false">I40</f>
        <v>26.2107959357109</v>
      </c>
      <c r="AX40" s="134" t="n">
        <f aca="false">(AT40*22.04*$AX$3+$AX$4)/22.04</f>
        <v>37.7647437673111</v>
      </c>
      <c r="BA40" s="134" t="n">
        <f aca="false">AX40+AZ40</f>
        <v>37.7647437673111</v>
      </c>
      <c r="BC40" s="134" t="n">
        <f aca="false">I40</f>
        <v>26.2107959357109</v>
      </c>
      <c r="BK40" s="134" t="n">
        <f aca="false">I40</f>
        <v>26.2107959357109</v>
      </c>
      <c r="BL40" s="134" t="n">
        <f aca="false">BK40+$BL$4</f>
        <v>24.7107959357109</v>
      </c>
      <c r="BM40" s="134" t="n">
        <f aca="false">BK40+$BM$4</f>
        <v>44.2107959357109</v>
      </c>
      <c r="BN40" s="134" t="n">
        <f aca="false">BK40+$BN$4</f>
        <v>34.8807959357109</v>
      </c>
      <c r="BO40" s="134" t="n">
        <f aca="false">BK40*$BO$3+$BO$4</f>
        <v>34.8273203641609</v>
      </c>
      <c r="BP40" s="134" t="n">
        <f aca="false">BK40*$BP$4</f>
        <v>38.2677620661379</v>
      </c>
      <c r="BR40" s="134" t="n">
        <f aca="false">BO40+BQ40</f>
        <v>34.8273203641609</v>
      </c>
    </row>
    <row r="41" customFormat="false" ht="12" hidden="false" customHeight="false" outlineLevel="0" collapsed="false">
      <c r="A41" s="166" t="n">
        <f aca="false">CurveCreator!A44</f>
        <v>38047</v>
      </c>
      <c r="B41" s="134" t="n">
        <f aca="false">CurveCreator!BU44/2.97/100*2204</f>
        <v>282.04119609093</v>
      </c>
      <c r="C41" s="134" t="n">
        <f aca="false">B41/22.04+$C$4</f>
        <v>18.1467874814396</v>
      </c>
      <c r="D41" s="134" t="n">
        <f aca="false">B41/22.04+$D$4</f>
        <v>35.7967874814396</v>
      </c>
      <c r="E41" s="134" t="n">
        <f aca="false">B41/22.04+$E$4</f>
        <v>24.7967874814396</v>
      </c>
      <c r="F41" s="134" t="n">
        <f aca="false">(B41*$F$3+$F$4)/22.04</f>
        <v>26.2116596267212</v>
      </c>
      <c r="G41" s="134" t="n">
        <f aca="false">B41*$G$4/22.04</f>
        <v>25.5935749628793</v>
      </c>
      <c r="H41" s="134"/>
      <c r="I41" s="134" t="n">
        <f aca="false">F41</f>
        <v>26.2116596267212</v>
      </c>
      <c r="K41" s="134" t="n">
        <f aca="false">B41</f>
        <v>282.04119609093</v>
      </c>
      <c r="O41" s="134" t="n">
        <f aca="false">K41*$O$3+$O$4</f>
        <v>435.112824038668</v>
      </c>
      <c r="Q41" s="0" t="n">
        <v>1</v>
      </c>
      <c r="R41" s="134" t="n">
        <f aca="false">O41/22.04+Q41</f>
        <v>20.7419611632789</v>
      </c>
      <c r="T41" s="134" t="n">
        <f aca="false">I41</f>
        <v>26.2116596267212</v>
      </c>
      <c r="X41" s="134" t="n">
        <f aca="false">T41*$X$3+$X$4</f>
        <v>16.983923550066</v>
      </c>
      <c r="Z41" s="134" t="n">
        <f aca="false">X41</f>
        <v>16.983923550066</v>
      </c>
      <c r="AB41" s="134" t="n">
        <f aca="false">I41</f>
        <v>26.2116596267212</v>
      </c>
      <c r="AC41" s="134" t="n">
        <f aca="false">(AB41+$AC$4)</f>
        <v>29.2116596267212</v>
      </c>
      <c r="AD41" s="134" t="n">
        <f aca="false">AB41+$AD$4</f>
        <v>45.2116596267212</v>
      </c>
      <c r="AE41" s="134" t="n">
        <f aca="false">(AB41+$AE$4)</f>
        <v>37.2116596267212</v>
      </c>
      <c r="AF41" s="134" t="n">
        <f aca="false">(AB41*22.04*$AF$3+$AF$4)/22.04</f>
        <v>35.859274154398</v>
      </c>
      <c r="AG41" s="134" t="n">
        <f aca="false">AB41*$AG$4</f>
        <v>41.9386554027539</v>
      </c>
      <c r="AH41" s="134"/>
      <c r="AI41" s="134" t="n">
        <f aca="false">AF41+AH41</f>
        <v>35.859274154398</v>
      </c>
      <c r="AK41" s="134" t="n">
        <f aca="false">I41</f>
        <v>26.2116596267212</v>
      </c>
      <c r="AO41" s="134" t="n">
        <f aca="false">(AK41*22.04*$AO$3+$AO$4)/22.04</f>
        <v>40.7547164562461</v>
      </c>
      <c r="AQ41" s="134" t="n">
        <v>0</v>
      </c>
      <c r="AR41" s="134" t="n">
        <f aca="false">AO41+AQ41</f>
        <v>40.7547164562461</v>
      </c>
      <c r="AT41" s="134" t="n">
        <f aca="false">I41</f>
        <v>26.2116596267212</v>
      </c>
      <c r="AX41" s="134" t="n">
        <f aca="false">(AT41*22.04*$AX$3+$AX$4)/22.04</f>
        <v>37.7653973222986</v>
      </c>
      <c r="BA41" s="134" t="n">
        <f aca="false">AX41+AZ41</f>
        <v>37.7653973222986</v>
      </c>
      <c r="BC41" s="134" t="n">
        <f aca="false">I41</f>
        <v>26.2116596267212</v>
      </c>
      <c r="BK41" s="134" t="n">
        <f aca="false">I41</f>
        <v>26.2116596267212</v>
      </c>
      <c r="BL41" s="134" t="n">
        <f aca="false">BK41+$BL$4</f>
        <v>24.7116596267212</v>
      </c>
      <c r="BM41" s="134" t="n">
        <f aca="false">BK41+$BM$4</f>
        <v>44.2116596267212</v>
      </c>
      <c r="BN41" s="134" t="n">
        <f aca="false">BK41+$BN$4</f>
        <v>34.8816596267212</v>
      </c>
      <c r="BO41" s="134" t="n">
        <f aca="false">BK41*$BO$3+$BO$4</f>
        <v>34.8281780093342</v>
      </c>
      <c r="BP41" s="134" t="n">
        <f aca="false">BK41*$BP$4</f>
        <v>38.269023055013</v>
      </c>
      <c r="BR41" s="134" t="n">
        <f aca="false">BO41+BQ41</f>
        <v>34.8281780093342</v>
      </c>
    </row>
    <row r="42" customFormat="false" ht="12" hidden="false" customHeight="false" outlineLevel="0" collapsed="false">
      <c r="A42" s="166" t="n">
        <f aca="false">CurveCreator!A45</f>
        <v>38078</v>
      </c>
      <c r="B42" s="134" t="n">
        <f aca="false">CurveCreator!BU45/2.97/100*2204</f>
        <v>277.937828331075</v>
      </c>
      <c r="C42" s="134" t="n">
        <f aca="false">B42/22.04+$C$4</f>
        <v>17.9606092709199</v>
      </c>
      <c r="D42" s="134" t="n">
        <f aca="false">B42/22.04+$D$4</f>
        <v>35.6106092709199</v>
      </c>
      <c r="E42" s="134" t="n">
        <f aca="false">B42/22.04+$E$4</f>
        <v>24.6106092709199</v>
      </c>
      <c r="F42" s="134" t="n">
        <f aca="false">(B42*$F$3+$F$4)/22.04</f>
        <v>25.9722344479928</v>
      </c>
      <c r="G42" s="134" t="n">
        <f aca="false">B42*$G$4/22.04</f>
        <v>25.2212185418398</v>
      </c>
      <c r="H42" s="134"/>
      <c r="I42" s="134" t="n">
        <f aca="false">F42</f>
        <v>25.9722344479928</v>
      </c>
      <c r="K42" s="134" t="n">
        <f aca="false">B42</f>
        <v>277.937828331075</v>
      </c>
      <c r="O42" s="134" t="n">
        <f aca="false">K42*$O$3+$O$4</f>
        <v>428.855188204889</v>
      </c>
      <c r="Q42" s="0" t="n">
        <v>1</v>
      </c>
      <c r="R42" s="134" t="n">
        <f aca="false">O42/22.04+Q42</f>
        <v>20.4580393922364</v>
      </c>
      <c r="T42" s="134" t="n">
        <f aca="false">I42</f>
        <v>25.9722344479928</v>
      </c>
      <c r="X42" s="134" t="n">
        <f aca="false">T42*$X$3+$X$4</f>
        <v>16.8418007639728</v>
      </c>
      <c r="Z42" s="134" t="n">
        <f aca="false">X42</f>
        <v>16.8418007639728</v>
      </c>
      <c r="AB42" s="134" t="n">
        <f aca="false">I42</f>
        <v>25.9722344479928</v>
      </c>
      <c r="AC42" s="134" t="n">
        <f aca="false">(AB42+$AC$4)</f>
        <v>28.9722344479928</v>
      </c>
      <c r="AD42" s="134" t="n">
        <f aca="false">AB42+$AD$4</f>
        <v>44.9722344479929</v>
      </c>
      <c r="AE42" s="134" t="n">
        <f aca="false">(AB42+$AE$4)</f>
        <v>36.9722344479929</v>
      </c>
      <c r="AF42" s="134" t="n">
        <f aca="false">(AB42*22.04*$AF$3+$AF$4)/22.04</f>
        <v>35.6932327929498</v>
      </c>
      <c r="AG42" s="134" t="n">
        <f aca="false">AB42*$AG$4</f>
        <v>41.5555751167886</v>
      </c>
      <c r="AH42" s="134"/>
      <c r="AI42" s="134" t="n">
        <f aca="false">AF42+AH42</f>
        <v>35.6932327929498</v>
      </c>
      <c r="AK42" s="134" t="n">
        <f aca="false">I42</f>
        <v>25.9722344479928</v>
      </c>
      <c r="AO42" s="134" t="n">
        <f aca="false">(AK42*22.04*$AO$3+$AO$4)/22.04</f>
        <v>40.5594173379573</v>
      </c>
      <c r="AQ42" s="134" t="n">
        <v>0</v>
      </c>
      <c r="AR42" s="134" t="n">
        <f aca="false">AO42+AQ42</f>
        <v>40.5594173379573</v>
      </c>
      <c r="AT42" s="134" t="n">
        <f aca="false">I42</f>
        <v>25.9722344479928</v>
      </c>
      <c r="AX42" s="134" t="n">
        <f aca="false">(AT42*22.04*$AX$3+$AX$4)/22.04</f>
        <v>37.5842242895548</v>
      </c>
      <c r="BA42" s="134" t="n">
        <f aca="false">AX42+AZ42</f>
        <v>37.5842242895548</v>
      </c>
      <c r="BC42" s="134" t="n">
        <f aca="false">I42</f>
        <v>25.9722344479928</v>
      </c>
      <c r="BK42" s="134" t="n">
        <f aca="false">I42</f>
        <v>25.9722344479928</v>
      </c>
      <c r="BL42" s="134" t="n">
        <f aca="false">BK42+$BL$4</f>
        <v>24.4722344479928</v>
      </c>
      <c r="BM42" s="134" t="n">
        <f aca="false">BK42+$BM$4</f>
        <v>43.9722344479929</v>
      </c>
      <c r="BN42" s="134" t="n">
        <f aca="false">BK42+$BN$4</f>
        <v>34.6422344479929</v>
      </c>
      <c r="BO42" s="134" t="n">
        <f aca="false">BK42*$BO$3+$BO$4</f>
        <v>34.5904288068569</v>
      </c>
      <c r="BP42" s="134" t="n">
        <f aca="false">BK42*$BP$4</f>
        <v>37.9194622940696</v>
      </c>
      <c r="BR42" s="134" t="n">
        <f aca="false">BO42+BQ42</f>
        <v>34.5904288068569</v>
      </c>
    </row>
    <row r="43" customFormat="false" ht="12" hidden="false" customHeight="false" outlineLevel="0" collapsed="false">
      <c r="A43" s="166" t="n">
        <f aca="false">CurveCreator!A46</f>
        <v>38108</v>
      </c>
      <c r="B43" s="134" t="n">
        <f aca="false">CurveCreator!BU46/2.97/100*2204</f>
        <v>277.981104028111</v>
      </c>
      <c r="C43" s="134" t="n">
        <f aca="false">B43/22.04+$C$4</f>
        <v>17.962572778045</v>
      </c>
      <c r="D43" s="134" t="n">
        <f aca="false">B43/22.04+$D$4</f>
        <v>35.612572778045</v>
      </c>
      <c r="E43" s="134" t="n">
        <f aca="false">B43/22.04+$E$4</f>
        <v>24.612572778045</v>
      </c>
      <c r="F43" s="134" t="n">
        <f aca="false">(B43*$F$3+$F$4)/22.04</f>
        <v>25.9747595181557</v>
      </c>
      <c r="G43" s="134" t="n">
        <f aca="false">B43*$G$4/22.04</f>
        <v>25.2251455560899</v>
      </c>
      <c r="H43" s="134"/>
      <c r="I43" s="134" t="n">
        <f aca="false">F43</f>
        <v>25.9747595181557</v>
      </c>
      <c r="K43" s="134" t="n">
        <f aca="false">B43</f>
        <v>277.981104028111</v>
      </c>
      <c r="O43" s="134" t="n">
        <f aca="false">K43*$O$3+$O$4</f>
        <v>428.92118364287</v>
      </c>
      <c r="Q43" s="0" t="n">
        <v>1</v>
      </c>
      <c r="R43" s="134" t="n">
        <f aca="false">O43/22.04+Q43</f>
        <v>20.4610337406021</v>
      </c>
      <c r="T43" s="134" t="n">
        <f aca="false">I43</f>
        <v>25.9747595181557</v>
      </c>
      <c r="X43" s="134" t="n">
        <f aca="false">T43*$X$3+$X$4</f>
        <v>16.8432996456215</v>
      </c>
      <c r="Z43" s="134" t="n">
        <f aca="false">X43</f>
        <v>16.8432996456215</v>
      </c>
      <c r="AB43" s="134" t="n">
        <f aca="false">I43</f>
        <v>25.9747595181557</v>
      </c>
      <c r="AC43" s="134" t="n">
        <f aca="false">(AB43+$AC$4)</f>
        <v>28.9747595181557</v>
      </c>
      <c r="AD43" s="134" t="n">
        <f aca="false">AB43+$AD$4</f>
        <v>44.9747595181557</v>
      </c>
      <c r="AE43" s="134" t="n">
        <f aca="false">(AB43+$AE$4)</f>
        <v>36.9747595181557</v>
      </c>
      <c r="AF43" s="134" t="n">
        <f aca="false">(AB43*22.04*$AF$3+$AF$4)/22.04</f>
        <v>35.6949839291078</v>
      </c>
      <c r="AG43" s="134" t="n">
        <f aca="false">AB43*$AG$4</f>
        <v>41.5596152290491</v>
      </c>
      <c r="AH43" s="134"/>
      <c r="AI43" s="134" t="n">
        <f aca="false">AF43+AH43</f>
        <v>35.6949839291078</v>
      </c>
      <c r="AK43" s="134" t="n">
        <f aca="false">I43</f>
        <v>25.9747595181557</v>
      </c>
      <c r="AO43" s="134" t="n">
        <f aca="false">(AK43*22.04*$AO$3+$AO$4)/22.04</f>
        <v>40.5614770376892</v>
      </c>
      <c r="AQ43" s="134" t="n">
        <v>0</v>
      </c>
      <c r="AR43" s="134" t="n">
        <f aca="false">AO43+AQ43</f>
        <v>40.5614770376892</v>
      </c>
      <c r="AT43" s="134" t="n">
        <f aca="false">I43</f>
        <v>25.9747595181557</v>
      </c>
      <c r="AX43" s="134" t="n">
        <f aca="false">(AT43*22.04*$AX$3+$AX$4)/22.04</f>
        <v>37.586135010147</v>
      </c>
      <c r="BA43" s="134" t="n">
        <f aca="false">AX43+AZ43</f>
        <v>37.586135010147</v>
      </c>
      <c r="BC43" s="134" t="n">
        <f aca="false">I43</f>
        <v>25.9747595181557</v>
      </c>
      <c r="BK43" s="134" t="n">
        <f aca="false">I43</f>
        <v>25.9747595181557</v>
      </c>
      <c r="BL43" s="134" t="n">
        <f aca="false">BK43+$BL$4</f>
        <v>24.4747595181557</v>
      </c>
      <c r="BM43" s="134" t="n">
        <f aca="false">BK43+$BM$4</f>
        <v>43.9747595181557</v>
      </c>
      <c r="BN43" s="134" t="n">
        <f aca="false">BK43+$BN$4</f>
        <v>34.6447595181557</v>
      </c>
      <c r="BO43" s="134" t="n">
        <f aca="false">BK43*$BO$3+$BO$4</f>
        <v>34.5929362015286</v>
      </c>
      <c r="BP43" s="134" t="n">
        <f aca="false">BK43*$BP$4</f>
        <v>37.9231488965073</v>
      </c>
      <c r="BR43" s="134" t="n">
        <f aca="false">BO43+BQ43</f>
        <v>34.5929362015286</v>
      </c>
    </row>
    <row r="44" customFormat="false" ht="12" hidden="false" customHeight="false" outlineLevel="0" collapsed="false">
      <c r="A44" s="166" t="n">
        <f aca="false">CurveCreator!A47</f>
        <v>38139</v>
      </c>
      <c r="B44" s="134" t="n">
        <f aca="false">CurveCreator!BU47/2.97/100*2204</f>
        <v>278.010911585845</v>
      </c>
      <c r="C44" s="134" t="n">
        <f aca="false">B44/22.04+$C$4</f>
        <v>17.9639252080692</v>
      </c>
      <c r="D44" s="134" t="n">
        <f aca="false">B44/22.04+$D$4</f>
        <v>35.6139252080692</v>
      </c>
      <c r="E44" s="134" t="n">
        <f aca="false">B44/22.04+$E$4</f>
        <v>24.6139252080692</v>
      </c>
      <c r="F44" s="134" t="n">
        <f aca="false">(B44*$F$3+$F$4)/22.04</f>
        <v>25.9764987431668</v>
      </c>
      <c r="G44" s="134" t="n">
        <f aca="false">B44*$G$4/22.04</f>
        <v>25.2278504161384</v>
      </c>
      <c r="H44" s="134"/>
      <c r="I44" s="134" t="n">
        <f aca="false">F44</f>
        <v>25.9764987431668</v>
      </c>
      <c r="K44" s="134" t="n">
        <f aca="false">B44</f>
        <v>278.010911585845</v>
      </c>
      <c r="O44" s="134" t="n">
        <f aca="false">K44*$O$3+$O$4</f>
        <v>428.966640168413</v>
      </c>
      <c r="Q44" s="0" t="n">
        <v>1</v>
      </c>
      <c r="R44" s="134" t="n">
        <f aca="false">O44/22.04+Q44</f>
        <v>20.463096196389</v>
      </c>
      <c r="T44" s="134" t="n">
        <f aca="false">I44</f>
        <v>25.9764987431668</v>
      </c>
      <c r="X44" s="134" t="n">
        <f aca="false">T44*$X$3+$X$4</f>
        <v>16.8443320495881</v>
      </c>
      <c r="Z44" s="134" t="n">
        <f aca="false">X44</f>
        <v>16.8443320495881</v>
      </c>
      <c r="AB44" s="134" t="n">
        <f aca="false">I44</f>
        <v>25.9764987431668</v>
      </c>
      <c r="AC44" s="134" t="n">
        <f aca="false">(AB44+$AC$4)</f>
        <v>28.9764987431668</v>
      </c>
      <c r="AD44" s="134" t="n">
        <f aca="false">AB44+$AD$4</f>
        <v>44.9764987431668</v>
      </c>
      <c r="AE44" s="134" t="n">
        <f aca="false">(AB44+$AE$4)</f>
        <v>36.9764987431668</v>
      </c>
      <c r="AF44" s="134" t="n">
        <f aca="false">(AB44*22.04*$AF$3+$AF$4)/22.04</f>
        <v>35.696190081653</v>
      </c>
      <c r="AG44" s="134" t="n">
        <f aca="false">AB44*$AG$4</f>
        <v>41.5623979890669</v>
      </c>
      <c r="AH44" s="134"/>
      <c r="AI44" s="134" t="n">
        <f aca="false">AF44+AH44</f>
        <v>35.696190081653</v>
      </c>
      <c r="AK44" s="134" t="n">
        <f aca="false">I44</f>
        <v>25.9764987431668</v>
      </c>
      <c r="AO44" s="134" t="n">
        <f aca="false">(AK44*22.04*$AO$3+$AO$4)/22.04</f>
        <v>40.5628957235308</v>
      </c>
      <c r="AQ44" s="134" t="n">
        <v>0</v>
      </c>
      <c r="AR44" s="134" t="n">
        <f aca="false">AO44+AQ44</f>
        <v>40.5628957235308</v>
      </c>
      <c r="AT44" s="134" t="n">
        <f aca="false">I44</f>
        <v>25.9764987431668</v>
      </c>
      <c r="AX44" s="134" t="n">
        <f aca="false">(AT44*22.04*$AX$3+$AX$4)/22.04</f>
        <v>37.5874510817129</v>
      </c>
      <c r="BA44" s="134" t="n">
        <f aca="false">AX44+AZ44</f>
        <v>37.5874510817129</v>
      </c>
      <c r="BC44" s="134" t="n">
        <f aca="false">I44</f>
        <v>25.9764987431668</v>
      </c>
      <c r="BK44" s="134" t="n">
        <f aca="false">I44</f>
        <v>25.9764987431668</v>
      </c>
      <c r="BL44" s="134" t="n">
        <f aca="false">BK44+$BL$4</f>
        <v>24.4764987431668</v>
      </c>
      <c r="BM44" s="134" t="n">
        <f aca="false">BK44+$BM$4</f>
        <v>43.9764987431668</v>
      </c>
      <c r="BN44" s="134" t="n">
        <f aca="false">BK44+$BN$4</f>
        <v>34.6464987431668</v>
      </c>
      <c r="BO44" s="134" t="n">
        <f aca="false">BK44*$BO$3+$BO$4</f>
        <v>34.5946632519646</v>
      </c>
      <c r="BP44" s="134" t="n">
        <f aca="false">BK44*$BP$4</f>
        <v>37.9256881650235</v>
      </c>
      <c r="BR44" s="134" t="n">
        <f aca="false">BO44+BQ44</f>
        <v>34.5946632519646</v>
      </c>
    </row>
    <row r="45" customFormat="false" ht="12" hidden="false" customHeight="false" outlineLevel="0" collapsed="false">
      <c r="A45" s="166" t="n">
        <f aca="false">CurveCreator!A48</f>
        <v>38169</v>
      </c>
      <c r="B45" s="134" t="n">
        <f aca="false">CurveCreator!BU48/2.97/100*2204</f>
        <v>282.367886883263</v>
      </c>
      <c r="C45" s="134" t="n">
        <f aca="false">B45/22.04+$C$4</f>
        <v>18.1616101126708</v>
      </c>
      <c r="D45" s="134" t="n">
        <f aca="false">B45/22.04+$D$4</f>
        <v>35.8116101126708</v>
      </c>
      <c r="E45" s="134" t="n">
        <f aca="false">B45/22.04+$E$4</f>
        <v>24.8116101126708</v>
      </c>
      <c r="F45" s="134" t="n">
        <f aca="false">(B45*$F$3+$F$4)/22.04</f>
        <v>26.2307215304844</v>
      </c>
      <c r="G45" s="134" t="n">
        <f aca="false">B45*$G$4/22.04</f>
        <v>25.6232202253415</v>
      </c>
      <c r="H45" s="134"/>
      <c r="I45" s="134" t="n">
        <f aca="false">F45</f>
        <v>26.2307215304844</v>
      </c>
      <c r="K45" s="134" t="n">
        <f aca="false">B45</f>
        <v>282.367886883263</v>
      </c>
      <c r="O45" s="134" t="n">
        <f aca="false">K45*$O$3+$O$4</f>
        <v>435.611027496977</v>
      </c>
      <c r="Q45" s="0" t="n">
        <v>1</v>
      </c>
      <c r="R45" s="134" t="n">
        <f aca="false">O45/22.04+Q45</f>
        <v>20.7645656759064</v>
      </c>
      <c r="T45" s="134" t="n">
        <f aca="false">I45</f>
        <v>26.2307215304844</v>
      </c>
      <c r="X45" s="134" t="n">
        <f aca="false">T45*$X$3+$X$4</f>
        <v>16.9952386961398</v>
      </c>
      <c r="Z45" s="134" t="n">
        <f aca="false">X45</f>
        <v>16.9952386961398</v>
      </c>
      <c r="AB45" s="134" t="n">
        <f aca="false">I45</f>
        <v>26.2307215304844</v>
      </c>
      <c r="AC45" s="134" t="n">
        <f aca="false">(AB45+$AC$4)</f>
        <v>29.2307215304844</v>
      </c>
      <c r="AD45" s="134" t="n">
        <f aca="false">AB45+$AD$4</f>
        <v>45.2307215304844</v>
      </c>
      <c r="AE45" s="134" t="n">
        <f aca="false">(AB45+$AE$4)</f>
        <v>37.2307215304844</v>
      </c>
      <c r="AF45" s="134" t="n">
        <f aca="false">(AB45*22.04*$AF$3+$AF$4)/22.04</f>
        <v>35.8724935846577</v>
      </c>
      <c r="AG45" s="134" t="n">
        <f aca="false">AB45*$AG$4</f>
        <v>41.9691544487751</v>
      </c>
      <c r="AH45" s="134"/>
      <c r="AI45" s="134" t="n">
        <f aca="false">AF45+AH45</f>
        <v>35.8724935846577</v>
      </c>
      <c r="AK45" s="134" t="n">
        <f aca="false">I45</f>
        <v>26.2307215304844</v>
      </c>
      <c r="AO45" s="134" t="n">
        <f aca="false">(AK45*22.04*$AO$3+$AO$4)/22.04</f>
        <v>40.7702652511457</v>
      </c>
      <c r="AQ45" s="134" t="n">
        <v>0</v>
      </c>
      <c r="AR45" s="134" t="n">
        <f aca="false">AO45+AQ45</f>
        <v>40.7702652511457</v>
      </c>
      <c r="AT45" s="134" t="n">
        <f aca="false">I45</f>
        <v>26.2307215304844</v>
      </c>
      <c r="AX45" s="134" t="n">
        <f aca="false">(AT45*22.04*$AX$3+$AX$4)/22.04</f>
        <v>37.7798214648762</v>
      </c>
      <c r="BA45" s="134" t="n">
        <f aca="false">AX45+AZ45</f>
        <v>37.7798214648762</v>
      </c>
      <c r="BC45" s="134" t="n">
        <f aca="false">I45</f>
        <v>26.2307215304844</v>
      </c>
      <c r="BK45" s="134" t="n">
        <f aca="false">I45</f>
        <v>26.2307215304844</v>
      </c>
      <c r="BL45" s="134" t="n">
        <f aca="false">BK45+$BL$4</f>
        <v>24.7307215304844</v>
      </c>
      <c r="BM45" s="134" t="n">
        <f aca="false">BK45+$BM$4</f>
        <v>44.2307215304844</v>
      </c>
      <c r="BN45" s="134" t="n">
        <f aca="false">BK45+$BN$4</f>
        <v>34.9007215304844</v>
      </c>
      <c r="BO45" s="134" t="n">
        <f aca="false">BK45*$BO$3+$BO$4</f>
        <v>34.847106479771</v>
      </c>
      <c r="BP45" s="134" t="n">
        <f aca="false">BK45*$BP$4</f>
        <v>38.2968534345073</v>
      </c>
      <c r="BR45" s="134" t="n">
        <f aca="false">BO45+BQ45</f>
        <v>34.847106479771</v>
      </c>
    </row>
    <row r="46" customFormat="false" ht="12" hidden="false" customHeight="false" outlineLevel="0" collapsed="false">
      <c r="A46" s="166" t="n">
        <f aca="false">CurveCreator!A49</f>
        <v>38200</v>
      </c>
      <c r="B46" s="134" t="n">
        <f aca="false">CurveCreator!BU49/2.97/100*2204</f>
        <v>282.414529615127</v>
      </c>
      <c r="C46" s="134" t="n">
        <f aca="false">B46/22.04+$C$4</f>
        <v>18.1637263890711</v>
      </c>
      <c r="D46" s="134" t="n">
        <f aca="false">B46/22.04+$D$4</f>
        <v>35.8137263890711</v>
      </c>
      <c r="E46" s="134" t="n">
        <f aca="false">B46/22.04+$E$4</f>
        <v>24.8137263890711</v>
      </c>
      <c r="F46" s="134" t="n">
        <f aca="false">(B46*$F$3+$F$4)/22.04</f>
        <v>26.2334430619353</v>
      </c>
      <c r="G46" s="134" t="n">
        <f aca="false">B46*$G$4/22.04</f>
        <v>25.6274527781422</v>
      </c>
      <c r="H46" s="134"/>
      <c r="I46" s="134" t="n">
        <f aca="false">F46</f>
        <v>26.2334430619353</v>
      </c>
      <c r="K46" s="134" t="n">
        <f aca="false">B46</f>
        <v>282.414529615127</v>
      </c>
      <c r="O46" s="134" t="n">
        <f aca="false">K46*$O$3+$O$4</f>
        <v>435.682157663069</v>
      </c>
      <c r="Q46" s="0" t="n">
        <v>1</v>
      </c>
      <c r="R46" s="134" t="n">
        <f aca="false">O46/22.04+Q46</f>
        <v>20.7677929974169</v>
      </c>
      <c r="T46" s="134" t="n">
        <f aca="false">I46</f>
        <v>26.2334430619353</v>
      </c>
      <c r="X46" s="134" t="n">
        <f aca="false">T46*$X$3+$X$4</f>
        <v>16.9968541972091</v>
      </c>
      <c r="Z46" s="134" t="n">
        <f aca="false">X46</f>
        <v>16.9968541972091</v>
      </c>
      <c r="AB46" s="134" t="n">
        <f aca="false">I46</f>
        <v>26.2334430619353</v>
      </c>
      <c r="AC46" s="134" t="n">
        <f aca="false">(AB46+$AC$4)</f>
        <v>29.2334430619353</v>
      </c>
      <c r="AD46" s="134" t="n">
        <f aca="false">AB46+$AD$4</f>
        <v>45.2334430619353</v>
      </c>
      <c r="AE46" s="134" t="n">
        <f aca="false">(AB46+$AE$4)</f>
        <v>37.2334430619353</v>
      </c>
      <c r="AF46" s="134" t="n">
        <f aca="false">(AB46*22.04*$AF$3+$AF$4)/22.04</f>
        <v>35.8743809667189</v>
      </c>
      <c r="AG46" s="134" t="n">
        <f aca="false">AB46*$AG$4</f>
        <v>41.9735088990965</v>
      </c>
      <c r="AH46" s="134"/>
      <c r="AI46" s="134" t="n">
        <f aca="false">AF46+AH46</f>
        <v>35.8743809667189</v>
      </c>
      <c r="AK46" s="134" t="n">
        <f aca="false">I46</f>
        <v>26.2334430619353</v>
      </c>
      <c r="AO46" s="134" t="n">
        <f aca="false">(AK46*22.04*$AO$3+$AO$4)/22.04</f>
        <v>40.7724852043502</v>
      </c>
      <c r="AQ46" s="134" t="n">
        <v>0</v>
      </c>
      <c r="AR46" s="134" t="n">
        <f aca="false">AO46+AQ46</f>
        <v>40.7724852043502</v>
      </c>
      <c r="AT46" s="134" t="n">
        <f aca="false">I46</f>
        <v>26.2334430619353</v>
      </c>
      <c r="AX46" s="134" t="n">
        <f aca="false">(AT46*22.04*$AX$3+$AX$4)/22.04</f>
        <v>37.781880847725</v>
      </c>
      <c r="BA46" s="134" t="n">
        <f aca="false">AX46+AZ46</f>
        <v>37.781880847725</v>
      </c>
      <c r="BC46" s="134" t="n">
        <f aca="false">I46</f>
        <v>26.2334430619353</v>
      </c>
      <c r="BK46" s="134" t="n">
        <f aca="false">I46</f>
        <v>26.2334430619353</v>
      </c>
      <c r="BL46" s="134" t="n">
        <f aca="false">BK46+$BL$4</f>
        <v>24.7334430619353</v>
      </c>
      <c r="BM46" s="134" t="n">
        <f aca="false">BK46+$BM$4</f>
        <v>44.2334430619353</v>
      </c>
      <c r="BN46" s="134" t="n">
        <f aca="false">BK46+$BN$4</f>
        <v>34.9034430619353</v>
      </c>
      <c r="BO46" s="134" t="n">
        <f aca="false">BK46*$BO$3+$BO$4</f>
        <v>34.8498089605017</v>
      </c>
      <c r="BP46" s="134" t="n">
        <f aca="false">BK46*$BP$4</f>
        <v>38.3008268704255</v>
      </c>
      <c r="BR46" s="134" t="n">
        <f aca="false">BO46+BQ46</f>
        <v>34.8498089605017</v>
      </c>
    </row>
    <row r="47" customFormat="false" ht="12" hidden="false" customHeight="false" outlineLevel="0" collapsed="false">
      <c r="A47" s="166" t="n">
        <f aca="false">CurveCreator!A50</f>
        <v>38231</v>
      </c>
      <c r="B47" s="134" t="n">
        <f aca="false">CurveCreator!BU50/2.97/100*2204</f>
        <v>282.440970138033</v>
      </c>
      <c r="C47" s="134" t="n">
        <f aca="false">B47/22.04+$C$4</f>
        <v>18.16492604982</v>
      </c>
      <c r="D47" s="134" t="n">
        <f aca="false">B47/22.04+$D$4</f>
        <v>35.81492604982</v>
      </c>
      <c r="E47" s="134" t="n">
        <f aca="false">B47/22.04+$E$4</f>
        <v>24.81492604982</v>
      </c>
      <c r="F47" s="134" t="n">
        <f aca="false">(B47*$F$3+$F$4)/22.04</f>
        <v>26.2349858256584</v>
      </c>
      <c r="G47" s="134" t="n">
        <f aca="false">B47*$G$4/22.04</f>
        <v>25.62985209964</v>
      </c>
      <c r="H47" s="134"/>
      <c r="I47" s="134" t="n">
        <f aca="false">F47</f>
        <v>26.2349858256584</v>
      </c>
      <c r="K47" s="134" t="n">
        <f aca="false">B47</f>
        <v>282.440970138033</v>
      </c>
      <c r="O47" s="134" t="n">
        <f aca="false">K47*$O$3+$O$4</f>
        <v>435.722479460501</v>
      </c>
      <c r="Q47" s="0" t="n">
        <v>1</v>
      </c>
      <c r="R47" s="134" t="n">
        <f aca="false">O47/22.04+Q47</f>
        <v>20.769622480059</v>
      </c>
      <c r="T47" s="134" t="n">
        <f aca="false">I47</f>
        <v>26.2349858256584</v>
      </c>
      <c r="X47" s="134" t="n">
        <f aca="false">T47*$X$3+$X$4</f>
        <v>16.9977699817551</v>
      </c>
      <c r="Z47" s="134" t="n">
        <f aca="false">X47</f>
        <v>16.9977699817551</v>
      </c>
      <c r="AB47" s="134" t="n">
        <f aca="false">I47</f>
        <v>26.2349858256584</v>
      </c>
      <c r="AC47" s="134" t="n">
        <f aca="false">(AB47+$AC$4)</f>
        <v>29.2349858256584</v>
      </c>
      <c r="AD47" s="134" t="n">
        <f aca="false">AB47+$AD$4</f>
        <v>45.2349858256584</v>
      </c>
      <c r="AE47" s="134" t="n">
        <f aca="false">(AB47+$AE$4)</f>
        <v>37.2349858256584</v>
      </c>
      <c r="AF47" s="134" t="n">
        <f aca="false">(AB47*22.04*$AF$3+$AF$4)/22.04</f>
        <v>35.8754508733609</v>
      </c>
      <c r="AG47" s="134" t="n">
        <f aca="false">AB47*$AG$4</f>
        <v>41.9759773210534</v>
      </c>
      <c r="AH47" s="134"/>
      <c r="AI47" s="134" t="n">
        <f aca="false">AF47+AH47</f>
        <v>35.8754508733609</v>
      </c>
      <c r="AK47" s="134" t="n">
        <f aca="false">I47</f>
        <v>26.2349858256584</v>
      </c>
      <c r="AO47" s="134" t="n">
        <f aca="false">(AK47*22.04*$AO$3+$AO$4)/22.04</f>
        <v>40.7737436367191</v>
      </c>
      <c r="AQ47" s="134" t="n">
        <v>0</v>
      </c>
      <c r="AR47" s="134" t="n">
        <f aca="false">AO47+AQ47</f>
        <v>40.7737436367191</v>
      </c>
      <c r="AT47" s="134" t="n">
        <f aca="false">I47</f>
        <v>26.2349858256584</v>
      </c>
      <c r="AX47" s="134" t="n">
        <f aca="false">(AT47*22.04*$AX$3+$AX$4)/22.04</f>
        <v>37.7830482570343</v>
      </c>
      <c r="BA47" s="134" t="n">
        <f aca="false">AX47+AZ47</f>
        <v>37.7830482570343</v>
      </c>
      <c r="BC47" s="134" t="n">
        <f aca="false">I47</f>
        <v>26.2349858256584</v>
      </c>
      <c r="BK47" s="134" t="n">
        <f aca="false">I47</f>
        <v>26.2349858256584</v>
      </c>
      <c r="BL47" s="134" t="n">
        <f aca="false">BK47+$BL$4</f>
        <v>24.7349858256584</v>
      </c>
      <c r="BM47" s="134" t="n">
        <f aca="false">BK47+$BM$4</f>
        <v>44.2349858256584</v>
      </c>
      <c r="BN47" s="134" t="n">
        <f aca="false">BK47+$BN$4</f>
        <v>34.9049858256584</v>
      </c>
      <c r="BO47" s="134" t="n">
        <f aca="false">BK47*$BO$3+$BO$4</f>
        <v>34.8513409248788</v>
      </c>
      <c r="BP47" s="134" t="n">
        <f aca="false">BK47*$BP$4</f>
        <v>38.3030793054613</v>
      </c>
      <c r="BR47" s="134" t="n">
        <f aca="false">BO47+BQ47</f>
        <v>34.8513409248788</v>
      </c>
    </row>
    <row r="48" customFormat="false" ht="12" hidden="false" customHeight="false" outlineLevel="0" collapsed="false">
      <c r="A48" s="166" t="n">
        <f aca="false">CurveCreator!A51</f>
        <v>38261</v>
      </c>
      <c r="B48" s="134" t="n">
        <f aca="false">CurveCreator!BU51/2.97/100*2204</f>
        <v>294.971798158302</v>
      </c>
      <c r="C48" s="134" t="n">
        <f aca="false">B48/22.04+$C$4</f>
        <v>18.7334754155309</v>
      </c>
      <c r="D48" s="134" t="n">
        <f aca="false">B48/22.04+$D$4</f>
        <v>36.3834754155309</v>
      </c>
      <c r="E48" s="134" t="n">
        <f aca="false">B48/22.04+$E$4</f>
        <v>25.3834754155309</v>
      </c>
      <c r="F48" s="134" t="n">
        <f aca="false">(B48*$F$3+$F$4)/22.04</f>
        <v>26.9661403099626</v>
      </c>
      <c r="G48" s="134" t="n">
        <f aca="false">B48*$G$4/22.04</f>
        <v>26.7669508310619</v>
      </c>
      <c r="H48" s="134"/>
      <c r="I48" s="134" t="n">
        <f aca="false">F48</f>
        <v>26.9661403099626</v>
      </c>
      <c r="K48" s="134" t="n">
        <f aca="false">B48</f>
        <v>294.971798158302</v>
      </c>
      <c r="O48" s="134" t="n">
        <f aca="false">K48*$O$3+$O$4</f>
        <v>454.83199219141</v>
      </c>
      <c r="Q48" s="0" t="n">
        <v>1</v>
      </c>
      <c r="R48" s="134" t="n">
        <f aca="false">O48/22.04+Q48</f>
        <v>21.6366602627682</v>
      </c>
      <c r="T48" s="134" t="n">
        <f aca="false">I48</f>
        <v>26.9661403099626</v>
      </c>
      <c r="X48" s="134" t="n">
        <f aca="false">T48*$X$3+$X$4</f>
        <v>17.4317832836381</v>
      </c>
      <c r="Z48" s="134" t="n">
        <f aca="false">X48</f>
        <v>17.4317832836381</v>
      </c>
      <c r="AB48" s="134" t="n">
        <f aca="false">I48</f>
        <v>26.9661403099626</v>
      </c>
      <c r="AC48" s="134" t="n">
        <f aca="false">(AB48+$AC$4)</f>
        <v>29.9661403099626</v>
      </c>
      <c r="AD48" s="134" t="n">
        <f aca="false">AB48+$AD$4</f>
        <v>45.9661403099626</v>
      </c>
      <c r="AE48" s="134" t="n">
        <f aca="false">(AB48+$AE$4)</f>
        <v>37.9661403099626</v>
      </c>
      <c r="AF48" s="134" t="n">
        <f aca="false">(AB48*22.04*$AF$3+$AF$4)/22.04</f>
        <v>36.3825065082259</v>
      </c>
      <c r="AG48" s="134" t="n">
        <f aca="false">AB48*$AG$4</f>
        <v>43.1458244959402</v>
      </c>
      <c r="AH48" s="134"/>
      <c r="AI48" s="134" t="n">
        <f aca="false">AF48+AH48</f>
        <v>36.3825065082259</v>
      </c>
      <c r="AK48" s="134" t="n">
        <f aca="false">I48</f>
        <v>26.9661403099626</v>
      </c>
      <c r="AO48" s="134" t="n">
        <f aca="false">(AK48*22.04*$AO$3+$AO$4)/22.04</f>
        <v>41.3701463495661</v>
      </c>
      <c r="AQ48" s="134" t="n">
        <v>0</v>
      </c>
      <c r="AR48" s="134" t="n">
        <f aca="false">AO48+AQ48</f>
        <v>41.3701463495661</v>
      </c>
      <c r="AT48" s="134" t="n">
        <f aca="false">I48</f>
        <v>26.9661403099626</v>
      </c>
      <c r="AX48" s="134" t="n">
        <f aca="false">(AT48*22.04*$AX$3+$AX$4)/22.04</f>
        <v>38.3363128553074</v>
      </c>
      <c r="BA48" s="134" t="n">
        <f aca="false">AX48+AZ48</f>
        <v>38.3363128553074</v>
      </c>
      <c r="BC48" s="134" t="n">
        <f aca="false">I48</f>
        <v>26.9661403099626</v>
      </c>
      <c r="BK48" s="134" t="n">
        <f aca="false">I48</f>
        <v>26.9661403099626</v>
      </c>
      <c r="BL48" s="134" t="n">
        <f aca="false">BK48+$BL$4</f>
        <v>25.4661403099626</v>
      </c>
      <c r="BM48" s="134" t="n">
        <f aca="false">BK48+$BM$4</f>
        <v>44.9661403099626</v>
      </c>
      <c r="BN48" s="134" t="n">
        <f aca="false">BK48+$BN$4</f>
        <v>35.6361403099626</v>
      </c>
      <c r="BO48" s="134" t="n">
        <f aca="false">BK48*$BO$3+$BO$4</f>
        <v>35.5773773277929</v>
      </c>
      <c r="BP48" s="134" t="n">
        <f aca="false">BK48*$BP$4</f>
        <v>39.3705648525454</v>
      </c>
      <c r="BR48" s="134" t="n">
        <f aca="false">BO48+BQ48</f>
        <v>35.5773773277929</v>
      </c>
    </row>
    <row r="49" customFormat="false" ht="12" hidden="false" customHeight="false" outlineLevel="0" collapsed="false">
      <c r="A49" s="166" t="n">
        <f aca="false">CurveCreator!A52</f>
        <v>38292</v>
      </c>
      <c r="B49" s="134" t="n">
        <f aca="false">CurveCreator!BU52/2.97/100*2204</f>
        <v>295.026858477233</v>
      </c>
      <c r="C49" s="134" t="n">
        <f aca="false">B49/22.04+$C$4</f>
        <v>18.7359736151195</v>
      </c>
      <c r="D49" s="134" t="n">
        <f aca="false">B49/22.04+$D$4</f>
        <v>36.3859736151195</v>
      </c>
      <c r="E49" s="134" t="n">
        <f aca="false">B49/22.04+$E$4</f>
        <v>25.3859736151194</v>
      </c>
      <c r="F49" s="134" t="n">
        <f aca="false">(B49*$F$3+$F$4)/22.04</f>
        <v>26.9693529946335</v>
      </c>
      <c r="G49" s="134" t="n">
        <f aca="false">B49*$G$4/22.04</f>
        <v>26.7719472302389</v>
      </c>
      <c r="H49" s="134"/>
      <c r="I49" s="134" t="n">
        <f aca="false">F49</f>
        <v>26.9693529946335</v>
      </c>
      <c r="K49" s="134" t="n">
        <f aca="false">B49</f>
        <v>295.026858477233</v>
      </c>
      <c r="O49" s="134" t="n">
        <f aca="false">K49*$O$3+$O$4</f>
        <v>454.91595917778</v>
      </c>
      <c r="Q49" s="0" t="n">
        <v>1</v>
      </c>
      <c r="R49" s="134" t="n">
        <f aca="false">O49/22.04+Q49</f>
        <v>21.6404700171406</v>
      </c>
      <c r="T49" s="134" t="n">
        <f aca="false">I49</f>
        <v>26.9693529946335</v>
      </c>
      <c r="X49" s="134" t="n">
        <f aca="false">T49*$X$3+$X$4</f>
        <v>17.4336903332587</v>
      </c>
      <c r="Z49" s="134" t="n">
        <f aca="false">X49</f>
        <v>17.4336903332587</v>
      </c>
      <c r="AB49" s="134" t="n">
        <f aca="false">I49</f>
        <v>26.9693529946335</v>
      </c>
      <c r="AC49" s="134" t="n">
        <f aca="false">(AB49+$AC$4)</f>
        <v>29.9693529946335</v>
      </c>
      <c r="AD49" s="134" t="n">
        <f aca="false">AB49+$AD$4</f>
        <v>45.9693529946335</v>
      </c>
      <c r="AE49" s="134" t="n">
        <f aca="false">(AB49+$AE$4)</f>
        <v>37.9693529946335</v>
      </c>
      <c r="AF49" s="134" t="n">
        <f aca="false">(AB49*22.04*$AF$3+$AF$4)/22.04</f>
        <v>36.3847345050451</v>
      </c>
      <c r="AG49" s="134" t="n">
        <f aca="false">AB49*$AG$4</f>
        <v>43.1509647914135</v>
      </c>
      <c r="AH49" s="134"/>
      <c r="AI49" s="134" t="n">
        <f aca="false">AF49+AH49</f>
        <v>36.3847345050451</v>
      </c>
      <c r="AK49" s="134" t="n">
        <f aca="false">I49</f>
        <v>26.9693529946335</v>
      </c>
      <c r="AO49" s="134" t="n">
        <f aca="false">(AK49*22.04*$AO$3+$AO$4)/22.04</f>
        <v>41.3727669364521</v>
      </c>
      <c r="AQ49" s="134" t="n">
        <v>0</v>
      </c>
      <c r="AR49" s="134" t="n">
        <f aca="false">AO49+AQ49</f>
        <v>41.3727669364521</v>
      </c>
      <c r="AT49" s="134" t="n">
        <f aca="false">I49</f>
        <v>26.9693529946335</v>
      </c>
      <c r="AX49" s="134" t="n">
        <f aca="false">(AT49*22.04*$AX$3+$AX$4)/22.04</f>
        <v>38.3387438937978</v>
      </c>
      <c r="BA49" s="134" t="n">
        <f aca="false">AX49+AZ49</f>
        <v>38.3387438937978</v>
      </c>
      <c r="BC49" s="134" t="n">
        <f aca="false">I49</f>
        <v>26.9693529946335</v>
      </c>
      <c r="BK49" s="134" t="n">
        <f aca="false">I49</f>
        <v>26.9693529946335</v>
      </c>
      <c r="BL49" s="134" t="n">
        <f aca="false">BK49+$BL$4</f>
        <v>25.4693529946335</v>
      </c>
      <c r="BM49" s="134" t="n">
        <f aca="false">BK49+$BM$4</f>
        <v>44.9693529946335</v>
      </c>
      <c r="BN49" s="134" t="n">
        <f aca="false">BK49+$BN$4</f>
        <v>35.6393529946335</v>
      </c>
      <c r="BO49" s="134" t="n">
        <f aca="false">BK49*$BO$3+$BO$4</f>
        <v>35.580567523671</v>
      </c>
      <c r="BP49" s="134" t="n">
        <f aca="false">BK49*$BP$4</f>
        <v>39.3752553721648</v>
      </c>
      <c r="BR49" s="134" t="n">
        <f aca="false">BO49+BQ49</f>
        <v>35.580567523671</v>
      </c>
    </row>
    <row r="50" customFormat="false" ht="12" hidden="false" customHeight="false" outlineLevel="0" collapsed="false">
      <c r="A50" s="166" t="n">
        <f aca="false">CurveCreator!A53</f>
        <v>38322</v>
      </c>
      <c r="B50" s="134" t="n">
        <f aca="false">CurveCreator!BU53/2.97/100*2204</f>
        <v>295.098252052059</v>
      </c>
      <c r="C50" s="134" t="n">
        <f aca="false">B50/22.04+$C$4</f>
        <v>18.7392128880245</v>
      </c>
      <c r="D50" s="134" t="n">
        <f aca="false">B50/22.04+$D$4</f>
        <v>36.3892128880245</v>
      </c>
      <c r="E50" s="134" t="n">
        <f aca="false">B50/22.04+$E$4</f>
        <v>25.3892128880245</v>
      </c>
      <c r="F50" s="134" t="n">
        <f aca="false">(B50*$F$3+$F$4)/22.04</f>
        <v>26.9735186995893</v>
      </c>
      <c r="G50" s="134" t="n">
        <f aca="false">B50*$G$4/22.04</f>
        <v>26.7784257760489</v>
      </c>
      <c r="H50" s="134"/>
      <c r="I50" s="134" t="n">
        <f aca="false">F50</f>
        <v>26.9735186995893</v>
      </c>
      <c r="K50" s="134" t="n">
        <f aca="false">B50</f>
        <v>295.098252052059</v>
      </c>
      <c r="O50" s="134" t="n">
        <f aca="false">K50*$O$3+$O$4</f>
        <v>455.02483437939</v>
      </c>
      <c r="Q50" s="0" t="n">
        <v>1</v>
      </c>
      <c r="R50" s="134" t="n">
        <f aca="false">O50/22.04+Q50</f>
        <v>21.6454099083208</v>
      </c>
      <c r="T50" s="134" t="n">
        <f aca="false">I50</f>
        <v>26.9735186995893</v>
      </c>
      <c r="X50" s="134" t="n">
        <f aca="false">T50*$X$3+$X$4</f>
        <v>17.4361630957205</v>
      </c>
      <c r="Z50" s="134" t="n">
        <f aca="false">X50</f>
        <v>17.4361630957205</v>
      </c>
      <c r="AB50" s="134" t="n">
        <f aca="false">I50</f>
        <v>26.9735186995893</v>
      </c>
      <c r="AC50" s="134" t="n">
        <f aca="false">(AB50+$AC$4)</f>
        <v>29.9735186995893</v>
      </c>
      <c r="AD50" s="134" t="n">
        <f aca="false">AB50+$AD$4</f>
        <v>45.9735186995893</v>
      </c>
      <c r="AE50" s="134" t="n">
        <f aca="false">(AB50+$AE$4)</f>
        <v>37.9735186995893</v>
      </c>
      <c r="AF50" s="134" t="n">
        <f aca="false">(AB50*22.04*$AF$3+$AF$4)/22.04</f>
        <v>36.387623421432</v>
      </c>
      <c r="AG50" s="134" t="n">
        <f aca="false">AB50*$AG$4</f>
        <v>43.1576299193429</v>
      </c>
      <c r="AH50" s="134"/>
      <c r="AI50" s="134" t="n">
        <f aca="false">AF50+AH50</f>
        <v>36.387623421432</v>
      </c>
      <c r="AK50" s="134" t="n">
        <f aca="false">I50</f>
        <v>26.9735186995893</v>
      </c>
      <c r="AO50" s="134" t="n">
        <f aca="false">(AK50*22.04*$AO$3+$AO$4)/22.04</f>
        <v>41.3761649019846</v>
      </c>
      <c r="AQ50" s="134" t="n">
        <v>0</v>
      </c>
      <c r="AR50" s="134" t="n">
        <f aca="false">AO50+AQ50</f>
        <v>41.3761649019846</v>
      </c>
      <c r="AT50" s="134" t="n">
        <f aca="false">I50</f>
        <v>26.9735186995893</v>
      </c>
      <c r="AX50" s="134" t="n">
        <f aca="false">(AT50*22.04*$AX$3+$AX$4)/22.04</f>
        <v>38.3418960827378</v>
      </c>
      <c r="BA50" s="134" t="n">
        <f aca="false">AX50+AZ50</f>
        <v>38.3418960827378</v>
      </c>
      <c r="BC50" s="134" t="n">
        <f aca="false">I50</f>
        <v>26.9735186995893</v>
      </c>
      <c r="BK50" s="134" t="n">
        <f aca="false">I50</f>
        <v>26.9735186995893</v>
      </c>
      <c r="BL50" s="134" t="n">
        <f aca="false">BK50+$BL$4</f>
        <v>25.4735186995893</v>
      </c>
      <c r="BM50" s="134" t="n">
        <f aca="false">BK50+$BM$4</f>
        <v>44.9735186995893</v>
      </c>
      <c r="BN50" s="134" t="n">
        <f aca="false">BK50+$BN$4</f>
        <v>35.6435186995893</v>
      </c>
      <c r="BO50" s="134" t="n">
        <f aca="false">BK50*$BO$3+$BO$4</f>
        <v>35.5847040686922</v>
      </c>
      <c r="BP50" s="134" t="n">
        <f aca="false">BK50*$BP$4</f>
        <v>39.3813373014004</v>
      </c>
      <c r="BR50" s="134" t="n">
        <f aca="false">BO50+BQ50</f>
        <v>35.5847040686922</v>
      </c>
    </row>
    <row r="51" customFormat="false" ht="12" hidden="false" customHeight="false" outlineLevel="0" collapsed="false">
      <c r="A51" s="166" t="n">
        <f aca="false">CurveCreator!A54</f>
        <v>38353</v>
      </c>
      <c r="B51" s="134" t="n">
        <f aca="false">CurveCreator!BU54/2.97/100*2204</f>
        <v>282.520945156057</v>
      </c>
      <c r="C51" s="134" t="n">
        <f aca="false">B51/22.04+$C$4</f>
        <v>18.1685546804019</v>
      </c>
      <c r="D51" s="134" t="n">
        <f aca="false">B51/22.04+$D$4</f>
        <v>35.8185546804019</v>
      </c>
      <c r="E51" s="134" t="n">
        <f aca="false">B51/22.04+$E$4</f>
        <v>24.8185546804019</v>
      </c>
      <c r="F51" s="134" t="n">
        <f aca="false">(B51*$F$3+$F$4)/22.04</f>
        <v>26.2396522445867</v>
      </c>
      <c r="G51" s="134" t="n">
        <f aca="false">B51*$G$4/22.04</f>
        <v>25.6371093608038</v>
      </c>
      <c r="H51" s="134"/>
      <c r="I51" s="134" t="n">
        <f aca="false">F51</f>
        <v>26.2396522445867</v>
      </c>
      <c r="K51" s="134" t="n">
        <f aca="false">B51</f>
        <v>282.520945156057</v>
      </c>
      <c r="O51" s="134" t="n">
        <f aca="false">K51*$O$3+$O$4</f>
        <v>435.844441362987</v>
      </c>
      <c r="Q51" s="0" t="n">
        <v>1</v>
      </c>
      <c r="R51" s="134" t="n">
        <f aca="false">O51/22.04+Q51</f>
        <v>20.7751561416963</v>
      </c>
      <c r="T51" s="134" t="n">
        <f aca="false">I51</f>
        <v>26.2396522445867</v>
      </c>
      <c r="X51" s="134" t="n">
        <f aca="false">T51*$X$3+$X$4</f>
        <v>17.0005399680309</v>
      </c>
      <c r="Z51" s="134" t="n">
        <f aca="false">X51</f>
        <v>17.0005399680309</v>
      </c>
      <c r="AB51" s="134" t="n">
        <f aca="false">I51</f>
        <v>26.2396522445867</v>
      </c>
      <c r="AC51" s="134" t="n">
        <f aca="false">(AB51+$AC$4)</f>
        <v>29.2396522445867</v>
      </c>
      <c r="AD51" s="134" t="n">
        <f aca="false">AB51+$AD$4</f>
        <v>45.2396522445867</v>
      </c>
      <c r="AE51" s="134" t="n">
        <f aca="false">(AB51+$AE$4)</f>
        <v>37.2396522445867</v>
      </c>
      <c r="AF51" s="134" t="n">
        <f aca="false">(AB51*22.04*$AF$3+$AF$4)/22.04</f>
        <v>35.8786870348876</v>
      </c>
      <c r="AG51" s="134" t="n">
        <f aca="false">AB51*$AG$4</f>
        <v>41.9834435913387</v>
      </c>
      <c r="AH51" s="134"/>
      <c r="AI51" s="134" t="n">
        <f aca="false">AF51+AH51</f>
        <v>35.8786870348876</v>
      </c>
      <c r="AK51" s="134" t="n">
        <f aca="false">I51</f>
        <v>26.2396522445867</v>
      </c>
      <c r="AO51" s="134" t="n">
        <f aca="false">(AK51*22.04*$AO$3+$AO$4)/22.04</f>
        <v>40.7775500346389</v>
      </c>
      <c r="AQ51" s="134" t="n">
        <v>0</v>
      </c>
      <c r="AR51" s="134" t="n">
        <f aca="false">AO51+AQ51</f>
        <v>40.7775500346389</v>
      </c>
      <c r="AT51" s="134" t="n">
        <f aca="false">I51</f>
        <v>26.2396522445867</v>
      </c>
      <c r="AX51" s="134" t="n">
        <f aca="false">(AT51*22.04*$AX$3+$AX$4)/22.04</f>
        <v>37.7865793362373</v>
      </c>
      <c r="BA51" s="134" t="n">
        <f aca="false">AX51+AZ51</f>
        <v>37.7865793362373</v>
      </c>
      <c r="BC51" s="134" t="n">
        <f aca="false">I51</f>
        <v>26.2396522445867</v>
      </c>
      <c r="BK51" s="134" t="n">
        <f aca="false">I51</f>
        <v>26.2396522445867</v>
      </c>
      <c r="BL51" s="134" t="n">
        <f aca="false">BK51+$BL$4</f>
        <v>24.7396522445867</v>
      </c>
      <c r="BM51" s="134" t="n">
        <f aca="false">BK51+$BM$4</f>
        <v>44.2396522445867</v>
      </c>
      <c r="BN51" s="134" t="n">
        <f aca="false">BK51+$BN$4</f>
        <v>34.9096522445867</v>
      </c>
      <c r="BO51" s="134" t="n">
        <f aca="false">BK51*$BO$3+$BO$4</f>
        <v>34.8559746788745</v>
      </c>
      <c r="BP51" s="134" t="n">
        <f aca="false">BK51*$BP$4</f>
        <v>38.3098922770965</v>
      </c>
      <c r="BR51" s="134" t="n">
        <f aca="false">BO51+BQ51</f>
        <v>34.8559746788745</v>
      </c>
    </row>
    <row r="52" customFormat="false" ht="12" hidden="false" customHeight="false" outlineLevel="0" collapsed="false">
      <c r="A52" s="166" t="n">
        <f aca="false">CurveCreator!A55</f>
        <v>38384</v>
      </c>
      <c r="B52" s="134" t="n">
        <f aca="false">CurveCreator!BU55/2.97/100*2204</f>
        <v>282.610926436187</v>
      </c>
      <c r="C52" s="134" t="n">
        <f aca="false">B52/22.04+$C$4</f>
        <v>18.1726373156165</v>
      </c>
      <c r="D52" s="134" t="n">
        <f aca="false">B52/22.04+$D$4</f>
        <v>35.8226373156165</v>
      </c>
      <c r="E52" s="134" t="n">
        <f aca="false">B52/22.04+$E$4</f>
        <v>24.8226373156165</v>
      </c>
      <c r="F52" s="134" t="n">
        <f aca="false">(B52*$F$3+$F$4)/22.04</f>
        <v>26.2449025134726</v>
      </c>
      <c r="G52" s="134" t="n">
        <f aca="false">B52*$G$4/22.04</f>
        <v>25.645274631233</v>
      </c>
      <c r="H52" s="134"/>
      <c r="I52" s="134" t="n">
        <f aca="false">F52</f>
        <v>26.2449025134726</v>
      </c>
      <c r="K52" s="134" t="n">
        <f aca="false">B52</f>
        <v>282.610926436187</v>
      </c>
      <c r="O52" s="134" t="n">
        <f aca="false">K52*$O$3+$O$4</f>
        <v>435.981662815186</v>
      </c>
      <c r="Q52" s="0" t="n">
        <v>1</v>
      </c>
      <c r="R52" s="134" t="n">
        <f aca="false">O52/22.04+Q52</f>
        <v>20.7813821603986</v>
      </c>
      <c r="T52" s="134" t="n">
        <f aca="false">I52</f>
        <v>26.2449025134726</v>
      </c>
      <c r="X52" s="134" t="n">
        <f aca="false">T52*$X$3+$X$4</f>
        <v>17.0036565276416</v>
      </c>
      <c r="Z52" s="134" t="n">
        <f aca="false">X52</f>
        <v>17.0036565276416</v>
      </c>
      <c r="AB52" s="134" t="n">
        <f aca="false">I52</f>
        <v>26.2449025134726</v>
      </c>
      <c r="AC52" s="134" t="n">
        <f aca="false">(AB52+$AC$4)</f>
        <v>29.2449025134726</v>
      </c>
      <c r="AD52" s="134" t="n">
        <f aca="false">AB52+$AD$4</f>
        <v>45.2449025134726</v>
      </c>
      <c r="AE52" s="134" t="n">
        <f aca="false">(AB52+$AE$4)</f>
        <v>37.2449025134726</v>
      </c>
      <c r="AF52" s="134" t="n">
        <f aca="false">(AB52*22.04*$AF$3+$AF$4)/22.04</f>
        <v>35.8823280963601</v>
      </c>
      <c r="AG52" s="134" t="n">
        <f aca="false">AB52*$AG$4</f>
        <v>41.9918440215562</v>
      </c>
      <c r="AH52" s="134"/>
      <c r="AI52" s="134" t="n">
        <f aca="false">AF52+AH52</f>
        <v>35.8823280963601</v>
      </c>
      <c r="AK52" s="134" t="n">
        <f aca="false">I52</f>
        <v>26.2449025134726</v>
      </c>
      <c r="AO52" s="134" t="n">
        <f aca="false">(AK52*22.04*$AO$3+$AO$4)/22.04</f>
        <v>40.7818326789692</v>
      </c>
      <c r="AQ52" s="134" t="n">
        <v>0</v>
      </c>
      <c r="AR52" s="134" t="n">
        <f aca="false">AO52+AQ52</f>
        <v>40.7818326789692</v>
      </c>
      <c r="AT52" s="134" t="n">
        <f aca="false">I52</f>
        <v>26.2449025134726</v>
      </c>
      <c r="AX52" s="134" t="n">
        <f aca="false">(AT52*22.04*$AX$3+$AX$4)/22.04</f>
        <v>37.7905522147034</v>
      </c>
      <c r="BA52" s="134" t="n">
        <f aca="false">AX52+AZ52</f>
        <v>37.7905522147034</v>
      </c>
      <c r="BC52" s="134" t="n">
        <f aca="false">I52</f>
        <v>26.2449025134726</v>
      </c>
      <c r="BK52" s="134" t="n">
        <f aca="false">I52</f>
        <v>26.2449025134726</v>
      </c>
      <c r="BL52" s="134" t="n">
        <f aca="false">BK52+$BL$4</f>
        <v>24.7449025134726</v>
      </c>
      <c r="BM52" s="134" t="n">
        <f aca="false">BK52+$BM$4</f>
        <v>44.2449025134726</v>
      </c>
      <c r="BN52" s="134" t="n">
        <f aca="false">BK52+$BN$4</f>
        <v>34.9149025134726</v>
      </c>
      <c r="BO52" s="134" t="n">
        <f aca="false">BK52*$BO$3+$BO$4</f>
        <v>34.8611881958783</v>
      </c>
      <c r="BP52" s="134" t="n">
        <f aca="false">BK52*$BP$4</f>
        <v>38.31755766967</v>
      </c>
      <c r="BR52" s="134" t="n">
        <f aca="false">BO52+BQ52</f>
        <v>34.8611881958783</v>
      </c>
    </row>
    <row r="53" customFormat="false" ht="12" hidden="false" customHeight="false" outlineLevel="0" collapsed="false">
      <c r="A53" s="166" t="n">
        <f aca="false">CurveCreator!A56</f>
        <v>38412</v>
      </c>
      <c r="B53" s="134" t="n">
        <f aca="false">CurveCreator!BU56/2.97/100*2204</f>
        <v>282.679145378177</v>
      </c>
      <c r="C53" s="134" t="n">
        <f aca="false">B53/22.04+$C$4</f>
        <v>18.1757325489191</v>
      </c>
      <c r="D53" s="134" t="n">
        <f aca="false">B53/22.04+$D$4</f>
        <v>35.8257325489191</v>
      </c>
      <c r="E53" s="134" t="n">
        <f aca="false">B53/22.04+$E$4</f>
        <v>24.8257325489191</v>
      </c>
      <c r="F53" s="134" t="n">
        <f aca="false">(B53*$F$3+$F$4)/22.04</f>
        <v>26.2488829834998</v>
      </c>
      <c r="G53" s="134" t="n">
        <f aca="false">B53*$G$4/22.04</f>
        <v>25.6514650978382</v>
      </c>
      <c r="H53" s="134"/>
      <c r="I53" s="134" t="n">
        <f aca="false">F53</f>
        <v>26.2488829834998</v>
      </c>
      <c r="K53" s="134" t="n">
        <f aca="false">B53</f>
        <v>282.679145378177</v>
      </c>
      <c r="O53" s="134" t="n">
        <f aca="false">K53*$O$3+$O$4</f>
        <v>436.08569670172</v>
      </c>
      <c r="Q53" s="0" t="n">
        <v>1</v>
      </c>
      <c r="R53" s="134" t="n">
        <f aca="false">O53/22.04+Q53</f>
        <v>20.7861023911851</v>
      </c>
      <c r="T53" s="134" t="n">
        <f aca="false">I53</f>
        <v>26.2488829834998</v>
      </c>
      <c r="X53" s="134" t="n">
        <f aca="false">T53*$X$3+$X$4</f>
        <v>17.0060193346498</v>
      </c>
      <c r="Z53" s="134" t="n">
        <f aca="false">X53</f>
        <v>17.0060193346498</v>
      </c>
      <c r="AB53" s="134" t="n">
        <f aca="false">I53</f>
        <v>26.2488829834998</v>
      </c>
      <c r="AC53" s="134" t="n">
        <f aca="false">(AB53+$AC$4)</f>
        <v>29.2488829834998</v>
      </c>
      <c r="AD53" s="134" t="n">
        <f aca="false">AB53+$AD$4</f>
        <v>45.2488829834998</v>
      </c>
      <c r="AE53" s="134" t="n">
        <f aca="false">(AB53+$AE$4)</f>
        <v>37.2488829834998</v>
      </c>
      <c r="AF53" s="134" t="n">
        <f aca="false">(AB53*22.04*$AF$3+$AF$4)/22.04</f>
        <v>35.8850885523239</v>
      </c>
      <c r="AG53" s="134" t="n">
        <f aca="false">AB53*$AG$4</f>
        <v>41.9982127735997</v>
      </c>
      <c r="AH53" s="134"/>
      <c r="AI53" s="134" t="n">
        <f aca="false">AF53+AH53</f>
        <v>35.8850885523239</v>
      </c>
      <c r="AK53" s="134" t="n">
        <f aca="false">I53</f>
        <v>26.2488829834998</v>
      </c>
      <c r="AO53" s="134" t="n">
        <f aca="false">(AK53*22.04*$AO$3+$AO$4)/22.04</f>
        <v>40.7850795483704</v>
      </c>
      <c r="AQ53" s="134" t="n">
        <v>0</v>
      </c>
      <c r="AR53" s="134" t="n">
        <f aca="false">AO53+AQ53</f>
        <v>40.7850795483704</v>
      </c>
      <c r="AT53" s="134" t="n">
        <f aca="false">I53</f>
        <v>26.2488829834998</v>
      </c>
      <c r="AX53" s="134" t="n">
        <f aca="false">(AT53*22.04*$AX$3+$AX$4)/22.04</f>
        <v>37.7935642363729</v>
      </c>
      <c r="BA53" s="134" t="n">
        <f aca="false">AX53+AZ53</f>
        <v>37.7935642363729</v>
      </c>
      <c r="BC53" s="134" t="n">
        <f aca="false">I53</f>
        <v>26.2488829834998</v>
      </c>
      <c r="BK53" s="134" t="n">
        <f aca="false">I53</f>
        <v>26.2488829834998</v>
      </c>
      <c r="BL53" s="134" t="n">
        <f aca="false">BK53+$BL$4</f>
        <v>24.7488829834998</v>
      </c>
      <c r="BM53" s="134" t="n">
        <f aca="false">BK53+$BM$4</f>
        <v>44.2488829834998</v>
      </c>
      <c r="BN53" s="134" t="n">
        <f aca="false">BK53+$BN$4</f>
        <v>34.9188829834998</v>
      </c>
      <c r="BO53" s="134" t="n">
        <f aca="false">BK53*$BO$3+$BO$4</f>
        <v>34.8651408026153</v>
      </c>
      <c r="BP53" s="134" t="n">
        <f aca="false">BK53*$BP$4</f>
        <v>38.3233691559097</v>
      </c>
      <c r="BR53" s="134" t="n">
        <f aca="false">BO53+BQ53</f>
        <v>34.8651408026153</v>
      </c>
    </row>
    <row r="54" customFormat="false" ht="12" hidden="false" customHeight="false" outlineLevel="0" collapsed="false">
      <c r="A54" s="166" t="n">
        <f aca="false">CurveCreator!A57</f>
        <v>38443</v>
      </c>
      <c r="B54" s="134" t="n">
        <f aca="false">CurveCreator!BU57/2.97/100*2204</f>
        <v>278.63703255625</v>
      </c>
      <c r="C54" s="134" t="n">
        <f aca="false">B54/22.04+$C$4</f>
        <v>17.9923336005558</v>
      </c>
      <c r="D54" s="134" t="n">
        <f aca="false">B54/22.04+$D$4</f>
        <v>35.6423336005558</v>
      </c>
      <c r="E54" s="134" t="n">
        <f aca="false">B54/22.04+$E$4</f>
        <v>24.6423336005558</v>
      </c>
      <c r="F54" s="134" t="n">
        <f aca="false">(B54*$F$3+$F$4)/22.04</f>
        <v>26.0130319359046</v>
      </c>
      <c r="G54" s="134" t="n">
        <f aca="false">B54*$G$4/22.04</f>
        <v>25.2846672011116</v>
      </c>
      <c r="H54" s="134"/>
      <c r="I54" s="134" t="n">
        <f aca="false">F54</f>
        <v>26.0130319359046</v>
      </c>
      <c r="K54" s="134" t="n">
        <f aca="false">B54</f>
        <v>278.63703255625</v>
      </c>
      <c r="O54" s="134" t="n">
        <f aca="false">K54*$O$3+$O$4</f>
        <v>429.921474648281</v>
      </c>
      <c r="Q54" s="0" t="n">
        <v>1</v>
      </c>
      <c r="R54" s="134" t="n">
        <f aca="false">O54/22.04+Q54</f>
        <v>20.5064189949311</v>
      </c>
      <c r="T54" s="134" t="n">
        <f aca="false">I54</f>
        <v>26.0130319359046</v>
      </c>
      <c r="X54" s="134" t="n">
        <f aca="false">T54*$X$3+$X$4</f>
        <v>16.8660181527973</v>
      </c>
      <c r="Z54" s="134" t="n">
        <f aca="false">X54</f>
        <v>16.8660181527973</v>
      </c>
      <c r="AB54" s="134" t="n">
        <f aca="false">I54</f>
        <v>26.0130319359046</v>
      </c>
      <c r="AC54" s="134" t="n">
        <f aca="false">(AB54+$AC$4)</f>
        <v>29.0130319359046</v>
      </c>
      <c r="AD54" s="134" t="n">
        <f aca="false">AB54+$AD$4</f>
        <v>45.0130319359046</v>
      </c>
      <c r="AE54" s="134" t="n">
        <f aca="false">(AB54+$AE$4)</f>
        <v>37.0130319359046</v>
      </c>
      <c r="AF54" s="134" t="n">
        <f aca="false">(AB54*22.04*$AF$3+$AF$4)/22.04</f>
        <v>35.7215258508166</v>
      </c>
      <c r="AG54" s="134" t="n">
        <f aca="false">AB54*$AG$4</f>
        <v>41.6208510974474</v>
      </c>
      <c r="AH54" s="134"/>
      <c r="AI54" s="134" t="n">
        <f aca="false">AF54+AH54</f>
        <v>35.7215258508166</v>
      </c>
      <c r="AK54" s="134" t="n">
        <f aca="false">I54</f>
        <v>26.0130319359046</v>
      </c>
      <c r="AO54" s="134" t="n">
        <f aca="false">(AK54*22.04*$AO$3+$AO$4)/22.04</f>
        <v>40.592695848847</v>
      </c>
      <c r="AQ54" s="134" t="n">
        <v>0</v>
      </c>
      <c r="AR54" s="134" t="n">
        <f aca="false">AO54+AQ54</f>
        <v>40.592695848847</v>
      </c>
      <c r="AT54" s="134" t="n">
        <f aca="false">I54</f>
        <v>26.0130319359046</v>
      </c>
      <c r="AX54" s="134" t="n">
        <f aca="false">(AT54*22.04*$AX$3+$AX$4)/22.04</f>
        <v>37.6150957486576</v>
      </c>
      <c r="BA54" s="134" t="n">
        <f aca="false">AX54+AZ54</f>
        <v>37.6150957486576</v>
      </c>
      <c r="BC54" s="134" t="n">
        <f aca="false">I54</f>
        <v>26.0130319359046</v>
      </c>
      <c r="BK54" s="134" t="n">
        <f aca="false">I54</f>
        <v>26.0130319359046</v>
      </c>
      <c r="BL54" s="134" t="n">
        <f aca="false">BK54+$BL$4</f>
        <v>24.5130319359046</v>
      </c>
      <c r="BM54" s="134" t="n">
        <f aca="false">BK54+$BM$4</f>
        <v>44.0130319359046</v>
      </c>
      <c r="BN54" s="134" t="n">
        <f aca="false">BK54+$BN$4</f>
        <v>34.6830319359046</v>
      </c>
      <c r="BO54" s="134" t="n">
        <f aca="false">BK54*$BO$3+$BO$4</f>
        <v>34.6309407123533</v>
      </c>
      <c r="BP54" s="134" t="n">
        <f aca="false">BK54*$BP$4</f>
        <v>37.9790266264207</v>
      </c>
      <c r="BR54" s="134" t="n">
        <f aca="false">BO54+BQ54</f>
        <v>34.6309407123533</v>
      </c>
    </row>
    <row r="55" customFormat="false" ht="12" hidden="false" customHeight="false" outlineLevel="0" collapsed="false">
      <c r="A55" s="166" t="n">
        <f aca="false">CurveCreator!A58</f>
        <v>38473</v>
      </c>
      <c r="B55" s="134" t="n">
        <f aca="false">CurveCreator!BU58/2.97/100*2204</f>
        <v>278.723839203543</v>
      </c>
      <c r="C55" s="134" t="n">
        <f aca="false">B55/22.04+$C$4</f>
        <v>17.996272196168</v>
      </c>
      <c r="D55" s="134" t="n">
        <f aca="false">B55/22.04+$D$4</f>
        <v>35.646272196168</v>
      </c>
      <c r="E55" s="134" t="n">
        <f aca="false">B55/22.04+$E$4</f>
        <v>24.646272196168</v>
      </c>
      <c r="F55" s="134" t="n">
        <f aca="false">(B55*$F$3+$F$4)/22.04</f>
        <v>26.0180969698619</v>
      </c>
      <c r="G55" s="134" t="n">
        <f aca="false">B55*$G$4/22.04</f>
        <v>25.2925443923361</v>
      </c>
      <c r="H55" s="134"/>
      <c r="I55" s="134" t="n">
        <f aca="false">F55</f>
        <v>26.0180969698619</v>
      </c>
      <c r="K55" s="134" t="n">
        <f aca="false">B55</f>
        <v>278.723839203543</v>
      </c>
      <c r="O55" s="134" t="n">
        <f aca="false">K55*$O$3+$O$4</f>
        <v>430.053854785404</v>
      </c>
      <c r="Q55" s="0" t="n">
        <v>1</v>
      </c>
      <c r="R55" s="134" t="n">
        <f aca="false">O55/22.04+Q55</f>
        <v>20.5124253532397</v>
      </c>
      <c r="T55" s="134" t="n">
        <f aca="false">I55</f>
        <v>26.0180969698619</v>
      </c>
      <c r="X55" s="134" t="n">
        <f aca="false">T55*$X$3+$X$4</f>
        <v>16.8690247569543</v>
      </c>
      <c r="Z55" s="134" t="n">
        <f aca="false">X55</f>
        <v>16.8690247569543</v>
      </c>
      <c r="AB55" s="134" t="n">
        <f aca="false">I55</f>
        <v>26.0180969698619</v>
      </c>
      <c r="AC55" s="134" t="n">
        <f aca="false">(AB55+$AC$4)</f>
        <v>29.0180969698619</v>
      </c>
      <c r="AD55" s="134" t="n">
        <f aca="false">AB55+$AD$4</f>
        <v>45.0180969698619</v>
      </c>
      <c r="AE55" s="134" t="n">
        <f aca="false">(AB55+$AE$4)</f>
        <v>37.0180969698619</v>
      </c>
      <c r="AF55" s="134" t="n">
        <f aca="false">(AB55*22.04*$AF$3+$AF$4)/22.04</f>
        <v>35.725038451866</v>
      </c>
      <c r="AG55" s="134" t="n">
        <f aca="false">AB55*$AG$4</f>
        <v>41.6289551517791</v>
      </c>
      <c r="AH55" s="134"/>
      <c r="AI55" s="134" t="n">
        <f aca="false">AF55+AH55</f>
        <v>35.725038451866</v>
      </c>
      <c r="AK55" s="134" t="n">
        <f aca="false">I55</f>
        <v>26.0180969698619</v>
      </c>
      <c r="AO55" s="134" t="n">
        <f aca="false">(AK55*22.04*$AO$3+$AO$4)/22.04</f>
        <v>40.596827397046</v>
      </c>
      <c r="AQ55" s="134" t="n">
        <v>0</v>
      </c>
      <c r="AR55" s="134" t="n">
        <f aca="false">AO55+AQ55</f>
        <v>40.596827397046</v>
      </c>
      <c r="AT55" s="134" t="n">
        <f aca="false">I55</f>
        <v>26.0180969698619</v>
      </c>
      <c r="AX55" s="134" t="n">
        <f aca="false">(AT55*22.04*$AX$3+$AX$4)/22.04</f>
        <v>37.6189284598531</v>
      </c>
      <c r="BA55" s="134" t="n">
        <f aca="false">AX55+AZ55</f>
        <v>37.6189284598531</v>
      </c>
      <c r="BC55" s="134" t="n">
        <f aca="false">I55</f>
        <v>26.0180969698619</v>
      </c>
      <c r="BK55" s="134" t="n">
        <f aca="false">I55</f>
        <v>26.0180969698619</v>
      </c>
      <c r="BL55" s="134" t="n">
        <f aca="false">BK55+$BL$4</f>
        <v>24.5180969698619</v>
      </c>
      <c r="BM55" s="134" t="n">
        <f aca="false">BK55+$BM$4</f>
        <v>44.0180969698619</v>
      </c>
      <c r="BN55" s="134" t="n">
        <f aca="false">BK55+$BN$4</f>
        <v>34.6880969698619</v>
      </c>
      <c r="BO55" s="134" t="n">
        <f aca="false">BK55*$BO$3+$BO$4</f>
        <v>34.6359702910729</v>
      </c>
      <c r="BP55" s="134" t="n">
        <f aca="false">BK55*$BP$4</f>
        <v>37.9864215759984</v>
      </c>
      <c r="BR55" s="134" t="n">
        <f aca="false">BO55+BQ55</f>
        <v>34.6359702910729</v>
      </c>
    </row>
    <row r="56" customFormat="false" ht="12" hidden="false" customHeight="false" outlineLevel="0" collapsed="false">
      <c r="A56" s="166" t="n">
        <f aca="false">CurveCreator!A59</f>
        <v>38504</v>
      </c>
      <c r="B56" s="134" t="n">
        <f aca="false">CurveCreator!BU59/2.97/100*2204</f>
        <v>278.800063741382</v>
      </c>
      <c r="C56" s="134" t="n">
        <f aca="false">B56/22.04+$C$4</f>
        <v>17.9997306597723</v>
      </c>
      <c r="D56" s="134" t="n">
        <f aca="false">B56/22.04+$D$4</f>
        <v>35.6497306597723</v>
      </c>
      <c r="E56" s="134" t="n">
        <f aca="false">B56/22.04+$E$4</f>
        <v>24.6497306597723</v>
      </c>
      <c r="F56" s="134" t="n">
        <f aca="false">(B56*$F$3+$F$4)/22.04</f>
        <v>26.0225445540571</v>
      </c>
      <c r="G56" s="134" t="n">
        <f aca="false">B56*$G$4/22.04</f>
        <v>25.2994613195447</v>
      </c>
      <c r="H56" s="134"/>
      <c r="I56" s="134" t="n">
        <f aca="false">F56</f>
        <v>26.0225445540571</v>
      </c>
      <c r="K56" s="134" t="n">
        <f aca="false">B56</f>
        <v>278.800063741382</v>
      </c>
      <c r="O56" s="134" t="n">
        <f aca="false">K56*$O$3+$O$4</f>
        <v>430.170097205608</v>
      </c>
      <c r="Q56" s="0" t="n">
        <v>1</v>
      </c>
      <c r="R56" s="134" t="n">
        <f aca="false">O56/22.04+Q56</f>
        <v>20.5176995102363</v>
      </c>
      <c r="T56" s="134" t="n">
        <f aca="false">I56</f>
        <v>26.0225445540571</v>
      </c>
      <c r="X56" s="134" t="n">
        <f aca="false">T56*$X$3+$X$4</f>
        <v>16.8716648429326</v>
      </c>
      <c r="Z56" s="134" t="n">
        <f aca="false">X56</f>
        <v>16.8716648429326</v>
      </c>
      <c r="AB56" s="134" t="n">
        <f aca="false">I56</f>
        <v>26.0225445540571</v>
      </c>
      <c r="AC56" s="134" t="n">
        <f aca="false">(AB56+$AC$4)</f>
        <v>29.0225445540571</v>
      </c>
      <c r="AD56" s="134" t="n">
        <f aca="false">AB56+$AD$4</f>
        <v>45.0225445540571</v>
      </c>
      <c r="AE56" s="134" t="n">
        <f aca="false">(AB56+$AE$4)</f>
        <v>37.0225445540571</v>
      </c>
      <c r="AF56" s="134" t="n">
        <f aca="false">(AB56*22.04*$AF$3+$AF$4)/22.04</f>
        <v>35.7281228515054</v>
      </c>
      <c r="AG56" s="134" t="n">
        <f aca="false">AB56*$AG$4</f>
        <v>41.6360712864913</v>
      </c>
      <c r="AH56" s="134"/>
      <c r="AI56" s="134" t="n">
        <f aca="false">AF56+AH56</f>
        <v>35.7281228515054</v>
      </c>
      <c r="AK56" s="134" t="n">
        <f aca="false">I56</f>
        <v>26.0225445540571</v>
      </c>
      <c r="AO56" s="134" t="n">
        <f aca="false">(AK56*22.04*$AO$3+$AO$4)/22.04</f>
        <v>40.6004552914739</v>
      </c>
      <c r="AQ56" s="134" t="n">
        <v>0</v>
      </c>
      <c r="AR56" s="134" t="n">
        <f aca="false">AO56+AQ56</f>
        <v>40.6004552914739</v>
      </c>
      <c r="AT56" s="134" t="n">
        <f aca="false">I56</f>
        <v>26.0225445540571</v>
      </c>
      <c r="AX56" s="134" t="n">
        <f aca="false">(AT56*22.04*$AX$3+$AX$4)/22.04</f>
        <v>37.6222939468136</v>
      </c>
      <c r="BA56" s="134" t="n">
        <f aca="false">AX56+AZ56</f>
        <v>37.6222939468136</v>
      </c>
      <c r="BC56" s="134" t="n">
        <f aca="false">I56</f>
        <v>26.0225445540571</v>
      </c>
      <c r="BK56" s="134" t="n">
        <f aca="false">I56</f>
        <v>26.0225445540571</v>
      </c>
      <c r="BL56" s="134" t="n">
        <f aca="false">BK56+$BL$4</f>
        <v>24.5225445540571</v>
      </c>
      <c r="BM56" s="134" t="n">
        <f aca="false">BK56+$BM$4</f>
        <v>44.0225445540571</v>
      </c>
      <c r="BN56" s="134" t="n">
        <f aca="false">BK56+$BN$4</f>
        <v>34.6925445540571</v>
      </c>
      <c r="BO56" s="134" t="n">
        <f aca="false">BK56*$BO$3+$BO$4</f>
        <v>34.6403867421787</v>
      </c>
      <c r="BP56" s="134" t="n">
        <f aca="false">BK56*$BP$4</f>
        <v>37.9929150489233</v>
      </c>
      <c r="BR56" s="134" t="n">
        <f aca="false">BO56+BQ56</f>
        <v>34.6403867421787</v>
      </c>
    </row>
    <row r="57" customFormat="false" ht="12" hidden="false" customHeight="false" outlineLevel="0" collapsed="false">
      <c r="A57" s="166" t="n">
        <f aca="false">CurveCreator!A60</f>
        <v>38534</v>
      </c>
      <c r="B57" s="134" t="n">
        <f aca="false">CurveCreator!BU60/2.97/100*2204</f>
        <v>283.207039505972</v>
      </c>
      <c r="C57" s="134" t="n">
        <f aca="false">B57/22.04+$C$4</f>
        <v>18.1996841881113</v>
      </c>
      <c r="D57" s="134" t="n">
        <f aca="false">B57/22.04+$D$4</f>
        <v>35.8496841881113</v>
      </c>
      <c r="E57" s="134" t="n">
        <f aca="false">B57/22.04+$E$4</f>
        <v>24.8496841881113</v>
      </c>
      <c r="F57" s="134" t="n">
        <f aca="false">(B57*$F$3+$F$4)/22.04</f>
        <v>26.2796847915009</v>
      </c>
      <c r="G57" s="134" t="n">
        <f aca="false">B57*$G$4/22.04</f>
        <v>25.6993683762225</v>
      </c>
      <c r="H57" s="134"/>
      <c r="I57" s="134" t="n">
        <f aca="false">F57</f>
        <v>26.2796847915009</v>
      </c>
      <c r="K57" s="134" t="n">
        <f aca="false">B57</f>
        <v>283.207039505972</v>
      </c>
      <c r="O57" s="134" t="n">
        <f aca="false">K57*$O$3+$O$4</f>
        <v>436.890735246608</v>
      </c>
      <c r="Q57" s="0" t="n">
        <v>1</v>
      </c>
      <c r="R57" s="134" t="n">
        <f aca="false">O57/22.04+Q57</f>
        <v>20.8226286409532</v>
      </c>
      <c r="T57" s="134" t="n">
        <f aca="false">I57</f>
        <v>26.2796847915009</v>
      </c>
      <c r="X57" s="134" t="n">
        <f aca="false">T57*$X$3+$X$4</f>
        <v>17.0243032878792</v>
      </c>
      <c r="Z57" s="134" t="n">
        <f aca="false">X57</f>
        <v>17.0243032878792</v>
      </c>
      <c r="AB57" s="134" t="n">
        <f aca="false">I57</f>
        <v>26.2796847915009</v>
      </c>
      <c r="AC57" s="134" t="n">
        <f aca="false">(AB57+$AC$4)</f>
        <v>29.2796847915009</v>
      </c>
      <c r="AD57" s="134" t="n">
        <f aca="false">AB57+$AD$4</f>
        <v>45.2796847915009</v>
      </c>
      <c r="AE57" s="134" t="n">
        <f aca="false">(AB57+$AE$4)</f>
        <v>37.2796847915009</v>
      </c>
      <c r="AF57" s="134" t="n">
        <f aca="false">(AB57*22.04*$AF$3+$AF$4)/22.04</f>
        <v>35.9064496061727</v>
      </c>
      <c r="AG57" s="134" t="n">
        <f aca="false">AB57*$AG$4</f>
        <v>42.0474956664015</v>
      </c>
      <c r="AH57" s="134"/>
      <c r="AI57" s="134" t="n">
        <f aca="false">AF57+AH57</f>
        <v>35.9064496061727</v>
      </c>
      <c r="AK57" s="134" t="n">
        <f aca="false">I57</f>
        <v>26.2796847915009</v>
      </c>
      <c r="AO57" s="134" t="n">
        <f aca="false">(AK57*22.04*$AO$3+$AO$4)/22.04</f>
        <v>40.8102045831569</v>
      </c>
      <c r="AQ57" s="134" t="n">
        <v>0</v>
      </c>
      <c r="AR57" s="134" t="n">
        <f aca="false">AO57+AQ57</f>
        <v>40.8102045831569</v>
      </c>
      <c r="AT57" s="134" t="n">
        <f aca="false">I57</f>
        <v>26.2796847915009</v>
      </c>
      <c r="AX57" s="134" t="n">
        <f aca="false">(AT57*22.04*$AX$3+$AX$4)/22.04</f>
        <v>37.8168719644874</v>
      </c>
      <c r="BA57" s="134" t="n">
        <f aca="false">AX57+AZ57</f>
        <v>37.8168719644874</v>
      </c>
      <c r="BC57" s="134" t="n">
        <f aca="false">I57</f>
        <v>26.2796847915009</v>
      </c>
      <c r="BK57" s="134" t="n">
        <f aca="false">I57</f>
        <v>26.2796847915009</v>
      </c>
      <c r="BL57" s="134" t="n">
        <f aca="false">BK57+$BL$4</f>
        <v>24.7796847915009</v>
      </c>
      <c r="BM57" s="134" t="n">
        <f aca="false">BK57+$BM$4</f>
        <v>44.2796847915009</v>
      </c>
      <c r="BN57" s="134" t="n">
        <f aca="false">BK57+$BN$4</f>
        <v>34.9496847915009</v>
      </c>
      <c r="BO57" s="134" t="n">
        <f aca="false">BK57*$BO$3+$BO$4</f>
        <v>34.8957269979604</v>
      </c>
      <c r="BP57" s="134" t="n">
        <f aca="false">BK57*$BP$4</f>
        <v>38.3683397955914</v>
      </c>
      <c r="BR57" s="134" t="n">
        <f aca="false">BO57+BQ57</f>
        <v>34.8957269979604</v>
      </c>
    </row>
    <row r="58" customFormat="false" ht="12" hidden="false" customHeight="false" outlineLevel="0" collapsed="false">
      <c r="A58" s="166" t="n">
        <f aca="false">CurveCreator!A61</f>
        <v>38565</v>
      </c>
      <c r="B58" s="134" t="n">
        <f aca="false">CurveCreator!BU61/2.97/100*2204</f>
        <v>283.291580201566</v>
      </c>
      <c r="C58" s="134" t="n">
        <f aca="false">B58/22.04+$C$4</f>
        <v>18.2035199728478</v>
      </c>
      <c r="D58" s="134" t="n">
        <f aca="false">B58/22.04+$D$4</f>
        <v>35.8535199728478</v>
      </c>
      <c r="E58" s="134" t="n">
        <f aca="false">B58/22.04+$E$4</f>
        <v>24.8535199728478</v>
      </c>
      <c r="F58" s="134" t="n">
        <f aca="false">(B58*$F$3+$F$4)/22.04</f>
        <v>26.2846176106722</v>
      </c>
      <c r="G58" s="134" t="n">
        <f aca="false">B58*$G$4/22.04</f>
        <v>25.7070399456957</v>
      </c>
      <c r="H58" s="134"/>
      <c r="I58" s="134" t="n">
        <f aca="false">F58</f>
        <v>26.2846176106722</v>
      </c>
      <c r="K58" s="134" t="n">
        <f aca="false">B58</f>
        <v>283.291580201566</v>
      </c>
      <c r="O58" s="134" t="n">
        <f aca="false">K58*$O$3+$O$4</f>
        <v>437.019659807389</v>
      </c>
      <c r="Q58" s="0" t="n">
        <v>1</v>
      </c>
      <c r="R58" s="134" t="n">
        <f aca="false">O58/22.04+Q58</f>
        <v>20.8284782126764</v>
      </c>
      <c r="T58" s="134" t="n">
        <f aca="false">I58</f>
        <v>26.2846176106722</v>
      </c>
      <c r="X58" s="134" t="n">
        <f aca="false">T58*$X$3+$X$4</f>
        <v>17.0272314093393</v>
      </c>
      <c r="Z58" s="134" t="n">
        <f aca="false">X58</f>
        <v>17.0272314093393</v>
      </c>
      <c r="AB58" s="134" t="n">
        <f aca="false">I58</f>
        <v>26.2846176106722</v>
      </c>
      <c r="AC58" s="134" t="n">
        <f aca="false">(AB58+$AC$4)</f>
        <v>29.2846176106722</v>
      </c>
      <c r="AD58" s="134" t="n">
        <f aca="false">AB58+$AD$4</f>
        <v>45.2846176106722</v>
      </c>
      <c r="AE58" s="134" t="n">
        <f aca="false">(AB58+$AE$4)</f>
        <v>37.2846176106722</v>
      </c>
      <c r="AF58" s="134" t="n">
        <f aca="false">(AB58*22.04*$AF$3+$AF$4)/22.04</f>
        <v>35.9098705162679</v>
      </c>
      <c r="AG58" s="134" t="n">
        <f aca="false">AB58*$AG$4</f>
        <v>42.0553881770755</v>
      </c>
      <c r="AH58" s="134"/>
      <c r="AI58" s="134" t="n">
        <f aca="false">AF58+AH58</f>
        <v>35.9098705162679</v>
      </c>
      <c r="AK58" s="134" t="n">
        <f aca="false">I58</f>
        <v>26.2846176106722</v>
      </c>
      <c r="AO58" s="134" t="n">
        <f aca="false">(AK58*22.04*$AO$3+$AO$4)/22.04</f>
        <v>40.8142282837549</v>
      </c>
      <c r="AQ58" s="134" t="n">
        <v>0</v>
      </c>
      <c r="AR58" s="134" t="n">
        <f aca="false">AO58+AQ58</f>
        <v>40.8142282837549</v>
      </c>
      <c r="AT58" s="134" t="n">
        <f aca="false">I58</f>
        <v>26.2846176106722</v>
      </c>
      <c r="AX58" s="134" t="n">
        <f aca="false">(AT58*22.04*$AX$3+$AX$4)/22.04</f>
        <v>37.8206046287542</v>
      </c>
      <c r="BA58" s="134" t="n">
        <f aca="false">AX58+AZ58</f>
        <v>37.8206046287542</v>
      </c>
      <c r="BC58" s="134" t="n">
        <f aca="false">I58</f>
        <v>26.2846176106722</v>
      </c>
      <c r="BK58" s="134" t="n">
        <f aca="false">I58</f>
        <v>26.2846176106722</v>
      </c>
      <c r="BL58" s="134" t="n">
        <f aca="false">BK58+$BL$4</f>
        <v>24.7846176106722</v>
      </c>
      <c r="BM58" s="134" t="n">
        <f aca="false">BK58+$BM$4</f>
        <v>44.2846176106722</v>
      </c>
      <c r="BN58" s="134" t="n">
        <f aca="false">BK58+$BN$4</f>
        <v>34.9546176106722</v>
      </c>
      <c r="BO58" s="134" t="n">
        <f aca="false">BK58*$BO$3+$BO$4</f>
        <v>34.9006252873975</v>
      </c>
      <c r="BP58" s="134" t="n">
        <f aca="false">BK58*$BP$4</f>
        <v>38.3755417115814</v>
      </c>
      <c r="BR58" s="134" t="n">
        <f aca="false">BO58+BQ58</f>
        <v>34.9006252873975</v>
      </c>
    </row>
    <row r="59" customFormat="false" ht="12" hidden="false" customHeight="false" outlineLevel="0" collapsed="false">
      <c r="A59" s="166" t="n">
        <f aca="false">CurveCreator!A62</f>
        <v>38596</v>
      </c>
      <c r="B59" s="134" t="n">
        <f aca="false">CurveCreator!BU62/2.97/100*2204</f>
        <v>283.372980771204</v>
      </c>
      <c r="C59" s="134" t="n">
        <f aca="false">B59/22.04+$C$4</f>
        <v>18.20721328363</v>
      </c>
      <c r="D59" s="134" t="n">
        <f aca="false">B59/22.04+$D$4</f>
        <v>35.85721328363</v>
      </c>
      <c r="E59" s="134" t="n">
        <f aca="false">B59/22.04+$E$4</f>
        <v>24.85721328363</v>
      </c>
      <c r="F59" s="134" t="n">
        <f aca="false">(B59*$F$3+$F$4)/22.04</f>
        <v>26.289367208338</v>
      </c>
      <c r="G59" s="134" t="n">
        <f aca="false">B59*$G$4/22.04</f>
        <v>25.7144265672599</v>
      </c>
      <c r="H59" s="134"/>
      <c r="I59" s="134" t="n">
        <f aca="false">F59</f>
        <v>26.289367208338</v>
      </c>
      <c r="K59" s="134" t="n">
        <f aca="false">B59</f>
        <v>283.372980771204</v>
      </c>
      <c r="O59" s="134" t="n">
        <f aca="false">K59*$O$3+$O$4</f>
        <v>437.143795676086</v>
      </c>
      <c r="Q59" s="0" t="n">
        <v>1</v>
      </c>
      <c r="R59" s="134" t="n">
        <f aca="false">O59/22.04+Q59</f>
        <v>20.8341105116192</v>
      </c>
      <c r="T59" s="134" t="n">
        <f aca="false">I59</f>
        <v>26.289367208338</v>
      </c>
      <c r="X59" s="134" t="n">
        <f aca="false">T59*$X$3+$X$4</f>
        <v>17.0300507705137</v>
      </c>
      <c r="Z59" s="134" t="n">
        <f aca="false">X59</f>
        <v>17.0300507705137</v>
      </c>
      <c r="AB59" s="134" t="n">
        <f aca="false">I59</f>
        <v>26.289367208338</v>
      </c>
      <c r="AC59" s="134" t="n">
        <f aca="false">(AB59+$AC$4)</f>
        <v>29.289367208338</v>
      </c>
      <c r="AD59" s="134" t="n">
        <f aca="false">AB59+$AD$4</f>
        <v>45.289367208338</v>
      </c>
      <c r="AE59" s="134" t="n">
        <f aca="false">(AB59+$AE$4)</f>
        <v>37.289367208338</v>
      </c>
      <c r="AF59" s="134" t="n">
        <f aca="false">(AB59*22.04*$AF$3+$AF$4)/22.04</f>
        <v>35.9131643622492</v>
      </c>
      <c r="AG59" s="134" t="n">
        <f aca="false">AB59*$AG$4</f>
        <v>42.0629875333407</v>
      </c>
      <c r="AH59" s="134"/>
      <c r="AI59" s="134" t="n">
        <f aca="false">AF59+AH59</f>
        <v>35.9131643622492</v>
      </c>
      <c r="AK59" s="134" t="n">
        <f aca="false">I59</f>
        <v>26.289367208338</v>
      </c>
      <c r="AO59" s="134" t="n">
        <f aca="false">(AK59*22.04*$AO$3+$AO$4)/22.04</f>
        <v>40.8181025305709</v>
      </c>
      <c r="AQ59" s="134" t="n">
        <v>0</v>
      </c>
      <c r="AR59" s="134" t="n">
        <f aca="false">AO59+AQ59</f>
        <v>40.8181025305709</v>
      </c>
      <c r="AT59" s="134" t="n">
        <f aca="false">I59</f>
        <v>26.289367208338</v>
      </c>
      <c r="AX59" s="134" t="n">
        <f aca="false">(AT59*22.04*$AX$3+$AX$4)/22.04</f>
        <v>37.824198649308</v>
      </c>
      <c r="BA59" s="134" t="n">
        <f aca="false">AX59+AZ59</f>
        <v>37.824198649308</v>
      </c>
      <c r="BC59" s="134" t="n">
        <f aca="false">I59</f>
        <v>26.289367208338</v>
      </c>
      <c r="BK59" s="134" t="n">
        <f aca="false">I59</f>
        <v>26.289367208338</v>
      </c>
      <c r="BL59" s="134" t="n">
        <f aca="false">BK59+$BL$4</f>
        <v>24.789367208338</v>
      </c>
      <c r="BM59" s="134" t="n">
        <f aca="false">BK59+$BM$4</f>
        <v>44.289367208338</v>
      </c>
      <c r="BN59" s="134" t="n">
        <f aca="false">BK59+$BN$4</f>
        <v>34.959367208338</v>
      </c>
      <c r="BO59" s="134" t="n">
        <f aca="false">BK59*$BO$3+$BO$4</f>
        <v>34.9053416378796</v>
      </c>
      <c r="BP59" s="134" t="n">
        <f aca="false">BK59*$BP$4</f>
        <v>38.3824761241734</v>
      </c>
      <c r="BR59" s="134" t="n">
        <f aca="false">BO59+BQ59</f>
        <v>34.9053416378796</v>
      </c>
    </row>
    <row r="60" customFormat="false" ht="12" hidden="false" customHeight="false" outlineLevel="0" collapsed="false">
      <c r="A60" s="166" t="n">
        <f aca="false">CurveCreator!A63</f>
        <v>38626</v>
      </c>
      <c r="B60" s="134" t="n">
        <f aca="false">CurveCreator!BU63/2.97/100*2204</f>
        <v>295.949985269092</v>
      </c>
      <c r="C60" s="134" t="n">
        <f aca="false">B60/22.04+$C$4</f>
        <v>18.77785777083</v>
      </c>
      <c r="D60" s="134" t="n">
        <f aca="false">B60/22.04+$D$4</f>
        <v>36.42785777083</v>
      </c>
      <c r="E60" s="134" t="n">
        <f aca="false">B60/22.04+$E$4</f>
        <v>25.42785777083</v>
      </c>
      <c r="F60" s="134" t="n">
        <f aca="false">(B60*$F$3+$F$4)/22.04</f>
        <v>27.0232160188772</v>
      </c>
      <c r="G60" s="134" t="n">
        <f aca="false">B60*$G$4/22.04</f>
        <v>26.8557155416599</v>
      </c>
      <c r="H60" s="134"/>
      <c r="I60" s="134" t="n">
        <f aca="false">F60</f>
        <v>27.0232160188772</v>
      </c>
      <c r="K60" s="134" t="n">
        <f aca="false">B60</f>
        <v>295.949985269092</v>
      </c>
      <c r="O60" s="134" t="n">
        <f aca="false">K60*$O$3+$O$4</f>
        <v>456.323727535366</v>
      </c>
      <c r="Q60" s="0" t="n">
        <v>1</v>
      </c>
      <c r="R60" s="134" t="n">
        <f aca="false">O60/22.04+Q60</f>
        <v>21.7043433545992</v>
      </c>
      <c r="T60" s="134" t="n">
        <f aca="false">I60</f>
        <v>27.0232160188772</v>
      </c>
      <c r="X60" s="134" t="n">
        <f aca="false">T60*$X$3+$X$4</f>
        <v>17.4656634244498</v>
      </c>
      <c r="Z60" s="134" t="n">
        <f aca="false">X60</f>
        <v>17.4656634244498</v>
      </c>
      <c r="AB60" s="134" t="n">
        <f aca="false">I60</f>
        <v>27.0232160188772</v>
      </c>
      <c r="AC60" s="134" t="n">
        <f aca="false">(AB60+$AC$4)</f>
        <v>30.0232160188772</v>
      </c>
      <c r="AD60" s="134" t="n">
        <f aca="false">AB60+$AD$4</f>
        <v>46.0232160188772</v>
      </c>
      <c r="AE60" s="134" t="n">
        <f aca="false">(AB60+$AE$4)</f>
        <v>38.0232160188772</v>
      </c>
      <c r="AF60" s="134" t="n">
        <f aca="false">(AB60*22.04*$AF$3+$AF$4)/22.04</f>
        <v>36.4220885123581</v>
      </c>
      <c r="AG60" s="134" t="n">
        <f aca="false">AB60*$AG$4</f>
        <v>43.2371456302035</v>
      </c>
      <c r="AH60" s="134"/>
      <c r="AI60" s="134" t="n">
        <f aca="false">AF60+AH60</f>
        <v>36.4220885123581</v>
      </c>
      <c r="AK60" s="134" t="n">
        <f aca="false">I60</f>
        <v>27.0232160188772</v>
      </c>
      <c r="AO60" s="134" t="n">
        <f aca="false">(AK60*22.04*$AO$3+$AO$4)/22.04</f>
        <v>41.4167030053277</v>
      </c>
      <c r="AQ60" s="134" t="n">
        <v>0</v>
      </c>
      <c r="AR60" s="134" t="n">
        <f aca="false">AO60+AQ60</f>
        <v>41.4167030053277</v>
      </c>
      <c r="AT60" s="134" t="n">
        <f aca="false">I60</f>
        <v>27.0232160188772</v>
      </c>
      <c r="AX60" s="134" t="n">
        <f aca="false">(AT60*22.04*$AX$3+$AX$4)/22.04</f>
        <v>38.379502044243</v>
      </c>
      <c r="BA60" s="134" t="n">
        <f aca="false">AX60+AZ60</f>
        <v>38.379502044243</v>
      </c>
      <c r="BC60" s="134" t="n">
        <f aca="false">I60</f>
        <v>27.0232160188772</v>
      </c>
      <c r="BK60" s="134" t="n">
        <f aca="false">I60</f>
        <v>27.0232160188772</v>
      </c>
      <c r="BL60" s="134" t="n">
        <f aca="false">BK60+$BL$4</f>
        <v>25.5232160188772</v>
      </c>
      <c r="BM60" s="134" t="n">
        <f aca="false">BK60+$BM$4</f>
        <v>45.0232160188772</v>
      </c>
      <c r="BN60" s="134" t="n">
        <f aca="false">BK60+$BN$4</f>
        <v>35.6932160188772</v>
      </c>
      <c r="BO60" s="134" t="n">
        <f aca="false">BK60*$BO$3+$BO$4</f>
        <v>35.634053506745</v>
      </c>
      <c r="BP60" s="134" t="n">
        <f aca="false">BK60*$BP$4</f>
        <v>39.4538953875607</v>
      </c>
      <c r="BR60" s="134" t="n">
        <f aca="false">BO60+BQ60</f>
        <v>35.634053506745</v>
      </c>
    </row>
    <row r="61" customFormat="false" ht="12" hidden="false" customHeight="false" outlineLevel="0" collapsed="false">
      <c r="A61" s="166" t="n">
        <f aca="false">CurveCreator!A64</f>
        <v>38657</v>
      </c>
      <c r="B61" s="134" t="n">
        <f aca="false">CurveCreator!BU64/2.97/100*2204</f>
        <v>296.034627393998</v>
      </c>
      <c r="C61" s="134" t="n">
        <f aca="false">B61/22.04+$C$4</f>
        <v>18.7816981576224</v>
      </c>
      <c r="D61" s="134" t="n">
        <f aca="false">B61/22.04+$D$4</f>
        <v>36.4316981576224</v>
      </c>
      <c r="E61" s="134" t="n">
        <f aca="false">B61/22.04+$E$4</f>
        <v>25.4316981576224</v>
      </c>
      <c r="F61" s="134" t="n">
        <f aca="false">(B61*$F$3+$F$4)/22.04</f>
        <v>27.0281547562923</v>
      </c>
      <c r="G61" s="134" t="n">
        <f aca="false">B61*$G$4/22.04</f>
        <v>26.8633963152448</v>
      </c>
      <c r="H61" s="134"/>
      <c r="I61" s="134" t="n">
        <f aca="false">F61</f>
        <v>27.0281547562923</v>
      </c>
      <c r="K61" s="134" t="n">
        <f aca="false">B61</f>
        <v>296.034627393998</v>
      </c>
      <c r="O61" s="134" t="n">
        <f aca="false">K61*$O$3+$O$4</f>
        <v>456.452806775847</v>
      </c>
      <c r="Q61" s="0" t="n">
        <v>1</v>
      </c>
      <c r="R61" s="134" t="n">
        <f aca="false">O61/22.04+Q61</f>
        <v>21.7101999444577</v>
      </c>
      <c r="T61" s="134" t="n">
        <f aca="false">I61</f>
        <v>27.0281547562923</v>
      </c>
      <c r="X61" s="134" t="n">
        <f aca="false">T61*$X$3+$X$4</f>
        <v>17.4685950589794</v>
      </c>
      <c r="Z61" s="134" t="n">
        <f aca="false">X61</f>
        <v>17.4685950589794</v>
      </c>
      <c r="AB61" s="134" t="n">
        <f aca="false">I61</f>
        <v>27.0281547562923</v>
      </c>
      <c r="AC61" s="134" t="n">
        <f aca="false">(AB61+$AC$4)</f>
        <v>30.0281547562923</v>
      </c>
      <c r="AD61" s="134" t="n">
        <f aca="false">AB61+$AD$4</f>
        <v>46.0281547562923</v>
      </c>
      <c r="AE61" s="134" t="n">
        <f aca="false">(AB61+$AE$4)</f>
        <v>38.0281547562923</v>
      </c>
      <c r="AF61" s="134" t="n">
        <f aca="false">(AB61*22.04*$AF$3+$AF$4)/22.04</f>
        <v>36.4255135267555</v>
      </c>
      <c r="AG61" s="134" t="n">
        <f aca="false">AB61*$AG$4</f>
        <v>43.2450476100676</v>
      </c>
      <c r="AH61" s="134"/>
      <c r="AI61" s="134" t="n">
        <f aca="false">AF61+AH61</f>
        <v>36.4255135267555</v>
      </c>
      <c r="AK61" s="134" t="n">
        <f aca="false">I61</f>
        <v>27.0281547562923</v>
      </c>
      <c r="AO61" s="134" t="n">
        <f aca="false">(AK61*22.04*$AO$3+$AO$4)/22.04</f>
        <v>41.4207315334372</v>
      </c>
      <c r="AQ61" s="134" t="n">
        <v>0</v>
      </c>
      <c r="AR61" s="134" t="n">
        <f aca="false">AO61+AQ61</f>
        <v>41.4207315334372</v>
      </c>
      <c r="AT61" s="134" t="n">
        <f aca="false">I61</f>
        <v>27.0281547562923</v>
      </c>
      <c r="AX61" s="134" t="n">
        <f aca="false">(AT61*22.04*$AX$3+$AX$4)/22.04</f>
        <v>38.383239186845</v>
      </c>
      <c r="BA61" s="134" t="n">
        <f aca="false">AX61+AZ61</f>
        <v>38.383239186845</v>
      </c>
      <c r="BC61" s="134" t="n">
        <f aca="false">I61</f>
        <v>27.0281547562923</v>
      </c>
      <c r="BK61" s="134" t="n">
        <f aca="false">I61</f>
        <v>27.0281547562923</v>
      </c>
      <c r="BL61" s="134" t="n">
        <f aca="false">BK61+$BL$4</f>
        <v>25.5281547562923</v>
      </c>
      <c r="BM61" s="134" t="n">
        <f aca="false">BK61+$BM$4</f>
        <v>45.0281547562923</v>
      </c>
      <c r="BN61" s="134" t="n">
        <f aca="false">BK61+$BN$4</f>
        <v>35.6981547562923</v>
      </c>
      <c r="BO61" s="134" t="n">
        <f aca="false">BK61*$BO$3+$BO$4</f>
        <v>35.6389576729982</v>
      </c>
      <c r="BP61" s="134" t="n">
        <f aca="false">BK61*$BP$4</f>
        <v>39.4611059441867</v>
      </c>
      <c r="BR61" s="134" t="n">
        <f aca="false">BO61+BQ61</f>
        <v>35.6389576729982</v>
      </c>
    </row>
    <row r="62" customFormat="false" ht="12" hidden="false" customHeight="false" outlineLevel="0" collapsed="false">
      <c r="A62" s="166" t="n">
        <f aca="false">CurveCreator!A65</f>
        <v>38687</v>
      </c>
      <c r="B62" s="134" t="n">
        <f aca="false">CurveCreator!BU65/2.97/100*2204</f>
        <v>296.134661678109</v>
      </c>
      <c r="C62" s="134" t="n">
        <f aca="false">B62/22.04+$C$4</f>
        <v>18.7862369182445</v>
      </c>
      <c r="D62" s="134" t="n">
        <f aca="false">B62/22.04+$D$4</f>
        <v>36.4362369182445</v>
      </c>
      <c r="E62" s="134" t="n">
        <f aca="false">B62/22.04+$E$4</f>
        <v>25.4362369182445</v>
      </c>
      <c r="F62" s="134" t="n">
        <f aca="false">(B62*$F$3+$F$4)/22.04</f>
        <v>27.0339916024523</v>
      </c>
      <c r="G62" s="134" t="n">
        <f aca="false">B62*$G$4/22.04</f>
        <v>26.872473836489</v>
      </c>
      <c r="H62" s="134"/>
      <c r="I62" s="134" t="n">
        <f aca="false">F62</f>
        <v>27.0339916024523</v>
      </c>
      <c r="K62" s="134" t="n">
        <f aca="false">B62</f>
        <v>296.134661678109</v>
      </c>
      <c r="O62" s="134" t="n">
        <f aca="false">K62*$O$3+$O$4</f>
        <v>456.605359059116</v>
      </c>
      <c r="Q62" s="0" t="n">
        <v>1</v>
      </c>
      <c r="R62" s="134" t="n">
        <f aca="false">O62/22.04+Q62</f>
        <v>21.7171215544064</v>
      </c>
      <c r="T62" s="134" t="n">
        <f aca="false">I62</f>
        <v>27.0339916024523</v>
      </c>
      <c r="X62" s="134" t="n">
        <f aca="false">T62*$X$3+$X$4</f>
        <v>17.47205981086</v>
      </c>
      <c r="Z62" s="134" t="n">
        <f aca="false">X62</f>
        <v>17.47205981086</v>
      </c>
      <c r="AB62" s="134" t="n">
        <f aca="false">I62</f>
        <v>27.0339916024523</v>
      </c>
      <c r="AC62" s="134" t="n">
        <f aca="false">(AB62+$AC$4)</f>
        <v>30.0339916024523</v>
      </c>
      <c r="AD62" s="134" t="n">
        <f aca="false">AB62+$AD$4</f>
        <v>46.0339916024523</v>
      </c>
      <c r="AE62" s="134" t="n">
        <f aca="false">(AB62+$AE$4)</f>
        <v>38.0339916024523</v>
      </c>
      <c r="AF62" s="134" t="n">
        <f aca="false">(AB62*22.04*$AF$3+$AF$4)/22.04</f>
        <v>36.4295613795674</v>
      </c>
      <c r="AG62" s="134" t="n">
        <f aca="false">AB62*$AG$4</f>
        <v>43.2543865639236</v>
      </c>
      <c r="AH62" s="134"/>
      <c r="AI62" s="134" t="n">
        <f aca="false">AF62+AH62</f>
        <v>36.4295613795674</v>
      </c>
      <c r="AK62" s="134" t="n">
        <f aca="false">I62</f>
        <v>27.0339916024523</v>
      </c>
      <c r="AO62" s="134" t="n">
        <f aca="false">(AK62*22.04*$AO$3+$AO$4)/22.04</f>
        <v>41.4254926488499</v>
      </c>
      <c r="AQ62" s="134" t="n">
        <v>0</v>
      </c>
      <c r="AR62" s="134" t="n">
        <f aca="false">AO62+AQ62</f>
        <v>41.4254926488499</v>
      </c>
      <c r="AT62" s="134" t="n">
        <f aca="false">I62</f>
        <v>27.0339916024523</v>
      </c>
      <c r="AX62" s="134" t="n">
        <f aca="false">(AT62*22.04*$AX$3+$AX$4)/22.04</f>
        <v>38.3876559283343</v>
      </c>
      <c r="BA62" s="134" t="n">
        <f aca="false">AX62+AZ62</f>
        <v>38.3876559283343</v>
      </c>
      <c r="BC62" s="134" t="n">
        <f aca="false">I62</f>
        <v>27.0339916024523</v>
      </c>
      <c r="BK62" s="134" t="n">
        <f aca="false">I62</f>
        <v>27.0339916024523</v>
      </c>
      <c r="BL62" s="134" t="n">
        <f aca="false">BK62+$BL$4</f>
        <v>25.5339916024523</v>
      </c>
      <c r="BM62" s="134" t="n">
        <f aca="false">BK62+$BM$4</f>
        <v>45.0339916024523</v>
      </c>
      <c r="BN62" s="134" t="n">
        <f aca="false">BK62+$BN$4</f>
        <v>35.7039916024523</v>
      </c>
      <c r="BO62" s="134" t="n">
        <f aca="false">BK62*$BO$3+$BO$4</f>
        <v>35.6447536612351</v>
      </c>
      <c r="BP62" s="134" t="n">
        <f aca="false">BK62*$BP$4</f>
        <v>39.4696277395803</v>
      </c>
      <c r="BR62" s="134" t="n">
        <f aca="false">BO62+BQ62</f>
        <v>35.6447536612351</v>
      </c>
    </row>
    <row r="63" customFormat="false" ht="12" hidden="false" customHeight="false" outlineLevel="0" collapsed="false">
      <c r="A63" s="166" t="n">
        <f aca="false">CurveCreator!A66</f>
        <v>38718</v>
      </c>
      <c r="B63" s="134" t="n">
        <f aca="false">CurveCreator!BU66/2.97/100*2204</f>
        <v>283.570321003177</v>
      </c>
      <c r="C63" s="134" t="n">
        <f aca="false">B63/22.04+$C$4</f>
        <v>18.2161670146632</v>
      </c>
      <c r="D63" s="134" t="n">
        <f aca="false">B63/22.04+$D$4</f>
        <v>35.8661670146632</v>
      </c>
      <c r="E63" s="134" t="n">
        <f aca="false">B63/22.04+$E$4</f>
        <v>24.8661670146632</v>
      </c>
      <c r="F63" s="134" t="n">
        <f aca="false">(B63*$F$3+$F$4)/22.04</f>
        <v>26.3008817064467</v>
      </c>
      <c r="G63" s="134" t="n">
        <f aca="false">B63*$G$4/22.04</f>
        <v>25.7323340293264</v>
      </c>
      <c r="H63" s="134"/>
      <c r="I63" s="134" t="n">
        <f aca="false">F63</f>
        <v>26.3008817064467</v>
      </c>
      <c r="K63" s="134" t="n">
        <f aca="false">B63</f>
        <v>283.570321003177</v>
      </c>
      <c r="O63" s="134" t="n">
        <f aca="false">K63*$O$3+$O$4</f>
        <v>437.444739529845</v>
      </c>
      <c r="Q63" s="0" t="n">
        <v>1</v>
      </c>
      <c r="R63" s="134" t="n">
        <f aca="false">O63/22.04+Q63</f>
        <v>20.8477649514449</v>
      </c>
      <c r="T63" s="134" t="n">
        <f aca="false">I63</f>
        <v>26.3008817064467</v>
      </c>
      <c r="X63" s="134" t="n">
        <f aca="false">T63*$X$3+$X$4</f>
        <v>17.0368857765911</v>
      </c>
      <c r="Z63" s="134" t="n">
        <f aca="false">X63</f>
        <v>17.0368857765911</v>
      </c>
      <c r="AB63" s="134" t="n">
        <f aca="false">I63</f>
        <v>26.3008817064467</v>
      </c>
      <c r="AC63" s="134" t="n">
        <f aca="false">(AB63+$AC$4)</f>
        <v>29.3008817064467</v>
      </c>
      <c r="AD63" s="134" t="n">
        <f aca="false">AB63+$AD$4</f>
        <v>45.3008817064467</v>
      </c>
      <c r="AE63" s="134" t="n">
        <f aca="false">(AB63+$AE$4)</f>
        <v>37.3008817064467</v>
      </c>
      <c r="AF63" s="134" t="n">
        <f aca="false">(AB63*22.04*$AF$3+$AF$4)/22.04</f>
        <v>35.9211496666876</v>
      </c>
      <c r="AG63" s="134" t="n">
        <f aca="false">AB63*$AG$4</f>
        <v>42.0814107303148</v>
      </c>
      <c r="AH63" s="134"/>
      <c r="AI63" s="134" t="n">
        <f aca="false">AF63+AH63</f>
        <v>35.9211496666876</v>
      </c>
      <c r="AK63" s="134" t="n">
        <f aca="false">I63</f>
        <v>26.3008817064467</v>
      </c>
      <c r="AO63" s="134" t="n">
        <f aca="false">(AK63*22.04*$AO$3+$AO$4)/22.04</f>
        <v>40.8274949066782</v>
      </c>
      <c r="AQ63" s="134" t="n">
        <v>0</v>
      </c>
      <c r="AR63" s="134" t="n">
        <f aca="false">AO63+AQ63</f>
        <v>40.8274949066782</v>
      </c>
      <c r="AT63" s="134" t="n">
        <f aca="false">I63</f>
        <v>26.3008817064467</v>
      </c>
      <c r="AX63" s="134" t="n">
        <f aca="false">(AT63*22.04*$AX$3+$AX$4)/22.04</f>
        <v>37.8329116700269</v>
      </c>
      <c r="BA63" s="134" t="n">
        <f aca="false">AX63+AZ63</f>
        <v>37.8329116700269</v>
      </c>
      <c r="BC63" s="134" t="n">
        <f aca="false">I63</f>
        <v>26.3008817064467</v>
      </c>
      <c r="BK63" s="134" t="n">
        <f aca="false">I63</f>
        <v>26.3008817064467</v>
      </c>
      <c r="BL63" s="134" t="n">
        <f aca="false">BK63+$BL$4</f>
        <v>24.8008817064467</v>
      </c>
      <c r="BM63" s="134" t="n">
        <f aca="false">BK63+$BM$4</f>
        <v>44.3008817064467</v>
      </c>
      <c r="BN63" s="134" t="n">
        <f aca="false">BK63+$BN$4</f>
        <v>34.9708817064467</v>
      </c>
      <c r="BO63" s="134" t="n">
        <f aca="false">BK63*$BO$3+$BO$4</f>
        <v>34.9167755345016</v>
      </c>
      <c r="BP63" s="134" t="n">
        <f aca="false">BK63*$BP$4</f>
        <v>38.3992872914122</v>
      </c>
      <c r="BR63" s="134" t="n">
        <f aca="false">BO63+BQ63</f>
        <v>34.9167755345016</v>
      </c>
    </row>
    <row r="64" customFormat="false" ht="12" hidden="false" customHeight="false" outlineLevel="0" collapsed="false">
      <c r="A64" s="166" t="n">
        <f aca="false">CurveCreator!A67</f>
        <v>38749</v>
      </c>
      <c r="B64" s="134" t="n">
        <f aca="false">CurveCreator!BU67/2.97/100*2204</f>
        <v>283.67324131714</v>
      </c>
      <c r="C64" s="134" t="n">
        <f aca="false">B64/22.04+$C$4</f>
        <v>18.2208367203784</v>
      </c>
      <c r="D64" s="134" t="n">
        <f aca="false">B64/22.04+$D$4</f>
        <v>35.8708367203784</v>
      </c>
      <c r="E64" s="134" t="n">
        <f aca="false">B64/22.04+$E$4</f>
        <v>24.8708367203784</v>
      </c>
      <c r="F64" s="134" t="n">
        <f aca="false">(B64*$F$3+$F$4)/22.04</f>
        <v>26.3068869479964</v>
      </c>
      <c r="G64" s="134" t="n">
        <f aca="false">B64*$G$4/22.04</f>
        <v>25.7416734407568</v>
      </c>
      <c r="H64" s="134"/>
      <c r="I64" s="134" t="n">
        <f aca="false">F64</f>
        <v>26.3068869479964</v>
      </c>
      <c r="K64" s="134" t="n">
        <f aca="false">B64</f>
        <v>283.67324131714</v>
      </c>
      <c r="O64" s="134" t="n">
        <f aca="false">K64*$O$3+$O$4</f>
        <v>437.601693008638</v>
      </c>
      <c r="Q64" s="0" t="n">
        <v>1</v>
      </c>
      <c r="R64" s="134" t="n">
        <f aca="false">O64/22.04+Q64</f>
        <v>20.8548862526605</v>
      </c>
      <c r="T64" s="134" t="n">
        <f aca="false">I64</f>
        <v>26.3068869479964</v>
      </c>
      <c r="X64" s="134" t="n">
        <f aca="false">T64*$X$3+$X$4</f>
        <v>17.040450487975</v>
      </c>
      <c r="Z64" s="134" t="n">
        <f aca="false">X64</f>
        <v>17.040450487975</v>
      </c>
      <c r="AB64" s="134" t="n">
        <f aca="false">I64</f>
        <v>26.3068869479964</v>
      </c>
      <c r="AC64" s="134" t="n">
        <f aca="false">(AB64+$AC$4)</f>
        <v>29.3068869479964</v>
      </c>
      <c r="AD64" s="134" t="n">
        <f aca="false">AB64+$AD$4</f>
        <v>45.3068869479964</v>
      </c>
      <c r="AE64" s="134" t="n">
        <f aca="false">(AB64+$AE$4)</f>
        <v>37.3068869479964</v>
      </c>
      <c r="AF64" s="134" t="n">
        <f aca="false">(AB64*22.04*$AF$3+$AF$4)/22.04</f>
        <v>35.9253143017023</v>
      </c>
      <c r="AG64" s="134" t="n">
        <f aca="false">AB64*$AG$4</f>
        <v>42.0910191167943</v>
      </c>
      <c r="AH64" s="134"/>
      <c r="AI64" s="134" t="n">
        <f aca="false">AF64+AH64</f>
        <v>35.9253143017023</v>
      </c>
      <c r="AK64" s="134" t="n">
        <f aca="false">I64</f>
        <v>26.3068869479964</v>
      </c>
      <c r="AO64" s="134" t="n">
        <f aca="false">(AK64*22.04*$AO$3+$AO$4)/22.04</f>
        <v>40.8323933822103</v>
      </c>
      <c r="AQ64" s="134" t="n">
        <v>0</v>
      </c>
      <c r="AR64" s="134" t="n">
        <f aca="false">AO64+AQ64</f>
        <v>40.8323933822103</v>
      </c>
      <c r="AT64" s="134" t="n">
        <f aca="false">I64</f>
        <v>26.3068869479964</v>
      </c>
      <c r="AX64" s="134" t="n">
        <f aca="false">(AT64*22.04*$AX$3+$AX$4)/22.04</f>
        <v>37.8374558363075</v>
      </c>
      <c r="BA64" s="134" t="n">
        <f aca="false">AX64+AZ64</f>
        <v>37.8374558363075</v>
      </c>
      <c r="BC64" s="134" t="n">
        <f aca="false">I64</f>
        <v>26.3068869479964</v>
      </c>
      <c r="BK64" s="134" t="n">
        <f aca="false">I64</f>
        <v>26.3068869479964</v>
      </c>
      <c r="BL64" s="134" t="n">
        <f aca="false">BK64+$BL$4</f>
        <v>24.8068869479964</v>
      </c>
      <c r="BM64" s="134" t="n">
        <f aca="false">BK64+$BM$4</f>
        <v>44.3068869479964</v>
      </c>
      <c r="BN64" s="134" t="n">
        <f aca="false">BK64+$BN$4</f>
        <v>34.9768869479964</v>
      </c>
      <c r="BO64" s="134" t="n">
        <f aca="false">BK64*$BO$3+$BO$4</f>
        <v>34.9227387393605</v>
      </c>
      <c r="BP64" s="134" t="n">
        <f aca="false">BK64*$BP$4</f>
        <v>38.4080549440748</v>
      </c>
      <c r="BR64" s="134" t="n">
        <f aca="false">BO64+BQ64</f>
        <v>34.9227387393605</v>
      </c>
    </row>
    <row r="65" customFormat="false" ht="12" hidden="false" customHeight="false" outlineLevel="0" collapsed="false">
      <c r="A65" s="166" t="n">
        <f aca="false">CurveCreator!A68</f>
        <v>38777</v>
      </c>
      <c r="B65" s="134" t="n">
        <f aca="false">CurveCreator!BU68/2.97/100*2204</f>
        <v>283.758782712215</v>
      </c>
      <c r="C65" s="134" t="n">
        <f aca="false">B65/22.04+$C$4</f>
        <v>18.2247179089027</v>
      </c>
      <c r="D65" s="134" t="n">
        <f aca="false">B65/22.04+$D$4</f>
        <v>35.8747179089027</v>
      </c>
      <c r="E65" s="134" t="n">
        <f aca="false">B65/22.04+$E$4</f>
        <v>24.8747179089027</v>
      </c>
      <c r="F65" s="134" t="n">
        <f aca="false">(B65*$F$3+$F$4)/22.04</f>
        <v>26.3118781564387</v>
      </c>
      <c r="G65" s="134" t="n">
        <f aca="false">B65*$G$4/22.04</f>
        <v>25.7494358178054</v>
      </c>
      <c r="H65" s="134"/>
      <c r="I65" s="134" t="n">
        <f aca="false">F65</f>
        <v>26.3118781564387</v>
      </c>
      <c r="K65" s="134" t="n">
        <f aca="false">B65</f>
        <v>283.758782712215</v>
      </c>
      <c r="O65" s="134" t="n">
        <f aca="false">K65*$O$3+$O$4</f>
        <v>437.732143636128</v>
      </c>
      <c r="Q65" s="0" t="n">
        <v>1</v>
      </c>
      <c r="R65" s="134" t="n">
        <f aca="false">O65/22.04+Q65</f>
        <v>20.8608050651601</v>
      </c>
      <c r="T65" s="134" t="n">
        <f aca="false">I65</f>
        <v>26.3118781564387</v>
      </c>
      <c r="X65" s="134" t="n">
        <f aca="false">T65*$X$3+$X$4</f>
        <v>17.0434132693063</v>
      </c>
      <c r="Z65" s="134" t="n">
        <f aca="false">X65</f>
        <v>17.0434132693063</v>
      </c>
      <c r="AB65" s="134" t="n">
        <f aca="false">I65</f>
        <v>26.3118781564387</v>
      </c>
      <c r="AC65" s="134" t="n">
        <f aca="false">(AB65+$AC$4)</f>
        <v>29.3118781564387</v>
      </c>
      <c r="AD65" s="134" t="n">
        <f aca="false">AB65+$AD$4</f>
        <v>45.3118781564387</v>
      </c>
      <c r="AE65" s="134" t="n">
        <f aca="false">(AB65+$AE$4)</f>
        <v>37.3118781564387</v>
      </c>
      <c r="AF65" s="134" t="n">
        <f aca="false">(AB65*22.04*$AF$3+$AF$4)/22.04</f>
        <v>35.928775704757</v>
      </c>
      <c r="AG65" s="134" t="n">
        <f aca="false">AB65*$AG$4</f>
        <v>42.0990050503019</v>
      </c>
      <c r="AH65" s="134"/>
      <c r="AI65" s="134" t="n">
        <f aca="false">AF65+AH65</f>
        <v>35.928775704757</v>
      </c>
      <c r="AK65" s="134" t="n">
        <f aca="false">I65</f>
        <v>26.3118781564387</v>
      </c>
      <c r="AO65" s="134" t="n">
        <f aca="false">(AK65*22.04*$AO$3+$AO$4)/22.04</f>
        <v>40.8364647109366</v>
      </c>
      <c r="AQ65" s="134" t="n">
        <v>0</v>
      </c>
      <c r="AR65" s="134" t="n">
        <f aca="false">AO65+AQ65</f>
        <v>40.8364647109366</v>
      </c>
      <c r="AT65" s="134" t="n">
        <f aca="false">I65</f>
        <v>26.3118781564387</v>
      </c>
      <c r="AX65" s="134" t="n">
        <f aca="false">(AT65*22.04*$AX$3+$AX$4)/22.04</f>
        <v>37.8412326837358</v>
      </c>
      <c r="BA65" s="134" t="n">
        <f aca="false">AX65+AZ65</f>
        <v>37.8412326837358</v>
      </c>
      <c r="BC65" s="134" t="n">
        <f aca="false">I65</f>
        <v>26.3118781564387</v>
      </c>
      <c r="BK65" s="134" t="n">
        <f aca="false">I65</f>
        <v>26.3118781564387</v>
      </c>
      <c r="BL65" s="134" t="n">
        <f aca="false">BK65+$BL$4</f>
        <v>24.8118781564387</v>
      </c>
      <c r="BM65" s="134" t="n">
        <f aca="false">BK65+$BM$4</f>
        <v>44.3118781564387</v>
      </c>
      <c r="BN65" s="134" t="n">
        <f aca="false">BK65+$BN$4</f>
        <v>34.9818781564387</v>
      </c>
      <c r="BO65" s="134" t="n">
        <f aca="false">BK65*$BO$3+$BO$4</f>
        <v>34.9276950093436</v>
      </c>
      <c r="BP65" s="134" t="n">
        <f aca="false">BK65*$BP$4</f>
        <v>38.4153421084005</v>
      </c>
      <c r="BR65" s="134" t="n">
        <f aca="false">BO65+BQ65</f>
        <v>34.9276950093436</v>
      </c>
    </row>
    <row r="66" customFormat="false" ht="12" hidden="false" customHeight="false" outlineLevel="0" collapsed="false">
      <c r="A66" s="166" t="n">
        <f aca="false">CurveCreator!A69</f>
        <v>38808</v>
      </c>
      <c r="B66" s="134" t="n">
        <f aca="false">CurveCreator!BU69/2.97/100*2204</f>
        <v>279.736913925766</v>
      </c>
      <c r="C66" s="134" t="n">
        <f aca="false">B66/22.04+$C$4</f>
        <v>18.0422374739458</v>
      </c>
      <c r="D66" s="134" t="n">
        <f aca="false">B66/22.04+$D$4</f>
        <v>35.6922374739458</v>
      </c>
      <c r="E66" s="134" t="n">
        <f aca="false">B66/22.04+$E$4</f>
        <v>24.6922374739458</v>
      </c>
      <c r="F66" s="134" t="n">
        <f aca="false">(B66*$F$3+$F$4)/22.04</f>
        <v>26.0772083170841</v>
      </c>
      <c r="G66" s="134" t="n">
        <f aca="false">B66*$G$4/22.04</f>
        <v>25.3844749478916</v>
      </c>
      <c r="H66" s="134"/>
      <c r="I66" s="134" t="n">
        <f aca="false">F66</f>
        <v>26.0772083170841</v>
      </c>
      <c r="K66" s="134" t="n">
        <f aca="false">B66</f>
        <v>279.736913925766</v>
      </c>
      <c r="O66" s="134" t="n">
        <f aca="false">K66*$O$3+$O$4</f>
        <v>431.598793736792</v>
      </c>
      <c r="Q66" s="0" t="n">
        <v>1</v>
      </c>
      <c r="R66" s="134" t="n">
        <f aca="false">O66/22.04+Q66</f>
        <v>20.5825224018508</v>
      </c>
      <c r="T66" s="134" t="n">
        <f aca="false">I66</f>
        <v>26.0772083170841</v>
      </c>
      <c r="X66" s="134" t="n">
        <f aca="false">T66*$X$3+$X$4</f>
        <v>16.9041132526654</v>
      </c>
      <c r="Z66" s="134" t="n">
        <f aca="false">X66</f>
        <v>16.9041132526654</v>
      </c>
      <c r="AB66" s="134" t="n">
        <f aca="false">I66</f>
        <v>26.0772083170841</v>
      </c>
      <c r="AC66" s="134" t="n">
        <f aca="false">(AB66+$AC$4)</f>
        <v>29.0772083170841</v>
      </c>
      <c r="AD66" s="134" t="n">
        <f aca="false">AB66+$AD$4</f>
        <v>45.0772083170841</v>
      </c>
      <c r="AE66" s="134" t="n">
        <f aca="false">(AB66+$AE$4)</f>
        <v>37.0772083170841</v>
      </c>
      <c r="AF66" s="134" t="n">
        <f aca="false">(AB66*22.04*$AF$3+$AF$4)/22.04</f>
        <v>35.7660321711646</v>
      </c>
      <c r="AG66" s="134" t="n">
        <f aca="false">AB66*$AG$4</f>
        <v>41.7235333073346</v>
      </c>
      <c r="AH66" s="134"/>
      <c r="AI66" s="134" t="n">
        <f aca="false">AF66+AH66</f>
        <v>35.7660321711646</v>
      </c>
      <c r="AK66" s="134" t="n">
        <f aca="false">I66</f>
        <v>26.0772083170841</v>
      </c>
      <c r="AO66" s="134" t="n">
        <f aca="false">(AK66*22.04*$AO$3+$AO$4)/22.04</f>
        <v>40.6450445229751</v>
      </c>
      <c r="AQ66" s="134" t="n">
        <v>0</v>
      </c>
      <c r="AR66" s="134" t="n">
        <f aca="false">AO66+AQ66</f>
        <v>40.6450445229751</v>
      </c>
      <c r="AT66" s="134" t="n">
        <f aca="false">I66</f>
        <v>26.0772083170841</v>
      </c>
      <c r="AX66" s="134" t="n">
        <f aca="false">(AT66*22.04*$AX$3+$AX$4)/22.04</f>
        <v>37.6636580162962</v>
      </c>
      <c r="BA66" s="134" t="n">
        <f aca="false">AX66+AZ66</f>
        <v>37.6636580162962</v>
      </c>
      <c r="BC66" s="134" t="n">
        <f aca="false">I66</f>
        <v>26.0772083170841</v>
      </c>
      <c r="BK66" s="134" t="n">
        <f aca="false">I66</f>
        <v>26.0772083170841</v>
      </c>
      <c r="BL66" s="134" t="n">
        <f aca="false">BK66+$BL$4</f>
        <v>24.5772083170841</v>
      </c>
      <c r="BM66" s="134" t="n">
        <f aca="false">BK66+$BM$4</f>
        <v>44.0772083170841</v>
      </c>
      <c r="BN66" s="134" t="n">
        <f aca="false">BK66+$BN$4</f>
        <v>34.7472083170841</v>
      </c>
      <c r="BO66" s="134" t="n">
        <f aca="false">BK66*$BO$3+$BO$4</f>
        <v>34.6946678588646</v>
      </c>
      <c r="BP66" s="134" t="n">
        <f aca="false">BK66*$BP$4</f>
        <v>38.0727241429428</v>
      </c>
      <c r="BR66" s="134" t="n">
        <f aca="false">BO66+BQ66</f>
        <v>34.6946678588646</v>
      </c>
    </row>
    <row r="67" customFormat="false" ht="12" hidden="false" customHeight="false" outlineLevel="0" collapsed="false">
      <c r="A67" s="166" t="n">
        <f aca="false">CurveCreator!A70</f>
        <v>38838</v>
      </c>
      <c r="B67" s="134" t="n">
        <f aca="false">CurveCreator!BU70/2.97/100*2204</f>
        <v>279.829356696572</v>
      </c>
      <c r="C67" s="134" t="n">
        <f aca="false">B67/22.04+$C$4</f>
        <v>18.0464317920405</v>
      </c>
      <c r="D67" s="134" t="n">
        <f aca="false">B67/22.04+$D$4</f>
        <v>35.6964317920405</v>
      </c>
      <c r="E67" s="134" t="n">
        <f aca="false">B67/22.04+$E$4</f>
        <v>24.6964317920405</v>
      </c>
      <c r="F67" s="134" t="n">
        <f aca="false">(B67*$F$3+$F$4)/22.04</f>
        <v>26.0826022101539</v>
      </c>
      <c r="G67" s="134" t="n">
        <f aca="false">B67*$G$4/22.04</f>
        <v>25.392863584081</v>
      </c>
      <c r="H67" s="134"/>
      <c r="I67" s="134" t="n">
        <f aca="false">F67</f>
        <v>26.0826022101539</v>
      </c>
      <c r="K67" s="134" t="n">
        <f aca="false">B67</f>
        <v>279.829356696572</v>
      </c>
      <c r="O67" s="134" t="n">
        <f aca="false">K67*$O$3+$O$4</f>
        <v>431.739768962273</v>
      </c>
      <c r="Q67" s="0" t="n">
        <v>1</v>
      </c>
      <c r="R67" s="134" t="n">
        <f aca="false">O67/22.04+Q67</f>
        <v>20.5889187369452</v>
      </c>
      <c r="T67" s="134" t="n">
        <f aca="false">I67</f>
        <v>26.0826022101539</v>
      </c>
      <c r="X67" s="134" t="n">
        <f aca="false">T67*$X$3+$X$4</f>
        <v>16.9073150675916</v>
      </c>
      <c r="Z67" s="134" t="n">
        <f aca="false">X67</f>
        <v>16.9073150675916</v>
      </c>
      <c r="AB67" s="134" t="n">
        <f aca="false">I67</f>
        <v>26.0826022101539</v>
      </c>
      <c r="AC67" s="134" t="n">
        <f aca="false">(AB67+$AC$4)</f>
        <v>29.0826022101539</v>
      </c>
      <c r="AD67" s="134" t="n">
        <f aca="false">AB67+$AD$4</f>
        <v>45.0826022101539</v>
      </c>
      <c r="AE67" s="134" t="n">
        <f aca="false">(AB67+$AE$4)</f>
        <v>37.0826022101539</v>
      </c>
      <c r="AF67" s="134" t="n">
        <f aca="false">(AB67*22.04*$AF$3+$AF$4)/22.04</f>
        <v>35.7697728360085</v>
      </c>
      <c r="AG67" s="134" t="n">
        <f aca="false">AB67*$AG$4</f>
        <v>41.7321635362462</v>
      </c>
      <c r="AH67" s="134"/>
      <c r="AI67" s="134" t="n">
        <f aca="false">AF67+AH67</f>
        <v>35.7697728360085</v>
      </c>
      <c r="AK67" s="134" t="n">
        <f aca="false">I67</f>
        <v>26.0826022101539</v>
      </c>
      <c r="AO67" s="134" t="n">
        <f aca="false">(AK67*22.04*$AO$3+$AO$4)/22.04</f>
        <v>40.6494443215521</v>
      </c>
      <c r="AQ67" s="134" t="n">
        <v>0</v>
      </c>
      <c r="AR67" s="134" t="n">
        <f aca="false">AO67+AQ67</f>
        <v>40.6494443215521</v>
      </c>
      <c r="AT67" s="134" t="n">
        <f aca="false">I67</f>
        <v>26.0826022101539</v>
      </c>
      <c r="AX67" s="134" t="n">
        <f aca="false">(AT67*22.04*$AX$3+$AX$4)/22.04</f>
        <v>37.6677395751821</v>
      </c>
      <c r="BA67" s="134" t="n">
        <f aca="false">AX67+AZ67</f>
        <v>37.6677395751821</v>
      </c>
      <c r="BC67" s="134" t="n">
        <f aca="false">I67</f>
        <v>26.0826022101539</v>
      </c>
      <c r="BK67" s="134" t="n">
        <f aca="false">I67</f>
        <v>26.0826022101539</v>
      </c>
      <c r="BL67" s="134" t="n">
        <f aca="false">BK67+$BL$4</f>
        <v>24.5826022101539</v>
      </c>
      <c r="BM67" s="134" t="n">
        <f aca="false">BK67+$BM$4</f>
        <v>44.0826022101539</v>
      </c>
      <c r="BN67" s="134" t="n">
        <f aca="false">BK67+$BN$4</f>
        <v>34.7526022101539</v>
      </c>
      <c r="BO67" s="134" t="n">
        <f aca="false">BK67*$BO$3+$BO$4</f>
        <v>34.7000239946828</v>
      </c>
      <c r="BP67" s="134" t="n">
        <f aca="false">BK67*$BP$4</f>
        <v>38.0805992268247</v>
      </c>
      <c r="BR67" s="134" t="n">
        <f aca="false">BO67+BQ67</f>
        <v>34.7000239946828</v>
      </c>
    </row>
    <row r="68" customFormat="false" ht="12" hidden="false" customHeight="false" outlineLevel="0" collapsed="false">
      <c r="A68" s="166" t="n">
        <f aca="false">CurveCreator!A71</f>
        <v>38869</v>
      </c>
      <c r="B68" s="134" t="n">
        <f aca="false">CurveCreator!BU71/2.97/100*2204</f>
        <v>279.926881389509</v>
      </c>
      <c r="C68" s="134" t="n">
        <f aca="false">B68/22.04+$C$4</f>
        <v>18.0508566873643</v>
      </c>
      <c r="D68" s="134" t="n">
        <f aca="false">B68/22.04+$D$4</f>
        <v>35.7008566873643</v>
      </c>
      <c r="E68" s="134" t="n">
        <f aca="false">B68/22.04+$E$4</f>
        <v>24.7008566873643</v>
      </c>
      <c r="F68" s="134" t="n">
        <f aca="false">(B68*$F$3+$F$4)/22.04</f>
        <v>26.0882926255403</v>
      </c>
      <c r="G68" s="134" t="n">
        <f aca="false">B68*$G$4/22.04</f>
        <v>25.4017133747286</v>
      </c>
      <c r="H68" s="134"/>
      <c r="I68" s="134" t="n">
        <f aca="false">F68</f>
        <v>26.0882926255403</v>
      </c>
      <c r="K68" s="134" t="n">
        <f aca="false">B68</f>
        <v>279.926881389509</v>
      </c>
      <c r="O68" s="134" t="n">
        <f aca="false">K68*$O$3+$O$4</f>
        <v>431.888494119001</v>
      </c>
      <c r="Q68" s="0" t="n">
        <v>1</v>
      </c>
      <c r="R68" s="134" t="n">
        <f aca="false">O68/22.04+Q68</f>
        <v>20.595666702314</v>
      </c>
      <c r="T68" s="134" t="n">
        <f aca="false">I68</f>
        <v>26.0882926255403</v>
      </c>
      <c r="X68" s="134" t="n">
        <f aca="false">T68*$X$3+$X$4</f>
        <v>16.910692898165</v>
      </c>
      <c r="Z68" s="134" t="n">
        <f aca="false">X68</f>
        <v>16.910692898165</v>
      </c>
      <c r="AB68" s="134" t="n">
        <f aca="false">I68</f>
        <v>26.0882926255403</v>
      </c>
      <c r="AC68" s="134" t="n">
        <f aca="false">(AB68+$AC$4)</f>
        <v>29.0882926255403</v>
      </c>
      <c r="AD68" s="134" t="n">
        <f aca="false">AB68+$AD$4</f>
        <v>45.0882926255403</v>
      </c>
      <c r="AE68" s="134" t="n">
        <f aca="false">(AB68+$AE$4)</f>
        <v>37.0882926255403</v>
      </c>
      <c r="AF68" s="134" t="n">
        <f aca="false">(AB68*22.04*$AF$3+$AF$4)/22.04</f>
        <v>35.773719139079</v>
      </c>
      <c r="AG68" s="134" t="n">
        <f aca="false">AB68*$AG$4</f>
        <v>41.7412682008645</v>
      </c>
      <c r="AH68" s="134"/>
      <c r="AI68" s="134" t="n">
        <f aca="false">AF68+AH68</f>
        <v>35.773719139079</v>
      </c>
      <c r="AK68" s="134" t="n">
        <f aca="false">I68</f>
        <v>26.0882926255403</v>
      </c>
      <c r="AO68" s="134" t="n">
        <f aca="false">(AK68*22.04*$AO$3+$AO$4)/22.04</f>
        <v>40.6540859933828</v>
      </c>
      <c r="AQ68" s="134" t="n">
        <v>0</v>
      </c>
      <c r="AR68" s="134" t="n">
        <f aca="false">AO68+AQ68</f>
        <v>40.6540859933828</v>
      </c>
      <c r="AT68" s="134" t="n">
        <f aca="false">I68</f>
        <v>26.0882926255403</v>
      </c>
      <c r="AX68" s="134" t="n">
        <f aca="false">(AT68*22.04*$AX$3+$AX$4)/22.04</f>
        <v>37.672045512505</v>
      </c>
      <c r="BA68" s="134" t="n">
        <f aca="false">AX68+AZ68</f>
        <v>37.672045512505</v>
      </c>
      <c r="BC68" s="134" t="n">
        <f aca="false">I68</f>
        <v>26.0882926255403</v>
      </c>
      <c r="BK68" s="134" t="n">
        <f aca="false">I68</f>
        <v>26.0882926255403</v>
      </c>
      <c r="BL68" s="134" t="n">
        <f aca="false">BK68+$BL$4</f>
        <v>24.5882926255403</v>
      </c>
      <c r="BM68" s="134" t="n">
        <f aca="false">BK68+$BM$4</f>
        <v>44.0882926255403</v>
      </c>
      <c r="BN68" s="134" t="n">
        <f aca="false">BK68+$BN$4</f>
        <v>34.7582926255403</v>
      </c>
      <c r="BO68" s="134" t="n">
        <f aca="false">BK68*$BO$3+$BO$4</f>
        <v>34.7056745771615</v>
      </c>
      <c r="BP68" s="134" t="n">
        <f aca="false">BK68*$BP$4</f>
        <v>38.0889072332888</v>
      </c>
      <c r="BR68" s="134" t="n">
        <f aca="false">BO68+BQ68</f>
        <v>34.7056745771615</v>
      </c>
    </row>
    <row r="69" customFormat="false" ht="12" hidden="false" customHeight="false" outlineLevel="0" collapsed="false">
      <c r="A69" s="166" t="n">
        <f aca="false">CurveCreator!A72</f>
        <v>38899</v>
      </c>
      <c r="B69" s="134" t="n">
        <f aca="false">CurveCreator!BU72/2.97/100*2204</f>
        <v>284.349513866041</v>
      </c>
      <c r="C69" s="134" t="n">
        <f aca="false">B69/22.04+$C$4</f>
        <v>18.2515205928331</v>
      </c>
      <c r="D69" s="134" t="n">
        <f aca="false">B69/22.04+$D$4</f>
        <v>35.9015205928331</v>
      </c>
      <c r="E69" s="134" t="n">
        <f aca="false">B69/22.04+$E$4</f>
        <v>24.9015205928331</v>
      </c>
      <c r="F69" s="134" t="n">
        <f aca="false">(B69*$F$3+$F$4)/22.04</f>
        <v>26.3463464079732</v>
      </c>
      <c r="G69" s="134" t="n">
        <f aca="false">B69*$G$4/22.04</f>
        <v>25.8030411856662</v>
      </c>
      <c r="H69" s="134"/>
      <c r="I69" s="134" t="n">
        <f aca="false">F69</f>
        <v>26.3463464079732</v>
      </c>
      <c r="K69" s="134" t="n">
        <f aca="false">B69</f>
        <v>284.349513866041</v>
      </c>
      <c r="O69" s="134" t="n">
        <f aca="false">K69*$O$3+$O$4</f>
        <v>438.633008645713</v>
      </c>
      <c r="Q69" s="0" t="n">
        <v>1</v>
      </c>
      <c r="R69" s="134" t="n">
        <f aca="false">O69/22.04+Q69</f>
        <v>20.901679158154</v>
      </c>
      <c r="T69" s="134" t="n">
        <f aca="false">I69</f>
        <v>26.3463464079732</v>
      </c>
      <c r="X69" s="134" t="n">
        <f aca="false">T69*$X$3+$X$4</f>
        <v>17.0638736234172</v>
      </c>
      <c r="Z69" s="134" t="n">
        <f aca="false">X69</f>
        <v>17.0638736234172</v>
      </c>
      <c r="AB69" s="134" t="n">
        <f aca="false">I69</f>
        <v>26.3463464079732</v>
      </c>
      <c r="AC69" s="134" t="n">
        <f aca="false">(AB69+$AC$4)</f>
        <v>29.3463464079732</v>
      </c>
      <c r="AD69" s="134" t="n">
        <f aca="false">AB69+$AD$4</f>
        <v>45.3463464079732</v>
      </c>
      <c r="AE69" s="134" t="n">
        <f aca="false">(AB69+$AE$4)</f>
        <v>37.3463464079732</v>
      </c>
      <c r="AF69" s="134" t="n">
        <f aca="false">(AB69*22.04*$AF$3+$AF$4)/22.04</f>
        <v>35.9526794371962</v>
      </c>
      <c r="AG69" s="134" t="n">
        <f aca="false">AB69*$AG$4</f>
        <v>42.1541542527571</v>
      </c>
      <c r="AH69" s="134"/>
      <c r="AI69" s="134" t="n">
        <f aca="false">AF69+AH69</f>
        <v>35.9526794371962</v>
      </c>
      <c r="AK69" s="134" t="n">
        <f aca="false">I69</f>
        <v>26.3463464079732</v>
      </c>
      <c r="AO69" s="134" t="n">
        <f aca="false">(AK69*22.04*$AO$3+$AO$4)/22.04</f>
        <v>40.8645804637133</v>
      </c>
      <c r="AQ69" s="134" t="n">
        <v>0</v>
      </c>
      <c r="AR69" s="134" t="n">
        <f aca="false">AO69+AQ69</f>
        <v>40.8645804637133</v>
      </c>
      <c r="AT69" s="134" t="n">
        <f aca="false">I69</f>
        <v>26.3463464079732</v>
      </c>
      <c r="AX69" s="134" t="n">
        <f aca="false">(AT69*22.04*$AX$3+$AX$4)/22.04</f>
        <v>37.8673148096719</v>
      </c>
      <c r="BA69" s="134" t="n">
        <f aca="false">AX69+AZ69</f>
        <v>37.8673148096719</v>
      </c>
      <c r="BC69" s="134" t="n">
        <f aca="false">I69</f>
        <v>26.3463464079732</v>
      </c>
      <c r="BK69" s="134" t="n">
        <f aca="false">I69</f>
        <v>26.3463464079732</v>
      </c>
      <c r="BL69" s="134" t="n">
        <f aca="false">BK69+$BL$4</f>
        <v>24.8463464079732</v>
      </c>
      <c r="BM69" s="134" t="n">
        <f aca="false">BK69+$BM$4</f>
        <v>44.3463464079732</v>
      </c>
      <c r="BN69" s="134" t="n">
        <f aca="false">BK69+$BN$4</f>
        <v>35.0163464079732</v>
      </c>
      <c r="BO69" s="134" t="n">
        <f aca="false">BK69*$BO$3+$BO$4</f>
        <v>34.9619219831174</v>
      </c>
      <c r="BP69" s="134" t="n">
        <f aca="false">BK69*$BP$4</f>
        <v>38.4656657556409</v>
      </c>
      <c r="BR69" s="134" t="n">
        <f aca="false">BO69+BQ69</f>
        <v>34.9619219831174</v>
      </c>
    </row>
    <row r="70" customFormat="false" ht="12" hidden="false" customHeight="false" outlineLevel="0" collapsed="false">
      <c r="A70" s="166" t="n">
        <f aca="false">CurveCreator!A73</f>
        <v>38930</v>
      </c>
      <c r="B70" s="134" t="n">
        <f aca="false">CurveCreator!BU73/2.97/100*2204</f>
        <v>284.442991843207</v>
      </c>
      <c r="C70" s="134" t="n">
        <f aca="false">B70/22.04+$C$4</f>
        <v>18.2557618803633</v>
      </c>
      <c r="D70" s="134" t="n">
        <f aca="false">B70/22.04+$D$4</f>
        <v>35.9057618803633</v>
      </c>
      <c r="E70" s="134" t="n">
        <f aca="false">B70/22.04+$E$4</f>
        <v>24.9057618803633</v>
      </c>
      <c r="F70" s="134" t="n">
        <f aca="false">(B70*$F$3+$F$4)/22.04</f>
        <v>26.3518007037371</v>
      </c>
      <c r="G70" s="134" t="n">
        <f aca="false">B70*$G$4/22.04</f>
        <v>25.8115237607266</v>
      </c>
      <c r="H70" s="134"/>
      <c r="I70" s="134" t="n">
        <f aca="false">F70</f>
        <v>26.3518007037371</v>
      </c>
      <c r="K70" s="134" t="n">
        <f aca="false">B70</f>
        <v>284.442991843207</v>
      </c>
      <c r="O70" s="134" t="n">
        <f aca="false">K70*$O$3+$O$4</f>
        <v>438.775562560891</v>
      </c>
      <c r="Q70" s="0" t="n">
        <v>1</v>
      </c>
      <c r="R70" s="134" t="n">
        <f aca="false">O70/22.04+Q70</f>
        <v>20.9081471216375</v>
      </c>
      <c r="T70" s="134" t="n">
        <f aca="false">I70</f>
        <v>26.3518007037371</v>
      </c>
      <c r="X70" s="134" t="n">
        <f aca="false">T70*$X$3+$X$4</f>
        <v>17.0671112933826</v>
      </c>
      <c r="Z70" s="134" t="n">
        <f aca="false">X70</f>
        <v>17.0671112933826</v>
      </c>
      <c r="AB70" s="134" t="n">
        <f aca="false">I70</f>
        <v>26.3518007037371</v>
      </c>
      <c r="AC70" s="134" t="n">
        <f aca="false">(AB70+$AC$4)</f>
        <v>29.3518007037371</v>
      </c>
      <c r="AD70" s="134" t="n">
        <f aca="false">AB70+$AD$4</f>
        <v>45.3518007037371</v>
      </c>
      <c r="AE70" s="134" t="n">
        <f aca="false">(AB70+$AE$4)</f>
        <v>37.3518007037371</v>
      </c>
      <c r="AF70" s="134" t="n">
        <f aca="false">(AB70*22.04*$AF$3+$AF$4)/22.04</f>
        <v>35.9564619913084</v>
      </c>
      <c r="AG70" s="134" t="n">
        <f aca="false">AB70*$AG$4</f>
        <v>42.1628811259793</v>
      </c>
      <c r="AH70" s="134"/>
      <c r="AI70" s="134" t="n">
        <f aca="false">AF70+AH70</f>
        <v>35.9564619913084</v>
      </c>
      <c r="AK70" s="134" t="n">
        <f aca="false">I70</f>
        <v>26.3518007037371</v>
      </c>
      <c r="AO70" s="134" t="n">
        <f aca="false">(AK70*22.04*$AO$3+$AO$4)/22.04</f>
        <v>40.8690295327679</v>
      </c>
      <c r="AQ70" s="134" t="n">
        <v>0</v>
      </c>
      <c r="AR70" s="134" t="n">
        <f aca="false">AO70+AQ70</f>
        <v>40.8690295327679</v>
      </c>
      <c r="AT70" s="134" t="n">
        <f aca="false">I70</f>
        <v>26.3518007037371</v>
      </c>
      <c r="AX70" s="134" t="n">
        <f aca="false">(AT70*22.04*$AX$3+$AX$4)/22.04</f>
        <v>37.8714420752765</v>
      </c>
      <c r="BA70" s="134" t="n">
        <f aca="false">AX70+AZ70</f>
        <v>37.8714420752765</v>
      </c>
      <c r="BC70" s="134" t="n">
        <f aca="false">I70</f>
        <v>26.3518007037371</v>
      </c>
      <c r="BK70" s="134" t="n">
        <f aca="false">I70</f>
        <v>26.3518007037371</v>
      </c>
      <c r="BL70" s="134" t="n">
        <f aca="false">BK70+$BL$4</f>
        <v>24.8518007037371</v>
      </c>
      <c r="BM70" s="134" t="n">
        <f aca="false">BK70+$BM$4</f>
        <v>44.3518007037371</v>
      </c>
      <c r="BN70" s="134" t="n">
        <f aca="false">BK70+$BN$4</f>
        <v>35.0218007037371</v>
      </c>
      <c r="BO70" s="134" t="n">
        <f aca="false">BK70*$BO$3+$BO$4</f>
        <v>34.9673380988109</v>
      </c>
      <c r="BP70" s="134" t="n">
        <f aca="false">BK70*$BP$4</f>
        <v>38.4736290274561</v>
      </c>
      <c r="BR70" s="134" t="n">
        <f aca="false">BO70+BQ70</f>
        <v>34.9673380988109</v>
      </c>
    </row>
    <row r="71" customFormat="false" ht="12" hidden="false" customHeight="false" outlineLevel="0" collapsed="false">
      <c r="A71" s="166" t="n">
        <f aca="false">CurveCreator!A74</f>
        <v>38961</v>
      </c>
      <c r="B71" s="134" t="n">
        <f aca="false">CurveCreator!BU74/2.97/100*2204</f>
        <v>284.552227961627</v>
      </c>
      <c r="C71" s="134" t="n">
        <f aca="false">B71/22.04+$C$4</f>
        <v>18.2607181470793</v>
      </c>
      <c r="D71" s="134" t="n">
        <f aca="false">B71/22.04+$D$4</f>
        <v>35.9107181470793</v>
      </c>
      <c r="E71" s="134" t="n">
        <f aca="false">B71/22.04+$E$4</f>
        <v>24.9107181470793</v>
      </c>
      <c r="F71" s="134" t="n">
        <f aca="false">(B71*$F$3+$F$4)/22.04</f>
        <v>26.3581744627338</v>
      </c>
      <c r="G71" s="134" t="n">
        <f aca="false">B71*$G$4/22.04</f>
        <v>25.8214362941586</v>
      </c>
      <c r="H71" s="134"/>
      <c r="I71" s="134" t="n">
        <f aca="false">F71</f>
        <v>26.3581744627338</v>
      </c>
      <c r="K71" s="134" t="n">
        <f aca="false">B71</f>
        <v>284.552227961627</v>
      </c>
      <c r="O71" s="134" t="n">
        <f aca="false">K71*$O$3+$O$4</f>
        <v>438.942147641482</v>
      </c>
      <c r="Q71" s="0" t="n">
        <v>1</v>
      </c>
      <c r="R71" s="134" t="n">
        <f aca="false">O71/22.04+Q71</f>
        <v>20.9157054283794</v>
      </c>
      <c r="T71" s="134" t="n">
        <f aca="false">I71</f>
        <v>26.3581744627338</v>
      </c>
      <c r="X71" s="134" t="n">
        <f aca="false">T71*$X$3+$X$4</f>
        <v>17.0708947567231</v>
      </c>
      <c r="Z71" s="134" t="n">
        <f aca="false">X71</f>
        <v>17.0708947567231</v>
      </c>
      <c r="AB71" s="134" t="n">
        <f aca="false">I71</f>
        <v>26.3581744627338</v>
      </c>
      <c r="AC71" s="134" t="n">
        <f aca="false">(AB71+$AC$4)</f>
        <v>29.3581744627338</v>
      </c>
      <c r="AD71" s="134" t="n">
        <f aca="false">AB71+$AD$4</f>
        <v>45.3581744627338</v>
      </c>
      <c r="AE71" s="134" t="n">
        <f aca="false">(AB71+$AE$4)</f>
        <v>37.3581744627338</v>
      </c>
      <c r="AF71" s="134" t="n">
        <f aca="false">(AB71*22.04*$AF$3+$AF$4)/22.04</f>
        <v>35.9608821931727</v>
      </c>
      <c r="AG71" s="134" t="n">
        <f aca="false">AB71*$AG$4</f>
        <v>42.1730791403741</v>
      </c>
      <c r="AH71" s="134"/>
      <c r="AI71" s="134" t="n">
        <f aca="false">AF71+AH71</f>
        <v>35.9608821931727</v>
      </c>
      <c r="AK71" s="134" t="n">
        <f aca="false">I71</f>
        <v>26.3581744627338</v>
      </c>
      <c r="AO71" s="134" t="n">
        <f aca="false">(AK71*22.04*$AO$3+$AO$4)/22.04</f>
        <v>40.8742286079815</v>
      </c>
      <c r="AQ71" s="134" t="n">
        <v>0</v>
      </c>
      <c r="AR71" s="134" t="n">
        <f aca="false">AO71+AQ71</f>
        <v>40.8742286079815</v>
      </c>
      <c r="AT71" s="134" t="n">
        <f aca="false">I71</f>
        <v>26.3581744627338</v>
      </c>
      <c r="AX71" s="134" t="n">
        <f aca="false">(AT71*22.04*$AX$3+$AX$4)/22.04</f>
        <v>37.8762650987093</v>
      </c>
      <c r="BA71" s="134" t="n">
        <f aca="false">AX71+AZ71</f>
        <v>37.8762650987093</v>
      </c>
      <c r="BC71" s="134" t="n">
        <f aca="false">I71</f>
        <v>26.3581744627338</v>
      </c>
      <c r="BK71" s="134" t="n">
        <f aca="false">I71</f>
        <v>26.3581744627338</v>
      </c>
      <c r="BL71" s="134" t="n">
        <f aca="false">BK71+$BL$4</f>
        <v>24.8581744627338</v>
      </c>
      <c r="BM71" s="134" t="n">
        <f aca="false">BK71+$BM$4</f>
        <v>44.3581744627338</v>
      </c>
      <c r="BN71" s="134" t="n">
        <f aca="false">BK71+$BN$4</f>
        <v>35.0281744627338</v>
      </c>
      <c r="BO71" s="134" t="n">
        <f aca="false">BK71*$BO$3+$BO$4</f>
        <v>34.9736672414947</v>
      </c>
      <c r="BP71" s="134" t="n">
        <f aca="false">BK71*$BP$4</f>
        <v>38.4829347155913</v>
      </c>
      <c r="BR71" s="134" t="n">
        <f aca="false">BO71+BQ71</f>
        <v>34.9736672414947</v>
      </c>
    </row>
    <row r="72" customFormat="false" ht="12" hidden="false" customHeight="false" outlineLevel="0" collapsed="false">
      <c r="A72" s="166" t="n">
        <f aca="false">CurveCreator!A75</f>
        <v>38991</v>
      </c>
      <c r="B72" s="134" t="n">
        <f aca="false">CurveCreator!BU75/2.97/100*2204</f>
        <v>297.142219593846</v>
      </c>
      <c r="C72" s="134" t="n">
        <f aca="false">B72/22.04+$C$4</f>
        <v>18.8319518871981</v>
      </c>
      <c r="D72" s="134" t="n">
        <f aca="false">B72/22.04+$D$4</f>
        <v>36.4819518871981</v>
      </c>
      <c r="E72" s="134" t="n">
        <f aca="false">B72/22.04+$E$4</f>
        <v>25.4819518871981</v>
      </c>
      <c r="F72" s="134" t="n">
        <f aca="false">(B72*$F$3+$F$4)/22.04</f>
        <v>27.0927810525266</v>
      </c>
      <c r="G72" s="134" t="n">
        <f aca="false">B72*$G$4/22.04</f>
        <v>26.9639037743962</v>
      </c>
      <c r="H72" s="134"/>
      <c r="I72" s="134" t="n">
        <f aca="false">F72</f>
        <v>27.0927810525266</v>
      </c>
      <c r="K72" s="134" t="n">
        <f aca="false">B72</f>
        <v>297.142219593846</v>
      </c>
      <c r="O72" s="134" t="n">
        <f aca="false">K72*$O$3+$O$4</f>
        <v>458.141884880615</v>
      </c>
      <c r="Q72" s="0" t="n">
        <v>1</v>
      </c>
      <c r="R72" s="134" t="n">
        <f aca="false">O72/22.04+Q72</f>
        <v>21.7868368820606</v>
      </c>
      <c r="T72" s="134" t="n">
        <f aca="false">I72</f>
        <v>27.0927810525266</v>
      </c>
      <c r="X72" s="134" t="n">
        <f aca="false">T72*$X$3+$X$4</f>
        <v>17.5069572284241</v>
      </c>
      <c r="Z72" s="134" t="n">
        <f aca="false">X72</f>
        <v>17.5069572284241</v>
      </c>
      <c r="AB72" s="134" t="n">
        <f aca="false">I72</f>
        <v>27.0927810525266</v>
      </c>
      <c r="AC72" s="134" t="n">
        <f aca="false">(AB72+$AC$4)</f>
        <v>30.0927810525266</v>
      </c>
      <c r="AD72" s="134" t="n">
        <f aca="false">AB72+$AD$4</f>
        <v>46.0927810525266</v>
      </c>
      <c r="AE72" s="134" t="n">
        <f aca="false">(AB72+$AE$4)</f>
        <v>38.0927810525266</v>
      </c>
      <c r="AF72" s="134" t="n">
        <f aca="false">(AB72*22.04*$AF$3+$AF$4)/22.04</f>
        <v>36.470331863194</v>
      </c>
      <c r="AG72" s="134" t="n">
        <f aca="false">AB72*$AG$4</f>
        <v>43.3484496840425</v>
      </c>
      <c r="AH72" s="134"/>
      <c r="AI72" s="134" t="n">
        <f aca="false">AF72+AH72</f>
        <v>36.470331863194</v>
      </c>
      <c r="AK72" s="134" t="n">
        <f aca="false">I72</f>
        <v>27.0927810525266</v>
      </c>
      <c r="AO72" s="134" t="n">
        <f aca="false">(AK72*22.04*$AO$3+$AO$4)/22.04</f>
        <v>41.4734472032755</v>
      </c>
      <c r="AQ72" s="134" t="n">
        <v>0</v>
      </c>
      <c r="AR72" s="134" t="n">
        <f aca="false">AO72+AQ72</f>
        <v>41.4734472032755</v>
      </c>
      <c r="AT72" s="134" t="n">
        <f aca="false">I72</f>
        <v>27.0927810525266</v>
      </c>
      <c r="AX72" s="134" t="n">
        <f aca="false">(AT72*22.04*$AX$3+$AX$4)/22.04</f>
        <v>38.4321419052055</v>
      </c>
      <c r="BA72" s="134" t="n">
        <f aca="false">AX72+AZ72</f>
        <v>38.4321419052055</v>
      </c>
      <c r="BC72" s="134" t="n">
        <f aca="false">I72</f>
        <v>27.0927810525266</v>
      </c>
      <c r="BK72" s="134" t="n">
        <f aca="false">I72</f>
        <v>27.0927810525266</v>
      </c>
      <c r="BL72" s="134" t="n">
        <f aca="false">BK72+$BL$4</f>
        <v>25.5927810525266</v>
      </c>
      <c r="BM72" s="134" t="n">
        <f aca="false">BK72+$BM$4</f>
        <v>45.0927810525266</v>
      </c>
      <c r="BN72" s="134" t="n">
        <f aca="false">BK72+$BN$4</f>
        <v>35.7627810525266</v>
      </c>
      <c r="BO72" s="134" t="n">
        <f aca="false">BK72*$BO$3+$BO$4</f>
        <v>35.7031315851589</v>
      </c>
      <c r="BP72" s="134" t="n">
        <f aca="false">BK72*$BP$4</f>
        <v>39.5554603366888</v>
      </c>
      <c r="BR72" s="134" t="n">
        <f aca="false">BO72+BQ72</f>
        <v>35.7031315851589</v>
      </c>
    </row>
    <row r="73" customFormat="false" ht="12" hidden="false" customHeight="false" outlineLevel="0" collapsed="false">
      <c r="A73" s="166" t="n">
        <f aca="false">CurveCreator!A76</f>
        <v>39022</v>
      </c>
      <c r="B73" s="134" t="n">
        <f aca="false">CurveCreator!BU76/2.97/100*2204</f>
        <v>297.292759400353</v>
      </c>
      <c r="C73" s="134" t="n">
        <f aca="false">B73/22.04+$C$4</f>
        <v>18.8387821869489</v>
      </c>
      <c r="D73" s="134" t="n">
        <f aca="false">B73/22.04+$D$4</f>
        <v>36.4887821869489</v>
      </c>
      <c r="E73" s="134" t="n">
        <f aca="false">B73/22.04+$E$4</f>
        <v>25.4887821869489</v>
      </c>
      <c r="F73" s="134" t="n">
        <f aca="false">(B73*$F$3+$F$4)/22.04</f>
        <v>27.1015648180061</v>
      </c>
      <c r="G73" s="134" t="n">
        <f aca="false">B73*$G$4/22.04</f>
        <v>26.9775643738977</v>
      </c>
      <c r="H73" s="134"/>
      <c r="I73" s="134" t="n">
        <f aca="false">F73</f>
        <v>27.1015648180061</v>
      </c>
      <c r="K73" s="134" t="n">
        <f aca="false">B73</f>
        <v>297.292759400353</v>
      </c>
      <c r="O73" s="134" t="n">
        <f aca="false">K73*$O$3+$O$4</f>
        <v>458.371458085538</v>
      </c>
      <c r="Q73" s="0" t="n">
        <v>1</v>
      </c>
      <c r="R73" s="134" t="n">
        <f aca="false">O73/22.04+Q73</f>
        <v>21.7972530891805</v>
      </c>
      <c r="T73" s="134" t="n">
        <f aca="false">I73</f>
        <v>27.1015648180061</v>
      </c>
      <c r="X73" s="134" t="n">
        <f aca="false">T73*$X$3+$X$4</f>
        <v>17.5121712716127</v>
      </c>
      <c r="Z73" s="134" t="n">
        <f aca="false">X73</f>
        <v>17.5121712716127</v>
      </c>
      <c r="AB73" s="134" t="n">
        <f aca="false">I73</f>
        <v>27.1015648180061</v>
      </c>
      <c r="AC73" s="134" t="n">
        <f aca="false">(AB73+$AC$4)</f>
        <v>30.1015648180061</v>
      </c>
      <c r="AD73" s="134" t="n">
        <f aca="false">AB73+$AD$4</f>
        <v>46.1015648180061</v>
      </c>
      <c r="AE73" s="134" t="n">
        <f aca="false">(AB73+$AE$4)</f>
        <v>38.1015648180061</v>
      </c>
      <c r="AF73" s="134" t="n">
        <f aca="false">(AB73*22.04*$AF$3+$AF$4)/22.04</f>
        <v>36.476423404554</v>
      </c>
      <c r="AG73" s="134" t="n">
        <f aca="false">AB73*$AG$4</f>
        <v>43.3625037088097</v>
      </c>
      <c r="AH73" s="134"/>
      <c r="AI73" s="134" t="n">
        <f aca="false">AF73+AH73</f>
        <v>36.476423404554</v>
      </c>
      <c r="AK73" s="134" t="n">
        <f aca="false">I73</f>
        <v>27.1015648180061</v>
      </c>
      <c r="AO73" s="134" t="n">
        <f aca="false">(AK73*22.04*$AO$3+$AO$4)/22.04</f>
        <v>41.4806121207771</v>
      </c>
      <c r="AQ73" s="134" t="n">
        <v>0</v>
      </c>
      <c r="AR73" s="134" t="n">
        <f aca="false">AO73+AQ73</f>
        <v>41.4806121207771</v>
      </c>
      <c r="AT73" s="134" t="n">
        <f aca="false">I73</f>
        <v>27.1015648180061</v>
      </c>
      <c r="AX73" s="134" t="n">
        <f aca="false">(AT73*22.04*$AX$3+$AX$4)/22.04</f>
        <v>38.4387885805438</v>
      </c>
      <c r="BA73" s="134" t="n">
        <f aca="false">AX73+AZ73</f>
        <v>38.4387885805438</v>
      </c>
      <c r="BC73" s="134" t="n">
        <f aca="false">I73</f>
        <v>27.1015648180061</v>
      </c>
      <c r="BK73" s="134" t="n">
        <f aca="false">I73</f>
        <v>27.1015648180061</v>
      </c>
      <c r="BL73" s="134" t="n">
        <f aca="false">BK73+$BL$4</f>
        <v>25.6015648180061</v>
      </c>
      <c r="BM73" s="134" t="n">
        <f aca="false">BK73+$BM$4</f>
        <v>45.1015648180061</v>
      </c>
      <c r="BN73" s="134" t="n">
        <f aca="false">BK73+$BN$4</f>
        <v>35.7715648180061</v>
      </c>
      <c r="BO73" s="134" t="n">
        <f aca="false">BK73*$BO$3+$BO$4</f>
        <v>35.71185386428</v>
      </c>
      <c r="BP73" s="134" t="n">
        <f aca="false">BK73*$BP$4</f>
        <v>39.5682846342889</v>
      </c>
      <c r="BR73" s="134" t="n">
        <f aca="false">BO73+BQ73</f>
        <v>35.71185386428</v>
      </c>
    </row>
    <row r="74" customFormat="false" ht="12" hidden="false" customHeight="false" outlineLevel="0" collapsed="false">
      <c r="A74" s="166" t="n">
        <f aca="false">CurveCreator!A77</f>
        <v>39052</v>
      </c>
      <c r="B74" s="134" t="n">
        <f aca="false">CurveCreator!BU77/2.97/100*2204</f>
        <v>297.551525326279</v>
      </c>
      <c r="C74" s="134" t="n">
        <f aca="false">B74/22.04+$C$4</f>
        <v>18.8505229276896</v>
      </c>
      <c r="D74" s="134" t="n">
        <f aca="false">B74/22.04+$D$4</f>
        <v>36.5005229276896</v>
      </c>
      <c r="E74" s="134" t="n">
        <f aca="false">B74/22.04+$E$4</f>
        <v>25.5005229276896</v>
      </c>
      <c r="F74" s="134" t="n">
        <f aca="false">(B74*$F$3+$F$4)/22.04</f>
        <v>27.1166634105987</v>
      </c>
      <c r="G74" s="134" t="n">
        <f aca="false">B74*$G$4/22.04</f>
        <v>27.0010458553792</v>
      </c>
      <c r="H74" s="134"/>
      <c r="I74" s="134" t="n">
        <f aca="false">F74</f>
        <v>27.1166634105987</v>
      </c>
      <c r="K74" s="134" t="n">
        <f aca="false">B74</f>
        <v>297.551525326279</v>
      </c>
      <c r="O74" s="134" t="n">
        <f aca="false">K74*$O$3+$O$4</f>
        <v>458.766076122575</v>
      </c>
      <c r="Q74" s="0" t="n">
        <v>1</v>
      </c>
      <c r="R74" s="134" t="n">
        <f aca="false">O74/22.04+Q74</f>
        <v>21.8151577188101</v>
      </c>
      <c r="T74" s="134" t="n">
        <f aca="false">I74</f>
        <v>27.1166634105987</v>
      </c>
      <c r="X74" s="134" t="n">
        <f aca="false">T74*$X$3+$X$4</f>
        <v>17.5211337961756</v>
      </c>
      <c r="Z74" s="134" t="n">
        <f aca="false">X74</f>
        <v>17.5211337961756</v>
      </c>
      <c r="AB74" s="134" t="n">
        <f aca="false">I74</f>
        <v>27.1166634105987</v>
      </c>
      <c r="AC74" s="134" t="n">
        <f aca="false">(AB74+$AC$4)</f>
        <v>30.1166634105987</v>
      </c>
      <c r="AD74" s="134" t="n">
        <f aca="false">AB74+$AD$4</f>
        <v>46.1166634105987</v>
      </c>
      <c r="AE74" s="134" t="n">
        <f aca="false">(AB74+$AE$4)</f>
        <v>38.1166634105987</v>
      </c>
      <c r="AF74" s="134" t="n">
        <f aca="false">(AB74*22.04*$AF$3+$AF$4)/22.04</f>
        <v>36.486894278517</v>
      </c>
      <c r="AG74" s="134" t="n">
        <f aca="false">AB74*$AG$4</f>
        <v>43.3866614569579</v>
      </c>
      <c r="AH74" s="134"/>
      <c r="AI74" s="134" t="n">
        <f aca="false">AF74+AH74</f>
        <v>36.486894278517</v>
      </c>
      <c r="AK74" s="134" t="n">
        <f aca="false">I74</f>
        <v>27.1166634105987</v>
      </c>
      <c r="AO74" s="134" t="n">
        <f aca="false">(AK74*22.04*$AO$3+$AO$4)/22.04</f>
        <v>41.4929280427549</v>
      </c>
      <c r="AQ74" s="134" t="n">
        <v>0</v>
      </c>
      <c r="AR74" s="134" t="n">
        <f aca="false">AO74+AQ74</f>
        <v>41.4929280427549</v>
      </c>
      <c r="AT74" s="134" t="n">
        <f aca="false">I74</f>
        <v>27.1166634105987</v>
      </c>
      <c r="AX74" s="134" t="n">
        <f aca="false">(AT74*22.04*$AX$3+$AX$4)/22.04</f>
        <v>38.4502136855586</v>
      </c>
      <c r="BA74" s="134" t="n">
        <f aca="false">AX74+AZ74</f>
        <v>38.4502136855586</v>
      </c>
      <c r="BC74" s="134" t="n">
        <f aca="false">I74</f>
        <v>27.1166634105987</v>
      </c>
      <c r="BK74" s="134" t="n">
        <f aca="false">I74</f>
        <v>27.1166634105987</v>
      </c>
      <c r="BL74" s="134" t="n">
        <f aca="false">BK74+$BL$4</f>
        <v>25.6166634105987</v>
      </c>
      <c r="BM74" s="134" t="n">
        <f aca="false">BK74+$BM$4</f>
        <v>45.1166634105987</v>
      </c>
      <c r="BN74" s="134" t="n">
        <f aca="false">BK74+$BN$4</f>
        <v>35.7866634105987</v>
      </c>
      <c r="BO74" s="134" t="n">
        <f aca="false">BK74*$BO$3+$BO$4</f>
        <v>35.7268467667245</v>
      </c>
      <c r="BP74" s="134" t="n">
        <f aca="false">BK74*$BP$4</f>
        <v>39.590328579474</v>
      </c>
      <c r="BR74" s="134" t="n">
        <f aca="false">BO74+BQ74</f>
        <v>35.7268467667245</v>
      </c>
    </row>
    <row r="75" customFormat="false" ht="12" hidden="false" customHeight="false" outlineLevel="0" collapsed="false">
      <c r="A75" s="166" t="n">
        <f aca="false">CurveCreator!A78</f>
        <v>39083</v>
      </c>
      <c r="B75" s="134" t="n">
        <f aca="false">CurveCreator!BU78/2.97/100*2204</f>
        <v>285.138701218535</v>
      </c>
      <c r="C75" s="134" t="n">
        <f aca="false">B75/22.04+$C$4</f>
        <v>18.2873276414943</v>
      </c>
      <c r="D75" s="134" t="n">
        <f aca="false">B75/22.04+$D$4</f>
        <v>35.9373276414943</v>
      </c>
      <c r="E75" s="134" t="n">
        <f aca="false">B75/22.04+$E$4</f>
        <v>24.9373276414943</v>
      </c>
      <c r="F75" s="134" t="n">
        <f aca="false">(B75*$F$3+$F$4)/22.04</f>
        <v>26.3923942725515</v>
      </c>
      <c r="G75" s="134" t="n">
        <f aca="false">B75*$G$4/22.04</f>
        <v>25.8746552829886</v>
      </c>
      <c r="H75" s="134"/>
      <c r="I75" s="134" t="n">
        <f aca="false">F75</f>
        <v>26.3923942725515</v>
      </c>
      <c r="K75" s="134" t="n">
        <f aca="false">B75</f>
        <v>285.138701218535</v>
      </c>
      <c r="O75" s="134" t="n">
        <f aca="false">K75*$O$3+$O$4</f>
        <v>439.836519358265</v>
      </c>
      <c r="Q75" s="0" t="n">
        <v>1</v>
      </c>
      <c r="R75" s="134" t="n">
        <f aca="false">O75/22.04+Q75</f>
        <v>20.9562849073623</v>
      </c>
      <c r="T75" s="134" t="n">
        <f aca="false">I75</f>
        <v>26.3923942725515</v>
      </c>
      <c r="X75" s="134" t="n">
        <f aca="false">T75*$X$3+$X$4</f>
        <v>17.0912076358309</v>
      </c>
      <c r="Z75" s="134" t="n">
        <f aca="false">X75</f>
        <v>17.0912076358309</v>
      </c>
      <c r="AB75" s="134" t="n">
        <f aca="false">I75</f>
        <v>26.3923942725515</v>
      </c>
      <c r="AC75" s="134" t="n">
        <f aca="false">(AB75+$AC$4)</f>
        <v>29.3923942725515</v>
      </c>
      <c r="AD75" s="134" t="n">
        <f aca="false">AB75+$AD$4</f>
        <v>45.3923942725515</v>
      </c>
      <c r="AE75" s="134" t="n">
        <f aca="false">(AB75+$AE$4)</f>
        <v>37.3923942725515</v>
      </c>
      <c r="AF75" s="134" t="n">
        <f aca="false">(AB75*22.04*$AF$3+$AF$4)/22.04</f>
        <v>35.9846136312813</v>
      </c>
      <c r="AG75" s="134" t="n">
        <f aca="false">AB75*$AG$4</f>
        <v>42.2278308360824</v>
      </c>
      <c r="AH75" s="134"/>
      <c r="AI75" s="134" t="n">
        <f aca="false">AF75+AH75</f>
        <v>35.9846136312813</v>
      </c>
      <c r="AK75" s="134" t="n">
        <f aca="false">I75</f>
        <v>26.3923942725515</v>
      </c>
      <c r="AO75" s="134" t="n">
        <f aca="false">(AK75*22.04*$AO$3+$AO$4)/22.04</f>
        <v>40.9021417068499</v>
      </c>
      <c r="AQ75" s="134" t="n">
        <v>0</v>
      </c>
      <c r="AR75" s="134" t="n">
        <f aca="false">AO75+AQ75</f>
        <v>40.9021417068499</v>
      </c>
      <c r="AT75" s="134" t="n">
        <f aca="false">I75</f>
        <v>26.3923942725515</v>
      </c>
      <c r="AX75" s="134" t="n">
        <f aca="false">(AT75*22.04*$AX$3+$AX$4)/22.04</f>
        <v>37.9021592287984</v>
      </c>
      <c r="BA75" s="134" t="n">
        <f aca="false">AX75+AZ75</f>
        <v>37.9021592287984</v>
      </c>
      <c r="BC75" s="134" t="n">
        <f aca="false">I75</f>
        <v>26.3923942725515</v>
      </c>
      <c r="BK75" s="134" t="n">
        <f aca="false">I75</f>
        <v>26.3923942725515</v>
      </c>
      <c r="BL75" s="134" t="n">
        <f aca="false">BK75+$BL$4</f>
        <v>24.8923942725515</v>
      </c>
      <c r="BM75" s="134" t="n">
        <f aca="false">BK75+$BM$4</f>
        <v>44.3923942725515</v>
      </c>
      <c r="BN75" s="134" t="n">
        <f aca="false">BK75+$BN$4</f>
        <v>35.0623942725515</v>
      </c>
      <c r="BO75" s="134" t="n">
        <f aca="false">BK75*$BO$3+$BO$4</f>
        <v>35.0076475126437</v>
      </c>
      <c r="BP75" s="134" t="n">
        <f aca="false">BK75*$BP$4</f>
        <v>38.5328956379252</v>
      </c>
      <c r="BR75" s="134" t="n">
        <f aca="false">BO75+BQ75</f>
        <v>35.0076475126437</v>
      </c>
    </row>
    <row r="76" customFormat="false" ht="12" hidden="false" customHeight="false" outlineLevel="0" collapsed="false">
      <c r="A76" s="166" t="n">
        <f aca="false">CurveCreator!A79</f>
        <v>39114</v>
      </c>
      <c r="B76" s="134" t="n">
        <f aca="false">CurveCreator!BU79/2.97/100*2204</f>
        <v>285.39746714446</v>
      </c>
      <c r="C76" s="134" t="n">
        <f aca="false">B76/22.04+$C$4</f>
        <v>18.2990683822351</v>
      </c>
      <c r="D76" s="134" t="n">
        <f aca="false">B76/22.04+$D$4</f>
        <v>35.9490683822351</v>
      </c>
      <c r="E76" s="134" t="n">
        <f aca="false">B76/22.04+$E$4</f>
        <v>24.949068382235</v>
      </c>
      <c r="F76" s="134" t="n">
        <f aca="false">(B76*$F$3+$F$4)/22.04</f>
        <v>26.4074928651441</v>
      </c>
      <c r="G76" s="134" t="n">
        <f aca="false">B76*$G$4/22.04</f>
        <v>25.8981367644701</v>
      </c>
      <c r="H76" s="134"/>
      <c r="I76" s="134" t="n">
        <f aca="false">F76</f>
        <v>26.4074928651441</v>
      </c>
      <c r="K76" s="134" t="n">
        <f aca="false">B76</f>
        <v>285.39746714446</v>
      </c>
      <c r="O76" s="134" t="n">
        <f aca="false">K76*$O$3+$O$4</f>
        <v>440.231137395302</v>
      </c>
      <c r="Q76" s="0" t="n">
        <v>1</v>
      </c>
      <c r="R76" s="134" t="n">
        <f aca="false">O76/22.04+Q76</f>
        <v>20.9741895369919</v>
      </c>
      <c r="T76" s="134" t="n">
        <f aca="false">I76</f>
        <v>26.4074928651441</v>
      </c>
      <c r="X76" s="134" t="n">
        <f aca="false">T76*$X$3+$X$4</f>
        <v>17.1001701603938</v>
      </c>
      <c r="Z76" s="134" t="n">
        <f aca="false">X76</f>
        <v>17.1001701603938</v>
      </c>
      <c r="AB76" s="134" t="n">
        <f aca="false">I76</f>
        <v>26.4074928651441</v>
      </c>
      <c r="AC76" s="134" t="n">
        <f aca="false">(AB76+$AC$4)</f>
        <v>29.4074928651441</v>
      </c>
      <c r="AD76" s="134" t="n">
        <f aca="false">AB76+$AD$4</f>
        <v>45.4074928651441</v>
      </c>
      <c r="AE76" s="134" t="n">
        <f aca="false">(AB76+$AE$4)</f>
        <v>37.4074928651441</v>
      </c>
      <c r="AF76" s="134" t="n">
        <f aca="false">(AB76*22.04*$AF$3+$AF$4)/22.04</f>
        <v>35.9950845052442</v>
      </c>
      <c r="AG76" s="134" t="n">
        <f aca="false">AB76*$AG$4</f>
        <v>42.2519885842306</v>
      </c>
      <c r="AH76" s="134"/>
      <c r="AI76" s="134" t="n">
        <f aca="false">AF76+AH76</f>
        <v>35.9950845052442</v>
      </c>
      <c r="AK76" s="134" t="n">
        <f aca="false">I76</f>
        <v>26.4074928651441</v>
      </c>
      <c r="AO76" s="134" t="n">
        <f aca="false">(AK76*22.04*$AO$3+$AO$4)/22.04</f>
        <v>40.9144576288276</v>
      </c>
      <c r="AQ76" s="134" t="n">
        <v>0</v>
      </c>
      <c r="AR76" s="134" t="n">
        <f aca="false">AO76+AQ76</f>
        <v>40.9144576288276</v>
      </c>
      <c r="AT76" s="134" t="n">
        <f aca="false">I76</f>
        <v>26.4074928651441</v>
      </c>
      <c r="AX76" s="134" t="n">
        <f aca="false">(AT76*22.04*$AX$3+$AX$4)/22.04</f>
        <v>37.9135843338132</v>
      </c>
      <c r="BA76" s="134" t="n">
        <f aca="false">AX76+AZ76</f>
        <v>37.9135843338132</v>
      </c>
      <c r="BC76" s="134" t="n">
        <f aca="false">I76</f>
        <v>26.4074928651441</v>
      </c>
      <c r="BK76" s="134" t="n">
        <f aca="false">I76</f>
        <v>26.4074928651441</v>
      </c>
      <c r="BL76" s="134" t="n">
        <f aca="false">BK76+$BL$4</f>
        <v>24.9074928651441</v>
      </c>
      <c r="BM76" s="134" t="n">
        <f aca="false">BK76+$BM$4</f>
        <v>44.4074928651441</v>
      </c>
      <c r="BN76" s="134" t="n">
        <f aca="false">BK76+$BN$4</f>
        <v>35.0774928651441</v>
      </c>
      <c r="BO76" s="134" t="n">
        <f aca="false">BK76*$BO$3+$BO$4</f>
        <v>35.0226404150881</v>
      </c>
      <c r="BP76" s="134" t="n">
        <f aca="false">BK76*$BP$4</f>
        <v>38.5549395831104</v>
      </c>
      <c r="BR76" s="134" t="n">
        <f aca="false">BO76+BQ76</f>
        <v>35.0226404150881</v>
      </c>
    </row>
    <row r="77" customFormat="false" ht="12" hidden="false" customHeight="false" outlineLevel="0" collapsed="false">
      <c r="A77" s="166" t="n">
        <f aca="false">CurveCreator!A80</f>
        <v>39142</v>
      </c>
      <c r="B77" s="134" t="n">
        <f aca="false">CurveCreator!BU80/2.97/100*2204</f>
        <v>285.656233070386</v>
      </c>
      <c r="C77" s="134" t="n">
        <f aca="false">B77/22.04+$C$4</f>
        <v>18.3108091229758</v>
      </c>
      <c r="D77" s="134" t="n">
        <f aca="false">B77/22.04+$D$4</f>
        <v>35.9608091229758</v>
      </c>
      <c r="E77" s="134" t="n">
        <f aca="false">B77/22.04+$E$4</f>
        <v>24.9608091229758</v>
      </c>
      <c r="F77" s="134" t="n">
        <f aca="false">(B77*$F$3+$F$4)/22.04</f>
        <v>26.4225914577367</v>
      </c>
      <c r="G77" s="134" t="n">
        <f aca="false">B77*$G$4/22.04</f>
        <v>25.9216182459516</v>
      </c>
      <c r="H77" s="134"/>
      <c r="I77" s="134" t="n">
        <f aca="false">F77</f>
        <v>26.4225914577367</v>
      </c>
      <c r="K77" s="134" t="n">
        <f aca="false">B77</f>
        <v>285.656233070386</v>
      </c>
      <c r="O77" s="134" t="n">
        <f aca="false">K77*$O$3+$O$4</f>
        <v>440.625755432339</v>
      </c>
      <c r="Q77" s="0" t="n">
        <v>1</v>
      </c>
      <c r="R77" s="134" t="n">
        <f aca="false">O77/22.04+Q77</f>
        <v>20.9920941666216</v>
      </c>
      <c r="T77" s="134" t="n">
        <f aca="false">I77</f>
        <v>26.4225914577367</v>
      </c>
      <c r="X77" s="134" t="n">
        <f aca="false">T77*$X$3+$X$4</f>
        <v>17.1091326849568</v>
      </c>
      <c r="Z77" s="134" t="n">
        <f aca="false">X77</f>
        <v>17.1091326849568</v>
      </c>
      <c r="AB77" s="134" t="n">
        <f aca="false">I77</f>
        <v>26.4225914577367</v>
      </c>
      <c r="AC77" s="134" t="n">
        <f aca="false">(AB77+$AC$4)</f>
        <v>29.4225914577367</v>
      </c>
      <c r="AD77" s="134" t="n">
        <f aca="false">AB77+$AD$4</f>
        <v>45.4225914577367</v>
      </c>
      <c r="AE77" s="134" t="n">
        <f aca="false">(AB77+$AE$4)</f>
        <v>37.4225914577367</v>
      </c>
      <c r="AF77" s="134" t="n">
        <f aca="false">(AB77*22.04*$AF$3+$AF$4)/22.04</f>
        <v>36.0055553792072</v>
      </c>
      <c r="AG77" s="134" t="n">
        <f aca="false">AB77*$AG$4</f>
        <v>42.2761463323787</v>
      </c>
      <c r="AH77" s="134"/>
      <c r="AI77" s="134" t="n">
        <f aca="false">AF77+AH77</f>
        <v>36.0055553792072</v>
      </c>
      <c r="AK77" s="134" t="n">
        <f aca="false">I77</f>
        <v>26.4225914577367</v>
      </c>
      <c r="AO77" s="134" t="n">
        <f aca="false">(AK77*22.04*$AO$3+$AO$4)/22.04</f>
        <v>40.9267735508054</v>
      </c>
      <c r="AQ77" s="134" t="n">
        <v>0</v>
      </c>
      <c r="AR77" s="134" t="n">
        <f aca="false">AO77+AQ77</f>
        <v>40.9267735508054</v>
      </c>
      <c r="AT77" s="134" t="n">
        <f aca="false">I77</f>
        <v>26.4225914577367</v>
      </c>
      <c r="AX77" s="134" t="n">
        <f aca="false">(AT77*22.04*$AX$3+$AX$4)/22.04</f>
        <v>37.925009438828</v>
      </c>
      <c r="BA77" s="134" t="n">
        <f aca="false">AX77+AZ77</f>
        <v>37.925009438828</v>
      </c>
      <c r="BC77" s="134" t="n">
        <f aca="false">I77</f>
        <v>26.4225914577367</v>
      </c>
      <c r="BK77" s="134" t="n">
        <f aca="false">I77</f>
        <v>26.4225914577367</v>
      </c>
      <c r="BL77" s="134" t="n">
        <f aca="false">BK77+$BL$4</f>
        <v>24.9225914577367</v>
      </c>
      <c r="BM77" s="134" t="n">
        <f aca="false">BK77+$BM$4</f>
        <v>44.4225914577367</v>
      </c>
      <c r="BN77" s="134" t="n">
        <f aca="false">BK77+$BN$4</f>
        <v>35.0925914577367</v>
      </c>
      <c r="BO77" s="134" t="n">
        <f aca="false">BK77*$BO$3+$BO$4</f>
        <v>35.0376333175326</v>
      </c>
      <c r="BP77" s="134" t="n">
        <f aca="false">BK77*$BP$4</f>
        <v>38.5769835282956</v>
      </c>
      <c r="BR77" s="134" t="n">
        <f aca="false">BO77+BQ77</f>
        <v>35.0376333175326</v>
      </c>
    </row>
    <row r="78" customFormat="false" ht="12" hidden="false" customHeight="false" outlineLevel="0" collapsed="false">
      <c r="A78" s="166" t="n">
        <f aca="false">CurveCreator!A81</f>
        <v>39173</v>
      </c>
      <c r="B78" s="134" t="n">
        <f aca="false">CurveCreator!BU81/2.97/100*2204</f>
        <v>281.778603036716</v>
      </c>
      <c r="C78" s="134" t="n">
        <f aca="false">B78/22.04+$C$4</f>
        <v>18.1348730960398</v>
      </c>
      <c r="D78" s="134" t="n">
        <f aca="false">B78/22.04+$D$4</f>
        <v>35.7848730960398</v>
      </c>
      <c r="E78" s="134" t="n">
        <f aca="false">B78/22.04+$E$4</f>
        <v>24.7848730960398</v>
      </c>
      <c r="F78" s="134" t="n">
        <f aca="false">(B78*$F$3+$F$4)/22.04</f>
        <v>26.196337727097</v>
      </c>
      <c r="G78" s="134" t="n">
        <f aca="false">B78*$G$4/22.04</f>
        <v>25.5697461920795</v>
      </c>
      <c r="H78" s="134"/>
      <c r="I78" s="134" t="n">
        <f aca="false">F78</f>
        <v>26.196337727097</v>
      </c>
      <c r="K78" s="134" t="n">
        <f aca="false">B78</f>
        <v>281.778603036716</v>
      </c>
      <c r="O78" s="134" t="n">
        <f aca="false">K78*$O$3+$O$4</f>
        <v>434.712369630992</v>
      </c>
      <c r="Q78" s="0" t="n">
        <v>1</v>
      </c>
      <c r="R78" s="134" t="n">
        <f aca="false">O78/22.04+Q78</f>
        <v>20.7237917255441</v>
      </c>
      <c r="T78" s="134" t="n">
        <f aca="false">I78</f>
        <v>26.196337727097</v>
      </c>
      <c r="X78" s="134" t="n">
        <f aca="false">T78*$X$3+$X$4</f>
        <v>16.974828470449</v>
      </c>
      <c r="Z78" s="134" t="n">
        <f aca="false">X78</f>
        <v>16.974828470449</v>
      </c>
      <c r="AB78" s="134" t="n">
        <f aca="false">I78</f>
        <v>26.196337727097</v>
      </c>
      <c r="AC78" s="134" t="n">
        <f aca="false">(AB78+$AC$4)</f>
        <v>29.196337727097</v>
      </c>
      <c r="AD78" s="134" t="n">
        <f aca="false">AB78+$AD$4</f>
        <v>45.196337727097</v>
      </c>
      <c r="AE78" s="134" t="n">
        <f aca="false">(AB78+$AE$4)</f>
        <v>37.196337727097</v>
      </c>
      <c r="AF78" s="134" t="n">
        <f aca="false">(AB78*22.04*$AF$3+$AF$4)/22.04</f>
        <v>35.8486484170085</v>
      </c>
      <c r="AG78" s="134" t="n">
        <f aca="false">AB78*$AG$4</f>
        <v>41.9141403633552</v>
      </c>
      <c r="AH78" s="134"/>
      <c r="AI78" s="134" t="n">
        <f aca="false">AF78+AH78</f>
        <v>35.8486484170085</v>
      </c>
      <c r="AK78" s="134" t="n">
        <f aca="false">I78</f>
        <v>26.196337727097</v>
      </c>
      <c r="AO78" s="134" t="n">
        <f aca="false">(AK78*22.04*$AO$3+$AO$4)/22.04</f>
        <v>40.7422183827226</v>
      </c>
      <c r="AQ78" s="134" t="n">
        <v>0</v>
      </c>
      <c r="AR78" s="134" t="n">
        <f aca="false">AO78+AQ78</f>
        <v>40.7422183827226</v>
      </c>
      <c r="AT78" s="134" t="n">
        <f aca="false">I78</f>
        <v>26.196337727097</v>
      </c>
      <c r="AX78" s="134" t="n">
        <f aca="false">(AT78*22.04*$AX$3+$AX$4)/22.04</f>
        <v>37.7538032408529</v>
      </c>
      <c r="BA78" s="134" t="n">
        <f aca="false">AX78+AZ78</f>
        <v>37.7538032408529</v>
      </c>
      <c r="BC78" s="134" t="n">
        <f aca="false">I78</f>
        <v>26.196337727097</v>
      </c>
      <c r="BK78" s="134" t="n">
        <f aca="false">I78</f>
        <v>26.196337727097</v>
      </c>
      <c r="BL78" s="134" t="n">
        <f aca="false">BK78+$BL$4</f>
        <v>24.696337727097</v>
      </c>
      <c r="BM78" s="134" t="n">
        <f aca="false">BK78+$BM$4</f>
        <v>44.196337727097</v>
      </c>
      <c r="BN78" s="134" t="n">
        <f aca="false">BK78+$BN$4</f>
        <v>34.866337727097</v>
      </c>
      <c r="BO78" s="134" t="n">
        <f aca="false">BK78*$BO$3+$BO$4</f>
        <v>34.8129633630073</v>
      </c>
      <c r="BP78" s="134" t="n">
        <f aca="false">BK78*$BP$4</f>
        <v>38.2466530815616</v>
      </c>
      <c r="BR78" s="134" t="n">
        <f aca="false">BO78+BQ78</f>
        <v>34.8129633630073</v>
      </c>
    </row>
    <row r="79" customFormat="false" ht="12" hidden="false" customHeight="false" outlineLevel="0" collapsed="false">
      <c r="A79" s="166" t="n">
        <f aca="false">CurveCreator!A82</f>
        <v>39203</v>
      </c>
      <c r="B79" s="134" t="n">
        <f aca="false">CurveCreator!BU82/2.97/100*2204</f>
        <v>282.037368962642</v>
      </c>
      <c r="C79" s="134" t="n">
        <f aca="false">B79/22.04+$C$4</f>
        <v>18.1466138367805</v>
      </c>
      <c r="D79" s="134" t="n">
        <f aca="false">B79/22.04+$D$4</f>
        <v>35.7966138367805</v>
      </c>
      <c r="E79" s="134" t="n">
        <f aca="false">B79/22.04+$E$4</f>
        <v>24.7966138367805</v>
      </c>
      <c r="F79" s="134" t="n">
        <f aca="false">(B79*$F$3+$F$4)/22.04</f>
        <v>26.2114363196896</v>
      </c>
      <c r="G79" s="134" t="n">
        <f aca="false">B79*$G$4/22.04</f>
        <v>25.593227673561</v>
      </c>
      <c r="H79" s="134"/>
      <c r="I79" s="134" t="n">
        <f aca="false">F79</f>
        <v>26.2114363196896</v>
      </c>
      <c r="K79" s="134" t="n">
        <f aca="false">B79</f>
        <v>282.037368962642</v>
      </c>
      <c r="O79" s="134" t="n">
        <f aca="false">K79*$O$3+$O$4</f>
        <v>435.10698766803</v>
      </c>
      <c r="Q79" s="0" t="n">
        <v>1</v>
      </c>
      <c r="R79" s="134" t="n">
        <f aca="false">O79/22.04+Q79</f>
        <v>20.7416963551738</v>
      </c>
      <c r="T79" s="134" t="n">
        <f aca="false">I79</f>
        <v>26.2114363196896</v>
      </c>
      <c r="X79" s="134" t="n">
        <f aca="false">T79*$X$3+$X$4</f>
        <v>16.983790995012</v>
      </c>
      <c r="Z79" s="134" t="n">
        <f aca="false">X79</f>
        <v>16.983790995012</v>
      </c>
      <c r="AB79" s="134" t="n">
        <f aca="false">I79</f>
        <v>26.2114363196896</v>
      </c>
      <c r="AC79" s="134" t="n">
        <f aca="false">(AB79+$AC$4)</f>
        <v>29.2114363196896</v>
      </c>
      <c r="AD79" s="134" t="n">
        <f aca="false">AB79+$AD$4</f>
        <v>45.2114363196896</v>
      </c>
      <c r="AE79" s="134" t="n">
        <f aca="false">(AB79+$AE$4)</f>
        <v>37.2114363196896</v>
      </c>
      <c r="AF79" s="134" t="n">
        <f aca="false">(AB79*22.04*$AF$3+$AF$4)/22.04</f>
        <v>35.8591192909715</v>
      </c>
      <c r="AG79" s="134" t="n">
        <f aca="false">AB79*$AG$4</f>
        <v>41.9382981115033</v>
      </c>
      <c r="AH79" s="134"/>
      <c r="AI79" s="134" t="n">
        <f aca="false">AF79+AH79</f>
        <v>35.8591192909715</v>
      </c>
      <c r="AK79" s="134" t="n">
        <f aca="false">I79</f>
        <v>26.2114363196896</v>
      </c>
      <c r="AO79" s="134" t="n">
        <f aca="false">(AK79*22.04*$AO$3+$AO$4)/22.04</f>
        <v>40.7545343047004</v>
      </c>
      <c r="AQ79" s="134" t="n">
        <v>0</v>
      </c>
      <c r="AR79" s="134" t="n">
        <f aca="false">AO79+AQ79</f>
        <v>40.7545343047004</v>
      </c>
      <c r="AT79" s="134" t="n">
        <f aca="false">I79</f>
        <v>26.2114363196896</v>
      </c>
      <c r="AX79" s="134" t="n">
        <f aca="false">(AT79*22.04*$AX$3+$AX$4)/22.04</f>
        <v>37.7652283458677</v>
      </c>
      <c r="BA79" s="134" t="n">
        <f aca="false">AX79+AZ79</f>
        <v>37.7652283458677</v>
      </c>
      <c r="BC79" s="134" t="n">
        <f aca="false">I79</f>
        <v>26.2114363196896</v>
      </c>
      <c r="BK79" s="134" t="n">
        <f aca="false">I79</f>
        <v>26.2114363196896</v>
      </c>
      <c r="BL79" s="134" t="n">
        <f aca="false">BK79+$BL$4</f>
        <v>24.7114363196896</v>
      </c>
      <c r="BM79" s="134" t="n">
        <f aca="false">BK79+$BM$4</f>
        <v>44.2114363196896</v>
      </c>
      <c r="BN79" s="134" t="n">
        <f aca="false">BK79+$BN$4</f>
        <v>34.8814363196896</v>
      </c>
      <c r="BO79" s="134" t="n">
        <f aca="false">BK79*$BO$3+$BO$4</f>
        <v>34.8279562654517</v>
      </c>
      <c r="BP79" s="134" t="n">
        <f aca="false">BK79*$BP$4</f>
        <v>38.2686970267468</v>
      </c>
      <c r="BR79" s="134" t="n">
        <f aca="false">BO79+BQ79</f>
        <v>34.8279562654517</v>
      </c>
    </row>
    <row r="80" customFormat="false" ht="12" hidden="false" customHeight="false" outlineLevel="0" collapsed="false">
      <c r="A80" s="166" t="n">
        <f aca="false">CurveCreator!A83</f>
        <v>39234</v>
      </c>
      <c r="B80" s="134" t="n">
        <f aca="false">CurveCreator!BU83/2.97/100*2204</f>
        <v>282.296134888568</v>
      </c>
      <c r="C80" s="134" t="n">
        <f aca="false">B80/22.04+$C$4</f>
        <v>18.1583545775212</v>
      </c>
      <c r="D80" s="134" t="n">
        <f aca="false">B80/22.04+$D$4</f>
        <v>35.8083545775212</v>
      </c>
      <c r="E80" s="134" t="n">
        <f aca="false">B80/22.04+$E$4</f>
        <v>24.8083545775212</v>
      </c>
      <c r="F80" s="134" t="n">
        <f aca="false">(B80*$F$3+$F$4)/22.04</f>
        <v>26.2265349122822</v>
      </c>
      <c r="G80" s="134" t="n">
        <f aca="false">B80*$G$4/22.04</f>
        <v>25.6167091550425</v>
      </c>
      <c r="H80" s="134"/>
      <c r="I80" s="134" t="n">
        <f aca="false">F80</f>
        <v>26.2265349122822</v>
      </c>
      <c r="K80" s="134" t="n">
        <f aca="false">B80</f>
        <v>282.296134888568</v>
      </c>
      <c r="O80" s="134" t="n">
        <f aca="false">K80*$O$3+$O$4</f>
        <v>435.501605705067</v>
      </c>
      <c r="Q80" s="0" t="n">
        <v>1</v>
      </c>
      <c r="R80" s="134" t="n">
        <f aca="false">O80/22.04+Q80</f>
        <v>20.7596009848034</v>
      </c>
      <c r="T80" s="134" t="n">
        <f aca="false">I80</f>
        <v>26.2265349122822</v>
      </c>
      <c r="X80" s="134" t="n">
        <f aca="false">T80*$X$3+$X$4</f>
        <v>16.992753519575</v>
      </c>
      <c r="Z80" s="134" t="n">
        <f aca="false">X80</f>
        <v>16.992753519575</v>
      </c>
      <c r="AB80" s="134" t="n">
        <f aca="false">I80</f>
        <v>26.2265349122822</v>
      </c>
      <c r="AC80" s="134" t="n">
        <f aca="false">(AB80+$AC$4)</f>
        <v>29.2265349122822</v>
      </c>
      <c r="AD80" s="134" t="n">
        <f aca="false">AB80+$AD$4</f>
        <v>45.2265349122822</v>
      </c>
      <c r="AE80" s="134" t="n">
        <f aca="false">(AB80+$AE$4)</f>
        <v>37.2265349122822</v>
      </c>
      <c r="AF80" s="134" t="n">
        <f aca="false">(AB80*22.04*$AF$3+$AF$4)/22.04</f>
        <v>35.8695901649345</v>
      </c>
      <c r="AG80" s="134" t="n">
        <f aca="false">AB80*$AG$4</f>
        <v>41.9624558596515</v>
      </c>
      <c r="AH80" s="134"/>
      <c r="AI80" s="134" t="n">
        <f aca="false">AF80+AH80</f>
        <v>35.8695901649345</v>
      </c>
      <c r="AK80" s="134" t="n">
        <f aca="false">I80</f>
        <v>26.2265349122822</v>
      </c>
      <c r="AO80" s="134" t="n">
        <f aca="false">(AK80*22.04*$AO$3+$AO$4)/22.04</f>
        <v>40.7668502266781</v>
      </c>
      <c r="AQ80" s="134" t="n">
        <v>0</v>
      </c>
      <c r="AR80" s="134" t="n">
        <f aca="false">AO80+AQ80</f>
        <v>40.7668502266781</v>
      </c>
      <c r="AT80" s="134" t="n">
        <f aca="false">I80</f>
        <v>26.2265349122822</v>
      </c>
      <c r="AX80" s="134" t="n">
        <f aca="false">(AT80*22.04*$AX$3+$AX$4)/22.04</f>
        <v>37.7766534508825</v>
      </c>
      <c r="BA80" s="134" t="n">
        <f aca="false">AX80+AZ80</f>
        <v>37.7766534508825</v>
      </c>
      <c r="BC80" s="134" t="n">
        <f aca="false">I80</f>
        <v>26.2265349122822</v>
      </c>
      <c r="BK80" s="134" t="n">
        <f aca="false">I80</f>
        <v>26.2265349122822</v>
      </c>
      <c r="BL80" s="134" t="n">
        <f aca="false">BK80+$BL$4</f>
        <v>24.7265349122822</v>
      </c>
      <c r="BM80" s="134" t="n">
        <f aca="false">BK80+$BM$4</f>
        <v>44.2265349122822</v>
      </c>
      <c r="BN80" s="134" t="n">
        <f aca="false">BK80+$BN$4</f>
        <v>34.8965349122822</v>
      </c>
      <c r="BO80" s="134" t="n">
        <f aca="false">BK80*$BO$3+$BO$4</f>
        <v>34.8429491678962</v>
      </c>
      <c r="BP80" s="134" t="n">
        <f aca="false">BK80*$BP$4</f>
        <v>38.290740971932</v>
      </c>
      <c r="BR80" s="134" t="n">
        <f aca="false">BO80+BQ80</f>
        <v>34.8429491678962</v>
      </c>
    </row>
    <row r="81" customFormat="false" ht="12" hidden="false" customHeight="false" outlineLevel="0" collapsed="false">
      <c r="A81" s="166" t="n">
        <f aca="false">CurveCreator!A84</f>
        <v>39264</v>
      </c>
      <c r="B81" s="134" t="n">
        <f aca="false">CurveCreator!BU84/2.97/100*2204</f>
        <v>286.875334484528</v>
      </c>
      <c r="C81" s="134" t="n">
        <f aca="false">B81/22.04+$C$4</f>
        <v>18.3661222542889</v>
      </c>
      <c r="D81" s="134" t="n">
        <f aca="false">B81/22.04+$D$4</f>
        <v>36.0161222542889</v>
      </c>
      <c r="E81" s="134" t="n">
        <f aca="false">B81/22.04+$E$4</f>
        <v>25.0161222542889</v>
      </c>
      <c r="F81" s="134" t="n">
        <f aca="false">(B81*$F$3+$F$4)/22.04</f>
        <v>26.4937241446054</v>
      </c>
      <c r="G81" s="134" t="n">
        <f aca="false">B81*$G$4/22.04</f>
        <v>26.0322445085778</v>
      </c>
      <c r="H81" s="134"/>
      <c r="I81" s="134" t="n">
        <f aca="false">F81</f>
        <v>26.4937241446054</v>
      </c>
      <c r="K81" s="134" t="n">
        <f aca="false">B81</f>
        <v>286.875334484528</v>
      </c>
      <c r="O81" s="134" t="n">
        <f aca="false">K81*$O$3+$O$4</f>
        <v>442.484885088905</v>
      </c>
      <c r="Q81" s="0" t="n">
        <v>1</v>
      </c>
      <c r="R81" s="134" t="n">
        <f aca="false">O81/22.04+Q81</f>
        <v>21.0764466918741</v>
      </c>
      <c r="T81" s="134" t="n">
        <f aca="false">I81</f>
        <v>26.4937241446054</v>
      </c>
      <c r="X81" s="134" t="n">
        <f aca="false">T81*$X$3+$X$4</f>
        <v>17.151357047882</v>
      </c>
      <c r="Z81" s="134" t="n">
        <f aca="false">X81</f>
        <v>17.151357047882</v>
      </c>
      <c r="AB81" s="134" t="n">
        <f aca="false">I81</f>
        <v>26.4937241446054</v>
      </c>
      <c r="AC81" s="134" t="n">
        <f aca="false">(AB81+$AC$4)</f>
        <v>29.4937241446054</v>
      </c>
      <c r="AD81" s="134" t="n">
        <f aca="false">AB81+$AD$4</f>
        <v>45.4937241446054</v>
      </c>
      <c r="AE81" s="134" t="n">
        <f aca="false">(AB81+$AE$4)</f>
        <v>37.4937241446054</v>
      </c>
      <c r="AF81" s="134" t="n">
        <f aca="false">(AB81*22.04*$AF$3+$AF$4)/22.04</f>
        <v>36.0548858975506</v>
      </c>
      <c r="AG81" s="134" t="n">
        <f aca="false">AB81*$AG$4</f>
        <v>42.3899586313686</v>
      </c>
      <c r="AH81" s="134"/>
      <c r="AI81" s="134" t="n">
        <f aca="false">AF81+AH81</f>
        <v>36.0548858975506</v>
      </c>
      <c r="AK81" s="134" t="n">
        <f aca="false">I81</f>
        <v>26.4937241446054</v>
      </c>
      <c r="AO81" s="134" t="n">
        <f aca="false">(AK81*22.04*$AO$3+$AO$4)/22.04</f>
        <v>40.9847964834842</v>
      </c>
      <c r="AQ81" s="134" t="n">
        <v>0</v>
      </c>
      <c r="AR81" s="134" t="n">
        <f aca="false">AO81+AQ81</f>
        <v>40.9847964834842</v>
      </c>
      <c r="AT81" s="134" t="n">
        <f aca="false">I81</f>
        <v>26.4937241446054</v>
      </c>
      <c r="AX81" s="134" t="n">
        <f aca="false">(AT81*22.04*$AX$3+$AX$4)/22.04</f>
        <v>37.9788355429815</v>
      </c>
      <c r="BA81" s="134" t="n">
        <f aca="false">AX81+AZ81</f>
        <v>37.9788355429815</v>
      </c>
      <c r="BC81" s="134" t="n">
        <f aca="false">I81</f>
        <v>26.4937241446054</v>
      </c>
      <c r="BK81" s="134" t="n">
        <f aca="false">I81</f>
        <v>26.4937241446054</v>
      </c>
      <c r="BL81" s="134" t="n">
        <f aca="false">BK81+$BL$4</f>
        <v>24.9937241446054</v>
      </c>
      <c r="BM81" s="134" t="n">
        <f aca="false">BK81+$BM$4</f>
        <v>44.4937241446054</v>
      </c>
      <c r="BN81" s="134" t="n">
        <f aca="false">BK81+$BN$4</f>
        <v>35.1637241446054</v>
      </c>
      <c r="BO81" s="134" t="n">
        <f aca="false">BK81*$BO$3+$BO$4</f>
        <v>35.1082680755932</v>
      </c>
      <c r="BP81" s="134" t="n">
        <f aca="false">BK81*$BP$4</f>
        <v>38.6808372511239</v>
      </c>
      <c r="BR81" s="134" t="n">
        <f aca="false">BO81+BQ81</f>
        <v>35.1082680755932</v>
      </c>
    </row>
    <row r="82" customFormat="false" ht="12" hidden="false" customHeight="false" outlineLevel="0" collapsed="false">
      <c r="A82" s="166" t="n">
        <f aca="false">CurveCreator!A85</f>
        <v>39295</v>
      </c>
      <c r="B82" s="134" t="n">
        <f aca="false">CurveCreator!BU85/2.97/100*2204</f>
        <v>287.134100410454</v>
      </c>
      <c r="C82" s="134" t="n">
        <f aca="false">B82/22.04+$C$4</f>
        <v>18.3778629950297</v>
      </c>
      <c r="D82" s="134" t="n">
        <f aca="false">B82/22.04+$D$4</f>
        <v>36.0278629950297</v>
      </c>
      <c r="E82" s="134" t="n">
        <f aca="false">B82/22.04+$E$4</f>
        <v>25.0278629950297</v>
      </c>
      <c r="F82" s="134" t="n">
        <f aca="false">(B82*$F$3+$F$4)/22.04</f>
        <v>26.508822737198</v>
      </c>
      <c r="G82" s="134" t="n">
        <f aca="false">B82*$G$4/22.04</f>
        <v>26.0557259900593</v>
      </c>
      <c r="H82" s="134"/>
      <c r="I82" s="134" t="n">
        <f aca="false">F82</f>
        <v>26.508822737198</v>
      </c>
      <c r="K82" s="134" t="n">
        <f aca="false">B82</f>
        <v>287.134100410454</v>
      </c>
      <c r="O82" s="134" t="n">
        <f aca="false">K82*$O$3+$O$4</f>
        <v>442.879503125942</v>
      </c>
      <c r="Q82" s="0" t="n">
        <v>1</v>
      </c>
      <c r="R82" s="134" t="n">
        <f aca="false">O82/22.04+Q82</f>
        <v>21.0943513215037</v>
      </c>
      <c r="T82" s="134" t="n">
        <f aca="false">I82</f>
        <v>26.508822737198</v>
      </c>
      <c r="X82" s="134" t="n">
        <f aca="false">T82*$X$3+$X$4</f>
        <v>17.160319572445</v>
      </c>
      <c r="Z82" s="134" t="n">
        <f aca="false">X82</f>
        <v>17.160319572445</v>
      </c>
      <c r="AB82" s="134" t="n">
        <f aca="false">I82</f>
        <v>26.508822737198</v>
      </c>
      <c r="AC82" s="134" t="n">
        <f aca="false">(AB82+$AC$4)</f>
        <v>29.508822737198</v>
      </c>
      <c r="AD82" s="134" t="n">
        <f aca="false">AB82+$AD$4</f>
        <v>45.508822737198</v>
      </c>
      <c r="AE82" s="134" t="n">
        <f aca="false">(AB82+$AE$4)</f>
        <v>37.508822737198</v>
      </c>
      <c r="AF82" s="134" t="n">
        <f aca="false">(AB82*22.04*$AF$3+$AF$4)/22.04</f>
        <v>36.0653567715136</v>
      </c>
      <c r="AG82" s="134" t="n">
        <f aca="false">AB82*$AG$4</f>
        <v>42.4141163795168</v>
      </c>
      <c r="AH82" s="134"/>
      <c r="AI82" s="134" t="n">
        <f aca="false">AF82+AH82</f>
        <v>36.0653567715136</v>
      </c>
      <c r="AK82" s="134" t="n">
        <f aca="false">I82</f>
        <v>26.508822737198</v>
      </c>
      <c r="AO82" s="134" t="n">
        <f aca="false">(AK82*22.04*$AO$3+$AO$4)/22.04</f>
        <v>40.997112405462</v>
      </c>
      <c r="AQ82" s="134" t="n">
        <v>0</v>
      </c>
      <c r="AR82" s="134" t="n">
        <f aca="false">AO82+AQ82</f>
        <v>40.997112405462</v>
      </c>
      <c r="AT82" s="134" t="n">
        <f aca="false">I82</f>
        <v>26.508822737198</v>
      </c>
      <c r="AX82" s="134" t="n">
        <f aca="false">(AT82*22.04*$AX$3+$AX$4)/22.04</f>
        <v>37.9902606479963</v>
      </c>
      <c r="BA82" s="134" t="n">
        <f aca="false">AX82+AZ82</f>
        <v>37.9902606479963</v>
      </c>
      <c r="BC82" s="134" t="n">
        <f aca="false">I82</f>
        <v>26.508822737198</v>
      </c>
      <c r="BK82" s="134" t="n">
        <f aca="false">I82</f>
        <v>26.508822737198</v>
      </c>
      <c r="BL82" s="134" t="n">
        <f aca="false">BK82+$BL$4</f>
        <v>25.008822737198</v>
      </c>
      <c r="BM82" s="134" t="n">
        <f aca="false">BK82+$BM$4</f>
        <v>44.508822737198</v>
      </c>
      <c r="BN82" s="134" t="n">
        <f aca="false">BK82+$BN$4</f>
        <v>35.178822737198</v>
      </c>
      <c r="BO82" s="134" t="n">
        <f aca="false">BK82*$BO$3+$BO$4</f>
        <v>35.1232609780376</v>
      </c>
      <c r="BP82" s="134" t="n">
        <f aca="false">BK82*$BP$4</f>
        <v>38.7028811963091</v>
      </c>
      <c r="BR82" s="134" t="n">
        <f aca="false">BO82+BQ82</f>
        <v>35.1232609780376</v>
      </c>
    </row>
    <row r="83" customFormat="false" ht="12" hidden="false" customHeight="false" outlineLevel="0" collapsed="false">
      <c r="A83" s="166" t="n">
        <f aca="false">CurveCreator!A86</f>
        <v>39326</v>
      </c>
      <c r="B83" s="134" t="n">
        <f aca="false">CurveCreator!BU86/2.97/100*2204</f>
        <v>287.39286633638</v>
      </c>
      <c r="C83" s="134" t="n">
        <f aca="false">B83/22.04+$C$4</f>
        <v>18.3896037357704</v>
      </c>
      <c r="D83" s="134" t="n">
        <f aca="false">B83/22.04+$D$4</f>
        <v>36.0396037357704</v>
      </c>
      <c r="E83" s="134" t="n">
        <f aca="false">B83/22.04+$E$4</f>
        <v>25.0396037357704</v>
      </c>
      <c r="F83" s="134" t="n">
        <f aca="false">(B83*$F$3+$F$4)/22.04</f>
        <v>26.5239213297906</v>
      </c>
      <c r="G83" s="134" t="n">
        <f aca="false">B83*$G$4/22.04</f>
        <v>26.0792074715408</v>
      </c>
      <c r="H83" s="134"/>
      <c r="I83" s="134" t="n">
        <f aca="false">F83</f>
        <v>26.5239213297906</v>
      </c>
      <c r="K83" s="134" t="n">
        <f aca="false">B83</f>
        <v>287.39286633638</v>
      </c>
      <c r="O83" s="134" t="n">
        <f aca="false">K83*$O$3+$O$4</f>
        <v>443.274121162979</v>
      </c>
      <c r="Q83" s="0" t="n">
        <v>1</v>
      </c>
      <c r="R83" s="134" t="n">
        <f aca="false">O83/22.04+Q83</f>
        <v>21.1122559511334</v>
      </c>
      <c r="T83" s="134" t="n">
        <f aca="false">I83</f>
        <v>26.5239213297906</v>
      </c>
      <c r="X83" s="134" t="n">
        <f aca="false">T83*$X$3+$X$4</f>
        <v>17.169282097008</v>
      </c>
      <c r="Z83" s="134" t="n">
        <f aca="false">X83</f>
        <v>17.169282097008</v>
      </c>
      <c r="AB83" s="134" t="n">
        <f aca="false">I83</f>
        <v>26.5239213297906</v>
      </c>
      <c r="AC83" s="134" t="n">
        <f aca="false">(AB83+$AC$4)</f>
        <v>29.5239213297906</v>
      </c>
      <c r="AD83" s="134" t="n">
        <f aca="false">AB83+$AD$4</f>
        <v>45.5239213297906</v>
      </c>
      <c r="AE83" s="134" t="n">
        <f aca="false">(AB83+$AE$4)</f>
        <v>37.5239213297906</v>
      </c>
      <c r="AF83" s="134" t="n">
        <f aca="false">(AB83*22.04*$AF$3+$AF$4)/22.04</f>
        <v>36.0758276454766</v>
      </c>
      <c r="AG83" s="134" t="n">
        <f aca="false">AB83*$AG$4</f>
        <v>42.4382741276649</v>
      </c>
      <c r="AH83" s="134"/>
      <c r="AI83" s="134" t="n">
        <f aca="false">AF83+AH83</f>
        <v>36.0758276454766</v>
      </c>
      <c r="AK83" s="134" t="n">
        <f aca="false">I83</f>
        <v>26.5239213297906</v>
      </c>
      <c r="AO83" s="134" t="n">
        <f aca="false">(AK83*22.04*$AO$3+$AO$4)/22.04</f>
        <v>41.0094283274398</v>
      </c>
      <c r="AQ83" s="134" t="n">
        <v>0</v>
      </c>
      <c r="AR83" s="134" t="n">
        <f aca="false">AO83+AQ83</f>
        <v>41.0094283274398</v>
      </c>
      <c r="AT83" s="134" t="n">
        <f aca="false">I83</f>
        <v>26.5239213297906</v>
      </c>
      <c r="AX83" s="134" t="n">
        <f aca="false">(AT83*22.04*$AX$3+$AX$4)/22.04</f>
        <v>38.0016857530112</v>
      </c>
      <c r="BA83" s="134" t="n">
        <f aca="false">AX83+AZ83</f>
        <v>38.0016857530112</v>
      </c>
      <c r="BC83" s="134" t="n">
        <f aca="false">I83</f>
        <v>26.5239213297906</v>
      </c>
      <c r="BK83" s="134" t="n">
        <f aca="false">I83</f>
        <v>26.5239213297906</v>
      </c>
      <c r="BL83" s="134" t="n">
        <f aca="false">BK83+$BL$4</f>
        <v>25.0239213297906</v>
      </c>
      <c r="BM83" s="134" t="n">
        <f aca="false">BK83+$BM$4</f>
        <v>44.5239213297906</v>
      </c>
      <c r="BN83" s="134" t="n">
        <f aca="false">BK83+$BN$4</f>
        <v>35.1939213297906</v>
      </c>
      <c r="BO83" s="134" t="n">
        <f aca="false">BK83*$BO$3+$BO$4</f>
        <v>35.138253880482</v>
      </c>
      <c r="BP83" s="134" t="n">
        <f aca="false">BK83*$BP$4</f>
        <v>38.7249251414942</v>
      </c>
      <c r="BR83" s="134" t="n">
        <f aca="false">BO83+BQ83</f>
        <v>35.138253880482</v>
      </c>
    </row>
    <row r="84" customFormat="false" ht="12" hidden="false" customHeight="false" outlineLevel="0" collapsed="false">
      <c r="A84" s="166" t="n">
        <f aca="false">CurveCreator!A87</f>
        <v>39356</v>
      </c>
      <c r="B84" s="134" t="n">
        <f aca="false">CurveCreator!BU87/2.97/100*2204</f>
        <v>300.139184585538</v>
      </c>
      <c r="C84" s="134" t="n">
        <f aca="false">B84/22.04+$C$4</f>
        <v>18.967930335097</v>
      </c>
      <c r="D84" s="134" t="n">
        <f aca="false">B84/22.04+$D$4</f>
        <v>36.617930335097</v>
      </c>
      <c r="E84" s="134" t="n">
        <f aca="false">B84/22.04+$E$4</f>
        <v>25.617930335097</v>
      </c>
      <c r="F84" s="134" t="n">
        <f aca="false">(B84*$F$3+$F$4)/22.04</f>
        <v>27.2676493365246</v>
      </c>
      <c r="G84" s="134" t="n">
        <f aca="false">B84*$G$4/22.04</f>
        <v>27.235860670194</v>
      </c>
      <c r="H84" s="134"/>
      <c r="I84" s="134" t="n">
        <f aca="false">F84</f>
        <v>27.2676493365246</v>
      </c>
      <c r="K84" s="134" t="n">
        <f aca="false">B84</f>
        <v>300.139184585538</v>
      </c>
      <c r="O84" s="134" t="n">
        <f aca="false">K84*$O$3+$O$4</f>
        <v>462.712256492945</v>
      </c>
      <c r="Q84" s="0" t="n">
        <v>1</v>
      </c>
      <c r="R84" s="134" t="n">
        <f aca="false">O84/22.04+Q84</f>
        <v>21.9942040151064</v>
      </c>
      <c r="T84" s="134" t="n">
        <f aca="false">I84</f>
        <v>27.2676493365246</v>
      </c>
      <c r="X84" s="134" t="n">
        <f aca="false">T84*$X$3+$X$4</f>
        <v>17.6107590418053</v>
      </c>
      <c r="Z84" s="134" t="n">
        <f aca="false">X84</f>
        <v>17.6107590418053</v>
      </c>
      <c r="AB84" s="134" t="n">
        <f aca="false">I84</f>
        <v>27.2676493365246</v>
      </c>
      <c r="AC84" s="134" t="n">
        <f aca="false">(AB84+$AC$4)</f>
        <v>30.2676493365246</v>
      </c>
      <c r="AD84" s="134" t="n">
        <f aca="false">AB84+$AD$4</f>
        <v>46.2676493365246</v>
      </c>
      <c r="AE84" s="134" t="n">
        <f aca="false">(AB84+$AE$4)</f>
        <v>38.2676493365246</v>
      </c>
      <c r="AF84" s="134" t="n">
        <f aca="false">(AB84*22.04*$AF$3+$AF$4)/22.04</f>
        <v>36.5916030181466</v>
      </c>
      <c r="AG84" s="134" t="n">
        <f aca="false">AB84*$AG$4</f>
        <v>43.6282389384393</v>
      </c>
      <c r="AH84" s="134"/>
      <c r="AI84" s="134" t="n">
        <f aca="false">AF84+AH84</f>
        <v>36.5916030181466</v>
      </c>
      <c r="AK84" s="134" t="n">
        <f aca="false">I84</f>
        <v>27.2676493365246</v>
      </c>
      <c r="AO84" s="134" t="n">
        <f aca="false">(AK84*22.04*$AO$3+$AO$4)/22.04</f>
        <v>41.6160872625327</v>
      </c>
      <c r="AQ84" s="134" t="n">
        <v>0</v>
      </c>
      <c r="AR84" s="134" t="n">
        <f aca="false">AO84+AQ84</f>
        <v>41.6160872625327</v>
      </c>
      <c r="AT84" s="134" t="n">
        <f aca="false">I84</f>
        <v>27.2676493365246</v>
      </c>
      <c r="AX84" s="134" t="n">
        <f aca="false">(AT84*22.04*$AX$3+$AX$4)/22.04</f>
        <v>38.5644647357068</v>
      </c>
      <c r="BA84" s="134" t="n">
        <f aca="false">AX84+AZ84</f>
        <v>38.5644647357068</v>
      </c>
      <c r="BC84" s="134" t="n">
        <f aca="false">I84</f>
        <v>27.2676493365246</v>
      </c>
      <c r="BK84" s="134" t="n">
        <f aca="false">I84</f>
        <v>27.2676493365246</v>
      </c>
      <c r="BL84" s="134" t="n">
        <f aca="false">BK84+$BL$4</f>
        <v>25.7676493365246</v>
      </c>
      <c r="BM84" s="134" t="n">
        <f aca="false">BK84+$BM$4</f>
        <v>45.2676493365246</v>
      </c>
      <c r="BN84" s="134" t="n">
        <f aca="false">BK84+$BN$4</f>
        <v>35.9376493365246</v>
      </c>
      <c r="BO84" s="134" t="n">
        <f aca="false">BK84*$BO$3+$BO$4</f>
        <v>35.8767757911689</v>
      </c>
      <c r="BP84" s="134" t="n">
        <f aca="false">BK84*$BP$4</f>
        <v>39.8107680313259</v>
      </c>
      <c r="BR84" s="134" t="n">
        <f aca="false">BO84+BQ84</f>
        <v>35.8767757911689</v>
      </c>
    </row>
    <row r="85" customFormat="false" ht="12" hidden="false" customHeight="false" outlineLevel="0" collapsed="false">
      <c r="A85" s="166" t="n">
        <f aca="false">CurveCreator!A88</f>
        <v>39387</v>
      </c>
      <c r="B85" s="134" t="n">
        <f aca="false">CurveCreator!BU88/2.97/100*2204</f>
        <v>300.43643090948</v>
      </c>
      <c r="C85" s="134" t="n">
        <f aca="false">B85/22.04+$C$4</f>
        <v>18.981417010412</v>
      </c>
      <c r="D85" s="134" t="n">
        <f aca="false">B85/22.04+$D$4</f>
        <v>36.631417010412</v>
      </c>
      <c r="E85" s="134" t="n">
        <f aca="false">B85/22.04+$E$4</f>
        <v>25.631417010412</v>
      </c>
      <c r="F85" s="134" t="n">
        <f aca="false">(B85*$F$3+$F$4)/22.04</f>
        <v>27.2849932009796</v>
      </c>
      <c r="G85" s="134" t="n">
        <f aca="false">B85*$G$4/22.04</f>
        <v>27.262834020824</v>
      </c>
      <c r="H85" s="134"/>
      <c r="I85" s="134" t="n">
        <f aca="false">F85</f>
        <v>27.2849932009796</v>
      </c>
      <c r="K85" s="134" t="n">
        <f aca="false">B85</f>
        <v>300.43643090948</v>
      </c>
      <c r="O85" s="134" t="n">
        <f aca="false">K85*$O$3+$O$4</f>
        <v>463.165557136957</v>
      </c>
      <c r="Q85" s="0" t="n">
        <v>1</v>
      </c>
      <c r="R85" s="134" t="n">
        <f aca="false">O85/22.04+Q85</f>
        <v>22.0147711949618</v>
      </c>
      <c r="T85" s="134" t="n">
        <f aca="false">I85</f>
        <v>27.2849932009796</v>
      </c>
      <c r="X85" s="134" t="n">
        <f aca="false">T85*$X$3+$X$4</f>
        <v>17.6210543597458</v>
      </c>
      <c r="Z85" s="134" t="n">
        <f aca="false">X85</f>
        <v>17.6210543597458</v>
      </c>
      <c r="AB85" s="134" t="n">
        <f aca="false">I85</f>
        <v>27.2849932009796</v>
      </c>
      <c r="AC85" s="134" t="n">
        <f aca="false">(AB85+$AC$4)</f>
        <v>30.2849932009796</v>
      </c>
      <c r="AD85" s="134" t="n">
        <f aca="false">AB85+$AD$4</f>
        <v>46.2849932009796</v>
      </c>
      <c r="AE85" s="134" t="n">
        <f aca="false">(AB85+$AE$4)</f>
        <v>38.2849932009796</v>
      </c>
      <c r="AF85" s="134" t="n">
        <f aca="false">(AB85*22.04*$AF$3+$AF$4)/22.04</f>
        <v>36.6036309881462</v>
      </c>
      <c r="AG85" s="134" t="n">
        <f aca="false">AB85*$AG$4</f>
        <v>43.6559891215674</v>
      </c>
      <c r="AH85" s="134"/>
      <c r="AI85" s="134" t="n">
        <f aca="false">AF85+AH85</f>
        <v>36.6036309881462</v>
      </c>
      <c r="AK85" s="134" t="n">
        <f aca="false">I85</f>
        <v>27.2849932009796</v>
      </c>
      <c r="AO85" s="134" t="n">
        <f aca="false">(AK85*22.04*$AO$3+$AO$4)/22.04</f>
        <v>41.6302346527687</v>
      </c>
      <c r="AQ85" s="134" t="n">
        <v>0</v>
      </c>
      <c r="AR85" s="134" t="n">
        <f aca="false">AO85+AQ85</f>
        <v>41.6302346527687</v>
      </c>
      <c r="AT85" s="134" t="n">
        <f aca="false">I85</f>
        <v>27.2849932009796</v>
      </c>
      <c r="AX85" s="134" t="n">
        <f aca="false">(AT85*22.04*$AX$3+$AX$4)/22.04</f>
        <v>38.5775888379399</v>
      </c>
      <c r="BA85" s="134" t="n">
        <f aca="false">AX85+AZ85</f>
        <v>38.5775888379399</v>
      </c>
      <c r="BC85" s="134" t="n">
        <f aca="false">I85</f>
        <v>27.2849932009796</v>
      </c>
      <c r="BK85" s="134" t="n">
        <f aca="false">I85</f>
        <v>27.2849932009796</v>
      </c>
      <c r="BL85" s="134" t="n">
        <f aca="false">BK85+$BL$4</f>
        <v>25.7849932009796</v>
      </c>
      <c r="BM85" s="134" t="n">
        <f aca="false">BK85+$BM$4</f>
        <v>45.2849932009796</v>
      </c>
      <c r="BN85" s="134" t="n">
        <f aca="false">BK85+$BN$4</f>
        <v>35.9549932009796</v>
      </c>
      <c r="BO85" s="134" t="n">
        <f aca="false">BK85*$BO$3+$BO$4</f>
        <v>35.8939982485728</v>
      </c>
      <c r="BP85" s="134" t="n">
        <f aca="false">BK85*$BP$4</f>
        <v>39.8360900734303</v>
      </c>
      <c r="BR85" s="134" t="n">
        <f aca="false">BO85+BQ85</f>
        <v>35.8939982485728</v>
      </c>
    </row>
    <row r="86" customFormat="false" ht="12" hidden="false" customHeight="false" outlineLevel="0" collapsed="false">
      <c r="A86" s="166" t="n">
        <f aca="false">CurveCreator!A89</f>
        <v>39417</v>
      </c>
      <c r="B86" s="134" t="n">
        <f aca="false">CurveCreator!BU89/2.97/100*2204</f>
        <v>300.794283860297</v>
      </c>
      <c r="C86" s="134" t="n">
        <f aca="false">B86/22.04+$C$4</f>
        <v>18.9976535326813</v>
      </c>
      <c r="D86" s="134" t="n">
        <f aca="false">B86/22.04+$D$4</f>
        <v>36.6476535326813</v>
      </c>
      <c r="E86" s="134" t="n">
        <f aca="false">B86/22.04+$E$4</f>
        <v>25.6476535326813</v>
      </c>
      <c r="F86" s="134" t="n">
        <f aca="false">(B86*$F$3+$F$4)/22.04</f>
        <v>27.305873368618</v>
      </c>
      <c r="G86" s="134" t="n">
        <f aca="false">B86*$G$4/22.04</f>
        <v>27.2953070653627</v>
      </c>
      <c r="H86" s="134"/>
      <c r="I86" s="134" t="n">
        <f aca="false">F86</f>
        <v>27.305873368618</v>
      </c>
      <c r="K86" s="134" t="n">
        <f aca="false">B86</f>
        <v>300.794283860297</v>
      </c>
      <c r="O86" s="134" t="n">
        <f aca="false">K86*$O$3+$O$4</f>
        <v>463.711282886952</v>
      </c>
      <c r="Q86" s="0" t="n">
        <v>1</v>
      </c>
      <c r="R86" s="134" t="n">
        <f aca="false">O86/22.04+Q86</f>
        <v>22.0395318914225</v>
      </c>
      <c r="T86" s="134" t="n">
        <f aca="false">I86</f>
        <v>27.305873368618</v>
      </c>
      <c r="X86" s="134" t="n">
        <f aca="false">T86*$X$3+$X$4</f>
        <v>17.633448827256</v>
      </c>
      <c r="Z86" s="134" t="n">
        <f aca="false">X86</f>
        <v>17.633448827256</v>
      </c>
      <c r="AB86" s="134" t="n">
        <f aca="false">I86</f>
        <v>27.305873368618</v>
      </c>
      <c r="AC86" s="134" t="n">
        <f aca="false">(AB86+$AC$4)</f>
        <v>30.305873368618</v>
      </c>
      <c r="AD86" s="134" t="n">
        <f aca="false">AB86+$AD$4</f>
        <v>46.305873368618</v>
      </c>
      <c r="AE86" s="134" t="n">
        <f aca="false">(AB86+$AE$4)</f>
        <v>38.305873368618</v>
      </c>
      <c r="AF86" s="134" t="n">
        <f aca="false">(AB86*22.04*$AF$3+$AF$4)/22.04</f>
        <v>36.6181113844034</v>
      </c>
      <c r="AG86" s="134" t="n">
        <f aca="false">AB86*$AG$4</f>
        <v>43.6893973897889</v>
      </c>
      <c r="AH86" s="134"/>
      <c r="AI86" s="134" t="n">
        <f aca="false">AF86+AH86</f>
        <v>36.6181113844034</v>
      </c>
      <c r="AK86" s="134" t="n">
        <f aca="false">I86</f>
        <v>27.305873368618</v>
      </c>
      <c r="AO86" s="134" t="n">
        <f aca="false">(AK86*22.04*$AO$3+$AO$4)/22.04</f>
        <v>41.6472666055113</v>
      </c>
      <c r="AQ86" s="134" t="n">
        <v>0</v>
      </c>
      <c r="AR86" s="134" t="n">
        <f aca="false">AO86+AQ86</f>
        <v>41.6472666055113</v>
      </c>
      <c r="AT86" s="134" t="n">
        <f aca="false">I86</f>
        <v>27.305873368618</v>
      </c>
      <c r="AX86" s="134" t="n">
        <f aca="false">(AT86*22.04*$AX$3+$AX$4)/22.04</f>
        <v>38.5933888607919</v>
      </c>
      <c r="BA86" s="134" t="n">
        <f aca="false">AX86+AZ86</f>
        <v>38.5933888607919</v>
      </c>
      <c r="BC86" s="134" t="n">
        <f aca="false">I86</f>
        <v>27.305873368618</v>
      </c>
      <c r="BK86" s="134" t="n">
        <f aca="false">I86</f>
        <v>27.305873368618</v>
      </c>
      <c r="BL86" s="134" t="n">
        <f aca="false">BK86+$BL$4</f>
        <v>25.805873368618</v>
      </c>
      <c r="BM86" s="134" t="n">
        <f aca="false">BK86+$BM$4</f>
        <v>45.305873368618</v>
      </c>
      <c r="BN86" s="134" t="n">
        <f aca="false">BK86+$BN$4</f>
        <v>35.975873368618</v>
      </c>
      <c r="BO86" s="134" t="n">
        <f aca="false">BK86*$BO$3+$BO$4</f>
        <v>35.9147322550377</v>
      </c>
      <c r="BP86" s="134" t="n">
        <f aca="false">BK86*$BP$4</f>
        <v>39.8665751181823</v>
      </c>
      <c r="BR86" s="134" t="n">
        <f aca="false">BO86+BQ86</f>
        <v>35.9147322550377</v>
      </c>
    </row>
    <row r="87" customFormat="false" ht="12" hidden="false" customHeight="false" outlineLevel="0" collapsed="false">
      <c r="A87" s="166" t="n">
        <f aca="false">CurveCreator!A90</f>
        <v>39448</v>
      </c>
      <c r="B87" s="134" t="n">
        <f aca="false">CurveCreator!BU90/2.97/100*2204</f>
        <v>288.4988249665</v>
      </c>
      <c r="C87" s="134" t="n">
        <f aca="false">B87/22.04+$C$4</f>
        <v>18.4397833469374</v>
      </c>
      <c r="D87" s="134" t="n">
        <f aca="false">B87/22.04+$D$4</f>
        <v>36.0897833469374</v>
      </c>
      <c r="E87" s="134" t="n">
        <f aca="false">B87/22.04+$E$4</f>
        <v>25.0897833469374</v>
      </c>
      <c r="F87" s="134" t="n">
        <f aca="false">(B87*$F$3+$F$4)/22.04</f>
        <v>26.5884523097513</v>
      </c>
      <c r="G87" s="134" t="n">
        <f aca="false">B87*$G$4/22.04</f>
        <v>26.1795666938748</v>
      </c>
      <c r="H87" s="134"/>
      <c r="I87" s="134" t="n">
        <f aca="false">F87</f>
        <v>26.5884523097513</v>
      </c>
      <c r="K87" s="134" t="n">
        <f aca="false">B87</f>
        <v>288.4988249665</v>
      </c>
      <c r="O87" s="134" t="n">
        <f aca="false">K87*$O$3+$O$4</f>
        <v>444.960708073913</v>
      </c>
      <c r="Q87" s="0" t="n">
        <v>1</v>
      </c>
      <c r="R87" s="134" t="n">
        <f aca="false">O87/22.04+Q87</f>
        <v>21.188779858163</v>
      </c>
      <c r="T87" s="134" t="n">
        <f aca="false">I87</f>
        <v>26.5884523097513</v>
      </c>
      <c r="X87" s="134" t="n">
        <f aca="false">T87*$X$3+$X$4</f>
        <v>17.2075876867127</v>
      </c>
      <c r="Z87" s="134" t="n">
        <f aca="false">X87</f>
        <v>17.2075876867127</v>
      </c>
      <c r="AB87" s="134" t="n">
        <f aca="false">I87</f>
        <v>26.5884523097513</v>
      </c>
      <c r="AC87" s="134" t="n">
        <f aca="false">(AB87+$AC$4)</f>
        <v>29.5884523097513</v>
      </c>
      <c r="AD87" s="134" t="n">
        <f aca="false">AB87+$AD$4</f>
        <v>45.5884523097513</v>
      </c>
      <c r="AE87" s="134" t="n">
        <f aca="false">(AB87+$AE$4)</f>
        <v>37.5884523097513</v>
      </c>
      <c r="AF87" s="134" t="n">
        <f aca="false">(AB87*22.04*$AF$3+$AF$4)/22.04</f>
        <v>36.1205798800793</v>
      </c>
      <c r="AG87" s="134" t="n">
        <f aca="false">AB87*$AG$4</f>
        <v>42.5415236956021</v>
      </c>
      <c r="AH87" s="134"/>
      <c r="AI87" s="134" t="n">
        <f aca="false">AF87+AH87</f>
        <v>36.1205798800793</v>
      </c>
      <c r="AK87" s="134" t="n">
        <f aca="false">I87</f>
        <v>26.5884523097513</v>
      </c>
      <c r="AO87" s="134" t="n">
        <f aca="false">(AK87*22.04*$AO$3+$AO$4)/22.04</f>
        <v>41.0620662477937</v>
      </c>
      <c r="AQ87" s="134" t="n">
        <v>0</v>
      </c>
      <c r="AR87" s="134" t="n">
        <f aca="false">AO87+AQ87</f>
        <v>41.0620662477937</v>
      </c>
      <c r="AT87" s="134" t="n">
        <f aca="false">I87</f>
        <v>26.5884523097513</v>
      </c>
      <c r="AX87" s="134" t="n">
        <f aca="false">(AT87*22.04*$AX$3+$AX$4)/22.04</f>
        <v>38.0505163455475</v>
      </c>
      <c r="BA87" s="134" t="n">
        <f aca="false">AX87+AZ87</f>
        <v>38.0505163455475</v>
      </c>
      <c r="BC87" s="134" t="n">
        <f aca="false">I87</f>
        <v>26.5884523097513</v>
      </c>
      <c r="BK87" s="134" t="n">
        <f aca="false">I87</f>
        <v>26.5884523097513</v>
      </c>
      <c r="BL87" s="134" t="n">
        <f aca="false">BK87+$BL$4</f>
        <v>25.0884523097513</v>
      </c>
      <c r="BM87" s="134" t="n">
        <f aca="false">BK87+$BM$4</f>
        <v>44.5884523097513</v>
      </c>
      <c r="BN87" s="134" t="n">
        <f aca="false">BK87+$BN$4</f>
        <v>35.2584523097513</v>
      </c>
      <c r="BO87" s="134" t="n">
        <f aca="false">BK87*$BO$3+$BO$4</f>
        <v>35.2023331435831</v>
      </c>
      <c r="BP87" s="134" t="n">
        <f aca="false">BK87*$BP$4</f>
        <v>38.8191403722369</v>
      </c>
      <c r="BR87" s="134" t="n">
        <f aca="false">BO87+BQ87</f>
        <v>35.2023331435831</v>
      </c>
    </row>
    <row r="88" customFormat="false" ht="12" hidden="false" customHeight="false" outlineLevel="0" collapsed="false">
      <c r="A88" s="166" t="n">
        <f aca="false">CurveCreator!A91</f>
        <v>39479</v>
      </c>
      <c r="B88" s="134" t="n">
        <f aca="false">CurveCreator!BU91/2.97/100*2204</f>
        <v>288.855395237383</v>
      </c>
      <c r="C88" s="134" t="n">
        <f aca="false">B88/22.04+$C$4</f>
        <v>18.4559616713876</v>
      </c>
      <c r="D88" s="134" t="n">
        <f aca="false">B88/22.04+$D$4</f>
        <v>36.1059616713876</v>
      </c>
      <c r="E88" s="134" t="n">
        <f aca="false">B88/22.04+$E$4</f>
        <v>25.1059616713876</v>
      </c>
      <c r="F88" s="134" t="n">
        <f aca="false">(B88*$F$3+$F$4)/22.04</f>
        <v>26.6092576349943</v>
      </c>
      <c r="G88" s="134" t="n">
        <f aca="false">B88*$G$4/22.04</f>
        <v>26.2119233427752</v>
      </c>
      <c r="H88" s="134"/>
      <c r="I88" s="134" t="n">
        <f aca="false">F88</f>
        <v>26.6092576349943</v>
      </c>
      <c r="K88" s="134" t="n">
        <f aca="false">B88</f>
        <v>288.855395237383</v>
      </c>
      <c r="O88" s="134" t="n">
        <f aca="false">K88*$O$3+$O$4</f>
        <v>445.504477737009</v>
      </c>
      <c r="Q88" s="0" t="n">
        <v>1</v>
      </c>
      <c r="R88" s="134" t="n">
        <f aca="false">O88/22.04+Q88</f>
        <v>21.2134518029496</v>
      </c>
      <c r="T88" s="134" t="n">
        <f aca="false">I88</f>
        <v>26.6092576349943</v>
      </c>
      <c r="X88" s="134" t="n">
        <f aca="false">T88*$X$3+$X$4</f>
        <v>17.2199377277769</v>
      </c>
      <c r="Z88" s="134" t="n">
        <f aca="false">X88</f>
        <v>17.2199377277769</v>
      </c>
      <c r="AB88" s="134" t="n">
        <f aca="false">I88</f>
        <v>26.6092576349943</v>
      </c>
      <c r="AC88" s="134" t="n">
        <f aca="false">(AB88+$AC$4)</f>
        <v>29.6092576349943</v>
      </c>
      <c r="AD88" s="134" t="n">
        <f aca="false">AB88+$AD$4</f>
        <v>45.6092576349943</v>
      </c>
      <c r="AE88" s="134" t="n">
        <f aca="false">(AB88+$AE$4)</f>
        <v>37.6092576349943</v>
      </c>
      <c r="AF88" s="134" t="n">
        <f aca="false">(AB88*22.04*$AF$3+$AF$4)/22.04</f>
        <v>36.1350083731353</v>
      </c>
      <c r="AG88" s="134" t="n">
        <f aca="false">AB88*$AG$4</f>
        <v>42.5748122159909</v>
      </c>
      <c r="AH88" s="134"/>
      <c r="AI88" s="134" t="n">
        <f aca="false">AF88+AH88</f>
        <v>36.1350083731353</v>
      </c>
      <c r="AK88" s="134" t="n">
        <f aca="false">I88</f>
        <v>26.6092576349943</v>
      </c>
      <c r="AO88" s="134" t="n">
        <f aca="false">(AK88*22.04*$AO$3+$AO$4)/22.04</f>
        <v>41.0790371515944</v>
      </c>
      <c r="AQ88" s="134" t="n">
        <v>0</v>
      </c>
      <c r="AR88" s="134" t="n">
        <f aca="false">AO88+AQ88</f>
        <v>41.0790371515944</v>
      </c>
      <c r="AT88" s="134" t="n">
        <f aca="false">I88</f>
        <v>26.6092576349943</v>
      </c>
      <c r="AX88" s="134" t="n">
        <f aca="false">(AT88*22.04*$AX$3+$AX$4)/22.04</f>
        <v>38.0662597351588</v>
      </c>
      <c r="BA88" s="134" t="n">
        <f aca="false">AX88+AZ88</f>
        <v>38.0662597351588</v>
      </c>
      <c r="BC88" s="134" t="n">
        <f aca="false">I88</f>
        <v>26.6092576349943</v>
      </c>
      <c r="BK88" s="134" t="n">
        <f aca="false">I88</f>
        <v>26.6092576349943</v>
      </c>
      <c r="BL88" s="134" t="n">
        <f aca="false">BK88+$BL$4</f>
        <v>25.1092576349943</v>
      </c>
      <c r="BM88" s="134" t="n">
        <f aca="false">BK88+$BM$4</f>
        <v>44.6092576349943</v>
      </c>
      <c r="BN88" s="134" t="n">
        <f aca="false">BK88+$BN$4</f>
        <v>35.2792576349943</v>
      </c>
      <c r="BO88" s="134" t="n">
        <f aca="false">BK88*$BO$3+$BO$4</f>
        <v>35.2229928315493</v>
      </c>
      <c r="BP88" s="134" t="n">
        <f aca="false">BK88*$BP$4</f>
        <v>38.8495161470917</v>
      </c>
      <c r="BR88" s="134" t="n">
        <f aca="false">BO88+BQ88</f>
        <v>35.2229928315493</v>
      </c>
    </row>
    <row r="89" customFormat="false" ht="12" hidden="false" customHeight="false" outlineLevel="0" collapsed="false">
      <c r="A89" s="166" t="n">
        <f aca="false">CurveCreator!A92</f>
        <v>39508</v>
      </c>
      <c r="B89" s="134" t="n">
        <f aca="false">CurveCreator!BU92/2.97/100*2204</f>
        <v>289.219982257853</v>
      </c>
      <c r="C89" s="134" t="n">
        <f aca="false">B89/22.04+$C$4</f>
        <v>18.4725037322075</v>
      </c>
      <c r="D89" s="134" t="n">
        <f aca="false">B89/22.04+$D$4</f>
        <v>36.1225037322075</v>
      </c>
      <c r="E89" s="134" t="n">
        <f aca="false">B89/22.04+$E$4</f>
        <v>25.1225037322075</v>
      </c>
      <c r="F89" s="134" t="n">
        <f aca="false">(B89*$F$3+$F$4)/22.04</f>
        <v>26.6305307252087</v>
      </c>
      <c r="G89" s="134" t="n">
        <f aca="false">B89*$G$4/22.04</f>
        <v>26.2450074644149</v>
      </c>
      <c r="H89" s="134"/>
      <c r="I89" s="134" t="n">
        <f aca="false">F89</f>
        <v>26.6305307252087</v>
      </c>
      <c r="K89" s="134" t="n">
        <f aca="false">B89</f>
        <v>289.219982257853</v>
      </c>
      <c r="O89" s="134" t="n">
        <f aca="false">K89*$O$3+$O$4</f>
        <v>446.060472943225</v>
      </c>
      <c r="Q89" s="0" t="n">
        <v>1</v>
      </c>
      <c r="R89" s="134" t="n">
        <f aca="false">O89/22.04+Q89</f>
        <v>21.2386784456999</v>
      </c>
      <c r="T89" s="134" t="n">
        <f aca="false">I89</f>
        <v>26.6305307252087</v>
      </c>
      <c r="X89" s="134" t="n">
        <f aca="false">T89*$X$3+$X$4</f>
        <v>17.2325654341281</v>
      </c>
      <c r="Z89" s="134" t="n">
        <f aca="false">X89</f>
        <v>17.2325654341281</v>
      </c>
      <c r="AB89" s="134" t="n">
        <f aca="false">I89</f>
        <v>26.6305307252087</v>
      </c>
      <c r="AC89" s="134" t="n">
        <f aca="false">(AB89+$AC$4)</f>
        <v>29.6305307252087</v>
      </c>
      <c r="AD89" s="134" t="n">
        <f aca="false">AB89+$AD$4</f>
        <v>45.6305307252087</v>
      </c>
      <c r="AE89" s="134" t="n">
        <f aca="false">(AB89+$AE$4)</f>
        <v>37.6305307252087</v>
      </c>
      <c r="AF89" s="134" t="n">
        <f aca="false">(AB89*22.04*$AF$3+$AF$4)/22.04</f>
        <v>36.149761261199</v>
      </c>
      <c r="AG89" s="134" t="n">
        <f aca="false">AB89*$AG$4</f>
        <v>42.6088491603339</v>
      </c>
      <c r="AH89" s="134"/>
      <c r="AI89" s="134" t="n">
        <f aca="false">AF89+AH89</f>
        <v>36.149761261199</v>
      </c>
      <c r="AK89" s="134" t="n">
        <f aca="false">I89</f>
        <v>26.6305307252087</v>
      </c>
      <c r="AO89" s="134" t="n">
        <f aca="false">(AK89*22.04*$AO$3+$AO$4)/22.04</f>
        <v>41.0963896112823</v>
      </c>
      <c r="AQ89" s="134" t="n">
        <v>0</v>
      </c>
      <c r="AR89" s="134" t="n">
        <f aca="false">AO89+AQ89</f>
        <v>41.0963896112823</v>
      </c>
      <c r="AT89" s="134" t="n">
        <f aca="false">I89</f>
        <v>26.6305307252087</v>
      </c>
      <c r="AX89" s="134" t="n">
        <f aca="false">(AT89*22.04*$AX$3+$AX$4)/22.04</f>
        <v>38.082357082524</v>
      </c>
      <c r="BA89" s="134" t="n">
        <f aca="false">AX89+AZ89</f>
        <v>38.082357082524</v>
      </c>
      <c r="BC89" s="134" t="n">
        <f aca="false">I89</f>
        <v>26.6305307252087</v>
      </c>
      <c r="BK89" s="134" t="n">
        <f aca="false">I89</f>
        <v>26.6305307252087</v>
      </c>
      <c r="BL89" s="134" t="n">
        <f aca="false">BK89+$BL$4</f>
        <v>25.1305307252087</v>
      </c>
      <c r="BM89" s="134" t="n">
        <f aca="false">BK89+$BM$4</f>
        <v>44.6305307252087</v>
      </c>
      <c r="BN89" s="134" t="n">
        <f aca="false">BK89+$BN$4</f>
        <v>35.3005307252087</v>
      </c>
      <c r="BO89" s="134" t="n">
        <f aca="false">BK89*$BO$3+$BO$4</f>
        <v>35.2441170101322</v>
      </c>
      <c r="BP89" s="134" t="n">
        <f aca="false">BK89*$BP$4</f>
        <v>38.8805748588046</v>
      </c>
      <c r="BR89" s="134" t="n">
        <f aca="false">BO89+BQ89</f>
        <v>35.2441170101322</v>
      </c>
    </row>
    <row r="90" customFormat="false" ht="12" hidden="false" customHeight="false" outlineLevel="0" collapsed="false">
      <c r="A90" s="166" t="n">
        <f aca="false">CurveCreator!A93</f>
        <v>39539</v>
      </c>
      <c r="B90" s="134" t="n">
        <f aca="false">CurveCreator!BU93/2.97/100*2204</f>
        <v>285.45138001856</v>
      </c>
      <c r="C90" s="134" t="n">
        <f aca="false">B90/22.04+$C$4</f>
        <v>18.3015145198983</v>
      </c>
      <c r="D90" s="134" t="n">
        <f aca="false">B90/22.04+$D$4</f>
        <v>35.9515145198983</v>
      </c>
      <c r="E90" s="134" t="n">
        <f aca="false">B90/22.04+$E$4</f>
        <v>24.9515145198983</v>
      </c>
      <c r="F90" s="134" t="n">
        <f aca="false">(B90*$F$3+$F$4)/22.04</f>
        <v>26.4106385981791</v>
      </c>
      <c r="G90" s="134" t="n">
        <f aca="false">B90*$G$4/22.04</f>
        <v>25.9030290397967</v>
      </c>
      <c r="H90" s="134"/>
      <c r="I90" s="134" t="n">
        <f aca="false">F90</f>
        <v>26.4106385981791</v>
      </c>
      <c r="K90" s="134" t="n">
        <f aca="false">B90</f>
        <v>285.45138001856</v>
      </c>
      <c r="O90" s="134" t="n">
        <f aca="false">K90*$O$3+$O$4</f>
        <v>440.313354528303</v>
      </c>
      <c r="Q90" s="0" t="n">
        <v>1</v>
      </c>
      <c r="R90" s="134" t="n">
        <f aca="false">O90/22.04+Q90</f>
        <v>20.9779198969285</v>
      </c>
      <c r="T90" s="134" t="n">
        <f aca="false">I90</f>
        <v>26.4106385981791</v>
      </c>
      <c r="X90" s="134" t="n">
        <f aca="false">T90*$X$3+$X$4</f>
        <v>17.1020374675234</v>
      </c>
      <c r="Z90" s="134" t="n">
        <f aca="false">X90</f>
        <v>17.1020374675234</v>
      </c>
      <c r="AB90" s="134" t="n">
        <f aca="false">I90</f>
        <v>26.4106385981791</v>
      </c>
      <c r="AC90" s="134" t="n">
        <f aca="false">(AB90+$AC$4)</f>
        <v>29.4106385981791</v>
      </c>
      <c r="AD90" s="134" t="n">
        <f aca="false">AB90+$AD$4</f>
        <v>45.4106385981791</v>
      </c>
      <c r="AE90" s="134" t="n">
        <f aca="false">(AB90+$AE$4)</f>
        <v>37.4106385981791</v>
      </c>
      <c r="AF90" s="134" t="n">
        <f aca="false">(AB90*22.04*$AF$3+$AF$4)/22.04</f>
        <v>35.997266071104</v>
      </c>
      <c r="AG90" s="134" t="n">
        <f aca="false">AB90*$AG$4</f>
        <v>42.2570217570866</v>
      </c>
      <c r="AH90" s="134"/>
      <c r="AI90" s="134" t="n">
        <f aca="false">AF90+AH90</f>
        <v>35.997266071104</v>
      </c>
      <c r="AK90" s="134" t="n">
        <f aca="false">I90</f>
        <v>26.4106385981791</v>
      </c>
      <c r="AO90" s="134" t="n">
        <f aca="false">(AK90*22.04*$AO$3+$AO$4)/22.04</f>
        <v>40.9170236032643</v>
      </c>
      <c r="AQ90" s="134" t="n">
        <v>0</v>
      </c>
      <c r="AR90" s="134" t="n">
        <f aca="false">AO90+AQ90</f>
        <v>40.9170236032643</v>
      </c>
      <c r="AT90" s="134" t="n">
        <f aca="false">I90</f>
        <v>26.4106385981791</v>
      </c>
      <c r="AX90" s="134" t="n">
        <f aca="false">(AT90*22.04*$AX$3+$AX$4)/22.04</f>
        <v>37.9159647100008</v>
      </c>
      <c r="BA90" s="134" t="n">
        <f aca="false">AX90+AZ90</f>
        <v>37.9159647100008</v>
      </c>
      <c r="BC90" s="134" t="n">
        <f aca="false">I90</f>
        <v>26.4106385981791</v>
      </c>
      <c r="BK90" s="134" t="n">
        <f aca="false">I90</f>
        <v>26.4106385981791</v>
      </c>
      <c r="BL90" s="134" t="n">
        <f aca="false">BK90+$BL$4</f>
        <v>24.9106385981791</v>
      </c>
      <c r="BM90" s="134" t="n">
        <f aca="false">BK90+$BM$4</f>
        <v>44.4106385981791</v>
      </c>
      <c r="BN90" s="134" t="n">
        <f aca="false">BK90+$BN$4</f>
        <v>35.0806385981791</v>
      </c>
      <c r="BO90" s="134" t="n">
        <f aca="false">BK90*$BO$3+$BO$4</f>
        <v>35.0257641279919</v>
      </c>
      <c r="BP90" s="134" t="n">
        <f aca="false">BK90*$BP$4</f>
        <v>38.5595323533415</v>
      </c>
      <c r="BR90" s="134" t="n">
        <f aca="false">BO90+BQ90</f>
        <v>35.0257641279919</v>
      </c>
    </row>
    <row r="91" customFormat="false" ht="12" hidden="false" customHeight="false" outlineLevel="0" collapsed="false">
      <c r="A91" s="166" t="n">
        <f aca="false">CurveCreator!A94</f>
        <v>39569</v>
      </c>
      <c r="B91" s="134" t="n">
        <f aca="false">CurveCreator!BU94/2.97/100*2204</f>
        <v>285.815967039029</v>
      </c>
      <c r="C91" s="134" t="n">
        <f aca="false">B91/22.04+$C$4</f>
        <v>18.3180565807182</v>
      </c>
      <c r="D91" s="134" t="n">
        <f aca="false">B91/22.04+$D$4</f>
        <v>35.9680565807182</v>
      </c>
      <c r="E91" s="134" t="n">
        <f aca="false">B91/22.04+$E$4</f>
        <v>24.9680565807182</v>
      </c>
      <c r="F91" s="134" t="n">
        <f aca="false">(B91*$F$3+$F$4)/22.04</f>
        <v>26.4319116883935</v>
      </c>
      <c r="G91" s="134" t="n">
        <f aca="false">B91*$G$4/22.04</f>
        <v>25.9361131614364</v>
      </c>
      <c r="H91" s="134"/>
      <c r="I91" s="134" t="n">
        <f aca="false">F91</f>
        <v>26.4319116883935</v>
      </c>
      <c r="K91" s="134" t="n">
        <f aca="false">B91</f>
        <v>285.815967039029</v>
      </c>
      <c r="O91" s="134" t="n">
        <f aca="false">K91*$O$3+$O$4</f>
        <v>440.86934973452</v>
      </c>
      <c r="Q91" s="0" t="n">
        <v>1</v>
      </c>
      <c r="R91" s="134" t="n">
        <f aca="false">O91/22.04+Q91</f>
        <v>21.0031465396788</v>
      </c>
      <c r="T91" s="134" t="n">
        <f aca="false">I91</f>
        <v>26.4319116883935</v>
      </c>
      <c r="X91" s="134" t="n">
        <f aca="false">T91*$X$3+$X$4</f>
        <v>17.1146651738746</v>
      </c>
      <c r="Z91" s="134" t="n">
        <f aca="false">X91</f>
        <v>17.1146651738746</v>
      </c>
      <c r="AB91" s="134" t="n">
        <f aca="false">I91</f>
        <v>26.4319116883935</v>
      </c>
      <c r="AC91" s="134" t="n">
        <f aca="false">(AB91+$AC$4)</f>
        <v>29.4319116883935</v>
      </c>
      <c r="AD91" s="134" t="n">
        <f aca="false">AB91+$AD$4</f>
        <v>45.4319116883935</v>
      </c>
      <c r="AE91" s="134" t="n">
        <f aca="false">(AB91+$AE$4)</f>
        <v>37.4319116883935</v>
      </c>
      <c r="AF91" s="134" t="n">
        <f aca="false">(AB91*22.04*$AF$3+$AF$4)/22.04</f>
        <v>36.0120189591677</v>
      </c>
      <c r="AG91" s="134" t="n">
        <f aca="false">AB91*$AG$4</f>
        <v>42.2910587014295</v>
      </c>
      <c r="AH91" s="134"/>
      <c r="AI91" s="134" t="n">
        <f aca="false">AF91+AH91</f>
        <v>36.0120189591677</v>
      </c>
      <c r="AK91" s="134" t="n">
        <f aca="false">I91</f>
        <v>26.4319116883935</v>
      </c>
      <c r="AO91" s="134" t="n">
        <f aca="false">(AK91*22.04*$AO$3+$AO$4)/22.04</f>
        <v>40.9343760629521</v>
      </c>
      <c r="AQ91" s="134" t="n">
        <v>0</v>
      </c>
      <c r="AR91" s="134" t="n">
        <f aca="false">AO91+AQ91</f>
        <v>40.9343760629521</v>
      </c>
      <c r="AT91" s="134" t="n">
        <f aca="false">I91</f>
        <v>26.4319116883935</v>
      </c>
      <c r="AX91" s="134" t="n">
        <f aca="false">(AT91*22.04*$AX$3+$AX$4)/22.04</f>
        <v>37.932062057366</v>
      </c>
      <c r="BA91" s="134" t="n">
        <f aca="false">AX91+AZ91</f>
        <v>37.932062057366</v>
      </c>
      <c r="BC91" s="134" t="n">
        <f aca="false">I91</f>
        <v>26.4319116883935</v>
      </c>
      <c r="BK91" s="134" t="n">
        <f aca="false">I91</f>
        <v>26.4319116883935</v>
      </c>
      <c r="BL91" s="134" t="n">
        <f aca="false">BK91+$BL$4</f>
        <v>24.9319116883935</v>
      </c>
      <c r="BM91" s="134" t="n">
        <f aca="false">BK91+$BM$4</f>
        <v>44.4319116883935</v>
      </c>
      <c r="BN91" s="134" t="n">
        <f aca="false">BK91+$BN$4</f>
        <v>35.1019116883935</v>
      </c>
      <c r="BO91" s="134" t="n">
        <f aca="false">BK91*$BO$3+$BO$4</f>
        <v>35.0468883065747</v>
      </c>
      <c r="BP91" s="134" t="n">
        <f aca="false">BK91*$BP$4</f>
        <v>38.5905910650545</v>
      </c>
      <c r="BR91" s="134" t="n">
        <f aca="false">BO91+BQ91</f>
        <v>35.0468883065747</v>
      </c>
    </row>
    <row r="92" customFormat="false" ht="12" hidden="false" customHeight="false" outlineLevel="0" collapsed="false">
      <c r="A92" s="166" t="n">
        <f aca="false">CurveCreator!A95</f>
        <v>39600</v>
      </c>
      <c r="B92" s="134" t="n">
        <f aca="false">CurveCreator!BU95/2.97/100*2204</f>
        <v>286.172308259924</v>
      </c>
      <c r="C92" s="134" t="n">
        <f aca="false">B92/22.04+$C$4</f>
        <v>18.3342245127007</v>
      </c>
      <c r="D92" s="134" t="n">
        <f aca="false">B92/22.04+$D$4</f>
        <v>35.9842245127007</v>
      </c>
      <c r="E92" s="134" t="n">
        <f aca="false">B92/22.04+$E$4</f>
        <v>24.9842245127007</v>
      </c>
      <c r="F92" s="134" t="n">
        <f aca="false">(B92*$F$3+$F$4)/22.04</f>
        <v>26.452703648923</v>
      </c>
      <c r="G92" s="134" t="n">
        <f aca="false">B92*$G$4/22.04</f>
        <v>25.9684490254015</v>
      </c>
      <c r="H92" s="134"/>
      <c r="I92" s="134" t="n">
        <f aca="false">F92</f>
        <v>26.452703648923</v>
      </c>
      <c r="K92" s="134" t="n">
        <f aca="false">B92</f>
        <v>286.172308259924</v>
      </c>
      <c r="O92" s="134" t="n">
        <f aca="false">K92*$O$3+$O$4</f>
        <v>441.412770096384</v>
      </c>
      <c r="Q92" s="0" t="n">
        <v>1</v>
      </c>
      <c r="R92" s="134" t="n">
        <f aca="false">O92/22.04+Q92</f>
        <v>21.0278026359521</v>
      </c>
      <c r="T92" s="134" t="n">
        <f aca="false">I92</f>
        <v>26.452703648923</v>
      </c>
      <c r="X92" s="134" t="n">
        <f aca="false">T92*$X$3+$X$4</f>
        <v>17.127007281645</v>
      </c>
      <c r="Z92" s="134" t="n">
        <f aca="false">X92</f>
        <v>17.127007281645</v>
      </c>
      <c r="AB92" s="134" t="n">
        <f aca="false">I92</f>
        <v>26.452703648923</v>
      </c>
      <c r="AC92" s="134" t="n">
        <f aca="false">(AB92+$AC$4)</f>
        <v>29.452703648923</v>
      </c>
      <c r="AD92" s="134" t="n">
        <f aca="false">AB92+$AD$4</f>
        <v>45.452703648923</v>
      </c>
      <c r="AE92" s="134" t="n">
        <f aca="false">(AB92+$AE$4)</f>
        <v>37.452703648923</v>
      </c>
      <c r="AF92" s="134" t="n">
        <f aca="false">(AB92*22.04*$AF$3+$AF$4)/22.04</f>
        <v>36.0264381837949</v>
      </c>
      <c r="AG92" s="134" t="n">
        <f aca="false">AB92*$AG$4</f>
        <v>42.3243258382768</v>
      </c>
      <c r="AH92" s="134"/>
      <c r="AI92" s="134" t="n">
        <f aca="false">AF92+AH92</f>
        <v>36.0264381837949</v>
      </c>
      <c r="AK92" s="134" t="n">
        <f aca="false">I92</f>
        <v>26.452703648923</v>
      </c>
      <c r="AO92" s="134" t="n">
        <f aca="false">(AK92*22.04*$AO$3+$AO$4)/22.04</f>
        <v>40.9513360651561</v>
      </c>
      <c r="AQ92" s="134" t="n">
        <v>0</v>
      </c>
      <c r="AR92" s="134" t="n">
        <f aca="false">AO92+AQ92</f>
        <v>40.9513360651561</v>
      </c>
      <c r="AT92" s="134" t="n">
        <f aca="false">I92</f>
        <v>26.452703648923</v>
      </c>
      <c r="AX92" s="134" t="n">
        <f aca="false">(AT92*22.04*$AX$3+$AX$4)/22.04</f>
        <v>37.9477953338986</v>
      </c>
      <c r="BA92" s="134" t="n">
        <f aca="false">AX92+AZ92</f>
        <v>37.9477953338986</v>
      </c>
      <c r="BC92" s="134" t="n">
        <f aca="false">I92</f>
        <v>26.452703648923</v>
      </c>
      <c r="BK92" s="134" t="n">
        <f aca="false">I92</f>
        <v>26.452703648923</v>
      </c>
      <c r="BL92" s="134" t="n">
        <f aca="false">BK92+$BL$4</f>
        <v>24.952703648923</v>
      </c>
      <c r="BM92" s="134" t="n">
        <f aca="false">BK92+$BM$4</f>
        <v>44.452703648923</v>
      </c>
      <c r="BN92" s="134" t="n">
        <f aca="false">BK92+$BN$4</f>
        <v>35.122703648923</v>
      </c>
      <c r="BO92" s="134" t="n">
        <f aca="false">BK92*$BO$3+$BO$4</f>
        <v>35.0675347233805</v>
      </c>
      <c r="BP92" s="134" t="n">
        <f aca="false">BK92*$BP$4</f>
        <v>38.6209473274276</v>
      </c>
      <c r="BR92" s="134" t="n">
        <f aca="false">BO92+BQ92</f>
        <v>35.0675347233805</v>
      </c>
    </row>
    <row r="93" customFormat="false" ht="12" hidden="false" customHeight="false" outlineLevel="0" collapsed="false">
      <c r="A93" s="166" t="n">
        <f aca="false">CurveCreator!A96</f>
        <v>39630</v>
      </c>
      <c r="B93" s="134" t="n">
        <f aca="false">CurveCreator!BU96/2.97/100*2204</f>
        <v>290.870384799753</v>
      </c>
      <c r="C93" s="134" t="n">
        <f aca="false">B93/22.04+$C$4</f>
        <v>18.5473858802066</v>
      </c>
      <c r="D93" s="134" t="n">
        <f aca="false">B93/22.04+$D$4</f>
        <v>36.1973858802066</v>
      </c>
      <c r="E93" s="134" t="n">
        <f aca="false">B93/22.04+$E$4</f>
        <v>25.1973858802066</v>
      </c>
      <c r="F93" s="134" t="n">
        <f aca="false">(B93*$F$3+$F$4)/22.04</f>
        <v>26.7268291675355</v>
      </c>
      <c r="G93" s="134" t="n">
        <f aca="false">B93*$G$4/22.04</f>
        <v>26.3947717604132</v>
      </c>
      <c r="H93" s="134"/>
      <c r="I93" s="134" t="n">
        <f aca="false">F93</f>
        <v>26.7268291675355</v>
      </c>
      <c r="K93" s="134" t="n">
        <f aca="false">B93</f>
        <v>290.870384799753</v>
      </c>
      <c r="O93" s="134" t="n">
        <f aca="false">K93*$O$3+$O$4</f>
        <v>448.577336819624</v>
      </c>
      <c r="Q93" s="0" t="n">
        <v>1</v>
      </c>
      <c r="R93" s="134" t="n">
        <f aca="false">O93/22.04+Q93</f>
        <v>21.3528737213985</v>
      </c>
      <c r="T93" s="134" t="n">
        <f aca="false">I93</f>
        <v>26.7268291675355</v>
      </c>
      <c r="X93" s="134" t="n">
        <f aca="false">T93*$X$3+$X$4</f>
        <v>17.2897281894934</v>
      </c>
      <c r="Z93" s="134" t="n">
        <f aca="false">X93</f>
        <v>17.2897281894934</v>
      </c>
      <c r="AB93" s="134" t="n">
        <f aca="false">I93</f>
        <v>26.7268291675355</v>
      </c>
      <c r="AC93" s="134" t="n">
        <f aca="false">(AB93+$AC$4)</f>
        <v>29.7268291675355</v>
      </c>
      <c r="AD93" s="134" t="n">
        <f aca="false">AB93+$AD$4</f>
        <v>45.7268291675355</v>
      </c>
      <c r="AE93" s="134" t="n">
        <f aca="false">(AB93+$AE$4)</f>
        <v>37.7268291675355</v>
      </c>
      <c r="AF93" s="134" t="n">
        <f aca="false">(AB93*22.04*$AF$3+$AF$4)/22.04</f>
        <v>36.2165442309527</v>
      </c>
      <c r="AG93" s="134" t="n">
        <f aca="false">AB93*$AG$4</f>
        <v>42.7629266680568</v>
      </c>
      <c r="AH93" s="134"/>
      <c r="AI93" s="134" t="n">
        <f aca="false">AF93+AH93</f>
        <v>36.2165442309527</v>
      </c>
      <c r="AK93" s="134" t="n">
        <f aca="false">I93</f>
        <v>26.7268291675355</v>
      </c>
      <c r="AO93" s="134" t="n">
        <f aca="false">(AK93*22.04*$AO$3+$AO$4)/22.04</f>
        <v>41.1749402506883</v>
      </c>
      <c r="AQ93" s="134" t="n">
        <v>0</v>
      </c>
      <c r="AR93" s="134" t="n">
        <f aca="false">AO93+AQ93</f>
        <v>41.1749402506883</v>
      </c>
      <c r="AT93" s="134" t="n">
        <f aca="false">I93</f>
        <v>26.7268291675355</v>
      </c>
      <c r="AX93" s="134" t="n">
        <f aca="false">(AT93*22.04*$AX$3+$AX$4)/22.04</f>
        <v>38.1552261138327</v>
      </c>
      <c r="BA93" s="134" t="n">
        <f aca="false">AX93+AZ93</f>
        <v>38.1552261138327</v>
      </c>
      <c r="BC93" s="134" t="n">
        <f aca="false">I93</f>
        <v>26.7268291675355</v>
      </c>
      <c r="BK93" s="134" t="n">
        <f aca="false">I93</f>
        <v>26.7268291675355</v>
      </c>
      <c r="BL93" s="134" t="n">
        <f aca="false">BK93+$BL$4</f>
        <v>25.2268291675355</v>
      </c>
      <c r="BM93" s="134" t="n">
        <f aca="false">BK93+$BM$4</f>
        <v>44.7268291675355</v>
      </c>
      <c r="BN93" s="134" t="n">
        <f aca="false">BK93+$BN$4</f>
        <v>35.3968291675355</v>
      </c>
      <c r="BO93" s="134" t="n">
        <f aca="false">BK93*$BO$3+$BO$4</f>
        <v>35.3397413633628</v>
      </c>
      <c r="BP93" s="134" t="n">
        <f aca="false">BK93*$BP$4</f>
        <v>39.0211705846019</v>
      </c>
      <c r="BR93" s="134" t="n">
        <f aca="false">BO93+BQ93</f>
        <v>35.3397413633628</v>
      </c>
    </row>
    <row r="94" customFormat="false" ht="12" hidden="false" customHeight="false" outlineLevel="0" collapsed="false">
      <c r="A94" s="166" t="n">
        <f aca="false">CurveCreator!A97</f>
        <v>39661</v>
      </c>
      <c r="B94" s="134" t="n">
        <f aca="false">CurveCreator!BU97/2.97/100*2204</f>
        <v>291.226955070636</v>
      </c>
      <c r="C94" s="134" t="n">
        <f aca="false">B94/22.04+$C$4</f>
        <v>18.5635642046568</v>
      </c>
      <c r="D94" s="134" t="n">
        <f aca="false">B94/22.04+$D$4</f>
        <v>36.2135642046568</v>
      </c>
      <c r="E94" s="134" t="n">
        <f aca="false">B94/22.04+$E$4</f>
        <v>25.2135642046568</v>
      </c>
      <c r="F94" s="134" t="n">
        <f aca="false">(B94*$F$3+$F$4)/22.04</f>
        <v>26.7476344927785</v>
      </c>
      <c r="G94" s="134" t="n">
        <f aca="false">B94*$G$4/22.04</f>
        <v>26.4271284093136</v>
      </c>
      <c r="H94" s="134"/>
      <c r="I94" s="134" t="n">
        <f aca="false">F94</f>
        <v>26.7476344927785</v>
      </c>
      <c r="K94" s="134" t="n">
        <f aca="false">B94</f>
        <v>291.226955070636</v>
      </c>
      <c r="O94" s="134" t="n">
        <f aca="false">K94*$O$3+$O$4</f>
        <v>449.12110648272</v>
      </c>
      <c r="Q94" s="0" t="n">
        <v>1</v>
      </c>
      <c r="R94" s="134" t="n">
        <f aca="false">O94/22.04+Q94</f>
        <v>21.3775456661851</v>
      </c>
      <c r="T94" s="134" t="n">
        <f aca="false">I94</f>
        <v>26.7476344927785</v>
      </c>
      <c r="X94" s="134" t="n">
        <f aca="false">T94*$X$3+$X$4</f>
        <v>17.3020782305576</v>
      </c>
      <c r="Z94" s="134" t="n">
        <f aca="false">X94</f>
        <v>17.3020782305576</v>
      </c>
      <c r="AB94" s="134" t="n">
        <f aca="false">I94</f>
        <v>26.7476344927785</v>
      </c>
      <c r="AC94" s="134" t="n">
        <f aca="false">(AB94+$AC$4)</f>
        <v>29.7476344927785</v>
      </c>
      <c r="AD94" s="134" t="n">
        <f aca="false">AB94+$AD$4</f>
        <v>45.7476344927785</v>
      </c>
      <c r="AE94" s="134" t="n">
        <f aca="false">(AB94+$AE$4)</f>
        <v>37.7476344927785</v>
      </c>
      <c r="AF94" s="134" t="n">
        <f aca="false">(AB94*22.04*$AF$3+$AF$4)/22.04</f>
        <v>36.2309727240087</v>
      </c>
      <c r="AG94" s="134" t="n">
        <f aca="false">AB94*$AG$4</f>
        <v>42.7962151884456</v>
      </c>
      <c r="AH94" s="134"/>
      <c r="AI94" s="134" t="n">
        <f aca="false">AF94+AH94</f>
        <v>36.2309727240087</v>
      </c>
      <c r="AK94" s="134" t="n">
        <f aca="false">I94</f>
        <v>26.7476344927785</v>
      </c>
      <c r="AO94" s="134" t="n">
        <f aca="false">(AK94*22.04*$AO$3+$AO$4)/22.04</f>
        <v>41.191911154489</v>
      </c>
      <c r="AQ94" s="134" t="n">
        <v>0</v>
      </c>
      <c r="AR94" s="134" t="n">
        <f aca="false">AO94+AQ94</f>
        <v>41.191911154489</v>
      </c>
      <c r="AT94" s="134" t="n">
        <f aca="false">I94</f>
        <v>26.7476344927785</v>
      </c>
      <c r="AX94" s="134" t="n">
        <f aca="false">(AT94*22.04*$AX$3+$AX$4)/22.04</f>
        <v>38.1709695034441</v>
      </c>
      <c r="BA94" s="134" t="n">
        <f aca="false">AX94+AZ94</f>
        <v>38.1709695034441</v>
      </c>
      <c r="BC94" s="134" t="n">
        <f aca="false">I94</f>
        <v>26.7476344927785</v>
      </c>
      <c r="BK94" s="134" t="n">
        <f aca="false">I94</f>
        <v>26.7476344927785</v>
      </c>
      <c r="BL94" s="134" t="n">
        <f aca="false">BK94+$BL$4</f>
        <v>25.2476344927785</v>
      </c>
      <c r="BM94" s="134" t="n">
        <f aca="false">BK94+$BM$4</f>
        <v>44.7476344927785</v>
      </c>
      <c r="BN94" s="134" t="n">
        <f aca="false">BK94+$BN$4</f>
        <v>35.4176344927785</v>
      </c>
      <c r="BO94" s="134" t="n">
        <f aca="false">BK94*$BO$3+$BO$4</f>
        <v>35.360401051329</v>
      </c>
      <c r="BP94" s="134" t="n">
        <f aca="false">BK94*$BP$4</f>
        <v>39.0515463594566</v>
      </c>
      <c r="BR94" s="134" t="n">
        <f aca="false">BO94+BQ94</f>
        <v>35.360401051329</v>
      </c>
    </row>
    <row r="95" customFormat="false" ht="12" hidden="false" customHeight="false" outlineLevel="0" collapsed="false">
      <c r="A95" s="166" t="n">
        <f aca="false">CurveCreator!A98</f>
        <v>39692</v>
      </c>
      <c r="B95" s="134" t="n">
        <f aca="false">CurveCreator!BU98/2.97/100*2204</f>
        <v>291.589938741188</v>
      </c>
      <c r="C95" s="134" t="n">
        <f aca="false">B95/22.04+$C$4</f>
        <v>18.5800335182027</v>
      </c>
      <c r="D95" s="134" t="n">
        <f aca="false">B95/22.04+$D$4</f>
        <v>36.2300335182027</v>
      </c>
      <c r="E95" s="134" t="n">
        <f aca="false">B95/22.04+$E$4</f>
        <v>25.2300335182027</v>
      </c>
      <c r="F95" s="134" t="n">
        <f aca="false">(B95*$F$3+$F$4)/22.04</f>
        <v>26.7688140299986</v>
      </c>
      <c r="G95" s="134" t="n">
        <f aca="false">B95*$G$4/22.04</f>
        <v>26.4600670364055</v>
      </c>
      <c r="H95" s="134"/>
      <c r="I95" s="134" t="n">
        <f aca="false">F95</f>
        <v>26.7688140299986</v>
      </c>
      <c r="K95" s="134" t="n">
        <f aca="false">B95</f>
        <v>291.589938741188</v>
      </c>
      <c r="O95" s="134" t="n">
        <f aca="false">K95*$O$3+$O$4</f>
        <v>449.674656580312</v>
      </c>
      <c r="Q95" s="0" t="n">
        <v>1</v>
      </c>
      <c r="R95" s="134" t="n">
        <f aca="false">O95/22.04+Q95</f>
        <v>21.4026613693427</v>
      </c>
      <c r="T95" s="134" t="n">
        <f aca="false">I95</f>
        <v>26.7688140299986</v>
      </c>
      <c r="X95" s="134" t="n">
        <f aca="false">T95*$X$3+$X$4</f>
        <v>17.3146504038514</v>
      </c>
      <c r="Z95" s="134" t="n">
        <f aca="false">X95</f>
        <v>17.3146504038514</v>
      </c>
      <c r="AB95" s="134" t="n">
        <f aca="false">I95</f>
        <v>26.7688140299986</v>
      </c>
      <c r="AC95" s="134" t="n">
        <f aca="false">(AB95+$AC$4)</f>
        <v>29.7688140299986</v>
      </c>
      <c r="AD95" s="134" t="n">
        <f aca="false">AB95+$AD$4</f>
        <v>45.7688140299986</v>
      </c>
      <c r="AE95" s="134" t="n">
        <f aca="false">(AB95+$AE$4)</f>
        <v>37.7688140299986</v>
      </c>
      <c r="AF95" s="134" t="n">
        <f aca="false">(AB95*22.04*$AF$3+$AF$4)/22.04</f>
        <v>36.2456607330708</v>
      </c>
      <c r="AG95" s="134" t="n">
        <f aca="false">AB95*$AG$4</f>
        <v>42.8301024479977</v>
      </c>
      <c r="AH95" s="134"/>
      <c r="AI95" s="134" t="n">
        <f aca="false">AF95+AH95</f>
        <v>36.2456607330708</v>
      </c>
      <c r="AK95" s="134" t="n">
        <f aca="false">I95</f>
        <v>26.7688140299986</v>
      </c>
      <c r="AO95" s="134" t="n">
        <f aca="false">(AK95*22.04*$AO$3+$AO$4)/22.04</f>
        <v>41.2091873029994</v>
      </c>
      <c r="AQ95" s="134" t="n">
        <v>0</v>
      </c>
      <c r="AR95" s="134" t="n">
        <f aca="false">AO95+AQ95</f>
        <v>41.2091873029994</v>
      </c>
      <c r="AT95" s="134" t="n">
        <f aca="false">I95</f>
        <v>26.7688140299986</v>
      </c>
      <c r="AX95" s="134" t="n">
        <f aca="false">(AT95*22.04*$AX$3+$AX$4)/22.04</f>
        <v>38.1869960592585</v>
      </c>
      <c r="BA95" s="134" t="n">
        <f aca="false">AX95+AZ95</f>
        <v>38.1869960592585</v>
      </c>
      <c r="BC95" s="134" t="n">
        <f aca="false">I95</f>
        <v>26.7688140299986</v>
      </c>
      <c r="BK95" s="134" t="n">
        <f aca="false">I95</f>
        <v>26.7688140299986</v>
      </c>
      <c r="BL95" s="134" t="n">
        <f aca="false">BK95+$BL$4</f>
        <v>25.2688140299986</v>
      </c>
      <c r="BM95" s="134" t="n">
        <f aca="false">BK95+$BM$4</f>
        <v>44.7688140299986</v>
      </c>
      <c r="BN95" s="134" t="n">
        <f aca="false">BK95+$BN$4</f>
        <v>35.4388140299986</v>
      </c>
      <c r="BO95" s="134" t="n">
        <f aca="false">BK95*$BO$3+$BO$4</f>
        <v>35.3814323317886</v>
      </c>
      <c r="BP95" s="134" t="n">
        <f aca="false">BK95*$BP$4</f>
        <v>39.0824684837979</v>
      </c>
      <c r="BR95" s="134" t="n">
        <f aca="false">BO95+BQ95</f>
        <v>35.3814323317886</v>
      </c>
    </row>
    <row r="96" customFormat="false" ht="12" hidden="false" customHeight="false" outlineLevel="0" collapsed="false">
      <c r="A96" s="166" t="n">
        <f aca="false">CurveCreator!A99</f>
        <v>39722</v>
      </c>
      <c r="B96" s="134" t="n">
        <f aca="false">CurveCreator!BU99/2.97/100*2204</f>
        <v>304.449815991011</v>
      </c>
      <c r="C96" s="134" t="n">
        <f aca="false">B96/22.04+$C$4</f>
        <v>19.1635125222782</v>
      </c>
      <c r="D96" s="134" t="n">
        <f aca="false">B96/22.04+$D$4</f>
        <v>36.8135125222782</v>
      </c>
      <c r="E96" s="134" t="n">
        <f aca="false">B96/22.04+$E$4</f>
        <v>25.8135125222782</v>
      </c>
      <c r="F96" s="134" t="n">
        <f aca="false">(B96*$F$3+$F$4)/22.04</f>
        <v>27.5191680292396</v>
      </c>
      <c r="G96" s="134" t="n">
        <f aca="false">B96*$G$4/22.04</f>
        <v>27.6270250445564</v>
      </c>
      <c r="H96" s="134"/>
      <c r="I96" s="134" t="n">
        <f aca="false">F96</f>
        <v>27.5191680292396</v>
      </c>
      <c r="K96" s="134" t="n">
        <f aca="false">B96</f>
        <v>304.449815991011</v>
      </c>
      <c r="O96" s="134" t="n">
        <f aca="false">K96*$O$3+$O$4</f>
        <v>469.285969386292</v>
      </c>
      <c r="Q96" s="0" t="n">
        <v>1</v>
      </c>
      <c r="R96" s="134" t="n">
        <f aca="false">O96/22.04+Q96</f>
        <v>22.2924668505577</v>
      </c>
      <c r="T96" s="134" t="n">
        <f aca="false">I96</f>
        <v>27.5191680292396</v>
      </c>
      <c r="X96" s="134" t="n">
        <f aca="false">T96*$X$3+$X$4</f>
        <v>17.7600605378009</v>
      </c>
      <c r="Z96" s="134" t="n">
        <f aca="false">X96</f>
        <v>17.7600605378009</v>
      </c>
      <c r="AB96" s="134" t="n">
        <f aca="false">I96</f>
        <v>27.5191680292396</v>
      </c>
      <c r="AC96" s="134" t="n">
        <f aca="false">(AB96+$AC$4)</f>
        <v>30.5191680292396</v>
      </c>
      <c r="AD96" s="134" t="n">
        <f aca="false">AB96+$AD$4</f>
        <v>46.5191680292396</v>
      </c>
      <c r="AE96" s="134" t="n">
        <f aca="false">(AB96+$AE$4)</f>
        <v>38.5191680292396</v>
      </c>
      <c r="AF96" s="134" t="n">
        <f aca="false">(AB96*22.04*$AF$3+$AF$4)/22.04</f>
        <v>36.7660312315444</v>
      </c>
      <c r="AG96" s="134" t="n">
        <f aca="false">AB96*$AG$4</f>
        <v>44.0306688467833</v>
      </c>
      <c r="AH96" s="134"/>
      <c r="AI96" s="134" t="n">
        <f aca="false">AF96+AH96</f>
        <v>36.7660312315444</v>
      </c>
      <c r="AK96" s="134" t="n">
        <f aca="false">I96</f>
        <v>27.5191680292396</v>
      </c>
      <c r="AO96" s="134" t="n">
        <f aca="false">(AK96*22.04*$AO$3+$AO$4)/22.04</f>
        <v>41.8212510601803</v>
      </c>
      <c r="AQ96" s="134" t="n">
        <v>0</v>
      </c>
      <c r="AR96" s="134" t="n">
        <f aca="false">AO96+AQ96</f>
        <v>41.8212510601803</v>
      </c>
      <c r="AT96" s="134" t="n">
        <f aca="false">I96</f>
        <v>27.5191680292396</v>
      </c>
      <c r="AX96" s="134" t="n">
        <f aca="false">(AT96*22.04*$AX$3+$AX$4)/22.04</f>
        <v>38.7547889304842</v>
      </c>
      <c r="BA96" s="134" t="n">
        <f aca="false">AX96+AZ96</f>
        <v>38.7547889304842</v>
      </c>
      <c r="BC96" s="134" t="n">
        <f aca="false">I96</f>
        <v>27.5191680292396</v>
      </c>
      <c r="BK96" s="134" t="n">
        <f aca="false">I96</f>
        <v>27.5191680292396</v>
      </c>
      <c r="BL96" s="134" t="n">
        <f aca="false">BK96+$BL$4</f>
        <v>26.0191680292396</v>
      </c>
      <c r="BM96" s="134" t="n">
        <f aca="false">BK96+$BM$4</f>
        <v>45.5191680292396</v>
      </c>
      <c r="BN96" s="134" t="n">
        <f aca="false">BK96+$BN$4</f>
        <v>36.1891680292396</v>
      </c>
      <c r="BO96" s="134" t="n">
        <f aca="false">BK96*$BO$3+$BO$4</f>
        <v>36.1265338530349</v>
      </c>
      <c r="BP96" s="134" t="n">
        <f aca="false">BK96*$BP$4</f>
        <v>40.1779853226898</v>
      </c>
      <c r="BR96" s="134" t="n">
        <f aca="false">BO96+BQ96</f>
        <v>36.1265338530349</v>
      </c>
    </row>
    <row r="97" customFormat="false" ht="12" hidden="false" customHeight="false" outlineLevel="0" collapsed="false">
      <c r="A97" s="166" t="n">
        <f aca="false">CurveCreator!A100</f>
        <v>39753</v>
      </c>
      <c r="B97" s="134" t="n">
        <f aca="false">CurveCreator!BU100/2.97/100*2204</f>
        <v>304.804741085458</v>
      </c>
      <c r="C97" s="134" t="n">
        <f aca="false">B97/22.04+$C$4</f>
        <v>19.1796162016995</v>
      </c>
      <c r="D97" s="134" t="n">
        <f aca="false">B97/22.04+$D$4</f>
        <v>36.8296162016995</v>
      </c>
      <c r="E97" s="134" t="n">
        <f aca="false">B97/22.04+$E$4</f>
        <v>25.8296162016995</v>
      </c>
      <c r="F97" s="134" t="n">
        <f aca="false">(B97*$F$3+$F$4)/22.04</f>
        <v>27.5398773609754</v>
      </c>
      <c r="G97" s="134" t="n">
        <f aca="false">B97*$G$4/22.04</f>
        <v>27.6592324033991</v>
      </c>
      <c r="H97" s="134"/>
      <c r="I97" s="134" t="n">
        <f aca="false">F97</f>
        <v>27.5398773609754</v>
      </c>
      <c r="K97" s="134" t="n">
        <f aca="false">B97</f>
        <v>304.804741085458</v>
      </c>
      <c r="O97" s="134" t="n">
        <f aca="false">K97*$O$3+$O$4</f>
        <v>469.827230155323</v>
      </c>
      <c r="Q97" s="0" t="n">
        <v>1</v>
      </c>
      <c r="R97" s="134" t="n">
        <f aca="false">O97/22.04+Q97</f>
        <v>22.3170249616753</v>
      </c>
      <c r="T97" s="134" t="n">
        <f aca="false">I97</f>
        <v>27.5398773609754</v>
      </c>
      <c r="X97" s="134" t="n">
        <f aca="false">T97*$X$3+$X$4</f>
        <v>17.7723535971193</v>
      </c>
      <c r="Z97" s="134" t="n">
        <f aca="false">X97</f>
        <v>17.7723535971193</v>
      </c>
      <c r="AB97" s="134" t="n">
        <f aca="false">I97</f>
        <v>27.5398773609754</v>
      </c>
      <c r="AC97" s="134" t="n">
        <f aca="false">(AB97+$AC$4)</f>
        <v>30.5398773609754</v>
      </c>
      <c r="AD97" s="134" t="n">
        <f aca="false">AB97+$AD$4</f>
        <v>46.5398773609754</v>
      </c>
      <c r="AE97" s="134" t="n">
        <f aca="false">(AB97+$AE$4)</f>
        <v>38.5398773609754</v>
      </c>
      <c r="AF97" s="134" t="n">
        <f aca="false">(AB97*22.04*$AF$3+$AF$4)/22.04</f>
        <v>36.7803931531033</v>
      </c>
      <c r="AG97" s="134" t="n">
        <f aca="false">AB97*$AG$4</f>
        <v>44.0638037775607</v>
      </c>
      <c r="AH97" s="134"/>
      <c r="AI97" s="134" t="n">
        <f aca="false">AF97+AH97</f>
        <v>36.7803931531033</v>
      </c>
      <c r="AK97" s="134" t="n">
        <f aca="false">I97</f>
        <v>27.5398773609754</v>
      </c>
      <c r="AO97" s="134" t="n">
        <f aca="false">(AK97*22.04*$AO$3+$AO$4)/22.04</f>
        <v>41.8381436620773</v>
      </c>
      <c r="AQ97" s="134" t="n">
        <v>0</v>
      </c>
      <c r="AR97" s="134" t="n">
        <f aca="false">AO97+AQ97</f>
        <v>41.8381436620773</v>
      </c>
      <c r="AT97" s="134" t="n">
        <f aca="false">I97</f>
        <v>27.5398773609754</v>
      </c>
      <c r="AX97" s="134" t="n">
        <f aca="false">(AT97*22.04*$AX$3+$AX$4)/22.04</f>
        <v>38.7704596818087</v>
      </c>
      <c r="BA97" s="134" t="n">
        <f aca="false">AX97+AZ97</f>
        <v>38.7704596818087</v>
      </c>
      <c r="BC97" s="134" t="n">
        <f aca="false">I97</f>
        <v>27.5398773609754</v>
      </c>
      <c r="BK97" s="134" t="n">
        <f aca="false">I97</f>
        <v>27.5398773609754</v>
      </c>
      <c r="BL97" s="134" t="n">
        <f aca="false">BK97+$BL$4</f>
        <v>26.0398773609754</v>
      </c>
      <c r="BM97" s="134" t="n">
        <f aca="false">BK97+$BM$4</f>
        <v>45.5398773609754</v>
      </c>
      <c r="BN97" s="134" t="n">
        <f aca="false">BK97+$BN$4</f>
        <v>36.2098773609754</v>
      </c>
      <c r="BO97" s="134" t="n">
        <f aca="false">BK97*$BO$3+$BO$4</f>
        <v>36.1470982194486</v>
      </c>
      <c r="BP97" s="134" t="n">
        <f aca="false">BK97*$BP$4</f>
        <v>40.2082209470241</v>
      </c>
      <c r="BR97" s="134" t="n">
        <f aca="false">BO97+BQ97</f>
        <v>36.1470982194486</v>
      </c>
    </row>
    <row r="98" customFormat="false" ht="12" hidden="false" customHeight="false" outlineLevel="0" collapsed="false">
      <c r="A98" s="166" t="n">
        <f aca="false">CurveCreator!A101</f>
        <v>39783</v>
      </c>
      <c r="B98" s="134" t="n">
        <f aca="false">CurveCreator!BU101/2.97/100*2204</f>
        <v>305.171252125828</v>
      </c>
      <c r="C98" s="134" t="n">
        <f aca="false">B98/22.04+$C$4</f>
        <v>19.1962455592481</v>
      </c>
      <c r="D98" s="134" t="n">
        <f aca="false">B98/22.04+$D$4</f>
        <v>36.8462455592481</v>
      </c>
      <c r="E98" s="134" t="n">
        <f aca="false">B98/22.04+$E$4</f>
        <v>25.8462455592481</v>
      </c>
      <c r="F98" s="134" t="n">
        <f aca="false">(B98*$F$3+$F$4)/22.04</f>
        <v>27.5612627147829</v>
      </c>
      <c r="G98" s="134" t="n">
        <f aca="false">B98*$G$4/22.04</f>
        <v>27.6924911184962</v>
      </c>
      <c r="H98" s="134"/>
      <c r="I98" s="134" t="n">
        <f aca="false">F98</f>
        <v>27.5612627147829</v>
      </c>
      <c r="K98" s="134" t="n">
        <f aca="false">B98</f>
        <v>305.171252125828</v>
      </c>
      <c r="O98" s="134" t="n">
        <f aca="false">K98*$O$3+$O$4</f>
        <v>470.386159491888</v>
      </c>
      <c r="Q98" s="0" t="n">
        <v>1</v>
      </c>
      <c r="R98" s="134" t="n">
        <f aca="false">O98/22.04+Q98</f>
        <v>22.3423847319369</v>
      </c>
      <c r="T98" s="134" t="n">
        <f aca="false">I98</f>
        <v>27.5612627147829</v>
      </c>
      <c r="X98" s="134" t="n">
        <f aca="false">T98*$X$3+$X$4</f>
        <v>17.7850479431394</v>
      </c>
      <c r="Z98" s="134" t="n">
        <f aca="false">X98</f>
        <v>17.7850479431394</v>
      </c>
      <c r="AB98" s="134" t="n">
        <f aca="false">I98</f>
        <v>27.5612627147829</v>
      </c>
      <c r="AC98" s="134" t="n">
        <f aca="false">(AB98+$AC$4)</f>
        <v>30.5612627147829</v>
      </c>
      <c r="AD98" s="134" t="n">
        <f aca="false">AB98+$AD$4</f>
        <v>46.5612627147829</v>
      </c>
      <c r="AE98" s="134" t="n">
        <f aca="false">(AB98+$AE$4)</f>
        <v>38.5612627147829</v>
      </c>
      <c r="AF98" s="134" t="n">
        <f aca="false">(AB98*22.04*$AF$3+$AF$4)/22.04</f>
        <v>36.7952238959687</v>
      </c>
      <c r="AG98" s="134" t="n">
        <f aca="false">AB98*$AG$4</f>
        <v>44.0980203436527</v>
      </c>
      <c r="AH98" s="134"/>
      <c r="AI98" s="134" t="n">
        <f aca="false">AF98+AH98</f>
        <v>36.7952238959687</v>
      </c>
      <c r="AK98" s="134" t="n">
        <f aca="false">I98</f>
        <v>27.5612627147829</v>
      </c>
      <c r="AO98" s="134" t="n">
        <f aca="false">(AK98*22.04*$AO$3+$AO$4)/22.04</f>
        <v>41.855587695178</v>
      </c>
      <c r="AQ98" s="134" t="n">
        <v>0</v>
      </c>
      <c r="AR98" s="134" t="n">
        <f aca="false">AO98+AQ98</f>
        <v>41.855587695178</v>
      </c>
      <c r="AT98" s="134" t="n">
        <f aca="false">I98</f>
        <v>27.5612627147829</v>
      </c>
      <c r="AX98" s="134" t="n">
        <f aca="false">(AT98*22.04*$AX$3+$AX$4)/22.04</f>
        <v>38.7866419790349</v>
      </c>
      <c r="BA98" s="134" t="n">
        <f aca="false">AX98+AZ98</f>
        <v>38.7866419790349</v>
      </c>
      <c r="BC98" s="134" t="n">
        <f aca="false">I98</f>
        <v>27.5612627147829</v>
      </c>
      <c r="BK98" s="134" t="n">
        <f aca="false">I98</f>
        <v>27.5612627147829</v>
      </c>
      <c r="BL98" s="134" t="n">
        <f aca="false">BK98+$BL$4</f>
        <v>26.0612627147829</v>
      </c>
      <c r="BM98" s="134" t="n">
        <f aca="false">BK98+$BM$4</f>
        <v>45.5612627147829</v>
      </c>
      <c r="BN98" s="134" t="n">
        <f aca="false">BK98+$BN$4</f>
        <v>36.2312627147829</v>
      </c>
      <c r="BO98" s="134" t="n">
        <f aca="false">BK98*$BO$3+$BO$4</f>
        <v>36.1683338757794</v>
      </c>
      <c r="BP98" s="134" t="n">
        <f aca="false">BK98*$BP$4</f>
        <v>40.239443563583</v>
      </c>
      <c r="BR98" s="134" t="n">
        <f aca="false">BO98+BQ98</f>
        <v>36.1683338757794</v>
      </c>
    </row>
    <row r="99" customFormat="false" ht="12" hidden="false" customHeight="false" outlineLevel="0" collapsed="false">
      <c r="A99" s="166" t="n">
        <f aca="false">CurveCreator!A102</f>
        <v>39814</v>
      </c>
      <c r="B99" s="134" t="n">
        <f aca="false">CurveCreator!BU102/2.97/100*2204</f>
        <v>292.870891562284</v>
      </c>
      <c r="C99" s="134" t="n">
        <f aca="false">B99/22.04+$C$4</f>
        <v>18.6381529746953</v>
      </c>
      <c r="D99" s="134" t="n">
        <f aca="false">B99/22.04+$D$4</f>
        <v>36.2881529746953</v>
      </c>
      <c r="E99" s="134" t="n">
        <f aca="false">B99/22.04+$E$4</f>
        <v>25.2881529746953</v>
      </c>
      <c r="F99" s="134" t="n">
        <f aca="false">(B99*$F$3+$F$4)/22.04</f>
        <v>26.843555651048</v>
      </c>
      <c r="G99" s="134" t="n">
        <f aca="false">B99*$G$4/22.04</f>
        <v>26.5763059493906</v>
      </c>
      <c r="H99" s="134"/>
      <c r="I99" s="134" t="n">
        <f aca="false">F99</f>
        <v>26.843555651048</v>
      </c>
      <c r="K99" s="134" t="n">
        <f aca="false">B99</f>
        <v>292.870891562284</v>
      </c>
      <c r="O99" s="134" t="n">
        <f aca="false">K99*$O$3+$O$4</f>
        <v>451.628109632483</v>
      </c>
      <c r="Q99" s="0" t="n">
        <v>1</v>
      </c>
      <c r="R99" s="134" t="n">
        <f aca="false">O99/22.04+Q99</f>
        <v>21.4912935404938</v>
      </c>
      <c r="T99" s="134" t="n">
        <f aca="false">I99</f>
        <v>26.843555651048</v>
      </c>
      <c r="X99" s="134" t="n">
        <f aca="false">T99*$X$3+$X$4</f>
        <v>17.3590170301064</v>
      </c>
      <c r="Z99" s="134" t="n">
        <f aca="false">X99</f>
        <v>17.3590170301064</v>
      </c>
      <c r="AB99" s="134" t="n">
        <f aca="false">I99</f>
        <v>26.843555651048</v>
      </c>
      <c r="AC99" s="134" t="n">
        <f aca="false">(AB99+$AC$4)</f>
        <v>29.843555651048</v>
      </c>
      <c r="AD99" s="134" t="n">
        <f aca="false">AB99+$AD$4</f>
        <v>45.843555651048</v>
      </c>
      <c r="AE99" s="134" t="n">
        <f aca="false">(AB99+$AE$4)</f>
        <v>37.843555651048</v>
      </c>
      <c r="AF99" s="134" t="n">
        <f aca="false">(AB99*22.04*$AF$3+$AF$4)/22.04</f>
        <v>36.2974940472686</v>
      </c>
      <c r="AG99" s="134" t="n">
        <f aca="false">AB99*$AG$4</f>
        <v>42.9496890416768</v>
      </c>
      <c r="AH99" s="134"/>
      <c r="AI99" s="134" t="n">
        <f aca="false">AF99+AH99</f>
        <v>36.2974940472686</v>
      </c>
      <c r="AK99" s="134" t="n">
        <f aca="false">I99</f>
        <v>26.843555651048</v>
      </c>
      <c r="AO99" s="134" t="n">
        <f aca="false">(AK99*22.04*$AO$3+$AO$4)/22.04</f>
        <v>41.2701540432894</v>
      </c>
      <c r="AQ99" s="134" t="n">
        <v>0</v>
      </c>
      <c r="AR99" s="134" t="n">
        <f aca="false">AO99+AQ99</f>
        <v>41.2701540432894</v>
      </c>
      <c r="AT99" s="134" t="n">
        <f aca="false">I99</f>
        <v>26.843555651048</v>
      </c>
      <c r="AX99" s="134" t="n">
        <f aca="false">(AT99*22.04*$AX$3+$AX$4)/22.04</f>
        <v>38.2435530439066</v>
      </c>
      <c r="BA99" s="134" t="n">
        <f aca="false">AX99+AZ99</f>
        <v>38.2435530439066</v>
      </c>
      <c r="BC99" s="134" t="n">
        <f aca="false">I99</f>
        <v>26.843555651048</v>
      </c>
      <c r="BK99" s="134" t="n">
        <f aca="false">I99</f>
        <v>26.843555651048</v>
      </c>
      <c r="BL99" s="134" t="n">
        <f aca="false">BK99+$BL$4</f>
        <v>25.343555651048</v>
      </c>
      <c r="BM99" s="134" t="n">
        <f aca="false">BK99+$BM$4</f>
        <v>44.843555651048</v>
      </c>
      <c r="BN99" s="134" t="n">
        <f aca="false">BK99+$BN$4</f>
        <v>35.513555651048</v>
      </c>
      <c r="BO99" s="134" t="n">
        <f aca="false">BK99*$BO$3+$BO$4</f>
        <v>35.4556507614906</v>
      </c>
      <c r="BP99" s="134" t="n">
        <f aca="false">BK99*$BP$4</f>
        <v>39.19159125053</v>
      </c>
      <c r="BR99" s="134" t="n">
        <f aca="false">BO99+BQ99</f>
        <v>35.4556507614906</v>
      </c>
    </row>
    <row r="100" customFormat="false" ht="12" hidden="false" customHeight="false" outlineLevel="0" collapsed="false">
      <c r="A100" s="166" t="n">
        <f aca="false">CurveCreator!A103</f>
        <v>39845</v>
      </c>
      <c r="B100" s="134" t="n">
        <f aca="false">CurveCreator!BU103/2.97/100*2204</f>
        <v>293.221621058469</v>
      </c>
      <c r="C100" s="134" t="n">
        <f aca="false">B100/22.04+$C$4</f>
        <v>18.6540662912191</v>
      </c>
      <c r="D100" s="134" t="n">
        <f aca="false">B100/22.04+$D$4</f>
        <v>36.3040662912191</v>
      </c>
      <c r="E100" s="134" t="n">
        <f aca="false">B100/22.04+$E$4</f>
        <v>25.3040662912191</v>
      </c>
      <c r="F100" s="134" t="n">
        <f aca="false">(B100*$F$3+$F$4)/22.04</f>
        <v>26.8640201760976</v>
      </c>
      <c r="G100" s="134" t="n">
        <f aca="false">B100*$G$4/22.04</f>
        <v>26.6081325824382</v>
      </c>
      <c r="H100" s="134"/>
      <c r="I100" s="134" t="n">
        <f aca="false">F100</f>
        <v>26.8640201760976</v>
      </c>
      <c r="K100" s="134" t="n">
        <f aca="false">B100</f>
        <v>293.221621058469</v>
      </c>
      <c r="O100" s="134" t="n">
        <f aca="false">K100*$O$3+$O$4</f>
        <v>452.162972114165</v>
      </c>
      <c r="Q100" s="0" t="n">
        <v>1</v>
      </c>
      <c r="R100" s="134" t="n">
        <f aca="false">O100/22.04+Q100</f>
        <v>21.5155613481926</v>
      </c>
      <c r="T100" s="134" t="n">
        <f aca="false">I100</f>
        <v>26.8640201760976</v>
      </c>
      <c r="X100" s="134" t="n">
        <f aca="false">T100*$X$3+$X$4</f>
        <v>17.3711647721758</v>
      </c>
      <c r="Z100" s="134" t="n">
        <f aca="false">X100</f>
        <v>17.3711647721758</v>
      </c>
      <c r="AB100" s="134" t="n">
        <f aca="false">I100</f>
        <v>26.8640201760976</v>
      </c>
      <c r="AC100" s="134" t="n">
        <f aca="false">(AB100+$AC$4)</f>
        <v>29.8640201760976</v>
      </c>
      <c r="AD100" s="134" t="n">
        <f aca="false">AB100+$AD$4</f>
        <v>45.8640201760976</v>
      </c>
      <c r="AE100" s="134" t="n">
        <f aca="false">(AB100+$AE$4)</f>
        <v>37.8640201760976</v>
      </c>
      <c r="AF100" s="134" t="n">
        <f aca="false">(AB100*22.04*$AF$3+$AF$4)/22.04</f>
        <v>36.3116861953905</v>
      </c>
      <c r="AG100" s="134" t="n">
        <f aca="false">AB100*$AG$4</f>
        <v>42.9824322817562</v>
      </c>
      <c r="AH100" s="134"/>
      <c r="AI100" s="134" t="n">
        <f aca="false">AF100+AH100</f>
        <v>36.3116861953905</v>
      </c>
      <c r="AK100" s="134" t="n">
        <f aca="false">I100</f>
        <v>26.8640201760976</v>
      </c>
      <c r="AO100" s="134" t="n">
        <f aca="false">(AK100*22.04*$AO$3+$AO$4)/22.04</f>
        <v>41.2868469563724</v>
      </c>
      <c r="AQ100" s="134" t="n">
        <v>0</v>
      </c>
      <c r="AR100" s="134" t="n">
        <f aca="false">AO100+AQ100</f>
        <v>41.2868469563724</v>
      </c>
      <c r="AT100" s="134" t="n">
        <f aca="false">I100</f>
        <v>26.8640201760976</v>
      </c>
      <c r="AX100" s="134" t="n">
        <f aca="false">(AT100*22.04*$AX$3+$AX$4)/22.04</f>
        <v>38.2590385500117</v>
      </c>
      <c r="BA100" s="134" t="n">
        <f aca="false">AX100+AZ100</f>
        <v>38.2590385500117</v>
      </c>
      <c r="BC100" s="134" t="n">
        <f aca="false">I100</f>
        <v>26.8640201760976</v>
      </c>
      <c r="BK100" s="134" t="n">
        <f aca="false">I100</f>
        <v>26.8640201760976</v>
      </c>
      <c r="BL100" s="134" t="n">
        <f aca="false">BK100+$BL$4</f>
        <v>25.3640201760976</v>
      </c>
      <c r="BM100" s="134" t="n">
        <f aca="false">BK100+$BM$4</f>
        <v>44.8640201760976</v>
      </c>
      <c r="BN100" s="134" t="n">
        <f aca="false">BK100+$BN$4</f>
        <v>35.5340201760976</v>
      </c>
      <c r="BO100" s="134" t="n">
        <f aca="false">BK100*$BO$3+$BO$4</f>
        <v>35.4759720348649</v>
      </c>
      <c r="BP100" s="134" t="n">
        <f aca="false">BK100*$BP$4</f>
        <v>39.2214694571025</v>
      </c>
      <c r="BR100" s="134" t="n">
        <f aca="false">BO100+BQ100</f>
        <v>35.4759720348649</v>
      </c>
    </row>
    <row r="101" customFormat="false" ht="12" hidden="false" customHeight="false" outlineLevel="0" collapsed="false">
      <c r="A101" s="166" t="n">
        <f aca="false">CurveCreator!A104</f>
        <v>39873</v>
      </c>
      <c r="B101" s="134" t="n">
        <f aca="false">CurveCreator!BU104/2.97/100*2204</f>
        <v>293.593423153566</v>
      </c>
      <c r="C101" s="134" t="n">
        <f aca="false">B101/22.04+$C$4</f>
        <v>18.6709357147716</v>
      </c>
      <c r="D101" s="134" t="n">
        <f aca="false">B101/22.04+$D$4</f>
        <v>36.3209357147716</v>
      </c>
      <c r="E101" s="134" t="n">
        <f aca="false">B101/22.04+$E$4</f>
        <v>25.3209357147716</v>
      </c>
      <c r="F101" s="134" t="n">
        <f aca="false">(B101*$F$3+$F$4)/22.04</f>
        <v>26.8857142547861</v>
      </c>
      <c r="G101" s="134" t="n">
        <f aca="false">B101*$G$4/22.04</f>
        <v>26.6418714295432</v>
      </c>
      <c r="H101" s="134"/>
      <c r="I101" s="134" t="n">
        <f aca="false">F101</f>
        <v>26.8857142547861</v>
      </c>
      <c r="K101" s="134" t="n">
        <f aca="false">B101</f>
        <v>293.593423153566</v>
      </c>
      <c r="O101" s="134" t="n">
        <f aca="false">K101*$O$3+$O$4</f>
        <v>452.729970309188</v>
      </c>
      <c r="Q101" s="0" t="n">
        <v>1</v>
      </c>
      <c r="R101" s="134" t="n">
        <f aca="false">O101/22.04+Q101</f>
        <v>21.5412872191102</v>
      </c>
      <c r="T101" s="134" t="n">
        <f aca="false">I101</f>
        <v>26.8857142547861</v>
      </c>
      <c r="X101" s="134" t="n">
        <f aca="false">T101*$X$3+$X$4</f>
        <v>17.3840423772853</v>
      </c>
      <c r="Z101" s="134" t="n">
        <f aca="false">X101</f>
        <v>17.3840423772853</v>
      </c>
      <c r="AB101" s="134" t="n">
        <f aca="false">I101</f>
        <v>26.8857142547861</v>
      </c>
      <c r="AC101" s="134" t="n">
        <f aca="false">(AB101+$AC$4)</f>
        <v>29.8857142547861</v>
      </c>
      <c r="AD101" s="134" t="n">
        <f aca="false">AB101+$AD$4</f>
        <v>45.8857142547861</v>
      </c>
      <c r="AE101" s="134" t="n">
        <f aca="false">(AB101+$AE$4)</f>
        <v>37.8857142547861</v>
      </c>
      <c r="AF101" s="134" t="n">
        <f aca="false">(AB101*22.04*$AF$3+$AF$4)/22.04</f>
        <v>36.326731038961</v>
      </c>
      <c r="AG101" s="134" t="n">
        <f aca="false">AB101*$AG$4</f>
        <v>43.0171428076578</v>
      </c>
      <c r="AH101" s="134"/>
      <c r="AI101" s="134" t="n">
        <f aca="false">AF101+AH101</f>
        <v>36.326731038961</v>
      </c>
      <c r="AK101" s="134" t="n">
        <f aca="false">I101</f>
        <v>26.8857142547861</v>
      </c>
      <c r="AO101" s="134" t="n">
        <f aca="false">(AK101*22.04*$AO$3+$AO$4)/22.04</f>
        <v>41.3045428163586</v>
      </c>
      <c r="AQ101" s="134" t="n">
        <v>0</v>
      </c>
      <c r="AR101" s="134" t="n">
        <f aca="false">AO101+AQ101</f>
        <v>41.3045428163586</v>
      </c>
      <c r="AT101" s="134" t="n">
        <f aca="false">I101</f>
        <v>26.8857142547861</v>
      </c>
      <c r="AX101" s="134" t="n">
        <f aca="false">(AT101*22.04*$AX$3+$AX$4)/22.04</f>
        <v>38.2754544593553</v>
      </c>
      <c r="BA101" s="134" t="n">
        <f aca="false">AX101+AZ101</f>
        <v>38.2754544593553</v>
      </c>
      <c r="BC101" s="134" t="n">
        <f aca="false">I101</f>
        <v>26.8857142547861</v>
      </c>
      <c r="BK101" s="134" t="n">
        <f aca="false">I101</f>
        <v>26.8857142547861</v>
      </c>
      <c r="BL101" s="134" t="n">
        <f aca="false">BK101+$BL$4</f>
        <v>25.3857142547861</v>
      </c>
      <c r="BM101" s="134" t="n">
        <f aca="false">BK101+$BM$4</f>
        <v>44.8857142547861</v>
      </c>
      <c r="BN101" s="134" t="n">
        <f aca="false">BK101+$BN$4</f>
        <v>35.5557142547861</v>
      </c>
      <c r="BO101" s="134" t="n">
        <f aca="false">BK101*$BO$3+$BO$4</f>
        <v>35.4975142550026</v>
      </c>
      <c r="BP101" s="134" t="n">
        <f aca="false">BK101*$BP$4</f>
        <v>39.2531428119877</v>
      </c>
      <c r="BR101" s="134" t="n">
        <f aca="false">BO101+BQ101</f>
        <v>35.4975142550026</v>
      </c>
    </row>
    <row r="102" customFormat="false" ht="12" hidden="false" customHeight="false" outlineLevel="0" collapsed="false">
      <c r="A102" s="166" t="n">
        <f aca="false">CurveCreator!A105</f>
        <v>39904</v>
      </c>
      <c r="B102" s="134" t="n">
        <f aca="false">CurveCreator!BU105/2.97/100*2204</f>
        <v>289.826424264191</v>
      </c>
      <c r="C102" s="134" t="n">
        <f aca="false">B102/22.04+$C$4</f>
        <v>18.5000192497364</v>
      </c>
      <c r="D102" s="134" t="n">
        <f aca="false">B102/22.04+$D$4</f>
        <v>36.1500192497364</v>
      </c>
      <c r="E102" s="134" t="n">
        <f aca="false">B102/22.04+$E$4</f>
        <v>25.1500192497364</v>
      </c>
      <c r="F102" s="134" t="n">
        <f aca="false">(B102*$F$3+$F$4)/22.04</f>
        <v>26.6659156807509</v>
      </c>
      <c r="G102" s="134" t="n">
        <f aca="false">B102*$G$4/22.04</f>
        <v>26.3000384994728</v>
      </c>
      <c r="H102" s="134"/>
      <c r="I102" s="134" t="n">
        <f aca="false">F102</f>
        <v>26.6659156807509</v>
      </c>
      <c r="K102" s="134" t="n">
        <f aca="false">B102</f>
        <v>289.826424264191</v>
      </c>
      <c r="O102" s="134" t="n">
        <f aca="false">K102*$O$3+$O$4</f>
        <v>446.985297002891</v>
      </c>
      <c r="Q102" s="0" t="n">
        <v>1</v>
      </c>
      <c r="R102" s="134" t="n">
        <f aca="false">O102/22.04+Q102</f>
        <v>21.2806396099315</v>
      </c>
      <c r="T102" s="134" t="n">
        <f aca="false">I102</f>
        <v>26.6659156807509</v>
      </c>
      <c r="X102" s="134" t="n">
        <f aca="false">T102*$X$3+$X$4</f>
        <v>17.253569943738</v>
      </c>
      <c r="Z102" s="134" t="n">
        <f aca="false">X102</f>
        <v>17.253569943738</v>
      </c>
      <c r="AB102" s="134" t="n">
        <f aca="false">I102</f>
        <v>26.6659156807509</v>
      </c>
      <c r="AC102" s="134" t="n">
        <f aca="false">(AB102+$AC$4)</f>
        <v>29.6659156807509</v>
      </c>
      <c r="AD102" s="134" t="n">
        <f aca="false">AB102+$AD$4</f>
        <v>45.6659156807509</v>
      </c>
      <c r="AE102" s="134" t="n">
        <f aca="false">(AB102+$AE$4)</f>
        <v>37.6659156807509</v>
      </c>
      <c r="AF102" s="134" t="n">
        <f aca="false">(AB102*22.04*$AF$3+$AF$4)/22.04</f>
        <v>36.1743007278675</v>
      </c>
      <c r="AG102" s="134" t="n">
        <f aca="false">AB102*$AG$4</f>
        <v>42.6654650892014</v>
      </c>
      <c r="AH102" s="134"/>
      <c r="AI102" s="134" t="n">
        <f aca="false">AF102+AH102</f>
        <v>36.1743007278675</v>
      </c>
      <c r="AK102" s="134" t="n">
        <f aca="false">I102</f>
        <v>26.6659156807509</v>
      </c>
      <c r="AO102" s="134" t="n">
        <f aca="false">(AK102*22.04*$AO$3+$AO$4)/22.04</f>
        <v>41.1252531195181</v>
      </c>
      <c r="AQ102" s="134" t="n">
        <v>0</v>
      </c>
      <c r="AR102" s="134" t="n">
        <f aca="false">AO102+AQ102</f>
        <v>41.1252531195181</v>
      </c>
      <c r="AT102" s="134" t="n">
        <f aca="false">I102</f>
        <v>26.6659156807509</v>
      </c>
      <c r="AX102" s="134" t="n">
        <f aca="false">(AT102*22.04*$AX$3+$AX$4)/22.04</f>
        <v>38.1091328783828</v>
      </c>
      <c r="BA102" s="134" t="n">
        <f aca="false">AX102+AZ102</f>
        <v>38.1091328783828</v>
      </c>
      <c r="BC102" s="134" t="n">
        <f aca="false">I102</f>
        <v>26.6659156807509</v>
      </c>
      <c r="BK102" s="134" t="n">
        <f aca="false">I102</f>
        <v>26.6659156807509</v>
      </c>
      <c r="BL102" s="134" t="n">
        <f aca="false">BK102+$BL$4</f>
        <v>25.1659156807509</v>
      </c>
      <c r="BM102" s="134" t="n">
        <f aca="false">BK102+$BM$4</f>
        <v>44.6659156807509</v>
      </c>
      <c r="BN102" s="134" t="n">
        <f aca="false">BK102+$BN$4</f>
        <v>35.3359156807509</v>
      </c>
      <c r="BO102" s="134" t="n">
        <f aca="false">BK102*$BO$3+$BO$4</f>
        <v>35.2792542709856</v>
      </c>
      <c r="BP102" s="134" t="n">
        <f aca="false">BK102*$BP$4</f>
        <v>38.9322368938963</v>
      </c>
      <c r="BR102" s="134" t="n">
        <f aca="false">BO102+BQ102</f>
        <v>35.2792542709856</v>
      </c>
    </row>
    <row r="103" customFormat="false" ht="12" hidden="false" customHeight="false" outlineLevel="0" collapsed="false">
      <c r="A103" s="166" t="n">
        <f aca="false">CurveCreator!A106</f>
        <v>39934</v>
      </c>
      <c r="B103" s="134" t="n">
        <f aca="false">CurveCreator!BU106/2.97/100*2204</f>
        <v>290.187804584826</v>
      </c>
      <c r="C103" s="134" t="n">
        <f aca="false">B103/22.04+$C$4</f>
        <v>18.5164158160084</v>
      </c>
      <c r="D103" s="134" t="n">
        <f aca="false">B103/22.04+$D$4</f>
        <v>36.1664158160084</v>
      </c>
      <c r="E103" s="134" t="n">
        <f aca="false">B103/22.04+$E$4</f>
        <v>25.1664158160084</v>
      </c>
      <c r="F103" s="134" t="n">
        <f aca="false">(B103*$F$3+$F$4)/22.04</f>
        <v>26.6870016649767</v>
      </c>
      <c r="G103" s="134" t="n">
        <f aca="false">B103*$G$4/22.04</f>
        <v>26.3328316320168</v>
      </c>
      <c r="H103" s="134"/>
      <c r="I103" s="134" t="n">
        <f aca="false">F103</f>
        <v>26.6870016649767</v>
      </c>
      <c r="K103" s="134" t="n">
        <f aca="false">B103</f>
        <v>290.187804584826</v>
      </c>
      <c r="O103" s="134" t="n">
        <f aca="false">K103*$O$3+$O$4</f>
        <v>447.536401991859</v>
      </c>
      <c r="Q103" s="0" t="n">
        <v>1</v>
      </c>
      <c r="R103" s="134" t="n">
        <f aca="false">O103/22.04+Q103</f>
        <v>21.3056443734963</v>
      </c>
      <c r="T103" s="134" t="n">
        <f aca="false">I103</f>
        <v>26.6870016649767</v>
      </c>
      <c r="X103" s="134" t="n">
        <f aca="false">T103*$X$3+$X$4</f>
        <v>17.2660865839744</v>
      </c>
      <c r="Z103" s="134" t="n">
        <f aca="false">X103</f>
        <v>17.2660865839744</v>
      </c>
      <c r="AB103" s="134" t="n">
        <f aca="false">I103</f>
        <v>26.6870016649767</v>
      </c>
      <c r="AC103" s="134" t="n">
        <f aca="false">(AB103+$AC$4)</f>
        <v>29.6870016649767</v>
      </c>
      <c r="AD103" s="134" t="n">
        <f aca="false">AB103+$AD$4</f>
        <v>45.6870016649767</v>
      </c>
      <c r="AE103" s="134" t="n">
        <f aca="false">(AB103+$AE$4)</f>
        <v>37.6870016649767</v>
      </c>
      <c r="AF103" s="134" t="n">
        <f aca="false">(AB103*22.04*$AF$3+$AF$4)/22.04</f>
        <v>36.1889238579281</v>
      </c>
      <c r="AG103" s="134" t="n">
        <f aca="false">AB103*$AG$4</f>
        <v>42.6992026639627</v>
      </c>
      <c r="AH103" s="134"/>
      <c r="AI103" s="134" t="n">
        <f aca="false">AF103+AH103</f>
        <v>36.1889238579281</v>
      </c>
      <c r="AK103" s="134" t="n">
        <f aca="false">I103</f>
        <v>26.6870016649767</v>
      </c>
      <c r="AO103" s="134" t="n">
        <f aca="false">(AK103*22.04*$AO$3+$AO$4)/22.04</f>
        <v>41.1424529568511</v>
      </c>
      <c r="AQ103" s="134" t="n">
        <v>0</v>
      </c>
      <c r="AR103" s="134" t="n">
        <f aca="false">AO103+AQ103</f>
        <v>41.1424529568511</v>
      </c>
      <c r="AT103" s="134" t="n">
        <f aca="false">I103</f>
        <v>26.6870016649767</v>
      </c>
      <c r="AX103" s="134" t="n">
        <f aca="false">(AT103*22.04*$AX$3+$AX$4)/22.04</f>
        <v>38.1250886426465</v>
      </c>
      <c r="BA103" s="134" t="n">
        <f aca="false">AX103+AZ103</f>
        <v>38.1250886426465</v>
      </c>
      <c r="BC103" s="134" t="n">
        <f aca="false">I103</f>
        <v>26.6870016649767</v>
      </c>
      <c r="BK103" s="134" t="n">
        <f aca="false">I103</f>
        <v>26.6870016649767</v>
      </c>
      <c r="BL103" s="134" t="n">
        <f aca="false">BK103+$BL$4</f>
        <v>25.1870016649767</v>
      </c>
      <c r="BM103" s="134" t="n">
        <f aca="false">BK103+$BM$4</f>
        <v>44.6870016649767</v>
      </c>
      <c r="BN103" s="134" t="n">
        <f aca="false">BK103+$BN$4</f>
        <v>35.3570016649767</v>
      </c>
      <c r="BO103" s="134" t="n">
        <f aca="false">BK103*$BO$3+$BO$4</f>
        <v>35.3001926533218</v>
      </c>
      <c r="BP103" s="134" t="n">
        <f aca="false">BK103*$BP$4</f>
        <v>38.9630224308659</v>
      </c>
      <c r="BR103" s="134" t="n">
        <f aca="false">BO103+BQ103</f>
        <v>35.3001926533218</v>
      </c>
    </row>
    <row r="104" customFormat="false" ht="12" hidden="false" customHeight="false" outlineLevel="0" collapsed="false">
      <c r="A104" s="166" t="n">
        <f aca="false">CurveCreator!A107</f>
        <v>39965</v>
      </c>
      <c r="B104" s="134" t="n">
        <f aca="false">CurveCreator!BU107/2.97/100*2204</f>
        <v>290.550788255378</v>
      </c>
      <c r="C104" s="134" t="n">
        <f aca="false">B104/22.04+$C$4</f>
        <v>18.5328851295544</v>
      </c>
      <c r="D104" s="134" t="n">
        <f aca="false">B104/22.04+$D$4</f>
        <v>36.1828851295544</v>
      </c>
      <c r="E104" s="134" t="n">
        <f aca="false">B104/22.04+$E$4</f>
        <v>25.1828851295544</v>
      </c>
      <c r="F104" s="134" t="n">
        <f aca="false">(B104*$F$3+$F$4)/22.04</f>
        <v>26.7081812021967</v>
      </c>
      <c r="G104" s="134" t="n">
        <f aca="false">B104*$G$4/22.04</f>
        <v>26.3657702591087</v>
      </c>
      <c r="H104" s="134"/>
      <c r="I104" s="134" t="n">
        <f aca="false">F104</f>
        <v>26.7081812021967</v>
      </c>
      <c r="K104" s="134" t="n">
        <f aca="false">B104</f>
        <v>290.550788255378</v>
      </c>
      <c r="O104" s="134" t="n">
        <f aca="false">K104*$O$3+$O$4</f>
        <v>448.089952089451</v>
      </c>
      <c r="Q104" s="0" t="n">
        <v>1</v>
      </c>
      <c r="R104" s="134" t="n">
        <f aca="false">O104/22.04+Q104</f>
        <v>21.3307600766539</v>
      </c>
      <c r="T104" s="134" t="n">
        <f aca="false">I104</f>
        <v>26.7081812021967</v>
      </c>
      <c r="X104" s="134" t="n">
        <f aca="false">T104*$X$3+$X$4</f>
        <v>17.2786587572683</v>
      </c>
      <c r="Z104" s="134" t="n">
        <f aca="false">X104</f>
        <v>17.2786587572683</v>
      </c>
      <c r="AB104" s="134" t="n">
        <f aca="false">I104</f>
        <v>26.7081812021967</v>
      </c>
      <c r="AC104" s="134" t="n">
        <f aca="false">(AB104+$AC$4)</f>
        <v>29.7081812021967</v>
      </c>
      <c r="AD104" s="134" t="n">
        <f aca="false">AB104+$AD$4</f>
        <v>45.7081812021967</v>
      </c>
      <c r="AE104" s="134" t="n">
        <f aca="false">(AB104+$AE$4)</f>
        <v>37.7081812021967</v>
      </c>
      <c r="AF104" s="134" t="n">
        <f aca="false">(AB104*22.04*$AF$3+$AF$4)/22.04</f>
        <v>36.2036118669902</v>
      </c>
      <c r="AG104" s="134" t="n">
        <f aca="false">AB104*$AG$4</f>
        <v>42.7330899235148</v>
      </c>
      <c r="AH104" s="134"/>
      <c r="AI104" s="134" t="n">
        <f aca="false">AF104+AH104</f>
        <v>36.2036118669902</v>
      </c>
      <c r="AK104" s="134" t="n">
        <f aca="false">I104</f>
        <v>26.7081812021967</v>
      </c>
      <c r="AO104" s="134" t="n">
        <f aca="false">(AK104*22.04*$AO$3+$AO$4)/22.04</f>
        <v>41.1597291053615</v>
      </c>
      <c r="AQ104" s="134" t="n">
        <v>0</v>
      </c>
      <c r="AR104" s="134" t="n">
        <f aca="false">AO104+AQ104</f>
        <v>41.1597291053615</v>
      </c>
      <c r="AT104" s="134" t="n">
        <f aca="false">I104</f>
        <v>26.7081812021967</v>
      </c>
      <c r="AX104" s="134" t="n">
        <f aca="false">(AT104*22.04*$AX$3+$AX$4)/22.04</f>
        <v>38.1411151984609</v>
      </c>
      <c r="BA104" s="134" t="n">
        <f aca="false">AX104+AZ104</f>
        <v>38.1411151984609</v>
      </c>
      <c r="BC104" s="134" t="n">
        <f aca="false">I104</f>
        <v>26.7081812021967</v>
      </c>
      <c r="BK104" s="134" t="n">
        <f aca="false">I104</f>
        <v>26.7081812021967</v>
      </c>
      <c r="BL104" s="134" t="n">
        <f aca="false">BK104+$BL$4</f>
        <v>25.2081812021967</v>
      </c>
      <c r="BM104" s="134" t="n">
        <f aca="false">BK104+$BM$4</f>
        <v>44.7081812021967</v>
      </c>
      <c r="BN104" s="134" t="n">
        <f aca="false">BK104+$BN$4</f>
        <v>35.3781812021967</v>
      </c>
      <c r="BO104" s="134" t="n">
        <f aca="false">BK104*$BO$3+$BO$4</f>
        <v>35.3212239337814</v>
      </c>
      <c r="BP104" s="134" t="n">
        <f aca="false">BK104*$BP$4</f>
        <v>38.9939445552072</v>
      </c>
      <c r="BR104" s="134" t="n">
        <f aca="false">BO104+BQ104</f>
        <v>35.3212239337814</v>
      </c>
    </row>
    <row r="105" customFormat="false" ht="12" hidden="false" customHeight="false" outlineLevel="0" collapsed="false">
      <c r="A105" s="166" t="n">
        <f aca="false">CurveCreator!A108</f>
        <v>39995</v>
      </c>
      <c r="B105" s="134" t="n">
        <f aca="false">CurveCreator!BU108/2.97/100*2204</f>
        <v>295.243546852004</v>
      </c>
      <c r="C105" s="134" t="n">
        <f aca="false">B105/22.04+$C$4</f>
        <v>18.7458052110709</v>
      </c>
      <c r="D105" s="134" t="n">
        <f aca="false">B105/22.04+$D$4</f>
        <v>36.395805211071</v>
      </c>
      <c r="E105" s="134" t="n">
        <f aca="false">B105/22.04+$E$4</f>
        <v>25.3958052110709</v>
      </c>
      <c r="F105" s="134" t="n">
        <f aca="false">(B105*$F$3+$F$4)/22.04</f>
        <v>26.9819964270271</v>
      </c>
      <c r="G105" s="134" t="n">
        <f aca="false">B105*$G$4/22.04</f>
        <v>26.7916104221419</v>
      </c>
      <c r="H105" s="134"/>
      <c r="I105" s="134" t="n">
        <f aca="false">F105</f>
        <v>26.9819964270271</v>
      </c>
      <c r="K105" s="134" t="n">
        <f aca="false">B105</f>
        <v>295.243546852004</v>
      </c>
      <c r="O105" s="134" t="n">
        <f aca="false">K105*$O$3+$O$4</f>
        <v>455.246408949306</v>
      </c>
      <c r="Q105" s="0" t="n">
        <v>1</v>
      </c>
      <c r="R105" s="134" t="n">
        <f aca="false">O105/22.04+Q105</f>
        <v>21.6554632009667</v>
      </c>
      <c r="T105" s="134" t="n">
        <f aca="false">I105</f>
        <v>26.9819964270271</v>
      </c>
      <c r="X105" s="134" t="n">
        <f aca="false">T105*$X$3+$X$4</f>
        <v>17.4411954747276</v>
      </c>
      <c r="Z105" s="134" t="n">
        <f aca="false">X105</f>
        <v>17.4411954747276</v>
      </c>
      <c r="AB105" s="134" t="n">
        <f aca="false">I105</f>
        <v>26.9819964270271</v>
      </c>
      <c r="AC105" s="134" t="n">
        <f aca="false">(AB105+$AC$4)</f>
        <v>29.9819964270271</v>
      </c>
      <c r="AD105" s="134" t="n">
        <f aca="false">AB105+$AD$4</f>
        <v>45.9819964270271</v>
      </c>
      <c r="AE105" s="134" t="n">
        <f aca="false">(AB105+$AE$4)</f>
        <v>37.9819964270271</v>
      </c>
      <c r="AF105" s="134" t="n">
        <f aca="false">(AB105*22.04*$AF$3+$AF$4)/22.04</f>
        <v>36.3935027254101</v>
      </c>
      <c r="AG105" s="134" t="n">
        <f aca="false">AB105*$AG$4</f>
        <v>43.1711942832433</v>
      </c>
      <c r="AH105" s="134"/>
      <c r="AI105" s="134" t="n">
        <f aca="false">AF105+AH105</f>
        <v>36.3935027254101</v>
      </c>
      <c r="AK105" s="134" t="n">
        <f aca="false">I105</f>
        <v>26.9819964270271</v>
      </c>
      <c r="AO105" s="134" t="n">
        <f aca="false">(AK105*22.04*$AO$3+$AO$4)/22.04</f>
        <v>41.3830801842556</v>
      </c>
      <c r="AQ105" s="134" t="n">
        <v>0</v>
      </c>
      <c r="AR105" s="134" t="n">
        <f aca="false">AO105+AQ105</f>
        <v>41.3830801842556</v>
      </c>
      <c r="AT105" s="134" t="n">
        <f aca="false">I105</f>
        <v>26.9819964270271</v>
      </c>
      <c r="AX105" s="134" t="n">
        <f aca="false">(AT105*22.04*$AX$3+$AX$4)/22.04</f>
        <v>38.34831117909</v>
      </c>
      <c r="BA105" s="134" t="n">
        <f aca="false">AX105+AZ105</f>
        <v>38.34831117909</v>
      </c>
      <c r="BC105" s="134" t="n">
        <f aca="false">I105</f>
        <v>26.9819964270271</v>
      </c>
      <c r="BK105" s="134" t="n">
        <f aca="false">I105</f>
        <v>26.9819964270271</v>
      </c>
      <c r="BL105" s="134" t="n">
        <f aca="false">BK105+$BL$4</f>
        <v>25.4819964270271</v>
      </c>
      <c r="BM105" s="134" t="n">
        <f aca="false">BK105+$BM$4</f>
        <v>44.9819964270271</v>
      </c>
      <c r="BN105" s="134" t="n">
        <f aca="false">BK105+$BN$4</f>
        <v>35.6519964270271</v>
      </c>
      <c r="BO105" s="134" t="n">
        <f aca="false">BK105*$BO$3+$BO$4</f>
        <v>35.5931224520379</v>
      </c>
      <c r="BP105" s="134" t="n">
        <f aca="false">BK105*$BP$4</f>
        <v>39.3937147834595</v>
      </c>
      <c r="BR105" s="134" t="n">
        <f aca="false">BO105+BQ105</f>
        <v>35.5931224520379</v>
      </c>
    </row>
    <row r="106" customFormat="false" ht="12" hidden="false" customHeight="false" outlineLevel="0" collapsed="false">
      <c r="A106" s="166" t="n">
        <f aca="false">CurveCreator!A109</f>
        <v>40026</v>
      </c>
      <c r="B106" s="134" t="n">
        <f aca="false">CurveCreator!BU109/2.97/100*2204</f>
        <v>209.33432254859</v>
      </c>
      <c r="C106" s="134" t="n">
        <f aca="false">B106/22.04+$C$4</f>
        <v>14.8479275203535</v>
      </c>
      <c r="D106" s="134" t="n">
        <f aca="false">B106/22.04+$D$4</f>
        <v>32.4979275203535</v>
      </c>
      <c r="E106" s="134" t="n">
        <f aca="false">B106/22.04+$E$4</f>
        <v>21.4979275203535</v>
      </c>
      <c r="F106" s="134" t="n">
        <f aca="false">(B106*$F$3+$F$4)/22.04</f>
        <v>21.9693257167644</v>
      </c>
      <c r="G106" s="134" t="n">
        <f aca="false">B106*$G$4/22.04</f>
        <v>18.9958550407069</v>
      </c>
      <c r="H106" s="134"/>
      <c r="I106" s="134" t="n">
        <f aca="false">F106</f>
        <v>21.9693257167644</v>
      </c>
      <c r="K106" s="134" t="n">
        <f aca="false">B106</f>
        <v>209.33432254859</v>
      </c>
      <c r="O106" s="134" t="n">
        <f aca="false">K106*$O$3+$O$4</f>
        <v>324.2348418866</v>
      </c>
      <c r="Q106" s="0" t="n">
        <v>1</v>
      </c>
      <c r="R106" s="134" t="n">
        <f aca="false">O106/22.04+Q106</f>
        <v>15.7111997226225</v>
      </c>
      <c r="T106" s="134" t="n">
        <f aca="false">I106</f>
        <v>21.9693257167644</v>
      </c>
      <c r="X106" s="134" t="n">
        <f aca="false">T106*$X$3+$X$4</f>
        <v>14.4656741411156</v>
      </c>
      <c r="Z106" s="134" t="n">
        <f aca="false">X106</f>
        <v>14.4656741411156</v>
      </c>
      <c r="AB106" s="134" t="n">
        <f aca="false">I106</f>
        <v>21.9693257167644</v>
      </c>
      <c r="AC106" s="134" t="n">
        <f aca="false">(AB106+$AC$4)</f>
        <v>24.9693257167644</v>
      </c>
      <c r="AD106" s="134" t="n">
        <f aca="false">AB106+$AD$4</f>
        <v>40.9693257167644</v>
      </c>
      <c r="AE106" s="134" t="n">
        <f aca="false">(AB106+$AE$4)</f>
        <v>32.9693257167644</v>
      </c>
      <c r="AF106" s="134" t="n">
        <f aca="false">(AB106*22.04*$AF$3+$AF$4)/22.04</f>
        <v>32.9172155878429</v>
      </c>
      <c r="AG106" s="134" t="n">
        <f aca="false">AB106*$AG$4</f>
        <v>35.150921146823</v>
      </c>
      <c r="AH106" s="134"/>
      <c r="AI106" s="134" t="n">
        <f aca="false">AF106+AH106</f>
        <v>32.9172155878429</v>
      </c>
      <c r="AK106" s="134" t="n">
        <f aca="false">I106</f>
        <v>21.9693257167644</v>
      </c>
      <c r="AO106" s="134" t="n">
        <f aca="false">(AK106*22.04*$AO$3+$AO$4)/22.04</f>
        <v>37.2942446858943</v>
      </c>
      <c r="AQ106" s="134" t="n">
        <v>0</v>
      </c>
      <c r="AR106" s="134" t="n">
        <f aca="false">AO106+AQ106</f>
        <v>37.2942446858943</v>
      </c>
      <c r="AT106" s="134" t="n">
        <f aca="false">I106</f>
        <v>21.9693257167644</v>
      </c>
      <c r="AX106" s="134" t="n">
        <f aca="false">(AT106*22.04*$AX$3+$AX$4)/22.04</f>
        <v>34.5552232526342</v>
      </c>
      <c r="BA106" s="134" t="n">
        <f aca="false">AX106+AZ106</f>
        <v>34.5552232526342</v>
      </c>
      <c r="BC106" s="134" t="n">
        <f aca="false">I106</f>
        <v>21.9693257167644</v>
      </c>
      <c r="BK106" s="134" t="n">
        <f aca="false">I106</f>
        <v>21.9693257167644</v>
      </c>
      <c r="BL106" s="134" t="n">
        <f aca="false">BK106+$BL$4</f>
        <v>20.4693257167644</v>
      </c>
      <c r="BM106" s="134" t="n">
        <f aca="false">BK106+$BM$4</f>
        <v>39.9693257167644</v>
      </c>
      <c r="BN106" s="134" t="n">
        <f aca="false">BK106+$BN$4</f>
        <v>30.6393257167644</v>
      </c>
      <c r="BO106" s="134" t="n">
        <f aca="false">BK106*$BO$3+$BO$4</f>
        <v>30.615540436747</v>
      </c>
      <c r="BP106" s="134" t="n">
        <f aca="false">BK106*$BP$4</f>
        <v>32.075215546476</v>
      </c>
      <c r="BR106" s="134" t="n">
        <f aca="false">BO106+BQ106</f>
        <v>30.615540436747</v>
      </c>
    </row>
    <row r="107" customFormat="false" ht="12" hidden="false" customHeight="false" outlineLevel="0" collapsed="false">
      <c r="A107" s="166" t="n">
        <f aca="false">CurveCreator!A110</f>
        <v>40057</v>
      </c>
      <c r="B107" s="134" t="n">
        <f aca="false">CurveCreator!BU110/2.97/100*2204</f>
        <v>209.702116268893</v>
      </c>
      <c r="C107" s="134" t="n">
        <f aca="false">B107/22.04+$C$4</f>
        <v>14.8646150757211</v>
      </c>
      <c r="D107" s="134" t="n">
        <f aca="false">B107/22.04+$D$4</f>
        <v>32.5146150757211</v>
      </c>
      <c r="E107" s="134" t="n">
        <f aca="false">B107/22.04+$E$4</f>
        <v>21.5146150757211</v>
      </c>
      <c r="F107" s="134" t="n">
        <f aca="false">(B107*$F$3+$F$4)/22.04</f>
        <v>21.9907859129672</v>
      </c>
      <c r="G107" s="134" t="n">
        <f aca="false">B107*$G$4/22.04</f>
        <v>19.0292301514422</v>
      </c>
      <c r="H107" s="134"/>
      <c r="I107" s="134" t="n">
        <f aca="false">F107</f>
        <v>21.9907859129672</v>
      </c>
      <c r="K107" s="134" t="n">
        <f aca="false">B107</f>
        <v>209.702116268893</v>
      </c>
      <c r="O107" s="134" t="n">
        <f aca="false">K107*$O$3+$O$4</f>
        <v>324.795727310062</v>
      </c>
      <c r="Q107" s="0" t="n">
        <v>1</v>
      </c>
      <c r="R107" s="134" t="n">
        <f aca="false">O107/22.04+Q107</f>
        <v>15.7366482445582</v>
      </c>
      <c r="T107" s="134" t="n">
        <f aca="false">I107</f>
        <v>21.9907859129672</v>
      </c>
      <c r="X107" s="134" t="n">
        <f aca="false">T107*$X$3+$X$4</f>
        <v>14.4784129135816</v>
      </c>
      <c r="Z107" s="134" t="n">
        <f aca="false">X107</f>
        <v>14.4784129135816</v>
      </c>
      <c r="AB107" s="134" t="n">
        <f aca="false">I107</f>
        <v>21.9907859129672</v>
      </c>
      <c r="AC107" s="134" t="n">
        <f aca="false">(AB107+$AC$4)</f>
        <v>24.9907859129672</v>
      </c>
      <c r="AD107" s="134" t="n">
        <f aca="false">AB107+$AD$4</f>
        <v>40.9907859129672</v>
      </c>
      <c r="AE107" s="134" t="n">
        <f aca="false">(AB107+$AE$4)</f>
        <v>32.9907859129672</v>
      </c>
      <c r="AF107" s="134" t="n">
        <f aca="false">(AB107*22.04*$AF$3+$AF$4)/22.04</f>
        <v>32.9320982339095</v>
      </c>
      <c r="AG107" s="134" t="n">
        <f aca="false">AB107*$AG$4</f>
        <v>35.1852574607475</v>
      </c>
      <c r="AH107" s="134"/>
      <c r="AI107" s="134" t="n">
        <f aca="false">AF107+AH107</f>
        <v>32.9320982339095</v>
      </c>
      <c r="AK107" s="134" t="n">
        <f aca="false">I107</f>
        <v>21.9907859129672</v>
      </c>
      <c r="AO107" s="134" t="n">
        <f aca="false">(AK107*22.04*$AO$3+$AO$4)/22.04</f>
        <v>37.3117497679369</v>
      </c>
      <c r="AQ107" s="134" t="n">
        <v>0</v>
      </c>
      <c r="AR107" s="134" t="n">
        <f aca="false">AO107+AQ107</f>
        <v>37.3117497679369</v>
      </c>
      <c r="AT107" s="134" t="n">
        <f aca="false">I107</f>
        <v>21.9907859129672</v>
      </c>
      <c r="AX107" s="134" t="n">
        <f aca="false">(AT107*22.04*$AX$3+$AX$4)/22.04</f>
        <v>34.5714621831009</v>
      </c>
      <c r="BA107" s="134" t="n">
        <f aca="false">AX107+AZ107</f>
        <v>34.5714621831009</v>
      </c>
      <c r="BC107" s="134" t="n">
        <f aca="false">I107</f>
        <v>21.9907859129672</v>
      </c>
      <c r="BK107" s="134" t="n">
        <f aca="false">I107</f>
        <v>21.9907859129672</v>
      </c>
      <c r="BL107" s="134" t="n">
        <f aca="false">BK107+$BL$4</f>
        <v>20.4907859129672</v>
      </c>
      <c r="BM107" s="134" t="n">
        <f aca="false">BK107+$BM$4</f>
        <v>39.9907859129672</v>
      </c>
      <c r="BN107" s="134" t="n">
        <f aca="false">BK107+$BN$4</f>
        <v>30.6607859129672</v>
      </c>
      <c r="BO107" s="134" t="n">
        <f aca="false">BK107*$BO$3+$BO$4</f>
        <v>30.6368504115764</v>
      </c>
      <c r="BP107" s="134" t="n">
        <f aca="false">BK107*$BP$4</f>
        <v>32.1065474329321</v>
      </c>
      <c r="BR107" s="134" t="n">
        <f aca="false">BO107+BQ107</f>
        <v>30.6368504115764</v>
      </c>
    </row>
    <row r="108" customFormat="false" ht="12" hidden="false" customHeight="false" outlineLevel="0" collapsed="false">
      <c r="A108" s="166" t="n">
        <f aca="false">CurveCreator!A111</f>
        <v>40087</v>
      </c>
      <c r="B108" s="134" t="n">
        <f aca="false">CurveCreator!BU111/2.97/100*2204</f>
        <v>222.554255612595</v>
      </c>
      <c r="C108" s="134" t="n">
        <f aca="false">B108/22.04+$C$4</f>
        <v>15.4477429951268</v>
      </c>
      <c r="D108" s="134" t="n">
        <f aca="false">B108/22.04+$D$4</f>
        <v>33.0977429951268</v>
      </c>
      <c r="E108" s="134" t="n">
        <f aca="false">B108/22.04+$E$4</f>
        <v>22.0977429951268</v>
      </c>
      <c r="F108" s="134" t="n">
        <f aca="false">(B108*$F$3+$F$4)/22.04</f>
        <v>22.7406884173229</v>
      </c>
      <c r="G108" s="134" t="n">
        <f aca="false">B108*$G$4/22.04</f>
        <v>20.1954859902536</v>
      </c>
      <c r="H108" s="134"/>
      <c r="I108" s="134" t="n">
        <f aca="false">F108</f>
        <v>22.7406884173229</v>
      </c>
      <c r="K108" s="134" t="n">
        <f aca="false">B108</f>
        <v>222.554255612595</v>
      </c>
      <c r="O108" s="134" t="n">
        <f aca="false">K108*$O$3+$O$4</f>
        <v>344.395239809208</v>
      </c>
      <c r="Q108" s="0" t="n">
        <v>1</v>
      </c>
      <c r="R108" s="134" t="n">
        <f aca="false">O108/22.04+Q108</f>
        <v>16.6259183216519</v>
      </c>
      <c r="T108" s="134" t="n">
        <f aca="false">I108</f>
        <v>22.7406884173229</v>
      </c>
      <c r="X108" s="134" t="n">
        <f aca="false">T108*$X$3+$X$4</f>
        <v>14.9235550401672</v>
      </c>
      <c r="Z108" s="134" t="n">
        <f aca="false">X108</f>
        <v>14.9235550401672</v>
      </c>
      <c r="AB108" s="134" t="n">
        <f aca="false">I108</f>
        <v>22.7406884173229</v>
      </c>
      <c r="AC108" s="134" t="n">
        <f aca="false">(AB108+$AC$4)</f>
        <v>25.7406884173229</v>
      </c>
      <c r="AD108" s="134" t="n">
        <f aca="false">AB108+$AD$4</f>
        <v>41.7406884173229</v>
      </c>
      <c r="AE108" s="134" t="n">
        <f aca="false">(AB108+$AE$4)</f>
        <v>33.7406884173229</v>
      </c>
      <c r="AF108" s="134" t="n">
        <f aca="false">(AB108*22.04*$AF$3+$AF$4)/22.04</f>
        <v>33.4521556206802</v>
      </c>
      <c r="AG108" s="134" t="n">
        <f aca="false">AB108*$AG$4</f>
        <v>36.3851014677167</v>
      </c>
      <c r="AH108" s="134"/>
      <c r="AI108" s="134" t="n">
        <f aca="false">AF108+AH108</f>
        <v>33.4521556206802</v>
      </c>
      <c r="AK108" s="134" t="n">
        <f aca="false">I108</f>
        <v>22.7406884173229</v>
      </c>
      <c r="AO108" s="134" t="n">
        <f aca="false">(AK108*22.04*$AO$3+$AO$4)/22.04</f>
        <v>37.9234452407399</v>
      </c>
      <c r="AQ108" s="134" t="n">
        <v>0</v>
      </c>
      <c r="AR108" s="134" t="n">
        <f aca="false">AO108+AQ108</f>
        <v>37.9234452407399</v>
      </c>
      <c r="AT108" s="134" t="n">
        <f aca="false">I108</f>
        <v>22.7406884173229</v>
      </c>
      <c r="AX108" s="134" t="n">
        <f aca="false">(AT108*22.04*$AX$3+$AX$4)/22.04</f>
        <v>35.1389134081469</v>
      </c>
      <c r="BA108" s="134" t="n">
        <f aca="false">AX108+AZ108</f>
        <v>35.1389134081469</v>
      </c>
      <c r="BC108" s="134" t="n">
        <f aca="false">I108</f>
        <v>22.7406884173229</v>
      </c>
      <c r="BK108" s="134" t="n">
        <f aca="false">I108</f>
        <v>22.7406884173229</v>
      </c>
      <c r="BL108" s="134" t="n">
        <f aca="false">BK108+$BL$4</f>
        <v>21.2406884173229</v>
      </c>
      <c r="BM108" s="134" t="n">
        <f aca="false">BK108+$BM$4</f>
        <v>40.7406884173229</v>
      </c>
      <c r="BN108" s="134" t="n">
        <f aca="false">BK108+$BN$4</f>
        <v>31.4106884173229</v>
      </c>
      <c r="BO108" s="134" t="n">
        <f aca="false">BK108*$BO$3+$BO$4</f>
        <v>31.3815035984017</v>
      </c>
      <c r="BP108" s="134" t="n">
        <f aca="false">BK108*$BP$4</f>
        <v>33.2014050892915</v>
      </c>
      <c r="BR108" s="134" t="n">
        <f aca="false">BO108+BQ108</f>
        <v>31.3815035984017</v>
      </c>
    </row>
    <row r="109" customFormat="false" ht="12" hidden="false" customHeight="false" outlineLevel="0" collapsed="false">
      <c r="A109" s="166" t="n">
        <f aca="false">CurveCreator!A112</f>
        <v>40118</v>
      </c>
      <c r="B109" s="134" t="n">
        <f aca="false">CurveCreator!BU112/2.97/100*2204</f>
        <v>222.91059683349</v>
      </c>
      <c r="C109" s="134" t="n">
        <f aca="false">B109/22.04+$C$4</f>
        <v>15.4639109271093</v>
      </c>
      <c r="D109" s="134" t="n">
        <f aca="false">B109/22.04+$D$4</f>
        <v>33.1139109271093</v>
      </c>
      <c r="E109" s="134" t="n">
        <f aca="false">B109/22.04+$E$4</f>
        <v>22.1139109271093</v>
      </c>
      <c r="F109" s="134" t="n">
        <f aca="false">(B109*$F$3+$F$4)/22.04</f>
        <v>22.7614803778525</v>
      </c>
      <c r="G109" s="134" t="n">
        <f aca="false">B109*$G$4/22.04</f>
        <v>20.2278218542187</v>
      </c>
      <c r="H109" s="134"/>
      <c r="I109" s="134" t="n">
        <f aca="false">F109</f>
        <v>22.7614803778525</v>
      </c>
      <c r="K109" s="134" t="n">
        <f aca="false">B109</f>
        <v>222.91059683349</v>
      </c>
      <c r="O109" s="134" t="n">
        <f aca="false">K109*$O$3+$O$4</f>
        <v>344.938660171072</v>
      </c>
      <c r="Q109" s="0" t="n">
        <v>1</v>
      </c>
      <c r="R109" s="134" t="n">
        <f aca="false">O109/22.04+Q109</f>
        <v>16.6505744179252</v>
      </c>
      <c r="T109" s="134" t="n">
        <f aca="false">I109</f>
        <v>22.7614803778525</v>
      </c>
      <c r="X109" s="134" t="n">
        <f aca="false">T109*$X$3+$X$4</f>
        <v>14.9358971479375</v>
      </c>
      <c r="Z109" s="134" t="n">
        <f aca="false">X109</f>
        <v>14.9358971479375</v>
      </c>
      <c r="AB109" s="134" t="n">
        <f aca="false">I109</f>
        <v>22.7614803778525</v>
      </c>
      <c r="AC109" s="134" t="n">
        <f aca="false">(AB109+$AC$4)</f>
        <v>25.7614803778525</v>
      </c>
      <c r="AD109" s="134" t="n">
        <f aca="false">AB109+$AD$4</f>
        <v>41.7614803778525</v>
      </c>
      <c r="AE109" s="134" t="n">
        <f aca="false">(AB109+$AE$4)</f>
        <v>33.7614803778525</v>
      </c>
      <c r="AF109" s="134" t="n">
        <f aca="false">(AB109*22.04*$AF$3+$AF$4)/22.04</f>
        <v>33.4665748453075</v>
      </c>
      <c r="AG109" s="134" t="n">
        <f aca="false">AB109*$AG$4</f>
        <v>36.4183686045639</v>
      </c>
      <c r="AH109" s="134"/>
      <c r="AI109" s="134" t="n">
        <f aca="false">AF109+AH109</f>
        <v>33.4665748453075</v>
      </c>
      <c r="AK109" s="134" t="n">
        <f aca="false">I109</f>
        <v>22.7614803778525</v>
      </c>
      <c r="AO109" s="134" t="n">
        <f aca="false">(AK109*22.04*$AO$3+$AO$4)/22.04</f>
        <v>37.9404052429438</v>
      </c>
      <c r="AQ109" s="134" t="n">
        <v>0</v>
      </c>
      <c r="AR109" s="134" t="n">
        <f aca="false">AO109+AQ109</f>
        <v>37.9404052429438</v>
      </c>
      <c r="AT109" s="134" t="n">
        <f aca="false">I109</f>
        <v>22.7614803778525</v>
      </c>
      <c r="AX109" s="134" t="n">
        <f aca="false">(AT109*22.04*$AX$3+$AX$4)/22.04</f>
        <v>35.1546466846796</v>
      </c>
      <c r="BA109" s="134" t="n">
        <f aca="false">AX109+AZ109</f>
        <v>35.1546466846796</v>
      </c>
      <c r="BC109" s="134" t="n">
        <f aca="false">I109</f>
        <v>22.7614803778525</v>
      </c>
      <c r="BK109" s="134" t="n">
        <f aca="false">I109</f>
        <v>22.7614803778525</v>
      </c>
      <c r="BL109" s="134" t="n">
        <f aca="false">BK109+$BL$4</f>
        <v>21.2614803778525</v>
      </c>
      <c r="BM109" s="134" t="n">
        <f aca="false">BK109+$BM$4</f>
        <v>40.7614803778525</v>
      </c>
      <c r="BN109" s="134" t="n">
        <f aca="false">BK109+$BN$4</f>
        <v>31.4314803778525</v>
      </c>
      <c r="BO109" s="134" t="n">
        <f aca="false">BK109*$BO$3+$BO$4</f>
        <v>31.4021500152075</v>
      </c>
      <c r="BP109" s="134" t="n">
        <f aca="false">BK109*$BP$4</f>
        <v>33.2317613516646</v>
      </c>
      <c r="BR109" s="134" t="n">
        <f aca="false">BO109+BQ109</f>
        <v>31.4021500152075</v>
      </c>
    </row>
    <row r="110" customFormat="false" ht="12" hidden="false" customHeight="false" outlineLevel="0" collapsed="false">
      <c r="A110" s="166" t="n">
        <f aca="false">CurveCreator!A113</f>
        <v>40148</v>
      </c>
      <c r="B110" s="134" t="n">
        <f aca="false">CurveCreator!BU113/2.97/100*2204</f>
        <v>223.283429653533</v>
      </c>
      <c r="C110" s="134" t="n">
        <f aca="false">B110/22.04+$C$4</f>
        <v>15.4808271167665</v>
      </c>
      <c r="D110" s="134" t="n">
        <f aca="false">B110/22.04+$D$4</f>
        <v>33.1308271167665</v>
      </c>
      <c r="E110" s="134" t="n">
        <f aca="false">B110/22.04+$E$4</f>
        <v>22.1308271167665</v>
      </c>
      <c r="F110" s="134" t="n">
        <f aca="false">(B110*$F$3+$F$4)/22.04</f>
        <v>22.7832345977515</v>
      </c>
      <c r="G110" s="134" t="n">
        <f aca="false">B110*$G$4/22.04</f>
        <v>20.2616542335329</v>
      </c>
      <c r="H110" s="134"/>
      <c r="I110" s="134" t="n">
        <f aca="false">F110</f>
        <v>22.7832345977515</v>
      </c>
      <c r="K110" s="134" t="n">
        <f aca="false">B110</f>
        <v>223.283429653533</v>
      </c>
      <c r="O110" s="134" t="n">
        <f aca="false">K110*$O$3+$O$4</f>
        <v>345.507230221638</v>
      </c>
      <c r="Q110" s="0" t="n">
        <v>1</v>
      </c>
      <c r="R110" s="134" t="n">
        <f aca="false">O110/22.04+Q110</f>
        <v>16.6763716071524</v>
      </c>
      <c r="T110" s="134" t="n">
        <f aca="false">I110</f>
        <v>22.7832345977515</v>
      </c>
      <c r="X110" s="134" t="n">
        <f aca="false">T110*$X$3+$X$4</f>
        <v>14.9488104528696</v>
      </c>
      <c r="Z110" s="134" t="n">
        <f aca="false">X110</f>
        <v>14.9488104528696</v>
      </c>
      <c r="AB110" s="134" t="n">
        <f aca="false">I110</f>
        <v>22.7832345977515</v>
      </c>
      <c r="AC110" s="134" t="n">
        <f aca="false">(AB110+$AC$4)</f>
        <v>25.7832345977515</v>
      </c>
      <c r="AD110" s="134" t="n">
        <f aca="false">AB110+$AD$4</f>
        <v>41.7832345977515</v>
      </c>
      <c r="AE110" s="134" t="n">
        <f aca="false">(AB110+$AE$4)</f>
        <v>33.7832345977515</v>
      </c>
      <c r="AF110" s="134" t="n">
        <f aca="false">(AB110*22.04*$AF$3+$AF$4)/22.04</f>
        <v>33.4816613968075</v>
      </c>
      <c r="AG110" s="134" t="n">
        <f aca="false">AB110*$AG$4</f>
        <v>36.4531753564024</v>
      </c>
      <c r="AH110" s="134"/>
      <c r="AI110" s="134" t="n">
        <f aca="false">AF110+AH110</f>
        <v>33.4816613968075</v>
      </c>
      <c r="AK110" s="134" t="n">
        <f aca="false">I110</f>
        <v>22.7832345977515</v>
      </c>
      <c r="AO110" s="134" t="n">
        <f aca="false">(AK110*22.04*$AO$3+$AO$4)/22.04</f>
        <v>37.9581501601155</v>
      </c>
      <c r="AQ110" s="134" t="n">
        <v>0</v>
      </c>
      <c r="AR110" s="134" t="n">
        <f aca="false">AO110+AQ110</f>
        <v>37.9581501601155</v>
      </c>
      <c r="AT110" s="134" t="n">
        <f aca="false">I110</f>
        <v>22.7832345977515</v>
      </c>
      <c r="AX110" s="134" t="n">
        <f aca="false">(AT110*22.04*$AX$3+$AX$4)/22.04</f>
        <v>35.1711081028772</v>
      </c>
      <c r="BA110" s="134" t="n">
        <f aca="false">AX110+AZ110</f>
        <v>35.1711081028772</v>
      </c>
      <c r="BC110" s="134" t="n">
        <f aca="false">I110</f>
        <v>22.7832345977515</v>
      </c>
      <c r="BK110" s="134" t="n">
        <f aca="false">I110</f>
        <v>22.7832345977515</v>
      </c>
      <c r="BL110" s="134" t="n">
        <f aca="false">BK110+$BL$4</f>
        <v>21.2832345977515</v>
      </c>
      <c r="BM110" s="134" t="n">
        <f aca="false">BK110+$BM$4</f>
        <v>40.7832345977515</v>
      </c>
      <c r="BN110" s="134" t="n">
        <f aca="false">BK110+$BN$4</f>
        <v>31.4532345977515</v>
      </c>
      <c r="BO110" s="134" t="n">
        <f aca="false">BK110*$BO$3+$BO$4</f>
        <v>31.4237519555673</v>
      </c>
      <c r="BP110" s="134" t="n">
        <f aca="false">BK110*$BP$4</f>
        <v>33.2635225127172</v>
      </c>
      <c r="BR110" s="134" t="n">
        <f aca="false">BO110+BQ110</f>
        <v>31.4237519555673</v>
      </c>
    </row>
    <row r="111" customFormat="false" ht="12" hidden="false" customHeight="false" outlineLevel="0" collapsed="false">
      <c r="A111" s="166" t="n">
        <f aca="false">CurveCreator!A114</f>
        <v>40179</v>
      </c>
      <c r="B111" s="134" t="n">
        <f aca="false">CurveCreator!BU114/2.97/100*2204</f>
        <v>210.974983625408</v>
      </c>
      <c r="C111" s="134" t="n">
        <f aca="false">B111/22.04+$C$4</f>
        <v>14.9223676781038</v>
      </c>
      <c r="D111" s="134" t="n">
        <f aca="false">B111/22.04+$D$4</f>
        <v>32.5723676781038</v>
      </c>
      <c r="E111" s="134" t="n">
        <f aca="false">B111/22.04+$E$4</f>
        <v>21.5723676781038</v>
      </c>
      <c r="F111" s="134" t="n">
        <f aca="false">(B111*$F$3+$F$4)/22.04</f>
        <v>22.0650557596313</v>
      </c>
      <c r="G111" s="134" t="n">
        <f aca="false">B111*$G$4/22.04</f>
        <v>19.1447353562076</v>
      </c>
      <c r="H111" s="134"/>
      <c r="I111" s="134" t="n">
        <f aca="false">F111</f>
        <v>22.0650557596313</v>
      </c>
      <c r="K111" s="134" t="n">
        <f aca="false">B111</f>
        <v>210.974983625408</v>
      </c>
      <c r="O111" s="134" t="n">
        <f aca="false">K111*$O$3+$O$4</f>
        <v>326.736850028747</v>
      </c>
      <c r="Q111" s="0" t="n">
        <v>1</v>
      </c>
      <c r="R111" s="134" t="n">
        <f aca="false">O111/22.04+Q111</f>
        <v>15.8247209631918</v>
      </c>
      <c r="T111" s="134" t="n">
        <f aca="false">I111</f>
        <v>22.0650557596313</v>
      </c>
      <c r="X111" s="134" t="n">
        <f aca="false">T111*$X$3+$X$4</f>
        <v>14.5224994945614</v>
      </c>
      <c r="Z111" s="134" t="n">
        <f aca="false">X111</f>
        <v>14.5224994945614</v>
      </c>
      <c r="AB111" s="134" t="n">
        <f aca="false">I111</f>
        <v>22.0650557596313</v>
      </c>
      <c r="AC111" s="134" t="n">
        <f aca="false">(AB111+$AC$4)</f>
        <v>25.0650557596313</v>
      </c>
      <c r="AD111" s="134" t="n">
        <f aca="false">AB111+$AD$4</f>
        <v>41.0650557596313</v>
      </c>
      <c r="AE111" s="134" t="n">
        <f aca="false">(AB111+$AE$4)</f>
        <v>33.0650557596313</v>
      </c>
      <c r="AF111" s="134" t="n">
        <f aca="false">(AB111*22.04*$AF$3+$AF$4)/22.04</f>
        <v>32.9836043725711</v>
      </c>
      <c r="AG111" s="134" t="n">
        <f aca="false">AB111*$AG$4</f>
        <v>35.3040892154102</v>
      </c>
      <c r="AH111" s="134"/>
      <c r="AI111" s="134" t="n">
        <f aca="false">AF111+AH111</f>
        <v>32.9836043725711</v>
      </c>
      <c r="AK111" s="134" t="n">
        <f aca="false">I111</f>
        <v>22.0650557596313</v>
      </c>
      <c r="AO111" s="134" t="n">
        <f aca="false">(AK111*22.04*$AO$3+$AO$4)/22.04</f>
        <v>37.3723316818609</v>
      </c>
      <c r="AQ111" s="134" t="n">
        <v>0</v>
      </c>
      <c r="AR111" s="134" t="n">
        <f aca="false">AO111+AQ111</f>
        <v>37.3723316818609</v>
      </c>
      <c r="AT111" s="134" t="n">
        <f aca="false">I111</f>
        <v>22.0650557596313</v>
      </c>
      <c r="AX111" s="134" t="n">
        <f aca="false">(AT111*22.04*$AX$3+$AX$4)/22.04</f>
        <v>34.6276621760717</v>
      </c>
      <c r="BA111" s="134" t="n">
        <f aca="false">AX111+AZ111</f>
        <v>34.6276621760717</v>
      </c>
      <c r="BC111" s="134" t="n">
        <f aca="false">I111</f>
        <v>22.0650557596313</v>
      </c>
      <c r="BK111" s="134" t="n">
        <f aca="false">I111</f>
        <v>22.0650557596313</v>
      </c>
      <c r="BL111" s="134" t="n">
        <f aca="false">BK111+$BL$4</f>
        <v>20.5650557596313</v>
      </c>
      <c r="BM111" s="134" t="n">
        <f aca="false">BK111+$BM$4</f>
        <v>40.0650557596313</v>
      </c>
      <c r="BN111" s="134" t="n">
        <f aca="false">BK111+$BN$4</f>
        <v>30.7350557596313</v>
      </c>
      <c r="BO111" s="134" t="n">
        <f aca="false">BK111*$BO$3+$BO$4</f>
        <v>30.7106003693139</v>
      </c>
      <c r="BP111" s="134" t="n">
        <f aca="false">BK111*$BP$4</f>
        <v>32.2149814090618</v>
      </c>
      <c r="BR111" s="134" t="n">
        <f aca="false">BO111+BQ111</f>
        <v>30.7106003693139</v>
      </c>
    </row>
    <row r="112" customFormat="false" ht="12" hidden="false" customHeight="false" outlineLevel="0" collapsed="false">
      <c r="A112" s="166" t="n">
        <f aca="false">CurveCreator!A115</f>
        <v>40210</v>
      </c>
      <c r="B112" s="134" t="n">
        <f aca="false">CurveCreator!BU115/2.97/100*2204</f>
        <v>211.328988536423</v>
      </c>
      <c r="C112" s="134" t="n">
        <f aca="false">B112/22.04+$C$4</f>
        <v>14.9384296069157</v>
      </c>
      <c r="D112" s="134" t="n">
        <f aca="false">B112/22.04+$D$4</f>
        <v>32.5884296069157</v>
      </c>
      <c r="E112" s="134" t="n">
        <f aca="false">B112/22.04+$E$4</f>
        <v>21.5884296069157</v>
      </c>
      <c r="F112" s="134" t="n">
        <f aca="false">(B112*$F$3+$F$4)/22.04</f>
        <v>22.0857114000835</v>
      </c>
      <c r="G112" s="134" t="n">
        <f aca="false">B112*$G$4/22.04</f>
        <v>19.1768592138315</v>
      </c>
      <c r="H112" s="134"/>
      <c r="I112" s="134" t="n">
        <f aca="false">F112</f>
        <v>22.0857114000835</v>
      </c>
      <c r="K112" s="134" t="n">
        <f aca="false">B112</f>
        <v>211.328988536423</v>
      </c>
      <c r="O112" s="134" t="n">
        <f aca="false">K112*$O$3+$O$4</f>
        <v>327.276707518045</v>
      </c>
      <c r="Q112" s="0" t="n">
        <v>1</v>
      </c>
      <c r="R112" s="134" t="n">
        <f aca="false">O112/22.04+Q112</f>
        <v>15.84921540463</v>
      </c>
      <c r="T112" s="134" t="n">
        <f aca="false">I112</f>
        <v>22.0857114000835</v>
      </c>
      <c r="X112" s="134" t="n">
        <f aca="false">T112*$X$3+$X$4</f>
        <v>14.5347606827338</v>
      </c>
      <c r="Z112" s="134" t="n">
        <f aca="false">X112</f>
        <v>14.5347606827338</v>
      </c>
      <c r="AB112" s="134" t="n">
        <f aca="false">I112</f>
        <v>22.0857114000835</v>
      </c>
      <c r="AC112" s="134" t="n">
        <f aca="false">(AB112+$AC$4)</f>
        <v>25.0857114000835</v>
      </c>
      <c r="AD112" s="134" t="n">
        <f aca="false">AB112+$AD$4</f>
        <v>41.0857114000835</v>
      </c>
      <c r="AE112" s="134" t="n">
        <f aca="false">(AB112+$AE$4)</f>
        <v>33.0857114000835</v>
      </c>
      <c r="AF112" s="134" t="n">
        <f aca="false">(AB112*22.04*$AF$3+$AF$4)/22.04</f>
        <v>32.9979290592247</v>
      </c>
      <c r="AG112" s="134" t="n">
        <f aca="false">AB112*$AG$4</f>
        <v>35.3371382401336</v>
      </c>
      <c r="AH112" s="134"/>
      <c r="AI112" s="134" t="n">
        <f aca="false">AF112+AH112</f>
        <v>32.9979290592247</v>
      </c>
      <c r="AK112" s="134" t="n">
        <f aca="false">I112</f>
        <v>22.0857114000835</v>
      </c>
      <c r="AO112" s="134" t="n">
        <f aca="false">(AK112*22.04*$AO$3+$AO$4)/22.04</f>
        <v>37.3891804877777</v>
      </c>
      <c r="AQ112" s="134" t="n">
        <v>0</v>
      </c>
      <c r="AR112" s="134" t="n">
        <f aca="false">AO112+AQ112</f>
        <v>37.3891804877777</v>
      </c>
      <c r="AT112" s="134" t="n">
        <f aca="false">I112</f>
        <v>22.0857114000835</v>
      </c>
      <c r="AX112" s="134" t="n">
        <f aca="false">(AT112*22.04*$AX$3+$AX$4)/22.04</f>
        <v>34.6432922992018</v>
      </c>
      <c r="BA112" s="134" t="n">
        <f aca="false">AX112+AZ112</f>
        <v>34.6432922992018</v>
      </c>
      <c r="BC112" s="134" t="n">
        <f aca="false">I112</f>
        <v>22.0857114000835</v>
      </c>
      <c r="BK112" s="134" t="n">
        <f aca="false">I112</f>
        <v>22.0857114000835</v>
      </c>
      <c r="BL112" s="134" t="n">
        <f aca="false">BK112+$BL$4</f>
        <v>20.5857114000835</v>
      </c>
      <c r="BM112" s="134" t="n">
        <f aca="false">BK112+$BM$4</f>
        <v>40.0857114000835</v>
      </c>
      <c r="BN112" s="134" t="n">
        <f aca="false">BK112+$BN$4</f>
        <v>30.7557114000835</v>
      </c>
      <c r="BO112" s="134" t="n">
        <f aca="false">BK112*$BO$3+$BO$4</f>
        <v>30.7311114202829</v>
      </c>
      <c r="BP112" s="134" t="n">
        <f aca="false">BK112*$BP$4</f>
        <v>32.2451386441219</v>
      </c>
      <c r="BR112" s="134" t="n">
        <f aca="false">BO112+BQ112</f>
        <v>30.7311114202829</v>
      </c>
    </row>
    <row r="113" customFormat="false" ht="12" hidden="false" customHeight="false" outlineLevel="0" collapsed="false">
      <c r="A113" s="166" t="n">
        <f aca="false">CurveCreator!A116</f>
        <v>40238</v>
      </c>
      <c r="B113" s="134" t="n">
        <f aca="false">CurveCreator!BU116/2.97/100*2204</f>
        <v>211.703927620489</v>
      </c>
      <c r="C113" s="134" t="n">
        <f aca="false">B113/22.04+$C$4</f>
        <v>14.9554413620911</v>
      </c>
      <c r="D113" s="134" t="n">
        <f aca="false">B113/22.04+$D$4</f>
        <v>32.6054413620912</v>
      </c>
      <c r="E113" s="134" t="n">
        <f aca="false">B113/22.04+$E$4</f>
        <v>21.6054413620912</v>
      </c>
      <c r="F113" s="134" t="n">
        <f aca="false">(B113*$F$3+$F$4)/22.04</f>
        <v>22.1075885172391</v>
      </c>
      <c r="G113" s="134" t="n">
        <f aca="false">B113*$G$4/22.04</f>
        <v>19.2108827241823</v>
      </c>
      <c r="H113" s="134"/>
      <c r="I113" s="134" t="n">
        <f aca="false">F113</f>
        <v>22.1075885172391</v>
      </c>
      <c r="K113" s="134" t="n">
        <f aca="false">B113</f>
        <v>211.703927620489</v>
      </c>
      <c r="O113" s="134" t="n">
        <f aca="false">K113*$O$3+$O$4</f>
        <v>327.848489621246</v>
      </c>
      <c r="Q113" s="0" t="n">
        <v>1</v>
      </c>
      <c r="R113" s="134" t="n">
        <f aca="false">O113/22.04+Q113</f>
        <v>15.8751583312725</v>
      </c>
      <c r="T113" s="134" t="n">
        <f aca="false">I113</f>
        <v>22.1075885172391</v>
      </c>
      <c r="X113" s="134" t="n">
        <f aca="false">T113*$X$3+$X$4</f>
        <v>14.5477469394774</v>
      </c>
      <c r="Z113" s="134" t="n">
        <f aca="false">X113</f>
        <v>14.5477469394774</v>
      </c>
      <c r="AB113" s="134" t="n">
        <f aca="false">I113</f>
        <v>22.1075885172391</v>
      </c>
      <c r="AC113" s="134" t="n">
        <f aca="false">(AB113+$AC$4)</f>
        <v>25.1075885172391</v>
      </c>
      <c r="AD113" s="134" t="n">
        <f aca="false">AB113+$AD$4</f>
        <v>41.1075885172391</v>
      </c>
      <c r="AE113" s="134" t="n">
        <f aca="false">(AB113+$AE$4)</f>
        <v>33.1075885172391</v>
      </c>
      <c r="AF113" s="134" t="n">
        <f aca="false">(AB113*22.04*$AF$3+$AF$4)/22.04</f>
        <v>33.0131008399721</v>
      </c>
      <c r="AG113" s="134" t="n">
        <f aca="false">AB113*$AG$4</f>
        <v>35.3721416275825</v>
      </c>
      <c r="AH113" s="134"/>
      <c r="AI113" s="134" t="n">
        <f aca="false">AF113+AH113</f>
        <v>33.0131008399721</v>
      </c>
      <c r="AK113" s="134" t="n">
        <f aca="false">I113</f>
        <v>22.1075885172391</v>
      </c>
      <c r="AO113" s="134" t="n">
        <f aca="false">(AK113*22.04*$AO$3+$AO$4)/22.04</f>
        <v>37.4070256522415</v>
      </c>
      <c r="AQ113" s="134" t="n">
        <v>0</v>
      </c>
      <c r="AR113" s="134" t="n">
        <f aca="false">AO113+AQ113</f>
        <v>37.4070256522415</v>
      </c>
      <c r="AT113" s="134" t="n">
        <f aca="false">I113</f>
        <v>22.1075885172391</v>
      </c>
      <c r="AX113" s="134" t="n">
        <f aca="false">(AT113*22.04*$AX$3+$AX$4)/22.04</f>
        <v>34.6598467137534</v>
      </c>
      <c r="BA113" s="134" t="n">
        <f aca="false">AX113+AZ113</f>
        <v>34.6598467137534</v>
      </c>
      <c r="BC113" s="134" t="n">
        <f aca="false">I113</f>
        <v>22.1075885172391</v>
      </c>
      <c r="BK113" s="134" t="n">
        <f aca="false">I113</f>
        <v>22.1075885172391</v>
      </c>
      <c r="BL113" s="134" t="n">
        <f aca="false">BK113+$BL$4</f>
        <v>20.6075885172391</v>
      </c>
      <c r="BM113" s="134" t="n">
        <f aca="false">BK113+$BM$4</f>
        <v>40.1075885172391</v>
      </c>
      <c r="BN113" s="134" t="n">
        <f aca="false">BK113+$BN$4</f>
        <v>30.7775885172391</v>
      </c>
      <c r="BO113" s="134" t="n">
        <f aca="false">BK113*$BO$3+$BO$4</f>
        <v>30.7528353976184</v>
      </c>
      <c r="BP113" s="134" t="n">
        <f aca="false">BK113*$BP$4</f>
        <v>32.277079235169</v>
      </c>
      <c r="BR113" s="134" t="n">
        <f aca="false">BO113+BQ113</f>
        <v>30.7528353976184</v>
      </c>
    </row>
    <row r="114" customFormat="false" ht="12" hidden="false" customHeight="false" outlineLevel="0" collapsed="false">
      <c r="A114" s="166" t="n">
        <f aca="false">CurveCreator!A117</f>
        <v>40269</v>
      </c>
      <c r="B114" s="134" t="n">
        <f aca="false">CurveCreator!BU117/2.97/100*2204</f>
        <v>207.933791742145</v>
      </c>
      <c r="C114" s="134" t="n">
        <f aca="false">B114/22.04+$C$4</f>
        <v>14.7843825654331</v>
      </c>
      <c r="D114" s="134" t="n">
        <f aca="false">B114/22.04+$D$4</f>
        <v>32.4343825654331</v>
      </c>
      <c r="E114" s="134" t="n">
        <f aca="false">B114/22.04+$E$4</f>
        <v>21.4343825654331</v>
      </c>
      <c r="F114" s="134" t="n">
        <f aca="false">(B114*$F$3+$F$4)/22.04</f>
        <v>21.8876069047368</v>
      </c>
      <c r="G114" s="134" t="n">
        <f aca="false">B114*$G$4/22.04</f>
        <v>18.8687651308661</v>
      </c>
      <c r="H114" s="134"/>
      <c r="I114" s="134" t="n">
        <f aca="false">F114</f>
        <v>21.8876069047368</v>
      </c>
      <c r="K114" s="134" t="n">
        <f aca="false">B114</f>
        <v>207.933791742145</v>
      </c>
      <c r="O114" s="134" t="n">
        <f aca="false">K114*$O$3+$O$4</f>
        <v>322.099032406771</v>
      </c>
      <c r="Q114" s="0" t="n">
        <v>1</v>
      </c>
      <c r="R114" s="134" t="n">
        <f aca="false">O114/22.04+Q114</f>
        <v>15.6142936663689</v>
      </c>
      <c r="T114" s="134" t="n">
        <f aca="false">I114</f>
        <v>21.8876069047368</v>
      </c>
      <c r="X114" s="134" t="n">
        <f aca="false">T114*$X$3+$X$4</f>
        <v>14.417165854296</v>
      </c>
      <c r="Z114" s="134" t="n">
        <f aca="false">X114</f>
        <v>14.417165854296</v>
      </c>
      <c r="AB114" s="134" t="n">
        <f aca="false">I114</f>
        <v>21.8876069047368</v>
      </c>
      <c r="AC114" s="134" t="n">
        <f aca="false">(AB114+$AC$4)</f>
        <v>24.8876069047368</v>
      </c>
      <c r="AD114" s="134" t="n">
        <f aca="false">AB114+$AD$4</f>
        <v>40.8876069047368</v>
      </c>
      <c r="AE114" s="134" t="n">
        <f aca="false">(AB114+$AE$4)</f>
        <v>32.8876069047368</v>
      </c>
      <c r="AF114" s="134" t="n">
        <f aca="false">(AB114*22.04*$AF$3+$AF$4)/22.04</f>
        <v>32.8605435917017</v>
      </c>
      <c r="AG114" s="134" t="n">
        <f aca="false">AB114*$AG$4</f>
        <v>35.0201710475788</v>
      </c>
      <c r="AH114" s="134"/>
      <c r="AI114" s="134" t="n">
        <f aca="false">AF114+AH114</f>
        <v>32.8605435917017</v>
      </c>
      <c r="AK114" s="134" t="n">
        <f aca="false">I114</f>
        <v>21.8876069047368</v>
      </c>
      <c r="AO114" s="134" t="n">
        <f aca="false">(AK114*22.04*$AO$3+$AO$4)/22.04</f>
        <v>37.2275866509234</v>
      </c>
      <c r="AQ114" s="134" t="n">
        <v>0</v>
      </c>
      <c r="AR114" s="134" t="n">
        <f aca="false">AO114+AQ114</f>
        <v>37.2275866509234</v>
      </c>
      <c r="AT114" s="134" t="n">
        <f aca="false">I114</f>
        <v>21.8876069047368</v>
      </c>
      <c r="AX114" s="134" t="n">
        <f aca="false">(AT114*22.04*$AX$3+$AX$4)/22.04</f>
        <v>34.4933866275729</v>
      </c>
      <c r="BA114" s="134" t="n">
        <f aca="false">AX114+AZ114</f>
        <v>34.4933866275729</v>
      </c>
      <c r="BC114" s="134" t="n">
        <f aca="false">I114</f>
        <v>21.8876069047368</v>
      </c>
      <c r="BK114" s="134" t="n">
        <f aca="false">I114</f>
        <v>21.8876069047368</v>
      </c>
      <c r="BL114" s="134" t="n">
        <f aca="false">BK114+$BL$4</f>
        <v>20.3876069047368</v>
      </c>
      <c r="BM114" s="134" t="n">
        <f aca="false">BK114+$BM$4</f>
        <v>39.8876069047368</v>
      </c>
      <c r="BN114" s="134" t="n">
        <f aca="false">BK114+$BN$4</f>
        <v>30.5576069047368</v>
      </c>
      <c r="BO114" s="134" t="n">
        <f aca="false">BK114*$BO$3+$BO$4</f>
        <v>30.5343936564036</v>
      </c>
      <c r="BP114" s="134" t="n">
        <f aca="false">BK114*$BP$4</f>
        <v>31.9559060809157</v>
      </c>
      <c r="BR114" s="134" t="n">
        <f aca="false">BO114+BQ114</f>
        <v>30.5343936564036</v>
      </c>
    </row>
    <row r="115" customFormat="false" ht="12" hidden="false" customHeight="false" outlineLevel="0" collapsed="false">
      <c r="A115" s="166" t="n">
        <f aca="false">CurveCreator!A118</f>
        <v>40299</v>
      </c>
      <c r="B115" s="134" t="n">
        <f aca="false">CurveCreator!BU118/2.97/100*2204</f>
        <v>208.29517206278</v>
      </c>
      <c r="C115" s="134" t="n">
        <f aca="false">B115/22.04+$C$4</f>
        <v>14.8007791317051</v>
      </c>
      <c r="D115" s="134" t="n">
        <f aca="false">B115/22.04+$D$4</f>
        <v>32.4507791317051</v>
      </c>
      <c r="E115" s="134" t="n">
        <f aca="false">B115/22.04+$E$4</f>
        <v>21.4507791317051</v>
      </c>
      <c r="F115" s="134" t="n">
        <f aca="false">(B115*$F$3+$F$4)/22.04</f>
        <v>21.9086928889626</v>
      </c>
      <c r="G115" s="134" t="n">
        <f aca="false">B115*$G$4/22.04</f>
        <v>18.9015582634101</v>
      </c>
      <c r="H115" s="134"/>
      <c r="I115" s="134" t="n">
        <f aca="false">F115</f>
        <v>21.9086928889626</v>
      </c>
      <c r="K115" s="134" t="n">
        <f aca="false">B115</f>
        <v>208.29517206278</v>
      </c>
      <c r="O115" s="134" t="n">
        <f aca="false">K115*$O$3+$O$4</f>
        <v>322.650137395739</v>
      </c>
      <c r="Q115" s="0" t="n">
        <v>1</v>
      </c>
      <c r="R115" s="134" t="n">
        <f aca="false">O115/22.04+Q115</f>
        <v>15.6392984299337</v>
      </c>
      <c r="T115" s="134" t="n">
        <f aca="false">I115</f>
        <v>21.9086928889626</v>
      </c>
      <c r="X115" s="134" t="n">
        <f aca="false">T115*$X$3+$X$4</f>
        <v>14.4296824945325</v>
      </c>
      <c r="Z115" s="134" t="n">
        <f aca="false">X115</f>
        <v>14.4296824945325</v>
      </c>
      <c r="AB115" s="134" t="n">
        <f aca="false">I115</f>
        <v>21.9086928889626</v>
      </c>
      <c r="AC115" s="134" t="n">
        <f aca="false">(AB115+$AC$4)</f>
        <v>24.9086928889626</v>
      </c>
      <c r="AD115" s="134" t="n">
        <f aca="false">AB115+$AD$4</f>
        <v>40.9086928889626</v>
      </c>
      <c r="AE115" s="134" t="n">
        <f aca="false">(AB115+$AE$4)</f>
        <v>32.9086928889626</v>
      </c>
      <c r="AF115" s="134" t="n">
        <f aca="false">(AB115*22.04*$AF$3+$AF$4)/22.04</f>
        <v>32.8751667217623</v>
      </c>
      <c r="AG115" s="134" t="n">
        <f aca="false">AB115*$AG$4</f>
        <v>35.0539086223401</v>
      </c>
      <c r="AH115" s="134"/>
      <c r="AI115" s="134" t="n">
        <f aca="false">AF115+AH115</f>
        <v>32.8751667217623</v>
      </c>
      <c r="AK115" s="134" t="n">
        <f aca="false">I115</f>
        <v>21.9086928889626</v>
      </c>
      <c r="AO115" s="134" t="n">
        <f aca="false">(AK115*22.04*$AO$3+$AO$4)/22.04</f>
        <v>37.2447864882563</v>
      </c>
      <c r="AQ115" s="134" t="n">
        <v>0</v>
      </c>
      <c r="AR115" s="134" t="n">
        <f aca="false">AO115+AQ115</f>
        <v>37.2447864882563</v>
      </c>
      <c r="AT115" s="134" t="n">
        <f aca="false">I115</f>
        <v>21.9086928889626</v>
      </c>
      <c r="AX115" s="134" t="n">
        <f aca="false">(AT115*22.04*$AX$3+$AX$4)/22.04</f>
        <v>34.5093423918366</v>
      </c>
      <c r="BA115" s="134" t="n">
        <f aca="false">AX115+AZ115</f>
        <v>34.5093423918366</v>
      </c>
      <c r="BC115" s="134" t="n">
        <f aca="false">I115</f>
        <v>21.9086928889626</v>
      </c>
      <c r="BK115" s="134" t="n">
        <f aca="false">I115</f>
        <v>21.9086928889626</v>
      </c>
      <c r="BL115" s="134" t="n">
        <f aca="false">BK115+$BL$4</f>
        <v>20.4086928889626</v>
      </c>
      <c r="BM115" s="134" t="n">
        <f aca="false">BK115+$BM$4</f>
        <v>39.9086928889626</v>
      </c>
      <c r="BN115" s="134" t="n">
        <f aca="false">BK115+$BN$4</f>
        <v>30.5786928889626</v>
      </c>
      <c r="BO115" s="134" t="n">
        <f aca="false">BK115*$BO$3+$BO$4</f>
        <v>30.5553320387398</v>
      </c>
      <c r="BP115" s="134" t="n">
        <f aca="false">BK115*$BP$4</f>
        <v>31.9866916178853</v>
      </c>
      <c r="BR115" s="134" t="n">
        <f aca="false">BO115+BQ115</f>
        <v>30.5553320387398</v>
      </c>
    </row>
    <row r="116" customFormat="false" ht="12" hidden="false" customHeight="false" outlineLevel="0" collapsed="false">
      <c r="A116" s="166" t="n">
        <f aca="false">CurveCreator!A119</f>
        <v>40330</v>
      </c>
      <c r="B116" s="134" t="n">
        <f aca="false">CurveCreator!BU119/2.97/100*2204</f>
        <v>208.662965783083</v>
      </c>
      <c r="C116" s="134" t="n">
        <f aca="false">B116/22.04+$C$4</f>
        <v>14.8174666870727</v>
      </c>
      <c r="D116" s="134" t="n">
        <f aca="false">B116/22.04+$D$4</f>
        <v>32.4674666870727</v>
      </c>
      <c r="E116" s="134" t="n">
        <f aca="false">B116/22.04+$E$4</f>
        <v>21.4674666870727</v>
      </c>
      <c r="F116" s="134" t="n">
        <f aca="false">(B116*$F$3+$F$4)/22.04</f>
        <v>21.9301530851653</v>
      </c>
      <c r="G116" s="134" t="n">
        <f aca="false">B116*$G$4/22.04</f>
        <v>18.9349333741454</v>
      </c>
      <c r="H116" s="134"/>
      <c r="I116" s="134" t="n">
        <f aca="false">F116</f>
        <v>21.9301530851653</v>
      </c>
      <c r="K116" s="134" t="n">
        <f aca="false">B116</f>
        <v>208.662965783083</v>
      </c>
      <c r="O116" s="134" t="n">
        <f aca="false">K116*$O$3+$O$4</f>
        <v>323.211022819201</v>
      </c>
      <c r="Q116" s="0" t="n">
        <v>1</v>
      </c>
      <c r="R116" s="134" t="n">
        <f aca="false">O116/22.04+Q116</f>
        <v>15.6647469518694</v>
      </c>
      <c r="T116" s="134" t="n">
        <f aca="false">I116</f>
        <v>21.9301530851653</v>
      </c>
      <c r="X116" s="134" t="n">
        <f aca="false">T116*$X$3+$X$4</f>
        <v>14.4424212669984</v>
      </c>
      <c r="Z116" s="134" t="n">
        <f aca="false">X116</f>
        <v>14.4424212669984</v>
      </c>
      <c r="AB116" s="134" t="n">
        <f aca="false">I116</f>
        <v>21.9301530851653</v>
      </c>
      <c r="AC116" s="134" t="n">
        <f aca="false">(AB116+$AC$4)</f>
        <v>24.9301530851653</v>
      </c>
      <c r="AD116" s="134" t="n">
        <f aca="false">AB116+$AD$4</f>
        <v>40.9301530851653</v>
      </c>
      <c r="AE116" s="134" t="n">
        <f aca="false">(AB116+$AE$4)</f>
        <v>32.9301530851653</v>
      </c>
      <c r="AF116" s="134" t="n">
        <f aca="false">(AB116*22.04*$AF$3+$AF$4)/22.04</f>
        <v>32.890049367829</v>
      </c>
      <c r="AG116" s="134" t="n">
        <f aca="false">AB116*$AG$4</f>
        <v>35.0882449362646</v>
      </c>
      <c r="AH116" s="134"/>
      <c r="AI116" s="134" t="n">
        <f aca="false">AF116+AH116</f>
        <v>32.890049367829</v>
      </c>
      <c r="AK116" s="134" t="n">
        <f aca="false">I116</f>
        <v>21.9301530851653</v>
      </c>
      <c r="AO116" s="134" t="n">
        <f aca="false">(AK116*22.04*$AO$3+$AO$4)/22.04</f>
        <v>37.262291570299</v>
      </c>
      <c r="AQ116" s="134" t="n">
        <v>0</v>
      </c>
      <c r="AR116" s="134" t="n">
        <f aca="false">AO116+AQ116</f>
        <v>37.262291570299</v>
      </c>
      <c r="AT116" s="134" t="n">
        <f aca="false">I116</f>
        <v>21.9301530851653</v>
      </c>
      <c r="AX116" s="134" t="n">
        <f aca="false">(AT116*22.04*$AX$3+$AX$4)/22.04</f>
        <v>34.5255813223032</v>
      </c>
      <c r="BA116" s="134" t="n">
        <f aca="false">AX116+AZ116</f>
        <v>34.5255813223032</v>
      </c>
      <c r="BC116" s="134" t="n">
        <f aca="false">I116</f>
        <v>21.9301530851653</v>
      </c>
      <c r="BK116" s="134" t="n">
        <f aca="false">I116</f>
        <v>21.9301530851653</v>
      </c>
      <c r="BL116" s="134" t="n">
        <f aca="false">BK116+$BL$4</f>
        <v>20.4301530851653</v>
      </c>
      <c r="BM116" s="134" t="n">
        <f aca="false">BK116+$BM$4</f>
        <v>39.9301530851653</v>
      </c>
      <c r="BN116" s="134" t="n">
        <f aca="false">BK116+$BN$4</f>
        <v>30.6001530851653</v>
      </c>
      <c r="BO116" s="134" t="n">
        <f aca="false">BK116*$BO$3+$BO$4</f>
        <v>30.5766420135692</v>
      </c>
      <c r="BP116" s="134" t="n">
        <f aca="false">BK116*$BP$4</f>
        <v>32.0180235043414</v>
      </c>
      <c r="BR116" s="134" t="n">
        <f aca="false">BO116+BQ116</f>
        <v>30.5766420135692</v>
      </c>
    </row>
    <row r="117" customFormat="false" ht="12" hidden="false" customHeight="false" outlineLevel="0" collapsed="false">
      <c r="A117" s="166" t="n">
        <f aca="false">CurveCreator!A120</f>
        <v>40360</v>
      </c>
      <c r="B117" s="134" t="n">
        <f aca="false">CurveCreator!BU120/2.97/100*2204</f>
        <v>213.347986473586</v>
      </c>
      <c r="C117" s="134" t="n">
        <f aca="false">B117/22.04+$C$4</f>
        <v>15.0300356839195</v>
      </c>
      <c r="D117" s="134" t="n">
        <f aca="false">B117/22.04+$D$4</f>
        <v>32.6800356839195</v>
      </c>
      <c r="E117" s="134" t="n">
        <f aca="false">B117/22.04+$E$4</f>
        <v>21.6800356839195</v>
      </c>
      <c r="F117" s="134" t="n">
        <f aca="false">(B117*$F$3+$F$4)/22.04</f>
        <v>22.2035168151103</v>
      </c>
      <c r="G117" s="134" t="n">
        <f aca="false">B117*$G$4/22.04</f>
        <v>19.360071367839</v>
      </c>
      <c r="H117" s="134"/>
      <c r="I117" s="134" t="n">
        <f aca="false">F117</f>
        <v>22.2035168151103</v>
      </c>
      <c r="K117" s="134" t="n">
        <f aca="false">B117</f>
        <v>213.347986473586</v>
      </c>
      <c r="O117" s="134" t="n">
        <f aca="false">K117*$O$3+$O$4</f>
        <v>330.355679372219</v>
      </c>
      <c r="Q117" s="0" t="n">
        <v>1</v>
      </c>
      <c r="R117" s="134" t="n">
        <f aca="false">O117/22.04+Q117</f>
        <v>15.9889146720607</v>
      </c>
      <c r="T117" s="134" t="n">
        <f aca="false">I117</f>
        <v>22.2035168151103</v>
      </c>
      <c r="X117" s="134" t="n">
        <f aca="false">T117*$X$3+$X$4</f>
        <v>14.6046899770938</v>
      </c>
      <c r="Z117" s="134" t="n">
        <f aca="false">X117</f>
        <v>14.6046899770938</v>
      </c>
      <c r="AB117" s="134" t="n">
        <f aca="false">I117</f>
        <v>22.2035168151103</v>
      </c>
      <c r="AC117" s="134" t="n">
        <f aca="false">(AB117+$AC$4)</f>
        <v>25.2035168151103</v>
      </c>
      <c r="AD117" s="134" t="n">
        <f aca="false">AB117+$AD$4</f>
        <v>41.2035168151103</v>
      </c>
      <c r="AE117" s="134" t="n">
        <f aca="false">(AB117+$AE$4)</f>
        <v>33.2035168151103</v>
      </c>
      <c r="AF117" s="134" t="n">
        <f aca="false">(AB117*22.04*$AF$3+$AF$4)/22.04</f>
        <v>33.0796271145458</v>
      </c>
      <c r="AG117" s="134" t="n">
        <f aca="false">AB117*$AG$4</f>
        <v>35.5256269041765</v>
      </c>
      <c r="AH117" s="134"/>
      <c r="AI117" s="134" t="n">
        <f aca="false">AF117+AH117</f>
        <v>33.0796271145458</v>
      </c>
      <c r="AK117" s="134" t="n">
        <f aca="false">I117</f>
        <v>22.2035168151103</v>
      </c>
      <c r="AO117" s="134" t="n">
        <f aca="false">(AK117*22.04*$AO$3+$AO$4)/22.04</f>
        <v>37.4852743648151</v>
      </c>
      <c r="AQ117" s="134" t="n">
        <v>0</v>
      </c>
      <c r="AR117" s="134" t="n">
        <f aca="false">AO117+AQ117</f>
        <v>37.4852743648151</v>
      </c>
      <c r="AT117" s="134" t="n">
        <f aca="false">I117</f>
        <v>22.2035168151103</v>
      </c>
      <c r="AX117" s="134" t="n">
        <f aca="false">(AT117*22.04*$AX$3+$AX$4)/22.04</f>
        <v>34.7324356567526</v>
      </c>
      <c r="BA117" s="134" t="n">
        <f aca="false">AX117+AZ117</f>
        <v>34.7324356567526</v>
      </c>
      <c r="BC117" s="134" t="n">
        <f aca="false">I117</f>
        <v>22.2035168151103</v>
      </c>
      <c r="BK117" s="134" t="n">
        <f aca="false">I117</f>
        <v>22.2035168151103</v>
      </c>
      <c r="BL117" s="134" t="n">
        <f aca="false">BK117+$BL$4</f>
        <v>20.7035168151103</v>
      </c>
      <c r="BM117" s="134" t="n">
        <f aca="false">BK117+$BM$4</f>
        <v>40.2035168151103</v>
      </c>
      <c r="BN117" s="134" t="n">
        <f aca="false">BK117+$BN$4</f>
        <v>30.8735168151103</v>
      </c>
      <c r="BO117" s="134" t="n">
        <f aca="false">BK117*$BO$3+$BO$4</f>
        <v>30.8480921974046</v>
      </c>
      <c r="BP117" s="134" t="n">
        <f aca="false">BK117*$BP$4</f>
        <v>32.4171345500611</v>
      </c>
      <c r="BR117" s="134" t="n">
        <f aca="false">BO117+BQ117</f>
        <v>30.8480921974046</v>
      </c>
    </row>
    <row r="118" customFormat="false" ht="12" hidden="false" customHeight="false" outlineLevel="0" collapsed="false">
      <c r="A118" s="166" t="n">
        <f aca="false">CurveCreator!A121</f>
        <v>40391</v>
      </c>
      <c r="B118" s="134" t="n">
        <f aca="false">CurveCreator!BU121/2.97/100*2204</f>
        <v>213.707763444304</v>
      </c>
      <c r="C118" s="134" t="n">
        <f aca="false">B118/22.04+$C$4</f>
        <v>15.0463595029176</v>
      </c>
      <c r="D118" s="134" t="n">
        <f aca="false">B118/22.04+$D$4</f>
        <v>32.6963595029176</v>
      </c>
      <c r="E118" s="134" t="n">
        <f aca="false">B118/22.04+$E$4</f>
        <v>21.6963595029176</v>
      </c>
      <c r="F118" s="134" t="n">
        <f aca="false">(B118*$F$3+$F$4)/22.04</f>
        <v>22.2245092463419</v>
      </c>
      <c r="G118" s="134" t="n">
        <f aca="false">B118*$G$4/22.04</f>
        <v>19.3927190058352</v>
      </c>
      <c r="H118" s="134"/>
      <c r="I118" s="134" t="n">
        <f aca="false">F118</f>
        <v>22.2245092463419</v>
      </c>
      <c r="K118" s="134" t="n">
        <f aca="false">B118</f>
        <v>213.707763444304</v>
      </c>
      <c r="O118" s="134" t="n">
        <f aca="false">K118*$O$3+$O$4</f>
        <v>330.904339252563</v>
      </c>
      <c r="Q118" s="0" t="n">
        <v>1</v>
      </c>
      <c r="R118" s="134" t="n">
        <f aca="false">O118/22.04+Q118</f>
        <v>16.0138084960328</v>
      </c>
      <c r="T118" s="134" t="n">
        <f aca="false">I118</f>
        <v>22.2245092463419</v>
      </c>
      <c r="X118" s="134" t="n">
        <f aca="false">T118*$X$3+$X$4</f>
        <v>14.6171510842728</v>
      </c>
      <c r="Z118" s="134" t="n">
        <f aca="false">X118</f>
        <v>14.6171510842728</v>
      </c>
      <c r="AB118" s="134" t="n">
        <f aca="false">I118</f>
        <v>22.2245092463419</v>
      </c>
      <c r="AC118" s="134" t="n">
        <f aca="false">(AB118+$AC$4)</f>
        <v>25.2245092463419</v>
      </c>
      <c r="AD118" s="134" t="n">
        <f aca="false">AB118+$AD$4</f>
        <v>41.2245092463419</v>
      </c>
      <c r="AE118" s="134" t="n">
        <f aca="false">(AB118+$AE$4)</f>
        <v>33.2245092463419</v>
      </c>
      <c r="AF118" s="134" t="n">
        <f aca="false">(AB118*22.04*$AF$3+$AF$4)/22.04</f>
        <v>33.0941853656049</v>
      </c>
      <c r="AG118" s="134" t="n">
        <f aca="false">AB118*$AG$4</f>
        <v>35.559214794147</v>
      </c>
      <c r="AH118" s="134"/>
      <c r="AI118" s="134" t="n">
        <f aca="false">AF118+AH118</f>
        <v>33.0941853656049</v>
      </c>
      <c r="AK118" s="134" t="n">
        <f aca="false">I118</f>
        <v>22.2245092463419</v>
      </c>
      <c r="AO118" s="134" t="n">
        <f aca="false">(AK118*22.04*$AO$3+$AO$4)/22.04</f>
        <v>37.5023978909706</v>
      </c>
      <c r="AQ118" s="134" t="n">
        <v>0</v>
      </c>
      <c r="AR118" s="134" t="n">
        <f aca="false">AO118+AQ118</f>
        <v>37.5023978909706</v>
      </c>
      <c r="AT118" s="134" t="n">
        <f aca="false">I118</f>
        <v>22.2245092463419</v>
      </c>
      <c r="AX118" s="134" t="n">
        <f aca="false">(AT118*22.04*$AX$3+$AX$4)/22.04</f>
        <v>34.7483206294655</v>
      </c>
      <c r="BA118" s="134" t="n">
        <f aca="false">AX118+AZ118</f>
        <v>34.7483206294655</v>
      </c>
      <c r="BC118" s="134" t="n">
        <f aca="false">I118</f>
        <v>22.2245092463419</v>
      </c>
      <c r="BK118" s="134" t="n">
        <f aca="false">I118</f>
        <v>22.2245092463419</v>
      </c>
      <c r="BL118" s="134" t="n">
        <f aca="false">BK118+$BL$4</f>
        <v>20.7245092463419</v>
      </c>
      <c r="BM118" s="134" t="n">
        <f aca="false">BK118+$BM$4</f>
        <v>40.2245092463419</v>
      </c>
      <c r="BN118" s="134" t="n">
        <f aca="false">BK118+$BN$4</f>
        <v>30.8945092463419</v>
      </c>
      <c r="BO118" s="134" t="n">
        <f aca="false">BK118*$BO$3+$BO$4</f>
        <v>30.8689376816175</v>
      </c>
      <c r="BP118" s="134" t="n">
        <f aca="false">BK118*$BP$4</f>
        <v>32.4477834996591</v>
      </c>
      <c r="BR118" s="134" t="n">
        <f aca="false">BO118+BQ118</f>
        <v>30.8689376816175</v>
      </c>
    </row>
    <row r="119" customFormat="false" ht="12" hidden="false" customHeight="false" outlineLevel="0" collapsed="false">
      <c r="A119" s="166" t="n">
        <f aca="false">CurveCreator!A122</f>
        <v>40422</v>
      </c>
      <c r="B119" s="134" t="n">
        <f aca="false">CurveCreator!BU122/2.97/100*2204</f>
        <v>214.077160514524</v>
      </c>
      <c r="C119" s="134" t="n">
        <f aca="false">B119/22.04+$C$4</f>
        <v>15.0631198055592</v>
      </c>
      <c r="D119" s="134" t="n">
        <f aca="false">B119/22.04+$D$4</f>
        <v>32.7131198055592</v>
      </c>
      <c r="E119" s="134" t="n">
        <f aca="false">B119/22.04+$E$4</f>
        <v>21.7131198055592</v>
      </c>
      <c r="F119" s="134" t="n">
        <f aca="false">(B119*$F$3+$F$4)/22.04</f>
        <v>22.2460629955389</v>
      </c>
      <c r="G119" s="134" t="n">
        <f aca="false">B119*$G$4/22.04</f>
        <v>19.4262396111183</v>
      </c>
      <c r="H119" s="134"/>
      <c r="I119" s="134" t="n">
        <f aca="false">F119</f>
        <v>22.2460629955389</v>
      </c>
      <c r="K119" s="134" t="n">
        <f aca="false">B119</f>
        <v>214.077160514524</v>
      </c>
      <c r="O119" s="134" t="n">
        <f aca="false">K119*$O$3+$O$4</f>
        <v>331.467669784649</v>
      </c>
      <c r="Q119" s="0" t="n">
        <v>1</v>
      </c>
      <c r="R119" s="134" t="n">
        <f aca="false">O119/22.04+Q119</f>
        <v>16.0393679575612</v>
      </c>
      <c r="T119" s="134" t="n">
        <f aca="false">I119</f>
        <v>22.2460629955389</v>
      </c>
      <c r="X119" s="134" t="n">
        <f aca="false">T119*$X$3+$X$4</f>
        <v>14.6299453897962</v>
      </c>
      <c r="Z119" s="134" t="n">
        <f aca="false">X119</f>
        <v>14.6299453897962</v>
      </c>
      <c r="AB119" s="134" t="n">
        <f aca="false">I119</f>
        <v>22.2460629955389</v>
      </c>
      <c r="AC119" s="134" t="n">
        <f aca="false">(AB119+$AC$4)</f>
        <v>25.2460629955389</v>
      </c>
      <c r="AD119" s="134" t="n">
        <f aca="false">AB119+$AD$4</f>
        <v>41.2460629955389</v>
      </c>
      <c r="AE119" s="134" t="n">
        <f aca="false">(AB119+$AE$4)</f>
        <v>33.2460629955389</v>
      </c>
      <c r="AF119" s="134" t="n">
        <f aca="false">(AB119*22.04*$AF$3+$AF$4)/22.04</f>
        <v>33.109132890673</v>
      </c>
      <c r="AG119" s="134" t="n">
        <f aca="false">AB119*$AG$4</f>
        <v>35.5937007928623</v>
      </c>
      <c r="AH119" s="134"/>
      <c r="AI119" s="134" t="n">
        <f aca="false">AF119+AH119</f>
        <v>33.109132890673</v>
      </c>
      <c r="AK119" s="134" t="n">
        <f aca="false">I119</f>
        <v>22.2460629955389</v>
      </c>
      <c r="AO119" s="134" t="n">
        <f aca="false">(AK119*22.04*$AO$3+$AO$4)/22.04</f>
        <v>37.5199792841907</v>
      </c>
      <c r="AQ119" s="134" t="n">
        <v>0</v>
      </c>
      <c r="AR119" s="134" t="n">
        <f aca="false">AO119+AQ119</f>
        <v>37.5199792841907</v>
      </c>
      <c r="AT119" s="134" t="n">
        <f aca="false">I119</f>
        <v>22.2460629955389</v>
      </c>
      <c r="AX119" s="134" t="n">
        <f aca="false">(AT119*22.04*$AX$3+$AX$4)/22.04</f>
        <v>34.7646303514829</v>
      </c>
      <c r="BA119" s="134" t="n">
        <f aca="false">AX119+AZ119</f>
        <v>34.7646303514829</v>
      </c>
      <c r="BC119" s="134" t="n">
        <f aca="false">I119</f>
        <v>22.2460629955389</v>
      </c>
      <c r="BK119" s="134" t="n">
        <f aca="false">I119</f>
        <v>22.2460629955389</v>
      </c>
      <c r="BL119" s="134" t="n">
        <f aca="false">BK119+$BL$4</f>
        <v>20.7460629955389</v>
      </c>
      <c r="BM119" s="134" t="n">
        <f aca="false">BK119+$BM$4</f>
        <v>40.2460629955389</v>
      </c>
      <c r="BN119" s="134" t="n">
        <f aca="false">BK119+$BN$4</f>
        <v>30.9160629955389</v>
      </c>
      <c r="BO119" s="134" t="n">
        <f aca="false">BK119*$BO$3+$BO$4</f>
        <v>30.8903405545701</v>
      </c>
      <c r="BP119" s="134" t="n">
        <f aca="false">BK119*$BP$4</f>
        <v>32.4792519734868</v>
      </c>
      <c r="BR119" s="134" t="n">
        <f aca="false">BO119+BQ119</f>
        <v>30.8903405545701</v>
      </c>
    </row>
    <row r="120" customFormat="false" ht="12" hidden="false" customHeight="false" outlineLevel="0" collapsed="false">
      <c r="A120" s="166" t="n">
        <f aca="false">CurveCreator!A123</f>
        <v>40452</v>
      </c>
      <c r="B120" s="134" t="n">
        <f aca="false">CurveCreator!BU123/2.97/100*2204</f>
        <v>226.926093158391</v>
      </c>
      <c r="C120" s="134" t="n">
        <f aca="false">B120/22.04+$C$4</f>
        <v>15.646102230417</v>
      </c>
      <c r="D120" s="134" t="n">
        <f aca="false">B120/22.04+$D$4</f>
        <v>33.296102230417</v>
      </c>
      <c r="E120" s="134" t="n">
        <f aca="false">B120/22.04+$E$4</f>
        <v>22.296102230417</v>
      </c>
      <c r="F120" s="134" t="n">
        <f aca="false">(B120*$F$3+$F$4)/22.04</f>
        <v>22.9957783939061</v>
      </c>
      <c r="G120" s="134" t="n">
        <f aca="false">B120*$G$4/22.04</f>
        <v>20.5922044608341</v>
      </c>
      <c r="H120" s="134"/>
      <c r="I120" s="134" t="n">
        <f aca="false">F120</f>
        <v>22.9957783939061</v>
      </c>
      <c r="K120" s="134" t="n">
        <f aca="false">B120</f>
        <v>226.926093158391</v>
      </c>
      <c r="O120" s="134" t="n">
        <f aca="false">K120*$O$3+$O$4</f>
        <v>351.062292066547</v>
      </c>
      <c r="Q120" s="0" t="n">
        <v>1</v>
      </c>
      <c r="R120" s="134" t="n">
        <f aca="false">O120/22.04+Q120</f>
        <v>16.9284161554695</v>
      </c>
      <c r="T120" s="134" t="n">
        <f aca="false">I120</f>
        <v>22.9957783939061</v>
      </c>
      <c r="X120" s="134" t="n">
        <f aca="false">T120*$X$3+$X$4</f>
        <v>15.074976450267</v>
      </c>
      <c r="Z120" s="134" t="n">
        <f aca="false">X120</f>
        <v>15.074976450267</v>
      </c>
      <c r="AB120" s="134" t="n">
        <f aca="false">I120</f>
        <v>22.9957783939061</v>
      </c>
      <c r="AC120" s="134" t="n">
        <f aca="false">(AB120+$AC$4)</f>
        <v>25.9957783939061</v>
      </c>
      <c r="AD120" s="134" t="n">
        <f aca="false">AB120+$AD$4</f>
        <v>41.9957783939061</v>
      </c>
      <c r="AE120" s="134" t="n">
        <f aca="false">(AB120+$AE$4)</f>
        <v>33.9957783939061</v>
      </c>
      <c r="AF120" s="134" t="n">
        <f aca="false">(AB120*22.04*$AF$3+$AF$4)/22.04</f>
        <v>33.6290605194407</v>
      </c>
      <c r="AG120" s="134" t="n">
        <f aca="false">AB120*$AG$4</f>
        <v>36.7932454302498</v>
      </c>
      <c r="AH120" s="134"/>
      <c r="AI120" s="134" t="n">
        <f aca="false">AF120+AH120</f>
        <v>33.6290605194407</v>
      </c>
      <c r="AK120" s="134" t="n">
        <f aca="false">I120</f>
        <v>22.9957783939061</v>
      </c>
      <c r="AO120" s="134" t="n">
        <f aca="false">(AK120*22.04*$AO$3+$AO$4)/22.04</f>
        <v>38.1315221346388</v>
      </c>
      <c r="AQ120" s="134" t="n">
        <v>0</v>
      </c>
      <c r="AR120" s="134" t="n">
        <f aca="false">AO120+AQ120</f>
        <v>38.1315221346388</v>
      </c>
      <c r="AT120" s="134" t="n">
        <f aca="false">I120</f>
        <v>22.9957783939061</v>
      </c>
      <c r="AX120" s="134" t="n">
        <f aca="false">(AT120*22.04*$AX$3+$AX$4)/22.04</f>
        <v>35.3319399934274</v>
      </c>
      <c r="BA120" s="134" t="n">
        <f aca="false">AX120+AZ120</f>
        <v>35.3319399934274</v>
      </c>
      <c r="BC120" s="134" t="n">
        <f aca="false">I120</f>
        <v>22.9957783939061</v>
      </c>
      <c r="BK120" s="134" t="n">
        <f aca="false">I120</f>
        <v>22.9957783939061</v>
      </c>
      <c r="BL120" s="134" t="n">
        <f aca="false">BK120+$BL$4</f>
        <v>21.4957783939061</v>
      </c>
      <c r="BM120" s="134" t="n">
        <f aca="false">BK120+$BM$4</f>
        <v>40.9957783939061</v>
      </c>
      <c r="BN120" s="134" t="n">
        <f aca="false">BK120+$BN$4</f>
        <v>31.6657783939061</v>
      </c>
      <c r="BO120" s="134" t="n">
        <f aca="false">BK120*$BO$3+$BO$4</f>
        <v>31.6348079451488</v>
      </c>
      <c r="BP120" s="134" t="n">
        <f aca="false">BK120*$BP$4</f>
        <v>33.573836455103</v>
      </c>
      <c r="BR120" s="134" t="n">
        <f aca="false">BO120+BQ120</f>
        <v>31.6348079451488</v>
      </c>
    </row>
    <row r="121" customFormat="false" ht="12" hidden="false" customHeight="false" outlineLevel="0" collapsed="false">
      <c r="A121" s="166" t="n">
        <f aca="false">CurveCreator!A124</f>
        <v>40483</v>
      </c>
      <c r="B121" s="134" t="n">
        <f aca="false">CurveCreator!BU124/2.97/100*2204</f>
        <v>227.305912003076</v>
      </c>
      <c r="C121" s="134" t="n">
        <f aca="false">B121/22.04+$C$4</f>
        <v>15.6633353903392</v>
      </c>
      <c r="D121" s="134" t="n">
        <f aca="false">B121/22.04+$D$4</f>
        <v>33.3133353903392</v>
      </c>
      <c r="E121" s="134" t="n">
        <f aca="false">B121/22.04+$E$4</f>
        <v>22.3133353903392</v>
      </c>
      <c r="F121" s="134" t="n">
        <f aca="false">(B121*$F$3+$F$4)/22.04</f>
        <v>23.017940237566</v>
      </c>
      <c r="G121" s="134" t="n">
        <f aca="false">B121*$G$4/22.04</f>
        <v>20.6266707806784</v>
      </c>
      <c r="H121" s="134"/>
      <c r="I121" s="134" t="n">
        <f aca="false">F121</f>
        <v>23.017940237566</v>
      </c>
      <c r="K121" s="134" t="n">
        <f aca="false">B121</f>
        <v>227.305912003076</v>
      </c>
      <c r="O121" s="134" t="n">
        <f aca="false">K121*$O$3+$O$4</f>
        <v>351.64151580469</v>
      </c>
      <c r="Q121" s="0" t="n">
        <v>1</v>
      </c>
      <c r="R121" s="134" t="n">
        <f aca="false">O121/22.04+Q121</f>
        <v>16.9546967243507</v>
      </c>
      <c r="T121" s="134" t="n">
        <f aca="false">I121</f>
        <v>23.017940237566</v>
      </c>
      <c r="X121" s="134" t="n">
        <f aca="false">T121*$X$3+$X$4</f>
        <v>15.0881317206635</v>
      </c>
      <c r="Z121" s="134" t="n">
        <f aca="false">X121</f>
        <v>15.0881317206635</v>
      </c>
      <c r="AB121" s="134" t="n">
        <f aca="false">I121</f>
        <v>23.017940237566</v>
      </c>
      <c r="AC121" s="134" t="n">
        <f aca="false">(AB121+$AC$4)</f>
        <v>26.017940237566</v>
      </c>
      <c r="AD121" s="134" t="n">
        <f aca="false">AB121+$AD$4</f>
        <v>42.017940237566</v>
      </c>
      <c r="AE121" s="134" t="n">
        <f aca="false">(AB121+$AE$4)</f>
        <v>34.017940237566</v>
      </c>
      <c r="AF121" s="134" t="n">
        <f aca="false">(AB121*22.04*$AF$3+$AF$4)/22.04</f>
        <v>33.6444297580188</v>
      </c>
      <c r="AG121" s="134" t="n">
        <f aca="false">AB121*$AG$4</f>
        <v>36.8287043801056</v>
      </c>
      <c r="AH121" s="134"/>
      <c r="AI121" s="134" t="n">
        <f aca="false">AF121+AH121</f>
        <v>33.6444297580188</v>
      </c>
      <c r="AK121" s="134" t="n">
        <f aca="false">I121</f>
        <v>23.017940237566</v>
      </c>
      <c r="AO121" s="134" t="n">
        <f aca="false">(AK121*22.04*$AO$3+$AO$4)/22.04</f>
        <v>38.1495995505122</v>
      </c>
      <c r="AQ121" s="134" t="n">
        <v>0</v>
      </c>
      <c r="AR121" s="134" t="n">
        <f aca="false">AO121+AQ121</f>
        <v>38.1495995505122</v>
      </c>
      <c r="AT121" s="134" t="n">
        <f aca="false">I121</f>
        <v>23.017940237566</v>
      </c>
      <c r="AX121" s="134" t="n">
        <f aca="false">(AT121*22.04*$AX$3+$AX$4)/22.04</f>
        <v>35.3487098605248</v>
      </c>
      <c r="BA121" s="134" t="n">
        <f aca="false">AX121+AZ121</f>
        <v>35.3487098605248</v>
      </c>
      <c r="BC121" s="134" t="n">
        <f aca="false">I121</f>
        <v>23.017940237566</v>
      </c>
      <c r="BK121" s="134" t="n">
        <f aca="false">I121</f>
        <v>23.017940237566</v>
      </c>
      <c r="BL121" s="134" t="n">
        <f aca="false">BK121+$BL$4</f>
        <v>21.517940237566</v>
      </c>
      <c r="BM121" s="134" t="n">
        <f aca="false">BK121+$BM$4</f>
        <v>41.017940237566</v>
      </c>
      <c r="BN121" s="134" t="n">
        <f aca="false">BK121+$BN$4</f>
        <v>31.687940237566</v>
      </c>
      <c r="BO121" s="134" t="n">
        <f aca="false">BK121*$BO$3+$BO$4</f>
        <v>31.6568146559031</v>
      </c>
      <c r="BP121" s="134" t="n">
        <f aca="false">BK121*$BP$4</f>
        <v>33.6061927468464</v>
      </c>
      <c r="BR121" s="134" t="n">
        <f aca="false">BO121+BQ121</f>
        <v>31.6568146559031</v>
      </c>
    </row>
    <row r="122" customFormat="false" ht="12" hidden="false" customHeight="false" outlineLevel="0" collapsed="false">
      <c r="A122" s="166" t="n">
        <f aca="false">CurveCreator!A125</f>
        <v>40513</v>
      </c>
      <c r="B122" s="134" t="n">
        <f aca="false">CurveCreator!BU125/2.97/100*2204</f>
        <v>227.735016430001</v>
      </c>
      <c r="C122" s="134" t="n">
        <f aca="false">B122/22.04+$C$4</f>
        <v>15.6828047382033</v>
      </c>
      <c r="D122" s="134" t="n">
        <f aca="false">B122/22.04+$D$4</f>
        <v>33.3328047382033</v>
      </c>
      <c r="E122" s="134" t="n">
        <f aca="false">B122/22.04+$E$4</f>
        <v>22.3328047382033</v>
      </c>
      <c r="F122" s="134" t="n">
        <f aca="false">(B122*$F$3+$F$4)/22.04</f>
        <v>23.0429778189193</v>
      </c>
      <c r="G122" s="134" t="n">
        <f aca="false">B122*$G$4/22.04</f>
        <v>20.6656094764066</v>
      </c>
      <c r="H122" s="134"/>
      <c r="I122" s="134" t="n">
        <f aca="false">F122</f>
        <v>23.0429778189193</v>
      </c>
      <c r="K122" s="134" t="n">
        <f aca="false">B122</f>
        <v>227.735016430001</v>
      </c>
      <c r="O122" s="134" t="n">
        <f aca="false">K122*$O$3+$O$4</f>
        <v>352.295900055751</v>
      </c>
      <c r="Q122" s="0" t="n">
        <v>1</v>
      </c>
      <c r="R122" s="134" t="n">
        <f aca="false">O122/22.04+Q122</f>
        <v>16.9843874798435</v>
      </c>
      <c r="T122" s="134" t="n">
        <f aca="false">I122</f>
        <v>23.0429778189193</v>
      </c>
      <c r="X122" s="134" t="n">
        <f aca="false">T122*$X$3+$X$4</f>
        <v>15.1029940289548</v>
      </c>
      <c r="Z122" s="134" t="n">
        <f aca="false">X122</f>
        <v>15.1029940289548</v>
      </c>
      <c r="AB122" s="134" t="n">
        <f aca="false">I122</f>
        <v>23.0429778189193</v>
      </c>
      <c r="AC122" s="134" t="n">
        <f aca="false">(AB122+$AC$4)</f>
        <v>26.0429778189193</v>
      </c>
      <c r="AD122" s="134" t="n">
        <f aca="false">AB122+$AD$4</f>
        <v>42.0429778189193</v>
      </c>
      <c r="AE122" s="134" t="n">
        <f aca="false">(AB122+$AE$4)</f>
        <v>34.0429778189193</v>
      </c>
      <c r="AF122" s="134" t="n">
        <f aca="false">(AB122*22.04*$AF$3+$AF$4)/22.04</f>
        <v>33.6617933206873</v>
      </c>
      <c r="AG122" s="134" t="n">
        <f aca="false">AB122*$AG$4</f>
        <v>36.8687645102709</v>
      </c>
      <c r="AH122" s="134"/>
      <c r="AI122" s="134" t="n">
        <f aca="false">AF122+AH122</f>
        <v>33.6617933206873</v>
      </c>
      <c r="AK122" s="134" t="n">
        <f aca="false">I122</f>
        <v>23.0429778189193</v>
      </c>
      <c r="AO122" s="134" t="n">
        <f aca="false">(AK122*22.04*$AO$3+$AO$4)/22.04</f>
        <v>38.170022705622</v>
      </c>
      <c r="AQ122" s="134" t="n">
        <v>0</v>
      </c>
      <c r="AR122" s="134" t="n">
        <f aca="false">AO122+AQ122</f>
        <v>38.170022705622</v>
      </c>
      <c r="AT122" s="134" t="n">
        <f aca="false">I122</f>
        <v>23.0429778189193</v>
      </c>
      <c r="AX122" s="134" t="n">
        <f aca="false">(AT122*22.04*$AX$3+$AX$4)/22.04</f>
        <v>35.3676557983348</v>
      </c>
      <c r="BA122" s="134" t="n">
        <f aca="false">AX122+AZ122</f>
        <v>35.3676557983348</v>
      </c>
      <c r="BC122" s="134" t="n">
        <f aca="false">I122</f>
        <v>23.0429778189193</v>
      </c>
      <c r="BK122" s="134" t="n">
        <f aca="false">I122</f>
        <v>23.0429778189193</v>
      </c>
      <c r="BL122" s="134" t="n">
        <f aca="false">BK122+$BL$4</f>
        <v>21.5429778189193</v>
      </c>
      <c r="BM122" s="134" t="n">
        <f aca="false">BK122+$BM$4</f>
        <v>41.0429778189193</v>
      </c>
      <c r="BN122" s="134" t="n">
        <f aca="false">BK122+$BN$4</f>
        <v>31.7129778189193</v>
      </c>
      <c r="BO122" s="134" t="n">
        <f aca="false">BK122*$BO$3+$BO$4</f>
        <v>31.6816769741869</v>
      </c>
      <c r="BP122" s="134" t="n">
        <f aca="false">BK122*$BP$4</f>
        <v>33.6427476156222</v>
      </c>
      <c r="BR122" s="134" t="n">
        <f aca="false">BO122+BQ122</f>
        <v>31.6816769741869</v>
      </c>
    </row>
    <row r="123" customFormat="false" ht="12" hidden="false" customHeight="false" outlineLevel="0" collapsed="false">
      <c r="A123" s="166" t="n">
        <f aca="false">CurveCreator!A126</f>
        <v>40544</v>
      </c>
      <c r="B123" s="134" t="n">
        <f aca="false">CurveCreator!BU126/2.97/100*2204</f>
        <v>215.471722129763</v>
      </c>
      <c r="C123" s="134" t="n">
        <f aca="false">B123/22.04+$C$4</f>
        <v>15.1263939260328</v>
      </c>
      <c r="D123" s="134" t="n">
        <f aca="false">B123/22.04+$D$4</f>
        <v>32.7763939260328</v>
      </c>
      <c r="E123" s="134" t="n">
        <f aca="false">B123/22.04+$E$4</f>
        <v>21.7763939260328</v>
      </c>
      <c r="F123" s="134" t="n">
        <f aca="false">(B123*$F$3+$F$4)/22.04</f>
        <v>22.327433514468</v>
      </c>
      <c r="G123" s="134" t="n">
        <f aca="false">B123*$G$4/22.04</f>
        <v>19.5527878520656</v>
      </c>
      <c r="H123" s="134"/>
      <c r="I123" s="134" t="n">
        <f aca="false">F123</f>
        <v>22.327433514468</v>
      </c>
      <c r="K123" s="134" t="n">
        <f aca="false">B123</f>
        <v>215.471722129763</v>
      </c>
      <c r="O123" s="134" t="n">
        <f aca="false">K123*$O$3+$O$4</f>
        <v>333.594376247888</v>
      </c>
      <c r="Q123" s="0" t="n">
        <v>1</v>
      </c>
      <c r="R123" s="134" t="n">
        <f aca="false">O123/22.04+Q123</f>
        <v>16.1358609912835</v>
      </c>
      <c r="T123" s="134" t="n">
        <f aca="false">I123</f>
        <v>22.327433514468</v>
      </c>
      <c r="X123" s="134" t="n">
        <f aca="false">T123*$X$3+$X$4</f>
        <v>14.6782469298325</v>
      </c>
      <c r="Z123" s="134" t="n">
        <f aca="false">X123</f>
        <v>14.6782469298325</v>
      </c>
      <c r="AB123" s="134" t="n">
        <f aca="false">I123</f>
        <v>22.327433514468</v>
      </c>
      <c r="AC123" s="134" t="n">
        <f aca="false">(AB123+$AC$4)</f>
        <v>25.327433514468</v>
      </c>
      <c r="AD123" s="134" t="n">
        <f aca="false">AB123+$AD$4</f>
        <v>41.327433514468</v>
      </c>
      <c r="AE123" s="134" t="n">
        <f aca="false">(AB123+$AE$4)</f>
        <v>33.327433514468</v>
      </c>
      <c r="AF123" s="134" t="n">
        <f aca="false">(AB123*22.04*$AF$3+$AF$4)/22.04</f>
        <v>33.1655633455503</v>
      </c>
      <c r="AG123" s="134" t="n">
        <f aca="false">AB123*$AG$4</f>
        <v>35.7238936231488</v>
      </c>
      <c r="AH123" s="134"/>
      <c r="AI123" s="134" t="n">
        <f aca="false">AF123+AH123</f>
        <v>33.1655633455503</v>
      </c>
      <c r="AK123" s="134" t="n">
        <f aca="false">I123</f>
        <v>22.327433514468</v>
      </c>
      <c r="AO123" s="134" t="n">
        <f aca="false">(AK123*22.04*$AO$3+$AO$4)/22.04</f>
        <v>37.5863532164811</v>
      </c>
      <c r="AQ123" s="134" t="n">
        <v>0</v>
      </c>
      <c r="AR123" s="134" t="n">
        <f aca="false">AO123+AQ123</f>
        <v>37.5863532164811</v>
      </c>
      <c r="AT123" s="134" t="n">
        <f aca="false">I123</f>
        <v>22.327433514468</v>
      </c>
      <c r="AX123" s="134" t="n">
        <f aca="false">(AT123*22.04*$AX$3+$AX$4)/22.04</f>
        <v>34.8262034231566</v>
      </c>
      <c r="BA123" s="134" t="n">
        <f aca="false">AX123+AZ123</f>
        <v>34.8262034231566</v>
      </c>
      <c r="BC123" s="134" t="n">
        <f aca="false">I123</f>
        <v>22.327433514468</v>
      </c>
      <c r="BK123" s="134" t="n">
        <f aca="false">I123</f>
        <v>22.327433514468</v>
      </c>
      <c r="BL123" s="134" t="n">
        <f aca="false">BK123+$BL$4</f>
        <v>20.827433514468</v>
      </c>
      <c r="BM123" s="134" t="n">
        <f aca="false">BK123+$BM$4</f>
        <v>40.327433514468</v>
      </c>
      <c r="BN123" s="134" t="n">
        <f aca="false">BK123+$BN$4</f>
        <v>30.997433514468</v>
      </c>
      <c r="BO123" s="134" t="n">
        <f aca="false">BK123*$BO$3+$BO$4</f>
        <v>30.9711414798667</v>
      </c>
      <c r="BP123" s="134" t="n">
        <f aca="false">BK123*$BP$4</f>
        <v>32.5980529311233</v>
      </c>
      <c r="BR123" s="134" t="n">
        <f aca="false">BO123+BQ123</f>
        <v>30.9711414798667</v>
      </c>
    </row>
    <row r="124" customFormat="false" ht="12" hidden="false" customHeight="false" outlineLevel="0" collapsed="false">
      <c r="A124" s="166" t="n">
        <f aca="false">CurveCreator!A127</f>
        <v>40575</v>
      </c>
      <c r="B124" s="134" t="n">
        <f aca="false">CurveCreator!BU127/2.97/100*2204</f>
        <v>215.883928642777</v>
      </c>
      <c r="C124" s="134" t="n">
        <f aca="false">B124/22.04+$C$4</f>
        <v>15.1450965808882</v>
      </c>
      <c r="D124" s="134" t="n">
        <f aca="false">B124/22.04+$D$4</f>
        <v>32.7950965808883</v>
      </c>
      <c r="E124" s="134" t="n">
        <f aca="false">B124/22.04+$E$4</f>
        <v>21.7950965808883</v>
      </c>
      <c r="F124" s="134" t="n">
        <f aca="false">(B124*$F$3+$F$4)/22.04</f>
        <v>22.3514851286121</v>
      </c>
      <c r="G124" s="134" t="n">
        <f aca="false">B124*$G$4/22.04</f>
        <v>19.5901931617765</v>
      </c>
      <c r="H124" s="134"/>
      <c r="I124" s="134" t="n">
        <f aca="false">F124</f>
        <v>22.3514851286121</v>
      </c>
      <c r="K124" s="134" t="n">
        <f aca="false">B124</f>
        <v>215.883928642777</v>
      </c>
      <c r="O124" s="134" t="n">
        <f aca="false">K124*$O$3+$O$4</f>
        <v>334.222991180235</v>
      </c>
      <c r="Q124" s="0" t="n">
        <v>1</v>
      </c>
      <c r="R124" s="134" t="n">
        <f aca="false">O124/22.04+Q124</f>
        <v>16.1643825399381</v>
      </c>
      <c r="T124" s="134" t="n">
        <f aca="false">I124</f>
        <v>22.3514851286121</v>
      </c>
      <c r="X124" s="134" t="n">
        <f aca="false">T124*$X$3+$X$4</f>
        <v>14.6925239679884</v>
      </c>
      <c r="Z124" s="134" t="n">
        <f aca="false">X124</f>
        <v>14.6925239679884</v>
      </c>
      <c r="AB124" s="134" t="n">
        <f aca="false">I124</f>
        <v>22.3514851286121</v>
      </c>
      <c r="AC124" s="134" t="n">
        <f aca="false">(AB124+$AC$4)</f>
        <v>25.3514851286121</v>
      </c>
      <c r="AD124" s="134" t="n">
        <f aca="false">AB124+$AD$4</f>
        <v>41.3514851286121</v>
      </c>
      <c r="AE124" s="134" t="n">
        <f aca="false">(AB124+$AE$4)</f>
        <v>33.3514851286121</v>
      </c>
      <c r="AF124" s="134" t="n">
        <f aca="false">(AB124*22.04*$AF$3+$AF$4)/22.04</f>
        <v>33.1822431399593</v>
      </c>
      <c r="AG124" s="134" t="n">
        <f aca="false">AB124*$AG$4</f>
        <v>35.7623762057794</v>
      </c>
      <c r="AH124" s="134"/>
      <c r="AI124" s="134" t="n">
        <f aca="false">AF124+AH124</f>
        <v>33.1822431399593</v>
      </c>
      <c r="AK124" s="134" t="n">
        <f aca="false">I124</f>
        <v>22.3514851286121</v>
      </c>
      <c r="AO124" s="134" t="n">
        <f aca="false">(AK124*22.04*$AO$3+$AO$4)/22.04</f>
        <v>37.6059721181385</v>
      </c>
      <c r="AQ124" s="134" t="n">
        <v>0</v>
      </c>
      <c r="AR124" s="134" t="n">
        <f aca="false">AO124+AQ124</f>
        <v>37.6059721181385</v>
      </c>
      <c r="AT124" s="134" t="n">
        <f aca="false">I124</f>
        <v>22.3514851286121</v>
      </c>
      <c r="AX124" s="134" t="n">
        <f aca="false">(AT124*22.04*$AX$3+$AX$4)/22.04</f>
        <v>34.8444032795794</v>
      </c>
      <c r="BA124" s="134" t="n">
        <f aca="false">AX124+AZ124</f>
        <v>34.8444032795794</v>
      </c>
      <c r="BC124" s="134" t="n">
        <f aca="false">I124</f>
        <v>22.3514851286121</v>
      </c>
      <c r="BK124" s="134" t="n">
        <f aca="false">I124</f>
        <v>22.3514851286121</v>
      </c>
      <c r="BL124" s="134" t="n">
        <f aca="false">BK124+$BL$4</f>
        <v>20.8514851286121</v>
      </c>
      <c r="BM124" s="134" t="n">
        <f aca="false">BK124+$BM$4</f>
        <v>40.3514851286121</v>
      </c>
      <c r="BN124" s="134" t="n">
        <f aca="false">BK124+$BN$4</f>
        <v>31.0214851286121</v>
      </c>
      <c r="BO124" s="134" t="n">
        <f aca="false">BK124*$BO$3+$BO$4</f>
        <v>30.9950247327118</v>
      </c>
      <c r="BP124" s="134" t="n">
        <f aca="false">BK124*$BP$4</f>
        <v>32.6331682877737</v>
      </c>
      <c r="BR124" s="134" t="n">
        <f aca="false">BO124+BQ124</f>
        <v>30.9950247327118</v>
      </c>
    </row>
    <row r="125" customFormat="false" ht="12" hidden="false" customHeight="false" outlineLevel="0" collapsed="false">
      <c r="A125" s="166" t="n">
        <f aca="false">CurveCreator!A128</f>
        <v>40603</v>
      </c>
      <c r="B125" s="134" t="n">
        <f aca="false">CurveCreator!BU128/2.97/100*2204</f>
        <v>216.315919099553</v>
      </c>
      <c r="C125" s="134" t="n">
        <f aca="false">B125/22.04+$C$4</f>
        <v>15.1646968738454</v>
      </c>
      <c r="D125" s="134" t="n">
        <f aca="false">B125/22.04+$D$4</f>
        <v>32.8146968738454</v>
      </c>
      <c r="E125" s="134" t="n">
        <f aca="false">B125/22.04+$E$4</f>
        <v>21.8146968738454</v>
      </c>
      <c r="F125" s="134" t="n">
        <f aca="false">(B125*$F$3+$F$4)/22.04</f>
        <v>22.3766911053551</v>
      </c>
      <c r="G125" s="134" t="n">
        <f aca="false">B125*$G$4/22.04</f>
        <v>19.6293937476909</v>
      </c>
      <c r="H125" s="134"/>
      <c r="I125" s="134" t="n">
        <f aca="false">F125</f>
        <v>22.3766911053551</v>
      </c>
      <c r="K125" s="134" t="n">
        <f aca="false">B125</f>
        <v>216.315919099553</v>
      </c>
      <c r="O125" s="134" t="n">
        <f aca="false">K125*$O$3+$O$4</f>
        <v>334.881776626819</v>
      </c>
      <c r="Q125" s="0" t="n">
        <v>1</v>
      </c>
      <c r="R125" s="134" t="n">
        <f aca="false">O125/22.04+Q125</f>
        <v>16.1942729866978</v>
      </c>
      <c r="T125" s="134" t="n">
        <f aca="false">I125</f>
        <v>22.3766911053551</v>
      </c>
      <c r="X125" s="134" t="n">
        <f aca="false">T125*$X$3+$X$4</f>
        <v>14.7074862357831</v>
      </c>
      <c r="Z125" s="134" t="n">
        <f aca="false">X125</f>
        <v>14.7074862357831</v>
      </c>
      <c r="AB125" s="134" t="n">
        <f aca="false">I125</f>
        <v>22.3766911053551</v>
      </c>
      <c r="AC125" s="134" t="n">
        <f aca="false">(AB125+$AC$4)</f>
        <v>25.3766911053551</v>
      </c>
      <c r="AD125" s="134" t="n">
        <f aca="false">AB125+$AD$4</f>
        <v>41.3766911053551</v>
      </c>
      <c r="AE125" s="134" t="n">
        <f aca="false">(AB125+$AE$4)</f>
        <v>33.3766911053551</v>
      </c>
      <c r="AF125" s="134" t="n">
        <f aca="false">(AB125*22.04*$AF$3+$AF$4)/22.04</f>
        <v>33.1997234848305</v>
      </c>
      <c r="AG125" s="134" t="n">
        <f aca="false">AB125*$AG$4</f>
        <v>35.8027057685681</v>
      </c>
      <c r="AH125" s="134"/>
      <c r="AI125" s="134" t="n">
        <f aca="false">AF125+AH125</f>
        <v>33.1997234848305</v>
      </c>
      <c r="AK125" s="134" t="n">
        <f aca="false">I125</f>
        <v>22.3766911053551</v>
      </c>
      <c r="AO125" s="134" t="n">
        <f aca="false">(AK125*22.04*$AO$3+$AO$4)/22.04</f>
        <v>37.6265326333677</v>
      </c>
      <c r="AQ125" s="134" t="n">
        <v>0</v>
      </c>
      <c r="AR125" s="134" t="n">
        <f aca="false">AO125+AQ125</f>
        <v>37.6265326333677</v>
      </c>
      <c r="AT125" s="134" t="n">
        <f aca="false">I125</f>
        <v>22.3766911053551</v>
      </c>
      <c r="AX125" s="134" t="n">
        <f aca="false">(AT125*22.04*$AX$3+$AX$4)/22.04</f>
        <v>34.8634766421808</v>
      </c>
      <c r="BA125" s="134" t="n">
        <f aca="false">AX125+AZ125</f>
        <v>34.8634766421808</v>
      </c>
      <c r="BC125" s="134" t="n">
        <f aca="false">I125</f>
        <v>22.3766911053551</v>
      </c>
      <c r="BK125" s="134" t="n">
        <f aca="false">I125</f>
        <v>22.3766911053551</v>
      </c>
      <c r="BL125" s="134" t="n">
        <f aca="false">BK125+$BL$4</f>
        <v>20.8766911053551</v>
      </c>
      <c r="BM125" s="134" t="n">
        <f aca="false">BK125+$BM$4</f>
        <v>40.3766911053551</v>
      </c>
      <c r="BN125" s="134" t="n">
        <f aca="false">BK125+$BN$4</f>
        <v>31.0466911053551</v>
      </c>
      <c r="BO125" s="134" t="n">
        <f aca="false">BK125*$BO$3+$BO$4</f>
        <v>31.0200542676176</v>
      </c>
      <c r="BP125" s="134" t="n">
        <f aca="false">BK125*$BP$4</f>
        <v>32.6699690138184</v>
      </c>
      <c r="BR125" s="134" t="n">
        <f aca="false">BO125+BQ125</f>
        <v>31.0200542676176</v>
      </c>
    </row>
    <row r="126" customFormat="false" ht="12" hidden="false" customHeight="false" outlineLevel="0" collapsed="false">
      <c r="A126" s="166" t="n">
        <f aca="false">CurveCreator!A129</f>
        <v>40634</v>
      </c>
      <c r="B126" s="134" t="n">
        <f aca="false">CurveCreator!BU129/2.97/100*2204</f>
        <v>212.587818873389</v>
      </c>
      <c r="C126" s="134" t="n">
        <f aca="false">B126/22.04+$C$4</f>
        <v>14.9955453209342</v>
      </c>
      <c r="D126" s="134" t="n">
        <f aca="false">B126/22.04+$D$4</f>
        <v>32.6455453209342</v>
      </c>
      <c r="E126" s="134" t="n">
        <f aca="false">B126/22.04+$E$4</f>
        <v>21.6455453209342</v>
      </c>
      <c r="F126" s="134" t="n">
        <f aca="false">(B126*$F$3+$F$4)/22.04</f>
        <v>22.1591622083112</v>
      </c>
      <c r="G126" s="134" t="n">
        <f aca="false">B126*$G$4/22.04</f>
        <v>19.2910906418684</v>
      </c>
      <c r="H126" s="134"/>
      <c r="I126" s="134" t="n">
        <f aca="false">F126</f>
        <v>22.1591622083112</v>
      </c>
      <c r="K126" s="134" t="n">
        <f aca="false">B126</f>
        <v>212.587818873389</v>
      </c>
      <c r="O126" s="134" t="n">
        <f aca="false">K126*$O$3+$O$4</f>
        <v>329.196423781919</v>
      </c>
      <c r="Q126" s="0" t="n">
        <v>1</v>
      </c>
      <c r="R126" s="134" t="n">
        <f aca="false">O126/22.04+Q126</f>
        <v>15.9363168685081</v>
      </c>
      <c r="T126" s="134" t="n">
        <f aca="false">I126</f>
        <v>22.1591622083112</v>
      </c>
      <c r="X126" s="134" t="n">
        <f aca="false">T126*$X$3+$X$4</f>
        <v>14.5783610824978</v>
      </c>
      <c r="Z126" s="134" t="n">
        <f aca="false">X126</f>
        <v>14.5783610824978</v>
      </c>
      <c r="AB126" s="134" t="n">
        <f aca="false">I126</f>
        <v>22.1591622083112</v>
      </c>
      <c r="AC126" s="134" t="n">
        <f aca="false">(AB126+$AC$4)</f>
        <v>25.1591622083112</v>
      </c>
      <c r="AD126" s="134" t="n">
        <f aca="false">AB126+$AD$4</f>
        <v>41.1591622083112</v>
      </c>
      <c r="AE126" s="134" t="n">
        <f aca="false">(AB126+$AE$4)</f>
        <v>33.1591622083112</v>
      </c>
      <c r="AF126" s="134" t="n">
        <f aca="false">(AB126*22.04*$AF$3+$AF$4)/22.04</f>
        <v>33.0488671947306</v>
      </c>
      <c r="AG126" s="134" t="n">
        <f aca="false">AB126*$AG$4</f>
        <v>35.4546595332979</v>
      </c>
      <c r="AH126" s="134"/>
      <c r="AI126" s="134" t="n">
        <f aca="false">AF126+AH126</f>
        <v>33.0488671947306</v>
      </c>
      <c r="AK126" s="134" t="n">
        <f aca="false">I126</f>
        <v>22.1591622083112</v>
      </c>
      <c r="AO126" s="134" t="n">
        <f aca="false">(AK126*22.04*$AO$3+$AO$4)/22.04</f>
        <v>37.449094312049</v>
      </c>
      <c r="AQ126" s="134" t="n">
        <v>0</v>
      </c>
      <c r="AR126" s="134" t="n">
        <f aca="false">AO126+AQ126</f>
        <v>37.449094312049</v>
      </c>
      <c r="AT126" s="134" t="n">
        <f aca="false">I126</f>
        <v>22.1591622083112</v>
      </c>
      <c r="AX126" s="134" t="n">
        <f aca="false">(AT126*22.04*$AX$3+$AX$4)/22.04</f>
        <v>34.6988725257877</v>
      </c>
      <c r="BA126" s="134" t="n">
        <f aca="false">AX126+AZ126</f>
        <v>34.6988725257877</v>
      </c>
      <c r="BC126" s="134" t="n">
        <f aca="false">I126</f>
        <v>22.1591622083112</v>
      </c>
      <c r="BK126" s="134" t="n">
        <f aca="false">I126</f>
        <v>22.1591622083112</v>
      </c>
      <c r="BL126" s="134" t="n">
        <f aca="false">BK126+$BL$4</f>
        <v>20.6591622083112</v>
      </c>
      <c r="BM126" s="134" t="n">
        <f aca="false">BK126+$BM$4</f>
        <v>40.1591622083112</v>
      </c>
      <c r="BN126" s="134" t="n">
        <f aca="false">BK126+$BN$4</f>
        <v>30.8291622083112</v>
      </c>
      <c r="BO126" s="134" t="n">
        <f aca="false">BK126*$BO$3+$BO$4</f>
        <v>30.804048072853</v>
      </c>
      <c r="BP126" s="134" t="n">
        <f aca="false">BK126*$BP$4</f>
        <v>32.3523768241343</v>
      </c>
      <c r="BR126" s="134" t="n">
        <f aca="false">BO126+BQ126</f>
        <v>30.804048072853</v>
      </c>
    </row>
    <row r="127" customFormat="false" ht="12" hidden="false" customHeight="false" outlineLevel="0" collapsed="false">
      <c r="A127" s="166" t="n">
        <f aca="false">CurveCreator!A130</f>
        <v>40664</v>
      </c>
      <c r="B127" s="134" t="n">
        <f aca="false">CurveCreator!BU130/2.97/100*2204</f>
        <v>213.002911416255</v>
      </c>
      <c r="C127" s="134" t="n">
        <f aca="false">B127/22.04+$C$4</f>
        <v>15.0143789208827</v>
      </c>
      <c r="D127" s="134" t="n">
        <f aca="false">B127/22.04+$D$4</f>
        <v>32.6643789208827</v>
      </c>
      <c r="E127" s="134" t="n">
        <f aca="false">B127/22.04+$E$4</f>
        <v>21.6643789208827</v>
      </c>
      <c r="F127" s="134" t="n">
        <f aca="false">(B127*$F$3+$F$4)/22.04</f>
        <v>22.183382217845</v>
      </c>
      <c r="G127" s="134" t="n">
        <f aca="false">B127*$G$4/22.04</f>
        <v>19.3287578417654</v>
      </c>
      <c r="H127" s="134"/>
      <c r="I127" s="134" t="n">
        <f aca="false">F127</f>
        <v>22.183382217845</v>
      </c>
      <c r="K127" s="134" t="n">
        <f aca="false">B127</f>
        <v>213.002911416255</v>
      </c>
      <c r="O127" s="134" t="n">
        <f aca="false">K127*$O$3+$O$4</f>
        <v>329.829439909789</v>
      </c>
      <c r="Q127" s="0" t="n">
        <v>1</v>
      </c>
      <c r="R127" s="134" t="n">
        <f aca="false">O127/22.04+Q127</f>
        <v>15.9650381084296</v>
      </c>
      <c r="T127" s="134" t="n">
        <f aca="false">I127</f>
        <v>22.183382217845</v>
      </c>
      <c r="X127" s="134" t="n">
        <f aca="false">T127*$X$3+$X$4</f>
        <v>14.5927380801571</v>
      </c>
      <c r="Z127" s="134" t="n">
        <f aca="false">X127</f>
        <v>14.5927380801571</v>
      </c>
      <c r="AB127" s="134" t="n">
        <f aca="false">I127</f>
        <v>22.183382217845</v>
      </c>
      <c r="AC127" s="134" t="n">
        <f aca="false">(AB127+$AC$4)</f>
        <v>25.183382217845</v>
      </c>
      <c r="AD127" s="134" t="n">
        <f aca="false">AB127+$AD$4</f>
        <v>41.183382217845</v>
      </c>
      <c r="AE127" s="134" t="n">
        <f aca="false">(AB127+$AE$4)</f>
        <v>33.183382217845</v>
      </c>
      <c r="AF127" s="134" t="n">
        <f aca="false">(AB127*22.04*$AF$3+$AF$4)/22.04</f>
        <v>33.0656637713423</v>
      </c>
      <c r="AG127" s="134" t="n">
        <f aca="false">AB127*$AG$4</f>
        <v>35.493411548552</v>
      </c>
      <c r="AH127" s="134"/>
      <c r="AI127" s="134" t="n">
        <f aca="false">AF127+AH127</f>
        <v>33.0656637713423</v>
      </c>
      <c r="AK127" s="134" t="n">
        <f aca="false">I127</f>
        <v>22.183382217845</v>
      </c>
      <c r="AO127" s="134" t="n">
        <f aca="false">(AK127*22.04*$AO$3+$AO$4)/22.04</f>
        <v>37.4688505738258</v>
      </c>
      <c r="AQ127" s="134" t="n">
        <v>0</v>
      </c>
      <c r="AR127" s="134" t="n">
        <f aca="false">AO127+AQ127</f>
        <v>37.4688505738258</v>
      </c>
      <c r="AT127" s="134" t="n">
        <f aca="false">I127</f>
        <v>22.183382217845</v>
      </c>
      <c r="AX127" s="134" t="n">
        <f aca="false">(AT127*22.04*$AX$3+$AX$4)/22.04</f>
        <v>34.7171998070019</v>
      </c>
      <c r="BA127" s="134" t="n">
        <f aca="false">AX127+AZ127</f>
        <v>34.7171998070019</v>
      </c>
      <c r="BC127" s="134" t="n">
        <f aca="false">I127</f>
        <v>22.183382217845</v>
      </c>
      <c r="BK127" s="134" t="n">
        <f aca="false">I127</f>
        <v>22.183382217845</v>
      </c>
      <c r="BL127" s="134" t="n">
        <f aca="false">BK127+$BL$4</f>
        <v>20.683382217845</v>
      </c>
      <c r="BM127" s="134" t="n">
        <f aca="false">BK127+$BM$4</f>
        <v>40.183382217845</v>
      </c>
      <c r="BN127" s="134" t="n">
        <f aca="false">BK127+$BN$4</f>
        <v>30.853382217845</v>
      </c>
      <c r="BO127" s="134" t="n">
        <f aca="false">BK127*$BO$3+$BO$4</f>
        <v>30.8280985423201</v>
      </c>
      <c r="BP127" s="134" t="n">
        <f aca="false">BK127*$BP$4</f>
        <v>32.3877380380537</v>
      </c>
      <c r="BR127" s="134" t="n">
        <f aca="false">BO127+BQ127</f>
        <v>30.8280985423201</v>
      </c>
    </row>
    <row r="128" customFormat="false" ht="12" hidden="false" customHeight="false" outlineLevel="0" collapsed="false">
      <c r="A128" s="166" t="n">
        <f aca="false">CurveCreator!A131</f>
        <v>40695</v>
      </c>
      <c r="B128" s="134" t="n">
        <f aca="false">CurveCreator!BU131/2.97/100*2204</f>
        <v>213.427624058623</v>
      </c>
      <c r="C128" s="134" t="n">
        <f aca="false">B128/22.04+$C$4</f>
        <v>15.0336490044747</v>
      </c>
      <c r="D128" s="134" t="n">
        <f aca="false">B128/22.04+$D$4</f>
        <v>32.6836490044747</v>
      </c>
      <c r="E128" s="134" t="n">
        <f aca="false">B128/22.04+$E$4</f>
        <v>21.6836490044748</v>
      </c>
      <c r="F128" s="134" t="n">
        <f aca="false">(B128*$F$3+$F$4)/22.04</f>
        <v>22.2081635453444</v>
      </c>
      <c r="G128" s="134" t="n">
        <f aca="false">B128*$G$4/22.04</f>
        <v>19.3672980089495</v>
      </c>
      <c r="H128" s="134"/>
      <c r="I128" s="134" t="n">
        <f aca="false">F128</f>
        <v>22.2081635453444</v>
      </c>
      <c r="K128" s="134" t="n">
        <f aca="false">B128</f>
        <v>213.427624058623</v>
      </c>
      <c r="O128" s="134" t="n">
        <f aca="false">K128*$O$3+$O$4</f>
        <v>330.477126689401</v>
      </c>
      <c r="Q128" s="0" t="n">
        <v>1</v>
      </c>
      <c r="R128" s="134" t="n">
        <f aca="false">O128/22.04+Q128</f>
        <v>15.9944249859075</v>
      </c>
      <c r="T128" s="134" t="n">
        <f aca="false">I128</f>
        <v>22.2081635453444</v>
      </c>
      <c r="X128" s="134" t="n">
        <f aca="false">T128*$X$3+$X$4</f>
        <v>14.6074482761607</v>
      </c>
      <c r="Z128" s="134" t="n">
        <f aca="false">X128</f>
        <v>14.6074482761607</v>
      </c>
      <c r="AB128" s="134" t="n">
        <f aca="false">I128</f>
        <v>22.2081635453444</v>
      </c>
      <c r="AC128" s="134" t="n">
        <f aca="false">(AB128+$AC$4)</f>
        <v>25.2081635453444</v>
      </c>
      <c r="AD128" s="134" t="n">
        <f aca="false">AB128+$AD$4</f>
        <v>41.2081635453444</v>
      </c>
      <c r="AE128" s="134" t="n">
        <f aca="false">(AB128+$AE$4)</f>
        <v>33.2081635453444</v>
      </c>
      <c r="AF128" s="134" t="n">
        <f aca="false">(AB128*22.04*$AF$3+$AF$4)/22.04</f>
        <v>33.0828496219631</v>
      </c>
      <c r="AG128" s="134" t="n">
        <f aca="false">AB128*$AG$4</f>
        <v>35.533061672551</v>
      </c>
      <c r="AH128" s="134"/>
      <c r="AI128" s="134" t="n">
        <f aca="false">AF128+AH128</f>
        <v>33.0828496219631</v>
      </c>
      <c r="AK128" s="134" t="n">
        <f aca="false">I128</f>
        <v>22.2081635453444</v>
      </c>
      <c r="AO128" s="134" t="n">
        <f aca="false">(AK128*22.04*$AO$3+$AO$4)/22.04</f>
        <v>37.489064702667</v>
      </c>
      <c r="AQ128" s="134" t="n">
        <v>0</v>
      </c>
      <c r="AR128" s="134" t="n">
        <f aca="false">AO128+AQ128</f>
        <v>37.489064702667</v>
      </c>
      <c r="AT128" s="134" t="n">
        <f aca="false">I128</f>
        <v>22.2081635453444</v>
      </c>
      <c r="AX128" s="134" t="n">
        <f aca="false">(AT128*22.04*$AX$3+$AX$4)/22.04</f>
        <v>34.7359518375207</v>
      </c>
      <c r="BA128" s="134" t="n">
        <f aca="false">AX128+AZ128</f>
        <v>34.7359518375207</v>
      </c>
      <c r="BC128" s="134" t="n">
        <f aca="false">I128</f>
        <v>22.2081635453444</v>
      </c>
      <c r="BK128" s="134" t="n">
        <f aca="false">I128</f>
        <v>22.2081635453444</v>
      </c>
      <c r="BL128" s="134" t="n">
        <f aca="false">BK128+$BL$4</f>
        <v>20.7081635453444</v>
      </c>
      <c r="BM128" s="134" t="n">
        <f aca="false">BK128+$BM$4</f>
        <v>40.2081635453444</v>
      </c>
      <c r="BN128" s="134" t="n">
        <f aca="false">BK128+$BN$4</f>
        <v>30.8781635453444</v>
      </c>
      <c r="BO128" s="134" t="n">
        <f aca="false">BK128*$BO$3+$BO$4</f>
        <v>30.852706400527</v>
      </c>
      <c r="BP128" s="134" t="n">
        <f aca="false">BK128*$BP$4</f>
        <v>32.4239187762028</v>
      </c>
      <c r="BR128" s="134" t="n">
        <f aca="false">BO128+BQ128</f>
        <v>30.852706400527</v>
      </c>
    </row>
    <row r="129" customFormat="false" ht="12" hidden="false" customHeight="false" outlineLevel="0" collapsed="false">
      <c r="A129" s="166" t="n">
        <f aca="false">CurveCreator!A132</f>
        <v>40725</v>
      </c>
      <c r="B129" s="134" t="n">
        <f aca="false">CurveCreator!BU132/2.97/100*2204</f>
        <v>218.16339077401</v>
      </c>
      <c r="C129" s="134" t="n">
        <f aca="false">B129/22.04+$C$4</f>
        <v>15.2485204525413</v>
      </c>
      <c r="D129" s="134" t="n">
        <f aca="false">B129/22.04+$D$4</f>
        <v>32.8985204525413</v>
      </c>
      <c r="E129" s="134" t="n">
        <f aca="false">B129/22.04+$E$4</f>
        <v>21.8985204525413</v>
      </c>
      <c r="F129" s="134" t="n">
        <f aca="false">(B129*$F$3+$F$4)/22.04</f>
        <v>22.4844882275579</v>
      </c>
      <c r="G129" s="134" t="n">
        <f aca="false">B129*$G$4/22.04</f>
        <v>19.7970409050826</v>
      </c>
      <c r="H129" s="134"/>
      <c r="I129" s="134" t="n">
        <f aca="false">F129</f>
        <v>22.4844882275579</v>
      </c>
      <c r="K129" s="134" t="n">
        <f aca="false">B129</f>
        <v>218.16339077401</v>
      </c>
      <c r="O129" s="134" t="n">
        <f aca="false">K129*$O$3+$O$4</f>
        <v>337.699170930365</v>
      </c>
      <c r="Q129" s="0" t="n">
        <v>1</v>
      </c>
      <c r="R129" s="134" t="n">
        <f aca="false">O129/22.04+Q129</f>
        <v>16.3221039442089</v>
      </c>
      <c r="T129" s="134" t="n">
        <f aca="false">I129</f>
        <v>22.4844882275579</v>
      </c>
      <c r="X129" s="134" t="n">
        <f aca="false">T129*$X$3+$X$4</f>
        <v>14.7714746075227</v>
      </c>
      <c r="Z129" s="134" t="n">
        <f aca="false">X129</f>
        <v>14.7714746075227</v>
      </c>
      <c r="AB129" s="134" t="n">
        <f aca="false">I129</f>
        <v>22.4844882275579</v>
      </c>
      <c r="AC129" s="134" t="n">
        <f aca="false">(AB129+$AC$4)</f>
        <v>25.4844882275579</v>
      </c>
      <c r="AD129" s="134" t="n">
        <f aca="false">AB129+$AD$4</f>
        <v>41.4844882275579</v>
      </c>
      <c r="AE129" s="134" t="n">
        <f aca="false">(AB129+$AE$4)</f>
        <v>33.4844882275579</v>
      </c>
      <c r="AF129" s="134" t="n">
        <f aca="false">(AB129*22.04*$AF$3+$AF$4)/22.04</f>
        <v>33.2744807890782</v>
      </c>
      <c r="AG129" s="134" t="n">
        <f aca="false">AB129*$AG$4</f>
        <v>35.9751811640927</v>
      </c>
      <c r="AH129" s="134"/>
      <c r="AI129" s="134" t="n">
        <f aca="false">AF129+AH129</f>
        <v>33.2744807890782</v>
      </c>
      <c r="AK129" s="134" t="n">
        <f aca="false">I129</f>
        <v>22.4844882275579</v>
      </c>
      <c r="AO129" s="134" t="n">
        <f aca="false">(AK129*22.04*$AO$3+$AO$4)/22.04</f>
        <v>37.7144627459486</v>
      </c>
      <c r="AQ129" s="134" t="n">
        <v>0</v>
      </c>
      <c r="AR129" s="134" t="n">
        <f aca="false">AO129+AQ129</f>
        <v>37.7144627459486</v>
      </c>
      <c r="AT129" s="134" t="n">
        <f aca="false">I129</f>
        <v>22.4844882275579</v>
      </c>
      <c r="AX129" s="134" t="n">
        <f aca="false">(AT129*22.04*$AX$3+$AX$4)/22.04</f>
        <v>34.9450467245517</v>
      </c>
      <c r="BA129" s="134" t="n">
        <f aca="false">AX129+AZ129</f>
        <v>34.9450467245517</v>
      </c>
      <c r="BC129" s="134" t="n">
        <f aca="false">I129</f>
        <v>22.4844882275579</v>
      </c>
      <c r="BK129" s="134" t="n">
        <f aca="false">I129</f>
        <v>22.4844882275579</v>
      </c>
      <c r="BL129" s="134" t="n">
        <f aca="false">BK129+$BL$4</f>
        <v>20.9844882275579</v>
      </c>
      <c r="BM129" s="134" t="n">
        <f aca="false">BK129+$BM$4</f>
        <v>40.4844882275579</v>
      </c>
      <c r="BN129" s="134" t="n">
        <f aca="false">BK129+$BN$4</f>
        <v>31.1544882275579</v>
      </c>
      <c r="BO129" s="134" t="n">
        <f aca="false">BK129*$BO$3+$BO$4</f>
        <v>31.127096809965</v>
      </c>
      <c r="BP129" s="134" t="n">
        <f aca="false">BK129*$BP$4</f>
        <v>32.8273528122346</v>
      </c>
      <c r="BR129" s="134" t="n">
        <f aca="false">BO129+BQ129</f>
        <v>31.127096809965</v>
      </c>
    </row>
    <row r="130" customFormat="false" ht="12" hidden="false" customHeight="false" outlineLevel="0" collapsed="false">
      <c r="A130" s="166" t="n">
        <f aca="false">CurveCreator!A133</f>
        <v>40756</v>
      </c>
      <c r="B130" s="134" t="n">
        <f aca="false">CurveCreator!BU133/2.97/100*2204</f>
        <v>218.580543272964</v>
      </c>
      <c r="C130" s="134" t="n">
        <f aca="false">B130/22.04+$C$4</f>
        <v>15.2674475169222</v>
      </c>
      <c r="D130" s="134" t="n">
        <f aca="false">B130/22.04+$D$4</f>
        <v>32.9174475169222</v>
      </c>
      <c r="E130" s="134" t="n">
        <f aca="false">B130/22.04+$E$4</f>
        <v>21.9174475169222</v>
      </c>
      <c r="F130" s="134" t="n">
        <f aca="false">(B130*$F$3+$F$4)/22.04</f>
        <v>22.5088284323517</v>
      </c>
      <c r="G130" s="134" t="n">
        <f aca="false">B130*$G$4/22.04</f>
        <v>19.8348950338443</v>
      </c>
      <c r="H130" s="134"/>
      <c r="I130" s="134" t="n">
        <f aca="false">F130</f>
        <v>22.5088284323517</v>
      </c>
      <c r="K130" s="134" t="n">
        <f aca="false">B130</f>
        <v>218.580543272964</v>
      </c>
      <c r="O130" s="134" t="n">
        <f aca="false">K130*$O$3+$O$4</f>
        <v>338.335328491271</v>
      </c>
      <c r="Q130" s="0" t="n">
        <v>1</v>
      </c>
      <c r="R130" s="134" t="n">
        <f aca="false">O130/22.04+Q130</f>
        <v>16.3509677173898</v>
      </c>
      <c r="T130" s="134" t="n">
        <f aca="false">I130</f>
        <v>22.5088284323517</v>
      </c>
      <c r="X130" s="134" t="n">
        <f aca="false">T130*$X$3+$X$4</f>
        <v>14.7859229530883</v>
      </c>
      <c r="Z130" s="134" t="n">
        <f aca="false">X130</f>
        <v>14.7859229530883</v>
      </c>
      <c r="AB130" s="134" t="n">
        <f aca="false">I130</f>
        <v>22.5088284323517</v>
      </c>
      <c r="AC130" s="134" t="n">
        <f aca="false">(AB130+$AC$4)</f>
        <v>25.5088284323517</v>
      </c>
      <c r="AD130" s="134" t="n">
        <f aca="false">AB130+$AD$4</f>
        <v>41.5088284323517</v>
      </c>
      <c r="AE130" s="134" t="n">
        <f aca="false">(AB130+$AE$4)</f>
        <v>33.5088284323517</v>
      </c>
      <c r="AF130" s="134" t="n">
        <f aca="false">(AB130*22.04*$AF$3+$AF$4)/22.04</f>
        <v>33.2913607211027</v>
      </c>
      <c r="AG130" s="134" t="n">
        <f aca="false">AB130*$AG$4</f>
        <v>36.0141254917628</v>
      </c>
      <c r="AH130" s="134"/>
      <c r="AI130" s="134" t="n">
        <f aca="false">AF130+AH130</f>
        <v>33.2913607211027</v>
      </c>
      <c r="AK130" s="134" t="n">
        <f aca="false">I130</f>
        <v>22.5088284323517</v>
      </c>
      <c r="AO130" s="134" t="n">
        <f aca="false">(AK130*22.04*$AO$3+$AO$4)/22.04</f>
        <v>37.7343170509989</v>
      </c>
      <c r="AQ130" s="134" t="n">
        <v>0</v>
      </c>
      <c r="AR130" s="134" t="n">
        <f aca="false">AO130+AQ130</f>
        <v>37.7343170509989</v>
      </c>
      <c r="AT130" s="134" t="n">
        <f aca="false">I130</f>
        <v>22.5088284323517</v>
      </c>
      <c r="AX130" s="134" t="n">
        <f aca="false">(AT130*22.04*$AX$3+$AX$4)/22.04</f>
        <v>34.9634649575192</v>
      </c>
      <c r="BA130" s="134" t="n">
        <f aca="false">AX130+AZ130</f>
        <v>34.9634649575192</v>
      </c>
      <c r="BC130" s="134" t="n">
        <f aca="false">I130</f>
        <v>22.5088284323517</v>
      </c>
      <c r="BK130" s="134" t="n">
        <f aca="false">I130</f>
        <v>22.5088284323517</v>
      </c>
      <c r="BL130" s="134" t="n">
        <f aca="false">BK130+$BL$4</f>
        <v>21.0088284323517</v>
      </c>
      <c r="BM130" s="134" t="n">
        <f aca="false">BK130+$BM$4</f>
        <v>40.5088284323517</v>
      </c>
      <c r="BN130" s="134" t="n">
        <f aca="false">BK130+$BN$4</f>
        <v>31.1788284323517</v>
      </c>
      <c r="BO130" s="134" t="n">
        <f aca="false">BK130*$BO$3+$BO$4</f>
        <v>31.1512666333253</v>
      </c>
      <c r="BP130" s="134" t="n">
        <f aca="false">BK130*$BP$4</f>
        <v>32.8628895112335</v>
      </c>
      <c r="BR130" s="134" t="n">
        <f aca="false">BO130+BQ130</f>
        <v>31.1512666333253</v>
      </c>
    </row>
    <row r="131" customFormat="false" ht="12" hidden="false" customHeight="false" outlineLevel="0" collapsed="false">
      <c r="A131" s="166" t="n">
        <f aca="false">CurveCreator!A134</f>
        <v>40787</v>
      </c>
      <c r="B131" s="134" t="n">
        <f aca="false">CurveCreator!BU134/2.97/100*2204</f>
        <v>219.00055043188</v>
      </c>
      <c r="C131" s="134" t="n">
        <f aca="false">B131/22.04+$C$4</f>
        <v>15.2865041030798</v>
      </c>
      <c r="D131" s="134" t="n">
        <f aca="false">B131/22.04+$D$4</f>
        <v>32.9365041030799</v>
      </c>
      <c r="E131" s="134" t="n">
        <f aca="false">B131/22.04+$E$4</f>
        <v>21.9365041030798</v>
      </c>
      <c r="F131" s="134" t="n">
        <f aca="false">(B131*$F$3+$F$4)/22.04</f>
        <v>22.5333352021505</v>
      </c>
      <c r="G131" s="134" t="n">
        <f aca="false">B131*$G$4/22.04</f>
        <v>19.8730082061597</v>
      </c>
      <c r="H131" s="134"/>
      <c r="I131" s="134" t="n">
        <f aca="false">F131</f>
        <v>22.5333352021505</v>
      </c>
      <c r="K131" s="134" t="n">
        <f aca="false">B131</f>
        <v>219.00055043188</v>
      </c>
      <c r="O131" s="134" t="n">
        <f aca="false">K131*$O$3+$O$4</f>
        <v>338.975839408617</v>
      </c>
      <c r="Q131" s="0" t="n">
        <v>1</v>
      </c>
      <c r="R131" s="134" t="n">
        <f aca="false">O131/22.04+Q131</f>
        <v>16.3800290112803</v>
      </c>
      <c r="T131" s="134" t="n">
        <f aca="false">I131</f>
        <v>22.5333352021505</v>
      </c>
      <c r="X131" s="134" t="n">
        <f aca="false">T131*$X$3+$X$4</f>
        <v>14.8004701716408</v>
      </c>
      <c r="Z131" s="134" t="n">
        <f aca="false">X131</f>
        <v>14.8004701716408</v>
      </c>
      <c r="AB131" s="134" t="n">
        <f aca="false">I131</f>
        <v>22.5333352021505</v>
      </c>
      <c r="AC131" s="134" t="n">
        <f aca="false">(AB131+$AC$4)</f>
        <v>25.5333352021505</v>
      </c>
      <c r="AD131" s="134" t="n">
        <f aca="false">AB131+$AD$4</f>
        <v>41.5333352021505</v>
      </c>
      <c r="AE131" s="134" t="n">
        <f aca="false">(AB131+$AE$4)</f>
        <v>33.5333352021505</v>
      </c>
      <c r="AF131" s="134" t="n">
        <f aca="false">(AB131*22.04*$AF$3+$AF$4)/22.04</f>
        <v>33.3083561659582</v>
      </c>
      <c r="AG131" s="134" t="n">
        <f aca="false">AB131*$AG$4</f>
        <v>36.0533363234408</v>
      </c>
      <c r="AH131" s="134"/>
      <c r="AI131" s="134" t="n">
        <f aca="false">AF131+AH131</f>
        <v>33.3083561659582</v>
      </c>
      <c r="AK131" s="134" t="n">
        <f aca="false">I131</f>
        <v>22.5333352021505</v>
      </c>
      <c r="AO131" s="134" t="n">
        <f aca="false">(AK131*22.04*$AO$3+$AO$4)/22.04</f>
        <v>37.7543072231238</v>
      </c>
      <c r="AQ131" s="134" t="n">
        <v>0</v>
      </c>
      <c r="AR131" s="134" t="n">
        <f aca="false">AO131+AQ131</f>
        <v>37.7543072231238</v>
      </c>
      <c r="AT131" s="134" t="n">
        <f aca="false">I131</f>
        <v>22.5333352021505</v>
      </c>
      <c r="AX131" s="134" t="n">
        <f aca="false">(AT131*22.04*$AX$3+$AX$4)/22.04</f>
        <v>34.9820092302259</v>
      </c>
      <c r="BA131" s="134" t="n">
        <f aca="false">AX131+AZ131</f>
        <v>34.9820092302259</v>
      </c>
      <c r="BC131" s="134" t="n">
        <f aca="false">I131</f>
        <v>22.5333352021505</v>
      </c>
      <c r="BK131" s="134" t="n">
        <f aca="false">I131</f>
        <v>22.5333352021505</v>
      </c>
      <c r="BL131" s="134" t="n">
        <f aca="false">BK131+$BL$4</f>
        <v>21.0333352021505</v>
      </c>
      <c r="BM131" s="134" t="n">
        <f aca="false">BK131+$BM$4</f>
        <v>40.5333352021505</v>
      </c>
      <c r="BN131" s="134" t="n">
        <f aca="false">BK131+$BN$4</f>
        <v>31.2033352021505</v>
      </c>
      <c r="BO131" s="134" t="n">
        <f aca="false">BK131*$BO$3+$BO$4</f>
        <v>31.1756018557355</v>
      </c>
      <c r="BP131" s="134" t="n">
        <f aca="false">BK131*$BP$4</f>
        <v>32.8986693951398</v>
      </c>
      <c r="BR131" s="134" t="n">
        <f aca="false">BO131+BQ131</f>
        <v>31.1756018557355</v>
      </c>
    </row>
    <row r="132" customFormat="false" ht="12" hidden="false" customHeight="false" outlineLevel="0" collapsed="false">
      <c r="A132" s="166" t="n">
        <f aca="false">CurveCreator!A135</f>
        <v>40817</v>
      </c>
      <c r="B132" s="134" t="n">
        <f aca="false">CurveCreator!BU135/2.97/100*2204</f>
        <v>231.900790273101</v>
      </c>
      <c r="C132" s="134" t="n">
        <f aca="false">B132/22.04+$C$4</f>
        <v>15.8718144407033</v>
      </c>
      <c r="D132" s="134" t="n">
        <f aca="false">B132/22.04+$D$4</f>
        <v>33.5218144407033</v>
      </c>
      <c r="E132" s="134" t="n">
        <f aca="false">B132/22.04+$E$4</f>
        <v>22.5218144407033</v>
      </c>
      <c r="F132" s="134" t="n">
        <f aca="false">(B132*$F$3+$F$4)/22.04</f>
        <v>23.2860442963343</v>
      </c>
      <c r="G132" s="134" t="n">
        <f aca="false">B132*$G$4/22.04</f>
        <v>21.0436288814066</v>
      </c>
      <c r="H132" s="134"/>
      <c r="I132" s="134" t="n">
        <f aca="false">F132</f>
        <v>23.2860442963343</v>
      </c>
      <c r="K132" s="134" t="n">
        <f aca="false">B132</f>
        <v>231.900790273101</v>
      </c>
      <c r="O132" s="134" t="n">
        <f aca="false">K132*$O$3+$O$4</f>
        <v>358.648705166479</v>
      </c>
      <c r="Q132" s="0" t="n">
        <v>1</v>
      </c>
      <c r="R132" s="134" t="n">
        <f aca="false">O132/22.04+Q132</f>
        <v>17.272627276156</v>
      </c>
      <c r="T132" s="134" t="n">
        <f aca="false">I132</f>
        <v>23.2860442963343</v>
      </c>
      <c r="X132" s="134" t="n">
        <f aca="false">T132*$X$3+$X$4</f>
        <v>15.2472782899483</v>
      </c>
      <c r="Z132" s="134" t="n">
        <f aca="false">X132</f>
        <v>15.2472782899483</v>
      </c>
      <c r="AB132" s="134" t="n">
        <f aca="false">I132</f>
        <v>23.2860442963343</v>
      </c>
      <c r="AC132" s="134" t="n">
        <f aca="false">(AB132+$AC$4)</f>
        <v>26.2860442963343</v>
      </c>
      <c r="AD132" s="134" t="n">
        <f aca="false">AB132+$AD$4</f>
        <v>42.2860442963343</v>
      </c>
      <c r="AE132" s="134" t="n">
        <f aca="false">(AB132+$AE$4)</f>
        <v>34.2860442963343</v>
      </c>
      <c r="AF132" s="134" t="n">
        <f aca="false">(AB132*22.04*$AF$3+$AF$4)/22.04</f>
        <v>33.8303599227746</v>
      </c>
      <c r="AG132" s="134" t="n">
        <f aca="false">AB132*$AG$4</f>
        <v>37.2576708741349</v>
      </c>
      <c r="AH132" s="134"/>
      <c r="AI132" s="134" t="n">
        <f aca="false">AF132+AH132</f>
        <v>33.8303599227746</v>
      </c>
      <c r="AK132" s="134" t="n">
        <f aca="false">I132</f>
        <v>23.2860442963343</v>
      </c>
      <c r="AO132" s="134" t="n">
        <f aca="false">(AK132*22.04*$AO$3+$AO$4)/22.04</f>
        <v>38.3682920312495</v>
      </c>
      <c r="AQ132" s="134" t="n">
        <v>0</v>
      </c>
      <c r="AR132" s="134" t="n">
        <f aca="false">AO132+AQ132</f>
        <v>38.3682920312495</v>
      </c>
      <c r="AT132" s="134" t="n">
        <f aca="false">I132</f>
        <v>23.2860442963343</v>
      </c>
      <c r="AX132" s="134" t="n">
        <f aca="false">(AT132*22.04*$AX$3+$AX$4)/22.04</f>
        <v>35.5515842017948</v>
      </c>
      <c r="BA132" s="134" t="n">
        <f aca="false">AX132+AZ132</f>
        <v>35.5515842017948</v>
      </c>
      <c r="BC132" s="134" t="n">
        <f aca="false">I132</f>
        <v>23.2860442963343</v>
      </c>
      <c r="BK132" s="134" t="n">
        <f aca="false">I132</f>
        <v>23.2860442963343</v>
      </c>
      <c r="BL132" s="134" t="n">
        <f aca="false">BK132+$BL$4</f>
        <v>21.7860442963343</v>
      </c>
      <c r="BM132" s="134" t="n">
        <f aca="false">BK132+$BM$4</f>
        <v>41.2860442963343</v>
      </c>
      <c r="BN132" s="134" t="n">
        <f aca="false">BK132+$BN$4</f>
        <v>31.9560442963343</v>
      </c>
      <c r="BO132" s="134" t="n">
        <f aca="false">BK132*$BO$3+$BO$4</f>
        <v>31.9230419862599</v>
      </c>
      <c r="BP132" s="134" t="n">
        <f aca="false">BK132*$BP$4</f>
        <v>33.9976246726481</v>
      </c>
      <c r="BR132" s="134" t="n">
        <f aca="false">BO132+BQ132</f>
        <v>31.9230419862599</v>
      </c>
    </row>
    <row r="133" customFormat="false" ht="12" hidden="false" customHeight="false" outlineLevel="0" collapsed="false">
      <c r="A133" s="166" t="n">
        <f aca="false">CurveCreator!A136</f>
        <v>40848</v>
      </c>
      <c r="B133" s="134" t="n">
        <f aca="false">CurveCreator!BU136/2.97/100*2204</f>
        <v>232.323097890594</v>
      </c>
      <c r="C133" s="134" t="n">
        <f aca="false">B133/22.04+$C$4</f>
        <v>15.8909754033845</v>
      </c>
      <c r="D133" s="134" t="n">
        <f aca="false">B133/22.04+$D$4</f>
        <v>33.5409754033845</v>
      </c>
      <c r="E133" s="134" t="n">
        <f aca="false">B133/22.04+$E$4</f>
        <v>22.5409754033845</v>
      </c>
      <c r="F133" s="134" t="n">
        <f aca="false">(B133*$F$3+$F$4)/22.04</f>
        <v>23.3106852943423</v>
      </c>
      <c r="G133" s="134" t="n">
        <f aca="false">B133*$G$4/22.04</f>
        <v>21.081950806769</v>
      </c>
      <c r="H133" s="134"/>
      <c r="I133" s="134" t="n">
        <f aca="false">F133</f>
        <v>23.3106852943423</v>
      </c>
      <c r="K133" s="134" t="n">
        <f aca="false">B133</f>
        <v>232.323097890594</v>
      </c>
      <c r="O133" s="134" t="n">
        <f aca="false">K133*$O$3+$O$4</f>
        <v>359.292724283156</v>
      </c>
      <c r="Q133" s="0" t="n">
        <v>1</v>
      </c>
      <c r="R133" s="134" t="n">
        <f aca="false">O133/22.04+Q133</f>
        <v>17.3018477442448</v>
      </c>
      <c r="T133" s="134" t="n">
        <f aca="false">I133</f>
        <v>23.3106852943423</v>
      </c>
      <c r="X133" s="134" t="n">
        <f aca="false">T133*$X$3+$X$4</f>
        <v>15.2619051863659</v>
      </c>
      <c r="Z133" s="134" t="n">
        <f aca="false">X133</f>
        <v>15.2619051863659</v>
      </c>
      <c r="AB133" s="134" t="n">
        <f aca="false">I133</f>
        <v>23.3106852943423</v>
      </c>
      <c r="AC133" s="134" t="n">
        <f aca="false">(AB133+$AC$4)</f>
        <v>26.3106852943423</v>
      </c>
      <c r="AD133" s="134" t="n">
        <f aca="false">AB133+$AD$4</f>
        <v>42.3106852943423</v>
      </c>
      <c r="AE133" s="134" t="n">
        <f aca="false">(AB133+$AE$4)</f>
        <v>34.3106852943423</v>
      </c>
      <c r="AF133" s="134" t="n">
        <f aca="false">(AB133*22.04*$AF$3+$AF$4)/22.04</f>
        <v>33.8474484548932</v>
      </c>
      <c r="AG133" s="134" t="n">
        <f aca="false">AB133*$AG$4</f>
        <v>37.2970964709476</v>
      </c>
      <c r="AH133" s="134"/>
      <c r="AI133" s="134" t="n">
        <f aca="false">AF133+AH133</f>
        <v>33.8474484548932</v>
      </c>
      <c r="AK133" s="134" t="n">
        <f aca="false">I133</f>
        <v>23.3106852943423</v>
      </c>
      <c r="AO133" s="134" t="n">
        <f aca="false">(AK133*22.04*$AO$3+$AO$4)/22.04</f>
        <v>38.3883916933246</v>
      </c>
      <c r="AQ133" s="134" t="n">
        <v>0</v>
      </c>
      <c r="AR133" s="134" t="n">
        <f aca="false">AO133+AQ133</f>
        <v>38.3883916933246</v>
      </c>
      <c r="AT133" s="134" t="n">
        <f aca="false">I133</f>
        <v>23.3106852943423</v>
      </c>
      <c r="AX133" s="134" t="n">
        <f aca="false">(AT133*22.04*$AX$3+$AX$4)/22.04</f>
        <v>35.5702300449874</v>
      </c>
      <c r="BA133" s="134" t="n">
        <f aca="false">AX133+AZ133</f>
        <v>35.5702300449874</v>
      </c>
      <c r="BC133" s="134" t="n">
        <f aca="false">I133</f>
        <v>23.3106852943423</v>
      </c>
      <c r="BK133" s="134" t="n">
        <f aca="false">I133</f>
        <v>23.3106852943423</v>
      </c>
      <c r="BL133" s="134" t="n">
        <f aca="false">BK133+$BL$4</f>
        <v>21.8106852943423</v>
      </c>
      <c r="BM133" s="134" t="n">
        <f aca="false">BK133+$BM$4</f>
        <v>41.3106852943423</v>
      </c>
      <c r="BN133" s="134" t="n">
        <f aca="false">BK133+$BN$4</f>
        <v>31.9806852943423</v>
      </c>
      <c r="BO133" s="134" t="n">
        <f aca="false">BK133*$BO$3+$BO$4</f>
        <v>31.9475104972819</v>
      </c>
      <c r="BP133" s="134" t="n">
        <f aca="false">BK133*$BP$4</f>
        <v>34.0336005297397</v>
      </c>
      <c r="BR133" s="134" t="n">
        <f aca="false">BO133+BQ133</f>
        <v>31.9475104972819</v>
      </c>
    </row>
    <row r="134" customFormat="false" ht="12" hidden="false" customHeight="false" outlineLevel="0" collapsed="false">
      <c r="A134" s="166" t="n">
        <f aca="false">CurveCreator!A137</f>
        <v>40878</v>
      </c>
      <c r="B134" s="134" t="n">
        <f aca="false">CurveCreator!BU137/2.97/100*2204</f>
        <v>232.740595458335</v>
      </c>
      <c r="C134" s="134" t="n">
        <f aca="false">B134/22.04+$C$4</f>
        <v>15.9099181242439</v>
      </c>
      <c r="D134" s="134" t="n">
        <f aca="false">B134/22.04+$D$4</f>
        <v>33.5599181242439</v>
      </c>
      <c r="E134" s="134" t="n">
        <f aca="false">B134/22.04+$E$4</f>
        <v>22.5599181242439</v>
      </c>
      <c r="F134" s="134" t="n">
        <f aca="false">(B134*$F$3+$F$4)/22.04</f>
        <v>23.3350456333675</v>
      </c>
      <c r="G134" s="134" t="n">
        <f aca="false">B134*$G$4/22.04</f>
        <v>21.1198362484877</v>
      </c>
      <c r="H134" s="134"/>
      <c r="I134" s="134" t="n">
        <f aca="false">F134</f>
        <v>23.3350456333675</v>
      </c>
      <c r="K134" s="134" t="n">
        <f aca="false">B134</f>
        <v>232.740595458335</v>
      </c>
      <c r="O134" s="134" t="n">
        <f aca="false">K134*$O$3+$O$4</f>
        <v>359.929408073961</v>
      </c>
      <c r="Q134" s="0" t="n">
        <v>1</v>
      </c>
      <c r="R134" s="134" t="n">
        <f aca="false">O134/22.04+Q134</f>
        <v>17.3307353935554</v>
      </c>
      <c r="T134" s="134" t="n">
        <f aca="false">I134</f>
        <v>23.3350456333675</v>
      </c>
      <c r="X134" s="134" t="n">
        <f aca="false">T134*$X$3+$X$4</f>
        <v>15.2763654836112</v>
      </c>
      <c r="Z134" s="134" t="n">
        <f aca="false">X134</f>
        <v>15.2763654836112</v>
      </c>
      <c r="AB134" s="134" t="n">
        <f aca="false">I134</f>
        <v>23.3350456333675</v>
      </c>
      <c r="AC134" s="134" t="n">
        <f aca="false">(AB134+$AC$4)</f>
        <v>26.3350456333675</v>
      </c>
      <c r="AD134" s="134" t="n">
        <f aca="false">AB134+$AD$4</f>
        <v>42.3350456333675</v>
      </c>
      <c r="AE134" s="134" t="n">
        <f aca="false">(AB134+$AE$4)</f>
        <v>34.3350456333675</v>
      </c>
      <c r="AF134" s="134" t="n">
        <f aca="false">(AB134*22.04*$AF$3+$AF$4)/22.04</f>
        <v>33.8643423500071</v>
      </c>
      <c r="AG134" s="134" t="n">
        <f aca="false">AB134*$AG$4</f>
        <v>37.3360730133879</v>
      </c>
      <c r="AH134" s="134"/>
      <c r="AI134" s="134" t="n">
        <f aca="false">AF134+AH134</f>
        <v>33.8643423500071</v>
      </c>
      <c r="AK134" s="134" t="n">
        <f aca="false">I134</f>
        <v>23.3350456333675</v>
      </c>
      <c r="AO134" s="134" t="n">
        <f aca="false">(AK134*22.04*$AO$3+$AO$4)/22.04</f>
        <v>38.4082624218674</v>
      </c>
      <c r="AQ134" s="134" t="n">
        <v>0</v>
      </c>
      <c r="AR134" s="134" t="n">
        <f aca="false">AO134+AQ134</f>
        <v>38.4082624218674</v>
      </c>
      <c r="AT134" s="134" t="n">
        <f aca="false">I134</f>
        <v>23.3350456333675</v>
      </c>
      <c r="AX134" s="134" t="n">
        <f aca="false">(AT134*22.04*$AX$3+$AX$4)/22.04</f>
        <v>35.5886635135278</v>
      </c>
      <c r="BA134" s="134" t="n">
        <f aca="false">AX134+AZ134</f>
        <v>35.5886635135278</v>
      </c>
      <c r="BC134" s="134" t="n">
        <f aca="false">I134</f>
        <v>23.3350456333675</v>
      </c>
      <c r="BK134" s="134" t="n">
        <f aca="false">I134</f>
        <v>23.3350456333675</v>
      </c>
      <c r="BL134" s="134" t="n">
        <f aca="false">BK134+$BL$4</f>
        <v>21.8350456333675</v>
      </c>
      <c r="BM134" s="134" t="n">
        <f aca="false">BK134+$BM$4</f>
        <v>41.3350456333675</v>
      </c>
      <c r="BN134" s="134" t="n">
        <f aca="false">BK134+$BN$4</f>
        <v>32.0050456333675</v>
      </c>
      <c r="BO134" s="134" t="n">
        <f aca="false">BK134*$BO$3+$BO$4</f>
        <v>31.9717003139339</v>
      </c>
      <c r="BP134" s="134" t="n">
        <f aca="false">BK134*$BP$4</f>
        <v>34.0691666247165</v>
      </c>
      <c r="BR134" s="134" t="n">
        <f aca="false">BO134+BQ134</f>
        <v>31.9717003139339</v>
      </c>
    </row>
    <row r="135" customFormat="false" ht="12" hidden="false" customHeight="false" outlineLevel="0" collapsed="false">
      <c r="A135" s="166" t="n">
        <f aca="false">CurveCreator!A138</f>
        <v>40909</v>
      </c>
      <c r="B135" s="134" t="n">
        <f aca="false">CurveCreator!BU138/2.97/100*2204</f>
        <v>220.479287917778</v>
      </c>
      <c r="C135" s="134" t="n">
        <f aca="false">B135/22.04+$C$4</f>
        <v>15.3535974554346</v>
      </c>
      <c r="D135" s="134" t="n">
        <f aca="false">B135/22.04+$D$4</f>
        <v>33.0035974554346</v>
      </c>
      <c r="E135" s="134" t="n">
        <f aca="false">B135/22.04+$E$4</f>
        <v>22.0035974554346</v>
      </c>
      <c r="F135" s="134" t="n">
        <f aca="false">(B135*$F$3+$F$4)/22.04</f>
        <v>22.6196172532787</v>
      </c>
      <c r="G135" s="134" t="n">
        <f aca="false">B135*$G$4/22.04</f>
        <v>20.0071949108692</v>
      </c>
      <c r="H135" s="134"/>
      <c r="I135" s="134" t="n">
        <f aca="false">F135</f>
        <v>22.6196172532787</v>
      </c>
      <c r="K135" s="134" t="n">
        <f aca="false">B135</f>
        <v>220.479287917778</v>
      </c>
      <c r="O135" s="134" t="n">
        <f aca="false">K135*$O$3+$O$4</f>
        <v>341.230914074612</v>
      </c>
      <c r="Q135" s="0" t="n">
        <v>1</v>
      </c>
      <c r="R135" s="134" t="n">
        <f aca="false">O135/22.04+Q135</f>
        <v>16.4823463736212</v>
      </c>
      <c r="T135" s="134" t="n">
        <f aca="false">I135</f>
        <v>22.6196172532787</v>
      </c>
      <c r="X135" s="134" t="n">
        <f aca="false">T135*$X$3+$X$4</f>
        <v>14.8516871971905</v>
      </c>
      <c r="Z135" s="134" t="n">
        <f aca="false">X135</f>
        <v>14.8516871971905</v>
      </c>
      <c r="AB135" s="134" t="n">
        <f aca="false">I135</f>
        <v>22.6196172532787</v>
      </c>
      <c r="AC135" s="134" t="n">
        <f aca="false">(AB135+$AC$4)</f>
        <v>25.6196172532787</v>
      </c>
      <c r="AD135" s="134" t="n">
        <f aca="false">AB135+$AD$4</f>
        <v>41.6196172532787</v>
      </c>
      <c r="AE135" s="134" t="n">
        <f aca="false">(AB135+$AE$4)</f>
        <v>33.6196172532787</v>
      </c>
      <c r="AF135" s="134" t="n">
        <f aca="false">(AB135*22.04*$AF$3+$AF$4)/22.04</f>
        <v>33.3681927684156</v>
      </c>
      <c r="AG135" s="134" t="n">
        <f aca="false">AB135*$AG$4</f>
        <v>36.1913876052459</v>
      </c>
      <c r="AH135" s="134"/>
      <c r="AI135" s="134" t="n">
        <f aca="false">AF135+AH135</f>
        <v>33.3681927684156</v>
      </c>
      <c r="AK135" s="134" t="n">
        <f aca="false">I135</f>
        <v>22.6196172532787</v>
      </c>
      <c r="AO135" s="134" t="n">
        <f aca="false">(AK135*22.04*$AO$3+$AO$4)/22.04</f>
        <v>37.824687492229</v>
      </c>
      <c r="AQ135" s="134" t="n">
        <v>0</v>
      </c>
      <c r="AR135" s="134" t="n">
        <f aca="false">AO135+AQ135</f>
        <v>37.824687492229</v>
      </c>
      <c r="AT135" s="134" t="n">
        <f aca="false">I135</f>
        <v>22.6196172532787</v>
      </c>
      <c r="AX135" s="134" t="n">
        <f aca="false">(AT135*22.04*$AX$3+$AX$4)/22.04</f>
        <v>35.0472988583146</v>
      </c>
      <c r="BA135" s="134" t="n">
        <f aca="false">AX135+AZ135</f>
        <v>35.0472988583146</v>
      </c>
      <c r="BC135" s="134" t="n">
        <f aca="false">I135</f>
        <v>22.6196172532787</v>
      </c>
      <c r="BK135" s="134" t="n">
        <f aca="false">I135</f>
        <v>22.6196172532787</v>
      </c>
      <c r="BL135" s="134" t="n">
        <f aca="false">BK135+$BL$4</f>
        <v>21.1196172532787</v>
      </c>
      <c r="BM135" s="134" t="n">
        <f aca="false">BK135+$BM$4</f>
        <v>40.6196172532787</v>
      </c>
      <c r="BN135" s="134" t="n">
        <f aca="false">BK135+$BN$4</f>
        <v>31.2896172532787</v>
      </c>
      <c r="BO135" s="134" t="n">
        <f aca="false">BK135*$BO$3+$BO$4</f>
        <v>31.2612799325058</v>
      </c>
      <c r="BP135" s="134" t="n">
        <f aca="false">BK135*$BP$4</f>
        <v>33.0246411897869</v>
      </c>
      <c r="BR135" s="134" t="n">
        <f aca="false">BO135+BQ135</f>
        <v>31.2612799325058</v>
      </c>
    </row>
    <row r="136" customFormat="false" ht="12" hidden="false" customHeight="false" outlineLevel="0" collapsed="false">
      <c r="A136" s="166" t="n">
        <f aca="false">CurveCreator!A139</f>
        <v>40940</v>
      </c>
      <c r="B136" s="134" t="n">
        <f aca="false">CurveCreator!BU139/2.97/100*2204</f>
        <v>220.899190510394</v>
      </c>
      <c r="C136" s="134" t="n">
        <f aca="false">B136/22.04+$C$4</f>
        <v>15.3726492972048</v>
      </c>
      <c r="D136" s="134" t="n">
        <f aca="false">B136/22.04+$D$4</f>
        <v>33.0226492972048</v>
      </c>
      <c r="E136" s="134" t="n">
        <f aca="false">B136/22.04+$E$4</f>
        <v>22.0226492972048</v>
      </c>
      <c r="F136" s="134" t="n">
        <f aca="false">(B136*$F$3+$F$4)/22.04</f>
        <v>22.6441179217952</v>
      </c>
      <c r="G136" s="134" t="n">
        <f aca="false">B136*$G$4/22.04</f>
        <v>20.0452985944096</v>
      </c>
      <c r="H136" s="134"/>
      <c r="I136" s="134" t="n">
        <f aca="false">F136</f>
        <v>22.6441179217952</v>
      </c>
      <c r="K136" s="134" t="n">
        <f aca="false">B136</f>
        <v>220.899190510394</v>
      </c>
      <c r="O136" s="134" t="n">
        <f aca="false">K136*$O$3+$O$4</f>
        <v>341.871265528351</v>
      </c>
      <c r="Q136" s="0" t="n">
        <v>1</v>
      </c>
      <c r="R136" s="134" t="n">
        <f aca="false">O136/22.04+Q136</f>
        <v>16.5114004323208</v>
      </c>
      <c r="T136" s="134" t="n">
        <f aca="false">I136</f>
        <v>22.6441179217952</v>
      </c>
      <c r="X136" s="134" t="n">
        <f aca="false">T136*$X$3+$X$4</f>
        <v>14.8662307940219</v>
      </c>
      <c r="Z136" s="134" t="n">
        <f aca="false">X136</f>
        <v>14.8662307940219</v>
      </c>
      <c r="AB136" s="134" t="n">
        <f aca="false">I136</f>
        <v>22.6441179217952</v>
      </c>
      <c r="AC136" s="134" t="n">
        <f aca="false">(AB136+$AC$4)</f>
        <v>25.6441179217952</v>
      </c>
      <c r="AD136" s="134" t="n">
        <f aca="false">AB136+$AD$4</f>
        <v>41.6441179217952</v>
      </c>
      <c r="AE136" s="134" t="n">
        <f aca="false">(AB136+$AE$4)</f>
        <v>33.6441179217952</v>
      </c>
      <c r="AF136" s="134" t="n">
        <f aca="false">(AB136*22.04*$AF$3+$AF$4)/22.04</f>
        <v>33.3851839820318</v>
      </c>
      <c r="AG136" s="134" t="n">
        <f aca="false">AB136*$AG$4</f>
        <v>36.2305886748724</v>
      </c>
      <c r="AH136" s="134"/>
      <c r="AI136" s="134" t="n">
        <f aca="false">AF136+AH136</f>
        <v>33.3851839820318</v>
      </c>
      <c r="AK136" s="134" t="n">
        <f aca="false">I136</f>
        <v>22.6441179217952</v>
      </c>
      <c r="AO136" s="134" t="n">
        <f aca="false">(AK136*22.04*$AO$3+$AO$4)/22.04</f>
        <v>37.844672687538</v>
      </c>
      <c r="AQ136" s="134" t="n">
        <v>0</v>
      </c>
      <c r="AR136" s="134" t="n">
        <f aca="false">AO136+AQ136</f>
        <v>37.844672687538</v>
      </c>
      <c r="AT136" s="134" t="n">
        <f aca="false">I136</f>
        <v>22.6441179217952</v>
      </c>
      <c r="AX136" s="134" t="n">
        <f aca="false">(AT136*22.04*$AX$3+$AX$4)/22.04</f>
        <v>35.0658385141811</v>
      </c>
      <c r="BA136" s="134" t="n">
        <f aca="false">AX136+AZ136</f>
        <v>35.0658385141811</v>
      </c>
      <c r="BC136" s="134" t="n">
        <f aca="false">I136</f>
        <v>22.6441179217952</v>
      </c>
      <c r="BK136" s="134" t="n">
        <f aca="false">I136</f>
        <v>22.6441179217952</v>
      </c>
      <c r="BL136" s="134" t="n">
        <f aca="false">BK136+$BL$4</f>
        <v>21.1441179217952</v>
      </c>
      <c r="BM136" s="134" t="n">
        <f aca="false">BK136+$BM$4</f>
        <v>40.6441179217952</v>
      </c>
      <c r="BN136" s="134" t="n">
        <f aca="false">BK136+$BN$4</f>
        <v>31.3141179217952</v>
      </c>
      <c r="BO136" s="134" t="n">
        <f aca="false">BK136*$BO$3+$BO$4</f>
        <v>31.2856090963427</v>
      </c>
      <c r="BP136" s="134" t="n">
        <f aca="false">BK136*$BP$4</f>
        <v>33.0604121658211</v>
      </c>
      <c r="BR136" s="134" t="n">
        <f aca="false">BO136+BQ136</f>
        <v>31.2856090963427</v>
      </c>
    </row>
    <row r="137" customFormat="false" ht="12" hidden="false" customHeight="false" outlineLevel="0" collapsed="false">
      <c r="A137" s="166" t="n">
        <f aca="false">CurveCreator!A140</f>
        <v>40969</v>
      </c>
      <c r="B137" s="134" t="n">
        <f aca="false">CurveCreator!BU140/2.97/100*2204</f>
        <v>221.321498127888</v>
      </c>
      <c r="C137" s="134" t="n">
        <f aca="false">B137/22.04+$C$4</f>
        <v>15.391810259886</v>
      </c>
      <c r="D137" s="134" t="n">
        <f aca="false">B137/22.04+$D$4</f>
        <v>33.041810259886</v>
      </c>
      <c r="E137" s="134" t="n">
        <f aca="false">B137/22.04+$E$4</f>
        <v>22.041810259886</v>
      </c>
      <c r="F137" s="134" t="n">
        <f aca="false">(B137*$F$3+$F$4)/22.04</f>
        <v>22.6687589198032</v>
      </c>
      <c r="G137" s="134" t="n">
        <f aca="false">B137*$G$4/22.04</f>
        <v>20.083620519772</v>
      </c>
      <c r="H137" s="134"/>
      <c r="I137" s="134" t="n">
        <f aca="false">F137</f>
        <v>22.6687589198032</v>
      </c>
      <c r="K137" s="134" t="n">
        <f aca="false">B137</f>
        <v>221.321498127888</v>
      </c>
      <c r="O137" s="134" t="n">
        <f aca="false">K137*$O$3+$O$4</f>
        <v>342.515284645028</v>
      </c>
      <c r="Q137" s="0" t="n">
        <v>1</v>
      </c>
      <c r="R137" s="134" t="n">
        <f aca="false">O137/22.04+Q137</f>
        <v>16.5406209004096</v>
      </c>
      <c r="T137" s="134" t="n">
        <f aca="false">I137</f>
        <v>22.6687589198032</v>
      </c>
      <c r="X137" s="134" t="n">
        <f aca="false">T137*$X$3+$X$4</f>
        <v>14.8808576904395</v>
      </c>
      <c r="Z137" s="134" t="n">
        <f aca="false">X137</f>
        <v>14.8808576904395</v>
      </c>
      <c r="AB137" s="134" t="n">
        <f aca="false">I137</f>
        <v>22.6687589198032</v>
      </c>
      <c r="AC137" s="134" t="n">
        <f aca="false">(AB137+$AC$4)</f>
        <v>25.6687589198032</v>
      </c>
      <c r="AD137" s="134" t="n">
        <f aca="false">AB137+$AD$4</f>
        <v>41.6687589198032</v>
      </c>
      <c r="AE137" s="134" t="n">
        <f aca="false">(AB137+$AE$4)</f>
        <v>33.6687589198032</v>
      </c>
      <c r="AF137" s="134" t="n">
        <f aca="false">(AB137*22.04*$AF$3+$AF$4)/22.04</f>
        <v>33.4022725141503</v>
      </c>
      <c r="AG137" s="134" t="n">
        <f aca="false">AB137*$AG$4</f>
        <v>36.2700142716852</v>
      </c>
      <c r="AH137" s="134"/>
      <c r="AI137" s="134" t="n">
        <f aca="false">AF137+AH137</f>
        <v>33.4022725141503</v>
      </c>
      <c r="AK137" s="134" t="n">
        <f aca="false">I137</f>
        <v>22.6687589198032</v>
      </c>
      <c r="AO137" s="134" t="n">
        <f aca="false">(AK137*22.04*$AO$3+$AO$4)/22.04</f>
        <v>37.8647723496131</v>
      </c>
      <c r="AQ137" s="134" t="n">
        <v>0</v>
      </c>
      <c r="AR137" s="134" t="n">
        <f aca="false">AO137+AQ137</f>
        <v>37.8647723496131</v>
      </c>
      <c r="AT137" s="134" t="n">
        <f aca="false">I137</f>
        <v>22.6687589198032</v>
      </c>
      <c r="AX137" s="134" t="n">
        <f aca="false">(AT137*22.04*$AX$3+$AX$4)/22.04</f>
        <v>35.0844843573737</v>
      </c>
      <c r="BA137" s="134" t="n">
        <f aca="false">AX137+AZ137</f>
        <v>35.0844843573737</v>
      </c>
      <c r="BC137" s="134" t="n">
        <f aca="false">I137</f>
        <v>22.6687589198032</v>
      </c>
      <c r="BK137" s="134" t="n">
        <f aca="false">I137</f>
        <v>22.6687589198032</v>
      </c>
      <c r="BL137" s="134" t="n">
        <f aca="false">BK137+$BL$4</f>
        <v>21.1687589198032</v>
      </c>
      <c r="BM137" s="134" t="n">
        <f aca="false">BK137+$BM$4</f>
        <v>40.6687589198032</v>
      </c>
      <c r="BN137" s="134" t="n">
        <f aca="false">BK137+$BN$4</f>
        <v>31.3387589198032</v>
      </c>
      <c r="BO137" s="134" t="n">
        <f aca="false">BK137*$BO$3+$BO$4</f>
        <v>31.3100776073646</v>
      </c>
      <c r="BP137" s="134" t="n">
        <f aca="false">BK137*$BP$4</f>
        <v>33.0963880229127</v>
      </c>
      <c r="BR137" s="134" t="n">
        <f aca="false">BO137+BQ137</f>
        <v>31.3100776073646</v>
      </c>
    </row>
    <row r="138" customFormat="false" ht="12" hidden="false" customHeight="false" outlineLevel="0" collapsed="false">
      <c r="A138" s="166" t="n">
        <f aca="false">CurveCreator!A141</f>
        <v>41000</v>
      </c>
      <c r="B138" s="134" t="n">
        <f aca="false">CurveCreator!BU141/2.97/100*2204</f>
        <v>217.590231036671</v>
      </c>
      <c r="C138" s="134" t="n">
        <f aca="false">B138/22.04+$C$4</f>
        <v>15.2225150198127</v>
      </c>
      <c r="D138" s="134" t="n">
        <f aca="false">B138/22.04+$D$4</f>
        <v>32.8725150198127</v>
      </c>
      <c r="E138" s="134" t="n">
        <f aca="false">B138/22.04+$E$4</f>
        <v>21.8725150198127</v>
      </c>
      <c r="F138" s="134" t="n">
        <f aca="false">(B138*$F$3+$F$4)/22.04</f>
        <v>22.4510452410689</v>
      </c>
      <c r="G138" s="134" t="n">
        <f aca="false">B138*$G$4/22.04</f>
        <v>19.7450300396253</v>
      </c>
      <c r="H138" s="134"/>
      <c r="I138" s="134" t="n">
        <f aca="false">F138</f>
        <v>22.4510452410689</v>
      </c>
      <c r="K138" s="134" t="n">
        <f aca="false">B138</f>
        <v>217.590231036671</v>
      </c>
      <c r="O138" s="134" t="n">
        <f aca="false">K138*$O$3+$O$4</f>
        <v>336.825102330923</v>
      </c>
      <c r="Q138" s="0" t="n">
        <v>1</v>
      </c>
      <c r="R138" s="134" t="n">
        <f aca="false">O138/22.04+Q138</f>
        <v>16.2824456592978</v>
      </c>
      <c r="T138" s="134" t="n">
        <f aca="false">I138</f>
        <v>22.4510452410689</v>
      </c>
      <c r="X138" s="134" t="n">
        <f aca="false">T138*$X$3+$X$4</f>
        <v>14.7516228507428</v>
      </c>
      <c r="Z138" s="134" t="n">
        <f aca="false">X138</f>
        <v>14.7516228507428</v>
      </c>
      <c r="AB138" s="134" t="n">
        <f aca="false">I138</f>
        <v>22.4510452410689</v>
      </c>
      <c r="AC138" s="134" t="n">
        <f aca="false">(AB138+$AC$4)</f>
        <v>25.4510452410689</v>
      </c>
      <c r="AD138" s="134" t="n">
        <f aca="false">AB138+$AD$4</f>
        <v>41.4510452410689</v>
      </c>
      <c r="AE138" s="134" t="n">
        <f aca="false">(AB138+$AE$4)</f>
        <v>33.4510452410689</v>
      </c>
      <c r="AF138" s="134" t="n">
        <f aca="false">(AB138*22.04*$AF$3+$AF$4)/22.04</f>
        <v>33.2512880779481</v>
      </c>
      <c r="AG138" s="134" t="n">
        <f aca="false">AB138*$AG$4</f>
        <v>35.9216723857103</v>
      </c>
      <c r="AH138" s="134"/>
      <c r="AI138" s="134" t="n">
        <f aca="false">AF138+AH138</f>
        <v>33.2512880779481</v>
      </c>
      <c r="AK138" s="134" t="n">
        <f aca="false">I138</f>
        <v>22.4510452410689</v>
      </c>
      <c r="AO138" s="134" t="n">
        <f aca="false">(AK138*22.04*$AO$3+$AO$4)/22.04</f>
        <v>37.6871833018695</v>
      </c>
      <c r="AQ138" s="134" t="n">
        <v>0</v>
      </c>
      <c r="AR138" s="134" t="n">
        <f aca="false">AO138+AQ138</f>
        <v>37.6871833018695</v>
      </c>
      <c r="AT138" s="134" t="n">
        <f aca="false">I138</f>
        <v>22.4510452410689</v>
      </c>
      <c r="AX138" s="134" t="n">
        <f aca="false">(AT138*22.04*$AX$3+$AX$4)/22.04</f>
        <v>34.9197404166755</v>
      </c>
      <c r="BA138" s="134" t="n">
        <f aca="false">AX138+AZ138</f>
        <v>34.9197404166755</v>
      </c>
      <c r="BC138" s="134" t="n">
        <f aca="false">I138</f>
        <v>22.4510452410689</v>
      </c>
      <c r="BK138" s="134" t="n">
        <f aca="false">I138</f>
        <v>22.4510452410689</v>
      </c>
      <c r="BL138" s="134" t="n">
        <f aca="false">BK138+$BL$4</f>
        <v>20.9510452410689</v>
      </c>
      <c r="BM138" s="134" t="n">
        <f aca="false">BK138+$BM$4</f>
        <v>40.4510452410689</v>
      </c>
      <c r="BN138" s="134" t="n">
        <f aca="false">BK138+$BN$4</f>
        <v>31.1210452410689</v>
      </c>
      <c r="BO138" s="134" t="n">
        <f aca="false">BK138*$BO$3+$BO$4</f>
        <v>31.0938879243814</v>
      </c>
      <c r="BP138" s="134" t="n">
        <f aca="false">BK138*$BP$4</f>
        <v>32.7785260519606</v>
      </c>
      <c r="BR138" s="134" t="n">
        <f aca="false">BO138+BQ138</f>
        <v>31.0938879243814</v>
      </c>
    </row>
    <row r="139" customFormat="false" ht="12" hidden="false" customHeight="false" outlineLevel="0" collapsed="false">
      <c r="A139" s="166" t="n">
        <f aca="false">CurveCreator!A142</f>
        <v>41030</v>
      </c>
      <c r="B139" s="134" t="n">
        <f aca="false">CurveCreator!BU142/2.97/100*2204</f>
        <v>218.02448908833</v>
      </c>
      <c r="C139" s="134" t="n">
        <f aca="false">B139/22.04+$C$4</f>
        <v>15.2422181982001</v>
      </c>
      <c r="D139" s="134" t="n">
        <f aca="false">B139/22.04+$D$4</f>
        <v>32.8922181982001</v>
      </c>
      <c r="E139" s="134" t="n">
        <f aca="false">B139/22.04+$E$4</f>
        <v>21.8922181982001</v>
      </c>
      <c r="F139" s="134" t="n">
        <f aca="false">(B139*$F$3+$F$4)/22.04</f>
        <v>22.4763835284752</v>
      </c>
      <c r="G139" s="134" t="n">
        <f aca="false">B139*$G$4/22.04</f>
        <v>19.7844363964002</v>
      </c>
      <c r="H139" s="134"/>
      <c r="I139" s="134" t="n">
        <f aca="false">F139</f>
        <v>22.4763835284752</v>
      </c>
      <c r="K139" s="134" t="n">
        <f aca="false">B139</f>
        <v>218.02448908833</v>
      </c>
      <c r="O139" s="134" t="n">
        <f aca="false">K139*$O$3+$O$4</f>
        <v>337.487345859703</v>
      </c>
      <c r="Q139" s="0" t="n">
        <v>1</v>
      </c>
      <c r="R139" s="134" t="n">
        <f aca="false">O139/22.04+Q139</f>
        <v>16.3124930063386</v>
      </c>
      <c r="T139" s="134" t="n">
        <f aca="false">I139</f>
        <v>22.4763835284752</v>
      </c>
      <c r="X139" s="134" t="n">
        <f aca="false">T139*$X$3+$X$4</f>
        <v>14.7666636581471</v>
      </c>
      <c r="Z139" s="134" t="n">
        <f aca="false">X139</f>
        <v>14.7666636581471</v>
      </c>
      <c r="AB139" s="134" t="n">
        <f aca="false">I139</f>
        <v>22.4763835284752</v>
      </c>
      <c r="AC139" s="134" t="n">
        <f aca="false">(AB139+$AC$4)</f>
        <v>25.4763835284752</v>
      </c>
      <c r="AD139" s="134" t="n">
        <f aca="false">AB139+$AD$4</f>
        <v>41.4763835284752</v>
      </c>
      <c r="AE139" s="134" t="n">
        <f aca="false">(AB139+$AE$4)</f>
        <v>33.4763835284752</v>
      </c>
      <c r="AF139" s="134" t="n">
        <f aca="false">(AB139*22.04*$AF$3+$AF$4)/22.04</f>
        <v>33.2688601802643</v>
      </c>
      <c r="AG139" s="134" t="n">
        <f aca="false">AB139*$AG$4</f>
        <v>35.9622136455603</v>
      </c>
      <c r="AH139" s="134"/>
      <c r="AI139" s="134" t="n">
        <f aca="false">AF139+AH139</f>
        <v>33.2688601802643</v>
      </c>
      <c r="AK139" s="134" t="n">
        <f aca="false">I139</f>
        <v>22.4763835284752</v>
      </c>
      <c r="AO139" s="134" t="n">
        <f aca="false">(AK139*22.04*$AO$3+$AO$4)/22.04</f>
        <v>37.7078517429068</v>
      </c>
      <c r="AQ139" s="134" t="n">
        <v>0</v>
      </c>
      <c r="AR139" s="134" t="n">
        <f aca="false">AO139+AQ139</f>
        <v>37.7078517429068</v>
      </c>
      <c r="AT139" s="134" t="n">
        <f aca="false">I139</f>
        <v>22.4763835284752</v>
      </c>
      <c r="AX139" s="134" t="n">
        <f aca="false">(AT139*22.04*$AX$3+$AX$4)/22.04</f>
        <v>34.9389138987558</v>
      </c>
      <c r="BA139" s="134" t="n">
        <f aca="false">AX139+AZ139</f>
        <v>34.9389138987558</v>
      </c>
      <c r="BC139" s="134" t="n">
        <f aca="false">I139</f>
        <v>22.4763835284752</v>
      </c>
      <c r="BK139" s="134" t="n">
        <f aca="false">I139</f>
        <v>22.4763835284752</v>
      </c>
      <c r="BL139" s="134" t="n">
        <f aca="false">BK139+$BL$4</f>
        <v>20.9763835284752</v>
      </c>
      <c r="BM139" s="134" t="n">
        <f aca="false">BK139+$BM$4</f>
        <v>40.4763835284752</v>
      </c>
      <c r="BN139" s="134" t="n">
        <f aca="false">BK139+$BN$4</f>
        <v>31.1463835284752</v>
      </c>
      <c r="BO139" s="134" t="n">
        <f aca="false">BK139*$BO$3+$BO$4</f>
        <v>31.1190488437758</v>
      </c>
      <c r="BP139" s="134" t="n">
        <f aca="false">BK139*$BP$4</f>
        <v>32.8155199515737</v>
      </c>
      <c r="BR139" s="134" t="n">
        <f aca="false">BO139+BQ139</f>
        <v>31.1190488437758</v>
      </c>
    </row>
    <row r="140" customFormat="false" ht="12" hidden="false" customHeight="false" outlineLevel="0" collapsed="false">
      <c r="A140" s="166" t="n">
        <f aca="false">CurveCreator!A143</f>
        <v>41061</v>
      </c>
      <c r="B140" s="134" t="n">
        <f aca="false">CurveCreator!BU143/2.97/100*2204</f>
        <v>218.432784821762</v>
      </c>
      <c r="C140" s="134" t="n">
        <f aca="false">B140/22.04+$C$4</f>
        <v>15.2607434129656</v>
      </c>
      <c r="D140" s="134" t="n">
        <f aca="false">B140/22.04+$D$4</f>
        <v>32.9107434129656</v>
      </c>
      <c r="E140" s="134" t="n">
        <f aca="false">B140/22.04+$E$4</f>
        <v>21.9107434129656</v>
      </c>
      <c r="F140" s="134" t="n">
        <f aca="false">(B140*$F$3+$F$4)/22.04</f>
        <v>22.5002069546636</v>
      </c>
      <c r="G140" s="134" t="n">
        <f aca="false">B140*$G$4/22.04</f>
        <v>19.8214868259312</v>
      </c>
      <c r="H140" s="134"/>
      <c r="I140" s="134" t="n">
        <f aca="false">F140</f>
        <v>22.5002069546636</v>
      </c>
      <c r="K140" s="134" t="n">
        <f aca="false">B140</f>
        <v>218.432784821762</v>
      </c>
      <c r="O140" s="134" t="n">
        <f aca="false">K140*$O$3+$O$4</f>
        <v>338.109996853187</v>
      </c>
      <c r="Q140" s="0" t="n">
        <v>1</v>
      </c>
      <c r="R140" s="134" t="n">
        <f aca="false">O140/22.04+Q140</f>
        <v>16.340743958856</v>
      </c>
      <c r="T140" s="134" t="n">
        <f aca="false">I140</f>
        <v>22.5002069546636</v>
      </c>
      <c r="X140" s="134" t="n">
        <f aca="false">T140*$X$3+$X$4</f>
        <v>14.7808052439326</v>
      </c>
      <c r="Z140" s="134" t="n">
        <f aca="false">X140</f>
        <v>14.7808052439326</v>
      </c>
      <c r="AB140" s="134" t="n">
        <f aca="false">I140</f>
        <v>22.5002069546636</v>
      </c>
      <c r="AC140" s="134" t="n">
        <f aca="false">(AB140+$AC$4)</f>
        <v>25.5002069546636</v>
      </c>
      <c r="AD140" s="134" t="n">
        <f aca="false">AB140+$AD$4</f>
        <v>41.5002069546636</v>
      </c>
      <c r="AE140" s="134" t="n">
        <f aca="false">(AB140+$AE$4)</f>
        <v>33.5002069546636</v>
      </c>
      <c r="AF140" s="134" t="n">
        <f aca="false">(AB140*22.04*$AF$3+$AF$4)/22.04</f>
        <v>33.285381726326</v>
      </c>
      <c r="AG140" s="134" t="n">
        <f aca="false">AB140*$AG$4</f>
        <v>36.0003311274618</v>
      </c>
      <c r="AH140" s="134"/>
      <c r="AI140" s="134" t="n">
        <f aca="false">AF140+AH140</f>
        <v>33.285381726326</v>
      </c>
      <c r="AK140" s="134" t="n">
        <f aca="false">I140</f>
        <v>22.5002069546636</v>
      </c>
      <c r="AO140" s="134" t="n">
        <f aca="false">(AK140*22.04*$AO$3+$AO$4)/22.04</f>
        <v>37.7272845116487</v>
      </c>
      <c r="AQ140" s="134" t="n">
        <v>0</v>
      </c>
      <c r="AR140" s="134" t="n">
        <f aca="false">AO140+AQ140</f>
        <v>37.7272845116487</v>
      </c>
      <c r="AT140" s="134" t="n">
        <f aca="false">I140</f>
        <v>22.5002069546636</v>
      </c>
      <c r="AX140" s="134" t="n">
        <f aca="false">(AT140*22.04*$AX$3+$AX$4)/22.04</f>
        <v>34.9569410853526</v>
      </c>
      <c r="BA140" s="134" t="n">
        <f aca="false">AX140+AZ140</f>
        <v>34.9569410853526</v>
      </c>
      <c r="BC140" s="134" t="n">
        <f aca="false">I140</f>
        <v>22.5002069546636</v>
      </c>
      <c r="BK140" s="134" t="n">
        <f aca="false">I140</f>
        <v>22.5002069546636</v>
      </c>
      <c r="BL140" s="134" t="n">
        <f aca="false">BK140+$BL$4</f>
        <v>21.0002069546636</v>
      </c>
      <c r="BM140" s="134" t="n">
        <f aca="false">BK140+$BM$4</f>
        <v>40.5002069546636</v>
      </c>
      <c r="BN140" s="134" t="n">
        <f aca="false">BK140+$BN$4</f>
        <v>31.1702069546636</v>
      </c>
      <c r="BO140" s="134" t="n">
        <f aca="false">BK140*$BO$3+$BO$4</f>
        <v>31.142705505981</v>
      </c>
      <c r="BP140" s="134" t="n">
        <f aca="false">BK140*$BP$4</f>
        <v>32.8503021538089</v>
      </c>
      <c r="BR140" s="134" t="n">
        <f aca="false">BO140+BQ140</f>
        <v>31.142705505981</v>
      </c>
    </row>
    <row r="141" customFormat="false" ht="12" hidden="false" customHeight="false" outlineLevel="0" collapsed="false">
      <c r="A141" s="166" t="n">
        <f aca="false">CurveCreator!A144</f>
        <v>41091</v>
      </c>
      <c r="B141" s="134" t="n">
        <f aca="false">CurveCreator!BU144/2.97/100*2204</f>
        <v>223.170716059537</v>
      </c>
      <c r="C141" s="134" t="n">
        <f aca="false">B141/22.04+$C$4</f>
        <v>15.4757130698519</v>
      </c>
      <c r="D141" s="134" t="n">
        <f aca="false">B141/22.04+$D$4</f>
        <v>33.1257130698519</v>
      </c>
      <c r="E141" s="134" t="n">
        <f aca="false">B141/22.04+$E$4</f>
        <v>22.1257130698519</v>
      </c>
      <c r="F141" s="134" t="n">
        <f aca="false">(B141*$F$3+$F$4)/22.04</f>
        <v>22.7766579334194</v>
      </c>
      <c r="G141" s="134" t="n">
        <f aca="false">B141*$G$4/22.04</f>
        <v>20.2514261397039</v>
      </c>
      <c r="H141" s="134"/>
      <c r="I141" s="134" t="n">
        <f aca="false">F141</f>
        <v>22.7766579334194</v>
      </c>
      <c r="K141" s="134" t="n">
        <f aca="false">B141</f>
        <v>223.170716059537</v>
      </c>
      <c r="O141" s="134" t="n">
        <f aca="false">K141*$O$3+$O$4</f>
        <v>345.335341990793</v>
      </c>
      <c r="Q141" s="0" t="n">
        <v>1</v>
      </c>
      <c r="R141" s="134" t="n">
        <f aca="false">O141/22.04+Q141</f>
        <v>16.6685726856077</v>
      </c>
      <c r="T141" s="134" t="n">
        <f aca="false">I141</f>
        <v>22.7766579334194</v>
      </c>
      <c r="X141" s="134" t="n">
        <f aca="false">T141*$X$3+$X$4</f>
        <v>14.9449065449221</v>
      </c>
      <c r="Z141" s="134" t="n">
        <f aca="false">X141</f>
        <v>14.9449065449221</v>
      </c>
      <c r="AB141" s="134" t="n">
        <f aca="false">I141</f>
        <v>22.7766579334194</v>
      </c>
      <c r="AC141" s="134" t="n">
        <f aca="false">(AB141+$AC$4)</f>
        <v>25.7766579334194</v>
      </c>
      <c r="AD141" s="134" t="n">
        <f aca="false">AB141+$AD$4</f>
        <v>41.7766579334194</v>
      </c>
      <c r="AE141" s="134" t="n">
        <f aca="false">(AB141+$AE$4)</f>
        <v>33.7766579334194</v>
      </c>
      <c r="AF141" s="134" t="n">
        <f aca="false">(AB141*22.04*$AF$3+$AF$4)/22.04</f>
        <v>33.4771004800932</v>
      </c>
      <c r="AG141" s="134" t="n">
        <f aca="false">AB141*$AG$4</f>
        <v>36.4426526934711</v>
      </c>
      <c r="AH141" s="134"/>
      <c r="AI141" s="134" t="n">
        <f aca="false">AF141+AH141</f>
        <v>33.4771004800932</v>
      </c>
      <c r="AK141" s="134" t="n">
        <f aca="false">I141</f>
        <v>22.7766579334194</v>
      </c>
      <c r="AO141" s="134" t="n">
        <f aca="false">(AK141*22.04*$AO$3+$AO$4)/22.04</f>
        <v>37.9527855750198</v>
      </c>
      <c r="AQ141" s="134" t="n">
        <v>0</v>
      </c>
      <c r="AR141" s="134" t="n">
        <f aca="false">AO141+AQ141</f>
        <v>37.9527855750198</v>
      </c>
      <c r="AT141" s="134" t="n">
        <f aca="false">I141</f>
        <v>22.7766579334194</v>
      </c>
      <c r="AX141" s="134" t="n">
        <f aca="false">(AT141*22.04*$AX$3+$AX$4)/22.04</f>
        <v>35.1661315409771</v>
      </c>
      <c r="BA141" s="134" t="n">
        <f aca="false">AX141+AZ141</f>
        <v>35.1661315409771</v>
      </c>
      <c r="BC141" s="134" t="n">
        <f aca="false">I141</f>
        <v>22.7766579334194</v>
      </c>
      <c r="BK141" s="134" t="n">
        <f aca="false">I141</f>
        <v>22.7766579334194</v>
      </c>
      <c r="BL141" s="134" t="n">
        <f aca="false">BK141+$BL$4</f>
        <v>21.2766579334194</v>
      </c>
      <c r="BM141" s="134" t="n">
        <f aca="false">BK141+$BM$4</f>
        <v>40.7766579334194</v>
      </c>
      <c r="BN141" s="134" t="n">
        <f aca="false">BK141+$BN$4</f>
        <v>31.4466579334194</v>
      </c>
      <c r="BO141" s="134" t="n">
        <f aca="false">BK141*$BO$3+$BO$4</f>
        <v>31.4172213278855</v>
      </c>
      <c r="BP141" s="134" t="n">
        <f aca="false">BK141*$BP$4</f>
        <v>33.2539205827924</v>
      </c>
      <c r="BR141" s="134" t="n">
        <f aca="false">BO141+BQ141</f>
        <v>31.4172213278855</v>
      </c>
    </row>
    <row r="142" customFormat="false" ht="12" hidden="false" customHeight="false" outlineLevel="0" collapsed="false">
      <c r="A142" s="166" t="n">
        <f aca="false">CurveCreator!A145</f>
        <v>41122</v>
      </c>
      <c r="B142" s="134" t="n">
        <f aca="false">CurveCreator!BU145/2.97/100*2204</f>
        <v>223.597415461586</v>
      </c>
      <c r="C142" s="134" t="n">
        <f aca="false">B142/22.04+$C$4</f>
        <v>15.4950732968052</v>
      </c>
      <c r="D142" s="134" t="n">
        <f aca="false">B142/22.04+$D$4</f>
        <v>33.1450732968052</v>
      </c>
      <c r="E142" s="134" t="n">
        <f aca="false">B142/22.04+$E$4</f>
        <v>22.1450732968052</v>
      </c>
      <c r="F142" s="134" t="n">
        <f aca="false">(B142*$F$3+$F$4)/22.04</f>
        <v>22.8015551852813</v>
      </c>
      <c r="G142" s="134" t="n">
        <f aca="false">B142*$G$4/22.04</f>
        <v>20.2901465936104</v>
      </c>
      <c r="H142" s="134"/>
      <c r="I142" s="134" t="n">
        <f aca="false">F142</f>
        <v>22.8015551852813</v>
      </c>
      <c r="K142" s="134" t="n">
        <f aca="false">B142</f>
        <v>223.597415461586</v>
      </c>
      <c r="O142" s="134" t="n">
        <f aca="false">K142*$O$3+$O$4</f>
        <v>345.986058578919</v>
      </c>
      <c r="Q142" s="0" t="n">
        <v>1</v>
      </c>
      <c r="R142" s="134" t="n">
        <f aca="false">O142/22.04+Q142</f>
        <v>16.6980970317114</v>
      </c>
      <c r="T142" s="134" t="n">
        <f aca="false">I142</f>
        <v>22.8015551852813</v>
      </c>
      <c r="X142" s="134" t="n">
        <f aca="false">T142*$X$3+$X$4</f>
        <v>14.9596855536273</v>
      </c>
      <c r="Z142" s="134" t="n">
        <f aca="false">X142</f>
        <v>14.9596855536273</v>
      </c>
      <c r="AB142" s="134" t="n">
        <f aca="false">I142</f>
        <v>22.8015551852813</v>
      </c>
      <c r="AC142" s="134" t="n">
        <f aca="false">(AB142+$AC$4)</f>
        <v>25.8015551852813</v>
      </c>
      <c r="AD142" s="134" t="n">
        <f aca="false">AB142+$AD$4</f>
        <v>41.8015551852813</v>
      </c>
      <c r="AE142" s="134" t="n">
        <f aca="false">(AB142+$AE$4)</f>
        <v>33.8015551852813</v>
      </c>
      <c r="AF142" s="134" t="n">
        <f aca="false">(AB142*22.04*$AF$3+$AF$4)/22.04</f>
        <v>33.4943667242594</v>
      </c>
      <c r="AG142" s="134" t="n">
        <f aca="false">AB142*$AG$4</f>
        <v>36.4824882964501</v>
      </c>
      <c r="AH142" s="134"/>
      <c r="AI142" s="134" t="n">
        <f aca="false">AF142+AH142</f>
        <v>33.4943667242594</v>
      </c>
      <c r="AK142" s="134" t="n">
        <f aca="false">I142</f>
        <v>22.8015551852813</v>
      </c>
      <c r="AO142" s="134" t="n">
        <f aca="false">(AK142*22.04*$AO$3+$AO$4)/22.04</f>
        <v>37.9730942633636</v>
      </c>
      <c r="AQ142" s="134" t="n">
        <v>0</v>
      </c>
      <c r="AR142" s="134" t="n">
        <f aca="false">AO142+AQ142</f>
        <v>37.9730942633636</v>
      </c>
      <c r="AT142" s="134" t="n">
        <f aca="false">I142</f>
        <v>22.8015551852813</v>
      </c>
      <c r="AX142" s="134" t="n">
        <f aca="false">(AT142*22.04*$AX$3+$AX$4)/22.04</f>
        <v>35.184971291461</v>
      </c>
      <c r="BA142" s="134" t="n">
        <f aca="false">AX142+AZ142</f>
        <v>35.184971291461</v>
      </c>
      <c r="BC142" s="134" t="n">
        <f aca="false">I142</f>
        <v>22.8015551852813</v>
      </c>
      <c r="BK142" s="134" t="n">
        <f aca="false">I142</f>
        <v>22.8015551852813</v>
      </c>
      <c r="BL142" s="134" t="n">
        <f aca="false">BK142+$BL$4</f>
        <v>21.3015551852813</v>
      </c>
      <c r="BM142" s="134" t="n">
        <f aca="false">BK142+$BM$4</f>
        <v>40.8015551852813</v>
      </c>
      <c r="BN142" s="134" t="n">
        <f aca="false">BK142+$BN$4</f>
        <v>31.4715551852813</v>
      </c>
      <c r="BO142" s="134" t="n">
        <f aca="false">BK142*$BO$3+$BO$4</f>
        <v>31.4419442989843</v>
      </c>
      <c r="BP142" s="134" t="n">
        <f aca="false">BK142*$BP$4</f>
        <v>33.2902705705107</v>
      </c>
      <c r="BR142" s="134" t="n">
        <f aca="false">BO142+BQ142</f>
        <v>31.4419442989843</v>
      </c>
    </row>
    <row r="143" customFormat="false" ht="12" hidden="false" customHeight="false" outlineLevel="0" collapsed="false">
      <c r="A143" s="166" t="n">
        <f aca="false">CurveCreator!A146</f>
        <v>41153</v>
      </c>
      <c r="B143" s="134" t="n">
        <f aca="false">CurveCreator!BU146/2.97/100*2204</f>
        <v>224.000420140292</v>
      </c>
      <c r="C143" s="134" t="n">
        <f aca="false">B143/22.04+$C$4</f>
        <v>15.5133584455668</v>
      </c>
      <c r="D143" s="134" t="n">
        <f aca="false">B143/22.04+$D$4</f>
        <v>33.1633584455668</v>
      </c>
      <c r="E143" s="134" t="n">
        <f aca="false">B143/22.04+$E$4</f>
        <v>22.1633584455668</v>
      </c>
      <c r="F143" s="134" t="n">
        <f aca="false">(B143*$F$3+$F$4)/22.04</f>
        <v>22.8250698865887</v>
      </c>
      <c r="G143" s="134" t="n">
        <f aca="false">B143*$G$4/22.04</f>
        <v>20.3267168911336</v>
      </c>
      <c r="H143" s="134"/>
      <c r="I143" s="134" t="n">
        <f aca="false">F143</f>
        <v>22.8250698865887</v>
      </c>
      <c r="K143" s="134" t="n">
        <f aca="false">B143</f>
        <v>224.000420140292</v>
      </c>
      <c r="O143" s="134" t="n">
        <f aca="false">K143*$O$3+$O$4</f>
        <v>346.600640713945</v>
      </c>
      <c r="Q143" s="0" t="n">
        <v>1</v>
      </c>
      <c r="R143" s="134" t="n">
        <f aca="false">O143/22.04+Q143</f>
        <v>16.7259818835728</v>
      </c>
      <c r="T143" s="134" t="n">
        <f aca="false">I143</f>
        <v>22.8250698865887</v>
      </c>
      <c r="X143" s="134" t="n">
        <f aca="false">T143*$X$3+$X$4</f>
        <v>14.9736438803233</v>
      </c>
      <c r="Z143" s="134" t="n">
        <f aca="false">X143</f>
        <v>14.9736438803233</v>
      </c>
      <c r="AB143" s="134" t="n">
        <f aca="false">I143</f>
        <v>22.8250698865887</v>
      </c>
      <c r="AC143" s="134" t="n">
        <f aca="false">(AB143+$AC$4)</f>
        <v>25.8250698865887</v>
      </c>
      <c r="AD143" s="134" t="n">
        <f aca="false">AB143+$AD$4</f>
        <v>41.8250698865887</v>
      </c>
      <c r="AE143" s="134" t="n">
        <f aca="false">(AB143+$AE$4)</f>
        <v>33.8250698865887</v>
      </c>
      <c r="AF143" s="134" t="n">
        <f aca="false">(AB143*22.04*$AF$3+$AF$4)/22.04</f>
        <v>33.5106741696161</v>
      </c>
      <c r="AG143" s="134" t="n">
        <f aca="false">AB143*$AG$4</f>
        <v>36.5201118185419</v>
      </c>
      <c r="AH143" s="134"/>
      <c r="AI143" s="134" t="n">
        <f aca="false">AF143+AH143</f>
        <v>33.5106741696161</v>
      </c>
      <c r="AK143" s="134" t="n">
        <f aca="false">I143</f>
        <v>22.8250698865887</v>
      </c>
      <c r="AO143" s="134" t="n">
        <f aca="false">(AK143*22.04*$AO$3+$AO$4)/22.04</f>
        <v>37.99227520522</v>
      </c>
      <c r="AQ143" s="134" t="n">
        <v>0</v>
      </c>
      <c r="AR143" s="134" t="n">
        <f aca="false">AO143+AQ143</f>
        <v>37.99227520522</v>
      </c>
      <c r="AT143" s="134" t="n">
        <f aca="false">I143</f>
        <v>22.8250698865887</v>
      </c>
      <c r="AX143" s="134" t="n">
        <f aca="false">(AT143*22.04*$AX$3+$AX$4)/22.04</f>
        <v>35.2027648659403</v>
      </c>
      <c r="BA143" s="134" t="n">
        <f aca="false">AX143+AZ143</f>
        <v>35.2027648659403</v>
      </c>
      <c r="BC143" s="134" t="n">
        <f aca="false">I143</f>
        <v>22.8250698865887</v>
      </c>
      <c r="BK143" s="134" t="n">
        <f aca="false">I143</f>
        <v>22.8250698865887</v>
      </c>
      <c r="BL143" s="134" t="n">
        <f aca="false">BK143+$BL$4</f>
        <v>21.3250698865887</v>
      </c>
      <c r="BM143" s="134" t="n">
        <f aca="false">BK143+$BM$4</f>
        <v>40.8250698865887</v>
      </c>
      <c r="BN143" s="134" t="n">
        <f aca="false">BK143+$BN$4</f>
        <v>31.4950698865887</v>
      </c>
      <c r="BO143" s="134" t="n">
        <f aca="false">BK143*$BO$3+$BO$4</f>
        <v>31.4652943973826</v>
      </c>
      <c r="BP143" s="134" t="n">
        <f aca="false">BK143*$BP$4</f>
        <v>33.3246020344195</v>
      </c>
      <c r="BR143" s="134" t="n">
        <f aca="false">BO143+BQ143</f>
        <v>31.4652943973826</v>
      </c>
    </row>
    <row r="144" customFormat="false" ht="12" hidden="false" customHeight="false" outlineLevel="0" collapsed="false">
      <c r="A144" s="166" t="n">
        <f aca="false">CurveCreator!A147</f>
        <v>41183</v>
      </c>
      <c r="B144" s="134" t="n">
        <f aca="false">CurveCreator!BU147/2.97/100*2204</f>
        <v>236.913061544569</v>
      </c>
      <c r="C144" s="134" t="n">
        <f aca="false">B144/22.04+$C$4</f>
        <v>16.0992314675394</v>
      </c>
      <c r="D144" s="134" t="n">
        <f aca="false">B144/22.04+$D$4</f>
        <v>33.7492314675394</v>
      </c>
      <c r="E144" s="134" t="n">
        <f aca="false">B144/22.04+$E$4</f>
        <v>22.7492314675394</v>
      </c>
      <c r="F144" s="134" t="n">
        <f aca="false">(B144*$F$3+$F$4)/22.04</f>
        <v>23.5785025928456</v>
      </c>
      <c r="G144" s="134" t="n">
        <f aca="false">B144*$G$4/22.04</f>
        <v>21.4984629350789</v>
      </c>
      <c r="H144" s="134"/>
      <c r="I144" s="134" t="n">
        <f aca="false">F144</f>
        <v>23.5785025928456</v>
      </c>
      <c r="K144" s="134" t="n">
        <f aca="false">B144</f>
        <v>236.913061544569</v>
      </c>
      <c r="O144" s="134" t="n">
        <f aca="false">K144*$O$3+$O$4</f>
        <v>366.292418855468</v>
      </c>
      <c r="Q144" s="0" t="n">
        <v>1</v>
      </c>
      <c r="R144" s="134" t="n">
        <f aca="false">O144/22.04+Q144</f>
        <v>17.6194382420811</v>
      </c>
      <c r="T144" s="134" t="n">
        <f aca="false">I144</f>
        <v>23.5785025928456</v>
      </c>
      <c r="X144" s="134" t="n">
        <f aca="false">T144*$X$3+$X$4</f>
        <v>15.4208815347574</v>
      </c>
      <c r="Z144" s="134" t="n">
        <f aca="false">X144</f>
        <v>15.4208815347574</v>
      </c>
      <c r="AB144" s="134" t="n">
        <f aca="false">I144</f>
        <v>23.5785025928456</v>
      </c>
      <c r="AC144" s="134" t="n">
        <f aca="false">(AB144+$AC$4)</f>
        <v>26.5785025928456</v>
      </c>
      <c r="AD144" s="134" t="n">
        <f aca="false">AB144+$AD$4</f>
        <v>42.5785025928456</v>
      </c>
      <c r="AE144" s="134" t="n">
        <f aca="false">(AB144+$AE$4)</f>
        <v>34.5785025928456</v>
      </c>
      <c r="AF144" s="134" t="n">
        <f aca="false">(AB144*22.04*$AF$3+$AF$4)/22.04</f>
        <v>34.0331797514052</v>
      </c>
      <c r="AG144" s="134" t="n">
        <f aca="false">AB144*$AG$4</f>
        <v>37.7256041485529</v>
      </c>
      <c r="AH144" s="134"/>
      <c r="AI144" s="134" t="n">
        <f aca="false">AF144+AH144</f>
        <v>34.0331797514052</v>
      </c>
      <c r="AK144" s="134" t="n">
        <f aca="false">I144</f>
        <v>23.5785025928456</v>
      </c>
      <c r="AO144" s="134" t="n">
        <f aca="false">(AK144*22.04*$AO$3+$AO$4)/22.04</f>
        <v>38.6068502637137</v>
      </c>
      <c r="AQ144" s="134" t="n">
        <v>0</v>
      </c>
      <c r="AR144" s="134" t="n">
        <f aca="false">AO144+AQ144</f>
        <v>38.6068502637137</v>
      </c>
      <c r="AT144" s="134" t="n">
        <f aca="false">I144</f>
        <v>23.5785025928456</v>
      </c>
      <c r="AX144" s="134" t="n">
        <f aca="false">(AT144*22.04*$AX$3+$AX$4)/22.04</f>
        <v>35.7728873947649</v>
      </c>
      <c r="BA144" s="134" t="n">
        <f aca="false">AX144+AZ144</f>
        <v>35.7728873947649</v>
      </c>
      <c r="BC144" s="134" t="n">
        <f aca="false">I144</f>
        <v>23.5785025928456</v>
      </c>
      <c r="BK144" s="134" t="n">
        <f aca="false">I144</f>
        <v>23.5785025928456</v>
      </c>
      <c r="BL144" s="134" t="n">
        <f aca="false">BK144+$BL$4</f>
        <v>22.0785025928456</v>
      </c>
      <c r="BM144" s="134" t="n">
        <f aca="false">BK144+$BM$4</f>
        <v>41.5785025928456</v>
      </c>
      <c r="BN144" s="134" t="n">
        <f aca="false">BK144+$BN$4</f>
        <v>32.2485025928456</v>
      </c>
      <c r="BO144" s="134" t="n">
        <f aca="false">BK144*$BO$3+$BO$4</f>
        <v>32.2134530746956</v>
      </c>
      <c r="BP144" s="134" t="n">
        <f aca="false">BK144*$BP$4</f>
        <v>34.4246137855545</v>
      </c>
      <c r="BR144" s="134" t="n">
        <f aca="false">BO144+BQ144</f>
        <v>32.2134530746956</v>
      </c>
    </row>
    <row r="145" customFormat="false" ht="12" hidden="false" customHeight="false" outlineLevel="0" collapsed="false">
      <c r="A145" s="166" t="n">
        <f aca="false">CurveCreator!A148</f>
        <v>41214</v>
      </c>
      <c r="B145" s="134" t="n">
        <f aca="false">CurveCreator!BU148/2.97/100*2204</f>
        <v>237.333068703485</v>
      </c>
      <c r="C145" s="134" t="n">
        <f aca="false">B145/22.04+$C$4</f>
        <v>16.1182880536971</v>
      </c>
      <c r="D145" s="134" t="n">
        <f aca="false">B145/22.04+$D$4</f>
        <v>33.7682880536971</v>
      </c>
      <c r="E145" s="134" t="n">
        <f aca="false">B145/22.04+$E$4</f>
        <v>22.7682880536971</v>
      </c>
      <c r="F145" s="134" t="n">
        <f aca="false">(B145*$F$3+$F$4)/22.04</f>
        <v>23.6030093626443</v>
      </c>
      <c r="G145" s="134" t="n">
        <f aca="false">B145*$G$4/22.04</f>
        <v>21.5365761073943</v>
      </c>
      <c r="H145" s="134"/>
      <c r="I145" s="134" t="n">
        <f aca="false">F145</f>
        <v>23.6030093626443</v>
      </c>
      <c r="K145" s="134" t="n">
        <f aca="false">B145</f>
        <v>237.333068703485</v>
      </c>
      <c r="O145" s="134" t="n">
        <f aca="false">K145*$O$3+$O$4</f>
        <v>366.932929772814</v>
      </c>
      <c r="Q145" s="0" t="n">
        <v>1</v>
      </c>
      <c r="R145" s="134" t="n">
        <f aca="false">O145/22.04+Q145</f>
        <v>17.6484995359716</v>
      </c>
      <c r="T145" s="134" t="n">
        <f aca="false">I145</f>
        <v>23.6030093626443</v>
      </c>
      <c r="X145" s="134" t="n">
        <f aca="false">T145*$X$3+$X$4</f>
        <v>15.43542875331</v>
      </c>
      <c r="Z145" s="134" t="n">
        <f aca="false">X145</f>
        <v>15.43542875331</v>
      </c>
      <c r="AB145" s="134" t="n">
        <f aca="false">I145</f>
        <v>23.6030093626443</v>
      </c>
      <c r="AC145" s="134" t="n">
        <f aca="false">(AB145+$AC$4)</f>
        <v>26.6030093626443</v>
      </c>
      <c r="AD145" s="134" t="n">
        <f aca="false">AB145+$AD$4</f>
        <v>42.6030093626443</v>
      </c>
      <c r="AE145" s="134" t="n">
        <f aca="false">(AB145+$AE$4)</f>
        <v>34.6030093626443</v>
      </c>
      <c r="AF145" s="134" t="n">
        <f aca="false">(AB145*22.04*$AF$3+$AF$4)/22.04</f>
        <v>34.0501751962606</v>
      </c>
      <c r="AG145" s="134" t="n">
        <f aca="false">AB145*$AG$4</f>
        <v>37.764814980231</v>
      </c>
      <c r="AH145" s="134"/>
      <c r="AI145" s="134" t="n">
        <f aca="false">AF145+AH145</f>
        <v>34.0501751962606</v>
      </c>
      <c r="AK145" s="134" t="n">
        <f aca="false">I145</f>
        <v>23.6030093626443</v>
      </c>
      <c r="AO145" s="134" t="n">
        <f aca="false">(AK145*22.04*$AO$3+$AO$4)/22.04</f>
        <v>38.6268404358386</v>
      </c>
      <c r="AQ145" s="134" t="n">
        <v>0</v>
      </c>
      <c r="AR145" s="134" t="n">
        <f aca="false">AO145+AQ145</f>
        <v>38.6268404358386</v>
      </c>
      <c r="AT145" s="134" t="n">
        <f aca="false">I145</f>
        <v>23.6030093626443</v>
      </c>
      <c r="AX145" s="134" t="n">
        <f aca="false">(AT145*22.04*$AX$3+$AX$4)/22.04</f>
        <v>35.7914316674716</v>
      </c>
      <c r="BA145" s="134" t="n">
        <f aca="false">AX145+AZ145</f>
        <v>35.7914316674716</v>
      </c>
      <c r="BC145" s="134" t="n">
        <f aca="false">I145</f>
        <v>23.6030093626443</v>
      </c>
      <c r="BK145" s="134" t="n">
        <f aca="false">I145</f>
        <v>23.6030093626443</v>
      </c>
      <c r="BL145" s="134" t="n">
        <f aca="false">BK145+$BL$4</f>
        <v>22.1030093626443</v>
      </c>
      <c r="BM145" s="134" t="n">
        <f aca="false">BK145+$BM$4</f>
        <v>41.6030093626443</v>
      </c>
      <c r="BN145" s="134" t="n">
        <f aca="false">BK145+$BN$4</f>
        <v>32.2730093626443</v>
      </c>
      <c r="BO145" s="134" t="n">
        <f aca="false">BK145*$BO$3+$BO$4</f>
        <v>32.2377882971058</v>
      </c>
      <c r="BP145" s="134" t="n">
        <f aca="false">BK145*$BP$4</f>
        <v>34.4603936694607</v>
      </c>
      <c r="BR145" s="134" t="n">
        <f aca="false">BO145+BQ145</f>
        <v>32.2377882971058</v>
      </c>
    </row>
    <row r="146" customFormat="false" ht="12" hidden="false" customHeight="false" outlineLevel="0" collapsed="false">
      <c r="A146" s="166" t="n">
        <f aca="false">CurveCreator!A149</f>
        <v>41244</v>
      </c>
      <c r="B146" s="134" t="n">
        <f aca="false">CurveCreator!BU149/2.97/100*2204</f>
        <v>237.740465166747</v>
      </c>
      <c r="C146" s="134" t="n">
        <f aca="false">B146/22.04+$C$4</f>
        <v>16.1367724667308</v>
      </c>
      <c r="D146" s="134" t="n">
        <f aca="false">B146/22.04+$D$4</f>
        <v>33.7867724667308</v>
      </c>
      <c r="E146" s="134" t="n">
        <f aca="false">B146/22.04+$E$4</f>
        <v>22.7867724667308</v>
      </c>
      <c r="F146" s="134" t="n">
        <f aca="false">(B146*$F$3+$F$4)/22.04</f>
        <v>23.6267803178056</v>
      </c>
      <c r="G146" s="134" t="n">
        <f aca="false">B146*$G$4/22.04</f>
        <v>21.5735449334616</v>
      </c>
      <c r="H146" s="134"/>
      <c r="I146" s="134" t="n">
        <f aca="false">F146</f>
        <v>23.6267803178056</v>
      </c>
      <c r="K146" s="134" t="n">
        <f aca="false">B146</f>
        <v>237.740465166747</v>
      </c>
      <c r="O146" s="134" t="n">
        <f aca="false">K146*$O$3+$O$4</f>
        <v>367.554209379289</v>
      </c>
      <c r="Q146" s="0" t="n">
        <v>1</v>
      </c>
      <c r="R146" s="134" t="n">
        <f aca="false">O146/22.04+Q146</f>
        <v>17.676688265848</v>
      </c>
      <c r="T146" s="134" t="n">
        <f aca="false">I146</f>
        <v>23.6267803178056</v>
      </c>
      <c r="X146" s="134" t="n">
        <f aca="false">T146*$X$3+$X$4</f>
        <v>15.4495391922937</v>
      </c>
      <c r="Z146" s="134" t="n">
        <f aca="false">X146</f>
        <v>15.4495391922937</v>
      </c>
      <c r="AB146" s="134" t="n">
        <f aca="false">I146</f>
        <v>23.6267803178056</v>
      </c>
      <c r="AC146" s="134" t="n">
        <f aca="false">(AB146+$AC$4)</f>
        <v>26.6267803178056</v>
      </c>
      <c r="AD146" s="134" t="n">
        <f aca="false">AB146+$AD$4</f>
        <v>42.6267803178057</v>
      </c>
      <c r="AE146" s="134" t="n">
        <f aca="false">(AB146+$AE$4)</f>
        <v>34.6267803178057</v>
      </c>
      <c r="AF146" s="134" t="n">
        <f aca="false">(AB146*22.04*$AF$3+$AF$4)/22.04</f>
        <v>34.066660353665</v>
      </c>
      <c r="AG146" s="134" t="n">
        <f aca="false">AB146*$AG$4</f>
        <v>37.802848508489</v>
      </c>
      <c r="AH146" s="134"/>
      <c r="AI146" s="134" t="n">
        <f aca="false">AF146+AH146</f>
        <v>34.066660353665</v>
      </c>
      <c r="AK146" s="134" t="n">
        <f aca="false">I146</f>
        <v>23.6267803178056</v>
      </c>
      <c r="AO146" s="134" t="n">
        <f aca="false">(AK146*22.04*$AO$3+$AO$4)/22.04</f>
        <v>38.6462304039637</v>
      </c>
      <c r="AQ146" s="134" t="n">
        <v>0</v>
      </c>
      <c r="AR146" s="134" t="n">
        <f aca="false">AO146+AQ146</f>
        <v>38.6462304039637</v>
      </c>
      <c r="AT146" s="134" t="n">
        <f aca="false">I146</f>
        <v>23.6267803178056</v>
      </c>
      <c r="AX146" s="134" t="n">
        <f aca="false">(AT146*22.04*$AX$3+$AX$4)/22.04</f>
        <v>35.8094191492422</v>
      </c>
      <c r="BA146" s="134" t="n">
        <f aca="false">AX146+AZ146</f>
        <v>35.8094191492422</v>
      </c>
      <c r="BC146" s="134" t="n">
        <f aca="false">I146</f>
        <v>23.6267803178056</v>
      </c>
      <c r="BK146" s="134" t="n">
        <f aca="false">I146</f>
        <v>23.6267803178056</v>
      </c>
      <c r="BL146" s="134" t="n">
        <f aca="false">BK146+$BL$4</f>
        <v>22.1267803178056</v>
      </c>
      <c r="BM146" s="134" t="n">
        <f aca="false">BK146+$BM$4</f>
        <v>41.6267803178057</v>
      </c>
      <c r="BN146" s="134" t="n">
        <f aca="false">BK146+$BN$4</f>
        <v>32.2967803178057</v>
      </c>
      <c r="BO146" s="134" t="n">
        <f aca="false">BK146*$BO$3+$BO$4</f>
        <v>32.261392855581</v>
      </c>
      <c r="BP146" s="134" t="n">
        <f aca="false">BK146*$BP$4</f>
        <v>34.4950992639962</v>
      </c>
      <c r="BR146" s="134" t="n">
        <f aca="false">BO146+BQ146</f>
        <v>32.261392855581</v>
      </c>
    </row>
    <row r="147" customFormat="false" ht="12" hidden="false" customHeight="false" outlineLevel="0" collapsed="false">
      <c r="A147" s="166" t="n">
        <f aca="false">CurveCreator!A150</f>
        <v>41275</v>
      </c>
      <c r="B147" s="134" t="n">
        <f aca="false">CurveCreator!BU150/2.97/100*2204</f>
        <v>225.503688879924</v>
      </c>
      <c r="C147" s="134" t="n">
        <f aca="false">B147/22.04+$C$4</f>
        <v>15.5815648312125</v>
      </c>
      <c r="D147" s="134" t="n">
        <f aca="false">B147/22.04+$D$4</f>
        <v>33.2315648312125</v>
      </c>
      <c r="E147" s="134" t="n">
        <f aca="false">B147/22.04+$E$4</f>
        <v>22.2315648312125</v>
      </c>
      <c r="F147" s="134" t="n">
        <f aca="false">(B147*$F$3+$F$4)/22.04</f>
        <v>22.9127832985291</v>
      </c>
      <c r="G147" s="134" t="n">
        <f aca="false">B147*$G$4/22.04</f>
        <v>20.463129662425</v>
      </c>
      <c r="H147" s="134"/>
      <c r="I147" s="134" t="n">
        <f aca="false">F147</f>
        <v>22.9127832985291</v>
      </c>
      <c r="K147" s="134" t="n">
        <f aca="false">B147</f>
        <v>225.503688879924</v>
      </c>
      <c r="O147" s="134" t="n">
        <f aca="false">K147*$O$3+$O$4</f>
        <v>348.893125541884</v>
      </c>
      <c r="Q147" s="0" t="n">
        <v>1</v>
      </c>
      <c r="R147" s="134" t="n">
        <f aca="false">O147/22.04+Q147</f>
        <v>16.8299966216826</v>
      </c>
      <c r="T147" s="134" t="n">
        <f aca="false">I147</f>
        <v>22.9127832985291</v>
      </c>
      <c r="X147" s="134" t="n">
        <f aca="false">T147*$X$3+$X$4</f>
        <v>15.0257105616512</v>
      </c>
      <c r="Z147" s="134" t="n">
        <f aca="false">X147</f>
        <v>15.0257105616512</v>
      </c>
      <c r="AB147" s="134" t="n">
        <f aca="false">I147</f>
        <v>22.9127832985291</v>
      </c>
      <c r="AC147" s="134" t="n">
        <f aca="false">(AB147+$AC$4)</f>
        <v>25.9127832985291</v>
      </c>
      <c r="AD147" s="134" t="n">
        <f aca="false">AB147+$AD$4</f>
        <v>41.9127832985291</v>
      </c>
      <c r="AE147" s="134" t="n">
        <f aca="false">(AB147+$AE$4)</f>
        <v>33.9127832985291</v>
      </c>
      <c r="AF147" s="134" t="n">
        <f aca="false">(AB147*22.04*$AF$3+$AF$4)/22.04</f>
        <v>33.5715034207967</v>
      </c>
      <c r="AG147" s="134" t="n">
        <f aca="false">AB147*$AG$4</f>
        <v>36.6604532776466</v>
      </c>
      <c r="AH147" s="134"/>
      <c r="AI147" s="134" t="n">
        <f aca="false">AF147+AH147</f>
        <v>33.5715034207967</v>
      </c>
      <c r="AK147" s="134" t="n">
        <f aca="false">I147</f>
        <v>22.9127832985291</v>
      </c>
      <c r="AO147" s="134" t="n">
        <f aca="false">(AK147*22.04*$AO$3+$AO$4)/22.04</f>
        <v>38.0638230353398</v>
      </c>
      <c r="AQ147" s="134" t="n">
        <v>0</v>
      </c>
      <c r="AR147" s="134" t="n">
        <f aca="false">AO147+AQ147</f>
        <v>38.0638230353398</v>
      </c>
      <c r="AT147" s="134" t="n">
        <f aca="false">I147</f>
        <v>22.9127832985291</v>
      </c>
      <c r="AX147" s="134" t="n">
        <f aca="false">(AT147*22.04*$AX$3+$AX$4)/22.04</f>
        <v>35.2691376047556</v>
      </c>
      <c r="BA147" s="134" t="n">
        <f aca="false">AX147+AZ147</f>
        <v>35.2691376047556</v>
      </c>
      <c r="BC147" s="134" t="n">
        <f aca="false">I147</f>
        <v>22.9127832985291</v>
      </c>
      <c r="BK147" s="134" t="n">
        <f aca="false">I147</f>
        <v>22.9127832985291</v>
      </c>
      <c r="BL147" s="134" t="n">
        <f aca="false">BK147+$BL$4</f>
        <v>21.4127832985291</v>
      </c>
      <c r="BM147" s="134" t="n">
        <f aca="false">BK147+$BM$4</f>
        <v>40.9127832985291</v>
      </c>
      <c r="BN147" s="134" t="n">
        <f aca="false">BK147+$BN$4</f>
        <v>31.5827832985291</v>
      </c>
      <c r="BO147" s="134" t="n">
        <f aca="false">BK147*$BO$3+$BO$4</f>
        <v>31.5523938154394</v>
      </c>
      <c r="BP147" s="134" t="n">
        <f aca="false">BK147*$BP$4</f>
        <v>33.4526636158525</v>
      </c>
      <c r="BR147" s="134" t="n">
        <f aca="false">BO147+BQ147</f>
        <v>31.5523938154394</v>
      </c>
    </row>
    <row r="148" customFormat="false" ht="12" hidden="false" customHeight="false" outlineLevel="0" collapsed="false">
      <c r="A148" s="166" t="n">
        <f aca="false">CurveCreator!A151</f>
        <v>41306</v>
      </c>
      <c r="B148" s="134" t="n">
        <f aca="false">CurveCreator!BU151/2.97/100*2204</f>
        <v>225.903870268559</v>
      </c>
      <c r="C148" s="134" t="n">
        <f aca="false">B148/22.04+$C$4</f>
        <v>15.5997218815135</v>
      </c>
      <c r="D148" s="134" t="n">
        <f aca="false">B148/22.04+$D$4</f>
        <v>33.2497218815136</v>
      </c>
      <c r="E148" s="134" t="n">
        <f aca="false">B148/22.04+$E$4</f>
        <v>22.2497218815135</v>
      </c>
      <c r="F148" s="134" t="n">
        <f aca="false">(B148*$F$3+$F$4)/22.04</f>
        <v>22.9361332652163</v>
      </c>
      <c r="G148" s="134" t="n">
        <f aca="false">B148*$G$4/22.04</f>
        <v>20.4994437630271</v>
      </c>
      <c r="H148" s="134"/>
      <c r="I148" s="134" t="n">
        <f aca="false">F148</f>
        <v>22.9361332652163</v>
      </c>
      <c r="K148" s="134" t="n">
        <f aca="false">B148</f>
        <v>225.903870268559</v>
      </c>
      <c r="O148" s="134" t="n">
        <f aca="false">K148*$O$3+$O$4</f>
        <v>349.503402159552</v>
      </c>
      <c r="Q148" s="0" t="n">
        <v>1</v>
      </c>
      <c r="R148" s="134" t="n">
        <f aca="false">O148/22.04+Q148</f>
        <v>16.8576861233916</v>
      </c>
      <c r="T148" s="134" t="n">
        <f aca="false">I148</f>
        <v>22.9361332652163</v>
      </c>
      <c r="X148" s="134" t="n">
        <f aca="false">T148*$X$3+$X$4</f>
        <v>15.0395711018767</v>
      </c>
      <c r="Z148" s="134" t="n">
        <f aca="false">X148</f>
        <v>15.0395711018767</v>
      </c>
      <c r="AB148" s="134" t="n">
        <f aca="false">I148</f>
        <v>22.9361332652163</v>
      </c>
      <c r="AC148" s="134" t="n">
        <f aca="false">(AB148+$AC$4)</f>
        <v>25.9361332652163</v>
      </c>
      <c r="AD148" s="134" t="n">
        <f aca="false">AB148+$AD$4</f>
        <v>41.9361332652163</v>
      </c>
      <c r="AE148" s="134" t="n">
        <f aca="false">(AB148+$AE$4)</f>
        <v>33.9361332652163</v>
      </c>
      <c r="AF148" s="134" t="n">
        <f aca="false">(AB148*22.04*$AF$3+$AF$4)/22.04</f>
        <v>33.5876966226943</v>
      </c>
      <c r="AG148" s="134" t="n">
        <f aca="false">AB148*$AG$4</f>
        <v>36.697813224346</v>
      </c>
      <c r="AH148" s="134"/>
      <c r="AI148" s="134" t="n">
        <f aca="false">AF148+AH148</f>
        <v>33.5876966226943</v>
      </c>
      <c r="AK148" s="134" t="n">
        <f aca="false">I148</f>
        <v>22.9361332652163</v>
      </c>
      <c r="AO148" s="134" t="n">
        <f aca="false">(AK148*22.04*$AO$3+$AO$4)/22.04</f>
        <v>38.0828696031665</v>
      </c>
      <c r="AQ148" s="134" t="n">
        <v>0</v>
      </c>
      <c r="AR148" s="134" t="n">
        <f aca="false">AO148+AQ148</f>
        <v>38.0828696031665</v>
      </c>
      <c r="AT148" s="134" t="n">
        <f aca="false">I148</f>
        <v>22.9361332652163</v>
      </c>
      <c r="AX148" s="134" t="n">
        <f aca="false">(AT148*22.04*$AX$3+$AX$4)/22.04</f>
        <v>35.2868065245478</v>
      </c>
      <c r="BA148" s="134" t="n">
        <f aca="false">AX148+AZ148</f>
        <v>35.2868065245478</v>
      </c>
      <c r="BC148" s="134" t="n">
        <f aca="false">I148</f>
        <v>22.9361332652163</v>
      </c>
      <c r="BK148" s="134" t="n">
        <f aca="false">I148</f>
        <v>22.9361332652163</v>
      </c>
      <c r="BL148" s="134" t="n">
        <f aca="false">BK148+$BL$4</f>
        <v>21.4361332652163</v>
      </c>
      <c r="BM148" s="134" t="n">
        <f aca="false">BK148+$BM$4</f>
        <v>40.9361332652163</v>
      </c>
      <c r="BN148" s="134" t="n">
        <f aca="false">BK148+$BN$4</f>
        <v>31.6061332652163</v>
      </c>
      <c r="BO148" s="134" t="n">
        <f aca="false">BK148*$BO$3+$BO$4</f>
        <v>31.5755803323597</v>
      </c>
      <c r="BP148" s="134" t="n">
        <f aca="false">BK148*$BP$4</f>
        <v>33.4867545672157</v>
      </c>
      <c r="BR148" s="134" t="n">
        <f aca="false">BO148+BQ148</f>
        <v>31.5755803323597</v>
      </c>
    </row>
    <row r="149" customFormat="false" ht="12" hidden="false" customHeight="false" outlineLevel="0" collapsed="false">
      <c r="A149" s="166" t="n">
        <f aca="false">CurveCreator!A152</f>
        <v>41334</v>
      </c>
      <c r="B149" s="134" t="n">
        <f aca="false">CurveCreator!BU152/2.97/100*2204</f>
        <v>226.326658891026</v>
      </c>
      <c r="C149" s="134" t="n">
        <f aca="false">B149/22.04+$C$4</f>
        <v>15.6189046683769</v>
      </c>
      <c r="D149" s="134" t="n">
        <f aca="false">B149/22.04+$D$4</f>
        <v>33.2689046683769</v>
      </c>
      <c r="E149" s="134" t="n">
        <f aca="false">B149/22.04+$E$4</f>
        <v>22.2689046683769</v>
      </c>
      <c r="F149" s="134" t="n">
        <f aca="false">(B149*$F$3+$F$4)/22.04</f>
        <v>22.9608023291225</v>
      </c>
      <c r="G149" s="134" t="n">
        <f aca="false">B149*$G$4/22.04</f>
        <v>20.5378093367537</v>
      </c>
      <c r="H149" s="134"/>
      <c r="I149" s="134" t="n">
        <f aca="false">F149</f>
        <v>22.9608023291225</v>
      </c>
      <c r="K149" s="134" t="n">
        <f aca="false">B149</f>
        <v>226.326658891026</v>
      </c>
      <c r="O149" s="134" t="n">
        <f aca="false">K149*$O$3+$O$4</f>
        <v>350.148154808815</v>
      </c>
      <c r="Q149" s="0" t="n">
        <v>1</v>
      </c>
      <c r="R149" s="134" t="n">
        <f aca="false">O149/22.04+Q149</f>
        <v>16.8869398733582</v>
      </c>
      <c r="T149" s="134" t="n">
        <f aca="false">I149</f>
        <v>22.9608023291225</v>
      </c>
      <c r="X149" s="134" t="n">
        <f aca="false">T149*$X$3+$X$4</f>
        <v>15.0542146582114</v>
      </c>
      <c r="Z149" s="134" t="n">
        <f aca="false">X149</f>
        <v>15.0542146582114</v>
      </c>
      <c r="AB149" s="134" t="n">
        <f aca="false">I149</f>
        <v>22.9608023291225</v>
      </c>
      <c r="AC149" s="134" t="n">
        <f aca="false">(AB149+$AC$4)</f>
        <v>25.9608023291225</v>
      </c>
      <c r="AD149" s="134" t="n">
        <f aca="false">AB149+$AD$4</f>
        <v>41.9608023291225</v>
      </c>
      <c r="AE149" s="134" t="n">
        <f aca="false">(AB149+$AE$4)</f>
        <v>33.9608023291225</v>
      </c>
      <c r="AF149" s="134" t="n">
        <f aca="false">(AB149*22.04*$AF$3+$AF$4)/22.04</f>
        <v>33.6048046185132</v>
      </c>
      <c r="AG149" s="134" t="n">
        <f aca="false">AB149*$AG$4</f>
        <v>36.737283726596</v>
      </c>
      <c r="AH149" s="134"/>
      <c r="AI149" s="134" t="n">
        <f aca="false">AF149+AH149</f>
        <v>33.6048046185132</v>
      </c>
      <c r="AK149" s="134" t="n">
        <f aca="false">I149</f>
        <v>22.9608023291225</v>
      </c>
      <c r="AO149" s="134" t="n">
        <f aca="false">(AK149*22.04*$AO$3+$AO$4)/22.04</f>
        <v>38.1029921585948</v>
      </c>
      <c r="AQ149" s="134" t="n">
        <v>0</v>
      </c>
      <c r="AR149" s="134" t="n">
        <f aca="false">AO149+AQ149</f>
        <v>38.1029921585948</v>
      </c>
      <c r="AT149" s="134" t="n">
        <f aca="false">I149</f>
        <v>22.9608023291225</v>
      </c>
      <c r="AX149" s="134" t="n">
        <f aca="false">(AT149*22.04*$AX$3+$AX$4)/22.04</f>
        <v>35.3054736052056</v>
      </c>
      <c r="BA149" s="134" t="n">
        <f aca="false">AX149+AZ149</f>
        <v>35.3054736052056</v>
      </c>
      <c r="BC149" s="134" t="n">
        <f aca="false">I149</f>
        <v>22.9608023291225</v>
      </c>
      <c r="BK149" s="134" t="n">
        <f aca="false">I149</f>
        <v>22.9608023291225</v>
      </c>
      <c r="BL149" s="134" t="n">
        <f aca="false">BK149+$BL$4</f>
        <v>21.4608023291225</v>
      </c>
      <c r="BM149" s="134" t="n">
        <f aca="false">BK149+$BM$4</f>
        <v>40.9608023291225</v>
      </c>
      <c r="BN149" s="134" t="n">
        <f aca="false">BK149+$BN$4</f>
        <v>31.6308023291225</v>
      </c>
      <c r="BO149" s="134" t="n">
        <f aca="false">BK149*$BO$3+$BO$4</f>
        <v>31.6000767128186</v>
      </c>
      <c r="BP149" s="134" t="n">
        <f aca="false">BK149*$BP$4</f>
        <v>33.5227714005188</v>
      </c>
      <c r="BR149" s="134" t="n">
        <f aca="false">BO149+BQ149</f>
        <v>31.6000767128186</v>
      </c>
    </row>
    <row r="150" customFormat="false" ht="12" hidden="false" customHeight="false" outlineLevel="0" collapsed="false">
      <c r="A150" s="166" t="n">
        <f aca="false">CurveCreator!A153</f>
        <v>41365</v>
      </c>
      <c r="B150" s="134" t="n">
        <f aca="false">CurveCreator!BU153/2.97/100*2204</f>
        <v>222.605355474296</v>
      </c>
      <c r="C150" s="134" t="n">
        <f aca="false">B150/22.04+$C$4</f>
        <v>15.4500615006486</v>
      </c>
      <c r="D150" s="134" t="n">
        <f aca="false">B150/22.04+$D$4</f>
        <v>33.1000615006486</v>
      </c>
      <c r="E150" s="134" t="n">
        <f aca="false">B150/22.04+$E$4</f>
        <v>22.1000615006486</v>
      </c>
      <c r="F150" s="134" t="n">
        <f aca="false">(B150*$F$3+$F$4)/22.04</f>
        <v>22.743670015424</v>
      </c>
      <c r="G150" s="134" t="n">
        <f aca="false">B150*$G$4/22.04</f>
        <v>20.2001230012973</v>
      </c>
      <c r="H150" s="134"/>
      <c r="I150" s="134" t="n">
        <f aca="false">F150</f>
        <v>22.743670015424</v>
      </c>
      <c r="K150" s="134" t="n">
        <f aca="false">B150</f>
        <v>222.605355474296</v>
      </c>
      <c r="O150" s="134" t="n">
        <f aca="false">K150*$O$3+$O$4</f>
        <v>344.473167098301</v>
      </c>
      <c r="Q150" s="0" t="n">
        <v>1</v>
      </c>
      <c r="R150" s="134" t="n">
        <f aca="false">O150/22.04+Q150</f>
        <v>16.6294540425726</v>
      </c>
      <c r="T150" s="134" t="n">
        <f aca="false">I150</f>
        <v>22.743670015424</v>
      </c>
      <c r="X150" s="134" t="n">
        <f aca="false">T150*$X$3+$X$4</f>
        <v>14.9253249168</v>
      </c>
      <c r="Z150" s="134" t="n">
        <f aca="false">X150</f>
        <v>14.9253249168</v>
      </c>
      <c r="AB150" s="134" t="n">
        <f aca="false">I150</f>
        <v>22.743670015424</v>
      </c>
      <c r="AC150" s="134" t="n">
        <f aca="false">(AB150+$AC$4)</f>
        <v>25.743670015424</v>
      </c>
      <c r="AD150" s="134" t="n">
        <f aca="false">AB150+$AD$4</f>
        <v>41.743670015424</v>
      </c>
      <c r="AE150" s="134" t="n">
        <f aca="false">(AB150+$AE$4)</f>
        <v>33.743670015424</v>
      </c>
      <c r="AF150" s="134" t="n">
        <f aca="false">(AB150*22.04*$AF$3+$AF$4)/22.04</f>
        <v>33.4542233589633</v>
      </c>
      <c r="AG150" s="134" t="n">
        <f aca="false">AB150*$AG$4</f>
        <v>36.3898720246784</v>
      </c>
      <c r="AH150" s="134"/>
      <c r="AI150" s="134" t="n">
        <f aca="false">AF150+AH150</f>
        <v>33.4542233589633</v>
      </c>
      <c r="AK150" s="134" t="n">
        <f aca="false">I150</f>
        <v>22.743670015424</v>
      </c>
      <c r="AO150" s="134" t="n">
        <f aca="false">(AK150*22.04*$AO$3+$AO$4)/22.04</f>
        <v>37.9258773303109</v>
      </c>
      <c r="AQ150" s="134" t="n">
        <v>0</v>
      </c>
      <c r="AR150" s="134" t="n">
        <f aca="false">AO150+AQ150</f>
        <v>37.9258773303109</v>
      </c>
      <c r="AT150" s="134" t="n">
        <f aca="false">I150</f>
        <v>22.743670015424</v>
      </c>
      <c r="AX150" s="134" t="n">
        <f aca="false">(AT150*22.04*$AX$3+$AX$4)/22.04</f>
        <v>35.1411695834299</v>
      </c>
      <c r="BA150" s="134" t="n">
        <f aca="false">AX150+AZ150</f>
        <v>35.1411695834299</v>
      </c>
      <c r="BC150" s="134" t="n">
        <f aca="false">I150</f>
        <v>22.743670015424</v>
      </c>
      <c r="BK150" s="134" t="n">
        <f aca="false">I150</f>
        <v>22.743670015424</v>
      </c>
      <c r="BL150" s="134" t="n">
        <f aca="false">BK150+$BL$4</f>
        <v>21.243670015424</v>
      </c>
      <c r="BM150" s="134" t="n">
        <f aca="false">BK150+$BM$4</f>
        <v>40.743670015424</v>
      </c>
      <c r="BN150" s="134" t="n">
        <f aca="false">BK150+$BN$4</f>
        <v>31.413670015424</v>
      </c>
      <c r="BO150" s="134" t="n">
        <f aca="false">BK150*$BO$3+$BO$4</f>
        <v>31.384464325316</v>
      </c>
      <c r="BP150" s="134" t="n">
        <f aca="false">BK150*$BP$4</f>
        <v>33.205758222519</v>
      </c>
      <c r="BR150" s="134" t="n">
        <f aca="false">BO150+BQ150</f>
        <v>31.384464325316</v>
      </c>
    </row>
    <row r="151" customFormat="false" ht="12" hidden="false" customHeight="false" outlineLevel="0" collapsed="false">
      <c r="A151" s="166" t="n">
        <f aca="false">CurveCreator!A154</f>
        <v>41395</v>
      </c>
      <c r="B151" s="134" t="n">
        <f aca="false">CurveCreator!BU154/2.97/100*2204</f>
        <v>223.034459901221</v>
      </c>
      <c r="C151" s="134" t="n">
        <f aca="false">B151/22.04+$C$4</f>
        <v>15.4695308485127</v>
      </c>
      <c r="D151" s="134" t="n">
        <f aca="false">B151/22.04+$D$4</f>
        <v>33.1195308485127</v>
      </c>
      <c r="E151" s="134" t="n">
        <f aca="false">B151/22.04+$E$4</f>
        <v>22.1195308485127</v>
      </c>
      <c r="F151" s="134" t="n">
        <f aca="false">(B151*$F$3+$F$4)/22.04</f>
        <v>22.7687075967772</v>
      </c>
      <c r="G151" s="134" t="n">
        <f aca="false">B151*$G$4/22.04</f>
        <v>20.2390616970255</v>
      </c>
      <c r="H151" s="134"/>
      <c r="I151" s="134" t="n">
        <f aca="false">F151</f>
        <v>22.7687075967772</v>
      </c>
      <c r="K151" s="134" t="n">
        <f aca="false">B151</f>
        <v>223.034459901221</v>
      </c>
      <c r="O151" s="134" t="n">
        <f aca="false">K151*$O$3+$O$4</f>
        <v>345.127551349362</v>
      </c>
      <c r="Q151" s="0" t="n">
        <v>1</v>
      </c>
      <c r="R151" s="134" t="n">
        <f aca="false">O151/22.04+Q151</f>
        <v>16.6591447980654</v>
      </c>
      <c r="T151" s="134" t="n">
        <f aca="false">I151</f>
        <v>22.7687075967772</v>
      </c>
      <c r="X151" s="134" t="n">
        <f aca="false">T151*$X$3+$X$4</f>
        <v>14.9401872250912</v>
      </c>
      <c r="Z151" s="134" t="n">
        <f aca="false">X151</f>
        <v>14.9401872250912</v>
      </c>
      <c r="AB151" s="134" t="n">
        <f aca="false">I151</f>
        <v>22.7687075967772</v>
      </c>
      <c r="AC151" s="134" t="n">
        <f aca="false">(AB151+$AC$4)</f>
        <v>25.7687075967772</v>
      </c>
      <c r="AD151" s="134" t="n">
        <f aca="false">AB151+$AD$4</f>
        <v>41.7687075967772</v>
      </c>
      <c r="AE151" s="134" t="n">
        <f aca="false">(AB151+$AE$4)</f>
        <v>33.7687075967772</v>
      </c>
      <c r="AF151" s="134" t="n">
        <f aca="false">(AB151*22.04*$AF$3+$AF$4)/22.04</f>
        <v>33.4715869216318</v>
      </c>
      <c r="AG151" s="134" t="n">
        <f aca="false">AB151*$AG$4</f>
        <v>36.4299321548436</v>
      </c>
      <c r="AH151" s="134"/>
      <c r="AI151" s="134" t="n">
        <f aca="false">AF151+AH151</f>
        <v>33.4715869216318</v>
      </c>
      <c r="AK151" s="134" t="n">
        <f aca="false">I151</f>
        <v>22.7687075967772</v>
      </c>
      <c r="AO151" s="134" t="n">
        <f aca="false">(AK151*22.04*$AO$3+$AO$4)/22.04</f>
        <v>37.9463004854208</v>
      </c>
      <c r="AQ151" s="134" t="n">
        <v>0</v>
      </c>
      <c r="AR151" s="134" t="n">
        <f aca="false">AO151+AQ151</f>
        <v>37.9463004854208</v>
      </c>
      <c r="AT151" s="134" t="n">
        <f aca="false">I151</f>
        <v>22.7687075967772</v>
      </c>
      <c r="AX151" s="134" t="n">
        <f aca="false">(AT151*22.04*$AX$3+$AX$4)/22.04</f>
        <v>35.16011552124</v>
      </c>
      <c r="BA151" s="134" t="n">
        <f aca="false">AX151+AZ151</f>
        <v>35.16011552124</v>
      </c>
      <c r="BC151" s="134" t="n">
        <f aca="false">I151</f>
        <v>22.7687075967772</v>
      </c>
      <c r="BK151" s="134" t="n">
        <f aca="false">I151</f>
        <v>22.7687075967772</v>
      </c>
      <c r="BL151" s="134" t="n">
        <f aca="false">BK151+$BL$4</f>
        <v>21.2687075967772</v>
      </c>
      <c r="BM151" s="134" t="n">
        <f aca="false">BK151+$BM$4</f>
        <v>40.7687075967772</v>
      </c>
      <c r="BN151" s="134" t="n">
        <f aca="false">BK151+$BN$4</f>
        <v>31.4387075967772</v>
      </c>
      <c r="BO151" s="134" t="n">
        <f aca="false">BK151*$BO$3+$BO$4</f>
        <v>31.4093266435998</v>
      </c>
      <c r="BP151" s="134" t="n">
        <f aca="false">BK151*$BP$4</f>
        <v>33.2423130912948</v>
      </c>
      <c r="BR151" s="134" t="n">
        <f aca="false">BO151+BQ151</f>
        <v>31.4093266435998</v>
      </c>
    </row>
    <row r="152" customFormat="false" ht="12" hidden="false" customHeight="false" outlineLevel="0" collapsed="false">
      <c r="A152" s="166" t="n">
        <f aca="false">CurveCreator!A155</f>
        <v>41426</v>
      </c>
      <c r="B152" s="134" t="n">
        <f aca="false">CurveCreator!BU155/2.97/100*2204</f>
        <v>223.437464579926</v>
      </c>
      <c r="C152" s="134" t="n">
        <f aca="false">B152/22.04+$C$4</f>
        <v>15.4878159972743</v>
      </c>
      <c r="D152" s="134" t="n">
        <f aca="false">B152/22.04+$D$4</f>
        <v>33.1378159972743</v>
      </c>
      <c r="E152" s="134" t="n">
        <f aca="false">B152/22.04+$E$4</f>
        <v>22.1378159972743</v>
      </c>
      <c r="F152" s="134" t="n">
        <f aca="false">(B152*$F$3+$F$4)/22.04</f>
        <v>22.7922222980846</v>
      </c>
      <c r="G152" s="134" t="n">
        <f aca="false">B152*$G$4/22.04</f>
        <v>20.2756319945487</v>
      </c>
      <c r="H152" s="134"/>
      <c r="I152" s="134" t="n">
        <f aca="false">F152</f>
        <v>22.7922222980846</v>
      </c>
      <c r="K152" s="134" t="n">
        <f aca="false">B152</f>
        <v>223.437464579926</v>
      </c>
      <c r="O152" s="134" t="n">
        <f aca="false">K152*$O$3+$O$4</f>
        <v>345.742133484387</v>
      </c>
      <c r="Q152" s="0" t="n">
        <v>1</v>
      </c>
      <c r="R152" s="134" t="n">
        <f aca="false">O152/22.04+Q152</f>
        <v>16.6870296499268</v>
      </c>
      <c r="T152" s="134" t="n">
        <f aca="false">I152</f>
        <v>22.7922222980846</v>
      </c>
      <c r="X152" s="134" t="n">
        <f aca="false">T152*$X$3+$X$4</f>
        <v>14.9541455517873</v>
      </c>
      <c r="Z152" s="134" t="n">
        <f aca="false">X152</f>
        <v>14.9541455517873</v>
      </c>
      <c r="AB152" s="134" t="n">
        <f aca="false">I152</f>
        <v>22.7922222980846</v>
      </c>
      <c r="AC152" s="134" t="n">
        <f aca="false">(AB152+$AC$4)</f>
        <v>25.7922222980846</v>
      </c>
      <c r="AD152" s="134" t="n">
        <f aca="false">AB152+$AD$4</f>
        <v>41.7922222980846</v>
      </c>
      <c r="AE152" s="134" t="n">
        <f aca="false">(AB152+$AE$4)</f>
        <v>33.7922222980846</v>
      </c>
      <c r="AF152" s="134" t="n">
        <f aca="false">(AB152*22.04*$AF$3+$AF$4)/22.04</f>
        <v>33.4878943669885</v>
      </c>
      <c r="AG152" s="134" t="n">
        <f aca="false">AB152*$AG$4</f>
        <v>36.4675556769354</v>
      </c>
      <c r="AH152" s="134"/>
      <c r="AI152" s="134" t="n">
        <f aca="false">AF152+AH152</f>
        <v>33.4878943669885</v>
      </c>
      <c r="AK152" s="134" t="n">
        <f aca="false">I152</f>
        <v>22.7922222980846</v>
      </c>
      <c r="AO152" s="134" t="n">
        <f aca="false">(AK152*22.04*$AO$3+$AO$4)/22.04</f>
        <v>37.9654814272772</v>
      </c>
      <c r="AQ152" s="134" t="n">
        <v>0</v>
      </c>
      <c r="AR152" s="134" t="n">
        <f aca="false">AO152+AQ152</f>
        <v>37.9654814272772</v>
      </c>
      <c r="AT152" s="134" t="n">
        <f aca="false">I152</f>
        <v>22.7922222980846</v>
      </c>
      <c r="AX152" s="134" t="n">
        <f aca="false">(AT152*22.04*$AX$3+$AX$4)/22.04</f>
        <v>35.1779090957193</v>
      </c>
      <c r="BA152" s="134" t="n">
        <f aca="false">AX152+AZ152</f>
        <v>35.1779090957193</v>
      </c>
      <c r="BC152" s="134" t="n">
        <f aca="false">I152</f>
        <v>22.7922222980846</v>
      </c>
      <c r="BK152" s="134" t="n">
        <f aca="false">I152</f>
        <v>22.7922222980846</v>
      </c>
      <c r="BL152" s="134" t="n">
        <f aca="false">BK152+$BL$4</f>
        <v>21.2922222980846</v>
      </c>
      <c r="BM152" s="134" t="n">
        <f aca="false">BK152+$BM$4</f>
        <v>40.7922222980846</v>
      </c>
      <c r="BN152" s="134" t="n">
        <f aca="false">BK152+$BN$4</f>
        <v>31.4622222980846</v>
      </c>
      <c r="BO152" s="134" t="n">
        <f aca="false">BK152*$BO$3+$BO$4</f>
        <v>31.432676741998</v>
      </c>
      <c r="BP152" s="134" t="n">
        <f aca="false">BK152*$BP$4</f>
        <v>33.2766445552036</v>
      </c>
      <c r="BR152" s="134" t="n">
        <f aca="false">BO152+BQ152</f>
        <v>31.432676741998</v>
      </c>
    </row>
    <row r="153" customFormat="false" ht="12" hidden="false" customHeight="false" outlineLevel="0" collapsed="false">
      <c r="A153" s="166" t="n">
        <f aca="false">CurveCreator!A156</f>
        <v>41456</v>
      </c>
      <c r="B153" s="134" t="n">
        <f aca="false">CurveCreator!BU156/2.97/100*2204</f>
        <v>228.18549692218</v>
      </c>
      <c r="C153" s="134" t="n">
        <f aca="false">B153/22.04+$C$4</f>
        <v>15.7032439619864</v>
      </c>
      <c r="D153" s="134" t="n">
        <f aca="false">B153/22.04+$D$4</f>
        <v>33.3532439619864</v>
      </c>
      <c r="E153" s="134" t="n">
        <f aca="false">B153/22.04+$E$4</f>
        <v>22.3532439619864</v>
      </c>
      <c r="F153" s="134" t="n">
        <f aca="false">(B153*$F$3+$F$4)/22.04</f>
        <v>23.0692626607043</v>
      </c>
      <c r="G153" s="134" t="n">
        <f aca="false">B153*$G$4/22.04</f>
        <v>20.7064879239727</v>
      </c>
      <c r="H153" s="134"/>
      <c r="I153" s="134" t="n">
        <f aca="false">F153</f>
        <v>23.0692626607043</v>
      </c>
      <c r="K153" s="134" t="n">
        <f aca="false">B153</f>
        <v>228.18549692218</v>
      </c>
      <c r="O153" s="134" t="n">
        <f aca="false">K153*$O$3+$O$4</f>
        <v>352.982882806324</v>
      </c>
      <c r="Q153" s="0" t="n">
        <v>1</v>
      </c>
      <c r="R153" s="134" t="n">
        <f aca="false">O153/22.04+Q153</f>
        <v>17.0155572961127</v>
      </c>
      <c r="T153" s="134" t="n">
        <f aca="false">I153</f>
        <v>23.0692626607043</v>
      </c>
      <c r="X153" s="134" t="n">
        <f aca="false">T153*$X$3+$X$4</f>
        <v>15.1185967110384</v>
      </c>
      <c r="Z153" s="134" t="n">
        <f aca="false">X153</f>
        <v>15.1185967110384</v>
      </c>
      <c r="AB153" s="134" t="n">
        <f aca="false">I153</f>
        <v>23.0692626607043</v>
      </c>
      <c r="AC153" s="134" t="n">
        <f aca="false">(AB153+$AC$4)</f>
        <v>26.0692626607043</v>
      </c>
      <c r="AD153" s="134" t="n">
        <f aca="false">AB153+$AD$4</f>
        <v>42.0692626607043</v>
      </c>
      <c r="AE153" s="134" t="n">
        <f aca="false">(AB153+$AE$4)</f>
        <v>34.0692626607043</v>
      </c>
      <c r="AF153" s="134" t="n">
        <f aca="false">(AB153*22.04*$AF$3+$AF$4)/22.04</f>
        <v>33.6800218584652</v>
      </c>
      <c r="AG153" s="134" t="n">
        <f aca="false">AB153*$AG$4</f>
        <v>36.9108202571269</v>
      </c>
      <c r="AH153" s="134"/>
      <c r="AI153" s="134" t="n">
        <f aca="false">AF153+AH153</f>
        <v>33.6800218584652</v>
      </c>
      <c r="AK153" s="134" t="n">
        <f aca="false">I153</f>
        <v>23.0692626607043</v>
      </c>
      <c r="AO153" s="134" t="n">
        <f aca="false">(AK153*22.04*$AO$3+$AO$4)/22.04</f>
        <v>38.1914632510661</v>
      </c>
      <c r="AQ153" s="134" t="n">
        <v>0</v>
      </c>
      <c r="AR153" s="134" t="n">
        <f aca="false">AO153+AQ153</f>
        <v>38.1914632510661</v>
      </c>
      <c r="AT153" s="134" t="n">
        <f aca="false">I153</f>
        <v>23.0692626607043</v>
      </c>
      <c r="AX153" s="134" t="n">
        <f aca="false">(AT153*22.04*$AX$3+$AX$4)/22.04</f>
        <v>35.3875455381136</v>
      </c>
      <c r="BA153" s="134" t="n">
        <f aca="false">AX153+AZ153</f>
        <v>35.3875455381136</v>
      </c>
      <c r="BC153" s="134" t="n">
        <f aca="false">I153</f>
        <v>23.0692626607043</v>
      </c>
      <c r="BK153" s="134" t="n">
        <f aca="false">I153</f>
        <v>23.0692626607043</v>
      </c>
      <c r="BL153" s="134" t="n">
        <f aca="false">BK153+$BL$4</f>
        <v>21.5692626607043</v>
      </c>
      <c r="BM153" s="134" t="n">
        <f aca="false">BK153+$BM$4</f>
        <v>41.0692626607043</v>
      </c>
      <c r="BN153" s="134" t="n">
        <f aca="false">BK153+$BN$4</f>
        <v>31.7392626607043</v>
      </c>
      <c r="BO153" s="134" t="n">
        <f aca="false">BK153*$BO$3+$BO$4</f>
        <v>31.7077778220794</v>
      </c>
      <c r="BP153" s="134" t="n">
        <f aca="false">BK153*$BP$4</f>
        <v>33.6811234846283</v>
      </c>
      <c r="BR153" s="134" t="n">
        <f aca="false">BO153+BQ153</f>
        <v>31.7077778220794</v>
      </c>
    </row>
    <row r="154" customFormat="false" ht="12" hidden="false" customHeight="false" outlineLevel="0" collapsed="false">
      <c r="A154" s="166" t="n">
        <f aca="false">CurveCreator!A157</f>
        <v>41487</v>
      </c>
      <c r="B154" s="134" t="n">
        <f aca="false">CurveCreator!BU157/2.97/100*2204</f>
        <v>228.602994489921</v>
      </c>
      <c r="C154" s="134" t="n">
        <f aca="false">B154/22.04+$C$4</f>
        <v>15.7221866828458</v>
      </c>
      <c r="D154" s="134" t="n">
        <f aca="false">B154/22.04+$D$4</f>
        <v>33.3721866828458</v>
      </c>
      <c r="E154" s="134" t="n">
        <f aca="false">B154/22.04+$E$4</f>
        <v>22.3721866828458</v>
      </c>
      <c r="F154" s="134" t="n">
        <f aca="false">(B154*$F$3+$F$4)/22.04</f>
        <v>23.0936229997295</v>
      </c>
      <c r="G154" s="134" t="n">
        <f aca="false">B154*$G$4/22.04</f>
        <v>20.7443733656915</v>
      </c>
      <c r="H154" s="134"/>
      <c r="I154" s="134" t="n">
        <f aca="false">F154</f>
        <v>23.0936229997295</v>
      </c>
      <c r="K154" s="134" t="n">
        <f aca="false">B154</f>
        <v>228.602994489921</v>
      </c>
      <c r="O154" s="134" t="n">
        <f aca="false">K154*$O$3+$O$4</f>
        <v>353.619566597129</v>
      </c>
      <c r="Q154" s="0" t="n">
        <v>1</v>
      </c>
      <c r="R154" s="134" t="n">
        <f aca="false">O154/22.04+Q154</f>
        <v>17.0444449454233</v>
      </c>
      <c r="T154" s="134" t="n">
        <f aca="false">I154</f>
        <v>23.0936229997295</v>
      </c>
      <c r="X154" s="134" t="n">
        <f aca="false">T154*$X$3+$X$4</f>
        <v>15.1330570082837</v>
      </c>
      <c r="Z154" s="134" t="n">
        <f aca="false">X154</f>
        <v>15.1330570082837</v>
      </c>
      <c r="AB154" s="134" t="n">
        <f aca="false">I154</f>
        <v>23.0936229997295</v>
      </c>
      <c r="AC154" s="134" t="n">
        <f aca="false">(AB154+$AC$4)</f>
        <v>26.0936229997295</v>
      </c>
      <c r="AD154" s="134" t="n">
        <f aca="false">AB154+$AD$4</f>
        <v>42.0936229997295</v>
      </c>
      <c r="AE154" s="134" t="n">
        <f aca="false">(AB154+$AE$4)</f>
        <v>34.0936229997295</v>
      </c>
      <c r="AF154" s="134" t="n">
        <f aca="false">(AB154*22.04*$AF$3+$AF$4)/22.04</f>
        <v>33.6969157535792</v>
      </c>
      <c r="AG154" s="134" t="n">
        <f aca="false">AB154*$AG$4</f>
        <v>36.9497967995672</v>
      </c>
      <c r="AH154" s="134"/>
      <c r="AI154" s="134" t="n">
        <f aca="false">AF154+AH154</f>
        <v>33.6969157535792</v>
      </c>
      <c r="AK154" s="134" t="n">
        <f aca="false">I154</f>
        <v>23.0936229997295</v>
      </c>
      <c r="AO154" s="134" t="n">
        <f aca="false">(AK154*22.04*$AO$3+$AO$4)/22.04</f>
        <v>38.2113339796089</v>
      </c>
      <c r="AQ154" s="134" t="n">
        <v>0</v>
      </c>
      <c r="AR154" s="134" t="n">
        <f aca="false">AO154+AQ154</f>
        <v>38.2113339796089</v>
      </c>
      <c r="AT154" s="134" t="n">
        <f aca="false">I154</f>
        <v>23.0936229997295</v>
      </c>
      <c r="AX154" s="134" t="n">
        <f aca="false">(AT154*22.04*$AX$3+$AX$4)/22.04</f>
        <v>35.4059790066539</v>
      </c>
      <c r="BA154" s="134" t="n">
        <f aca="false">AX154+AZ154</f>
        <v>35.4059790066539</v>
      </c>
      <c r="BC154" s="134" t="n">
        <f aca="false">I154</f>
        <v>23.0936229997295</v>
      </c>
      <c r="BK154" s="134" t="n">
        <f aca="false">I154</f>
        <v>23.0936229997295</v>
      </c>
      <c r="BL154" s="134" t="n">
        <f aca="false">BK154+$BL$4</f>
        <v>21.5936229997295</v>
      </c>
      <c r="BM154" s="134" t="n">
        <f aca="false">BK154+$BM$4</f>
        <v>41.0936229997295</v>
      </c>
      <c r="BN154" s="134" t="n">
        <f aca="false">BK154+$BN$4</f>
        <v>31.7636229997295</v>
      </c>
      <c r="BO154" s="134" t="n">
        <f aca="false">BK154*$BO$3+$BO$4</f>
        <v>31.7319676387314</v>
      </c>
      <c r="BP154" s="134" t="n">
        <f aca="false">BK154*$BP$4</f>
        <v>33.716689579605</v>
      </c>
      <c r="BR154" s="134" t="n">
        <f aca="false">BO154+BQ154</f>
        <v>31.7319676387314</v>
      </c>
    </row>
    <row r="155" customFormat="false" ht="12" hidden="false" customHeight="false" outlineLevel="0" collapsed="false">
      <c r="A155" s="166" t="n">
        <f aca="false">CurveCreator!A158</f>
        <v>41518</v>
      </c>
      <c r="B155" s="134" t="n">
        <f aca="false">CurveCreator!BU158/2.97/100*2204</f>
        <v>229.0081233583</v>
      </c>
      <c r="C155" s="134" t="n">
        <f aca="false">B155/22.04+$C$4</f>
        <v>15.7405682104492</v>
      </c>
      <c r="D155" s="134" t="n">
        <f aca="false">B155/22.04+$D$4</f>
        <v>33.3905682104492</v>
      </c>
      <c r="E155" s="134" t="n">
        <f aca="false">B155/22.04+$E$4</f>
        <v>22.3905682104492</v>
      </c>
      <c r="F155" s="134" t="n">
        <f aca="false">(B155*$F$3+$F$4)/22.04</f>
        <v>23.1172616442275</v>
      </c>
      <c r="G155" s="134" t="n">
        <f aca="false">B155*$G$4/22.04</f>
        <v>20.7811364208984</v>
      </c>
      <c r="H155" s="134"/>
      <c r="I155" s="134" t="n">
        <f aca="false">F155</f>
        <v>23.1172616442275</v>
      </c>
      <c r="K155" s="134" t="n">
        <f aca="false">B155</f>
        <v>229.0081233583</v>
      </c>
      <c r="O155" s="134" t="n">
        <f aca="false">K155*$O$3+$O$4</f>
        <v>354.237388121407</v>
      </c>
      <c r="Q155" s="0" t="n">
        <v>1</v>
      </c>
      <c r="R155" s="134" t="n">
        <f aca="false">O155/22.04+Q155</f>
        <v>17.0724767750185</v>
      </c>
      <c r="T155" s="134" t="n">
        <f aca="false">I155</f>
        <v>23.1172616442275</v>
      </c>
      <c r="X155" s="134" t="n">
        <f aca="false">T155*$X$3+$X$4</f>
        <v>15.1470889076577</v>
      </c>
      <c r="Z155" s="134" t="n">
        <f aca="false">X155</f>
        <v>15.1470889076577</v>
      </c>
      <c r="AB155" s="134" t="n">
        <f aca="false">I155</f>
        <v>23.1172616442275</v>
      </c>
      <c r="AC155" s="134" t="n">
        <f aca="false">(AB155+$AC$4)</f>
        <v>26.1172616442275</v>
      </c>
      <c r="AD155" s="134" t="n">
        <f aca="false">AB155+$AD$4</f>
        <v>42.1172616442275</v>
      </c>
      <c r="AE155" s="134" t="n">
        <f aca="false">(AB155+$AE$4)</f>
        <v>34.1172616442275</v>
      </c>
      <c r="AF155" s="134" t="n">
        <f aca="false">(AB155*22.04*$AF$3+$AF$4)/22.04</f>
        <v>33.7133091535385</v>
      </c>
      <c r="AG155" s="134" t="n">
        <f aca="false">AB155*$AG$4</f>
        <v>36.987618630764</v>
      </c>
      <c r="AH155" s="134"/>
      <c r="AI155" s="134" t="n">
        <f aca="false">AF155+AH155</f>
        <v>33.7133091535385</v>
      </c>
      <c r="AK155" s="134" t="n">
        <f aca="false">I155</f>
        <v>23.1172616442275</v>
      </c>
      <c r="AO155" s="134" t="n">
        <f aca="false">(AK155*22.04*$AO$3+$AO$4)/22.04</f>
        <v>38.2306160219259</v>
      </c>
      <c r="AQ155" s="134" t="n">
        <v>0</v>
      </c>
      <c r="AR155" s="134" t="n">
        <f aca="false">AO155+AQ155</f>
        <v>38.2306160219259</v>
      </c>
      <c r="AT155" s="134" t="n">
        <f aca="false">I155</f>
        <v>23.1172616442275</v>
      </c>
      <c r="AX155" s="134" t="n">
        <f aca="false">(AT155*22.04*$AX$3+$AX$4)/22.04</f>
        <v>35.4238663689456</v>
      </c>
      <c r="BA155" s="134" t="n">
        <f aca="false">AX155+AZ155</f>
        <v>35.4238663689456</v>
      </c>
      <c r="BC155" s="134" t="n">
        <f aca="false">I155</f>
        <v>23.1172616442275</v>
      </c>
      <c r="BK155" s="134" t="n">
        <f aca="false">I155</f>
        <v>23.1172616442275</v>
      </c>
      <c r="BL155" s="134" t="n">
        <f aca="false">BK155+$BL$4</f>
        <v>21.6172616442275</v>
      </c>
      <c r="BM155" s="134" t="n">
        <f aca="false">BK155+$BM$4</f>
        <v>41.1172616442275</v>
      </c>
      <c r="BN155" s="134" t="n">
        <f aca="false">BK155+$BN$4</f>
        <v>31.7872616442275</v>
      </c>
      <c r="BO155" s="134" t="n">
        <f aca="false">BK155*$BO$3+$BO$4</f>
        <v>31.7554408127179</v>
      </c>
      <c r="BP155" s="134" t="n">
        <f aca="false">BK155*$BP$4</f>
        <v>33.7512020005721</v>
      </c>
      <c r="BR155" s="134" t="n">
        <f aca="false">BO155+BQ155</f>
        <v>31.7554408127179</v>
      </c>
    </row>
    <row r="156" customFormat="false" ht="12" hidden="false" customHeight="false" outlineLevel="0" collapsed="false">
      <c r="A156" s="166" t="n">
        <f aca="false">CurveCreator!A159</f>
        <v>41548</v>
      </c>
      <c r="B156" s="134" t="n">
        <f aca="false">CurveCreator!BU159/2.97/100*2204</f>
        <v>241.929933733191</v>
      </c>
      <c r="C156" s="134" t="n">
        <f aca="false">B156/22.04+$C$4</f>
        <v>16.3268572474225</v>
      </c>
      <c r="D156" s="134" t="n">
        <f aca="false">B156/22.04+$D$4</f>
        <v>33.9768572474225</v>
      </c>
      <c r="E156" s="134" t="n">
        <f aca="false">B156/22.04+$E$4</f>
        <v>22.9768572474225</v>
      </c>
      <c r="F156" s="134" t="n">
        <f aca="false">(B156*$F$3+$F$4)/22.04</f>
        <v>23.8712293457751</v>
      </c>
      <c r="G156" s="134" t="n">
        <f aca="false">B156*$G$4/22.04</f>
        <v>21.953714494845</v>
      </c>
      <c r="H156" s="134"/>
      <c r="I156" s="134" t="n">
        <f aca="false">F156</f>
        <v>23.8712293457751</v>
      </c>
      <c r="K156" s="134" t="n">
        <f aca="false">B156</f>
        <v>241.929933733191</v>
      </c>
      <c r="O156" s="134" t="n">
        <f aca="false">K156*$O$3+$O$4</f>
        <v>373.943148943117</v>
      </c>
      <c r="Q156" s="0" t="n">
        <v>1</v>
      </c>
      <c r="R156" s="134" t="n">
        <f aca="false">O156/22.04+Q156</f>
        <v>17.9665675564028</v>
      </c>
      <c r="T156" s="134" t="n">
        <f aca="false">I156</f>
        <v>23.8712293457751</v>
      </c>
      <c r="X156" s="134" t="n">
        <f aca="false">T156*$X$3+$X$4</f>
        <v>15.5946441352964</v>
      </c>
      <c r="Z156" s="134" t="n">
        <f aca="false">X156</f>
        <v>15.5946441352964</v>
      </c>
      <c r="AB156" s="134" t="n">
        <f aca="false">I156</f>
        <v>23.8712293457751</v>
      </c>
      <c r="AC156" s="134" t="n">
        <f aca="false">(AB156+$AC$4)</f>
        <v>26.8712293457751</v>
      </c>
      <c r="AD156" s="134" t="n">
        <f aca="false">AB156+$AD$4</f>
        <v>42.8712293457751</v>
      </c>
      <c r="AE156" s="134" t="n">
        <f aca="false">(AB156+$AE$4)</f>
        <v>34.8712293457751</v>
      </c>
      <c r="AF156" s="134" t="n">
        <f aca="false">(AB156*22.04*$AF$3+$AF$4)/22.04</f>
        <v>34.2361857545619</v>
      </c>
      <c r="AG156" s="134" t="n">
        <f aca="false">AB156*$AG$4</f>
        <v>38.1939669532402</v>
      </c>
      <c r="AH156" s="134"/>
      <c r="AI156" s="134" t="n">
        <f aca="false">AF156+AH156</f>
        <v>34.2361857545619</v>
      </c>
      <c r="AK156" s="134" t="n">
        <f aca="false">I156</f>
        <v>23.8712293457751</v>
      </c>
      <c r="AO156" s="134" t="n">
        <f aca="false">(AK156*22.04*$AO$3+$AO$4)/22.04</f>
        <v>38.8456274760784</v>
      </c>
      <c r="AQ156" s="134" t="n">
        <v>0</v>
      </c>
      <c r="AR156" s="134" t="n">
        <f aca="false">AO156+AQ156</f>
        <v>38.8456274760784</v>
      </c>
      <c r="AT156" s="134" t="n">
        <f aca="false">I156</f>
        <v>23.8712293457751</v>
      </c>
      <c r="AX156" s="134" t="n">
        <f aca="false">(AT156*22.04*$AX$3+$AX$4)/22.04</f>
        <v>35.9943937287067</v>
      </c>
      <c r="BA156" s="134" t="n">
        <f aca="false">AX156+AZ156</f>
        <v>35.9943937287067</v>
      </c>
      <c r="BC156" s="134" t="n">
        <f aca="false">I156</f>
        <v>23.8712293457751</v>
      </c>
      <c r="BK156" s="134" t="n">
        <f aca="false">I156</f>
        <v>23.8712293457751</v>
      </c>
      <c r="BL156" s="134" t="n">
        <f aca="false">BK156+$BL$4</f>
        <v>22.3712293457751</v>
      </c>
      <c r="BM156" s="134" t="n">
        <f aca="false">BK156+$BM$4</f>
        <v>41.8712293457751</v>
      </c>
      <c r="BN156" s="134" t="n">
        <f aca="false">BK156+$BN$4</f>
        <v>32.5412293457751</v>
      </c>
      <c r="BO156" s="134" t="n">
        <f aca="false">BK156*$BO$3+$BO$4</f>
        <v>32.5041307403547</v>
      </c>
      <c r="BP156" s="134" t="n">
        <f aca="false">BK156*$BP$4</f>
        <v>34.8519948448317</v>
      </c>
      <c r="BR156" s="134" t="n">
        <f aca="false">BO156+BQ156</f>
        <v>32.5041307403547</v>
      </c>
    </row>
    <row r="157" customFormat="false" ht="12" hidden="false" customHeight="false" outlineLevel="0" collapsed="false">
      <c r="A157" s="166" t="n">
        <f aca="false">CurveCreator!A160</f>
        <v>41579</v>
      </c>
      <c r="B157" s="134" t="n">
        <f aca="false">CurveCreator!BU160/2.97/100*2204</f>
        <v>242.338229466623</v>
      </c>
      <c r="C157" s="134" t="n">
        <f aca="false">B157/22.04+$C$4</f>
        <v>16.345382462188</v>
      </c>
      <c r="D157" s="134" t="n">
        <f aca="false">B157/22.04+$D$4</f>
        <v>33.995382462188</v>
      </c>
      <c r="E157" s="134" t="n">
        <f aca="false">B157/22.04+$E$4</f>
        <v>22.995382462188</v>
      </c>
      <c r="F157" s="134" t="n">
        <f aca="false">(B157*$F$3+$F$4)/22.04</f>
        <v>23.8950527719636</v>
      </c>
      <c r="G157" s="134" t="n">
        <f aca="false">B157*$G$4/22.04</f>
        <v>21.990764924376</v>
      </c>
      <c r="H157" s="134"/>
      <c r="I157" s="134" t="n">
        <f aca="false">F157</f>
        <v>23.8950527719636</v>
      </c>
      <c r="K157" s="134" t="n">
        <f aca="false">B157</f>
        <v>242.338229466623</v>
      </c>
      <c r="O157" s="134" t="n">
        <f aca="false">K157*$O$3+$O$4</f>
        <v>374.5657999366</v>
      </c>
      <c r="Q157" s="0" t="n">
        <v>1</v>
      </c>
      <c r="R157" s="134" t="n">
        <f aca="false">O157/22.04+Q157</f>
        <v>17.9948185089202</v>
      </c>
      <c r="T157" s="134" t="n">
        <f aca="false">I157</f>
        <v>23.8950527719636</v>
      </c>
      <c r="X157" s="134" t="n">
        <f aca="false">T157*$X$3+$X$4</f>
        <v>15.6087857210819</v>
      </c>
      <c r="Z157" s="134" t="n">
        <f aca="false">X157</f>
        <v>15.6087857210819</v>
      </c>
      <c r="AB157" s="134" t="n">
        <f aca="false">I157</f>
        <v>23.8950527719636</v>
      </c>
      <c r="AC157" s="134" t="n">
        <f aca="false">(AB157+$AC$4)</f>
        <v>26.8950527719636</v>
      </c>
      <c r="AD157" s="134" t="n">
        <f aca="false">AB157+$AD$4</f>
        <v>42.8950527719636</v>
      </c>
      <c r="AE157" s="134" t="n">
        <f aca="false">(AB157+$AE$4)</f>
        <v>34.8950527719636</v>
      </c>
      <c r="AF157" s="134" t="n">
        <f aca="false">(AB157*22.04*$AF$3+$AF$4)/22.04</f>
        <v>34.2527073006235</v>
      </c>
      <c r="AG157" s="134" t="n">
        <f aca="false">AB157*$AG$4</f>
        <v>38.2320844351418</v>
      </c>
      <c r="AH157" s="134"/>
      <c r="AI157" s="134" t="n">
        <f aca="false">AF157+AH157</f>
        <v>34.2527073006235</v>
      </c>
      <c r="AK157" s="134" t="n">
        <f aca="false">I157</f>
        <v>23.8950527719636</v>
      </c>
      <c r="AO157" s="134" t="n">
        <f aca="false">(AK157*22.04*$AO$3+$AO$4)/22.04</f>
        <v>38.8650602448203</v>
      </c>
      <c r="AQ157" s="134" t="n">
        <v>0</v>
      </c>
      <c r="AR157" s="134" t="n">
        <f aca="false">AO157+AQ157</f>
        <v>38.8650602448203</v>
      </c>
      <c r="AT157" s="134" t="n">
        <f aca="false">I157</f>
        <v>23.8950527719636</v>
      </c>
      <c r="AX157" s="134" t="n">
        <f aca="false">(AT157*22.04*$AX$3+$AX$4)/22.04</f>
        <v>36.0124209153035</v>
      </c>
      <c r="BA157" s="134" t="n">
        <f aca="false">AX157+AZ157</f>
        <v>36.0124209153035</v>
      </c>
      <c r="BC157" s="134" t="n">
        <f aca="false">I157</f>
        <v>23.8950527719636</v>
      </c>
      <c r="BK157" s="134" t="n">
        <f aca="false">I157</f>
        <v>23.8950527719636</v>
      </c>
      <c r="BL157" s="134" t="n">
        <f aca="false">BK157+$BL$4</f>
        <v>22.3950527719636</v>
      </c>
      <c r="BM157" s="134" t="n">
        <f aca="false">BK157+$BM$4</f>
        <v>41.8950527719636</v>
      </c>
      <c r="BN157" s="134" t="n">
        <f aca="false">BK157+$BN$4</f>
        <v>32.5650527719636</v>
      </c>
      <c r="BO157" s="134" t="n">
        <f aca="false">BK157*$BO$3+$BO$4</f>
        <v>32.5277874025599</v>
      </c>
      <c r="BP157" s="134" t="n">
        <f aca="false">BK157*$BP$4</f>
        <v>34.8867770470669</v>
      </c>
      <c r="BR157" s="134" t="n">
        <f aca="false">BO157+BQ157</f>
        <v>32.5277874025599</v>
      </c>
    </row>
    <row r="158" customFormat="false" ht="12" hidden="false" customHeight="false" outlineLevel="0" collapsed="false">
      <c r="A158" s="166" t="n">
        <f aca="false">CurveCreator!A161</f>
        <v>41609</v>
      </c>
      <c r="B158" s="134" t="n">
        <f aca="false">CurveCreator!BU161/2.97/100*2204</f>
        <v>242.748168384755</v>
      </c>
      <c r="C158" s="134" t="n">
        <f aca="false">B158/22.04+$C$4</f>
        <v>16.3639822316132</v>
      </c>
      <c r="D158" s="134" t="n">
        <f aca="false">B158/22.04+$D$4</f>
        <v>34.0139822316132</v>
      </c>
      <c r="E158" s="134" t="n">
        <f aca="false">B158/22.04+$E$4</f>
        <v>23.0139822316132</v>
      </c>
      <c r="F158" s="134" t="n">
        <f aca="false">(B158*$F$3+$F$4)/22.04</f>
        <v>23.9189720754444</v>
      </c>
      <c r="G158" s="134" t="n">
        <f aca="false">B158*$G$4/22.04</f>
        <v>22.0279644632264</v>
      </c>
      <c r="H158" s="134"/>
      <c r="I158" s="134" t="n">
        <f aca="false">F158</f>
        <v>23.9189720754444</v>
      </c>
      <c r="K158" s="134" t="n">
        <f aca="false">B158</f>
        <v>242.748168384755</v>
      </c>
      <c r="O158" s="134" t="n">
        <f aca="false">K158*$O$3+$O$4</f>
        <v>375.190956786751</v>
      </c>
      <c r="Q158" s="0" t="n">
        <v>1</v>
      </c>
      <c r="R158" s="134" t="n">
        <f aca="false">O158/22.04+Q158</f>
        <v>18.0231831572936</v>
      </c>
      <c r="T158" s="134" t="n">
        <f aca="false">I158</f>
        <v>23.9189720754444</v>
      </c>
      <c r="X158" s="134" t="n">
        <f aca="false">T158*$X$3+$X$4</f>
        <v>15.6229842196281</v>
      </c>
      <c r="Z158" s="134" t="n">
        <f aca="false">X158</f>
        <v>15.6229842196281</v>
      </c>
      <c r="AB158" s="134" t="n">
        <f aca="false">I158</f>
        <v>23.9189720754444</v>
      </c>
      <c r="AC158" s="134" t="n">
        <f aca="false">(AB158+$AC$4)</f>
        <v>26.9189720754444</v>
      </c>
      <c r="AD158" s="134" t="n">
        <f aca="false">AB158+$AD$4</f>
        <v>42.9189720754444</v>
      </c>
      <c r="AE158" s="134" t="n">
        <f aca="false">(AB158+$AE$4)</f>
        <v>34.9189720754444</v>
      </c>
      <c r="AF158" s="134" t="n">
        <f aca="false">(AB158*22.04*$AF$3+$AF$4)/22.04</f>
        <v>34.2692953375875</v>
      </c>
      <c r="AG158" s="134" t="n">
        <f aca="false">AB158*$AG$4</f>
        <v>38.2703553207111</v>
      </c>
      <c r="AH158" s="134"/>
      <c r="AI158" s="134" t="n">
        <f aca="false">AF158+AH158</f>
        <v>34.2692953375875</v>
      </c>
      <c r="AK158" s="134" t="n">
        <f aca="false">I158</f>
        <v>23.9189720754444</v>
      </c>
      <c r="AO158" s="134" t="n">
        <f aca="false">(AK158*22.04*$AO$3+$AO$4)/22.04</f>
        <v>38.8845712206696</v>
      </c>
      <c r="AQ158" s="134" t="n">
        <v>0</v>
      </c>
      <c r="AR158" s="134" t="n">
        <f aca="false">AO158+AQ158</f>
        <v>38.8845712206696</v>
      </c>
      <c r="AT158" s="134" t="n">
        <f aca="false">I158</f>
        <v>23.9189720754444</v>
      </c>
      <c r="AX158" s="134" t="n">
        <f aca="false">(AT158*22.04*$AX$3+$AX$4)/22.04</f>
        <v>36.0305206522474</v>
      </c>
      <c r="BA158" s="134" t="n">
        <f aca="false">AX158+AZ158</f>
        <v>36.0305206522474</v>
      </c>
      <c r="BC158" s="134" t="n">
        <f aca="false">I158</f>
        <v>23.9189720754444</v>
      </c>
      <c r="BK158" s="134" t="n">
        <f aca="false">I158</f>
        <v>23.9189720754444</v>
      </c>
      <c r="BL158" s="134" t="n">
        <f aca="false">BK158+$BL$4</f>
        <v>22.4189720754444</v>
      </c>
      <c r="BM158" s="134" t="n">
        <f aca="false">BK158+$BM$4</f>
        <v>41.9189720754444</v>
      </c>
      <c r="BN158" s="134" t="n">
        <f aca="false">BK158+$BN$4</f>
        <v>32.5889720754444</v>
      </c>
      <c r="BO158" s="134" t="n">
        <f aca="false">BK158*$BO$3+$BO$4</f>
        <v>32.5515392709163</v>
      </c>
      <c r="BP158" s="134" t="n">
        <f aca="false">BK158*$BP$4</f>
        <v>34.9216992301488</v>
      </c>
      <c r="BR158" s="134" t="n">
        <f aca="false">BO158+BQ158</f>
        <v>32.5515392709163</v>
      </c>
    </row>
    <row r="159" customFormat="false" ht="12" hidden="false" customHeight="false" outlineLevel="0" collapsed="false">
      <c r="A159" s="166" t="n">
        <f aca="false">CurveCreator!A162</f>
        <v>41640</v>
      </c>
      <c r="B159" s="134" t="n">
        <f aca="false">CurveCreator!BU162/2.97/100*2204</f>
        <v>230.513659692815</v>
      </c>
      <c r="C159" s="134" t="n">
        <f aca="false">B159/22.04+$C$4</f>
        <v>15.8088774815252</v>
      </c>
      <c r="D159" s="134" t="n">
        <f aca="false">B159/22.04+$D$4</f>
        <v>33.4588774815252</v>
      </c>
      <c r="E159" s="134" t="n">
        <f aca="false">B159/22.04+$E$4</f>
        <v>22.4588774815252</v>
      </c>
      <c r="F159" s="134" t="n">
        <f aca="false">(B159*$F$3+$F$4)/22.04</f>
        <v>23.2051073668312</v>
      </c>
      <c r="G159" s="134" t="n">
        <f aca="false">B159*$G$4/22.04</f>
        <v>20.9177549630503</v>
      </c>
      <c r="H159" s="134"/>
      <c r="I159" s="134" t="n">
        <f aca="false">F159</f>
        <v>23.2051073668312</v>
      </c>
      <c r="K159" s="134" t="n">
        <f aca="false">B159</f>
        <v>230.513659692815</v>
      </c>
      <c r="O159" s="134" t="n">
        <f aca="false">K159*$O$3+$O$4</f>
        <v>356.533331031543</v>
      </c>
      <c r="Q159" s="0" t="n">
        <v>1</v>
      </c>
      <c r="R159" s="134" t="n">
        <f aca="false">O159/22.04+Q159</f>
        <v>17.1766484134094</v>
      </c>
      <c r="T159" s="134" t="n">
        <f aca="false">I159</f>
        <v>23.2051073668312</v>
      </c>
      <c r="X159" s="134" t="n">
        <f aca="false">T159*$X$3+$X$4</f>
        <v>15.1992341285953</v>
      </c>
      <c r="Z159" s="134" t="n">
        <f aca="false">X159</f>
        <v>15.1992341285953</v>
      </c>
      <c r="AB159" s="134" t="n">
        <f aca="false">I159</f>
        <v>23.2051073668312</v>
      </c>
      <c r="AC159" s="134" t="n">
        <f aca="false">(AB159+$AC$4)</f>
        <v>26.2051073668312</v>
      </c>
      <c r="AD159" s="134" t="n">
        <f aca="false">AB159+$AD$4</f>
        <v>42.2051073668312</v>
      </c>
      <c r="AE159" s="134" t="n">
        <f aca="false">(AB159+$AE$4)</f>
        <v>34.2051073668312</v>
      </c>
      <c r="AF159" s="134" t="n">
        <f aca="false">(AB159*22.04*$AF$3+$AF$4)/22.04</f>
        <v>33.7742301621642</v>
      </c>
      <c r="AG159" s="134" t="n">
        <f aca="false">AB159*$AG$4</f>
        <v>37.1281717869299</v>
      </c>
      <c r="AH159" s="134"/>
      <c r="AI159" s="134" t="n">
        <f aca="false">AF159+AH159</f>
        <v>33.7742301621642</v>
      </c>
      <c r="AK159" s="134" t="n">
        <f aca="false">I159</f>
        <v>23.2051073668312</v>
      </c>
      <c r="AO159" s="134" t="n">
        <f aca="false">(AK159*22.04*$AO$3+$AO$4)/22.04</f>
        <v>38.3022717778538</v>
      </c>
      <c r="AQ159" s="134" t="n">
        <v>0</v>
      </c>
      <c r="AR159" s="134" t="n">
        <f aca="false">AO159+AQ159</f>
        <v>38.3022717778538</v>
      </c>
      <c r="AT159" s="134" t="n">
        <f aca="false">I159</f>
        <v>23.2051073668312</v>
      </c>
      <c r="AX159" s="134" t="n">
        <f aca="false">(AT159*22.04*$AX$3+$AX$4)/22.04</f>
        <v>35.4903392272398</v>
      </c>
      <c r="BA159" s="134" t="n">
        <f aca="false">AX159+AZ159</f>
        <v>35.4903392272398</v>
      </c>
      <c r="BC159" s="134" t="n">
        <f aca="false">I159</f>
        <v>23.2051073668312</v>
      </c>
      <c r="BK159" s="134" t="n">
        <f aca="false">I159</f>
        <v>23.2051073668312</v>
      </c>
      <c r="BL159" s="134" t="n">
        <f aca="false">BK159+$BL$4</f>
        <v>21.7051073668312</v>
      </c>
      <c r="BM159" s="134" t="n">
        <f aca="false">BK159+$BM$4</f>
        <v>41.2051073668312</v>
      </c>
      <c r="BN159" s="134" t="n">
        <f aca="false">BK159+$BN$4</f>
        <v>31.8751073668312</v>
      </c>
      <c r="BO159" s="134" t="n">
        <f aca="false">BK159*$BO$3+$BO$4</f>
        <v>31.8426716152634</v>
      </c>
      <c r="BP159" s="134" t="n">
        <f aca="false">BK159*$BP$4</f>
        <v>33.8794567555736</v>
      </c>
      <c r="BR159" s="134" t="n">
        <f aca="false">BO159+BQ159</f>
        <v>31.8426716152634</v>
      </c>
    </row>
    <row r="160" customFormat="false" ht="12" hidden="false" customHeight="false" outlineLevel="0" collapsed="false">
      <c r="A160" s="166" t="n">
        <f aca="false">CurveCreator!A163</f>
        <v>41671</v>
      </c>
      <c r="B160" s="134" t="n">
        <f aca="false">CurveCreator!BU163/2.97/100*2204</f>
        <v>230.913841081449</v>
      </c>
      <c r="C160" s="134" t="n">
        <f aca="false">B160/22.04+$C$4</f>
        <v>15.8270345318262</v>
      </c>
      <c r="D160" s="134" t="n">
        <f aca="false">B160/22.04+$D$4</f>
        <v>33.4770345318262</v>
      </c>
      <c r="E160" s="134" t="n">
        <f aca="false">B160/22.04+$E$4</f>
        <v>22.4770345318262</v>
      </c>
      <c r="F160" s="134" t="n">
        <f aca="false">(B160*$F$3+$F$4)/22.04</f>
        <v>23.2284573335183</v>
      </c>
      <c r="G160" s="134" t="n">
        <f aca="false">B160*$G$4/22.04</f>
        <v>20.9540690636524</v>
      </c>
      <c r="H160" s="134"/>
      <c r="I160" s="134" t="n">
        <f aca="false">F160</f>
        <v>23.2284573335183</v>
      </c>
      <c r="K160" s="134" t="n">
        <f aca="false">B160</f>
        <v>230.913841081449</v>
      </c>
      <c r="O160" s="134" t="n">
        <f aca="false">K160*$O$3+$O$4</f>
        <v>357.14360764921</v>
      </c>
      <c r="Q160" s="0" t="n">
        <v>1</v>
      </c>
      <c r="R160" s="134" t="n">
        <f aca="false">O160/22.04+Q160</f>
        <v>17.2043379151184</v>
      </c>
      <c r="T160" s="134" t="n">
        <f aca="false">I160</f>
        <v>23.2284573335183</v>
      </c>
      <c r="X160" s="134" t="n">
        <f aca="false">T160*$X$3+$X$4</f>
        <v>15.2130946688208</v>
      </c>
      <c r="Z160" s="134" t="n">
        <f aca="false">X160</f>
        <v>15.2130946688208</v>
      </c>
      <c r="AB160" s="134" t="n">
        <f aca="false">I160</f>
        <v>23.2284573335183</v>
      </c>
      <c r="AC160" s="134" t="n">
        <f aca="false">(AB160+$AC$4)</f>
        <v>26.2284573335183</v>
      </c>
      <c r="AD160" s="134" t="n">
        <f aca="false">AB160+$AD$4</f>
        <v>42.2284573335183</v>
      </c>
      <c r="AE160" s="134" t="n">
        <f aca="false">(AB160+$AE$4)</f>
        <v>34.2284573335183</v>
      </c>
      <c r="AF160" s="134" t="n">
        <f aca="false">(AB160*22.04*$AF$3+$AF$4)/22.04</f>
        <v>33.7904233640618</v>
      </c>
      <c r="AG160" s="134" t="n">
        <f aca="false">AB160*$AG$4</f>
        <v>37.1655317336293</v>
      </c>
      <c r="AH160" s="134"/>
      <c r="AI160" s="134" t="n">
        <f aca="false">AF160+AH160</f>
        <v>33.7904233640618</v>
      </c>
      <c r="AK160" s="134" t="n">
        <f aca="false">I160</f>
        <v>23.2284573335183</v>
      </c>
      <c r="AO160" s="134" t="n">
        <f aca="false">(AK160*22.04*$AO$3+$AO$4)/22.04</f>
        <v>38.3213183456805</v>
      </c>
      <c r="AQ160" s="134" t="n">
        <v>0</v>
      </c>
      <c r="AR160" s="134" t="n">
        <f aca="false">AO160+AQ160</f>
        <v>38.3213183456805</v>
      </c>
      <c r="AT160" s="134" t="n">
        <f aca="false">I160</f>
        <v>23.2284573335183</v>
      </c>
      <c r="AX160" s="134" t="n">
        <f aca="false">(AT160*22.04*$AX$3+$AX$4)/22.04</f>
        <v>35.5080081470319</v>
      </c>
      <c r="BA160" s="134" t="n">
        <f aca="false">AX160+AZ160</f>
        <v>35.5080081470319</v>
      </c>
      <c r="BC160" s="134" t="n">
        <f aca="false">I160</f>
        <v>23.2284573335183</v>
      </c>
      <c r="BK160" s="134" t="n">
        <f aca="false">I160</f>
        <v>23.2284573335183</v>
      </c>
      <c r="BL160" s="134" t="n">
        <f aca="false">BK160+$BL$4</f>
        <v>21.7284573335183</v>
      </c>
      <c r="BM160" s="134" t="n">
        <f aca="false">BK160+$BM$4</f>
        <v>41.2284573335183</v>
      </c>
      <c r="BN160" s="134" t="n">
        <f aca="false">BK160+$BN$4</f>
        <v>31.8984573335183</v>
      </c>
      <c r="BO160" s="134" t="n">
        <f aca="false">BK160*$BO$3+$BO$4</f>
        <v>31.8658581321837</v>
      </c>
      <c r="BP160" s="134" t="n">
        <f aca="false">BK160*$BP$4</f>
        <v>33.9135477069368</v>
      </c>
      <c r="BR160" s="134" t="n">
        <f aca="false">BO160+BQ160</f>
        <v>31.8658581321837</v>
      </c>
    </row>
    <row r="161" customFormat="false" ht="12" hidden="false" customHeight="false" outlineLevel="0" collapsed="false">
      <c r="A161" s="166" t="n">
        <f aca="false">CurveCreator!A164</f>
        <v>41699</v>
      </c>
      <c r="B161" s="134" t="n">
        <f aca="false">CurveCreator!BU164/2.97/100*2204</f>
        <v>231.077863777991</v>
      </c>
      <c r="C161" s="134" t="n">
        <f aca="false">B161/22.04+$C$4</f>
        <v>15.8344765779488</v>
      </c>
      <c r="D161" s="134" t="n">
        <f aca="false">B161/22.04+$D$4</f>
        <v>33.4844765779488</v>
      </c>
      <c r="E161" s="134" t="n">
        <f aca="false">B161/22.04+$E$4</f>
        <v>22.4844765779488</v>
      </c>
      <c r="F161" s="134" t="n">
        <f aca="false">(B161*$F$3+$F$4)/22.04</f>
        <v>23.238027804832</v>
      </c>
      <c r="G161" s="134" t="n">
        <f aca="false">B161*$G$4/22.04</f>
        <v>20.9689531558975</v>
      </c>
      <c r="H161" s="134"/>
      <c r="I161" s="134" t="n">
        <f aca="false">F161</f>
        <v>23.238027804832</v>
      </c>
      <c r="K161" s="134" t="n">
        <f aca="false">B161</f>
        <v>231.077863777991</v>
      </c>
      <c r="O161" s="134" t="n">
        <f aca="false">K161*$O$3+$O$4</f>
        <v>357.393742261436</v>
      </c>
      <c r="Q161" s="0" t="n">
        <v>1</v>
      </c>
      <c r="R161" s="134" t="n">
        <f aca="false">O161/22.04+Q161</f>
        <v>17.2156870354554</v>
      </c>
      <c r="T161" s="134" t="n">
        <f aca="false">I161</f>
        <v>23.238027804832</v>
      </c>
      <c r="X161" s="134" t="n">
        <f aca="false">T161*$X$3+$X$4</f>
        <v>15.2187757005925</v>
      </c>
      <c r="Z161" s="134" t="n">
        <f aca="false">X161</f>
        <v>15.2187757005925</v>
      </c>
      <c r="AB161" s="134" t="n">
        <f aca="false">I161</f>
        <v>23.238027804832</v>
      </c>
      <c r="AC161" s="134" t="n">
        <f aca="false">(AB161+$AC$4)</f>
        <v>26.238027804832</v>
      </c>
      <c r="AD161" s="134" t="n">
        <f aca="false">AB161+$AD$4</f>
        <v>42.238027804832</v>
      </c>
      <c r="AE161" s="134" t="n">
        <f aca="false">(AB161+$AE$4)</f>
        <v>34.238027804832</v>
      </c>
      <c r="AF161" s="134" t="n">
        <f aca="false">(AB161*22.04*$AF$3+$AF$4)/22.04</f>
        <v>33.7970604859178</v>
      </c>
      <c r="AG161" s="134" t="n">
        <f aca="false">AB161*$AG$4</f>
        <v>37.1808444877311</v>
      </c>
      <c r="AH161" s="134"/>
      <c r="AI161" s="134" t="n">
        <f aca="false">AF161+AH161</f>
        <v>33.7970604859178</v>
      </c>
      <c r="AK161" s="134" t="n">
        <f aca="false">I161</f>
        <v>23.238027804832</v>
      </c>
      <c r="AO161" s="134" t="n">
        <f aca="false">(AK161*22.04*$AO$3+$AO$4)/22.04</f>
        <v>38.329124979131</v>
      </c>
      <c r="AQ161" s="134" t="n">
        <v>0</v>
      </c>
      <c r="AR161" s="134" t="n">
        <f aca="false">AO161+AQ161</f>
        <v>38.329124979131</v>
      </c>
      <c r="AT161" s="134" t="n">
        <f aca="false">I161</f>
        <v>23.238027804832</v>
      </c>
      <c r="AX161" s="134" t="n">
        <f aca="false">(AT161*22.04*$AX$3+$AX$4)/22.04</f>
        <v>35.515250122675</v>
      </c>
      <c r="BA161" s="134" t="n">
        <f aca="false">AX161+AZ161</f>
        <v>35.515250122675</v>
      </c>
      <c r="BC161" s="134" t="n">
        <f aca="false">I161</f>
        <v>23.238027804832</v>
      </c>
      <c r="BK161" s="134" t="n">
        <f aca="false">I161</f>
        <v>23.238027804832</v>
      </c>
      <c r="BL161" s="134" t="n">
        <f aca="false">BK161+$BL$4</f>
        <v>21.738027804832</v>
      </c>
      <c r="BM161" s="134" t="n">
        <f aca="false">BK161+$BM$4</f>
        <v>41.238027804832</v>
      </c>
      <c r="BN161" s="134" t="n">
        <f aca="false">BK161+$BN$4</f>
        <v>31.908027804832</v>
      </c>
      <c r="BO161" s="134" t="n">
        <f aca="false">BK161*$BO$3+$BO$4</f>
        <v>31.8753616101981</v>
      </c>
      <c r="BP161" s="134" t="n">
        <f aca="false">BK161*$BP$4</f>
        <v>33.9275205950547</v>
      </c>
      <c r="BR161" s="134" t="n">
        <f aca="false">BO161+BQ161</f>
        <v>31.8753616101981</v>
      </c>
    </row>
    <row r="162" customFormat="false" ht="12" hidden="false" customHeight="false" outlineLevel="0" collapsed="false">
      <c r="A162" s="166" t="n">
        <f aca="false">CurveCreator!A165</f>
        <v>41730</v>
      </c>
      <c r="B162" s="134" t="n">
        <f aca="false">CurveCreator!BU165/2.97/100*2204</f>
        <v>227.105009509962</v>
      </c>
      <c r="C162" s="134" t="n">
        <f aca="false">B162/22.04+$C$4</f>
        <v>15.6542200322124</v>
      </c>
      <c r="D162" s="134" t="n">
        <f aca="false">B162/22.04+$D$4</f>
        <v>33.3042200322124</v>
      </c>
      <c r="E162" s="134" t="n">
        <f aca="false">B162/22.04+$E$4</f>
        <v>22.3042200322124</v>
      </c>
      <c r="F162" s="134" t="n">
        <f aca="false">(B162*$F$3+$F$4)/22.04</f>
        <v>23.006217887015</v>
      </c>
      <c r="G162" s="134" t="n">
        <f aca="false">B162*$G$4/22.04</f>
        <v>20.6084400644249</v>
      </c>
      <c r="H162" s="134"/>
      <c r="I162" s="134" t="n">
        <f aca="false">F162</f>
        <v>23.006217887015</v>
      </c>
      <c r="K162" s="134" t="n">
        <f aca="false">B162</f>
        <v>227.105009509962</v>
      </c>
      <c r="O162" s="134" t="n">
        <f aca="false">K162*$O$3+$O$4</f>
        <v>351.335139502692</v>
      </c>
      <c r="Q162" s="0" t="n">
        <v>1</v>
      </c>
      <c r="R162" s="134" t="n">
        <f aca="false">O162/22.04+Q162</f>
        <v>16.9407958032075</v>
      </c>
      <c r="T162" s="134" t="n">
        <f aca="false">I162</f>
        <v>23.006217887015</v>
      </c>
      <c r="X162" s="134" t="n">
        <f aca="false">T162*$X$3+$X$4</f>
        <v>15.0811733333764</v>
      </c>
      <c r="Z162" s="134" t="n">
        <f aca="false">X162</f>
        <v>15.0811733333764</v>
      </c>
      <c r="AB162" s="134" t="n">
        <f aca="false">I162</f>
        <v>23.006217887015</v>
      </c>
      <c r="AC162" s="134" t="n">
        <f aca="false">(AB162+$AC$4)</f>
        <v>26.006217887015</v>
      </c>
      <c r="AD162" s="134" t="n">
        <f aca="false">AB162+$AD$4</f>
        <v>42.006217887015</v>
      </c>
      <c r="AE162" s="134" t="n">
        <f aca="false">(AB162+$AE$4)</f>
        <v>34.006217887015</v>
      </c>
      <c r="AF162" s="134" t="n">
        <f aca="false">(AB162*22.04*$AF$3+$AF$4)/22.04</f>
        <v>33.6363003079117</v>
      </c>
      <c r="AG162" s="134" t="n">
        <f aca="false">AB162*$AG$4</f>
        <v>36.8099486192241</v>
      </c>
      <c r="AH162" s="134"/>
      <c r="AI162" s="134" t="n">
        <f aca="false">AF162+AH162</f>
        <v>33.6363003079117</v>
      </c>
      <c r="AK162" s="134" t="n">
        <f aca="false">I162</f>
        <v>23.006217887015</v>
      </c>
      <c r="AO162" s="134" t="n">
        <f aca="false">(AK162*22.04*$AO$3+$AO$4)/22.04</f>
        <v>38.1400376291678</v>
      </c>
      <c r="AQ162" s="134" t="n">
        <v>0</v>
      </c>
      <c r="AR162" s="134" t="n">
        <f aca="false">AO162+AQ162</f>
        <v>38.1400376291678</v>
      </c>
      <c r="AT162" s="134" t="n">
        <f aca="false">I162</f>
        <v>23.006217887015</v>
      </c>
      <c r="AX162" s="134" t="n">
        <f aca="false">(AT162*22.04*$AX$3+$AX$4)/22.04</f>
        <v>35.3398395578629</v>
      </c>
      <c r="BA162" s="134" t="n">
        <f aca="false">AX162+AZ162</f>
        <v>35.3398395578629</v>
      </c>
      <c r="BC162" s="134" t="n">
        <f aca="false">I162</f>
        <v>23.006217887015</v>
      </c>
      <c r="BK162" s="134" t="n">
        <f aca="false">I162</f>
        <v>23.006217887015</v>
      </c>
      <c r="BL162" s="134" t="n">
        <f aca="false">BK162+$BL$4</f>
        <v>21.506217887015</v>
      </c>
      <c r="BM162" s="134" t="n">
        <f aca="false">BK162+$BM$4</f>
        <v>41.006217887015</v>
      </c>
      <c r="BN162" s="134" t="n">
        <f aca="false">BK162+$BN$4</f>
        <v>31.676217887015</v>
      </c>
      <c r="BO162" s="134" t="n">
        <f aca="false">BK162*$BO$3+$BO$4</f>
        <v>31.6451743618059</v>
      </c>
      <c r="BP162" s="134" t="n">
        <f aca="false">BK162*$BP$4</f>
        <v>33.589078115042</v>
      </c>
      <c r="BR162" s="134" t="n">
        <f aca="false">BO162+BQ162</f>
        <v>31.6451743618059</v>
      </c>
    </row>
    <row r="163" customFormat="false" ht="12" hidden="false" customHeight="false" outlineLevel="0" collapsed="false">
      <c r="A163" s="166" t="n">
        <f aca="false">CurveCreator!A166</f>
        <v>41760</v>
      </c>
      <c r="B163" s="134" t="n">
        <f aca="false">CurveCreator!BU166/2.97/100*2204</f>
        <v>227.263741151777</v>
      </c>
      <c r="C163" s="134" t="n">
        <f aca="false">B163/22.04+$C$4</f>
        <v>15.6614220123311</v>
      </c>
      <c r="D163" s="134" t="n">
        <f aca="false">B163/22.04+$D$4</f>
        <v>33.3114220123311</v>
      </c>
      <c r="E163" s="134" t="n">
        <f aca="false">B163/22.04+$E$4</f>
        <v>22.3114220123311</v>
      </c>
      <c r="F163" s="134" t="n">
        <f aca="false">(B163*$F$3+$F$4)/22.04</f>
        <v>23.0154796334476</v>
      </c>
      <c r="G163" s="134" t="n">
        <f aca="false">B163*$G$4/22.04</f>
        <v>20.6228440246622</v>
      </c>
      <c r="H163" s="134"/>
      <c r="I163" s="134" t="n">
        <f aca="false">F163</f>
        <v>23.0154796334476</v>
      </c>
      <c r="K163" s="134" t="n">
        <f aca="false">B163</f>
        <v>227.263741151777</v>
      </c>
      <c r="O163" s="134" t="n">
        <f aca="false">K163*$O$3+$O$4</f>
        <v>351.57720525646</v>
      </c>
      <c r="Q163" s="0" t="n">
        <v>1</v>
      </c>
      <c r="R163" s="134" t="n">
        <f aca="false">O163/22.04+Q163</f>
        <v>16.9517788228884</v>
      </c>
      <c r="T163" s="134" t="n">
        <f aca="false">I163</f>
        <v>23.0154796334476</v>
      </c>
      <c r="X163" s="134" t="n">
        <f aca="false">T163*$X$3+$X$4</f>
        <v>15.0866711060588</v>
      </c>
      <c r="Z163" s="134" t="n">
        <f aca="false">X163</f>
        <v>15.0866711060588</v>
      </c>
      <c r="AB163" s="134" t="n">
        <f aca="false">I163</f>
        <v>23.0154796334476</v>
      </c>
      <c r="AC163" s="134" t="n">
        <f aca="false">(AB163+$AC$4)</f>
        <v>26.0154796334476</v>
      </c>
      <c r="AD163" s="134" t="n">
        <f aca="false">AB163+$AD$4</f>
        <v>42.0154796334476</v>
      </c>
      <c r="AE163" s="134" t="n">
        <f aca="false">(AB163+$AE$4)</f>
        <v>34.0154796334476</v>
      </c>
      <c r="AF163" s="134" t="n">
        <f aca="false">(AB163*22.04*$AF$3+$AF$4)/22.04</f>
        <v>33.6427233290627</v>
      </c>
      <c r="AG163" s="134" t="n">
        <f aca="false">AB163*$AG$4</f>
        <v>36.8247674135162</v>
      </c>
      <c r="AH163" s="134"/>
      <c r="AI163" s="134" t="n">
        <f aca="false">AF163+AH163</f>
        <v>33.6427233290627</v>
      </c>
      <c r="AK163" s="134" t="n">
        <f aca="false">I163</f>
        <v>23.0154796334476</v>
      </c>
      <c r="AO163" s="134" t="n">
        <f aca="false">(AK163*22.04*$AO$3+$AO$4)/22.04</f>
        <v>38.1475924357328</v>
      </c>
      <c r="AQ163" s="134" t="n">
        <v>0</v>
      </c>
      <c r="AR163" s="134" t="n">
        <f aca="false">AO163+AQ163</f>
        <v>38.1475924357328</v>
      </c>
      <c r="AT163" s="134" t="n">
        <f aca="false">I163</f>
        <v>23.0154796334476</v>
      </c>
      <c r="AX163" s="134" t="n">
        <f aca="false">(AT163*22.04*$AX$3+$AX$4)/22.04</f>
        <v>35.3468479213884</v>
      </c>
      <c r="BA163" s="134" t="n">
        <f aca="false">AX163+AZ163</f>
        <v>35.3468479213884</v>
      </c>
      <c r="BC163" s="134" t="n">
        <f aca="false">I163</f>
        <v>23.0154796334476</v>
      </c>
      <c r="BK163" s="134" t="n">
        <f aca="false">I163</f>
        <v>23.0154796334476</v>
      </c>
      <c r="BL163" s="134" t="n">
        <f aca="false">BK163+$BL$4</f>
        <v>21.5154796334476</v>
      </c>
      <c r="BM163" s="134" t="n">
        <f aca="false">BK163+$BM$4</f>
        <v>41.0154796334476</v>
      </c>
      <c r="BN163" s="134" t="n">
        <f aca="false">BK163+$BN$4</f>
        <v>31.6854796334476</v>
      </c>
      <c r="BO163" s="134" t="n">
        <f aca="false">BK163*$BO$3+$BO$4</f>
        <v>31.6543712760135</v>
      </c>
      <c r="BP163" s="134" t="n">
        <f aca="false">BK163*$BP$4</f>
        <v>33.6026002648335</v>
      </c>
      <c r="BR163" s="134" t="n">
        <f aca="false">BO163+BQ163</f>
        <v>31.6543712760135</v>
      </c>
    </row>
    <row r="164" customFormat="false" ht="12" hidden="false" customHeight="false" outlineLevel="0" collapsed="false">
      <c r="A164" s="166" t="n">
        <f aca="false">CurveCreator!A167</f>
        <v>41791</v>
      </c>
      <c r="B164" s="134" t="n">
        <f aca="false">CurveCreator!BU167/2.97/100*2204</f>
        <v>227.410104094231</v>
      </c>
      <c r="C164" s="134" t="n">
        <f aca="false">B164/22.04+$C$4</f>
        <v>15.6680627991938</v>
      </c>
      <c r="D164" s="134" t="n">
        <f aca="false">B164/22.04+$D$4</f>
        <v>33.3180627991938</v>
      </c>
      <c r="E164" s="134" t="n">
        <f aca="false">B164/22.04+$E$4</f>
        <v>22.3180627991938</v>
      </c>
      <c r="F164" s="134" t="n">
        <f aca="false">(B164*$F$3+$F$4)/22.04</f>
        <v>23.024019685353</v>
      </c>
      <c r="G164" s="134" t="n">
        <f aca="false">B164*$G$4/22.04</f>
        <v>20.6361255983875</v>
      </c>
      <c r="H164" s="134"/>
      <c r="I164" s="134" t="n">
        <f aca="false">F164</f>
        <v>23.024019685353</v>
      </c>
      <c r="K164" s="134" t="n">
        <f aca="false">B164</f>
        <v>227.410104094231</v>
      </c>
      <c r="O164" s="134" t="n">
        <f aca="false">K164*$O$3+$O$4</f>
        <v>351.800408743702</v>
      </c>
      <c r="Q164" s="0" t="n">
        <v>1</v>
      </c>
      <c r="R164" s="134" t="n">
        <f aca="false">O164/22.04+Q164</f>
        <v>16.961906022854</v>
      </c>
      <c r="T164" s="134" t="n">
        <f aca="false">I164</f>
        <v>23.024019685353</v>
      </c>
      <c r="X164" s="134" t="n">
        <f aca="false">T164*$X$3+$X$4</f>
        <v>15.0917404808698</v>
      </c>
      <c r="Z164" s="134" t="n">
        <f aca="false">X164</f>
        <v>15.0917404808698</v>
      </c>
      <c r="AB164" s="134" t="n">
        <f aca="false">I164</f>
        <v>23.024019685353</v>
      </c>
      <c r="AC164" s="134" t="n">
        <f aca="false">(AB164+$AC$4)</f>
        <v>26.024019685353</v>
      </c>
      <c r="AD164" s="134" t="n">
        <f aca="false">AB164+$AD$4</f>
        <v>42.024019685353</v>
      </c>
      <c r="AE164" s="134" t="n">
        <f aca="false">(AB164+$AE$4)</f>
        <v>34.024019685353</v>
      </c>
      <c r="AF164" s="134" t="n">
        <f aca="false">(AB164*22.04*$AF$3+$AF$4)/22.04</f>
        <v>33.6486458550591</v>
      </c>
      <c r="AG164" s="134" t="n">
        <f aca="false">AB164*$AG$4</f>
        <v>36.8384314965648</v>
      </c>
      <c r="AH164" s="134"/>
      <c r="AI164" s="134" t="n">
        <f aca="false">AF164+AH164</f>
        <v>33.6486458550591</v>
      </c>
      <c r="AK164" s="134" t="n">
        <f aca="false">I164</f>
        <v>23.024019685353</v>
      </c>
      <c r="AO164" s="134" t="n">
        <f aca="false">(AK164*22.04*$AO$3+$AO$4)/22.04</f>
        <v>38.154558556072</v>
      </c>
      <c r="AQ164" s="134" t="n">
        <v>0</v>
      </c>
      <c r="AR164" s="134" t="n">
        <f aca="false">AO164+AQ164</f>
        <v>38.154558556072</v>
      </c>
      <c r="AT164" s="134" t="n">
        <f aca="false">I164</f>
        <v>23.024019685353</v>
      </c>
      <c r="AX164" s="134" t="n">
        <f aca="false">(AT164*22.04*$AX$3+$AX$4)/22.04</f>
        <v>35.3533101786653</v>
      </c>
      <c r="BA164" s="134" t="n">
        <f aca="false">AX164+AZ164</f>
        <v>35.3533101786653</v>
      </c>
      <c r="BC164" s="134" t="n">
        <f aca="false">I164</f>
        <v>23.024019685353</v>
      </c>
      <c r="BK164" s="134" t="n">
        <f aca="false">I164</f>
        <v>23.024019685353</v>
      </c>
      <c r="BL164" s="134" t="n">
        <f aca="false">BK164+$BL$4</f>
        <v>21.524019685353</v>
      </c>
      <c r="BM164" s="134" t="n">
        <f aca="false">BK164+$BM$4</f>
        <v>41.024019685353</v>
      </c>
      <c r="BN164" s="134" t="n">
        <f aca="false">BK164+$BN$4</f>
        <v>31.694019685353</v>
      </c>
      <c r="BO164" s="134" t="n">
        <f aca="false">BK164*$BO$3+$BO$4</f>
        <v>31.6628515475555</v>
      </c>
      <c r="BP164" s="134" t="n">
        <f aca="false">BK164*$BP$4</f>
        <v>33.6150687406154</v>
      </c>
      <c r="BR164" s="134" t="n">
        <f aca="false">BO164+BQ164</f>
        <v>31.6628515475555</v>
      </c>
    </row>
    <row r="165" customFormat="false" ht="12" hidden="false" customHeight="false" outlineLevel="0" collapsed="false">
      <c r="A165" s="166" t="n">
        <f aca="false">CurveCreator!A168</f>
        <v>41821</v>
      </c>
      <c r="B165" s="134" t="n">
        <f aca="false">CurveCreator!BU168/2.97/100*2204</f>
        <v>231.908853180068</v>
      </c>
      <c r="C165" s="134" t="n">
        <f aca="false">B165/22.04+$C$4</f>
        <v>15.872180271328</v>
      </c>
      <c r="D165" s="134" t="n">
        <f aca="false">B165/22.04+$D$4</f>
        <v>33.522180271328</v>
      </c>
      <c r="E165" s="134" t="n">
        <f aca="false">B165/22.04+$E$4</f>
        <v>22.522180271328</v>
      </c>
      <c r="F165" s="134" t="n">
        <f aca="false">(B165*$F$3+$F$4)/22.04</f>
        <v>23.2865147545176</v>
      </c>
      <c r="G165" s="134" t="n">
        <f aca="false">B165*$G$4/22.04</f>
        <v>21.0443605426559</v>
      </c>
      <c r="H165" s="134"/>
      <c r="I165" s="134" t="n">
        <f aca="false">F165</f>
        <v>23.2865147545176</v>
      </c>
      <c r="K165" s="134" t="n">
        <f aca="false">B165</f>
        <v>231.908853180068</v>
      </c>
      <c r="O165" s="134" t="n">
        <f aca="false">K165*$O$3+$O$4</f>
        <v>358.661001099604</v>
      </c>
      <c r="Q165" s="0" t="n">
        <v>1</v>
      </c>
      <c r="R165" s="134" t="n">
        <f aca="false">O165/22.04+Q165</f>
        <v>17.2731851678586</v>
      </c>
      <c r="T165" s="134" t="n">
        <f aca="false">I165</f>
        <v>23.2865147545176</v>
      </c>
      <c r="X165" s="134" t="n">
        <f aca="false">T165*$X$3+$X$4</f>
        <v>15.2475575539259</v>
      </c>
      <c r="Z165" s="134" t="n">
        <f aca="false">X165</f>
        <v>15.2475575539259</v>
      </c>
      <c r="AB165" s="134" t="n">
        <f aca="false">I165</f>
        <v>23.2865147545176</v>
      </c>
      <c r="AC165" s="134" t="n">
        <f aca="false">(AB165+$AC$4)</f>
        <v>26.2865147545176</v>
      </c>
      <c r="AD165" s="134" t="n">
        <f aca="false">AB165+$AD$4</f>
        <v>42.2865147545176</v>
      </c>
      <c r="AE165" s="134" t="n">
        <f aca="false">(AB165+$AE$4)</f>
        <v>34.2865147545176</v>
      </c>
      <c r="AF165" s="134" t="n">
        <f aca="false">(AB165*22.04*$AF$3+$AF$4)/22.04</f>
        <v>33.8306861855247</v>
      </c>
      <c r="AG165" s="134" t="n">
        <f aca="false">AB165*$AG$4</f>
        <v>37.2584236072282</v>
      </c>
      <c r="AH165" s="134"/>
      <c r="AI165" s="134" t="n">
        <f aca="false">AF165+AH165</f>
        <v>33.8306861855247</v>
      </c>
      <c r="AK165" s="134" t="n">
        <f aca="false">I165</f>
        <v>23.2865147545176</v>
      </c>
      <c r="AO165" s="134" t="n">
        <f aca="false">(AK165*22.04*$AO$3+$AO$4)/22.04</f>
        <v>38.3686757839896</v>
      </c>
      <c r="AQ165" s="134" t="n">
        <v>0</v>
      </c>
      <c r="AR165" s="134" t="n">
        <f aca="false">AO165+AQ165</f>
        <v>38.3686757839896</v>
      </c>
      <c r="AT165" s="134" t="n">
        <f aca="false">I165</f>
        <v>23.2865147545176</v>
      </c>
      <c r="AX165" s="134" t="n">
        <f aca="false">(AT165*22.04*$AX$3+$AX$4)/22.04</f>
        <v>35.5519401975021</v>
      </c>
      <c r="BA165" s="134" t="n">
        <f aca="false">AX165+AZ165</f>
        <v>35.5519401975021</v>
      </c>
      <c r="BC165" s="134" t="n">
        <f aca="false">I165</f>
        <v>23.2865147545176</v>
      </c>
      <c r="BK165" s="134" t="n">
        <f aca="false">I165</f>
        <v>23.2865147545176</v>
      </c>
      <c r="BL165" s="134" t="n">
        <f aca="false">BK165+$BL$4</f>
        <v>21.7865147545176</v>
      </c>
      <c r="BM165" s="134" t="n">
        <f aca="false">BK165+$BM$4</f>
        <v>41.2865147545176</v>
      </c>
      <c r="BN165" s="134" t="n">
        <f aca="false">BK165+$BN$4</f>
        <v>31.9565147545176</v>
      </c>
      <c r="BO165" s="134" t="n">
        <f aca="false">BK165*$BO$3+$BO$4</f>
        <v>31.923509151236</v>
      </c>
      <c r="BP165" s="134" t="n">
        <f aca="false">BK165*$BP$4</f>
        <v>33.9983115415957</v>
      </c>
      <c r="BR165" s="134" t="n">
        <f aca="false">BO165+BQ165</f>
        <v>31.923509151236</v>
      </c>
    </row>
    <row r="166" customFormat="false" ht="12" hidden="false" customHeight="false" outlineLevel="0" collapsed="false">
      <c r="A166" s="166" t="n">
        <f aca="false">CurveCreator!A169</f>
        <v>41852</v>
      </c>
      <c r="B166" s="134" t="n">
        <f aca="false">CurveCreator!BU169/2.97/100*2204</f>
        <v>232.055559697504</v>
      </c>
      <c r="C166" s="134" t="n">
        <f aca="false">B166/22.04+$C$4</f>
        <v>15.8788366468922</v>
      </c>
      <c r="D166" s="134" t="n">
        <f aca="false">B166/22.04+$D$4</f>
        <v>33.5288366468922</v>
      </c>
      <c r="E166" s="134" t="n">
        <f aca="false">B166/22.04+$E$4</f>
        <v>22.5288366468922</v>
      </c>
      <c r="F166" s="134" t="n">
        <f aca="false">(B166*$F$3+$F$4)/22.04</f>
        <v>23.2950748534932</v>
      </c>
      <c r="G166" s="134" t="n">
        <f aca="false">B166*$G$4/22.04</f>
        <v>21.0576732937844</v>
      </c>
      <c r="H166" s="134"/>
      <c r="I166" s="134" t="n">
        <f aca="false">F166</f>
        <v>23.2950748534932</v>
      </c>
      <c r="K166" s="134" t="n">
        <f aca="false">B166</f>
        <v>232.055559697504</v>
      </c>
      <c r="O166" s="134" t="n">
        <f aca="false">K166*$O$3+$O$4</f>
        <v>358.884728538693</v>
      </c>
      <c r="Q166" s="0" t="n">
        <v>1</v>
      </c>
      <c r="R166" s="134" t="n">
        <f aca="false">O166/22.04+Q166</f>
        <v>17.2833361405941</v>
      </c>
      <c r="T166" s="134" t="n">
        <f aca="false">I166</f>
        <v>23.2950748534932</v>
      </c>
      <c r="X166" s="134" t="n">
        <f aca="false">T166*$X$3+$X$4</f>
        <v>15.2526388286778</v>
      </c>
      <c r="Z166" s="134" t="n">
        <f aca="false">X166</f>
        <v>15.2526388286778</v>
      </c>
      <c r="AB166" s="134" t="n">
        <f aca="false">I166</f>
        <v>23.2950748534932</v>
      </c>
      <c r="AC166" s="134" t="n">
        <f aca="false">(AB166+$AC$4)</f>
        <v>26.2950748534932</v>
      </c>
      <c r="AD166" s="134" t="n">
        <f aca="false">AB166+$AD$4</f>
        <v>42.2950748534932</v>
      </c>
      <c r="AE166" s="134" t="n">
        <f aca="false">(AB166+$AE$4)</f>
        <v>34.2950748534932</v>
      </c>
      <c r="AF166" s="134" t="n">
        <f aca="false">(AB166*22.04*$AF$3+$AF$4)/22.04</f>
        <v>33.8366226141643</v>
      </c>
      <c r="AG166" s="134" t="n">
        <f aca="false">AB166*$AG$4</f>
        <v>37.2721197655891</v>
      </c>
      <c r="AH166" s="134"/>
      <c r="AI166" s="134" t="n">
        <f aca="false">AF166+AH166</f>
        <v>33.8366226141643</v>
      </c>
      <c r="AK166" s="134" t="n">
        <f aca="false">I166</f>
        <v>23.2950748534932</v>
      </c>
      <c r="AO166" s="134" t="n">
        <f aca="false">(AK166*22.04*$AO$3+$AO$4)/22.04</f>
        <v>38.375658256724</v>
      </c>
      <c r="AQ166" s="134" t="n">
        <v>0</v>
      </c>
      <c r="AR166" s="134" t="n">
        <f aca="false">AO166+AQ166</f>
        <v>38.375658256724</v>
      </c>
      <c r="AT166" s="134" t="n">
        <f aca="false">I166</f>
        <v>23.2950748534932</v>
      </c>
      <c r="AX166" s="134" t="n">
        <f aca="false">(AT166*22.04*$AX$3+$AX$4)/22.04</f>
        <v>35.5584176243969</v>
      </c>
      <c r="BA166" s="134" t="n">
        <f aca="false">AX166+AZ166</f>
        <v>35.5584176243969</v>
      </c>
      <c r="BC166" s="134" t="n">
        <f aca="false">I166</f>
        <v>23.2950748534932</v>
      </c>
      <c r="BK166" s="134" t="n">
        <f aca="false">I166</f>
        <v>23.2950748534932</v>
      </c>
      <c r="BL166" s="134" t="n">
        <f aca="false">BK166+$BL$4</f>
        <v>21.7950748534932</v>
      </c>
      <c r="BM166" s="134" t="n">
        <f aca="false">BK166+$BM$4</f>
        <v>41.2950748534932</v>
      </c>
      <c r="BN166" s="134" t="n">
        <f aca="false">BK166+$BN$4</f>
        <v>31.9650748534932</v>
      </c>
      <c r="BO166" s="134" t="n">
        <f aca="false">BK166*$BO$3+$BO$4</f>
        <v>31.9320093295187</v>
      </c>
      <c r="BP166" s="134" t="n">
        <f aca="false">BK166*$BP$4</f>
        <v>34.0108092861</v>
      </c>
      <c r="BR166" s="134" t="n">
        <f aca="false">BO166+BQ166</f>
        <v>31.9320093295187</v>
      </c>
    </row>
    <row r="167" customFormat="false" ht="12" hidden="false" customHeight="false" outlineLevel="0" collapsed="false">
      <c r="A167" s="166" t="n">
        <f aca="false">CurveCreator!A170</f>
        <v>41883</v>
      </c>
      <c r="B167" s="134" t="n">
        <f aca="false">CurveCreator!BU170/2.97/100*2204</f>
        <v>232.211886314443</v>
      </c>
      <c r="C167" s="134" t="n">
        <f aca="false">B167/22.04+$C$4</f>
        <v>15.8859295061</v>
      </c>
      <c r="D167" s="134" t="n">
        <f aca="false">B167/22.04+$D$4</f>
        <v>33.5359295061</v>
      </c>
      <c r="E167" s="134" t="n">
        <f aca="false">B167/22.04+$E$4</f>
        <v>22.5359295061</v>
      </c>
      <c r="F167" s="134" t="n">
        <f aca="false">(B167*$F$3+$F$4)/22.04</f>
        <v>23.3041962704344</v>
      </c>
      <c r="G167" s="134" t="n">
        <f aca="false">B167*$G$4/22.04</f>
        <v>21.0718590121999</v>
      </c>
      <c r="H167" s="134"/>
      <c r="I167" s="134" t="n">
        <f aca="false">F167</f>
        <v>23.3041962704344</v>
      </c>
      <c r="K167" s="134" t="n">
        <f aca="false">B167</f>
        <v>232.211886314443</v>
      </c>
      <c r="O167" s="134" t="n">
        <f aca="false">K167*$O$3+$O$4</f>
        <v>359.123126629526</v>
      </c>
      <c r="Q167" s="0" t="n">
        <v>1</v>
      </c>
      <c r="R167" s="134" t="n">
        <f aca="false">O167/22.04+Q167</f>
        <v>17.2941527508859</v>
      </c>
      <c r="T167" s="134" t="n">
        <f aca="false">I167</f>
        <v>23.3041962704344</v>
      </c>
      <c r="X167" s="134" t="n">
        <f aca="false">T167*$X$3+$X$4</f>
        <v>15.2580533017741</v>
      </c>
      <c r="Z167" s="134" t="n">
        <f aca="false">X167</f>
        <v>15.2580533017741</v>
      </c>
      <c r="AB167" s="134" t="n">
        <f aca="false">I167</f>
        <v>23.3041962704344</v>
      </c>
      <c r="AC167" s="134" t="n">
        <f aca="false">(AB167+$AC$4)</f>
        <v>26.3041962704344</v>
      </c>
      <c r="AD167" s="134" t="n">
        <f aca="false">AB167+$AD$4</f>
        <v>42.3041962704344</v>
      </c>
      <c r="AE167" s="134" t="n">
        <f aca="false">(AB167+$AE$4)</f>
        <v>34.3041962704344</v>
      </c>
      <c r="AF167" s="134" t="n">
        <f aca="false">(AB167*22.04*$AF$3+$AF$4)/22.04</f>
        <v>33.842948316813</v>
      </c>
      <c r="AG167" s="134" t="n">
        <f aca="false">AB167*$AG$4</f>
        <v>37.286714032695</v>
      </c>
      <c r="AH167" s="134"/>
      <c r="AI167" s="134" t="n">
        <f aca="false">AF167+AH167</f>
        <v>33.842948316813</v>
      </c>
      <c r="AK167" s="134" t="n">
        <f aca="false">I167</f>
        <v>23.3041962704344</v>
      </c>
      <c r="AO167" s="134" t="n">
        <f aca="false">(AK167*22.04*$AO$3+$AO$4)/22.04</f>
        <v>38.3830985965229</v>
      </c>
      <c r="AQ167" s="134" t="n">
        <v>0</v>
      </c>
      <c r="AR167" s="134" t="n">
        <f aca="false">AO167+AQ167</f>
        <v>38.3830985965229</v>
      </c>
      <c r="AT167" s="134" t="n">
        <f aca="false">I167</f>
        <v>23.3041962704344</v>
      </c>
      <c r="AX167" s="134" t="n">
        <f aca="false">(AT167*22.04*$AX$3+$AX$4)/22.04</f>
        <v>35.5653198005963</v>
      </c>
      <c r="BA167" s="134" t="n">
        <f aca="false">AX167+AZ167</f>
        <v>35.5653198005963</v>
      </c>
      <c r="BC167" s="134" t="n">
        <f aca="false">I167</f>
        <v>23.3041962704344</v>
      </c>
      <c r="BK167" s="134" t="n">
        <f aca="false">I167</f>
        <v>23.3041962704344</v>
      </c>
      <c r="BL167" s="134" t="n">
        <f aca="false">BK167+$BL$4</f>
        <v>21.8041962704344</v>
      </c>
      <c r="BM167" s="134" t="n">
        <f aca="false">BK167+$BM$4</f>
        <v>41.3041962704344</v>
      </c>
      <c r="BN167" s="134" t="n">
        <f aca="false">BK167+$BN$4</f>
        <v>31.9741962704344</v>
      </c>
      <c r="BO167" s="134" t="n">
        <f aca="false">BK167*$BO$3+$BO$4</f>
        <v>31.9410668965414</v>
      </c>
      <c r="BP167" s="134" t="n">
        <f aca="false">BK167*$BP$4</f>
        <v>34.0241265548342</v>
      </c>
      <c r="BR167" s="134" t="n">
        <f aca="false">BO167+BQ167</f>
        <v>31.9410668965414</v>
      </c>
    </row>
    <row r="168" customFormat="false" ht="12" hidden="false" customHeight="false" outlineLevel="0" collapsed="false">
      <c r="A168" s="166" t="n">
        <f aca="false">CurveCreator!A171</f>
        <v>41913</v>
      </c>
      <c r="B168" s="134" t="n">
        <f aca="false">CurveCreator!BU171/2.97/100*2204</f>
        <v>244.869777138673</v>
      </c>
      <c r="C168" s="134" t="n">
        <f aca="false">B168/22.04+$C$4</f>
        <v>16.4602439718091</v>
      </c>
      <c r="D168" s="134" t="n">
        <f aca="false">B168/22.04+$D$4</f>
        <v>34.1102439718091</v>
      </c>
      <c r="E168" s="134" t="n">
        <f aca="false">B168/22.04+$E$4</f>
        <v>23.1102439718091</v>
      </c>
      <c r="F168" s="134" t="n">
        <f aca="false">(B168*$F$3+$F$4)/22.04</f>
        <v>24.0427646733364</v>
      </c>
      <c r="G168" s="134" t="n">
        <f aca="false">B168*$G$4/22.04</f>
        <v>22.2204879436182</v>
      </c>
      <c r="H168" s="134"/>
      <c r="I168" s="134" t="n">
        <f aca="false">F168</f>
        <v>24.0427646733364</v>
      </c>
      <c r="K168" s="134" t="n">
        <f aca="false">B168</f>
        <v>244.869777138673</v>
      </c>
      <c r="O168" s="134" t="n">
        <f aca="false">K168*$O$3+$O$4</f>
        <v>378.426410136476</v>
      </c>
      <c r="Q168" s="0" t="n">
        <v>1</v>
      </c>
      <c r="R168" s="134" t="n">
        <f aca="false">O168/22.04+Q168</f>
        <v>18.1699823110924</v>
      </c>
      <c r="T168" s="134" t="n">
        <f aca="false">I168</f>
        <v>24.0427646733364</v>
      </c>
      <c r="X168" s="134" t="n">
        <f aca="false">T168*$X$3+$X$4</f>
        <v>15.6964675057367</v>
      </c>
      <c r="Z168" s="134" t="n">
        <f aca="false">X168</f>
        <v>15.6964675057367</v>
      </c>
      <c r="AB168" s="134" t="n">
        <f aca="false">I168</f>
        <v>24.0427646733364</v>
      </c>
      <c r="AC168" s="134" t="n">
        <f aca="false">(AB168+$AC$4)</f>
        <v>27.0427646733364</v>
      </c>
      <c r="AD168" s="134" t="n">
        <f aca="false">AB168+$AD$4</f>
        <v>43.0427646733364</v>
      </c>
      <c r="AE168" s="134" t="n">
        <f aca="false">(AB168+$AE$4)</f>
        <v>35.0427646733364</v>
      </c>
      <c r="AF168" s="134" t="n">
        <f aca="false">(AB168*22.04*$AF$3+$AF$4)/22.04</f>
        <v>34.3551455042256</v>
      </c>
      <c r="AG168" s="134" t="n">
        <f aca="false">AB168*$AG$4</f>
        <v>38.4684234773382</v>
      </c>
      <c r="AH168" s="134"/>
      <c r="AI168" s="134" t="n">
        <f aca="false">AF168+AH168</f>
        <v>34.3551455042256</v>
      </c>
      <c r="AK168" s="134" t="n">
        <f aca="false">I168</f>
        <v>24.0427646733364</v>
      </c>
      <c r="AO168" s="134" t="n">
        <f aca="false">(AK168*22.04*$AO$3+$AO$4)/22.04</f>
        <v>38.9855488427701</v>
      </c>
      <c r="AQ168" s="134" t="n">
        <v>0</v>
      </c>
      <c r="AR168" s="134" t="n">
        <f aca="false">AO168+AQ168</f>
        <v>38.9855488427701</v>
      </c>
      <c r="AT168" s="134" t="n">
        <f aca="false">I168</f>
        <v>24.0427646733364</v>
      </c>
      <c r="AX168" s="134" t="n">
        <f aca="false">(AT168*22.04*$AX$3+$AX$4)/22.04</f>
        <v>36.1241945110723</v>
      </c>
      <c r="BA168" s="134" t="n">
        <f aca="false">AX168+AZ168</f>
        <v>36.1241945110723</v>
      </c>
      <c r="BC168" s="134" t="n">
        <f aca="false">I168</f>
        <v>24.0427646733364</v>
      </c>
      <c r="BK168" s="134" t="n">
        <f aca="false">I168</f>
        <v>24.0427646733364</v>
      </c>
      <c r="BL168" s="134" t="n">
        <f aca="false">BK168+$BL$4</f>
        <v>22.5427646733364</v>
      </c>
      <c r="BM168" s="134" t="n">
        <f aca="false">BK168+$BM$4</f>
        <v>42.0427646733364</v>
      </c>
      <c r="BN168" s="134" t="n">
        <f aca="false">BK168+$BN$4</f>
        <v>32.7127646733364</v>
      </c>
      <c r="BO168" s="134" t="n">
        <f aca="false">BK168*$BO$3+$BO$4</f>
        <v>32.674465320623</v>
      </c>
      <c r="BP168" s="134" t="n">
        <f aca="false">BK168*$BP$4</f>
        <v>35.1024364230711</v>
      </c>
      <c r="BR168" s="134" t="n">
        <f aca="false">BO168+BQ168</f>
        <v>32.674465320623</v>
      </c>
    </row>
    <row r="169" customFormat="false" ht="12" hidden="false" customHeight="false" outlineLevel="0" collapsed="false">
      <c r="A169" s="166" t="n">
        <f aca="false">CurveCreator!A172</f>
        <v>41944</v>
      </c>
      <c r="B169" s="134" t="n">
        <f aca="false">CurveCreator!BU172/2.97/100*2204</f>
        <v>245.014015891454</v>
      </c>
      <c r="C169" s="134" t="n">
        <f aca="false">B169/22.04+$C$4</f>
        <v>16.46678837983</v>
      </c>
      <c r="D169" s="134" t="n">
        <f aca="false">B169/22.04+$D$4</f>
        <v>34.1167883798301</v>
      </c>
      <c r="E169" s="134" t="n">
        <f aca="false">B169/22.04+$E$4</f>
        <v>23.11678837983</v>
      </c>
      <c r="F169" s="134" t="n">
        <f aca="false">(B169*$F$3+$F$4)/22.04</f>
        <v>24.0511807820513</v>
      </c>
      <c r="G169" s="134" t="n">
        <f aca="false">B169*$G$4/22.04</f>
        <v>22.2335767596601</v>
      </c>
      <c r="H169" s="134"/>
      <c r="I169" s="134" t="n">
        <f aca="false">F169</f>
        <v>24.0511807820513</v>
      </c>
      <c r="K169" s="134" t="n">
        <f aca="false">B169</f>
        <v>245.014015891454</v>
      </c>
      <c r="O169" s="134" t="n">
        <f aca="false">K169*$O$3+$O$4</f>
        <v>378.646374234468</v>
      </c>
      <c r="Q169" s="0" t="n">
        <v>1</v>
      </c>
      <c r="R169" s="134" t="n">
        <f aca="false">O169/22.04+Q169</f>
        <v>18.1799625333243</v>
      </c>
      <c r="T169" s="134" t="n">
        <f aca="false">I169</f>
        <v>24.0511807820513</v>
      </c>
      <c r="X169" s="134" t="n">
        <f aca="false">T169*$X$3+$X$4</f>
        <v>15.7014633078699</v>
      </c>
      <c r="Z169" s="134" t="n">
        <f aca="false">X169</f>
        <v>15.7014633078699</v>
      </c>
      <c r="AB169" s="134" t="n">
        <f aca="false">I169</f>
        <v>24.0511807820513</v>
      </c>
      <c r="AC169" s="134" t="n">
        <f aca="false">(AB169+$AC$4)</f>
        <v>27.0511807820513</v>
      </c>
      <c r="AD169" s="134" t="n">
        <f aca="false">AB169+$AD$4</f>
        <v>43.0511807820513</v>
      </c>
      <c r="AE169" s="134" t="n">
        <f aca="false">(AB169+$AE$4)</f>
        <v>35.0511807820513</v>
      </c>
      <c r="AF169" s="134" t="n">
        <f aca="false">(AB169*22.04*$AF$3+$AF$4)/22.04</f>
        <v>34.3609820756194</v>
      </c>
      <c r="AG169" s="134" t="n">
        <f aca="false">AB169*$AG$4</f>
        <v>38.4818892512821</v>
      </c>
      <c r="AH169" s="134"/>
      <c r="AI169" s="134" t="n">
        <f aca="false">AF169+AH169</f>
        <v>34.3609820756194</v>
      </c>
      <c r="AK169" s="134" t="n">
        <f aca="false">I169</f>
        <v>24.0511807820513</v>
      </c>
      <c r="AO169" s="134" t="n">
        <f aca="false">(AK169*22.04*$AO$3+$AO$4)/22.04</f>
        <v>38.9924138626488</v>
      </c>
      <c r="AQ169" s="134" t="n">
        <v>0</v>
      </c>
      <c r="AR169" s="134" t="n">
        <f aca="false">AO169+AQ169</f>
        <v>38.9924138626488</v>
      </c>
      <c r="AT169" s="134" t="n">
        <f aca="false">I169</f>
        <v>24.0511807820513</v>
      </c>
      <c r="AX169" s="134" t="n">
        <f aca="false">(AT169*22.04*$AX$3+$AX$4)/22.04</f>
        <v>36.1305629805368</v>
      </c>
      <c r="BA169" s="134" t="n">
        <f aca="false">AX169+AZ169</f>
        <v>36.1305629805368</v>
      </c>
      <c r="BC169" s="134" t="n">
        <f aca="false">I169</f>
        <v>24.0511807820513</v>
      </c>
      <c r="BK169" s="134" t="n">
        <f aca="false">I169</f>
        <v>24.0511807820513</v>
      </c>
      <c r="BL169" s="134" t="n">
        <f aca="false">BK169+$BL$4</f>
        <v>22.5511807820513</v>
      </c>
      <c r="BM169" s="134" t="n">
        <f aca="false">BK169+$BM$4</f>
        <v>42.0511807820513</v>
      </c>
      <c r="BN169" s="134" t="n">
        <f aca="false">BK169+$BN$4</f>
        <v>32.7211807820513</v>
      </c>
      <c r="BO169" s="134" t="n">
        <f aca="false">BK169*$BO$3+$BO$4</f>
        <v>32.6828225165769</v>
      </c>
      <c r="BP169" s="134" t="n">
        <f aca="false">BK169*$BP$4</f>
        <v>35.1147239417949</v>
      </c>
      <c r="BR169" s="134" t="n">
        <f aca="false">BO169+BQ169</f>
        <v>32.6828225165769</v>
      </c>
    </row>
    <row r="170" customFormat="false" ht="12" hidden="false" customHeight="false" outlineLevel="0" collapsed="false">
      <c r="A170" s="166" t="n">
        <f aca="false">CurveCreator!A173</f>
        <v>41974</v>
      </c>
      <c r="B170" s="134" t="n">
        <f aca="false">CurveCreator!BU173/2.97/100*2204</f>
        <v>245.175633563121</v>
      </c>
      <c r="C170" s="134" t="n">
        <f aca="false">B170/22.04+$C$4</f>
        <v>16.4741213050418</v>
      </c>
      <c r="D170" s="134" t="n">
        <f aca="false">B170/22.04+$D$4</f>
        <v>34.1241213050418</v>
      </c>
      <c r="E170" s="134" t="n">
        <f aca="false">B170/22.04+$E$4</f>
        <v>23.1241213050418</v>
      </c>
      <c r="F170" s="134" t="n">
        <f aca="false">(B170*$F$3+$F$4)/22.04</f>
        <v>24.0606109238735</v>
      </c>
      <c r="G170" s="134" t="n">
        <f aca="false">B170*$G$4/22.04</f>
        <v>22.2482426100835</v>
      </c>
      <c r="H170" s="134"/>
      <c r="I170" s="134" t="n">
        <f aca="false">F170</f>
        <v>24.0606109238735</v>
      </c>
      <c r="K170" s="134" t="n">
        <f aca="false">B170</f>
        <v>245.175633563121</v>
      </c>
      <c r="O170" s="134" t="n">
        <f aca="false">K170*$O$3+$O$4</f>
        <v>378.892841183759</v>
      </c>
      <c r="Q170" s="0" t="n">
        <v>1</v>
      </c>
      <c r="R170" s="134" t="n">
        <f aca="false">O170/22.04+Q170</f>
        <v>18.1911452442722</v>
      </c>
      <c r="T170" s="134" t="n">
        <f aca="false">I170</f>
        <v>24.0606109238735</v>
      </c>
      <c r="X170" s="134" t="n">
        <f aca="false">T170*$X$3+$X$4</f>
        <v>15.7070610400556</v>
      </c>
      <c r="Z170" s="134" t="n">
        <f aca="false">X170</f>
        <v>15.7070610400556</v>
      </c>
      <c r="AB170" s="134" t="n">
        <f aca="false">I170</f>
        <v>24.0606109238735</v>
      </c>
      <c r="AC170" s="134" t="n">
        <f aca="false">(AB170+$AC$4)</f>
        <v>27.0606109238735</v>
      </c>
      <c r="AD170" s="134" t="n">
        <f aca="false">AB170+$AD$4</f>
        <v>43.0606109238736</v>
      </c>
      <c r="AE170" s="134" t="n">
        <f aca="false">(AB170+$AE$4)</f>
        <v>35.0606109238736</v>
      </c>
      <c r="AF170" s="134" t="n">
        <f aca="false">(AB170*22.04*$AF$3+$AF$4)/22.04</f>
        <v>34.3675218789731</v>
      </c>
      <c r="AG170" s="134" t="n">
        <f aca="false">AB170*$AG$4</f>
        <v>38.4969774781977</v>
      </c>
      <c r="AH170" s="134"/>
      <c r="AI170" s="134" t="n">
        <f aca="false">AF170+AH170</f>
        <v>34.3675218789731</v>
      </c>
      <c r="AK170" s="134" t="n">
        <f aca="false">I170</f>
        <v>24.0606109238735</v>
      </c>
      <c r="AO170" s="134" t="n">
        <f aca="false">(AK170*22.04*$AO$3+$AO$4)/22.04</f>
        <v>39.0001060293332</v>
      </c>
      <c r="AQ170" s="134" t="n">
        <v>0</v>
      </c>
      <c r="AR170" s="134" t="n">
        <f aca="false">AO170+AQ170</f>
        <v>39.0001060293332</v>
      </c>
      <c r="AT170" s="134" t="n">
        <f aca="false">I170</f>
        <v>24.0606109238735</v>
      </c>
      <c r="AX170" s="134" t="n">
        <f aca="false">(AT170*22.04*$AX$3+$AX$4)/22.04</f>
        <v>36.1376987688537</v>
      </c>
      <c r="BA170" s="134" t="n">
        <f aca="false">AX170+AZ170</f>
        <v>36.1376987688537</v>
      </c>
      <c r="BC170" s="134" t="n">
        <f aca="false">I170</f>
        <v>24.0606109238735</v>
      </c>
      <c r="BK170" s="134" t="n">
        <f aca="false">I170</f>
        <v>24.0606109238735</v>
      </c>
      <c r="BL170" s="134" t="n">
        <f aca="false">BK170+$BL$4</f>
        <v>22.5606109238735</v>
      </c>
      <c r="BM170" s="134" t="n">
        <f aca="false">BK170+$BM$4</f>
        <v>42.0606109238736</v>
      </c>
      <c r="BN170" s="134" t="n">
        <f aca="false">BK170+$BN$4</f>
        <v>32.7306109238736</v>
      </c>
      <c r="BO170" s="134" t="n">
        <f aca="false">BK170*$BO$3+$BO$4</f>
        <v>32.6921866474064</v>
      </c>
      <c r="BP170" s="134" t="n">
        <f aca="false">BK170*$BP$4</f>
        <v>35.1284919488554</v>
      </c>
      <c r="BR170" s="134" t="n">
        <f aca="false">BO170+BQ170</f>
        <v>32.6921866474064</v>
      </c>
    </row>
    <row r="171" customFormat="false" ht="12" hidden="false" customHeight="false" outlineLevel="0" collapsed="false">
      <c r="A171" s="166" t="n">
        <f aca="false">CurveCreator!A174</f>
        <v>42005</v>
      </c>
      <c r="B171" s="134" t="n">
        <f aca="false">CurveCreator!BU174/2.97/100*2204</f>
        <v>232.67273884575</v>
      </c>
      <c r="C171" s="134" t="n">
        <f aca="false">B171/22.04+$C$4</f>
        <v>15.9068393305694</v>
      </c>
      <c r="D171" s="134" t="n">
        <f aca="false">B171/22.04+$D$4</f>
        <v>33.5568393305694</v>
      </c>
      <c r="E171" s="134" t="n">
        <f aca="false">B171/22.04+$E$4</f>
        <v>22.5568393305694</v>
      </c>
      <c r="F171" s="134" t="n">
        <f aca="false">(B171*$F$3+$F$4)/22.04</f>
        <v>23.3310863047021</v>
      </c>
      <c r="G171" s="134" t="n">
        <f aca="false">B171*$G$4/22.04</f>
        <v>21.1136786611389</v>
      </c>
      <c r="H171" s="134"/>
      <c r="I171" s="134" t="n">
        <f aca="false">F171</f>
        <v>23.3310863047021</v>
      </c>
      <c r="K171" s="134" t="n">
        <f aca="false">B171</f>
        <v>232.67273884575</v>
      </c>
      <c r="O171" s="134" t="n">
        <f aca="false">K171*$O$3+$O$4</f>
        <v>359.825926739769</v>
      </c>
      <c r="Q171" s="0" t="n">
        <v>1</v>
      </c>
      <c r="R171" s="134" t="n">
        <f aca="false">O171/22.04+Q171</f>
        <v>17.3260402332019</v>
      </c>
      <c r="T171" s="134" t="n">
        <f aca="false">I171</f>
        <v>23.3310863047021</v>
      </c>
      <c r="X171" s="134" t="n">
        <f aca="false">T171*$X$3+$X$4</f>
        <v>15.2740152261155</v>
      </c>
      <c r="Z171" s="134" t="n">
        <f aca="false">X171</f>
        <v>15.2740152261155</v>
      </c>
      <c r="AB171" s="134" t="n">
        <f aca="false">I171</f>
        <v>23.3310863047021</v>
      </c>
      <c r="AC171" s="134" t="n">
        <f aca="false">(AB171+$AC$4)</f>
        <v>26.3310863047021</v>
      </c>
      <c r="AD171" s="134" t="n">
        <f aca="false">AB171+$AD$4</f>
        <v>42.3310863047021</v>
      </c>
      <c r="AE171" s="134" t="n">
        <f aca="false">(AB171+$AE$4)</f>
        <v>34.3310863047021</v>
      </c>
      <c r="AF171" s="134" t="n">
        <f aca="false">(AB171*22.04*$AF$3+$AF$4)/22.04</f>
        <v>33.8615965555777</v>
      </c>
      <c r="AG171" s="134" t="n">
        <f aca="false">AB171*$AG$4</f>
        <v>37.3297380875234</v>
      </c>
      <c r="AH171" s="134"/>
      <c r="AI171" s="134" t="n">
        <f aca="false">AF171+AH171</f>
        <v>33.8615965555777</v>
      </c>
      <c r="AK171" s="134" t="n">
        <f aca="false">I171</f>
        <v>23.3310863047021</v>
      </c>
      <c r="AO171" s="134" t="n">
        <f aca="false">(AK171*22.04*$AO$3+$AO$4)/22.04</f>
        <v>38.4050327974751</v>
      </c>
      <c r="AQ171" s="134" t="n">
        <v>0</v>
      </c>
      <c r="AR171" s="134" t="n">
        <f aca="false">AO171+AQ171</f>
        <v>38.4050327974751</v>
      </c>
      <c r="AT171" s="134" t="n">
        <f aca="false">I171</f>
        <v>23.3310863047021</v>
      </c>
      <c r="AX171" s="134" t="n">
        <f aca="false">(AT171*22.04*$AX$3+$AX$4)/22.04</f>
        <v>35.5856674895267</v>
      </c>
      <c r="BA171" s="134" t="n">
        <f aca="false">AX171+AZ171</f>
        <v>35.5856674895267</v>
      </c>
      <c r="BC171" s="134" t="n">
        <f aca="false">I171</f>
        <v>23.3310863047021</v>
      </c>
      <c r="BK171" s="134" t="n">
        <f aca="false">I171</f>
        <v>23.3310863047021</v>
      </c>
      <c r="BL171" s="134" t="n">
        <f aca="false">BK171+$BL$4</f>
        <v>21.8310863047021</v>
      </c>
      <c r="BM171" s="134" t="n">
        <f aca="false">BK171+$BM$4</f>
        <v>41.3310863047021</v>
      </c>
      <c r="BN171" s="134" t="n">
        <f aca="false">BK171+$BN$4</f>
        <v>32.0010863047021</v>
      </c>
      <c r="BO171" s="134" t="n">
        <f aca="false">BK171*$BO$3+$BO$4</f>
        <v>31.9677687005692</v>
      </c>
      <c r="BP171" s="134" t="n">
        <f aca="false">BK171*$BP$4</f>
        <v>34.0633860048651</v>
      </c>
      <c r="BR171" s="134" t="n">
        <f aca="false">BO171+BQ171</f>
        <v>31.9677687005692</v>
      </c>
    </row>
    <row r="172" customFormat="false" ht="12" hidden="false" customHeight="false" outlineLevel="0" collapsed="false">
      <c r="A172" s="166" t="n">
        <f aca="false">CurveCreator!A175</f>
        <v>42036</v>
      </c>
      <c r="B172" s="134" t="n">
        <f aca="false">CurveCreator!BU175/2.97/100*2204</f>
        <v>232.810684201138</v>
      </c>
      <c r="C172" s="134" t="n">
        <f aca="false">B172/22.04+$C$4</f>
        <v>15.913098194244</v>
      </c>
      <c r="D172" s="134" t="n">
        <f aca="false">B172/22.04+$D$4</f>
        <v>33.563098194244</v>
      </c>
      <c r="E172" s="134" t="n">
        <f aca="false">B172/22.04+$E$4</f>
        <v>22.563098194244</v>
      </c>
      <c r="F172" s="134" t="n">
        <f aca="false">(B172*$F$3+$F$4)/22.04</f>
        <v>23.3391352033877</v>
      </c>
      <c r="G172" s="134" t="n">
        <f aca="false">B172*$G$4/22.04</f>
        <v>21.1261963884881</v>
      </c>
      <c r="H172" s="134"/>
      <c r="I172" s="134" t="n">
        <f aca="false">F172</f>
        <v>23.3391352033877</v>
      </c>
      <c r="K172" s="134" t="n">
        <f aca="false">B172</f>
        <v>232.810684201138</v>
      </c>
      <c r="O172" s="134" t="n">
        <f aca="false">K172*$O$3+$O$4</f>
        <v>360.036293406736</v>
      </c>
      <c r="Q172" s="0" t="n">
        <v>1</v>
      </c>
      <c r="R172" s="134" t="n">
        <f aca="false">O172/22.04+Q172</f>
        <v>17.3355850003056</v>
      </c>
      <c r="T172" s="134" t="n">
        <f aca="false">I172</f>
        <v>23.3391352033877</v>
      </c>
      <c r="X172" s="134" t="n">
        <f aca="false">T172*$X$3+$X$4</f>
        <v>15.2787930523752</v>
      </c>
      <c r="Z172" s="134" t="n">
        <f aca="false">X172</f>
        <v>15.2787930523752</v>
      </c>
      <c r="AB172" s="134" t="n">
        <f aca="false">I172</f>
        <v>23.3391352033877</v>
      </c>
      <c r="AC172" s="134" t="n">
        <f aca="false">(AB172+$AC$4)</f>
        <v>26.3391352033877</v>
      </c>
      <c r="AD172" s="134" t="n">
        <f aca="false">AB172+$AD$4</f>
        <v>42.3391352033877</v>
      </c>
      <c r="AE172" s="134" t="n">
        <f aca="false">(AB172+$AE$4)</f>
        <v>34.3391352033877</v>
      </c>
      <c r="AF172" s="134" t="n">
        <f aca="false">(AB172*22.04*$AF$3+$AF$4)/22.04</f>
        <v>33.8671784668161</v>
      </c>
      <c r="AG172" s="134" t="n">
        <f aca="false">AB172*$AG$4</f>
        <v>37.3426163254203</v>
      </c>
      <c r="AH172" s="134"/>
      <c r="AI172" s="134" t="n">
        <f aca="false">AF172+AH172</f>
        <v>33.8671784668161</v>
      </c>
      <c r="AK172" s="134" t="n">
        <f aca="false">I172</f>
        <v>23.3391352033877</v>
      </c>
      <c r="AO172" s="134" t="n">
        <f aca="false">(AK172*22.04*$AO$3+$AO$4)/22.04</f>
        <v>38.4115982841329</v>
      </c>
      <c r="AQ172" s="134" t="n">
        <v>0</v>
      </c>
      <c r="AR172" s="134" t="n">
        <f aca="false">AO172+AQ172</f>
        <v>38.4115982841329</v>
      </c>
      <c r="AT172" s="134" t="n">
        <f aca="false">I172</f>
        <v>23.3391352033877</v>
      </c>
      <c r="AX172" s="134" t="n">
        <f aca="false">(AT172*22.04*$AX$3+$AX$4)/22.04</f>
        <v>35.5917580911621</v>
      </c>
      <c r="BA172" s="134" t="n">
        <f aca="false">AX172+AZ172</f>
        <v>35.5917580911621</v>
      </c>
      <c r="BC172" s="134" t="n">
        <f aca="false">I172</f>
        <v>23.3391352033877</v>
      </c>
      <c r="BK172" s="134" t="n">
        <f aca="false">I172</f>
        <v>23.3391352033877</v>
      </c>
      <c r="BL172" s="134" t="n">
        <f aca="false">BK172+$BL$4</f>
        <v>21.8391352033877</v>
      </c>
      <c r="BM172" s="134" t="n">
        <f aca="false">BK172+$BM$4</f>
        <v>41.3391352033877</v>
      </c>
      <c r="BN172" s="134" t="n">
        <f aca="false">BK172+$BN$4</f>
        <v>32.0091352033877</v>
      </c>
      <c r="BO172" s="134" t="n">
        <f aca="false">BK172*$BO$3+$BO$4</f>
        <v>31.9757612569639</v>
      </c>
      <c r="BP172" s="134" t="n">
        <f aca="false">BK172*$BP$4</f>
        <v>34.075137396946</v>
      </c>
      <c r="BR172" s="134" t="n">
        <f aca="false">BO172+BQ172</f>
        <v>31.9757612569639</v>
      </c>
    </row>
    <row r="173" customFormat="false" ht="12" hidden="false" customHeight="false" outlineLevel="0" collapsed="false">
      <c r="A173" s="166" t="n">
        <f aca="false">CurveCreator!A176</f>
        <v>42064</v>
      </c>
      <c r="B173" s="134" t="n">
        <f aca="false">CurveCreator!BU176/2.97/100*2204</f>
        <v>232.980238454895</v>
      </c>
      <c r="C173" s="134" t="n">
        <f aca="false">B173/22.04+$C$4</f>
        <v>15.9207912184617</v>
      </c>
      <c r="D173" s="134" t="n">
        <f aca="false">B173/22.04+$D$4</f>
        <v>33.5707912184617</v>
      </c>
      <c r="E173" s="134" t="n">
        <f aca="false">B173/22.04+$E$4</f>
        <v>22.5707912184617</v>
      </c>
      <c r="F173" s="134" t="n">
        <f aca="false">(B173*$F$3+$F$4)/22.04</f>
        <v>23.3490284325316</v>
      </c>
      <c r="G173" s="134" t="n">
        <f aca="false">B173*$G$4/22.04</f>
        <v>21.1415824369234</v>
      </c>
      <c r="H173" s="134"/>
      <c r="I173" s="134" t="n">
        <f aca="false">F173</f>
        <v>23.3490284325316</v>
      </c>
      <c r="K173" s="134" t="n">
        <f aca="false">B173</f>
        <v>232.980238454895</v>
      </c>
      <c r="O173" s="134" t="n">
        <f aca="false">K173*$O$3+$O$4</f>
        <v>360.294863643715</v>
      </c>
      <c r="Q173" s="0" t="n">
        <v>1</v>
      </c>
      <c r="R173" s="134" t="n">
        <f aca="false">O173/22.04+Q173</f>
        <v>17.3473168622375</v>
      </c>
      <c r="T173" s="134" t="n">
        <f aca="false">I173</f>
        <v>23.3490284325316</v>
      </c>
      <c r="X173" s="134" t="n">
        <f aca="false">T173*$X$3+$X$4</f>
        <v>15.284665673195</v>
      </c>
      <c r="Z173" s="134" t="n">
        <f aca="false">X173</f>
        <v>15.284665673195</v>
      </c>
      <c r="AB173" s="134" t="n">
        <f aca="false">I173</f>
        <v>23.3490284325316</v>
      </c>
      <c r="AC173" s="134" t="n">
        <f aca="false">(AB173+$AC$4)</f>
        <v>26.3490284325316</v>
      </c>
      <c r="AD173" s="134" t="n">
        <f aca="false">AB173+$AD$4</f>
        <v>42.3490284325316</v>
      </c>
      <c r="AE173" s="134" t="n">
        <f aca="false">(AB173+$AE$4)</f>
        <v>34.3490284325316</v>
      </c>
      <c r="AF173" s="134" t="n">
        <f aca="false">(AB173*22.04*$AF$3+$AF$4)/22.04</f>
        <v>33.8740394212274</v>
      </c>
      <c r="AG173" s="134" t="n">
        <f aca="false">AB173*$AG$4</f>
        <v>37.3584454920505</v>
      </c>
      <c r="AH173" s="134"/>
      <c r="AI173" s="134" t="n">
        <f aca="false">AF173+AH173</f>
        <v>33.8740394212274</v>
      </c>
      <c r="AK173" s="134" t="n">
        <f aca="false">I173</f>
        <v>23.3490284325316</v>
      </c>
      <c r="AO173" s="134" t="n">
        <f aca="false">(AK173*22.04*$AO$3+$AO$4)/22.04</f>
        <v>38.4196681911456</v>
      </c>
      <c r="AQ173" s="134" t="n">
        <v>0</v>
      </c>
      <c r="AR173" s="134" t="n">
        <f aca="false">AO173+AQ173</f>
        <v>38.4196681911456</v>
      </c>
      <c r="AT173" s="134" t="n">
        <f aca="false">I173</f>
        <v>23.3490284325316</v>
      </c>
      <c r="AX173" s="134" t="n">
        <f aca="false">(AT173*22.04*$AX$3+$AX$4)/22.04</f>
        <v>35.5992442976553</v>
      </c>
      <c r="BA173" s="134" t="n">
        <f aca="false">AX173+AZ173</f>
        <v>35.5992442976553</v>
      </c>
      <c r="BC173" s="134" t="n">
        <f aca="false">I173</f>
        <v>23.3490284325316</v>
      </c>
      <c r="BK173" s="134" t="n">
        <f aca="false">I173</f>
        <v>23.3490284325316</v>
      </c>
      <c r="BL173" s="134" t="n">
        <f aca="false">BK173+$BL$4</f>
        <v>21.8490284325316</v>
      </c>
      <c r="BM173" s="134" t="n">
        <f aca="false">BK173+$BM$4</f>
        <v>41.3490284325316</v>
      </c>
      <c r="BN173" s="134" t="n">
        <f aca="false">BK173+$BN$4</f>
        <v>32.0190284325316</v>
      </c>
      <c r="BO173" s="134" t="n">
        <f aca="false">BK173*$BO$3+$BO$4</f>
        <v>31.9855852335038</v>
      </c>
      <c r="BP173" s="134" t="n">
        <f aca="false">BK173*$BP$4</f>
        <v>34.0895815114961</v>
      </c>
      <c r="BR173" s="134" t="n">
        <f aca="false">BO173+BQ173</f>
        <v>31.9855852335038</v>
      </c>
    </row>
    <row r="174" customFormat="false" ht="12" hidden="false" customHeight="false" outlineLevel="0" collapsed="false">
      <c r="A174" s="166" t="n">
        <f aca="false">CurveCreator!A177</f>
        <v>42095</v>
      </c>
      <c r="B174" s="134" t="n">
        <f aca="false">CurveCreator!BU177/2.97/100*2204</f>
        <v>229.009789211742</v>
      </c>
      <c r="C174" s="134" t="n">
        <f aca="false">B174/22.04+$C$4</f>
        <v>15.7406437936362</v>
      </c>
      <c r="D174" s="134" t="n">
        <f aca="false">B174/22.04+$D$4</f>
        <v>33.3906437936362</v>
      </c>
      <c r="E174" s="134" t="n">
        <f aca="false">B174/22.04+$E$4</f>
        <v>22.3906437936362</v>
      </c>
      <c r="F174" s="134" t="n">
        <f aca="false">(B174*$F$3+$F$4)/22.04</f>
        <v>23.117358844206</v>
      </c>
      <c r="G174" s="134" t="n">
        <f aca="false">B174*$G$4/22.04</f>
        <v>20.7812875872724</v>
      </c>
      <c r="H174" s="134"/>
      <c r="I174" s="134" t="n">
        <f aca="false">F174</f>
        <v>23.117358844206</v>
      </c>
      <c r="K174" s="134" t="n">
        <f aca="false">B174</f>
        <v>229.009789211742</v>
      </c>
      <c r="O174" s="134" t="n">
        <f aca="false">K174*$O$3+$O$4</f>
        <v>354.239928547906</v>
      </c>
      <c r="Q174" s="0" t="n">
        <v>1</v>
      </c>
      <c r="R174" s="134" t="n">
        <f aca="false">O174/22.04+Q174</f>
        <v>17.0725920393787</v>
      </c>
      <c r="T174" s="134" t="n">
        <f aca="false">I174</f>
        <v>23.117358844206</v>
      </c>
      <c r="X174" s="134" t="n">
        <f aca="false">T174*$X$3+$X$4</f>
        <v>15.147146605565</v>
      </c>
      <c r="Z174" s="134" t="n">
        <f aca="false">X174</f>
        <v>15.147146605565</v>
      </c>
      <c r="AB174" s="134" t="n">
        <f aca="false">I174</f>
        <v>23.117358844206</v>
      </c>
      <c r="AC174" s="134" t="n">
        <f aca="false">(AB174+$AC$4)</f>
        <v>26.117358844206</v>
      </c>
      <c r="AD174" s="134" t="n">
        <f aca="false">AB174+$AD$4</f>
        <v>42.117358844206</v>
      </c>
      <c r="AE174" s="134" t="n">
        <f aca="false">(AB174+$AE$4)</f>
        <v>34.117358844206</v>
      </c>
      <c r="AF174" s="134" t="n">
        <f aca="false">(AB174*22.04*$AF$3+$AF$4)/22.04</f>
        <v>33.7133765617236</v>
      </c>
      <c r="AG174" s="134" t="n">
        <f aca="false">AB174*$AG$4</f>
        <v>36.9877741507296</v>
      </c>
      <c r="AH174" s="134"/>
      <c r="AI174" s="134" t="n">
        <f aca="false">AF174+AH174</f>
        <v>33.7133765617236</v>
      </c>
      <c r="AK174" s="134" t="n">
        <f aca="false">I174</f>
        <v>23.117358844206</v>
      </c>
      <c r="AO174" s="134" t="n">
        <f aca="false">(AK174*22.04*$AO$3+$AO$4)/22.04</f>
        <v>38.2306953079484</v>
      </c>
      <c r="AQ174" s="134" t="n">
        <v>0</v>
      </c>
      <c r="AR174" s="134" t="n">
        <f aca="false">AO174+AQ174</f>
        <v>38.2306953079484</v>
      </c>
      <c r="AT174" s="134" t="n">
        <f aca="false">I174</f>
        <v>23.117358844206</v>
      </c>
      <c r="AX174" s="134" t="n">
        <f aca="false">(AT174*22.04*$AX$3+$AX$4)/22.04</f>
        <v>35.4239399201693</v>
      </c>
      <c r="BA174" s="134" t="n">
        <f aca="false">AX174+AZ174</f>
        <v>35.4239399201693</v>
      </c>
      <c r="BC174" s="134" t="n">
        <f aca="false">I174</f>
        <v>23.117358844206</v>
      </c>
      <c r="BK174" s="134" t="n">
        <f aca="false">I174</f>
        <v>23.117358844206</v>
      </c>
      <c r="BL174" s="134" t="n">
        <f aca="false">BK174+$BL$4</f>
        <v>21.617358844206</v>
      </c>
      <c r="BM174" s="134" t="n">
        <f aca="false">BK174+$BM$4</f>
        <v>41.117358844206</v>
      </c>
      <c r="BN174" s="134" t="n">
        <f aca="false">BK174+$BN$4</f>
        <v>31.787358844206</v>
      </c>
      <c r="BO174" s="134" t="n">
        <f aca="false">BK174*$BO$3+$BO$4</f>
        <v>31.7555373322966</v>
      </c>
      <c r="BP174" s="134" t="n">
        <f aca="false">BK174*$BP$4</f>
        <v>33.7513439125408</v>
      </c>
      <c r="BR174" s="134" t="n">
        <f aca="false">BO174+BQ174</f>
        <v>31.7555373322966</v>
      </c>
    </row>
    <row r="175" customFormat="false" ht="12" hidden="false" customHeight="false" outlineLevel="0" collapsed="false">
      <c r="A175" s="166" t="n">
        <f aca="false">CurveCreator!A178</f>
        <v>42125</v>
      </c>
      <c r="B175" s="134" t="n">
        <f aca="false">CurveCreator!BU178/2.97/100*2204</f>
        <v>229.163710803805</v>
      </c>
      <c r="C175" s="134" t="n">
        <f aca="false">B175/22.04+$C$4</f>
        <v>15.7476275319331</v>
      </c>
      <c r="D175" s="134" t="n">
        <f aca="false">B175/22.04+$D$4</f>
        <v>33.3976275319331</v>
      </c>
      <c r="E175" s="134" t="n">
        <f aca="false">B175/22.04+$E$4</f>
        <v>22.3976275319331</v>
      </c>
      <c r="F175" s="134" t="n">
        <f aca="false">(B175*$F$3+$F$4)/22.04</f>
        <v>23.1263399316558</v>
      </c>
      <c r="G175" s="134" t="n">
        <f aca="false">B175*$G$4/22.04</f>
        <v>20.7952550638661</v>
      </c>
      <c r="H175" s="134"/>
      <c r="I175" s="134" t="n">
        <f aca="false">F175</f>
        <v>23.1263399316558</v>
      </c>
      <c r="K175" s="134" t="n">
        <f aca="false">B175</f>
        <v>229.163710803805</v>
      </c>
      <c r="O175" s="134" t="n">
        <f aca="false">K175*$O$3+$O$4</f>
        <v>354.474658975802</v>
      </c>
      <c r="Q175" s="0" t="n">
        <v>1</v>
      </c>
      <c r="R175" s="134" t="n">
        <f aca="false">O175/22.04+Q175</f>
        <v>17.0832422402814</v>
      </c>
      <c r="T175" s="134" t="n">
        <f aca="false">I175</f>
        <v>23.1263399316558</v>
      </c>
      <c r="X175" s="134" t="n">
        <f aca="false">T175*$X$3+$X$4</f>
        <v>15.1524777790751</v>
      </c>
      <c r="Z175" s="134" t="n">
        <f aca="false">X175</f>
        <v>15.1524777790751</v>
      </c>
      <c r="AB175" s="134" t="n">
        <f aca="false">I175</f>
        <v>23.1263399316558</v>
      </c>
      <c r="AC175" s="134" t="n">
        <f aca="false">(AB175+$AC$4)</f>
        <v>26.1263399316558</v>
      </c>
      <c r="AD175" s="134" t="n">
        <f aca="false">AB175+$AD$4</f>
        <v>42.1263399316558</v>
      </c>
      <c r="AE175" s="134" t="n">
        <f aca="false">(AB175+$AE$4)</f>
        <v>34.1263399316558</v>
      </c>
      <c r="AF175" s="134" t="n">
        <f aca="false">(AB175*22.04*$AF$3+$AF$4)/22.04</f>
        <v>33.7196049458701</v>
      </c>
      <c r="AG175" s="134" t="n">
        <f aca="false">AB175*$AG$4</f>
        <v>37.0021438906492</v>
      </c>
      <c r="AH175" s="134"/>
      <c r="AI175" s="134" t="n">
        <f aca="false">AF175+AH175</f>
        <v>33.7196049458701</v>
      </c>
      <c r="AK175" s="134" t="n">
        <f aca="false">I175</f>
        <v>23.1263399316558</v>
      </c>
      <c r="AO175" s="134" t="n">
        <f aca="false">(AK175*22.04*$AO$3+$AO$4)/22.04</f>
        <v>38.2380211809812</v>
      </c>
      <c r="AQ175" s="134" t="n">
        <v>0</v>
      </c>
      <c r="AR175" s="134" t="n">
        <f aca="false">AO175+AQ175</f>
        <v>38.2380211809812</v>
      </c>
      <c r="AT175" s="134" t="n">
        <f aca="false">I175</f>
        <v>23.1263399316558</v>
      </c>
      <c r="AX175" s="134" t="n">
        <f aca="false">(AT175*22.04*$AX$3+$AX$4)/22.04</f>
        <v>35.4307359090425</v>
      </c>
      <c r="BA175" s="134" t="n">
        <f aca="false">AX175+AZ175</f>
        <v>35.4307359090425</v>
      </c>
      <c r="BC175" s="134" t="n">
        <f aca="false">I175</f>
        <v>23.1263399316558</v>
      </c>
      <c r="BK175" s="134" t="n">
        <f aca="false">I175</f>
        <v>23.1263399316558</v>
      </c>
      <c r="BL175" s="134" t="n">
        <f aca="false">BK175+$BL$4</f>
        <v>21.6263399316558</v>
      </c>
      <c r="BM175" s="134" t="n">
        <f aca="false">BK175+$BM$4</f>
        <v>41.1263399316558</v>
      </c>
      <c r="BN175" s="134" t="n">
        <f aca="false">BK175+$BN$4</f>
        <v>31.7963399316558</v>
      </c>
      <c r="BO175" s="134" t="n">
        <f aca="false">BK175*$BO$3+$BO$4</f>
        <v>31.7644555521342</v>
      </c>
      <c r="BP175" s="134" t="n">
        <f aca="false">BK175*$BP$4</f>
        <v>33.7644563002174</v>
      </c>
      <c r="BR175" s="134" t="n">
        <f aca="false">BO175+BQ175</f>
        <v>31.7644555521342</v>
      </c>
    </row>
    <row r="176" customFormat="false" ht="12" hidden="false" customHeight="false" outlineLevel="0" collapsed="false">
      <c r="A176" s="166" t="n">
        <f aca="false">CurveCreator!A179</f>
        <v>42156</v>
      </c>
      <c r="B176" s="134" t="n">
        <f aca="false">CurveCreator!BU179/2.97/100*2204</f>
        <v>229.320037420744</v>
      </c>
      <c r="C176" s="134" t="n">
        <f aca="false">B176/22.04+$C$4</f>
        <v>15.7547203911409</v>
      </c>
      <c r="D176" s="134" t="n">
        <f aca="false">B176/22.04+$D$4</f>
        <v>33.4047203911409</v>
      </c>
      <c r="E176" s="134" t="n">
        <f aca="false">B176/22.04+$E$4</f>
        <v>22.4047203911409</v>
      </c>
      <c r="F176" s="134" t="n">
        <f aca="false">(B176*$F$3+$F$4)/22.04</f>
        <v>23.135461348597</v>
      </c>
      <c r="G176" s="134" t="n">
        <f aca="false">B176*$G$4/22.04</f>
        <v>20.8094407822817</v>
      </c>
      <c r="H176" s="134"/>
      <c r="I176" s="134" t="n">
        <f aca="false">F176</f>
        <v>23.135461348597</v>
      </c>
      <c r="K176" s="134" t="n">
        <f aca="false">B176</f>
        <v>229.320037420744</v>
      </c>
      <c r="O176" s="134" t="n">
        <f aca="false">K176*$O$3+$O$4</f>
        <v>354.713057066635</v>
      </c>
      <c r="Q176" s="0" t="n">
        <v>1</v>
      </c>
      <c r="R176" s="134" t="n">
        <f aca="false">O176/22.04+Q176</f>
        <v>17.0940588505733</v>
      </c>
      <c r="T176" s="134" t="n">
        <f aca="false">I176</f>
        <v>23.135461348597</v>
      </c>
      <c r="X176" s="134" t="n">
        <f aca="false">T176*$X$3+$X$4</f>
        <v>15.1578922521714</v>
      </c>
      <c r="Z176" s="134" t="n">
        <f aca="false">X176</f>
        <v>15.1578922521714</v>
      </c>
      <c r="AB176" s="134" t="n">
        <f aca="false">I176</f>
        <v>23.135461348597</v>
      </c>
      <c r="AC176" s="134" t="n">
        <f aca="false">(AB176+$AC$4)</f>
        <v>26.135461348597</v>
      </c>
      <c r="AD176" s="134" t="n">
        <f aca="false">AB176+$AD$4</f>
        <v>42.135461348597</v>
      </c>
      <c r="AE176" s="134" t="n">
        <f aca="false">(AB176+$AE$4)</f>
        <v>34.135461348597</v>
      </c>
      <c r="AF176" s="134" t="n">
        <f aca="false">(AB176*22.04*$AF$3+$AF$4)/22.04</f>
        <v>33.7259306485188</v>
      </c>
      <c r="AG176" s="134" t="n">
        <f aca="false">AB176*$AG$4</f>
        <v>37.0167381577552</v>
      </c>
      <c r="AH176" s="134"/>
      <c r="AI176" s="134" t="n">
        <f aca="false">AF176+AH176</f>
        <v>33.7259306485188</v>
      </c>
      <c r="AK176" s="134" t="n">
        <f aca="false">I176</f>
        <v>23.135461348597</v>
      </c>
      <c r="AO176" s="134" t="n">
        <f aca="false">(AK176*22.04*$AO$3+$AO$4)/22.04</f>
        <v>38.2454615207801</v>
      </c>
      <c r="AQ176" s="134" t="n">
        <v>0</v>
      </c>
      <c r="AR176" s="134" t="n">
        <f aca="false">AO176+AQ176</f>
        <v>38.2454615207801</v>
      </c>
      <c r="AT176" s="134" t="n">
        <f aca="false">I176</f>
        <v>23.135461348597</v>
      </c>
      <c r="AX176" s="134" t="n">
        <f aca="false">(AT176*22.04*$AX$3+$AX$4)/22.04</f>
        <v>35.4376380852419</v>
      </c>
      <c r="BA176" s="134" t="n">
        <f aca="false">AX176+AZ176</f>
        <v>35.4376380852419</v>
      </c>
      <c r="BC176" s="134" t="n">
        <f aca="false">I176</f>
        <v>23.135461348597</v>
      </c>
      <c r="BK176" s="134" t="n">
        <f aca="false">I176</f>
        <v>23.135461348597</v>
      </c>
      <c r="BL176" s="134" t="n">
        <f aca="false">BK176+$BL$4</f>
        <v>21.635461348597</v>
      </c>
      <c r="BM176" s="134" t="n">
        <f aca="false">BK176+$BM$4</f>
        <v>41.135461348597</v>
      </c>
      <c r="BN176" s="134" t="n">
        <f aca="false">BK176+$BN$4</f>
        <v>31.805461348597</v>
      </c>
      <c r="BO176" s="134" t="n">
        <f aca="false">BK176*$BO$3+$BO$4</f>
        <v>31.7735131191568</v>
      </c>
      <c r="BP176" s="134" t="n">
        <f aca="false">BK176*$BP$4</f>
        <v>33.7777735689516</v>
      </c>
      <c r="BR176" s="134" t="n">
        <f aca="false">BO176+BQ176</f>
        <v>31.7735131191568</v>
      </c>
    </row>
    <row r="177" customFormat="false" ht="12" hidden="false" customHeight="false" outlineLevel="0" collapsed="false">
      <c r="A177" s="166" t="n">
        <f aca="false">CurveCreator!A180</f>
        <v>42186</v>
      </c>
      <c r="B177" s="134" t="n">
        <f aca="false">CurveCreator!BU180/2.97/100*2204</f>
        <v>233.810809591775</v>
      </c>
      <c r="C177" s="134" t="n">
        <f aca="false">B177/22.04+$C$4</f>
        <v>15.9584759342911</v>
      </c>
      <c r="D177" s="134" t="n">
        <f aca="false">B177/22.04+$D$4</f>
        <v>33.6084759342911</v>
      </c>
      <c r="E177" s="134" t="n">
        <f aca="false">B177/22.04+$E$4</f>
        <v>22.6084759342911</v>
      </c>
      <c r="F177" s="134" t="n">
        <f aca="false">(B177*$F$3+$F$4)/22.04</f>
        <v>23.3974909770882</v>
      </c>
      <c r="G177" s="134" t="n">
        <f aca="false">B177*$G$4/22.04</f>
        <v>21.2169518685822</v>
      </c>
      <c r="H177" s="134"/>
      <c r="I177" s="134" t="n">
        <f aca="false">F177</f>
        <v>23.3974909770882</v>
      </c>
      <c r="K177" s="134" t="n">
        <f aca="false">B177</f>
        <v>233.810809591775</v>
      </c>
      <c r="O177" s="134" t="n">
        <f aca="false">K177*$O$3+$O$4</f>
        <v>361.561484627458</v>
      </c>
      <c r="Q177" s="0" t="n">
        <v>1</v>
      </c>
      <c r="R177" s="134" t="n">
        <f aca="false">O177/22.04+Q177</f>
        <v>17.4047860538774</v>
      </c>
      <c r="T177" s="134" t="n">
        <f aca="false">I177</f>
        <v>23.3974909770882</v>
      </c>
      <c r="X177" s="134" t="n">
        <f aca="false">T177*$X$3+$X$4</f>
        <v>15.3134330396438</v>
      </c>
      <c r="Z177" s="134" t="n">
        <f aca="false">X177</f>
        <v>15.3134330396438</v>
      </c>
      <c r="AB177" s="134" t="n">
        <f aca="false">I177</f>
        <v>23.3974909770882</v>
      </c>
      <c r="AC177" s="134" t="n">
        <f aca="false">(AB177+$AC$4)</f>
        <v>26.3974909770882</v>
      </c>
      <c r="AD177" s="134" t="n">
        <f aca="false">AB177+$AD$4</f>
        <v>42.3974909770882</v>
      </c>
      <c r="AE177" s="134" t="n">
        <f aca="false">(AB177+$AE$4)</f>
        <v>34.3974909770882</v>
      </c>
      <c r="AF177" s="134" t="n">
        <f aca="false">(AB177*22.04*$AF$3+$AF$4)/22.04</f>
        <v>33.9076481958774</v>
      </c>
      <c r="AG177" s="134" t="n">
        <f aca="false">AB177*$AG$4</f>
        <v>37.4359855633411</v>
      </c>
      <c r="AH177" s="134"/>
      <c r="AI177" s="134" t="n">
        <f aca="false">AF177+AH177</f>
        <v>33.9076481958774</v>
      </c>
      <c r="AK177" s="134" t="n">
        <f aca="false">I177</f>
        <v>23.3974909770882</v>
      </c>
      <c r="AO177" s="134" t="n">
        <f aca="false">(AK177*22.04*$AO$3+$AO$4)/22.04</f>
        <v>38.4591990887404</v>
      </c>
      <c r="AQ177" s="134" t="n">
        <v>0</v>
      </c>
      <c r="AR177" s="134" t="n">
        <f aca="false">AO177+AQ177</f>
        <v>38.4591990887404</v>
      </c>
      <c r="AT177" s="134" t="n">
        <f aca="false">I177</f>
        <v>23.3974909770882</v>
      </c>
      <c r="AX177" s="134" t="n">
        <f aca="false">(AT177*22.04*$AX$3+$AX$4)/22.04</f>
        <v>35.6359159051212</v>
      </c>
      <c r="BA177" s="134" t="n">
        <f aca="false">AX177+AZ177</f>
        <v>35.6359159051212</v>
      </c>
      <c r="BC177" s="134" t="n">
        <f aca="false">I177</f>
        <v>23.3974909770882</v>
      </c>
      <c r="BK177" s="134" t="n">
        <f aca="false">I177</f>
        <v>23.3974909770882</v>
      </c>
      <c r="BL177" s="134" t="n">
        <f aca="false">BK177+$BL$4</f>
        <v>21.8974909770882</v>
      </c>
      <c r="BM177" s="134" t="n">
        <f aca="false">BK177+$BM$4</f>
        <v>41.3974909770882</v>
      </c>
      <c r="BN177" s="134" t="n">
        <f aca="false">BK177+$BN$4</f>
        <v>32.0674909770882</v>
      </c>
      <c r="BO177" s="134" t="n">
        <f aca="false">BK177*$BO$3+$BO$4</f>
        <v>32.0337085402486</v>
      </c>
      <c r="BP177" s="134" t="n">
        <f aca="false">BK177*$BP$4</f>
        <v>34.1603368265487</v>
      </c>
      <c r="BR177" s="134" t="n">
        <f aca="false">BO177+BQ177</f>
        <v>32.0337085402486</v>
      </c>
    </row>
    <row r="178" customFormat="false" ht="12" hidden="false" customHeight="false" outlineLevel="0" collapsed="false">
      <c r="A178" s="166"/>
      <c r="B178" s="134"/>
      <c r="K178" s="134"/>
      <c r="T178" s="134"/>
    </row>
    <row r="179" customFormat="false" ht="12" hidden="false" customHeight="false" outlineLevel="0" collapsed="false">
      <c r="A179" s="166"/>
      <c r="B179" s="134"/>
      <c r="K179" s="134"/>
      <c r="T179" s="134"/>
    </row>
    <row r="180" customFormat="false" ht="12" hidden="false" customHeight="false" outlineLevel="0" collapsed="false">
      <c r="A180" s="166"/>
      <c r="B180" s="134"/>
      <c r="K180" s="134"/>
      <c r="T180" s="134"/>
    </row>
    <row r="181" customFormat="false" ht="12" hidden="false" customHeight="false" outlineLevel="0" collapsed="false">
      <c r="A181" s="166"/>
      <c r="B181" s="134"/>
      <c r="K181" s="134"/>
      <c r="T181" s="134"/>
    </row>
    <row r="182" customFormat="false" ht="12" hidden="false" customHeight="false" outlineLevel="0" collapsed="false">
      <c r="A182" s="166"/>
      <c r="B182" s="134"/>
      <c r="K182" s="134"/>
      <c r="T182" s="134"/>
    </row>
    <row r="183" customFormat="false" ht="12" hidden="false" customHeight="false" outlineLevel="0" collapsed="false">
      <c r="A183" s="166"/>
      <c r="B183" s="134"/>
      <c r="K183" s="134"/>
      <c r="T183" s="134"/>
    </row>
    <row r="184" customFormat="false" ht="12" hidden="false" customHeight="false" outlineLevel="0" collapsed="false">
      <c r="A184" s="166"/>
      <c r="B184" s="134"/>
      <c r="K184" s="134"/>
      <c r="T184" s="134"/>
    </row>
    <row r="185" customFormat="false" ht="12" hidden="false" customHeight="false" outlineLevel="0" collapsed="false">
      <c r="A185" s="166"/>
      <c r="B185" s="134"/>
      <c r="K185" s="134"/>
      <c r="T185" s="134"/>
    </row>
    <row r="186" customFormat="false" ht="12" hidden="false" customHeight="false" outlineLevel="0" collapsed="false">
      <c r="A186" s="166"/>
      <c r="B186" s="134"/>
      <c r="K186" s="134"/>
      <c r="T186" s="134"/>
    </row>
    <row r="187" customFormat="false" ht="12" hidden="false" customHeight="false" outlineLevel="0" collapsed="false">
      <c r="A187" s="166"/>
      <c r="B187" s="134"/>
      <c r="K187" s="134"/>
      <c r="T187" s="134"/>
    </row>
    <row r="188" customFormat="false" ht="12" hidden="false" customHeight="false" outlineLevel="0" collapsed="false">
      <c r="A188" s="166"/>
      <c r="B188" s="134"/>
      <c r="K188" s="134"/>
      <c r="T188" s="134"/>
    </row>
    <row r="189" customFormat="false" ht="12" hidden="false" customHeight="false" outlineLevel="0" collapsed="false">
      <c r="A189" s="166"/>
      <c r="B189" s="134"/>
      <c r="K189" s="134"/>
      <c r="T189" s="134"/>
    </row>
    <row r="190" customFormat="false" ht="12" hidden="false" customHeight="false" outlineLevel="0" collapsed="false">
      <c r="A190" s="166"/>
      <c r="B190" s="134"/>
      <c r="K190" s="134"/>
      <c r="T190" s="134"/>
    </row>
    <row r="191" customFormat="false" ht="12" hidden="false" customHeight="false" outlineLevel="0" collapsed="false">
      <c r="A191" s="166"/>
      <c r="B191" s="134"/>
      <c r="K191" s="134"/>
      <c r="T191" s="134"/>
    </row>
    <row r="192" customFormat="false" ht="12" hidden="false" customHeight="false" outlineLevel="0" collapsed="false">
      <c r="A192" s="166"/>
      <c r="B192" s="134"/>
      <c r="K192" s="134"/>
      <c r="T192" s="134"/>
    </row>
    <row r="193" customFormat="false" ht="12" hidden="false" customHeight="false" outlineLevel="0" collapsed="false">
      <c r="A193" s="166"/>
      <c r="B193" s="134"/>
      <c r="K193" s="134"/>
      <c r="T193" s="134"/>
    </row>
    <row r="194" customFormat="false" ht="12" hidden="false" customHeight="false" outlineLevel="0" collapsed="false">
      <c r="A194" s="166"/>
      <c r="B194" s="134"/>
      <c r="K194" s="134"/>
      <c r="T194" s="134"/>
    </row>
    <row r="195" customFormat="false" ht="12" hidden="false" customHeight="false" outlineLevel="0" collapsed="false">
      <c r="A195" s="166"/>
      <c r="B195" s="134"/>
      <c r="K195" s="134"/>
      <c r="T195" s="134"/>
    </row>
    <row r="196" customFormat="false" ht="12" hidden="false" customHeight="false" outlineLevel="0" collapsed="false">
      <c r="A196" s="166"/>
      <c r="B196" s="134"/>
      <c r="K196" s="134"/>
      <c r="T196" s="134"/>
    </row>
    <row r="197" customFormat="false" ht="12" hidden="false" customHeight="false" outlineLevel="0" collapsed="false">
      <c r="A197" s="166"/>
      <c r="B197" s="134"/>
      <c r="K197" s="134"/>
      <c r="T197" s="134"/>
    </row>
    <row r="198" customFormat="false" ht="12" hidden="false" customHeight="false" outlineLevel="0" collapsed="false">
      <c r="A198" s="166"/>
      <c r="B198" s="134"/>
      <c r="K198" s="134"/>
      <c r="T198" s="134"/>
    </row>
    <row r="199" customFormat="false" ht="12" hidden="false" customHeight="false" outlineLevel="0" collapsed="false">
      <c r="A199" s="166"/>
      <c r="B199" s="134"/>
      <c r="K199" s="134"/>
      <c r="T199" s="134"/>
    </row>
    <row r="200" customFormat="false" ht="12" hidden="false" customHeight="false" outlineLevel="0" collapsed="false">
      <c r="A200" s="166"/>
      <c r="B200" s="134"/>
      <c r="K200" s="134"/>
      <c r="T200" s="134"/>
    </row>
    <row r="201" customFormat="false" ht="12" hidden="false" customHeight="false" outlineLevel="0" collapsed="false">
      <c r="A201" s="166"/>
      <c r="B201" s="134"/>
      <c r="K201" s="134"/>
      <c r="T201" s="134"/>
    </row>
    <row r="202" customFormat="false" ht="12" hidden="false" customHeight="false" outlineLevel="0" collapsed="false">
      <c r="A202" s="166"/>
      <c r="B202" s="134"/>
      <c r="K202" s="134"/>
      <c r="T202" s="134"/>
    </row>
    <row r="203" customFormat="false" ht="12" hidden="false" customHeight="false" outlineLevel="0" collapsed="false">
      <c r="A203" s="166"/>
      <c r="B203" s="134"/>
      <c r="K203" s="134"/>
      <c r="T203" s="134"/>
    </row>
    <row r="204" customFormat="false" ht="12" hidden="false" customHeight="false" outlineLevel="0" collapsed="false">
      <c r="A204" s="166"/>
      <c r="B204" s="134"/>
      <c r="K204" s="134"/>
      <c r="T204" s="134"/>
    </row>
    <row r="205" customFormat="false" ht="12" hidden="false" customHeight="false" outlineLevel="0" collapsed="false">
      <c r="A205" s="166"/>
      <c r="B205" s="134"/>
      <c r="K205" s="134"/>
      <c r="T205" s="134"/>
    </row>
    <row r="206" customFormat="false" ht="12" hidden="false" customHeight="false" outlineLevel="0" collapsed="false">
      <c r="A206" s="166"/>
      <c r="B206" s="134"/>
      <c r="K206" s="134"/>
      <c r="T206" s="134"/>
    </row>
    <row r="207" customFormat="false" ht="12" hidden="false" customHeight="false" outlineLevel="0" collapsed="false">
      <c r="A207" s="166"/>
      <c r="B207" s="134"/>
      <c r="K207" s="134"/>
      <c r="T207" s="134"/>
    </row>
    <row r="208" customFormat="false" ht="12" hidden="false" customHeight="false" outlineLevel="0" collapsed="false">
      <c r="A208" s="166"/>
      <c r="B208" s="134"/>
      <c r="K208" s="134"/>
      <c r="T208" s="134"/>
    </row>
    <row r="209" customFormat="false" ht="12" hidden="false" customHeight="false" outlineLevel="0" collapsed="false">
      <c r="A209" s="166"/>
      <c r="B209" s="134"/>
      <c r="K209" s="134"/>
      <c r="T209" s="134"/>
    </row>
    <row r="210" customFormat="false" ht="12" hidden="false" customHeight="false" outlineLevel="0" collapsed="false">
      <c r="A210" s="166"/>
      <c r="B210" s="134"/>
      <c r="K210" s="134"/>
      <c r="T210" s="134"/>
    </row>
    <row r="211" customFormat="false" ht="12" hidden="false" customHeight="false" outlineLevel="0" collapsed="false">
      <c r="A211" s="166"/>
      <c r="B211" s="134"/>
      <c r="K211" s="134"/>
      <c r="T211" s="134"/>
    </row>
    <row r="212" customFormat="false" ht="12" hidden="false" customHeight="false" outlineLevel="0" collapsed="false">
      <c r="A212" s="166"/>
      <c r="B212" s="134"/>
      <c r="K212" s="134"/>
      <c r="T212" s="134"/>
    </row>
    <row r="213" customFormat="false" ht="12" hidden="false" customHeight="false" outlineLevel="0" collapsed="false">
      <c r="A213" s="166"/>
      <c r="B213" s="134"/>
      <c r="K213" s="134"/>
      <c r="T213" s="134"/>
    </row>
    <row r="214" customFormat="false" ht="12" hidden="false" customHeight="false" outlineLevel="0" collapsed="false">
      <c r="A214" s="166"/>
      <c r="B214" s="134"/>
      <c r="K214" s="134"/>
      <c r="T214" s="134"/>
    </row>
    <row r="215" customFormat="false" ht="12" hidden="false" customHeight="false" outlineLevel="0" collapsed="false">
      <c r="A215" s="166"/>
      <c r="B215" s="134"/>
      <c r="K215" s="134"/>
      <c r="T215" s="134"/>
    </row>
    <row r="216" customFormat="false" ht="12" hidden="false" customHeight="false" outlineLevel="0" collapsed="false">
      <c r="A216" s="166"/>
      <c r="B216" s="134"/>
      <c r="K216" s="134"/>
      <c r="T216" s="134"/>
    </row>
    <row r="217" customFormat="false" ht="12" hidden="false" customHeight="false" outlineLevel="0" collapsed="false">
      <c r="A217" s="166"/>
      <c r="B217" s="134"/>
      <c r="K217" s="134"/>
      <c r="T217" s="134"/>
    </row>
    <row r="218" customFormat="false" ht="12" hidden="false" customHeight="false" outlineLevel="0" collapsed="false">
      <c r="A218" s="166"/>
      <c r="B218" s="134"/>
      <c r="K218" s="134"/>
      <c r="T218" s="134"/>
    </row>
    <row r="219" customFormat="false" ht="12" hidden="false" customHeight="false" outlineLevel="0" collapsed="false">
      <c r="A219" s="166"/>
      <c r="B219" s="134"/>
      <c r="K219" s="134"/>
      <c r="T219" s="134"/>
    </row>
    <row r="220" customFormat="false" ht="12" hidden="false" customHeight="false" outlineLevel="0" collapsed="false">
      <c r="A220" s="166"/>
      <c r="B220" s="134"/>
      <c r="K220" s="134"/>
      <c r="T220" s="134"/>
    </row>
    <row r="221" customFormat="false" ht="12" hidden="false" customHeight="false" outlineLevel="0" collapsed="false">
      <c r="A221" s="166"/>
      <c r="B221" s="134"/>
      <c r="K221" s="134"/>
      <c r="T221" s="134"/>
    </row>
    <row r="222" customFormat="false" ht="12" hidden="false" customHeight="false" outlineLevel="0" collapsed="false">
      <c r="A222" s="166"/>
      <c r="B222" s="134"/>
      <c r="K222" s="134"/>
      <c r="T222" s="134"/>
    </row>
    <row r="223" customFormat="false" ht="12" hidden="false" customHeight="false" outlineLevel="0" collapsed="false">
      <c r="A223" s="166"/>
      <c r="B223" s="134"/>
      <c r="K223" s="134"/>
      <c r="T223" s="134"/>
    </row>
    <row r="224" customFormat="false" ht="12" hidden="false" customHeight="false" outlineLevel="0" collapsed="false">
      <c r="A224" s="166"/>
      <c r="B224" s="134"/>
      <c r="K224" s="134"/>
      <c r="T224" s="134"/>
    </row>
    <row r="225" customFormat="false" ht="12" hidden="false" customHeight="false" outlineLevel="0" collapsed="false">
      <c r="A225" s="166"/>
      <c r="B225" s="134"/>
      <c r="K225" s="134"/>
      <c r="T225" s="134"/>
    </row>
    <row r="226" customFormat="false" ht="12" hidden="false" customHeight="false" outlineLevel="0" collapsed="false">
      <c r="A226" s="166"/>
      <c r="B226" s="134"/>
      <c r="K226" s="134"/>
      <c r="T226" s="134"/>
    </row>
    <row r="227" customFormat="false" ht="12" hidden="false" customHeight="false" outlineLevel="0" collapsed="false">
      <c r="A227" s="166"/>
      <c r="B227" s="134"/>
      <c r="K227" s="134"/>
      <c r="T227" s="134"/>
    </row>
    <row r="228" customFormat="false" ht="12" hidden="false" customHeight="false" outlineLevel="0" collapsed="false">
      <c r="A228" s="166"/>
      <c r="B228" s="134"/>
      <c r="K228" s="134"/>
      <c r="T228" s="134"/>
    </row>
    <row r="229" customFormat="false" ht="12" hidden="false" customHeight="false" outlineLevel="0" collapsed="false">
      <c r="A229" s="166"/>
      <c r="B229" s="134"/>
      <c r="K229" s="134"/>
      <c r="T229" s="134"/>
    </row>
    <row r="230" customFormat="false" ht="12" hidden="false" customHeight="false" outlineLevel="0" collapsed="false">
      <c r="A230" s="166"/>
      <c r="B230" s="134"/>
      <c r="K230" s="134"/>
      <c r="T230" s="134"/>
    </row>
    <row r="231" customFormat="false" ht="12" hidden="false" customHeight="false" outlineLevel="0" collapsed="false">
      <c r="A231" s="166"/>
      <c r="B231" s="134"/>
      <c r="K231" s="134"/>
      <c r="T231" s="134"/>
    </row>
    <row r="232" customFormat="false" ht="12" hidden="false" customHeight="false" outlineLevel="0" collapsed="false">
      <c r="A232" s="166"/>
      <c r="B232" s="134"/>
      <c r="K232" s="134"/>
      <c r="T232" s="134"/>
    </row>
    <row r="233" customFormat="false" ht="12" hidden="false" customHeight="false" outlineLevel="0" collapsed="false">
      <c r="A233" s="166"/>
      <c r="B233" s="134"/>
      <c r="K233" s="134"/>
      <c r="T233" s="134"/>
    </row>
    <row r="234" customFormat="false" ht="12" hidden="false" customHeight="false" outlineLevel="0" collapsed="false">
      <c r="A234" s="166"/>
      <c r="B234" s="134"/>
      <c r="K234" s="134"/>
      <c r="T234" s="134"/>
    </row>
    <row r="235" customFormat="false" ht="12" hidden="false" customHeight="false" outlineLevel="0" collapsed="false">
      <c r="A235" s="166"/>
      <c r="B235" s="134"/>
      <c r="K235" s="134"/>
      <c r="T235" s="134"/>
    </row>
    <row r="236" customFormat="false" ht="12" hidden="false" customHeight="false" outlineLevel="0" collapsed="false">
      <c r="A236" s="166"/>
      <c r="B236" s="134"/>
      <c r="K236" s="134"/>
      <c r="T236" s="134"/>
    </row>
    <row r="237" customFormat="false" ht="12" hidden="false" customHeight="false" outlineLevel="0" collapsed="false">
      <c r="A237" s="166"/>
      <c r="B237" s="134"/>
      <c r="K237" s="134"/>
      <c r="T237" s="134"/>
    </row>
    <row r="238" customFormat="false" ht="12" hidden="false" customHeight="false" outlineLevel="0" collapsed="false">
      <c r="A238" s="166"/>
      <c r="B238" s="134"/>
      <c r="K238" s="134"/>
      <c r="T238" s="134"/>
    </row>
    <row r="239" customFormat="false" ht="12" hidden="false" customHeight="false" outlineLevel="0" collapsed="false">
      <c r="A239" s="166"/>
      <c r="B239" s="134"/>
      <c r="K239" s="134"/>
      <c r="T239" s="134"/>
    </row>
    <row r="240" customFormat="false" ht="12" hidden="false" customHeight="false" outlineLevel="0" collapsed="false">
      <c r="A240" s="166"/>
      <c r="B240" s="134"/>
      <c r="K240" s="134"/>
      <c r="T240" s="134"/>
    </row>
    <row r="241" customFormat="false" ht="12" hidden="false" customHeight="false" outlineLevel="0" collapsed="false">
      <c r="A241" s="166"/>
      <c r="B241" s="134"/>
      <c r="K241" s="134"/>
      <c r="T241" s="134"/>
    </row>
    <row r="242" customFormat="false" ht="12" hidden="false" customHeight="false" outlineLevel="0" collapsed="false">
      <c r="A242" s="166"/>
      <c r="B242" s="134"/>
      <c r="K242" s="134"/>
      <c r="T242" s="134"/>
    </row>
    <row r="243" customFormat="false" ht="12" hidden="false" customHeight="false" outlineLevel="0" collapsed="false">
      <c r="A243" s="166"/>
      <c r="B243" s="134"/>
      <c r="K243" s="134"/>
      <c r="T243" s="134"/>
    </row>
    <row r="244" customFormat="false" ht="12" hidden="false" customHeight="false" outlineLevel="0" collapsed="false">
      <c r="A244" s="166"/>
      <c r="B244" s="134"/>
      <c r="K244" s="134"/>
      <c r="T244" s="134"/>
    </row>
    <row r="245" customFormat="false" ht="12" hidden="false" customHeight="false" outlineLevel="0" collapsed="false">
      <c r="A245" s="166"/>
      <c r="B245" s="134"/>
      <c r="K245" s="134"/>
      <c r="T245" s="134"/>
    </row>
    <row r="246" customFormat="false" ht="12" hidden="false" customHeight="false" outlineLevel="0" collapsed="false">
      <c r="A246" s="166"/>
      <c r="B246" s="134"/>
      <c r="K246" s="134"/>
      <c r="T246" s="134"/>
    </row>
    <row r="247" customFormat="false" ht="12" hidden="false" customHeight="false" outlineLevel="0" collapsed="false">
      <c r="A247" s="166"/>
      <c r="B247" s="134"/>
      <c r="K247" s="134"/>
      <c r="T247" s="134"/>
    </row>
    <row r="248" customFormat="false" ht="12" hidden="false" customHeight="false" outlineLevel="0" collapsed="false">
      <c r="A248" s="166"/>
      <c r="B248" s="134"/>
      <c r="K248" s="134"/>
      <c r="T248" s="134"/>
    </row>
    <row r="249" customFormat="false" ht="12" hidden="false" customHeight="false" outlineLevel="0" collapsed="false">
      <c r="A249" s="166"/>
      <c r="B249" s="134"/>
      <c r="K249" s="134"/>
      <c r="T249" s="134"/>
    </row>
    <row r="250" customFormat="false" ht="12" hidden="false" customHeight="false" outlineLevel="0" collapsed="false">
      <c r="A250" s="166"/>
      <c r="B250" s="134"/>
      <c r="K250" s="134"/>
      <c r="T250" s="134"/>
    </row>
    <row r="251" customFormat="false" ht="12" hidden="false" customHeight="false" outlineLevel="0" collapsed="false">
      <c r="A251" s="166"/>
      <c r="B251" s="134"/>
      <c r="K251" s="134"/>
      <c r="T251" s="134"/>
    </row>
    <row r="252" customFormat="false" ht="12" hidden="false" customHeight="false" outlineLevel="0" collapsed="false">
      <c r="A252" s="166"/>
      <c r="B252" s="134"/>
      <c r="K252" s="134"/>
      <c r="T252" s="134"/>
    </row>
    <row r="253" customFormat="false" ht="12" hidden="false" customHeight="false" outlineLevel="0" collapsed="false">
      <c r="A253" s="166"/>
      <c r="B253" s="134"/>
      <c r="K253" s="134"/>
      <c r="T253" s="134"/>
    </row>
    <row r="254" customFormat="false" ht="12" hidden="false" customHeight="false" outlineLevel="0" collapsed="false">
      <c r="A254" s="166"/>
      <c r="B254" s="134"/>
      <c r="K254" s="134"/>
      <c r="T254" s="134"/>
    </row>
    <row r="255" customFormat="false" ht="12" hidden="false" customHeight="false" outlineLevel="0" collapsed="false">
      <c r="A255" s="166"/>
      <c r="B255" s="134"/>
      <c r="K255" s="134"/>
      <c r="T255" s="134"/>
    </row>
    <row r="256" customFormat="false" ht="12" hidden="false" customHeight="false" outlineLevel="0" collapsed="false">
      <c r="A256" s="166"/>
      <c r="B256" s="134"/>
      <c r="K256" s="134"/>
      <c r="T256" s="134"/>
    </row>
    <row r="257" customFormat="false" ht="12" hidden="false" customHeight="false" outlineLevel="0" collapsed="false">
      <c r="A257" s="166"/>
      <c r="B257" s="134"/>
      <c r="K257" s="134"/>
      <c r="T257" s="134"/>
    </row>
    <row r="258" customFormat="false" ht="12" hidden="false" customHeight="false" outlineLevel="0" collapsed="false">
      <c r="A258" s="166"/>
      <c r="B258" s="134"/>
      <c r="K258" s="134"/>
      <c r="T258" s="134"/>
    </row>
    <row r="259" customFormat="false" ht="12" hidden="false" customHeight="false" outlineLevel="0" collapsed="false">
      <c r="A259" s="166"/>
      <c r="B259" s="134"/>
      <c r="K259" s="134"/>
      <c r="T259" s="134"/>
    </row>
    <row r="260" customFormat="false" ht="12" hidden="false" customHeight="false" outlineLevel="0" collapsed="false">
      <c r="A260" s="166"/>
      <c r="B260" s="134"/>
      <c r="K260" s="134"/>
      <c r="T260" s="134"/>
    </row>
    <row r="261" customFormat="false" ht="12" hidden="false" customHeight="false" outlineLevel="0" collapsed="false">
      <c r="A261" s="166"/>
      <c r="B261" s="134"/>
      <c r="K261" s="134"/>
      <c r="T261" s="134"/>
    </row>
    <row r="262" customFormat="false" ht="12" hidden="false" customHeight="false" outlineLevel="0" collapsed="false">
      <c r="A262" s="166"/>
      <c r="B262" s="134"/>
      <c r="K262" s="134"/>
      <c r="T262" s="134"/>
    </row>
    <row r="263" customFormat="false" ht="12" hidden="false" customHeight="false" outlineLevel="0" collapsed="false">
      <c r="A263" s="166"/>
      <c r="B263" s="134"/>
      <c r="K263" s="134"/>
      <c r="T263" s="134"/>
    </row>
    <row r="264" customFormat="false" ht="12" hidden="false" customHeight="false" outlineLevel="0" collapsed="false">
      <c r="A264" s="166"/>
      <c r="B264" s="134"/>
      <c r="K264" s="134"/>
      <c r="T264" s="134"/>
    </row>
    <row r="265" customFormat="false" ht="12" hidden="false" customHeight="false" outlineLevel="0" collapsed="false">
      <c r="A265" s="166"/>
      <c r="B265" s="134"/>
      <c r="K265" s="134"/>
      <c r="T265" s="134"/>
    </row>
    <row r="266" customFormat="false" ht="12" hidden="false" customHeight="false" outlineLevel="0" collapsed="false">
      <c r="A266" s="166"/>
      <c r="B266" s="134"/>
      <c r="K266" s="134"/>
      <c r="T266" s="134"/>
    </row>
    <row r="267" customFormat="false" ht="12" hidden="false" customHeight="false" outlineLevel="0" collapsed="false">
      <c r="A267" s="166"/>
      <c r="B267" s="134"/>
      <c r="K267" s="134"/>
      <c r="T267" s="134"/>
    </row>
    <row r="268" customFormat="false" ht="12" hidden="false" customHeight="false" outlineLevel="0" collapsed="false">
      <c r="A268" s="166"/>
      <c r="B268" s="134"/>
      <c r="K268" s="134"/>
      <c r="T268" s="134"/>
    </row>
    <row r="269" customFormat="false" ht="12" hidden="false" customHeight="false" outlineLevel="0" collapsed="false">
      <c r="A269" s="166"/>
      <c r="B269" s="134"/>
      <c r="K269" s="134"/>
      <c r="T269" s="134"/>
    </row>
    <row r="270" customFormat="false" ht="12" hidden="false" customHeight="false" outlineLevel="0" collapsed="false">
      <c r="A270" s="166"/>
      <c r="B270" s="134"/>
      <c r="K270" s="134"/>
      <c r="T270" s="134"/>
    </row>
    <row r="271" customFormat="false" ht="12" hidden="false" customHeight="false" outlineLevel="0" collapsed="false">
      <c r="A271" s="166"/>
      <c r="B271" s="134"/>
      <c r="K271" s="134"/>
      <c r="T271" s="134"/>
    </row>
    <row r="272" customFormat="false" ht="12" hidden="false" customHeight="false" outlineLevel="0" collapsed="false">
      <c r="A272" s="166"/>
      <c r="B272" s="134"/>
      <c r="K272" s="134"/>
      <c r="T272" s="134"/>
    </row>
    <row r="273" customFormat="false" ht="12" hidden="false" customHeight="false" outlineLevel="0" collapsed="false">
      <c r="A273" s="166"/>
      <c r="B273" s="134"/>
      <c r="K273" s="134"/>
      <c r="T273" s="134"/>
    </row>
    <row r="274" customFormat="false" ht="12" hidden="false" customHeight="false" outlineLevel="0" collapsed="false">
      <c r="A274" s="166"/>
      <c r="B274" s="134"/>
      <c r="K274" s="134"/>
      <c r="T274" s="134"/>
    </row>
    <row r="275" customFormat="false" ht="12" hidden="false" customHeight="false" outlineLevel="0" collapsed="false">
      <c r="A275" s="166"/>
      <c r="B275" s="134"/>
      <c r="K275" s="134"/>
      <c r="T275" s="134"/>
    </row>
    <row r="276" customFormat="false" ht="12" hidden="false" customHeight="false" outlineLevel="0" collapsed="false">
      <c r="A276" s="166"/>
      <c r="B276" s="134"/>
      <c r="K276" s="134"/>
      <c r="T276" s="134"/>
    </row>
    <row r="277" customFormat="false" ht="12" hidden="false" customHeight="false" outlineLevel="0" collapsed="false">
      <c r="A277" s="168"/>
    </row>
    <row r="278" customFormat="false" ht="12" hidden="false" customHeight="false" outlineLevel="0" collapsed="false">
      <c r="A278" s="168"/>
    </row>
    <row r="279" customFormat="false" ht="12" hidden="false" customHeight="false" outlineLevel="0" collapsed="false">
      <c r="A279" s="168"/>
    </row>
    <row r="280" customFormat="false" ht="12" hidden="false" customHeight="false" outlineLevel="0" collapsed="false">
      <c r="A280" s="168"/>
    </row>
    <row r="281" customFormat="false" ht="12" hidden="false" customHeight="false" outlineLevel="0" collapsed="false">
      <c r="A281" s="168"/>
    </row>
    <row r="282" customFormat="false" ht="12" hidden="false" customHeight="false" outlineLevel="0" collapsed="false">
      <c r="A282" s="168"/>
    </row>
    <row r="283" customFormat="false" ht="12" hidden="false" customHeight="false" outlineLevel="0" collapsed="false">
      <c r="A283" s="168"/>
    </row>
    <row r="284" customFormat="false" ht="12" hidden="false" customHeight="false" outlineLevel="0" collapsed="false">
      <c r="A284" s="168"/>
    </row>
    <row r="285" customFormat="false" ht="12" hidden="false" customHeight="false" outlineLevel="0" collapsed="false">
      <c r="A285" s="168"/>
    </row>
    <row r="286" customFormat="false" ht="12" hidden="false" customHeight="false" outlineLevel="0" collapsed="false">
      <c r="A286" s="168"/>
    </row>
    <row r="287" customFormat="false" ht="12" hidden="false" customHeight="false" outlineLevel="0" collapsed="false">
      <c r="A287" s="168"/>
    </row>
    <row r="288" customFormat="false" ht="12" hidden="false" customHeight="false" outlineLevel="0" collapsed="false">
      <c r="A288" s="168"/>
    </row>
    <row r="289" customFormat="false" ht="12" hidden="false" customHeight="false" outlineLevel="0" collapsed="false">
      <c r="A289" s="168"/>
    </row>
    <row r="290" customFormat="false" ht="12" hidden="false" customHeight="false" outlineLevel="0" collapsed="false">
      <c r="A290" s="168"/>
    </row>
    <row r="291" customFormat="false" ht="12" hidden="false" customHeight="false" outlineLevel="0" collapsed="false">
      <c r="A291" s="168"/>
    </row>
    <row r="292" customFormat="false" ht="12" hidden="false" customHeight="false" outlineLevel="0" collapsed="false">
      <c r="A292" s="168"/>
    </row>
    <row r="293" customFormat="false" ht="12" hidden="false" customHeight="false" outlineLevel="0" collapsed="false">
      <c r="A293" s="168"/>
    </row>
    <row r="294" customFormat="false" ht="12" hidden="false" customHeight="false" outlineLevel="0" collapsed="false">
      <c r="A294" s="168"/>
    </row>
    <row r="295" customFormat="false" ht="12" hidden="false" customHeight="false" outlineLevel="0" collapsed="false">
      <c r="A295" s="168"/>
    </row>
    <row r="296" customFormat="false" ht="12" hidden="false" customHeight="false" outlineLevel="0" collapsed="false">
      <c r="A296" s="168"/>
    </row>
    <row r="297" customFormat="false" ht="12" hidden="false" customHeight="false" outlineLevel="0" collapsed="false">
      <c r="A297" s="168"/>
    </row>
    <row r="298" customFormat="false" ht="12" hidden="false" customHeight="false" outlineLevel="0" collapsed="false">
      <c r="A298" s="168"/>
    </row>
    <row r="299" customFormat="false" ht="12" hidden="false" customHeight="false" outlineLevel="0" collapsed="false">
      <c r="A299" s="168"/>
    </row>
    <row r="300" customFormat="false" ht="12" hidden="false" customHeight="false" outlineLevel="0" collapsed="false">
      <c r="A300" s="168"/>
    </row>
    <row r="301" customFormat="false" ht="12" hidden="false" customHeight="false" outlineLevel="0" collapsed="false">
      <c r="A301" s="168"/>
    </row>
    <row r="302" customFormat="false" ht="12" hidden="false" customHeight="false" outlineLevel="0" collapsed="false">
      <c r="A302" s="168"/>
    </row>
    <row r="303" customFormat="false" ht="12" hidden="false" customHeight="false" outlineLevel="0" collapsed="false">
      <c r="A303" s="168"/>
    </row>
    <row r="304" customFormat="false" ht="12" hidden="false" customHeight="false" outlineLevel="0" collapsed="false">
      <c r="A304" s="168"/>
    </row>
    <row r="305" customFormat="false" ht="12" hidden="false" customHeight="false" outlineLevel="0" collapsed="false">
      <c r="A305" s="168"/>
    </row>
    <row r="306" customFormat="false" ht="12" hidden="false" customHeight="false" outlineLevel="0" collapsed="false">
      <c r="A306" s="168"/>
    </row>
    <row r="307" customFormat="false" ht="12" hidden="false" customHeight="false" outlineLevel="0" collapsed="false">
      <c r="A307" s="168"/>
    </row>
    <row r="308" customFormat="false" ht="12" hidden="false" customHeight="false" outlineLevel="0" collapsed="false">
      <c r="A308" s="168"/>
    </row>
    <row r="309" customFormat="false" ht="12" hidden="false" customHeight="false" outlineLevel="0" collapsed="false">
      <c r="A309" s="168"/>
    </row>
    <row r="310" customFormat="false" ht="12" hidden="false" customHeight="false" outlineLevel="0" collapsed="false">
      <c r="A310" s="168"/>
    </row>
    <row r="311" customFormat="false" ht="12" hidden="false" customHeight="false" outlineLevel="0" collapsed="false">
      <c r="A311" s="168"/>
    </row>
    <row r="312" customFormat="false" ht="12" hidden="false" customHeight="false" outlineLevel="0" collapsed="false">
      <c r="A312" s="168"/>
    </row>
    <row r="313" customFormat="false" ht="12" hidden="false" customHeight="false" outlineLevel="0" collapsed="false">
      <c r="A313" s="168"/>
    </row>
    <row r="314" customFormat="false" ht="12" hidden="false" customHeight="false" outlineLevel="0" collapsed="false">
      <c r="A314" s="168"/>
    </row>
    <row r="315" customFormat="false" ht="12" hidden="false" customHeight="false" outlineLevel="0" collapsed="false">
      <c r="A315" s="168"/>
    </row>
    <row r="316" customFormat="false" ht="12" hidden="false" customHeight="false" outlineLevel="0" collapsed="false">
      <c r="A316" s="168"/>
    </row>
    <row r="317" customFormat="false" ht="12" hidden="false" customHeight="false" outlineLevel="0" collapsed="false">
      <c r="A317" s="168"/>
    </row>
    <row r="318" customFormat="false" ht="12" hidden="false" customHeight="false" outlineLevel="0" collapsed="false">
      <c r="A318" s="168"/>
    </row>
    <row r="319" customFormat="false" ht="12" hidden="false" customHeight="false" outlineLevel="0" collapsed="false">
      <c r="A319" s="168"/>
    </row>
    <row r="320" customFormat="false" ht="12" hidden="false" customHeight="false" outlineLevel="0" collapsed="false">
      <c r="A320" s="168"/>
    </row>
    <row r="321" customFormat="false" ht="12" hidden="false" customHeight="false" outlineLevel="0" collapsed="false">
      <c r="A321" s="168"/>
    </row>
    <row r="322" customFormat="false" ht="12" hidden="false" customHeight="false" outlineLevel="0" collapsed="false">
      <c r="A322" s="168"/>
    </row>
    <row r="323" customFormat="false" ht="12" hidden="false" customHeight="false" outlineLevel="0" collapsed="false">
      <c r="A323" s="168"/>
    </row>
    <row r="324" customFormat="false" ht="12" hidden="false" customHeight="false" outlineLevel="0" collapsed="false">
      <c r="A324" s="168"/>
    </row>
    <row r="325" customFormat="false" ht="12" hidden="false" customHeight="false" outlineLevel="0" collapsed="false">
      <c r="A325" s="168"/>
    </row>
    <row r="326" customFormat="false" ht="12" hidden="false" customHeight="false" outlineLevel="0" collapsed="false">
      <c r="A326" s="168"/>
    </row>
    <row r="327" customFormat="false" ht="12" hidden="false" customHeight="false" outlineLevel="0" collapsed="false">
      <c r="A327" s="168"/>
    </row>
    <row r="328" customFormat="false" ht="12" hidden="false" customHeight="false" outlineLevel="0" collapsed="false">
      <c r="A328" s="168"/>
    </row>
    <row r="329" customFormat="false" ht="12" hidden="false" customHeight="false" outlineLevel="0" collapsed="false">
      <c r="A329" s="168"/>
    </row>
    <row r="330" customFormat="false" ht="12" hidden="false" customHeight="false" outlineLevel="0" collapsed="false">
      <c r="A330" s="168"/>
    </row>
    <row r="331" customFormat="false" ht="12" hidden="false" customHeight="false" outlineLevel="0" collapsed="false">
      <c r="A331" s="168"/>
    </row>
    <row r="332" customFormat="false" ht="12" hidden="false" customHeight="false" outlineLevel="0" collapsed="false">
      <c r="A332" s="168"/>
    </row>
    <row r="333" customFormat="false" ht="12" hidden="false" customHeight="false" outlineLevel="0" collapsed="false">
      <c r="A333" s="168"/>
    </row>
    <row r="334" customFormat="false" ht="12" hidden="false" customHeight="false" outlineLevel="0" collapsed="false">
      <c r="A334" s="168"/>
    </row>
    <row r="335" customFormat="false" ht="12" hidden="false" customHeight="false" outlineLevel="0" collapsed="false">
      <c r="A335" s="168"/>
    </row>
    <row r="336" customFormat="false" ht="12" hidden="false" customHeight="false" outlineLevel="0" collapsed="false">
      <c r="A336" s="168"/>
    </row>
    <row r="337" customFormat="false" ht="12" hidden="false" customHeight="false" outlineLevel="0" collapsed="false">
      <c r="A337" s="168"/>
    </row>
    <row r="338" customFormat="false" ht="12" hidden="false" customHeight="false" outlineLevel="0" collapsed="false">
      <c r="A338" s="168"/>
    </row>
    <row r="339" customFormat="false" ht="12" hidden="false" customHeight="false" outlineLevel="0" collapsed="false">
      <c r="A339" s="168"/>
    </row>
    <row r="340" customFormat="false" ht="12" hidden="false" customHeight="false" outlineLevel="0" collapsed="false">
      <c r="A340" s="168"/>
    </row>
    <row r="341" customFormat="false" ht="12" hidden="false" customHeight="false" outlineLevel="0" collapsed="false">
      <c r="A341" s="168"/>
    </row>
    <row r="342" customFormat="false" ht="12" hidden="false" customHeight="false" outlineLevel="0" collapsed="false">
      <c r="A342" s="168"/>
    </row>
    <row r="343" customFormat="false" ht="12" hidden="false" customHeight="false" outlineLevel="0" collapsed="false">
      <c r="A343" s="168"/>
    </row>
    <row r="344" customFormat="false" ht="12" hidden="false" customHeight="false" outlineLevel="0" collapsed="false">
      <c r="A344" s="168"/>
    </row>
    <row r="345" customFormat="false" ht="12" hidden="false" customHeight="false" outlineLevel="0" collapsed="false">
      <c r="A345" s="168"/>
    </row>
    <row r="346" customFormat="false" ht="12" hidden="false" customHeight="false" outlineLevel="0" collapsed="false">
      <c r="A346" s="168"/>
    </row>
    <row r="347" customFormat="false" ht="12" hidden="false" customHeight="false" outlineLevel="0" collapsed="false">
      <c r="A347" s="168"/>
    </row>
    <row r="348" customFormat="false" ht="12" hidden="false" customHeight="false" outlineLevel="0" collapsed="false">
      <c r="A348" s="168"/>
    </row>
    <row r="349" customFormat="false" ht="12" hidden="false" customHeight="false" outlineLevel="0" collapsed="false">
      <c r="A349" s="168"/>
    </row>
    <row r="350" customFormat="false" ht="12" hidden="false" customHeight="false" outlineLevel="0" collapsed="false">
      <c r="A350" s="168"/>
    </row>
    <row r="351" customFormat="false" ht="12" hidden="false" customHeight="false" outlineLevel="0" collapsed="false">
      <c r="A351" s="168"/>
    </row>
    <row r="352" customFormat="false" ht="12" hidden="false" customHeight="false" outlineLevel="0" collapsed="false">
      <c r="A352" s="168"/>
    </row>
    <row r="353" customFormat="false" ht="12" hidden="false" customHeight="false" outlineLevel="0" collapsed="false">
      <c r="A353" s="168"/>
    </row>
    <row r="354" customFormat="false" ht="12" hidden="false" customHeight="false" outlineLevel="0" collapsed="false">
      <c r="A354" s="168"/>
    </row>
    <row r="355" customFormat="false" ht="12" hidden="false" customHeight="false" outlineLevel="0" collapsed="false">
      <c r="A355" s="168"/>
    </row>
    <row r="356" customFormat="false" ht="12" hidden="false" customHeight="false" outlineLevel="0" collapsed="false">
      <c r="A356" s="168"/>
    </row>
    <row r="357" customFormat="false" ht="12" hidden="false" customHeight="false" outlineLevel="0" collapsed="false">
      <c r="A357" s="168"/>
    </row>
    <row r="358" customFormat="false" ht="12" hidden="false" customHeight="false" outlineLevel="0" collapsed="false">
      <c r="A358" s="168"/>
    </row>
    <row r="359" customFormat="false" ht="12" hidden="false" customHeight="false" outlineLevel="0" collapsed="false">
      <c r="A359" s="168"/>
    </row>
    <row r="360" customFormat="false" ht="12" hidden="false" customHeight="false" outlineLevel="0" collapsed="false">
      <c r="A360" s="168"/>
    </row>
    <row r="361" customFormat="false" ht="12" hidden="false" customHeight="false" outlineLevel="0" collapsed="false">
      <c r="A361" s="168"/>
    </row>
    <row r="362" customFormat="false" ht="12" hidden="false" customHeight="false" outlineLevel="0" collapsed="false">
      <c r="A362" s="168"/>
    </row>
    <row r="363" customFormat="false" ht="12" hidden="false" customHeight="false" outlineLevel="0" collapsed="false">
      <c r="A363" s="168"/>
    </row>
    <row r="364" customFormat="false" ht="12" hidden="false" customHeight="false" outlineLevel="0" collapsed="false">
      <c r="A364" s="168"/>
    </row>
    <row r="365" customFormat="false" ht="12" hidden="false" customHeight="false" outlineLevel="0" collapsed="false">
      <c r="A365" s="168"/>
    </row>
    <row r="366" customFormat="false" ht="12" hidden="false" customHeight="false" outlineLevel="0" collapsed="false">
      <c r="A366" s="168"/>
    </row>
    <row r="367" customFormat="false" ht="12" hidden="false" customHeight="false" outlineLevel="0" collapsed="false">
      <c r="A367" s="168"/>
    </row>
    <row r="368" customFormat="false" ht="12" hidden="false" customHeight="false" outlineLevel="0" collapsed="false">
      <c r="A368" s="168"/>
    </row>
    <row r="369" customFormat="false" ht="12" hidden="false" customHeight="false" outlineLevel="0" collapsed="false">
      <c r="A369" s="168"/>
    </row>
    <row r="370" customFormat="false" ht="12" hidden="false" customHeight="false" outlineLevel="0" collapsed="false">
      <c r="A370" s="168"/>
    </row>
    <row r="371" customFormat="false" ht="12" hidden="false" customHeight="false" outlineLevel="0" collapsed="false">
      <c r="A371" s="168"/>
    </row>
    <row r="372" customFormat="false" ht="12" hidden="false" customHeight="false" outlineLevel="0" collapsed="false">
      <c r="A372" s="168"/>
    </row>
    <row r="373" customFormat="false" ht="12" hidden="false" customHeight="false" outlineLevel="0" collapsed="false">
      <c r="A373" s="168"/>
    </row>
    <row r="374" customFormat="false" ht="12" hidden="false" customHeight="false" outlineLevel="0" collapsed="false">
      <c r="A374" s="168"/>
    </row>
    <row r="375" customFormat="false" ht="12" hidden="false" customHeight="false" outlineLevel="0" collapsed="false">
      <c r="A375" s="168"/>
    </row>
    <row r="376" customFormat="false" ht="12" hidden="false" customHeight="false" outlineLevel="0" collapsed="false">
      <c r="A376" s="168"/>
    </row>
    <row r="377" customFormat="false" ht="12" hidden="false" customHeight="false" outlineLevel="0" collapsed="false">
      <c r="A377" s="168"/>
    </row>
    <row r="378" customFormat="false" ht="12" hidden="false" customHeight="false" outlineLevel="0" collapsed="false">
      <c r="A378" s="168"/>
    </row>
    <row r="379" customFormat="false" ht="12" hidden="false" customHeight="false" outlineLevel="0" collapsed="false">
      <c r="A379" s="168"/>
    </row>
    <row r="380" customFormat="false" ht="12" hidden="false" customHeight="false" outlineLevel="0" collapsed="false">
      <c r="A380" s="168"/>
    </row>
    <row r="381" customFormat="false" ht="12" hidden="false" customHeight="false" outlineLevel="0" collapsed="false">
      <c r="A381" s="168"/>
    </row>
    <row r="382" customFormat="false" ht="12" hidden="false" customHeight="false" outlineLevel="0" collapsed="false">
      <c r="A382" s="168"/>
    </row>
    <row r="383" customFormat="false" ht="12" hidden="false" customHeight="false" outlineLevel="0" collapsed="false">
      <c r="A383" s="168"/>
    </row>
    <row r="384" customFormat="false" ht="12" hidden="false" customHeight="false" outlineLevel="0" collapsed="false">
      <c r="A384" s="168"/>
    </row>
    <row r="385" customFormat="false" ht="12" hidden="false" customHeight="false" outlineLevel="0" collapsed="false">
      <c r="A385" s="168"/>
    </row>
    <row r="386" customFormat="false" ht="12" hidden="false" customHeight="false" outlineLevel="0" collapsed="false">
      <c r="A386" s="168"/>
    </row>
    <row r="387" customFormat="false" ht="12" hidden="false" customHeight="false" outlineLevel="0" collapsed="false">
      <c r="A387" s="168"/>
    </row>
    <row r="388" customFormat="false" ht="12" hidden="false" customHeight="false" outlineLevel="0" collapsed="false">
      <c r="A388" s="168"/>
    </row>
    <row r="389" customFormat="false" ht="12" hidden="false" customHeight="false" outlineLevel="0" collapsed="false">
      <c r="A389" s="168"/>
    </row>
    <row r="390" customFormat="false" ht="12" hidden="false" customHeight="false" outlineLevel="0" collapsed="false">
      <c r="A390" s="168"/>
    </row>
    <row r="391" customFormat="false" ht="12" hidden="false" customHeight="false" outlineLevel="0" collapsed="false">
      <c r="A391" s="168"/>
    </row>
    <row r="392" customFormat="false" ht="12" hidden="false" customHeight="false" outlineLevel="0" collapsed="false">
      <c r="A392" s="168"/>
    </row>
    <row r="393" customFormat="false" ht="12" hidden="false" customHeight="false" outlineLevel="0" collapsed="false">
      <c r="A393" s="168"/>
    </row>
    <row r="394" customFormat="false" ht="12" hidden="false" customHeight="false" outlineLevel="0" collapsed="false">
      <c r="A394" s="168"/>
    </row>
    <row r="395" customFormat="false" ht="12" hidden="false" customHeight="false" outlineLevel="0" collapsed="false">
      <c r="A395" s="168"/>
    </row>
    <row r="396" customFormat="false" ht="12" hidden="false" customHeight="false" outlineLevel="0" collapsed="false">
      <c r="A396" s="168"/>
    </row>
    <row r="397" customFormat="false" ht="12" hidden="false" customHeight="false" outlineLevel="0" collapsed="false">
      <c r="A397" s="168"/>
    </row>
    <row r="398" customFormat="false" ht="12" hidden="false" customHeight="false" outlineLevel="0" collapsed="false">
      <c r="A398" s="168"/>
    </row>
    <row r="399" customFormat="false" ht="12" hidden="false" customHeight="false" outlineLevel="0" collapsed="false">
      <c r="A399" s="168"/>
    </row>
    <row r="400" customFormat="false" ht="12" hidden="false" customHeight="false" outlineLevel="0" collapsed="false">
      <c r="A400" s="168"/>
    </row>
    <row r="401" customFormat="false" ht="12" hidden="false" customHeight="false" outlineLevel="0" collapsed="false">
      <c r="A401" s="168"/>
    </row>
    <row r="402" customFormat="false" ht="12" hidden="false" customHeight="false" outlineLevel="0" collapsed="false">
      <c r="A402" s="168"/>
    </row>
    <row r="403" customFormat="false" ht="12" hidden="false" customHeight="false" outlineLevel="0" collapsed="false">
      <c r="A403" s="168"/>
    </row>
    <row r="404" customFormat="false" ht="12" hidden="false" customHeight="false" outlineLevel="0" collapsed="false">
      <c r="A404" s="168"/>
    </row>
    <row r="405" customFormat="false" ht="12" hidden="false" customHeight="false" outlineLevel="0" collapsed="false">
      <c r="A405" s="168"/>
    </row>
    <row r="406" customFormat="false" ht="12" hidden="false" customHeight="false" outlineLevel="0" collapsed="false">
      <c r="A406" s="168"/>
    </row>
    <row r="407" customFormat="false" ht="12" hidden="false" customHeight="false" outlineLevel="0" collapsed="false">
      <c r="A407" s="168"/>
    </row>
    <row r="408" customFormat="false" ht="12" hidden="false" customHeight="false" outlineLevel="0" collapsed="false">
      <c r="A408" s="168"/>
    </row>
    <row r="409" customFormat="false" ht="12" hidden="false" customHeight="false" outlineLevel="0" collapsed="false">
      <c r="A409" s="168"/>
    </row>
    <row r="410" customFormat="false" ht="12" hidden="false" customHeight="false" outlineLevel="0" collapsed="false">
      <c r="A410" s="168"/>
    </row>
    <row r="411" customFormat="false" ht="12" hidden="false" customHeight="false" outlineLevel="0" collapsed="false">
      <c r="A411" s="168"/>
    </row>
    <row r="412" customFormat="false" ht="12" hidden="false" customHeight="false" outlineLevel="0" collapsed="false">
      <c r="A412" s="168"/>
    </row>
    <row r="413" customFormat="false" ht="12" hidden="false" customHeight="false" outlineLevel="0" collapsed="false">
      <c r="A413" s="168"/>
    </row>
    <row r="414" customFormat="false" ht="12" hidden="false" customHeight="false" outlineLevel="0" collapsed="false">
      <c r="A414" s="168"/>
    </row>
    <row r="415" customFormat="false" ht="12" hidden="false" customHeight="false" outlineLevel="0" collapsed="false">
      <c r="A415" s="168"/>
    </row>
    <row r="416" customFormat="false" ht="12" hidden="false" customHeight="false" outlineLevel="0" collapsed="false">
      <c r="A416" s="168"/>
    </row>
    <row r="417" customFormat="false" ht="12" hidden="false" customHeight="false" outlineLevel="0" collapsed="false">
      <c r="A417" s="168"/>
    </row>
    <row r="418" customFormat="false" ht="12" hidden="false" customHeight="false" outlineLevel="0" collapsed="false">
      <c r="A418" s="168"/>
    </row>
    <row r="419" customFormat="false" ht="12" hidden="false" customHeight="false" outlineLevel="0" collapsed="false">
      <c r="A419" s="168"/>
    </row>
    <row r="420" customFormat="false" ht="12" hidden="false" customHeight="false" outlineLevel="0" collapsed="false">
      <c r="A420" s="168"/>
    </row>
    <row r="421" customFormat="false" ht="12" hidden="false" customHeight="false" outlineLevel="0" collapsed="false">
      <c r="A421" s="168"/>
    </row>
    <row r="422" customFormat="false" ht="12" hidden="false" customHeight="false" outlineLevel="0" collapsed="false">
      <c r="A422" s="168"/>
    </row>
    <row r="423" customFormat="false" ht="12" hidden="false" customHeight="false" outlineLevel="0" collapsed="false">
      <c r="A423" s="168"/>
    </row>
    <row r="424" customFormat="false" ht="12" hidden="false" customHeight="false" outlineLevel="0" collapsed="false">
      <c r="A424" s="168"/>
    </row>
    <row r="425" customFormat="false" ht="12" hidden="false" customHeight="false" outlineLevel="0" collapsed="false">
      <c r="A425" s="168"/>
    </row>
    <row r="426" customFormat="false" ht="12" hidden="false" customHeight="false" outlineLevel="0" collapsed="false">
      <c r="A426" s="168"/>
    </row>
    <row r="427" customFormat="false" ht="12" hidden="false" customHeight="false" outlineLevel="0" collapsed="false">
      <c r="A427" s="168"/>
    </row>
    <row r="428" customFormat="false" ht="12" hidden="false" customHeight="false" outlineLevel="0" collapsed="false">
      <c r="A428" s="168"/>
    </row>
    <row r="429" customFormat="false" ht="12" hidden="false" customHeight="false" outlineLevel="0" collapsed="false">
      <c r="A429" s="168"/>
    </row>
    <row r="430" customFormat="false" ht="12" hidden="false" customHeight="false" outlineLevel="0" collapsed="false">
      <c r="A430" s="168"/>
    </row>
    <row r="431" customFormat="false" ht="12" hidden="false" customHeight="false" outlineLevel="0" collapsed="false">
      <c r="A431" s="168"/>
    </row>
    <row r="432" customFormat="false" ht="12" hidden="false" customHeight="false" outlineLevel="0" collapsed="false">
      <c r="A432" s="168"/>
    </row>
    <row r="433" customFormat="false" ht="12" hidden="false" customHeight="false" outlineLevel="0" collapsed="false">
      <c r="A433" s="168"/>
    </row>
    <row r="434" customFormat="false" ht="12" hidden="false" customHeight="false" outlineLevel="0" collapsed="false">
      <c r="A434" s="168"/>
    </row>
    <row r="435" customFormat="false" ht="12" hidden="false" customHeight="false" outlineLevel="0" collapsed="false">
      <c r="A435" s="168"/>
    </row>
    <row r="436" customFormat="false" ht="12" hidden="false" customHeight="false" outlineLevel="0" collapsed="false">
      <c r="A436" s="168"/>
    </row>
    <row r="437" customFormat="false" ht="12" hidden="false" customHeight="false" outlineLevel="0" collapsed="false">
      <c r="A437" s="168"/>
    </row>
    <row r="438" customFormat="false" ht="12" hidden="false" customHeight="false" outlineLevel="0" collapsed="false">
      <c r="A438" s="168"/>
    </row>
    <row r="439" customFormat="false" ht="12" hidden="false" customHeight="false" outlineLevel="0" collapsed="false">
      <c r="A439" s="168"/>
    </row>
    <row r="440" customFormat="false" ht="12" hidden="false" customHeight="false" outlineLevel="0" collapsed="false">
      <c r="A440" s="168"/>
    </row>
    <row r="441" customFormat="false" ht="12" hidden="false" customHeight="false" outlineLevel="0" collapsed="false">
      <c r="A441" s="168"/>
    </row>
    <row r="442" customFormat="false" ht="12" hidden="false" customHeight="false" outlineLevel="0" collapsed="false">
      <c r="A442" s="168"/>
    </row>
    <row r="443" customFormat="false" ht="12" hidden="false" customHeight="false" outlineLevel="0" collapsed="false">
      <c r="A443" s="168"/>
    </row>
    <row r="444" customFormat="false" ht="12" hidden="false" customHeight="false" outlineLevel="0" collapsed="false">
      <c r="A444" s="168"/>
    </row>
    <row r="445" customFormat="false" ht="12" hidden="false" customHeight="false" outlineLevel="0" collapsed="false">
      <c r="A445" s="168"/>
    </row>
    <row r="446" customFormat="false" ht="12" hidden="false" customHeight="false" outlineLevel="0" collapsed="false">
      <c r="A446" s="168"/>
    </row>
    <row r="447" customFormat="false" ht="12" hidden="false" customHeight="false" outlineLevel="0" collapsed="false">
      <c r="A447" s="168"/>
    </row>
    <row r="448" customFormat="false" ht="12" hidden="false" customHeight="false" outlineLevel="0" collapsed="false">
      <c r="A448" s="168"/>
    </row>
    <row r="449" customFormat="false" ht="12" hidden="false" customHeight="false" outlineLevel="0" collapsed="false">
      <c r="A449" s="168"/>
    </row>
    <row r="450" customFormat="false" ht="12" hidden="false" customHeight="false" outlineLevel="0" collapsed="false">
      <c r="A450" s="168"/>
    </row>
    <row r="451" customFormat="false" ht="12" hidden="false" customHeight="false" outlineLevel="0" collapsed="false">
      <c r="A451" s="168"/>
    </row>
    <row r="452" customFormat="false" ht="12" hidden="false" customHeight="false" outlineLevel="0" collapsed="false">
      <c r="A452" s="168"/>
    </row>
    <row r="453" customFormat="false" ht="12" hidden="false" customHeight="false" outlineLevel="0" collapsed="false">
      <c r="A453" s="168"/>
    </row>
    <row r="454" customFormat="false" ht="12" hidden="false" customHeight="false" outlineLevel="0" collapsed="false">
      <c r="A454" s="168"/>
    </row>
    <row r="455" customFormat="false" ht="12" hidden="false" customHeight="false" outlineLevel="0" collapsed="false">
      <c r="A455" s="168"/>
    </row>
    <row r="456" customFormat="false" ht="12" hidden="false" customHeight="false" outlineLevel="0" collapsed="false">
      <c r="A456" s="168"/>
    </row>
    <row r="457" customFormat="false" ht="12" hidden="false" customHeight="false" outlineLevel="0" collapsed="false">
      <c r="A457" s="168"/>
    </row>
    <row r="458" customFormat="false" ht="12" hidden="false" customHeight="false" outlineLevel="0" collapsed="false">
      <c r="A458" s="168"/>
    </row>
    <row r="459" customFormat="false" ht="12" hidden="false" customHeight="false" outlineLevel="0" collapsed="false">
      <c r="A459" s="168"/>
    </row>
    <row r="460" customFormat="false" ht="12" hidden="false" customHeight="false" outlineLevel="0" collapsed="false">
      <c r="A460" s="168"/>
    </row>
    <row r="461" customFormat="false" ht="12" hidden="false" customHeight="false" outlineLevel="0" collapsed="false">
      <c r="A461" s="168"/>
    </row>
    <row r="462" customFormat="false" ht="12" hidden="false" customHeight="false" outlineLevel="0" collapsed="false">
      <c r="A462" s="168"/>
    </row>
    <row r="463" customFormat="false" ht="12" hidden="false" customHeight="false" outlineLevel="0" collapsed="false">
      <c r="A463" s="168"/>
    </row>
    <row r="464" customFormat="false" ht="12" hidden="false" customHeight="false" outlineLevel="0" collapsed="false">
      <c r="A464" s="168"/>
    </row>
    <row r="465" customFormat="false" ht="12" hidden="false" customHeight="false" outlineLevel="0" collapsed="false">
      <c r="A465" s="168"/>
    </row>
    <row r="466" customFormat="false" ht="12" hidden="false" customHeight="false" outlineLevel="0" collapsed="false">
      <c r="A466" s="168"/>
    </row>
    <row r="467" customFormat="false" ht="12" hidden="false" customHeight="false" outlineLevel="0" collapsed="false">
      <c r="A467" s="168"/>
    </row>
    <row r="468" customFormat="false" ht="12" hidden="false" customHeight="false" outlineLevel="0" collapsed="false">
      <c r="A468" s="168"/>
    </row>
    <row r="469" customFormat="false" ht="12" hidden="false" customHeight="false" outlineLevel="0" collapsed="false">
      <c r="A469" s="168"/>
    </row>
    <row r="470" customFormat="false" ht="12" hidden="false" customHeight="false" outlineLevel="0" collapsed="false">
      <c r="A470" s="168"/>
    </row>
    <row r="471" customFormat="false" ht="12" hidden="false" customHeight="false" outlineLevel="0" collapsed="false">
      <c r="A471" s="168"/>
    </row>
    <row r="472" customFormat="false" ht="12" hidden="false" customHeight="false" outlineLevel="0" collapsed="false">
      <c r="A472" s="168"/>
    </row>
    <row r="473" customFormat="false" ht="12" hidden="false" customHeight="false" outlineLevel="0" collapsed="false">
      <c r="A473" s="168"/>
    </row>
    <row r="474" customFormat="false" ht="12" hidden="false" customHeight="false" outlineLevel="0" collapsed="false">
      <c r="A474" s="168"/>
    </row>
    <row r="475" customFormat="false" ht="12" hidden="false" customHeight="false" outlineLevel="0" collapsed="false">
      <c r="A475" s="168"/>
    </row>
    <row r="476" customFormat="false" ht="12" hidden="false" customHeight="false" outlineLevel="0" collapsed="false">
      <c r="A476" s="168"/>
    </row>
    <row r="477" customFormat="false" ht="12" hidden="false" customHeight="false" outlineLevel="0" collapsed="false">
      <c r="A477" s="168"/>
    </row>
    <row r="478" customFormat="false" ht="12" hidden="false" customHeight="false" outlineLevel="0" collapsed="false">
      <c r="A478" s="168"/>
    </row>
    <row r="479" customFormat="false" ht="12" hidden="false" customHeight="false" outlineLevel="0" collapsed="false">
      <c r="A479" s="168"/>
    </row>
    <row r="480" customFormat="false" ht="12" hidden="false" customHeight="false" outlineLevel="0" collapsed="false">
      <c r="A480" s="168"/>
    </row>
    <row r="481" customFormat="false" ht="12" hidden="false" customHeight="false" outlineLevel="0" collapsed="false">
      <c r="A481" s="168"/>
    </row>
    <row r="482" customFormat="false" ht="12" hidden="false" customHeight="false" outlineLevel="0" collapsed="false">
      <c r="A482" s="168"/>
    </row>
    <row r="483" customFormat="false" ht="12" hidden="false" customHeight="false" outlineLevel="0" collapsed="false">
      <c r="A483" s="168"/>
    </row>
    <row r="484" customFormat="false" ht="12" hidden="false" customHeight="false" outlineLevel="0" collapsed="false">
      <c r="A484" s="168"/>
    </row>
    <row r="485" customFormat="false" ht="12" hidden="false" customHeight="false" outlineLevel="0" collapsed="false">
      <c r="A485" s="168"/>
    </row>
    <row r="486" customFormat="false" ht="12" hidden="false" customHeight="false" outlineLevel="0" collapsed="false">
      <c r="A486" s="168"/>
    </row>
    <row r="487" customFormat="false" ht="12" hidden="false" customHeight="false" outlineLevel="0" collapsed="false">
      <c r="A487" s="168"/>
    </row>
    <row r="488" customFormat="false" ht="12" hidden="false" customHeight="false" outlineLevel="0" collapsed="false">
      <c r="A488" s="168"/>
    </row>
    <row r="489" customFormat="false" ht="12" hidden="false" customHeight="false" outlineLevel="0" collapsed="false">
      <c r="A489" s="168"/>
    </row>
    <row r="490" customFormat="false" ht="12" hidden="false" customHeight="false" outlineLevel="0" collapsed="false">
      <c r="A490" s="168"/>
    </row>
    <row r="491" customFormat="false" ht="12" hidden="false" customHeight="false" outlineLevel="0" collapsed="false">
      <c r="A491" s="168"/>
    </row>
    <row r="492" customFormat="false" ht="12" hidden="false" customHeight="false" outlineLevel="0" collapsed="false">
      <c r="A492" s="168"/>
    </row>
    <row r="493" customFormat="false" ht="12" hidden="false" customHeight="false" outlineLevel="0" collapsed="false">
      <c r="A493" s="168"/>
    </row>
    <row r="494" customFormat="false" ht="12" hidden="false" customHeight="false" outlineLevel="0" collapsed="false">
      <c r="A494" s="168"/>
    </row>
    <row r="495" customFormat="false" ht="12" hidden="false" customHeight="false" outlineLevel="0" collapsed="false">
      <c r="A495" s="168"/>
    </row>
    <row r="496" customFormat="false" ht="12" hidden="false" customHeight="false" outlineLevel="0" collapsed="false">
      <c r="A496" s="168"/>
    </row>
    <row r="497" customFormat="false" ht="12" hidden="false" customHeight="false" outlineLevel="0" collapsed="false">
      <c r="A497" s="168"/>
    </row>
    <row r="498" customFormat="false" ht="12" hidden="false" customHeight="false" outlineLevel="0" collapsed="false">
      <c r="A498" s="168"/>
    </row>
    <row r="499" customFormat="false" ht="12" hidden="false" customHeight="false" outlineLevel="0" collapsed="false">
      <c r="A499" s="168"/>
    </row>
    <row r="500" customFormat="false" ht="12" hidden="false" customHeight="false" outlineLevel="0" collapsed="false">
      <c r="A500" s="168"/>
    </row>
    <row r="501" customFormat="false" ht="12" hidden="false" customHeight="false" outlineLevel="0" collapsed="false">
      <c r="A501" s="168"/>
    </row>
    <row r="502" customFormat="false" ht="12" hidden="false" customHeight="false" outlineLevel="0" collapsed="false">
      <c r="A502" s="168"/>
    </row>
    <row r="503" customFormat="false" ht="12" hidden="false" customHeight="false" outlineLevel="0" collapsed="false">
      <c r="A503" s="168"/>
    </row>
    <row r="504" customFormat="false" ht="12" hidden="false" customHeight="false" outlineLevel="0" collapsed="false">
      <c r="A504" s="168"/>
    </row>
    <row r="505" customFormat="false" ht="12" hidden="false" customHeight="false" outlineLevel="0" collapsed="false">
      <c r="A505" s="168"/>
    </row>
    <row r="506" customFormat="false" ht="12" hidden="false" customHeight="false" outlineLevel="0" collapsed="false">
      <c r="A506" s="168"/>
    </row>
    <row r="507" customFormat="false" ht="12" hidden="false" customHeight="false" outlineLevel="0" collapsed="false">
      <c r="A507" s="168"/>
    </row>
    <row r="508" customFormat="false" ht="12" hidden="false" customHeight="false" outlineLevel="0" collapsed="false">
      <c r="A508" s="168"/>
    </row>
    <row r="509" customFormat="false" ht="12" hidden="false" customHeight="false" outlineLevel="0" collapsed="false">
      <c r="A509" s="168"/>
    </row>
    <row r="510" customFormat="false" ht="12" hidden="false" customHeight="false" outlineLevel="0" collapsed="false">
      <c r="A510" s="168"/>
    </row>
    <row r="511" customFormat="false" ht="12" hidden="false" customHeight="false" outlineLevel="0" collapsed="false">
      <c r="A511" s="168"/>
    </row>
    <row r="512" customFormat="false" ht="12" hidden="false" customHeight="false" outlineLevel="0" collapsed="false">
      <c r="A512" s="168"/>
    </row>
    <row r="513" customFormat="false" ht="12" hidden="false" customHeight="false" outlineLevel="0" collapsed="false">
      <c r="A513" s="168"/>
    </row>
    <row r="514" customFormat="false" ht="12" hidden="false" customHeight="false" outlineLevel="0" collapsed="false">
      <c r="A514" s="168"/>
    </row>
    <row r="515" customFormat="false" ht="12" hidden="false" customHeight="false" outlineLevel="0" collapsed="false">
      <c r="A515" s="168"/>
    </row>
    <row r="516" customFormat="false" ht="12" hidden="false" customHeight="false" outlineLevel="0" collapsed="false">
      <c r="A516" s="168"/>
    </row>
    <row r="517" customFormat="false" ht="12" hidden="false" customHeight="false" outlineLevel="0" collapsed="false">
      <c r="A517" s="168"/>
    </row>
    <row r="518" customFormat="false" ht="12" hidden="false" customHeight="false" outlineLevel="0" collapsed="false">
      <c r="A518" s="168"/>
    </row>
    <row r="519" customFormat="false" ht="12" hidden="false" customHeight="false" outlineLevel="0" collapsed="false">
      <c r="A519" s="168"/>
    </row>
    <row r="520" customFormat="false" ht="12" hidden="false" customHeight="false" outlineLevel="0" collapsed="false">
      <c r="A520" s="168"/>
    </row>
    <row r="521" customFormat="false" ht="12" hidden="false" customHeight="false" outlineLevel="0" collapsed="false">
      <c r="A521" s="168"/>
    </row>
    <row r="522" customFormat="false" ht="12" hidden="false" customHeight="false" outlineLevel="0" collapsed="false">
      <c r="A522" s="168"/>
    </row>
    <row r="523" customFormat="false" ht="12" hidden="false" customHeight="false" outlineLevel="0" collapsed="false">
      <c r="A523" s="168"/>
    </row>
    <row r="524" customFormat="false" ht="12" hidden="false" customHeight="false" outlineLevel="0" collapsed="false">
      <c r="A524" s="168"/>
    </row>
    <row r="525" customFormat="false" ht="12" hidden="false" customHeight="false" outlineLevel="0" collapsed="false">
      <c r="A525" s="168"/>
    </row>
    <row r="526" customFormat="false" ht="12" hidden="false" customHeight="false" outlineLevel="0" collapsed="false">
      <c r="A526" s="168"/>
    </row>
    <row r="527" customFormat="false" ht="12" hidden="false" customHeight="false" outlineLevel="0" collapsed="false">
      <c r="A527" s="168"/>
    </row>
    <row r="528" customFormat="false" ht="12" hidden="false" customHeight="false" outlineLevel="0" collapsed="false">
      <c r="A528" s="168"/>
    </row>
    <row r="529" customFormat="false" ht="12" hidden="false" customHeight="false" outlineLevel="0" collapsed="false">
      <c r="A529" s="168"/>
    </row>
    <row r="530" customFormat="false" ht="12" hidden="false" customHeight="false" outlineLevel="0" collapsed="false">
      <c r="A530" s="168"/>
    </row>
    <row r="531" customFormat="false" ht="12" hidden="false" customHeight="false" outlineLevel="0" collapsed="false">
      <c r="A531" s="168"/>
    </row>
    <row r="532" customFormat="false" ht="12" hidden="false" customHeight="false" outlineLevel="0" collapsed="false">
      <c r="A532" s="168"/>
    </row>
    <row r="533" customFormat="false" ht="12" hidden="false" customHeight="false" outlineLevel="0" collapsed="false">
      <c r="A533" s="168"/>
    </row>
    <row r="534" customFormat="false" ht="12" hidden="false" customHeight="false" outlineLevel="0" collapsed="false">
      <c r="A534" s="168"/>
    </row>
    <row r="535" customFormat="false" ht="12" hidden="false" customHeight="false" outlineLevel="0" collapsed="false">
      <c r="A535" s="168"/>
    </row>
    <row r="536" customFormat="false" ht="12" hidden="false" customHeight="false" outlineLevel="0" collapsed="false">
      <c r="A536" s="168"/>
    </row>
    <row r="537" customFormat="false" ht="12" hidden="false" customHeight="false" outlineLevel="0" collapsed="false">
      <c r="A537" s="168"/>
    </row>
    <row r="538" customFormat="false" ht="12" hidden="false" customHeight="false" outlineLevel="0" collapsed="false">
      <c r="A538" s="168"/>
    </row>
    <row r="539" customFormat="false" ht="12" hidden="false" customHeight="false" outlineLevel="0" collapsed="false">
      <c r="A539" s="168"/>
    </row>
    <row r="540" customFormat="false" ht="12" hidden="false" customHeight="false" outlineLevel="0" collapsed="false">
      <c r="A540" s="168"/>
    </row>
    <row r="541" customFormat="false" ht="12" hidden="false" customHeight="false" outlineLevel="0" collapsed="false">
      <c r="A541" s="168"/>
    </row>
    <row r="542" customFormat="false" ht="12" hidden="false" customHeight="false" outlineLevel="0" collapsed="false">
      <c r="A542" s="168"/>
    </row>
    <row r="543" customFormat="false" ht="12" hidden="false" customHeight="false" outlineLevel="0" collapsed="false">
      <c r="A543" s="168"/>
    </row>
    <row r="544" customFormat="false" ht="12" hidden="false" customHeight="false" outlineLevel="0" collapsed="false">
      <c r="A544" s="168"/>
    </row>
    <row r="545" customFormat="false" ht="12" hidden="false" customHeight="false" outlineLevel="0" collapsed="false">
      <c r="A545" s="168"/>
    </row>
    <row r="546" customFormat="false" ht="12" hidden="false" customHeight="false" outlineLevel="0" collapsed="false">
      <c r="A546" s="168"/>
    </row>
    <row r="547" customFormat="false" ht="12" hidden="false" customHeight="false" outlineLevel="0" collapsed="false">
      <c r="A547" s="168"/>
    </row>
    <row r="548" customFormat="false" ht="12" hidden="false" customHeight="false" outlineLevel="0" collapsed="false">
      <c r="A548" s="168"/>
    </row>
    <row r="549" customFormat="false" ht="12" hidden="false" customHeight="false" outlineLevel="0" collapsed="false">
      <c r="A549" s="168"/>
    </row>
    <row r="550" customFormat="false" ht="12" hidden="false" customHeight="false" outlineLevel="0" collapsed="false">
      <c r="A550" s="168"/>
    </row>
    <row r="551" customFormat="false" ht="12" hidden="false" customHeight="false" outlineLevel="0" collapsed="false">
      <c r="A551" s="168"/>
    </row>
    <row r="552" customFormat="false" ht="12" hidden="false" customHeight="false" outlineLevel="0" collapsed="false">
      <c r="A552" s="168"/>
    </row>
    <row r="553" customFormat="false" ht="12" hidden="false" customHeight="false" outlineLevel="0" collapsed="false">
      <c r="A553" s="168"/>
    </row>
    <row r="554" customFormat="false" ht="12" hidden="false" customHeight="false" outlineLevel="0" collapsed="false">
      <c r="A554" s="168"/>
    </row>
    <row r="555" customFormat="false" ht="12" hidden="false" customHeight="false" outlineLevel="0" collapsed="false">
      <c r="A555" s="168"/>
    </row>
    <row r="556" customFormat="false" ht="12" hidden="false" customHeight="false" outlineLevel="0" collapsed="false">
      <c r="A556" s="168"/>
    </row>
    <row r="557" customFormat="false" ht="12" hidden="false" customHeight="false" outlineLevel="0" collapsed="false">
      <c r="A557" s="168"/>
    </row>
    <row r="558" customFormat="false" ht="12" hidden="false" customHeight="false" outlineLevel="0" collapsed="false">
      <c r="A558" s="168"/>
    </row>
    <row r="559" customFormat="false" ht="12" hidden="false" customHeight="false" outlineLevel="0" collapsed="false">
      <c r="A559" s="168"/>
    </row>
    <row r="560" customFormat="false" ht="12" hidden="false" customHeight="false" outlineLevel="0" collapsed="false">
      <c r="A560" s="168"/>
    </row>
    <row r="561" customFormat="false" ht="12" hidden="false" customHeight="false" outlineLevel="0" collapsed="false">
      <c r="A561" s="168"/>
    </row>
    <row r="562" customFormat="false" ht="12" hidden="false" customHeight="false" outlineLevel="0" collapsed="false">
      <c r="A562" s="168"/>
    </row>
    <row r="563" customFormat="false" ht="12" hidden="false" customHeight="false" outlineLevel="0" collapsed="false">
      <c r="A563" s="168"/>
    </row>
    <row r="564" customFormat="false" ht="12" hidden="false" customHeight="false" outlineLevel="0" collapsed="false">
      <c r="A564" s="168"/>
    </row>
    <row r="565" customFormat="false" ht="12" hidden="false" customHeight="false" outlineLevel="0" collapsed="false">
      <c r="A565" s="168"/>
    </row>
    <row r="566" customFormat="false" ht="12" hidden="false" customHeight="false" outlineLevel="0" collapsed="false">
      <c r="A566" s="168"/>
    </row>
    <row r="567" customFormat="false" ht="12" hidden="false" customHeight="false" outlineLevel="0" collapsed="false">
      <c r="A567" s="168"/>
    </row>
    <row r="568" customFormat="false" ht="12" hidden="false" customHeight="false" outlineLevel="0" collapsed="false">
      <c r="A568" s="16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30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5" topLeftCell="K6" activePane="bottomRight" state="frozen"/>
      <selection pane="topLeft" activeCell="A1" activeCellId="0" sqref="A1"/>
      <selection pane="topRight" activeCell="K1" activeCellId="0" sqref="K1"/>
      <selection pane="bottomLeft" activeCell="A6" activeCellId="0" sqref="A6"/>
      <selection pane="bottomRight" activeCell="K8" activeCellId="0" sqref="K8"/>
    </sheetView>
  </sheetViews>
  <sheetFormatPr defaultColWidth="8.9921875" defaultRowHeight="11.25" customHeight="true" zeroHeight="false" outlineLevelRow="0" outlineLevelCol="0"/>
  <cols>
    <col collapsed="false" customWidth="true" hidden="false" outlineLevel="0" max="1" min="1" style="169" width="11.49"/>
    <col collapsed="false" customWidth="true" hidden="false" outlineLevel="0" max="2" min="2" style="169" width="8.49"/>
    <col collapsed="false" customWidth="true" hidden="false" outlineLevel="0" max="3" min="3" style="170" width="8.49"/>
    <col collapsed="false" customWidth="true" hidden="false" outlineLevel="0" max="4" min="4" style="169" width="10.24"/>
    <col collapsed="false" customWidth="false" hidden="false" outlineLevel="0" max="5" min="5" style="171" width="8.99"/>
    <col collapsed="false" customWidth="true" hidden="false" outlineLevel="0" max="6" min="6" style="169" width="10.24"/>
    <col collapsed="false" customWidth="false" hidden="false" outlineLevel="0" max="12" min="7" style="171" width="8.99"/>
    <col collapsed="false" customWidth="true" hidden="false" outlineLevel="0" max="14" min="13" style="171" width="9.62"/>
    <col collapsed="false" customWidth="false" hidden="false" outlineLevel="0" max="20" min="15" style="171" width="8.99"/>
    <col collapsed="false" customWidth="true" hidden="false" outlineLevel="0" max="22" min="21" style="171" width="9.37"/>
    <col collapsed="false" customWidth="false" hidden="false" outlineLevel="0" max="26" min="23" style="171" width="8.99"/>
    <col collapsed="false" customWidth="true" hidden="false" outlineLevel="0" max="27" min="27" style="171" width="9.37"/>
    <col collapsed="false" customWidth="false" hidden="false" outlineLevel="0" max="30" min="28" style="171" width="8.99"/>
    <col collapsed="false" customWidth="true" hidden="false" outlineLevel="0" max="31" min="31" style="171" width="9.99"/>
    <col collapsed="false" customWidth="false" hidden="false" outlineLevel="0" max="44" min="32" style="171" width="8.99"/>
    <col collapsed="false" customWidth="true" hidden="false" outlineLevel="0" max="45" min="45" style="171" width="12.49"/>
    <col collapsed="false" customWidth="false" hidden="false" outlineLevel="0" max="62" min="46" style="171" width="8.99"/>
    <col collapsed="false" customWidth="false" hidden="false" outlineLevel="0" max="63" min="63" style="169" width="8.99"/>
    <col collapsed="false" customWidth="false" hidden="false" outlineLevel="0" max="64" min="64" style="171" width="8.99"/>
    <col collapsed="false" customWidth="false" hidden="false" outlineLevel="0" max="65" min="65" style="169" width="8.99"/>
    <col collapsed="false" customWidth="false" hidden="false" outlineLevel="0" max="66" min="66" style="171" width="8.99"/>
    <col collapsed="false" customWidth="false" hidden="false" outlineLevel="0" max="67" min="67" style="169" width="8.99"/>
    <col collapsed="false" customWidth="false" hidden="false" outlineLevel="0" max="69" min="68" style="171" width="8.99"/>
    <col collapsed="false" customWidth="false" hidden="false" outlineLevel="0" max="257" min="70" style="169" width="8.99"/>
  </cols>
  <sheetData>
    <row r="1" customFormat="false" ht="11.25" hidden="false" customHeight="false" outlineLevel="0" collapsed="false">
      <c r="A1" s="172" t="s">
        <v>154</v>
      </c>
      <c r="B1" s="173" t="n">
        <f aca="true">TODAY()</f>
        <v>45926</v>
      </c>
    </row>
    <row r="2" customFormat="false" ht="11.25" hidden="false" customHeight="false" outlineLevel="0" collapsed="false">
      <c r="C2" s="174" t="s">
        <v>155</v>
      </c>
      <c r="D2" s="174"/>
      <c r="E2" s="174" t="s">
        <v>156</v>
      </c>
      <c r="F2" s="174"/>
      <c r="G2" s="174" t="s">
        <v>157</v>
      </c>
      <c r="H2" s="174"/>
      <c r="I2" s="175" t="s">
        <v>158</v>
      </c>
      <c r="J2" s="175"/>
      <c r="K2" s="174" t="s">
        <v>159</v>
      </c>
      <c r="L2" s="174"/>
      <c r="M2" s="175" t="s">
        <v>160</v>
      </c>
      <c r="N2" s="175"/>
      <c r="O2" s="174" t="s">
        <v>161</v>
      </c>
      <c r="P2" s="174"/>
      <c r="Q2" s="174" t="s">
        <v>162</v>
      </c>
      <c r="R2" s="174"/>
      <c r="S2" s="174" t="s">
        <v>163</v>
      </c>
      <c r="T2" s="174"/>
      <c r="U2" s="175" t="s">
        <v>164</v>
      </c>
      <c r="V2" s="175"/>
      <c r="W2" s="174" t="s">
        <v>165</v>
      </c>
      <c r="X2" s="174"/>
      <c r="Y2" s="174" t="s">
        <v>166</v>
      </c>
      <c r="Z2" s="174"/>
      <c r="AA2" s="174" t="s">
        <v>167</v>
      </c>
      <c r="AB2" s="174"/>
      <c r="AC2" s="174" t="s">
        <v>168</v>
      </c>
      <c r="AD2" s="174"/>
      <c r="AE2" s="174" t="s">
        <v>169</v>
      </c>
      <c r="AF2" s="174"/>
      <c r="AG2" s="174" t="s">
        <v>170</v>
      </c>
      <c r="AH2" s="174"/>
      <c r="AI2" s="174" t="s">
        <v>171</v>
      </c>
      <c r="AJ2" s="174"/>
      <c r="AK2" s="175" t="s">
        <v>172</v>
      </c>
      <c r="AL2" s="175"/>
      <c r="AM2" s="174" t="s">
        <v>173</v>
      </c>
      <c r="AN2" s="174"/>
      <c r="AO2" s="174" t="s">
        <v>174</v>
      </c>
      <c r="AP2" s="174"/>
      <c r="AQ2" s="174" t="s">
        <v>175</v>
      </c>
      <c r="AR2" s="174"/>
      <c r="AS2" s="174" t="s">
        <v>176</v>
      </c>
      <c r="AT2" s="174"/>
      <c r="AU2" s="174" t="s">
        <v>177</v>
      </c>
      <c r="AV2" s="174"/>
      <c r="AW2" s="175" t="s">
        <v>178</v>
      </c>
      <c r="AX2" s="175"/>
      <c r="AY2" s="174" t="s">
        <v>179</v>
      </c>
      <c r="AZ2" s="174"/>
      <c r="BA2" s="174" t="s">
        <v>180</v>
      </c>
      <c r="BB2" s="174"/>
      <c r="BC2" s="174" t="s">
        <v>181</v>
      </c>
      <c r="BD2" s="174"/>
      <c r="BE2" s="174" t="s">
        <v>182</v>
      </c>
      <c r="BF2" s="174"/>
      <c r="BG2" s="174" t="s">
        <v>183</v>
      </c>
      <c r="BH2" s="174"/>
      <c r="BI2" s="174" t="s">
        <v>184</v>
      </c>
      <c r="BJ2" s="174"/>
      <c r="BK2" s="174" t="s">
        <v>185</v>
      </c>
      <c r="BL2" s="174"/>
      <c r="BM2" s="174" t="s">
        <v>186</v>
      </c>
      <c r="BN2" s="174"/>
      <c r="BO2" s="174" t="s">
        <v>187</v>
      </c>
      <c r="BP2" s="174"/>
      <c r="BQ2" s="174" t="s">
        <v>188</v>
      </c>
      <c r="BR2" s="174"/>
    </row>
    <row r="3" customFormat="false" ht="11.25" hidden="false" customHeight="false" outlineLevel="0" collapsed="false">
      <c r="A3" s="176"/>
      <c r="B3" s="176"/>
      <c r="C3" s="177" t="n">
        <v>0</v>
      </c>
      <c r="D3" s="177" t="n">
        <v>1</v>
      </c>
      <c r="E3" s="177" t="n">
        <v>2</v>
      </c>
      <c r="F3" s="177" t="n">
        <v>3</v>
      </c>
      <c r="G3" s="177" t="n">
        <v>4</v>
      </c>
      <c r="H3" s="177" t="n">
        <v>5</v>
      </c>
      <c r="I3" s="177" t="n">
        <v>6</v>
      </c>
      <c r="J3" s="177" t="n">
        <v>7</v>
      </c>
      <c r="K3" s="177" t="n">
        <v>8</v>
      </c>
      <c r="L3" s="177" t="n">
        <v>9</v>
      </c>
      <c r="M3" s="177" t="n">
        <v>10</v>
      </c>
      <c r="N3" s="177" t="n">
        <v>11</v>
      </c>
      <c r="O3" s="177" t="n">
        <v>12</v>
      </c>
      <c r="P3" s="177" t="n">
        <v>13</v>
      </c>
      <c r="Q3" s="177" t="n">
        <v>14</v>
      </c>
      <c r="R3" s="177" t="n">
        <v>15</v>
      </c>
      <c r="S3" s="177" t="n">
        <v>16</v>
      </c>
      <c r="T3" s="177" t="n">
        <v>17</v>
      </c>
      <c r="U3" s="177" t="n">
        <v>18</v>
      </c>
      <c r="V3" s="177" t="n">
        <v>19</v>
      </c>
      <c r="W3" s="177" t="n">
        <v>20</v>
      </c>
      <c r="X3" s="177" t="n">
        <v>21</v>
      </c>
      <c r="Y3" s="177" t="n">
        <v>22</v>
      </c>
      <c r="Z3" s="177" t="n">
        <v>23</v>
      </c>
      <c r="AA3" s="177" t="n">
        <v>24</v>
      </c>
      <c r="AB3" s="177" t="n">
        <v>25</v>
      </c>
      <c r="AC3" s="177" t="n">
        <v>26</v>
      </c>
      <c r="AD3" s="177" t="n">
        <v>27</v>
      </c>
      <c r="AE3" s="177" t="n">
        <v>28</v>
      </c>
      <c r="AF3" s="177" t="n">
        <v>29</v>
      </c>
      <c r="AG3" s="177" t="n">
        <v>30</v>
      </c>
      <c r="AH3" s="177" t="n">
        <v>31</v>
      </c>
      <c r="AI3" s="177" t="n">
        <v>32</v>
      </c>
      <c r="AJ3" s="177" t="n">
        <v>33</v>
      </c>
      <c r="AK3" s="177" t="n">
        <v>34</v>
      </c>
      <c r="AL3" s="177" t="n">
        <v>35</v>
      </c>
      <c r="AM3" s="177" t="n">
        <v>36</v>
      </c>
      <c r="AN3" s="177" t="n">
        <v>37</v>
      </c>
      <c r="AO3" s="177" t="n">
        <v>38</v>
      </c>
      <c r="AP3" s="177" t="n">
        <v>39</v>
      </c>
      <c r="AQ3" s="177" t="n">
        <v>40</v>
      </c>
      <c r="AR3" s="177" t="n">
        <v>41</v>
      </c>
      <c r="AS3" s="177" t="n">
        <v>42</v>
      </c>
      <c r="AT3" s="177" t="n">
        <v>43</v>
      </c>
      <c r="AU3" s="177" t="n">
        <v>44</v>
      </c>
      <c r="AV3" s="177" t="n">
        <v>45</v>
      </c>
      <c r="AW3" s="177" t="n">
        <v>46</v>
      </c>
      <c r="AX3" s="177" t="n">
        <v>47</v>
      </c>
      <c r="AY3" s="177" t="n">
        <v>48</v>
      </c>
      <c r="AZ3" s="177" t="n">
        <v>49</v>
      </c>
      <c r="BA3" s="177" t="n">
        <v>50</v>
      </c>
      <c r="BB3" s="177" t="n">
        <v>51</v>
      </c>
      <c r="BC3" s="177" t="n">
        <v>52</v>
      </c>
      <c r="BD3" s="177" t="n">
        <v>53</v>
      </c>
      <c r="BE3" s="177" t="n">
        <v>54</v>
      </c>
      <c r="BF3" s="177" t="n">
        <v>55</v>
      </c>
      <c r="BG3" s="177" t="n">
        <v>56</v>
      </c>
      <c r="BH3" s="177" t="n">
        <v>57</v>
      </c>
      <c r="BI3" s="177" t="n">
        <v>58</v>
      </c>
      <c r="BJ3" s="177" t="n">
        <v>59</v>
      </c>
      <c r="BK3" s="177" t="n">
        <v>60</v>
      </c>
      <c r="BL3" s="177" t="n">
        <v>61</v>
      </c>
      <c r="BM3" s="177" t="n">
        <v>62</v>
      </c>
      <c r="BN3" s="177" t="n">
        <v>63</v>
      </c>
      <c r="BO3" s="177" t="n">
        <v>64</v>
      </c>
      <c r="BP3" s="177" t="n">
        <v>65</v>
      </c>
      <c r="BQ3" s="177" t="n">
        <v>66</v>
      </c>
      <c r="BR3" s="177" t="n">
        <v>67</v>
      </c>
    </row>
    <row r="4" customFormat="false" ht="22.5" hidden="false" customHeight="false" outlineLevel="0" collapsed="false">
      <c r="A4" s="178"/>
      <c r="B4" s="178"/>
      <c r="C4" s="179" t="s">
        <v>189</v>
      </c>
      <c r="D4" s="180"/>
      <c r="E4" s="179" t="s">
        <v>190</v>
      </c>
      <c r="F4" s="180"/>
      <c r="G4" s="179" t="s">
        <v>191</v>
      </c>
      <c r="H4" s="180"/>
      <c r="I4" s="179" t="s">
        <v>192</v>
      </c>
      <c r="J4" s="180"/>
      <c r="K4" s="179" t="s">
        <v>193</v>
      </c>
      <c r="L4" s="180"/>
      <c r="M4" s="179" t="s">
        <v>194</v>
      </c>
      <c r="N4" s="180"/>
      <c r="O4" s="179" t="s">
        <v>195</v>
      </c>
      <c r="P4" s="180"/>
      <c r="Q4" s="179"/>
      <c r="R4" s="180"/>
      <c r="S4" s="179" t="s">
        <v>196</v>
      </c>
      <c r="T4" s="180"/>
      <c r="U4" s="179" t="s">
        <v>197</v>
      </c>
      <c r="V4" s="180"/>
      <c r="W4" s="179" t="s">
        <v>198</v>
      </c>
      <c r="X4" s="180"/>
      <c r="Y4" s="179" t="s">
        <v>37</v>
      </c>
      <c r="Z4" s="180"/>
      <c r="AA4" s="179" t="s">
        <v>199</v>
      </c>
      <c r="AB4" s="180"/>
      <c r="AC4" s="179" t="s">
        <v>200</v>
      </c>
      <c r="AD4" s="180"/>
      <c r="AE4" s="179" t="s">
        <v>201</v>
      </c>
      <c r="AF4" s="180"/>
      <c r="AG4" s="179" t="s">
        <v>40</v>
      </c>
      <c r="AH4" s="180"/>
      <c r="AI4" s="179" t="s">
        <v>202</v>
      </c>
      <c r="AJ4" s="180"/>
      <c r="AK4" s="179" t="s">
        <v>203</v>
      </c>
      <c r="AL4" s="180"/>
      <c r="AM4" s="179" t="s">
        <v>204</v>
      </c>
      <c r="AN4" s="180"/>
      <c r="AO4" s="179" t="s">
        <v>38</v>
      </c>
      <c r="AP4" s="180"/>
      <c r="AQ4" s="179" t="s">
        <v>205</v>
      </c>
      <c r="AR4" s="180"/>
      <c r="AS4" s="179" t="s">
        <v>206</v>
      </c>
      <c r="AT4" s="180"/>
      <c r="AU4" s="179" t="s">
        <v>207</v>
      </c>
      <c r="AV4" s="180"/>
      <c r="AW4" s="179" t="s">
        <v>208</v>
      </c>
      <c r="AX4" s="180"/>
      <c r="AY4" s="179"/>
      <c r="AZ4" s="180"/>
      <c r="BA4" s="179" t="s">
        <v>209</v>
      </c>
      <c r="BB4" s="180"/>
      <c r="BC4" s="179"/>
      <c r="BD4" s="180"/>
      <c r="BE4" s="179" t="s">
        <v>210</v>
      </c>
      <c r="BF4" s="180"/>
      <c r="BG4" s="179"/>
      <c r="BH4" s="180"/>
      <c r="BI4" s="179" t="s">
        <v>211</v>
      </c>
      <c r="BJ4" s="180"/>
      <c r="BK4" s="179" t="s">
        <v>212</v>
      </c>
      <c r="BL4" s="180"/>
      <c r="BM4" s="179"/>
      <c r="BN4" s="180"/>
      <c r="BO4" s="179" t="s">
        <v>213</v>
      </c>
      <c r="BP4" s="180"/>
      <c r="BQ4" s="179"/>
      <c r="BR4" s="180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  <c r="CQ4" s="178"/>
      <c r="CR4" s="178"/>
      <c r="CS4" s="178"/>
      <c r="CT4" s="178"/>
      <c r="CU4" s="178"/>
      <c r="CV4" s="178"/>
      <c r="CW4" s="178"/>
      <c r="CX4" s="178"/>
      <c r="CY4" s="178"/>
      <c r="CZ4" s="178"/>
      <c r="DA4" s="178"/>
      <c r="DB4" s="178"/>
      <c r="DC4" s="178"/>
      <c r="DD4" s="178"/>
      <c r="DE4" s="178"/>
      <c r="DF4" s="178"/>
      <c r="DG4" s="178"/>
      <c r="DH4" s="178"/>
      <c r="DI4" s="178"/>
      <c r="DJ4" s="178"/>
      <c r="DK4" s="178"/>
      <c r="DL4" s="178"/>
      <c r="DM4" s="178"/>
      <c r="DN4" s="178"/>
      <c r="DO4" s="178"/>
      <c r="DP4" s="178"/>
      <c r="DQ4" s="178"/>
      <c r="DR4" s="178"/>
      <c r="DS4" s="178"/>
      <c r="DT4" s="178"/>
      <c r="DU4" s="178"/>
      <c r="DV4" s="178"/>
      <c r="DW4" s="178"/>
      <c r="DX4" s="178"/>
      <c r="DY4" s="178"/>
      <c r="DZ4" s="178"/>
      <c r="EA4" s="178"/>
      <c r="EB4" s="178"/>
      <c r="EC4" s="178"/>
      <c r="ED4" s="178"/>
      <c r="EE4" s="178"/>
      <c r="EF4" s="178"/>
      <c r="EG4" s="178"/>
      <c r="EH4" s="178"/>
      <c r="EI4" s="178"/>
      <c r="EJ4" s="178"/>
      <c r="EK4" s="178"/>
      <c r="EL4" s="178"/>
      <c r="EM4" s="178"/>
      <c r="EN4" s="178"/>
      <c r="EO4" s="178"/>
      <c r="EP4" s="178"/>
      <c r="EQ4" s="178"/>
      <c r="ER4" s="178"/>
      <c r="ES4" s="178"/>
      <c r="ET4" s="178"/>
      <c r="EU4" s="178"/>
      <c r="EV4" s="178"/>
      <c r="EW4" s="178"/>
      <c r="EX4" s="178"/>
      <c r="EY4" s="178"/>
      <c r="EZ4" s="178"/>
      <c r="FA4" s="178"/>
      <c r="FB4" s="178"/>
      <c r="FC4" s="178"/>
      <c r="FD4" s="178"/>
      <c r="FE4" s="178"/>
      <c r="FF4" s="178"/>
      <c r="FG4" s="178"/>
      <c r="FH4" s="178"/>
      <c r="FI4" s="178"/>
      <c r="FJ4" s="178"/>
      <c r="FK4" s="178"/>
      <c r="FL4" s="178"/>
      <c r="FM4" s="178"/>
      <c r="FN4" s="178"/>
      <c r="FO4" s="178"/>
      <c r="FP4" s="178"/>
      <c r="FQ4" s="178"/>
      <c r="FR4" s="178"/>
      <c r="FS4" s="178"/>
      <c r="FT4" s="178"/>
      <c r="FU4" s="178"/>
      <c r="FV4" s="178"/>
      <c r="FW4" s="178"/>
      <c r="FX4" s="178"/>
      <c r="FY4" s="178"/>
      <c r="FZ4" s="178"/>
      <c r="GA4" s="178"/>
      <c r="GB4" s="178"/>
      <c r="GC4" s="178"/>
      <c r="GD4" s="178"/>
      <c r="GE4" s="178"/>
      <c r="GF4" s="178"/>
      <c r="GG4" s="178"/>
      <c r="GH4" s="178"/>
      <c r="GI4" s="178"/>
      <c r="GJ4" s="178"/>
      <c r="GK4" s="178"/>
      <c r="GL4" s="178"/>
      <c r="GM4" s="178"/>
      <c r="GN4" s="178"/>
      <c r="GO4" s="178"/>
      <c r="GP4" s="178"/>
      <c r="GQ4" s="178"/>
      <c r="GR4" s="178"/>
      <c r="GS4" s="178"/>
      <c r="GT4" s="178"/>
      <c r="GU4" s="178"/>
      <c r="GV4" s="178"/>
      <c r="GW4" s="178"/>
      <c r="GX4" s="178"/>
      <c r="GY4" s="178"/>
      <c r="GZ4" s="178"/>
      <c r="HA4" s="178"/>
      <c r="HB4" s="178"/>
      <c r="HC4" s="178"/>
      <c r="HD4" s="178"/>
      <c r="HE4" s="178"/>
      <c r="HF4" s="178"/>
      <c r="HG4" s="178"/>
      <c r="HH4" s="178"/>
      <c r="HI4" s="178"/>
      <c r="HJ4" s="178"/>
      <c r="HK4" s="178"/>
      <c r="HL4" s="178"/>
      <c r="HM4" s="178"/>
      <c r="HN4" s="178"/>
      <c r="HO4" s="178"/>
      <c r="HP4" s="178"/>
      <c r="HQ4" s="178"/>
      <c r="HR4" s="178"/>
      <c r="HS4" s="178"/>
      <c r="HT4" s="178"/>
      <c r="HU4" s="178"/>
      <c r="HV4" s="178"/>
      <c r="HW4" s="178"/>
      <c r="HX4" s="178"/>
      <c r="HY4" s="178"/>
      <c r="HZ4" s="178"/>
      <c r="IA4" s="178"/>
      <c r="IB4" s="178"/>
      <c r="IC4" s="178"/>
      <c r="ID4" s="178"/>
      <c r="IE4" s="178"/>
      <c r="IF4" s="178"/>
      <c r="IG4" s="178"/>
      <c r="IH4" s="178"/>
      <c r="II4" s="178"/>
      <c r="IJ4" s="178"/>
      <c r="IK4" s="178"/>
      <c r="IL4" s="178"/>
      <c r="IM4" s="178"/>
      <c r="IN4" s="178"/>
      <c r="IO4" s="178"/>
      <c r="IP4" s="178"/>
      <c r="IQ4" s="178"/>
      <c r="IR4" s="178"/>
      <c r="IS4" s="178"/>
      <c r="IT4" s="178"/>
      <c r="IU4" s="178"/>
      <c r="IV4" s="178"/>
      <c r="IW4" s="178"/>
    </row>
    <row r="5" customFormat="false" ht="11.25" hidden="false" customHeight="false" outlineLevel="0" collapsed="false">
      <c r="C5" s="181"/>
      <c r="D5" s="181" t="s">
        <v>214</v>
      </c>
      <c r="E5" s="182"/>
      <c r="F5" s="181" t="s">
        <v>214</v>
      </c>
      <c r="G5" s="181"/>
      <c r="H5" s="181" t="s">
        <v>214</v>
      </c>
      <c r="I5" s="181"/>
      <c r="J5" s="181" t="s">
        <v>214</v>
      </c>
      <c r="K5" s="181"/>
      <c r="L5" s="181" t="s">
        <v>214</v>
      </c>
      <c r="M5" s="181"/>
      <c r="N5" s="181" t="s">
        <v>214</v>
      </c>
      <c r="O5" s="181"/>
      <c r="P5" s="181" t="s">
        <v>214</v>
      </c>
      <c r="Q5" s="181"/>
      <c r="R5" s="181" t="s">
        <v>214</v>
      </c>
      <c r="S5" s="181"/>
      <c r="T5" s="181" t="s">
        <v>214</v>
      </c>
      <c r="U5" s="181"/>
      <c r="V5" s="181" t="s">
        <v>214</v>
      </c>
      <c r="W5" s="181"/>
      <c r="X5" s="181" t="s">
        <v>214</v>
      </c>
      <c r="Y5" s="181"/>
      <c r="Z5" s="181" t="s">
        <v>214</v>
      </c>
      <c r="AA5" s="181"/>
      <c r="AB5" s="181" t="s">
        <v>214</v>
      </c>
      <c r="AC5" s="181"/>
      <c r="AD5" s="181" t="s">
        <v>214</v>
      </c>
      <c r="AE5" s="181"/>
      <c r="AF5" s="181" t="s">
        <v>214</v>
      </c>
      <c r="AG5" s="181"/>
      <c r="AH5" s="181" t="s">
        <v>214</v>
      </c>
      <c r="AI5" s="181"/>
      <c r="AJ5" s="181" t="s">
        <v>214</v>
      </c>
      <c r="AK5" s="181"/>
      <c r="AL5" s="181" t="s">
        <v>214</v>
      </c>
      <c r="AM5" s="181"/>
      <c r="AN5" s="181" t="s">
        <v>214</v>
      </c>
      <c r="AO5" s="181"/>
      <c r="AP5" s="181" t="s">
        <v>214</v>
      </c>
      <c r="AQ5" s="181"/>
      <c r="AR5" s="181" t="s">
        <v>214</v>
      </c>
      <c r="AS5" s="181"/>
      <c r="AT5" s="181" t="s">
        <v>214</v>
      </c>
      <c r="AU5" s="181"/>
      <c r="AV5" s="181" t="s">
        <v>214</v>
      </c>
      <c r="AW5" s="181"/>
      <c r="AX5" s="181" t="s">
        <v>214</v>
      </c>
      <c r="AY5" s="181"/>
      <c r="AZ5" s="181" t="s">
        <v>214</v>
      </c>
      <c r="BA5" s="181"/>
      <c r="BB5" s="181" t="s">
        <v>214</v>
      </c>
      <c r="BC5" s="182"/>
      <c r="BD5" s="181" t="s">
        <v>214</v>
      </c>
      <c r="BE5" s="181"/>
      <c r="BF5" s="181" t="s">
        <v>214</v>
      </c>
      <c r="BG5" s="182"/>
      <c r="BH5" s="181" t="s">
        <v>214</v>
      </c>
      <c r="BI5" s="181"/>
      <c r="BJ5" s="181" t="s">
        <v>214</v>
      </c>
      <c r="BK5" s="170"/>
      <c r="BL5" s="181" t="s">
        <v>214</v>
      </c>
      <c r="BM5" s="170"/>
      <c r="BN5" s="181" t="s">
        <v>214</v>
      </c>
      <c r="BO5" s="170"/>
      <c r="BP5" s="181" t="s">
        <v>214</v>
      </c>
      <c r="BQ5" s="181"/>
      <c r="BR5" s="181" t="s">
        <v>214</v>
      </c>
    </row>
    <row r="6" customFormat="false" ht="11.25" hidden="false" customHeight="false" outlineLevel="0" collapsed="false">
      <c r="A6" s="183" t="n">
        <f aca="false">CurveCreator!A9</f>
        <v>36982</v>
      </c>
      <c r="B6" s="184"/>
      <c r="C6" s="170" t="n">
        <f aca="false">VLOOKUP(A6,CurveCreator!$A$8:$EF$247,CurveCreator!$CB$4)/100</f>
        <v>0.31</v>
      </c>
      <c r="D6" s="184" t="n">
        <f aca="false">VLOOKUP(A6,CurveCreator!$A$6:$EH$247,CurveCreator!$EH$4)</f>
        <v>0.109041325252583</v>
      </c>
      <c r="E6" s="170" t="n">
        <f aca="false">VLOOKUP(A6,CurveCreator!$A$8:$EH$247,CurveCreator!$CE$4)/100</f>
        <v>0.3125</v>
      </c>
      <c r="F6" s="185" t="n">
        <f aca="false">D6</f>
        <v>0.109041325252583</v>
      </c>
      <c r="G6" s="170" t="n">
        <f aca="false">VLOOKUP(A6,CurveCreator!$A$8:$EH$247,CurveCreator!$CC$4)/100</f>
        <v>0.29</v>
      </c>
      <c r="H6" s="184" t="n">
        <f aca="false">$D6</f>
        <v>0.109041325252583</v>
      </c>
      <c r="I6" s="170" t="n">
        <f aca="false">VLOOKUP(A6,SpotCurves!$A$6:$BR$177,SpotCurves!$I$1)/100</f>
        <v>0.3</v>
      </c>
      <c r="J6" s="184" t="n">
        <v>0.25</v>
      </c>
      <c r="K6" s="170" t="n">
        <f aca="false">VLOOKUP(A6,CurveCreator!$A$8:$EF$247,CurveCreator!$CO$4)/100</f>
        <v>0.195</v>
      </c>
      <c r="L6" s="184" t="n">
        <v>0.138906973578541</v>
      </c>
      <c r="M6" s="170" t="n">
        <f aca="false">VLOOKUP(A6,SpotCurves!$A$6:$BR$177,SpotCurves!$R$1)/100</f>
        <v>0.283059848332081</v>
      </c>
      <c r="N6" s="184" t="n">
        <f aca="false">J6</f>
        <v>0.25</v>
      </c>
      <c r="O6" s="170" t="n">
        <f aca="false">VLOOKUP(A6,CurveCreator!$A$8:$EF$247,CurveCreator!$CQ$4)/100</f>
        <v>0.21</v>
      </c>
      <c r="P6" s="184" t="n">
        <v>0.138906973578541</v>
      </c>
      <c r="Q6" s="184"/>
      <c r="R6" s="184"/>
      <c r="S6" s="170" t="n">
        <f aca="false">VLOOKUP(A6,CurveCreator!$A$8:$EF$247,CurveCreator!$CS$4)/100</f>
        <v>0.15</v>
      </c>
      <c r="T6" s="184" t="n">
        <v>0.138906973578541</v>
      </c>
      <c r="U6" s="170" t="n">
        <f aca="false">VLOOKUP(A6,SpotCurves!$A$6:$BR$177,SpotCurves!$Z$1)/100</f>
        <v>0.192326823956443</v>
      </c>
      <c r="V6" s="184" t="n">
        <f aca="false">0.25</f>
        <v>0.25</v>
      </c>
      <c r="W6" s="170" t="n">
        <f aca="false">VLOOKUP(A6,CurveCreator!$A$8:$EF$247,CurveCreator!$L$4)/100</f>
        <v>0.395</v>
      </c>
      <c r="X6" s="185" t="n">
        <v>0.16</v>
      </c>
      <c r="Y6" s="170" t="n">
        <f aca="false">VLOOKUP(A6,CurveCreator!$A$8:$EF$247,CurveCreator!$J$4)/100</f>
        <v>0.427</v>
      </c>
      <c r="Z6" s="184" t="n">
        <v>0.15</v>
      </c>
      <c r="AA6" s="170" t="n">
        <f aca="false">VLOOKUP(A6,CurveCreator!$A$8:$EF$247,CurveCreator!$M$4)/100</f>
        <v>0.405</v>
      </c>
      <c r="AB6" s="184" t="n">
        <f aca="false">$D6</f>
        <v>0.109041325252583</v>
      </c>
      <c r="AC6" s="170" t="n">
        <f aca="false">VLOOKUP(A6,CurveCreator!$A$8:$EF$247,CurveCreator!$K$4)/100</f>
        <v>0.49</v>
      </c>
      <c r="AD6" s="184" t="n">
        <v>0.2</v>
      </c>
      <c r="AE6" s="170" t="n">
        <f aca="false">VLOOKUP(A6,CurveCreator!$A$8:$EF$247,CurveCreator!$AJ$4)/100</f>
        <v>0.43</v>
      </c>
      <c r="AF6" s="184" t="n">
        <f aca="false">$D6</f>
        <v>0.109041325252583</v>
      </c>
      <c r="AG6" s="170" t="n">
        <f aca="false">VLOOKUP(A6,CurveCreator!$A$8:$EF$247,CurveCreator!$AI$4)/100</f>
        <v>0.457</v>
      </c>
      <c r="AH6" s="184" t="n">
        <f aca="false">$D6</f>
        <v>0.109041325252583</v>
      </c>
      <c r="AI6" s="170" t="n">
        <f aca="false">VLOOKUP(A6,CurveCreator!$A$8:$EF$247,CurveCreator!$AA$4)/100</f>
        <v>0.34</v>
      </c>
      <c r="AJ6" s="184" t="n">
        <v>0.0489069735785406</v>
      </c>
      <c r="AK6" s="186" t="n">
        <f aca="false">VLOOKUP(A6,SpotCurves!$A$6:$BR$177,SpotCurves!$AI$1)/100</f>
        <v>0.3351</v>
      </c>
      <c r="AL6" s="184" t="n">
        <v>0.25</v>
      </c>
      <c r="AM6" s="170" t="n">
        <f aca="false">VLOOKUP(A6,CurveCreator!$A$8:$EF$247,CurveCreator!$AB$4)/100</f>
        <v>0.35</v>
      </c>
      <c r="AN6" s="184" t="n">
        <v>0.15</v>
      </c>
      <c r="AO6" s="170" t="n">
        <f aca="false">VLOOKUP(A6,CurveCreator!$A$8:$EF$247,CurveCreator!$S$4)/100</f>
        <v>0.392</v>
      </c>
      <c r="AP6" s="184" t="n">
        <v>0.15</v>
      </c>
      <c r="AQ6" s="170" t="n">
        <f aca="false">VLOOKUP(A6,CurveCreator!$A$8:$EF$247,CurveCreator!$AD$4)/100</f>
        <v>0.375</v>
      </c>
      <c r="AR6" s="184" t="n">
        <v>0.0489069735785406</v>
      </c>
      <c r="AS6" s="170" t="n">
        <f aca="false">VLOOKUP(A6,CurveCreator!$A$8:$EF$247,CurveCreator!$AC$4)/100</f>
        <v>0.412</v>
      </c>
      <c r="AT6" s="184" t="n">
        <v>0.0489069735785406</v>
      </c>
      <c r="AU6" s="170" t="n">
        <f aca="false">VLOOKUP(A6,CurveCreator!$A$8:$EF$247,CurveCreator!$AW$4)/100</f>
        <v>0.36</v>
      </c>
      <c r="AV6" s="187" t="n">
        <f aca="false">AH6+0.03</f>
        <v>0.139041325252583</v>
      </c>
      <c r="AW6" s="170" t="n">
        <f aca="false">VLOOKUP(A6,SpotCurves!$A$6:$BR$177,SpotCurves!$BR$1)/100</f>
        <v>0.3201</v>
      </c>
      <c r="AX6" s="184" t="n">
        <v>0.25</v>
      </c>
      <c r="AY6" s="170"/>
      <c r="AZ6" s="170"/>
      <c r="BA6" s="170" t="n">
        <f aca="false">VLOOKUP(A6,CurveCreator!$A$8:$EF$247,CurveCreator!$AQ$4)/100</f>
        <v>0.34</v>
      </c>
      <c r="BB6" s="187" t="n">
        <f aca="false">AF6</f>
        <v>0.109041325252583</v>
      </c>
      <c r="BC6" s="188"/>
      <c r="BD6" s="188"/>
      <c r="BE6" s="170" t="n">
        <f aca="false">VLOOKUP(A6,CurveCreator!$A$8:$EF$247,CurveCreator!$BR$4)/100</f>
        <v>0.53</v>
      </c>
      <c r="BF6" s="184" t="n">
        <f aca="false">$D6</f>
        <v>0.109041325252583</v>
      </c>
      <c r="BG6" s="188"/>
      <c r="BH6" s="188"/>
      <c r="BI6" s="170" t="n">
        <f aca="false">VLOOKUP(A6,CurveCreator!$A$8:$EF$247,CurveCreator!$BS$4)/100</f>
        <v>0.505</v>
      </c>
      <c r="BJ6" s="184" t="n">
        <f aca="false">$D6</f>
        <v>0.109041325252583</v>
      </c>
      <c r="BK6" s="170" t="n">
        <f aca="false">VLOOKUP(A6,CurveCreator!$A$8:$EF$247,CurveCreator!$CY$4)/100</f>
        <v>0.431</v>
      </c>
      <c r="BL6" s="184" t="n">
        <v>0.15</v>
      </c>
      <c r="BM6" s="170"/>
      <c r="BN6" s="184"/>
      <c r="BO6" s="170" t="n">
        <f aca="false">VLOOKUP(A6,CurveCreator!$A$8:$EF$247,CurveCreator!$BI$4)/100</f>
        <v>0.725</v>
      </c>
      <c r="BP6" s="184" t="n">
        <v>0.2</v>
      </c>
      <c r="BQ6" s="184"/>
    </row>
    <row r="7" customFormat="false" ht="11.25" hidden="false" customHeight="false" outlineLevel="0" collapsed="false">
      <c r="A7" s="189" t="n">
        <f aca="false">EOMONTH(A6,0)+1</f>
        <v>37012</v>
      </c>
      <c r="B7" s="184"/>
      <c r="C7" s="170" t="n">
        <f aca="false">VLOOKUP(A7,CurveCreator!$A$8:$EF$247,CurveCreator!$CB$4)/100</f>
        <v>0.31</v>
      </c>
      <c r="D7" s="184" t="n">
        <f aca="false">VLOOKUP(A7,CurveCreator!$A$8:$EH$247,CurveCreator!$EH$4)</f>
        <v>0.108902498041453</v>
      </c>
      <c r="E7" s="170" t="n">
        <f aca="false">VLOOKUP(A7,CurveCreator!$A$8:$EH$247,CurveCreator!$CE$4)/100</f>
        <v>0.3125</v>
      </c>
      <c r="F7" s="185" t="n">
        <f aca="false">D7</f>
        <v>0.108902498041453</v>
      </c>
      <c r="G7" s="170" t="n">
        <f aca="false">VLOOKUP(A7,CurveCreator!$A$8:$EH$247,CurveCreator!$CC$4)/100</f>
        <v>0.29</v>
      </c>
      <c r="H7" s="184" t="n">
        <f aca="false">$D7</f>
        <v>0.108902498041453</v>
      </c>
      <c r="I7" s="170" t="n">
        <f aca="false">VLOOKUP(A7,SpotCurves!$A$6:$BR$177,SpotCurves!$I$1)/100</f>
        <v>0.3</v>
      </c>
      <c r="J7" s="184" t="n">
        <v>0.25</v>
      </c>
      <c r="K7" s="170" t="n">
        <f aca="false">VLOOKUP(A7,CurveCreator!$A$8:$EF$247,CurveCreator!$CO$4)/100</f>
        <v>0.195</v>
      </c>
      <c r="L7" s="184" t="n">
        <v>0.138906973578541</v>
      </c>
      <c r="M7" s="170" t="n">
        <f aca="false">VLOOKUP(A7,SpotCurves!$A$6:$BR$177,SpotCurves!$R$1)/100</f>
        <v>0.274596915163818</v>
      </c>
      <c r="N7" s="184" t="n">
        <f aca="false">J7</f>
        <v>0.25</v>
      </c>
      <c r="O7" s="170" t="n">
        <f aca="false">VLOOKUP(A7,CurveCreator!$A$8:$EF$247,CurveCreator!$CQ$4)/100</f>
        <v>0.21</v>
      </c>
      <c r="P7" s="184" t="n">
        <v>0.138906973578541</v>
      </c>
      <c r="Q7" s="184"/>
      <c r="R7" s="184"/>
      <c r="S7" s="170" t="n">
        <f aca="false">VLOOKUP(A7,CurveCreator!$A$8:$EF$247,CurveCreator!$CS$4)/100</f>
        <v>0.185</v>
      </c>
      <c r="T7" s="184" t="n">
        <v>0.138906973578541</v>
      </c>
      <c r="U7" s="170" t="n">
        <f aca="false">VLOOKUP(A7,SpotCurves!$A$6:$BR$177,SpotCurves!$Z$1)/100</f>
        <v>0.192326823956443</v>
      </c>
      <c r="V7" s="184" t="n">
        <f aca="false">0.25</f>
        <v>0.25</v>
      </c>
      <c r="W7" s="170" t="n">
        <f aca="false">VLOOKUP(A7,CurveCreator!$A$8:$EF$247,CurveCreator!$L$4)/100</f>
        <v>0.395</v>
      </c>
      <c r="X7" s="185" t="n">
        <v>0.16</v>
      </c>
      <c r="Y7" s="170" t="n">
        <f aca="false">VLOOKUP(A7,CurveCreator!$A$8:$EF$247,CurveCreator!$J$4)/100</f>
        <v>0.427</v>
      </c>
      <c r="Z7" s="184" t="n">
        <v>0.148778618213234</v>
      </c>
      <c r="AA7" s="170" t="n">
        <f aca="false">VLOOKUP(A7,CurveCreator!$A$8:$EF$247,CurveCreator!$M$4)/100</f>
        <v>0.405</v>
      </c>
      <c r="AB7" s="184" t="n">
        <f aca="false">$D7</f>
        <v>0.108902498041453</v>
      </c>
      <c r="AC7" s="170" t="n">
        <f aca="false">VLOOKUP(A7,CurveCreator!$A$8:$EF$247,CurveCreator!$K$4)/100</f>
        <v>0.48</v>
      </c>
      <c r="AD7" s="184" t="n">
        <v>0.196335854639702</v>
      </c>
      <c r="AE7" s="170" t="n">
        <f aca="false">VLOOKUP(A7,CurveCreator!$A$8:$EF$247,CurveCreator!$AJ$4)/100</f>
        <v>0.43</v>
      </c>
      <c r="AF7" s="184" t="n">
        <f aca="false">$D7</f>
        <v>0.108902498041453</v>
      </c>
      <c r="AG7" s="170" t="n">
        <f aca="false">VLOOKUP(A7,CurveCreator!$A$8:$EF$247,CurveCreator!$AI$4)/100</f>
        <v>0.457</v>
      </c>
      <c r="AH7" s="184" t="n">
        <f aca="false">$D7</f>
        <v>0.108902498041453</v>
      </c>
      <c r="AI7" s="170" t="n">
        <f aca="false">VLOOKUP(A7,CurveCreator!$A$8:$EF$247,CurveCreator!$AA$4)/100</f>
        <v>0.34</v>
      </c>
      <c r="AJ7" s="184" t="n">
        <v>0.0489069735785406</v>
      </c>
      <c r="AK7" s="186" t="n">
        <f aca="false">VLOOKUP(A7,SpotCurves!$A$6:$BR$177,SpotCurves!$AI$1)/100</f>
        <v>0.329864882032668</v>
      </c>
      <c r="AL7" s="184" t="n">
        <v>0.25</v>
      </c>
      <c r="AM7" s="170" t="n">
        <f aca="false">VLOOKUP(A7,CurveCreator!$A$8:$EF$247,CurveCreator!$AB$4)/100</f>
        <v>0.35</v>
      </c>
      <c r="AN7" s="184" t="n">
        <v>0.15</v>
      </c>
      <c r="AO7" s="170" t="n">
        <f aca="false">VLOOKUP(A7,CurveCreator!$A$8:$EF$247,CurveCreator!$S$4)/100</f>
        <v>0.392</v>
      </c>
      <c r="AP7" s="184" t="n">
        <v>0.15</v>
      </c>
      <c r="AQ7" s="170" t="n">
        <f aca="false">VLOOKUP(A7,CurveCreator!$A$8:$EF$247,CurveCreator!$AD$4)/100</f>
        <v>0.375</v>
      </c>
      <c r="AR7" s="184" t="n">
        <v>0.0489069735785406</v>
      </c>
      <c r="AS7" s="170" t="n">
        <f aca="false">VLOOKUP(A7,CurveCreator!$A$8:$EF$247,CurveCreator!$AC$4)/100</f>
        <v>0.412</v>
      </c>
      <c r="AT7" s="184" t="n">
        <v>0.0489069735785406</v>
      </c>
      <c r="AU7" s="170" t="n">
        <f aca="false">VLOOKUP(A7,CurveCreator!$A$8:$EF$247,CurveCreator!$AW$4)/100</f>
        <v>0.36</v>
      </c>
      <c r="AV7" s="187" t="n">
        <f aca="false">AH7+0.03</f>
        <v>0.138902498041453</v>
      </c>
      <c r="AW7" s="170" t="n">
        <f aca="false">VLOOKUP(A7,SpotCurves!$A$6:$BR$177,SpotCurves!$BR$1)/100</f>
        <v>0.3209</v>
      </c>
      <c r="AX7" s="184" t="n">
        <v>0.25</v>
      </c>
      <c r="AY7" s="170"/>
      <c r="AZ7" s="170"/>
      <c r="BA7" s="170" t="n">
        <f aca="false">VLOOKUP(A7,CurveCreator!$A$8:$EF$247,CurveCreator!$AQ$4)/100</f>
        <v>0.32</v>
      </c>
      <c r="BB7" s="187" t="n">
        <f aca="false">AF7</f>
        <v>0.108902498041453</v>
      </c>
      <c r="BC7" s="188"/>
      <c r="BD7" s="188"/>
      <c r="BE7" s="170" t="n">
        <f aca="false">VLOOKUP(A7,CurveCreator!$A$8:$EF$247,CurveCreator!$BR$4)/100</f>
        <v>0.5</v>
      </c>
      <c r="BF7" s="184" t="n">
        <f aca="false">$D7</f>
        <v>0.108902498041453</v>
      </c>
      <c r="BG7" s="188"/>
      <c r="BH7" s="188"/>
      <c r="BI7" s="170" t="n">
        <f aca="false">VLOOKUP(A7,CurveCreator!$A$8:$EF$247,CurveCreator!$BS$4)/100</f>
        <v>0.475</v>
      </c>
      <c r="BJ7" s="184" t="n">
        <f aca="false">$D7</f>
        <v>0.108902498041453</v>
      </c>
      <c r="BK7" s="170" t="n">
        <f aca="false">VLOOKUP(A7,CurveCreator!$A$8:$EF$247,CurveCreator!$CY$4)/100</f>
        <v>0.431</v>
      </c>
      <c r="BL7" s="184" t="n">
        <v>0.148167927319851</v>
      </c>
      <c r="BM7" s="170"/>
      <c r="BN7" s="184"/>
      <c r="BO7" s="170" t="n">
        <f aca="false">VLOOKUP(A7,CurveCreator!$A$8:$EF$247,CurveCreator!$BI$4)/100</f>
        <v>0.745</v>
      </c>
      <c r="BP7" s="184" t="n">
        <v>0.195114472852937</v>
      </c>
      <c r="BQ7" s="184"/>
    </row>
    <row r="8" customFormat="false" ht="11.25" hidden="false" customHeight="false" outlineLevel="0" collapsed="false">
      <c r="A8" s="189" t="n">
        <f aca="false">EOMONTH(A7,0)+1</f>
        <v>37043</v>
      </c>
      <c r="B8" s="184"/>
      <c r="C8" s="170" t="n">
        <f aca="false">VLOOKUP(A8,CurveCreator!$A$8:$EF$247,CurveCreator!$CB$4)/100</f>
        <v>0.31</v>
      </c>
      <c r="D8" s="184" t="n">
        <f aca="false">VLOOKUP(A8,CurveCreator!$A$8:$EH$247,CurveCreator!$EH$4)</f>
        <v>0.108768317418782</v>
      </c>
      <c r="E8" s="170" t="n">
        <f aca="false">VLOOKUP(A8,CurveCreator!$A$8:$EH$247,CurveCreator!$CE$4)/100</f>
        <v>0.3125</v>
      </c>
      <c r="F8" s="185" t="n">
        <f aca="false">D8</f>
        <v>0.108768317418782</v>
      </c>
      <c r="G8" s="170" t="n">
        <f aca="false">VLOOKUP(A8,CurveCreator!$A$8:$EH$247,CurveCreator!$CC$4)/100</f>
        <v>0.29</v>
      </c>
      <c r="H8" s="184" t="n">
        <f aca="false">$D8</f>
        <v>0.108768317418782</v>
      </c>
      <c r="I8" s="170" t="n">
        <f aca="false">VLOOKUP(A8,SpotCurves!$A$6:$BR$177,SpotCurves!$I$1)/100</f>
        <v>0.295</v>
      </c>
      <c r="J8" s="184" t="n">
        <v>0.25</v>
      </c>
      <c r="K8" s="170" t="n">
        <f aca="false">VLOOKUP(A8,CurveCreator!$A$8:$EF$247,CurveCreator!$CO$4)/100</f>
        <v>0.195</v>
      </c>
      <c r="L8" s="184" t="n">
        <v>0.138906973578541</v>
      </c>
      <c r="M8" s="170" t="n">
        <f aca="false">VLOOKUP(A8,SpotCurves!$A$6:$BR$177,SpotCurves!$R$1)/100</f>
        <v>0.275738633779144</v>
      </c>
      <c r="N8" s="184" t="n">
        <f aca="false">J8</f>
        <v>0.25</v>
      </c>
      <c r="O8" s="170" t="n">
        <f aca="false">VLOOKUP(A8,CurveCreator!$A$8:$EF$247,CurveCreator!$CQ$4)/100</f>
        <v>0.21</v>
      </c>
      <c r="P8" s="184" t="n">
        <v>0.138906973578541</v>
      </c>
      <c r="Q8" s="184"/>
      <c r="R8" s="184"/>
      <c r="S8" s="170" t="n">
        <f aca="false">VLOOKUP(A8,CurveCreator!$A$8:$EF$247,CurveCreator!$CS$4)/100</f>
        <v>0.195</v>
      </c>
      <c r="T8" s="184" t="n">
        <v>0.138906973578541</v>
      </c>
      <c r="U8" s="170" t="n">
        <f aca="false">VLOOKUP(A8,SpotCurves!$A$6:$BR$177,SpotCurves!$Z$1)/100</f>
        <v>0.189358823956443</v>
      </c>
      <c r="V8" s="184" t="n">
        <f aca="false">0.25</f>
        <v>0.25</v>
      </c>
      <c r="W8" s="170" t="n">
        <f aca="false">VLOOKUP(A8,CurveCreator!$A$8:$EF$247,CurveCreator!$L$4)/100</f>
        <v>0.395</v>
      </c>
      <c r="X8" s="185" t="n">
        <v>0.16</v>
      </c>
      <c r="Y8" s="170" t="n">
        <f aca="false">VLOOKUP(A8,CurveCreator!$A$8:$EF$247,CurveCreator!$J$4)/100</f>
        <v>0.427</v>
      </c>
      <c r="Z8" s="184" t="n">
        <v>0.14763182509992</v>
      </c>
      <c r="AA8" s="170" t="n">
        <f aca="false">VLOOKUP(A8,CurveCreator!$A$8:$EF$247,CurveCreator!$M$4)/100</f>
        <v>0.405</v>
      </c>
      <c r="AB8" s="184" t="n">
        <f aca="false">$D8</f>
        <v>0.108768317418782</v>
      </c>
      <c r="AC8" s="170" t="n">
        <f aca="false">VLOOKUP(A8,CurveCreator!$A$8:$EF$247,CurveCreator!$K$4)/100</f>
        <v>0.46</v>
      </c>
      <c r="AD8" s="184" t="n">
        <v>0.192895475299761</v>
      </c>
      <c r="AE8" s="170" t="n">
        <f aca="false">VLOOKUP(A8,CurveCreator!$A$8:$EF$247,CurveCreator!$AJ$4)/100</f>
        <v>0.43</v>
      </c>
      <c r="AF8" s="184" t="n">
        <f aca="false">$D8</f>
        <v>0.108768317418782</v>
      </c>
      <c r="AG8" s="170" t="n">
        <f aca="false">VLOOKUP(A8,CurveCreator!$A$8:$EF$247,CurveCreator!$AI$4)/100</f>
        <v>0.457</v>
      </c>
      <c r="AH8" s="184" t="n">
        <f aca="false">$D8</f>
        <v>0.108768317418782</v>
      </c>
      <c r="AI8" s="170" t="n">
        <f aca="false">VLOOKUP(A8,CurveCreator!$A$8:$EF$247,CurveCreator!$AA$4)/100</f>
        <v>0.34</v>
      </c>
      <c r="AJ8" s="184" t="n">
        <v>0.0489069735785406</v>
      </c>
      <c r="AK8" s="186" t="n">
        <f aca="false">VLOOKUP(A8,SpotCurves!$A$6:$BR$177,SpotCurves!$AI$1)/100</f>
        <v>0.331397382032668</v>
      </c>
      <c r="AL8" s="184" t="n">
        <v>0.25</v>
      </c>
      <c r="AM8" s="170" t="n">
        <f aca="false">VLOOKUP(A8,CurveCreator!$A$8:$EF$247,CurveCreator!$AB$4)/100</f>
        <v>0.35</v>
      </c>
      <c r="AN8" s="184" t="n">
        <v>0.15</v>
      </c>
      <c r="AO8" s="170" t="n">
        <f aca="false">VLOOKUP(A8,CurveCreator!$A$8:$EF$247,CurveCreator!$S$4)/100</f>
        <v>0.392</v>
      </c>
      <c r="AP8" s="184" t="n">
        <v>0.15</v>
      </c>
      <c r="AQ8" s="170" t="n">
        <f aca="false">VLOOKUP(A8,CurveCreator!$A$8:$EF$247,CurveCreator!$AD$4)/100</f>
        <v>0.375</v>
      </c>
      <c r="AR8" s="184" t="n">
        <v>0.0489069735785406</v>
      </c>
      <c r="AS8" s="170" t="n">
        <f aca="false">VLOOKUP(A8,CurveCreator!$A$8:$EF$247,CurveCreator!$AC$4)/100</f>
        <v>0.412</v>
      </c>
      <c r="AT8" s="184" t="n">
        <v>0.0489069735785406</v>
      </c>
      <c r="AU8" s="170" t="n">
        <f aca="false">VLOOKUP(A8,CurveCreator!$A$8:$EF$247,CurveCreator!$AW$4)/100</f>
        <v>0.36</v>
      </c>
      <c r="AV8" s="187" t="n">
        <f aca="false">AH8+0.03</f>
        <v>0.138768317418782</v>
      </c>
      <c r="AW8" s="170" t="n">
        <f aca="false">VLOOKUP(A8,SpotCurves!$A$6:$BR$177,SpotCurves!$BR$1)/100</f>
        <v>0.315935</v>
      </c>
      <c r="AX8" s="184" t="n">
        <v>0.25</v>
      </c>
      <c r="AY8" s="170"/>
      <c r="AZ8" s="170"/>
      <c r="BA8" s="170" t="n">
        <f aca="false">VLOOKUP(A8,CurveCreator!$A$8:$EF$247,CurveCreator!$AQ$4)/100</f>
        <v>0.3</v>
      </c>
      <c r="BB8" s="187" t="n">
        <f aca="false">AF8</f>
        <v>0.108768317418782</v>
      </c>
      <c r="BC8" s="188"/>
      <c r="BD8" s="188"/>
      <c r="BE8" s="170" t="n">
        <f aca="false">VLOOKUP(A8,CurveCreator!$A$8:$EF$247,CurveCreator!$BR$4)/100</f>
        <v>0.48</v>
      </c>
      <c r="BF8" s="184" t="n">
        <f aca="false">$D8</f>
        <v>0.108768317418782</v>
      </c>
      <c r="BG8" s="188"/>
      <c r="BH8" s="188"/>
      <c r="BI8" s="170" t="n">
        <f aca="false">VLOOKUP(A8,CurveCreator!$A$8:$EF$247,CurveCreator!$BS$4)/100</f>
        <v>0.455</v>
      </c>
      <c r="BJ8" s="184" t="n">
        <f aca="false">$D8</f>
        <v>0.108768317418782</v>
      </c>
      <c r="BK8" s="170" t="n">
        <f aca="false">VLOOKUP(A8,CurveCreator!$A$8:$EF$247,CurveCreator!$CY$4)/100</f>
        <v>0.431</v>
      </c>
      <c r="BL8" s="184" t="n">
        <v>0.146447737649881</v>
      </c>
      <c r="BM8" s="170"/>
      <c r="BN8" s="184"/>
      <c r="BO8" s="170" t="n">
        <f aca="false">VLOOKUP(A8,CurveCreator!$A$8:$EF$247,CurveCreator!$BI$4)/100</f>
        <v>0.745</v>
      </c>
      <c r="BP8" s="184" t="n">
        <v>0.190527300399682</v>
      </c>
      <c r="BQ8" s="184"/>
    </row>
    <row r="9" customFormat="false" ht="11.25" hidden="false" customHeight="false" outlineLevel="0" collapsed="false">
      <c r="A9" s="189" t="n">
        <f aca="false">EOMONTH(A8,0)+1</f>
        <v>37073</v>
      </c>
      <c r="B9" s="184"/>
      <c r="C9" s="170" t="n">
        <f aca="false">VLOOKUP(A9,CurveCreator!$A$8:$EF$247,CurveCreator!$CB$4)/100</f>
        <v>0.31</v>
      </c>
      <c r="D9" s="184" t="n">
        <f aca="false">VLOOKUP(A9,CurveCreator!$A$8:$EH$247,CurveCreator!$EH$4)</f>
        <v>0.1086298377907</v>
      </c>
      <c r="E9" s="170" t="n">
        <f aca="false">VLOOKUP(A9,CurveCreator!$A$8:$EH$247,CurveCreator!$CE$4)/100</f>
        <v>0.3125</v>
      </c>
      <c r="F9" s="185" t="n">
        <f aca="false">D9</f>
        <v>0.1086298377907</v>
      </c>
      <c r="G9" s="170" t="n">
        <f aca="false">VLOOKUP(A9,CurveCreator!$A$8:$EH$247,CurveCreator!$CC$4)/100</f>
        <v>0.29</v>
      </c>
      <c r="H9" s="184" t="n">
        <f aca="false">$D9</f>
        <v>0.1086298377907</v>
      </c>
      <c r="I9" s="170" t="n">
        <f aca="false">VLOOKUP(A9,SpotCurves!$A$6:$BR$177,SpotCurves!$I$1)/100</f>
        <v>0.29</v>
      </c>
      <c r="J9" s="184" t="n">
        <v>0.25</v>
      </c>
      <c r="K9" s="170" t="n">
        <f aca="false">VLOOKUP(A9,CurveCreator!$A$8:$EF$247,CurveCreator!$CO$4)/100</f>
        <v>0.195</v>
      </c>
      <c r="L9" s="184" t="n">
        <v>0.138906973578541</v>
      </c>
      <c r="M9" s="170" t="n">
        <f aca="false">VLOOKUP(A9,SpotCurves!$A$6:$BR$177,SpotCurves!$R$1)/100</f>
        <v>0.266715491189223</v>
      </c>
      <c r="N9" s="184" t="n">
        <f aca="false">J9</f>
        <v>0.25</v>
      </c>
      <c r="O9" s="170" t="n">
        <f aca="false">VLOOKUP(A9,CurveCreator!$A$8:$EF$247,CurveCreator!$CQ$4)/100</f>
        <v>0.21</v>
      </c>
      <c r="P9" s="184" t="n">
        <v>0.138906973578541</v>
      </c>
      <c r="Q9" s="184"/>
      <c r="R9" s="184"/>
      <c r="S9" s="170" t="n">
        <f aca="false">VLOOKUP(A9,CurveCreator!$A$8:$EF$247,CurveCreator!$CS$4)/100</f>
        <v>0.1925</v>
      </c>
      <c r="T9" s="184" t="n">
        <v>0.138906973578541</v>
      </c>
      <c r="U9" s="170" t="n">
        <f aca="false">VLOOKUP(A9,SpotCurves!$A$6:$BR$177,SpotCurves!$Z$1)/100</f>
        <v>0.186390823956443</v>
      </c>
      <c r="V9" s="184" t="n">
        <f aca="false">0.25</f>
        <v>0.25</v>
      </c>
      <c r="W9" s="170" t="n">
        <f aca="false">VLOOKUP(A9,CurveCreator!$A$8:$EF$247,CurveCreator!$L$4)/100</f>
        <v>0.385</v>
      </c>
      <c r="X9" s="185" t="n">
        <v>0.16</v>
      </c>
      <c r="Y9" s="170" t="n">
        <f aca="false">VLOOKUP(A9,CurveCreator!$A$8:$EF$247,CurveCreator!$J$4)/100</f>
        <v>0.427</v>
      </c>
      <c r="Z9" s="184" t="n">
        <v>0.146555065597696</v>
      </c>
      <c r="AA9" s="170" t="n">
        <f aca="false">VLOOKUP(A9,CurveCreator!$A$8:$EF$247,CurveCreator!$M$4)/100</f>
        <v>0.395</v>
      </c>
      <c r="AB9" s="184" t="n">
        <f aca="false">$D9</f>
        <v>0.1086298377907</v>
      </c>
      <c r="AC9" s="170" t="n">
        <f aca="false">VLOOKUP(A9,CurveCreator!$A$8:$EF$247,CurveCreator!$K$4)/100</f>
        <v>0.45</v>
      </c>
      <c r="AD9" s="184" t="n">
        <v>0.189665196793089</v>
      </c>
      <c r="AE9" s="170" t="n">
        <f aca="false">VLOOKUP(A9,CurveCreator!$A$8:$EF$247,CurveCreator!$AJ$4)/100</f>
        <v>0.42</v>
      </c>
      <c r="AF9" s="184" t="n">
        <f aca="false">$D9</f>
        <v>0.1086298377907</v>
      </c>
      <c r="AG9" s="170" t="n">
        <f aca="false">VLOOKUP(A9,CurveCreator!$A$8:$EF$247,CurveCreator!$AI$4)/100</f>
        <v>0.457</v>
      </c>
      <c r="AH9" s="184" t="n">
        <f aca="false">$D9</f>
        <v>0.1086298377907</v>
      </c>
      <c r="AI9" s="170" t="n">
        <f aca="false">VLOOKUP(A9,CurveCreator!$A$8:$EF$247,CurveCreator!$AA$4)/100</f>
        <v>0.33</v>
      </c>
      <c r="AJ9" s="184" t="n">
        <v>0.0489069735785406</v>
      </c>
      <c r="AK9" s="186" t="n">
        <f aca="false">VLOOKUP(A9,SpotCurves!$A$6:$BR$177,SpotCurves!$AI$1)/100</f>
        <v>0.327929882032668</v>
      </c>
      <c r="AL9" s="184" t="n">
        <v>0.25</v>
      </c>
      <c r="AM9" s="170" t="n">
        <f aca="false">VLOOKUP(A9,CurveCreator!$A$8:$EF$247,CurveCreator!$AB$4)/100</f>
        <v>0.34</v>
      </c>
      <c r="AN9" s="184" t="n">
        <v>0.15</v>
      </c>
      <c r="AO9" s="170" t="n">
        <f aca="false">VLOOKUP(A9,CurveCreator!$A$8:$EF$247,CurveCreator!$S$4)/100</f>
        <v>0.392</v>
      </c>
      <c r="AP9" s="184" t="n">
        <v>0.15</v>
      </c>
      <c r="AQ9" s="170" t="n">
        <f aca="false">VLOOKUP(A9,CurveCreator!$A$8:$EF$247,CurveCreator!$AD$4)/100</f>
        <v>0.365</v>
      </c>
      <c r="AR9" s="184" t="n">
        <v>0.0489069735785406</v>
      </c>
      <c r="AS9" s="170" t="n">
        <f aca="false">VLOOKUP(A9,CurveCreator!$A$8:$EF$247,CurveCreator!$AC$4)/100</f>
        <v>0.412</v>
      </c>
      <c r="AT9" s="184" t="n">
        <v>0.0489069735785406</v>
      </c>
      <c r="AU9" s="170" t="n">
        <f aca="false">VLOOKUP(A9,CurveCreator!$A$8:$EF$247,CurveCreator!$AW$4)/100</f>
        <v>0.36</v>
      </c>
      <c r="AV9" s="187" t="n">
        <f aca="false">AH9+0.03</f>
        <v>0.1386298377907</v>
      </c>
      <c r="AW9" s="170" t="n">
        <f aca="false">VLOOKUP(A9,SpotCurves!$A$6:$BR$177,SpotCurves!$BR$1)/100</f>
        <v>0.31097</v>
      </c>
      <c r="AX9" s="184" t="n">
        <v>0.25</v>
      </c>
      <c r="AY9" s="170"/>
      <c r="AZ9" s="170"/>
      <c r="BA9" s="170" t="n">
        <f aca="false">VLOOKUP(A9,CurveCreator!$A$8:$EF$247,CurveCreator!$AQ$4)/100</f>
        <v>0.29</v>
      </c>
      <c r="BB9" s="187" t="n">
        <f aca="false">AF9</f>
        <v>0.1086298377907</v>
      </c>
      <c r="BC9" s="188"/>
      <c r="BD9" s="188"/>
      <c r="BE9" s="170" t="n">
        <f aca="false">VLOOKUP(A9,CurveCreator!$A$8:$EF$247,CurveCreator!$BR$4)/100</f>
        <v>0.48</v>
      </c>
      <c r="BF9" s="184" t="n">
        <f aca="false">$D9</f>
        <v>0.1086298377907</v>
      </c>
      <c r="BG9" s="188"/>
      <c r="BH9" s="188"/>
      <c r="BI9" s="170" t="n">
        <f aca="false">VLOOKUP(A9,CurveCreator!$A$8:$EF$247,CurveCreator!$BS$4)/100</f>
        <v>0.455</v>
      </c>
      <c r="BJ9" s="184" t="n">
        <f aca="false">$D9</f>
        <v>0.1086298377907</v>
      </c>
      <c r="BK9" s="170" t="n">
        <f aca="false">VLOOKUP(A9,CurveCreator!$A$8:$EF$247,CurveCreator!$CY$4)/100</f>
        <v>0.431</v>
      </c>
      <c r="BL9" s="184" t="n">
        <v>0.144832598396544</v>
      </c>
      <c r="BM9" s="170"/>
      <c r="BN9" s="184"/>
      <c r="BO9" s="170" t="n">
        <f aca="false">VLOOKUP(A9,CurveCreator!$A$8:$EF$247,CurveCreator!$BI$4)/100</f>
        <v>0.745</v>
      </c>
      <c r="BP9" s="184" t="n">
        <v>0.186220262390785</v>
      </c>
      <c r="BQ9" s="184"/>
    </row>
    <row r="10" customFormat="false" ht="11.25" hidden="false" customHeight="false" outlineLevel="0" collapsed="false">
      <c r="A10" s="189" t="n">
        <f aca="false">EOMONTH(A9,0)+1</f>
        <v>37104</v>
      </c>
      <c r="B10" s="184"/>
      <c r="C10" s="170" t="n">
        <f aca="false">VLOOKUP(A10,CurveCreator!$A$8:$EF$247,CurveCreator!$CB$4)/100</f>
        <v>0.31</v>
      </c>
      <c r="D10" s="184" t="n">
        <f aca="false">VLOOKUP(A10,CurveCreator!$A$8:$EH$247,CurveCreator!$EH$4)</f>
        <v>0.108491534469541</v>
      </c>
      <c r="E10" s="170" t="n">
        <f aca="false">VLOOKUP(A10,CurveCreator!$A$8:$EH$247,CurveCreator!$CE$4)/100</f>
        <v>0.3125</v>
      </c>
      <c r="F10" s="185" t="n">
        <f aca="false">D10</f>
        <v>0.108491534469541</v>
      </c>
      <c r="G10" s="170" t="n">
        <f aca="false">VLOOKUP(A10,CurveCreator!$A$8:$EH$247,CurveCreator!$CC$4)/100</f>
        <v>0.29</v>
      </c>
      <c r="H10" s="184" t="n">
        <f aca="false">$D10</f>
        <v>0.108491534469541</v>
      </c>
      <c r="I10" s="170" t="n">
        <f aca="false">VLOOKUP(A10,SpotCurves!$A$6:$BR$177,SpotCurves!$I$1)/100</f>
        <v>0.27</v>
      </c>
      <c r="J10" s="184" t="n">
        <v>0.25</v>
      </c>
      <c r="K10" s="170" t="n">
        <f aca="false">VLOOKUP(A10,CurveCreator!$A$8:$EF$247,CurveCreator!$CO$4)/100</f>
        <v>0.195</v>
      </c>
      <c r="L10" s="184" t="n">
        <v>0.138906973578541</v>
      </c>
      <c r="M10" s="170" t="n">
        <f aca="false">VLOOKUP(A10,SpotCurves!$A$6:$BR$177,SpotCurves!$R$1)/100</f>
        <v>0.267826840188185</v>
      </c>
      <c r="N10" s="184" t="n">
        <f aca="false">J10</f>
        <v>0.25</v>
      </c>
      <c r="O10" s="170" t="n">
        <f aca="false">VLOOKUP(A10,CurveCreator!$A$8:$EF$247,CurveCreator!$CQ$4)/100</f>
        <v>0.21</v>
      </c>
      <c r="P10" s="184" t="n">
        <v>0.138906973578541</v>
      </c>
      <c r="Q10" s="184"/>
      <c r="R10" s="184"/>
      <c r="S10" s="170" t="n">
        <f aca="false">VLOOKUP(A10,CurveCreator!$A$8:$EF$247,CurveCreator!$CS$4)/100</f>
        <v>0.19</v>
      </c>
      <c r="T10" s="184" t="n">
        <v>0.138906973578541</v>
      </c>
      <c r="U10" s="170" t="n">
        <f aca="false">VLOOKUP(A10,SpotCurves!$A$6:$BR$177,SpotCurves!$Z$1)/100</f>
        <v>0.174518823956443</v>
      </c>
      <c r="V10" s="184" t="n">
        <f aca="false">0.25</f>
        <v>0.25</v>
      </c>
      <c r="W10" s="170" t="n">
        <f aca="false">VLOOKUP(A10,CurveCreator!$A$8:$EF$247,CurveCreator!$L$4)/100</f>
        <v>0.38</v>
      </c>
      <c r="X10" s="185" t="n">
        <v>0.16</v>
      </c>
      <c r="Y10" s="170" t="n">
        <f aca="false">VLOOKUP(A10,CurveCreator!$A$8:$EF$247,CurveCreator!$J$4)/100</f>
        <v>0.442</v>
      </c>
      <c r="Z10" s="184" t="n">
        <v>0.145544062817709</v>
      </c>
      <c r="AA10" s="170" t="n">
        <f aca="false">VLOOKUP(A10,CurveCreator!$A$8:$EF$247,CurveCreator!$M$4)/100</f>
        <v>0.39</v>
      </c>
      <c r="AB10" s="184" t="n">
        <f aca="false">$D10</f>
        <v>0.108491534469541</v>
      </c>
      <c r="AC10" s="170" t="n">
        <f aca="false">VLOOKUP(A10,CurveCreator!$A$8:$EF$247,CurveCreator!$K$4)/100</f>
        <v>0.45</v>
      </c>
      <c r="AD10" s="184" t="n">
        <v>0.186632188453128</v>
      </c>
      <c r="AE10" s="170" t="n">
        <f aca="false">VLOOKUP(A10,CurveCreator!$A$8:$EF$247,CurveCreator!$AJ$4)/100</f>
        <v>0.415</v>
      </c>
      <c r="AF10" s="184" t="n">
        <f aca="false">$D10</f>
        <v>0.108491534469541</v>
      </c>
      <c r="AG10" s="170" t="n">
        <f aca="false">VLOOKUP(A10,CurveCreator!$A$8:$EF$247,CurveCreator!$AI$4)/100</f>
        <v>0.472</v>
      </c>
      <c r="AH10" s="184" t="n">
        <f aca="false">$D10</f>
        <v>0.108491534469541</v>
      </c>
      <c r="AI10" s="170" t="n">
        <f aca="false">VLOOKUP(A10,CurveCreator!$A$8:$EF$247,CurveCreator!$AA$4)/100</f>
        <v>0.325</v>
      </c>
      <c r="AJ10" s="184" t="n">
        <v>0.0489069735785406</v>
      </c>
      <c r="AK10" s="186" t="n">
        <f aca="false">VLOOKUP(A10,SpotCurves!$A$6:$BR$177,SpotCurves!$AI$1)/100</f>
        <v>0.314059882032668</v>
      </c>
      <c r="AL10" s="184" t="n">
        <v>0.25</v>
      </c>
      <c r="AM10" s="170" t="n">
        <f aca="false">VLOOKUP(A10,CurveCreator!$A$8:$EF$247,CurveCreator!$AB$4)/100</f>
        <v>0.335</v>
      </c>
      <c r="AN10" s="184" t="n">
        <v>0.15</v>
      </c>
      <c r="AO10" s="170" t="n">
        <f aca="false">VLOOKUP(A10,CurveCreator!$A$8:$EF$247,CurveCreator!$S$4)/100</f>
        <v>0.407</v>
      </c>
      <c r="AP10" s="184" t="n">
        <v>0.15</v>
      </c>
      <c r="AQ10" s="170" t="n">
        <f aca="false">VLOOKUP(A10,CurveCreator!$A$8:$EF$247,CurveCreator!$AD$4)/100</f>
        <v>0.36</v>
      </c>
      <c r="AR10" s="184" t="n">
        <v>0.0489069735785406</v>
      </c>
      <c r="AS10" s="170" t="n">
        <f aca="false">VLOOKUP(A10,CurveCreator!$A$8:$EF$247,CurveCreator!$AC$4)/100</f>
        <v>0.427</v>
      </c>
      <c r="AT10" s="184" t="n">
        <v>0.0489069735785406</v>
      </c>
      <c r="AU10" s="170" t="n">
        <f aca="false">VLOOKUP(A10,CurveCreator!$A$8:$EF$247,CurveCreator!$AW$4)/100</f>
        <v>0.36</v>
      </c>
      <c r="AV10" s="187" t="n">
        <f aca="false">AH10+0.03</f>
        <v>0.138491534469541</v>
      </c>
      <c r="AW10" s="170" t="n">
        <f aca="false">VLOOKUP(A10,SpotCurves!$A$6:$BR$177,SpotCurves!$BR$1)/100</f>
        <v>0.30111</v>
      </c>
      <c r="AX10" s="184" t="n">
        <v>0.25</v>
      </c>
      <c r="AY10" s="170"/>
      <c r="AZ10" s="170"/>
      <c r="BA10" s="170" t="n">
        <f aca="false">VLOOKUP(A10,CurveCreator!$A$8:$EF$247,CurveCreator!$AQ$4)/100</f>
        <v>0.29</v>
      </c>
      <c r="BB10" s="187" t="n">
        <f aca="false">AF10</f>
        <v>0.108491534469541</v>
      </c>
      <c r="BC10" s="188"/>
      <c r="BD10" s="188"/>
      <c r="BE10" s="170" t="n">
        <f aca="false">VLOOKUP(A10,CurveCreator!$A$8:$EF$247,CurveCreator!$BR$4)/100</f>
        <v>0.48</v>
      </c>
      <c r="BF10" s="184" t="n">
        <f aca="false">$D10</f>
        <v>0.108491534469541</v>
      </c>
      <c r="BG10" s="188"/>
      <c r="BH10" s="188"/>
      <c r="BI10" s="170" t="n">
        <f aca="false">VLOOKUP(A10,CurveCreator!$A$8:$EF$247,CurveCreator!$BS$4)/100</f>
        <v>0.455</v>
      </c>
      <c r="BJ10" s="184" t="n">
        <f aca="false">$D10</f>
        <v>0.108491534469541</v>
      </c>
      <c r="BK10" s="170" t="n">
        <f aca="false">VLOOKUP(A10,CurveCreator!$A$8:$EF$247,CurveCreator!$CY$4)/100</f>
        <v>0.431</v>
      </c>
      <c r="BL10" s="184" t="n">
        <v>0.143316094226564</v>
      </c>
      <c r="BM10" s="170"/>
      <c r="BN10" s="184"/>
      <c r="BO10" s="170" t="n">
        <f aca="false">VLOOKUP(A10,CurveCreator!$A$8:$EF$247,CurveCreator!$BI$4)/100</f>
        <v>0.745</v>
      </c>
      <c r="BP10" s="184" t="n">
        <v>0.182176251270837</v>
      </c>
      <c r="BQ10" s="184"/>
    </row>
    <row r="11" customFormat="false" ht="11.25" hidden="false" customHeight="false" outlineLevel="0" collapsed="false">
      <c r="A11" s="189" t="n">
        <f aca="false">EOMONTH(A10,0)+1</f>
        <v>37135</v>
      </c>
      <c r="B11" s="184"/>
      <c r="C11" s="170" t="n">
        <f aca="false">VLOOKUP(A11,CurveCreator!$A$8:$EF$247,CurveCreator!$CB$4)/100</f>
        <v>0.3075</v>
      </c>
      <c r="D11" s="184" t="n">
        <f aca="false">VLOOKUP(A11,CurveCreator!$A$8:$EH$247,CurveCreator!$EH$4)</f>
        <v>0.108366766693598</v>
      </c>
      <c r="E11" s="170" t="n">
        <f aca="false">VLOOKUP(A11,CurveCreator!$A$8:$EH$247,CurveCreator!$CE$4)/100</f>
        <v>0.31</v>
      </c>
      <c r="F11" s="185" t="n">
        <f aca="false">D11</f>
        <v>0.108366766693598</v>
      </c>
      <c r="G11" s="170" t="n">
        <f aca="false">VLOOKUP(A11,CurveCreator!$A$8:$EH$247,CurveCreator!$CC$4)/100</f>
        <v>0.29</v>
      </c>
      <c r="H11" s="184" t="n">
        <f aca="false">$D11</f>
        <v>0.108366766693598</v>
      </c>
      <c r="I11" s="170" t="n">
        <f aca="false">VLOOKUP(A11,SpotCurves!$A$6:$BR$177,SpotCurves!$I$1)/100</f>
        <v>0.288192630796703</v>
      </c>
      <c r="J11" s="184" t="n">
        <v>0.25</v>
      </c>
      <c r="K11" s="170" t="n">
        <f aca="false">VLOOKUP(A11,CurveCreator!$A$8:$EF$247,CurveCreator!$CO$4)/100</f>
        <v>0.195</v>
      </c>
      <c r="L11" s="184" t="n">
        <v>0.138906973578541</v>
      </c>
      <c r="M11" s="170" t="n">
        <f aca="false">VLOOKUP(A11,SpotCurves!$A$6:$BR$177,SpotCurves!$R$1)/100</f>
        <v>0.268341814321338</v>
      </c>
      <c r="N11" s="184" t="n">
        <f aca="false">J11</f>
        <v>0.25</v>
      </c>
      <c r="O11" s="170" t="n">
        <f aca="false">VLOOKUP(A11,CurveCreator!$A$8:$EF$247,CurveCreator!$CQ$4)/100</f>
        <v>0.21</v>
      </c>
      <c r="P11" s="184" t="n">
        <v>0.138906973578541</v>
      </c>
      <c r="Q11" s="184"/>
      <c r="R11" s="184"/>
      <c r="S11" s="170" t="n">
        <f aca="false">VLOOKUP(A11,CurveCreator!$A$8:$EF$247,CurveCreator!$CS$4)/100</f>
        <v>0.185</v>
      </c>
      <c r="T11" s="184" t="n">
        <v>0.138906973578541</v>
      </c>
      <c r="U11" s="170" t="n">
        <f aca="false">VLOOKUP(A11,SpotCurves!$A$6:$BR$177,SpotCurves!$Z$1)/100</f>
        <v>0.185317969597366</v>
      </c>
      <c r="V11" s="184" t="n">
        <f aca="false">0.25</f>
        <v>0.25</v>
      </c>
      <c r="W11" s="170" t="n">
        <f aca="false">VLOOKUP(A11,CurveCreator!$A$8:$EF$247,CurveCreator!$L$4)/100</f>
        <v>0.38</v>
      </c>
      <c r="X11" s="185" t="n">
        <v>0.16</v>
      </c>
      <c r="Y11" s="170" t="n">
        <f aca="false">VLOOKUP(A11,CurveCreator!$A$8:$EF$247,CurveCreator!$J$4)/100</f>
        <v>0.4395</v>
      </c>
      <c r="Z11" s="184" t="n">
        <v>0.144594801056814</v>
      </c>
      <c r="AA11" s="170" t="n">
        <f aca="false">VLOOKUP(A11,CurveCreator!$A$8:$EF$247,CurveCreator!$M$4)/100</f>
        <v>0.39</v>
      </c>
      <c r="AB11" s="184" t="n">
        <f aca="false">$D11</f>
        <v>0.108366766693598</v>
      </c>
      <c r="AC11" s="170" t="n">
        <f aca="false">VLOOKUP(A11,CurveCreator!$A$8:$EF$247,CurveCreator!$K$4)/100</f>
        <v>0.46</v>
      </c>
      <c r="AD11" s="184" t="n">
        <v>0.183784403170443</v>
      </c>
      <c r="AE11" s="170" t="n">
        <f aca="false">VLOOKUP(A11,CurveCreator!$A$8:$EF$247,CurveCreator!$AJ$4)/100</f>
        <v>0.415</v>
      </c>
      <c r="AF11" s="184" t="n">
        <f aca="false">$D11</f>
        <v>0.108366766693598</v>
      </c>
      <c r="AG11" s="170" t="n">
        <f aca="false">VLOOKUP(A11,CurveCreator!$A$8:$EF$247,CurveCreator!$AI$4)/100</f>
        <v>0.4695</v>
      </c>
      <c r="AH11" s="184" t="n">
        <f aca="false">$D11</f>
        <v>0.108366766693598</v>
      </c>
      <c r="AI11" s="170" t="n">
        <f aca="false">VLOOKUP(A11,CurveCreator!$A$8:$EF$247,CurveCreator!$AA$4)/100</f>
        <v>0.325</v>
      </c>
      <c r="AJ11" s="184" t="n">
        <v>0.0489069735785406</v>
      </c>
      <c r="AK11" s="186" t="n">
        <f aca="false">VLOOKUP(A11,SpotCurves!$A$6:$BR$177,SpotCurves!$AI$1)/100</f>
        <v>0.336676471490182</v>
      </c>
      <c r="AL11" s="184" t="n">
        <v>0.25</v>
      </c>
      <c r="AM11" s="170" t="n">
        <f aca="false">VLOOKUP(A11,CurveCreator!$A$8:$EF$247,CurveCreator!$AB$4)/100</f>
        <v>0.335</v>
      </c>
      <c r="AN11" s="184" t="n">
        <v>0.15</v>
      </c>
      <c r="AO11" s="170" t="n">
        <f aca="false">VLOOKUP(A11,CurveCreator!$A$8:$EF$247,CurveCreator!$S$4)/100</f>
        <v>0.4045</v>
      </c>
      <c r="AP11" s="184" t="n">
        <v>0.15</v>
      </c>
      <c r="AQ11" s="170" t="n">
        <f aca="false">VLOOKUP(A11,CurveCreator!$A$8:$EF$247,CurveCreator!$AD$4)/100</f>
        <v>0.36</v>
      </c>
      <c r="AR11" s="184" t="n">
        <v>0.0489069735785406</v>
      </c>
      <c r="AS11" s="170" t="n">
        <f aca="false">VLOOKUP(A11,CurveCreator!$A$8:$EF$247,CurveCreator!$AC$4)/100</f>
        <v>0.4245</v>
      </c>
      <c r="AT11" s="184" t="n">
        <v>0.0489069735785406</v>
      </c>
      <c r="AU11" s="170" t="n">
        <f aca="false">VLOOKUP(A11,CurveCreator!$A$8:$EF$247,CurveCreator!$AW$4)/100</f>
        <v>0.36</v>
      </c>
      <c r="AV11" s="187" t="n">
        <f aca="false">AH11+0.03</f>
        <v>0.138366766693598</v>
      </c>
      <c r="AW11" s="170" t="n">
        <f aca="false">VLOOKUP(A11,SpotCurves!$A$6:$BR$177,SpotCurves!$BR$1)/100</f>
        <v>0.329175282381126</v>
      </c>
      <c r="AX11" s="184" t="n">
        <v>0.25</v>
      </c>
      <c r="AY11" s="170"/>
      <c r="AZ11" s="170"/>
      <c r="BA11" s="170" t="n">
        <f aca="false">VLOOKUP(A11,CurveCreator!$A$8:$EF$247,CurveCreator!$AQ$4)/100</f>
        <v>0.29</v>
      </c>
      <c r="BB11" s="187" t="n">
        <f aca="false">AF11</f>
        <v>0.108366766693598</v>
      </c>
      <c r="BC11" s="188"/>
      <c r="BD11" s="188"/>
      <c r="BE11" s="170" t="n">
        <f aca="false">VLOOKUP(A11,CurveCreator!$A$8:$EF$247,CurveCreator!$BR$4)/100</f>
        <v>0.48</v>
      </c>
      <c r="BF11" s="184" t="n">
        <f aca="false">$D11</f>
        <v>0.108366766693598</v>
      </c>
      <c r="BG11" s="188"/>
      <c r="BH11" s="188"/>
      <c r="BI11" s="170" t="n">
        <f aca="false">VLOOKUP(A11,CurveCreator!$A$8:$EF$247,CurveCreator!$BS$4)/100</f>
        <v>0.455</v>
      </c>
      <c r="BJ11" s="184" t="n">
        <f aca="false">$D11</f>
        <v>0.108366766693598</v>
      </c>
      <c r="BK11" s="170" t="n">
        <f aca="false">VLOOKUP(A11,CurveCreator!$A$8:$EF$247,CurveCreator!$CY$4)/100</f>
        <v>0.4285</v>
      </c>
      <c r="BL11" s="184" t="n">
        <v>0.141892201585222</v>
      </c>
      <c r="BM11" s="170"/>
      <c r="BN11" s="184"/>
      <c r="BO11" s="170" t="n">
        <f aca="false">VLOOKUP(A11,CurveCreator!$A$8:$EF$247,CurveCreator!$BI$4)/100</f>
        <v>0.7425</v>
      </c>
      <c r="BP11" s="184" t="n">
        <v>0.178379204227258</v>
      </c>
      <c r="BQ11" s="184"/>
    </row>
    <row r="12" customFormat="false" ht="11.25" hidden="false" customHeight="false" outlineLevel="0" collapsed="false">
      <c r="A12" s="189" t="n">
        <f aca="false">EOMONTH(A11,0)+1</f>
        <v>37165</v>
      </c>
      <c r="B12" s="184"/>
      <c r="C12" s="170" t="n">
        <f aca="false">VLOOKUP(A12,CurveCreator!$A$8:$EF$247,CurveCreator!$CB$4)/100</f>
        <v>0.3075</v>
      </c>
      <c r="D12" s="184" t="n">
        <f aca="false">VLOOKUP(A12,CurveCreator!$A$8:$EH$247,CurveCreator!$EH$4)</f>
        <v>0.108228798304417</v>
      </c>
      <c r="E12" s="170" t="n">
        <f aca="false">VLOOKUP(A12,CurveCreator!$A$8:$EH$247,CurveCreator!$CE$4)/100</f>
        <v>0.31</v>
      </c>
      <c r="F12" s="185" t="n">
        <f aca="false">D12</f>
        <v>0.108228798304417</v>
      </c>
      <c r="G12" s="170" t="n">
        <f aca="false">VLOOKUP(A12,CurveCreator!$A$8:$EH$247,CurveCreator!$CC$4)/100</f>
        <v>0.29</v>
      </c>
      <c r="H12" s="184" t="n">
        <f aca="false">$D12</f>
        <v>0.108228798304417</v>
      </c>
      <c r="I12" s="170" t="n">
        <f aca="false">VLOOKUP(A12,SpotCurves!$A$6:$BR$177,SpotCurves!$I$1)/100</f>
        <v>0.288814821857065</v>
      </c>
      <c r="J12" s="184" t="n">
        <v>0.25</v>
      </c>
      <c r="K12" s="170" t="n">
        <f aca="false">VLOOKUP(A12,CurveCreator!$A$8:$EF$247,CurveCreator!$CO$4)/100</f>
        <v>0.210070921985816</v>
      </c>
      <c r="L12" s="184" t="n">
        <v>0.138906973578541</v>
      </c>
      <c r="M12" s="170" t="n">
        <f aca="false">VLOOKUP(A12,SpotCurves!$A$6:$BR$177,SpotCurves!$R$1)/100</f>
        <v>0.25907963809043</v>
      </c>
      <c r="N12" s="184" t="n">
        <f aca="false">J12</f>
        <v>0.25</v>
      </c>
      <c r="O12" s="170" t="n">
        <f aca="false">VLOOKUP(A12,CurveCreator!$A$8:$EF$247,CurveCreator!$CQ$4)/100</f>
        <v>0.225070921985816</v>
      </c>
      <c r="P12" s="184" t="n">
        <v>0.138906973578541</v>
      </c>
      <c r="Q12" s="184"/>
      <c r="R12" s="184"/>
      <c r="S12" s="170" t="n">
        <f aca="false">VLOOKUP(A12,CurveCreator!$A$8:$EF$247,CurveCreator!$CS$4)/100</f>
        <v>0.1825</v>
      </c>
      <c r="T12" s="184" t="n">
        <v>0.138906973578541</v>
      </c>
      <c r="U12" s="170" t="n">
        <f aca="false">VLOOKUP(A12,SpotCurves!$A$6:$BR$177,SpotCurves!$Z$1)/100</f>
        <v>0.185687302210797</v>
      </c>
      <c r="V12" s="184" t="n">
        <f aca="false">0.25</f>
        <v>0.25</v>
      </c>
      <c r="W12" s="170" t="n">
        <f aca="false">VLOOKUP(A12,CurveCreator!$A$8:$EF$247,CurveCreator!$L$4)/100</f>
        <v>0.355</v>
      </c>
      <c r="X12" s="185" t="n">
        <v>0.16</v>
      </c>
      <c r="Y12" s="170" t="n">
        <f aca="false">VLOOKUP(A12,CurveCreator!$A$8:$EF$247,CurveCreator!$J$4)/100</f>
        <v>0.4395</v>
      </c>
      <c r="Z12" s="184" t="n">
        <v>0.143703509847201</v>
      </c>
      <c r="AA12" s="170" t="n">
        <f aca="false">VLOOKUP(A12,CurveCreator!$A$8:$EF$247,CurveCreator!$M$4)/100</f>
        <v>0.365</v>
      </c>
      <c r="AB12" s="184" t="n">
        <f aca="false">$D12</f>
        <v>0.108228798304417</v>
      </c>
      <c r="AC12" s="170" t="n">
        <f aca="false">VLOOKUP(A12,CurveCreator!$A$8:$EF$247,CurveCreator!$K$4)/100</f>
        <v>0.4595</v>
      </c>
      <c r="AD12" s="184" t="n">
        <v>0.181110529541604</v>
      </c>
      <c r="AE12" s="170" t="n">
        <f aca="false">VLOOKUP(A12,CurveCreator!$A$8:$EF$247,CurveCreator!$AJ$4)/100</f>
        <v>0.39</v>
      </c>
      <c r="AF12" s="184" t="n">
        <f aca="false">$D12</f>
        <v>0.108228798304417</v>
      </c>
      <c r="AG12" s="170" t="n">
        <f aca="false">VLOOKUP(A12,CurveCreator!$A$8:$EF$247,CurveCreator!$AI$4)/100</f>
        <v>0.4695</v>
      </c>
      <c r="AH12" s="184" t="n">
        <f aca="false">$D12</f>
        <v>0.108228798304417</v>
      </c>
      <c r="AI12" s="170" t="n">
        <f aca="false">VLOOKUP(A12,CurveCreator!$A$8:$EF$247,CurveCreator!$AA$4)/100</f>
        <v>0.3</v>
      </c>
      <c r="AJ12" s="184" t="n">
        <v>0.0489069735785406</v>
      </c>
      <c r="AK12" s="186" t="n">
        <f aca="false">VLOOKUP(A12,SpotCurves!$A$6:$BR$177,SpotCurves!$AI$1)/100</f>
        <v>0.337107960990543</v>
      </c>
      <c r="AL12" s="184" t="n">
        <v>0.25</v>
      </c>
      <c r="AM12" s="170" t="n">
        <f aca="false">VLOOKUP(A12,CurveCreator!$A$8:$EF$247,CurveCreator!$AB$4)/100</f>
        <v>0.31</v>
      </c>
      <c r="AN12" s="184" t="n">
        <v>0.15</v>
      </c>
      <c r="AO12" s="170" t="n">
        <f aca="false">VLOOKUP(A12,CurveCreator!$A$8:$EF$247,CurveCreator!$S$4)/100</f>
        <v>0.4045</v>
      </c>
      <c r="AP12" s="184" t="n">
        <v>0.15</v>
      </c>
      <c r="AQ12" s="170" t="n">
        <f aca="false">VLOOKUP(A12,CurveCreator!$A$8:$EF$247,CurveCreator!$AD$4)/100</f>
        <v>0.335</v>
      </c>
      <c r="AR12" s="184" t="n">
        <v>0.0489069735785406</v>
      </c>
      <c r="AS12" s="170" t="n">
        <f aca="false">VLOOKUP(A12,CurveCreator!$A$8:$EF$247,CurveCreator!$AC$4)/100</f>
        <v>0.4245</v>
      </c>
      <c r="AT12" s="184" t="n">
        <v>0.0489069735785406</v>
      </c>
      <c r="AU12" s="170" t="n">
        <f aca="false">VLOOKUP(A12,CurveCreator!$A$8:$EF$247,CurveCreator!$AW$4)/100</f>
        <v>0.36</v>
      </c>
      <c r="AV12" s="187" t="n">
        <f aca="false">AH12+0.03</f>
        <v>0.138228798304417</v>
      </c>
      <c r="AW12" s="170" t="n">
        <f aca="false">VLOOKUP(A12,SpotCurves!$A$6:$BR$177,SpotCurves!$BR$1)/100</f>
        <v>0.329793118104066</v>
      </c>
      <c r="AX12" s="184" t="n">
        <v>0.25</v>
      </c>
      <c r="AY12" s="170"/>
      <c r="AZ12" s="170"/>
      <c r="BA12" s="170" t="n">
        <f aca="false">VLOOKUP(A12,CurveCreator!$A$8:$EF$247,CurveCreator!$AQ$4)/100</f>
        <v>0.29</v>
      </c>
      <c r="BB12" s="187" t="n">
        <f aca="false">AF12</f>
        <v>0.108228798304417</v>
      </c>
      <c r="BC12" s="188"/>
      <c r="BD12" s="188"/>
      <c r="BE12" s="170" t="n">
        <f aca="false">VLOOKUP(A12,CurveCreator!$A$8:$EF$247,CurveCreator!$BR$4)/100</f>
        <v>0.48</v>
      </c>
      <c r="BF12" s="184" t="n">
        <f aca="false">$D12</f>
        <v>0.108228798304417</v>
      </c>
      <c r="BG12" s="188"/>
      <c r="BH12" s="188"/>
      <c r="BI12" s="170" t="n">
        <f aca="false">VLOOKUP(A12,CurveCreator!$A$8:$EF$247,CurveCreator!$BS$4)/100</f>
        <v>0.455</v>
      </c>
      <c r="BJ12" s="184" t="n">
        <f aca="false">$D12</f>
        <v>0.108228798304417</v>
      </c>
      <c r="BK12" s="170" t="n">
        <f aca="false">VLOOKUP(A12,CurveCreator!$A$8:$EF$247,CurveCreator!$CY$4)/100</f>
        <v>0.4285</v>
      </c>
      <c r="BL12" s="184" t="n">
        <v>0.140555264770802</v>
      </c>
      <c r="BM12" s="170"/>
      <c r="BN12" s="184"/>
      <c r="BO12" s="170" t="n">
        <f aca="false">VLOOKUP(A12,CurveCreator!$A$8:$EF$247,CurveCreator!$BI$4)/100</f>
        <v>0.7425</v>
      </c>
      <c r="BP12" s="184" t="n">
        <v>0.174814039388805</v>
      </c>
      <c r="BQ12" s="184"/>
    </row>
    <row r="13" customFormat="false" ht="11.25" hidden="false" customHeight="false" outlineLevel="0" collapsed="false">
      <c r="A13" s="189" t="n">
        <f aca="false">EOMONTH(A12,0)+1</f>
        <v>37196</v>
      </c>
      <c r="B13" s="184"/>
      <c r="C13" s="170" t="n">
        <f aca="false">VLOOKUP(A13,CurveCreator!$A$8:$EF$247,CurveCreator!$CB$4)/100</f>
        <v>0.3</v>
      </c>
      <c r="D13" s="184" t="n">
        <f aca="false">VLOOKUP(A13,CurveCreator!$A$8:$EH$247,CurveCreator!$EH$4)</f>
        <v>0.108095447758666</v>
      </c>
      <c r="E13" s="170" t="n">
        <f aca="false">VLOOKUP(A13,CurveCreator!$A$8:$EH$247,CurveCreator!$CE$4)/100</f>
        <v>0.3025</v>
      </c>
      <c r="F13" s="185" t="n">
        <f aca="false">D13</f>
        <v>0.108095447758666</v>
      </c>
      <c r="G13" s="170" t="n">
        <f aca="false">VLOOKUP(A13,CurveCreator!$A$8:$EH$247,CurveCreator!$CC$4)/100</f>
        <v>0.29</v>
      </c>
      <c r="H13" s="184" t="n">
        <f aca="false">$D13</f>
        <v>0.108095447758666</v>
      </c>
      <c r="I13" s="170" t="n">
        <f aca="false">VLOOKUP(A13,SpotCurves!$A$6:$BR$177,SpotCurves!$I$1)/100</f>
        <v>0.289677099442687</v>
      </c>
      <c r="J13" s="184" t="n">
        <v>0.25</v>
      </c>
      <c r="K13" s="170" t="n">
        <f aca="false">VLOOKUP(A13,CurveCreator!$A$8:$EF$247,CurveCreator!$CO$4)/100</f>
        <v>0.210898345153664</v>
      </c>
      <c r="L13" s="184" t="n">
        <v>0.138906973578541</v>
      </c>
      <c r="M13" s="170" t="n">
        <f aca="false">VLOOKUP(A13,SpotCurves!$A$6:$BR$177,SpotCurves!$R$1)/100</f>
        <v>0.250102167886754</v>
      </c>
      <c r="N13" s="184" t="n">
        <f aca="false">J13</f>
        <v>0.25</v>
      </c>
      <c r="O13" s="170" t="n">
        <f aca="false">VLOOKUP(A13,CurveCreator!$A$8:$EF$247,CurveCreator!$CQ$4)/100</f>
        <v>0.225898345153664</v>
      </c>
      <c r="P13" s="184" t="n">
        <v>0.138906973578541</v>
      </c>
      <c r="Q13" s="184"/>
      <c r="R13" s="184"/>
      <c r="S13" s="170" t="n">
        <f aca="false">VLOOKUP(A13,CurveCreator!$A$8:$EF$247,CurveCreator!$CS$4)/100</f>
        <v>0.1775</v>
      </c>
      <c r="T13" s="184" t="n">
        <v>0.138906973578541</v>
      </c>
      <c r="U13" s="170" t="n">
        <f aca="false">VLOOKUP(A13,SpotCurves!$A$6:$BR$177,SpotCurves!$Z$1)/100</f>
        <v>0.186199150185622</v>
      </c>
      <c r="V13" s="184" t="n">
        <f aca="false">0.25</f>
        <v>0.25</v>
      </c>
      <c r="W13" s="170" t="n">
        <f aca="false">VLOOKUP(A13,CurveCreator!$A$8:$EF$247,CurveCreator!$L$4)/100</f>
        <v>0.345</v>
      </c>
      <c r="X13" s="185" t="n">
        <v>0.16</v>
      </c>
      <c r="Y13" s="170" t="n">
        <f aca="false">VLOOKUP(A13,CurveCreator!$A$8:$EF$247,CurveCreator!$J$4)/100</f>
        <v>0.432</v>
      </c>
      <c r="Z13" s="184" t="n">
        <v>0.142866648980094</v>
      </c>
      <c r="AA13" s="170" t="n">
        <f aca="false">VLOOKUP(A13,CurveCreator!$A$8:$EF$247,CurveCreator!$M$4)/100</f>
        <v>0.355</v>
      </c>
      <c r="AB13" s="184" t="n">
        <f aca="false">$D13</f>
        <v>0.108095447758666</v>
      </c>
      <c r="AC13" s="170" t="n">
        <f aca="false">VLOOKUP(A13,CurveCreator!$A$8:$EF$247,CurveCreator!$K$4)/100</f>
        <v>0.46</v>
      </c>
      <c r="AD13" s="184" t="n">
        <v>0.178599946940283</v>
      </c>
      <c r="AE13" s="170" t="n">
        <f aca="false">VLOOKUP(A13,CurveCreator!$A$8:$EF$247,CurveCreator!$AJ$4)/100</f>
        <v>0.38</v>
      </c>
      <c r="AF13" s="184" t="n">
        <f aca="false">$D13</f>
        <v>0.108095447758666</v>
      </c>
      <c r="AG13" s="170" t="n">
        <f aca="false">VLOOKUP(A13,CurveCreator!$A$8:$EF$247,CurveCreator!$AI$4)/100</f>
        <v>0.462</v>
      </c>
      <c r="AH13" s="184" t="n">
        <f aca="false">$D13</f>
        <v>0.108095447758666</v>
      </c>
      <c r="AI13" s="170" t="n">
        <f aca="false">VLOOKUP(A13,CurveCreator!$A$8:$EF$247,CurveCreator!$AA$4)/100</f>
        <v>0.29</v>
      </c>
      <c r="AJ13" s="184" t="n">
        <v>0.0489069735785406</v>
      </c>
      <c r="AK13" s="186" t="n">
        <f aca="false">VLOOKUP(A13,SpotCurves!$A$6:$BR$177,SpotCurves!$AI$1)/100</f>
        <v>0.342705950496171</v>
      </c>
      <c r="AL13" s="184" t="n">
        <v>0.25</v>
      </c>
      <c r="AM13" s="170" t="n">
        <f aca="false">VLOOKUP(A13,CurveCreator!$A$8:$EF$247,CurveCreator!$AB$4)/100</f>
        <v>0.3</v>
      </c>
      <c r="AN13" s="184" t="n">
        <v>0.15</v>
      </c>
      <c r="AO13" s="170" t="n">
        <f aca="false">VLOOKUP(A13,CurveCreator!$A$8:$EF$247,CurveCreator!$S$4)/100</f>
        <v>0.397</v>
      </c>
      <c r="AP13" s="184" t="n">
        <v>0.15</v>
      </c>
      <c r="AQ13" s="170" t="n">
        <f aca="false">VLOOKUP(A13,CurveCreator!$A$8:$EF$247,CurveCreator!$AD$4)/100</f>
        <v>0.325</v>
      </c>
      <c r="AR13" s="184" t="n">
        <v>0.0489069735785406</v>
      </c>
      <c r="AS13" s="170" t="n">
        <f aca="false">VLOOKUP(A13,CurveCreator!$A$8:$EF$247,CurveCreator!$AC$4)/100</f>
        <v>0.417</v>
      </c>
      <c r="AT13" s="184" t="n">
        <v>0.0489069735785406</v>
      </c>
      <c r="AU13" s="170" t="n">
        <f aca="false">VLOOKUP(A13,CurveCreator!$A$8:$EF$247,CurveCreator!$AW$4)/100</f>
        <v>0.36</v>
      </c>
      <c r="AV13" s="187" t="n">
        <f aca="false">AH13+0.03</f>
        <v>0.138095447758666</v>
      </c>
      <c r="AW13" s="170" t="n">
        <f aca="false">VLOOKUP(A13,SpotCurves!$A$6:$BR$177,SpotCurves!$BR$1)/100</f>
        <v>0.340649359746588</v>
      </c>
      <c r="AX13" s="184" t="n">
        <v>0.25</v>
      </c>
      <c r="AY13" s="170"/>
      <c r="AZ13" s="170"/>
      <c r="BA13" s="170" t="n">
        <f aca="false">VLOOKUP(A13,CurveCreator!$A$8:$EF$247,CurveCreator!$AQ$4)/100</f>
        <v>0.29</v>
      </c>
      <c r="BB13" s="187" t="n">
        <f aca="false">AF13</f>
        <v>0.108095447758666</v>
      </c>
      <c r="BC13" s="188"/>
      <c r="BD13" s="188"/>
      <c r="BE13" s="170" t="n">
        <f aca="false">VLOOKUP(A13,CurveCreator!$A$8:$EF$247,CurveCreator!$BR$4)/100</f>
        <v>0.48</v>
      </c>
      <c r="BF13" s="184" t="n">
        <f aca="false">$D13</f>
        <v>0.108095447758666</v>
      </c>
      <c r="BG13" s="188"/>
      <c r="BH13" s="188"/>
      <c r="BI13" s="170" t="n">
        <f aca="false">VLOOKUP(A13,CurveCreator!$A$8:$EF$247,CurveCreator!$BS$4)/100</f>
        <v>0.455</v>
      </c>
      <c r="BJ13" s="184" t="n">
        <f aca="false">$D13</f>
        <v>0.108095447758666</v>
      </c>
      <c r="BK13" s="170" t="n">
        <f aca="false">VLOOKUP(A13,CurveCreator!$A$8:$EF$247,CurveCreator!$CY$4)/100</f>
        <v>0.421</v>
      </c>
      <c r="BL13" s="184" t="n">
        <v>0.139299973470141</v>
      </c>
      <c r="BM13" s="170"/>
      <c r="BN13" s="184"/>
      <c r="BO13" s="170" t="n">
        <f aca="false">VLOOKUP(A13,CurveCreator!$A$8:$EF$247,CurveCreator!$BI$4)/100</f>
        <v>0.735</v>
      </c>
      <c r="BP13" s="184" t="n">
        <v>0.171466595920377</v>
      </c>
      <c r="BQ13" s="184"/>
    </row>
    <row r="14" customFormat="false" ht="11.25" hidden="false" customHeight="false" outlineLevel="0" collapsed="false">
      <c r="A14" s="189" t="n">
        <f aca="false">EOMONTH(A13,0)+1</f>
        <v>37226</v>
      </c>
      <c r="B14" s="184"/>
      <c r="C14" s="170" t="n">
        <f aca="false">VLOOKUP(A14,CurveCreator!$A$8:$EF$247,CurveCreator!$CB$4)/100</f>
        <v>0.3</v>
      </c>
      <c r="D14" s="184" t="n">
        <f aca="false">VLOOKUP(A14,CurveCreator!$A$8:$EH$247,CurveCreator!$EH$4)</f>
        <v>0.107957824802292</v>
      </c>
      <c r="E14" s="170" t="n">
        <f aca="false">VLOOKUP(A14,CurveCreator!$A$8:$EH$247,CurveCreator!$CE$4)/100</f>
        <v>0.3025</v>
      </c>
      <c r="F14" s="185" t="n">
        <f aca="false">D14</f>
        <v>0.107957824802292</v>
      </c>
      <c r="G14" s="170" t="n">
        <f aca="false">VLOOKUP(A14,CurveCreator!$A$8:$EH$247,CurveCreator!$CC$4)/100</f>
        <v>0.29</v>
      </c>
      <c r="H14" s="184" t="n">
        <f aca="false">$D14</f>
        <v>0.107957824802292</v>
      </c>
      <c r="I14" s="170" t="n">
        <f aca="false">VLOOKUP(A14,SpotCurves!$A$6:$BR$177,SpotCurves!$I$1)/100</f>
        <v>0.291409938307927</v>
      </c>
      <c r="J14" s="184" t="n">
        <v>0.25</v>
      </c>
      <c r="K14" s="170" t="n">
        <f aca="false">VLOOKUP(A14,CurveCreator!$A$8:$EF$247,CurveCreator!$CO$4)/100</f>
        <v>0.211725768321513</v>
      </c>
      <c r="L14" s="184" t="n">
        <v>0.138906973578541</v>
      </c>
      <c r="M14" s="170" t="n">
        <f aca="false">VLOOKUP(A14,SpotCurves!$A$6:$BR$177,SpotCurves!$R$1)/100</f>
        <v>0.25215705067796</v>
      </c>
      <c r="N14" s="184" t="n">
        <f aca="false">J14</f>
        <v>0.25</v>
      </c>
      <c r="O14" s="170" t="n">
        <f aca="false">VLOOKUP(A14,CurveCreator!$A$8:$EF$247,CurveCreator!$CQ$4)/100</f>
        <v>0.226725768321513</v>
      </c>
      <c r="P14" s="184" t="n">
        <v>0.138906973578541</v>
      </c>
      <c r="Q14" s="184"/>
      <c r="R14" s="184"/>
      <c r="S14" s="170" t="n">
        <f aca="false">VLOOKUP(A14,CurveCreator!$A$8:$EF$247,CurveCreator!$CS$4)/100</f>
        <v>0.164807848135249</v>
      </c>
      <c r="T14" s="184" t="n">
        <v>0.138906973578541</v>
      </c>
      <c r="U14" s="170" t="n">
        <f aca="false">VLOOKUP(A14,SpotCurves!$A$6:$BR$177,SpotCurves!$Z$1)/100</f>
        <v>0.187227763336028</v>
      </c>
      <c r="V14" s="184" t="n">
        <f aca="false">0.25</f>
        <v>0.25</v>
      </c>
      <c r="W14" s="170" t="n">
        <f aca="false">VLOOKUP(A14,CurveCreator!$A$8:$EF$247,CurveCreator!$L$4)/100</f>
        <v>0.345</v>
      </c>
      <c r="X14" s="185" t="n">
        <v>0.16</v>
      </c>
      <c r="Y14" s="170" t="n">
        <f aca="false">VLOOKUP(A14,CurveCreator!$A$8:$EF$247,CurveCreator!$J$4)/100</f>
        <v>0.442</v>
      </c>
      <c r="Z14" s="184" t="n">
        <v>0.142080894444044</v>
      </c>
      <c r="AA14" s="170" t="n">
        <f aca="false">VLOOKUP(A14,CurveCreator!$A$8:$EF$247,CurveCreator!$M$4)/100</f>
        <v>0.355</v>
      </c>
      <c r="AB14" s="184" t="n">
        <f aca="false">$D14</f>
        <v>0.107957824802292</v>
      </c>
      <c r="AC14" s="170" t="n">
        <f aca="false">VLOOKUP(A14,CurveCreator!$A$8:$EF$247,CurveCreator!$K$4)/100</f>
        <v>0.462</v>
      </c>
      <c r="AD14" s="184" t="n">
        <v>0.176242683332133</v>
      </c>
      <c r="AE14" s="170" t="n">
        <f aca="false">VLOOKUP(A14,CurveCreator!$A$8:$EF$247,CurveCreator!$AJ$4)/100</f>
        <v>0.38</v>
      </c>
      <c r="AF14" s="184" t="n">
        <f aca="false">$D14</f>
        <v>0.107957824802292</v>
      </c>
      <c r="AG14" s="170" t="n">
        <f aca="false">VLOOKUP(A14,CurveCreator!$A$8:$EF$247,CurveCreator!$AI$4)/100</f>
        <v>0.472</v>
      </c>
      <c r="AH14" s="184" t="n">
        <f aca="false">$D14</f>
        <v>0.107957824802292</v>
      </c>
      <c r="AI14" s="170" t="n">
        <f aca="false">VLOOKUP(A14,CurveCreator!$A$8:$EF$247,CurveCreator!$AA$4)/100</f>
        <v>0.29</v>
      </c>
      <c r="AJ14" s="184" t="n">
        <v>0.0489069735785406</v>
      </c>
      <c r="AK14" s="186" t="n">
        <f aca="false">VLOOKUP(A14,SpotCurves!$A$6:$BR$177,SpotCurves!$AI$1)/100</f>
        <v>0.348907674249215</v>
      </c>
      <c r="AL14" s="184" t="n">
        <v>0.25</v>
      </c>
      <c r="AM14" s="170" t="n">
        <f aca="false">VLOOKUP(A14,CurveCreator!$A$8:$EF$247,CurveCreator!$AB$4)/100</f>
        <v>0.3</v>
      </c>
      <c r="AN14" s="184" t="n">
        <v>0.15</v>
      </c>
      <c r="AO14" s="170" t="n">
        <f aca="false">VLOOKUP(A14,CurveCreator!$A$8:$EF$247,CurveCreator!$S$4)/100</f>
        <v>0.407</v>
      </c>
      <c r="AP14" s="184" t="n">
        <v>0.15</v>
      </c>
      <c r="AQ14" s="170" t="n">
        <f aca="false">VLOOKUP(A14,CurveCreator!$A$8:$EF$247,CurveCreator!$AD$4)/100</f>
        <v>0.325</v>
      </c>
      <c r="AR14" s="184" t="n">
        <v>0.0489069735785406</v>
      </c>
      <c r="AS14" s="170" t="n">
        <f aca="false">VLOOKUP(A14,CurveCreator!$A$8:$EF$247,CurveCreator!$AC$4)/100</f>
        <v>0.427</v>
      </c>
      <c r="AT14" s="184" t="n">
        <v>0.0489069735785406</v>
      </c>
      <c r="AU14" s="170" t="n">
        <f aca="false">VLOOKUP(A14,CurveCreator!$A$8:$EF$247,CurveCreator!$AW$4)/100</f>
        <v>0.37</v>
      </c>
      <c r="AV14" s="187" t="n">
        <f aca="false">AH14+0.03</f>
        <v>0.137957824802292</v>
      </c>
      <c r="AW14" s="170" t="n">
        <f aca="false">VLOOKUP(A14,SpotCurves!$A$6:$BR$177,SpotCurves!$BR$1)/100</f>
        <v>0.352370068739771</v>
      </c>
      <c r="AX14" s="184" t="n">
        <v>0.25</v>
      </c>
      <c r="AY14" s="170"/>
      <c r="AZ14" s="170"/>
      <c r="BA14" s="170" t="n">
        <f aca="false">VLOOKUP(A14,CurveCreator!$A$8:$EF$247,CurveCreator!$AQ$4)/100</f>
        <v>0.29</v>
      </c>
      <c r="BB14" s="187" t="n">
        <f aca="false">AF14</f>
        <v>0.107957824802292</v>
      </c>
      <c r="BC14" s="188"/>
      <c r="BD14" s="188"/>
      <c r="BE14" s="170" t="n">
        <f aca="false">VLOOKUP(A14,CurveCreator!$A$8:$EF$247,CurveCreator!$BR$4)/100</f>
        <v>0.46</v>
      </c>
      <c r="BF14" s="184" t="n">
        <f aca="false">$D14</f>
        <v>0.107957824802292</v>
      </c>
      <c r="BG14" s="188"/>
      <c r="BH14" s="188"/>
      <c r="BI14" s="170" t="n">
        <f aca="false">VLOOKUP(A14,CurveCreator!$A$8:$EF$247,CurveCreator!$BS$4)/100</f>
        <v>0.435</v>
      </c>
      <c r="BJ14" s="184" t="n">
        <f aca="false">$D14</f>
        <v>0.107957824802292</v>
      </c>
      <c r="BK14" s="170" t="n">
        <f aca="false">VLOOKUP(A14,CurveCreator!$A$8:$EF$247,CurveCreator!$CY$4)/100</f>
        <v>0.421</v>
      </c>
      <c r="BL14" s="184" t="n">
        <v>0.138121341666067</v>
      </c>
      <c r="BM14" s="170"/>
      <c r="BN14" s="184"/>
      <c r="BO14" s="170" t="n">
        <f aca="false">VLOOKUP(A14,CurveCreator!$A$8:$EF$247,CurveCreator!$BI$4)/100</f>
        <v>0.735</v>
      </c>
      <c r="BP14" s="184" t="n">
        <v>0.168323577776178</v>
      </c>
      <c r="BQ14" s="184"/>
    </row>
    <row r="15" customFormat="false" ht="11.25" hidden="false" customHeight="false" outlineLevel="0" collapsed="false">
      <c r="A15" s="189" t="n">
        <f aca="false">EOMONTH(A14,0)+1</f>
        <v>37257</v>
      </c>
      <c r="B15" s="184"/>
      <c r="C15" s="170" t="n">
        <f aca="false">VLOOKUP(A15,CurveCreator!$A$8:$EF$247,CurveCreator!$CB$4)/100</f>
        <v>0.28720523415978</v>
      </c>
      <c r="D15" s="184" t="n">
        <f aca="false">VLOOKUP(A15,CurveCreator!$A$8:$EH$247,CurveCreator!$EH$4)</f>
        <v>0.107824808127609</v>
      </c>
      <c r="E15" s="170" t="n">
        <f aca="false">VLOOKUP(A15,CurveCreator!$A$8:$EH$247,CurveCreator!$CE$4)/100</f>
        <v>0.28970523415978</v>
      </c>
      <c r="F15" s="185" t="n">
        <f aca="false">D15</f>
        <v>0.107824808127609</v>
      </c>
      <c r="G15" s="170" t="n">
        <f aca="false">VLOOKUP(A15,CurveCreator!$A$8:$EH$247,CurveCreator!$CC$4)/100</f>
        <v>0.29</v>
      </c>
      <c r="H15" s="184" t="n">
        <f aca="false">$D15</f>
        <v>0.107824808127609</v>
      </c>
      <c r="I15" s="170" t="n">
        <f aca="false">VLOOKUP(A15,SpotCurves!$A$6:$BR$177,SpotCurves!$I$1)/100</f>
        <v>0.286855840385375</v>
      </c>
      <c r="J15" s="184" t="n">
        <v>0.25</v>
      </c>
      <c r="K15" s="170" t="n">
        <f aca="false">VLOOKUP(A15,CurveCreator!$A$8:$EF$247,CurveCreator!$CO$4)/100</f>
        <v>0.212553191489362</v>
      </c>
      <c r="L15" s="184" t="n">
        <v>0.138906973578541</v>
      </c>
      <c r="M15" s="170" t="n">
        <f aca="false">VLOOKUP(A15,SpotCurves!$A$6:$BR$177,SpotCurves!$R$1)/100</f>
        <v>0.246756584634499</v>
      </c>
      <c r="N15" s="184" t="n">
        <f aca="false">J15</f>
        <v>0.25</v>
      </c>
      <c r="O15" s="170" t="n">
        <f aca="false">VLOOKUP(A15,CurveCreator!$A$8:$EF$247,CurveCreator!$CQ$4)/100</f>
        <v>0.227553191489362</v>
      </c>
      <c r="P15" s="184" t="n">
        <v>0.138906973578541</v>
      </c>
      <c r="Q15" s="184"/>
      <c r="R15" s="184"/>
      <c r="S15" s="170" t="n">
        <f aca="false">VLOOKUP(A15,CurveCreator!$A$8:$EF$247,CurveCreator!$CS$4)/100</f>
        <v>0.169607230546379</v>
      </c>
      <c r="T15" s="184" t="n">
        <v>0.138906973578541</v>
      </c>
      <c r="U15" s="170" t="n">
        <f aca="false">VLOOKUP(A15,SpotCurves!$A$6:$BR$177,SpotCurves!$Z$1)/100</f>
        <v>0.184524450809201</v>
      </c>
      <c r="V15" s="184" t="n">
        <f aca="false">0.25</f>
        <v>0.25</v>
      </c>
      <c r="W15" s="170" t="n">
        <f aca="false">VLOOKUP(A15,CurveCreator!$A$8:$EF$247,CurveCreator!$L$4)/100</f>
        <v>0.385</v>
      </c>
      <c r="X15" s="185" t="n">
        <v>0.16</v>
      </c>
      <c r="Y15" s="170" t="n">
        <f aca="false">VLOOKUP(A15,CurveCreator!$A$8:$EF$247,CurveCreator!$J$4)/100</f>
        <v>0.42920523415978</v>
      </c>
      <c r="Z15" s="184" t="n">
        <v>0.141343125221955</v>
      </c>
      <c r="AA15" s="170" t="n">
        <f aca="false">VLOOKUP(A15,CurveCreator!$A$8:$EF$247,CurveCreator!$M$4)/100</f>
        <v>0.395</v>
      </c>
      <c r="AB15" s="184" t="n">
        <f aca="false">$D15</f>
        <v>0.107824808127609</v>
      </c>
      <c r="AC15" s="170" t="n">
        <f aca="false">VLOOKUP(A15,CurveCreator!$A$8:$EF$247,CurveCreator!$K$4)/100</f>
        <v>0.44920523415978</v>
      </c>
      <c r="AD15" s="184" t="n">
        <v>0.174029375665864</v>
      </c>
      <c r="AE15" s="170" t="n">
        <f aca="false">VLOOKUP(A15,CurveCreator!$A$8:$EF$247,CurveCreator!$AJ$4)/100</f>
        <v>0.42</v>
      </c>
      <c r="AF15" s="184" t="n">
        <f aca="false">$D15</f>
        <v>0.107824808127609</v>
      </c>
      <c r="AG15" s="170" t="n">
        <f aca="false">VLOOKUP(A15,CurveCreator!$A$8:$EF$247,CurveCreator!$AI$4)/100</f>
        <v>0.45920523415978</v>
      </c>
      <c r="AH15" s="184" t="n">
        <f aca="false">$D15</f>
        <v>0.107824808127609</v>
      </c>
      <c r="AI15" s="170" t="n">
        <f aca="false">VLOOKUP(A15,CurveCreator!$A$8:$EF$247,CurveCreator!$AA$4)/100</f>
        <v>0.33</v>
      </c>
      <c r="AJ15" s="184" t="n">
        <v>0.0489069735785406</v>
      </c>
      <c r="AK15" s="186" t="n">
        <f aca="false">VLOOKUP(A15,SpotCurves!$A$6:$BR$177,SpotCurves!$AI$1)/100</f>
        <v>0.345749407339925</v>
      </c>
      <c r="AL15" s="184" t="n">
        <v>0.25</v>
      </c>
      <c r="AM15" s="170" t="n">
        <f aca="false">VLOOKUP(A15,CurveCreator!$A$8:$EF$247,CurveCreator!$AB$4)/100</f>
        <v>0.34</v>
      </c>
      <c r="AN15" s="184" t="n">
        <v>0.15</v>
      </c>
      <c r="AO15" s="170" t="n">
        <f aca="false">VLOOKUP(A15,CurveCreator!$A$8:$EF$247,CurveCreator!$S$4)/100</f>
        <v>0.39420523415978</v>
      </c>
      <c r="AP15" s="184" t="n">
        <v>0.15</v>
      </c>
      <c r="AQ15" s="170" t="n">
        <f aca="false">VLOOKUP(A15,CurveCreator!$A$8:$EF$247,CurveCreator!$AD$4)/100</f>
        <v>0.365</v>
      </c>
      <c r="AR15" s="184" t="n">
        <v>0.0489069735785406</v>
      </c>
      <c r="AS15" s="170" t="n">
        <f aca="false">VLOOKUP(A15,CurveCreator!$A$8:$EF$247,CurveCreator!$AC$4)/100</f>
        <v>0.41420523415978</v>
      </c>
      <c r="AT15" s="184" t="n">
        <v>0.0489069735785406</v>
      </c>
      <c r="AU15" s="170" t="n">
        <f aca="false">VLOOKUP(A15,CurveCreator!$A$8:$EF$247,CurveCreator!$AW$4)/100</f>
        <v>0.38</v>
      </c>
      <c r="AV15" s="187" t="n">
        <f aca="false">AH15+0.03</f>
        <v>0.137824808127609</v>
      </c>
      <c r="AW15" s="170" t="n">
        <f aca="false">VLOOKUP(A15,SpotCurves!$A$6:$BR$177,SpotCurves!$BR$1)/100</f>
        <v>0.347847849502677</v>
      </c>
      <c r="AX15" s="184" t="n">
        <v>0.25</v>
      </c>
      <c r="AY15" s="170"/>
      <c r="AZ15" s="170"/>
      <c r="BA15" s="170" t="n">
        <f aca="false">VLOOKUP(A15,CurveCreator!$A$8:$EF$247,CurveCreator!$AQ$4)/100</f>
        <v>0.29</v>
      </c>
      <c r="BB15" s="187" t="n">
        <f aca="false">AF15</f>
        <v>0.107824808127609</v>
      </c>
      <c r="BC15" s="188"/>
      <c r="BD15" s="188"/>
      <c r="BE15" s="170" t="n">
        <f aca="false">VLOOKUP(A15,CurveCreator!$A$8:$EF$247,CurveCreator!$BR$4)/100</f>
        <v>0.46</v>
      </c>
      <c r="BF15" s="184" t="n">
        <f aca="false">$D15</f>
        <v>0.107824808127609</v>
      </c>
      <c r="BG15" s="188"/>
      <c r="BH15" s="188"/>
      <c r="BI15" s="170" t="n">
        <f aca="false">VLOOKUP(A15,CurveCreator!$A$8:$EF$247,CurveCreator!$BS$4)/100</f>
        <v>0.435</v>
      </c>
      <c r="BJ15" s="184" t="n">
        <f aca="false">$D15</f>
        <v>0.107824808127609</v>
      </c>
      <c r="BK15" s="170" t="n">
        <f aca="false">VLOOKUP(A15,CurveCreator!$A$8:$EF$247,CurveCreator!$CY$4)/100</f>
        <v>0.408205234159779</v>
      </c>
      <c r="BL15" s="184" t="n">
        <v>0.137014687832932</v>
      </c>
      <c r="BM15" s="170"/>
      <c r="BN15" s="184"/>
      <c r="BO15" s="170" t="n">
        <f aca="false">VLOOKUP(A15,CurveCreator!$A$8:$EF$247,CurveCreator!$BI$4)/100</f>
        <v>0.72220523415978</v>
      </c>
      <c r="BP15" s="184" t="n">
        <v>0.165372500887819</v>
      </c>
      <c r="BQ15" s="184"/>
    </row>
    <row r="16" customFormat="false" ht="11.25" hidden="false" customHeight="false" outlineLevel="0" collapsed="false">
      <c r="A16" s="189" t="n">
        <f aca="false">EOMONTH(A15,0)+1</f>
        <v>37288</v>
      </c>
      <c r="B16" s="184"/>
      <c r="C16" s="170" t="n">
        <f aca="false">VLOOKUP(A16,CurveCreator!$A$8:$EF$247,CurveCreator!$CB$4)/100</f>
        <v>0.2848079004329</v>
      </c>
      <c r="D16" s="184" t="n">
        <f aca="false">VLOOKUP(A16,CurveCreator!$A$8:$EH$247,CurveCreator!$EH$4)</f>
        <v>0.107687529739178</v>
      </c>
      <c r="E16" s="170" t="n">
        <f aca="false">VLOOKUP(A16,CurveCreator!$A$8:$EH$247,CurveCreator!$CE$4)/100</f>
        <v>0.2873079004329</v>
      </c>
      <c r="F16" s="185" t="n">
        <f aca="false">D16</f>
        <v>0.107687529739178</v>
      </c>
      <c r="G16" s="170" t="n">
        <f aca="false">VLOOKUP(A16,CurveCreator!$A$8:$EH$247,CurveCreator!$CC$4)/100</f>
        <v>0.29</v>
      </c>
      <c r="H16" s="184" t="n">
        <f aca="false">$D16</f>
        <v>0.107687529739178</v>
      </c>
      <c r="I16" s="170" t="n">
        <f aca="false">VLOOKUP(A16,SpotCurves!$A$6:$BR$177,SpotCurves!$I$1)/100</f>
        <v>0.283772869212608</v>
      </c>
      <c r="J16" s="184" t="n">
        <v>0.25</v>
      </c>
      <c r="K16" s="170" t="n">
        <f aca="false">VLOOKUP(A16,CurveCreator!$A$8:$EF$247,CurveCreator!$CO$4)/100</f>
        <v>0.208416075650118</v>
      </c>
      <c r="L16" s="184" t="n">
        <v>0.138906973578541</v>
      </c>
      <c r="M16" s="170" t="n">
        <f aca="false">VLOOKUP(A16,SpotCurves!$A$6:$BR$177,SpotCurves!$R$1)/100</f>
        <v>0.243100650701008</v>
      </c>
      <c r="N16" s="184" t="n">
        <f aca="false">J16</f>
        <v>0.25</v>
      </c>
      <c r="O16" s="170" t="n">
        <f aca="false">VLOOKUP(A16,CurveCreator!$A$8:$EF$247,CurveCreator!$CQ$4)/100</f>
        <v>0.223416075650118</v>
      </c>
      <c r="P16" s="184" t="n">
        <v>0.138906973578541</v>
      </c>
      <c r="Q16" s="184"/>
      <c r="R16" s="184"/>
      <c r="S16" s="170" t="n">
        <f aca="false">VLOOKUP(A16,CurveCreator!$A$8:$EF$247,CurveCreator!$CS$4)/100</f>
        <v>0.177898456877184</v>
      </c>
      <c r="T16" s="184" t="n">
        <v>0.138906973578541</v>
      </c>
      <c r="U16" s="170" t="n">
        <f aca="false">VLOOKUP(A16,SpotCurves!$A$6:$BR$177,SpotCurves!$Z$1)/100</f>
        <v>0.182694399121047</v>
      </c>
      <c r="V16" s="184" t="n">
        <f aca="false">0.25</f>
        <v>0.25</v>
      </c>
      <c r="W16" s="170" t="n">
        <f aca="false">VLOOKUP(A16,CurveCreator!$A$8:$EF$247,CurveCreator!$L$4)/100</f>
        <v>0.395</v>
      </c>
      <c r="X16" s="185" t="n">
        <v>0.16</v>
      </c>
      <c r="Y16" s="170" t="n">
        <f aca="false">VLOOKUP(A16,CurveCreator!$A$8:$EF$247,CurveCreator!$J$4)/100</f>
        <v>0.4268079004329</v>
      </c>
      <c r="Z16" s="184" t="n">
        <v>0.1406504108944</v>
      </c>
      <c r="AA16" s="170" t="n">
        <f aca="false">VLOOKUP(A16,CurveCreator!$A$8:$EF$247,CurveCreator!$M$4)/100</f>
        <v>0.405</v>
      </c>
      <c r="AB16" s="184" t="n">
        <f aca="false">$D16</f>
        <v>0.107687529739178</v>
      </c>
      <c r="AC16" s="170" t="n">
        <f aca="false">VLOOKUP(A16,CurveCreator!$A$8:$EF$247,CurveCreator!$K$4)/100</f>
        <v>0.446807900432901</v>
      </c>
      <c r="AD16" s="184" t="n">
        <v>0.171951232683199</v>
      </c>
      <c r="AE16" s="170" t="n">
        <f aca="false">VLOOKUP(A16,CurveCreator!$A$8:$EF$247,CurveCreator!$AJ$4)/100</f>
        <v>0.43</v>
      </c>
      <c r="AF16" s="184" t="n">
        <f aca="false">$D16</f>
        <v>0.107687529739178</v>
      </c>
      <c r="AG16" s="170" t="n">
        <f aca="false">VLOOKUP(A16,CurveCreator!$A$8:$EF$247,CurveCreator!$AI$4)/100</f>
        <v>0.4568079004329</v>
      </c>
      <c r="AH16" s="184" t="n">
        <f aca="false">$D16</f>
        <v>0.107687529739178</v>
      </c>
      <c r="AI16" s="170" t="n">
        <f aca="false">VLOOKUP(A16,CurveCreator!$A$8:$EF$247,CurveCreator!$AA$4)/100</f>
        <v>0.34</v>
      </c>
      <c r="AJ16" s="184" t="n">
        <v>0.0489069735785406</v>
      </c>
      <c r="AK16" s="186" t="n">
        <f aca="false">VLOOKUP(A16,SpotCurves!$A$6:$BR$177,SpotCurves!$AI$1)/100</f>
        <v>0.353611366831612</v>
      </c>
      <c r="AL16" s="184" t="n">
        <v>0.25</v>
      </c>
      <c r="AM16" s="170" t="n">
        <f aca="false">VLOOKUP(A16,CurveCreator!$A$8:$EF$247,CurveCreator!$AB$4)/100</f>
        <v>0.35</v>
      </c>
      <c r="AN16" s="184" t="n">
        <v>0.15</v>
      </c>
      <c r="AO16" s="170" t="n">
        <f aca="false">VLOOKUP(A16,CurveCreator!$A$8:$EF$247,CurveCreator!$S$4)/100</f>
        <v>0.391807900432901</v>
      </c>
      <c r="AP16" s="184" t="n">
        <v>0.15</v>
      </c>
      <c r="AQ16" s="170" t="n">
        <f aca="false">VLOOKUP(A16,CurveCreator!$A$8:$EF$247,CurveCreator!$AD$4)/100</f>
        <v>0.375</v>
      </c>
      <c r="AR16" s="184" t="n">
        <v>0.0489069735785406</v>
      </c>
      <c r="AS16" s="170" t="n">
        <f aca="false">VLOOKUP(A16,CurveCreator!$A$8:$EF$247,CurveCreator!$AC$4)/100</f>
        <v>0.4118079004329</v>
      </c>
      <c r="AT16" s="184" t="n">
        <v>0.0489069735785406</v>
      </c>
      <c r="AU16" s="170" t="n">
        <f aca="false">VLOOKUP(A16,CurveCreator!$A$8:$EF$247,CurveCreator!$AW$4)/100</f>
        <v>0.39</v>
      </c>
      <c r="AV16" s="187" t="n">
        <f aca="false">AH16+0.03</f>
        <v>0.137687529739178</v>
      </c>
      <c r="AW16" s="170" t="n">
        <f aca="false">VLOOKUP(A16,SpotCurves!$A$6:$BR$177,SpotCurves!$BR$1)/100</f>
        <v>0.35478645912812</v>
      </c>
      <c r="AX16" s="184" t="n">
        <v>0.25</v>
      </c>
      <c r="AY16" s="170"/>
      <c r="AZ16" s="170"/>
      <c r="BA16" s="170" t="n">
        <f aca="false">VLOOKUP(A16,CurveCreator!$A$8:$EF$247,CurveCreator!$AQ$4)/100</f>
        <v>0.33</v>
      </c>
      <c r="BB16" s="187" t="n">
        <f aca="false">AF16</f>
        <v>0.107687529739178</v>
      </c>
      <c r="BC16" s="188"/>
      <c r="BD16" s="188"/>
      <c r="BE16" s="170" t="n">
        <f aca="false">VLOOKUP(A16,CurveCreator!$A$8:$EF$247,CurveCreator!$BR$4)/100</f>
        <v>0.46</v>
      </c>
      <c r="BF16" s="184" t="n">
        <f aca="false">$D16</f>
        <v>0.107687529739178</v>
      </c>
      <c r="BG16" s="188"/>
      <c r="BH16" s="188"/>
      <c r="BI16" s="170" t="n">
        <f aca="false">VLOOKUP(A16,CurveCreator!$A$8:$EF$247,CurveCreator!$BS$4)/100</f>
        <v>0.435</v>
      </c>
      <c r="BJ16" s="184" t="n">
        <f aca="false">$D16</f>
        <v>0.107687529739178</v>
      </c>
      <c r="BK16" s="170" t="n">
        <f aca="false">VLOOKUP(A16,CurveCreator!$A$8:$EF$247,CurveCreator!$CY$4)/100</f>
        <v>0.4058079004329</v>
      </c>
      <c r="BL16" s="184" t="n">
        <v>0.135975616341599</v>
      </c>
      <c r="BM16" s="170"/>
      <c r="BN16" s="184"/>
      <c r="BO16" s="170" t="n">
        <f aca="false">VLOOKUP(A16,CurveCreator!$A$8:$EF$247,CurveCreator!$BI$4)/100</f>
        <v>0.6998079004329</v>
      </c>
      <c r="BP16" s="184" t="n">
        <v>0.162601643577599</v>
      </c>
      <c r="BQ16" s="184"/>
    </row>
    <row r="17" customFormat="false" ht="11.25" hidden="false" customHeight="false" outlineLevel="0" collapsed="false">
      <c r="A17" s="189" t="n">
        <f aca="false">EOMONTH(A16,0)+1</f>
        <v>37316</v>
      </c>
      <c r="B17" s="184"/>
      <c r="C17" s="170" t="n">
        <f aca="false">VLOOKUP(A17,CurveCreator!$A$8:$EF$247,CurveCreator!$CB$4)/100</f>
        <v>0.281595354069799</v>
      </c>
      <c r="D17" s="184" t="n">
        <f aca="false">VLOOKUP(A17,CurveCreator!$A$8:$EH$247,CurveCreator!$EH$4)</f>
        <v>0.107550426128299</v>
      </c>
      <c r="E17" s="170" t="n">
        <f aca="false">VLOOKUP(A17,CurveCreator!$A$8:$EH$247,CurveCreator!$CE$4)/100</f>
        <v>0.284095354069799</v>
      </c>
      <c r="F17" s="185" t="n">
        <f aca="false">D17</f>
        <v>0.107550426128299</v>
      </c>
      <c r="G17" s="170" t="n">
        <f aca="false">VLOOKUP(A17,CurveCreator!$A$8:$EH$247,CurveCreator!$CC$4)/100</f>
        <v>0.29</v>
      </c>
      <c r="H17" s="184" t="n">
        <f aca="false">$D17</f>
        <v>0.107550426128299</v>
      </c>
      <c r="I17" s="170" t="n">
        <f aca="false">VLOOKUP(A17,SpotCurves!$A$6:$BR$177,SpotCurves!$I$1)/100</f>
        <v>0.27964153458966</v>
      </c>
      <c r="J17" s="184" t="n">
        <v>0.25</v>
      </c>
      <c r="K17" s="170" t="n">
        <f aca="false">VLOOKUP(A17,CurveCreator!$A$8:$EF$247,CurveCreator!$CO$4)/100</f>
        <v>0.201941923363319</v>
      </c>
      <c r="L17" s="184" t="n">
        <v>0.138906973578541</v>
      </c>
      <c r="M17" s="170" t="n">
        <f aca="false">VLOOKUP(A17,SpotCurves!$A$6:$BR$177,SpotCurves!$R$1)/100</f>
        <v>0.238201517497278</v>
      </c>
      <c r="N17" s="184" t="n">
        <f aca="false">J17</f>
        <v>0.25</v>
      </c>
      <c r="O17" s="170" t="n">
        <f aca="false">VLOOKUP(A17,CurveCreator!$A$8:$EF$247,CurveCreator!$CQ$4)/100</f>
        <v>0.216941923363319</v>
      </c>
      <c r="P17" s="184" t="n">
        <v>0.138906973578541</v>
      </c>
      <c r="Q17" s="184"/>
      <c r="R17" s="184"/>
      <c r="S17" s="170" t="n">
        <f aca="false">VLOOKUP(A17,CurveCreator!$A$8:$EF$247,CurveCreator!$CS$4)/100</f>
        <v>0.175348918159684</v>
      </c>
      <c r="T17" s="184" t="n">
        <v>0.138906973578541</v>
      </c>
      <c r="U17" s="170" t="n">
        <f aca="false">VLOOKUP(A17,SpotCurves!$A$6:$BR$177,SpotCurves!$Z$1)/100</f>
        <v>0.180242038888865</v>
      </c>
      <c r="V17" s="184" t="n">
        <f aca="false">0.25</f>
        <v>0.25</v>
      </c>
      <c r="W17" s="170" t="n">
        <f aca="false">VLOOKUP(A17,CurveCreator!$A$8:$EF$247,CurveCreator!$L$4)/100</f>
        <v>0.394</v>
      </c>
      <c r="X17" s="185" t="n">
        <v>0.16</v>
      </c>
      <c r="Y17" s="170" t="n">
        <f aca="false">VLOOKUP(A17,CurveCreator!$A$8:$EF$247,CurveCreator!$J$4)/100</f>
        <v>0.423595354069799</v>
      </c>
      <c r="Z17" s="184" t="n">
        <v>0.14</v>
      </c>
      <c r="AA17" s="170" t="n">
        <f aca="false">VLOOKUP(A17,CurveCreator!$A$8:$EF$247,CurveCreator!$M$4)/100</f>
        <v>0.404</v>
      </c>
      <c r="AB17" s="184" t="n">
        <f aca="false">$D17</f>
        <v>0.107550426128299</v>
      </c>
      <c r="AC17" s="170" t="n">
        <f aca="false">VLOOKUP(A17,CurveCreator!$A$8:$EF$247,CurveCreator!$K$4)/100</f>
        <v>0.443595354069799</v>
      </c>
      <c r="AD17" s="184" t="n">
        <v>0.17</v>
      </c>
      <c r="AE17" s="170" t="n">
        <f aca="false">VLOOKUP(A17,CurveCreator!$A$8:$EF$247,CurveCreator!$AJ$4)/100</f>
        <v>0.429</v>
      </c>
      <c r="AF17" s="184" t="n">
        <f aca="false">$D17</f>
        <v>0.107550426128299</v>
      </c>
      <c r="AG17" s="170" t="n">
        <f aca="false">VLOOKUP(A17,CurveCreator!$A$8:$EF$247,CurveCreator!$AI$4)/100</f>
        <v>0.453595354069799</v>
      </c>
      <c r="AH17" s="184" t="n">
        <f aca="false">$D17</f>
        <v>0.107550426128299</v>
      </c>
      <c r="AI17" s="170" t="n">
        <f aca="false">VLOOKUP(A17,CurveCreator!$A$8:$EF$247,CurveCreator!$AA$4)/100</f>
        <v>0.339</v>
      </c>
      <c r="AJ17" s="184" t="n">
        <v>0.0489069735785406</v>
      </c>
      <c r="AK17" s="186" t="n">
        <f aca="false">VLOOKUP(A17,SpotCurves!$A$6:$BR$177,SpotCurves!$AI$1)/100</f>
        <v>0.352746286270597</v>
      </c>
      <c r="AL17" s="184" t="n">
        <v>0.25</v>
      </c>
      <c r="AM17" s="170" t="n">
        <f aca="false">VLOOKUP(A17,CurveCreator!$A$8:$EF$247,CurveCreator!$AB$4)/100</f>
        <v>0.349</v>
      </c>
      <c r="AN17" s="184" t="n">
        <v>0.15</v>
      </c>
      <c r="AO17" s="170" t="n">
        <f aca="false">VLOOKUP(A17,CurveCreator!$A$8:$EF$247,CurveCreator!$S$4)/100</f>
        <v>0.388595354069799</v>
      </c>
      <c r="AP17" s="184" t="n">
        <v>0.15</v>
      </c>
      <c r="AQ17" s="170" t="n">
        <f aca="false">VLOOKUP(A17,CurveCreator!$A$8:$EF$247,CurveCreator!$AD$4)/100</f>
        <v>0.374</v>
      </c>
      <c r="AR17" s="184" t="n">
        <v>0.0489069735785406</v>
      </c>
      <c r="AS17" s="170" t="n">
        <f aca="false">VLOOKUP(A17,CurveCreator!$A$8:$EF$247,CurveCreator!$AC$4)/100</f>
        <v>0.408595354069799</v>
      </c>
      <c r="AT17" s="184" t="n">
        <v>0.0489069735785406</v>
      </c>
      <c r="AU17" s="170" t="n">
        <f aca="false">VLOOKUP(A17,CurveCreator!$A$8:$EF$247,CurveCreator!$AW$4)/100</f>
        <v>0.39</v>
      </c>
      <c r="AV17" s="187" t="n">
        <f aca="false">AH17+0.03</f>
        <v>0.137550426128299</v>
      </c>
      <c r="AW17" s="170" t="n">
        <f aca="false">VLOOKUP(A17,SpotCurves!$A$6:$BR$177,SpotCurves!$BR$1)/100</f>
        <v>0.355684043847532</v>
      </c>
      <c r="AX17" s="184" t="n">
        <v>0.25</v>
      </c>
      <c r="AY17" s="170"/>
      <c r="AZ17" s="170"/>
      <c r="BA17" s="170" t="n">
        <f aca="false">VLOOKUP(A17,CurveCreator!$A$8:$EF$247,CurveCreator!$AQ$4)/100</f>
        <v>0.34</v>
      </c>
      <c r="BB17" s="187" t="n">
        <f aca="false">AF17</f>
        <v>0.107550426128299</v>
      </c>
      <c r="BC17" s="188"/>
      <c r="BD17" s="188"/>
      <c r="BE17" s="170" t="n">
        <f aca="false">VLOOKUP(A17,CurveCreator!$A$8:$EF$247,CurveCreator!$BR$4)/100</f>
        <v>0.46</v>
      </c>
      <c r="BF17" s="184" t="n">
        <f aca="false">$D17</f>
        <v>0.107550426128299</v>
      </c>
      <c r="BG17" s="188"/>
      <c r="BH17" s="188"/>
      <c r="BI17" s="170" t="n">
        <f aca="false">VLOOKUP(A17,CurveCreator!$A$8:$EF$247,CurveCreator!$BS$4)/100</f>
        <v>0.435</v>
      </c>
      <c r="BJ17" s="184" t="n">
        <f aca="false">$D17</f>
        <v>0.107550426128299</v>
      </c>
      <c r="BK17" s="170" t="n">
        <f aca="false">VLOOKUP(A17,CurveCreator!$A$8:$EF$247,CurveCreator!$CY$4)/100</f>
        <v>0.402595354069799</v>
      </c>
      <c r="BL17" s="184" t="n">
        <v>0.135</v>
      </c>
      <c r="BM17" s="170"/>
      <c r="BN17" s="184"/>
      <c r="BO17" s="170" t="n">
        <f aca="false">VLOOKUP(A17,CurveCreator!$A$8:$EF$247,CurveCreator!$BI$4)/100</f>
        <v>0.696595354069799</v>
      </c>
      <c r="BP17" s="184" t="n">
        <v>0.16</v>
      </c>
      <c r="BQ17" s="184"/>
    </row>
    <row r="18" customFormat="false" ht="11.25" hidden="false" customHeight="false" outlineLevel="0" collapsed="false">
      <c r="A18" s="189" t="n">
        <f aca="false">EOMONTH(A17,0)+1</f>
        <v>37347</v>
      </c>
      <c r="B18" s="184"/>
      <c r="C18" s="170" t="n">
        <f aca="false">VLOOKUP(A18,CurveCreator!$A$8:$EF$247,CurveCreator!$CB$4)/100</f>
        <v>0.269908041599254</v>
      </c>
      <c r="D18" s="184" t="n">
        <f aca="false">VLOOKUP(A18,CurveCreator!$A$8:$EH$247,CurveCreator!$EH$4)</f>
        <v>0.107417911416461</v>
      </c>
      <c r="E18" s="170" t="n">
        <f aca="false">VLOOKUP(A18,CurveCreator!$A$8:$EH$247,CurveCreator!$CE$4)/100</f>
        <v>0.272408041599254</v>
      </c>
      <c r="F18" s="185" t="n">
        <f aca="false">D18</f>
        <v>0.107417911416461</v>
      </c>
      <c r="G18" s="170" t="n">
        <f aca="false">VLOOKUP(A18,CurveCreator!$A$8:$EH$247,CurveCreator!$CC$4)/100</f>
        <v>0.29</v>
      </c>
      <c r="H18" s="184" t="n">
        <f aca="false">$D18</f>
        <v>0.107417911416461</v>
      </c>
      <c r="I18" s="170" t="n">
        <f aca="false">VLOOKUP(A18,SpotCurves!$A$6:$BR$177,SpotCurves!$I$1)/100</f>
        <v>0.264611650752539</v>
      </c>
      <c r="J18" s="184" t="n">
        <v>0.25</v>
      </c>
      <c r="K18" s="170" t="n">
        <f aca="false">VLOOKUP(A18,CurveCreator!$A$8:$EF$247,CurveCreator!$CO$4)/100</f>
        <v>0.189544090718737</v>
      </c>
      <c r="L18" s="184" t="n">
        <v>0.138906973578541</v>
      </c>
      <c r="M18" s="170" t="n">
        <f aca="false">VLOOKUP(A18,SpotCurves!$A$6:$BR$177,SpotCurves!$R$1)/100</f>
        <v>0.220378365979697</v>
      </c>
      <c r="N18" s="184" t="n">
        <f aca="false">J18</f>
        <v>0.25</v>
      </c>
      <c r="O18" s="170" t="n">
        <f aca="false">VLOOKUP(A18,CurveCreator!$A$8:$EF$247,CurveCreator!$CQ$4)/100</f>
        <v>0.204544090718737</v>
      </c>
      <c r="P18" s="184" t="n">
        <v>0.138906973578541</v>
      </c>
      <c r="Q18" s="184"/>
      <c r="R18" s="184"/>
      <c r="S18" s="170" t="n">
        <f aca="false">VLOOKUP(A18,CurveCreator!$A$8:$EF$247,CurveCreator!$CS$4)/100</f>
        <v>0.181998927907024</v>
      </c>
      <c r="T18" s="184" t="n">
        <v>0.138906973578541</v>
      </c>
      <c r="U18" s="170" t="n">
        <f aca="false">VLOOKUP(A18,SpotCurves!$A$6:$BR$177,SpotCurves!$Z$1)/100</f>
        <v>0.17132029984315</v>
      </c>
      <c r="V18" s="184" t="n">
        <f aca="false">0.25</f>
        <v>0.25</v>
      </c>
      <c r="W18" s="170" t="n">
        <f aca="false">VLOOKUP(A18,CurveCreator!$A$8:$EF$247,CurveCreator!$L$4)/100</f>
        <v>0.424908041599254</v>
      </c>
      <c r="X18" s="185" t="n">
        <v>0.16</v>
      </c>
      <c r="Y18" s="170" t="n">
        <f aca="false">VLOOKUP(A18,CurveCreator!$A$8:$EF$247,CurveCreator!$J$4)/100</f>
        <v>0.411908041599254</v>
      </c>
      <c r="Z18" s="184" t="n">
        <v>0.139389309106617</v>
      </c>
      <c r="AA18" s="170" t="n">
        <f aca="false">VLOOKUP(A18,CurveCreator!$A$8:$EF$247,CurveCreator!$M$4)/100</f>
        <v>0.434908041599254</v>
      </c>
      <c r="AB18" s="184" t="n">
        <f aca="false">$D18</f>
        <v>0.107417911416461</v>
      </c>
      <c r="AC18" s="170" t="n">
        <f aca="false">VLOOKUP(A18,CurveCreator!$A$8:$EF$247,CurveCreator!$K$4)/100</f>
        <v>0.431908041599254</v>
      </c>
      <c r="AD18" s="184" t="n">
        <v>0.168167927319851</v>
      </c>
      <c r="AE18" s="170" t="n">
        <f aca="false">VLOOKUP(A18,CurveCreator!$A$8:$EF$247,CurveCreator!$AJ$4)/100</f>
        <v>0.459908041599254</v>
      </c>
      <c r="AF18" s="184" t="n">
        <f aca="false">$D18</f>
        <v>0.107417911416461</v>
      </c>
      <c r="AG18" s="170" t="n">
        <f aca="false">VLOOKUP(A18,CurveCreator!$A$8:$EF$247,CurveCreator!$AI$4)/100</f>
        <v>0.441908041599254</v>
      </c>
      <c r="AH18" s="184" t="n">
        <f aca="false">$D18</f>
        <v>0.107417911416461</v>
      </c>
      <c r="AI18" s="170" t="n">
        <f aca="false">VLOOKUP(A18,CurveCreator!$A$8:$EF$247,CurveCreator!$AA$4)/100</f>
        <v>0.369908041599254</v>
      </c>
      <c r="AJ18" s="184" t="n">
        <v>0.0489069735785406</v>
      </c>
      <c r="AK18" s="186" t="n">
        <f aca="false">VLOOKUP(A18,SpotCurves!$A$6:$BR$177,SpotCurves!$AI$1)/100</f>
        <v>0.342323061829553</v>
      </c>
      <c r="AL18" s="184" t="n">
        <v>0.25</v>
      </c>
      <c r="AM18" s="170" t="n">
        <f aca="false">VLOOKUP(A18,CurveCreator!$A$8:$EF$247,CurveCreator!$AB$4)/100</f>
        <v>0.379908041599254</v>
      </c>
      <c r="AN18" s="184" t="n">
        <v>0.15</v>
      </c>
      <c r="AO18" s="170" t="n">
        <f aca="false">VLOOKUP(A18,CurveCreator!$A$8:$EF$247,CurveCreator!$S$4)/100</f>
        <v>0.376908041599254</v>
      </c>
      <c r="AP18" s="184" t="n">
        <v>0.15</v>
      </c>
      <c r="AQ18" s="170" t="n">
        <f aca="false">VLOOKUP(A18,CurveCreator!$A$8:$EF$247,CurveCreator!$AD$4)/100</f>
        <v>0.404908041599254</v>
      </c>
      <c r="AR18" s="184" t="n">
        <v>0.0489069735785406</v>
      </c>
      <c r="AS18" s="170" t="n">
        <f aca="false">VLOOKUP(A18,CurveCreator!$A$8:$EF$247,CurveCreator!$AC$4)/100</f>
        <v>0.396908041599254</v>
      </c>
      <c r="AT18" s="184" t="n">
        <v>0.0489069735785406</v>
      </c>
      <c r="AU18" s="170" t="n">
        <f aca="false">VLOOKUP(A18,CurveCreator!$A$8:$EF$247,CurveCreator!$AW$4)/100</f>
        <v>0.39</v>
      </c>
      <c r="AV18" s="187" t="n">
        <f aca="false">AH18+0.03</f>
        <v>0.137417911416461</v>
      </c>
      <c r="AW18" s="170" t="n">
        <f aca="false">VLOOKUP(A18,SpotCurves!$A$6:$BR$177,SpotCurves!$BR$1)/100</f>
        <v>0.340759369197271</v>
      </c>
      <c r="AX18" s="184" t="n">
        <v>0.25</v>
      </c>
      <c r="AY18" s="170"/>
      <c r="AZ18" s="170"/>
      <c r="BA18" s="170" t="n">
        <f aca="false">VLOOKUP(A18,CurveCreator!$A$8:$EF$247,CurveCreator!$AQ$4)/100</f>
        <v>0.35</v>
      </c>
      <c r="BB18" s="187" t="n">
        <f aca="false">AF18</f>
        <v>0.107417911416461</v>
      </c>
      <c r="BC18" s="188"/>
      <c r="BD18" s="188"/>
      <c r="BE18" s="170" t="n">
        <f aca="false">VLOOKUP(A18,CurveCreator!$A$8:$EF$247,CurveCreator!$BR$4)/100</f>
        <v>0.46</v>
      </c>
      <c r="BF18" s="184" t="n">
        <f aca="false">$D18</f>
        <v>0.107417911416461</v>
      </c>
      <c r="BG18" s="188"/>
      <c r="BH18" s="188"/>
      <c r="BI18" s="170" t="n">
        <f aca="false">VLOOKUP(A18,CurveCreator!$A$8:$EF$247,CurveCreator!$BS$4)/100</f>
        <v>0.435</v>
      </c>
      <c r="BJ18" s="184" t="n">
        <f aca="false">$D18</f>
        <v>0.107417911416461</v>
      </c>
      <c r="BK18" s="170" t="n">
        <f aca="false">VLOOKUP(A18,CurveCreator!$A$8:$EF$247,CurveCreator!$CY$4)/100</f>
        <v>0.390908041599254</v>
      </c>
      <c r="BL18" s="184" t="n">
        <v>0.134083963659926</v>
      </c>
      <c r="BM18" s="170"/>
      <c r="BN18" s="184"/>
      <c r="BO18" s="170" t="n">
        <f aca="false">VLOOKUP(A18,CurveCreator!$A$8:$EF$247,CurveCreator!$BI$4)/100</f>
        <v>0.684908041599254</v>
      </c>
      <c r="BP18" s="184" t="n">
        <v>0.157557236426468</v>
      </c>
      <c r="BQ18" s="184"/>
    </row>
    <row r="19" customFormat="false" ht="11.25" hidden="false" customHeight="false" outlineLevel="0" collapsed="false">
      <c r="A19" s="189" t="n">
        <f aca="false">EOMONTH(A18,0)+1</f>
        <v>37377</v>
      </c>
      <c r="B19" s="184"/>
      <c r="C19" s="170" t="n">
        <f aca="false">VLOOKUP(A19,CurveCreator!$A$8:$EF$247,CurveCreator!$CB$4)/100</f>
        <v>0.269282136339238</v>
      </c>
      <c r="D19" s="184" t="n">
        <f aca="false">VLOOKUP(A19,CurveCreator!$A$8:$EH$247,CurveCreator!$EH$4)</f>
        <v>0.107281151073235</v>
      </c>
      <c r="E19" s="170" t="n">
        <f aca="false">VLOOKUP(A19,CurveCreator!$A$8:$EH$247,CurveCreator!$CE$4)/100</f>
        <v>0.271782136339238</v>
      </c>
      <c r="F19" s="185" t="n">
        <f aca="false">D19</f>
        <v>0.107281151073235</v>
      </c>
      <c r="G19" s="170" t="n">
        <f aca="false">VLOOKUP(A19,CurveCreator!$A$8:$EH$247,CurveCreator!$CC$4)/100</f>
        <v>0.29</v>
      </c>
      <c r="H19" s="184" t="n">
        <f aca="false">$D19</f>
        <v>0.107281151073235</v>
      </c>
      <c r="I19" s="170" t="n">
        <f aca="false">VLOOKUP(A19,SpotCurves!$A$6:$BR$177,SpotCurves!$I$1)/100</f>
        <v>0.263806736588158</v>
      </c>
      <c r="J19" s="184" t="n">
        <v>0.25</v>
      </c>
      <c r="K19" s="170" t="n">
        <f aca="false">VLOOKUP(A19,CurveCreator!$A$8:$EF$247,CurveCreator!$CO$4)/100</f>
        <v>0.184151433113629</v>
      </c>
      <c r="L19" s="184" t="n">
        <v>0.138906973578541</v>
      </c>
      <c r="M19" s="170" t="n">
        <f aca="false">VLOOKUP(A19,SpotCurves!$A$6:$BR$177,SpotCurves!$R$1)/100</f>
        <v>0.219423860458172</v>
      </c>
      <c r="N19" s="184" t="n">
        <f aca="false">J19</f>
        <v>0.25</v>
      </c>
      <c r="O19" s="170" t="n">
        <f aca="false">VLOOKUP(A19,CurveCreator!$A$8:$EF$247,CurveCreator!$CQ$4)/100</f>
        <v>0.199151433113629</v>
      </c>
      <c r="P19" s="184" t="n">
        <v>0.138906973578541</v>
      </c>
      <c r="Q19" s="184"/>
      <c r="R19" s="184"/>
      <c r="S19" s="170" t="n">
        <f aca="false">VLOOKUP(A19,CurveCreator!$A$8:$EF$247,CurveCreator!$CS$4)/100</f>
        <v>0.179630422408362</v>
      </c>
      <c r="T19" s="184" t="n">
        <v>0.138906973578541</v>
      </c>
      <c r="U19" s="170" t="n">
        <f aca="false">VLOOKUP(A19,SpotCurves!$A$6:$BR$177,SpotCurves!$Z$1)/100</f>
        <v>0.170842502795173</v>
      </c>
      <c r="V19" s="184" t="n">
        <f aca="false">0.25</f>
        <v>0.25</v>
      </c>
      <c r="W19" s="170" t="n">
        <f aca="false">VLOOKUP(A19,CurveCreator!$A$8:$EF$247,CurveCreator!$L$4)/100</f>
        <v>0.434282136339238</v>
      </c>
      <c r="X19" s="185" t="n">
        <v>0.16</v>
      </c>
      <c r="Y19" s="170" t="n">
        <f aca="false">VLOOKUP(A19,CurveCreator!$A$8:$EF$247,CurveCreator!$J$4)/100</f>
        <v>0.421282136339238</v>
      </c>
      <c r="Z19" s="184" t="n">
        <v>0.13881591254996</v>
      </c>
      <c r="AA19" s="170" t="n">
        <f aca="false">VLOOKUP(A19,CurveCreator!$A$8:$EF$247,CurveCreator!$M$4)/100</f>
        <v>0.444282136339238</v>
      </c>
      <c r="AB19" s="184" t="n">
        <f aca="false">$D19</f>
        <v>0.107281151073235</v>
      </c>
      <c r="AC19" s="170" t="n">
        <f aca="false">VLOOKUP(A19,CurveCreator!$A$8:$EF$247,CurveCreator!$K$4)/100</f>
        <v>0.441282136339238</v>
      </c>
      <c r="AD19" s="184" t="n">
        <v>0.166447737649881</v>
      </c>
      <c r="AE19" s="170" t="n">
        <f aca="false">VLOOKUP(A19,CurveCreator!$A$8:$EF$247,CurveCreator!$AJ$4)/100</f>
        <v>0.469282136339238</v>
      </c>
      <c r="AF19" s="184" t="n">
        <f aca="false">$D19</f>
        <v>0.107281151073235</v>
      </c>
      <c r="AG19" s="170" t="n">
        <f aca="false">VLOOKUP(A19,CurveCreator!$A$8:$EF$247,CurveCreator!$AI$4)/100</f>
        <v>0.451282136339238</v>
      </c>
      <c r="AH19" s="184" t="n">
        <f aca="false">$D19</f>
        <v>0.107281151073235</v>
      </c>
      <c r="AI19" s="170" t="n">
        <f aca="false">VLOOKUP(A19,CurveCreator!$A$8:$EF$247,CurveCreator!$AA$4)/100</f>
        <v>0.379282136339238</v>
      </c>
      <c r="AJ19" s="184" t="n">
        <v>0.0489069735785406</v>
      </c>
      <c r="AK19" s="186" t="n">
        <f aca="false">VLOOKUP(A19,SpotCurves!$A$6:$BR$177,SpotCurves!$AI$1)/100</f>
        <v>0.341764853856555</v>
      </c>
      <c r="AL19" s="184" t="n">
        <v>0.25</v>
      </c>
      <c r="AM19" s="170" t="n">
        <f aca="false">VLOOKUP(A19,CurveCreator!$A$8:$EF$247,CurveCreator!$AB$4)/100</f>
        <v>0.389282136339238</v>
      </c>
      <c r="AN19" s="184" t="n">
        <v>0.15</v>
      </c>
      <c r="AO19" s="170" t="n">
        <f aca="false">VLOOKUP(A19,CurveCreator!$A$8:$EF$247,CurveCreator!$S$4)/100</f>
        <v>0.386282136339238</v>
      </c>
      <c r="AP19" s="184" t="n">
        <v>0.15</v>
      </c>
      <c r="AQ19" s="170" t="n">
        <f aca="false">VLOOKUP(A19,CurveCreator!$A$8:$EF$247,CurveCreator!$AD$4)/100</f>
        <v>0.414282136339238</v>
      </c>
      <c r="AR19" s="184" t="n">
        <v>0.0489069735785406</v>
      </c>
      <c r="AS19" s="170" t="n">
        <f aca="false">VLOOKUP(A19,CurveCreator!$A$8:$EF$247,CurveCreator!$AC$4)/100</f>
        <v>0.406282136339238</v>
      </c>
      <c r="AT19" s="184" t="n">
        <v>0.0489069735785406</v>
      </c>
      <c r="AU19" s="170" t="n">
        <f aca="false">VLOOKUP(A19,CurveCreator!$A$8:$EF$247,CurveCreator!$AW$4)/100</f>
        <v>0.39</v>
      </c>
      <c r="AV19" s="187" t="n">
        <f aca="false">AH19+0.03</f>
        <v>0.137281151073235</v>
      </c>
      <c r="AW19" s="170" t="n">
        <f aca="false">VLOOKUP(A19,SpotCurves!$A$6:$BR$177,SpotCurves!$BR$1)/100</f>
        <v>0.339960089432041</v>
      </c>
      <c r="AX19" s="184" t="n">
        <v>0.25</v>
      </c>
      <c r="AY19" s="170"/>
      <c r="AZ19" s="170"/>
      <c r="BA19" s="170" t="n">
        <f aca="false">VLOOKUP(A19,CurveCreator!$A$8:$EF$247,CurveCreator!$AQ$4)/100</f>
        <v>0.36</v>
      </c>
      <c r="BB19" s="187" t="n">
        <f aca="false">AF19</f>
        <v>0.107281151073235</v>
      </c>
      <c r="BC19" s="188"/>
      <c r="BD19" s="188"/>
      <c r="BE19" s="170" t="n">
        <f aca="false">VLOOKUP(A19,CurveCreator!$A$8:$EF$247,CurveCreator!$BR$4)/100</f>
        <v>0.46</v>
      </c>
      <c r="BF19" s="184" t="n">
        <f aca="false">$D19</f>
        <v>0.107281151073235</v>
      </c>
      <c r="BG19" s="188"/>
      <c r="BH19" s="188"/>
      <c r="BI19" s="170" t="n">
        <f aca="false">VLOOKUP(A19,CurveCreator!$A$8:$EF$247,CurveCreator!$BS$4)/100</f>
        <v>0.435</v>
      </c>
      <c r="BJ19" s="184" t="n">
        <f aca="false">$D19</f>
        <v>0.107281151073235</v>
      </c>
      <c r="BK19" s="170" t="n">
        <f aca="false">VLOOKUP(A19,CurveCreator!$A$8:$EF$247,CurveCreator!$CY$4)/100</f>
        <v>0.390282136339238</v>
      </c>
      <c r="BL19" s="184" t="n">
        <v>0.13322386882494</v>
      </c>
      <c r="BM19" s="170"/>
      <c r="BN19" s="184"/>
      <c r="BO19" s="170" t="n">
        <f aca="false">VLOOKUP(A19,CurveCreator!$A$8:$EF$247,CurveCreator!$BI$4)/100</f>
        <v>0.684282136339238</v>
      </c>
      <c r="BP19" s="184" t="n">
        <v>0.155263650199841</v>
      </c>
      <c r="BQ19" s="184"/>
    </row>
    <row r="20" customFormat="false" ht="11.25" hidden="false" customHeight="false" outlineLevel="0" collapsed="false">
      <c r="A20" s="189" t="n">
        <f aca="false">EOMONTH(A19,0)+1</f>
        <v>37408</v>
      </c>
      <c r="B20" s="184"/>
      <c r="C20" s="170" t="n">
        <f aca="false">VLOOKUP(A20,CurveCreator!$A$8:$EF$247,CurveCreator!$CB$4)/100</f>
        <v>0.270442006573673</v>
      </c>
      <c r="D20" s="184" t="n">
        <f aca="false">VLOOKUP(A20,CurveCreator!$A$8:$EH$247,CurveCreator!$EH$4)</f>
        <v>0.107148968139778</v>
      </c>
      <c r="E20" s="170" t="n">
        <f aca="false">VLOOKUP(A20,CurveCreator!$A$8:$EH$247,CurveCreator!$CE$4)/100</f>
        <v>0.272942006573673</v>
      </c>
      <c r="F20" s="185" t="n">
        <f aca="false">D20</f>
        <v>0.107148968139778</v>
      </c>
      <c r="G20" s="170" t="n">
        <f aca="false">VLOOKUP(A20,CurveCreator!$A$8:$EH$247,CurveCreator!$CC$4)/100</f>
        <v>0.28</v>
      </c>
      <c r="H20" s="184" t="n">
        <f aca="false">$D20</f>
        <v>0.107148968139778</v>
      </c>
      <c r="I20" s="170" t="n">
        <f aca="false">VLOOKUP(A20,SpotCurves!$A$6:$BR$177,SpotCurves!$I$1)/100</f>
        <v>0.265298329709642</v>
      </c>
      <c r="J20" s="184" t="n">
        <v>0.25</v>
      </c>
      <c r="K20" s="170" t="n">
        <f aca="false">VLOOKUP(A20,CurveCreator!$A$8:$EF$247,CurveCreator!$CO$4)/100</f>
        <v>0.184181936482607</v>
      </c>
      <c r="L20" s="184" t="n">
        <v>0.138906973578541</v>
      </c>
      <c r="M20" s="170" t="n">
        <f aca="false">VLOOKUP(A20,SpotCurves!$A$6:$BR$177,SpotCurves!$R$1)/100</f>
        <v>0.221192662565687</v>
      </c>
      <c r="N20" s="184" t="n">
        <f aca="false">J20</f>
        <v>0.25</v>
      </c>
      <c r="O20" s="170" t="n">
        <f aca="false">VLOOKUP(A20,CurveCreator!$A$8:$EF$247,CurveCreator!$CQ$4)/100</f>
        <v>0.199181936482607</v>
      </c>
      <c r="P20" s="184" t="n">
        <v>0.138906973578541</v>
      </c>
      <c r="Q20" s="184"/>
      <c r="R20" s="184"/>
      <c r="S20" s="170" t="n">
        <f aca="false">VLOOKUP(A20,CurveCreator!$A$8:$EF$247,CurveCreator!$CS$4)/100</f>
        <v>0.179087173641141</v>
      </c>
      <c r="T20" s="184" t="n">
        <v>0.138906973578541</v>
      </c>
      <c r="U20" s="170" t="n">
        <f aca="false">VLOOKUP(A20,SpotCurves!$A$6:$BR$177,SpotCurves!$Z$1)/100</f>
        <v>0.171727912472086</v>
      </c>
      <c r="V20" s="184" t="n">
        <f aca="false">0.25</f>
        <v>0.25</v>
      </c>
      <c r="W20" s="170" t="n">
        <f aca="false">VLOOKUP(A20,CurveCreator!$A$8:$EF$247,CurveCreator!$L$4)/100</f>
        <v>0.435442006573673</v>
      </c>
      <c r="X20" s="185" t="n">
        <v>0.16</v>
      </c>
      <c r="Y20" s="170" t="n">
        <f aca="false">VLOOKUP(A20,CurveCreator!$A$8:$EF$247,CurveCreator!$J$4)/100</f>
        <v>0.422442006573673</v>
      </c>
      <c r="Z20" s="184" t="n">
        <v>0.138277532798848</v>
      </c>
      <c r="AA20" s="170" t="n">
        <f aca="false">VLOOKUP(A20,CurveCreator!$A$8:$EF$247,CurveCreator!$M$4)/100</f>
        <v>0.445442006573673</v>
      </c>
      <c r="AB20" s="184" t="n">
        <f aca="false">$D20</f>
        <v>0.107148968139778</v>
      </c>
      <c r="AC20" s="170" t="n">
        <f aca="false">VLOOKUP(A20,CurveCreator!$A$8:$EF$247,CurveCreator!$K$4)/100</f>
        <v>0.442442006573673</v>
      </c>
      <c r="AD20" s="184" t="n">
        <v>0.164832598396544</v>
      </c>
      <c r="AE20" s="170" t="n">
        <f aca="false">VLOOKUP(A20,CurveCreator!$A$8:$EF$247,CurveCreator!$AJ$4)/100</f>
        <v>0.470442006573673</v>
      </c>
      <c r="AF20" s="184" t="n">
        <f aca="false">$D20</f>
        <v>0.107148968139778</v>
      </c>
      <c r="AG20" s="170" t="n">
        <f aca="false">VLOOKUP(A20,CurveCreator!$A$8:$EF$247,CurveCreator!$AI$4)/100</f>
        <v>0.452442006573673</v>
      </c>
      <c r="AH20" s="184" t="n">
        <f aca="false">$D20</f>
        <v>0.107148968139778</v>
      </c>
      <c r="AI20" s="170" t="n">
        <f aca="false">VLOOKUP(A20,CurveCreator!$A$8:$EF$247,CurveCreator!$AA$4)/100</f>
        <v>0.380442006573673</v>
      </c>
      <c r="AJ20" s="184" t="n">
        <v>0.0489069735785406</v>
      </c>
      <c r="AK20" s="186" t="n">
        <f aca="false">VLOOKUP(A20,SpotCurves!$A$6:$BR$177,SpotCurves!$AI$1)/100</f>
        <v>0.344799273686305</v>
      </c>
      <c r="AL20" s="184" t="n">
        <v>0.25</v>
      </c>
      <c r="AM20" s="170" t="n">
        <f aca="false">VLOOKUP(A20,CurveCreator!$A$8:$EF$247,CurveCreator!$AB$4)/100</f>
        <v>0.390442006573673</v>
      </c>
      <c r="AN20" s="184" t="n">
        <v>0.15</v>
      </c>
      <c r="AO20" s="170" t="n">
        <f aca="false">VLOOKUP(A20,CurveCreator!$A$8:$EF$247,CurveCreator!$S$4)/100</f>
        <v>0.387442006573673</v>
      </c>
      <c r="AP20" s="184" t="n">
        <v>0.15</v>
      </c>
      <c r="AQ20" s="170" t="n">
        <f aca="false">VLOOKUP(A20,CurveCreator!$A$8:$EF$247,CurveCreator!$AD$4)/100</f>
        <v>0.415442006573673</v>
      </c>
      <c r="AR20" s="184" t="n">
        <v>0.0489069735785406</v>
      </c>
      <c r="AS20" s="170" t="n">
        <f aca="false">VLOOKUP(A20,CurveCreator!$A$8:$EF$247,CurveCreator!$AC$4)/100</f>
        <v>0.407442006573673</v>
      </c>
      <c r="AT20" s="184" t="n">
        <v>0.0489069735785406</v>
      </c>
      <c r="AU20" s="170" t="n">
        <f aca="false">VLOOKUP(A20,CurveCreator!$A$8:$EF$247,CurveCreator!$AW$4)/100</f>
        <v>0.395</v>
      </c>
      <c r="AV20" s="187" t="n">
        <f aca="false">AH20+0.03</f>
        <v>0.137148968139778</v>
      </c>
      <c r="AW20" s="170" t="n">
        <f aca="false">VLOOKUP(A20,SpotCurves!$A$6:$BR$177,SpotCurves!$BR$1)/100</f>
        <v>0.341441241401675</v>
      </c>
      <c r="AX20" s="184" t="n">
        <v>0.25</v>
      </c>
      <c r="AY20" s="170"/>
      <c r="AZ20" s="170"/>
      <c r="BA20" s="170" t="n">
        <f aca="false">VLOOKUP(A20,CurveCreator!$A$8:$EF$247,CurveCreator!$AQ$4)/100</f>
        <v>0.37</v>
      </c>
      <c r="BB20" s="187" t="n">
        <f aca="false">AF20</f>
        <v>0.107148968139778</v>
      </c>
      <c r="BC20" s="188"/>
      <c r="BD20" s="188"/>
      <c r="BE20" s="170" t="n">
        <f aca="false">VLOOKUP(A20,CurveCreator!$A$8:$EF$247,CurveCreator!$BR$4)/100</f>
        <v>0.46</v>
      </c>
      <c r="BF20" s="184" t="n">
        <f aca="false">$D20</f>
        <v>0.107148968139778</v>
      </c>
      <c r="BG20" s="188"/>
      <c r="BH20" s="188"/>
      <c r="BI20" s="170" t="n">
        <f aca="false">VLOOKUP(A20,CurveCreator!$A$8:$EF$247,CurveCreator!$BS$4)/100</f>
        <v>0.435</v>
      </c>
      <c r="BJ20" s="184" t="n">
        <f aca="false">$D20</f>
        <v>0.107148968139778</v>
      </c>
      <c r="BK20" s="170" t="n">
        <f aca="false">VLOOKUP(A20,CurveCreator!$A$8:$EF$247,CurveCreator!$CY$4)/100</f>
        <v>0.391442006573673</v>
      </c>
      <c r="BL20" s="184" t="n">
        <v>0.132416299198272</v>
      </c>
      <c r="BM20" s="170"/>
      <c r="BN20" s="184"/>
      <c r="BO20" s="170" t="n">
        <f aca="false">VLOOKUP(A20,CurveCreator!$A$8:$EF$247,CurveCreator!$BI$4)/100</f>
        <v>0.685442006573673</v>
      </c>
      <c r="BP20" s="184" t="n">
        <v>0.153110131195392</v>
      </c>
      <c r="BQ20" s="184"/>
    </row>
    <row r="21" customFormat="false" ht="11.25" hidden="false" customHeight="false" outlineLevel="0" collapsed="false">
      <c r="A21" s="189" t="n">
        <f aca="false">EOMONTH(A20,0)+1</f>
        <v>37438</v>
      </c>
      <c r="B21" s="184"/>
      <c r="C21" s="170" t="n">
        <f aca="false">VLOOKUP(A21,CurveCreator!$A$8:$EF$247,CurveCreator!$CB$4)/100</f>
        <v>0.271032635080968</v>
      </c>
      <c r="D21" s="184" t="n">
        <f aca="false">VLOOKUP(A21,CurveCreator!$A$8:$EH$247,CurveCreator!$EH$4)</f>
        <v>0.107012550204762</v>
      </c>
      <c r="E21" s="170" t="n">
        <f aca="false">VLOOKUP(A21,CurveCreator!$A$8:$EH$247,CurveCreator!$CE$4)/100</f>
        <v>0.273532635080968</v>
      </c>
      <c r="F21" s="185" t="n">
        <f aca="false">D21</f>
        <v>0.107012550204762</v>
      </c>
      <c r="G21" s="170" t="n">
        <f aca="false">VLOOKUP(A21,CurveCreator!$A$8:$EH$247,CurveCreator!$CC$4)/100</f>
        <v>0.28</v>
      </c>
      <c r="H21" s="184" t="n">
        <f aca="false">$D21</f>
        <v>0.107012550204762</v>
      </c>
      <c r="I21" s="170" t="n">
        <f aca="false">VLOOKUP(A21,SpotCurves!$A$6:$BR$177,SpotCurves!$I$1)/100</f>
        <v>0.266057877970024</v>
      </c>
      <c r="J21" s="184" t="n">
        <v>0.25</v>
      </c>
      <c r="K21" s="170" t="n">
        <f aca="false">VLOOKUP(A21,CurveCreator!$A$8:$EF$247,CurveCreator!$CO$4)/100</f>
        <v>0.184753498982607</v>
      </c>
      <c r="L21" s="184" t="n">
        <v>0.138906973578541</v>
      </c>
      <c r="M21" s="170" t="n">
        <f aca="false">VLOOKUP(A21,SpotCurves!$A$6:$BR$177,SpotCurves!$R$1)/100</f>
        <v>0.222093371039312</v>
      </c>
      <c r="N21" s="184" t="n">
        <f aca="false">J21</f>
        <v>0.25</v>
      </c>
      <c r="O21" s="170" t="n">
        <f aca="false">VLOOKUP(A21,CurveCreator!$A$8:$EF$247,CurveCreator!$CQ$4)/100</f>
        <v>0.199753498982607</v>
      </c>
      <c r="P21" s="184" t="n">
        <v>0.138906973578541</v>
      </c>
      <c r="Q21" s="184"/>
      <c r="R21" s="184"/>
      <c r="S21" s="170" t="n">
        <f aca="false">VLOOKUP(A21,CurveCreator!$A$8:$EF$247,CurveCreator!$CS$4)/100</f>
        <v>0.169460100545893</v>
      </c>
      <c r="T21" s="184" t="n">
        <v>0.138906973578541</v>
      </c>
      <c r="U21" s="170" t="n">
        <f aca="false">VLOOKUP(A21,SpotCurves!$A$6:$BR$177,SpotCurves!$Z$1)/100</f>
        <v>0.172178780319449</v>
      </c>
      <c r="V21" s="184" t="n">
        <f aca="false">0.25</f>
        <v>0.25</v>
      </c>
      <c r="W21" s="170" t="n">
        <f aca="false">VLOOKUP(A21,CurveCreator!$A$8:$EF$247,CurveCreator!$L$4)/100</f>
        <v>0.436032635080968</v>
      </c>
      <c r="X21" s="185" t="n">
        <v>0.16</v>
      </c>
      <c r="Y21" s="170" t="n">
        <f aca="false">VLOOKUP(A21,CurveCreator!$A$8:$EF$247,CurveCreator!$J$4)/100</f>
        <v>0.423032635080968</v>
      </c>
      <c r="Z21" s="184" t="n">
        <v>0.137772031408855</v>
      </c>
      <c r="AA21" s="170" t="n">
        <f aca="false">VLOOKUP(A21,CurveCreator!$A$8:$EF$247,CurveCreator!$M$4)/100</f>
        <v>0.446032635080968</v>
      </c>
      <c r="AB21" s="184" t="n">
        <f aca="false">$D21</f>
        <v>0.107012550204762</v>
      </c>
      <c r="AC21" s="170" t="n">
        <f aca="false">VLOOKUP(A21,CurveCreator!$A$8:$EF$247,CurveCreator!$K$4)/100</f>
        <v>0.443032635080968</v>
      </c>
      <c r="AD21" s="184" t="n">
        <v>0.163316094226564</v>
      </c>
      <c r="AE21" s="170" t="n">
        <f aca="false">VLOOKUP(A21,CurveCreator!$A$8:$EF$247,CurveCreator!$AJ$4)/100</f>
        <v>0.471032635080968</v>
      </c>
      <c r="AF21" s="184" t="n">
        <f aca="false">$D21</f>
        <v>0.107012550204762</v>
      </c>
      <c r="AG21" s="170" t="n">
        <f aca="false">VLOOKUP(A21,CurveCreator!$A$8:$EF$247,CurveCreator!$AI$4)/100</f>
        <v>0.453032635080968</v>
      </c>
      <c r="AH21" s="184" t="n">
        <f aca="false">$D21</f>
        <v>0.107012550204762</v>
      </c>
      <c r="AI21" s="170" t="n">
        <f aca="false">VLOOKUP(A21,CurveCreator!$A$8:$EF$247,CurveCreator!$AA$4)/100</f>
        <v>0.381032635080968</v>
      </c>
      <c r="AJ21" s="184" t="n">
        <v>0.0489069735785406</v>
      </c>
      <c r="AK21" s="186" t="n">
        <f aca="false">VLOOKUP(A21,SpotCurves!$A$6:$BR$177,SpotCurves!$AI$1)/100</f>
        <v>0.345326020404879</v>
      </c>
      <c r="AL21" s="184" t="n">
        <v>0.25</v>
      </c>
      <c r="AM21" s="170" t="n">
        <f aca="false">VLOOKUP(A21,CurveCreator!$A$8:$EF$247,CurveCreator!$AB$4)/100</f>
        <v>0.391032635080968</v>
      </c>
      <c r="AN21" s="184" t="n">
        <v>0.15</v>
      </c>
      <c r="AO21" s="170" t="n">
        <f aca="false">VLOOKUP(A21,CurveCreator!$A$8:$EF$247,CurveCreator!$S$4)/100</f>
        <v>0.388032635080968</v>
      </c>
      <c r="AP21" s="184" t="n">
        <v>0.15</v>
      </c>
      <c r="AQ21" s="170" t="n">
        <f aca="false">VLOOKUP(A21,CurveCreator!$A$8:$EF$247,CurveCreator!$AD$4)/100</f>
        <v>0.416032635080968</v>
      </c>
      <c r="AR21" s="184" t="n">
        <v>0.0489069735785406</v>
      </c>
      <c r="AS21" s="170" t="n">
        <f aca="false">VLOOKUP(A21,CurveCreator!$A$8:$EF$247,CurveCreator!$AC$4)/100</f>
        <v>0.408032635080968</v>
      </c>
      <c r="AT21" s="184" t="n">
        <v>0.0489069735785406</v>
      </c>
      <c r="AU21" s="170" t="n">
        <f aca="false">VLOOKUP(A21,CurveCreator!$A$8:$EF$247,CurveCreator!$AW$4)/100</f>
        <v>0.395</v>
      </c>
      <c r="AV21" s="187" t="n">
        <f aca="false">AH21+0.03</f>
        <v>0.137012550204762</v>
      </c>
      <c r="AW21" s="170" t="n">
        <f aca="false">VLOOKUP(A21,SpotCurves!$A$6:$BR$177,SpotCurves!$BR$1)/100</f>
        <v>0.342195472824234</v>
      </c>
      <c r="AX21" s="184" t="n">
        <v>0.25</v>
      </c>
      <c r="AY21" s="170"/>
      <c r="AZ21" s="170"/>
      <c r="BA21" s="170" t="n">
        <f aca="false">VLOOKUP(A21,CurveCreator!$A$8:$EF$247,CurveCreator!$AQ$4)/100</f>
        <v>0.37</v>
      </c>
      <c r="BB21" s="187" t="n">
        <f aca="false">AF21</f>
        <v>0.107012550204762</v>
      </c>
      <c r="BC21" s="188"/>
      <c r="BD21" s="188"/>
      <c r="BE21" s="170" t="n">
        <f aca="false">VLOOKUP(A21,CurveCreator!$A$8:$EF$247,CurveCreator!$BR$4)/100</f>
        <v>0.45</v>
      </c>
      <c r="BF21" s="184" t="n">
        <f aca="false">$D21</f>
        <v>0.107012550204762</v>
      </c>
      <c r="BG21" s="188"/>
      <c r="BH21" s="188"/>
      <c r="BI21" s="170" t="n">
        <f aca="false">VLOOKUP(A21,CurveCreator!$A$8:$EF$247,CurveCreator!$BS$4)/100</f>
        <v>0.425</v>
      </c>
      <c r="BJ21" s="184" t="n">
        <f aca="false">$D21</f>
        <v>0.107012550204762</v>
      </c>
      <c r="BK21" s="170" t="n">
        <f aca="false">VLOOKUP(A21,CurveCreator!$A$8:$EF$247,CurveCreator!$CY$4)/100</f>
        <v>0.392032635080968</v>
      </c>
      <c r="BL21" s="184" t="n">
        <v>0.131658047113282</v>
      </c>
      <c r="BM21" s="170"/>
      <c r="BN21" s="184"/>
      <c r="BO21" s="170" t="n">
        <f aca="false">VLOOKUP(A21,CurveCreator!$A$8:$EF$247,CurveCreator!$BI$4)/100</f>
        <v>0.686032635080968</v>
      </c>
      <c r="BP21" s="184" t="n">
        <v>0.151088125635418</v>
      </c>
      <c r="BQ21" s="184"/>
    </row>
    <row r="22" customFormat="false" ht="11.25" hidden="false" customHeight="false" outlineLevel="0" collapsed="false">
      <c r="A22" s="189" t="n">
        <f aca="false">EOMONTH(A21,0)+1</f>
        <v>37469</v>
      </c>
      <c r="B22" s="184"/>
      <c r="C22" s="170" t="n">
        <f aca="false">VLOOKUP(A22,CurveCreator!$A$8:$EF$247,CurveCreator!$CB$4)/100</f>
        <v>0.271339686766656</v>
      </c>
      <c r="D22" s="184" t="n">
        <f aca="false">VLOOKUP(A22,CurveCreator!$A$8:$EH$247,CurveCreator!$EH$4)</f>
        <v>0.106876305951802</v>
      </c>
      <c r="E22" s="170" t="n">
        <f aca="false">VLOOKUP(A22,CurveCreator!$A$8:$EH$247,CurveCreator!$CE$4)/100</f>
        <v>0.273839686766656</v>
      </c>
      <c r="F22" s="185" t="n">
        <f aca="false">D22</f>
        <v>0.106876305951802</v>
      </c>
      <c r="G22" s="170" t="n">
        <f aca="false">VLOOKUP(A22,CurveCreator!$A$8:$EH$247,CurveCreator!$CC$4)/100</f>
        <v>0.28</v>
      </c>
      <c r="H22" s="184" t="n">
        <f aca="false">$D22</f>
        <v>0.106876305951802</v>
      </c>
      <c r="I22" s="170" t="n">
        <f aca="false">VLOOKUP(A22,SpotCurves!$A$6:$BR$177,SpotCurves!$I$1)/100</f>
        <v>0.266452746437818</v>
      </c>
      <c r="J22" s="184" t="n">
        <v>0.25</v>
      </c>
      <c r="K22" s="170" t="n">
        <f aca="false">VLOOKUP(A22,CurveCreator!$A$8:$EF$247,CurveCreator!$CO$4)/100</f>
        <v>0.18536376308833</v>
      </c>
      <c r="L22" s="184" t="n">
        <v>0.138906973578541</v>
      </c>
      <c r="M22" s="170" t="n">
        <f aca="false">VLOOKUP(A22,SpotCurves!$A$6:$BR$177,SpotCurves!$R$1)/100</f>
        <v>0.222561624859986</v>
      </c>
      <c r="N22" s="184" t="n">
        <f aca="false">J22</f>
        <v>0.25</v>
      </c>
      <c r="O22" s="170" t="n">
        <f aca="false">VLOOKUP(A22,CurveCreator!$A$8:$EF$247,CurveCreator!$CQ$4)/100</f>
        <v>0.20036376308833</v>
      </c>
      <c r="P22" s="184" t="n">
        <v>0.138906973578541</v>
      </c>
      <c r="Q22" s="184"/>
      <c r="R22" s="184"/>
      <c r="S22" s="170" t="n">
        <f aca="false">VLOOKUP(A22,CurveCreator!$A$8:$EF$247,CurveCreator!$CS$4)/100</f>
        <v>0.169201941354829</v>
      </c>
      <c r="T22" s="184" t="n">
        <v>0.138906973578541</v>
      </c>
      <c r="U22" s="170" t="n">
        <f aca="false">VLOOKUP(A22,SpotCurves!$A$6:$BR$177,SpotCurves!$Z$1)/100</f>
        <v>0.172413174241932</v>
      </c>
      <c r="V22" s="184" t="n">
        <f aca="false">0.25</f>
        <v>0.25</v>
      </c>
      <c r="W22" s="170" t="n">
        <f aca="false">VLOOKUP(A22,CurveCreator!$A$8:$EF$247,CurveCreator!$L$4)/100</f>
        <v>0.436339686766656</v>
      </c>
      <c r="X22" s="185" t="n">
        <v>0.16</v>
      </c>
      <c r="Y22" s="170" t="n">
        <f aca="false">VLOOKUP(A22,CurveCreator!$A$8:$EF$247,CurveCreator!$J$4)/100</f>
        <v>0.423339686766656</v>
      </c>
      <c r="Z22" s="184" t="n">
        <v>0.137297400528407</v>
      </c>
      <c r="AA22" s="170" t="n">
        <f aca="false">VLOOKUP(A22,CurveCreator!$A$8:$EF$247,CurveCreator!$M$4)/100</f>
        <v>0.446339686766656</v>
      </c>
      <c r="AB22" s="184" t="n">
        <f aca="false">$D22</f>
        <v>0.106876305951802</v>
      </c>
      <c r="AC22" s="170" t="n">
        <f aca="false">VLOOKUP(A22,CurveCreator!$A$8:$EF$247,CurveCreator!$K$4)/100</f>
        <v>0.443339686766656</v>
      </c>
      <c r="AD22" s="184" t="n">
        <v>0.161892201585222</v>
      </c>
      <c r="AE22" s="170" t="n">
        <f aca="false">VLOOKUP(A22,CurveCreator!$A$8:$EF$247,CurveCreator!$AJ$4)/100</f>
        <v>0.471339686766656</v>
      </c>
      <c r="AF22" s="184" t="n">
        <f aca="false">$D22</f>
        <v>0.106876305951802</v>
      </c>
      <c r="AG22" s="170" t="n">
        <f aca="false">VLOOKUP(A22,CurveCreator!$A$8:$EF$247,CurveCreator!$AI$4)/100</f>
        <v>0.453339686766656</v>
      </c>
      <c r="AH22" s="184" t="n">
        <f aca="false">$D22</f>
        <v>0.106876305951802</v>
      </c>
      <c r="AI22" s="170" t="n">
        <f aca="false">VLOOKUP(A22,CurveCreator!$A$8:$EF$247,CurveCreator!$AA$4)/100</f>
        <v>0.381339686766656</v>
      </c>
      <c r="AJ22" s="184" t="n">
        <v>0.0489069735785406</v>
      </c>
      <c r="AK22" s="186" t="n">
        <f aca="false">VLOOKUP(A22,SpotCurves!$A$6:$BR$177,SpotCurves!$AI$1)/100</f>
        <v>0.343599861687295</v>
      </c>
      <c r="AL22" s="184" t="n">
        <v>0.25</v>
      </c>
      <c r="AM22" s="170" t="n">
        <f aca="false">VLOOKUP(A22,CurveCreator!$A$8:$EF$247,CurveCreator!$AB$4)/100</f>
        <v>0.391339686766656</v>
      </c>
      <c r="AN22" s="184" t="n">
        <v>0.15</v>
      </c>
      <c r="AO22" s="170" t="n">
        <f aca="false">VLOOKUP(A22,CurveCreator!$A$8:$EF$247,CurveCreator!$S$4)/100</f>
        <v>0.388339686766656</v>
      </c>
      <c r="AP22" s="184" t="n">
        <v>0.15</v>
      </c>
      <c r="AQ22" s="170" t="n">
        <f aca="false">VLOOKUP(A22,CurveCreator!$A$8:$EF$247,CurveCreator!$AD$4)/100</f>
        <v>0.416339686766656</v>
      </c>
      <c r="AR22" s="184" t="n">
        <v>0.0489069735785406</v>
      </c>
      <c r="AS22" s="170" t="n">
        <f aca="false">VLOOKUP(A22,CurveCreator!$A$8:$EF$247,CurveCreator!$AC$4)/100</f>
        <v>0.408339686766656</v>
      </c>
      <c r="AT22" s="184" t="n">
        <v>0.0489069735785406</v>
      </c>
      <c r="AU22" s="170" t="n">
        <f aca="false">VLOOKUP(A22,CurveCreator!$A$8:$EF$247,CurveCreator!$AW$4)/100</f>
        <v>0.395</v>
      </c>
      <c r="AV22" s="187" t="n">
        <f aca="false">AH22+0.03</f>
        <v>0.136876305951802</v>
      </c>
      <c r="AW22" s="170" t="n">
        <f aca="false">VLOOKUP(A22,SpotCurves!$A$6:$BR$177,SpotCurves!$BR$1)/100</f>
        <v>0.342587577212754</v>
      </c>
      <c r="AX22" s="184" t="n">
        <v>0.25</v>
      </c>
      <c r="AY22" s="170"/>
      <c r="AZ22" s="170"/>
      <c r="BA22" s="170" t="n">
        <f aca="false">VLOOKUP(A22,CurveCreator!$A$8:$EF$247,CurveCreator!$AQ$4)/100</f>
        <v>0.37936376308833</v>
      </c>
      <c r="BB22" s="187" t="n">
        <f aca="false">AF22</f>
        <v>0.106876305951802</v>
      </c>
      <c r="BC22" s="188"/>
      <c r="BD22" s="188"/>
      <c r="BE22" s="170" t="n">
        <f aca="false">VLOOKUP(A22,CurveCreator!$A$8:$EF$247,CurveCreator!$BR$4)/100</f>
        <v>0.45</v>
      </c>
      <c r="BF22" s="184" t="n">
        <f aca="false">$D22</f>
        <v>0.106876305951802</v>
      </c>
      <c r="BG22" s="188"/>
      <c r="BH22" s="188"/>
      <c r="BI22" s="170" t="n">
        <f aca="false">VLOOKUP(A22,CurveCreator!$A$8:$EF$247,CurveCreator!$BS$4)/100</f>
        <v>0.425</v>
      </c>
      <c r="BJ22" s="184" t="n">
        <f aca="false">$D22</f>
        <v>0.106876305951802</v>
      </c>
      <c r="BK22" s="170" t="n">
        <f aca="false">VLOOKUP(A22,CurveCreator!$A$8:$EF$247,CurveCreator!$CY$4)/100</f>
        <v>0.392339686766656</v>
      </c>
      <c r="BL22" s="184" t="n">
        <v>0.130946100792611</v>
      </c>
      <c r="BM22" s="170"/>
      <c r="BN22" s="184"/>
      <c r="BO22" s="170" t="n">
        <f aca="false">VLOOKUP(A22,CurveCreator!$A$8:$EF$247,CurveCreator!$BI$4)/100</f>
        <v>0.686339686766656</v>
      </c>
      <c r="BP22" s="184" t="n">
        <v>0.149189602113629</v>
      </c>
      <c r="BQ22" s="184"/>
    </row>
    <row r="23" customFormat="false" ht="11.25" hidden="false" customHeight="false" outlineLevel="0" collapsed="false">
      <c r="A23" s="189" t="n">
        <f aca="false">EOMONTH(A22,0)+1</f>
        <v>37500</v>
      </c>
      <c r="B23" s="184"/>
      <c r="C23" s="170" t="n">
        <f aca="false">VLOOKUP(A23,CurveCreator!$A$8:$EF$247,CurveCreator!$CB$4)/100</f>
        <v>0.272599231429945</v>
      </c>
      <c r="D23" s="184" t="n">
        <f aca="false">VLOOKUP(A23,CurveCreator!$A$8:$EH$247,CurveCreator!$EH$4)</f>
        <v>0.106753395726042</v>
      </c>
      <c r="E23" s="170" t="n">
        <f aca="false">VLOOKUP(A23,CurveCreator!$A$8:$EH$247,CurveCreator!$CE$4)/100</f>
        <v>0.275099231429945</v>
      </c>
      <c r="F23" s="185" t="n">
        <f aca="false">D23</f>
        <v>0.106753395726042</v>
      </c>
      <c r="G23" s="170" t="n">
        <f aca="false">VLOOKUP(A23,CurveCreator!$A$8:$EH$247,CurveCreator!$CC$4)/100</f>
        <v>0.28</v>
      </c>
      <c r="H23" s="184" t="n">
        <f aca="false">$D23</f>
        <v>0.106753395726042</v>
      </c>
      <c r="I23" s="170" t="n">
        <f aca="false">VLOOKUP(A23,SpotCurves!$A$6:$BR$177,SpotCurves!$I$1)/100</f>
        <v>0.268072520874808</v>
      </c>
      <c r="J23" s="184" t="n">
        <v>0.25</v>
      </c>
      <c r="K23" s="170" t="n">
        <f aca="false">VLOOKUP(A23,CurveCreator!$A$8:$EF$247,CurveCreator!$CO$4)/100</f>
        <v>0.186086651482969</v>
      </c>
      <c r="L23" s="184" t="n">
        <v>0.138906973578541</v>
      </c>
      <c r="M23" s="170" t="n">
        <f aca="false">VLOOKUP(A23,SpotCurves!$A$6:$BR$177,SpotCurves!$R$1)/100</f>
        <v>0.224482430471502</v>
      </c>
      <c r="N23" s="184" t="n">
        <f aca="false">J23</f>
        <v>0.25</v>
      </c>
      <c r="O23" s="170" t="n">
        <f aca="false">VLOOKUP(A23,CurveCreator!$A$8:$EF$247,CurveCreator!$CQ$4)/100</f>
        <v>0.201086651482969</v>
      </c>
      <c r="P23" s="184" t="n">
        <v>0.138906973578541</v>
      </c>
      <c r="Q23" s="184"/>
      <c r="R23" s="184"/>
      <c r="S23" s="170" t="n">
        <f aca="false">VLOOKUP(A23,CurveCreator!$A$8:$EF$247,CurveCreator!$CS$4)/100</f>
        <v>0.169083548471609</v>
      </c>
      <c r="T23" s="184" t="n">
        <v>0.138906973578541</v>
      </c>
      <c r="U23" s="170" t="n">
        <f aca="false">VLOOKUP(A23,SpotCurves!$A$6:$BR$177,SpotCurves!$Z$1)/100</f>
        <v>0.173374672347729</v>
      </c>
      <c r="V23" s="184" t="n">
        <f aca="false">0.25</f>
        <v>0.25</v>
      </c>
      <c r="W23" s="170" t="n">
        <f aca="false">VLOOKUP(A23,CurveCreator!$A$8:$EF$247,CurveCreator!$L$4)/100</f>
        <v>0.437599231429945</v>
      </c>
      <c r="X23" s="185" t="n">
        <v>0.16</v>
      </c>
      <c r="Y23" s="170" t="n">
        <f aca="false">VLOOKUP(A23,CurveCreator!$A$8:$EF$247,CurveCreator!$J$4)/100</f>
        <v>0.424599231429945</v>
      </c>
      <c r="Z23" s="184" t="n">
        <v>0.136851754923601</v>
      </c>
      <c r="AA23" s="170" t="n">
        <f aca="false">VLOOKUP(A23,CurveCreator!$A$8:$EF$247,CurveCreator!$M$4)/100</f>
        <v>0.447599231429945</v>
      </c>
      <c r="AB23" s="184" t="n">
        <f aca="false">$D23</f>
        <v>0.106753395726042</v>
      </c>
      <c r="AC23" s="170" t="n">
        <f aca="false">VLOOKUP(A23,CurveCreator!$A$8:$EF$247,CurveCreator!$K$4)/100</f>
        <v>0.444599231429945</v>
      </c>
      <c r="AD23" s="184" t="n">
        <v>0.160555264770802</v>
      </c>
      <c r="AE23" s="170" t="n">
        <f aca="false">VLOOKUP(A23,CurveCreator!$A$8:$EF$247,CurveCreator!$AJ$4)/100</f>
        <v>0.472599231429945</v>
      </c>
      <c r="AF23" s="184" t="n">
        <f aca="false">$D23</f>
        <v>0.106753395726042</v>
      </c>
      <c r="AG23" s="170" t="n">
        <f aca="false">VLOOKUP(A23,CurveCreator!$A$8:$EF$247,CurveCreator!$AI$4)/100</f>
        <v>0.454599231429945</v>
      </c>
      <c r="AH23" s="184" t="n">
        <f aca="false">$D23</f>
        <v>0.106753395726042</v>
      </c>
      <c r="AI23" s="170" t="n">
        <f aca="false">VLOOKUP(A23,CurveCreator!$A$8:$EF$247,CurveCreator!$AA$4)/100</f>
        <v>0.382599231429945</v>
      </c>
      <c r="AJ23" s="184" t="n">
        <v>0.0489069735785406</v>
      </c>
      <c r="AK23" s="186" t="n">
        <f aca="false">VLOOKUP(A23,SpotCurves!$A$6:$BR$177,SpotCurves!$AI$1)/100</f>
        <v>0.344723175259347</v>
      </c>
      <c r="AL23" s="184" t="n">
        <v>0.25</v>
      </c>
      <c r="AM23" s="170" t="n">
        <f aca="false">VLOOKUP(A23,CurveCreator!$A$8:$EF$247,CurveCreator!$AB$4)/100</f>
        <v>0.392599231429945</v>
      </c>
      <c r="AN23" s="184" t="n">
        <v>0.15</v>
      </c>
      <c r="AO23" s="170" t="n">
        <f aca="false">VLOOKUP(A23,CurveCreator!$A$8:$EF$247,CurveCreator!$S$4)/100</f>
        <v>0.389599231429945</v>
      </c>
      <c r="AP23" s="184" t="n">
        <v>0.15</v>
      </c>
      <c r="AQ23" s="170" t="n">
        <f aca="false">VLOOKUP(A23,CurveCreator!$A$8:$EF$247,CurveCreator!$AD$4)/100</f>
        <v>0.417599231429945</v>
      </c>
      <c r="AR23" s="184" t="n">
        <v>0.0489069735785406</v>
      </c>
      <c r="AS23" s="170" t="n">
        <f aca="false">VLOOKUP(A23,CurveCreator!$A$8:$EF$247,CurveCreator!$AC$4)/100</f>
        <v>0.409599231429945</v>
      </c>
      <c r="AT23" s="184" t="n">
        <v>0.0489069735785406</v>
      </c>
      <c r="AU23" s="170" t="n">
        <f aca="false">VLOOKUP(A23,CurveCreator!$A$8:$EF$247,CurveCreator!$AW$4)/100</f>
        <v>0.395</v>
      </c>
      <c r="AV23" s="187" t="n">
        <f aca="false">AH23+0.03</f>
        <v>0.136753395726042</v>
      </c>
      <c r="AW23" s="170" t="n">
        <f aca="false">VLOOKUP(A23,SpotCurves!$A$6:$BR$177,SpotCurves!$BR$1)/100</f>
        <v>0.344196013228685</v>
      </c>
      <c r="AX23" s="184" t="n">
        <v>0.25</v>
      </c>
      <c r="AY23" s="170"/>
      <c r="AZ23" s="170"/>
      <c r="BA23" s="170" t="n">
        <f aca="false">VLOOKUP(A23,CurveCreator!$A$8:$EF$247,CurveCreator!$AQ$4)/100</f>
        <v>0.380086651482969</v>
      </c>
      <c r="BB23" s="187" t="n">
        <f aca="false">AF23</f>
        <v>0.106753395726042</v>
      </c>
      <c r="BC23" s="188"/>
      <c r="BD23" s="188"/>
      <c r="BE23" s="170" t="n">
        <f aca="false">VLOOKUP(A23,CurveCreator!$A$8:$EF$247,CurveCreator!$BR$4)/100</f>
        <v>0.45</v>
      </c>
      <c r="BF23" s="184" t="n">
        <f aca="false">$D23</f>
        <v>0.106753395726042</v>
      </c>
      <c r="BG23" s="188"/>
      <c r="BH23" s="188"/>
      <c r="BI23" s="170" t="n">
        <f aca="false">VLOOKUP(A23,CurveCreator!$A$8:$EF$247,CurveCreator!$BS$4)/100</f>
        <v>0.425</v>
      </c>
      <c r="BJ23" s="184" t="n">
        <f aca="false">$D23</f>
        <v>0.106753395726042</v>
      </c>
      <c r="BK23" s="170" t="n">
        <f aca="false">VLOOKUP(A23,CurveCreator!$A$8:$EF$247,CurveCreator!$CY$4)/100</f>
        <v>0.393599231429945</v>
      </c>
      <c r="BL23" s="184" t="n">
        <v>0.130277632385401</v>
      </c>
      <c r="BM23" s="170"/>
      <c r="BN23" s="184"/>
      <c r="BO23" s="170" t="n">
        <f aca="false">VLOOKUP(A23,CurveCreator!$A$8:$EF$247,CurveCreator!$BI$4)/100</f>
        <v>0.687599231429946</v>
      </c>
      <c r="BP23" s="184" t="n">
        <v>0.147407019694402</v>
      </c>
      <c r="BQ23" s="184"/>
    </row>
    <row r="24" customFormat="false" ht="11.25" hidden="false" customHeight="false" outlineLevel="0" collapsed="false">
      <c r="A24" s="189" t="n">
        <f aca="false">EOMONTH(A23,0)+1</f>
        <v>37530</v>
      </c>
      <c r="B24" s="184"/>
      <c r="C24" s="170" t="n">
        <f aca="false">VLOOKUP(A24,CurveCreator!$A$8:$EF$247,CurveCreator!$CB$4)/100</f>
        <v>0.272783210434225</v>
      </c>
      <c r="D24" s="184" t="n">
        <f aca="false">VLOOKUP(A24,CurveCreator!$A$8:$EH$247,CurveCreator!$EH$4)</f>
        <v>0.106617481418573</v>
      </c>
      <c r="E24" s="170" t="n">
        <f aca="false">VLOOKUP(A24,CurveCreator!$A$8:$EH$247,CurveCreator!$CE$4)/100</f>
        <v>0.275283210434225</v>
      </c>
      <c r="F24" s="185" t="n">
        <f aca="false">D24</f>
        <v>0.106617481418573</v>
      </c>
      <c r="G24" s="170" t="n">
        <f aca="false">VLOOKUP(A24,CurveCreator!$A$8:$EH$247,CurveCreator!$CC$4)/100</f>
        <v>0.28</v>
      </c>
      <c r="H24" s="184" t="n">
        <f aca="false">$D24</f>
        <v>0.106617481418573</v>
      </c>
      <c r="I24" s="170" t="n">
        <f aca="false">VLOOKUP(A24,SpotCurves!$A$6:$BR$177,SpotCurves!$I$1)/100</f>
        <v>0.268309117874311</v>
      </c>
      <c r="J24" s="184" t="n">
        <v>0.25</v>
      </c>
      <c r="K24" s="170" t="n">
        <f aca="false">VLOOKUP(A24,CurveCreator!$A$8:$EF$247,CurveCreator!$CO$4)/100</f>
        <v>0.186600317813092</v>
      </c>
      <c r="L24" s="184" t="n">
        <v>0.138906973578541</v>
      </c>
      <c r="M24" s="170" t="n">
        <f aca="false">VLOOKUP(A24,SpotCurves!$A$6:$BR$177,SpotCurves!$R$1)/100</f>
        <v>0.214762998453028</v>
      </c>
      <c r="N24" s="184" t="n">
        <f aca="false">J24</f>
        <v>0.25</v>
      </c>
      <c r="O24" s="170" t="n">
        <f aca="false">VLOOKUP(A24,CurveCreator!$A$8:$EF$247,CurveCreator!$CQ$4)/100</f>
        <v>0.201600317813092</v>
      </c>
      <c r="P24" s="184" t="n">
        <v>0.138906973578541</v>
      </c>
      <c r="Q24" s="184"/>
      <c r="R24" s="184"/>
      <c r="S24" s="170" t="n">
        <f aca="false">VLOOKUP(A24,CurveCreator!$A$8:$EF$247,CurveCreator!$CS$4)/100</f>
        <v>0.15585446711424</v>
      </c>
      <c r="T24" s="184" t="n">
        <v>0.138906973578541</v>
      </c>
      <c r="U24" s="170" t="n">
        <f aca="false">VLOOKUP(A24,SpotCurves!$A$6:$BR$177,SpotCurves!$Z$1)/100</f>
        <v>0.173515116326634</v>
      </c>
      <c r="V24" s="184" t="n">
        <f aca="false">0.25</f>
        <v>0.25</v>
      </c>
      <c r="W24" s="170" t="n">
        <f aca="false">VLOOKUP(A24,CurveCreator!$A$8:$EF$247,CurveCreator!$L$4)/100</f>
        <v>0.437783210434225</v>
      </c>
      <c r="X24" s="185" t="n">
        <v>0.16</v>
      </c>
      <c r="Y24" s="170" t="n">
        <f aca="false">VLOOKUP(A24,CurveCreator!$A$8:$EF$247,CurveCreator!$J$4)/100</f>
        <v>0.424783210434225</v>
      </c>
      <c r="Z24" s="184" t="n">
        <v>0.136433324490047</v>
      </c>
      <c r="AA24" s="170" t="n">
        <f aca="false">VLOOKUP(A24,CurveCreator!$A$8:$EF$247,CurveCreator!$M$4)/100</f>
        <v>0.447783210434225</v>
      </c>
      <c r="AB24" s="184" t="n">
        <f aca="false">$D24</f>
        <v>0.106617481418573</v>
      </c>
      <c r="AC24" s="170" t="n">
        <f aca="false">VLOOKUP(A24,CurveCreator!$A$8:$EF$247,CurveCreator!$K$4)/100</f>
        <v>0.444783210434225</v>
      </c>
      <c r="AD24" s="184" t="n">
        <v>0.159299973470142</v>
      </c>
      <c r="AE24" s="170" t="n">
        <f aca="false">VLOOKUP(A24,CurveCreator!$A$8:$EF$247,CurveCreator!$AJ$4)/100</f>
        <v>0.472783210434225</v>
      </c>
      <c r="AF24" s="184" t="n">
        <f aca="false">$D24</f>
        <v>0.106617481418573</v>
      </c>
      <c r="AG24" s="170" t="n">
        <f aca="false">VLOOKUP(A24,CurveCreator!$A$8:$EF$247,CurveCreator!$AI$4)/100</f>
        <v>0.454783210434225</v>
      </c>
      <c r="AH24" s="184" t="n">
        <f aca="false">$D24</f>
        <v>0.106617481418573</v>
      </c>
      <c r="AI24" s="170" t="n">
        <f aca="false">VLOOKUP(A24,CurveCreator!$A$8:$EF$247,CurveCreator!$AA$4)/100</f>
        <v>0.382783210434225</v>
      </c>
      <c r="AJ24" s="184" t="n">
        <v>0.0489069735785406</v>
      </c>
      <c r="AK24" s="186" t="n">
        <f aca="false">VLOOKUP(A24,SpotCurves!$A$6:$BR$177,SpotCurves!$AI$1)/100</f>
        <v>0.347887255278503</v>
      </c>
      <c r="AL24" s="184" t="n">
        <v>0.25</v>
      </c>
      <c r="AM24" s="170" t="n">
        <f aca="false">VLOOKUP(A24,CurveCreator!$A$8:$EF$247,CurveCreator!$AB$4)/100</f>
        <v>0.392783210434225</v>
      </c>
      <c r="AN24" s="184" t="n">
        <v>0.15</v>
      </c>
      <c r="AO24" s="170" t="n">
        <f aca="false">VLOOKUP(A24,CurveCreator!$A$8:$EF$247,CurveCreator!$S$4)/100</f>
        <v>0.389783210434225</v>
      </c>
      <c r="AP24" s="184" t="n">
        <v>0.15</v>
      </c>
      <c r="AQ24" s="170" t="n">
        <f aca="false">VLOOKUP(A24,CurveCreator!$A$8:$EF$247,CurveCreator!$AD$4)/100</f>
        <v>0.417783210434225</v>
      </c>
      <c r="AR24" s="184" t="n">
        <v>0.0489069735785406</v>
      </c>
      <c r="AS24" s="170" t="n">
        <f aca="false">VLOOKUP(A24,CurveCreator!$A$8:$EF$247,CurveCreator!$AC$4)/100</f>
        <v>0.409783210434225</v>
      </c>
      <c r="AT24" s="184" t="n">
        <v>0.0489069735785406</v>
      </c>
      <c r="AU24" s="170" t="n">
        <f aca="false">VLOOKUP(A24,CurveCreator!$A$8:$EF$247,CurveCreator!$AW$4)/100</f>
        <v>0.395</v>
      </c>
      <c r="AV24" s="187" t="n">
        <f aca="false">AH24+0.03</f>
        <v>0.136617481418573</v>
      </c>
      <c r="AW24" s="170" t="n">
        <f aca="false">VLOOKUP(A24,SpotCurves!$A$6:$BR$177,SpotCurves!$BR$1)/100</f>
        <v>0.344430954049191</v>
      </c>
      <c r="AX24" s="184" t="n">
        <v>0.25</v>
      </c>
      <c r="AY24" s="170"/>
      <c r="AZ24" s="170"/>
      <c r="BA24" s="170" t="n">
        <f aca="false">VLOOKUP(A24,CurveCreator!$A$8:$EF$247,CurveCreator!$AQ$4)/100</f>
        <v>0.380600317813092</v>
      </c>
      <c r="BB24" s="187" t="n">
        <f aca="false">AF24</f>
        <v>0.106617481418573</v>
      </c>
      <c r="BC24" s="188"/>
      <c r="BD24" s="188"/>
      <c r="BE24" s="170" t="n">
        <f aca="false">VLOOKUP(A24,CurveCreator!$A$8:$EF$247,CurveCreator!$BR$4)/100</f>
        <v>0.45</v>
      </c>
      <c r="BF24" s="184" t="n">
        <f aca="false">$D24</f>
        <v>0.106617481418573</v>
      </c>
      <c r="BG24" s="188"/>
      <c r="BH24" s="188"/>
      <c r="BI24" s="170" t="n">
        <f aca="false">VLOOKUP(A24,CurveCreator!$A$8:$EF$247,CurveCreator!$BS$4)/100</f>
        <v>0.425</v>
      </c>
      <c r="BJ24" s="184" t="n">
        <f aca="false">$D24</f>
        <v>0.106617481418573</v>
      </c>
      <c r="BK24" s="170" t="n">
        <f aca="false">VLOOKUP(A24,CurveCreator!$A$8:$EF$247,CurveCreator!$CY$4)/100</f>
        <v>0.393783210434225</v>
      </c>
      <c r="BL24" s="184" t="n">
        <v>0.129649986735071</v>
      </c>
      <c r="BM24" s="170"/>
      <c r="BN24" s="184"/>
      <c r="BO24" s="170" t="n">
        <f aca="false">VLOOKUP(A24,CurveCreator!$A$8:$EF$247,CurveCreator!$BI$4)/100</f>
        <v>0.687783210434225</v>
      </c>
      <c r="BP24" s="184" t="n">
        <v>0.145733297960189</v>
      </c>
      <c r="BQ24" s="184"/>
    </row>
    <row r="25" customFormat="false" ht="11.25" hidden="false" customHeight="false" outlineLevel="0" collapsed="false">
      <c r="A25" s="189" t="n">
        <f aca="false">EOMONTH(A24,0)+1</f>
        <v>37561</v>
      </c>
      <c r="B25" s="184"/>
      <c r="C25" s="170" t="n">
        <f aca="false">VLOOKUP(A25,CurveCreator!$A$8:$EF$247,CurveCreator!$CB$4)/100</f>
        <v>0.27321839853562</v>
      </c>
      <c r="D25" s="184" t="n">
        <f aca="false">VLOOKUP(A25,CurveCreator!$A$8:$EH$247,CurveCreator!$EH$4)</f>
        <v>0.106486116203801</v>
      </c>
      <c r="E25" s="170" t="n">
        <f aca="false">VLOOKUP(A25,CurveCreator!$A$8:$EH$247,CurveCreator!$CE$4)/100</f>
        <v>0.27571839853562</v>
      </c>
      <c r="F25" s="185" t="n">
        <f aca="false">D25</f>
        <v>0.106486116203801</v>
      </c>
      <c r="G25" s="170" t="n">
        <f aca="false">VLOOKUP(A25,CurveCreator!$A$8:$EH$247,CurveCreator!$CC$4)/100</f>
        <v>0.28</v>
      </c>
      <c r="H25" s="184" t="n">
        <f aca="false">$D25</f>
        <v>0.106486116203801</v>
      </c>
      <c r="I25" s="170" t="n">
        <f aca="false">VLOOKUP(A25,SpotCurves!$A$6:$BR$177,SpotCurves!$I$1)/100</f>
        <v>0.268868769772706</v>
      </c>
      <c r="J25" s="184" t="n">
        <v>0.25</v>
      </c>
      <c r="K25" s="170" t="n">
        <f aca="false">VLOOKUP(A25,CurveCreator!$A$8:$EF$247,CurveCreator!$CO$4)/100</f>
        <v>0.187340896117584</v>
      </c>
      <c r="L25" s="184" t="n">
        <v>0.138906973578541</v>
      </c>
      <c r="M25" s="170" t="n">
        <f aca="false">VLOOKUP(A25,SpotCurves!$A$6:$BR$177,SpotCurves!$R$1)/100</f>
        <v>0.215426660307656</v>
      </c>
      <c r="N25" s="184" t="n">
        <f aca="false">J25</f>
        <v>0.25</v>
      </c>
      <c r="O25" s="170" t="n">
        <f aca="false">VLOOKUP(A25,CurveCreator!$A$8:$EF$247,CurveCreator!$CQ$4)/100</f>
        <v>0.202340896117584</v>
      </c>
      <c r="P25" s="184" t="n">
        <v>0.138906973578541</v>
      </c>
      <c r="Q25" s="184"/>
      <c r="R25" s="184"/>
      <c r="S25" s="170" t="n">
        <f aca="false">VLOOKUP(A25,CurveCreator!$A$8:$EF$247,CurveCreator!$CS$4)/100</f>
        <v>0.154487278891238</v>
      </c>
      <c r="T25" s="184" t="n">
        <v>0.138906973578541</v>
      </c>
      <c r="U25" s="170" t="n">
        <f aca="false">VLOOKUP(A25,SpotCurves!$A$6:$BR$177,SpotCurves!$Z$1)/100</f>
        <v>0.173847325693521</v>
      </c>
      <c r="V25" s="184" t="n">
        <f aca="false">0.25</f>
        <v>0.25</v>
      </c>
      <c r="W25" s="170" t="n">
        <f aca="false">VLOOKUP(A25,CurveCreator!$A$8:$EF$247,CurveCreator!$L$4)/100</f>
        <v>0.43821839853562</v>
      </c>
      <c r="X25" s="185" t="n">
        <v>0.16</v>
      </c>
      <c r="Y25" s="170" t="n">
        <f aca="false">VLOOKUP(A25,CurveCreator!$A$8:$EF$247,CurveCreator!$J$4)/100</f>
        <v>0.42521839853562</v>
      </c>
      <c r="Z25" s="184" t="n">
        <v>0.136040447222022</v>
      </c>
      <c r="AA25" s="170" t="n">
        <f aca="false">VLOOKUP(A25,CurveCreator!$A$8:$EF$247,CurveCreator!$M$4)/100</f>
        <v>0.44821839853562</v>
      </c>
      <c r="AB25" s="184" t="n">
        <f aca="false">$D25</f>
        <v>0.106486116203801</v>
      </c>
      <c r="AC25" s="170" t="n">
        <f aca="false">VLOOKUP(A25,CurveCreator!$A$8:$EF$247,CurveCreator!$K$4)/100</f>
        <v>0.44521839853562</v>
      </c>
      <c r="AD25" s="184" t="n">
        <v>0.158121341666067</v>
      </c>
      <c r="AE25" s="170" t="n">
        <f aca="false">VLOOKUP(A25,CurveCreator!$A$8:$EF$247,CurveCreator!$AJ$4)/100</f>
        <v>0.473218398535621</v>
      </c>
      <c r="AF25" s="184" t="n">
        <f aca="false">$D25</f>
        <v>0.106486116203801</v>
      </c>
      <c r="AG25" s="170" t="n">
        <f aca="false">VLOOKUP(A25,CurveCreator!$A$8:$EF$247,CurveCreator!$AI$4)/100</f>
        <v>0.45521839853562</v>
      </c>
      <c r="AH25" s="184" t="n">
        <f aca="false">$D25</f>
        <v>0.106486116203801</v>
      </c>
      <c r="AI25" s="170" t="n">
        <f aca="false">VLOOKUP(A25,CurveCreator!$A$8:$EF$247,CurveCreator!$AA$4)/100</f>
        <v>0.38321839853562</v>
      </c>
      <c r="AJ25" s="184" t="n">
        <v>0.0489069735785406</v>
      </c>
      <c r="AK25" s="186" t="n">
        <f aca="false">VLOOKUP(A25,SpotCurves!$A$6:$BR$177,SpotCurves!$AI$1)/100</f>
        <v>0.34827537387004</v>
      </c>
      <c r="AL25" s="184" t="n">
        <v>0.25</v>
      </c>
      <c r="AM25" s="170" t="n">
        <f aca="false">VLOOKUP(A25,CurveCreator!$A$8:$EF$247,CurveCreator!$AB$4)/100</f>
        <v>0.39321839853562</v>
      </c>
      <c r="AN25" s="184" t="n">
        <v>0.15</v>
      </c>
      <c r="AO25" s="170" t="n">
        <f aca="false">VLOOKUP(A25,CurveCreator!$A$8:$EF$247,CurveCreator!$S$4)/100</f>
        <v>0.39021839853562</v>
      </c>
      <c r="AP25" s="184" t="n">
        <v>0.15</v>
      </c>
      <c r="AQ25" s="170" t="n">
        <f aca="false">VLOOKUP(A25,CurveCreator!$A$8:$EF$247,CurveCreator!$AD$4)/100</f>
        <v>0.418218398535621</v>
      </c>
      <c r="AR25" s="184" t="n">
        <v>0.0489069735785406</v>
      </c>
      <c r="AS25" s="170" t="n">
        <f aca="false">VLOOKUP(A25,CurveCreator!$A$8:$EF$247,CurveCreator!$AC$4)/100</f>
        <v>0.41021839853562</v>
      </c>
      <c r="AT25" s="184" t="n">
        <v>0.0489069735785406</v>
      </c>
      <c r="AU25" s="170" t="n">
        <f aca="false">VLOOKUP(A25,CurveCreator!$A$8:$EF$247,CurveCreator!$AW$4)/100</f>
        <v>0.395</v>
      </c>
      <c r="AV25" s="187" t="n">
        <f aca="false">AH25+0.03</f>
        <v>0.136486116203801</v>
      </c>
      <c r="AW25" s="170" t="n">
        <f aca="false">VLOOKUP(A25,SpotCurves!$A$6:$BR$177,SpotCurves!$BR$1)/100</f>
        <v>0.344986688384297</v>
      </c>
      <c r="AX25" s="184" t="n">
        <v>0.25</v>
      </c>
      <c r="AY25" s="170"/>
      <c r="AZ25" s="170"/>
      <c r="BA25" s="170" t="n">
        <f aca="false">VLOOKUP(A25,CurveCreator!$A$8:$EF$247,CurveCreator!$AQ$4)/100</f>
        <v>0.381340896117584</v>
      </c>
      <c r="BB25" s="187" t="n">
        <f aca="false">AF25</f>
        <v>0.106486116203801</v>
      </c>
      <c r="BC25" s="188"/>
      <c r="BD25" s="188"/>
      <c r="BE25" s="170" t="n">
        <f aca="false">VLOOKUP(A25,CurveCreator!$A$8:$EF$247,CurveCreator!$BR$4)/100</f>
        <v>0.45</v>
      </c>
      <c r="BF25" s="184" t="n">
        <f aca="false">$D25</f>
        <v>0.106486116203801</v>
      </c>
      <c r="BG25" s="188"/>
      <c r="BH25" s="188"/>
      <c r="BI25" s="170" t="n">
        <f aca="false">VLOOKUP(A25,CurveCreator!$A$8:$EF$247,CurveCreator!$BS$4)/100</f>
        <v>0.425</v>
      </c>
      <c r="BJ25" s="184" t="n">
        <f aca="false">$D25</f>
        <v>0.106486116203801</v>
      </c>
      <c r="BK25" s="170" t="n">
        <f aca="false">VLOOKUP(A25,CurveCreator!$A$8:$EF$247,CurveCreator!$CY$4)/100</f>
        <v>0.39421839853562</v>
      </c>
      <c r="BL25" s="184" t="n">
        <v>0.129060670833033</v>
      </c>
      <c r="BM25" s="170"/>
      <c r="BN25" s="184"/>
      <c r="BO25" s="170" t="n">
        <f aca="false">VLOOKUP(A25,CurveCreator!$A$8:$EF$247,CurveCreator!$BI$4)/100</f>
        <v>0.68821839853562</v>
      </c>
      <c r="BP25" s="184" t="n">
        <v>0.144161788888089</v>
      </c>
      <c r="BQ25" s="184"/>
    </row>
    <row r="26" customFormat="false" ht="11.25" hidden="false" customHeight="false" outlineLevel="0" collapsed="false">
      <c r="A26" s="189" t="n">
        <f aca="false">EOMONTH(A25,0)+1</f>
        <v>37591</v>
      </c>
      <c r="B26" s="184"/>
      <c r="C26" s="170" t="n">
        <f aca="false">VLOOKUP(A26,CurveCreator!$A$8:$EF$247,CurveCreator!$CB$4)/100</f>
        <v>0.27371937366866</v>
      </c>
      <c r="D26" s="184" t="n">
        <f aca="false">VLOOKUP(A26,CurveCreator!$A$8:$EH$247,CurveCreator!$EH$4)</f>
        <v>0.106350542186314</v>
      </c>
      <c r="E26" s="170" t="n">
        <f aca="false">VLOOKUP(A26,CurveCreator!$A$8:$EH$247,CurveCreator!$CE$4)/100</f>
        <v>0.27621937366866</v>
      </c>
      <c r="F26" s="185" t="n">
        <f aca="false">D26</f>
        <v>0.106350542186314</v>
      </c>
      <c r="G26" s="170" t="n">
        <f aca="false">VLOOKUP(A26,CurveCreator!$A$8:$EH$247,CurveCreator!$CC$4)/100</f>
        <v>0.28</v>
      </c>
      <c r="H26" s="184" t="n">
        <f aca="false">$D26</f>
        <v>0.106350542186314</v>
      </c>
      <c r="I26" s="170" t="n">
        <f aca="false">VLOOKUP(A26,SpotCurves!$A$6:$BR$177,SpotCurves!$I$1)/100</f>
        <v>0.269513023793795</v>
      </c>
      <c r="J26" s="184" t="n">
        <v>0.25</v>
      </c>
      <c r="K26" s="170" t="n">
        <f aca="false">VLOOKUP(A26,CurveCreator!$A$8:$EF$247,CurveCreator!$CO$4)/100</f>
        <v>0.188148379558064</v>
      </c>
      <c r="L26" s="184" t="n">
        <v>0.138906973578541</v>
      </c>
      <c r="M26" s="170" t="n">
        <f aca="false">VLOOKUP(A26,SpotCurves!$A$6:$BR$177,SpotCurves!$R$1)/100</f>
        <v>0.216190647385541</v>
      </c>
      <c r="N26" s="184" t="n">
        <f aca="false">J26</f>
        <v>0.25</v>
      </c>
      <c r="O26" s="170" t="n">
        <f aca="false">VLOOKUP(A26,CurveCreator!$A$8:$EF$247,CurveCreator!$CQ$4)/100</f>
        <v>0.203148379558064</v>
      </c>
      <c r="P26" s="184" t="n">
        <v>0.138906973578541</v>
      </c>
      <c r="Q26" s="184"/>
      <c r="R26" s="184"/>
      <c r="S26" s="170" t="n">
        <f aca="false">VLOOKUP(A26,CurveCreator!$A$8:$EF$247,CurveCreator!$CS$4)/100</f>
        <v>0.153223568361094</v>
      </c>
      <c r="T26" s="184" t="n">
        <v>0.138906973578541</v>
      </c>
      <c r="U26" s="170" t="n">
        <f aca="false">VLOOKUP(A26,SpotCurves!$A$6:$BR$177,SpotCurves!$Z$1)/100</f>
        <v>0.174229754880439</v>
      </c>
      <c r="V26" s="184" t="n">
        <f aca="false">0.25</f>
        <v>0.25</v>
      </c>
      <c r="W26" s="170" t="n">
        <f aca="false">VLOOKUP(A26,CurveCreator!$A$8:$EF$247,CurveCreator!$L$4)/100</f>
        <v>0.43871937366866</v>
      </c>
      <c r="X26" s="185" t="n">
        <v>0.16</v>
      </c>
      <c r="Y26" s="170" t="n">
        <f aca="false">VLOOKUP(A26,CurveCreator!$A$8:$EF$247,CurveCreator!$J$4)/100</f>
        <v>0.42571937366866</v>
      </c>
      <c r="Z26" s="184" t="n">
        <v>0.135671562610977</v>
      </c>
      <c r="AA26" s="170" t="n">
        <f aca="false">VLOOKUP(A26,CurveCreator!$A$8:$EF$247,CurveCreator!$M$4)/100</f>
        <v>0.44871937366866</v>
      </c>
      <c r="AB26" s="184" t="n">
        <f aca="false">$D26</f>
        <v>0.106350542186314</v>
      </c>
      <c r="AC26" s="170" t="n">
        <f aca="false">VLOOKUP(A26,CurveCreator!$A$8:$EF$247,CurveCreator!$K$4)/100</f>
        <v>0.44571937366866</v>
      </c>
      <c r="AD26" s="184" t="n">
        <v>0.157014687832932</v>
      </c>
      <c r="AE26" s="170" t="n">
        <f aca="false">VLOOKUP(A26,CurveCreator!$A$8:$EF$247,CurveCreator!$AJ$4)/100</f>
        <v>0.47371937366866</v>
      </c>
      <c r="AF26" s="184" t="n">
        <f aca="false">$D26</f>
        <v>0.106350542186314</v>
      </c>
      <c r="AG26" s="170" t="n">
        <f aca="false">VLOOKUP(A26,CurveCreator!$A$8:$EF$247,CurveCreator!$AI$4)/100</f>
        <v>0.45571937366866</v>
      </c>
      <c r="AH26" s="184" t="n">
        <f aca="false">$D26</f>
        <v>0.106350542186314</v>
      </c>
      <c r="AI26" s="170" t="n">
        <f aca="false">VLOOKUP(A26,CurveCreator!$A$8:$EF$247,CurveCreator!$AA$4)/100</f>
        <v>0.38371937366866</v>
      </c>
      <c r="AJ26" s="184" t="n">
        <v>0.0489069735785406</v>
      </c>
      <c r="AK26" s="186" t="n">
        <f aca="false">VLOOKUP(A26,SpotCurves!$A$6:$BR$177,SpotCurves!$AI$1)/100</f>
        <v>0.351222164033664</v>
      </c>
      <c r="AL26" s="184" t="n">
        <v>0.25</v>
      </c>
      <c r="AM26" s="170" t="n">
        <f aca="false">VLOOKUP(A26,CurveCreator!$A$8:$EF$247,CurveCreator!$AB$4)/100</f>
        <v>0.39371937366866</v>
      </c>
      <c r="AN26" s="184" t="n">
        <v>0.15</v>
      </c>
      <c r="AO26" s="170" t="n">
        <f aca="false">VLOOKUP(A26,CurveCreator!$A$8:$EF$247,CurveCreator!$S$4)/100</f>
        <v>0.39071937366866</v>
      </c>
      <c r="AP26" s="184" t="n">
        <v>0.15</v>
      </c>
      <c r="AQ26" s="170" t="n">
        <f aca="false">VLOOKUP(A26,CurveCreator!$A$8:$EF$247,CurveCreator!$AD$4)/100</f>
        <v>0.41871937366866</v>
      </c>
      <c r="AR26" s="184" t="n">
        <v>0.0489069735785406</v>
      </c>
      <c r="AS26" s="170" t="n">
        <f aca="false">VLOOKUP(A26,CurveCreator!$A$8:$EF$247,CurveCreator!$AC$4)/100</f>
        <v>0.41071937366866</v>
      </c>
      <c r="AT26" s="184" t="n">
        <v>0.0489069735785406</v>
      </c>
      <c r="AU26" s="170" t="n">
        <f aca="false">VLOOKUP(A26,CurveCreator!$A$8:$EF$247,CurveCreator!$AW$4)/100</f>
        <v>0.395</v>
      </c>
      <c r="AV26" s="187" t="n">
        <f aca="false">AH26+0.03</f>
        <v>0.136350542186314</v>
      </c>
      <c r="AW26" s="170" t="n">
        <f aca="false">VLOOKUP(A26,SpotCurves!$A$6:$BR$177,SpotCurves!$BR$1)/100</f>
        <v>0.345626432627238</v>
      </c>
      <c r="AX26" s="184" t="n">
        <v>0.25</v>
      </c>
      <c r="AY26" s="170"/>
      <c r="AZ26" s="170"/>
      <c r="BA26" s="170" t="n">
        <f aca="false">VLOOKUP(A26,CurveCreator!$A$8:$EF$247,CurveCreator!$AQ$4)/100</f>
        <v>0.382148379558064</v>
      </c>
      <c r="BB26" s="187" t="n">
        <f aca="false">AF26</f>
        <v>0.106350542186314</v>
      </c>
      <c r="BC26" s="188"/>
      <c r="BD26" s="188"/>
      <c r="BE26" s="170" t="n">
        <f aca="false">VLOOKUP(A26,CurveCreator!$A$8:$EF$247,CurveCreator!$BR$4)/100</f>
        <v>0.45</v>
      </c>
      <c r="BF26" s="184" t="n">
        <f aca="false">$D26</f>
        <v>0.106350542186314</v>
      </c>
      <c r="BG26" s="188"/>
      <c r="BH26" s="188"/>
      <c r="BI26" s="170" t="n">
        <f aca="false">VLOOKUP(A26,CurveCreator!$A$8:$EF$247,CurveCreator!$BS$4)/100</f>
        <v>0.425</v>
      </c>
      <c r="BJ26" s="184" t="n">
        <f aca="false">$D26</f>
        <v>0.106350542186314</v>
      </c>
      <c r="BK26" s="170" t="n">
        <f aca="false">VLOOKUP(A26,CurveCreator!$A$8:$EF$247,CurveCreator!$CY$4)/100</f>
        <v>0.39471937366866</v>
      </c>
      <c r="BL26" s="184" t="n">
        <v>0.128507343916466</v>
      </c>
      <c r="BM26" s="170"/>
      <c r="BN26" s="184"/>
      <c r="BO26" s="170" t="n">
        <f aca="false">VLOOKUP(A26,CurveCreator!$A$8:$EF$247,CurveCreator!$BI$4)/100</f>
        <v>0.68871937366866</v>
      </c>
      <c r="BP26" s="184" t="n">
        <v>0.142686250443909</v>
      </c>
      <c r="BQ26" s="184"/>
    </row>
    <row r="27" customFormat="false" ht="11.25" hidden="false" customHeight="false" outlineLevel="0" collapsed="false">
      <c r="A27" s="189" t="n">
        <f aca="false">EOMONTH(A26,0)+1</f>
        <v>37622</v>
      </c>
      <c r="B27" s="184"/>
      <c r="C27" s="170" t="n">
        <f aca="false">VLOOKUP(A27,CurveCreator!$A$8:$EF$247,CurveCreator!$CB$4)/100</f>
        <v>0.269276698296092</v>
      </c>
      <c r="D27" s="184" t="n">
        <f aca="false">VLOOKUP(A27,CurveCreator!$A$8:$EH$247,CurveCreator!$EH$4)</f>
        <v>0.106219505871917</v>
      </c>
      <c r="E27" s="170" t="n">
        <f aca="false">VLOOKUP(A27,CurveCreator!$A$8:$EH$247,CurveCreator!$CE$4)/100</f>
        <v>0.271776698296092</v>
      </c>
      <c r="F27" s="185" t="n">
        <f aca="false">D27</f>
        <v>0.106219505871917</v>
      </c>
      <c r="G27" s="170" t="n">
        <f aca="false">VLOOKUP(A27,CurveCreator!$A$8:$EH$247,CurveCreator!$CC$4)/100</f>
        <v>0.28</v>
      </c>
      <c r="H27" s="184" t="n">
        <f aca="false">$D27</f>
        <v>0.106219505871917</v>
      </c>
      <c r="I27" s="170" t="n">
        <f aca="false">VLOOKUP(A27,SpotCurves!$A$6:$BR$177,SpotCurves!$I$1)/100</f>
        <v>0.263799743264673</v>
      </c>
      <c r="J27" s="184" t="n">
        <v>0.25</v>
      </c>
      <c r="K27" s="170" t="n">
        <f aca="false">VLOOKUP(A27,CurveCreator!$A$8:$EF$247,CurveCreator!$CO$4)/100</f>
        <v>0.187902093533741</v>
      </c>
      <c r="L27" s="184" t="n">
        <v>0.138906973578541</v>
      </c>
      <c r="M27" s="170" t="n">
        <f aca="false">VLOOKUP(A27,SpotCurves!$A$6:$BR$177,SpotCurves!$R$1)/100</f>
        <v>0.209415567442375</v>
      </c>
      <c r="N27" s="184" t="n">
        <f aca="false">J27</f>
        <v>0.25</v>
      </c>
      <c r="O27" s="170" t="n">
        <f aca="false">VLOOKUP(A27,CurveCreator!$A$8:$EF$247,CurveCreator!$CQ$4)/100</f>
        <v>0.202902093533741</v>
      </c>
      <c r="P27" s="184" t="n">
        <v>0.138906973578541</v>
      </c>
      <c r="Q27" s="184"/>
      <c r="R27" s="184"/>
      <c r="S27" s="170" t="n">
        <f aca="false">VLOOKUP(A27,CurveCreator!$A$8:$EF$247,CurveCreator!$CS$4)/100</f>
        <v>0.157585178935605</v>
      </c>
      <c r="T27" s="184" t="n">
        <v>0.138906973578541</v>
      </c>
      <c r="U27" s="170" t="n">
        <f aca="false">VLOOKUP(A27,SpotCurves!$A$6:$BR$177,SpotCurves!$Z$1)/100</f>
        <v>0.170838351558352</v>
      </c>
      <c r="V27" s="184" t="n">
        <f aca="false">0.25</f>
        <v>0.25</v>
      </c>
      <c r="W27" s="170" t="n">
        <f aca="false">VLOOKUP(A27,CurveCreator!$A$8:$EF$247,CurveCreator!$L$4)/100</f>
        <v>0.434276698296092</v>
      </c>
      <c r="X27" s="185" t="n">
        <v>0.16</v>
      </c>
      <c r="Y27" s="170" t="n">
        <f aca="false">VLOOKUP(A27,CurveCreator!$A$8:$EF$247,CurveCreator!$J$4)/100</f>
        <v>0.421276698296092</v>
      </c>
      <c r="Z27" s="184" t="n">
        <v>0.1353252054472</v>
      </c>
      <c r="AA27" s="170" t="n">
        <f aca="false">VLOOKUP(A27,CurveCreator!$A$8:$EF$247,CurveCreator!$M$4)/100</f>
        <v>0.444276698296092</v>
      </c>
      <c r="AB27" s="184" t="n">
        <f aca="false">$D27</f>
        <v>0.106219505871917</v>
      </c>
      <c r="AC27" s="170" t="n">
        <f aca="false">VLOOKUP(A27,CurveCreator!$A$8:$EF$247,CurveCreator!$K$4)/100</f>
        <v>0.441276698296092</v>
      </c>
      <c r="AD27" s="184" t="n">
        <v>0.155975616341599</v>
      </c>
      <c r="AE27" s="170" t="n">
        <f aca="false">VLOOKUP(A27,CurveCreator!$A$8:$EF$247,CurveCreator!$AJ$4)/100</f>
        <v>0.469276698296092</v>
      </c>
      <c r="AF27" s="184" t="n">
        <f aca="false">$D27</f>
        <v>0.106219505871917</v>
      </c>
      <c r="AG27" s="170" t="n">
        <f aca="false">VLOOKUP(A27,CurveCreator!$A$8:$EF$247,CurveCreator!$AI$4)/100</f>
        <v>0.451276698296092</v>
      </c>
      <c r="AH27" s="184" t="n">
        <f aca="false">$D27</f>
        <v>0.106219505871917</v>
      </c>
      <c r="AI27" s="170" t="n">
        <f aca="false">VLOOKUP(A27,CurveCreator!$A$8:$EF$247,CurveCreator!$AA$4)/100</f>
        <v>0.379276698296092</v>
      </c>
      <c r="AJ27" s="184" t="n">
        <v>0.0489069735785406</v>
      </c>
      <c r="AK27" s="186" t="n">
        <f aca="false">VLOOKUP(A27,SpotCurves!$A$6:$BR$177,SpotCurves!$AI$1)/100</f>
        <v>0.347260003986718</v>
      </c>
      <c r="AL27" s="184" t="n">
        <v>0.25</v>
      </c>
      <c r="AM27" s="170" t="n">
        <f aca="false">VLOOKUP(A27,CurveCreator!$A$8:$EF$247,CurveCreator!$AB$4)/100</f>
        <v>0.389276698296092</v>
      </c>
      <c r="AN27" s="184" t="n">
        <v>0.15</v>
      </c>
      <c r="AO27" s="170" t="n">
        <f aca="false">VLOOKUP(A27,CurveCreator!$A$8:$EF$247,CurveCreator!$S$4)/100</f>
        <v>0.386276698296092</v>
      </c>
      <c r="AP27" s="184" t="n">
        <v>0.15</v>
      </c>
      <c r="AQ27" s="170" t="n">
        <f aca="false">VLOOKUP(A27,CurveCreator!$A$8:$EF$247,CurveCreator!$AD$4)/100</f>
        <v>0.414276698296092</v>
      </c>
      <c r="AR27" s="184" t="n">
        <v>0.0489069735785406</v>
      </c>
      <c r="AS27" s="170" t="n">
        <f aca="false">VLOOKUP(A27,CurveCreator!$A$8:$EF$247,CurveCreator!$AC$4)/100</f>
        <v>0.406276698296092</v>
      </c>
      <c r="AT27" s="184" t="n">
        <v>0.0489069735785406</v>
      </c>
      <c r="AU27" s="170" t="n">
        <f aca="false">VLOOKUP(A27,CurveCreator!$A$8:$EF$247,CurveCreator!$AW$4)/100</f>
        <v>0.395</v>
      </c>
      <c r="AV27" s="187" t="n">
        <f aca="false">AH27+0.03</f>
        <v>0.136219505871917</v>
      </c>
      <c r="AW27" s="170" t="n">
        <f aca="false">VLOOKUP(A27,SpotCurves!$A$6:$BR$177,SpotCurves!$BR$1)/100</f>
        <v>0.33995314506182</v>
      </c>
      <c r="AX27" s="184" t="n">
        <v>0.25</v>
      </c>
      <c r="AY27" s="170"/>
      <c r="AZ27" s="170"/>
      <c r="BA27" s="170" t="n">
        <f aca="false">VLOOKUP(A27,CurveCreator!$A$8:$EF$247,CurveCreator!$AQ$4)/100</f>
        <v>0.381902093533741</v>
      </c>
      <c r="BB27" s="187" t="n">
        <f aca="false">AF27</f>
        <v>0.106219505871917</v>
      </c>
      <c r="BC27" s="188"/>
      <c r="BD27" s="188"/>
      <c r="BE27" s="170" t="n">
        <f aca="false">VLOOKUP(A27,CurveCreator!$A$8:$EF$247,CurveCreator!$BR$4)/100</f>
        <v>0.45</v>
      </c>
      <c r="BF27" s="184" t="n">
        <f aca="false">$D27</f>
        <v>0.106219505871917</v>
      </c>
      <c r="BG27" s="188"/>
      <c r="BH27" s="188"/>
      <c r="BI27" s="170" t="n">
        <f aca="false">VLOOKUP(A27,CurveCreator!$A$8:$EF$247,CurveCreator!$BS$4)/100</f>
        <v>0.425</v>
      </c>
      <c r="BJ27" s="184" t="n">
        <f aca="false">$D27</f>
        <v>0.106219505871917</v>
      </c>
      <c r="BK27" s="170" t="n">
        <f aca="false">VLOOKUP(A27,CurveCreator!$A$8:$EF$247,CurveCreator!$CY$4)/100</f>
        <v>0.390276698296092</v>
      </c>
      <c r="BL27" s="184" t="n">
        <v>0.1279878081708</v>
      </c>
      <c r="BM27" s="170"/>
      <c r="BN27" s="184"/>
      <c r="BO27" s="170" t="n">
        <f aca="false">VLOOKUP(A27,CurveCreator!$A$8:$EF$247,CurveCreator!$BI$4)/100</f>
        <v>0.684276698296092</v>
      </c>
      <c r="BP27" s="184" t="n">
        <v>0.141300821788799</v>
      </c>
      <c r="BQ27" s="184"/>
    </row>
    <row r="28" customFormat="false" ht="11.25" hidden="false" customHeight="false" outlineLevel="0" collapsed="false">
      <c r="A28" s="189" t="n">
        <f aca="false">EOMONTH(A27,0)+1</f>
        <v>37653</v>
      </c>
      <c r="B28" s="184"/>
      <c r="C28" s="170" t="n">
        <f aca="false">VLOOKUP(A28,CurveCreator!$A$8:$EF$247,CurveCreator!$CB$4)/100</f>
        <v>0.26905207712041</v>
      </c>
      <c r="D28" s="184" t="n">
        <f aca="false">VLOOKUP(A28,CurveCreator!$A$8:$EH$247,CurveCreator!$EH$4)</f>
        <v>0.106084271292424</v>
      </c>
      <c r="E28" s="170" t="n">
        <f aca="false">VLOOKUP(A28,CurveCreator!$A$8:$EH$247,CurveCreator!$CE$4)/100</f>
        <v>0.27155207712041</v>
      </c>
      <c r="F28" s="185" t="n">
        <f aca="false">D28</f>
        <v>0.106084271292424</v>
      </c>
      <c r="G28" s="170" t="n">
        <f aca="false">VLOOKUP(A28,CurveCreator!$A$8:$EH$247,CurveCreator!$CC$4)/100</f>
        <v>0.28</v>
      </c>
      <c r="H28" s="184" t="n">
        <f aca="false">$D28</f>
        <v>0.106084271292424</v>
      </c>
      <c r="I28" s="170" t="n">
        <f aca="false">VLOOKUP(A28,SpotCurves!$A$6:$BR$177,SpotCurves!$I$1)/100</f>
        <v>0.263510880432746</v>
      </c>
      <c r="J28" s="184" t="n">
        <v>0.25</v>
      </c>
      <c r="K28" s="170" t="n">
        <f aca="false">VLOOKUP(A28,CurveCreator!$A$8:$EF$247,CurveCreator!$CO$4)/100</f>
        <v>0.185872622906113</v>
      </c>
      <c r="L28" s="184" t="n">
        <v>0.138906973578541</v>
      </c>
      <c r="M28" s="170" t="n">
        <f aca="false">VLOOKUP(A28,SpotCurves!$A$6:$BR$177,SpotCurves!$R$1)/100</f>
        <v>0.209073020149461</v>
      </c>
      <c r="N28" s="184" t="n">
        <f aca="false">J28</f>
        <v>0.25</v>
      </c>
      <c r="O28" s="170" t="n">
        <f aca="false">VLOOKUP(A28,CurveCreator!$A$8:$EF$247,CurveCreator!$CQ$4)/100</f>
        <v>0.200872622906113</v>
      </c>
      <c r="P28" s="184" t="n">
        <v>0.138906973578541</v>
      </c>
      <c r="Q28" s="184"/>
      <c r="R28" s="184"/>
      <c r="S28" s="170" t="n">
        <f aca="false">VLOOKUP(A28,CurveCreator!$A$8:$EF$247,CurveCreator!$CS$4)/100</f>
        <v>0.162146031124811</v>
      </c>
      <c r="T28" s="184" t="n">
        <v>0.138906973578541</v>
      </c>
      <c r="U28" s="170" t="n">
        <f aca="false">VLOOKUP(A28,SpotCurves!$A$6:$BR$177,SpotCurves!$Z$1)/100</f>
        <v>0.170666882581321</v>
      </c>
      <c r="V28" s="184" t="n">
        <f aca="false">0.25</f>
        <v>0.25</v>
      </c>
      <c r="W28" s="170" t="n">
        <f aca="false">VLOOKUP(A28,CurveCreator!$A$8:$EF$247,CurveCreator!$L$4)/100</f>
        <v>0.44405207712041</v>
      </c>
      <c r="X28" s="185" t="n">
        <v>0.16</v>
      </c>
      <c r="Y28" s="170" t="n">
        <f aca="false">VLOOKUP(A28,CurveCreator!$A$8:$EF$247,CurveCreator!$J$4)/100</f>
        <v>0.421052077120411</v>
      </c>
      <c r="Z28" s="184" t="n">
        <v>0.135</v>
      </c>
      <c r="AA28" s="170" t="n">
        <f aca="false">VLOOKUP(A28,CurveCreator!$A$8:$EF$247,CurveCreator!$M$4)/100</f>
        <v>0.45405207712041</v>
      </c>
      <c r="AB28" s="184" t="n">
        <f aca="false">$D28</f>
        <v>0.106084271292424</v>
      </c>
      <c r="AC28" s="170" t="n">
        <f aca="false">VLOOKUP(A28,CurveCreator!$A$8:$EF$247,CurveCreator!$K$4)/100</f>
        <v>0.441052077120411</v>
      </c>
      <c r="AD28" s="184" t="n">
        <v>0.155</v>
      </c>
      <c r="AE28" s="170" t="n">
        <f aca="false">VLOOKUP(A28,CurveCreator!$A$8:$EF$247,CurveCreator!$AJ$4)/100</f>
        <v>0.479052077120411</v>
      </c>
      <c r="AF28" s="184" t="n">
        <f aca="false">$D28</f>
        <v>0.106084271292424</v>
      </c>
      <c r="AG28" s="170" t="n">
        <f aca="false">VLOOKUP(A28,CurveCreator!$A$8:$EF$247,CurveCreator!$AI$4)/100</f>
        <v>0.451052077120411</v>
      </c>
      <c r="AH28" s="184" t="n">
        <f aca="false">$D28</f>
        <v>0.106084271292424</v>
      </c>
      <c r="AI28" s="170" t="n">
        <f aca="false">VLOOKUP(A28,CurveCreator!$A$8:$EF$247,CurveCreator!$AA$4)/100</f>
        <v>0.38905207712041</v>
      </c>
      <c r="AJ28" s="184" t="n">
        <v>0.0489069735785406</v>
      </c>
      <c r="AK28" s="186" t="n">
        <f aca="false">VLOOKUP(A28,SpotCurves!$A$6:$BR$177,SpotCurves!$AI$1)/100</f>
        <v>0.347059677612777</v>
      </c>
      <c r="AL28" s="184" t="n">
        <v>0.25</v>
      </c>
      <c r="AM28" s="170" t="n">
        <f aca="false">VLOOKUP(A28,CurveCreator!$A$8:$EF$247,CurveCreator!$AB$4)/100</f>
        <v>0.39905207712041</v>
      </c>
      <c r="AN28" s="184" t="n">
        <v>0.15</v>
      </c>
      <c r="AO28" s="170" t="n">
        <f aca="false">VLOOKUP(A28,CurveCreator!$A$8:$EF$247,CurveCreator!$S$4)/100</f>
        <v>0.386052077120411</v>
      </c>
      <c r="AP28" s="184" t="n">
        <v>0.15</v>
      </c>
      <c r="AQ28" s="170" t="n">
        <f aca="false">VLOOKUP(A28,CurveCreator!$A$8:$EF$247,CurveCreator!$AD$4)/100</f>
        <v>0.424052077120411</v>
      </c>
      <c r="AR28" s="184" t="n">
        <v>0.0489069735785406</v>
      </c>
      <c r="AS28" s="170" t="n">
        <f aca="false">VLOOKUP(A28,CurveCreator!$A$8:$EF$247,CurveCreator!$AC$4)/100</f>
        <v>0.406052077120411</v>
      </c>
      <c r="AT28" s="184" t="n">
        <v>0.0489069735785406</v>
      </c>
      <c r="AU28" s="170" t="n">
        <f aca="false">VLOOKUP(A28,CurveCreator!$A$8:$EF$247,CurveCreator!$AW$4)/100</f>
        <v>0.406088175987873</v>
      </c>
      <c r="AV28" s="187" t="n">
        <f aca="false">AH28+0.03</f>
        <v>0.136084271292424</v>
      </c>
      <c r="AW28" s="170" t="n">
        <f aca="false">VLOOKUP(A28,SpotCurves!$A$6:$BR$177,SpotCurves!$BR$1)/100</f>
        <v>0.339666304269717</v>
      </c>
      <c r="AX28" s="184" t="n">
        <v>0.25</v>
      </c>
      <c r="AY28" s="170"/>
      <c r="AZ28" s="170"/>
      <c r="BA28" s="170" t="n">
        <f aca="false">VLOOKUP(A28,CurveCreator!$A$8:$EF$247,CurveCreator!$AQ$4)/100</f>
        <v>0.379872622906113</v>
      </c>
      <c r="BB28" s="187" t="n">
        <f aca="false">AF28</f>
        <v>0.106084271292424</v>
      </c>
      <c r="BC28" s="188"/>
      <c r="BD28" s="188"/>
      <c r="BE28" s="170" t="n">
        <f aca="false">VLOOKUP(A28,CurveCreator!$A$8:$EF$247,CurveCreator!$BR$4)/100</f>
        <v>0.45</v>
      </c>
      <c r="BF28" s="184" t="n">
        <f aca="false">$D28</f>
        <v>0.106084271292424</v>
      </c>
      <c r="BG28" s="188"/>
      <c r="BH28" s="188"/>
      <c r="BI28" s="170" t="n">
        <f aca="false">VLOOKUP(A28,CurveCreator!$A$8:$EF$247,CurveCreator!$BS$4)/100</f>
        <v>0.425</v>
      </c>
      <c r="BJ28" s="184" t="n">
        <f aca="false">$D28</f>
        <v>0.106084271292424</v>
      </c>
      <c r="BK28" s="170" t="n">
        <f aca="false">VLOOKUP(A28,CurveCreator!$A$8:$EF$247,CurveCreator!$CY$4)/100</f>
        <v>0.390052077120411</v>
      </c>
      <c r="BL28" s="184" t="n">
        <v>0.1275</v>
      </c>
      <c r="BM28" s="170"/>
      <c r="BN28" s="184"/>
      <c r="BO28" s="170" t="n">
        <f aca="false">VLOOKUP(A28,CurveCreator!$A$8:$EF$247,CurveCreator!$BI$4)/100</f>
        <v>0.664052077120411</v>
      </c>
      <c r="BP28" s="184" t="n">
        <v>0.14</v>
      </c>
      <c r="BQ28" s="184"/>
    </row>
    <row r="29" customFormat="false" ht="11.25" hidden="false" customHeight="false" outlineLevel="0" collapsed="false">
      <c r="A29" s="189" t="n">
        <f aca="false">EOMONTH(A28,0)+1</f>
        <v>37681</v>
      </c>
      <c r="B29" s="184"/>
      <c r="C29" s="170" t="n">
        <f aca="false">VLOOKUP(A29,CurveCreator!$A$8:$EF$247,CurveCreator!$CB$4)/100</f>
        <v>0.268821868954091</v>
      </c>
      <c r="D29" s="184" t="n">
        <f aca="false">VLOOKUP(A29,CurveCreator!$A$8:$EH$247,CurveCreator!$EH$4)</f>
        <v>0.105949208888385</v>
      </c>
      <c r="E29" s="170" t="n">
        <f aca="false">VLOOKUP(A29,CurveCreator!$A$8:$EH$247,CurveCreator!$CE$4)/100</f>
        <v>0.271321868954091</v>
      </c>
      <c r="F29" s="185" t="n">
        <f aca="false">D29</f>
        <v>0.105949208888385</v>
      </c>
      <c r="G29" s="170" t="n">
        <f aca="false">VLOOKUP(A29,CurveCreator!$A$8:$EH$247,CurveCreator!$CC$4)/100</f>
        <v>0.28</v>
      </c>
      <c r="H29" s="184" t="n">
        <f aca="false">$D29</f>
        <v>0.105949208888385</v>
      </c>
      <c r="I29" s="170" t="n">
        <f aca="false">VLOOKUP(A29,SpotCurves!$A$6:$BR$177,SpotCurves!$I$1)/100</f>
        <v>0.263214832730859</v>
      </c>
      <c r="J29" s="184" t="n">
        <v>0.25</v>
      </c>
      <c r="K29" s="170" t="n">
        <f aca="false">VLOOKUP(A29,CurveCreator!$A$8:$EF$247,CurveCreator!$CO$4)/100</f>
        <v>0.185610519977767</v>
      </c>
      <c r="L29" s="184" t="n">
        <v>0.138906973578541</v>
      </c>
      <c r="M29" s="170" t="n">
        <f aca="false">VLOOKUP(A29,SpotCurves!$A$6:$BR$177,SpotCurves!$R$1)/100</f>
        <v>0.208721952695823</v>
      </c>
      <c r="N29" s="184" t="n">
        <f aca="false">J29</f>
        <v>0.25</v>
      </c>
      <c r="O29" s="170" t="n">
        <f aca="false">VLOOKUP(A29,CurveCreator!$A$8:$EF$247,CurveCreator!$CQ$4)/100</f>
        <v>0.200610519977767</v>
      </c>
      <c r="P29" s="184" t="n">
        <v>0.138906973578541</v>
      </c>
      <c r="Q29" s="184"/>
      <c r="R29" s="184"/>
      <c r="S29" s="170" t="n">
        <f aca="false">VLOOKUP(A29,CurveCreator!$A$8:$EF$247,CurveCreator!$CS$4)/100</f>
        <v>0.161753615179318</v>
      </c>
      <c r="T29" s="184" t="n">
        <v>0.138906973578541</v>
      </c>
      <c r="U29" s="170" t="n">
        <f aca="false">VLOOKUP(A29,SpotCurves!$A$6:$BR$177,SpotCurves!$Z$1)/100</f>
        <v>0.170491148665481</v>
      </c>
      <c r="V29" s="184" t="n">
        <f aca="false">0.25</f>
        <v>0.25</v>
      </c>
      <c r="W29" s="170" t="n">
        <f aca="false">VLOOKUP(A29,CurveCreator!$A$8:$EF$247,CurveCreator!$L$4)/100</f>
        <v>0.443821868954091</v>
      </c>
      <c r="X29" s="185" t="n">
        <v>0.16</v>
      </c>
      <c r="Y29" s="170" t="n">
        <f aca="false">VLOOKUP(A29,CurveCreator!$A$8:$EF$247,CurveCreator!$J$4)/100</f>
        <v>0.420821868954091</v>
      </c>
      <c r="Z29" s="184" t="n">
        <v>0.134694654553309</v>
      </c>
      <c r="AA29" s="170" t="n">
        <f aca="false">VLOOKUP(A29,CurveCreator!$A$8:$EF$247,CurveCreator!$M$4)/100</f>
        <v>0.453821868954091</v>
      </c>
      <c r="AB29" s="184" t="n">
        <f aca="false">$D29</f>
        <v>0.105949208888385</v>
      </c>
      <c r="AC29" s="170" t="n">
        <f aca="false">VLOOKUP(A29,CurveCreator!$A$8:$EF$247,CurveCreator!$K$4)/100</f>
        <v>0.440821868954091</v>
      </c>
      <c r="AD29" s="184" t="n">
        <v>0.154083963659926</v>
      </c>
      <c r="AE29" s="170" t="n">
        <f aca="false">VLOOKUP(A29,CurveCreator!$A$8:$EF$247,CurveCreator!$AJ$4)/100</f>
        <v>0.478821868954091</v>
      </c>
      <c r="AF29" s="184" t="n">
        <f aca="false">$D29</f>
        <v>0.105949208888385</v>
      </c>
      <c r="AG29" s="170" t="n">
        <f aca="false">VLOOKUP(A29,CurveCreator!$A$8:$EF$247,CurveCreator!$AI$4)/100</f>
        <v>0.450821868954091</v>
      </c>
      <c r="AH29" s="184" t="n">
        <f aca="false">$D29</f>
        <v>0.105949208888385</v>
      </c>
      <c r="AI29" s="170" t="n">
        <f aca="false">VLOOKUP(A29,CurveCreator!$A$8:$EF$247,CurveCreator!$AA$4)/100</f>
        <v>0.388821868954091</v>
      </c>
      <c r="AJ29" s="184" t="n">
        <v>0.0489069735785406</v>
      </c>
      <c r="AK29" s="186" t="n">
        <f aca="false">VLOOKUP(A29,SpotCurves!$A$6:$BR$177,SpotCurves!$AI$1)/100</f>
        <v>0.346854368531519</v>
      </c>
      <c r="AL29" s="184" t="n">
        <v>0.25</v>
      </c>
      <c r="AM29" s="170" t="n">
        <f aca="false">VLOOKUP(A29,CurveCreator!$A$8:$EF$247,CurveCreator!$AB$4)/100</f>
        <v>0.398821868954091</v>
      </c>
      <c r="AN29" s="184" t="n">
        <v>0.15</v>
      </c>
      <c r="AO29" s="170" t="n">
        <f aca="false">VLOOKUP(A29,CurveCreator!$A$8:$EF$247,CurveCreator!$S$4)/100</f>
        <v>0.385821868954091</v>
      </c>
      <c r="AP29" s="184" t="n">
        <v>0.15</v>
      </c>
      <c r="AQ29" s="170" t="n">
        <f aca="false">VLOOKUP(A29,CurveCreator!$A$8:$EF$247,CurveCreator!$AD$4)/100</f>
        <v>0.423821868954091</v>
      </c>
      <c r="AR29" s="184" t="n">
        <v>0.0489069735785406</v>
      </c>
      <c r="AS29" s="170" t="n">
        <f aca="false">VLOOKUP(A29,CurveCreator!$A$8:$EF$247,CurveCreator!$AC$4)/100</f>
        <v>0.405821868954091</v>
      </c>
      <c r="AT29" s="184" t="n">
        <v>0.0489069735785406</v>
      </c>
      <c r="AU29" s="170" t="n">
        <f aca="false">VLOOKUP(A29,CurveCreator!$A$8:$EF$247,CurveCreator!$AW$4)/100</f>
        <v>0.395233246753247</v>
      </c>
      <c r="AV29" s="187" t="n">
        <f aca="false">AH29+0.03</f>
        <v>0.135949208888385</v>
      </c>
      <c r="AW29" s="170" t="n">
        <f aca="false">VLOOKUP(A29,SpotCurves!$A$6:$BR$177,SpotCurves!$BR$1)/100</f>
        <v>0.344372328901743</v>
      </c>
      <c r="AX29" s="184" t="n">
        <v>0.25</v>
      </c>
      <c r="AY29" s="170"/>
      <c r="AZ29" s="170"/>
      <c r="BA29" s="170" t="n">
        <f aca="false">VLOOKUP(A29,CurveCreator!$A$8:$EF$247,CurveCreator!$AQ$4)/100</f>
        <v>0.379610519977767</v>
      </c>
      <c r="BB29" s="187" t="n">
        <f aca="false">AF29</f>
        <v>0.105949208888385</v>
      </c>
      <c r="BC29" s="188"/>
      <c r="BD29" s="188"/>
      <c r="BE29" s="170" t="n">
        <f aca="false">VLOOKUP(A29,CurveCreator!$A$8:$EF$247,CurveCreator!$BR$4)/100</f>
        <v>0.490821868954091</v>
      </c>
      <c r="BF29" s="184" t="n">
        <f aca="false">$D29</f>
        <v>0.105949208888385</v>
      </c>
      <c r="BG29" s="188"/>
      <c r="BH29" s="188"/>
      <c r="BI29" s="170" t="n">
        <f aca="false">VLOOKUP(A29,CurveCreator!$A$8:$EF$247,CurveCreator!$BS$4)/100</f>
        <v>0.465821868954091</v>
      </c>
      <c r="BJ29" s="184" t="n">
        <f aca="false">$D29</f>
        <v>0.105949208888385</v>
      </c>
      <c r="BK29" s="170" t="n">
        <f aca="false">VLOOKUP(A29,CurveCreator!$A$8:$EF$247,CurveCreator!$CY$4)/100</f>
        <v>0.389821868954091</v>
      </c>
      <c r="BL29" s="184" t="n">
        <v>0.127041981829963</v>
      </c>
      <c r="BM29" s="170"/>
      <c r="BN29" s="184"/>
      <c r="BO29" s="170" t="n">
        <f aca="false">VLOOKUP(A29,CurveCreator!$A$8:$EF$247,CurveCreator!$BI$4)/100</f>
        <v>0.663821868954091</v>
      </c>
      <c r="BP29" s="184" t="n">
        <v>0.138778618213234</v>
      </c>
      <c r="BQ29" s="184"/>
    </row>
    <row r="30" customFormat="false" ht="11.25" hidden="false" customHeight="false" outlineLevel="0" collapsed="false">
      <c r="A30" s="189" t="n">
        <f aca="false">EOMONTH(A29,0)+1</f>
        <v>37712</v>
      </c>
      <c r="B30" s="184"/>
      <c r="C30" s="170" t="n">
        <f aca="false">VLOOKUP(A30,CurveCreator!$A$8:$EF$247,CurveCreator!$CB$4)/100</f>
        <v>0.266756970134243</v>
      </c>
      <c r="D30" s="184" t="n">
        <f aca="false">VLOOKUP(A30,CurveCreator!$A$8:$EH$247,CurveCreator!$EH$4)</f>
        <v>0.10581866706358</v>
      </c>
      <c r="E30" s="170" t="n">
        <f aca="false">VLOOKUP(A30,CurveCreator!$A$8:$EH$247,CurveCreator!$CE$4)/100</f>
        <v>0.269256970134243</v>
      </c>
      <c r="F30" s="185" t="n">
        <f aca="false">D30</f>
        <v>0.10581866706358</v>
      </c>
      <c r="G30" s="170" t="n">
        <f aca="false">VLOOKUP(A30,CurveCreator!$A$8:$EH$247,CurveCreator!$CC$4)/100</f>
        <v>0.28</v>
      </c>
      <c r="H30" s="184" t="n">
        <f aca="false">$D30</f>
        <v>0.10581866706358</v>
      </c>
      <c r="I30" s="170" t="n">
        <f aca="false">VLOOKUP(A30,SpotCurves!$A$6:$BR$177,SpotCurves!$I$1)/100</f>
        <v>0.260559372848535</v>
      </c>
      <c r="J30" s="184" t="n">
        <v>0.25</v>
      </c>
      <c r="K30" s="170" t="n">
        <f aca="false">VLOOKUP(A30,CurveCreator!$A$8:$EF$247,CurveCreator!$CO$4)/100</f>
        <v>0.179563431428265</v>
      </c>
      <c r="L30" s="184" t="n">
        <v>0.138906973578541</v>
      </c>
      <c r="M30" s="170" t="n">
        <f aca="false">VLOOKUP(A30,SpotCurves!$A$6:$BR$177,SpotCurves!$R$1)/100</f>
        <v>0.205572981995556</v>
      </c>
      <c r="N30" s="184" t="n">
        <f aca="false">J30</f>
        <v>0.25</v>
      </c>
      <c r="O30" s="170" t="n">
        <f aca="false">VLOOKUP(A30,CurveCreator!$A$8:$EF$247,CurveCreator!$CQ$4)/100</f>
        <v>0.194563431428265</v>
      </c>
      <c r="P30" s="184" t="n">
        <v>0.138906973578541</v>
      </c>
      <c r="Q30" s="184"/>
      <c r="R30" s="184"/>
      <c r="S30" s="170" t="n">
        <f aca="false">VLOOKUP(A30,CurveCreator!$A$8:$EF$247,CurveCreator!$CS$4)/100</f>
        <v>0.173358244725974</v>
      </c>
      <c r="T30" s="184" t="n">
        <v>0.138906973578541</v>
      </c>
      <c r="U30" s="170" t="n">
        <f aca="false">VLOOKUP(A30,SpotCurves!$A$6:$BR$177,SpotCurves!$Z$1)/100</f>
        <v>0.168914867679333</v>
      </c>
      <c r="V30" s="184" t="n">
        <f aca="false">0.25</f>
        <v>0.25</v>
      </c>
      <c r="W30" s="170" t="n">
        <f aca="false">VLOOKUP(A30,CurveCreator!$A$8:$EF$247,CurveCreator!$L$4)/100</f>
        <v>0.441756970134243</v>
      </c>
      <c r="X30" s="185" t="n">
        <v>0.16</v>
      </c>
      <c r="Y30" s="170" t="n">
        <f aca="false">VLOOKUP(A30,CurveCreator!$A$8:$EF$247,CurveCreator!$J$4)/100</f>
        <v>0.418756970134243</v>
      </c>
      <c r="Z30" s="184" t="n">
        <v>0.13440795627498</v>
      </c>
      <c r="AA30" s="170" t="n">
        <f aca="false">VLOOKUP(A30,CurveCreator!$A$8:$EF$247,CurveCreator!$M$4)/100</f>
        <v>0.451756970134243</v>
      </c>
      <c r="AB30" s="184" t="n">
        <f aca="false">$D30</f>
        <v>0.10581866706358</v>
      </c>
      <c r="AC30" s="170" t="n">
        <f aca="false">VLOOKUP(A30,CurveCreator!$A$8:$EF$247,CurveCreator!$K$4)/100</f>
        <v>0.438756970134243</v>
      </c>
      <c r="AD30" s="184" t="n">
        <v>0.15322386882494</v>
      </c>
      <c r="AE30" s="170" t="n">
        <f aca="false">VLOOKUP(A30,CurveCreator!$A$8:$EF$247,CurveCreator!$AJ$4)/100</f>
        <v>0.476756970134243</v>
      </c>
      <c r="AF30" s="184" t="n">
        <f aca="false">$D30</f>
        <v>0.10581866706358</v>
      </c>
      <c r="AG30" s="170" t="n">
        <f aca="false">VLOOKUP(A30,CurveCreator!$A$8:$EF$247,CurveCreator!$AI$4)/100</f>
        <v>0.448756970134243</v>
      </c>
      <c r="AH30" s="184" t="n">
        <f aca="false">$D30</f>
        <v>0.10581866706358</v>
      </c>
      <c r="AI30" s="170" t="n">
        <f aca="false">VLOOKUP(A30,CurveCreator!$A$8:$EF$247,CurveCreator!$AA$4)/100</f>
        <v>0.386756970134243</v>
      </c>
      <c r="AJ30" s="184" t="n">
        <v>0.0489069735785406</v>
      </c>
      <c r="AK30" s="186" t="n">
        <f aca="false">VLOOKUP(A30,SpotCurves!$A$6:$BR$177,SpotCurves!$AI$1)/100</f>
        <v>0.345012807103127</v>
      </c>
      <c r="AL30" s="184" t="n">
        <v>0.25</v>
      </c>
      <c r="AM30" s="170" t="n">
        <f aca="false">VLOOKUP(A30,CurveCreator!$A$8:$EF$247,CurveCreator!$AB$4)/100</f>
        <v>0.396756970134243</v>
      </c>
      <c r="AN30" s="184" t="n">
        <v>0.15</v>
      </c>
      <c r="AO30" s="170" t="n">
        <f aca="false">VLOOKUP(A30,CurveCreator!$A$8:$EF$247,CurveCreator!$S$4)/100</f>
        <v>0.383756970134243</v>
      </c>
      <c r="AP30" s="184" t="n">
        <v>0.15</v>
      </c>
      <c r="AQ30" s="170" t="n">
        <f aca="false">VLOOKUP(A30,CurveCreator!$A$8:$EF$247,CurveCreator!$AD$4)/100</f>
        <v>0.421756970134243</v>
      </c>
      <c r="AR30" s="184" t="n">
        <v>0.0489069735785406</v>
      </c>
      <c r="AS30" s="170" t="n">
        <f aca="false">VLOOKUP(A30,CurveCreator!$A$8:$EF$247,CurveCreator!$AC$4)/100</f>
        <v>0.403756970134243</v>
      </c>
      <c r="AT30" s="184" t="n">
        <v>0.0489069735785406</v>
      </c>
      <c r="AU30" s="170" t="n">
        <f aca="false">VLOOKUP(A30,CurveCreator!$A$8:$EF$247,CurveCreator!$AW$4)/100</f>
        <v>0.39485451775248</v>
      </c>
      <c r="AV30" s="187" t="n">
        <f aca="false">AH30+0.03</f>
        <v>0.135818667063579</v>
      </c>
      <c r="AW30" s="170" t="n">
        <f aca="false">VLOOKUP(A30,SpotCurves!$A$6:$BR$177,SpotCurves!$BR$1)/100</f>
        <v>0.341735457238595</v>
      </c>
      <c r="AX30" s="184" t="n">
        <v>0.25</v>
      </c>
      <c r="AY30" s="170"/>
      <c r="AZ30" s="170"/>
      <c r="BA30" s="170" t="n">
        <f aca="false">VLOOKUP(A30,CurveCreator!$A$8:$EF$247,CurveCreator!$AQ$4)/100</f>
        <v>0.373563431428265</v>
      </c>
      <c r="BB30" s="187" t="n">
        <f aca="false">AF30</f>
        <v>0.10581866706358</v>
      </c>
      <c r="BC30" s="188"/>
      <c r="BD30" s="188"/>
      <c r="BE30" s="170" t="n">
        <f aca="false">VLOOKUP(A30,CurveCreator!$A$8:$EF$247,CurveCreator!$BR$4)/100</f>
        <v>0.488756970134243</v>
      </c>
      <c r="BF30" s="184" t="n">
        <f aca="false">$D30</f>
        <v>0.10581866706358</v>
      </c>
      <c r="BG30" s="188"/>
      <c r="BH30" s="188"/>
      <c r="BI30" s="170" t="n">
        <f aca="false">VLOOKUP(A30,CurveCreator!$A$8:$EF$247,CurveCreator!$BS$4)/100</f>
        <v>0.463756970134243</v>
      </c>
      <c r="BJ30" s="184" t="n">
        <f aca="false">$D30</f>
        <v>0.10581866706358</v>
      </c>
      <c r="BK30" s="170" t="n">
        <f aca="false">VLOOKUP(A30,CurveCreator!$A$8:$EF$247,CurveCreator!$CY$4)/100</f>
        <v>0.387756970134243</v>
      </c>
      <c r="BL30" s="184" t="n">
        <v>0.12661193441247</v>
      </c>
      <c r="BM30" s="170"/>
      <c r="BN30" s="184"/>
      <c r="BO30" s="170" t="n">
        <f aca="false">VLOOKUP(A30,CurveCreator!$A$8:$EF$247,CurveCreator!$BI$4)/100</f>
        <v>0.661756970134243</v>
      </c>
      <c r="BP30" s="184" t="n">
        <v>0.13763182509992</v>
      </c>
      <c r="BQ30" s="184"/>
    </row>
    <row r="31" customFormat="false" ht="11.25" hidden="false" customHeight="false" outlineLevel="0" collapsed="false">
      <c r="A31" s="189" t="n">
        <f aca="false">EOMONTH(A30,0)+1</f>
        <v>37742</v>
      </c>
      <c r="B31" s="184"/>
      <c r="C31" s="170" t="n">
        <f aca="false">VLOOKUP(A31,CurveCreator!$A$8:$EF$247,CurveCreator!$CB$4)/100</f>
        <v>0.266615106257379</v>
      </c>
      <c r="D31" s="184" t="n">
        <f aca="false">VLOOKUP(A31,CurveCreator!$A$8:$EH$247,CurveCreator!$EH$4)</f>
        <v>0.105683942816603</v>
      </c>
      <c r="E31" s="170" t="n">
        <f aca="false">VLOOKUP(A31,CurveCreator!$A$8:$EH$247,CurveCreator!$CE$4)/100</f>
        <v>0.269115106257379</v>
      </c>
      <c r="F31" s="185" t="n">
        <f aca="false">D31</f>
        <v>0.105683942816603</v>
      </c>
      <c r="G31" s="170" t="n">
        <f aca="false">VLOOKUP(A31,CurveCreator!$A$8:$EH$247,CurveCreator!$CC$4)/100</f>
        <v>0.28</v>
      </c>
      <c r="H31" s="184" t="n">
        <f aca="false">$D31</f>
        <v>0.105683942816603</v>
      </c>
      <c r="I31" s="170" t="n">
        <f aca="false">VLOOKUP(A31,SpotCurves!$A$6:$BR$177,SpotCurves!$I$1)/100</f>
        <v>0.260376935902888</v>
      </c>
      <c r="J31" s="184" t="n">
        <v>0.25</v>
      </c>
      <c r="K31" s="170" t="n">
        <f aca="false">VLOOKUP(A31,CurveCreator!$A$8:$EF$247,CurveCreator!$CO$4)/100</f>
        <v>0.179982190821206</v>
      </c>
      <c r="L31" s="184" t="n">
        <v>0.138906973578541</v>
      </c>
      <c r="M31" s="170" t="n">
        <f aca="false">VLOOKUP(A31,SpotCurves!$A$6:$BR$177,SpotCurves!$R$1)/100</f>
        <v>0.205356639583338</v>
      </c>
      <c r="N31" s="184" t="n">
        <f aca="false">J31</f>
        <v>0.25</v>
      </c>
      <c r="O31" s="170" t="n">
        <f aca="false">VLOOKUP(A31,CurveCreator!$A$8:$EF$247,CurveCreator!$CQ$4)/100</f>
        <v>0.194982190821206</v>
      </c>
      <c r="P31" s="184" t="n">
        <v>0.138906973578541</v>
      </c>
      <c r="Q31" s="184"/>
      <c r="R31" s="184"/>
      <c r="S31" s="170" t="n">
        <f aca="false">VLOOKUP(A31,CurveCreator!$A$8:$EF$247,CurveCreator!$CS$4)/100</f>
        <v>0.173202016553085</v>
      </c>
      <c r="T31" s="184" t="n">
        <v>0.138906973578541</v>
      </c>
      <c r="U31" s="170" t="n">
        <f aca="false">VLOOKUP(A31,SpotCurves!$A$6:$BR$177,SpotCurves!$Z$1)/100</f>
        <v>0.168806573108397</v>
      </c>
      <c r="V31" s="184" t="n">
        <f aca="false">0.25</f>
        <v>0.25</v>
      </c>
      <c r="W31" s="170" t="n">
        <f aca="false">VLOOKUP(A31,CurveCreator!$A$8:$EF$247,CurveCreator!$L$4)/100</f>
        <v>0.441615106257379</v>
      </c>
      <c r="X31" s="185" t="n">
        <v>0.16</v>
      </c>
      <c r="Y31" s="170" t="n">
        <f aca="false">VLOOKUP(A31,CurveCreator!$A$8:$EF$247,CurveCreator!$J$4)/100</f>
        <v>0.418615106257379</v>
      </c>
      <c r="Z31" s="184" t="n">
        <v>0.134138766399424</v>
      </c>
      <c r="AA31" s="170" t="n">
        <f aca="false">VLOOKUP(A31,CurveCreator!$A$8:$EF$247,CurveCreator!$M$4)/100</f>
        <v>0.451615106257379</v>
      </c>
      <c r="AB31" s="184" t="n">
        <f aca="false">$D31</f>
        <v>0.105683942816603</v>
      </c>
      <c r="AC31" s="170" t="n">
        <f aca="false">VLOOKUP(A31,CurveCreator!$A$8:$EF$247,CurveCreator!$K$4)/100</f>
        <v>0.438615106257379</v>
      </c>
      <c r="AD31" s="184" t="n">
        <v>0.152416299198272</v>
      </c>
      <c r="AE31" s="170" t="n">
        <f aca="false">VLOOKUP(A31,CurveCreator!$A$8:$EF$247,CurveCreator!$AJ$4)/100</f>
        <v>0.476615106257379</v>
      </c>
      <c r="AF31" s="184" t="n">
        <f aca="false">$D31</f>
        <v>0.105683942816603</v>
      </c>
      <c r="AG31" s="170" t="n">
        <f aca="false">VLOOKUP(A31,CurveCreator!$A$8:$EF$247,CurveCreator!$AI$4)/100</f>
        <v>0.448615106257379</v>
      </c>
      <c r="AH31" s="184" t="n">
        <f aca="false">$D31</f>
        <v>0.105683942816603</v>
      </c>
      <c r="AI31" s="170" t="n">
        <f aca="false">VLOOKUP(A31,CurveCreator!$A$8:$EF$247,CurveCreator!$AA$4)/100</f>
        <v>0.386615106257379</v>
      </c>
      <c r="AJ31" s="184" t="n">
        <v>0.0489069735785406</v>
      </c>
      <c r="AK31" s="186" t="n">
        <f aca="false">VLOOKUP(A31,SpotCurves!$A$6:$BR$177,SpotCurves!$AI$1)/100</f>
        <v>0.344886287081321</v>
      </c>
      <c r="AL31" s="184" t="n">
        <v>0.25</v>
      </c>
      <c r="AM31" s="170" t="n">
        <f aca="false">VLOOKUP(A31,CurveCreator!$A$8:$EF$247,CurveCreator!$AB$4)/100</f>
        <v>0.396615106257379</v>
      </c>
      <c r="AN31" s="184" t="n">
        <v>0.15</v>
      </c>
      <c r="AO31" s="170" t="n">
        <f aca="false">VLOOKUP(A31,CurveCreator!$A$8:$EF$247,CurveCreator!$S$4)/100</f>
        <v>0.383615106257379</v>
      </c>
      <c r="AP31" s="184" t="n">
        <v>0.15</v>
      </c>
      <c r="AQ31" s="170" t="n">
        <f aca="false">VLOOKUP(A31,CurveCreator!$A$8:$EF$247,CurveCreator!$AD$4)/100</f>
        <v>0.421615106257379</v>
      </c>
      <c r="AR31" s="184" t="n">
        <v>0.0489069735785406</v>
      </c>
      <c r="AS31" s="170" t="n">
        <f aca="false">VLOOKUP(A31,CurveCreator!$A$8:$EF$247,CurveCreator!$AC$4)/100</f>
        <v>0.403615106257379</v>
      </c>
      <c r="AT31" s="184" t="n">
        <v>0.0489069735785406</v>
      </c>
      <c r="AU31" s="170" t="n">
        <f aca="false">VLOOKUP(A31,CurveCreator!$A$8:$EF$247,CurveCreator!$AW$4)/100</f>
        <v>0.392600476020426</v>
      </c>
      <c r="AV31" s="187" t="n">
        <f aca="false">AH31+0.03</f>
        <v>0.135683942816603</v>
      </c>
      <c r="AW31" s="170" t="n">
        <f aca="false">VLOOKUP(A31,SpotCurves!$A$6:$BR$177,SpotCurves!$BR$1)/100</f>
        <v>0.341554297351568</v>
      </c>
      <c r="AX31" s="184" t="n">
        <v>0.25</v>
      </c>
      <c r="AY31" s="170"/>
      <c r="AZ31" s="170"/>
      <c r="BA31" s="170" t="n">
        <f aca="false">VLOOKUP(A31,CurveCreator!$A$8:$EF$247,CurveCreator!$AQ$4)/100</f>
        <v>0.373982190821206</v>
      </c>
      <c r="BB31" s="187" t="n">
        <f aca="false">AF31</f>
        <v>0.105683942816603</v>
      </c>
      <c r="BC31" s="188"/>
      <c r="BD31" s="188"/>
      <c r="BE31" s="170" t="n">
        <f aca="false">VLOOKUP(A31,CurveCreator!$A$8:$EF$247,CurveCreator!$BR$4)/100</f>
        <v>0.528615106257379</v>
      </c>
      <c r="BF31" s="184" t="n">
        <f aca="false">$D31</f>
        <v>0.105683942816603</v>
      </c>
      <c r="BG31" s="188"/>
      <c r="BH31" s="188"/>
      <c r="BI31" s="170" t="n">
        <f aca="false">VLOOKUP(A31,CurveCreator!$A$8:$EF$247,CurveCreator!$BS$4)/100</f>
        <v>0.503615106257379</v>
      </c>
      <c r="BJ31" s="184" t="n">
        <f aca="false">$D31</f>
        <v>0.105683942816603</v>
      </c>
      <c r="BK31" s="170" t="n">
        <f aca="false">VLOOKUP(A31,CurveCreator!$A$8:$EF$247,CurveCreator!$CY$4)/100</f>
        <v>0.387615106257379</v>
      </c>
      <c r="BL31" s="184" t="n">
        <v>0.126208149599136</v>
      </c>
      <c r="BM31" s="170"/>
      <c r="BN31" s="184"/>
      <c r="BO31" s="170" t="n">
        <f aca="false">VLOOKUP(A31,CurveCreator!$A$8:$EF$247,CurveCreator!$BI$4)/100</f>
        <v>0.661615106257379</v>
      </c>
      <c r="BP31" s="184" t="n">
        <v>0.136555065597696</v>
      </c>
      <c r="BQ31" s="184"/>
    </row>
    <row r="32" customFormat="false" ht="11.25" hidden="false" customHeight="false" outlineLevel="0" collapsed="false">
      <c r="A32" s="189" t="n">
        <f aca="false">EOMONTH(A31,0)+1</f>
        <v>37773</v>
      </c>
      <c r="B32" s="184"/>
      <c r="C32" s="170" t="n">
        <f aca="false">VLOOKUP(A32,CurveCreator!$A$8:$EF$247,CurveCreator!$CB$4)/100</f>
        <v>0.266493445337731</v>
      </c>
      <c r="D32" s="184" t="n">
        <f aca="false">VLOOKUP(A32,CurveCreator!$A$8:$EH$247,CurveCreator!$EH$4)</f>
        <v>0.105553727830643</v>
      </c>
      <c r="E32" s="170" t="n">
        <f aca="false">VLOOKUP(A32,CurveCreator!$A$8:$EH$247,CurveCreator!$CE$4)/100</f>
        <v>0.268993445337731</v>
      </c>
      <c r="F32" s="185" t="n">
        <f aca="false">D32</f>
        <v>0.105553727830643</v>
      </c>
      <c r="G32" s="170" t="n">
        <f aca="false">VLOOKUP(A32,CurveCreator!$A$8:$EH$247,CurveCreator!$CC$4)/100</f>
        <v>0.28</v>
      </c>
      <c r="H32" s="184" t="n">
        <f aca="false">$D32</f>
        <v>0.105553727830643</v>
      </c>
      <c r="I32" s="170" t="n">
        <f aca="false">VLOOKUP(A32,SpotCurves!$A$6:$BR$177,SpotCurves!$I$1)/100</f>
        <v>0.260220479960221</v>
      </c>
      <c r="J32" s="184" t="n">
        <v>0.25</v>
      </c>
      <c r="K32" s="170" t="n">
        <f aca="false">VLOOKUP(A32,CurveCreator!$A$8:$EF$247,CurveCreator!$CO$4)/100</f>
        <v>0.179830479988662</v>
      </c>
      <c r="L32" s="184" t="n">
        <v>0.138906973578541</v>
      </c>
      <c r="M32" s="170" t="n">
        <f aca="false">VLOOKUP(A32,SpotCurves!$A$6:$BR$177,SpotCurves!$R$1)/100</f>
        <v>0.205171106680875</v>
      </c>
      <c r="N32" s="184" t="n">
        <f aca="false">J32</f>
        <v>0.25</v>
      </c>
      <c r="O32" s="170" t="n">
        <f aca="false">VLOOKUP(A32,CurveCreator!$A$8:$EF$247,CurveCreator!$CQ$4)/100</f>
        <v>0.194830479988662</v>
      </c>
      <c r="P32" s="184" t="n">
        <v>0.138906973578541</v>
      </c>
      <c r="Q32" s="184"/>
      <c r="R32" s="184"/>
      <c r="S32" s="170" t="n">
        <f aca="false">VLOOKUP(A32,CurveCreator!$A$8:$EF$247,CurveCreator!$CS$4)/100</f>
        <v>0.178791105370889</v>
      </c>
      <c r="T32" s="184" t="n">
        <v>0.138906973578541</v>
      </c>
      <c r="U32" s="170" t="n">
        <f aca="false">VLOOKUP(A32,SpotCurves!$A$6:$BR$177,SpotCurves!$Z$1)/100</f>
        <v>0.16871370086083</v>
      </c>
      <c r="V32" s="184" t="n">
        <f aca="false">0.25</f>
        <v>0.25</v>
      </c>
      <c r="W32" s="170" t="n">
        <f aca="false">VLOOKUP(A32,CurveCreator!$A$8:$EF$247,CurveCreator!$L$4)/100</f>
        <v>0.441493445337731</v>
      </c>
      <c r="X32" s="185" t="n">
        <v>0.16</v>
      </c>
      <c r="Y32" s="170" t="n">
        <f aca="false">VLOOKUP(A32,CurveCreator!$A$8:$EF$247,CurveCreator!$J$4)/100</f>
        <v>0.418493445337731</v>
      </c>
      <c r="Z32" s="184" t="n">
        <v>0.133886015704427</v>
      </c>
      <c r="AA32" s="170" t="n">
        <f aca="false">VLOOKUP(A32,CurveCreator!$A$8:$EF$247,CurveCreator!$M$4)/100</f>
        <v>0.451493445337731</v>
      </c>
      <c r="AB32" s="184" t="n">
        <f aca="false">$D32</f>
        <v>0.105553727830643</v>
      </c>
      <c r="AC32" s="170" t="n">
        <f aca="false">VLOOKUP(A32,CurveCreator!$A$8:$EF$247,CurveCreator!$K$4)/100</f>
        <v>0.438493445337731</v>
      </c>
      <c r="AD32" s="184" t="n">
        <v>0.151658047113282</v>
      </c>
      <c r="AE32" s="170" t="n">
        <f aca="false">VLOOKUP(A32,CurveCreator!$A$8:$EF$247,CurveCreator!$AJ$4)/100</f>
        <v>0.476493445337731</v>
      </c>
      <c r="AF32" s="184" t="n">
        <f aca="false">$D32</f>
        <v>0.105553727830643</v>
      </c>
      <c r="AG32" s="170" t="n">
        <f aca="false">VLOOKUP(A32,CurveCreator!$A$8:$EF$247,CurveCreator!$AI$4)/100</f>
        <v>0.448493445337731</v>
      </c>
      <c r="AH32" s="184" t="n">
        <f aca="false">$D32</f>
        <v>0.105553727830643</v>
      </c>
      <c r="AI32" s="170" t="n">
        <f aca="false">VLOOKUP(A32,CurveCreator!$A$8:$EF$247,CurveCreator!$AA$4)/100</f>
        <v>0.386493445337731</v>
      </c>
      <c r="AJ32" s="184" t="n">
        <v>0.0489069735785406</v>
      </c>
      <c r="AK32" s="186" t="n">
        <f aca="false">VLOOKUP(A32,SpotCurves!$A$6:$BR$177,SpotCurves!$AI$1)/100</f>
        <v>0.344777784885081</v>
      </c>
      <c r="AL32" s="184" t="n">
        <v>0.25</v>
      </c>
      <c r="AM32" s="170" t="n">
        <f aca="false">VLOOKUP(A32,CurveCreator!$A$8:$EF$247,CurveCreator!$AB$4)/100</f>
        <v>0.396493445337731</v>
      </c>
      <c r="AN32" s="184" t="n">
        <v>0.15</v>
      </c>
      <c r="AO32" s="170" t="n">
        <f aca="false">VLOOKUP(A32,CurveCreator!$A$8:$EF$247,CurveCreator!$S$4)/100</f>
        <v>0.383493445337731</v>
      </c>
      <c r="AP32" s="184" t="n">
        <v>0.15</v>
      </c>
      <c r="AQ32" s="170" t="n">
        <f aca="false">VLOOKUP(A32,CurveCreator!$A$8:$EF$247,CurveCreator!$AD$4)/100</f>
        <v>0.421493445337731</v>
      </c>
      <c r="AR32" s="184" t="n">
        <v>0.0489069735785406</v>
      </c>
      <c r="AS32" s="170" t="n">
        <f aca="false">VLOOKUP(A32,CurveCreator!$A$8:$EF$247,CurveCreator!$AC$4)/100</f>
        <v>0.403493445337731</v>
      </c>
      <c r="AT32" s="184" t="n">
        <v>0.0489069735785406</v>
      </c>
      <c r="AU32" s="170" t="n">
        <f aca="false">VLOOKUP(A32,CurveCreator!$A$8:$EF$247,CurveCreator!$AW$4)/100</f>
        <v>0.39225695670024</v>
      </c>
      <c r="AV32" s="187" t="n">
        <f aca="false">AH32+0.03</f>
        <v>0.135553727830643</v>
      </c>
      <c r="AW32" s="170" t="n">
        <f aca="false">VLOOKUP(A32,SpotCurves!$A$6:$BR$177,SpotCurves!$BR$1)/100</f>
        <v>0.341398936600499</v>
      </c>
      <c r="AX32" s="184" t="n">
        <v>0.25</v>
      </c>
      <c r="AY32" s="170"/>
      <c r="AZ32" s="170"/>
      <c r="BA32" s="170" t="n">
        <f aca="false">VLOOKUP(A32,CurveCreator!$A$8:$EF$247,CurveCreator!$AQ$4)/100</f>
        <v>0.373830479988662</v>
      </c>
      <c r="BB32" s="187" t="n">
        <f aca="false">AF32</f>
        <v>0.105553727830643</v>
      </c>
      <c r="BC32" s="188"/>
      <c r="BD32" s="188"/>
      <c r="BE32" s="170" t="n">
        <f aca="false">VLOOKUP(A32,CurveCreator!$A$8:$EF$247,CurveCreator!$BR$4)/100</f>
        <v>0.528493445337731</v>
      </c>
      <c r="BF32" s="184" t="n">
        <f aca="false">$D32</f>
        <v>0.105553727830643</v>
      </c>
      <c r="BG32" s="188"/>
      <c r="BH32" s="188"/>
      <c r="BI32" s="170" t="n">
        <f aca="false">VLOOKUP(A32,CurveCreator!$A$8:$EF$247,CurveCreator!$BS$4)/100</f>
        <v>0.503493445337731</v>
      </c>
      <c r="BJ32" s="184" t="n">
        <f aca="false">$D32</f>
        <v>0.105553727830643</v>
      </c>
      <c r="BK32" s="170" t="n">
        <f aca="false">VLOOKUP(A32,CurveCreator!$A$8:$EF$247,CurveCreator!$CY$4)/100</f>
        <v>0.387493445337731</v>
      </c>
      <c r="BL32" s="184" t="n">
        <v>0.125829023556641</v>
      </c>
      <c r="BM32" s="170"/>
      <c r="BN32" s="184"/>
      <c r="BO32" s="170" t="n">
        <f aca="false">VLOOKUP(A32,CurveCreator!$A$8:$EF$247,CurveCreator!$BI$4)/100</f>
        <v>0.661493445337731</v>
      </c>
      <c r="BP32" s="184" t="n">
        <v>0.135544062817709</v>
      </c>
      <c r="BQ32" s="184"/>
    </row>
    <row r="33" customFormat="false" ht="11.25" hidden="false" customHeight="false" outlineLevel="0" collapsed="false">
      <c r="A33" s="189" t="n">
        <f aca="false">EOMONTH(A32,0)+1</f>
        <v>37803</v>
      </c>
      <c r="B33" s="184"/>
      <c r="C33" s="170" t="n">
        <f aca="false">VLOOKUP(A33,CurveCreator!$A$8:$EF$247,CurveCreator!$CB$4)/100</f>
        <v>0.268291647863921</v>
      </c>
      <c r="D33" s="184" t="n">
        <f aca="false">VLOOKUP(A33,CurveCreator!$A$8:$EH$247,CurveCreator!$EH$4)</f>
        <v>0.105419340894084</v>
      </c>
      <c r="E33" s="170" t="n">
        <f aca="false">VLOOKUP(A33,CurveCreator!$A$8:$EH$247,CurveCreator!$CE$4)/100</f>
        <v>0.270791647863921</v>
      </c>
      <c r="F33" s="185" t="n">
        <f aca="false">D33</f>
        <v>0.105419340894084</v>
      </c>
      <c r="G33" s="170" t="n">
        <f aca="false">VLOOKUP(A33,CurveCreator!$A$8:$EH$247,CurveCreator!$CC$4)/100</f>
        <v>0.28</v>
      </c>
      <c r="H33" s="184" t="n">
        <f aca="false">$D33</f>
        <v>0.105419340894084</v>
      </c>
      <c r="I33" s="170" t="n">
        <f aca="false">VLOOKUP(A33,SpotCurves!$A$6:$BR$177,SpotCurves!$I$1)/100</f>
        <v>0.262532968408901</v>
      </c>
      <c r="J33" s="184" t="n">
        <v>0.25</v>
      </c>
      <c r="K33" s="170" t="n">
        <f aca="false">VLOOKUP(A33,CurveCreator!$A$8:$EF$247,CurveCreator!$CO$4)/100</f>
        <v>0.180774083129548</v>
      </c>
      <c r="L33" s="184" t="n">
        <v>0.138906973578541</v>
      </c>
      <c r="M33" s="170" t="n">
        <f aca="false">VLOOKUP(A33,SpotCurves!$A$6:$BR$177,SpotCurves!$R$1)/100</f>
        <v>0.207913365533314</v>
      </c>
      <c r="N33" s="184" t="n">
        <f aca="false">J33</f>
        <v>0.25</v>
      </c>
      <c r="O33" s="170" t="n">
        <f aca="false">VLOOKUP(A33,CurveCreator!$A$8:$EF$247,CurveCreator!$CQ$4)/100</f>
        <v>0.195774083129548</v>
      </c>
      <c r="P33" s="184" t="n">
        <v>0.138906973578541</v>
      </c>
      <c r="Q33" s="184"/>
      <c r="R33" s="184"/>
      <c r="S33" s="170" t="n">
        <f aca="false">VLOOKUP(A33,CurveCreator!$A$8:$EF$247,CurveCreator!$CS$4)/100</f>
        <v>0.168536194533966</v>
      </c>
      <c r="T33" s="184" t="n">
        <v>0.138906973578541</v>
      </c>
      <c r="U33" s="170" t="n">
        <f aca="false">VLOOKUP(A33,SpotCurves!$A$6:$BR$177,SpotCurves!$Z$1)/100</f>
        <v>0.170086394003966</v>
      </c>
      <c r="V33" s="184" t="n">
        <f aca="false">0.25</f>
        <v>0.25</v>
      </c>
      <c r="W33" s="170" t="n">
        <f aca="false">VLOOKUP(A33,CurveCreator!$A$8:$EF$247,CurveCreator!$L$4)/100</f>
        <v>0.443291647863921</v>
      </c>
      <c r="X33" s="185" t="n">
        <v>0.16</v>
      </c>
      <c r="Y33" s="170" t="n">
        <f aca="false">VLOOKUP(A33,CurveCreator!$A$8:$EF$247,CurveCreator!$J$4)/100</f>
        <v>0.420291647863921</v>
      </c>
      <c r="Z33" s="184" t="n">
        <v>0.133648700264204</v>
      </c>
      <c r="AA33" s="170" t="n">
        <f aca="false">VLOOKUP(A33,CurveCreator!$A$8:$EF$247,CurveCreator!$M$4)/100</f>
        <v>0.453291647863921</v>
      </c>
      <c r="AB33" s="184" t="n">
        <f aca="false">$D33</f>
        <v>0.105419340894084</v>
      </c>
      <c r="AC33" s="170" t="n">
        <f aca="false">VLOOKUP(A33,CurveCreator!$A$8:$EF$247,CurveCreator!$K$4)/100</f>
        <v>0.440291647863921</v>
      </c>
      <c r="AD33" s="184" t="n">
        <v>0.150946100792611</v>
      </c>
      <c r="AE33" s="170" t="n">
        <f aca="false">VLOOKUP(A33,CurveCreator!$A$8:$EF$247,CurveCreator!$AJ$4)/100</f>
        <v>0.478291647863921</v>
      </c>
      <c r="AF33" s="184" t="n">
        <f aca="false">$D33</f>
        <v>0.105419340894084</v>
      </c>
      <c r="AG33" s="170" t="n">
        <f aca="false">VLOOKUP(A33,CurveCreator!$A$8:$EF$247,CurveCreator!$AI$4)/100</f>
        <v>0.450291647863921</v>
      </c>
      <c r="AH33" s="184" t="n">
        <f aca="false">$D33</f>
        <v>0.105419340894084</v>
      </c>
      <c r="AI33" s="170" t="n">
        <f aca="false">VLOOKUP(A33,CurveCreator!$A$8:$EF$247,CurveCreator!$AA$4)/100</f>
        <v>0.388291647863921</v>
      </c>
      <c r="AJ33" s="184" t="n">
        <v>0.0489069735785406</v>
      </c>
      <c r="AK33" s="186" t="n">
        <f aca="false">VLOOKUP(A33,SpotCurves!$A$6:$BR$177,SpotCurves!$AI$1)/100</f>
        <v>0.346381495624241</v>
      </c>
      <c r="AL33" s="184" t="n">
        <v>0.25</v>
      </c>
      <c r="AM33" s="170" t="n">
        <f aca="false">VLOOKUP(A33,CurveCreator!$A$8:$EF$247,CurveCreator!$AB$4)/100</f>
        <v>0.398291647863921</v>
      </c>
      <c r="AN33" s="184" t="n">
        <v>0.15</v>
      </c>
      <c r="AO33" s="170" t="n">
        <f aca="false">VLOOKUP(A33,CurveCreator!$A$8:$EF$247,CurveCreator!$S$4)/100</f>
        <v>0.385291647863921</v>
      </c>
      <c r="AP33" s="184" t="n">
        <v>0.15</v>
      </c>
      <c r="AQ33" s="170" t="n">
        <f aca="false">VLOOKUP(A33,CurveCreator!$A$8:$EF$247,CurveCreator!$AD$4)/100</f>
        <v>0.423291647863921</v>
      </c>
      <c r="AR33" s="184" t="n">
        <v>0.0489069735785406</v>
      </c>
      <c r="AS33" s="170" t="n">
        <f aca="false">VLOOKUP(A33,CurveCreator!$A$8:$EF$247,CurveCreator!$AC$4)/100</f>
        <v>0.405291647863921</v>
      </c>
      <c r="AT33" s="184" t="n">
        <v>0.0489069735785406</v>
      </c>
      <c r="AU33" s="170" t="n">
        <f aca="false">VLOOKUP(A33,CurveCreator!$A$8:$EF$247,CurveCreator!$AW$4)/100</f>
        <v>0.39198034408713</v>
      </c>
      <c r="AV33" s="187" t="n">
        <f aca="false">AH33+0.03</f>
        <v>0.135419340894084</v>
      </c>
      <c r="AW33" s="170" t="n">
        <f aca="false">VLOOKUP(A33,SpotCurves!$A$6:$BR$177,SpotCurves!$BR$1)/100</f>
        <v>0.343695237630038</v>
      </c>
      <c r="AX33" s="184" t="n">
        <v>0.25</v>
      </c>
      <c r="AY33" s="170"/>
      <c r="AZ33" s="170"/>
      <c r="BA33" s="170" t="n">
        <f aca="false">VLOOKUP(A33,CurveCreator!$A$8:$EF$247,CurveCreator!$AQ$4)/100</f>
        <v>0.374774083129548</v>
      </c>
      <c r="BB33" s="187" t="n">
        <f aca="false">AF33</f>
        <v>0.105419340894084</v>
      </c>
      <c r="BC33" s="188"/>
      <c r="BD33" s="188"/>
      <c r="BE33" s="170" t="n">
        <f aca="false">VLOOKUP(A33,CurveCreator!$A$8:$EF$247,CurveCreator!$BR$4)/100</f>
        <v>0.530291647863921</v>
      </c>
      <c r="BF33" s="184" t="n">
        <f aca="false">$D33</f>
        <v>0.105419340894084</v>
      </c>
      <c r="BG33" s="188"/>
      <c r="BH33" s="188"/>
      <c r="BI33" s="170" t="n">
        <f aca="false">VLOOKUP(A33,CurveCreator!$A$8:$EF$247,CurveCreator!$BS$4)/100</f>
        <v>0.505291647863921</v>
      </c>
      <c r="BJ33" s="184" t="n">
        <f aca="false">$D33</f>
        <v>0.105419340894084</v>
      </c>
      <c r="BK33" s="170" t="n">
        <f aca="false">VLOOKUP(A33,CurveCreator!$A$8:$EF$247,CurveCreator!$CY$4)/100</f>
        <v>0.389291647863921</v>
      </c>
      <c r="BL33" s="184" t="n">
        <v>0.125473050396305</v>
      </c>
      <c r="BM33" s="170"/>
      <c r="BN33" s="184"/>
      <c r="BO33" s="170" t="n">
        <f aca="false">VLOOKUP(A33,CurveCreator!$A$8:$EF$247,CurveCreator!$BI$4)/100</f>
        <v>0.663291647863921</v>
      </c>
      <c r="BP33" s="184" t="n">
        <v>0.134594801056814</v>
      </c>
      <c r="BQ33" s="184"/>
    </row>
    <row r="34" customFormat="false" ht="11.25" hidden="false" customHeight="false" outlineLevel="0" collapsed="false">
      <c r="A34" s="189" t="n">
        <f aca="false">EOMONTH(A33,0)+1</f>
        <v>37834</v>
      </c>
      <c r="B34" s="184"/>
      <c r="C34" s="170" t="n">
        <f aca="false">VLOOKUP(A34,CurveCreator!$A$8:$EF$247,CurveCreator!$CB$4)/100</f>
        <v>0.268205653893432</v>
      </c>
      <c r="D34" s="184" t="n">
        <f aca="false">VLOOKUP(A34,CurveCreator!$A$8:$EH$247,CurveCreator!$EH$4)</f>
        <v>0.10528512505379</v>
      </c>
      <c r="E34" s="170" t="n">
        <f aca="false">VLOOKUP(A34,CurveCreator!$A$8:$EH$247,CurveCreator!$CE$4)/100</f>
        <v>0.270705653893432</v>
      </c>
      <c r="F34" s="185" t="n">
        <f aca="false">D34</f>
        <v>0.10528512505379</v>
      </c>
      <c r="G34" s="170" t="n">
        <f aca="false">VLOOKUP(A34,CurveCreator!$A$8:$EH$247,CurveCreator!$CC$4)/100</f>
        <v>0.28</v>
      </c>
      <c r="H34" s="184" t="n">
        <f aca="false">$D34</f>
        <v>0.10528512505379</v>
      </c>
      <c r="I34" s="170" t="n">
        <f aca="false">VLOOKUP(A34,SpotCurves!$A$6:$BR$177,SpotCurves!$I$1)/100</f>
        <v>0.262422380162852</v>
      </c>
      <c r="J34" s="184" t="n">
        <v>0.25</v>
      </c>
      <c r="K34" s="170" t="n">
        <f aca="false">VLOOKUP(A34,CurveCreator!$A$8:$EF$247,CurveCreator!$CO$4)/100</f>
        <v>0.181249661983564</v>
      </c>
      <c r="L34" s="184" t="n">
        <v>0.138906973578541</v>
      </c>
      <c r="M34" s="170" t="n">
        <f aca="false">VLOOKUP(A34,SpotCurves!$A$6:$BR$177,SpotCurves!$R$1)/100</f>
        <v>0.207782224728319</v>
      </c>
      <c r="N34" s="184" t="n">
        <f aca="false">J34</f>
        <v>0.25</v>
      </c>
      <c r="O34" s="170" t="n">
        <f aca="false">VLOOKUP(A34,CurveCreator!$A$8:$EF$247,CurveCreator!$CQ$4)/100</f>
        <v>0.196249661983564</v>
      </c>
      <c r="P34" s="184" t="n">
        <v>0.138906973578541</v>
      </c>
      <c r="Q34" s="184"/>
      <c r="R34" s="184"/>
      <c r="S34" s="170" t="n">
        <f aca="false">VLOOKUP(A34,CurveCreator!$A$8:$EF$247,CurveCreator!$CS$4)/100</f>
        <v>0.168702254577203</v>
      </c>
      <c r="T34" s="184" t="n">
        <v>0.138906973578541</v>
      </c>
      <c r="U34" s="170" t="n">
        <f aca="false">VLOOKUP(A34,SpotCurves!$A$6:$BR$177,SpotCurves!$Z$1)/100</f>
        <v>0.170020748821112</v>
      </c>
      <c r="V34" s="184" t="n">
        <f aca="false">0.25</f>
        <v>0.25</v>
      </c>
      <c r="W34" s="170" t="n">
        <f aca="false">VLOOKUP(A34,CurveCreator!$A$8:$EF$247,CurveCreator!$L$4)/100</f>
        <v>0.443205653893432</v>
      </c>
      <c r="X34" s="185" t="n">
        <v>0.16</v>
      </c>
      <c r="Y34" s="170" t="n">
        <f aca="false">VLOOKUP(A34,CurveCreator!$A$8:$EF$247,CurveCreator!$J$4)/100</f>
        <v>0.420205653893432</v>
      </c>
      <c r="Z34" s="184" t="n">
        <v>0.1334258774618</v>
      </c>
      <c r="AA34" s="170" t="n">
        <f aca="false">VLOOKUP(A34,CurveCreator!$A$8:$EF$247,CurveCreator!$M$4)/100</f>
        <v>0.453205653893432</v>
      </c>
      <c r="AB34" s="184" t="n">
        <f aca="false">$D34</f>
        <v>0.10528512505379</v>
      </c>
      <c r="AC34" s="170" t="n">
        <f aca="false">VLOOKUP(A34,CurveCreator!$A$8:$EF$247,CurveCreator!$K$4)/100</f>
        <v>0.440205653893432</v>
      </c>
      <c r="AD34" s="184" t="n">
        <v>0.150277632385401</v>
      </c>
      <c r="AE34" s="170" t="n">
        <f aca="false">VLOOKUP(A34,CurveCreator!$A$8:$EF$247,CurveCreator!$AJ$4)/100</f>
        <v>0.478205653893432</v>
      </c>
      <c r="AF34" s="184" t="n">
        <f aca="false">$D34</f>
        <v>0.10528512505379</v>
      </c>
      <c r="AG34" s="170" t="n">
        <f aca="false">VLOOKUP(A34,CurveCreator!$A$8:$EF$247,CurveCreator!$AI$4)/100</f>
        <v>0.450205653893432</v>
      </c>
      <c r="AH34" s="184" t="n">
        <f aca="false">$D34</f>
        <v>0.10528512505379</v>
      </c>
      <c r="AI34" s="170" t="n">
        <f aca="false">VLOOKUP(A34,CurveCreator!$A$8:$EF$247,CurveCreator!$AA$4)/100</f>
        <v>0.388205653893432</v>
      </c>
      <c r="AJ34" s="184" t="n">
        <v>0.0489069735785406</v>
      </c>
      <c r="AK34" s="186" t="n">
        <f aca="false">VLOOKUP(A34,SpotCurves!$A$6:$BR$177,SpotCurves!$AI$1)/100</f>
        <v>0.346304802675606</v>
      </c>
      <c r="AL34" s="184" t="n">
        <v>0.25</v>
      </c>
      <c r="AM34" s="170" t="n">
        <f aca="false">VLOOKUP(A34,CurveCreator!$A$8:$EF$247,CurveCreator!$AB$4)/100</f>
        <v>0.398205653893432</v>
      </c>
      <c r="AN34" s="184" t="n">
        <v>0.15</v>
      </c>
      <c r="AO34" s="170" t="n">
        <f aca="false">VLOOKUP(A34,CurveCreator!$A$8:$EF$247,CurveCreator!$S$4)/100</f>
        <v>0.385205653893432</v>
      </c>
      <c r="AP34" s="184" t="n">
        <v>0.15</v>
      </c>
      <c r="AQ34" s="170" t="n">
        <f aca="false">VLOOKUP(A34,CurveCreator!$A$8:$EF$247,CurveCreator!$AD$4)/100</f>
        <v>0.423205653893432</v>
      </c>
      <c r="AR34" s="184" t="n">
        <v>0.0489069735785406</v>
      </c>
      <c r="AS34" s="170" t="n">
        <f aca="false">VLOOKUP(A34,CurveCreator!$A$8:$EF$247,CurveCreator!$AC$4)/100</f>
        <v>0.405205653893432</v>
      </c>
      <c r="AT34" s="184" t="n">
        <v>0.0489069735785406</v>
      </c>
      <c r="AU34" s="170" t="n">
        <f aca="false">VLOOKUP(A34,CurveCreator!$A$8:$EF$247,CurveCreator!$AW$4)/100</f>
        <v>0.393577982379106</v>
      </c>
      <c r="AV34" s="187" t="n">
        <f aca="false">AH34+0.03</f>
        <v>0.13528512505379</v>
      </c>
      <c r="AW34" s="170" t="n">
        <f aca="false">VLOOKUP(A34,SpotCurves!$A$6:$BR$177,SpotCurves!$BR$1)/100</f>
        <v>0.343585423501712</v>
      </c>
      <c r="AX34" s="184" t="n">
        <v>0.25</v>
      </c>
      <c r="AY34" s="170"/>
      <c r="AZ34" s="170"/>
      <c r="BA34" s="170" t="n">
        <f aca="false">VLOOKUP(A34,CurveCreator!$A$8:$EF$247,CurveCreator!$AQ$4)/100</f>
        <v>0.375249661983564</v>
      </c>
      <c r="BB34" s="187" t="n">
        <f aca="false">AF34</f>
        <v>0.10528512505379</v>
      </c>
      <c r="BC34" s="188"/>
      <c r="BD34" s="188"/>
      <c r="BE34" s="170" t="n">
        <f aca="false">VLOOKUP(A34,CurveCreator!$A$8:$EF$247,CurveCreator!$BR$4)/100</f>
        <v>0.530205653893432</v>
      </c>
      <c r="BF34" s="184" t="n">
        <f aca="false">$D34</f>
        <v>0.10528512505379</v>
      </c>
      <c r="BG34" s="188"/>
      <c r="BH34" s="188"/>
      <c r="BI34" s="170" t="n">
        <f aca="false">VLOOKUP(A34,CurveCreator!$A$8:$EF$247,CurveCreator!$BS$4)/100</f>
        <v>0.505205653893432</v>
      </c>
      <c r="BJ34" s="184" t="n">
        <f aca="false">$D34</f>
        <v>0.10528512505379</v>
      </c>
      <c r="BK34" s="170" t="n">
        <f aca="false">VLOOKUP(A34,CurveCreator!$A$8:$EF$247,CurveCreator!$CY$4)/100</f>
        <v>0.389205653893432</v>
      </c>
      <c r="BL34" s="184" t="n">
        <v>0.1251388161927</v>
      </c>
      <c r="BM34" s="170"/>
      <c r="BN34" s="184"/>
      <c r="BO34" s="170" t="n">
        <f aca="false">VLOOKUP(A34,CurveCreator!$A$8:$EF$247,CurveCreator!$BI$4)/100</f>
        <v>0.663205653893432</v>
      </c>
      <c r="BP34" s="184" t="n">
        <v>0.133703509847201</v>
      </c>
      <c r="BQ34" s="184"/>
    </row>
    <row r="35" customFormat="false" ht="11.25" hidden="false" customHeight="false" outlineLevel="0" collapsed="false">
      <c r="A35" s="189" t="n">
        <f aca="false">EOMONTH(A34,0)+1</f>
        <v>37865</v>
      </c>
      <c r="B35" s="184"/>
      <c r="C35" s="170" t="n">
        <f aca="false">VLOOKUP(A35,CurveCreator!$A$8:$EF$247,CurveCreator!$CB$4)/100</f>
        <v>0.268124461243022</v>
      </c>
      <c r="D35" s="184" t="n">
        <f aca="false">VLOOKUP(A35,CurveCreator!$A$8:$EH$247,CurveCreator!$EH$4)</f>
        <v>0.105159723001641</v>
      </c>
      <c r="E35" s="170" t="n">
        <f aca="false">VLOOKUP(A35,CurveCreator!$A$8:$EH$247,CurveCreator!$CE$4)/100</f>
        <v>0.270624461243022</v>
      </c>
      <c r="F35" s="185" t="n">
        <f aca="false">D35</f>
        <v>0.105159723001641</v>
      </c>
      <c r="G35" s="170" t="n">
        <f aca="false">VLOOKUP(A35,CurveCreator!$A$8:$EH$247,CurveCreator!$CC$4)/100</f>
        <v>0.28</v>
      </c>
      <c r="H35" s="184" t="n">
        <f aca="false">$D35</f>
        <v>0.105159723001641</v>
      </c>
      <c r="I35" s="170" t="n">
        <f aca="false">VLOOKUP(A35,SpotCurves!$A$6:$BR$177,SpotCurves!$I$1)/100</f>
        <v>0.262317966414424</v>
      </c>
      <c r="J35" s="184" t="n">
        <v>0.25</v>
      </c>
      <c r="K35" s="170" t="n">
        <f aca="false">VLOOKUP(A35,CurveCreator!$A$8:$EF$247,CurveCreator!$CO$4)/100</f>
        <v>0.18232114030848</v>
      </c>
      <c r="L35" s="184" t="n">
        <v>0.138906973578541</v>
      </c>
      <c r="M35" s="170" t="n">
        <f aca="false">VLOOKUP(A35,SpotCurves!$A$6:$BR$177,SpotCurves!$R$1)/100</f>
        <v>0.207658405936443</v>
      </c>
      <c r="N35" s="184" t="n">
        <f aca="false">J35</f>
        <v>0.25</v>
      </c>
      <c r="O35" s="170" t="n">
        <f aca="false">VLOOKUP(A35,CurveCreator!$A$8:$EF$247,CurveCreator!$CQ$4)/100</f>
        <v>0.19732114030848</v>
      </c>
      <c r="P35" s="184" t="n">
        <v>0.138906973578541</v>
      </c>
      <c r="Q35" s="184"/>
      <c r="R35" s="184"/>
      <c r="S35" s="170" t="n">
        <f aca="false">VLOOKUP(A35,CurveCreator!$A$8:$EF$247,CurveCreator!$CS$4)/100</f>
        <v>0.169270273847712</v>
      </c>
      <c r="T35" s="184" t="n">
        <v>0.138906973578541</v>
      </c>
      <c r="U35" s="170" t="n">
        <f aca="false">VLOOKUP(A35,SpotCurves!$A$6:$BR$177,SpotCurves!$Z$1)/100</f>
        <v>0.169958768820045</v>
      </c>
      <c r="V35" s="184" t="n">
        <f aca="false">0.25</f>
        <v>0.25</v>
      </c>
      <c r="W35" s="170" t="n">
        <f aca="false">VLOOKUP(A35,CurveCreator!$A$8:$EF$247,CurveCreator!$L$4)/100</f>
        <v>0.443124461243021</v>
      </c>
      <c r="X35" s="185" t="n">
        <v>0.16</v>
      </c>
      <c r="Y35" s="170" t="n">
        <f aca="false">VLOOKUP(A35,CurveCreator!$A$8:$EF$247,CurveCreator!$J$4)/100</f>
        <v>0.420124461243021</v>
      </c>
      <c r="Z35" s="184" t="n">
        <v>0.133216662245024</v>
      </c>
      <c r="AA35" s="170" t="n">
        <f aca="false">VLOOKUP(A35,CurveCreator!$A$8:$EF$247,CurveCreator!$M$4)/100</f>
        <v>0.453124461243021</v>
      </c>
      <c r="AB35" s="184" t="n">
        <f aca="false">$D35</f>
        <v>0.105159723001641</v>
      </c>
      <c r="AC35" s="170" t="n">
        <f aca="false">VLOOKUP(A35,CurveCreator!$A$8:$EF$247,CurveCreator!$K$4)/100</f>
        <v>0.440124461243021</v>
      </c>
      <c r="AD35" s="184" t="n">
        <v>0.149649986735071</v>
      </c>
      <c r="AE35" s="170" t="n">
        <f aca="false">VLOOKUP(A35,CurveCreator!$A$8:$EF$247,CurveCreator!$AJ$4)/100</f>
        <v>0.478124461243021</v>
      </c>
      <c r="AF35" s="184" t="n">
        <f aca="false">$D35</f>
        <v>0.105159723001641</v>
      </c>
      <c r="AG35" s="170" t="n">
        <f aca="false">VLOOKUP(A35,CurveCreator!$A$8:$EF$247,CurveCreator!$AI$4)/100</f>
        <v>0.450124461243021</v>
      </c>
      <c r="AH35" s="184" t="n">
        <f aca="false">$D35</f>
        <v>0.105159723001641</v>
      </c>
      <c r="AI35" s="170" t="n">
        <f aca="false">VLOOKUP(A35,CurveCreator!$A$8:$EF$247,CurveCreator!$AA$4)/100</f>
        <v>0.388124461243021</v>
      </c>
      <c r="AJ35" s="184" t="n">
        <v>0.0489069735785406</v>
      </c>
      <c r="AK35" s="186" t="n">
        <f aca="false">VLOOKUP(A35,SpotCurves!$A$6:$BR$177,SpotCurves!$AI$1)/100</f>
        <v>0.346232391741071</v>
      </c>
      <c r="AL35" s="184" t="n">
        <v>0.25</v>
      </c>
      <c r="AM35" s="170" t="n">
        <f aca="false">VLOOKUP(A35,CurveCreator!$A$8:$EF$247,CurveCreator!$AB$4)/100</f>
        <v>0.398124461243021</v>
      </c>
      <c r="AN35" s="184" t="n">
        <v>0.15</v>
      </c>
      <c r="AO35" s="170" t="n">
        <f aca="false">VLOOKUP(A35,CurveCreator!$A$8:$EF$247,CurveCreator!$S$4)/100</f>
        <v>0.385124461243021</v>
      </c>
      <c r="AP35" s="184" t="n">
        <v>0.15</v>
      </c>
      <c r="AQ35" s="170" t="n">
        <f aca="false">VLOOKUP(A35,CurveCreator!$A$8:$EF$247,CurveCreator!$AD$4)/100</f>
        <v>0.423124461243021</v>
      </c>
      <c r="AR35" s="184" t="n">
        <v>0.0489069735785406</v>
      </c>
      <c r="AS35" s="170" t="n">
        <f aca="false">VLOOKUP(A35,CurveCreator!$A$8:$EF$247,CurveCreator!$AC$4)/100</f>
        <v>0.405124461243021</v>
      </c>
      <c r="AT35" s="184" t="n">
        <v>0.0489069735785406</v>
      </c>
      <c r="AU35" s="170" t="n">
        <f aca="false">VLOOKUP(A35,CurveCreator!$A$8:$EF$247,CurveCreator!$AW$4)/100</f>
        <v>0.393300444836371</v>
      </c>
      <c r="AV35" s="187" t="n">
        <f aca="false">AH35+0.03</f>
        <v>0.135159723001641</v>
      </c>
      <c r="AW35" s="170" t="n">
        <f aca="false">VLOOKUP(A35,SpotCurves!$A$6:$BR$177,SpotCurves!$BR$1)/100</f>
        <v>0.343481740649523</v>
      </c>
      <c r="AX35" s="184" t="n">
        <v>0.25</v>
      </c>
      <c r="AY35" s="170"/>
      <c r="AZ35" s="170"/>
      <c r="BA35" s="170" t="n">
        <f aca="false">VLOOKUP(A35,CurveCreator!$A$8:$EF$247,CurveCreator!$AQ$4)/100</f>
        <v>0.37632114030848</v>
      </c>
      <c r="BB35" s="187" t="n">
        <f aca="false">AF35</f>
        <v>0.105159723001641</v>
      </c>
      <c r="BC35" s="188"/>
      <c r="BD35" s="188"/>
      <c r="BE35" s="170" t="n">
        <f aca="false">VLOOKUP(A35,CurveCreator!$A$8:$EF$247,CurveCreator!$BR$4)/100</f>
        <v>0.530124461243022</v>
      </c>
      <c r="BF35" s="184" t="n">
        <f aca="false">$D35</f>
        <v>0.105159723001641</v>
      </c>
      <c r="BG35" s="188"/>
      <c r="BH35" s="188"/>
      <c r="BI35" s="170" t="n">
        <f aca="false">VLOOKUP(A35,CurveCreator!$A$8:$EF$247,CurveCreator!$BS$4)/100</f>
        <v>0.505124461243022</v>
      </c>
      <c r="BJ35" s="184" t="n">
        <f aca="false">$D35</f>
        <v>0.105159723001641</v>
      </c>
      <c r="BK35" s="170" t="n">
        <f aca="false">VLOOKUP(A35,CurveCreator!$A$8:$EF$247,CurveCreator!$CY$4)/100</f>
        <v>0.389124461243021</v>
      </c>
      <c r="BL35" s="184" t="n">
        <v>0.124824993367535</v>
      </c>
      <c r="BM35" s="170"/>
      <c r="BN35" s="184"/>
      <c r="BO35" s="170" t="n">
        <f aca="false">VLOOKUP(A35,CurveCreator!$A$8:$EF$247,CurveCreator!$BI$4)/100</f>
        <v>0.663124461243021</v>
      </c>
      <c r="BP35" s="184" t="n">
        <v>0.132866648980094</v>
      </c>
      <c r="BQ35" s="184"/>
    </row>
    <row r="36" customFormat="false" ht="11.25" hidden="false" customHeight="false" outlineLevel="0" collapsed="false">
      <c r="A36" s="189" t="n">
        <f aca="false">EOMONTH(A35,0)+1</f>
        <v>37895</v>
      </c>
      <c r="B36" s="184"/>
      <c r="C36" s="170" t="n">
        <f aca="false">VLOOKUP(A36,CurveCreator!$A$8:$EF$247,CurveCreator!$CB$4)/100</f>
        <v>0.273691326236833</v>
      </c>
      <c r="D36" s="184" t="n">
        <f aca="false">VLOOKUP(A36,CurveCreator!$A$8:$EH$247,CurveCreator!$EH$4)</f>
        <v>0.105025837696838</v>
      </c>
      <c r="E36" s="170" t="n">
        <f aca="false">VLOOKUP(A36,CurveCreator!$A$8:$EH$247,CurveCreator!$CE$4)/100</f>
        <v>0.276191326236833</v>
      </c>
      <c r="F36" s="185" t="n">
        <f aca="false">D36</f>
        <v>0.105025837696838</v>
      </c>
      <c r="G36" s="170" t="n">
        <f aca="false">VLOOKUP(A36,CurveCreator!$A$8:$EH$247,CurveCreator!$CC$4)/100</f>
        <v>0.28</v>
      </c>
      <c r="H36" s="184" t="n">
        <f aca="false">$D36</f>
        <v>0.105025837696838</v>
      </c>
      <c r="I36" s="170" t="n">
        <f aca="false">VLOOKUP(A36,SpotCurves!$A$6:$BR$177,SpotCurves!$I$1)/100</f>
        <v>0.269476954796466</v>
      </c>
      <c r="J36" s="184" t="n">
        <v>0.25</v>
      </c>
      <c r="K36" s="170" t="n">
        <f aca="false">VLOOKUP(A36,CurveCreator!$A$8:$EF$247,CurveCreator!$CO$4)/100</f>
        <v>0.183172836663216</v>
      </c>
      <c r="L36" s="184" t="n">
        <v>0.138906973578541</v>
      </c>
      <c r="M36" s="170" t="n">
        <f aca="false">VLOOKUP(A36,SpotCurves!$A$6:$BR$177,SpotCurves!$R$1)/100</f>
        <v>0.216147875052006</v>
      </c>
      <c r="N36" s="184" t="n">
        <f aca="false">J36</f>
        <v>0.25</v>
      </c>
      <c r="O36" s="170" t="n">
        <f aca="false">VLOOKUP(A36,CurveCreator!$A$8:$EF$247,CurveCreator!$CQ$4)/100</f>
        <v>0.198172836663216</v>
      </c>
      <c r="P36" s="184" t="n">
        <v>0.138906973578541</v>
      </c>
      <c r="Q36" s="184"/>
      <c r="R36" s="184"/>
      <c r="S36" s="170" t="n">
        <f aca="false">VLOOKUP(A36,CurveCreator!$A$8:$EF$247,CurveCreator!$CS$4)/100</f>
        <v>0.160583813182496</v>
      </c>
      <c r="T36" s="184" t="n">
        <v>0.138906973578541</v>
      </c>
      <c r="U36" s="170" t="n">
        <f aca="false">VLOOKUP(A36,SpotCurves!$A$6:$BR$177,SpotCurves!$Z$1)/100</f>
        <v>0.174208344323625</v>
      </c>
      <c r="V36" s="184" t="n">
        <f aca="false">0.25</f>
        <v>0.25</v>
      </c>
      <c r="W36" s="170" t="n">
        <f aca="false">VLOOKUP(A36,CurveCreator!$A$8:$EF$247,CurveCreator!$L$4)/100</f>
        <v>0.448691326236833</v>
      </c>
      <c r="X36" s="185" t="n">
        <v>0.16</v>
      </c>
      <c r="Y36" s="170" t="n">
        <f aca="false">VLOOKUP(A36,CurveCreator!$A$8:$EF$247,CurveCreator!$J$4)/100</f>
        <v>0.425691326236833</v>
      </c>
      <c r="Z36" s="184" t="n">
        <v>0.133020223611011</v>
      </c>
      <c r="AA36" s="170" t="n">
        <f aca="false">VLOOKUP(A36,CurveCreator!$A$8:$EF$247,CurveCreator!$M$4)/100</f>
        <v>0.458691326236833</v>
      </c>
      <c r="AB36" s="184" t="n">
        <f aca="false">$D36</f>
        <v>0.105025837696838</v>
      </c>
      <c r="AC36" s="170" t="n">
        <f aca="false">VLOOKUP(A36,CurveCreator!$A$8:$EF$247,CurveCreator!$K$4)/100</f>
        <v>0.445691326236833</v>
      </c>
      <c r="AD36" s="184" t="n">
        <v>0.149060670833033</v>
      </c>
      <c r="AE36" s="170" t="n">
        <f aca="false">VLOOKUP(A36,CurveCreator!$A$8:$EF$247,CurveCreator!$AJ$4)/100</f>
        <v>0.483691326236833</v>
      </c>
      <c r="AF36" s="184" t="n">
        <f aca="false">$D36</f>
        <v>0.105025837696838</v>
      </c>
      <c r="AG36" s="170" t="n">
        <f aca="false">VLOOKUP(A36,CurveCreator!$A$8:$EF$247,CurveCreator!$AI$4)/100</f>
        <v>0.455691326236833</v>
      </c>
      <c r="AH36" s="184" t="n">
        <f aca="false">$D36</f>
        <v>0.105025837696838</v>
      </c>
      <c r="AI36" s="170" t="n">
        <f aca="false">VLOOKUP(A36,CurveCreator!$A$8:$EF$247,CurveCreator!$AA$4)/100</f>
        <v>0.393691326236833</v>
      </c>
      <c r="AJ36" s="184" t="n">
        <v>0.0489069735785406</v>
      </c>
      <c r="AK36" s="186" t="n">
        <f aca="false">VLOOKUP(A36,SpotCurves!$A$6:$BR$177,SpotCurves!$AI$1)/100</f>
        <v>0.356197150184017</v>
      </c>
      <c r="AL36" s="184" t="n">
        <v>0.25</v>
      </c>
      <c r="AM36" s="170" t="n">
        <f aca="false">VLOOKUP(A36,CurveCreator!$A$8:$EF$247,CurveCreator!$AB$4)/100</f>
        <v>0.403691326236833</v>
      </c>
      <c r="AN36" s="184" t="n">
        <v>0.15</v>
      </c>
      <c r="AO36" s="170" t="n">
        <f aca="false">VLOOKUP(A36,CurveCreator!$A$8:$EF$247,CurveCreator!$S$4)/100</f>
        <v>0.390691326236833</v>
      </c>
      <c r="AP36" s="184" t="n">
        <v>0.15</v>
      </c>
      <c r="AQ36" s="170" t="n">
        <f aca="false">VLOOKUP(A36,CurveCreator!$A$8:$EF$247,CurveCreator!$AD$4)/100</f>
        <v>0.428691326236833</v>
      </c>
      <c r="AR36" s="184" t="n">
        <v>0.0489069735785406</v>
      </c>
      <c r="AS36" s="170" t="n">
        <f aca="false">VLOOKUP(A36,CurveCreator!$A$8:$EF$247,CurveCreator!$AC$4)/100</f>
        <v>0.410691326236833</v>
      </c>
      <c r="AT36" s="184" t="n">
        <v>0.0489069735785406</v>
      </c>
      <c r="AU36" s="170" t="n">
        <f aca="false">VLOOKUP(A36,CurveCreator!$A$8:$EF$247,CurveCreator!$AW$4)/100</f>
        <v>0.392997009264118</v>
      </c>
      <c r="AV36" s="187" t="n">
        <f aca="false">AH36+0.03</f>
        <v>0.135025837696838</v>
      </c>
      <c r="AW36" s="170" t="n">
        <f aca="false">VLOOKUP(A36,SpotCurves!$A$6:$BR$177,SpotCurves!$BR$1)/100</f>
        <v>0.355590616112891</v>
      </c>
      <c r="AX36" s="184" t="n">
        <v>0.25</v>
      </c>
      <c r="AY36" s="170"/>
      <c r="AZ36" s="170"/>
      <c r="BA36" s="170" t="n">
        <f aca="false">VLOOKUP(A36,CurveCreator!$A$8:$EF$247,CurveCreator!$AQ$4)/100</f>
        <v>0.377172836663216</v>
      </c>
      <c r="BB36" s="187" t="n">
        <f aca="false">AF36</f>
        <v>0.105025837696838</v>
      </c>
      <c r="BC36" s="188"/>
      <c r="BD36" s="188"/>
      <c r="BE36" s="170" t="n">
        <f aca="false">VLOOKUP(A36,CurveCreator!$A$8:$EF$247,CurveCreator!$BR$4)/100</f>
        <v>0.535691326236834</v>
      </c>
      <c r="BF36" s="184" t="n">
        <f aca="false">$D36</f>
        <v>0.105025837696838</v>
      </c>
      <c r="BG36" s="188"/>
      <c r="BH36" s="188"/>
      <c r="BI36" s="170" t="n">
        <f aca="false">VLOOKUP(A36,CurveCreator!$A$8:$EF$247,CurveCreator!$BS$4)/100</f>
        <v>0.510691326236833</v>
      </c>
      <c r="BJ36" s="184" t="n">
        <f aca="false">$D36</f>
        <v>0.105025837696838</v>
      </c>
      <c r="BK36" s="170" t="n">
        <f aca="false">VLOOKUP(A36,CurveCreator!$A$8:$EF$247,CurveCreator!$CY$4)/100</f>
        <v>0.394691326236833</v>
      </c>
      <c r="BL36" s="184" t="n">
        <v>0.124530335416517</v>
      </c>
      <c r="BM36" s="170"/>
      <c r="BN36" s="184"/>
      <c r="BO36" s="170" t="n">
        <f aca="false">VLOOKUP(A36,CurveCreator!$A$8:$EF$247,CurveCreator!$BI$4)/100</f>
        <v>0.668691326236834</v>
      </c>
      <c r="BP36" s="184" t="n">
        <v>0.132080894444044</v>
      </c>
      <c r="BQ36" s="184"/>
    </row>
    <row r="37" customFormat="false" ht="11.25" hidden="false" customHeight="false" outlineLevel="0" collapsed="false">
      <c r="A37" s="189" t="n">
        <f aca="false">EOMONTH(A36,0)+1</f>
        <v>37926</v>
      </c>
      <c r="B37" s="184"/>
      <c r="C37" s="170" t="n">
        <f aca="false">VLOOKUP(A37,CurveCreator!$A$8:$EF$247,CurveCreator!$CB$4)/100</f>
        <v>0.273655738536155</v>
      </c>
      <c r="D37" s="184" t="n">
        <f aca="false">VLOOKUP(A37,CurveCreator!$A$8:$EH$247,CurveCreator!$EH$4)</f>
        <v>0.104896433573405</v>
      </c>
      <c r="E37" s="170" t="n">
        <f aca="false">VLOOKUP(A37,CurveCreator!$A$8:$EH$247,CurveCreator!$CE$4)/100</f>
        <v>0.276155738536155</v>
      </c>
      <c r="F37" s="185" t="n">
        <f aca="false">D37</f>
        <v>0.104896433573405</v>
      </c>
      <c r="G37" s="170" t="n">
        <f aca="false">VLOOKUP(A37,CurveCreator!$A$8:$EH$247,CurveCreator!$CC$4)/100</f>
        <v>0.28</v>
      </c>
      <c r="H37" s="184" t="n">
        <f aca="false">$D37</f>
        <v>0.104896433573405</v>
      </c>
      <c r="I37" s="170" t="n">
        <f aca="false">VLOOKUP(A37,SpotCurves!$A$6:$BR$177,SpotCurves!$I$1)/100</f>
        <v>0.269431189013394</v>
      </c>
      <c r="J37" s="184" t="n">
        <v>0.25</v>
      </c>
      <c r="K37" s="170" t="n">
        <f aca="false">VLOOKUP(A37,CurveCreator!$A$8:$EF$247,CurveCreator!$CO$4)/100</f>
        <v>0.183699678482776</v>
      </c>
      <c r="L37" s="184" t="n">
        <v>0.138906973578541</v>
      </c>
      <c r="M37" s="170" t="n">
        <f aca="false">VLOOKUP(A37,SpotCurves!$A$6:$BR$177,SpotCurves!$R$1)/100</f>
        <v>0.216093603808472</v>
      </c>
      <c r="N37" s="184" t="n">
        <f aca="false">J37</f>
        <v>0.25</v>
      </c>
      <c r="O37" s="170" t="n">
        <f aca="false">VLOOKUP(A37,CurveCreator!$A$8:$EF$247,CurveCreator!$CQ$4)/100</f>
        <v>0.198699678482776</v>
      </c>
      <c r="P37" s="184" t="n">
        <v>0.138906973578541</v>
      </c>
      <c r="Q37" s="184"/>
      <c r="R37" s="184"/>
      <c r="S37" s="170" t="n">
        <f aca="false">VLOOKUP(A37,CurveCreator!$A$8:$EF$247,CurveCreator!$CS$4)/100</f>
        <v>0.159916593952444</v>
      </c>
      <c r="T37" s="184" t="n">
        <v>0.138906973578541</v>
      </c>
      <c r="U37" s="170" t="n">
        <f aca="false">VLOOKUP(A37,SpotCurves!$A$6:$BR$177,SpotCurves!$Z$1)/100</f>
        <v>0.174181177754794</v>
      </c>
      <c r="V37" s="184" t="n">
        <f aca="false">0.25</f>
        <v>0.25</v>
      </c>
      <c r="W37" s="170" t="n">
        <f aca="false">VLOOKUP(A37,CurveCreator!$A$8:$EF$247,CurveCreator!$L$4)/100</f>
        <v>0.448655738536155</v>
      </c>
      <c r="X37" s="185" t="n">
        <v>0.16</v>
      </c>
      <c r="Y37" s="170" t="n">
        <f aca="false">VLOOKUP(A37,CurveCreator!$A$8:$EF$247,CurveCreator!$J$4)/100</f>
        <v>0.425655738536155</v>
      </c>
      <c r="Z37" s="184" t="n">
        <v>0.132835781305489</v>
      </c>
      <c r="AA37" s="170" t="n">
        <f aca="false">VLOOKUP(A37,CurveCreator!$A$8:$EF$247,CurveCreator!$M$4)/100</f>
        <v>0.458655738536155</v>
      </c>
      <c r="AB37" s="184" t="n">
        <f aca="false">$D37</f>
        <v>0.104896433573405</v>
      </c>
      <c r="AC37" s="170" t="n">
        <f aca="false">VLOOKUP(A37,CurveCreator!$A$8:$EF$247,CurveCreator!$K$4)/100</f>
        <v>0.445655738536155</v>
      </c>
      <c r="AD37" s="184" t="n">
        <v>0.148507343916466</v>
      </c>
      <c r="AE37" s="170" t="n">
        <f aca="false">VLOOKUP(A37,CurveCreator!$A$8:$EF$247,CurveCreator!$AJ$4)/100</f>
        <v>0.483655738536155</v>
      </c>
      <c r="AF37" s="184" t="n">
        <f aca="false">$D37</f>
        <v>0.104896433573405</v>
      </c>
      <c r="AG37" s="170" t="n">
        <f aca="false">VLOOKUP(A37,CurveCreator!$A$8:$EF$247,CurveCreator!$AI$4)/100</f>
        <v>0.455655738536155</v>
      </c>
      <c r="AH37" s="184" t="n">
        <f aca="false">$D37</f>
        <v>0.104896433573405</v>
      </c>
      <c r="AI37" s="170" t="n">
        <f aca="false">VLOOKUP(A37,CurveCreator!$A$8:$EF$247,CurveCreator!$AA$4)/100</f>
        <v>0.393655738536155</v>
      </c>
      <c r="AJ37" s="184" t="n">
        <v>0.0489069735785406</v>
      </c>
      <c r="AK37" s="186" t="n">
        <f aca="false">VLOOKUP(A37,SpotCurves!$A$6:$BR$177,SpotCurves!$AI$1)/100</f>
        <v>0.363665411613457</v>
      </c>
      <c r="AL37" s="184" t="n">
        <v>0.25</v>
      </c>
      <c r="AM37" s="170" t="n">
        <f aca="false">VLOOKUP(A37,CurveCreator!$A$8:$EF$247,CurveCreator!$AB$4)/100</f>
        <v>0.403655738536155</v>
      </c>
      <c r="AN37" s="184" t="n">
        <v>0.15</v>
      </c>
      <c r="AO37" s="170" t="n">
        <f aca="false">VLOOKUP(A37,CurveCreator!$A$8:$EF$247,CurveCreator!$S$4)/100</f>
        <v>0.390655738536155</v>
      </c>
      <c r="AP37" s="184" t="n">
        <v>0.15</v>
      </c>
      <c r="AQ37" s="170" t="n">
        <f aca="false">VLOOKUP(A37,CurveCreator!$A$8:$EF$247,CurveCreator!$AD$4)/100</f>
        <v>0.428655738536155</v>
      </c>
      <c r="AR37" s="184" t="n">
        <v>0.0489069735785406</v>
      </c>
      <c r="AS37" s="170" t="n">
        <f aca="false">VLOOKUP(A37,CurveCreator!$A$8:$EF$247,CurveCreator!$AC$4)/100</f>
        <v>0.410655738536155</v>
      </c>
      <c r="AT37" s="184" t="n">
        <v>0.0489069735785406</v>
      </c>
      <c r="AU37" s="170" t="n">
        <f aca="false">VLOOKUP(A37,CurveCreator!$A$8:$EF$247,CurveCreator!$AW$4)/100</f>
        <v>0.398321711234731</v>
      </c>
      <c r="AV37" s="187" t="n">
        <f aca="false">AH37+0.03</f>
        <v>0.134896433573405</v>
      </c>
      <c r="AW37" s="170" t="n">
        <f aca="false">VLOOKUP(A37,SpotCurves!$A$6:$BR$177,SpotCurves!$BR$1)/100</f>
        <v>0.3555451706903</v>
      </c>
      <c r="AX37" s="184" t="n">
        <v>0.25</v>
      </c>
      <c r="AY37" s="170"/>
      <c r="AZ37" s="170"/>
      <c r="BA37" s="170" t="n">
        <f aca="false">VLOOKUP(A37,CurveCreator!$A$8:$EF$247,CurveCreator!$AQ$4)/100</f>
        <v>0.377699678482776</v>
      </c>
      <c r="BB37" s="187" t="n">
        <f aca="false">AF37</f>
        <v>0.104896433573405</v>
      </c>
      <c r="BC37" s="188"/>
      <c r="BD37" s="188"/>
      <c r="BE37" s="170" t="n">
        <f aca="false">VLOOKUP(A37,CurveCreator!$A$8:$EF$247,CurveCreator!$BR$4)/100</f>
        <v>0.535655738536155</v>
      </c>
      <c r="BF37" s="184" t="n">
        <f aca="false">$D37</f>
        <v>0.104896433573405</v>
      </c>
      <c r="BG37" s="188"/>
      <c r="BH37" s="188"/>
      <c r="BI37" s="170" t="n">
        <f aca="false">VLOOKUP(A37,CurveCreator!$A$8:$EF$247,CurveCreator!$BS$4)/100</f>
        <v>0.510655738536155</v>
      </c>
      <c r="BJ37" s="184" t="n">
        <f aca="false">$D37</f>
        <v>0.104896433573405</v>
      </c>
      <c r="BK37" s="170" t="n">
        <f aca="false">VLOOKUP(A37,CurveCreator!$A$8:$EF$247,CurveCreator!$CY$4)/100</f>
        <v>0.394655738536155</v>
      </c>
      <c r="BL37" s="184" t="n">
        <v>0.124253671958233</v>
      </c>
      <c r="BM37" s="170"/>
      <c r="BN37" s="184"/>
      <c r="BO37" s="170" t="n">
        <f aca="false">VLOOKUP(A37,CurveCreator!$A$8:$EF$247,CurveCreator!$BI$4)/100</f>
        <v>0.668655738536155</v>
      </c>
      <c r="BP37" s="184" t="n">
        <v>0.131343125221955</v>
      </c>
      <c r="BQ37" s="184"/>
    </row>
    <row r="38" customFormat="false" ht="11.25" hidden="false" customHeight="false" outlineLevel="0" collapsed="false">
      <c r="A38" s="189" t="n">
        <f aca="false">EOMONTH(A37,0)+1</f>
        <v>37956</v>
      </c>
      <c r="B38" s="184"/>
      <c r="C38" s="170" t="n">
        <f aca="false">VLOOKUP(A38,CurveCreator!$A$8:$EF$247,CurveCreator!$CB$4)/100</f>
        <v>0.273670484990599</v>
      </c>
      <c r="D38" s="184" t="n">
        <f aca="false">VLOOKUP(A38,CurveCreator!$A$8:$EH$247,CurveCreator!$EH$4)</f>
        <v>0.104762883478551</v>
      </c>
      <c r="E38" s="170" t="n">
        <f aca="false">VLOOKUP(A38,CurveCreator!$A$8:$EH$247,CurveCreator!$CE$4)/100</f>
        <v>0.276170484990599</v>
      </c>
      <c r="F38" s="185" t="n">
        <f aca="false">D38</f>
        <v>0.104762883478551</v>
      </c>
      <c r="G38" s="170" t="n">
        <f aca="false">VLOOKUP(A38,CurveCreator!$A$8:$EH$247,CurveCreator!$CC$4)/100</f>
        <v>0.28</v>
      </c>
      <c r="H38" s="184" t="n">
        <f aca="false">$D38</f>
        <v>0.104762883478551</v>
      </c>
      <c r="I38" s="170" t="n">
        <f aca="false">VLOOKUP(A38,SpotCurves!$A$6:$BR$177,SpotCurves!$I$1)/100</f>
        <v>0.269450152953809</v>
      </c>
      <c r="J38" s="184" t="n">
        <v>0.25</v>
      </c>
      <c r="K38" s="170" t="n">
        <f aca="false">VLOOKUP(A38,CurveCreator!$A$8:$EF$247,CurveCreator!$CO$4)/100</f>
        <v>0.184277709927543</v>
      </c>
      <c r="L38" s="184" t="n">
        <v>0.138906973578541</v>
      </c>
      <c r="M38" s="170" t="n">
        <f aca="false">VLOOKUP(A38,SpotCurves!$A$6:$BR$177,SpotCurves!$R$1)/100</f>
        <v>0.216116092151498</v>
      </c>
      <c r="N38" s="184" t="n">
        <f aca="false">J38</f>
        <v>0.25</v>
      </c>
      <c r="O38" s="170" t="n">
        <f aca="false">VLOOKUP(A38,CurveCreator!$A$8:$EF$247,CurveCreator!$CQ$4)/100</f>
        <v>0.199277709927543</v>
      </c>
      <c r="P38" s="184" t="n">
        <v>0.138906973578541</v>
      </c>
      <c r="Q38" s="184"/>
      <c r="R38" s="184"/>
      <c r="S38" s="170" t="n">
        <f aca="false">VLOOKUP(A38,CurveCreator!$A$8:$EF$247,CurveCreator!$CS$4)/100</f>
        <v>0.159320533433339</v>
      </c>
      <c r="T38" s="184" t="n">
        <v>0.138906973578541</v>
      </c>
      <c r="U38" s="170" t="n">
        <f aca="false">VLOOKUP(A38,SpotCurves!$A$6:$BR$177,SpotCurves!$Z$1)/100</f>
        <v>0.174192434749824</v>
      </c>
      <c r="V38" s="184" t="n">
        <f aca="false">0.25</f>
        <v>0.25</v>
      </c>
      <c r="W38" s="170" t="n">
        <f aca="false">VLOOKUP(A38,CurveCreator!$A$8:$EF$247,CurveCreator!$L$4)/100</f>
        <v>0.448670484990599</v>
      </c>
      <c r="X38" s="185" t="n">
        <v>0.16</v>
      </c>
      <c r="Y38" s="170" t="n">
        <f aca="false">VLOOKUP(A38,CurveCreator!$A$8:$EF$247,CurveCreator!$J$4)/100</f>
        <v>0.425670484990599</v>
      </c>
      <c r="Z38" s="184" t="n">
        <v>0.1326626027236</v>
      </c>
      <c r="AA38" s="170" t="n">
        <f aca="false">VLOOKUP(A38,CurveCreator!$A$8:$EF$247,CurveCreator!$M$4)/100</f>
        <v>0.458670484990599</v>
      </c>
      <c r="AB38" s="184" t="n">
        <f aca="false">$D38</f>
        <v>0.104762883478551</v>
      </c>
      <c r="AC38" s="170" t="n">
        <f aca="false">VLOOKUP(A38,CurveCreator!$A$8:$EF$247,CurveCreator!$K$4)/100</f>
        <v>0.445670484990599</v>
      </c>
      <c r="AD38" s="184" t="n">
        <v>0.1479878081708</v>
      </c>
      <c r="AE38" s="170" t="n">
        <f aca="false">VLOOKUP(A38,CurveCreator!$A$8:$EF$247,CurveCreator!$AJ$4)/100</f>
        <v>0.483670484990599</v>
      </c>
      <c r="AF38" s="184" t="n">
        <f aca="false">$D38</f>
        <v>0.104762883478551</v>
      </c>
      <c r="AG38" s="170" t="n">
        <f aca="false">VLOOKUP(A38,CurveCreator!$A$8:$EF$247,CurveCreator!$AI$4)/100</f>
        <v>0.455670484990599</v>
      </c>
      <c r="AH38" s="184" t="n">
        <f aca="false">$D38</f>
        <v>0.104762883478551</v>
      </c>
      <c r="AI38" s="170" t="n">
        <f aca="false">VLOOKUP(A38,CurveCreator!$A$8:$EF$247,CurveCreator!$AA$4)/100</f>
        <v>0.393670484990599</v>
      </c>
      <c r="AJ38" s="184" t="n">
        <v>0.0489069735785406</v>
      </c>
      <c r="AK38" s="186" t="n">
        <f aca="false">VLOOKUP(A38,SpotCurves!$A$6:$BR$177,SpotCurves!$AI$1)/100</f>
        <v>0.363678563106134</v>
      </c>
      <c r="AL38" s="184" t="n">
        <v>0.25</v>
      </c>
      <c r="AM38" s="170" t="n">
        <f aca="false">VLOOKUP(A38,CurveCreator!$A$8:$EF$247,CurveCreator!$AB$4)/100</f>
        <v>0.403670484990599</v>
      </c>
      <c r="AN38" s="184" t="n">
        <v>0.15</v>
      </c>
      <c r="AO38" s="170" t="n">
        <f aca="false">VLOOKUP(A38,CurveCreator!$A$8:$EF$247,CurveCreator!$S$4)/100</f>
        <v>0.390670484990599</v>
      </c>
      <c r="AP38" s="184" t="n">
        <v>0.15</v>
      </c>
      <c r="AQ38" s="170" t="n">
        <f aca="false">VLOOKUP(A38,CurveCreator!$A$8:$EF$247,CurveCreator!$AD$4)/100</f>
        <v>0.428670484990599</v>
      </c>
      <c r="AR38" s="184" t="n">
        <v>0.0489069735785406</v>
      </c>
      <c r="AS38" s="170" t="n">
        <f aca="false">VLOOKUP(A38,CurveCreator!$A$8:$EF$247,CurveCreator!$AC$4)/100</f>
        <v>0.410670484990599</v>
      </c>
      <c r="AT38" s="184" t="n">
        <v>0.0489069735785406</v>
      </c>
      <c r="AU38" s="170" t="n">
        <f aca="false">VLOOKUP(A38,CurveCreator!$A$8:$EF$247,CurveCreator!$AW$4)/100</f>
        <v>0.398113474326599</v>
      </c>
      <c r="AV38" s="187" t="n">
        <f aca="false">AH38+0.03</f>
        <v>0.134762883478551</v>
      </c>
      <c r="AW38" s="170" t="n">
        <f aca="false">VLOOKUP(A38,SpotCurves!$A$6:$BR$177,SpotCurves!$BR$1)/100</f>
        <v>0.355564001883132</v>
      </c>
      <c r="AX38" s="184" t="n">
        <v>0.25</v>
      </c>
      <c r="AY38" s="170"/>
      <c r="AZ38" s="170"/>
      <c r="BA38" s="170" t="n">
        <f aca="false">VLOOKUP(A38,CurveCreator!$A$8:$EF$247,CurveCreator!$AQ$4)/100</f>
        <v>0.378277709927543</v>
      </c>
      <c r="BB38" s="187" t="n">
        <f aca="false">AF38</f>
        <v>0.104762883478551</v>
      </c>
      <c r="BC38" s="188"/>
      <c r="BD38" s="188"/>
      <c r="BE38" s="170" t="n">
        <f aca="false">VLOOKUP(A38,CurveCreator!$A$8:$EF$247,CurveCreator!$BR$4)/100</f>
        <v>0.535670484990599</v>
      </c>
      <c r="BF38" s="184" t="n">
        <f aca="false">$D38</f>
        <v>0.104762883478551</v>
      </c>
      <c r="BG38" s="188"/>
      <c r="BH38" s="188"/>
      <c r="BI38" s="170" t="n">
        <f aca="false">VLOOKUP(A38,CurveCreator!$A$8:$EF$247,CurveCreator!$BS$4)/100</f>
        <v>0.510670484990599</v>
      </c>
      <c r="BJ38" s="184" t="n">
        <f aca="false">$D38</f>
        <v>0.104762883478551</v>
      </c>
      <c r="BK38" s="170" t="n">
        <f aca="false">VLOOKUP(A38,CurveCreator!$A$8:$EF$247,CurveCreator!$CY$4)/100</f>
        <v>0.394670484990599</v>
      </c>
      <c r="BL38" s="184" t="n">
        <v>0.1239939040854</v>
      </c>
      <c r="BM38" s="170"/>
      <c r="BN38" s="184"/>
      <c r="BO38" s="170" t="n">
        <f aca="false">VLOOKUP(A38,CurveCreator!$A$8:$EF$247,CurveCreator!$BI$4)/100</f>
        <v>0.668670484990599</v>
      </c>
      <c r="BP38" s="184" t="n">
        <v>0.1306504108944</v>
      </c>
      <c r="BQ38" s="184"/>
    </row>
    <row r="39" customFormat="false" ht="11.25" hidden="false" customHeight="false" outlineLevel="0" collapsed="false">
      <c r="A39" s="189" t="n">
        <f aca="false">EOMONTH(A38,0)+1</f>
        <v>37987</v>
      </c>
      <c r="B39" s="184"/>
      <c r="C39" s="170" t="n">
        <f aca="false">VLOOKUP(A39,CurveCreator!$A$8:$EF$247,CurveCreator!$CB$4)/100</f>
        <v>0.267931375394153</v>
      </c>
      <c r="D39" s="184" t="n">
        <f aca="false">VLOOKUP(A39,CurveCreator!$A$8:$EH$247,CurveCreator!$EH$4)</f>
        <v>0.104633803345489</v>
      </c>
      <c r="E39" s="170" t="n">
        <f aca="false">VLOOKUP(A39,CurveCreator!$A$8:$EH$247,CurveCreator!$CE$4)/100</f>
        <v>0.270431375394153</v>
      </c>
      <c r="F39" s="185" t="n">
        <f aca="false">D39</f>
        <v>0.104633803345489</v>
      </c>
      <c r="G39" s="170" t="n">
        <f aca="false">VLOOKUP(A39,CurveCreator!$A$8:$EH$247,CurveCreator!$CC$4)/100</f>
        <v>0.26</v>
      </c>
      <c r="H39" s="184" t="n">
        <f aca="false">$D39</f>
        <v>0.104633803345489</v>
      </c>
      <c r="I39" s="170" t="n">
        <f aca="false">VLOOKUP(A39,SpotCurves!$A$6:$BR$177,SpotCurves!$I$1)/100</f>
        <v>0.26206965801278</v>
      </c>
      <c r="J39" s="184" t="n">
        <v>0.25</v>
      </c>
      <c r="K39" s="170" t="n">
        <f aca="false">VLOOKUP(A39,CurveCreator!$A$8:$EF$247,CurveCreator!$CO$4)/100</f>
        <v>0.184425069890521</v>
      </c>
      <c r="L39" s="184" t="n">
        <v>0.138906973578541</v>
      </c>
      <c r="M39" s="170" t="n">
        <f aca="false">VLOOKUP(A39,SpotCurves!$A$6:$BR$177,SpotCurves!$R$1)/100</f>
        <v>0.207363950016919</v>
      </c>
      <c r="N39" s="184" t="n">
        <f aca="false">J39</f>
        <v>0.25</v>
      </c>
      <c r="O39" s="170" t="n">
        <f aca="false">VLOOKUP(A39,CurveCreator!$A$8:$EF$247,CurveCreator!$CQ$4)/100</f>
        <v>0.199425069890521</v>
      </c>
      <c r="P39" s="184" t="n">
        <v>0.138906973578541</v>
      </c>
      <c r="Q39" s="184"/>
      <c r="R39" s="184"/>
      <c r="S39" s="170" t="n">
        <f aca="false">VLOOKUP(A39,CurveCreator!$A$8:$EF$247,CurveCreator!$CS$4)/100</f>
        <v>0.162776482090786</v>
      </c>
      <c r="T39" s="184" t="n">
        <v>0.138906973578541</v>
      </c>
      <c r="U39" s="170" t="n">
        <f aca="false">VLOOKUP(A39,SpotCurves!$A$6:$BR$177,SpotCurves!$Z$1)/100</f>
        <v>0.169811372952829</v>
      </c>
      <c r="V39" s="184" t="n">
        <f aca="false">0.25</f>
        <v>0.25</v>
      </c>
      <c r="W39" s="170" t="n">
        <f aca="false">VLOOKUP(A39,CurveCreator!$A$8:$EF$247,CurveCreator!$L$4)/100</f>
        <v>0.442931375394153</v>
      </c>
      <c r="X39" s="185" t="n">
        <v>0.16</v>
      </c>
      <c r="Y39" s="170" t="n">
        <f aca="false">VLOOKUP(A39,CurveCreator!$A$8:$EF$247,CurveCreator!$J$4)/100</f>
        <v>0.419931375394153</v>
      </c>
      <c r="Z39" s="184" t="n">
        <v>0.1325</v>
      </c>
      <c r="AA39" s="170" t="n">
        <f aca="false">VLOOKUP(A39,CurveCreator!$A$8:$EF$247,CurveCreator!$M$4)/100</f>
        <v>0.452931375394153</v>
      </c>
      <c r="AB39" s="184" t="n">
        <f aca="false">$D39</f>
        <v>0.104633803345489</v>
      </c>
      <c r="AC39" s="170" t="n">
        <f aca="false">VLOOKUP(A39,CurveCreator!$A$8:$EF$247,CurveCreator!$K$4)/100</f>
        <v>0.439931375394153</v>
      </c>
      <c r="AD39" s="184" t="n">
        <v>0.1475</v>
      </c>
      <c r="AE39" s="170" t="n">
        <f aca="false">VLOOKUP(A39,CurveCreator!$A$8:$EF$247,CurveCreator!$AJ$4)/100</f>
        <v>0.477931375394153</v>
      </c>
      <c r="AF39" s="184" t="n">
        <f aca="false">$D39</f>
        <v>0.104633803345489</v>
      </c>
      <c r="AG39" s="170" t="n">
        <f aca="false">VLOOKUP(A39,CurveCreator!$A$8:$EF$247,CurveCreator!$AI$4)/100</f>
        <v>0.449931375394153</v>
      </c>
      <c r="AH39" s="184" t="n">
        <f aca="false">$D39</f>
        <v>0.104633803345489</v>
      </c>
      <c r="AI39" s="170" t="n">
        <f aca="false">VLOOKUP(A39,CurveCreator!$A$8:$EF$247,CurveCreator!$AA$4)/100</f>
        <v>0.387931375394153</v>
      </c>
      <c r="AJ39" s="184" t="n">
        <v>0.0489069735785406</v>
      </c>
      <c r="AK39" s="186" t="n">
        <f aca="false">VLOOKUP(A39,SpotCurves!$A$6:$BR$177,SpotCurves!$AI$1)/100</f>
        <v>0.358560189864531</v>
      </c>
      <c r="AL39" s="184" t="n">
        <v>0.25</v>
      </c>
      <c r="AM39" s="170" t="n">
        <f aca="false">VLOOKUP(A39,CurveCreator!$A$8:$EF$247,CurveCreator!$AB$4)/100</f>
        <v>0.397931375394153</v>
      </c>
      <c r="AN39" s="184" t="n">
        <v>0.15</v>
      </c>
      <c r="AO39" s="170" t="n">
        <f aca="false">VLOOKUP(A39,CurveCreator!$A$8:$EF$247,CurveCreator!$S$4)/100</f>
        <v>0.384931375394153</v>
      </c>
      <c r="AP39" s="184" t="n">
        <v>0.15</v>
      </c>
      <c r="AQ39" s="170" t="n">
        <f aca="false">VLOOKUP(A39,CurveCreator!$A$8:$EF$247,CurveCreator!$AD$4)/100</f>
        <v>0.422931375394153</v>
      </c>
      <c r="AR39" s="184" t="n">
        <v>0.0489069735785406</v>
      </c>
      <c r="AS39" s="170" t="n">
        <f aca="false">VLOOKUP(A39,CurveCreator!$A$8:$EF$247,CurveCreator!$AC$4)/100</f>
        <v>0.404931375394153</v>
      </c>
      <c r="AT39" s="184" t="n">
        <v>0.0489069735785406</v>
      </c>
      <c r="AU39" s="170" t="n">
        <f aca="false">VLOOKUP(A39,CurveCreator!$A$8:$EF$247,CurveCreator!$AW$4)/100</f>
        <v>0.398008449669251</v>
      </c>
      <c r="AV39" s="187" t="n">
        <f aca="false">AH39+0.03</f>
        <v>0.134633803345489</v>
      </c>
      <c r="AW39" s="170" t="n">
        <f aca="false">VLOOKUP(A39,SpotCurves!$A$6:$BR$177,SpotCurves!$BR$1)/100</f>
        <v>0.34823517040669</v>
      </c>
      <c r="AX39" s="184" t="n">
        <v>0.25</v>
      </c>
      <c r="AY39" s="170"/>
      <c r="AZ39" s="170"/>
      <c r="BA39" s="170" t="n">
        <f aca="false">VLOOKUP(A39,CurveCreator!$A$8:$EF$247,CurveCreator!$AQ$4)/100</f>
        <v>0.378425069890521</v>
      </c>
      <c r="BB39" s="187" t="n">
        <f aca="false">AF39</f>
        <v>0.104633803345489</v>
      </c>
      <c r="BC39" s="188"/>
      <c r="BD39" s="188"/>
      <c r="BE39" s="170" t="n">
        <f aca="false">VLOOKUP(A39,CurveCreator!$A$8:$EF$247,CurveCreator!$BR$4)/100</f>
        <v>0.529931375394154</v>
      </c>
      <c r="BF39" s="184" t="n">
        <f aca="false">$D39</f>
        <v>0.104633803345489</v>
      </c>
      <c r="BG39" s="188"/>
      <c r="BH39" s="188"/>
      <c r="BI39" s="170" t="n">
        <f aca="false">VLOOKUP(A39,CurveCreator!$A$8:$EF$247,CurveCreator!$BS$4)/100</f>
        <v>0.504931375394153</v>
      </c>
      <c r="BJ39" s="184" t="n">
        <f aca="false">$D39</f>
        <v>0.104633803345489</v>
      </c>
      <c r="BK39" s="170" t="n">
        <f aca="false">VLOOKUP(A39,CurveCreator!$A$8:$EF$247,CurveCreator!$CY$4)/100</f>
        <v>0.388931375394153</v>
      </c>
      <c r="BL39" s="184" t="n">
        <v>0.12375</v>
      </c>
      <c r="BM39" s="170"/>
      <c r="BN39" s="184"/>
      <c r="BO39" s="170" t="n">
        <f aca="false">VLOOKUP(A39,CurveCreator!$A$8:$EF$247,CurveCreator!$BI$4)/100</f>
        <v>0.662931375394153</v>
      </c>
      <c r="BP39" s="184" t="n">
        <v>0.13</v>
      </c>
      <c r="BQ39" s="184"/>
    </row>
    <row r="40" customFormat="false" ht="11.25" hidden="false" customHeight="false" outlineLevel="0" collapsed="false">
      <c r="A40" s="189" t="n">
        <f aca="false">EOMONTH(A39,0)+1</f>
        <v>38018</v>
      </c>
      <c r="B40" s="184"/>
      <c r="C40" s="170" t="n">
        <f aca="false">VLOOKUP(A40,CurveCreator!$A$8:$EF$247,CurveCreator!$CB$4)/100</f>
        <v>0.267961158710117</v>
      </c>
      <c r="D40" s="184" t="n">
        <f aca="false">VLOOKUP(A40,CurveCreator!$A$8:$EH$247,CurveCreator!$EH$4)</f>
        <v>0.104500587621316</v>
      </c>
      <c r="E40" s="170" t="n">
        <f aca="false">VLOOKUP(A40,CurveCreator!$A$8:$EH$247,CurveCreator!$CE$4)/100</f>
        <v>0.270461158710117</v>
      </c>
      <c r="F40" s="185" t="n">
        <f aca="false">D40</f>
        <v>0.104500587621316</v>
      </c>
      <c r="G40" s="170" t="n">
        <f aca="false">VLOOKUP(A40,CurveCreator!$A$8:$EH$247,CurveCreator!$CC$4)/100</f>
        <v>0.286961158710117</v>
      </c>
      <c r="H40" s="184" t="n">
        <f aca="false">$D40</f>
        <v>0.104500587621316</v>
      </c>
      <c r="I40" s="170" t="n">
        <f aca="false">VLOOKUP(A40,SpotCurves!$A$6:$BR$177,SpotCurves!$I$1)/100</f>
        <v>0.262107959357109</v>
      </c>
      <c r="J40" s="184" t="n">
        <v>0.25</v>
      </c>
      <c r="K40" s="170" t="n">
        <f aca="false">VLOOKUP(A40,CurveCreator!$A$8:$EF$247,CurveCreator!$CO$4)/100</f>
        <v>0.183245344115164</v>
      </c>
      <c r="L40" s="184" t="n">
        <v>0.138906973578541</v>
      </c>
      <c r="M40" s="170" t="n">
        <f aca="false">VLOOKUP(A40,SpotCurves!$A$6:$BR$177,SpotCurves!$R$1)/100</f>
        <v>0.207409369573763</v>
      </c>
      <c r="N40" s="184" t="n">
        <f aca="false">J40</f>
        <v>0.25</v>
      </c>
      <c r="O40" s="170" t="n">
        <f aca="false">VLOOKUP(A40,CurveCreator!$A$8:$EF$247,CurveCreator!$CQ$4)/100</f>
        <v>0.198245344115164</v>
      </c>
      <c r="P40" s="184" t="n">
        <v>0.138906973578541</v>
      </c>
      <c r="Q40" s="184"/>
      <c r="R40" s="184"/>
      <c r="S40" s="170" t="n">
        <f aca="false">VLOOKUP(A40,CurveCreator!$A$8:$EF$247,CurveCreator!$CS$4)/100</f>
        <v>0.161943042552398</v>
      </c>
      <c r="T40" s="184" t="n">
        <v>0.138906973578541</v>
      </c>
      <c r="U40" s="170" t="n">
        <f aca="false">VLOOKUP(A40,SpotCurves!$A$6:$BR$177,SpotCurves!$Z$1)/100</f>
        <v>0.169834108630823</v>
      </c>
      <c r="V40" s="184" t="n">
        <f aca="false">0.25</f>
        <v>0.25</v>
      </c>
      <c r="W40" s="170" t="n">
        <f aca="false">VLOOKUP(A40,CurveCreator!$A$8:$EF$247,CurveCreator!$L$4)/100</f>
        <v>0.442961158710117</v>
      </c>
      <c r="X40" s="185" t="n">
        <v>0.16</v>
      </c>
      <c r="Y40" s="170" t="n">
        <f aca="false">VLOOKUP(A40,CurveCreator!$A$8:$EF$247,CurveCreator!$J$4)/100</f>
        <v>0.419961158710117</v>
      </c>
      <c r="Z40" s="184" t="n">
        <v>0.132347327276654</v>
      </c>
      <c r="AA40" s="170" t="n">
        <f aca="false">VLOOKUP(A40,CurveCreator!$A$8:$EF$247,CurveCreator!$M$4)/100</f>
        <v>0.452961158710117</v>
      </c>
      <c r="AB40" s="184" t="n">
        <f aca="false">$D40</f>
        <v>0.104500587621316</v>
      </c>
      <c r="AC40" s="170" t="n">
        <f aca="false">VLOOKUP(A40,CurveCreator!$A$8:$EF$247,CurveCreator!$K$4)/100</f>
        <v>0.439961158710117</v>
      </c>
      <c r="AD40" s="184" t="n">
        <v>0.147041981829963</v>
      </c>
      <c r="AE40" s="170" t="n">
        <f aca="false">VLOOKUP(A40,CurveCreator!$A$8:$EF$247,CurveCreator!$AJ$4)/100</f>
        <v>0.477961158710117</v>
      </c>
      <c r="AF40" s="184" t="n">
        <f aca="false">$D40</f>
        <v>0.104500587621316</v>
      </c>
      <c r="AG40" s="170" t="n">
        <f aca="false">VLOOKUP(A40,CurveCreator!$A$8:$EF$247,CurveCreator!$AI$4)/100</f>
        <v>0.449961158710117</v>
      </c>
      <c r="AH40" s="184" t="n">
        <f aca="false">$D40</f>
        <v>0.104500587621316</v>
      </c>
      <c r="AI40" s="170" t="n">
        <f aca="false">VLOOKUP(A40,CurveCreator!$A$8:$EF$247,CurveCreator!$AA$4)/100</f>
        <v>0.387961158710117</v>
      </c>
      <c r="AJ40" s="184" t="n">
        <v>0.0489069735785406</v>
      </c>
      <c r="AK40" s="186" t="n">
        <f aca="false">VLOOKUP(A40,SpotCurves!$A$6:$BR$177,SpotCurves!$AI$1)/100</f>
        <v>0.358586751846823</v>
      </c>
      <c r="AL40" s="184" t="n">
        <v>0.25</v>
      </c>
      <c r="AM40" s="170" t="n">
        <f aca="false">VLOOKUP(A40,CurveCreator!$A$8:$EF$247,CurveCreator!$AB$4)/100</f>
        <v>0.397961158710117</v>
      </c>
      <c r="AN40" s="184" t="n">
        <v>0.15</v>
      </c>
      <c r="AO40" s="170" t="n">
        <f aca="false">VLOOKUP(A40,CurveCreator!$A$8:$EF$247,CurveCreator!$S$4)/100</f>
        <v>0.384961158710117</v>
      </c>
      <c r="AP40" s="184" t="n">
        <v>0.15</v>
      </c>
      <c r="AQ40" s="170" t="n">
        <f aca="false">VLOOKUP(A40,CurveCreator!$A$8:$EF$247,CurveCreator!$AD$4)/100</f>
        <v>0.422961158710117</v>
      </c>
      <c r="AR40" s="184" t="n">
        <v>0.0489069735785406</v>
      </c>
      <c r="AS40" s="170" t="n">
        <f aca="false">VLOOKUP(A40,CurveCreator!$A$8:$EF$247,CurveCreator!$AC$4)/100</f>
        <v>0.404961158710117</v>
      </c>
      <c r="AT40" s="184" t="n">
        <v>0.0489069735785406</v>
      </c>
      <c r="AU40" s="170" t="n">
        <f aca="false">VLOOKUP(A40,CurveCreator!$A$8:$EF$247,CurveCreator!$AW$4)/100</f>
        <v>0.392145344115164</v>
      </c>
      <c r="AV40" s="187" t="n">
        <f aca="false">AH40+0.03</f>
        <v>0.134500587621316</v>
      </c>
      <c r="AW40" s="170" t="n">
        <f aca="false">VLOOKUP(A40,SpotCurves!$A$6:$BR$177,SpotCurves!$BR$1)/100</f>
        <v>0.348273203641609</v>
      </c>
      <c r="AX40" s="184" t="n">
        <v>0.25</v>
      </c>
      <c r="AY40" s="170"/>
      <c r="AZ40" s="170"/>
      <c r="BA40" s="170" t="n">
        <f aca="false">VLOOKUP(A40,CurveCreator!$A$8:$EF$247,CurveCreator!$AQ$4)/100</f>
        <v>0.377245344115164</v>
      </c>
      <c r="BB40" s="187" t="n">
        <f aca="false">AF40</f>
        <v>0.104500587621316</v>
      </c>
      <c r="BC40" s="188"/>
      <c r="BD40" s="188"/>
      <c r="BE40" s="170" t="n">
        <f aca="false">VLOOKUP(A40,CurveCreator!$A$8:$EF$247,CurveCreator!$BR$4)/100</f>
        <v>0.529961158710117</v>
      </c>
      <c r="BF40" s="184" t="n">
        <f aca="false">$D40</f>
        <v>0.104500587621316</v>
      </c>
      <c r="BG40" s="188"/>
      <c r="BH40" s="188"/>
      <c r="BI40" s="170" t="n">
        <f aca="false">VLOOKUP(A40,CurveCreator!$A$8:$EF$247,CurveCreator!$BS$4)/100</f>
        <v>0.504961158710117</v>
      </c>
      <c r="BJ40" s="184" t="n">
        <f aca="false">$D40</f>
        <v>0.104500587621316</v>
      </c>
      <c r="BK40" s="170" t="n">
        <f aca="false">VLOOKUP(A40,CurveCreator!$A$8:$EF$247,CurveCreator!$CY$4)/100</f>
        <v>0.388961158710117</v>
      </c>
      <c r="BL40" s="184" t="n">
        <v>0.123520990914981</v>
      </c>
      <c r="BM40" s="170"/>
      <c r="BN40" s="184"/>
      <c r="BO40" s="170" t="n">
        <f aca="false">VLOOKUP(A40,CurveCreator!$A$8:$EF$247,CurveCreator!$BI$4)/100</f>
        <v>0.662961158710117</v>
      </c>
      <c r="BP40" s="184" t="n">
        <v>0.129389309106617</v>
      </c>
      <c r="BQ40" s="184"/>
    </row>
    <row r="41" customFormat="false" ht="11.25" hidden="false" customHeight="false" outlineLevel="0" collapsed="false">
      <c r="A41" s="189" t="n">
        <f aca="false">EOMONTH(A40,0)+1</f>
        <v>38047</v>
      </c>
      <c r="B41" s="184"/>
      <c r="C41" s="170" t="n">
        <f aca="false">VLOOKUP(A41,CurveCreator!$A$8:$EF$247,CurveCreator!$CB$4)/100</f>
        <v>0.267967874814396</v>
      </c>
      <c r="D41" s="184" t="n">
        <f aca="false">VLOOKUP(A41,CurveCreator!$A$8:$EH$247,CurveCreator!$EH$4)</f>
        <v>0.104367541502266</v>
      </c>
      <c r="E41" s="170" t="n">
        <f aca="false">VLOOKUP(A41,CurveCreator!$A$8:$EH$247,CurveCreator!$CE$4)/100</f>
        <v>0.270467874814396</v>
      </c>
      <c r="F41" s="185" t="n">
        <f aca="false">D41</f>
        <v>0.104367541502266</v>
      </c>
      <c r="G41" s="170" t="n">
        <f aca="false">VLOOKUP(A41,CurveCreator!$A$8:$EH$247,CurveCreator!$CC$4)/100</f>
        <v>0.291967874814396</v>
      </c>
      <c r="H41" s="184" t="n">
        <f aca="false">$D41</f>
        <v>0.104367541502266</v>
      </c>
      <c r="I41" s="170" t="n">
        <f aca="false">VLOOKUP(A41,SpotCurves!$A$6:$BR$177,SpotCurves!$I$1)/100</f>
        <v>0.262116596267212</v>
      </c>
      <c r="J41" s="184" t="n">
        <v>0.25</v>
      </c>
      <c r="K41" s="170" t="n">
        <f aca="false">VLOOKUP(A41,CurveCreator!$A$8:$EF$247,CurveCreator!$CO$4)/100</f>
        <v>0.182042159082016</v>
      </c>
      <c r="L41" s="184" t="n">
        <v>0.138906973578541</v>
      </c>
      <c r="M41" s="170" t="n">
        <f aca="false">VLOOKUP(A41,SpotCurves!$A$6:$BR$177,SpotCurves!$R$1)/100</f>
        <v>0.207419611632789</v>
      </c>
      <c r="N41" s="184" t="n">
        <f aca="false">J41</f>
        <v>0.25</v>
      </c>
      <c r="O41" s="170" t="n">
        <f aca="false">VLOOKUP(A41,CurveCreator!$A$8:$EF$247,CurveCreator!$CQ$4)/100</f>
        <v>0.197042159082016</v>
      </c>
      <c r="P41" s="184" t="n">
        <v>0.138906973578541</v>
      </c>
      <c r="Q41" s="184"/>
      <c r="R41" s="184"/>
      <c r="S41" s="170" t="n">
        <f aca="false">VLOOKUP(A41,CurveCreator!$A$8:$EF$247,CurveCreator!$CS$4)/100</f>
        <v>0.161077582065069</v>
      </c>
      <c r="T41" s="184" t="n">
        <v>0.138906973578541</v>
      </c>
      <c r="U41" s="170" t="n">
        <f aca="false">VLOOKUP(A41,SpotCurves!$A$6:$BR$177,SpotCurves!$Z$1)/100</f>
        <v>0.16983923550066</v>
      </c>
      <c r="V41" s="184" t="n">
        <f aca="false">0.25</f>
        <v>0.25</v>
      </c>
      <c r="W41" s="170" t="n">
        <f aca="false">VLOOKUP(A41,CurveCreator!$A$8:$EF$247,CurveCreator!$L$4)/100</f>
        <v>0.442967874814396</v>
      </c>
      <c r="X41" s="185" t="n">
        <v>0.16</v>
      </c>
      <c r="Y41" s="170" t="n">
        <f aca="false">VLOOKUP(A41,CurveCreator!$A$8:$EF$247,CurveCreator!$J$4)/100</f>
        <v>0.419967874814396</v>
      </c>
      <c r="Z41" s="184" t="n">
        <v>0.13220397813749</v>
      </c>
      <c r="AA41" s="170" t="n">
        <f aca="false">VLOOKUP(A41,CurveCreator!$A$8:$EF$247,CurveCreator!$M$4)/100</f>
        <v>0.452967874814396</v>
      </c>
      <c r="AB41" s="184" t="n">
        <f aca="false">$D41</f>
        <v>0.104367541502266</v>
      </c>
      <c r="AC41" s="170" t="n">
        <f aca="false">VLOOKUP(A41,CurveCreator!$A$8:$EF$247,CurveCreator!$K$4)/100</f>
        <v>0.439967874814396</v>
      </c>
      <c r="AD41" s="184" t="n">
        <v>0.14661193441247</v>
      </c>
      <c r="AE41" s="170" t="n">
        <f aca="false">VLOOKUP(A41,CurveCreator!$A$8:$EF$247,CurveCreator!$AJ$4)/100</f>
        <v>0.477967874814396</v>
      </c>
      <c r="AF41" s="184" t="n">
        <f aca="false">$D41</f>
        <v>0.104367541502266</v>
      </c>
      <c r="AG41" s="170" t="n">
        <f aca="false">VLOOKUP(A41,CurveCreator!$A$8:$EF$247,CurveCreator!$AI$4)/100</f>
        <v>0.449967874814396</v>
      </c>
      <c r="AH41" s="184" t="n">
        <f aca="false">$D41</f>
        <v>0.104367541502266</v>
      </c>
      <c r="AI41" s="170" t="n">
        <f aca="false">VLOOKUP(A41,CurveCreator!$A$8:$EF$247,CurveCreator!$AA$4)/100</f>
        <v>0.387967874814396</v>
      </c>
      <c r="AJ41" s="184" t="n">
        <v>0.0489069735785406</v>
      </c>
      <c r="AK41" s="186" t="n">
        <f aca="false">VLOOKUP(A41,SpotCurves!$A$6:$BR$177,SpotCurves!$AI$1)/100</f>
        <v>0.35859274154398</v>
      </c>
      <c r="AL41" s="184" t="n">
        <v>0.25</v>
      </c>
      <c r="AM41" s="170" t="n">
        <f aca="false">VLOOKUP(A41,CurveCreator!$A$8:$EF$247,CurveCreator!$AB$4)/100</f>
        <v>0.397967874814396</v>
      </c>
      <c r="AN41" s="184" t="n">
        <v>0.15</v>
      </c>
      <c r="AO41" s="170" t="n">
        <f aca="false">VLOOKUP(A41,CurveCreator!$A$8:$EF$247,CurveCreator!$S$4)/100</f>
        <v>0.384967874814396</v>
      </c>
      <c r="AP41" s="184" t="n">
        <v>0.15</v>
      </c>
      <c r="AQ41" s="170" t="n">
        <f aca="false">VLOOKUP(A41,CurveCreator!$A$8:$EF$247,CurveCreator!$AD$4)/100</f>
        <v>0.422967874814396</v>
      </c>
      <c r="AR41" s="184" t="n">
        <v>0.0489069735785406</v>
      </c>
      <c r="AS41" s="170" t="n">
        <f aca="false">VLOOKUP(A41,CurveCreator!$A$8:$EF$247,CurveCreator!$AC$4)/100</f>
        <v>0.404967874814396</v>
      </c>
      <c r="AT41" s="184" t="n">
        <v>0.0489069735785406</v>
      </c>
      <c r="AU41" s="170" t="n">
        <f aca="false">VLOOKUP(A41,CurveCreator!$A$8:$EF$247,CurveCreator!$AW$4)/100</f>
        <v>0.390942159082016</v>
      </c>
      <c r="AV41" s="187" t="n">
        <f aca="false">AH41+0.03</f>
        <v>0.134367541502266</v>
      </c>
      <c r="AW41" s="170" t="n">
        <f aca="false">VLOOKUP(A41,SpotCurves!$A$6:$BR$177,SpotCurves!$BR$1)/100</f>
        <v>0.348281780093342</v>
      </c>
      <c r="AX41" s="184" t="n">
        <v>0.25</v>
      </c>
      <c r="AY41" s="170"/>
      <c r="AZ41" s="170"/>
      <c r="BA41" s="170" t="n">
        <f aca="false">VLOOKUP(A41,CurveCreator!$A$8:$EF$247,CurveCreator!$AQ$4)/100</f>
        <v>0.376042159082016</v>
      </c>
      <c r="BB41" s="187" t="n">
        <f aca="false">AF41</f>
        <v>0.104367541502266</v>
      </c>
      <c r="BC41" s="188"/>
      <c r="BD41" s="188"/>
      <c r="BE41" s="170" t="n">
        <f aca="false">VLOOKUP(A41,CurveCreator!$A$8:$EF$247,CurveCreator!$BR$4)/100</f>
        <v>0.529967874814396</v>
      </c>
      <c r="BF41" s="184" t="n">
        <f aca="false">$D41</f>
        <v>0.104367541502266</v>
      </c>
      <c r="BG41" s="188"/>
      <c r="BH41" s="188"/>
      <c r="BI41" s="170" t="n">
        <f aca="false">VLOOKUP(A41,CurveCreator!$A$8:$EF$247,CurveCreator!$BS$4)/100</f>
        <v>0.504967874814396</v>
      </c>
      <c r="BJ41" s="184" t="n">
        <f aca="false">$D41</f>
        <v>0.104367541502266</v>
      </c>
      <c r="BK41" s="170" t="n">
        <f aca="false">VLOOKUP(A41,CurveCreator!$A$8:$EF$247,CurveCreator!$CY$4)/100</f>
        <v>0.388967874814396</v>
      </c>
      <c r="BL41" s="184" t="n">
        <v>0.123305967206235</v>
      </c>
      <c r="BM41" s="170"/>
      <c r="BN41" s="184"/>
      <c r="BO41" s="170" t="n">
        <f aca="false">VLOOKUP(A41,CurveCreator!$A$8:$EF$247,CurveCreator!$BI$4)/100</f>
        <v>0.662967874814396</v>
      </c>
      <c r="BP41" s="184" t="n">
        <v>0.12881591254996</v>
      </c>
      <c r="BQ41" s="184"/>
    </row>
    <row r="42" customFormat="false" ht="11.25" hidden="false" customHeight="false" outlineLevel="0" collapsed="false">
      <c r="A42" s="189" t="n">
        <f aca="false">EOMONTH(A41,0)+1</f>
        <v>38078</v>
      </c>
      <c r="B42" s="184"/>
      <c r="C42" s="170" t="n">
        <f aca="false">VLOOKUP(A42,CurveCreator!$A$8:$EF$247,CurveCreator!$CB$4)/100</f>
        <v>0.266106092709199</v>
      </c>
      <c r="D42" s="184" t="n">
        <f aca="false">VLOOKUP(A42,CurveCreator!$A$8:$EH$247,CurveCreator!$EH$4)</f>
        <v>0.104238948476786</v>
      </c>
      <c r="E42" s="170" t="n">
        <f aca="false">VLOOKUP(A42,CurveCreator!$A$8:$EH$247,CurveCreator!$CE$4)/100</f>
        <v>0.268606092709199</v>
      </c>
      <c r="F42" s="185" t="n">
        <f aca="false">D42</f>
        <v>0.104238948476786</v>
      </c>
      <c r="G42" s="170" t="n">
        <f aca="false">VLOOKUP(A42,CurveCreator!$A$8:$EH$247,CurveCreator!$CC$4)/100</f>
        <v>0.290106092709199</v>
      </c>
      <c r="H42" s="184" t="n">
        <f aca="false">$D42</f>
        <v>0.104238948476786</v>
      </c>
      <c r="I42" s="170" t="n">
        <f aca="false">VLOOKUP(A42,SpotCurves!$A$6:$BR$177,SpotCurves!$I$1)/100</f>
        <v>0.259722344479929</v>
      </c>
      <c r="J42" s="184" t="n">
        <v>0.25</v>
      </c>
      <c r="K42" s="170" t="n">
        <f aca="false">VLOOKUP(A42,CurveCreator!$A$8:$EF$247,CurveCreator!$CO$4)/100</f>
        <v>0.179747738672439</v>
      </c>
      <c r="L42" s="184" t="n">
        <v>0.138906973578541</v>
      </c>
      <c r="M42" s="170" t="n">
        <f aca="false">VLOOKUP(A42,SpotCurves!$A$6:$BR$177,SpotCurves!$R$1)/100</f>
        <v>0.204580393922364</v>
      </c>
      <c r="N42" s="184" t="n">
        <f aca="false">J42</f>
        <v>0.25</v>
      </c>
      <c r="O42" s="170" t="n">
        <f aca="false">VLOOKUP(A42,CurveCreator!$A$8:$EF$247,CurveCreator!$CQ$4)/100</f>
        <v>0.194747738672439</v>
      </c>
      <c r="P42" s="184" t="n">
        <v>0.138906973578541</v>
      </c>
      <c r="Q42" s="184"/>
      <c r="R42" s="184"/>
      <c r="S42" s="170" t="n">
        <f aca="false">VLOOKUP(A42,CurveCreator!$A$8:$EF$247,CurveCreator!$CS$4)/100</f>
        <v>0.176701126275683</v>
      </c>
      <c r="T42" s="184" t="n">
        <v>0.138906973578541</v>
      </c>
      <c r="U42" s="170" t="n">
        <f aca="false">VLOOKUP(A42,SpotCurves!$A$6:$BR$177,SpotCurves!$Z$1)/100</f>
        <v>0.168418007639728</v>
      </c>
      <c r="V42" s="184" t="n">
        <f aca="false">0.25</f>
        <v>0.25</v>
      </c>
      <c r="W42" s="170" t="n">
        <f aca="false">VLOOKUP(A42,CurveCreator!$A$8:$EF$247,CurveCreator!$L$4)/100</f>
        <v>0.441106092709199</v>
      </c>
      <c r="X42" s="185" t="n">
        <v>0.16</v>
      </c>
      <c r="Y42" s="170" t="n">
        <f aca="false">VLOOKUP(A42,CurveCreator!$A$8:$EF$247,CurveCreator!$J$4)/100</f>
        <v>0.418106092709199</v>
      </c>
      <c r="Z42" s="184" t="n">
        <v>0.132069383199712</v>
      </c>
      <c r="AA42" s="170" t="n">
        <f aca="false">VLOOKUP(A42,CurveCreator!$A$8:$EF$247,CurveCreator!$M$4)/100</f>
        <v>0.451106092709199</v>
      </c>
      <c r="AB42" s="184" t="n">
        <f aca="false">$D42</f>
        <v>0.104238948476786</v>
      </c>
      <c r="AC42" s="170" t="n">
        <f aca="false">VLOOKUP(A42,CurveCreator!$A$8:$EF$247,CurveCreator!$K$4)/100</f>
        <v>0.438106092709199</v>
      </c>
      <c r="AD42" s="184" t="n">
        <v>0.146208149599136</v>
      </c>
      <c r="AE42" s="170" t="n">
        <f aca="false">VLOOKUP(A42,CurveCreator!$A$8:$EF$247,CurveCreator!$AJ$4)/100</f>
        <v>0.476106092709199</v>
      </c>
      <c r="AF42" s="184" t="n">
        <f aca="false">$D42</f>
        <v>0.104238948476786</v>
      </c>
      <c r="AG42" s="170" t="n">
        <f aca="false">VLOOKUP(A42,CurveCreator!$A$8:$EF$247,CurveCreator!$AI$4)/100</f>
        <v>0.448106092709199</v>
      </c>
      <c r="AH42" s="184" t="n">
        <f aca="false">$D42</f>
        <v>0.104238948476786</v>
      </c>
      <c r="AI42" s="170" t="n">
        <f aca="false">VLOOKUP(A42,CurveCreator!$A$8:$EF$247,CurveCreator!$AA$4)/100</f>
        <v>0.386106092709199</v>
      </c>
      <c r="AJ42" s="184" t="n">
        <v>0.0489069735785406</v>
      </c>
      <c r="AK42" s="186" t="n">
        <f aca="false">VLOOKUP(A42,SpotCurves!$A$6:$BR$177,SpotCurves!$AI$1)/100</f>
        <v>0.356932327929498</v>
      </c>
      <c r="AL42" s="184" t="n">
        <v>0.25</v>
      </c>
      <c r="AM42" s="170" t="n">
        <f aca="false">VLOOKUP(A42,CurveCreator!$A$8:$EF$247,CurveCreator!$AB$4)/100</f>
        <v>0.396106092709199</v>
      </c>
      <c r="AN42" s="184" t="n">
        <v>0.15</v>
      </c>
      <c r="AO42" s="170" t="n">
        <f aca="false">VLOOKUP(A42,CurveCreator!$A$8:$EF$247,CurveCreator!$S$4)/100</f>
        <v>0.383106092709199</v>
      </c>
      <c r="AP42" s="184" t="n">
        <v>0.15</v>
      </c>
      <c r="AQ42" s="170" t="n">
        <f aca="false">VLOOKUP(A42,CurveCreator!$A$8:$EF$247,CurveCreator!$AD$4)/100</f>
        <v>0.421106092709199</v>
      </c>
      <c r="AR42" s="184" t="n">
        <v>0.0489069735785406</v>
      </c>
      <c r="AS42" s="170" t="n">
        <f aca="false">VLOOKUP(A42,CurveCreator!$A$8:$EF$247,CurveCreator!$AC$4)/100</f>
        <v>0.403106092709199</v>
      </c>
      <c r="AT42" s="184" t="n">
        <v>0.0489069735785406</v>
      </c>
      <c r="AU42" s="170" t="n">
        <f aca="false">VLOOKUP(A42,CurveCreator!$A$8:$EF$247,CurveCreator!$AW$4)/100</f>
        <v>0.388647738672439</v>
      </c>
      <c r="AV42" s="187" t="n">
        <f aca="false">AH42+0.03</f>
        <v>0.134238948476786</v>
      </c>
      <c r="AW42" s="170" t="n">
        <f aca="false">VLOOKUP(A42,SpotCurves!$A$6:$BR$177,SpotCurves!$BR$1)/100</f>
        <v>0.345904288068569</v>
      </c>
      <c r="AX42" s="184" t="n">
        <v>0.25</v>
      </c>
      <c r="AY42" s="170"/>
      <c r="AZ42" s="170"/>
      <c r="BA42" s="170" t="n">
        <f aca="false">VLOOKUP(A42,CurveCreator!$A$8:$EF$247,CurveCreator!$AQ$4)/100</f>
        <v>0.373747738672439</v>
      </c>
      <c r="BB42" s="187" t="n">
        <f aca="false">AF42</f>
        <v>0.104238948476786</v>
      </c>
      <c r="BC42" s="188"/>
      <c r="BD42" s="188"/>
      <c r="BE42" s="170" t="n">
        <f aca="false">VLOOKUP(A42,CurveCreator!$A$8:$EF$247,CurveCreator!$BR$4)/100</f>
        <v>0.528106092709199</v>
      </c>
      <c r="BF42" s="184" t="n">
        <f aca="false">$D42</f>
        <v>0.104238948476786</v>
      </c>
      <c r="BG42" s="188"/>
      <c r="BH42" s="188"/>
      <c r="BI42" s="170" t="n">
        <f aca="false">VLOOKUP(A42,CurveCreator!$A$8:$EF$247,CurveCreator!$BS$4)/100</f>
        <v>0.503106092709199</v>
      </c>
      <c r="BJ42" s="184" t="n">
        <f aca="false">$D42</f>
        <v>0.104238948476786</v>
      </c>
      <c r="BK42" s="170" t="n">
        <f aca="false">VLOOKUP(A42,CurveCreator!$A$8:$EF$247,CurveCreator!$CY$4)/100</f>
        <v>0.387106092709199</v>
      </c>
      <c r="BL42" s="184" t="n">
        <v>0.123104074799568</v>
      </c>
      <c r="BM42" s="170"/>
      <c r="BN42" s="184"/>
      <c r="BO42" s="170" t="n">
        <f aca="false">VLOOKUP(A42,CurveCreator!$A$8:$EF$247,CurveCreator!$BI$4)/100</f>
        <v>0.661106092709199</v>
      </c>
      <c r="BP42" s="184" t="n">
        <v>0.128277532798848</v>
      </c>
      <c r="BQ42" s="184"/>
    </row>
    <row r="43" customFormat="false" ht="11.25" hidden="false" customHeight="false" outlineLevel="0" collapsed="false">
      <c r="A43" s="189" t="n">
        <f aca="false">EOMONTH(A42,0)+1</f>
        <v>38108</v>
      </c>
      <c r="B43" s="184"/>
      <c r="C43" s="170" t="n">
        <f aca="false">VLOOKUP(A43,CurveCreator!$A$8:$EF$247,CurveCreator!$CB$4)/100</f>
        <v>0.26612572778045</v>
      </c>
      <c r="D43" s="184" t="n">
        <f aca="false">VLOOKUP(A43,CurveCreator!$A$8:$EH$247,CurveCreator!$EH$4)</f>
        <v>0.104106235466607</v>
      </c>
      <c r="E43" s="170" t="n">
        <f aca="false">VLOOKUP(A43,CurveCreator!$A$8:$EH$247,CurveCreator!$CE$4)/100</f>
        <v>0.26862572778045</v>
      </c>
      <c r="F43" s="185" t="n">
        <f aca="false">D43</f>
        <v>0.104106235466607</v>
      </c>
      <c r="G43" s="170" t="n">
        <f aca="false">VLOOKUP(A43,CurveCreator!$A$8:$EH$247,CurveCreator!$CC$4)/100</f>
        <v>0.29012572778045</v>
      </c>
      <c r="H43" s="184" t="n">
        <f aca="false">$D43</f>
        <v>0.104106235466607</v>
      </c>
      <c r="I43" s="170" t="n">
        <f aca="false">VLOOKUP(A43,SpotCurves!$A$6:$BR$177,SpotCurves!$I$1)/100</f>
        <v>0.259747595181557</v>
      </c>
      <c r="J43" s="184" t="n">
        <v>0.25</v>
      </c>
      <c r="K43" s="170" t="n">
        <f aca="false">VLOOKUP(A43,CurveCreator!$A$8:$EF$247,CurveCreator!$CO$4)/100</f>
        <v>0.18033074182005</v>
      </c>
      <c r="L43" s="184" t="n">
        <v>0.138906973578541</v>
      </c>
      <c r="M43" s="170" t="n">
        <f aca="false">VLOOKUP(A43,SpotCurves!$A$6:$BR$177,SpotCurves!$R$1)/100</f>
        <v>0.204610337406021</v>
      </c>
      <c r="N43" s="184" t="n">
        <f aca="false">J43</f>
        <v>0.25</v>
      </c>
      <c r="O43" s="170" t="n">
        <f aca="false">VLOOKUP(A43,CurveCreator!$A$8:$EF$247,CurveCreator!$CQ$4)/100</f>
        <v>0.19533074182005</v>
      </c>
      <c r="P43" s="184" t="n">
        <v>0.138906973578541</v>
      </c>
      <c r="Q43" s="184"/>
      <c r="R43" s="184"/>
      <c r="S43" s="170" t="n">
        <f aca="false">VLOOKUP(A43,CurveCreator!$A$8:$EF$247,CurveCreator!$CS$4)/100</f>
        <v>0.176760874138161</v>
      </c>
      <c r="T43" s="184" t="n">
        <v>0.138906973578541</v>
      </c>
      <c r="U43" s="170" t="n">
        <f aca="false">VLOOKUP(A43,SpotCurves!$A$6:$BR$177,SpotCurves!$Z$1)/100</f>
        <v>0.168432996456215</v>
      </c>
      <c r="V43" s="184" t="n">
        <f aca="false">0.25</f>
        <v>0.25</v>
      </c>
      <c r="W43" s="170" t="n">
        <f aca="false">VLOOKUP(A43,CurveCreator!$A$8:$EF$247,CurveCreator!$L$4)/100</f>
        <v>0.44112572778045</v>
      </c>
      <c r="X43" s="185" t="n">
        <v>0.16</v>
      </c>
      <c r="Y43" s="170" t="n">
        <f aca="false">VLOOKUP(A43,CurveCreator!$A$8:$EF$247,CurveCreator!$J$4)/100</f>
        <v>0.41812572778045</v>
      </c>
      <c r="Z43" s="184" t="n">
        <v>0.131943007852214</v>
      </c>
      <c r="AA43" s="170" t="n">
        <f aca="false">VLOOKUP(A43,CurveCreator!$A$8:$EF$247,CurveCreator!$M$4)/100</f>
        <v>0.45112572778045</v>
      </c>
      <c r="AB43" s="184" t="n">
        <f aca="false">$D43</f>
        <v>0.104106235466607</v>
      </c>
      <c r="AC43" s="170" t="n">
        <f aca="false">VLOOKUP(A43,CurveCreator!$A$8:$EF$247,CurveCreator!$K$4)/100</f>
        <v>0.43812572778045</v>
      </c>
      <c r="AD43" s="184" t="n">
        <v>0.145829023556641</v>
      </c>
      <c r="AE43" s="170" t="n">
        <f aca="false">VLOOKUP(A43,CurveCreator!$A$8:$EF$247,CurveCreator!$AJ$4)/100</f>
        <v>0.47612572778045</v>
      </c>
      <c r="AF43" s="184" t="n">
        <f aca="false">$D43</f>
        <v>0.104106235466607</v>
      </c>
      <c r="AG43" s="170" t="n">
        <f aca="false">VLOOKUP(A43,CurveCreator!$A$8:$EF$247,CurveCreator!$AI$4)/100</f>
        <v>0.44812572778045</v>
      </c>
      <c r="AH43" s="184" t="n">
        <f aca="false">$D43</f>
        <v>0.104106235466607</v>
      </c>
      <c r="AI43" s="170" t="n">
        <f aca="false">VLOOKUP(A43,CurveCreator!$A$8:$EF$247,CurveCreator!$AA$4)/100</f>
        <v>0.38612572778045</v>
      </c>
      <c r="AJ43" s="184" t="n">
        <v>0.0489069735785406</v>
      </c>
      <c r="AK43" s="186" t="n">
        <f aca="false">VLOOKUP(A43,SpotCurves!$A$6:$BR$177,SpotCurves!$AI$1)/100</f>
        <v>0.356949839291078</v>
      </c>
      <c r="AL43" s="184" t="n">
        <v>0.25</v>
      </c>
      <c r="AM43" s="170" t="n">
        <f aca="false">VLOOKUP(A43,CurveCreator!$A$8:$EF$247,CurveCreator!$AB$4)/100</f>
        <v>0.39612572778045</v>
      </c>
      <c r="AN43" s="184" t="n">
        <v>0.15</v>
      </c>
      <c r="AO43" s="170" t="n">
        <f aca="false">VLOOKUP(A43,CurveCreator!$A$8:$EF$247,CurveCreator!$S$4)/100</f>
        <v>0.38312572778045</v>
      </c>
      <c r="AP43" s="184" t="n">
        <v>0.15</v>
      </c>
      <c r="AQ43" s="170" t="n">
        <f aca="false">VLOOKUP(A43,CurveCreator!$A$8:$EF$247,CurveCreator!$AD$4)/100</f>
        <v>0.42112572778045</v>
      </c>
      <c r="AR43" s="184" t="n">
        <v>0.0489069735785406</v>
      </c>
      <c r="AS43" s="170" t="n">
        <f aca="false">VLOOKUP(A43,CurveCreator!$A$8:$EF$247,CurveCreator!$AC$4)/100</f>
        <v>0.40312572778045</v>
      </c>
      <c r="AT43" s="184" t="n">
        <v>0.0489069735785406</v>
      </c>
      <c r="AU43" s="170" t="n">
        <f aca="false">VLOOKUP(A43,CurveCreator!$A$8:$EF$247,CurveCreator!$AW$4)/100</f>
        <v>0.38923074182005</v>
      </c>
      <c r="AV43" s="187" t="n">
        <f aca="false">AH43+0.03</f>
        <v>0.134106235466607</v>
      </c>
      <c r="AW43" s="170" t="n">
        <f aca="false">VLOOKUP(A43,SpotCurves!$A$6:$BR$177,SpotCurves!$BR$1)/100</f>
        <v>0.345929362015286</v>
      </c>
      <c r="AX43" s="184" t="n">
        <v>0.25</v>
      </c>
      <c r="AY43" s="170"/>
      <c r="AZ43" s="170"/>
      <c r="BA43" s="170" t="n">
        <f aca="false">VLOOKUP(A43,CurveCreator!$A$8:$EF$247,CurveCreator!$AQ$4)/100</f>
        <v>0.37433074182005</v>
      </c>
      <c r="BB43" s="187" t="n">
        <f aca="false">AF43</f>
        <v>0.104106235466607</v>
      </c>
      <c r="BC43" s="188"/>
      <c r="BD43" s="188"/>
      <c r="BE43" s="170" t="n">
        <f aca="false">VLOOKUP(A43,CurveCreator!$A$8:$EF$247,CurveCreator!$BR$4)/100</f>
        <v>0.52812572778045</v>
      </c>
      <c r="BF43" s="184" t="n">
        <f aca="false">$D43</f>
        <v>0.104106235466607</v>
      </c>
      <c r="BG43" s="188"/>
      <c r="BH43" s="188"/>
      <c r="BI43" s="170" t="n">
        <f aca="false">VLOOKUP(A43,CurveCreator!$A$8:$EF$247,CurveCreator!$BS$4)/100</f>
        <v>0.50312572778045</v>
      </c>
      <c r="BJ43" s="184" t="n">
        <f aca="false">$D43</f>
        <v>0.104106235466607</v>
      </c>
      <c r="BK43" s="170" t="n">
        <f aca="false">VLOOKUP(A43,CurveCreator!$A$8:$EF$247,CurveCreator!$CY$4)/100</f>
        <v>0.38712572778045</v>
      </c>
      <c r="BL43" s="184" t="n">
        <v>0.12291451177832</v>
      </c>
      <c r="BM43" s="170"/>
      <c r="BN43" s="184"/>
      <c r="BO43" s="170" t="n">
        <f aca="false">VLOOKUP(A43,CurveCreator!$A$8:$EF$247,CurveCreator!$BI$4)/100</f>
        <v>0.66112572778045</v>
      </c>
      <c r="BP43" s="184" t="n">
        <v>0.127772031408855</v>
      </c>
      <c r="BQ43" s="184"/>
    </row>
    <row r="44" customFormat="false" ht="11.25" hidden="false" customHeight="false" outlineLevel="0" collapsed="false">
      <c r="A44" s="189" t="n">
        <f aca="false">EOMONTH(A43,0)+1</f>
        <v>38139</v>
      </c>
      <c r="B44" s="184"/>
      <c r="C44" s="170" t="n">
        <f aca="false">VLOOKUP(A44,CurveCreator!$A$8:$EF$247,CurveCreator!$CB$4)/100</f>
        <v>0.266139252080692</v>
      </c>
      <c r="D44" s="184" t="n">
        <f aca="false">VLOOKUP(A44,CurveCreator!$A$8:$EH$247,CurveCreator!$EH$4)</f>
        <v>0.103977964400745</v>
      </c>
      <c r="E44" s="170" t="n">
        <f aca="false">VLOOKUP(A44,CurveCreator!$A$8:$EH$247,CurveCreator!$CE$4)/100</f>
        <v>0.268639252080692</v>
      </c>
      <c r="F44" s="185" t="n">
        <f aca="false">D44</f>
        <v>0.103977964400745</v>
      </c>
      <c r="G44" s="170" t="n">
        <f aca="false">VLOOKUP(A44,CurveCreator!$A$8:$EH$247,CurveCreator!$CC$4)/100</f>
        <v>0.290139252080692</v>
      </c>
      <c r="H44" s="184" t="n">
        <f aca="false">$D44</f>
        <v>0.103977964400745</v>
      </c>
      <c r="I44" s="170" t="n">
        <f aca="false">VLOOKUP(A44,SpotCurves!$A$6:$BR$177,SpotCurves!$I$1)/100</f>
        <v>0.259764987431668</v>
      </c>
      <c r="J44" s="184" t="n">
        <v>0.25</v>
      </c>
      <c r="K44" s="170" t="n">
        <f aca="false">VLOOKUP(A44,CurveCreator!$A$8:$EF$247,CurveCreator!$CO$4)/100</f>
        <v>0.180907530339106</v>
      </c>
      <c r="L44" s="184" t="n">
        <v>0.138906973578541</v>
      </c>
      <c r="M44" s="170" t="n">
        <f aca="false">VLOOKUP(A44,SpotCurves!$A$6:$BR$177,SpotCurves!$R$1)/100</f>
        <v>0.20463096196389</v>
      </c>
      <c r="N44" s="184" t="n">
        <f aca="false">J44</f>
        <v>0.25</v>
      </c>
      <c r="O44" s="170" t="n">
        <f aca="false">VLOOKUP(A44,CurveCreator!$A$8:$EF$247,CurveCreator!$CQ$4)/100</f>
        <v>0.195907530339106</v>
      </c>
      <c r="P44" s="184" t="n">
        <v>0.138906973578541</v>
      </c>
      <c r="Q44" s="184"/>
      <c r="R44" s="184"/>
      <c r="S44" s="170" t="n">
        <f aca="false">VLOOKUP(A44,CurveCreator!$A$8:$EF$247,CurveCreator!$CS$4)/100</f>
        <v>0.176799510145513</v>
      </c>
      <c r="T44" s="184" t="n">
        <v>0.138906973578541</v>
      </c>
      <c r="U44" s="170" t="n">
        <f aca="false">VLOOKUP(A44,SpotCurves!$A$6:$BR$177,SpotCurves!$Z$1)/100</f>
        <v>0.168443320495881</v>
      </c>
      <c r="V44" s="184" t="n">
        <f aca="false">0.25</f>
        <v>0.25</v>
      </c>
      <c r="W44" s="170" t="n">
        <f aca="false">VLOOKUP(A44,CurveCreator!$A$8:$EF$247,CurveCreator!$L$4)/100</f>
        <v>0.441139252080692</v>
      </c>
      <c r="X44" s="185" t="n">
        <v>0.16</v>
      </c>
      <c r="Y44" s="170" t="n">
        <f aca="false">VLOOKUP(A44,CurveCreator!$A$8:$EF$247,CurveCreator!$J$4)/100</f>
        <v>0.418139252080692</v>
      </c>
      <c r="Z44" s="184" t="n">
        <v>0.131824350132102</v>
      </c>
      <c r="AA44" s="170" t="n">
        <f aca="false">VLOOKUP(A44,CurveCreator!$A$8:$EF$247,CurveCreator!$M$4)/100</f>
        <v>0.451139252080692</v>
      </c>
      <c r="AB44" s="184" t="n">
        <f aca="false">$D44</f>
        <v>0.103977964400745</v>
      </c>
      <c r="AC44" s="170" t="n">
        <f aca="false">VLOOKUP(A44,CurveCreator!$A$8:$EF$247,CurveCreator!$K$4)/100</f>
        <v>0.438139252080692</v>
      </c>
      <c r="AD44" s="184" t="n">
        <v>0.145473050396305</v>
      </c>
      <c r="AE44" s="170" t="n">
        <f aca="false">VLOOKUP(A44,CurveCreator!$A$8:$EF$247,CurveCreator!$AJ$4)/100</f>
        <v>0.476139252080692</v>
      </c>
      <c r="AF44" s="184" t="n">
        <f aca="false">$D44</f>
        <v>0.103977964400745</v>
      </c>
      <c r="AG44" s="170" t="n">
        <f aca="false">VLOOKUP(A44,CurveCreator!$A$8:$EF$247,CurveCreator!$AI$4)/100</f>
        <v>0.448139252080692</v>
      </c>
      <c r="AH44" s="184" t="n">
        <f aca="false">$D44</f>
        <v>0.103977964400745</v>
      </c>
      <c r="AI44" s="170" t="n">
        <f aca="false">VLOOKUP(A44,CurveCreator!$A$8:$EF$247,CurveCreator!$AA$4)/100</f>
        <v>0.386139252080692</v>
      </c>
      <c r="AJ44" s="184" t="n">
        <v>0.0489069735785406</v>
      </c>
      <c r="AK44" s="186" t="n">
        <f aca="false">VLOOKUP(A44,SpotCurves!$A$6:$BR$177,SpotCurves!$AI$1)/100</f>
        <v>0.35696190081653</v>
      </c>
      <c r="AL44" s="184" t="n">
        <v>0.25</v>
      </c>
      <c r="AM44" s="170" t="n">
        <f aca="false">VLOOKUP(A44,CurveCreator!$A$8:$EF$247,CurveCreator!$AB$4)/100</f>
        <v>0.396139252080692</v>
      </c>
      <c r="AN44" s="184" t="n">
        <v>0.15</v>
      </c>
      <c r="AO44" s="170" t="n">
        <f aca="false">VLOOKUP(A44,CurveCreator!$A$8:$EF$247,CurveCreator!$S$4)/100</f>
        <v>0.383139252080692</v>
      </c>
      <c r="AP44" s="184" t="n">
        <v>0.15</v>
      </c>
      <c r="AQ44" s="170" t="n">
        <f aca="false">VLOOKUP(A44,CurveCreator!$A$8:$EF$247,CurveCreator!$AD$4)/100</f>
        <v>0.421139252080692</v>
      </c>
      <c r="AR44" s="184" t="n">
        <v>0.0489069735785406</v>
      </c>
      <c r="AS44" s="170" t="n">
        <f aca="false">VLOOKUP(A44,CurveCreator!$A$8:$EF$247,CurveCreator!$AC$4)/100</f>
        <v>0.403139252080692</v>
      </c>
      <c r="AT44" s="184" t="n">
        <v>0.0489069735785406</v>
      </c>
      <c r="AU44" s="170" t="n">
        <f aca="false">VLOOKUP(A44,CurveCreator!$A$8:$EF$247,CurveCreator!$AW$4)/100</f>
        <v>0.389807530339106</v>
      </c>
      <c r="AV44" s="187" t="n">
        <f aca="false">AH44+0.03</f>
        <v>0.133977964400745</v>
      </c>
      <c r="AW44" s="170" t="n">
        <f aca="false">VLOOKUP(A44,SpotCurves!$A$6:$BR$177,SpotCurves!$BR$1)/100</f>
        <v>0.345946632519646</v>
      </c>
      <c r="AX44" s="184" t="n">
        <v>0.25</v>
      </c>
      <c r="AY44" s="170"/>
      <c r="AZ44" s="170"/>
      <c r="BA44" s="170" t="n">
        <f aca="false">VLOOKUP(A44,CurveCreator!$A$8:$EF$247,CurveCreator!$AQ$4)/100</f>
        <v>0.374907530339106</v>
      </c>
      <c r="BB44" s="187" t="n">
        <f aca="false">AF44</f>
        <v>0.103977964400745</v>
      </c>
      <c r="BC44" s="188"/>
      <c r="BD44" s="188"/>
      <c r="BE44" s="170" t="n">
        <f aca="false">VLOOKUP(A44,CurveCreator!$A$8:$EF$247,CurveCreator!$BR$4)/100</f>
        <v>0.528139252080692</v>
      </c>
      <c r="BF44" s="184" t="n">
        <f aca="false">$D44</f>
        <v>0.103977964400745</v>
      </c>
      <c r="BG44" s="188"/>
      <c r="BH44" s="188"/>
      <c r="BI44" s="170" t="n">
        <f aca="false">VLOOKUP(A44,CurveCreator!$A$8:$EF$247,CurveCreator!$BS$4)/100</f>
        <v>0.503139252080692</v>
      </c>
      <c r="BJ44" s="184" t="n">
        <f aca="false">$D44</f>
        <v>0.103977964400745</v>
      </c>
      <c r="BK44" s="170" t="n">
        <f aca="false">VLOOKUP(A44,CurveCreator!$A$8:$EF$247,CurveCreator!$CY$4)/100</f>
        <v>0.387139252080692</v>
      </c>
      <c r="BL44" s="184" t="n">
        <v>0.122736525198153</v>
      </c>
      <c r="BM44" s="170"/>
      <c r="BN44" s="184"/>
      <c r="BO44" s="170" t="n">
        <f aca="false">VLOOKUP(A44,CurveCreator!$A$8:$EF$247,CurveCreator!$BI$4)/100</f>
        <v>0.661139252080692</v>
      </c>
      <c r="BP44" s="184" t="n">
        <v>0.127297400528407</v>
      </c>
      <c r="BQ44" s="184"/>
    </row>
    <row r="45" customFormat="false" ht="11.25" hidden="false" customHeight="false" outlineLevel="0" collapsed="false">
      <c r="A45" s="189" t="n">
        <f aca="false">EOMONTH(A44,0)+1</f>
        <v>38169</v>
      </c>
      <c r="B45" s="184"/>
      <c r="C45" s="170" t="n">
        <f aca="false">VLOOKUP(A45,CurveCreator!$A$8:$EF$247,CurveCreator!$CB$4)/100</f>
        <v>0.268116101126708</v>
      </c>
      <c r="D45" s="184" t="n">
        <f aca="false">VLOOKUP(A45,CurveCreator!$A$8:$EH$247,CurveCreator!$EH$4)</f>
        <v>0.103845583665429</v>
      </c>
      <c r="E45" s="170" t="n">
        <f aca="false">VLOOKUP(A45,CurveCreator!$A$8:$EH$247,CurveCreator!$CE$4)/100</f>
        <v>0.270616101126708</v>
      </c>
      <c r="F45" s="185" t="n">
        <f aca="false">D45</f>
        <v>0.103845583665429</v>
      </c>
      <c r="G45" s="170" t="n">
        <f aca="false">VLOOKUP(A45,CurveCreator!$A$8:$EH$247,CurveCreator!$CC$4)/100</f>
        <v>0.292116101126708</v>
      </c>
      <c r="H45" s="184" t="n">
        <f aca="false">$D45</f>
        <v>0.103845583665429</v>
      </c>
      <c r="I45" s="170" t="n">
        <f aca="false">VLOOKUP(A45,SpotCurves!$A$6:$BR$177,SpotCurves!$I$1)/100</f>
        <v>0.262307215304844</v>
      </c>
      <c r="J45" s="184" t="n">
        <v>0.25</v>
      </c>
      <c r="K45" s="170" t="n">
        <f aca="false">VLOOKUP(A45,CurveCreator!$A$8:$EF$247,CurveCreator!$CO$4)/100</f>
        <v>0.181441799694898</v>
      </c>
      <c r="L45" s="184" t="n">
        <v>0.138906973578541</v>
      </c>
      <c r="M45" s="170" t="n">
        <f aca="false">VLOOKUP(A45,SpotCurves!$A$6:$BR$177,SpotCurves!$R$1)/100</f>
        <v>0.207645656759064</v>
      </c>
      <c r="N45" s="184" t="n">
        <f aca="false">J45</f>
        <v>0.25</v>
      </c>
      <c r="O45" s="170" t="n">
        <f aca="false">VLOOKUP(A45,CurveCreator!$A$8:$EF$247,CurveCreator!$CQ$4)/100</f>
        <v>0.196441799694898</v>
      </c>
      <c r="P45" s="184" t="n">
        <v>0.138906973578541</v>
      </c>
      <c r="Q45" s="184"/>
      <c r="R45" s="184"/>
      <c r="S45" s="170" t="n">
        <f aca="false">VLOOKUP(A45,CurveCreator!$A$8:$EF$247,CurveCreator!$CS$4)/100</f>
        <v>0.167804424524895</v>
      </c>
      <c r="T45" s="184" t="n">
        <v>0.138906973578541</v>
      </c>
      <c r="U45" s="170" t="n">
        <f aca="false">VLOOKUP(A45,SpotCurves!$A$6:$BR$177,SpotCurves!$Z$1)/100</f>
        <v>0.169952386961398</v>
      </c>
      <c r="V45" s="184" t="n">
        <f aca="false">0.25</f>
        <v>0.25</v>
      </c>
      <c r="W45" s="170" t="n">
        <f aca="false">VLOOKUP(A45,CurveCreator!$A$8:$EF$247,CurveCreator!$L$4)/100</f>
        <v>0.443116101126708</v>
      </c>
      <c r="X45" s="185" t="n">
        <v>0.16</v>
      </c>
      <c r="Y45" s="170" t="n">
        <f aca="false">VLOOKUP(A45,CurveCreator!$A$8:$EF$247,CurveCreator!$J$4)/100</f>
        <v>0.420116101126708</v>
      </c>
      <c r="Z45" s="184" t="n">
        <v>0.1317129387309</v>
      </c>
      <c r="AA45" s="170" t="n">
        <f aca="false">VLOOKUP(A45,CurveCreator!$A$8:$EF$247,CurveCreator!$M$4)/100</f>
        <v>0.453116101126707</v>
      </c>
      <c r="AB45" s="184" t="n">
        <f aca="false">$D45</f>
        <v>0.103845583665429</v>
      </c>
      <c r="AC45" s="170" t="n">
        <f aca="false">VLOOKUP(A45,CurveCreator!$A$8:$EF$247,CurveCreator!$K$4)/100</f>
        <v>0.440116101126708</v>
      </c>
      <c r="AD45" s="184" t="n">
        <v>0.1451388161927</v>
      </c>
      <c r="AE45" s="170" t="n">
        <f aca="false">VLOOKUP(A45,CurveCreator!$A$8:$EF$247,CurveCreator!$AJ$4)/100</f>
        <v>0.478116101126708</v>
      </c>
      <c r="AF45" s="184" t="n">
        <f aca="false">$D45</f>
        <v>0.103845583665429</v>
      </c>
      <c r="AG45" s="170" t="n">
        <f aca="false">VLOOKUP(A45,CurveCreator!$A$8:$EF$247,CurveCreator!$AI$4)/100</f>
        <v>0.450116101126708</v>
      </c>
      <c r="AH45" s="184" t="n">
        <f aca="false">$D45</f>
        <v>0.103845583665429</v>
      </c>
      <c r="AI45" s="170" t="n">
        <f aca="false">VLOOKUP(A45,CurveCreator!$A$8:$EF$247,CurveCreator!$AA$4)/100</f>
        <v>0.388116101126707</v>
      </c>
      <c r="AJ45" s="184" t="n">
        <v>0.0489069735785406</v>
      </c>
      <c r="AK45" s="186" t="n">
        <f aca="false">VLOOKUP(A45,SpotCurves!$A$6:$BR$177,SpotCurves!$AI$1)/100</f>
        <v>0.358724935846577</v>
      </c>
      <c r="AL45" s="184" t="n">
        <v>0.25</v>
      </c>
      <c r="AM45" s="170" t="n">
        <f aca="false">VLOOKUP(A45,CurveCreator!$A$8:$EF$247,CurveCreator!$AB$4)/100</f>
        <v>0.398116101126708</v>
      </c>
      <c r="AN45" s="184" t="n">
        <v>0.15</v>
      </c>
      <c r="AO45" s="170" t="n">
        <f aca="false">VLOOKUP(A45,CurveCreator!$A$8:$EF$247,CurveCreator!$S$4)/100</f>
        <v>0.385116101126708</v>
      </c>
      <c r="AP45" s="184" t="n">
        <v>0.15</v>
      </c>
      <c r="AQ45" s="170" t="n">
        <f aca="false">VLOOKUP(A45,CurveCreator!$A$8:$EF$247,CurveCreator!$AD$4)/100</f>
        <v>0.423116101126708</v>
      </c>
      <c r="AR45" s="184" t="n">
        <v>0.0489069735785406</v>
      </c>
      <c r="AS45" s="170" t="n">
        <f aca="false">VLOOKUP(A45,CurveCreator!$A$8:$EF$247,CurveCreator!$AC$4)/100</f>
        <v>0.405116101126708</v>
      </c>
      <c r="AT45" s="184" t="n">
        <v>0.0489069735785406</v>
      </c>
      <c r="AU45" s="170" t="n">
        <f aca="false">VLOOKUP(A45,CurveCreator!$A$8:$EF$247,CurveCreator!$AW$4)/100</f>
        <v>0.390341799694898</v>
      </c>
      <c r="AV45" s="187" t="n">
        <f aca="false">AH45+0.03</f>
        <v>0.133845583665429</v>
      </c>
      <c r="AW45" s="170" t="n">
        <f aca="false">VLOOKUP(A45,SpotCurves!$A$6:$BR$177,SpotCurves!$BR$1)/100</f>
        <v>0.34847106479771</v>
      </c>
      <c r="AX45" s="184" t="n">
        <v>0.25</v>
      </c>
      <c r="AY45" s="170"/>
      <c r="AZ45" s="170"/>
      <c r="BA45" s="170" t="n">
        <f aca="false">VLOOKUP(A45,CurveCreator!$A$8:$EF$247,CurveCreator!$AQ$4)/100</f>
        <v>0.375441799694898</v>
      </c>
      <c r="BB45" s="187" t="n">
        <f aca="false">AF45</f>
        <v>0.103845583665429</v>
      </c>
      <c r="BC45" s="188"/>
      <c r="BD45" s="188"/>
      <c r="BE45" s="170" t="n">
        <f aca="false">VLOOKUP(A45,CurveCreator!$A$8:$EF$247,CurveCreator!$BR$4)/100</f>
        <v>0.530116101126708</v>
      </c>
      <c r="BF45" s="184" t="n">
        <f aca="false">$D45</f>
        <v>0.103845583665429</v>
      </c>
      <c r="BG45" s="188"/>
      <c r="BH45" s="188"/>
      <c r="BI45" s="170" t="n">
        <f aca="false">VLOOKUP(A45,CurveCreator!$A$8:$EF$247,CurveCreator!$BS$4)/100</f>
        <v>0.505116101126708</v>
      </c>
      <c r="BJ45" s="184" t="n">
        <f aca="false">$D45</f>
        <v>0.103845583665429</v>
      </c>
      <c r="BK45" s="170" t="n">
        <f aca="false">VLOOKUP(A45,CurveCreator!$A$8:$EF$247,CurveCreator!$CY$4)/100</f>
        <v>0.389116101126707</v>
      </c>
      <c r="BL45" s="184" t="n">
        <v>0.12256940809635</v>
      </c>
      <c r="BM45" s="170"/>
      <c r="BN45" s="184"/>
      <c r="BO45" s="170" t="n">
        <f aca="false">VLOOKUP(A45,CurveCreator!$A$8:$EF$247,CurveCreator!$BI$4)/100</f>
        <v>0.663116101126708</v>
      </c>
      <c r="BP45" s="184" t="n">
        <v>0.126851754923601</v>
      </c>
      <c r="BQ45" s="184"/>
    </row>
    <row r="46" customFormat="false" ht="11.25" hidden="false" customHeight="false" outlineLevel="0" collapsed="false">
      <c r="A46" s="189" t="n">
        <f aca="false">EOMONTH(A45,0)+1</f>
        <v>38200</v>
      </c>
      <c r="B46" s="184"/>
      <c r="C46" s="170" t="n">
        <f aca="false">VLOOKUP(A46,CurveCreator!$A$8:$EF$247,CurveCreator!$CB$4)/100</f>
        <v>0.268137263890711</v>
      </c>
      <c r="D46" s="184" t="n">
        <f aca="false">VLOOKUP(A46,CurveCreator!$A$8:$EH$247,CurveCreator!$EH$4)</f>
        <v>0.103713371472162</v>
      </c>
      <c r="E46" s="170" t="n">
        <f aca="false">VLOOKUP(A46,CurveCreator!$A$8:$EH$247,CurveCreator!$CE$4)/100</f>
        <v>0.270637263890711</v>
      </c>
      <c r="F46" s="185" t="n">
        <f aca="false">D46</f>
        <v>0.103713371472162</v>
      </c>
      <c r="G46" s="170" t="n">
        <f aca="false">VLOOKUP(A46,CurveCreator!$A$8:$EH$247,CurveCreator!$CC$4)/100</f>
        <v>0.292137263890711</v>
      </c>
      <c r="H46" s="184" t="n">
        <f aca="false">$D46</f>
        <v>0.103713371472162</v>
      </c>
      <c r="I46" s="170" t="n">
        <f aca="false">VLOOKUP(A46,SpotCurves!$A$6:$BR$177,SpotCurves!$I$1)/100</f>
        <v>0.262334430619353</v>
      </c>
      <c r="J46" s="184" t="n">
        <v>0.25</v>
      </c>
      <c r="K46" s="170" t="n">
        <f aca="false">VLOOKUP(A46,CurveCreator!$A$8:$EF$247,CurveCreator!$CO$4)/100</f>
        <v>0.182026356499647</v>
      </c>
      <c r="L46" s="184" t="n">
        <v>0.138906973578541</v>
      </c>
      <c r="M46" s="170" t="n">
        <f aca="false">VLOOKUP(A46,SpotCurves!$A$6:$BR$177,SpotCurves!$R$1)/100</f>
        <v>0.207677929974169</v>
      </c>
      <c r="N46" s="184" t="n">
        <f aca="false">J46</f>
        <v>0.25</v>
      </c>
      <c r="O46" s="170" t="n">
        <f aca="false">VLOOKUP(A46,CurveCreator!$A$8:$EF$247,CurveCreator!$CQ$4)/100</f>
        <v>0.197026356499647</v>
      </c>
      <c r="P46" s="184" t="n">
        <v>0.138906973578541</v>
      </c>
      <c r="Q46" s="184"/>
      <c r="R46" s="184"/>
      <c r="S46" s="170" t="n">
        <f aca="false">VLOOKUP(A46,CurveCreator!$A$8:$EF$247,CurveCreator!$CS$4)/100</f>
        <v>0.168105673100544</v>
      </c>
      <c r="T46" s="184" t="n">
        <v>0.138906973578541</v>
      </c>
      <c r="U46" s="170" t="n">
        <f aca="false">VLOOKUP(A46,SpotCurves!$A$6:$BR$177,SpotCurves!$Z$1)/100</f>
        <v>0.169968541972091</v>
      </c>
      <c r="V46" s="184" t="n">
        <f aca="false">0.25</f>
        <v>0.25</v>
      </c>
      <c r="W46" s="170" t="n">
        <f aca="false">VLOOKUP(A46,CurveCreator!$A$8:$EF$247,CurveCreator!$L$4)/100</f>
        <v>0.443137263890711</v>
      </c>
      <c r="X46" s="185" t="n">
        <v>0.16</v>
      </c>
      <c r="Y46" s="170" t="n">
        <f aca="false">VLOOKUP(A46,CurveCreator!$A$8:$EF$247,CurveCreator!$J$4)/100</f>
        <v>0.420137263890711</v>
      </c>
      <c r="Z46" s="184" t="n">
        <v>0.131608331122512</v>
      </c>
      <c r="AA46" s="170" t="n">
        <f aca="false">VLOOKUP(A46,CurveCreator!$A$8:$EF$247,CurveCreator!$M$4)/100</f>
        <v>0.453137263890711</v>
      </c>
      <c r="AB46" s="184" t="n">
        <f aca="false">$D46</f>
        <v>0.103713371472162</v>
      </c>
      <c r="AC46" s="170" t="n">
        <f aca="false">VLOOKUP(A46,CurveCreator!$A$8:$EF$247,CurveCreator!$K$4)/100</f>
        <v>0.440137263890711</v>
      </c>
      <c r="AD46" s="184" t="n">
        <v>0.144824993367535</v>
      </c>
      <c r="AE46" s="170" t="n">
        <f aca="false">VLOOKUP(A46,CurveCreator!$A$8:$EF$247,CurveCreator!$AJ$4)/100</f>
        <v>0.478137263890711</v>
      </c>
      <c r="AF46" s="184" t="n">
        <f aca="false">$D46</f>
        <v>0.103713371472162</v>
      </c>
      <c r="AG46" s="170" t="n">
        <f aca="false">VLOOKUP(A46,CurveCreator!$A$8:$EF$247,CurveCreator!$AI$4)/100</f>
        <v>0.450137263890711</v>
      </c>
      <c r="AH46" s="184" t="n">
        <f aca="false">$D46</f>
        <v>0.103713371472162</v>
      </c>
      <c r="AI46" s="170" t="n">
        <f aca="false">VLOOKUP(A46,CurveCreator!$A$8:$EF$247,CurveCreator!$AA$4)/100</f>
        <v>0.388137263890711</v>
      </c>
      <c r="AJ46" s="184" t="n">
        <v>0.0489069735785406</v>
      </c>
      <c r="AK46" s="186" t="n">
        <f aca="false">VLOOKUP(A46,SpotCurves!$A$6:$BR$177,SpotCurves!$AI$1)/100</f>
        <v>0.358743809667189</v>
      </c>
      <c r="AL46" s="184" t="n">
        <v>0.25</v>
      </c>
      <c r="AM46" s="170" t="n">
        <f aca="false">VLOOKUP(A46,CurveCreator!$A$8:$EF$247,CurveCreator!$AB$4)/100</f>
        <v>0.398137263890711</v>
      </c>
      <c r="AN46" s="184" t="n">
        <v>0.15</v>
      </c>
      <c r="AO46" s="170" t="n">
        <f aca="false">VLOOKUP(A46,CurveCreator!$A$8:$EF$247,CurveCreator!$S$4)/100</f>
        <v>0.385137263890711</v>
      </c>
      <c r="AP46" s="184" t="n">
        <v>0.15</v>
      </c>
      <c r="AQ46" s="170" t="n">
        <f aca="false">VLOOKUP(A46,CurveCreator!$A$8:$EF$247,CurveCreator!$AD$4)/100</f>
        <v>0.423137263890711</v>
      </c>
      <c r="AR46" s="184" t="n">
        <v>0.0489069735785406</v>
      </c>
      <c r="AS46" s="170" t="n">
        <f aca="false">VLOOKUP(A46,CurveCreator!$A$8:$EF$247,CurveCreator!$AC$4)/100</f>
        <v>0.405137263890711</v>
      </c>
      <c r="AT46" s="184" t="n">
        <v>0.0489069735785406</v>
      </c>
      <c r="AU46" s="170" t="n">
        <f aca="false">VLOOKUP(A46,CurveCreator!$A$8:$EF$247,CurveCreator!$AW$4)/100</f>
        <v>0.390926356499647</v>
      </c>
      <c r="AV46" s="187" t="n">
        <f aca="false">AH46+0.03</f>
        <v>0.133713371472162</v>
      </c>
      <c r="AW46" s="170" t="n">
        <f aca="false">VLOOKUP(A46,SpotCurves!$A$6:$BR$177,SpotCurves!$BR$1)/100</f>
        <v>0.348498089605017</v>
      </c>
      <c r="AX46" s="184" t="n">
        <v>0.25</v>
      </c>
      <c r="AY46" s="170"/>
      <c r="AZ46" s="170"/>
      <c r="BA46" s="170" t="n">
        <f aca="false">VLOOKUP(A46,CurveCreator!$A$8:$EF$247,CurveCreator!$AQ$4)/100</f>
        <v>0.376026356499647</v>
      </c>
      <c r="BB46" s="187" t="n">
        <f aca="false">AF46</f>
        <v>0.103713371472162</v>
      </c>
      <c r="BC46" s="188"/>
      <c r="BD46" s="188"/>
      <c r="BE46" s="170" t="n">
        <f aca="false">VLOOKUP(A46,CurveCreator!$A$8:$EF$247,CurveCreator!$BR$4)/100</f>
        <v>0.530137263890711</v>
      </c>
      <c r="BF46" s="184" t="n">
        <f aca="false">$D46</f>
        <v>0.103713371472162</v>
      </c>
      <c r="BG46" s="188"/>
      <c r="BH46" s="188"/>
      <c r="BI46" s="170" t="n">
        <f aca="false">VLOOKUP(A46,CurveCreator!$A$8:$EF$247,CurveCreator!$BS$4)/100</f>
        <v>0.505137263890711</v>
      </c>
      <c r="BJ46" s="184" t="n">
        <f aca="false">$D46</f>
        <v>0.103713371472162</v>
      </c>
      <c r="BK46" s="170" t="n">
        <f aca="false">VLOOKUP(A46,CurveCreator!$A$8:$EF$247,CurveCreator!$CY$4)/100</f>
        <v>0.389137263890711</v>
      </c>
      <c r="BL46" s="184" t="n">
        <v>0.122412496683768</v>
      </c>
      <c r="BM46" s="170"/>
      <c r="BN46" s="184"/>
      <c r="BO46" s="170" t="n">
        <f aca="false">VLOOKUP(A46,CurveCreator!$A$8:$EF$247,CurveCreator!$BI$4)/100</f>
        <v>0.663137263890711</v>
      </c>
      <c r="BP46" s="184" t="n">
        <v>0.126433324490047</v>
      </c>
      <c r="BQ46" s="184"/>
    </row>
    <row r="47" customFormat="false" ht="11.25" hidden="false" customHeight="false" outlineLevel="0" collapsed="false">
      <c r="A47" s="189" t="n">
        <f aca="false">EOMONTH(A46,0)+1</f>
        <v>38231</v>
      </c>
      <c r="B47" s="184"/>
      <c r="C47" s="170" t="n">
        <f aca="false">VLOOKUP(A47,CurveCreator!$A$8:$EF$247,CurveCreator!$CB$4)/100</f>
        <v>0.2681492604982</v>
      </c>
      <c r="D47" s="184" t="n">
        <f aca="false">VLOOKUP(A47,CurveCreator!$A$8:$EH$247,CurveCreator!$EH$4)</f>
        <v>0.103594098694267</v>
      </c>
      <c r="E47" s="170" t="n">
        <f aca="false">VLOOKUP(A47,CurveCreator!$A$8:$EH$247,CurveCreator!$CE$4)/100</f>
        <v>0.2706492604982</v>
      </c>
      <c r="F47" s="185" t="n">
        <f aca="false">D47</f>
        <v>0.103594098694267</v>
      </c>
      <c r="G47" s="170" t="n">
        <f aca="false">VLOOKUP(A47,CurveCreator!$A$8:$EH$247,CurveCreator!$CC$4)/100</f>
        <v>0.2921492604982</v>
      </c>
      <c r="H47" s="184" t="n">
        <f aca="false">$D47</f>
        <v>0.103594098694267</v>
      </c>
      <c r="I47" s="170" t="n">
        <f aca="false">VLOOKUP(A47,SpotCurves!$A$6:$BR$177,SpotCurves!$I$1)/100</f>
        <v>0.262349858256584</v>
      </c>
      <c r="J47" s="184" t="n">
        <v>0.25</v>
      </c>
      <c r="K47" s="170" t="n">
        <f aca="false">VLOOKUP(A47,CurveCreator!$A$8:$EF$247,CurveCreator!$CO$4)/100</f>
        <v>0.182010574813101</v>
      </c>
      <c r="L47" s="184" t="n">
        <v>0.138906973578541</v>
      </c>
      <c r="M47" s="170" t="n">
        <f aca="false">VLOOKUP(A47,SpotCurves!$A$6:$BR$177,SpotCurves!$R$1)/100</f>
        <v>0.20769622480059</v>
      </c>
      <c r="N47" s="184" t="n">
        <f aca="false">J47</f>
        <v>0.25</v>
      </c>
      <c r="O47" s="170" t="n">
        <f aca="false">VLOOKUP(A47,CurveCreator!$A$8:$EF$247,CurveCreator!$CQ$4)/100</f>
        <v>0.197010574813101</v>
      </c>
      <c r="P47" s="184" t="n">
        <v>0.138906973578541</v>
      </c>
      <c r="Q47" s="184"/>
      <c r="R47" s="184"/>
      <c r="S47" s="170" t="n">
        <f aca="false">VLOOKUP(A47,CurveCreator!$A$8:$EF$247,CurveCreator!$CS$4)/100</f>
        <v>0.168008528159841</v>
      </c>
      <c r="T47" s="184" t="n">
        <v>0.138906973578541</v>
      </c>
      <c r="U47" s="170" t="n">
        <f aca="false">VLOOKUP(A47,SpotCurves!$A$6:$BR$177,SpotCurves!$Z$1)/100</f>
        <v>0.169977699817551</v>
      </c>
      <c r="V47" s="184" t="n">
        <f aca="false">0.25</f>
        <v>0.25</v>
      </c>
      <c r="W47" s="170" t="n">
        <f aca="false">VLOOKUP(A47,CurveCreator!$A$8:$EF$247,CurveCreator!$L$4)/100</f>
        <v>0.4431492604982</v>
      </c>
      <c r="X47" s="185" t="n">
        <v>0.16</v>
      </c>
      <c r="Y47" s="170" t="n">
        <f aca="false">VLOOKUP(A47,CurveCreator!$A$8:$EF$247,CurveCreator!$J$4)/100</f>
        <v>0.4201492604982</v>
      </c>
      <c r="Z47" s="184" t="n">
        <v>0.131510111805506</v>
      </c>
      <c r="AA47" s="170" t="n">
        <f aca="false">VLOOKUP(A47,CurveCreator!$A$8:$EF$247,CurveCreator!$M$4)/100</f>
        <v>0.4531492604982</v>
      </c>
      <c r="AB47" s="184" t="n">
        <f aca="false">$D47</f>
        <v>0.103594098694267</v>
      </c>
      <c r="AC47" s="170" t="n">
        <f aca="false">VLOOKUP(A47,CurveCreator!$A$8:$EF$247,CurveCreator!$K$4)/100</f>
        <v>0.4401492604982</v>
      </c>
      <c r="AD47" s="184" t="n">
        <v>0.144530335416517</v>
      </c>
      <c r="AE47" s="170" t="n">
        <f aca="false">VLOOKUP(A47,CurveCreator!$A$8:$EF$247,CurveCreator!$AJ$4)/100</f>
        <v>0.4781492604982</v>
      </c>
      <c r="AF47" s="184" t="n">
        <f aca="false">$D47</f>
        <v>0.103594098694267</v>
      </c>
      <c r="AG47" s="170" t="n">
        <f aca="false">VLOOKUP(A47,CurveCreator!$A$8:$EF$247,CurveCreator!$AI$4)/100</f>
        <v>0.4501492604982</v>
      </c>
      <c r="AH47" s="184" t="n">
        <f aca="false">$D47</f>
        <v>0.103594098694267</v>
      </c>
      <c r="AI47" s="170" t="n">
        <f aca="false">VLOOKUP(A47,CurveCreator!$A$8:$EF$247,CurveCreator!$AA$4)/100</f>
        <v>0.3881492604982</v>
      </c>
      <c r="AJ47" s="184" t="n">
        <v>0.0489069735785406</v>
      </c>
      <c r="AK47" s="186" t="n">
        <f aca="false">VLOOKUP(A47,SpotCurves!$A$6:$BR$177,SpotCurves!$AI$1)/100</f>
        <v>0.358754508733609</v>
      </c>
      <c r="AL47" s="184" t="n">
        <v>0.25</v>
      </c>
      <c r="AM47" s="170" t="n">
        <f aca="false">VLOOKUP(A47,CurveCreator!$A$8:$EF$247,CurveCreator!$AB$4)/100</f>
        <v>0.3981492604982</v>
      </c>
      <c r="AN47" s="184" t="n">
        <v>0.15</v>
      </c>
      <c r="AO47" s="170" t="n">
        <f aca="false">VLOOKUP(A47,CurveCreator!$A$8:$EF$247,CurveCreator!$S$4)/100</f>
        <v>0.3851492604982</v>
      </c>
      <c r="AP47" s="184" t="n">
        <v>0.15</v>
      </c>
      <c r="AQ47" s="170" t="n">
        <f aca="false">VLOOKUP(A47,CurveCreator!$A$8:$EF$247,CurveCreator!$AD$4)/100</f>
        <v>0.4231492604982</v>
      </c>
      <c r="AR47" s="184" t="n">
        <v>0.0489069735785406</v>
      </c>
      <c r="AS47" s="170" t="n">
        <f aca="false">VLOOKUP(A47,CurveCreator!$A$8:$EF$247,CurveCreator!$AC$4)/100</f>
        <v>0.4051492604982</v>
      </c>
      <c r="AT47" s="184" t="n">
        <v>0.0489069735785406</v>
      </c>
      <c r="AU47" s="170" t="n">
        <f aca="false">VLOOKUP(A47,CurveCreator!$A$8:$EF$247,CurveCreator!$AW$4)/100</f>
        <v>0.390910574813101</v>
      </c>
      <c r="AV47" s="187" t="n">
        <f aca="false">AH47+0.03</f>
        <v>0.133594098694267</v>
      </c>
      <c r="AW47" s="170" t="n">
        <f aca="false">VLOOKUP(A47,SpotCurves!$A$6:$BR$177,SpotCurves!$BR$1)/100</f>
        <v>0.348513409248788</v>
      </c>
      <c r="AX47" s="184" t="n">
        <v>0.25</v>
      </c>
      <c r="AY47" s="170"/>
      <c r="AZ47" s="170"/>
      <c r="BA47" s="170" t="n">
        <f aca="false">VLOOKUP(A47,CurveCreator!$A$8:$EF$247,CurveCreator!$AQ$4)/100</f>
        <v>0.376010574813101</v>
      </c>
      <c r="BB47" s="187" t="n">
        <f aca="false">AF47</f>
        <v>0.103594098694267</v>
      </c>
      <c r="BC47" s="188"/>
      <c r="BD47" s="188"/>
      <c r="BE47" s="170" t="n">
        <f aca="false">VLOOKUP(A47,CurveCreator!$A$8:$EF$247,CurveCreator!$BR$4)/100</f>
        <v>0.5301492604982</v>
      </c>
      <c r="BF47" s="184" t="n">
        <f aca="false">$D47</f>
        <v>0.103594098694267</v>
      </c>
      <c r="BG47" s="188"/>
      <c r="BH47" s="188"/>
      <c r="BI47" s="170" t="n">
        <f aca="false">VLOOKUP(A47,CurveCreator!$A$8:$EF$247,CurveCreator!$BS$4)/100</f>
        <v>0.5051492604982</v>
      </c>
      <c r="BJ47" s="184" t="n">
        <f aca="false">$D47</f>
        <v>0.103594098694267</v>
      </c>
      <c r="BK47" s="170" t="n">
        <f aca="false">VLOOKUP(A47,CurveCreator!$A$8:$EF$247,CurveCreator!$CY$4)/100</f>
        <v>0.3891492604982</v>
      </c>
      <c r="BL47" s="184" t="n">
        <v>0.122265167708258</v>
      </c>
      <c r="BM47" s="170"/>
      <c r="BN47" s="184"/>
      <c r="BO47" s="170" t="n">
        <f aca="false">VLOOKUP(A47,CurveCreator!$A$8:$EF$247,CurveCreator!$BI$4)/100</f>
        <v>0.6631492604982</v>
      </c>
      <c r="BP47" s="184" t="n">
        <v>0.126040447222022</v>
      </c>
      <c r="BQ47" s="184"/>
    </row>
    <row r="48" customFormat="false" ht="11.25" hidden="false" customHeight="false" outlineLevel="0" collapsed="false">
      <c r="A48" s="189" t="n">
        <f aca="false">EOMONTH(A47,0)+1</f>
        <v>38261</v>
      </c>
      <c r="B48" s="184"/>
      <c r="C48" s="170" t="n">
        <f aca="false">VLOOKUP(A48,CurveCreator!$A$8:$EF$247,CurveCreator!$CB$4)/100</f>
        <v>0.273834754155309</v>
      </c>
      <c r="D48" s="184" t="n">
        <f aca="false">VLOOKUP(A48,CurveCreator!$A$8:$EH$247,CurveCreator!$EH$4)</f>
        <v>0.103462206681969</v>
      </c>
      <c r="E48" s="170" t="n">
        <f aca="false">VLOOKUP(A48,CurveCreator!$A$8:$EH$247,CurveCreator!$CE$4)/100</f>
        <v>0.276334754155309</v>
      </c>
      <c r="F48" s="185" t="n">
        <f aca="false">D48</f>
        <v>0.103462206681969</v>
      </c>
      <c r="G48" s="170" t="n">
        <f aca="false">VLOOKUP(A48,CurveCreator!$A$8:$EH$247,CurveCreator!$CC$4)/100</f>
        <v>0.297834754155309</v>
      </c>
      <c r="H48" s="184" t="n">
        <f aca="false">$D48</f>
        <v>0.103462206681969</v>
      </c>
      <c r="I48" s="170" t="n">
        <f aca="false">VLOOKUP(A48,SpotCurves!$A$6:$BR$177,SpotCurves!$I$1)/100</f>
        <v>0.269661403099626</v>
      </c>
      <c r="J48" s="184" t="n">
        <v>0.25</v>
      </c>
      <c r="K48" s="170" t="n">
        <f aca="false">VLOOKUP(A48,CurveCreator!$A$8:$EF$247,CurveCreator!$CO$4)/100</f>
        <v>0.184755965667567</v>
      </c>
      <c r="L48" s="184" t="n">
        <v>0.138906973578541</v>
      </c>
      <c r="M48" s="170" t="n">
        <f aca="false">VLOOKUP(A48,SpotCurves!$A$6:$BR$177,SpotCurves!$R$1)/100</f>
        <v>0.216366602627682</v>
      </c>
      <c r="N48" s="184" t="n">
        <f aca="false">J48</f>
        <v>0.25</v>
      </c>
      <c r="O48" s="170" t="n">
        <f aca="false">VLOOKUP(A48,CurveCreator!$A$8:$EF$247,CurveCreator!$CQ$4)/100</f>
        <v>0.199755965667567</v>
      </c>
      <c r="P48" s="184" t="n">
        <v>0.138906973578541</v>
      </c>
      <c r="Q48" s="184"/>
      <c r="R48" s="184"/>
      <c r="S48" s="170" t="n">
        <f aca="false">VLOOKUP(A48,CurveCreator!$A$8:$EF$247,CurveCreator!$CS$4)/100</f>
        <v>0.160623968451125</v>
      </c>
      <c r="T48" s="184" t="n">
        <v>0.138906973578541</v>
      </c>
      <c r="U48" s="170" t="n">
        <f aca="false">VLOOKUP(A48,SpotCurves!$A$6:$BR$177,SpotCurves!$Z$1)/100</f>
        <v>0.174317832836381</v>
      </c>
      <c r="V48" s="184" t="n">
        <f aca="false">0.25</f>
        <v>0.25</v>
      </c>
      <c r="W48" s="170" t="n">
        <f aca="false">VLOOKUP(A48,CurveCreator!$A$8:$EF$247,CurveCreator!$L$4)/100</f>
        <v>0.448834754155309</v>
      </c>
      <c r="X48" s="185" t="n">
        <v>0.16</v>
      </c>
      <c r="Y48" s="170" t="n">
        <f aca="false">VLOOKUP(A48,CurveCreator!$A$8:$EF$247,CurveCreator!$J$4)/100</f>
        <v>0.425834754155309</v>
      </c>
      <c r="Z48" s="184" t="n">
        <v>0.131417890652744</v>
      </c>
      <c r="AA48" s="170" t="n">
        <f aca="false">VLOOKUP(A48,CurveCreator!$A$8:$EF$247,CurveCreator!$M$4)/100</f>
        <v>0.458834754155309</v>
      </c>
      <c r="AB48" s="184" t="n">
        <f aca="false">$D48</f>
        <v>0.103462206681969</v>
      </c>
      <c r="AC48" s="170" t="n">
        <f aca="false">VLOOKUP(A48,CurveCreator!$A$8:$EF$247,CurveCreator!$K$4)/100</f>
        <v>0.445834754155309</v>
      </c>
      <c r="AD48" s="184" t="n">
        <v>0.144253671958233</v>
      </c>
      <c r="AE48" s="170" t="n">
        <f aca="false">VLOOKUP(A48,CurveCreator!$A$8:$EF$247,CurveCreator!$AJ$4)/100</f>
        <v>0.483834754155309</v>
      </c>
      <c r="AF48" s="184" t="n">
        <f aca="false">$D48</f>
        <v>0.103462206681969</v>
      </c>
      <c r="AG48" s="170" t="n">
        <f aca="false">VLOOKUP(A48,CurveCreator!$A$8:$EF$247,CurveCreator!$AI$4)/100</f>
        <v>0.455834754155309</v>
      </c>
      <c r="AH48" s="184" t="n">
        <f aca="false">$D48</f>
        <v>0.103462206681969</v>
      </c>
      <c r="AI48" s="170" t="n">
        <f aca="false">VLOOKUP(A48,CurveCreator!$A$8:$EF$247,CurveCreator!$AA$4)/100</f>
        <v>0.393834754155309</v>
      </c>
      <c r="AJ48" s="184" t="n">
        <v>0.0489069735785406</v>
      </c>
      <c r="AK48" s="186" t="n">
        <f aca="false">VLOOKUP(A48,SpotCurves!$A$6:$BR$177,SpotCurves!$AI$1)/100</f>
        <v>0.363825065082259</v>
      </c>
      <c r="AL48" s="184" t="n">
        <v>0.25</v>
      </c>
      <c r="AM48" s="170" t="n">
        <f aca="false">VLOOKUP(A48,CurveCreator!$A$8:$EF$247,CurveCreator!$AB$4)/100</f>
        <v>0.403834754155309</v>
      </c>
      <c r="AN48" s="184" t="n">
        <v>0.15</v>
      </c>
      <c r="AO48" s="170" t="n">
        <f aca="false">VLOOKUP(A48,CurveCreator!$A$8:$EF$247,CurveCreator!$S$4)/100</f>
        <v>0.390834754155309</v>
      </c>
      <c r="AP48" s="184" t="n">
        <v>0.15</v>
      </c>
      <c r="AQ48" s="170" t="n">
        <f aca="false">VLOOKUP(A48,CurveCreator!$A$8:$EF$247,CurveCreator!$AD$4)/100</f>
        <v>0.428834754155309</v>
      </c>
      <c r="AR48" s="184" t="n">
        <v>0.0489069735785406</v>
      </c>
      <c r="AS48" s="170" t="n">
        <f aca="false">VLOOKUP(A48,CurveCreator!$A$8:$EF$247,CurveCreator!$AC$4)/100</f>
        <v>0.410834754155309</v>
      </c>
      <c r="AT48" s="184" t="n">
        <v>0.0489069735785406</v>
      </c>
      <c r="AU48" s="170" t="n">
        <f aca="false">VLOOKUP(A48,CurveCreator!$A$8:$EF$247,CurveCreator!$AW$4)/100</f>
        <v>0.393655965667567</v>
      </c>
      <c r="AV48" s="187" t="n">
        <f aca="false">AH48+0.03</f>
        <v>0.133462206681969</v>
      </c>
      <c r="AW48" s="170" t="n">
        <f aca="false">VLOOKUP(A48,SpotCurves!$A$6:$BR$177,SpotCurves!$BR$1)/100</f>
        <v>0.355773773277929</v>
      </c>
      <c r="AX48" s="184" t="n">
        <v>0.25</v>
      </c>
      <c r="AY48" s="170"/>
      <c r="AZ48" s="170"/>
      <c r="BA48" s="170" t="n">
        <f aca="false">VLOOKUP(A48,CurveCreator!$A$8:$EF$247,CurveCreator!$AQ$4)/100</f>
        <v>0.378755965667567</v>
      </c>
      <c r="BB48" s="187" t="n">
        <f aca="false">AF48</f>
        <v>0.103462206681969</v>
      </c>
      <c r="BC48" s="188"/>
      <c r="BD48" s="188"/>
      <c r="BE48" s="170" t="n">
        <f aca="false">VLOOKUP(A48,CurveCreator!$A$8:$EF$247,CurveCreator!$BR$4)/100</f>
        <v>0.53583475415531</v>
      </c>
      <c r="BF48" s="184" t="n">
        <f aca="false">$D48</f>
        <v>0.103462206681969</v>
      </c>
      <c r="BG48" s="188"/>
      <c r="BH48" s="188"/>
      <c r="BI48" s="170" t="n">
        <f aca="false">VLOOKUP(A48,CurveCreator!$A$8:$EF$247,CurveCreator!$BS$4)/100</f>
        <v>0.510834754155309</v>
      </c>
      <c r="BJ48" s="184" t="n">
        <f aca="false">$D48</f>
        <v>0.103462206681969</v>
      </c>
      <c r="BK48" s="170" t="n">
        <f aca="false">VLOOKUP(A48,CurveCreator!$A$8:$EF$247,CurveCreator!$CY$4)/100</f>
        <v>0.394834754155309</v>
      </c>
      <c r="BL48" s="184" t="n">
        <v>0.122126835979116</v>
      </c>
      <c r="BM48" s="170"/>
      <c r="BN48" s="184"/>
      <c r="BO48" s="170" t="n">
        <f aca="false">VLOOKUP(A48,CurveCreator!$A$8:$EF$247,CurveCreator!$BI$4)/100</f>
        <v>0.668834754155309</v>
      </c>
      <c r="BP48" s="184" t="n">
        <v>0.125671562610977</v>
      </c>
      <c r="BQ48" s="184"/>
    </row>
    <row r="49" customFormat="false" ht="11.25" hidden="false" customHeight="false" outlineLevel="0" collapsed="false">
      <c r="A49" s="189" t="n">
        <f aca="false">EOMONTH(A48,0)+1</f>
        <v>38292</v>
      </c>
      <c r="B49" s="184"/>
      <c r="C49" s="170" t="n">
        <f aca="false">VLOOKUP(A49,CurveCreator!$A$8:$EF$247,CurveCreator!$CB$4)/100</f>
        <v>0.273859736151194</v>
      </c>
      <c r="D49" s="184" t="n">
        <f aca="false">VLOOKUP(A49,CurveCreator!$A$8:$EH$247,CurveCreator!$EH$4)</f>
        <v>0.103334729134941</v>
      </c>
      <c r="E49" s="170" t="n">
        <f aca="false">VLOOKUP(A49,CurveCreator!$A$8:$EH$247,CurveCreator!$CE$4)/100</f>
        <v>0.276359736151194</v>
      </c>
      <c r="F49" s="185" t="n">
        <f aca="false">D49</f>
        <v>0.103334729134941</v>
      </c>
      <c r="G49" s="170" t="n">
        <f aca="false">VLOOKUP(A49,CurveCreator!$A$8:$EH$247,CurveCreator!$CC$4)/100</f>
        <v>0.297859736151195</v>
      </c>
      <c r="H49" s="184" t="n">
        <f aca="false">$D49</f>
        <v>0.103334729134941</v>
      </c>
      <c r="I49" s="170" t="n">
        <f aca="false">VLOOKUP(A49,SpotCurves!$A$6:$BR$177,SpotCurves!$I$1)/100</f>
        <v>0.269693529946335</v>
      </c>
      <c r="J49" s="184" t="n">
        <v>0.25</v>
      </c>
      <c r="K49" s="170" t="n">
        <f aca="false">VLOOKUP(A49,CurveCreator!$A$8:$EF$247,CurveCreator!$CO$4)/100</f>
        <v>0.1847533900667</v>
      </c>
      <c r="L49" s="184" t="n">
        <v>0.138906973578541</v>
      </c>
      <c r="M49" s="170" t="n">
        <f aca="false">VLOOKUP(A49,SpotCurves!$A$6:$BR$177,SpotCurves!$R$1)/100</f>
        <v>0.216404700171406</v>
      </c>
      <c r="N49" s="184" t="n">
        <f aca="false">J49</f>
        <v>0.25</v>
      </c>
      <c r="O49" s="170" t="n">
        <f aca="false">VLOOKUP(A49,CurveCreator!$A$8:$EF$247,CurveCreator!$CQ$4)/100</f>
        <v>0.1997533900667</v>
      </c>
      <c r="P49" s="184" t="n">
        <v>0.138906973578541</v>
      </c>
      <c r="Q49" s="184"/>
      <c r="R49" s="184"/>
      <c r="S49" s="170" t="n">
        <f aca="false">VLOOKUP(A49,CurveCreator!$A$8:$EF$247,CurveCreator!$CS$4)/100</f>
        <v>0.159661539506229</v>
      </c>
      <c r="T49" s="184" t="n">
        <v>0.138906973578541</v>
      </c>
      <c r="U49" s="170" t="n">
        <f aca="false">VLOOKUP(A49,SpotCurves!$A$6:$BR$177,SpotCurves!$Z$1)/100</f>
        <v>0.174336903332587</v>
      </c>
      <c r="V49" s="184" t="n">
        <f aca="false">0.25</f>
        <v>0.25</v>
      </c>
      <c r="W49" s="170" t="n">
        <f aca="false">VLOOKUP(A49,CurveCreator!$A$8:$EF$247,CurveCreator!$L$4)/100</f>
        <v>0.448859736151194</v>
      </c>
      <c r="X49" s="185" t="n">
        <v>0.16</v>
      </c>
      <c r="Y49" s="170" t="n">
        <f aca="false">VLOOKUP(A49,CurveCreator!$A$8:$EF$247,CurveCreator!$J$4)/100</f>
        <v>0.425859736151194</v>
      </c>
      <c r="Z49" s="184" t="n">
        <v>0.1313313013618</v>
      </c>
      <c r="AA49" s="170" t="n">
        <f aca="false">VLOOKUP(A49,CurveCreator!$A$8:$EF$247,CurveCreator!$M$4)/100</f>
        <v>0.458859736151194</v>
      </c>
      <c r="AB49" s="184" t="n">
        <f aca="false">$D49</f>
        <v>0.103334729134941</v>
      </c>
      <c r="AC49" s="170" t="n">
        <f aca="false">VLOOKUP(A49,CurveCreator!$A$8:$EF$247,CurveCreator!$K$4)/100</f>
        <v>0.445859736151194</v>
      </c>
      <c r="AD49" s="184" t="n">
        <v>0.1439939040854</v>
      </c>
      <c r="AE49" s="170" t="n">
        <f aca="false">VLOOKUP(A49,CurveCreator!$A$8:$EF$247,CurveCreator!$AJ$4)/100</f>
        <v>0.483859736151195</v>
      </c>
      <c r="AF49" s="184" t="n">
        <f aca="false">$D49</f>
        <v>0.103334729134941</v>
      </c>
      <c r="AG49" s="170" t="n">
        <f aca="false">VLOOKUP(A49,CurveCreator!$A$8:$EF$247,CurveCreator!$AI$4)/100</f>
        <v>0.455859736151194</v>
      </c>
      <c r="AH49" s="184" t="n">
        <f aca="false">$D49</f>
        <v>0.103334729134941</v>
      </c>
      <c r="AI49" s="170" t="n">
        <f aca="false">VLOOKUP(A49,CurveCreator!$A$8:$EF$247,CurveCreator!$AA$4)/100</f>
        <v>0.393859736151194</v>
      </c>
      <c r="AJ49" s="184" t="n">
        <v>0.0489069735785406</v>
      </c>
      <c r="AK49" s="186" t="n">
        <f aca="false">VLOOKUP(A49,SpotCurves!$A$6:$BR$177,SpotCurves!$AI$1)/100</f>
        <v>0.363847345050451</v>
      </c>
      <c r="AL49" s="184" t="n">
        <v>0.25</v>
      </c>
      <c r="AM49" s="170" t="n">
        <f aca="false">VLOOKUP(A49,CurveCreator!$A$8:$EF$247,CurveCreator!$AB$4)/100</f>
        <v>0.403859736151194</v>
      </c>
      <c r="AN49" s="184" t="n">
        <v>0.15</v>
      </c>
      <c r="AO49" s="170" t="n">
        <f aca="false">VLOOKUP(A49,CurveCreator!$A$8:$EF$247,CurveCreator!$S$4)/100</f>
        <v>0.390859736151194</v>
      </c>
      <c r="AP49" s="184" t="n">
        <v>0.15</v>
      </c>
      <c r="AQ49" s="170" t="n">
        <f aca="false">VLOOKUP(A49,CurveCreator!$A$8:$EF$247,CurveCreator!$AD$4)/100</f>
        <v>0.428859736151195</v>
      </c>
      <c r="AR49" s="184" t="n">
        <v>0.0489069735785406</v>
      </c>
      <c r="AS49" s="170" t="n">
        <f aca="false">VLOOKUP(A49,CurveCreator!$A$8:$EF$247,CurveCreator!$AC$4)/100</f>
        <v>0.410859736151194</v>
      </c>
      <c r="AT49" s="184" t="n">
        <v>0.0489069735785406</v>
      </c>
      <c r="AU49" s="170" t="n">
        <f aca="false">VLOOKUP(A49,CurveCreator!$A$8:$EF$247,CurveCreator!$AW$4)/100</f>
        <v>0.3936533900667</v>
      </c>
      <c r="AV49" s="187" t="n">
        <f aca="false">AH49+0.03</f>
        <v>0.133334729134941</v>
      </c>
      <c r="AW49" s="170" t="n">
        <f aca="false">VLOOKUP(A49,SpotCurves!$A$6:$BR$177,SpotCurves!$BR$1)/100</f>
        <v>0.35580567523671</v>
      </c>
      <c r="AX49" s="184" t="n">
        <v>0.25</v>
      </c>
      <c r="AY49" s="170"/>
      <c r="AZ49" s="170"/>
      <c r="BA49" s="170" t="n">
        <f aca="false">VLOOKUP(A49,CurveCreator!$A$8:$EF$247,CurveCreator!$AQ$4)/100</f>
        <v>0.3787533900667</v>
      </c>
      <c r="BB49" s="187" t="n">
        <f aca="false">AF49</f>
        <v>0.103334729134941</v>
      </c>
      <c r="BC49" s="188"/>
      <c r="BD49" s="188"/>
      <c r="BE49" s="170" t="n">
        <f aca="false">VLOOKUP(A49,CurveCreator!$A$8:$EF$247,CurveCreator!$BR$4)/100</f>
        <v>0.535859736151194</v>
      </c>
      <c r="BF49" s="184" t="n">
        <f aca="false">$D49</f>
        <v>0.103334729134941</v>
      </c>
      <c r="BG49" s="188"/>
      <c r="BH49" s="188"/>
      <c r="BI49" s="170" t="n">
        <f aca="false">VLOOKUP(A49,CurveCreator!$A$8:$EF$247,CurveCreator!$BS$4)/100</f>
        <v>0.510859736151194</v>
      </c>
      <c r="BJ49" s="184" t="n">
        <f aca="false">$D49</f>
        <v>0.103334729134941</v>
      </c>
      <c r="BK49" s="170" t="n">
        <f aca="false">VLOOKUP(A49,CurveCreator!$A$8:$EF$247,CurveCreator!$CY$4)/100</f>
        <v>0.394859736151194</v>
      </c>
      <c r="BL49" s="184" t="n">
        <v>0.1219969520427</v>
      </c>
      <c r="BM49" s="170"/>
      <c r="BN49" s="184"/>
      <c r="BO49" s="170" t="n">
        <f aca="false">VLOOKUP(A49,CurveCreator!$A$8:$EF$247,CurveCreator!$BI$4)/100</f>
        <v>0.668859736151194</v>
      </c>
      <c r="BP49" s="184" t="n">
        <v>0.1253252054472</v>
      </c>
      <c r="BQ49" s="184"/>
    </row>
    <row r="50" customFormat="false" ht="11.25" hidden="false" customHeight="false" outlineLevel="0" collapsed="false">
      <c r="A50" s="189" t="n">
        <f aca="false">EOMONTH(A49,0)+1</f>
        <v>38322</v>
      </c>
      <c r="B50" s="184"/>
      <c r="C50" s="170" t="n">
        <f aca="false">VLOOKUP(A50,CurveCreator!$A$8:$EF$247,CurveCreator!$CB$4)/100</f>
        <v>0.273892128880245</v>
      </c>
      <c r="D50" s="184" t="n">
        <f aca="false">VLOOKUP(A50,CurveCreator!$A$8:$EH$247,CurveCreator!$EH$4)</f>
        <v>0.103203167341965</v>
      </c>
      <c r="E50" s="170" t="n">
        <f aca="false">VLOOKUP(A50,CurveCreator!$A$8:$EH$247,CurveCreator!$CE$4)/100</f>
        <v>0.276392128880245</v>
      </c>
      <c r="F50" s="185" t="n">
        <f aca="false">D50</f>
        <v>0.103203167341965</v>
      </c>
      <c r="G50" s="170" t="n">
        <f aca="false">VLOOKUP(A50,CurveCreator!$A$8:$EH$247,CurveCreator!$CC$4)/100</f>
        <v>0.297892128880245</v>
      </c>
      <c r="H50" s="184" t="n">
        <f aca="false">$D50</f>
        <v>0.103203167341965</v>
      </c>
      <c r="I50" s="170" t="n">
        <f aca="false">VLOOKUP(A50,SpotCurves!$A$6:$BR$177,SpotCurves!$I$1)/100</f>
        <v>0.269735186995893</v>
      </c>
      <c r="J50" s="184" t="n">
        <v>0.25</v>
      </c>
      <c r="K50" s="170" t="n">
        <f aca="false">VLOOKUP(A50,CurveCreator!$A$8:$EF$247,CurveCreator!$CO$4)/100</f>
        <v>0.184758351150463</v>
      </c>
      <c r="L50" s="184" t="n">
        <v>0.138906973578541</v>
      </c>
      <c r="M50" s="170" t="n">
        <f aca="false">VLOOKUP(A50,SpotCurves!$A$6:$BR$177,SpotCurves!$R$1)/100</f>
        <v>0.216454099083208</v>
      </c>
      <c r="N50" s="184" t="n">
        <f aca="false">J50</f>
        <v>0.25</v>
      </c>
      <c r="O50" s="170" t="n">
        <f aca="false">VLOOKUP(A50,CurveCreator!$A$8:$EF$247,CurveCreator!$CQ$4)/100</f>
        <v>0.199758351150463</v>
      </c>
      <c r="P50" s="184" t="n">
        <v>0.138906973578541</v>
      </c>
      <c r="Q50" s="184"/>
      <c r="R50" s="184"/>
      <c r="S50" s="170" t="n">
        <f aca="false">VLOOKUP(A50,CurveCreator!$A$8:$EF$247,CurveCreator!$CS$4)/100</f>
        <v>0.15869554140889</v>
      </c>
      <c r="T50" s="184" t="n">
        <v>0.138906973578541</v>
      </c>
      <c r="U50" s="170" t="n">
        <f aca="false">VLOOKUP(A50,SpotCurves!$A$6:$BR$177,SpotCurves!$Z$1)/100</f>
        <v>0.174361630957205</v>
      </c>
      <c r="V50" s="184" t="n">
        <f aca="false">0.25</f>
        <v>0.25</v>
      </c>
      <c r="W50" s="170" t="n">
        <f aca="false">VLOOKUP(A50,CurveCreator!$A$8:$EF$247,CurveCreator!$L$4)/100</f>
        <v>0.448892128880245</v>
      </c>
      <c r="X50" s="185" t="n">
        <v>0.16</v>
      </c>
      <c r="Y50" s="170" t="n">
        <f aca="false">VLOOKUP(A50,CurveCreator!$A$8:$EF$247,CurveCreator!$J$4)/100</f>
        <v>0.425892128880244</v>
      </c>
      <c r="Z50" s="184" t="n">
        <v>0.13125</v>
      </c>
      <c r="AA50" s="170" t="n">
        <f aca="false">VLOOKUP(A50,CurveCreator!$A$8:$EF$247,CurveCreator!$M$4)/100</f>
        <v>0.458892128880245</v>
      </c>
      <c r="AB50" s="184" t="n">
        <f aca="false">$D50</f>
        <v>0.103203167341965</v>
      </c>
      <c r="AC50" s="170" t="n">
        <f aca="false">VLOOKUP(A50,CurveCreator!$A$8:$EF$247,CurveCreator!$K$4)/100</f>
        <v>0.445892128880245</v>
      </c>
      <c r="AD50" s="184" t="n">
        <v>0.14375</v>
      </c>
      <c r="AE50" s="170" t="n">
        <f aca="false">VLOOKUP(A50,CurveCreator!$A$8:$EF$247,CurveCreator!$AJ$4)/100</f>
        <v>0.483892128880245</v>
      </c>
      <c r="AF50" s="184" t="n">
        <f aca="false">$D50</f>
        <v>0.103203167341965</v>
      </c>
      <c r="AG50" s="170" t="n">
        <f aca="false">VLOOKUP(A50,CurveCreator!$A$8:$EF$247,CurveCreator!$AI$4)/100</f>
        <v>0.455892128880245</v>
      </c>
      <c r="AH50" s="184" t="n">
        <f aca="false">$D50</f>
        <v>0.103203167341965</v>
      </c>
      <c r="AI50" s="170" t="n">
        <f aca="false">VLOOKUP(A50,CurveCreator!$A$8:$EF$247,CurveCreator!$AA$4)/100</f>
        <v>0.393892128880245</v>
      </c>
      <c r="AJ50" s="184" t="n">
        <v>0.0489069735785406</v>
      </c>
      <c r="AK50" s="186" t="n">
        <f aca="false">VLOOKUP(A50,SpotCurves!$A$6:$BR$177,SpotCurves!$AI$1)/100</f>
        <v>0.36387623421432</v>
      </c>
      <c r="AL50" s="184" t="n">
        <v>0.25</v>
      </c>
      <c r="AM50" s="170" t="n">
        <f aca="false">VLOOKUP(A50,CurveCreator!$A$8:$EF$247,CurveCreator!$AB$4)/100</f>
        <v>0.403892128880245</v>
      </c>
      <c r="AN50" s="184" t="n">
        <v>0.15</v>
      </c>
      <c r="AO50" s="170" t="n">
        <f aca="false">VLOOKUP(A50,CurveCreator!$A$8:$EF$247,CurveCreator!$S$4)/100</f>
        <v>0.390892128880245</v>
      </c>
      <c r="AP50" s="184" t="n">
        <v>0.15</v>
      </c>
      <c r="AQ50" s="170" t="n">
        <f aca="false">VLOOKUP(A50,CurveCreator!$A$8:$EF$247,CurveCreator!$AD$4)/100</f>
        <v>0.428892128880245</v>
      </c>
      <c r="AR50" s="184" t="n">
        <v>0.0489069735785406</v>
      </c>
      <c r="AS50" s="170" t="n">
        <f aca="false">VLOOKUP(A50,CurveCreator!$A$8:$EF$247,CurveCreator!$AC$4)/100</f>
        <v>0.410892128880245</v>
      </c>
      <c r="AT50" s="184" t="n">
        <v>0.0489069735785406</v>
      </c>
      <c r="AU50" s="170" t="n">
        <f aca="false">VLOOKUP(A50,CurveCreator!$A$8:$EF$247,CurveCreator!$AW$4)/100</f>
        <v>0.393658351150463</v>
      </c>
      <c r="AV50" s="187" t="n">
        <f aca="false">AH50+0.03</f>
        <v>0.133203167341965</v>
      </c>
      <c r="AW50" s="170" t="n">
        <f aca="false">VLOOKUP(A50,SpotCurves!$A$6:$BR$177,SpotCurves!$BR$1)/100</f>
        <v>0.355847040686922</v>
      </c>
      <c r="AX50" s="184" t="n">
        <v>0.25</v>
      </c>
      <c r="AY50" s="170"/>
      <c r="AZ50" s="170"/>
      <c r="BA50" s="170" t="n">
        <f aca="false">VLOOKUP(A50,CurveCreator!$A$8:$EF$247,CurveCreator!$AQ$4)/100</f>
        <v>0.378758351150463</v>
      </c>
      <c r="BB50" s="187" t="n">
        <f aca="false">AF50</f>
        <v>0.103203167341965</v>
      </c>
      <c r="BC50" s="188"/>
      <c r="BD50" s="188"/>
      <c r="BE50" s="170" t="n">
        <f aca="false">VLOOKUP(A50,CurveCreator!$A$8:$EF$247,CurveCreator!$BR$4)/100</f>
        <v>0.535892128880245</v>
      </c>
      <c r="BF50" s="184" t="n">
        <f aca="false">$D50</f>
        <v>0.103203167341965</v>
      </c>
      <c r="BG50" s="188"/>
      <c r="BH50" s="188"/>
      <c r="BI50" s="170" t="n">
        <f aca="false">VLOOKUP(A50,CurveCreator!$A$8:$EF$247,CurveCreator!$BS$4)/100</f>
        <v>0.510892128880245</v>
      </c>
      <c r="BJ50" s="184" t="n">
        <f aca="false">$D50</f>
        <v>0.103203167341965</v>
      </c>
      <c r="BK50" s="170" t="n">
        <f aca="false">VLOOKUP(A50,CurveCreator!$A$8:$EF$247,CurveCreator!$CY$4)/100</f>
        <v>0.394892128880245</v>
      </c>
      <c r="BL50" s="184" t="n">
        <v>0.121875</v>
      </c>
      <c r="BM50" s="170"/>
      <c r="BN50" s="184"/>
      <c r="BO50" s="170" t="n">
        <f aca="false">VLOOKUP(A50,CurveCreator!$A$8:$EF$247,CurveCreator!$BI$4)/100</f>
        <v>0.668892128880244</v>
      </c>
      <c r="BP50" s="184" t="n">
        <v>0.125</v>
      </c>
      <c r="BQ50" s="184"/>
    </row>
    <row r="51" customFormat="false" ht="11.25" hidden="false" customHeight="false" outlineLevel="0" collapsed="false">
      <c r="A51" s="189" t="n">
        <f aca="false">EOMONTH(A50,0)+1</f>
        <v>38353</v>
      </c>
      <c r="B51" s="184"/>
      <c r="C51" s="170" t="n">
        <f aca="false">VLOOKUP(A51,CurveCreator!$A$8:$EF$247,CurveCreator!$CB$4)/100</f>
        <v>0.268185546804019</v>
      </c>
      <c r="D51" s="184" t="n">
        <f aca="false">VLOOKUP(A51,CurveCreator!$A$8:$EH$247,CurveCreator!$EH$4)</f>
        <v>0.10307600896172</v>
      </c>
      <c r="E51" s="170" t="n">
        <f aca="false">VLOOKUP(A51,CurveCreator!$A$8:$EH$247,CurveCreator!$CE$4)/100</f>
        <v>0.270685546804019</v>
      </c>
      <c r="F51" s="185" t="n">
        <f aca="false">D51</f>
        <v>0.10307600896172</v>
      </c>
      <c r="G51" s="170" t="n">
        <f aca="false">VLOOKUP(A51,CurveCreator!$A$8:$EH$247,CurveCreator!$CC$4)/100</f>
        <v>0.292185546804019</v>
      </c>
      <c r="H51" s="184" t="n">
        <f aca="false">$D51</f>
        <v>0.10307600896172</v>
      </c>
      <c r="I51" s="170" t="n">
        <f aca="false">VLOOKUP(A51,SpotCurves!$A$6:$BR$177,SpotCurves!$I$1)/100</f>
        <v>0.262396522445867</v>
      </c>
      <c r="J51" s="184" t="n">
        <v>0.25</v>
      </c>
      <c r="K51" s="170" t="n">
        <f aca="false">VLOOKUP(A51,CurveCreator!$A$8:$EF$247,CurveCreator!$CO$4)/100</f>
        <v>0.184347774916976</v>
      </c>
      <c r="L51" s="184" t="n">
        <v>0.138906973578541</v>
      </c>
      <c r="M51" s="170" t="n">
        <f aca="false">VLOOKUP(A51,SpotCurves!$A$6:$BR$177,SpotCurves!$R$1)/100</f>
        <v>0.207751561416963</v>
      </c>
      <c r="N51" s="184" t="n">
        <f aca="false">J51</f>
        <v>0.25</v>
      </c>
      <c r="O51" s="170" t="n">
        <f aca="false">VLOOKUP(A51,CurveCreator!$A$8:$EF$247,CurveCreator!$CQ$4)/100</f>
        <v>0.199347774916976</v>
      </c>
      <c r="P51" s="184" t="n">
        <v>0.138906973578541</v>
      </c>
      <c r="Q51" s="184"/>
      <c r="R51" s="184"/>
      <c r="S51" s="170" t="n">
        <f aca="false">VLOOKUP(A51,CurveCreator!$A$8:$EF$247,CurveCreator!$CS$4)/100</f>
        <v>0.156441786015966</v>
      </c>
      <c r="T51" s="184" t="n">
        <v>0.138906973578541</v>
      </c>
      <c r="U51" s="170" t="n">
        <f aca="false">VLOOKUP(A51,SpotCurves!$A$6:$BR$177,SpotCurves!$Z$1)/100</f>
        <v>0.170005399680309</v>
      </c>
      <c r="V51" s="184" t="n">
        <f aca="false">0.25</f>
        <v>0.25</v>
      </c>
      <c r="W51" s="170" t="n">
        <f aca="false">VLOOKUP(A51,CurveCreator!$A$8:$EF$247,CurveCreator!$L$4)/100</f>
        <v>0.443185546804019</v>
      </c>
      <c r="X51" s="185" t="n">
        <v>0.16</v>
      </c>
      <c r="Y51" s="170" t="n">
        <f aca="false">VLOOKUP(A51,CurveCreator!$A$8:$EF$247,CurveCreator!$J$4)/100</f>
        <v>0.420185546804019</v>
      </c>
      <c r="Z51" s="184" t="n">
        <v>0.131173663638327</v>
      </c>
      <c r="AA51" s="170" t="n">
        <f aca="false">VLOOKUP(A51,CurveCreator!$A$8:$EF$247,CurveCreator!$M$4)/100</f>
        <v>0.453185546804019</v>
      </c>
      <c r="AB51" s="184" t="n">
        <f aca="false">$D51</f>
        <v>0.10307600896172</v>
      </c>
      <c r="AC51" s="170" t="n">
        <f aca="false">VLOOKUP(A51,CurveCreator!$A$8:$EF$247,CurveCreator!$K$4)/100</f>
        <v>0.440185546804019</v>
      </c>
      <c r="AD51" s="184" t="n">
        <v>0.143520990914981</v>
      </c>
      <c r="AE51" s="170" t="n">
        <f aca="false">VLOOKUP(A51,CurveCreator!$A$8:$EF$247,CurveCreator!$AJ$4)/100</f>
        <v>0.478185546804019</v>
      </c>
      <c r="AF51" s="184" t="n">
        <f aca="false">$D51</f>
        <v>0.10307600896172</v>
      </c>
      <c r="AG51" s="170" t="n">
        <f aca="false">VLOOKUP(A51,CurveCreator!$A$8:$EF$247,CurveCreator!$AI$4)/100</f>
        <v>0.450185546804019</v>
      </c>
      <c r="AH51" s="184" t="n">
        <f aca="false">$D51</f>
        <v>0.10307600896172</v>
      </c>
      <c r="AI51" s="170" t="n">
        <f aca="false">VLOOKUP(A51,CurveCreator!$A$8:$EF$247,CurveCreator!$AA$4)/100</f>
        <v>0.388185546804019</v>
      </c>
      <c r="AJ51" s="184" t="n">
        <v>0.0489069735785406</v>
      </c>
      <c r="AK51" s="186" t="n">
        <f aca="false">VLOOKUP(A51,SpotCurves!$A$6:$BR$177,SpotCurves!$AI$1)/100</f>
        <v>0.358786870348876</v>
      </c>
      <c r="AL51" s="184" t="n">
        <v>0.25</v>
      </c>
      <c r="AM51" s="170" t="n">
        <f aca="false">VLOOKUP(A51,CurveCreator!$A$8:$EF$247,CurveCreator!$AB$4)/100</f>
        <v>0.398185546804019</v>
      </c>
      <c r="AN51" s="184" t="n">
        <v>0.15</v>
      </c>
      <c r="AO51" s="170" t="n">
        <f aca="false">VLOOKUP(A51,CurveCreator!$A$8:$EF$247,CurveCreator!$S$4)/100</f>
        <v>0.385185546804019</v>
      </c>
      <c r="AP51" s="184" t="n">
        <v>0.15</v>
      </c>
      <c r="AQ51" s="170" t="n">
        <f aca="false">VLOOKUP(A51,CurveCreator!$A$8:$EF$247,CurveCreator!$AD$4)/100</f>
        <v>0.423185546804019</v>
      </c>
      <c r="AR51" s="184" t="n">
        <v>0.0489069735785406</v>
      </c>
      <c r="AS51" s="170" t="n">
        <f aca="false">VLOOKUP(A51,CurveCreator!$A$8:$EF$247,CurveCreator!$AC$4)/100</f>
        <v>0.405185546804019</v>
      </c>
      <c r="AT51" s="184" t="n">
        <v>0.0489069735785406</v>
      </c>
      <c r="AU51" s="170" t="n">
        <f aca="false">VLOOKUP(A51,CurveCreator!$A$8:$EF$247,CurveCreator!$AW$4)/100</f>
        <v>0.393247774916976</v>
      </c>
      <c r="AV51" s="187" t="n">
        <f aca="false">AH51+0.03</f>
        <v>0.13307600896172</v>
      </c>
      <c r="AW51" s="170" t="n">
        <f aca="false">VLOOKUP(A51,SpotCurves!$A$6:$BR$177,SpotCurves!$BR$1)/100</f>
        <v>0.348559746788745</v>
      </c>
      <c r="AX51" s="184" t="n">
        <v>0.25</v>
      </c>
      <c r="AY51" s="170"/>
      <c r="AZ51" s="170"/>
      <c r="BA51" s="170" t="n">
        <f aca="false">VLOOKUP(A51,CurveCreator!$A$8:$EF$247,CurveCreator!$AQ$4)/100</f>
        <v>0.378347774916976</v>
      </c>
      <c r="BB51" s="187" t="n">
        <f aca="false">AF51</f>
        <v>0.10307600896172</v>
      </c>
      <c r="BC51" s="188"/>
      <c r="BD51" s="188"/>
      <c r="BE51" s="170" t="n">
        <f aca="false">VLOOKUP(A51,CurveCreator!$A$8:$EF$247,CurveCreator!$BR$4)/100</f>
        <v>0.530185546804019</v>
      </c>
      <c r="BF51" s="184" t="n">
        <f aca="false">$D51</f>
        <v>0.10307600896172</v>
      </c>
      <c r="BG51" s="188"/>
      <c r="BH51" s="188"/>
      <c r="BI51" s="170" t="n">
        <f aca="false">VLOOKUP(A51,CurveCreator!$A$8:$EF$247,CurveCreator!$BS$4)/100</f>
        <v>0.505185546804019</v>
      </c>
      <c r="BJ51" s="184" t="n">
        <f aca="false">$D51</f>
        <v>0.10307600896172</v>
      </c>
      <c r="BK51" s="170" t="n">
        <f aca="false">VLOOKUP(A51,CurveCreator!$A$8:$EF$247,CurveCreator!$CY$4)/100</f>
        <v>0.389185546804019</v>
      </c>
      <c r="BL51" s="184" t="n">
        <v>0.121760495457491</v>
      </c>
      <c r="BM51" s="170"/>
      <c r="BN51" s="184"/>
      <c r="BO51" s="170" t="n">
        <f aca="false">VLOOKUP(A51,CurveCreator!$A$8:$EF$247,CurveCreator!$BI$4)/100</f>
        <v>0.663185546804019</v>
      </c>
      <c r="BP51" s="184" t="n">
        <v>0.124694654553309</v>
      </c>
      <c r="BQ51" s="184"/>
    </row>
    <row r="52" customFormat="false" ht="11.25" hidden="false" customHeight="false" outlineLevel="0" collapsed="false">
      <c r="A52" s="189" t="n">
        <f aca="false">EOMONTH(A51,0)+1</f>
        <v>38384</v>
      </c>
      <c r="B52" s="184"/>
      <c r="C52" s="170" t="n">
        <f aca="false">VLOOKUP(A52,CurveCreator!$A$8:$EF$247,CurveCreator!$CB$4)/100</f>
        <v>0.268226373156165</v>
      </c>
      <c r="D52" s="184" t="n">
        <f aca="false">VLOOKUP(A52,CurveCreator!$A$8:$EH$247,CurveCreator!$EH$4)</f>
        <v>0.102944776561294</v>
      </c>
      <c r="E52" s="170" t="n">
        <f aca="false">VLOOKUP(A52,CurveCreator!$A$8:$EH$247,CurveCreator!$CE$4)/100</f>
        <v>0.270726373156165</v>
      </c>
      <c r="F52" s="185" t="n">
        <f aca="false">D52</f>
        <v>0.102944776561294</v>
      </c>
      <c r="G52" s="170" t="n">
        <f aca="false">VLOOKUP(A52,CurveCreator!$A$8:$EH$247,CurveCreator!$CC$4)/100</f>
        <v>0.292226373156165</v>
      </c>
      <c r="H52" s="184" t="n">
        <f aca="false">$D52</f>
        <v>0.102944776561294</v>
      </c>
      <c r="I52" s="170" t="n">
        <f aca="false">VLOOKUP(A52,SpotCurves!$A$6:$BR$177,SpotCurves!$I$1)/100</f>
        <v>0.262449025134726</v>
      </c>
      <c r="J52" s="184" t="n">
        <v>0.25</v>
      </c>
      <c r="K52" s="170" t="n">
        <f aca="false">VLOOKUP(A52,CurveCreator!$A$8:$EF$247,CurveCreator!$CO$4)/100</f>
        <v>0.184361312960149</v>
      </c>
      <c r="L52" s="184" t="n">
        <v>0.138906973578541</v>
      </c>
      <c r="M52" s="170" t="n">
        <f aca="false">VLOOKUP(A52,SpotCurves!$A$6:$BR$177,SpotCurves!$R$1)/100</f>
        <v>0.207813821603986</v>
      </c>
      <c r="N52" s="184" t="n">
        <f aca="false">J52</f>
        <v>0.25</v>
      </c>
      <c r="O52" s="170" t="n">
        <f aca="false">VLOOKUP(A52,CurveCreator!$A$8:$EF$247,CurveCreator!$CQ$4)/100</f>
        <v>0.199361312960149</v>
      </c>
      <c r="P52" s="184" t="n">
        <v>0.138906973578541</v>
      </c>
      <c r="Q52" s="184"/>
      <c r="R52" s="184"/>
      <c r="S52" s="170" t="n">
        <f aca="false">VLOOKUP(A52,CurveCreator!$A$8:$EF$247,CurveCreator!$CS$4)/100</f>
        <v>0.156363287731466</v>
      </c>
      <c r="T52" s="184" t="n">
        <v>0.138906973578541</v>
      </c>
      <c r="U52" s="170" t="n">
        <f aca="false">VLOOKUP(A52,SpotCurves!$A$6:$BR$177,SpotCurves!$Z$1)/100</f>
        <v>0.170036565276416</v>
      </c>
      <c r="V52" s="184" t="n">
        <f aca="false">0.25</f>
        <v>0.25</v>
      </c>
      <c r="W52" s="170" t="n">
        <f aca="false">VLOOKUP(A52,CurveCreator!$A$8:$EF$247,CurveCreator!$L$4)/100</f>
        <v>0.443226373156165</v>
      </c>
      <c r="X52" s="185" t="n">
        <v>0.16</v>
      </c>
      <c r="Y52" s="170" t="n">
        <f aca="false">VLOOKUP(A52,CurveCreator!$A$8:$EF$247,CurveCreator!$J$4)/100</f>
        <v>0.420226373156165</v>
      </c>
      <c r="Z52" s="184" t="n">
        <v>0.131101989068745</v>
      </c>
      <c r="AA52" s="170" t="n">
        <f aca="false">VLOOKUP(A52,CurveCreator!$A$8:$EF$247,CurveCreator!$M$4)/100</f>
        <v>0.453226373156165</v>
      </c>
      <c r="AB52" s="184" t="n">
        <f aca="false">$D52</f>
        <v>0.102944776561294</v>
      </c>
      <c r="AC52" s="170" t="n">
        <f aca="false">VLOOKUP(A52,CurveCreator!$A$8:$EF$247,CurveCreator!$K$4)/100</f>
        <v>0.440226373156165</v>
      </c>
      <c r="AD52" s="184" t="n">
        <v>0.143305967206235</v>
      </c>
      <c r="AE52" s="170" t="n">
        <f aca="false">VLOOKUP(A52,CurveCreator!$A$8:$EF$247,CurveCreator!$AJ$4)/100</f>
        <v>0.478226373156165</v>
      </c>
      <c r="AF52" s="184" t="n">
        <f aca="false">$D52</f>
        <v>0.102944776561294</v>
      </c>
      <c r="AG52" s="170" t="n">
        <f aca="false">VLOOKUP(A52,CurveCreator!$A$8:$EF$247,CurveCreator!$AI$4)/100</f>
        <v>0.450226373156165</v>
      </c>
      <c r="AH52" s="184" t="n">
        <f aca="false">$D52</f>
        <v>0.102944776561294</v>
      </c>
      <c r="AI52" s="170" t="n">
        <f aca="false">VLOOKUP(A52,CurveCreator!$A$8:$EF$247,CurveCreator!$AA$4)/100</f>
        <v>0.388226373156165</v>
      </c>
      <c r="AJ52" s="184" t="n">
        <v>0.0489069735785406</v>
      </c>
      <c r="AK52" s="186" t="n">
        <f aca="false">VLOOKUP(A52,SpotCurves!$A$6:$BR$177,SpotCurves!$AI$1)/100</f>
        <v>0.358823280963601</v>
      </c>
      <c r="AL52" s="184" t="n">
        <v>0.25</v>
      </c>
      <c r="AM52" s="170" t="n">
        <f aca="false">VLOOKUP(A52,CurveCreator!$A$8:$EF$247,CurveCreator!$AB$4)/100</f>
        <v>0.398226373156165</v>
      </c>
      <c r="AN52" s="184" t="n">
        <v>0.15</v>
      </c>
      <c r="AO52" s="170" t="n">
        <f aca="false">VLOOKUP(A52,CurveCreator!$A$8:$EF$247,CurveCreator!$S$4)/100</f>
        <v>0.385226373156165</v>
      </c>
      <c r="AP52" s="184" t="n">
        <v>0.15</v>
      </c>
      <c r="AQ52" s="170" t="n">
        <f aca="false">VLOOKUP(A52,CurveCreator!$A$8:$EF$247,CurveCreator!$AD$4)/100</f>
        <v>0.423226373156165</v>
      </c>
      <c r="AR52" s="184" t="n">
        <v>0.0489069735785406</v>
      </c>
      <c r="AS52" s="170" t="n">
        <f aca="false">VLOOKUP(A52,CurveCreator!$A$8:$EF$247,CurveCreator!$AC$4)/100</f>
        <v>0.405226373156165</v>
      </c>
      <c r="AT52" s="184" t="n">
        <v>0.0489069735785406</v>
      </c>
      <c r="AU52" s="170" t="n">
        <f aca="false">VLOOKUP(A52,CurveCreator!$A$8:$EF$247,CurveCreator!$AW$4)/100</f>
        <v>0.373261312960149</v>
      </c>
      <c r="AV52" s="187" t="n">
        <f aca="false">AH52+0.03</f>
        <v>0.132944776561294</v>
      </c>
      <c r="AW52" s="170" t="n">
        <f aca="false">VLOOKUP(A52,SpotCurves!$A$6:$BR$177,SpotCurves!$BR$1)/100</f>
        <v>0.348611881958783</v>
      </c>
      <c r="AX52" s="184" t="n">
        <v>0.25</v>
      </c>
      <c r="AY52" s="170"/>
      <c r="AZ52" s="170"/>
      <c r="BA52" s="170" t="n">
        <f aca="false">VLOOKUP(A52,CurveCreator!$A$8:$EF$247,CurveCreator!$AQ$4)/100</f>
        <v>0.378361312960149</v>
      </c>
      <c r="BB52" s="187" t="n">
        <f aca="false">AF52</f>
        <v>0.102944776561294</v>
      </c>
      <c r="BC52" s="188"/>
      <c r="BD52" s="188"/>
      <c r="BE52" s="170" t="n">
        <f aca="false">VLOOKUP(A52,CurveCreator!$A$8:$EF$247,CurveCreator!$BR$4)/100</f>
        <v>0.530226373156165</v>
      </c>
      <c r="BF52" s="184" t="n">
        <f aca="false">$D52</f>
        <v>0.102944776561294</v>
      </c>
      <c r="BG52" s="188"/>
      <c r="BH52" s="188"/>
      <c r="BI52" s="170" t="n">
        <f aca="false">VLOOKUP(A52,CurveCreator!$A$8:$EF$247,CurveCreator!$BS$4)/100</f>
        <v>0.505226373156165</v>
      </c>
      <c r="BJ52" s="184" t="n">
        <f aca="false">$D52</f>
        <v>0.102944776561294</v>
      </c>
      <c r="BK52" s="170" t="n">
        <f aca="false">VLOOKUP(A52,CurveCreator!$A$8:$EF$247,CurveCreator!$CY$4)/100</f>
        <v>0.389226373156165</v>
      </c>
      <c r="BL52" s="184" t="n">
        <v>0.121652983603118</v>
      </c>
      <c r="BM52" s="170"/>
      <c r="BN52" s="184"/>
      <c r="BO52" s="170" t="n">
        <f aca="false">VLOOKUP(A52,CurveCreator!$A$8:$EF$247,CurveCreator!$BI$4)/100</f>
        <v>0.663226373156165</v>
      </c>
      <c r="BP52" s="184" t="n">
        <v>0.12440795627498</v>
      </c>
      <c r="BQ52" s="184"/>
    </row>
    <row r="53" customFormat="false" ht="11.25" hidden="false" customHeight="false" outlineLevel="0" collapsed="false">
      <c r="A53" s="189" t="n">
        <f aca="false">EOMONTH(A52,0)+1</f>
        <v>38412</v>
      </c>
      <c r="B53" s="184"/>
      <c r="C53" s="170" t="n">
        <f aca="false">VLOOKUP(A53,CurveCreator!$A$8:$EF$247,CurveCreator!$CB$4)/100</f>
        <v>0.268257325489191</v>
      </c>
      <c r="D53" s="184" t="n">
        <f aca="false">VLOOKUP(A53,CurveCreator!$A$8:$EH$247,CurveCreator!$EH$4)</f>
        <v>0.1028137112409</v>
      </c>
      <c r="E53" s="170" t="n">
        <f aca="false">VLOOKUP(A53,CurveCreator!$A$8:$EH$247,CurveCreator!$CE$4)/100</f>
        <v>0.270757325489191</v>
      </c>
      <c r="F53" s="185" t="n">
        <f aca="false">D53</f>
        <v>0.1028137112409</v>
      </c>
      <c r="G53" s="170" t="n">
        <f aca="false">VLOOKUP(A53,CurveCreator!$A$8:$EH$247,CurveCreator!$CC$4)/100</f>
        <v>0.292257325489191</v>
      </c>
      <c r="H53" s="184" t="n">
        <f aca="false">$D53</f>
        <v>0.1028137112409</v>
      </c>
      <c r="I53" s="170" t="n">
        <f aca="false">VLOOKUP(A53,SpotCurves!$A$6:$BR$177,SpotCurves!$I$1)/100</f>
        <v>0.262488829834998</v>
      </c>
      <c r="J53" s="184" t="n">
        <v>0.25</v>
      </c>
      <c r="K53" s="170" t="n">
        <f aca="false">VLOOKUP(A53,CurveCreator!$A$8:$EF$247,CurveCreator!$CO$4)/100</f>
        <v>0.184364809167181</v>
      </c>
      <c r="L53" s="184" t="n">
        <v>0.138906973578541</v>
      </c>
      <c r="M53" s="170" t="n">
        <f aca="false">VLOOKUP(A53,SpotCurves!$A$6:$BR$177,SpotCurves!$R$1)/100</f>
        <v>0.207861023911851</v>
      </c>
      <c r="N53" s="184" t="n">
        <f aca="false">J53</f>
        <v>0.25</v>
      </c>
      <c r="O53" s="170" t="n">
        <f aca="false">VLOOKUP(A53,CurveCreator!$A$8:$EF$247,CurveCreator!$CQ$4)/100</f>
        <v>0.199364809167181</v>
      </c>
      <c r="P53" s="184" t="n">
        <v>0.138906973578541</v>
      </c>
      <c r="Q53" s="184"/>
      <c r="R53" s="184"/>
      <c r="S53" s="170" t="n">
        <f aca="false">VLOOKUP(A53,CurveCreator!$A$8:$EF$247,CurveCreator!$CS$4)/100</f>
        <v>0.156248414410134</v>
      </c>
      <c r="T53" s="184" t="n">
        <v>0.138906973578541</v>
      </c>
      <c r="U53" s="170" t="n">
        <f aca="false">VLOOKUP(A53,SpotCurves!$A$6:$BR$177,SpotCurves!$Z$1)/100</f>
        <v>0.170060193346498</v>
      </c>
      <c r="V53" s="184" t="n">
        <f aca="false">0.25</f>
        <v>0.25</v>
      </c>
      <c r="W53" s="170" t="n">
        <f aca="false">VLOOKUP(A53,CurveCreator!$A$8:$EF$247,CurveCreator!$L$4)/100</f>
        <v>0.443257325489191</v>
      </c>
      <c r="X53" s="185" t="n">
        <v>0.16</v>
      </c>
      <c r="Y53" s="170" t="n">
        <f aca="false">VLOOKUP(A53,CurveCreator!$A$8:$EF$247,CurveCreator!$J$4)/100</f>
        <v>0.420257325489191</v>
      </c>
      <c r="Z53" s="184" t="n">
        <v>0.131034691599856</v>
      </c>
      <c r="AA53" s="170" t="n">
        <f aca="false">VLOOKUP(A53,CurveCreator!$A$8:$EF$247,CurveCreator!$M$4)/100</f>
        <v>0.453257325489191</v>
      </c>
      <c r="AB53" s="184" t="n">
        <f aca="false">$D53</f>
        <v>0.1028137112409</v>
      </c>
      <c r="AC53" s="170" t="n">
        <f aca="false">VLOOKUP(A53,CurveCreator!$A$8:$EF$247,CurveCreator!$K$4)/100</f>
        <v>0.440257325489191</v>
      </c>
      <c r="AD53" s="184" t="n">
        <v>0.143104074799568</v>
      </c>
      <c r="AE53" s="170" t="n">
        <f aca="false">VLOOKUP(A53,CurveCreator!$A$8:$EF$247,CurveCreator!$AJ$4)/100</f>
        <v>0.478257325489191</v>
      </c>
      <c r="AF53" s="184" t="n">
        <f aca="false">$D53</f>
        <v>0.1028137112409</v>
      </c>
      <c r="AG53" s="170" t="n">
        <f aca="false">VLOOKUP(A53,CurveCreator!$A$8:$EF$247,CurveCreator!$AI$4)/100</f>
        <v>0.450257325489191</v>
      </c>
      <c r="AH53" s="184" t="n">
        <f aca="false">$D53</f>
        <v>0.1028137112409</v>
      </c>
      <c r="AI53" s="170" t="n">
        <f aca="false">VLOOKUP(A53,CurveCreator!$A$8:$EF$247,CurveCreator!$AA$4)/100</f>
        <v>0.388257325489191</v>
      </c>
      <c r="AJ53" s="184" t="n">
        <v>0.0489069735785406</v>
      </c>
      <c r="AK53" s="186" t="n">
        <f aca="false">VLOOKUP(A53,SpotCurves!$A$6:$BR$177,SpotCurves!$AI$1)/100</f>
        <v>0.358850885523239</v>
      </c>
      <c r="AL53" s="184" t="n">
        <v>0.25</v>
      </c>
      <c r="AM53" s="170" t="n">
        <f aca="false">VLOOKUP(A53,CurveCreator!$A$8:$EF$247,CurveCreator!$AB$4)/100</f>
        <v>0.398257325489191</v>
      </c>
      <c r="AN53" s="184" t="n">
        <v>0.15</v>
      </c>
      <c r="AO53" s="170" t="n">
        <f aca="false">VLOOKUP(A53,CurveCreator!$A$8:$EF$247,CurveCreator!$S$4)/100</f>
        <v>0.385257325489191</v>
      </c>
      <c r="AP53" s="184" t="n">
        <v>0.15</v>
      </c>
      <c r="AQ53" s="170" t="n">
        <f aca="false">VLOOKUP(A53,CurveCreator!$A$8:$EF$247,CurveCreator!$AD$4)/100</f>
        <v>0.423257325489191</v>
      </c>
      <c r="AR53" s="184" t="n">
        <v>0.0489069735785406</v>
      </c>
      <c r="AS53" s="170" t="n">
        <f aca="false">VLOOKUP(A53,CurveCreator!$A$8:$EF$247,CurveCreator!$AC$4)/100</f>
        <v>0.405257325489191</v>
      </c>
      <c r="AT53" s="184" t="n">
        <v>0.0489069735785406</v>
      </c>
      <c r="AU53" s="170" t="n">
        <f aca="false">VLOOKUP(A53,CurveCreator!$A$8:$EF$247,CurveCreator!$AW$4)/100</f>
        <v>0.373264809167181</v>
      </c>
      <c r="AV53" s="187" t="n">
        <f aca="false">AH53+0.03</f>
        <v>0.1328137112409</v>
      </c>
      <c r="AW53" s="170" t="n">
        <f aca="false">VLOOKUP(A53,SpotCurves!$A$6:$BR$177,SpotCurves!$BR$1)/100</f>
        <v>0.348651408026153</v>
      </c>
      <c r="AX53" s="184" t="n">
        <v>0.25</v>
      </c>
      <c r="AY53" s="170"/>
      <c r="AZ53" s="170"/>
      <c r="BA53" s="170" t="n">
        <f aca="false">VLOOKUP(A53,CurveCreator!$A$8:$EF$247,CurveCreator!$AQ$4)/100</f>
        <v>0.378364809167181</v>
      </c>
      <c r="BB53" s="187" t="n">
        <f aca="false">AF53</f>
        <v>0.1028137112409</v>
      </c>
      <c r="BC53" s="188"/>
      <c r="BD53" s="188"/>
      <c r="BE53" s="170" t="n">
        <f aca="false">VLOOKUP(A53,CurveCreator!$A$8:$EF$247,CurveCreator!$BR$4)/100</f>
        <v>0.530257325489191</v>
      </c>
      <c r="BF53" s="184" t="n">
        <f aca="false">$D53</f>
        <v>0.1028137112409</v>
      </c>
      <c r="BG53" s="188"/>
      <c r="BH53" s="188"/>
      <c r="BI53" s="170" t="n">
        <f aca="false">VLOOKUP(A53,CurveCreator!$A$8:$EF$247,CurveCreator!$BS$4)/100</f>
        <v>0.505257325489191</v>
      </c>
      <c r="BJ53" s="184" t="n">
        <f aca="false">$D53</f>
        <v>0.1028137112409</v>
      </c>
      <c r="BK53" s="170" t="n">
        <f aca="false">VLOOKUP(A53,CurveCreator!$A$8:$EF$247,CurveCreator!$CY$4)/100</f>
        <v>0.389257325489191</v>
      </c>
      <c r="BL53" s="184" t="n">
        <v>0.121552037399784</v>
      </c>
      <c r="BM53" s="170"/>
      <c r="BN53" s="184"/>
      <c r="BO53" s="170" t="n">
        <f aca="false">VLOOKUP(A53,CurveCreator!$A$8:$EF$247,CurveCreator!$BI$4)/100</f>
        <v>0.663257325489191</v>
      </c>
      <c r="BP53" s="184" t="n">
        <v>0.124138766399424</v>
      </c>
      <c r="BQ53" s="184"/>
    </row>
    <row r="54" customFormat="false" ht="11.25" hidden="false" customHeight="false" outlineLevel="0" collapsed="false">
      <c r="A54" s="189" t="n">
        <f aca="false">EOMONTH(A53,0)+1</f>
        <v>38443</v>
      </c>
      <c r="B54" s="184"/>
      <c r="C54" s="170" t="n">
        <f aca="false">VLOOKUP(A54,CurveCreator!$A$8:$EF$247,CurveCreator!$CB$4)/100</f>
        <v>0.266423336005558</v>
      </c>
      <c r="D54" s="184" t="n">
        <f aca="false">VLOOKUP(A54,CurveCreator!$A$8:$EH$247,CurveCreator!$EH$4)</f>
        <v>0.10268703271615</v>
      </c>
      <c r="E54" s="170" t="n">
        <f aca="false">VLOOKUP(A54,CurveCreator!$A$8:$EH$247,CurveCreator!$CE$4)/100</f>
        <v>0.268923336005558</v>
      </c>
      <c r="F54" s="185" t="n">
        <f aca="false">D54</f>
        <v>0.10268703271615</v>
      </c>
      <c r="G54" s="170" t="n">
        <f aca="false">VLOOKUP(A54,CurveCreator!$A$8:$EH$247,CurveCreator!$CC$4)/100</f>
        <v>0.290423336005558</v>
      </c>
      <c r="H54" s="184" t="n">
        <f aca="false">$D54</f>
        <v>0.10268703271615</v>
      </c>
      <c r="I54" s="170" t="n">
        <f aca="false">VLOOKUP(A54,SpotCurves!$A$6:$BR$177,SpotCurves!$I$1)/100</f>
        <v>0.260130319359046</v>
      </c>
      <c r="J54" s="184" t="n">
        <v>0.25</v>
      </c>
      <c r="K54" s="170" t="n">
        <f aca="false">VLOOKUP(A54,CurveCreator!$A$8:$EF$247,CurveCreator!$CO$4)/100</f>
        <v>0.180916620640549</v>
      </c>
      <c r="L54" s="184" t="n">
        <v>0.138906973578541</v>
      </c>
      <c r="M54" s="170" t="n">
        <f aca="false">VLOOKUP(A54,SpotCurves!$A$6:$BR$177,SpotCurves!$R$1)/100</f>
        <v>0.205064189949311</v>
      </c>
      <c r="N54" s="184" t="n">
        <f aca="false">J54</f>
        <v>0.25</v>
      </c>
      <c r="O54" s="170" t="n">
        <f aca="false">VLOOKUP(A54,CurveCreator!$A$8:$EF$247,CurveCreator!$CQ$4)/100</f>
        <v>0.195916620640549</v>
      </c>
      <c r="P54" s="184" t="n">
        <v>0.138906973578541</v>
      </c>
      <c r="Q54" s="184"/>
      <c r="R54" s="184"/>
      <c r="S54" s="170" t="n">
        <f aca="false">VLOOKUP(A54,CurveCreator!$A$8:$EF$247,CurveCreator!$CS$4)/100</f>
        <v>0.174424302104293</v>
      </c>
      <c r="T54" s="184" t="n">
        <v>0.138906973578541</v>
      </c>
      <c r="U54" s="170" t="n">
        <f aca="false">VLOOKUP(A54,SpotCurves!$A$6:$BR$177,SpotCurves!$Z$1)/100</f>
        <v>0.168660181527973</v>
      </c>
      <c r="V54" s="184" t="n">
        <f aca="false">0.25</f>
        <v>0.25</v>
      </c>
      <c r="W54" s="170" t="n">
        <f aca="false">VLOOKUP(A54,CurveCreator!$A$8:$EF$247,CurveCreator!$L$4)/100</f>
        <v>0.441423336005558</v>
      </c>
      <c r="X54" s="185" t="n">
        <v>0.16</v>
      </c>
      <c r="Y54" s="170" t="n">
        <f aca="false">VLOOKUP(A54,CurveCreator!$A$8:$EF$247,CurveCreator!$J$4)/100</f>
        <v>0.418423336005558</v>
      </c>
      <c r="Z54" s="184" t="n">
        <v>0.130971503926107</v>
      </c>
      <c r="AA54" s="170" t="n">
        <f aca="false">VLOOKUP(A54,CurveCreator!$A$8:$EF$247,CurveCreator!$M$4)/100</f>
        <v>0.451423336005558</v>
      </c>
      <c r="AB54" s="184" t="n">
        <f aca="false">$D54</f>
        <v>0.10268703271615</v>
      </c>
      <c r="AC54" s="170" t="n">
        <f aca="false">VLOOKUP(A54,CurveCreator!$A$8:$EF$247,CurveCreator!$K$4)/100</f>
        <v>0.438423336005558</v>
      </c>
      <c r="AD54" s="184" t="n">
        <v>0.14291451177832</v>
      </c>
      <c r="AE54" s="170" t="n">
        <f aca="false">VLOOKUP(A54,CurveCreator!$A$8:$EF$247,CurveCreator!$AJ$4)/100</f>
        <v>0.476423336005558</v>
      </c>
      <c r="AF54" s="184" t="n">
        <f aca="false">$D54</f>
        <v>0.10268703271615</v>
      </c>
      <c r="AG54" s="170" t="n">
        <f aca="false">VLOOKUP(A54,CurveCreator!$A$8:$EF$247,CurveCreator!$AI$4)/100</f>
        <v>0.448423336005558</v>
      </c>
      <c r="AH54" s="184" t="n">
        <f aca="false">$D54</f>
        <v>0.10268703271615</v>
      </c>
      <c r="AI54" s="170" t="n">
        <f aca="false">VLOOKUP(A54,CurveCreator!$A$8:$EF$247,CurveCreator!$AA$4)/100</f>
        <v>0.386423336005558</v>
      </c>
      <c r="AJ54" s="184" t="n">
        <v>0.0489069735785406</v>
      </c>
      <c r="AK54" s="186" t="n">
        <f aca="false">VLOOKUP(A54,SpotCurves!$A$6:$BR$177,SpotCurves!$AI$1)/100</f>
        <v>0.357215258508166</v>
      </c>
      <c r="AL54" s="184" t="n">
        <v>0.25</v>
      </c>
      <c r="AM54" s="170" t="n">
        <f aca="false">VLOOKUP(A54,CurveCreator!$A$8:$EF$247,CurveCreator!$AB$4)/100</f>
        <v>0.396423336005558</v>
      </c>
      <c r="AN54" s="184" t="n">
        <v>0.15</v>
      </c>
      <c r="AO54" s="170" t="n">
        <f aca="false">VLOOKUP(A54,CurveCreator!$A$8:$EF$247,CurveCreator!$S$4)/100</f>
        <v>0.383423336005558</v>
      </c>
      <c r="AP54" s="184" t="n">
        <v>0.15</v>
      </c>
      <c r="AQ54" s="170" t="n">
        <f aca="false">VLOOKUP(A54,CurveCreator!$A$8:$EF$247,CurveCreator!$AD$4)/100</f>
        <v>0.421423336005558</v>
      </c>
      <c r="AR54" s="184" t="n">
        <v>0.0489069735785406</v>
      </c>
      <c r="AS54" s="170" t="n">
        <f aca="false">VLOOKUP(A54,CurveCreator!$A$8:$EF$247,CurveCreator!$AC$4)/100</f>
        <v>0.403423336005558</v>
      </c>
      <c r="AT54" s="184" t="n">
        <v>0.0489069735785406</v>
      </c>
      <c r="AU54" s="170" t="n">
        <f aca="false">VLOOKUP(A54,CurveCreator!$A$8:$EF$247,CurveCreator!$AW$4)/100</f>
        <v>0.369816620640549</v>
      </c>
      <c r="AV54" s="187" t="n">
        <f aca="false">AH54+0.03</f>
        <v>0.13268703271615</v>
      </c>
      <c r="AW54" s="170" t="n">
        <f aca="false">VLOOKUP(A54,SpotCurves!$A$6:$BR$177,SpotCurves!$BR$1)/100</f>
        <v>0.346309407123533</v>
      </c>
      <c r="AX54" s="184" t="n">
        <v>0.25</v>
      </c>
      <c r="AY54" s="170"/>
      <c r="AZ54" s="170"/>
      <c r="BA54" s="170" t="n">
        <f aca="false">VLOOKUP(A54,CurveCreator!$A$8:$EF$247,CurveCreator!$AQ$4)/100</f>
        <v>0.374916620640549</v>
      </c>
      <c r="BB54" s="187" t="n">
        <f aca="false">AF54</f>
        <v>0.10268703271615</v>
      </c>
      <c r="BC54" s="188"/>
      <c r="BD54" s="188"/>
      <c r="BE54" s="170" t="n">
        <f aca="false">VLOOKUP(A54,CurveCreator!$A$8:$EF$247,CurveCreator!$BR$4)/100</f>
        <v>0.528423336005558</v>
      </c>
      <c r="BF54" s="184" t="n">
        <f aca="false">$D54</f>
        <v>0.10268703271615</v>
      </c>
      <c r="BG54" s="188"/>
      <c r="BH54" s="188"/>
      <c r="BI54" s="170" t="n">
        <f aca="false">VLOOKUP(A54,CurveCreator!$A$8:$EF$247,CurveCreator!$BS$4)/100</f>
        <v>0.503423336005558</v>
      </c>
      <c r="BJ54" s="184" t="n">
        <f aca="false">$D54</f>
        <v>0.10268703271615</v>
      </c>
      <c r="BK54" s="170" t="n">
        <f aca="false">VLOOKUP(A54,CurveCreator!$A$8:$EF$247,CurveCreator!$CY$4)/100</f>
        <v>0.387423336005558</v>
      </c>
      <c r="BL54" s="184" t="n">
        <v>0.12145725588916</v>
      </c>
      <c r="BM54" s="170"/>
      <c r="BN54" s="184"/>
      <c r="BO54" s="170" t="n">
        <f aca="false">VLOOKUP(A54,CurveCreator!$A$8:$EF$247,CurveCreator!$BI$4)/100</f>
        <v>0.661423336005558</v>
      </c>
      <c r="BP54" s="184" t="n">
        <v>0.123886015704427</v>
      </c>
      <c r="BQ54" s="184"/>
    </row>
    <row r="55" customFormat="false" ht="11.25" hidden="false" customHeight="false" outlineLevel="0" collapsed="false">
      <c r="A55" s="189" t="n">
        <f aca="false">EOMONTH(A54,0)+1</f>
        <v>38473</v>
      </c>
      <c r="B55" s="184"/>
      <c r="C55" s="170" t="n">
        <f aca="false">VLOOKUP(A55,CurveCreator!$A$8:$EF$247,CurveCreator!$CB$4)/100</f>
        <v>0.26646272196168</v>
      </c>
      <c r="D55" s="184" t="n">
        <f aca="false">VLOOKUP(A55,CurveCreator!$A$8:$EH$247,CurveCreator!$EH$4)</f>
        <v>0.102556295545283</v>
      </c>
      <c r="E55" s="170" t="n">
        <f aca="false">VLOOKUP(A55,CurveCreator!$A$8:$EH$247,CurveCreator!$CE$4)/100</f>
        <v>0.26896272196168</v>
      </c>
      <c r="F55" s="185" t="n">
        <f aca="false">D55</f>
        <v>0.102556295545283</v>
      </c>
      <c r="G55" s="170" t="n">
        <f aca="false">VLOOKUP(A55,CurveCreator!$A$8:$EH$247,CurveCreator!$CC$4)/100</f>
        <v>0.29046272196168</v>
      </c>
      <c r="H55" s="184" t="n">
        <f aca="false">$D55</f>
        <v>0.102556295545283</v>
      </c>
      <c r="I55" s="170" t="n">
        <f aca="false">VLOOKUP(A55,SpotCurves!$A$6:$BR$177,SpotCurves!$I$1)/100</f>
        <v>0.260180969698619</v>
      </c>
      <c r="J55" s="184" t="n">
        <v>0.25</v>
      </c>
      <c r="K55" s="170" t="n">
        <f aca="false">VLOOKUP(A55,CurveCreator!$A$8:$EF$247,CurveCreator!$CO$4)/100</f>
        <v>0.180928693806991</v>
      </c>
      <c r="L55" s="184" t="n">
        <v>0.138906973578541</v>
      </c>
      <c r="M55" s="170" t="n">
        <f aca="false">VLOOKUP(A55,SpotCurves!$A$6:$BR$177,SpotCurves!$R$1)/100</f>
        <v>0.205124253532397</v>
      </c>
      <c r="N55" s="184" t="n">
        <f aca="false">J55</f>
        <v>0.25</v>
      </c>
      <c r="O55" s="170" t="n">
        <f aca="false">VLOOKUP(A55,CurveCreator!$A$8:$EF$247,CurveCreator!$CQ$4)/100</f>
        <v>0.195928693806991</v>
      </c>
      <c r="P55" s="184" t="n">
        <v>0.138906973578541</v>
      </c>
      <c r="Q55" s="184"/>
      <c r="R55" s="184"/>
      <c r="S55" s="170" t="n">
        <f aca="false">VLOOKUP(A55,CurveCreator!$A$8:$EF$247,CurveCreator!$CS$4)/100</f>
        <v>0.174320999812337</v>
      </c>
      <c r="T55" s="184" t="n">
        <v>0.138906973578541</v>
      </c>
      <c r="U55" s="170" t="n">
        <f aca="false">VLOOKUP(A55,SpotCurves!$A$6:$BR$177,SpotCurves!$Z$1)/100</f>
        <v>0.168690247569543</v>
      </c>
      <c r="V55" s="184" t="n">
        <f aca="false">0.25</f>
        <v>0.25</v>
      </c>
      <c r="W55" s="170" t="n">
        <f aca="false">VLOOKUP(A55,CurveCreator!$A$8:$EF$247,CurveCreator!$L$4)/100</f>
        <v>0.44146272196168</v>
      </c>
      <c r="X55" s="185" t="n">
        <v>0.16</v>
      </c>
      <c r="Y55" s="170" t="n">
        <f aca="false">VLOOKUP(A55,CurveCreator!$A$8:$EF$247,CurveCreator!$J$4)/100</f>
        <v>0.41846272196168</v>
      </c>
      <c r="Z55" s="184" t="n">
        <v>0.130912175066051</v>
      </c>
      <c r="AA55" s="170" t="n">
        <f aca="false">VLOOKUP(A55,CurveCreator!$A$8:$EF$247,CurveCreator!$M$4)/100</f>
        <v>0.45146272196168</v>
      </c>
      <c r="AB55" s="184" t="n">
        <f aca="false">$D55</f>
        <v>0.102556295545283</v>
      </c>
      <c r="AC55" s="170" t="n">
        <f aca="false">VLOOKUP(A55,CurveCreator!$A$8:$EF$247,CurveCreator!$K$4)/100</f>
        <v>0.43846272196168</v>
      </c>
      <c r="AD55" s="184" t="n">
        <v>0.142736525198153</v>
      </c>
      <c r="AE55" s="170" t="n">
        <f aca="false">VLOOKUP(A55,CurveCreator!$A$8:$EF$247,CurveCreator!$AJ$4)/100</f>
        <v>0.47646272196168</v>
      </c>
      <c r="AF55" s="184" t="n">
        <f aca="false">$D55</f>
        <v>0.102556295545283</v>
      </c>
      <c r="AG55" s="170" t="n">
        <f aca="false">VLOOKUP(A55,CurveCreator!$A$8:$EF$247,CurveCreator!$AI$4)/100</f>
        <v>0.44846272196168</v>
      </c>
      <c r="AH55" s="184" t="n">
        <f aca="false">$D55</f>
        <v>0.102556295545283</v>
      </c>
      <c r="AI55" s="170" t="n">
        <f aca="false">VLOOKUP(A55,CurveCreator!$A$8:$EF$247,CurveCreator!$AA$4)/100</f>
        <v>0.38646272196168</v>
      </c>
      <c r="AJ55" s="184" t="n">
        <v>0.0489069735785406</v>
      </c>
      <c r="AK55" s="186" t="n">
        <f aca="false">VLOOKUP(A55,SpotCurves!$A$6:$BR$177,SpotCurves!$AI$1)/100</f>
        <v>0.35725038451866</v>
      </c>
      <c r="AL55" s="184" t="n">
        <v>0.25</v>
      </c>
      <c r="AM55" s="170" t="n">
        <f aca="false">VLOOKUP(A55,CurveCreator!$A$8:$EF$247,CurveCreator!$AB$4)/100</f>
        <v>0.39646272196168</v>
      </c>
      <c r="AN55" s="184" t="n">
        <v>0.15</v>
      </c>
      <c r="AO55" s="170" t="n">
        <f aca="false">VLOOKUP(A55,CurveCreator!$A$8:$EF$247,CurveCreator!$S$4)/100</f>
        <v>0.38346272196168</v>
      </c>
      <c r="AP55" s="184" t="n">
        <v>0.15</v>
      </c>
      <c r="AQ55" s="170" t="n">
        <f aca="false">VLOOKUP(A55,CurveCreator!$A$8:$EF$247,CurveCreator!$AD$4)/100</f>
        <v>0.42146272196168</v>
      </c>
      <c r="AR55" s="184" t="n">
        <v>0.0489069735785406</v>
      </c>
      <c r="AS55" s="170" t="n">
        <f aca="false">VLOOKUP(A55,CurveCreator!$A$8:$EF$247,CurveCreator!$AC$4)/100</f>
        <v>0.40346272196168</v>
      </c>
      <c r="AT55" s="184" t="n">
        <v>0.0489069735785406</v>
      </c>
      <c r="AU55" s="170" t="n">
        <f aca="false">VLOOKUP(A55,CurveCreator!$A$8:$EF$247,CurveCreator!$AW$4)/100</f>
        <v>0.369828693806991</v>
      </c>
      <c r="AV55" s="187" t="n">
        <f aca="false">AH55+0.03</f>
        <v>0.132556295545283</v>
      </c>
      <c r="AW55" s="170" t="n">
        <f aca="false">VLOOKUP(A55,SpotCurves!$A$6:$BR$177,SpotCurves!$BR$1)/100</f>
        <v>0.346359702910729</v>
      </c>
      <c r="AX55" s="184" t="n">
        <v>0.25</v>
      </c>
      <c r="AY55" s="170"/>
      <c r="AZ55" s="170"/>
      <c r="BA55" s="170" t="n">
        <f aca="false">VLOOKUP(A55,CurveCreator!$A$8:$EF$247,CurveCreator!$AQ$4)/100</f>
        <v>0.374928693806991</v>
      </c>
      <c r="BB55" s="187" t="n">
        <f aca="false">AF55</f>
        <v>0.102556295545283</v>
      </c>
      <c r="BC55" s="188"/>
      <c r="BD55" s="188"/>
      <c r="BE55" s="170" t="n">
        <f aca="false">VLOOKUP(A55,CurveCreator!$A$8:$EF$247,CurveCreator!$BR$4)/100</f>
        <v>0.52846272196168</v>
      </c>
      <c r="BF55" s="184" t="n">
        <f aca="false">$D55</f>
        <v>0.102556295545283</v>
      </c>
      <c r="BG55" s="188"/>
      <c r="BH55" s="188"/>
      <c r="BI55" s="170" t="n">
        <f aca="false">VLOOKUP(A55,CurveCreator!$A$8:$EF$247,CurveCreator!$BS$4)/100</f>
        <v>0.50346272196168</v>
      </c>
      <c r="BJ55" s="184" t="n">
        <f aca="false">$D55</f>
        <v>0.102556295545283</v>
      </c>
      <c r="BK55" s="170" t="n">
        <f aca="false">VLOOKUP(A55,CurveCreator!$A$8:$EF$247,CurveCreator!$CY$4)/100</f>
        <v>0.38746272196168</v>
      </c>
      <c r="BL55" s="184" t="n">
        <v>0.121368262599076</v>
      </c>
      <c r="BM55" s="170"/>
      <c r="BN55" s="184"/>
      <c r="BO55" s="170" t="n">
        <f aca="false">VLOOKUP(A55,CurveCreator!$A$8:$EF$247,CurveCreator!$BI$4)/100</f>
        <v>0.66146272196168</v>
      </c>
      <c r="BP55" s="184" t="n">
        <v>0.123648700264204</v>
      </c>
      <c r="BQ55" s="184"/>
    </row>
    <row r="56" customFormat="false" ht="11.25" hidden="false" customHeight="false" outlineLevel="0" collapsed="false">
      <c r="A56" s="189" t="n">
        <f aca="false">EOMONTH(A55,0)+1</f>
        <v>38504</v>
      </c>
      <c r="B56" s="184"/>
      <c r="C56" s="170" t="n">
        <f aca="false">VLOOKUP(A56,CurveCreator!$A$8:$EF$247,CurveCreator!$CB$4)/100</f>
        <v>0.266497306597723</v>
      </c>
      <c r="D56" s="184" t="n">
        <f aca="false">VLOOKUP(A56,CurveCreator!$A$8:$EH$247,CurveCreator!$EH$4)</f>
        <v>0.102429934186796</v>
      </c>
      <c r="E56" s="170" t="n">
        <f aca="false">VLOOKUP(A56,CurveCreator!$A$8:$EH$247,CurveCreator!$CE$4)/100</f>
        <v>0.268997306597723</v>
      </c>
      <c r="F56" s="185" t="n">
        <f aca="false">D56</f>
        <v>0.102429934186796</v>
      </c>
      <c r="G56" s="170" t="n">
        <f aca="false">VLOOKUP(A56,CurveCreator!$A$8:$EH$247,CurveCreator!$CC$4)/100</f>
        <v>0.290497306597723</v>
      </c>
      <c r="H56" s="184" t="n">
        <f aca="false">$D56</f>
        <v>0.102429934186796</v>
      </c>
      <c r="I56" s="170" t="n">
        <f aca="false">VLOOKUP(A56,SpotCurves!$A$6:$BR$177,SpotCurves!$I$1)/100</f>
        <v>0.260225445540571</v>
      </c>
      <c r="J56" s="184" t="n">
        <v>0.25</v>
      </c>
      <c r="K56" s="170" t="n">
        <f aca="false">VLOOKUP(A56,CurveCreator!$A$8:$EF$247,CurveCreator!$CO$4)/100</f>
        <v>0.180935884050996</v>
      </c>
      <c r="L56" s="184" t="n">
        <v>0.138906973578541</v>
      </c>
      <c r="M56" s="170" t="n">
        <f aca="false">VLOOKUP(A56,SpotCurves!$A$6:$BR$177,SpotCurves!$R$1)/100</f>
        <v>0.205176995102363</v>
      </c>
      <c r="N56" s="184" t="n">
        <f aca="false">J56</f>
        <v>0.25</v>
      </c>
      <c r="O56" s="170" t="n">
        <f aca="false">VLOOKUP(A56,CurveCreator!$A$8:$EF$247,CurveCreator!$CQ$4)/100</f>
        <v>0.195935884050996</v>
      </c>
      <c r="P56" s="184" t="n">
        <v>0.138906973578541</v>
      </c>
      <c r="Q56" s="184"/>
      <c r="R56" s="184"/>
      <c r="S56" s="170" t="n">
        <f aca="false">VLOOKUP(A56,CurveCreator!$A$8:$EF$247,CurveCreator!$CS$4)/100</f>
        <v>0.174245232088107</v>
      </c>
      <c r="T56" s="184" t="n">
        <v>0.138906973578541</v>
      </c>
      <c r="U56" s="170" t="n">
        <f aca="false">VLOOKUP(A56,SpotCurves!$A$6:$BR$177,SpotCurves!$Z$1)/100</f>
        <v>0.168716648429326</v>
      </c>
      <c r="V56" s="184" t="n">
        <f aca="false">0.25</f>
        <v>0.25</v>
      </c>
      <c r="W56" s="170" t="n">
        <f aca="false">VLOOKUP(A56,CurveCreator!$A$8:$EF$247,CurveCreator!$L$4)/100</f>
        <v>0.441497306597723</v>
      </c>
      <c r="X56" s="185" t="n">
        <v>0.16</v>
      </c>
      <c r="Y56" s="170" t="n">
        <f aca="false">VLOOKUP(A56,CurveCreator!$A$8:$EF$247,CurveCreator!$J$4)/100</f>
        <v>0.418497306597723</v>
      </c>
      <c r="Z56" s="184" t="n">
        <v>0.13085646936545</v>
      </c>
      <c r="AA56" s="170" t="n">
        <f aca="false">VLOOKUP(A56,CurveCreator!$A$8:$EF$247,CurveCreator!$M$4)/100</f>
        <v>0.451497306597723</v>
      </c>
      <c r="AB56" s="184" t="n">
        <f aca="false">$D56</f>
        <v>0.102429934186796</v>
      </c>
      <c r="AC56" s="170" t="n">
        <f aca="false">VLOOKUP(A56,CurveCreator!$A$8:$EF$247,CurveCreator!$K$4)/100</f>
        <v>0.438497306597723</v>
      </c>
      <c r="AD56" s="184" t="n">
        <v>0.14256940809635</v>
      </c>
      <c r="AE56" s="170" t="n">
        <f aca="false">VLOOKUP(A56,CurveCreator!$A$8:$EF$247,CurveCreator!$AJ$4)/100</f>
        <v>0.476497306597723</v>
      </c>
      <c r="AF56" s="184" t="n">
        <f aca="false">$D56</f>
        <v>0.102429934186796</v>
      </c>
      <c r="AG56" s="170" t="n">
        <f aca="false">VLOOKUP(A56,CurveCreator!$A$8:$EF$247,CurveCreator!$AI$4)/100</f>
        <v>0.448497306597723</v>
      </c>
      <c r="AH56" s="184" t="n">
        <f aca="false">$D56</f>
        <v>0.102429934186796</v>
      </c>
      <c r="AI56" s="170" t="n">
        <f aca="false">VLOOKUP(A56,CurveCreator!$A$8:$EF$247,CurveCreator!$AA$4)/100</f>
        <v>0.386497306597723</v>
      </c>
      <c r="AJ56" s="184" t="n">
        <v>0.0489069735785406</v>
      </c>
      <c r="AK56" s="186" t="n">
        <f aca="false">VLOOKUP(A56,SpotCurves!$A$6:$BR$177,SpotCurves!$AI$1)/100</f>
        <v>0.357281228515054</v>
      </c>
      <c r="AL56" s="184" t="n">
        <v>0.25</v>
      </c>
      <c r="AM56" s="170" t="n">
        <f aca="false">VLOOKUP(A56,CurveCreator!$A$8:$EF$247,CurveCreator!$AB$4)/100</f>
        <v>0.396497306597723</v>
      </c>
      <c r="AN56" s="184" t="n">
        <v>0.15</v>
      </c>
      <c r="AO56" s="170" t="n">
        <f aca="false">VLOOKUP(A56,CurveCreator!$A$8:$EF$247,CurveCreator!$S$4)/100</f>
        <v>0.383497306597723</v>
      </c>
      <c r="AP56" s="184" t="n">
        <v>0.15</v>
      </c>
      <c r="AQ56" s="170" t="n">
        <f aca="false">VLOOKUP(A56,CurveCreator!$A$8:$EF$247,CurveCreator!$AD$4)/100</f>
        <v>0.421497306597723</v>
      </c>
      <c r="AR56" s="184" t="n">
        <v>0.0489069735785406</v>
      </c>
      <c r="AS56" s="170" t="n">
        <f aca="false">VLOOKUP(A56,CurveCreator!$A$8:$EF$247,CurveCreator!$AC$4)/100</f>
        <v>0.403497306597723</v>
      </c>
      <c r="AT56" s="184" t="n">
        <v>0.0489069735785406</v>
      </c>
      <c r="AU56" s="170" t="n">
        <f aca="false">VLOOKUP(A56,CurveCreator!$A$8:$EF$247,CurveCreator!$AW$4)/100</f>
        <v>0.369835884050996</v>
      </c>
      <c r="AV56" s="187" t="n">
        <f aca="false">AH56+0.03</f>
        <v>0.132429934186796</v>
      </c>
      <c r="AW56" s="170" t="n">
        <f aca="false">VLOOKUP(A56,SpotCurves!$A$6:$BR$177,SpotCurves!$BR$1)/100</f>
        <v>0.346403867421786</v>
      </c>
      <c r="AX56" s="184" t="n">
        <v>0.25</v>
      </c>
      <c r="AY56" s="170"/>
      <c r="AZ56" s="170"/>
      <c r="BA56" s="170" t="n">
        <f aca="false">VLOOKUP(A56,CurveCreator!$A$8:$EF$247,CurveCreator!$AQ$4)/100</f>
        <v>0.374935884050996</v>
      </c>
      <c r="BB56" s="187" t="n">
        <f aca="false">AF56</f>
        <v>0.102429934186796</v>
      </c>
      <c r="BC56" s="188"/>
      <c r="BD56" s="188"/>
      <c r="BE56" s="170" t="n">
        <f aca="false">VLOOKUP(A56,CurveCreator!$A$8:$EF$247,CurveCreator!$BR$4)/100</f>
        <v>0.528497306597723</v>
      </c>
      <c r="BF56" s="184" t="n">
        <f aca="false">$D56</f>
        <v>0.102429934186796</v>
      </c>
      <c r="BG56" s="188"/>
      <c r="BH56" s="188"/>
      <c r="BI56" s="170" t="n">
        <f aca="false">VLOOKUP(A56,CurveCreator!$A$8:$EF$247,CurveCreator!$BS$4)/100</f>
        <v>0.503497306597723</v>
      </c>
      <c r="BJ56" s="184" t="n">
        <f aca="false">$D56</f>
        <v>0.102429934186796</v>
      </c>
      <c r="BK56" s="170" t="n">
        <f aca="false">VLOOKUP(A56,CurveCreator!$A$8:$EF$247,CurveCreator!$CY$4)/100</f>
        <v>0.387497306597723</v>
      </c>
      <c r="BL56" s="184" t="n">
        <v>0.121284704048175</v>
      </c>
      <c r="BM56" s="170"/>
      <c r="BN56" s="184"/>
      <c r="BO56" s="170" t="n">
        <f aca="false">VLOOKUP(A56,CurveCreator!$A$8:$EF$247,CurveCreator!$BI$4)/100</f>
        <v>0.661497306597723</v>
      </c>
      <c r="BP56" s="184" t="n">
        <v>0.1234258774618</v>
      </c>
      <c r="BQ56" s="184"/>
    </row>
    <row r="57" customFormat="false" ht="11.25" hidden="false" customHeight="false" outlineLevel="0" collapsed="false">
      <c r="A57" s="189" t="n">
        <f aca="false">EOMONTH(A56,0)+1</f>
        <v>38534</v>
      </c>
      <c r="B57" s="184"/>
      <c r="C57" s="170" t="n">
        <f aca="false">VLOOKUP(A57,CurveCreator!$A$8:$EF$247,CurveCreator!$CB$4)/100</f>
        <v>0.268496841881113</v>
      </c>
      <c r="D57" s="184" t="n">
        <f aca="false">VLOOKUP(A57,CurveCreator!$A$8:$EH$247,CurveCreator!$EH$4)</f>
        <v>0.102299524343863</v>
      </c>
      <c r="E57" s="170" t="n">
        <f aca="false">VLOOKUP(A57,CurveCreator!$A$8:$EH$247,CurveCreator!$CE$4)/100</f>
        <v>0.270996841881113</v>
      </c>
      <c r="F57" s="185" t="n">
        <f aca="false">D57</f>
        <v>0.102299524343863</v>
      </c>
      <c r="G57" s="170" t="n">
        <f aca="false">VLOOKUP(A57,CurveCreator!$A$8:$EH$247,CurveCreator!$CC$4)/100</f>
        <v>0.292496841881113</v>
      </c>
      <c r="H57" s="184" t="n">
        <f aca="false">$D57</f>
        <v>0.102299524343863</v>
      </c>
      <c r="I57" s="170" t="n">
        <f aca="false">VLOOKUP(A57,SpotCurves!$A$6:$BR$177,SpotCurves!$I$1)/100</f>
        <v>0.262796847915009</v>
      </c>
      <c r="J57" s="184" t="n">
        <v>0.25</v>
      </c>
      <c r="K57" s="170" t="n">
        <f aca="false">VLOOKUP(A57,CurveCreator!$A$8:$EF$247,CurveCreator!$CO$4)/100</f>
        <v>0.182084241763762</v>
      </c>
      <c r="L57" s="184" t="n">
        <v>0.138906973578541</v>
      </c>
      <c r="M57" s="170" t="n">
        <f aca="false">VLOOKUP(A57,SpotCurves!$A$6:$BR$177,SpotCurves!$R$1)/100</f>
        <v>0.208226286409532</v>
      </c>
      <c r="N57" s="184" t="n">
        <f aca="false">J57</f>
        <v>0.25</v>
      </c>
      <c r="O57" s="170" t="n">
        <f aca="false">VLOOKUP(A57,CurveCreator!$A$8:$EF$247,CurveCreator!$CQ$4)/100</f>
        <v>0.197084241763762</v>
      </c>
      <c r="P57" s="184" t="n">
        <v>0.138906973578541</v>
      </c>
      <c r="Q57" s="184"/>
      <c r="R57" s="184"/>
      <c r="S57" s="170" t="n">
        <f aca="false">VLOOKUP(A57,CurveCreator!$A$8:$EF$247,CurveCreator!$CS$4)/100</f>
        <v>0.165356890089527</v>
      </c>
      <c r="T57" s="184" t="n">
        <v>0.138906973578541</v>
      </c>
      <c r="U57" s="170" t="n">
        <f aca="false">VLOOKUP(A57,SpotCurves!$A$6:$BR$177,SpotCurves!$Z$1)/100</f>
        <v>0.170243032878792</v>
      </c>
      <c r="V57" s="184" t="n">
        <f aca="false">0.25</f>
        <v>0.25</v>
      </c>
      <c r="W57" s="170" t="n">
        <f aca="false">VLOOKUP(A57,CurveCreator!$A$8:$EF$247,CurveCreator!$L$4)/100</f>
        <v>0.443496841881113</v>
      </c>
      <c r="X57" s="185" t="n">
        <v>0.16</v>
      </c>
      <c r="Y57" s="170" t="n">
        <f aca="false">VLOOKUP(A57,CurveCreator!$A$8:$EF$247,CurveCreator!$J$4)/100</f>
        <v>0.420496841881113</v>
      </c>
      <c r="Z57" s="184" t="n">
        <v>0.130804165561256</v>
      </c>
      <c r="AA57" s="170" t="n">
        <f aca="false">VLOOKUP(A57,CurveCreator!$A$8:$EF$247,CurveCreator!$M$4)/100</f>
        <v>0.453496841881113</v>
      </c>
      <c r="AB57" s="184" t="n">
        <f aca="false">$D57</f>
        <v>0.102299524343863</v>
      </c>
      <c r="AC57" s="170" t="n">
        <f aca="false">VLOOKUP(A57,CurveCreator!$A$8:$EF$247,CurveCreator!$K$4)/100</f>
        <v>0.440496841881113</v>
      </c>
      <c r="AD57" s="184" t="n">
        <v>0.142412496683768</v>
      </c>
      <c r="AE57" s="170" t="n">
        <f aca="false">VLOOKUP(A57,CurveCreator!$A$8:$EF$247,CurveCreator!$AJ$4)/100</f>
        <v>0.478496841881113</v>
      </c>
      <c r="AF57" s="184" t="n">
        <f aca="false">$D57</f>
        <v>0.102299524343863</v>
      </c>
      <c r="AG57" s="170" t="n">
        <f aca="false">VLOOKUP(A57,CurveCreator!$A$8:$EF$247,CurveCreator!$AI$4)/100</f>
        <v>0.450496841881113</v>
      </c>
      <c r="AH57" s="184" t="n">
        <f aca="false">$D57</f>
        <v>0.102299524343863</v>
      </c>
      <c r="AI57" s="170" t="n">
        <f aca="false">VLOOKUP(A57,CurveCreator!$A$8:$EF$247,CurveCreator!$AA$4)/100</f>
        <v>0.388496841881113</v>
      </c>
      <c r="AJ57" s="184" t="n">
        <v>0.0489069735785406</v>
      </c>
      <c r="AK57" s="186" t="n">
        <f aca="false">VLOOKUP(A57,SpotCurves!$A$6:$BR$177,SpotCurves!$AI$1)/100</f>
        <v>0.359064496061727</v>
      </c>
      <c r="AL57" s="184" t="n">
        <v>0.25</v>
      </c>
      <c r="AM57" s="170" t="n">
        <f aca="false">VLOOKUP(A57,CurveCreator!$A$8:$EF$247,CurveCreator!$AB$4)/100</f>
        <v>0.398496841881113</v>
      </c>
      <c r="AN57" s="184" t="n">
        <v>0.15</v>
      </c>
      <c r="AO57" s="170" t="n">
        <f aca="false">VLOOKUP(A57,CurveCreator!$A$8:$EF$247,CurveCreator!$S$4)/100</f>
        <v>0.385496841881113</v>
      </c>
      <c r="AP57" s="184" t="n">
        <v>0.15</v>
      </c>
      <c r="AQ57" s="170" t="n">
        <f aca="false">VLOOKUP(A57,CurveCreator!$A$8:$EF$247,CurveCreator!$AD$4)/100</f>
        <v>0.423496841881113</v>
      </c>
      <c r="AR57" s="184" t="n">
        <v>0.0489069735785406</v>
      </c>
      <c r="AS57" s="170" t="n">
        <f aca="false">VLOOKUP(A57,CurveCreator!$A$8:$EF$247,CurveCreator!$AC$4)/100</f>
        <v>0.405496841881113</v>
      </c>
      <c r="AT57" s="184" t="n">
        <v>0.0489069735785406</v>
      </c>
      <c r="AU57" s="170" t="n">
        <f aca="false">VLOOKUP(A57,CurveCreator!$A$8:$EF$247,CurveCreator!$AW$4)/100</f>
        <v>0.370984241763762</v>
      </c>
      <c r="AV57" s="187" t="n">
        <f aca="false">AH57+0.03</f>
        <v>0.132299524343863</v>
      </c>
      <c r="AW57" s="170" t="n">
        <f aca="false">VLOOKUP(A57,SpotCurves!$A$6:$BR$177,SpotCurves!$BR$1)/100</f>
        <v>0.348957269979604</v>
      </c>
      <c r="AX57" s="184" t="n">
        <v>0.25</v>
      </c>
      <c r="AY57" s="170"/>
      <c r="AZ57" s="170"/>
      <c r="BA57" s="170" t="n">
        <f aca="false">VLOOKUP(A57,CurveCreator!$A$8:$EF$247,CurveCreator!$AQ$4)/100</f>
        <v>0.376084241763762</v>
      </c>
      <c r="BB57" s="187" t="n">
        <f aca="false">AF57</f>
        <v>0.102299524343863</v>
      </c>
      <c r="BC57" s="188"/>
      <c r="BD57" s="188"/>
      <c r="BE57" s="170" t="n">
        <f aca="false">VLOOKUP(A57,CurveCreator!$A$8:$EF$247,CurveCreator!$BR$4)/100</f>
        <v>0.530496841881113</v>
      </c>
      <c r="BF57" s="184" t="n">
        <f aca="false">$D57</f>
        <v>0.102299524343863</v>
      </c>
      <c r="BG57" s="188"/>
      <c r="BH57" s="188"/>
      <c r="BI57" s="170" t="n">
        <f aca="false">VLOOKUP(A57,CurveCreator!$A$8:$EF$247,CurveCreator!$BS$4)/100</f>
        <v>0.505496841881113</v>
      </c>
      <c r="BJ57" s="184" t="n">
        <f aca="false">$D57</f>
        <v>0.102299524343863</v>
      </c>
      <c r="BK57" s="170" t="n">
        <f aca="false">VLOOKUP(A57,CurveCreator!$A$8:$EF$247,CurveCreator!$CY$4)/100</f>
        <v>0.389496841881113</v>
      </c>
      <c r="BL57" s="184" t="n">
        <v>0.121206248341884</v>
      </c>
      <c r="BM57" s="170"/>
      <c r="BN57" s="184"/>
      <c r="BO57" s="170" t="n">
        <f aca="false">VLOOKUP(A57,CurveCreator!$A$8:$EF$247,CurveCreator!$BI$4)/100</f>
        <v>0.663496841881113</v>
      </c>
      <c r="BP57" s="184" t="n">
        <v>0.123216662245024</v>
      </c>
      <c r="BQ57" s="184"/>
    </row>
    <row r="58" customFormat="false" ht="11.25" hidden="false" customHeight="false" outlineLevel="0" collapsed="false">
      <c r="A58" s="189" t="n">
        <f aca="false">EOMONTH(A57,0)+1</f>
        <v>38565</v>
      </c>
      <c r="B58" s="184"/>
      <c r="C58" s="170" t="n">
        <f aca="false">VLOOKUP(A58,CurveCreator!$A$8:$EF$247,CurveCreator!$CB$4)/100</f>
        <v>0.268535199728478</v>
      </c>
      <c r="D58" s="184" t="n">
        <f aca="false">VLOOKUP(A58,CurveCreator!$A$8:$EH$247,CurveCreator!$EH$4)</f>
        <v>0.102169280533714</v>
      </c>
      <c r="E58" s="170" t="n">
        <f aca="false">VLOOKUP(A58,CurveCreator!$A$8:$EH$247,CurveCreator!$CE$4)/100</f>
        <v>0.271035199728478</v>
      </c>
      <c r="F58" s="185" t="n">
        <f aca="false">D58</f>
        <v>0.102169280533714</v>
      </c>
      <c r="G58" s="170" t="n">
        <f aca="false">VLOOKUP(A58,CurveCreator!$A$8:$EH$247,CurveCreator!$CC$4)/100</f>
        <v>0.292535199728478</v>
      </c>
      <c r="H58" s="184" t="n">
        <f aca="false">$D58</f>
        <v>0.102169280533714</v>
      </c>
      <c r="I58" s="170" t="n">
        <f aca="false">VLOOKUP(A58,SpotCurves!$A$6:$BR$177,SpotCurves!$I$1)/100</f>
        <v>0.262846176106722</v>
      </c>
      <c r="J58" s="184" t="n">
        <v>0.25</v>
      </c>
      <c r="K58" s="170" t="n">
        <f aca="false">VLOOKUP(A58,CurveCreator!$A$8:$EF$247,CurveCreator!$CO$4)/100</f>
        <v>0.182095269347899</v>
      </c>
      <c r="L58" s="184" t="n">
        <v>0.138906973578541</v>
      </c>
      <c r="M58" s="170" t="n">
        <f aca="false">VLOOKUP(A58,SpotCurves!$A$6:$BR$177,SpotCurves!$R$1)/100</f>
        <v>0.208284782126764</v>
      </c>
      <c r="N58" s="184" t="n">
        <f aca="false">J58</f>
        <v>0.25</v>
      </c>
      <c r="O58" s="170" t="n">
        <f aca="false">VLOOKUP(A58,CurveCreator!$A$8:$EF$247,CurveCreator!$CQ$4)/100</f>
        <v>0.197095269347899</v>
      </c>
      <c r="P58" s="184" t="n">
        <v>0.138906973578541</v>
      </c>
      <c r="Q58" s="184"/>
      <c r="R58" s="184"/>
      <c r="S58" s="170" t="n">
        <f aca="false">VLOOKUP(A58,CurveCreator!$A$8:$EF$247,CurveCreator!$CS$4)/100</f>
        <v>0.165274384873168</v>
      </c>
      <c r="T58" s="184" t="n">
        <v>0.138906973578541</v>
      </c>
      <c r="U58" s="170" t="n">
        <f aca="false">VLOOKUP(A58,SpotCurves!$A$6:$BR$177,SpotCurves!$Z$1)/100</f>
        <v>0.170272314093393</v>
      </c>
      <c r="V58" s="184" t="n">
        <f aca="false">0.25</f>
        <v>0.25</v>
      </c>
      <c r="W58" s="170" t="n">
        <f aca="false">VLOOKUP(A58,CurveCreator!$A$8:$EF$247,CurveCreator!$L$4)/100</f>
        <v>0.443535199728478</v>
      </c>
      <c r="X58" s="185" t="n">
        <v>0.16</v>
      </c>
      <c r="Y58" s="170" t="n">
        <f aca="false">VLOOKUP(A58,CurveCreator!$A$8:$EF$247,CurveCreator!$J$4)/100</f>
        <v>0.420535199728478</v>
      </c>
      <c r="Z58" s="184" t="n">
        <v>0.130755055902753</v>
      </c>
      <c r="AA58" s="170" t="n">
        <f aca="false">VLOOKUP(A58,CurveCreator!$A$8:$EF$247,CurveCreator!$M$4)/100</f>
        <v>0.453535199728478</v>
      </c>
      <c r="AB58" s="184" t="n">
        <f aca="false">$D58</f>
        <v>0.102169280533714</v>
      </c>
      <c r="AC58" s="170" t="n">
        <f aca="false">VLOOKUP(A58,CurveCreator!$A$8:$EF$247,CurveCreator!$K$4)/100</f>
        <v>0.440535199728478</v>
      </c>
      <c r="AD58" s="184" t="n">
        <v>0.142265167708258</v>
      </c>
      <c r="AE58" s="170" t="n">
        <f aca="false">VLOOKUP(A58,CurveCreator!$A$8:$EF$247,CurveCreator!$AJ$4)/100</f>
        <v>0.478535199728478</v>
      </c>
      <c r="AF58" s="184" t="n">
        <f aca="false">$D58</f>
        <v>0.102169280533714</v>
      </c>
      <c r="AG58" s="170" t="n">
        <f aca="false">VLOOKUP(A58,CurveCreator!$A$8:$EF$247,CurveCreator!$AI$4)/100</f>
        <v>0.450535199728478</v>
      </c>
      <c r="AH58" s="184" t="n">
        <f aca="false">$D58</f>
        <v>0.102169280533714</v>
      </c>
      <c r="AI58" s="170" t="n">
        <f aca="false">VLOOKUP(A58,CurveCreator!$A$8:$EF$247,CurveCreator!$AA$4)/100</f>
        <v>0.388535199728478</v>
      </c>
      <c r="AJ58" s="184" t="n">
        <v>0.0489069735785406</v>
      </c>
      <c r="AK58" s="186" t="n">
        <f aca="false">VLOOKUP(A58,SpotCurves!$A$6:$BR$177,SpotCurves!$AI$1)/100</f>
        <v>0.359098705162679</v>
      </c>
      <c r="AL58" s="184" t="n">
        <v>0.25</v>
      </c>
      <c r="AM58" s="170" t="n">
        <f aca="false">VLOOKUP(A58,CurveCreator!$A$8:$EF$247,CurveCreator!$AB$4)/100</f>
        <v>0.398535199728478</v>
      </c>
      <c r="AN58" s="184" t="n">
        <v>0.15</v>
      </c>
      <c r="AO58" s="170" t="n">
        <f aca="false">VLOOKUP(A58,CurveCreator!$A$8:$EF$247,CurveCreator!$S$4)/100</f>
        <v>0.385535199728478</v>
      </c>
      <c r="AP58" s="184" t="n">
        <v>0.15</v>
      </c>
      <c r="AQ58" s="170" t="n">
        <f aca="false">VLOOKUP(A58,CurveCreator!$A$8:$EF$247,CurveCreator!$AD$4)/100</f>
        <v>0.423535199728478</v>
      </c>
      <c r="AR58" s="184" t="n">
        <v>0.0489069735785406</v>
      </c>
      <c r="AS58" s="170" t="n">
        <f aca="false">VLOOKUP(A58,CurveCreator!$A$8:$EF$247,CurveCreator!$AC$4)/100</f>
        <v>0.405535199728478</v>
      </c>
      <c r="AT58" s="184" t="n">
        <v>0.0489069735785406</v>
      </c>
      <c r="AU58" s="170" t="n">
        <f aca="false">VLOOKUP(A58,CurveCreator!$A$8:$EF$247,CurveCreator!$AW$4)/100</f>
        <v>0.370995269347899</v>
      </c>
      <c r="AV58" s="187" t="n">
        <f aca="false">AH58+0.03</f>
        <v>0.132169280533714</v>
      </c>
      <c r="AW58" s="170" t="n">
        <f aca="false">VLOOKUP(A58,SpotCurves!$A$6:$BR$177,SpotCurves!$BR$1)/100</f>
        <v>0.349006252873975</v>
      </c>
      <c r="AX58" s="184" t="n">
        <v>0.25</v>
      </c>
      <c r="AY58" s="170"/>
      <c r="AZ58" s="170"/>
      <c r="BA58" s="170" t="n">
        <f aca="false">VLOOKUP(A58,CurveCreator!$A$8:$EF$247,CurveCreator!$AQ$4)/100</f>
        <v>0.376095269347899</v>
      </c>
      <c r="BB58" s="187" t="n">
        <f aca="false">AF58</f>
        <v>0.102169280533714</v>
      </c>
      <c r="BC58" s="188"/>
      <c r="BD58" s="188"/>
      <c r="BE58" s="170" t="n">
        <f aca="false">VLOOKUP(A58,CurveCreator!$A$8:$EF$247,CurveCreator!$BR$4)/100</f>
        <v>0.530535199728478</v>
      </c>
      <c r="BF58" s="184" t="n">
        <f aca="false">$D58</f>
        <v>0.102169280533714</v>
      </c>
      <c r="BG58" s="188"/>
      <c r="BH58" s="188"/>
      <c r="BI58" s="170" t="n">
        <f aca="false">VLOOKUP(A58,CurveCreator!$A$8:$EF$247,CurveCreator!$BS$4)/100</f>
        <v>0.505535199728478</v>
      </c>
      <c r="BJ58" s="184" t="n">
        <f aca="false">$D58</f>
        <v>0.102169280533714</v>
      </c>
      <c r="BK58" s="170" t="n">
        <f aca="false">VLOOKUP(A58,CurveCreator!$A$8:$EF$247,CurveCreator!$CY$4)/100</f>
        <v>0.389535199728478</v>
      </c>
      <c r="BL58" s="184" t="n">
        <v>0.121132583854129</v>
      </c>
      <c r="BM58" s="170"/>
      <c r="BN58" s="184"/>
      <c r="BO58" s="170" t="n">
        <f aca="false">VLOOKUP(A58,CurveCreator!$A$8:$EF$247,CurveCreator!$BI$4)/100</f>
        <v>0.663535199728478</v>
      </c>
      <c r="BP58" s="184" t="n">
        <v>0.123020223611011</v>
      </c>
      <c r="BQ58" s="184"/>
    </row>
    <row r="59" customFormat="false" ht="11.25" hidden="false" customHeight="false" outlineLevel="0" collapsed="false">
      <c r="A59" s="189" t="n">
        <f aca="false">EOMONTH(A58,0)+1</f>
        <v>38596</v>
      </c>
      <c r="B59" s="184"/>
      <c r="C59" s="170" t="n">
        <f aca="false">VLOOKUP(A59,CurveCreator!$A$8:$EF$247,CurveCreator!$CB$4)/100</f>
        <v>0.2685721328363</v>
      </c>
      <c r="D59" s="184" t="n">
        <f aca="false">VLOOKUP(A59,CurveCreator!$A$8:$EH$247,CurveCreator!$EH$4)</f>
        <v>0.102051783496141</v>
      </c>
      <c r="E59" s="170" t="n">
        <f aca="false">VLOOKUP(A59,CurveCreator!$A$8:$EH$247,CurveCreator!$CE$4)/100</f>
        <v>0.2710721328363</v>
      </c>
      <c r="F59" s="185" t="n">
        <f aca="false">D59</f>
        <v>0.102051783496141</v>
      </c>
      <c r="G59" s="170" t="n">
        <f aca="false">VLOOKUP(A59,CurveCreator!$A$8:$EH$247,CurveCreator!$CC$4)/100</f>
        <v>0.2925721328363</v>
      </c>
      <c r="H59" s="184" t="n">
        <f aca="false">$D59</f>
        <v>0.102051783496141</v>
      </c>
      <c r="I59" s="170" t="n">
        <f aca="false">VLOOKUP(A59,SpotCurves!$A$6:$BR$177,SpotCurves!$I$1)/100</f>
        <v>0.26289367208338</v>
      </c>
      <c r="J59" s="184" t="n">
        <v>0.25</v>
      </c>
      <c r="K59" s="170" t="n">
        <f aca="false">VLOOKUP(A59,CurveCreator!$A$8:$EF$247,CurveCreator!$CO$4)/100</f>
        <v>0.182104847977879</v>
      </c>
      <c r="L59" s="184" t="n">
        <v>0.138906973578541</v>
      </c>
      <c r="M59" s="170" t="n">
        <f aca="false">VLOOKUP(A59,SpotCurves!$A$6:$BR$177,SpotCurves!$R$1)/100</f>
        <v>0.208341105116192</v>
      </c>
      <c r="N59" s="184" t="n">
        <f aca="false">J59</f>
        <v>0.25</v>
      </c>
      <c r="O59" s="170" t="n">
        <f aca="false">VLOOKUP(A59,CurveCreator!$A$8:$EF$247,CurveCreator!$CQ$4)/100</f>
        <v>0.197104847977879</v>
      </c>
      <c r="P59" s="184" t="n">
        <v>0.138906973578541</v>
      </c>
      <c r="Q59" s="184"/>
      <c r="R59" s="184"/>
      <c r="S59" s="170" t="n">
        <f aca="false">VLOOKUP(A59,CurveCreator!$A$8:$EF$247,CurveCreator!$CS$4)/100</f>
        <v>0.165177242454823</v>
      </c>
      <c r="T59" s="184" t="n">
        <v>0.138906973578541</v>
      </c>
      <c r="U59" s="170" t="n">
        <f aca="false">VLOOKUP(A59,SpotCurves!$A$6:$BR$177,SpotCurves!$Z$1)/100</f>
        <v>0.170300507705137</v>
      </c>
      <c r="V59" s="184" t="n">
        <f aca="false">0.25</f>
        <v>0.25</v>
      </c>
      <c r="W59" s="170" t="n">
        <f aca="false">VLOOKUP(A59,CurveCreator!$A$8:$EF$247,CurveCreator!$L$4)/100</f>
        <v>0.4435721328363</v>
      </c>
      <c r="X59" s="185" t="n">
        <v>0.16</v>
      </c>
      <c r="Y59" s="170" t="n">
        <f aca="false">VLOOKUP(A59,CurveCreator!$A$8:$EF$247,CurveCreator!$J$4)/100</f>
        <v>0.420572132836299</v>
      </c>
      <c r="Z59" s="184" t="n">
        <v>0.130708945326372</v>
      </c>
      <c r="AA59" s="170" t="n">
        <f aca="false">VLOOKUP(A59,CurveCreator!$A$8:$EF$247,CurveCreator!$M$4)/100</f>
        <v>0.453572132836299</v>
      </c>
      <c r="AB59" s="184" t="n">
        <f aca="false">$D59</f>
        <v>0.102051783496141</v>
      </c>
      <c r="AC59" s="170" t="n">
        <f aca="false">VLOOKUP(A59,CurveCreator!$A$8:$EF$247,CurveCreator!$K$4)/100</f>
        <v>0.4405721328363</v>
      </c>
      <c r="AD59" s="184" t="n">
        <v>0.142126835979117</v>
      </c>
      <c r="AE59" s="170" t="n">
        <f aca="false">VLOOKUP(A59,CurveCreator!$A$8:$EF$247,CurveCreator!$AJ$4)/100</f>
        <v>0.478572132836299</v>
      </c>
      <c r="AF59" s="184" t="n">
        <f aca="false">$D59</f>
        <v>0.102051783496141</v>
      </c>
      <c r="AG59" s="170" t="n">
        <f aca="false">VLOOKUP(A59,CurveCreator!$A$8:$EF$247,CurveCreator!$AI$4)/100</f>
        <v>0.4505721328363</v>
      </c>
      <c r="AH59" s="184" t="n">
        <f aca="false">$D59</f>
        <v>0.102051783496141</v>
      </c>
      <c r="AI59" s="170" t="n">
        <f aca="false">VLOOKUP(A59,CurveCreator!$A$8:$EF$247,CurveCreator!$AA$4)/100</f>
        <v>0.388572132836299</v>
      </c>
      <c r="AJ59" s="184" t="n">
        <v>0.0489069735785406</v>
      </c>
      <c r="AK59" s="186" t="n">
        <f aca="false">VLOOKUP(A59,SpotCurves!$A$6:$BR$177,SpotCurves!$AI$1)/100</f>
        <v>0.359131643622492</v>
      </c>
      <c r="AL59" s="184" t="n">
        <v>0.25</v>
      </c>
      <c r="AM59" s="170" t="n">
        <f aca="false">VLOOKUP(A59,CurveCreator!$A$8:$EF$247,CurveCreator!$AB$4)/100</f>
        <v>0.398572132836299</v>
      </c>
      <c r="AN59" s="184" t="n">
        <v>0.15</v>
      </c>
      <c r="AO59" s="170" t="n">
        <f aca="false">VLOOKUP(A59,CurveCreator!$A$8:$EF$247,CurveCreator!$S$4)/100</f>
        <v>0.3855721328363</v>
      </c>
      <c r="AP59" s="184" t="n">
        <v>0.15</v>
      </c>
      <c r="AQ59" s="170" t="n">
        <f aca="false">VLOOKUP(A59,CurveCreator!$A$8:$EF$247,CurveCreator!$AD$4)/100</f>
        <v>0.423572132836299</v>
      </c>
      <c r="AR59" s="184" t="n">
        <v>0.0489069735785406</v>
      </c>
      <c r="AS59" s="170" t="n">
        <f aca="false">VLOOKUP(A59,CurveCreator!$A$8:$EF$247,CurveCreator!$AC$4)/100</f>
        <v>0.4055721328363</v>
      </c>
      <c r="AT59" s="184" t="n">
        <v>0.0489069735785406</v>
      </c>
      <c r="AU59" s="170" t="n">
        <f aca="false">VLOOKUP(A59,CurveCreator!$A$8:$EF$247,CurveCreator!$AW$4)/100</f>
        <v>0.371004847977879</v>
      </c>
      <c r="AV59" s="187" t="n">
        <f aca="false">AH59+0.03</f>
        <v>0.132051783496141</v>
      </c>
      <c r="AW59" s="170" t="n">
        <f aca="false">VLOOKUP(A59,SpotCurves!$A$6:$BR$177,SpotCurves!$BR$1)/100</f>
        <v>0.349053416378796</v>
      </c>
      <c r="AX59" s="184" t="n">
        <v>0.25</v>
      </c>
      <c r="AY59" s="170"/>
      <c r="AZ59" s="170"/>
      <c r="BA59" s="170" t="n">
        <f aca="false">VLOOKUP(A59,CurveCreator!$A$8:$EF$247,CurveCreator!$AQ$4)/100</f>
        <v>0.376104847977879</v>
      </c>
      <c r="BB59" s="187" t="n">
        <f aca="false">AF59</f>
        <v>0.102051783496141</v>
      </c>
      <c r="BC59" s="188"/>
      <c r="BD59" s="188"/>
      <c r="BE59" s="170" t="n">
        <f aca="false">VLOOKUP(A59,CurveCreator!$A$8:$EF$247,CurveCreator!$BR$4)/100</f>
        <v>0.530572132836299</v>
      </c>
      <c r="BF59" s="184" t="n">
        <f aca="false">$D59</f>
        <v>0.102051783496141</v>
      </c>
      <c r="BG59" s="188"/>
      <c r="BH59" s="188"/>
      <c r="BI59" s="170" t="n">
        <f aca="false">VLOOKUP(A59,CurveCreator!$A$8:$EF$247,CurveCreator!$BS$4)/100</f>
        <v>0.5055721328363</v>
      </c>
      <c r="BJ59" s="184" t="n">
        <f aca="false">$D59</f>
        <v>0.102051783496141</v>
      </c>
      <c r="BK59" s="170" t="n">
        <f aca="false">VLOOKUP(A59,CurveCreator!$A$8:$EF$247,CurveCreator!$CY$4)/100</f>
        <v>0.3895721328363</v>
      </c>
      <c r="BL59" s="184" t="n">
        <v>0.121063417989558</v>
      </c>
      <c r="BM59" s="170"/>
      <c r="BN59" s="184"/>
      <c r="BO59" s="170" t="n">
        <f aca="false">VLOOKUP(A59,CurveCreator!$A$8:$EF$247,CurveCreator!$BI$4)/100</f>
        <v>0.6635721328363</v>
      </c>
      <c r="BP59" s="184" t="n">
        <v>0.122835781305489</v>
      </c>
      <c r="BQ59" s="184"/>
    </row>
    <row r="60" customFormat="false" ht="11.25" hidden="false" customHeight="false" outlineLevel="0" collapsed="false">
      <c r="A60" s="189" t="n">
        <f aca="false">EOMONTH(A59,0)+1</f>
        <v>38626</v>
      </c>
      <c r="B60" s="184"/>
      <c r="C60" s="170" t="n">
        <f aca="false">VLOOKUP(A60,CurveCreator!$A$8:$EF$247,CurveCreator!$CB$4)/100</f>
        <v>0.2742785777083</v>
      </c>
      <c r="D60" s="184" t="n">
        <f aca="false">VLOOKUP(A60,CurveCreator!$A$8:$EH$247,CurveCreator!$EH$4)</f>
        <v>0.101921855100087</v>
      </c>
      <c r="E60" s="170" t="n">
        <f aca="false">VLOOKUP(A60,CurveCreator!$A$8:$EH$247,CurveCreator!$CE$4)/100</f>
        <v>0.2767785777083</v>
      </c>
      <c r="F60" s="185" t="n">
        <f aca="false">D60</f>
        <v>0.101921855100087</v>
      </c>
      <c r="G60" s="170" t="n">
        <f aca="false">VLOOKUP(A60,CurveCreator!$A$8:$EH$247,CurveCreator!$CC$4)/100</f>
        <v>0.2982785777083</v>
      </c>
      <c r="H60" s="184" t="n">
        <f aca="false">$D60</f>
        <v>0.101921855100087</v>
      </c>
      <c r="I60" s="170" t="n">
        <f aca="false">VLOOKUP(A60,SpotCurves!$A$6:$BR$177,SpotCurves!$I$1)/100</f>
        <v>0.270232160188772</v>
      </c>
      <c r="J60" s="184" t="n">
        <v>0.25</v>
      </c>
      <c r="K60" s="170" t="n">
        <f aca="false">VLOOKUP(A60,CurveCreator!$A$8:$EF$247,CurveCreator!$CO$4)/100</f>
        <v>0.183098496484859</v>
      </c>
      <c r="L60" s="184" t="n">
        <v>0.138906973578541</v>
      </c>
      <c r="M60" s="170" t="n">
        <f aca="false">VLOOKUP(A60,SpotCurves!$A$6:$BR$177,SpotCurves!$R$1)/100</f>
        <v>0.217043433545992</v>
      </c>
      <c r="N60" s="184" t="n">
        <f aca="false">J60</f>
        <v>0.25</v>
      </c>
      <c r="O60" s="170" t="n">
        <f aca="false">VLOOKUP(A60,CurveCreator!$A$8:$EF$247,CurveCreator!$CQ$4)/100</f>
        <v>0.198098496484859</v>
      </c>
      <c r="P60" s="184" t="n">
        <v>0.138906973578541</v>
      </c>
      <c r="Q60" s="184"/>
      <c r="R60" s="184"/>
      <c r="S60" s="170" t="n">
        <f aca="false">VLOOKUP(A60,CurveCreator!$A$8:$EF$247,CurveCreator!$CS$4)/100</f>
        <v>0.152575932331599</v>
      </c>
      <c r="T60" s="184" t="n">
        <v>0.138906973578541</v>
      </c>
      <c r="U60" s="170" t="n">
        <f aca="false">VLOOKUP(A60,SpotCurves!$A$6:$BR$177,SpotCurves!$Z$1)/100</f>
        <v>0.174656634244498</v>
      </c>
      <c r="V60" s="184" t="n">
        <f aca="false">0.25</f>
        <v>0.25</v>
      </c>
      <c r="W60" s="170" t="n">
        <f aca="false">VLOOKUP(A60,CurveCreator!$A$8:$EF$247,CurveCreator!$L$4)/100</f>
        <v>0.4492785777083</v>
      </c>
      <c r="X60" s="185" t="n">
        <v>0.16</v>
      </c>
      <c r="Y60" s="170" t="n">
        <f aca="false">VLOOKUP(A60,CurveCreator!$A$8:$EF$247,CurveCreator!$J$4)/100</f>
        <v>0.4262785777083</v>
      </c>
      <c r="Z60" s="184" t="n">
        <v>0.1306656506809</v>
      </c>
      <c r="AA60" s="170" t="n">
        <f aca="false">VLOOKUP(A60,CurveCreator!$A$8:$EF$247,CurveCreator!$M$4)/100</f>
        <v>0.4592785777083</v>
      </c>
      <c r="AB60" s="184" t="n">
        <f aca="false">$D60</f>
        <v>0.101921855100087</v>
      </c>
      <c r="AC60" s="170" t="n">
        <f aca="false">VLOOKUP(A60,CurveCreator!$A$8:$EF$247,CurveCreator!$K$4)/100</f>
        <v>0.4462785777083</v>
      </c>
      <c r="AD60" s="184" t="n">
        <v>0.1419969520427</v>
      </c>
      <c r="AE60" s="170" t="n">
        <f aca="false">VLOOKUP(A60,CurveCreator!$A$8:$EF$247,CurveCreator!$AJ$4)/100</f>
        <v>0.4842785777083</v>
      </c>
      <c r="AF60" s="184" t="n">
        <f aca="false">$D60</f>
        <v>0.101921855100087</v>
      </c>
      <c r="AG60" s="170" t="n">
        <f aca="false">VLOOKUP(A60,CurveCreator!$A$8:$EF$247,CurveCreator!$AI$4)/100</f>
        <v>0.4562785777083</v>
      </c>
      <c r="AH60" s="184" t="n">
        <f aca="false">$D60</f>
        <v>0.101921855100087</v>
      </c>
      <c r="AI60" s="170" t="n">
        <f aca="false">VLOOKUP(A60,CurveCreator!$A$8:$EF$247,CurveCreator!$AA$4)/100</f>
        <v>0.3942785777083</v>
      </c>
      <c r="AJ60" s="184" t="n">
        <v>0.0489069735785406</v>
      </c>
      <c r="AK60" s="186" t="n">
        <f aca="false">VLOOKUP(A60,SpotCurves!$A$6:$BR$177,SpotCurves!$AI$1)/100</f>
        <v>0.364220885123581</v>
      </c>
      <c r="AL60" s="184" t="n">
        <v>0.25</v>
      </c>
      <c r="AM60" s="170" t="n">
        <f aca="false">VLOOKUP(A60,CurveCreator!$A$8:$EF$247,CurveCreator!$AB$4)/100</f>
        <v>0.4042785777083</v>
      </c>
      <c r="AN60" s="184" t="n">
        <v>0.15</v>
      </c>
      <c r="AO60" s="170" t="n">
        <f aca="false">VLOOKUP(A60,CurveCreator!$A$8:$EF$247,CurveCreator!$S$4)/100</f>
        <v>0.3912785777083</v>
      </c>
      <c r="AP60" s="184" t="n">
        <v>0.15</v>
      </c>
      <c r="AQ60" s="170" t="n">
        <f aca="false">VLOOKUP(A60,CurveCreator!$A$8:$EF$247,CurveCreator!$AD$4)/100</f>
        <v>0.4292785777083</v>
      </c>
      <c r="AR60" s="184" t="n">
        <v>0.0489069735785406</v>
      </c>
      <c r="AS60" s="170" t="n">
        <f aca="false">VLOOKUP(A60,CurveCreator!$A$8:$EF$247,CurveCreator!$AC$4)/100</f>
        <v>0.4112785777083</v>
      </c>
      <c r="AT60" s="184" t="n">
        <v>0.0489069735785406</v>
      </c>
      <c r="AU60" s="170" t="n">
        <f aca="false">VLOOKUP(A60,CurveCreator!$A$8:$EF$247,CurveCreator!$AW$4)/100</f>
        <v>0.371998496484859</v>
      </c>
      <c r="AV60" s="187" t="n">
        <f aca="false">AH60+0.03</f>
        <v>0.131921855100087</v>
      </c>
      <c r="AW60" s="170" t="n">
        <f aca="false">VLOOKUP(A60,SpotCurves!$A$6:$BR$177,SpotCurves!$BR$1)/100</f>
        <v>0.35634053506745</v>
      </c>
      <c r="AX60" s="184" t="n">
        <v>0.25</v>
      </c>
      <c r="AY60" s="170"/>
      <c r="AZ60" s="170"/>
      <c r="BA60" s="170" t="n">
        <f aca="false">VLOOKUP(A60,CurveCreator!$A$8:$EF$247,CurveCreator!$AQ$4)/100</f>
        <v>0.377098496484859</v>
      </c>
      <c r="BB60" s="187" t="n">
        <f aca="false">AF60</f>
        <v>0.101921855100087</v>
      </c>
      <c r="BC60" s="188"/>
      <c r="BD60" s="188"/>
      <c r="BE60" s="170" t="n">
        <f aca="false">VLOOKUP(A60,CurveCreator!$A$8:$EF$247,CurveCreator!$BR$4)/100</f>
        <v>0.5362785777083</v>
      </c>
      <c r="BF60" s="184" t="n">
        <f aca="false">$D60</f>
        <v>0.101921855100087</v>
      </c>
      <c r="BG60" s="188"/>
      <c r="BH60" s="188"/>
      <c r="BI60" s="170" t="n">
        <f aca="false">VLOOKUP(A60,CurveCreator!$A$8:$EF$247,CurveCreator!$BS$4)/100</f>
        <v>0.5112785777083</v>
      </c>
      <c r="BJ60" s="184" t="n">
        <f aca="false">$D60</f>
        <v>0.101921855100087</v>
      </c>
      <c r="BK60" s="170" t="n">
        <f aca="false">VLOOKUP(A60,CurveCreator!$A$8:$EF$247,CurveCreator!$CY$4)/100</f>
        <v>0.3952785777083</v>
      </c>
      <c r="BL60" s="184" t="n">
        <v>0.12099847602135</v>
      </c>
      <c r="BM60" s="170"/>
      <c r="BN60" s="184"/>
      <c r="BO60" s="170" t="n">
        <f aca="false">VLOOKUP(A60,CurveCreator!$A$8:$EF$247,CurveCreator!$BI$4)/100</f>
        <v>0.6692785777083</v>
      </c>
      <c r="BP60" s="184" t="n">
        <v>0.1226626027236</v>
      </c>
      <c r="BQ60" s="184"/>
    </row>
    <row r="61" customFormat="false" ht="11.25" hidden="false" customHeight="false" outlineLevel="0" collapsed="false">
      <c r="A61" s="189" t="n">
        <f aca="false">EOMONTH(A60,0)+1</f>
        <v>38657</v>
      </c>
      <c r="B61" s="184"/>
      <c r="C61" s="170" t="n">
        <f aca="false">VLOOKUP(A61,CurveCreator!$A$8:$EF$247,CurveCreator!$CB$4)/100</f>
        <v>0.274316981576224</v>
      </c>
      <c r="D61" s="184" t="n">
        <f aca="false">VLOOKUP(A61,CurveCreator!$A$8:$EH$247,CurveCreator!$EH$4)</f>
        <v>0.101796275446479</v>
      </c>
      <c r="E61" s="170" t="n">
        <f aca="false">VLOOKUP(A61,CurveCreator!$A$8:$EH$247,CurveCreator!$CE$4)/100</f>
        <v>0.276816981576224</v>
      </c>
      <c r="F61" s="185" t="n">
        <f aca="false">D61</f>
        <v>0.101796275446479</v>
      </c>
      <c r="G61" s="170" t="n">
        <f aca="false">VLOOKUP(A61,CurveCreator!$A$8:$EH$247,CurveCreator!$CC$4)/100</f>
        <v>0.298316981576224</v>
      </c>
      <c r="H61" s="184" t="n">
        <f aca="false">$D61</f>
        <v>0.101796275446479</v>
      </c>
      <c r="I61" s="170" t="n">
        <f aca="false">VLOOKUP(A61,SpotCurves!$A$6:$BR$177,SpotCurves!$I$1)/100</f>
        <v>0.270281547562923</v>
      </c>
      <c r="J61" s="184" t="n">
        <v>0.25</v>
      </c>
      <c r="K61" s="170" t="n">
        <f aca="false">VLOOKUP(A61,CurveCreator!$A$8:$EF$247,CurveCreator!$CO$4)/100</f>
        <v>0.183109570871711</v>
      </c>
      <c r="L61" s="184" t="n">
        <v>0.138906973578541</v>
      </c>
      <c r="M61" s="170" t="n">
        <f aca="false">VLOOKUP(A61,SpotCurves!$A$6:$BR$177,SpotCurves!$R$1)/100</f>
        <v>0.217101999444577</v>
      </c>
      <c r="N61" s="184" t="n">
        <f aca="false">J61</f>
        <v>0.25</v>
      </c>
      <c r="O61" s="170" t="n">
        <f aca="false">VLOOKUP(A61,CurveCreator!$A$8:$EF$247,CurveCreator!$CQ$4)/100</f>
        <v>0.198109570871711</v>
      </c>
      <c r="P61" s="184" t="n">
        <v>0.138906973578541</v>
      </c>
      <c r="Q61" s="184"/>
      <c r="R61" s="184"/>
      <c r="S61" s="170" t="n">
        <f aca="false">VLOOKUP(A61,CurveCreator!$A$8:$EF$247,CurveCreator!$CS$4)/100</f>
        <v>0.151216613317909</v>
      </c>
      <c r="T61" s="184" t="n">
        <v>0.138906973578541</v>
      </c>
      <c r="U61" s="170" t="n">
        <f aca="false">VLOOKUP(A61,SpotCurves!$A$6:$BR$177,SpotCurves!$Z$1)/100</f>
        <v>0.174685950589794</v>
      </c>
      <c r="V61" s="184" t="n">
        <f aca="false">0.25</f>
        <v>0.25</v>
      </c>
      <c r="W61" s="170" t="n">
        <f aca="false">VLOOKUP(A61,CurveCreator!$A$8:$EF$247,CurveCreator!$L$4)/100</f>
        <v>0.449316981576224</v>
      </c>
      <c r="X61" s="185" t="n">
        <v>0.16</v>
      </c>
      <c r="Y61" s="170" t="n">
        <f aca="false">VLOOKUP(A61,CurveCreator!$A$8:$EF$247,CurveCreator!$J$4)/100</f>
        <v>0.426316981576224</v>
      </c>
      <c r="Z61" s="184" t="n">
        <v>0.130625</v>
      </c>
      <c r="AA61" s="170" t="n">
        <f aca="false">VLOOKUP(A61,CurveCreator!$A$8:$EF$247,CurveCreator!$M$4)/100</f>
        <v>0.459316981576224</v>
      </c>
      <c r="AB61" s="184" t="n">
        <f aca="false">$D61</f>
        <v>0.101796275446479</v>
      </c>
      <c r="AC61" s="170" t="n">
        <f aca="false">VLOOKUP(A61,CurveCreator!$A$8:$EF$247,CurveCreator!$K$4)/100</f>
        <v>0.446316981576224</v>
      </c>
      <c r="AD61" s="184" t="n">
        <v>0.141875</v>
      </c>
      <c r="AE61" s="170" t="n">
        <f aca="false">VLOOKUP(A61,CurveCreator!$A$8:$EF$247,CurveCreator!$AJ$4)/100</f>
        <v>0.484316981576224</v>
      </c>
      <c r="AF61" s="184" t="n">
        <f aca="false">$D61</f>
        <v>0.101796275446479</v>
      </c>
      <c r="AG61" s="170" t="n">
        <f aca="false">VLOOKUP(A61,CurveCreator!$A$8:$EF$247,CurveCreator!$AI$4)/100</f>
        <v>0.456316981576224</v>
      </c>
      <c r="AH61" s="184" t="n">
        <f aca="false">$D61</f>
        <v>0.101796275446479</v>
      </c>
      <c r="AI61" s="170" t="n">
        <f aca="false">VLOOKUP(A61,CurveCreator!$A$8:$EF$247,CurveCreator!$AA$4)/100</f>
        <v>0.394316981576224</v>
      </c>
      <c r="AJ61" s="184" t="n">
        <v>0.0489069735785406</v>
      </c>
      <c r="AK61" s="186" t="n">
        <f aca="false">VLOOKUP(A61,SpotCurves!$A$6:$BR$177,SpotCurves!$AI$1)/100</f>
        <v>0.364255135267555</v>
      </c>
      <c r="AL61" s="184" t="n">
        <v>0.25</v>
      </c>
      <c r="AM61" s="170" t="n">
        <f aca="false">VLOOKUP(A61,CurveCreator!$A$8:$EF$247,CurveCreator!$AB$4)/100</f>
        <v>0.404316981576224</v>
      </c>
      <c r="AN61" s="184" t="n">
        <v>0.15</v>
      </c>
      <c r="AO61" s="170" t="n">
        <f aca="false">VLOOKUP(A61,CurveCreator!$A$8:$EF$247,CurveCreator!$S$4)/100</f>
        <v>0.391316981576224</v>
      </c>
      <c r="AP61" s="184" t="n">
        <v>0.15</v>
      </c>
      <c r="AQ61" s="170" t="n">
        <f aca="false">VLOOKUP(A61,CurveCreator!$A$8:$EF$247,CurveCreator!$AD$4)/100</f>
        <v>0.429316981576224</v>
      </c>
      <c r="AR61" s="184" t="n">
        <v>0.0489069735785406</v>
      </c>
      <c r="AS61" s="170" t="n">
        <f aca="false">VLOOKUP(A61,CurveCreator!$A$8:$EF$247,CurveCreator!$AC$4)/100</f>
        <v>0.411316981576224</v>
      </c>
      <c r="AT61" s="184" t="n">
        <v>0.0489069735785406</v>
      </c>
      <c r="AU61" s="170" t="n">
        <f aca="false">VLOOKUP(A61,CurveCreator!$A$8:$EF$247,CurveCreator!$AW$4)/100</f>
        <v>0.372009570871711</v>
      </c>
      <c r="AV61" s="187" t="n">
        <f aca="false">AH61+0.03</f>
        <v>0.131796275446479</v>
      </c>
      <c r="AW61" s="170" t="n">
        <f aca="false">VLOOKUP(A61,SpotCurves!$A$6:$BR$177,SpotCurves!$BR$1)/100</f>
        <v>0.356389576729982</v>
      </c>
      <c r="AX61" s="184" t="n">
        <v>0.25</v>
      </c>
      <c r="AY61" s="170"/>
      <c r="AZ61" s="170"/>
      <c r="BA61" s="170" t="n">
        <f aca="false">VLOOKUP(A61,CurveCreator!$A$8:$EF$247,CurveCreator!$AQ$4)/100</f>
        <v>0.377109570871711</v>
      </c>
      <c r="BB61" s="187" t="n">
        <f aca="false">AF61</f>
        <v>0.101796275446479</v>
      </c>
      <c r="BC61" s="188"/>
      <c r="BD61" s="188"/>
      <c r="BE61" s="170" t="n">
        <f aca="false">VLOOKUP(A61,CurveCreator!$A$8:$EF$247,CurveCreator!$BR$4)/100</f>
        <v>0.536316981576224</v>
      </c>
      <c r="BF61" s="184" t="n">
        <f aca="false">$D61</f>
        <v>0.101796275446479</v>
      </c>
      <c r="BG61" s="188"/>
      <c r="BH61" s="188"/>
      <c r="BI61" s="170" t="n">
        <f aca="false">VLOOKUP(A61,CurveCreator!$A$8:$EF$247,CurveCreator!$BS$4)/100</f>
        <v>0.511316981576224</v>
      </c>
      <c r="BJ61" s="184" t="n">
        <f aca="false">$D61</f>
        <v>0.101796275446479</v>
      </c>
      <c r="BK61" s="170" t="n">
        <f aca="false">VLOOKUP(A61,CurveCreator!$A$8:$EF$247,CurveCreator!$CY$4)/100</f>
        <v>0.395316981576224</v>
      </c>
      <c r="BL61" s="184" t="n">
        <v>0.1209375</v>
      </c>
      <c r="BM61" s="170"/>
      <c r="BN61" s="184"/>
      <c r="BO61" s="170" t="n">
        <f aca="false">VLOOKUP(A61,CurveCreator!$A$8:$EF$247,CurveCreator!$BI$4)/100</f>
        <v>0.669316981576224</v>
      </c>
      <c r="BP61" s="184" t="n">
        <v>0.1225</v>
      </c>
      <c r="BQ61" s="184"/>
    </row>
    <row r="62" customFormat="false" ht="11.25" hidden="false" customHeight="false" outlineLevel="0" collapsed="false">
      <c r="A62" s="189" t="n">
        <f aca="false">EOMONTH(A61,0)+1</f>
        <v>38687</v>
      </c>
      <c r="B62" s="184"/>
      <c r="C62" s="170" t="n">
        <f aca="false">VLOOKUP(A62,CurveCreator!$A$8:$EF$247,CurveCreator!$CB$4)/100</f>
        <v>0.274362369182445</v>
      </c>
      <c r="D62" s="184" t="n">
        <f aca="false">VLOOKUP(A62,CurveCreator!$A$8:$EH$247,CurveCreator!$EH$4)</f>
        <v>0.101666672353423</v>
      </c>
      <c r="E62" s="170" t="n">
        <f aca="false">VLOOKUP(A62,CurveCreator!$A$8:$EH$247,CurveCreator!$CE$4)/100</f>
        <v>0.276862369182445</v>
      </c>
      <c r="F62" s="185" t="n">
        <f aca="false">D62</f>
        <v>0.101666672353423</v>
      </c>
      <c r="G62" s="170" t="n">
        <f aca="false">VLOOKUP(A62,CurveCreator!$A$8:$EH$247,CurveCreator!$CC$4)/100</f>
        <v>0.298362369182445</v>
      </c>
      <c r="H62" s="184" t="n">
        <f aca="false">$D62</f>
        <v>0.101666672353423</v>
      </c>
      <c r="I62" s="170" t="n">
        <f aca="false">VLOOKUP(A62,SpotCurves!$A$6:$BR$177,SpotCurves!$I$1)/100</f>
        <v>0.270339916024523</v>
      </c>
      <c r="J62" s="184" t="n">
        <v>0.25</v>
      </c>
      <c r="K62" s="170" t="n">
        <f aca="false">VLOOKUP(A62,CurveCreator!$A$8:$EF$247,CurveCreator!$CO$4)/100</f>
        <v>0.184309780788125</v>
      </c>
      <c r="L62" s="184" t="n">
        <v>0.138906973578541</v>
      </c>
      <c r="M62" s="170" t="n">
        <f aca="false">VLOOKUP(A62,SpotCurves!$A$6:$BR$177,SpotCurves!$R$1)/100</f>
        <v>0.217171215544064</v>
      </c>
      <c r="N62" s="184" t="n">
        <f aca="false">J62</f>
        <v>0.25</v>
      </c>
      <c r="O62" s="170" t="n">
        <f aca="false">VLOOKUP(A62,CurveCreator!$A$8:$EF$247,CurveCreator!$CQ$4)/100</f>
        <v>0.199309780788125</v>
      </c>
      <c r="P62" s="184" t="n">
        <v>0.138906973578541</v>
      </c>
      <c r="Q62" s="184"/>
      <c r="R62" s="184"/>
      <c r="S62" s="170" t="n">
        <f aca="false">VLOOKUP(A62,CurveCreator!$A$8:$EF$247,CurveCreator!$CS$4)/100</f>
        <v>0.15046560298975</v>
      </c>
      <c r="T62" s="184" t="n">
        <v>0.138906973578541</v>
      </c>
      <c r="U62" s="170" t="n">
        <f aca="false">VLOOKUP(A62,SpotCurves!$A$6:$BR$177,SpotCurves!$Z$1)/100</f>
        <v>0.1747205981086</v>
      </c>
      <c r="V62" s="184" t="n">
        <f aca="false">0.25</f>
        <v>0.25</v>
      </c>
      <c r="W62" s="170" t="n">
        <f aca="false">VLOOKUP(A62,CurveCreator!$A$8:$EF$247,CurveCreator!$L$4)/100</f>
        <v>0.449362369182445</v>
      </c>
      <c r="X62" s="185" t="n">
        <v>0.16</v>
      </c>
      <c r="Y62" s="170" t="n">
        <f aca="false">VLOOKUP(A62,CurveCreator!$A$8:$EF$247,CurveCreator!$J$4)/100</f>
        <v>0.426362369182445</v>
      </c>
      <c r="Z62" s="184" t="n">
        <v>0.130586831819164</v>
      </c>
      <c r="AA62" s="170" t="n">
        <f aca="false">VLOOKUP(A62,CurveCreator!$A$8:$EF$247,CurveCreator!$M$4)/100</f>
        <v>0.459362369182445</v>
      </c>
      <c r="AB62" s="184" t="n">
        <f aca="false">$D62</f>
        <v>0.101666672353423</v>
      </c>
      <c r="AC62" s="170" t="n">
        <f aca="false">VLOOKUP(A62,CurveCreator!$A$8:$EF$247,CurveCreator!$K$4)/100</f>
        <v>0.446362369182445</v>
      </c>
      <c r="AD62" s="184" t="n">
        <v>0.141760495457491</v>
      </c>
      <c r="AE62" s="170" t="n">
        <f aca="false">VLOOKUP(A62,CurveCreator!$A$8:$EF$247,CurveCreator!$AJ$4)/100</f>
        <v>0.484362369182445</v>
      </c>
      <c r="AF62" s="184" t="n">
        <f aca="false">$D62</f>
        <v>0.101666672353423</v>
      </c>
      <c r="AG62" s="170" t="n">
        <f aca="false">VLOOKUP(A62,CurveCreator!$A$8:$EF$247,CurveCreator!$AI$4)/100</f>
        <v>0.456362369182445</v>
      </c>
      <c r="AH62" s="184" t="n">
        <f aca="false">$D62</f>
        <v>0.101666672353423</v>
      </c>
      <c r="AI62" s="170" t="n">
        <f aca="false">VLOOKUP(A62,CurveCreator!$A$8:$EF$247,CurveCreator!$AA$4)/100</f>
        <v>0.394362369182445</v>
      </c>
      <c r="AJ62" s="184" t="n">
        <v>0.0489069735785406</v>
      </c>
      <c r="AK62" s="186" t="n">
        <f aca="false">VLOOKUP(A62,SpotCurves!$A$6:$BR$177,SpotCurves!$AI$1)/100</f>
        <v>0.364295613795674</v>
      </c>
      <c r="AL62" s="184" t="n">
        <v>0.25</v>
      </c>
      <c r="AM62" s="170" t="n">
        <f aca="false">VLOOKUP(A62,CurveCreator!$A$8:$EF$247,CurveCreator!$AB$4)/100</f>
        <v>0.404362369182445</v>
      </c>
      <c r="AN62" s="184" t="n">
        <v>0.15</v>
      </c>
      <c r="AO62" s="170" t="n">
        <f aca="false">VLOOKUP(A62,CurveCreator!$A$8:$EF$247,CurveCreator!$S$4)/100</f>
        <v>0.391362369182445</v>
      </c>
      <c r="AP62" s="184" t="n">
        <v>0.15</v>
      </c>
      <c r="AQ62" s="170" t="n">
        <f aca="false">VLOOKUP(A62,CurveCreator!$A$8:$EF$247,CurveCreator!$AD$4)/100</f>
        <v>0.429362369182445</v>
      </c>
      <c r="AR62" s="184" t="n">
        <v>0.0489069735785406</v>
      </c>
      <c r="AS62" s="170" t="n">
        <f aca="false">VLOOKUP(A62,CurveCreator!$A$8:$EF$247,CurveCreator!$AC$4)/100</f>
        <v>0.411362369182445</v>
      </c>
      <c r="AT62" s="184" t="n">
        <v>0.0489069735785406</v>
      </c>
      <c r="AU62" s="170" t="n">
        <f aca="false">VLOOKUP(A62,CurveCreator!$A$8:$EF$247,CurveCreator!$AW$4)/100</f>
        <v>0.373209780788125</v>
      </c>
      <c r="AV62" s="187" t="n">
        <f aca="false">AH62+0.03</f>
        <v>0.131666672353423</v>
      </c>
      <c r="AW62" s="170" t="n">
        <f aca="false">VLOOKUP(A62,SpotCurves!$A$6:$BR$177,SpotCurves!$BR$1)/100</f>
        <v>0.356447536612351</v>
      </c>
      <c r="AX62" s="184" t="n">
        <v>0.25</v>
      </c>
      <c r="AY62" s="170"/>
      <c r="AZ62" s="170"/>
      <c r="BA62" s="170" t="n">
        <f aca="false">VLOOKUP(A62,CurveCreator!$A$8:$EF$247,CurveCreator!$AQ$4)/100</f>
        <v>0.378309780788125</v>
      </c>
      <c r="BB62" s="187" t="n">
        <f aca="false">AF62</f>
        <v>0.101666672353423</v>
      </c>
      <c r="BC62" s="188"/>
      <c r="BD62" s="188"/>
      <c r="BE62" s="170" t="n">
        <f aca="false">VLOOKUP(A62,CurveCreator!$A$8:$EF$247,CurveCreator!$BR$4)/100</f>
        <v>0.536362369182445</v>
      </c>
      <c r="BF62" s="184" t="n">
        <f aca="false">$D62</f>
        <v>0.101666672353423</v>
      </c>
      <c r="BG62" s="188"/>
      <c r="BH62" s="188"/>
      <c r="BI62" s="170" t="n">
        <f aca="false">VLOOKUP(A62,CurveCreator!$A$8:$EF$247,CurveCreator!$BS$4)/100</f>
        <v>0.511362369182445</v>
      </c>
      <c r="BJ62" s="184" t="n">
        <f aca="false">$D62</f>
        <v>0.101666672353423</v>
      </c>
      <c r="BK62" s="170" t="n">
        <f aca="false">VLOOKUP(A62,CurveCreator!$A$8:$EF$247,CurveCreator!$CY$4)/100</f>
        <v>0.395362369182445</v>
      </c>
      <c r="BL62" s="184" t="n">
        <v>0.120880247728745</v>
      </c>
      <c r="BM62" s="170"/>
      <c r="BN62" s="184"/>
      <c r="BO62" s="170" t="n">
        <f aca="false">VLOOKUP(A62,CurveCreator!$A$8:$EF$247,CurveCreator!$BI$4)/100</f>
        <v>0.669362369182445</v>
      </c>
      <c r="BP62" s="184" t="n">
        <v>0.122347327276654</v>
      </c>
      <c r="BQ62" s="184"/>
    </row>
    <row r="63" customFormat="false" ht="11.25" hidden="false" customHeight="false" outlineLevel="0" collapsed="false">
      <c r="A63" s="189" t="n">
        <f aca="false">EOMONTH(A62,0)+1</f>
        <v>38718</v>
      </c>
      <c r="B63" s="184"/>
      <c r="C63" s="170" t="n">
        <f aca="false">VLOOKUP(A63,CurveCreator!$A$8:$EF$247,CurveCreator!$CB$4)/100</f>
        <v>0.268661670146632</v>
      </c>
      <c r="D63" s="184" t="n">
        <f aca="false">VLOOKUP(A63,CurveCreator!$A$8:$EH$247,CurveCreator!$EH$4)</f>
        <v>0.101541407114823</v>
      </c>
      <c r="E63" s="170" t="n">
        <f aca="false">VLOOKUP(A63,CurveCreator!$A$8:$EH$247,CurveCreator!$CE$4)/100</f>
        <v>0.271161670146632</v>
      </c>
      <c r="F63" s="185" t="n">
        <f aca="false">D63</f>
        <v>0.101541407114823</v>
      </c>
      <c r="G63" s="170" t="n">
        <f aca="false">VLOOKUP(A63,CurveCreator!$A$8:$EH$247,CurveCreator!$CC$4)/100</f>
        <v>0.292661670146632</v>
      </c>
      <c r="H63" s="184" t="n">
        <f aca="false">$D63</f>
        <v>0.101541407114823</v>
      </c>
      <c r="I63" s="170" t="n">
        <f aca="false">VLOOKUP(A63,SpotCurves!$A$6:$BR$177,SpotCurves!$I$1)/100</f>
        <v>0.263008817064467</v>
      </c>
      <c r="J63" s="184" t="n">
        <v>0.25</v>
      </c>
      <c r="K63" s="170" t="n">
        <f aca="false">VLOOKUP(A63,CurveCreator!$A$8:$EF$247,CurveCreator!$CO$4)/100</f>
        <v>0.208661670146632</v>
      </c>
      <c r="L63" s="184" t="n">
        <v>0.138906973578541</v>
      </c>
      <c r="M63" s="170" t="n">
        <f aca="false">VLOOKUP(A63,SpotCurves!$A$6:$BR$177,SpotCurves!$R$1)/100</f>
        <v>0.208477649514449</v>
      </c>
      <c r="N63" s="184" t="n">
        <f aca="false">J63</f>
        <v>0.25</v>
      </c>
      <c r="O63" s="170" t="n">
        <f aca="false">VLOOKUP(A63,CurveCreator!$A$8:$EF$247,CurveCreator!$CQ$4)/100</f>
        <v>0.223661670146632</v>
      </c>
      <c r="P63" s="184" t="n">
        <v>0.138906973578541</v>
      </c>
      <c r="Q63" s="184"/>
      <c r="R63" s="184"/>
      <c r="S63" s="170" t="n">
        <f aca="false">VLOOKUP(A63,CurveCreator!$A$8:$EF$247,CurveCreator!$CS$4)/100</f>
        <v>0.177006643583629</v>
      </c>
      <c r="T63" s="184" t="n">
        <v>0.138906973578541</v>
      </c>
      <c r="U63" s="170" t="n">
        <f aca="false">VLOOKUP(A63,SpotCurves!$A$6:$BR$177,SpotCurves!$Z$1)/100</f>
        <v>0.170368857765911</v>
      </c>
      <c r="V63" s="184" t="n">
        <f aca="false">0.25</f>
        <v>0.25</v>
      </c>
      <c r="W63" s="170" t="n">
        <f aca="false">VLOOKUP(A63,CurveCreator!$A$8:$EF$247,CurveCreator!$L$4)/100</f>
        <v>0.443661670146632</v>
      </c>
      <c r="X63" s="185" t="n">
        <v>0.16</v>
      </c>
      <c r="Y63" s="170" t="n">
        <f aca="false">VLOOKUP(A63,CurveCreator!$A$8:$EF$247,CurveCreator!$J$4)/100</f>
        <v>0.420661670146632</v>
      </c>
      <c r="Z63" s="184" t="n">
        <v>0.130550994534373</v>
      </c>
      <c r="AA63" s="170" t="n">
        <f aca="false">VLOOKUP(A63,CurveCreator!$A$8:$EF$247,CurveCreator!$M$4)/100</f>
        <v>0.453661670146632</v>
      </c>
      <c r="AB63" s="184" t="n">
        <f aca="false">$D63</f>
        <v>0.101541407114823</v>
      </c>
      <c r="AC63" s="170" t="n">
        <f aca="false">VLOOKUP(A63,CurveCreator!$A$8:$EF$247,CurveCreator!$K$4)/100</f>
        <v>0.440661670146632</v>
      </c>
      <c r="AD63" s="184" t="n">
        <v>0.141652983603118</v>
      </c>
      <c r="AE63" s="170" t="n">
        <f aca="false">VLOOKUP(A63,CurveCreator!$A$8:$EF$247,CurveCreator!$AJ$4)/100</f>
        <v>0.478661670146632</v>
      </c>
      <c r="AF63" s="184" t="n">
        <f aca="false">$D63</f>
        <v>0.101541407114823</v>
      </c>
      <c r="AG63" s="170" t="n">
        <f aca="false">VLOOKUP(A63,CurveCreator!$A$8:$EF$247,CurveCreator!$AI$4)/100</f>
        <v>0.450661670146632</v>
      </c>
      <c r="AH63" s="184" t="n">
        <f aca="false">$D63</f>
        <v>0.101541407114823</v>
      </c>
      <c r="AI63" s="170" t="n">
        <f aca="false">VLOOKUP(A63,CurveCreator!$A$8:$EF$247,CurveCreator!$AA$4)/100</f>
        <v>0.388661670146632</v>
      </c>
      <c r="AJ63" s="184" t="n">
        <v>0.0489069735785406</v>
      </c>
      <c r="AK63" s="186" t="n">
        <f aca="false">VLOOKUP(A63,SpotCurves!$A$6:$BR$177,SpotCurves!$AI$1)/100</f>
        <v>0.359211496666876</v>
      </c>
      <c r="AL63" s="184" t="n">
        <v>0.25</v>
      </c>
      <c r="AM63" s="170" t="n">
        <f aca="false">VLOOKUP(A63,CurveCreator!$A$8:$EF$247,CurveCreator!$AB$4)/100</f>
        <v>0.398661670146632</v>
      </c>
      <c r="AN63" s="184" t="n">
        <v>0.15</v>
      </c>
      <c r="AO63" s="170" t="n">
        <f aca="false">VLOOKUP(A63,CurveCreator!$A$8:$EF$247,CurveCreator!$S$4)/100</f>
        <v>0.385661670146632</v>
      </c>
      <c r="AP63" s="184" t="n">
        <v>0.15</v>
      </c>
      <c r="AQ63" s="170" t="n">
        <f aca="false">VLOOKUP(A63,CurveCreator!$A$8:$EF$247,CurveCreator!$AD$4)/100</f>
        <v>0.423661670146632</v>
      </c>
      <c r="AR63" s="184" t="n">
        <v>0.0489069735785406</v>
      </c>
      <c r="AS63" s="170" t="n">
        <f aca="false">VLOOKUP(A63,CurveCreator!$A$8:$EF$247,CurveCreator!$AC$4)/100</f>
        <v>0.405661670146632</v>
      </c>
      <c r="AT63" s="184" t="n">
        <v>0.0489069735785406</v>
      </c>
      <c r="AU63" s="170" t="n">
        <f aca="false">VLOOKUP(A63,CurveCreator!$A$8:$EF$247,CurveCreator!$AW$4)/100</f>
        <v>0.397561670146632</v>
      </c>
      <c r="AV63" s="187" t="n">
        <f aca="false">AH63+0.03</f>
        <v>0.131541407114823</v>
      </c>
      <c r="AW63" s="170" t="n">
        <f aca="false">VLOOKUP(A63,SpotCurves!$A$6:$BR$177,SpotCurves!$BR$1)/100</f>
        <v>0.349167755345016</v>
      </c>
      <c r="AX63" s="184" t="n">
        <v>0.25</v>
      </c>
      <c r="AY63" s="170"/>
      <c r="AZ63" s="170"/>
      <c r="BA63" s="170" t="n">
        <f aca="false">VLOOKUP(A63,CurveCreator!$A$8:$EF$247,CurveCreator!$AQ$4)/100</f>
        <v>0.402661670146632</v>
      </c>
      <c r="BB63" s="187" t="n">
        <f aca="false">AF63</f>
        <v>0.101541407114823</v>
      </c>
      <c r="BC63" s="188"/>
      <c r="BD63" s="188"/>
      <c r="BE63" s="170" t="n">
        <f aca="false">VLOOKUP(A63,CurveCreator!$A$8:$EF$247,CurveCreator!$BR$4)/100</f>
        <v>0.530661670146632</v>
      </c>
      <c r="BF63" s="184" t="n">
        <f aca="false">$D63</f>
        <v>0.101541407114823</v>
      </c>
      <c r="BG63" s="188"/>
      <c r="BH63" s="188"/>
      <c r="BI63" s="170" t="n">
        <f aca="false">VLOOKUP(A63,CurveCreator!$A$8:$EF$247,CurveCreator!$BS$4)/100</f>
        <v>0.505661670146632</v>
      </c>
      <c r="BJ63" s="184" t="n">
        <f aca="false">$D63</f>
        <v>0.101541407114823</v>
      </c>
      <c r="BK63" s="170" t="n">
        <f aca="false">VLOOKUP(A63,CurveCreator!$A$8:$EF$247,CurveCreator!$CY$4)/100</f>
        <v>0.389661670146632</v>
      </c>
      <c r="BL63" s="184" t="n">
        <v>0.120826491801559</v>
      </c>
      <c r="BM63" s="170"/>
      <c r="BN63" s="184"/>
      <c r="BO63" s="170" t="n">
        <f aca="false">VLOOKUP(A63,CurveCreator!$A$8:$EF$247,CurveCreator!$BI$4)/100</f>
        <v>0.663661670146632</v>
      </c>
      <c r="BP63" s="184" t="n">
        <v>0.12220397813749</v>
      </c>
      <c r="BQ63" s="184"/>
    </row>
    <row r="64" customFormat="false" ht="11.25" hidden="false" customHeight="false" outlineLevel="0" collapsed="false">
      <c r="A64" s="189" t="n">
        <f aca="false">EOMONTH(A63,0)+1</f>
        <v>38749</v>
      </c>
      <c r="B64" s="184"/>
      <c r="C64" s="170" t="n">
        <f aca="false">VLOOKUP(A64,CurveCreator!$A$8:$EF$247,CurveCreator!$CB$4)/100</f>
        <v>0.268708367203784</v>
      </c>
      <c r="D64" s="184" t="n">
        <f aca="false">VLOOKUP(A64,CurveCreator!$A$8:$EH$247,CurveCreator!$EH$4)</f>
        <v>0.1014121285103</v>
      </c>
      <c r="E64" s="170" t="n">
        <f aca="false">VLOOKUP(A64,CurveCreator!$A$8:$EH$247,CurveCreator!$CE$4)/100</f>
        <v>0.271208367203784</v>
      </c>
      <c r="F64" s="185" t="n">
        <f aca="false">D64</f>
        <v>0.1014121285103</v>
      </c>
      <c r="G64" s="170" t="n">
        <f aca="false">VLOOKUP(A64,CurveCreator!$A$8:$EH$247,CurveCreator!$CC$4)/100</f>
        <v>0.242708367203784</v>
      </c>
      <c r="H64" s="184" t="n">
        <f aca="false">$D64</f>
        <v>0.1014121285103</v>
      </c>
      <c r="I64" s="170" t="n">
        <f aca="false">VLOOKUP(A64,SpotCurves!$A$6:$BR$177,SpotCurves!$I$1)/100</f>
        <v>0.263068869479964</v>
      </c>
      <c r="J64" s="184" t="n">
        <v>0.25</v>
      </c>
      <c r="K64" s="170" t="n">
        <f aca="false">VLOOKUP(A64,CurveCreator!$A$8:$EF$247,CurveCreator!$CO$4)/100</f>
        <v>0.208708367203784</v>
      </c>
      <c r="L64" s="184" t="n">
        <v>0.138906973578541</v>
      </c>
      <c r="M64" s="170" t="n">
        <f aca="false">VLOOKUP(A64,SpotCurves!$A$6:$BR$177,SpotCurves!$R$1)/100</f>
        <v>0.208548862526605</v>
      </c>
      <c r="N64" s="184" t="n">
        <f aca="false">J64</f>
        <v>0.25</v>
      </c>
      <c r="O64" s="170" t="n">
        <f aca="false">VLOOKUP(A64,CurveCreator!$A$8:$EF$247,CurveCreator!$CQ$4)/100</f>
        <v>0.223708367203784</v>
      </c>
      <c r="P64" s="184" t="n">
        <v>0.138906973578541</v>
      </c>
      <c r="Q64" s="184"/>
      <c r="R64" s="184"/>
      <c r="S64" s="170" t="n">
        <f aca="false">VLOOKUP(A64,CurveCreator!$A$8:$EF$247,CurveCreator!$CS$4)/100</f>
        <v>0.176973422109697</v>
      </c>
      <c r="T64" s="184" t="n">
        <v>0.138906973578541</v>
      </c>
      <c r="U64" s="170" t="n">
        <f aca="false">VLOOKUP(A64,SpotCurves!$A$6:$BR$177,SpotCurves!$Z$1)/100</f>
        <v>0.17040450487975</v>
      </c>
      <c r="V64" s="184" t="n">
        <f aca="false">0.25</f>
        <v>0.25</v>
      </c>
      <c r="W64" s="170" t="n">
        <f aca="false">VLOOKUP(A64,CurveCreator!$A$8:$EF$247,CurveCreator!$L$4)/100</f>
        <v>0.443708367203784</v>
      </c>
      <c r="X64" s="185" t="n">
        <v>0.16</v>
      </c>
      <c r="Y64" s="170" t="n">
        <f aca="false">VLOOKUP(A64,CurveCreator!$A$8:$EF$247,CurveCreator!$J$4)/100</f>
        <v>0.420708367203784</v>
      </c>
      <c r="Z64" s="184" t="n">
        <v>0.130517345799928</v>
      </c>
      <c r="AA64" s="170" t="n">
        <f aca="false">VLOOKUP(A64,CurveCreator!$A$8:$EF$247,CurveCreator!$M$4)/100</f>
        <v>0.453708367203784</v>
      </c>
      <c r="AB64" s="184" t="n">
        <f aca="false">$D64</f>
        <v>0.1014121285103</v>
      </c>
      <c r="AC64" s="170" t="n">
        <f aca="false">VLOOKUP(A64,CurveCreator!$A$8:$EF$247,CurveCreator!$K$4)/100</f>
        <v>0.440708367203784</v>
      </c>
      <c r="AD64" s="184" t="n">
        <v>0.141552037399784</v>
      </c>
      <c r="AE64" s="170" t="n">
        <f aca="false">VLOOKUP(A64,CurveCreator!$A$8:$EF$247,CurveCreator!$AJ$4)/100</f>
        <v>0.478708367203784</v>
      </c>
      <c r="AF64" s="184" t="n">
        <f aca="false">$D64</f>
        <v>0.1014121285103</v>
      </c>
      <c r="AG64" s="170" t="n">
        <f aca="false">VLOOKUP(A64,CurveCreator!$A$8:$EF$247,CurveCreator!$AI$4)/100</f>
        <v>0.450708367203784</v>
      </c>
      <c r="AH64" s="184" t="n">
        <f aca="false">$D64</f>
        <v>0.1014121285103</v>
      </c>
      <c r="AI64" s="170" t="n">
        <f aca="false">VLOOKUP(A64,CurveCreator!$A$8:$EF$247,CurveCreator!$AA$4)/100</f>
        <v>0.388708367203784</v>
      </c>
      <c r="AJ64" s="184" t="n">
        <v>0.0489069735785406</v>
      </c>
      <c r="AK64" s="186" t="n">
        <f aca="false">VLOOKUP(A64,SpotCurves!$A$6:$BR$177,SpotCurves!$AI$1)/100</f>
        <v>0.359253143017023</v>
      </c>
      <c r="AL64" s="184" t="n">
        <v>0.25</v>
      </c>
      <c r="AM64" s="170" t="n">
        <f aca="false">VLOOKUP(A64,CurveCreator!$A$8:$EF$247,CurveCreator!$AB$4)/100</f>
        <v>0.398708367203784</v>
      </c>
      <c r="AN64" s="184" t="n">
        <v>0.15</v>
      </c>
      <c r="AO64" s="170" t="n">
        <f aca="false">VLOOKUP(A64,CurveCreator!$A$8:$EF$247,CurveCreator!$S$4)/100</f>
        <v>0.385708367203784</v>
      </c>
      <c r="AP64" s="184" t="n">
        <v>0.15</v>
      </c>
      <c r="AQ64" s="170" t="n">
        <f aca="false">VLOOKUP(A64,CurveCreator!$A$8:$EF$247,CurveCreator!$AD$4)/100</f>
        <v>0.423708367203784</v>
      </c>
      <c r="AR64" s="184" t="n">
        <v>0.0489069735785406</v>
      </c>
      <c r="AS64" s="170" t="n">
        <f aca="false">VLOOKUP(A64,CurveCreator!$A$8:$EF$247,CurveCreator!$AC$4)/100</f>
        <v>0.405708367203784</v>
      </c>
      <c r="AT64" s="184" t="n">
        <v>0.0489069735785406</v>
      </c>
      <c r="AU64" s="170" t="n">
        <f aca="false">VLOOKUP(A64,CurveCreator!$A$8:$EF$247,CurveCreator!$AW$4)/100</f>
        <v>0.377608367203784</v>
      </c>
      <c r="AV64" s="187" t="n">
        <f aca="false">AH64+0.03</f>
        <v>0.1314121285103</v>
      </c>
      <c r="AW64" s="170" t="n">
        <f aca="false">VLOOKUP(A64,SpotCurves!$A$6:$BR$177,SpotCurves!$BR$1)/100</f>
        <v>0.349227387393605</v>
      </c>
      <c r="AX64" s="184" t="n">
        <v>0.25</v>
      </c>
      <c r="AY64" s="170"/>
      <c r="AZ64" s="170"/>
      <c r="BA64" s="170" t="n">
        <f aca="false">VLOOKUP(A64,CurveCreator!$A$8:$EF$247,CurveCreator!$AQ$4)/100</f>
        <v>0.402708367203784</v>
      </c>
      <c r="BB64" s="187" t="n">
        <f aca="false">AF64</f>
        <v>0.1014121285103</v>
      </c>
      <c r="BC64" s="188"/>
      <c r="BD64" s="188"/>
      <c r="BE64" s="170" t="n">
        <f aca="false">VLOOKUP(A64,CurveCreator!$A$8:$EF$247,CurveCreator!$BR$4)/100</f>
        <v>0.530708367203784</v>
      </c>
      <c r="BF64" s="184" t="n">
        <f aca="false">$D64</f>
        <v>0.1014121285103</v>
      </c>
      <c r="BG64" s="188"/>
      <c r="BH64" s="188"/>
      <c r="BI64" s="170" t="n">
        <f aca="false">VLOOKUP(A64,CurveCreator!$A$8:$EF$247,CurveCreator!$BS$4)/100</f>
        <v>0.505708367203784</v>
      </c>
      <c r="BJ64" s="184" t="n">
        <f aca="false">$D64</f>
        <v>0.1014121285103</v>
      </c>
      <c r="BK64" s="170" t="n">
        <f aca="false">VLOOKUP(A64,CurveCreator!$A$8:$EF$247,CurveCreator!$CY$4)/100</f>
        <v>0.389708367203784</v>
      </c>
      <c r="BL64" s="184" t="n">
        <v>0.120776018699892</v>
      </c>
      <c r="BM64" s="170"/>
      <c r="BN64" s="184"/>
      <c r="BO64" s="170" t="n">
        <f aca="false">VLOOKUP(A64,CurveCreator!$A$8:$EF$247,CurveCreator!$BI$4)/100</f>
        <v>0.663708367203784</v>
      </c>
      <c r="BP64" s="184" t="n">
        <v>0.122069383199712</v>
      </c>
      <c r="BQ64" s="184"/>
    </row>
    <row r="65" customFormat="false" ht="11.25" hidden="false" customHeight="false" outlineLevel="0" collapsed="false">
      <c r="A65" s="189" t="n">
        <f aca="false">EOMONTH(A64,0)+1</f>
        <v>38777</v>
      </c>
      <c r="B65" s="184"/>
      <c r="C65" s="170" t="n">
        <f aca="false">VLOOKUP(A65,CurveCreator!$A$8:$EF$247,CurveCreator!$CB$4)/100</f>
        <v>0.268747179089027</v>
      </c>
      <c r="D65" s="184" t="n">
        <f aca="false">VLOOKUP(A65,CurveCreator!$A$8:$EH$247,CurveCreator!$EH$4)</f>
        <v>0.101283014498312</v>
      </c>
      <c r="E65" s="170" t="n">
        <f aca="false">VLOOKUP(A65,CurveCreator!$A$8:$EH$247,CurveCreator!$CE$4)/100</f>
        <v>0.271247179089027</v>
      </c>
      <c r="F65" s="185" t="n">
        <f aca="false">D65</f>
        <v>0.101283014498312</v>
      </c>
      <c r="G65" s="170" t="n">
        <f aca="false">VLOOKUP(A65,CurveCreator!$A$8:$EH$247,CurveCreator!$CC$4)/100</f>
        <v>0.242747179089027</v>
      </c>
      <c r="H65" s="184" t="n">
        <f aca="false">$D65</f>
        <v>0.101283014498312</v>
      </c>
      <c r="I65" s="170" t="n">
        <f aca="false">VLOOKUP(A65,SpotCurves!$A$6:$BR$177,SpotCurves!$I$1)/100</f>
        <v>0.263118781564387</v>
      </c>
      <c r="J65" s="184" t="n">
        <v>0.25</v>
      </c>
      <c r="K65" s="170" t="n">
        <f aca="false">VLOOKUP(A65,CurveCreator!$A$8:$EF$247,CurveCreator!$CO$4)/100</f>
        <v>0.208747179089027</v>
      </c>
      <c r="L65" s="184" t="n">
        <v>0.138906973578541</v>
      </c>
      <c r="M65" s="170" t="n">
        <f aca="false">VLOOKUP(A65,SpotCurves!$A$6:$BR$177,SpotCurves!$R$1)/100</f>
        <v>0.208608050651601</v>
      </c>
      <c r="N65" s="184" t="n">
        <f aca="false">J65</f>
        <v>0.25</v>
      </c>
      <c r="O65" s="170" t="n">
        <f aca="false">VLOOKUP(A65,CurveCreator!$A$8:$EF$247,CurveCreator!$CQ$4)/100</f>
        <v>0.223747179089027</v>
      </c>
      <c r="P65" s="184" t="n">
        <v>0.138906973578541</v>
      </c>
      <c r="Q65" s="184"/>
      <c r="R65" s="184"/>
      <c r="S65" s="170" t="n">
        <f aca="false">VLOOKUP(A65,CurveCreator!$A$8:$EF$247,CurveCreator!$CS$4)/100</f>
        <v>0.176926053538256</v>
      </c>
      <c r="T65" s="184" t="n">
        <v>0.138906973578541</v>
      </c>
      <c r="U65" s="170" t="n">
        <f aca="false">VLOOKUP(A65,SpotCurves!$A$6:$BR$177,SpotCurves!$Z$1)/100</f>
        <v>0.170434132693063</v>
      </c>
      <c r="V65" s="184" t="n">
        <f aca="false">0.25</f>
        <v>0.25</v>
      </c>
      <c r="W65" s="170" t="n">
        <f aca="false">VLOOKUP(A65,CurveCreator!$A$8:$EF$247,CurveCreator!$L$4)/100</f>
        <v>0.443747179089027</v>
      </c>
      <c r="X65" s="185" t="n">
        <v>0.16</v>
      </c>
      <c r="Y65" s="170" t="n">
        <f aca="false">VLOOKUP(A65,CurveCreator!$A$8:$EF$247,CurveCreator!$J$4)/100</f>
        <v>0.420747179089027</v>
      </c>
      <c r="Z65" s="184" t="n">
        <v>0.130485751963053</v>
      </c>
      <c r="AA65" s="170" t="n">
        <f aca="false">VLOOKUP(A65,CurveCreator!$A$8:$EF$247,CurveCreator!$M$4)/100</f>
        <v>0.453747179089027</v>
      </c>
      <c r="AB65" s="184" t="n">
        <f aca="false">$D65</f>
        <v>0.101283014498312</v>
      </c>
      <c r="AC65" s="170" t="n">
        <f aca="false">VLOOKUP(A65,CurveCreator!$A$8:$EF$247,CurveCreator!$K$4)/100</f>
        <v>0.440747179089027</v>
      </c>
      <c r="AD65" s="184" t="n">
        <v>0.14145725588916</v>
      </c>
      <c r="AE65" s="170" t="n">
        <f aca="false">VLOOKUP(A65,CurveCreator!$A$8:$EF$247,CurveCreator!$AJ$4)/100</f>
        <v>0.478747179089027</v>
      </c>
      <c r="AF65" s="184" t="n">
        <f aca="false">$D65</f>
        <v>0.101283014498312</v>
      </c>
      <c r="AG65" s="170" t="n">
        <f aca="false">VLOOKUP(A65,CurveCreator!$A$8:$EF$247,CurveCreator!$AI$4)/100</f>
        <v>0.450747179089027</v>
      </c>
      <c r="AH65" s="184" t="n">
        <f aca="false">$D65</f>
        <v>0.101283014498312</v>
      </c>
      <c r="AI65" s="170" t="n">
        <f aca="false">VLOOKUP(A65,CurveCreator!$A$8:$EF$247,CurveCreator!$AA$4)/100</f>
        <v>0.388747179089027</v>
      </c>
      <c r="AJ65" s="184" t="n">
        <v>0.0489069735785406</v>
      </c>
      <c r="AK65" s="186" t="n">
        <f aca="false">VLOOKUP(A65,SpotCurves!$A$6:$BR$177,SpotCurves!$AI$1)/100</f>
        <v>0.35928775704757</v>
      </c>
      <c r="AL65" s="184" t="n">
        <v>0.25</v>
      </c>
      <c r="AM65" s="170" t="n">
        <f aca="false">VLOOKUP(A65,CurveCreator!$A$8:$EF$247,CurveCreator!$AB$4)/100</f>
        <v>0.398747179089027</v>
      </c>
      <c r="AN65" s="184" t="n">
        <v>0.15</v>
      </c>
      <c r="AO65" s="170" t="n">
        <f aca="false">VLOOKUP(A65,CurveCreator!$A$8:$EF$247,CurveCreator!$S$4)/100</f>
        <v>0.385747179089027</v>
      </c>
      <c r="AP65" s="184" t="n">
        <v>0.15</v>
      </c>
      <c r="AQ65" s="170" t="n">
        <f aca="false">VLOOKUP(A65,CurveCreator!$A$8:$EF$247,CurveCreator!$AD$4)/100</f>
        <v>0.423747179089027</v>
      </c>
      <c r="AR65" s="184" t="n">
        <v>0.0489069735785406</v>
      </c>
      <c r="AS65" s="170" t="n">
        <f aca="false">VLOOKUP(A65,CurveCreator!$A$8:$EF$247,CurveCreator!$AC$4)/100</f>
        <v>0.405747179089027</v>
      </c>
      <c r="AT65" s="184" t="n">
        <v>0.0489069735785406</v>
      </c>
      <c r="AU65" s="170" t="n">
        <f aca="false">VLOOKUP(A65,CurveCreator!$A$8:$EF$247,CurveCreator!$AW$4)/100</f>
        <v>0.377647179089027</v>
      </c>
      <c r="AV65" s="187" t="n">
        <f aca="false">AH65+0.03</f>
        <v>0.131283014498312</v>
      </c>
      <c r="AW65" s="170" t="n">
        <f aca="false">VLOOKUP(A65,SpotCurves!$A$6:$BR$177,SpotCurves!$BR$1)/100</f>
        <v>0.349276950093436</v>
      </c>
      <c r="AX65" s="184" t="n">
        <v>0.25</v>
      </c>
      <c r="AY65" s="170"/>
      <c r="AZ65" s="170"/>
      <c r="BA65" s="170" t="n">
        <f aca="false">VLOOKUP(A65,CurveCreator!$A$8:$EF$247,CurveCreator!$AQ$4)/100</f>
        <v>0.402747179089027</v>
      </c>
      <c r="BB65" s="187" t="n">
        <f aca="false">AF65</f>
        <v>0.101283014498312</v>
      </c>
      <c r="BC65" s="188"/>
      <c r="BD65" s="188"/>
      <c r="BE65" s="170" t="n">
        <f aca="false">VLOOKUP(A65,CurveCreator!$A$8:$EF$247,CurveCreator!$BR$4)/100</f>
        <v>0.530747179089027</v>
      </c>
      <c r="BF65" s="184" t="n">
        <f aca="false">$D65</f>
        <v>0.101283014498312</v>
      </c>
      <c r="BG65" s="188"/>
      <c r="BH65" s="188"/>
      <c r="BI65" s="170" t="n">
        <f aca="false">VLOOKUP(A65,CurveCreator!$A$8:$EF$247,CurveCreator!$BS$4)/100</f>
        <v>0.505747179089027</v>
      </c>
      <c r="BJ65" s="184" t="n">
        <f aca="false">$D65</f>
        <v>0.101283014498312</v>
      </c>
      <c r="BK65" s="170" t="n">
        <f aca="false">VLOOKUP(A65,CurveCreator!$A$8:$EF$247,CurveCreator!$CY$4)/100</f>
        <v>0.389747179089027</v>
      </c>
      <c r="BL65" s="184" t="n">
        <v>0.12072862794458</v>
      </c>
      <c r="BM65" s="170"/>
      <c r="BN65" s="184"/>
      <c r="BO65" s="170" t="n">
        <f aca="false">VLOOKUP(A65,CurveCreator!$A$8:$EF$247,CurveCreator!$BI$4)/100</f>
        <v>0.663747179089027</v>
      </c>
      <c r="BP65" s="184" t="n">
        <v>0.121943007852214</v>
      </c>
      <c r="BQ65" s="184"/>
    </row>
    <row r="66" customFormat="false" ht="11.25" hidden="false" customHeight="false" outlineLevel="0" collapsed="false">
      <c r="A66" s="189" t="n">
        <f aca="false">EOMONTH(A65,0)+1</f>
        <v>38808</v>
      </c>
      <c r="B66" s="184"/>
      <c r="C66" s="170" t="n">
        <f aca="false">VLOOKUP(A66,CurveCreator!$A$8:$EF$247,CurveCreator!$CB$4)/100</f>
        <v>0.266922374739458</v>
      </c>
      <c r="D66" s="184" t="n">
        <f aca="false">VLOOKUP(A66,CurveCreator!$A$8:$EH$247,CurveCreator!$EH$4)</f>
        <v>0.10115822197109</v>
      </c>
      <c r="E66" s="170" t="n">
        <f aca="false">VLOOKUP(A66,CurveCreator!$A$8:$EH$247,CurveCreator!$CE$4)/100</f>
        <v>0.269422374739458</v>
      </c>
      <c r="F66" s="185" t="n">
        <f aca="false">D66</f>
        <v>0.10115822197109</v>
      </c>
      <c r="G66" s="170" t="n">
        <f aca="false">VLOOKUP(A66,CurveCreator!$A$8:$EH$247,CurveCreator!$CC$4)/100</f>
        <v>0.240922374739458</v>
      </c>
      <c r="H66" s="184" t="n">
        <f aca="false">$D66</f>
        <v>0.10115822197109</v>
      </c>
      <c r="I66" s="170" t="n">
        <f aca="false">VLOOKUP(A66,SpotCurves!$A$6:$BR$177,SpotCurves!$I$1)/100</f>
        <v>0.260772083170841</v>
      </c>
      <c r="J66" s="184" t="n">
        <v>0.25</v>
      </c>
      <c r="K66" s="170" t="n">
        <f aca="false">VLOOKUP(A66,CurveCreator!$A$8:$EF$247,CurveCreator!$CO$4)/100</f>
        <v>0.206922374739458</v>
      </c>
      <c r="L66" s="184" t="n">
        <v>0.138906973578541</v>
      </c>
      <c r="M66" s="170" t="n">
        <f aca="false">VLOOKUP(A66,SpotCurves!$A$6:$BR$177,SpotCurves!$R$1)/100</f>
        <v>0.205825224018508</v>
      </c>
      <c r="N66" s="184" t="n">
        <f aca="false">J66</f>
        <v>0.25</v>
      </c>
      <c r="O66" s="170" t="n">
        <f aca="false">VLOOKUP(A66,CurveCreator!$A$8:$EF$247,CurveCreator!$CQ$4)/100</f>
        <v>0.221922374739458</v>
      </c>
      <c r="P66" s="184" t="n">
        <v>0.138906973578541</v>
      </c>
      <c r="Q66" s="184"/>
      <c r="R66" s="184"/>
      <c r="S66" s="170" t="n">
        <f aca="false">VLOOKUP(A66,CurveCreator!$A$8:$EF$247,CurveCreator!$CS$4)/100</f>
        <v>0.189678079011777</v>
      </c>
      <c r="T66" s="184" t="n">
        <v>0.138906973578541</v>
      </c>
      <c r="U66" s="170" t="n">
        <f aca="false">VLOOKUP(A66,SpotCurves!$A$6:$BR$177,SpotCurves!$Z$1)/100</f>
        <v>0.169041132526654</v>
      </c>
      <c r="V66" s="184" t="n">
        <f aca="false">0.25</f>
        <v>0.25</v>
      </c>
      <c r="W66" s="170" t="n">
        <f aca="false">VLOOKUP(A66,CurveCreator!$A$8:$EF$247,CurveCreator!$L$4)/100</f>
        <v>0.441922374739458</v>
      </c>
      <c r="X66" s="185" t="n">
        <v>0.16</v>
      </c>
      <c r="Y66" s="170" t="n">
        <f aca="false">VLOOKUP(A66,CurveCreator!$A$8:$EF$247,CurveCreator!$J$4)/100</f>
        <v>0.418922374739458</v>
      </c>
      <c r="Z66" s="184" t="n">
        <v>0.130456087533025</v>
      </c>
      <c r="AA66" s="170" t="n">
        <f aca="false">VLOOKUP(A66,CurveCreator!$A$8:$EF$247,CurveCreator!$M$4)/100</f>
        <v>0.451922374739458</v>
      </c>
      <c r="AB66" s="184" t="n">
        <f aca="false">$D66</f>
        <v>0.10115822197109</v>
      </c>
      <c r="AC66" s="170" t="n">
        <f aca="false">VLOOKUP(A66,CurveCreator!$A$8:$EF$247,CurveCreator!$K$4)/100</f>
        <v>0.438922374739458</v>
      </c>
      <c r="AD66" s="184" t="n">
        <v>0.141368262599076</v>
      </c>
      <c r="AE66" s="170" t="n">
        <f aca="false">VLOOKUP(A66,CurveCreator!$A$8:$EF$247,CurveCreator!$AJ$4)/100</f>
        <v>0.476922374739458</v>
      </c>
      <c r="AF66" s="184" t="n">
        <f aca="false">$D66</f>
        <v>0.10115822197109</v>
      </c>
      <c r="AG66" s="170" t="n">
        <f aca="false">VLOOKUP(A66,CurveCreator!$A$8:$EF$247,CurveCreator!$AI$4)/100</f>
        <v>0.448922374739458</v>
      </c>
      <c r="AH66" s="184" t="n">
        <f aca="false">$D66</f>
        <v>0.10115822197109</v>
      </c>
      <c r="AI66" s="170" t="n">
        <f aca="false">VLOOKUP(A66,CurveCreator!$A$8:$EF$247,CurveCreator!$AA$4)/100</f>
        <v>0.386922374739458</v>
      </c>
      <c r="AJ66" s="184" t="n">
        <v>0.0489069735785406</v>
      </c>
      <c r="AK66" s="186" t="n">
        <f aca="false">VLOOKUP(A66,SpotCurves!$A$6:$BR$177,SpotCurves!$AI$1)/100</f>
        <v>0.357660321711646</v>
      </c>
      <c r="AL66" s="184" t="n">
        <v>0.25</v>
      </c>
      <c r="AM66" s="170" t="n">
        <f aca="false">VLOOKUP(A66,CurveCreator!$A$8:$EF$247,CurveCreator!$AB$4)/100</f>
        <v>0.396922374739458</v>
      </c>
      <c r="AN66" s="184" t="n">
        <v>0.15</v>
      </c>
      <c r="AO66" s="170" t="n">
        <f aca="false">VLOOKUP(A66,CurveCreator!$A$8:$EF$247,CurveCreator!$S$4)/100</f>
        <v>0.383922374739458</v>
      </c>
      <c r="AP66" s="184" t="n">
        <v>0.15</v>
      </c>
      <c r="AQ66" s="170" t="n">
        <f aca="false">VLOOKUP(A66,CurveCreator!$A$8:$EF$247,CurveCreator!$AD$4)/100</f>
        <v>0.421922374739458</v>
      </c>
      <c r="AR66" s="184" t="n">
        <v>0.0489069735785406</v>
      </c>
      <c r="AS66" s="170" t="n">
        <f aca="false">VLOOKUP(A66,CurveCreator!$A$8:$EF$247,CurveCreator!$AC$4)/100</f>
        <v>0.403922374739458</v>
      </c>
      <c r="AT66" s="184" t="n">
        <v>0.0489069735785406</v>
      </c>
      <c r="AU66" s="170" t="n">
        <f aca="false">VLOOKUP(A66,CurveCreator!$A$8:$EF$247,CurveCreator!$AW$4)/100</f>
        <v>0.375822374739458</v>
      </c>
      <c r="AV66" s="187" t="n">
        <f aca="false">AH66+0.03</f>
        <v>0.13115822197109</v>
      </c>
      <c r="AW66" s="170" t="n">
        <f aca="false">VLOOKUP(A66,SpotCurves!$A$6:$BR$177,SpotCurves!$BR$1)/100</f>
        <v>0.346946678588646</v>
      </c>
      <c r="AX66" s="184" t="n">
        <v>0.25</v>
      </c>
      <c r="AY66" s="170"/>
      <c r="AZ66" s="170"/>
      <c r="BA66" s="170" t="n">
        <f aca="false">VLOOKUP(A66,CurveCreator!$A$8:$EF$247,CurveCreator!$AQ$4)/100</f>
        <v>0.400922374739458</v>
      </c>
      <c r="BB66" s="187" t="n">
        <f aca="false">AF66</f>
        <v>0.10115822197109</v>
      </c>
      <c r="BC66" s="188"/>
      <c r="BD66" s="188"/>
      <c r="BE66" s="170" t="n">
        <f aca="false">VLOOKUP(A66,CurveCreator!$A$8:$EF$247,CurveCreator!$BR$4)/100</f>
        <v>0.528922374739458</v>
      </c>
      <c r="BF66" s="184" t="n">
        <f aca="false">$D66</f>
        <v>0.10115822197109</v>
      </c>
      <c r="BG66" s="188"/>
      <c r="BH66" s="188"/>
      <c r="BI66" s="170" t="n">
        <f aca="false">VLOOKUP(A66,CurveCreator!$A$8:$EF$247,CurveCreator!$BS$4)/100</f>
        <v>0.503922374739458</v>
      </c>
      <c r="BJ66" s="184" t="n">
        <f aca="false">$D66</f>
        <v>0.10115822197109</v>
      </c>
      <c r="BK66" s="170" t="n">
        <f aca="false">VLOOKUP(A66,CurveCreator!$A$8:$EF$247,CurveCreator!$CY$4)/100</f>
        <v>0.387922374739458</v>
      </c>
      <c r="BL66" s="184" t="n">
        <v>0.120684131299538</v>
      </c>
      <c r="BM66" s="170"/>
      <c r="BN66" s="184"/>
      <c r="BO66" s="170" t="n">
        <f aca="false">VLOOKUP(A66,CurveCreator!$A$8:$EF$247,CurveCreator!$BI$4)/100</f>
        <v>0.661922374739458</v>
      </c>
      <c r="BP66" s="184" t="n">
        <v>0.121824350132102</v>
      </c>
      <c r="BQ66" s="184"/>
    </row>
    <row r="67" customFormat="false" ht="11.25" hidden="false" customHeight="false" outlineLevel="0" collapsed="false">
      <c r="A67" s="189" t="n">
        <f aca="false">EOMONTH(A66,0)+1</f>
        <v>38838</v>
      </c>
      <c r="B67" s="184"/>
      <c r="C67" s="170" t="n">
        <f aca="false">VLOOKUP(A67,CurveCreator!$A$8:$EF$247,CurveCreator!$CB$4)/100</f>
        <v>0.266964317920405</v>
      </c>
      <c r="D67" s="184" t="n">
        <f aca="false">VLOOKUP(A67,CurveCreator!$A$8:$EH$247,CurveCreator!$EH$4)</f>
        <v>0.101029431223118</v>
      </c>
      <c r="E67" s="170" t="n">
        <f aca="false">VLOOKUP(A67,CurveCreator!$A$8:$EH$247,CurveCreator!$CE$4)/100</f>
        <v>0.269464317920405</v>
      </c>
      <c r="F67" s="185" t="n">
        <f aca="false">D67</f>
        <v>0.101029431223118</v>
      </c>
      <c r="G67" s="170" t="n">
        <f aca="false">VLOOKUP(A67,CurveCreator!$A$8:$EH$247,CurveCreator!$CC$4)/100</f>
        <v>0.240964317920405</v>
      </c>
      <c r="H67" s="184" t="n">
        <f aca="false">$D67</f>
        <v>0.101029431223118</v>
      </c>
      <c r="I67" s="170" t="n">
        <f aca="false">VLOOKUP(A67,SpotCurves!$A$6:$BR$177,SpotCurves!$I$1)/100</f>
        <v>0.260826022101539</v>
      </c>
      <c r="J67" s="184" t="n">
        <v>0.25</v>
      </c>
      <c r="K67" s="170" t="n">
        <f aca="false">VLOOKUP(A67,CurveCreator!$A$8:$EF$247,CurveCreator!$CO$4)/100</f>
        <v>0.206964317920405</v>
      </c>
      <c r="L67" s="184" t="n">
        <v>0.138906973578541</v>
      </c>
      <c r="M67" s="170" t="n">
        <f aca="false">VLOOKUP(A67,SpotCurves!$A$6:$BR$177,SpotCurves!$R$1)/100</f>
        <v>0.205889187369452</v>
      </c>
      <c r="N67" s="184" t="n">
        <f aca="false">J67</f>
        <v>0.25</v>
      </c>
      <c r="O67" s="170" t="n">
        <f aca="false">VLOOKUP(A67,CurveCreator!$A$8:$EF$247,CurveCreator!$CQ$4)/100</f>
        <v>0.221964317920405</v>
      </c>
      <c r="P67" s="184" t="n">
        <v>0.138906973578541</v>
      </c>
      <c r="Q67" s="184"/>
      <c r="R67" s="184"/>
      <c r="S67" s="170" t="n">
        <f aca="false">VLOOKUP(A67,CurveCreator!$A$8:$EF$247,CurveCreator!$CS$4)/100</f>
        <v>0.189570139064559</v>
      </c>
      <c r="T67" s="184" t="n">
        <v>0.138906973578541</v>
      </c>
      <c r="U67" s="170" t="n">
        <f aca="false">VLOOKUP(A67,SpotCurves!$A$6:$BR$177,SpotCurves!$Z$1)/100</f>
        <v>0.169073150675916</v>
      </c>
      <c r="V67" s="184" t="n">
        <f aca="false">0.25</f>
        <v>0.25</v>
      </c>
      <c r="W67" s="170" t="n">
        <f aca="false">VLOOKUP(A67,CurveCreator!$A$8:$EF$247,CurveCreator!$L$4)/100</f>
        <v>0.441964317920405</v>
      </c>
      <c r="X67" s="185" t="n">
        <v>0.16</v>
      </c>
      <c r="Y67" s="170" t="n">
        <f aca="false">VLOOKUP(A67,CurveCreator!$A$8:$EF$247,CurveCreator!$J$4)/100</f>
        <v>0.418964317920405</v>
      </c>
      <c r="Z67" s="184" t="n">
        <v>0.130428234682725</v>
      </c>
      <c r="AA67" s="170" t="n">
        <f aca="false">VLOOKUP(A67,CurveCreator!$A$8:$EF$247,CurveCreator!$M$4)/100</f>
        <v>0.451964317920405</v>
      </c>
      <c r="AB67" s="184" t="n">
        <f aca="false">$D67</f>
        <v>0.101029431223118</v>
      </c>
      <c r="AC67" s="170" t="n">
        <f aca="false">VLOOKUP(A67,CurveCreator!$A$8:$EF$247,CurveCreator!$K$4)/100</f>
        <v>0.438964317920405</v>
      </c>
      <c r="AD67" s="184" t="n">
        <v>0.141284704048175</v>
      </c>
      <c r="AE67" s="170" t="n">
        <f aca="false">VLOOKUP(A67,CurveCreator!$A$8:$EF$247,CurveCreator!$AJ$4)/100</f>
        <v>0.476964317920405</v>
      </c>
      <c r="AF67" s="184" t="n">
        <f aca="false">$D67</f>
        <v>0.101029431223118</v>
      </c>
      <c r="AG67" s="170" t="n">
        <f aca="false">VLOOKUP(A67,CurveCreator!$A$8:$EF$247,CurveCreator!$AI$4)/100</f>
        <v>0.448964317920405</v>
      </c>
      <c r="AH67" s="184" t="n">
        <f aca="false">$D67</f>
        <v>0.101029431223118</v>
      </c>
      <c r="AI67" s="170" t="n">
        <f aca="false">VLOOKUP(A67,CurveCreator!$A$8:$EF$247,CurveCreator!$AA$4)/100</f>
        <v>0.386964317920405</v>
      </c>
      <c r="AJ67" s="184" t="n">
        <v>0.0489069735785406</v>
      </c>
      <c r="AK67" s="186" t="n">
        <f aca="false">VLOOKUP(A67,SpotCurves!$A$6:$BR$177,SpotCurves!$AI$1)/100</f>
        <v>0.357697728360085</v>
      </c>
      <c r="AL67" s="184" t="n">
        <v>0.25</v>
      </c>
      <c r="AM67" s="170" t="n">
        <f aca="false">VLOOKUP(A67,CurveCreator!$A$8:$EF$247,CurveCreator!$AB$4)/100</f>
        <v>0.396964317920405</v>
      </c>
      <c r="AN67" s="184" t="n">
        <v>0.15</v>
      </c>
      <c r="AO67" s="170" t="n">
        <f aca="false">VLOOKUP(A67,CurveCreator!$A$8:$EF$247,CurveCreator!$S$4)/100</f>
        <v>0.383964317920405</v>
      </c>
      <c r="AP67" s="184" t="n">
        <v>0.15</v>
      </c>
      <c r="AQ67" s="170" t="n">
        <f aca="false">VLOOKUP(A67,CurveCreator!$A$8:$EF$247,CurveCreator!$AD$4)/100</f>
        <v>0.421964317920405</v>
      </c>
      <c r="AR67" s="184" t="n">
        <v>0.0489069735785406</v>
      </c>
      <c r="AS67" s="170" t="n">
        <f aca="false">VLOOKUP(A67,CurveCreator!$A$8:$EF$247,CurveCreator!$AC$4)/100</f>
        <v>0.403964317920405</v>
      </c>
      <c r="AT67" s="184" t="n">
        <v>0.0489069735785406</v>
      </c>
      <c r="AU67" s="170" t="n">
        <f aca="false">VLOOKUP(A67,CurveCreator!$A$8:$EF$247,CurveCreator!$AW$4)/100</f>
        <v>0.375864317920405</v>
      </c>
      <c r="AV67" s="187" t="n">
        <f aca="false">AH67+0.03</f>
        <v>0.131029431223118</v>
      </c>
      <c r="AW67" s="170" t="n">
        <f aca="false">VLOOKUP(A67,SpotCurves!$A$6:$BR$177,SpotCurves!$BR$1)/100</f>
        <v>0.347000239946828</v>
      </c>
      <c r="AX67" s="184" t="n">
        <v>0.25</v>
      </c>
      <c r="AY67" s="170"/>
      <c r="AZ67" s="170"/>
      <c r="BA67" s="170" t="n">
        <f aca="false">VLOOKUP(A67,CurveCreator!$A$8:$EF$247,CurveCreator!$AQ$4)/100</f>
        <v>0.400964317920405</v>
      </c>
      <c r="BB67" s="187" t="n">
        <f aca="false">AF67</f>
        <v>0.101029431223118</v>
      </c>
      <c r="BC67" s="188"/>
      <c r="BD67" s="188"/>
      <c r="BE67" s="170" t="n">
        <f aca="false">VLOOKUP(A67,CurveCreator!$A$8:$EF$247,CurveCreator!$BR$4)/100</f>
        <v>0.528964317920405</v>
      </c>
      <c r="BF67" s="184" t="n">
        <f aca="false">$D67</f>
        <v>0.101029431223118</v>
      </c>
      <c r="BG67" s="188"/>
      <c r="BH67" s="188"/>
      <c r="BI67" s="170" t="n">
        <f aca="false">VLOOKUP(A67,CurveCreator!$A$8:$EF$247,CurveCreator!$BS$4)/100</f>
        <v>0.503964317920405</v>
      </c>
      <c r="BJ67" s="184" t="n">
        <f aca="false">$D67</f>
        <v>0.101029431223118</v>
      </c>
      <c r="BK67" s="170" t="n">
        <f aca="false">VLOOKUP(A67,CurveCreator!$A$8:$EF$247,CurveCreator!$CY$4)/100</f>
        <v>0.387964317920405</v>
      </c>
      <c r="BL67" s="184" t="n">
        <v>0.120642352024088</v>
      </c>
      <c r="BM67" s="170"/>
      <c r="BN67" s="184"/>
      <c r="BO67" s="170" t="n">
        <f aca="false">VLOOKUP(A67,CurveCreator!$A$8:$EF$247,CurveCreator!$BI$4)/100</f>
        <v>0.661964317920405</v>
      </c>
      <c r="BP67" s="184" t="n">
        <v>0.1217129387309</v>
      </c>
      <c r="BQ67" s="184"/>
    </row>
    <row r="68" customFormat="false" ht="11.25" hidden="false" customHeight="false" outlineLevel="0" collapsed="false">
      <c r="A68" s="189" t="n">
        <f aca="false">EOMONTH(A67,0)+1</f>
        <v>38869</v>
      </c>
      <c r="B68" s="184"/>
      <c r="C68" s="170" t="n">
        <f aca="false">VLOOKUP(A68,CurveCreator!$A$8:$EF$247,CurveCreator!$CB$4)/100</f>
        <v>0.267008566873643</v>
      </c>
      <c r="D68" s="184" t="n">
        <f aca="false">VLOOKUP(A68,CurveCreator!$A$8:$EH$247,CurveCreator!$EH$4)</f>
        <v>0.100904951140168</v>
      </c>
      <c r="E68" s="170" t="n">
        <f aca="false">VLOOKUP(A68,CurveCreator!$A$8:$EH$247,CurveCreator!$CE$4)/100</f>
        <v>0.269508566873643</v>
      </c>
      <c r="F68" s="185" t="n">
        <f aca="false">D68</f>
        <v>0.100904951140168</v>
      </c>
      <c r="G68" s="170" t="n">
        <f aca="false">VLOOKUP(A68,CurveCreator!$A$8:$EH$247,CurveCreator!$CC$4)/100</f>
        <v>0.241008566873643</v>
      </c>
      <c r="H68" s="184" t="n">
        <f aca="false">$D68</f>
        <v>0.100904951140168</v>
      </c>
      <c r="I68" s="170" t="n">
        <f aca="false">VLOOKUP(A68,SpotCurves!$A$6:$BR$177,SpotCurves!$I$1)/100</f>
        <v>0.260882926255403</v>
      </c>
      <c r="J68" s="184" t="n">
        <v>0.25</v>
      </c>
      <c r="K68" s="170" t="n">
        <f aca="false">VLOOKUP(A68,CurveCreator!$A$8:$EF$247,CurveCreator!$CO$4)/100</f>
        <v>0.207008566873643</v>
      </c>
      <c r="L68" s="184" t="n">
        <v>0.138906973578541</v>
      </c>
      <c r="M68" s="170" t="n">
        <f aca="false">VLOOKUP(A68,SpotCurves!$A$6:$BR$177,SpotCurves!$R$1)/100</f>
        <v>0.20595666702314</v>
      </c>
      <c r="N68" s="184" t="n">
        <f aca="false">J68</f>
        <v>0.25</v>
      </c>
      <c r="O68" s="170" t="n">
        <f aca="false">VLOOKUP(A68,CurveCreator!$A$8:$EF$247,CurveCreator!$CQ$4)/100</f>
        <v>0.222008566873643</v>
      </c>
      <c r="P68" s="184" t="n">
        <v>0.138906973578541</v>
      </c>
      <c r="Q68" s="184"/>
      <c r="R68" s="184"/>
      <c r="S68" s="170" t="n">
        <f aca="false">VLOOKUP(A68,CurveCreator!$A$8:$EF$247,CurveCreator!$CS$4)/100</f>
        <v>0.189536947401602</v>
      </c>
      <c r="T68" s="184" t="n">
        <v>0.138906973578541</v>
      </c>
      <c r="U68" s="170" t="n">
        <f aca="false">VLOOKUP(A68,SpotCurves!$A$6:$BR$177,SpotCurves!$Z$1)/100</f>
        <v>0.16910692898165</v>
      </c>
      <c r="V68" s="184" t="n">
        <f aca="false">0.25</f>
        <v>0.25</v>
      </c>
      <c r="W68" s="170" t="n">
        <f aca="false">VLOOKUP(A68,CurveCreator!$A$8:$EF$247,CurveCreator!$L$4)/100</f>
        <v>0.442008566873643</v>
      </c>
      <c r="X68" s="185" t="n">
        <v>0.16</v>
      </c>
      <c r="Y68" s="170" t="n">
        <f aca="false">VLOOKUP(A68,CurveCreator!$A$8:$EF$247,CurveCreator!$J$4)/100</f>
        <v>0.419008566873643</v>
      </c>
      <c r="Z68" s="184" t="n">
        <v>0.130402082780628</v>
      </c>
      <c r="AA68" s="170" t="n">
        <f aca="false">VLOOKUP(A68,CurveCreator!$A$8:$EF$247,CurveCreator!$M$4)/100</f>
        <v>0.452008566873643</v>
      </c>
      <c r="AB68" s="184" t="n">
        <f aca="false">$D68</f>
        <v>0.100904951140168</v>
      </c>
      <c r="AC68" s="170" t="n">
        <f aca="false">VLOOKUP(A68,CurveCreator!$A$8:$EF$247,CurveCreator!$K$4)/100</f>
        <v>0.439008566873643</v>
      </c>
      <c r="AD68" s="184" t="n">
        <v>0.141206248341884</v>
      </c>
      <c r="AE68" s="170" t="n">
        <f aca="false">VLOOKUP(A68,CurveCreator!$A$8:$EF$247,CurveCreator!$AJ$4)/100</f>
        <v>0.477008566873643</v>
      </c>
      <c r="AF68" s="184" t="n">
        <f aca="false">$D68</f>
        <v>0.100904951140168</v>
      </c>
      <c r="AG68" s="170" t="n">
        <f aca="false">VLOOKUP(A68,CurveCreator!$A$8:$EF$247,CurveCreator!$AI$4)/100</f>
        <v>0.449008566873643</v>
      </c>
      <c r="AH68" s="184" t="n">
        <f aca="false">$D68</f>
        <v>0.100904951140168</v>
      </c>
      <c r="AI68" s="170" t="n">
        <f aca="false">VLOOKUP(A68,CurveCreator!$A$8:$EF$247,CurveCreator!$AA$4)/100</f>
        <v>0.387008566873643</v>
      </c>
      <c r="AJ68" s="184" t="n">
        <v>0.0489069735785406</v>
      </c>
      <c r="AK68" s="186" t="n">
        <f aca="false">VLOOKUP(A68,SpotCurves!$A$6:$BR$177,SpotCurves!$AI$1)/100</f>
        <v>0.35773719139079</v>
      </c>
      <c r="AL68" s="184" t="n">
        <v>0.25</v>
      </c>
      <c r="AM68" s="170" t="n">
        <f aca="false">VLOOKUP(A68,CurveCreator!$A$8:$EF$247,CurveCreator!$AB$4)/100</f>
        <v>0.397008566873643</v>
      </c>
      <c r="AN68" s="184" t="n">
        <v>0.15</v>
      </c>
      <c r="AO68" s="170" t="n">
        <f aca="false">VLOOKUP(A68,CurveCreator!$A$8:$EF$247,CurveCreator!$S$4)/100</f>
        <v>0.384008566873643</v>
      </c>
      <c r="AP68" s="184" t="n">
        <v>0.15</v>
      </c>
      <c r="AQ68" s="170" t="n">
        <f aca="false">VLOOKUP(A68,CurveCreator!$A$8:$EF$247,CurveCreator!$AD$4)/100</f>
        <v>0.422008566873643</v>
      </c>
      <c r="AR68" s="184" t="n">
        <v>0.0489069735785406</v>
      </c>
      <c r="AS68" s="170" t="n">
        <f aca="false">VLOOKUP(A68,CurveCreator!$A$8:$EF$247,CurveCreator!$AC$4)/100</f>
        <v>0.404008566873643</v>
      </c>
      <c r="AT68" s="184" t="n">
        <v>0.0489069735785406</v>
      </c>
      <c r="AU68" s="170" t="n">
        <f aca="false">VLOOKUP(A68,CurveCreator!$A$8:$EF$247,CurveCreator!$AW$4)/100</f>
        <v>0.375908566873643</v>
      </c>
      <c r="AV68" s="187" t="n">
        <f aca="false">AH68+0.03</f>
        <v>0.130904951140168</v>
      </c>
      <c r="AW68" s="170" t="n">
        <f aca="false">VLOOKUP(A68,SpotCurves!$A$6:$BR$177,SpotCurves!$BR$1)/100</f>
        <v>0.347056745771615</v>
      </c>
      <c r="AX68" s="184" t="n">
        <v>0.25</v>
      </c>
      <c r="AY68" s="170"/>
      <c r="AZ68" s="170"/>
      <c r="BA68" s="170" t="n">
        <f aca="false">VLOOKUP(A68,CurveCreator!$A$8:$EF$247,CurveCreator!$AQ$4)/100</f>
        <v>0.401008566873643</v>
      </c>
      <c r="BB68" s="187" t="n">
        <f aca="false">AF68</f>
        <v>0.100904951140168</v>
      </c>
      <c r="BC68" s="188"/>
      <c r="BD68" s="188"/>
      <c r="BE68" s="170" t="n">
        <f aca="false">VLOOKUP(A68,CurveCreator!$A$8:$EF$247,CurveCreator!$BR$4)/100</f>
        <v>0.529008566873643</v>
      </c>
      <c r="BF68" s="184" t="n">
        <f aca="false">$D68</f>
        <v>0.100904951140168</v>
      </c>
      <c r="BG68" s="188"/>
      <c r="BH68" s="188"/>
      <c r="BI68" s="170" t="n">
        <f aca="false">VLOOKUP(A68,CurveCreator!$A$8:$EF$247,CurveCreator!$BS$4)/100</f>
        <v>0.504008566873643</v>
      </c>
      <c r="BJ68" s="184" t="n">
        <f aca="false">$D68</f>
        <v>0.100904951140168</v>
      </c>
      <c r="BK68" s="170" t="n">
        <f aca="false">VLOOKUP(A68,CurveCreator!$A$8:$EF$247,CurveCreator!$CY$4)/100</f>
        <v>0.388008566873643</v>
      </c>
      <c r="BL68" s="184" t="n">
        <v>0.120603124170942</v>
      </c>
      <c r="BM68" s="170"/>
      <c r="BN68" s="184"/>
      <c r="BO68" s="170" t="n">
        <f aca="false">VLOOKUP(A68,CurveCreator!$A$8:$EF$247,CurveCreator!$BI$4)/100</f>
        <v>0.662008566873643</v>
      </c>
      <c r="BP68" s="184" t="n">
        <v>0.121608331122512</v>
      </c>
      <c r="BQ68" s="184"/>
    </row>
    <row r="69" customFormat="false" ht="11.25" hidden="false" customHeight="false" outlineLevel="0" collapsed="false">
      <c r="A69" s="189" t="n">
        <f aca="false">EOMONTH(A68,0)+1</f>
        <v>38899</v>
      </c>
      <c r="B69" s="184"/>
      <c r="C69" s="170" t="n">
        <f aca="false">VLOOKUP(A69,CurveCreator!$A$8:$EF$247,CurveCreator!$CB$4)/100</f>
        <v>0.269015205928331</v>
      </c>
      <c r="D69" s="184" t="n">
        <f aca="false">VLOOKUP(A69,CurveCreator!$A$8:$EH$247,CurveCreator!$EH$4)</f>
        <v>0.100776482846854</v>
      </c>
      <c r="E69" s="170" t="n">
        <f aca="false">VLOOKUP(A69,CurveCreator!$A$8:$EH$247,CurveCreator!$CE$4)/100</f>
        <v>0.271515205928331</v>
      </c>
      <c r="F69" s="185" t="n">
        <f aca="false">D69</f>
        <v>0.100776482846854</v>
      </c>
      <c r="G69" s="170" t="n">
        <f aca="false">VLOOKUP(A69,CurveCreator!$A$8:$EH$247,CurveCreator!$CC$4)/100</f>
        <v>0.243015205928331</v>
      </c>
      <c r="H69" s="184" t="n">
        <f aca="false">$D69</f>
        <v>0.100776482846854</v>
      </c>
      <c r="I69" s="170" t="n">
        <f aca="false">VLOOKUP(A69,SpotCurves!$A$6:$BR$177,SpotCurves!$I$1)/100</f>
        <v>0.263463464079732</v>
      </c>
      <c r="J69" s="184" t="n">
        <v>0.25</v>
      </c>
      <c r="K69" s="170" t="n">
        <f aca="false">VLOOKUP(A69,CurveCreator!$A$8:$EF$247,CurveCreator!$CO$4)/100</f>
        <v>0.209015205928331</v>
      </c>
      <c r="L69" s="184" t="n">
        <v>0.138906973578541</v>
      </c>
      <c r="M69" s="170" t="n">
        <f aca="false">VLOOKUP(A69,SpotCurves!$A$6:$BR$177,SpotCurves!$R$1)/100</f>
        <v>0.20901679158154</v>
      </c>
      <c r="N69" s="184" t="n">
        <f aca="false">J69</f>
        <v>0.25</v>
      </c>
      <c r="O69" s="170" t="n">
        <f aca="false">VLOOKUP(A69,CurveCreator!$A$8:$EF$247,CurveCreator!$CQ$4)/100</f>
        <v>0.224015205928331</v>
      </c>
      <c r="P69" s="184" t="n">
        <v>0.138906973578541</v>
      </c>
      <c r="Q69" s="184"/>
      <c r="R69" s="184"/>
      <c r="S69" s="170" t="n">
        <f aca="false">VLOOKUP(A69,CurveCreator!$A$8:$EF$247,CurveCreator!$CS$4)/100</f>
        <v>0.184284009816403</v>
      </c>
      <c r="T69" s="184" t="n">
        <v>0.138906973578541</v>
      </c>
      <c r="U69" s="170" t="n">
        <f aca="false">VLOOKUP(A69,SpotCurves!$A$6:$BR$177,SpotCurves!$Z$1)/100</f>
        <v>0.170638736234172</v>
      </c>
      <c r="V69" s="184" t="n">
        <f aca="false">0.25</f>
        <v>0.25</v>
      </c>
      <c r="W69" s="170" t="n">
        <f aca="false">VLOOKUP(A69,CurveCreator!$A$8:$EF$247,CurveCreator!$L$4)/100</f>
        <v>0.444015205928331</v>
      </c>
      <c r="X69" s="185" t="n">
        <v>0.16</v>
      </c>
      <c r="Y69" s="170" t="n">
        <f aca="false">VLOOKUP(A69,CurveCreator!$A$8:$EF$247,CurveCreator!$J$4)/100</f>
        <v>0.421015205928331</v>
      </c>
      <c r="Z69" s="184" t="n">
        <v>0.130377527951376</v>
      </c>
      <c r="AA69" s="170" t="n">
        <f aca="false">VLOOKUP(A69,CurveCreator!$A$8:$EF$247,CurveCreator!$M$4)/100</f>
        <v>0.454015205928331</v>
      </c>
      <c r="AB69" s="184" t="n">
        <f aca="false">$D69</f>
        <v>0.100776482846854</v>
      </c>
      <c r="AC69" s="170" t="n">
        <f aca="false">VLOOKUP(A69,CurveCreator!$A$8:$EF$247,CurveCreator!$K$4)/100</f>
        <v>0.441015205928331</v>
      </c>
      <c r="AD69" s="184" t="n">
        <v>0.141132583854129</v>
      </c>
      <c r="AE69" s="170" t="n">
        <f aca="false">VLOOKUP(A69,CurveCreator!$A$8:$EF$247,CurveCreator!$AJ$4)/100</f>
        <v>0.479015205928331</v>
      </c>
      <c r="AF69" s="184" t="n">
        <f aca="false">$D69</f>
        <v>0.100776482846854</v>
      </c>
      <c r="AG69" s="170" t="n">
        <f aca="false">VLOOKUP(A69,CurveCreator!$A$8:$EF$247,CurveCreator!$AI$4)/100</f>
        <v>0.451015205928331</v>
      </c>
      <c r="AH69" s="184" t="n">
        <f aca="false">$D69</f>
        <v>0.100776482846854</v>
      </c>
      <c r="AI69" s="170" t="n">
        <f aca="false">VLOOKUP(A69,CurveCreator!$A$8:$EF$247,CurveCreator!$AA$4)/100</f>
        <v>0.389015205928331</v>
      </c>
      <c r="AJ69" s="184" t="n">
        <v>0.0489069735785406</v>
      </c>
      <c r="AK69" s="186" t="n">
        <f aca="false">VLOOKUP(A69,SpotCurves!$A$6:$BR$177,SpotCurves!$AI$1)/100</f>
        <v>0.359526794371962</v>
      </c>
      <c r="AL69" s="184" t="n">
        <v>0.25</v>
      </c>
      <c r="AM69" s="170" t="n">
        <f aca="false">VLOOKUP(A69,CurveCreator!$A$8:$EF$247,CurveCreator!$AB$4)/100</f>
        <v>0.399015205928331</v>
      </c>
      <c r="AN69" s="184" t="n">
        <v>0.15</v>
      </c>
      <c r="AO69" s="170" t="n">
        <f aca="false">VLOOKUP(A69,CurveCreator!$A$8:$EF$247,CurveCreator!$S$4)/100</f>
        <v>0.386015205928331</v>
      </c>
      <c r="AP69" s="184" t="n">
        <v>0.15</v>
      </c>
      <c r="AQ69" s="170" t="n">
        <f aca="false">VLOOKUP(A69,CurveCreator!$A$8:$EF$247,CurveCreator!$AD$4)/100</f>
        <v>0.424015205928331</v>
      </c>
      <c r="AR69" s="184" t="n">
        <v>0.0489069735785406</v>
      </c>
      <c r="AS69" s="170" t="n">
        <f aca="false">VLOOKUP(A69,CurveCreator!$A$8:$EF$247,CurveCreator!$AC$4)/100</f>
        <v>0.406015205928331</v>
      </c>
      <c r="AT69" s="184" t="n">
        <v>0.0489069735785406</v>
      </c>
      <c r="AU69" s="170" t="n">
        <f aca="false">VLOOKUP(A69,CurveCreator!$A$8:$EF$247,CurveCreator!$AW$4)/100</f>
        <v>0.377915205928331</v>
      </c>
      <c r="AV69" s="187" t="n">
        <f aca="false">AH69+0.03</f>
        <v>0.130776482846854</v>
      </c>
      <c r="AW69" s="170" t="n">
        <f aca="false">VLOOKUP(A69,SpotCurves!$A$6:$BR$177,SpotCurves!$BR$1)/100</f>
        <v>0.349619219831174</v>
      </c>
      <c r="AX69" s="184" t="n">
        <v>0.25</v>
      </c>
      <c r="AY69" s="170"/>
      <c r="AZ69" s="170"/>
      <c r="BA69" s="170" t="n">
        <f aca="false">VLOOKUP(A69,CurveCreator!$A$8:$EF$247,CurveCreator!$AQ$4)/100</f>
        <v>0.403015205928331</v>
      </c>
      <c r="BB69" s="187" t="n">
        <f aca="false">AF69</f>
        <v>0.100776482846854</v>
      </c>
      <c r="BC69" s="188"/>
      <c r="BD69" s="188"/>
      <c r="BE69" s="170" t="n">
        <f aca="false">VLOOKUP(A69,CurveCreator!$A$8:$EF$247,CurveCreator!$BR$4)/100</f>
        <v>0.531015205928331</v>
      </c>
      <c r="BF69" s="184" t="n">
        <f aca="false">$D69</f>
        <v>0.100776482846854</v>
      </c>
      <c r="BG69" s="188"/>
      <c r="BH69" s="188"/>
      <c r="BI69" s="170" t="n">
        <f aca="false">VLOOKUP(A69,CurveCreator!$A$8:$EF$247,CurveCreator!$BS$4)/100</f>
        <v>0.506015205928331</v>
      </c>
      <c r="BJ69" s="184" t="n">
        <f aca="false">$D69</f>
        <v>0.100776482846854</v>
      </c>
      <c r="BK69" s="170" t="n">
        <f aca="false">VLOOKUP(A69,CurveCreator!$A$8:$EF$247,CurveCreator!$CY$4)/100</f>
        <v>0.390015205928331</v>
      </c>
      <c r="BL69" s="184" t="n">
        <v>0.120566291927065</v>
      </c>
      <c r="BM69" s="170"/>
      <c r="BN69" s="184"/>
      <c r="BO69" s="170" t="n">
        <f aca="false">VLOOKUP(A69,CurveCreator!$A$8:$EF$247,CurveCreator!$BI$4)/100</f>
        <v>0.664015205928331</v>
      </c>
      <c r="BP69" s="184" t="n">
        <v>0.121510111805506</v>
      </c>
      <c r="BQ69" s="184"/>
    </row>
    <row r="70" customFormat="false" ht="11.25" hidden="false" customHeight="false" outlineLevel="0" collapsed="false">
      <c r="A70" s="189" t="n">
        <f aca="false">EOMONTH(A69,0)+1</f>
        <v>38930</v>
      </c>
      <c r="B70" s="184"/>
      <c r="C70" s="170" t="n">
        <f aca="false">VLOOKUP(A70,CurveCreator!$A$8:$EF$247,CurveCreator!$CB$4)/100</f>
        <v>0.269057618803633</v>
      </c>
      <c r="D70" s="184" t="n">
        <f aca="false">VLOOKUP(A70,CurveCreator!$A$8:$EH$247,CurveCreator!$EH$4)</f>
        <v>0.100648178114416</v>
      </c>
      <c r="E70" s="170" t="n">
        <f aca="false">VLOOKUP(A70,CurveCreator!$A$8:$EH$247,CurveCreator!$CE$4)/100</f>
        <v>0.271557618803633</v>
      </c>
      <c r="F70" s="185" t="n">
        <f aca="false">D70</f>
        <v>0.100648178114416</v>
      </c>
      <c r="G70" s="170" t="n">
        <f aca="false">VLOOKUP(A70,CurveCreator!$A$8:$EH$247,CurveCreator!$CC$4)/100</f>
        <v>0.243057618803633</v>
      </c>
      <c r="H70" s="184" t="n">
        <f aca="false">$D70</f>
        <v>0.100648178114416</v>
      </c>
      <c r="I70" s="170" t="n">
        <f aca="false">VLOOKUP(A70,SpotCurves!$A$6:$BR$177,SpotCurves!$I$1)/100</f>
        <v>0.263518007037371</v>
      </c>
      <c r="J70" s="184" t="n">
        <v>0.25</v>
      </c>
      <c r="K70" s="170" t="n">
        <f aca="false">VLOOKUP(A70,CurveCreator!$A$8:$EF$247,CurveCreator!$CO$4)/100</f>
        <v>0.209057618803633</v>
      </c>
      <c r="L70" s="184" t="n">
        <v>0.138906973578541</v>
      </c>
      <c r="M70" s="170" t="n">
        <f aca="false">VLOOKUP(A70,SpotCurves!$A$6:$BR$177,SpotCurves!$R$1)/100</f>
        <v>0.209081471216375</v>
      </c>
      <c r="N70" s="184" t="n">
        <f aca="false">J70</f>
        <v>0.25</v>
      </c>
      <c r="O70" s="170" t="n">
        <f aca="false">VLOOKUP(A70,CurveCreator!$A$8:$EF$247,CurveCreator!$CQ$4)/100</f>
        <v>0.224057618803633</v>
      </c>
      <c r="P70" s="184" t="n">
        <v>0.138906973578541</v>
      </c>
      <c r="Q70" s="184"/>
      <c r="R70" s="184"/>
      <c r="S70" s="170" t="n">
        <f aca="false">VLOOKUP(A70,CurveCreator!$A$8:$EF$247,CurveCreator!$CS$4)/100</f>
        <v>0.184250840511677</v>
      </c>
      <c r="T70" s="184" t="n">
        <v>0.138906973578541</v>
      </c>
      <c r="U70" s="170" t="n">
        <f aca="false">VLOOKUP(A70,SpotCurves!$A$6:$BR$177,SpotCurves!$Z$1)/100</f>
        <v>0.170671112933826</v>
      </c>
      <c r="V70" s="184" t="n">
        <f aca="false">0.25</f>
        <v>0.25</v>
      </c>
      <c r="W70" s="170" t="n">
        <f aca="false">VLOOKUP(A70,CurveCreator!$A$8:$EF$247,CurveCreator!$L$4)/100</f>
        <v>0.444057618803633</v>
      </c>
      <c r="X70" s="185" t="n">
        <v>0.16</v>
      </c>
      <c r="Y70" s="170" t="n">
        <f aca="false">VLOOKUP(A70,CurveCreator!$A$8:$EF$247,CurveCreator!$J$4)/100</f>
        <v>0.421057618803633</v>
      </c>
      <c r="Z70" s="184" t="n">
        <v>0.130354472663186</v>
      </c>
      <c r="AA70" s="170" t="n">
        <f aca="false">VLOOKUP(A70,CurveCreator!$A$8:$EF$247,CurveCreator!$M$4)/100</f>
        <v>0.454057618803633</v>
      </c>
      <c r="AB70" s="184" t="n">
        <f aca="false">$D70</f>
        <v>0.100648178114416</v>
      </c>
      <c r="AC70" s="170" t="n">
        <f aca="false">VLOOKUP(A70,CurveCreator!$A$8:$EF$247,CurveCreator!$K$4)/100</f>
        <v>0.441057618803633</v>
      </c>
      <c r="AD70" s="184" t="n">
        <v>0.141063417989558</v>
      </c>
      <c r="AE70" s="170" t="n">
        <f aca="false">VLOOKUP(A70,CurveCreator!$A$8:$EF$247,CurveCreator!$AJ$4)/100</f>
        <v>0.479057618803633</v>
      </c>
      <c r="AF70" s="184" t="n">
        <f aca="false">$D70</f>
        <v>0.100648178114416</v>
      </c>
      <c r="AG70" s="170" t="n">
        <f aca="false">VLOOKUP(A70,CurveCreator!$A$8:$EF$247,CurveCreator!$AI$4)/100</f>
        <v>0.451057618803633</v>
      </c>
      <c r="AH70" s="184" t="n">
        <f aca="false">$D70</f>
        <v>0.100648178114416</v>
      </c>
      <c r="AI70" s="170" t="n">
        <f aca="false">VLOOKUP(A70,CurveCreator!$A$8:$EF$247,CurveCreator!$AA$4)/100</f>
        <v>0.389057618803633</v>
      </c>
      <c r="AJ70" s="184" t="n">
        <v>0.0489069735785406</v>
      </c>
      <c r="AK70" s="186" t="n">
        <f aca="false">VLOOKUP(A70,SpotCurves!$A$6:$BR$177,SpotCurves!$AI$1)/100</f>
        <v>0.359564619913084</v>
      </c>
      <c r="AL70" s="184" t="n">
        <v>0.25</v>
      </c>
      <c r="AM70" s="170" t="n">
        <f aca="false">VLOOKUP(A70,CurveCreator!$A$8:$EF$247,CurveCreator!$AB$4)/100</f>
        <v>0.399057618803633</v>
      </c>
      <c r="AN70" s="184" t="n">
        <v>0.15</v>
      </c>
      <c r="AO70" s="170" t="n">
        <f aca="false">VLOOKUP(A70,CurveCreator!$A$8:$EF$247,CurveCreator!$S$4)/100</f>
        <v>0.386057618803633</v>
      </c>
      <c r="AP70" s="184" t="n">
        <v>0.15</v>
      </c>
      <c r="AQ70" s="170" t="n">
        <f aca="false">VLOOKUP(A70,CurveCreator!$A$8:$EF$247,CurveCreator!$AD$4)/100</f>
        <v>0.424057618803633</v>
      </c>
      <c r="AR70" s="184" t="n">
        <v>0.0489069735785406</v>
      </c>
      <c r="AS70" s="170" t="n">
        <f aca="false">VLOOKUP(A70,CurveCreator!$A$8:$EF$247,CurveCreator!$AC$4)/100</f>
        <v>0.406057618803633</v>
      </c>
      <c r="AT70" s="184" t="n">
        <v>0.0489069735785406</v>
      </c>
      <c r="AU70" s="170" t="n">
        <f aca="false">VLOOKUP(A70,CurveCreator!$A$8:$EF$247,CurveCreator!$AW$4)/100</f>
        <v>0.377957618803633</v>
      </c>
      <c r="AV70" s="187" t="n">
        <f aca="false">AH70+0.03</f>
        <v>0.130648178114416</v>
      </c>
      <c r="AW70" s="170" t="n">
        <f aca="false">VLOOKUP(A70,SpotCurves!$A$6:$BR$177,SpotCurves!$BR$1)/100</f>
        <v>0.349673380988109</v>
      </c>
      <c r="AX70" s="184" t="n">
        <v>0.25</v>
      </c>
      <c r="AY70" s="170"/>
      <c r="AZ70" s="170"/>
      <c r="BA70" s="170" t="n">
        <f aca="false">VLOOKUP(A70,CurveCreator!$A$8:$EF$247,CurveCreator!$AQ$4)/100</f>
        <v>0.403057618803633</v>
      </c>
      <c r="BB70" s="187" t="n">
        <f aca="false">AF70</f>
        <v>0.100648178114416</v>
      </c>
      <c r="BC70" s="188"/>
      <c r="BD70" s="188"/>
      <c r="BE70" s="170" t="n">
        <f aca="false">VLOOKUP(A70,CurveCreator!$A$8:$EF$247,CurveCreator!$BR$4)/100</f>
        <v>0.531057618803633</v>
      </c>
      <c r="BF70" s="184" t="n">
        <f aca="false">$D70</f>
        <v>0.100648178114416</v>
      </c>
      <c r="BG70" s="188"/>
      <c r="BH70" s="188"/>
      <c r="BI70" s="170" t="n">
        <f aca="false">VLOOKUP(A70,CurveCreator!$A$8:$EF$247,CurveCreator!$BS$4)/100</f>
        <v>0.506057618803633</v>
      </c>
      <c r="BJ70" s="184" t="n">
        <f aca="false">$D70</f>
        <v>0.100648178114416</v>
      </c>
      <c r="BK70" s="170" t="n">
        <f aca="false">VLOOKUP(A70,CurveCreator!$A$8:$EF$247,CurveCreator!$CY$4)/100</f>
        <v>0.390057618803633</v>
      </c>
      <c r="BL70" s="184" t="n">
        <v>0.120531708994779</v>
      </c>
      <c r="BM70" s="170"/>
      <c r="BN70" s="184"/>
      <c r="BO70" s="170" t="n">
        <f aca="false">VLOOKUP(A70,CurveCreator!$A$8:$EF$247,CurveCreator!$BI$4)/100</f>
        <v>0.664057618803633</v>
      </c>
      <c r="BP70" s="184" t="n">
        <v>0.121417890652744</v>
      </c>
      <c r="BQ70" s="184"/>
    </row>
    <row r="71" customFormat="false" ht="11.25" hidden="false" customHeight="false" outlineLevel="0" collapsed="false">
      <c r="A71" s="189" t="n">
        <f aca="false">EOMONTH(A70,0)+1</f>
        <v>38961</v>
      </c>
      <c r="B71" s="184"/>
      <c r="C71" s="170" t="n">
        <f aca="false">VLOOKUP(A71,CurveCreator!$A$8:$EF$247,CurveCreator!$CB$4)/100</f>
        <v>0.269107181470793</v>
      </c>
      <c r="D71" s="184" t="n">
        <f aca="false">VLOOKUP(A71,CurveCreator!$A$8:$EH$247,CurveCreator!$EH$4)</f>
        <v>0.100532430379835</v>
      </c>
      <c r="E71" s="170" t="n">
        <f aca="false">VLOOKUP(A71,CurveCreator!$A$8:$EH$247,CurveCreator!$CE$4)/100</f>
        <v>0.271607181470793</v>
      </c>
      <c r="F71" s="185" t="n">
        <f aca="false">D71</f>
        <v>0.100532430379835</v>
      </c>
      <c r="G71" s="170" t="n">
        <f aca="false">VLOOKUP(A71,CurveCreator!$A$8:$EH$247,CurveCreator!$CC$4)/100</f>
        <v>0.243107181470793</v>
      </c>
      <c r="H71" s="184" t="n">
        <f aca="false">$D71</f>
        <v>0.100532430379835</v>
      </c>
      <c r="I71" s="170" t="n">
        <f aca="false">VLOOKUP(A71,SpotCurves!$A$6:$BR$177,SpotCurves!$I$1)/100</f>
        <v>0.263581744627338</v>
      </c>
      <c r="J71" s="184" t="n">
        <v>0.25</v>
      </c>
      <c r="K71" s="170" t="n">
        <f aca="false">VLOOKUP(A71,CurveCreator!$A$8:$EF$247,CurveCreator!$CO$4)/100</f>
        <v>0.209107181470793</v>
      </c>
      <c r="L71" s="184" t="n">
        <v>0.138906973578541</v>
      </c>
      <c r="M71" s="170" t="n">
        <f aca="false">VLOOKUP(A71,SpotCurves!$A$6:$BR$177,SpotCurves!$R$1)/100</f>
        <v>0.209157054283794</v>
      </c>
      <c r="N71" s="184" t="n">
        <f aca="false">J71</f>
        <v>0.25</v>
      </c>
      <c r="O71" s="170" t="n">
        <f aca="false">VLOOKUP(A71,CurveCreator!$A$8:$EF$247,CurveCreator!$CQ$4)/100</f>
        <v>0.224107181470793</v>
      </c>
      <c r="P71" s="184" t="n">
        <v>0.138906973578541</v>
      </c>
      <c r="Q71" s="184"/>
      <c r="R71" s="184"/>
      <c r="S71" s="170" t="n">
        <f aca="false">VLOOKUP(A71,CurveCreator!$A$8:$EF$247,CurveCreator!$CS$4)/100</f>
        <v>0.184231827259308</v>
      </c>
      <c r="T71" s="184" t="n">
        <v>0.138906973578541</v>
      </c>
      <c r="U71" s="170" t="n">
        <f aca="false">VLOOKUP(A71,SpotCurves!$A$6:$BR$177,SpotCurves!$Z$1)/100</f>
        <v>0.170708947567231</v>
      </c>
      <c r="V71" s="184" t="n">
        <f aca="false">0.25</f>
        <v>0.25</v>
      </c>
      <c r="W71" s="170" t="n">
        <f aca="false">VLOOKUP(A71,CurveCreator!$A$8:$EF$247,CurveCreator!$L$4)/100</f>
        <v>0.444107181470793</v>
      </c>
      <c r="X71" s="185" t="n">
        <v>0.16</v>
      </c>
      <c r="Y71" s="170" t="n">
        <f aca="false">VLOOKUP(A71,CurveCreator!$A$8:$EF$247,CurveCreator!$J$4)/100</f>
        <v>0.421107181470793</v>
      </c>
      <c r="Z71" s="184" t="n">
        <v>0.13033282534045</v>
      </c>
      <c r="AA71" s="170" t="n">
        <f aca="false">VLOOKUP(A71,CurveCreator!$A$8:$EF$247,CurveCreator!$M$4)/100</f>
        <v>0.454107181470793</v>
      </c>
      <c r="AB71" s="184" t="n">
        <f aca="false">$D71</f>
        <v>0.100532430379835</v>
      </c>
      <c r="AC71" s="170" t="n">
        <f aca="false">VLOOKUP(A71,CurveCreator!$A$8:$EF$247,CurveCreator!$K$4)/100</f>
        <v>0.441107181470793</v>
      </c>
      <c r="AD71" s="184" t="n">
        <v>0.14099847602135</v>
      </c>
      <c r="AE71" s="170" t="n">
        <f aca="false">VLOOKUP(A71,CurveCreator!$A$8:$EF$247,CurveCreator!$AJ$4)/100</f>
        <v>0.479107181470793</v>
      </c>
      <c r="AF71" s="184" t="n">
        <f aca="false">$D71</f>
        <v>0.100532430379835</v>
      </c>
      <c r="AG71" s="170" t="n">
        <f aca="false">VLOOKUP(A71,CurveCreator!$A$8:$EF$247,CurveCreator!$AI$4)/100</f>
        <v>0.451107181470793</v>
      </c>
      <c r="AH71" s="184" t="n">
        <f aca="false">$D71</f>
        <v>0.100532430379835</v>
      </c>
      <c r="AI71" s="170" t="n">
        <f aca="false">VLOOKUP(A71,CurveCreator!$A$8:$EF$247,CurveCreator!$AA$4)/100</f>
        <v>0.389107181470793</v>
      </c>
      <c r="AJ71" s="184" t="n">
        <v>0.0489069735785406</v>
      </c>
      <c r="AK71" s="186" t="n">
        <f aca="false">VLOOKUP(A71,SpotCurves!$A$6:$BR$177,SpotCurves!$AI$1)/100</f>
        <v>0.359608821931727</v>
      </c>
      <c r="AL71" s="184" t="n">
        <v>0.25</v>
      </c>
      <c r="AM71" s="170" t="n">
        <f aca="false">VLOOKUP(A71,CurveCreator!$A$8:$EF$247,CurveCreator!$AB$4)/100</f>
        <v>0.399107181470793</v>
      </c>
      <c r="AN71" s="184" t="n">
        <v>0.15</v>
      </c>
      <c r="AO71" s="170" t="n">
        <f aca="false">VLOOKUP(A71,CurveCreator!$A$8:$EF$247,CurveCreator!$S$4)/100</f>
        <v>0.386107181470793</v>
      </c>
      <c r="AP71" s="184" t="n">
        <v>0.15</v>
      </c>
      <c r="AQ71" s="170" t="n">
        <f aca="false">VLOOKUP(A71,CurveCreator!$A$8:$EF$247,CurveCreator!$AD$4)/100</f>
        <v>0.424107181470793</v>
      </c>
      <c r="AR71" s="184" t="n">
        <v>0.0489069735785406</v>
      </c>
      <c r="AS71" s="170" t="n">
        <f aca="false">VLOOKUP(A71,CurveCreator!$A$8:$EF$247,CurveCreator!$AC$4)/100</f>
        <v>0.406107181470793</v>
      </c>
      <c r="AT71" s="184" t="n">
        <v>0.0489069735785406</v>
      </c>
      <c r="AU71" s="170" t="n">
        <f aca="false">VLOOKUP(A71,CurveCreator!$A$8:$EF$247,CurveCreator!$AW$4)/100</f>
        <v>0.378007181470793</v>
      </c>
      <c r="AV71" s="187" t="n">
        <f aca="false">AH71+0.03</f>
        <v>0.130532430379835</v>
      </c>
      <c r="AW71" s="170" t="n">
        <f aca="false">VLOOKUP(A71,SpotCurves!$A$6:$BR$177,SpotCurves!$BR$1)/100</f>
        <v>0.349736672414947</v>
      </c>
      <c r="AX71" s="184" t="n">
        <v>0.25</v>
      </c>
      <c r="AY71" s="170"/>
      <c r="AZ71" s="170"/>
      <c r="BA71" s="170" t="n">
        <f aca="false">VLOOKUP(A71,CurveCreator!$A$8:$EF$247,CurveCreator!$AQ$4)/100</f>
        <v>0.403107181470793</v>
      </c>
      <c r="BB71" s="187" t="n">
        <f aca="false">AF71</f>
        <v>0.100532430379835</v>
      </c>
      <c r="BC71" s="188"/>
      <c r="BD71" s="188"/>
      <c r="BE71" s="170" t="n">
        <f aca="false">VLOOKUP(A71,CurveCreator!$A$8:$EF$247,CurveCreator!$BR$4)/100</f>
        <v>0.531107181470793</v>
      </c>
      <c r="BF71" s="184" t="n">
        <f aca="false">$D71</f>
        <v>0.100532430379835</v>
      </c>
      <c r="BG71" s="188"/>
      <c r="BH71" s="188"/>
      <c r="BI71" s="170" t="n">
        <f aca="false">VLOOKUP(A71,CurveCreator!$A$8:$EF$247,CurveCreator!$BS$4)/100</f>
        <v>0.506107181470793</v>
      </c>
      <c r="BJ71" s="184" t="n">
        <f aca="false">$D71</f>
        <v>0.100532430379835</v>
      </c>
      <c r="BK71" s="170" t="n">
        <f aca="false">VLOOKUP(A71,CurveCreator!$A$8:$EF$247,CurveCreator!$CY$4)/100</f>
        <v>0.390107181470793</v>
      </c>
      <c r="BL71" s="184" t="n">
        <v>0.120499238010675</v>
      </c>
      <c r="BM71" s="170"/>
      <c r="BN71" s="184"/>
      <c r="BO71" s="170" t="n">
        <f aca="false">VLOOKUP(A71,CurveCreator!$A$8:$EF$247,CurveCreator!$BI$4)/100</f>
        <v>0.664107181470793</v>
      </c>
      <c r="BP71" s="184" t="n">
        <v>0.1213313013618</v>
      </c>
      <c r="BQ71" s="184"/>
    </row>
    <row r="72" customFormat="false" ht="11.25" hidden="false" customHeight="false" outlineLevel="0" collapsed="false">
      <c r="A72" s="189" t="n">
        <f aca="false">EOMONTH(A71,0)+1</f>
        <v>38991</v>
      </c>
      <c r="B72" s="184"/>
      <c r="C72" s="170" t="n">
        <f aca="false">VLOOKUP(A72,CurveCreator!$A$8:$EF$247,CurveCreator!$CB$4)/100</f>
        <v>0.274819518871981</v>
      </c>
      <c r="D72" s="184" t="n">
        <f aca="false">VLOOKUP(A72,CurveCreator!$A$8:$EH$247,CurveCreator!$EH$4)</f>
        <v>0.100404436365589</v>
      </c>
      <c r="E72" s="170" t="n">
        <f aca="false">VLOOKUP(A72,CurveCreator!$A$8:$EH$247,CurveCreator!$CE$4)/100</f>
        <v>0.277319518871981</v>
      </c>
      <c r="F72" s="185" t="n">
        <f aca="false">D72</f>
        <v>0.100404436365589</v>
      </c>
      <c r="G72" s="170" t="n">
        <f aca="false">VLOOKUP(A72,CurveCreator!$A$8:$EH$247,CurveCreator!$CC$4)/100</f>
        <v>0.248819518871981</v>
      </c>
      <c r="H72" s="184" t="n">
        <f aca="false">$D72</f>
        <v>0.100404436365589</v>
      </c>
      <c r="I72" s="170" t="n">
        <f aca="false">VLOOKUP(A72,SpotCurves!$A$6:$BR$177,SpotCurves!$I$1)/100</f>
        <v>0.270927810525266</v>
      </c>
      <c r="J72" s="184" t="n">
        <v>0.25</v>
      </c>
      <c r="K72" s="170" t="n">
        <f aca="false">VLOOKUP(A72,CurveCreator!$A$8:$EF$247,CurveCreator!$CO$4)/100</f>
        <v>0.214819518871981</v>
      </c>
      <c r="L72" s="184" t="n">
        <v>0.138906973578541</v>
      </c>
      <c r="M72" s="170" t="n">
        <f aca="false">VLOOKUP(A72,SpotCurves!$A$6:$BR$177,SpotCurves!$R$1)/100</f>
        <v>0.217868368820606</v>
      </c>
      <c r="N72" s="184" t="n">
        <f aca="false">J72</f>
        <v>0.25</v>
      </c>
      <c r="O72" s="170" t="n">
        <f aca="false">VLOOKUP(A72,CurveCreator!$A$8:$EF$247,CurveCreator!$CQ$4)/100</f>
        <v>0.229819518871981</v>
      </c>
      <c r="P72" s="184" t="n">
        <v>0.138906973578541</v>
      </c>
      <c r="Q72" s="184"/>
      <c r="R72" s="184"/>
      <c r="S72" s="170" t="n">
        <f aca="false">VLOOKUP(A72,CurveCreator!$A$8:$EF$247,CurveCreator!$CS$4)/100</f>
        <v>0.178772250608085</v>
      </c>
      <c r="T72" s="184" t="n">
        <v>0.138906973578541</v>
      </c>
      <c r="U72" s="170" t="n">
        <f aca="false">VLOOKUP(A72,SpotCurves!$A$6:$BR$177,SpotCurves!$Z$1)/100</f>
        <v>0.175069572284241</v>
      </c>
      <c r="V72" s="184" t="n">
        <f aca="false">0.25</f>
        <v>0.25</v>
      </c>
      <c r="W72" s="170" t="n">
        <f aca="false">VLOOKUP(A72,CurveCreator!$A$8:$EF$247,CurveCreator!$L$4)/100</f>
        <v>0.449819518871981</v>
      </c>
      <c r="X72" s="185" t="n">
        <v>0.16</v>
      </c>
      <c r="Y72" s="170" t="n">
        <f aca="false">VLOOKUP(A72,CurveCreator!$A$8:$EF$247,CurveCreator!$J$4)/100</f>
        <v>0.426819518871981</v>
      </c>
      <c r="Z72" s="184" t="n">
        <v>0.1303125</v>
      </c>
      <c r="AA72" s="170" t="n">
        <f aca="false">VLOOKUP(A72,CurveCreator!$A$8:$EF$247,CurveCreator!$M$4)/100</f>
        <v>0.459819518871981</v>
      </c>
      <c r="AB72" s="184" t="n">
        <f aca="false">$D72</f>
        <v>0.100404436365589</v>
      </c>
      <c r="AC72" s="170" t="n">
        <f aca="false">VLOOKUP(A72,CurveCreator!$A$8:$EF$247,CurveCreator!$K$4)/100</f>
        <v>0.446819518871981</v>
      </c>
      <c r="AD72" s="184" t="n">
        <v>0.1409375</v>
      </c>
      <c r="AE72" s="170" t="n">
        <f aca="false">VLOOKUP(A72,CurveCreator!$A$8:$EF$247,CurveCreator!$AJ$4)/100</f>
        <v>0.484819518871981</v>
      </c>
      <c r="AF72" s="184" t="n">
        <f aca="false">$D72</f>
        <v>0.100404436365589</v>
      </c>
      <c r="AG72" s="170" t="n">
        <f aca="false">VLOOKUP(A72,CurveCreator!$A$8:$EF$247,CurveCreator!$AI$4)/100</f>
        <v>0.456819518871981</v>
      </c>
      <c r="AH72" s="184" t="n">
        <f aca="false">$D72</f>
        <v>0.100404436365589</v>
      </c>
      <c r="AI72" s="170" t="n">
        <f aca="false">VLOOKUP(A72,CurveCreator!$A$8:$EF$247,CurveCreator!$AA$4)/100</f>
        <v>0.394819518871981</v>
      </c>
      <c r="AJ72" s="184" t="n">
        <v>0.0489069735785406</v>
      </c>
      <c r="AK72" s="186" t="n">
        <f aca="false">VLOOKUP(A72,SpotCurves!$A$6:$BR$177,SpotCurves!$AI$1)/100</f>
        <v>0.36470331863194</v>
      </c>
      <c r="AL72" s="184" t="n">
        <v>0.25</v>
      </c>
      <c r="AM72" s="170" t="n">
        <f aca="false">VLOOKUP(A72,CurveCreator!$A$8:$EF$247,CurveCreator!$AB$4)/100</f>
        <v>0.404819518871981</v>
      </c>
      <c r="AN72" s="184" t="n">
        <v>0.15</v>
      </c>
      <c r="AO72" s="170" t="n">
        <f aca="false">VLOOKUP(A72,CurveCreator!$A$8:$EF$247,CurveCreator!$S$4)/100</f>
        <v>0.391819518871981</v>
      </c>
      <c r="AP72" s="184" t="n">
        <v>0.15</v>
      </c>
      <c r="AQ72" s="170" t="n">
        <f aca="false">VLOOKUP(A72,CurveCreator!$A$8:$EF$247,CurveCreator!$AD$4)/100</f>
        <v>0.429819518871981</v>
      </c>
      <c r="AR72" s="184" t="n">
        <v>0.0489069735785406</v>
      </c>
      <c r="AS72" s="170" t="n">
        <f aca="false">VLOOKUP(A72,CurveCreator!$A$8:$EF$247,CurveCreator!$AC$4)/100</f>
        <v>0.411819518871981</v>
      </c>
      <c r="AT72" s="184" t="n">
        <v>0.0489069735785406</v>
      </c>
      <c r="AU72" s="170" t="n">
        <f aca="false">VLOOKUP(A72,CurveCreator!$A$8:$EF$247,CurveCreator!$AW$4)/100</f>
        <v>0.383719518871981</v>
      </c>
      <c r="AV72" s="187" t="n">
        <f aca="false">AH72+0.03</f>
        <v>0.130404436365589</v>
      </c>
      <c r="AW72" s="170" t="n">
        <f aca="false">VLOOKUP(A72,SpotCurves!$A$6:$BR$177,SpotCurves!$BR$1)/100</f>
        <v>0.357031315851589</v>
      </c>
      <c r="AX72" s="184" t="n">
        <v>0.25</v>
      </c>
      <c r="AY72" s="170"/>
      <c r="AZ72" s="170"/>
      <c r="BA72" s="170" t="n">
        <f aca="false">VLOOKUP(A72,CurveCreator!$A$8:$EF$247,CurveCreator!$AQ$4)/100</f>
        <v>0.408819518871981</v>
      </c>
      <c r="BB72" s="187" t="n">
        <f aca="false">AF72</f>
        <v>0.100404436365589</v>
      </c>
      <c r="BC72" s="188"/>
      <c r="BD72" s="188"/>
      <c r="BE72" s="170" t="n">
        <f aca="false">VLOOKUP(A72,CurveCreator!$A$8:$EF$247,CurveCreator!$BR$4)/100</f>
        <v>0.536819518871981</v>
      </c>
      <c r="BF72" s="184" t="n">
        <f aca="false">$D72</f>
        <v>0.100404436365589</v>
      </c>
      <c r="BG72" s="188"/>
      <c r="BH72" s="188"/>
      <c r="BI72" s="170" t="n">
        <f aca="false">VLOOKUP(A72,CurveCreator!$A$8:$EF$247,CurveCreator!$BS$4)/100</f>
        <v>0.511819518871981</v>
      </c>
      <c r="BJ72" s="184" t="n">
        <f aca="false">$D72</f>
        <v>0.100404436365589</v>
      </c>
      <c r="BK72" s="170" t="n">
        <f aca="false">VLOOKUP(A72,CurveCreator!$A$8:$EF$247,CurveCreator!$CY$4)/100</f>
        <v>0.395819518871981</v>
      </c>
      <c r="BL72" s="184" t="n">
        <v>0.12046875</v>
      </c>
      <c r="BM72" s="170"/>
      <c r="BN72" s="184"/>
      <c r="BO72" s="170" t="n">
        <f aca="false">VLOOKUP(A72,CurveCreator!$A$8:$EF$247,CurveCreator!$BI$4)/100</f>
        <v>0.669819518871981</v>
      </c>
      <c r="BP72" s="184" t="n">
        <v>0.12125</v>
      </c>
      <c r="BQ72" s="184"/>
    </row>
    <row r="73" customFormat="false" ht="11.25" hidden="false" customHeight="false" outlineLevel="0" collapsed="false">
      <c r="A73" s="189" t="n">
        <f aca="false">EOMONTH(A72,0)+1</f>
        <v>39022</v>
      </c>
      <c r="B73" s="184"/>
      <c r="C73" s="170" t="n">
        <f aca="false">VLOOKUP(A73,CurveCreator!$A$8:$EF$247,CurveCreator!$CB$4)/100</f>
        <v>0.274887821869489</v>
      </c>
      <c r="D73" s="184" t="n">
        <f aca="false">VLOOKUP(A73,CurveCreator!$A$8:$EH$247,CurveCreator!$EH$4)</f>
        <v>0.100280726349448</v>
      </c>
      <c r="E73" s="170" t="n">
        <f aca="false">VLOOKUP(A73,CurveCreator!$A$8:$EH$247,CurveCreator!$CE$4)/100</f>
        <v>0.277387821869489</v>
      </c>
      <c r="F73" s="185" t="n">
        <f aca="false">D73</f>
        <v>0.100280726349448</v>
      </c>
      <c r="G73" s="170" t="n">
        <f aca="false">VLOOKUP(A73,CurveCreator!$A$8:$EH$247,CurveCreator!$CC$4)/100</f>
        <v>0.248887821869489</v>
      </c>
      <c r="H73" s="184" t="n">
        <f aca="false">$D73</f>
        <v>0.100280726349448</v>
      </c>
      <c r="I73" s="170" t="n">
        <f aca="false">VLOOKUP(A73,SpotCurves!$A$6:$BR$177,SpotCurves!$I$1)/100</f>
        <v>0.271015648180061</v>
      </c>
      <c r="J73" s="184" t="n">
        <v>0.25</v>
      </c>
      <c r="K73" s="170" t="n">
        <f aca="false">VLOOKUP(A73,CurveCreator!$A$8:$EF$247,CurveCreator!$CO$4)/100</f>
        <v>0.214887821869489</v>
      </c>
      <c r="L73" s="184" t="n">
        <v>0.138906973578541</v>
      </c>
      <c r="M73" s="170" t="n">
        <f aca="false">VLOOKUP(A73,SpotCurves!$A$6:$BR$177,SpotCurves!$R$1)/100</f>
        <v>0.217972530891805</v>
      </c>
      <c r="N73" s="184" t="n">
        <f aca="false">J73</f>
        <v>0.25</v>
      </c>
      <c r="O73" s="170" t="n">
        <f aca="false">VLOOKUP(A73,CurveCreator!$A$8:$EF$247,CurveCreator!$CQ$4)/100</f>
        <v>0.229887821869489</v>
      </c>
      <c r="P73" s="184" t="n">
        <v>0.138906973578541</v>
      </c>
      <c r="Q73" s="184"/>
      <c r="R73" s="184"/>
      <c r="S73" s="170" t="n">
        <f aca="false">VLOOKUP(A73,CurveCreator!$A$8:$EF$247,CurveCreator!$CS$4)/100</f>
        <v>0.177887739819388</v>
      </c>
      <c r="T73" s="184" t="n">
        <v>0.138906973578541</v>
      </c>
      <c r="U73" s="170" t="n">
        <f aca="false">VLOOKUP(A73,SpotCurves!$A$6:$BR$177,SpotCurves!$Z$1)/100</f>
        <v>0.175121712716127</v>
      </c>
      <c r="V73" s="184" t="n">
        <f aca="false">0.25</f>
        <v>0.25</v>
      </c>
      <c r="W73" s="170" t="n">
        <f aca="false">VLOOKUP(A73,CurveCreator!$A$8:$EF$247,CurveCreator!$L$4)/100</f>
        <v>0.449887821869489</v>
      </c>
      <c r="X73" s="185" t="n">
        <v>0.16</v>
      </c>
      <c r="Y73" s="170" t="n">
        <f aca="false">VLOOKUP(A73,CurveCreator!$A$8:$EF$247,CurveCreator!$J$4)/100</f>
        <v>0.426887821869489</v>
      </c>
      <c r="Z73" s="184" t="n">
        <v>0.130293415909582</v>
      </c>
      <c r="AA73" s="170" t="n">
        <f aca="false">VLOOKUP(A73,CurveCreator!$A$8:$EF$247,CurveCreator!$M$4)/100</f>
        <v>0.459887821869489</v>
      </c>
      <c r="AB73" s="184" t="n">
        <f aca="false">$D73</f>
        <v>0.100280726349448</v>
      </c>
      <c r="AC73" s="170" t="n">
        <f aca="false">VLOOKUP(A73,CurveCreator!$A$8:$EF$247,CurveCreator!$K$4)/100</f>
        <v>0.446887821869489</v>
      </c>
      <c r="AD73" s="184" t="n">
        <v>0.140880247728745</v>
      </c>
      <c r="AE73" s="170" t="n">
        <f aca="false">VLOOKUP(A73,CurveCreator!$A$8:$EF$247,CurveCreator!$AJ$4)/100</f>
        <v>0.484887821869489</v>
      </c>
      <c r="AF73" s="184" t="n">
        <f aca="false">$D73</f>
        <v>0.100280726349448</v>
      </c>
      <c r="AG73" s="170" t="n">
        <f aca="false">VLOOKUP(A73,CurveCreator!$A$8:$EF$247,CurveCreator!$AI$4)/100</f>
        <v>0.456887821869489</v>
      </c>
      <c r="AH73" s="184" t="n">
        <f aca="false">$D73</f>
        <v>0.100280726349448</v>
      </c>
      <c r="AI73" s="170" t="n">
        <f aca="false">VLOOKUP(A73,CurveCreator!$A$8:$EF$247,CurveCreator!$AA$4)/100</f>
        <v>0.394887821869489</v>
      </c>
      <c r="AJ73" s="184" t="n">
        <v>0.0489069735785406</v>
      </c>
      <c r="AK73" s="186" t="n">
        <f aca="false">VLOOKUP(A73,SpotCurves!$A$6:$BR$177,SpotCurves!$AI$1)/100</f>
        <v>0.36476423404554</v>
      </c>
      <c r="AL73" s="184" t="n">
        <v>0.25</v>
      </c>
      <c r="AM73" s="170" t="n">
        <f aca="false">VLOOKUP(A73,CurveCreator!$A$8:$EF$247,CurveCreator!$AB$4)/100</f>
        <v>0.404887821869489</v>
      </c>
      <c r="AN73" s="184" t="n">
        <v>0.15</v>
      </c>
      <c r="AO73" s="170" t="n">
        <f aca="false">VLOOKUP(A73,CurveCreator!$A$8:$EF$247,CurveCreator!$S$4)/100</f>
        <v>0.391887821869489</v>
      </c>
      <c r="AP73" s="184" t="n">
        <v>0.15</v>
      </c>
      <c r="AQ73" s="170" t="n">
        <f aca="false">VLOOKUP(A73,CurveCreator!$A$8:$EF$247,CurveCreator!$AD$4)/100</f>
        <v>0.429887821869489</v>
      </c>
      <c r="AR73" s="184" t="n">
        <v>0.0489069735785406</v>
      </c>
      <c r="AS73" s="170" t="n">
        <f aca="false">VLOOKUP(A73,CurveCreator!$A$8:$EF$247,CurveCreator!$AC$4)/100</f>
        <v>0.411887821869489</v>
      </c>
      <c r="AT73" s="184" t="n">
        <v>0.0489069735785406</v>
      </c>
      <c r="AU73" s="170" t="n">
        <f aca="false">VLOOKUP(A73,CurveCreator!$A$8:$EF$247,CurveCreator!$AW$4)/100</f>
        <v>0.383787821869489</v>
      </c>
      <c r="AV73" s="187" t="n">
        <f aca="false">AH73+0.03</f>
        <v>0.130280726349448</v>
      </c>
      <c r="AW73" s="170" t="n">
        <f aca="false">VLOOKUP(A73,SpotCurves!$A$6:$BR$177,SpotCurves!$BR$1)/100</f>
        <v>0.3571185386428</v>
      </c>
      <c r="AX73" s="184" t="n">
        <v>0.25</v>
      </c>
      <c r="AY73" s="170"/>
      <c r="AZ73" s="170"/>
      <c r="BA73" s="170" t="n">
        <f aca="false">VLOOKUP(A73,CurveCreator!$A$8:$EF$247,CurveCreator!$AQ$4)/100</f>
        <v>0.408887821869489</v>
      </c>
      <c r="BB73" s="187" t="n">
        <f aca="false">AF73</f>
        <v>0.100280726349448</v>
      </c>
      <c r="BC73" s="188"/>
      <c r="BD73" s="188"/>
      <c r="BE73" s="170" t="n">
        <f aca="false">VLOOKUP(A73,CurveCreator!$A$8:$EF$247,CurveCreator!$BR$4)/100</f>
        <v>0.536887821869489</v>
      </c>
      <c r="BF73" s="184" t="n">
        <f aca="false">$D73</f>
        <v>0.100280726349448</v>
      </c>
      <c r="BG73" s="188"/>
      <c r="BH73" s="188"/>
      <c r="BI73" s="170" t="n">
        <f aca="false">VLOOKUP(A73,CurveCreator!$A$8:$EF$247,CurveCreator!$BS$4)/100</f>
        <v>0.511887821869489</v>
      </c>
      <c r="BJ73" s="184" t="n">
        <f aca="false">$D73</f>
        <v>0.100280726349448</v>
      </c>
      <c r="BK73" s="170" t="n">
        <f aca="false">VLOOKUP(A73,CurveCreator!$A$8:$EF$247,CurveCreator!$CY$4)/100</f>
        <v>0.395887821869488</v>
      </c>
      <c r="BL73" s="184" t="n">
        <v>0.120440123864373</v>
      </c>
      <c r="BM73" s="170"/>
      <c r="BN73" s="184"/>
      <c r="BO73" s="170" t="n">
        <f aca="false">VLOOKUP(A73,CurveCreator!$A$8:$EF$247,CurveCreator!$BI$4)/100</f>
        <v>0.669887821869489</v>
      </c>
      <c r="BP73" s="184" t="n">
        <v>0.121173663638327</v>
      </c>
      <c r="BQ73" s="184"/>
    </row>
    <row r="74" customFormat="false" ht="11.25" hidden="false" customHeight="false" outlineLevel="0" collapsed="false">
      <c r="A74" s="189" t="n">
        <f aca="false">EOMONTH(A73,0)+1</f>
        <v>39052</v>
      </c>
      <c r="B74" s="184"/>
      <c r="C74" s="170" t="n">
        <f aca="false">VLOOKUP(A74,CurveCreator!$A$8:$EF$247,CurveCreator!$CB$4)/100</f>
        <v>0.275005229276896</v>
      </c>
      <c r="D74" s="184" t="n">
        <f aca="false">VLOOKUP(A74,CurveCreator!$A$8:$EH$247,CurveCreator!$EH$4)</f>
        <v>0.10015305279507</v>
      </c>
      <c r="E74" s="170" t="n">
        <f aca="false">VLOOKUP(A74,CurveCreator!$A$8:$EH$247,CurveCreator!$CE$4)/100</f>
        <v>0.277505229276896</v>
      </c>
      <c r="F74" s="185" t="n">
        <f aca="false">D74</f>
        <v>0.10015305279507</v>
      </c>
      <c r="G74" s="170" t="n">
        <f aca="false">VLOOKUP(A74,CurveCreator!$A$8:$EH$247,CurveCreator!$CC$4)/100</f>
        <v>0.249005229276896</v>
      </c>
      <c r="H74" s="184" t="n">
        <f aca="false">$D74</f>
        <v>0.10015305279507</v>
      </c>
      <c r="I74" s="170" t="n">
        <f aca="false">VLOOKUP(A74,SpotCurves!$A$6:$BR$177,SpotCurves!$I$1)/100</f>
        <v>0.271166634105987</v>
      </c>
      <c r="J74" s="184" t="n">
        <v>0.25</v>
      </c>
      <c r="K74" s="170" t="n">
        <f aca="false">VLOOKUP(A74,CurveCreator!$A$8:$EF$247,CurveCreator!$CO$4)/100</f>
        <v>0.215005229276896</v>
      </c>
      <c r="L74" s="184" t="n">
        <v>0.138906973578541</v>
      </c>
      <c r="M74" s="170" t="n">
        <f aca="false">VLOOKUP(A74,SpotCurves!$A$6:$BR$177,SpotCurves!$R$1)/100</f>
        <v>0.218151577188101</v>
      </c>
      <c r="N74" s="184" t="n">
        <f aca="false">J74</f>
        <v>0.25</v>
      </c>
      <c r="O74" s="170" t="n">
        <f aca="false">VLOOKUP(A74,CurveCreator!$A$8:$EF$247,CurveCreator!$CQ$4)/100</f>
        <v>0.230005229276896</v>
      </c>
      <c r="P74" s="184" t="n">
        <v>0.138906973578541</v>
      </c>
      <c r="Q74" s="184"/>
      <c r="R74" s="184"/>
      <c r="S74" s="170" t="n">
        <f aca="false">VLOOKUP(A74,CurveCreator!$A$8:$EF$247,CurveCreator!$CS$4)/100</f>
        <v>0.177045360427739</v>
      </c>
      <c r="T74" s="184" t="n">
        <v>0.138906973578541</v>
      </c>
      <c r="U74" s="170" t="n">
        <f aca="false">VLOOKUP(A74,SpotCurves!$A$6:$BR$177,SpotCurves!$Z$1)/100</f>
        <v>0.175211337961756</v>
      </c>
      <c r="V74" s="184" t="n">
        <f aca="false">0.25</f>
        <v>0.25</v>
      </c>
      <c r="W74" s="170" t="n">
        <f aca="false">VLOOKUP(A74,CurveCreator!$A$8:$EF$247,CurveCreator!$L$4)/100</f>
        <v>0.450005229276896</v>
      </c>
      <c r="X74" s="185" t="n">
        <v>0.16</v>
      </c>
      <c r="Y74" s="170" t="n">
        <f aca="false">VLOOKUP(A74,CurveCreator!$A$8:$EF$247,CurveCreator!$J$4)/100</f>
        <v>0.427005229276896</v>
      </c>
      <c r="Z74" s="184" t="n">
        <v>0.130275497267186</v>
      </c>
      <c r="AA74" s="170" t="n">
        <f aca="false">VLOOKUP(A74,CurveCreator!$A$8:$EF$247,CurveCreator!$M$4)/100</f>
        <v>0.460005229276896</v>
      </c>
      <c r="AB74" s="184" t="n">
        <f aca="false">$D74</f>
        <v>0.10015305279507</v>
      </c>
      <c r="AC74" s="170" t="n">
        <f aca="false">VLOOKUP(A74,CurveCreator!$A$8:$EF$247,CurveCreator!$K$4)/100</f>
        <v>0.447005229276896</v>
      </c>
      <c r="AD74" s="184" t="n">
        <v>0.140826491801559</v>
      </c>
      <c r="AE74" s="170" t="n">
        <f aca="false">VLOOKUP(A74,CurveCreator!$A$8:$EF$247,CurveCreator!$AJ$4)/100</f>
        <v>0.485005229276896</v>
      </c>
      <c r="AF74" s="184" t="n">
        <f aca="false">$D74</f>
        <v>0.10015305279507</v>
      </c>
      <c r="AG74" s="170" t="n">
        <f aca="false">VLOOKUP(A74,CurveCreator!$A$8:$EF$247,CurveCreator!$AI$4)/100</f>
        <v>0.457005229276896</v>
      </c>
      <c r="AH74" s="184" t="n">
        <f aca="false">$D74</f>
        <v>0.10015305279507</v>
      </c>
      <c r="AI74" s="170" t="n">
        <f aca="false">VLOOKUP(A74,CurveCreator!$A$8:$EF$247,CurveCreator!$AA$4)/100</f>
        <v>0.395005229276896</v>
      </c>
      <c r="AJ74" s="184" t="n">
        <v>0.0489069735785406</v>
      </c>
      <c r="AK74" s="186" t="n">
        <f aca="false">VLOOKUP(A74,SpotCurves!$A$6:$BR$177,SpotCurves!$AI$1)/100</f>
        <v>0.36486894278517</v>
      </c>
      <c r="AL74" s="184" t="n">
        <v>0.25</v>
      </c>
      <c r="AM74" s="170" t="n">
        <f aca="false">VLOOKUP(A74,CurveCreator!$A$8:$EF$247,CurveCreator!$AB$4)/100</f>
        <v>0.405005229276896</v>
      </c>
      <c r="AN74" s="184" t="n">
        <v>0.15</v>
      </c>
      <c r="AO74" s="170" t="n">
        <f aca="false">VLOOKUP(A74,CurveCreator!$A$8:$EF$247,CurveCreator!$S$4)/100</f>
        <v>0.392005229276896</v>
      </c>
      <c r="AP74" s="184" t="n">
        <v>0.15</v>
      </c>
      <c r="AQ74" s="170" t="n">
        <f aca="false">VLOOKUP(A74,CurveCreator!$A$8:$EF$247,CurveCreator!$AD$4)/100</f>
        <v>0.430005229276896</v>
      </c>
      <c r="AR74" s="184" t="n">
        <v>0.0489069735785406</v>
      </c>
      <c r="AS74" s="170" t="n">
        <f aca="false">VLOOKUP(A74,CurveCreator!$A$8:$EF$247,CurveCreator!$AC$4)/100</f>
        <v>0.412005229276896</v>
      </c>
      <c r="AT74" s="184" t="n">
        <v>0.0489069735785406</v>
      </c>
      <c r="AU74" s="170" t="n">
        <f aca="false">VLOOKUP(A74,CurveCreator!$A$8:$EF$247,CurveCreator!$AW$4)/100</f>
        <v>0.383905229276896</v>
      </c>
      <c r="AV74" s="187" t="n">
        <f aca="false">AH74+0.03</f>
        <v>0.13015305279507</v>
      </c>
      <c r="AW74" s="170" t="n">
        <f aca="false">VLOOKUP(A74,SpotCurves!$A$6:$BR$177,SpotCurves!$BR$1)/100</f>
        <v>0.357268467667245</v>
      </c>
      <c r="AX74" s="184" t="n">
        <v>0.25</v>
      </c>
      <c r="AY74" s="170"/>
      <c r="AZ74" s="170"/>
      <c r="BA74" s="170" t="n">
        <f aca="false">VLOOKUP(A74,CurveCreator!$A$8:$EF$247,CurveCreator!$AQ$4)/100</f>
        <v>0.409005229276896</v>
      </c>
      <c r="BB74" s="187" t="n">
        <f aca="false">AF74</f>
        <v>0.10015305279507</v>
      </c>
      <c r="BC74" s="188"/>
      <c r="BD74" s="188"/>
      <c r="BE74" s="170" t="n">
        <f aca="false">VLOOKUP(A74,CurveCreator!$A$8:$EF$247,CurveCreator!$BR$4)/100</f>
        <v>0.537005229276896</v>
      </c>
      <c r="BF74" s="184" t="n">
        <f aca="false">$D74</f>
        <v>0.10015305279507</v>
      </c>
      <c r="BG74" s="188"/>
      <c r="BH74" s="188"/>
      <c r="BI74" s="170" t="n">
        <f aca="false">VLOOKUP(A74,CurveCreator!$A$8:$EF$247,CurveCreator!$BS$4)/100</f>
        <v>0.512005229276896</v>
      </c>
      <c r="BJ74" s="184" t="n">
        <f aca="false">$D74</f>
        <v>0.10015305279507</v>
      </c>
      <c r="BK74" s="170" t="n">
        <f aca="false">VLOOKUP(A74,CurveCreator!$A$8:$EF$247,CurveCreator!$CY$4)/100</f>
        <v>0.396005229276896</v>
      </c>
      <c r="BL74" s="184" t="n">
        <v>0.120413245900779</v>
      </c>
      <c r="BM74" s="170"/>
      <c r="BN74" s="184"/>
      <c r="BO74" s="170" t="n">
        <f aca="false">VLOOKUP(A74,CurveCreator!$A$8:$EF$247,CurveCreator!$BI$4)/100</f>
        <v>0.670005229276896</v>
      </c>
      <c r="BP74" s="184" t="n">
        <v>0.121101989068745</v>
      </c>
      <c r="BQ74" s="184"/>
    </row>
    <row r="75" customFormat="false" ht="11.25" hidden="false" customHeight="false" outlineLevel="0" collapsed="false">
      <c r="A75" s="189" t="n">
        <f aca="false">EOMONTH(A74,0)+1</f>
        <v>39083</v>
      </c>
      <c r="B75" s="184"/>
      <c r="C75" s="170" t="n">
        <f aca="false">VLOOKUP(A75,CurveCreator!$A$8:$EF$247,CurveCreator!$CB$4)/100</f>
        <v>0.269373276414943</v>
      </c>
      <c r="D75" s="184" t="n">
        <f aca="false">VLOOKUP(A75,CurveCreator!$A$8:$EH$247,CurveCreator!$EH$4)</f>
        <v>0.100029652512908</v>
      </c>
      <c r="E75" s="170" t="n">
        <f aca="false">VLOOKUP(A75,CurveCreator!$A$8:$EH$247,CurveCreator!$CE$4)/100</f>
        <v>0.271873276414943</v>
      </c>
      <c r="F75" s="185" t="n">
        <f aca="false">D75</f>
        <v>0.100029652512908</v>
      </c>
      <c r="G75" s="170" t="n">
        <f aca="false">VLOOKUP(A75,CurveCreator!$A$8:$EH$247,CurveCreator!$CC$4)/100</f>
        <v>0.243373276414943</v>
      </c>
      <c r="H75" s="184" t="n">
        <f aca="false">$D75</f>
        <v>0.100029652512908</v>
      </c>
      <c r="I75" s="170" t="n">
        <f aca="false">VLOOKUP(A75,SpotCurves!$A$6:$BR$177,SpotCurves!$I$1)/100</f>
        <v>0.263923942725515</v>
      </c>
      <c r="J75" s="184" t="n">
        <v>0.25</v>
      </c>
      <c r="K75" s="170" t="n">
        <f aca="false">VLOOKUP(A75,CurveCreator!$A$8:$EF$247,CurveCreator!$CO$4)/100</f>
        <v>0.209373276414943</v>
      </c>
      <c r="L75" s="184" t="n">
        <v>0.138906973578541</v>
      </c>
      <c r="M75" s="170" t="n">
        <f aca="false">VLOOKUP(A75,SpotCurves!$A$6:$BR$177,SpotCurves!$R$1)/100</f>
        <v>0.209562849073623</v>
      </c>
      <c r="N75" s="184" t="n">
        <f aca="false">J75</f>
        <v>0.25</v>
      </c>
      <c r="O75" s="170" t="n">
        <f aca="false">VLOOKUP(A75,CurveCreator!$A$8:$EF$247,CurveCreator!$CQ$4)/100</f>
        <v>0.224373276414943</v>
      </c>
      <c r="P75" s="184" t="n">
        <v>0.138906973578541</v>
      </c>
      <c r="Q75" s="184"/>
      <c r="R75" s="184"/>
      <c r="S75" s="170" t="n">
        <f aca="false">VLOOKUP(A75,CurveCreator!$A$8:$EF$247,CurveCreator!$CS$4)/100</f>
        <v>0.176809108613415</v>
      </c>
      <c r="T75" s="184" t="n">
        <v>0.138906973578541</v>
      </c>
      <c r="U75" s="170" t="n">
        <f aca="false">VLOOKUP(A75,SpotCurves!$A$6:$BR$177,SpotCurves!$Z$1)/100</f>
        <v>0.170912076358309</v>
      </c>
      <c r="V75" s="184" t="n">
        <f aca="false">0.25</f>
        <v>0.25</v>
      </c>
      <c r="W75" s="170" t="n">
        <f aca="false">VLOOKUP(A75,CurveCreator!$A$8:$EF$247,CurveCreator!$L$4)/100</f>
        <v>0.444373276414943</v>
      </c>
      <c r="X75" s="185" t="n">
        <v>0.16</v>
      </c>
      <c r="Y75" s="170" t="n">
        <f aca="false">VLOOKUP(A75,CurveCreator!$A$8:$EF$247,CurveCreator!$J$4)/100</f>
        <v>0.421373276414943</v>
      </c>
      <c r="Z75" s="184" t="n">
        <v>0.130258672899964</v>
      </c>
      <c r="AA75" s="170" t="n">
        <f aca="false">VLOOKUP(A75,CurveCreator!$A$8:$EF$247,CurveCreator!$M$4)/100</f>
        <v>0.454373276414943</v>
      </c>
      <c r="AB75" s="184" t="n">
        <f aca="false">$D75</f>
        <v>0.100029652512908</v>
      </c>
      <c r="AC75" s="170" t="n">
        <f aca="false">VLOOKUP(A75,CurveCreator!$A$8:$EF$247,CurveCreator!$K$4)/100</f>
        <v>0.441373276414943</v>
      </c>
      <c r="AD75" s="184" t="n">
        <v>0.140776018699892</v>
      </c>
      <c r="AE75" s="170" t="n">
        <f aca="false">VLOOKUP(A75,CurveCreator!$A$8:$EF$247,CurveCreator!$AJ$4)/100</f>
        <v>0.479373276414943</v>
      </c>
      <c r="AF75" s="184" t="n">
        <f aca="false">$D75</f>
        <v>0.100029652512908</v>
      </c>
      <c r="AG75" s="170" t="n">
        <f aca="false">VLOOKUP(A75,CurveCreator!$A$8:$EF$247,CurveCreator!$AI$4)/100</f>
        <v>0.451373276414943</v>
      </c>
      <c r="AH75" s="184" t="n">
        <f aca="false">$D75</f>
        <v>0.100029652512908</v>
      </c>
      <c r="AI75" s="170" t="n">
        <f aca="false">VLOOKUP(A75,CurveCreator!$A$8:$EF$247,CurveCreator!$AA$4)/100</f>
        <v>0.389373276414943</v>
      </c>
      <c r="AJ75" s="184" t="n">
        <v>0.0489069735785406</v>
      </c>
      <c r="AK75" s="186" t="n">
        <f aca="false">VLOOKUP(A75,SpotCurves!$A$6:$BR$177,SpotCurves!$AI$1)/100</f>
        <v>0.359846136312813</v>
      </c>
      <c r="AL75" s="184" t="n">
        <v>0.25</v>
      </c>
      <c r="AM75" s="170" t="n">
        <f aca="false">VLOOKUP(A75,CurveCreator!$A$8:$EF$247,CurveCreator!$AB$4)/100</f>
        <v>0.399373276414943</v>
      </c>
      <c r="AN75" s="184" t="n">
        <v>0.15</v>
      </c>
      <c r="AO75" s="170" t="n">
        <f aca="false">VLOOKUP(A75,CurveCreator!$A$8:$EF$247,CurveCreator!$S$4)/100</f>
        <v>0.386373276414943</v>
      </c>
      <c r="AP75" s="184" t="n">
        <v>0.15</v>
      </c>
      <c r="AQ75" s="170" t="n">
        <f aca="false">VLOOKUP(A75,CurveCreator!$A$8:$EF$247,CurveCreator!$AD$4)/100</f>
        <v>0.424373276414943</v>
      </c>
      <c r="AR75" s="184" t="n">
        <v>0.0489069735785406</v>
      </c>
      <c r="AS75" s="170" t="n">
        <f aca="false">VLOOKUP(A75,CurveCreator!$A$8:$EF$247,CurveCreator!$AC$4)/100</f>
        <v>0.406373276414943</v>
      </c>
      <c r="AT75" s="184" t="n">
        <v>0.0489069735785406</v>
      </c>
      <c r="AU75" s="170" t="n">
        <f aca="false">VLOOKUP(A75,CurveCreator!$A$8:$EF$247,CurveCreator!$AW$4)/100</f>
        <v>0.378273276414943</v>
      </c>
      <c r="AV75" s="187" t="n">
        <f aca="false">AH75+0.03</f>
        <v>0.130029652512908</v>
      </c>
      <c r="AW75" s="170" t="n">
        <f aca="false">VLOOKUP(A75,SpotCurves!$A$6:$BR$177,SpotCurves!$BR$1)/100</f>
        <v>0.350076475126437</v>
      </c>
      <c r="AX75" s="184" t="n">
        <v>0.25</v>
      </c>
      <c r="AY75" s="170"/>
      <c r="AZ75" s="170"/>
      <c r="BA75" s="170" t="n">
        <f aca="false">VLOOKUP(A75,CurveCreator!$A$8:$EF$247,CurveCreator!$AQ$4)/100</f>
        <v>0.403373276414943</v>
      </c>
      <c r="BB75" s="187" t="n">
        <f aca="false">AF75</f>
        <v>0.100029652512908</v>
      </c>
      <c r="BC75" s="188"/>
      <c r="BD75" s="188"/>
      <c r="BE75" s="170" t="n">
        <f aca="false">VLOOKUP(A75,CurveCreator!$A$8:$EF$247,CurveCreator!$BR$4)/100</f>
        <v>0.531373276414943</v>
      </c>
      <c r="BF75" s="184" t="n">
        <f aca="false">$D75</f>
        <v>0.100029652512908</v>
      </c>
      <c r="BG75" s="188"/>
      <c r="BH75" s="188"/>
      <c r="BI75" s="170" t="n">
        <f aca="false">VLOOKUP(A75,CurveCreator!$A$8:$EF$247,CurveCreator!$BS$4)/100</f>
        <v>0.506373276414943</v>
      </c>
      <c r="BJ75" s="184" t="n">
        <f aca="false">$D75</f>
        <v>0.100029652512908</v>
      </c>
      <c r="BK75" s="170" t="n">
        <f aca="false">VLOOKUP(A75,CurveCreator!$A$8:$EF$247,CurveCreator!$CY$4)/100</f>
        <v>0.390373276414943</v>
      </c>
      <c r="BL75" s="184" t="n">
        <v>0.120388009349946</v>
      </c>
      <c r="BM75" s="170"/>
      <c r="BN75" s="184"/>
      <c r="BO75" s="170" t="n">
        <f aca="false">VLOOKUP(A75,CurveCreator!$A$8:$EF$247,CurveCreator!$BI$4)/100</f>
        <v>0.664373276414943</v>
      </c>
      <c r="BP75" s="184" t="n">
        <v>0.121034691599856</v>
      </c>
      <c r="BQ75" s="184"/>
    </row>
    <row r="76" customFormat="false" ht="11.25" hidden="false" customHeight="false" outlineLevel="0" collapsed="false">
      <c r="A76" s="189" t="n">
        <f aca="false">EOMONTH(A75,0)+1</f>
        <v>39114</v>
      </c>
      <c r="B76" s="184"/>
      <c r="C76" s="170" t="n">
        <f aca="false">VLOOKUP(A76,CurveCreator!$A$8:$EF$247,CurveCreator!$CB$4)/100</f>
        <v>0.269490683822351</v>
      </c>
      <c r="D76" s="184" t="n">
        <f aca="false">VLOOKUP(A76,CurveCreator!$A$8:$EH$247,CurveCreator!$EH$4)</f>
        <v>0.1</v>
      </c>
      <c r="E76" s="170" t="n">
        <f aca="false">VLOOKUP(A76,CurveCreator!$A$8:$EH$247,CurveCreator!$CE$4)/100</f>
        <v>0.271990683822351</v>
      </c>
      <c r="F76" s="185" t="n">
        <f aca="false">D76</f>
        <v>0.1</v>
      </c>
      <c r="G76" s="170" t="n">
        <f aca="false">VLOOKUP(A76,CurveCreator!$A$8:$EH$247,CurveCreator!$CC$4)/100</f>
        <v>0.24349068382235</v>
      </c>
      <c r="H76" s="184" t="n">
        <f aca="false">$D76</f>
        <v>0.1</v>
      </c>
      <c r="I76" s="170" t="n">
        <f aca="false">VLOOKUP(A76,SpotCurves!$A$6:$BR$177,SpotCurves!$I$1)/100</f>
        <v>0.264074928651441</v>
      </c>
      <c r="J76" s="184" t="n">
        <v>0.25</v>
      </c>
      <c r="K76" s="170" t="n">
        <f aca="false">VLOOKUP(A76,CurveCreator!$A$8:$EF$247,CurveCreator!$CO$4)/100</f>
        <v>0.20949068382235</v>
      </c>
      <c r="L76" s="184" t="n">
        <v>0.138906973578541</v>
      </c>
      <c r="M76" s="170" t="n">
        <f aca="false">VLOOKUP(A76,SpotCurves!$A$6:$BR$177,SpotCurves!$R$1)/100</f>
        <v>0.209741895369919</v>
      </c>
      <c r="N76" s="184" t="n">
        <f aca="false">J76</f>
        <v>0.25</v>
      </c>
      <c r="O76" s="170" t="n">
        <f aca="false">VLOOKUP(A76,CurveCreator!$A$8:$EF$247,CurveCreator!$CQ$4)/100</f>
        <v>0.224490683822351</v>
      </c>
      <c r="P76" s="184" t="n">
        <v>0.138906973578541</v>
      </c>
      <c r="Q76" s="184"/>
      <c r="R76" s="184"/>
      <c r="S76" s="170" t="n">
        <f aca="false">VLOOKUP(A76,CurveCreator!$A$8:$EF$247,CurveCreator!$CS$4)/100</f>
        <v>0.17686404556623</v>
      </c>
      <c r="T76" s="184" t="n">
        <v>0.138906973578541</v>
      </c>
      <c r="U76" s="170" t="n">
        <f aca="false">VLOOKUP(A76,SpotCurves!$A$6:$BR$177,SpotCurves!$Z$1)/100</f>
        <v>0.171001701603938</v>
      </c>
      <c r="V76" s="184" t="n">
        <f aca="false">0.25</f>
        <v>0.25</v>
      </c>
      <c r="W76" s="170" t="n">
        <f aca="false">VLOOKUP(A76,CurveCreator!$A$8:$EF$247,CurveCreator!$L$4)/100</f>
        <v>0.44449068382235</v>
      </c>
      <c r="X76" s="185" t="n">
        <v>0.16</v>
      </c>
      <c r="Y76" s="170" t="n">
        <f aca="false">VLOOKUP(A76,CurveCreator!$A$8:$EF$247,CurveCreator!$J$4)/100</f>
        <v>0.42149068382235</v>
      </c>
      <c r="Z76" s="184" t="n">
        <v>0.130242875981527</v>
      </c>
      <c r="AA76" s="170" t="n">
        <f aca="false">VLOOKUP(A76,CurveCreator!$A$8:$EF$247,CurveCreator!$M$4)/100</f>
        <v>0.45449068382235</v>
      </c>
      <c r="AB76" s="184" t="n">
        <f aca="false">$D76</f>
        <v>0.1</v>
      </c>
      <c r="AC76" s="170" t="n">
        <f aca="false">VLOOKUP(A76,CurveCreator!$A$8:$EF$247,CurveCreator!$K$4)/100</f>
        <v>0.44149068382235</v>
      </c>
      <c r="AD76" s="184" t="n">
        <v>0.14072862794458</v>
      </c>
      <c r="AE76" s="170" t="n">
        <f aca="false">VLOOKUP(A76,CurveCreator!$A$8:$EF$247,CurveCreator!$AJ$4)/100</f>
        <v>0.479490683822351</v>
      </c>
      <c r="AF76" s="184" t="n">
        <f aca="false">$D76</f>
        <v>0.1</v>
      </c>
      <c r="AG76" s="170" t="n">
        <f aca="false">VLOOKUP(A76,CurveCreator!$A$8:$EF$247,CurveCreator!$AI$4)/100</f>
        <v>0.45149068382235</v>
      </c>
      <c r="AH76" s="184" t="n">
        <f aca="false">$D76</f>
        <v>0.1</v>
      </c>
      <c r="AI76" s="170" t="n">
        <f aca="false">VLOOKUP(A76,CurveCreator!$A$8:$EF$247,CurveCreator!$AA$4)/100</f>
        <v>0.38949068382235</v>
      </c>
      <c r="AJ76" s="184" t="n">
        <v>0.0489069735785406</v>
      </c>
      <c r="AK76" s="186" t="n">
        <f aca="false">VLOOKUP(A76,SpotCurves!$A$6:$BR$177,SpotCurves!$AI$1)/100</f>
        <v>0.359950845052442</v>
      </c>
      <c r="AL76" s="184" t="n">
        <v>0.25</v>
      </c>
      <c r="AM76" s="170" t="n">
        <f aca="false">VLOOKUP(A76,CurveCreator!$A$8:$EF$247,CurveCreator!$AB$4)/100</f>
        <v>0.399490683822351</v>
      </c>
      <c r="AN76" s="184" t="n">
        <v>0.15</v>
      </c>
      <c r="AO76" s="170" t="n">
        <f aca="false">VLOOKUP(A76,CurveCreator!$A$8:$EF$247,CurveCreator!$S$4)/100</f>
        <v>0.38649068382235</v>
      </c>
      <c r="AP76" s="184" t="n">
        <v>0.15</v>
      </c>
      <c r="AQ76" s="170" t="n">
        <f aca="false">VLOOKUP(A76,CurveCreator!$A$8:$EF$247,CurveCreator!$AD$4)/100</f>
        <v>0.424490683822351</v>
      </c>
      <c r="AR76" s="184" t="n">
        <v>0.0489069735785406</v>
      </c>
      <c r="AS76" s="170" t="n">
        <f aca="false">VLOOKUP(A76,CurveCreator!$A$8:$EF$247,CurveCreator!$AC$4)/100</f>
        <v>0.40649068382235</v>
      </c>
      <c r="AT76" s="184" t="n">
        <v>0.0489069735785406</v>
      </c>
      <c r="AU76" s="170" t="n">
        <f aca="false">VLOOKUP(A76,CurveCreator!$A$8:$EF$247,CurveCreator!$AW$4)/100</f>
        <v>0.37839068382235</v>
      </c>
      <c r="AV76" s="187" t="n">
        <f aca="false">AH76+0.03</f>
        <v>0.13</v>
      </c>
      <c r="AW76" s="170" t="n">
        <f aca="false">VLOOKUP(A76,SpotCurves!$A$6:$BR$177,SpotCurves!$BR$1)/100</f>
        <v>0.350226404150881</v>
      </c>
      <c r="AX76" s="184" t="n">
        <v>0.25</v>
      </c>
      <c r="AY76" s="170"/>
      <c r="AZ76" s="170"/>
      <c r="BA76" s="170" t="n">
        <f aca="false">VLOOKUP(A76,CurveCreator!$A$8:$EF$247,CurveCreator!$AQ$4)/100</f>
        <v>0.403490683822351</v>
      </c>
      <c r="BB76" s="187" t="n">
        <f aca="false">AF76</f>
        <v>0.1</v>
      </c>
      <c r="BC76" s="188"/>
      <c r="BD76" s="188"/>
      <c r="BE76" s="170" t="n">
        <f aca="false">VLOOKUP(A76,CurveCreator!$A$8:$EF$247,CurveCreator!$BR$4)/100</f>
        <v>0.53149068382235</v>
      </c>
      <c r="BF76" s="184" t="n">
        <f aca="false">$D76</f>
        <v>0.1</v>
      </c>
      <c r="BG76" s="188"/>
      <c r="BH76" s="188"/>
      <c r="BI76" s="170" t="n">
        <f aca="false">VLOOKUP(A76,CurveCreator!$A$8:$EF$247,CurveCreator!$BS$4)/100</f>
        <v>0.50649068382235</v>
      </c>
      <c r="BJ76" s="184" t="n">
        <f aca="false">$D76</f>
        <v>0.1</v>
      </c>
      <c r="BK76" s="170" t="n">
        <f aca="false">VLOOKUP(A76,CurveCreator!$A$8:$EF$247,CurveCreator!$CY$4)/100</f>
        <v>0.39049068382235</v>
      </c>
      <c r="BL76" s="184" t="n">
        <v>0.12036431397229</v>
      </c>
      <c r="BM76" s="170"/>
      <c r="BN76" s="184"/>
      <c r="BO76" s="170" t="n">
        <f aca="false">VLOOKUP(A76,CurveCreator!$A$8:$EF$247,CurveCreator!$BI$4)/100</f>
        <v>0.664490683822351</v>
      </c>
      <c r="BP76" s="184" t="n">
        <v>0.120971503926107</v>
      </c>
      <c r="BQ76" s="184"/>
    </row>
    <row r="77" customFormat="false" ht="11.25" hidden="false" customHeight="false" outlineLevel="0" collapsed="false">
      <c r="A77" s="189" t="n">
        <f aca="false">EOMONTH(A76,0)+1</f>
        <v>39142</v>
      </c>
      <c r="B77" s="184"/>
      <c r="C77" s="170" t="n">
        <f aca="false">VLOOKUP(A77,CurveCreator!$A$8:$EF$247,CurveCreator!$CB$4)/100</f>
        <v>0.269608091229758</v>
      </c>
      <c r="D77" s="184" t="n">
        <f aca="false">VLOOKUP(A77,CurveCreator!$A$8:$EH$247,CurveCreator!$EH$4)</f>
        <v>0.1</v>
      </c>
      <c r="E77" s="170" t="n">
        <f aca="false">VLOOKUP(A77,CurveCreator!$A$8:$EH$247,CurveCreator!$CE$4)/100</f>
        <v>0.272108091229758</v>
      </c>
      <c r="F77" s="185" t="n">
        <f aca="false">D77</f>
        <v>0.1</v>
      </c>
      <c r="G77" s="170" t="n">
        <f aca="false">VLOOKUP(A77,CurveCreator!$A$8:$EH$247,CurveCreator!$CC$4)/100</f>
        <v>0.243608091229758</v>
      </c>
      <c r="H77" s="184" t="n">
        <f aca="false">$D77</f>
        <v>0.1</v>
      </c>
      <c r="I77" s="170" t="n">
        <f aca="false">VLOOKUP(A77,SpotCurves!$A$6:$BR$177,SpotCurves!$I$1)/100</f>
        <v>0.264225914577367</v>
      </c>
      <c r="J77" s="184" t="n">
        <v>0.25</v>
      </c>
      <c r="K77" s="170" t="n">
        <f aca="false">VLOOKUP(A77,CurveCreator!$A$8:$EF$247,CurveCreator!$CO$4)/100</f>
        <v>0.209608091229758</v>
      </c>
      <c r="L77" s="184" t="n">
        <v>0.138906973578541</v>
      </c>
      <c r="M77" s="170" t="n">
        <f aca="false">VLOOKUP(A77,SpotCurves!$A$6:$BR$177,SpotCurves!$R$1)/100</f>
        <v>0.209920941666216</v>
      </c>
      <c r="N77" s="184" t="n">
        <f aca="false">J77</f>
        <v>0.25</v>
      </c>
      <c r="O77" s="170" t="n">
        <f aca="false">VLOOKUP(A77,CurveCreator!$A$8:$EF$247,CurveCreator!$CQ$4)/100</f>
        <v>0.224608091229758</v>
      </c>
      <c r="P77" s="184" t="n">
        <v>0.138906973578541</v>
      </c>
      <c r="Q77" s="184"/>
      <c r="R77" s="184"/>
      <c r="S77" s="170" t="n">
        <f aca="false">VLOOKUP(A77,CurveCreator!$A$8:$EF$247,CurveCreator!$CS$4)/100</f>
        <v>0.176918982519045</v>
      </c>
      <c r="T77" s="184" t="n">
        <v>0.138906973578541</v>
      </c>
      <c r="U77" s="170" t="n">
        <f aca="false">VLOOKUP(A77,SpotCurves!$A$6:$BR$177,SpotCurves!$Z$1)/100</f>
        <v>0.171091326849568</v>
      </c>
      <c r="V77" s="184" t="n">
        <f aca="false">0.25</f>
        <v>0.25</v>
      </c>
      <c r="W77" s="170" t="n">
        <f aca="false">VLOOKUP(A77,CurveCreator!$A$8:$EF$247,CurveCreator!$L$4)/100</f>
        <v>0.444608091229758</v>
      </c>
      <c r="X77" s="185" t="n">
        <v>0.16</v>
      </c>
      <c r="Y77" s="170" t="n">
        <f aca="false">VLOOKUP(A77,CurveCreator!$A$8:$EF$247,CurveCreator!$J$4)/100</f>
        <v>0.421608091229758</v>
      </c>
      <c r="Z77" s="184" t="n">
        <v>0.130228043766513</v>
      </c>
      <c r="AA77" s="170" t="n">
        <f aca="false">VLOOKUP(A77,CurveCreator!$A$8:$EF$247,CurveCreator!$M$4)/100</f>
        <v>0.454608091229758</v>
      </c>
      <c r="AB77" s="184" t="n">
        <f aca="false">$D77</f>
        <v>0.1</v>
      </c>
      <c r="AC77" s="170" t="n">
        <f aca="false">VLOOKUP(A77,CurveCreator!$A$8:$EF$247,CurveCreator!$K$4)/100</f>
        <v>0.441608091229758</v>
      </c>
      <c r="AD77" s="184" t="n">
        <v>0.140684131299538</v>
      </c>
      <c r="AE77" s="170" t="n">
        <f aca="false">VLOOKUP(A77,CurveCreator!$A$8:$EF$247,CurveCreator!$AJ$4)/100</f>
        <v>0.479608091229758</v>
      </c>
      <c r="AF77" s="184" t="n">
        <f aca="false">$D77</f>
        <v>0.1</v>
      </c>
      <c r="AG77" s="170" t="n">
        <f aca="false">VLOOKUP(A77,CurveCreator!$A$8:$EF$247,CurveCreator!$AI$4)/100</f>
        <v>0.451608091229758</v>
      </c>
      <c r="AH77" s="184" t="n">
        <f aca="false">$D77</f>
        <v>0.1</v>
      </c>
      <c r="AI77" s="170" t="n">
        <f aca="false">VLOOKUP(A77,CurveCreator!$A$8:$EF$247,CurveCreator!$AA$4)/100</f>
        <v>0.389608091229758</v>
      </c>
      <c r="AJ77" s="184" t="n">
        <v>0.0489069735785406</v>
      </c>
      <c r="AK77" s="186" t="n">
        <f aca="false">VLOOKUP(A77,SpotCurves!$A$6:$BR$177,SpotCurves!$AI$1)/100</f>
        <v>0.360055553792072</v>
      </c>
      <c r="AL77" s="184" t="n">
        <v>0.25</v>
      </c>
      <c r="AM77" s="170" t="n">
        <f aca="false">VLOOKUP(A77,CurveCreator!$A$8:$EF$247,CurveCreator!$AB$4)/100</f>
        <v>0.399608091229758</v>
      </c>
      <c r="AN77" s="184" t="n">
        <v>0.15</v>
      </c>
      <c r="AO77" s="170" t="n">
        <f aca="false">VLOOKUP(A77,CurveCreator!$A$8:$EF$247,CurveCreator!$S$4)/100</f>
        <v>0.386608091229758</v>
      </c>
      <c r="AP77" s="184" t="n">
        <v>0.15</v>
      </c>
      <c r="AQ77" s="170" t="n">
        <f aca="false">VLOOKUP(A77,CurveCreator!$A$8:$EF$247,CurveCreator!$AD$4)/100</f>
        <v>0.424608091229758</v>
      </c>
      <c r="AR77" s="184" t="n">
        <v>0.0489069735785406</v>
      </c>
      <c r="AS77" s="170" t="n">
        <f aca="false">VLOOKUP(A77,CurveCreator!$A$8:$EF$247,CurveCreator!$AC$4)/100</f>
        <v>0.406608091229758</v>
      </c>
      <c r="AT77" s="184" t="n">
        <v>0.0489069735785406</v>
      </c>
      <c r="AU77" s="170" t="n">
        <f aca="false">VLOOKUP(A77,CurveCreator!$A$8:$EF$247,CurveCreator!$AW$4)/100</f>
        <v>0.378508091229758</v>
      </c>
      <c r="AV77" s="187" t="n">
        <f aca="false">AH77+0.03</f>
        <v>0.13</v>
      </c>
      <c r="AW77" s="170" t="n">
        <f aca="false">VLOOKUP(A77,SpotCurves!$A$6:$BR$177,SpotCurves!$BR$1)/100</f>
        <v>0.350376333175326</v>
      </c>
      <c r="AX77" s="184" t="n">
        <v>0.25</v>
      </c>
      <c r="AY77" s="170"/>
      <c r="AZ77" s="170"/>
      <c r="BA77" s="170" t="n">
        <f aca="false">VLOOKUP(A77,CurveCreator!$A$8:$EF$247,CurveCreator!$AQ$4)/100</f>
        <v>0.403608091229758</v>
      </c>
      <c r="BB77" s="187" t="n">
        <f aca="false">AF77</f>
        <v>0.1</v>
      </c>
      <c r="BC77" s="188"/>
      <c r="BD77" s="188"/>
      <c r="BE77" s="170" t="n">
        <f aca="false">VLOOKUP(A77,CurveCreator!$A$8:$EF$247,CurveCreator!$BR$4)/100</f>
        <v>0.531608091229758</v>
      </c>
      <c r="BF77" s="184" t="n">
        <f aca="false">$D77</f>
        <v>0.1</v>
      </c>
      <c r="BG77" s="188"/>
      <c r="BH77" s="188"/>
      <c r="BI77" s="170" t="n">
        <f aca="false">VLOOKUP(A77,CurveCreator!$A$8:$EF$247,CurveCreator!$BS$4)/100</f>
        <v>0.506608091229758</v>
      </c>
      <c r="BJ77" s="184" t="n">
        <f aca="false">$D77</f>
        <v>0.1</v>
      </c>
      <c r="BK77" s="170" t="n">
        <f aca="false">VLOOKUP(A77,CurveCreator!$A$8:$EF$247,CurveCreator!$CY$4)/100</f>
        <v>0.390608091229758</v>
      </c>
      <c r="BL77" s="184" t="n">
        <v>0.120342065649769</v>
      </c>
      <c r="BM77" s="170"/>
      <c r="BN77" s="184"/>
      <c r="BO77" s="170" t="n">
        <f aca="false">VLOOKUP(A77,CurveCreator!$A$8:$EF$247,CurveCreator!$BI$4)/100</f>
        <v>0.664608091229758</v>
      </c>
      <c r="BP77" s="184" t="n">
        <v>0.120912175066051</v>
      </c>
      <c r="BQ77" s="184"/>
    </row>
    <row r="78" customFormat="false" ht="11.25" hidden="false" customHeight="false" outlineLevel="0" collapsed="false">
      <c r="A78" s="189" t="n">
        <f aca="false">EOMONTH(A77,0)+1</f>
        <v>39173</v>
      </c>
      <c r="B78" s="184"/>
      <c r="C78" s="170" t="n">
        <f aca="false">VLOOKUP(A78,CurveCreator!$A$8:$EF$247,CurveCreator!$CB$4)/100</f>
        <v>0.267848730960398</v>
      </c>
      <c r="D78" s="184" t="n">
        <f aca="false">VLOOKUP(A78,CurveCreator!$A$8:$EH$247,CurveCreator!$EH$4)</f>
        <v>0.1</v>
      </c>
      <c r="E78" s="170" t="n">
        <f aca="false">VLOOKUP(A78,CurveCreator!$A$8:$EH$247,CurveCreator!$CE$4)/100</f>
        <v>0.270348730960398</v>
      </c>
      <c r="F78" s="185" t="n">
        <f aca="false">D78</f>
        <v>0.1</v>
      </c>
      <c r="G78" s="170" t="n">
        <f aca="false">VLOOKUP(A78,CurveCreator!$A$8:$EH$247,CurveCreator!$CC$4)/100</f>
        <v>0.241848730960398</v>
      </c>
      <c r="H78" s="184" t="n">
        <f aca="false">$D78</f>
        <v>0.1</v>
      </c>
      <c r="I78" s="170" t="n">
        <f aca="false">VLOOKUP(A78,SpotCurves!$A$6:$BR$177,SpotCurves!$I$1)/100</f>
        <v>0.26196337727097</v>
      </c>
      <c r="J78" s="184" t="n">
        <v>0.25</v>
      </c>
      <c r="K78" s="170" t="n">
        <f aca="false">VLOOKUP(A78,CurveCreator!$A$8:$EF$247,CurveCreator!$CO$4)/100</f>
        <v>0.207848730960398</v>
      </c>
      <c r="L78" s="184" t="n">
        <v>0.138906973578541</v>
      </c>
      <c r="M78" s="170" t="n">
        <f aca="false">VLOOKUP(A78,SpotCurves!$A$6:$BR$177,SpotCurves!$R$1)/100</f>
        <v>0.207237917255441</v>
      </c>
      <c r="N78" s="184" t="n">
        <f aca="false">J78</f>
        <v>0.25</v>
      </c>
      <c r="O78" s="170" t="n">
        <f aca="false">VLOOKUP(A78,CurveCreator!$A$8:$EF$247,CurveCreator!$CQ$4)/100</f>
        <v>0.222848730960398</v>
      </c>
      <c r="P78" s="184" t="n">
        <v>0.138906973578541</v>
      </c>
      <c r="Q78" s="184"/>
      <c r="R78" s="184"/>
      <c r="S78" s="170" t="n">
        <f aca="false">VLOOKUP(A78,CurveCreator!$A$8:$EF$247,CurveCreator!$CS$4)/100</f>
        <v>0.189744987430993</v>
      </c>
      <c r="T78" s="184" t="n">
        <v>0.138906973578541</v>
      </c>
      <c r="U78" s="170" t="n">
        <f aca="false">VLOOKUP(A78,SpotCurves!$A$6:$BR$177,SpotCurves!$Z$1)/100</f>
        <v>0.16974828470449</v>
      </c>
      <c r="V78" s="184" t="n">
        <f aca="false">0.25</f>
        <v>0.25</v>
      </c>
      <c r="W78" s="170" t="n">
        <f aca="false">VLOOKUP(A78,CurveCreator!$A$8:$EF$247,CurveCreator!$L$4)/100</f>
        <v>0.442848730960398</v>
      </c>
      <c r="X78" s="185" t="n">
        <v>0.16</v>
      </c>
      <c r="Y78" s="170" t="n">
        <f aca="false">VLOOKUP(A78,CurveCreator!$A$8:$EF$247,CurveCreator!$J$4)/100</f>
        <v>0.419848730960398</v>
      </c>
      <c r="Z78" s="184" t="n">
        <v>0.130214117341363</v>
      </c>
      <c r="AA78" s="170" t="n">
        <f aca="false">VLOOKUP(A78,CurveCreator!$A$8:$EF$247,CurveCreator!$M$4)/100</f>
        <v>0.452848730960398</v>
      </c>
      <c r="AB78" s="184" t="n">
        <f aca="false">$D78</f>
        <v>0.1</v>
      </c>
      <c r="AC78" s="170" t="n">
        <f aca="false">VLOOKUP(A78,CurveCreator!$A$8:$EF$247,CurveCreator!$K$4)/100</f>
        <v>0.439848730960398</v>
      </c>
      <c r="AD78" s="184" t="n">
        <v>0.140642352024088</v>
      </c>
      <c r="AE78" s="170" t="n">
        <f aca="false">VLOOKUP(A78,CurveCreator!$A$8:$EF$247,CurveCreator!$AJ$4)/100</f>
        <v>0.477848730960398</v>
      </c>
      <c r="AF78" s="184" t="n">
        <f aca="false">$D78</f>
        <v>0.1</v>
      </c>
      <c r="AG78" s="170" t="n">
        <f aca="false">VLOOKUP(A78,CurveCreator!$A$8:$EF$247,CurveCreator!$AI$4)/100</f>
        <v>0.449848730960398</v>
      </c>
      <c r="AH78" s="184" t="n">
        <f aca="false">$D78</f>
        <v>0.1</v>
      </c>
      <c r="AI78" s="170" t="n">
        <f aca="false">VLOOKUP(A78,CurveCreator!$A$8:$EF$247,CurveCreator!$AA$4)/100</f>
        <v>0.387848730960398</v>
      </c>
      <c r="AJ78" s="184" t="n">
        <v>0.0489069735785406</v>
      </c>
      <c r="AK78" s="186" t="n">
        <f aca="false">VLOOKUP(A78,SpotCurves!$A$6:$BR$177,SpotCurves!$AI$1)/100</f>
        <v>0.358486484170085</v>
      </c>
      <c r="AL78" s="184" t="n">
        <v>0.25</v>
      </c>
      <c r="AM78" s="170" t="n">
        <f aca="false">VLOOKUP(A78,CurveCreator!$A$8:$EF$247,CurveCreator!$AB$4)/100</f>
        <v>0.397848730960398</v>
      </c>
      <c r="AN78" s="184" t="n">
        <v>0.15</v>
      </c>
      <c r="AO78" s="170" t="n">
        <f aca="false">VLOOKUP(A78,CurveCreator!$A$8:$EF$247,CurveCreator!$S$4)/100</f>
        <v>0.384848730960398</v>
      </c>
      <c r="AP78" s="184" t="n">
        <v>0.15</v>
      </c>
      <c r="AQ78" s="170" t="n">
        <f aca="false">VLOOKUP(A78,CurveCreator!$A$8:$EF$247,CurveCreator!$AD$4)/100</f>
        <v>0.422848730960398</v>
      </c>
      <c r="AR78" s="184" t="n">
        <v>0.0489069735785406</v>
      </c>
      <c r="AS78" s="170" t="n">
        <f aca="false">VLOOKUP(A78,CurveCreator!$A$8:$EF$247,CurveCreator!$AC$4)/100</f>
        <v>0.404848730960398</v>
      </c>
      <c r="AT78" s="184" t="n">
        <v>0.0489069735785406</v>
      </c>
      <c r="AU78" s="170" t="n">
        <f aca="false">VLOOKUP(A78,CurveCreator!$A$8:$EF$247,CurveCreator!$AW$4)/100</f>
        <v>0.376748730960398</v>
      </c>
      <c r="AV78" s="187" t="n">
        <f aca="false">AH78+0.03</f>
        <v>0.13</v>
      </c>
      <c r="AW78" s="170" t="n">
        <f aca="false">VLOOKUP(A78,SpotCurves!$A$6:$BR$177,SpotCurves!$BR$1)/100</f>
        <v>0.348129633630073</v>
      </c>
      <c r="AX78" s="184" t="n">
        <v>0.25</v>
      </c>
      <c r="AY78" s="170"/>
      <c r="AZ78" s="170"/>
      <c r="BA78" s="170" t="n">
        <f aca="false">VLOOKUP(A78,CurveCreator!$A$8:$EF$247,CurveCreator!$AQ$4)/100</f>
        <v>0.401848730960398</v>
      </c>
      <c r="BB78" s="187" t="n">
        <f aca="false">AF78</f>
        <v>0.1</v>
      </c>
      <c r="BC78" s="188"/>
      <c r="BD78" s="188"/>
      <c r="BE78" s="170" t="n">
        <f aca="false">VLOOKUP(A78,CurveCreator!$A$8:$EF$247,CurveCreator!$BR$4)/100</f>
        <v>0.529848730960398</v>
      </c>
      <c r="BF78" s="184" t="n">
        <f aca="false">$D78</f>
        <v>0.1</v>
      </c>
      <c r="BG78" s="188"/>
      <c r="BH78" s="188"/>
      <c r="BI78" s="170" t="n">
        <f aca="false">VLOOKUP(A78,CurveCreator!$A$8:$EF$247,CurveCreator!$BS$4)/100</f>
        <v>0.504848730960398</v>
      </c>
      <c r="BJ78" s="184" t="n">
        <f aca="false">$D78</f>
        <v>0.1</v>
      </c>
      <c r="BK78" s="170" t="n">
        <f aca="false">VLOOKUP(A78,CurveCreator!$A$8:$EF$247,CurveCreator!$CY$4)/100</f>
        <v>0.388848730960398</v>
      </c>
      <c r="BL78" s="184" t="n">
        <v>0.120321176012044</v>
      </c>
      <c r="BM78" s="170"/>
      <c r="BN78" s="184"/>
      <c r="BO78" s="170" t="n">
        <f aca="false">VLOOKUP(A78,CurveCreator!$A$8:$EF$247,CurveCreator!$BI$4)/100</f>
        <v>0.662848730960398</v>
      </c>
      <c r="BP78" s="184" t="n">
        <v>0.12085646936545</v>
      </c>
      <c r="BQ78" s="184"/>
    </row>
    <row r="79" customFormat="false" ht="11.25" hidden="false" customHeight="false" outlineLevel="0" collapsed="false">
      <c r="A79" s="189" t="n">
        <f aca="false">EOMONTH(A78,0)+1</f>
        <v>39203</v>
      </c>
      <c r="B79" s="184"/>
      <c r="C79" s="170" t="n">
        <f aca="false">VLOOKUP(A79,CurveCreator!$A$8:$EF$247,CurveCreator!$CB$4)/100</f>
        <v>0.267966138367805</v>
      </c>
      <c r="D79" s="184" t="n">
        <f aca="false">VLOOKUP(A79,CurveCreator!$A$8:$EH$247,CurveCreator!$EH$4)</f>
        <v>0.1</v>
      </c>
      <c r="E79" s="170" t="n">
        <f aca="false">VLOOKUP(A79,CurveCreator!$A$8:$EH$247,CurveCreator!$CE$4)/100</f>
        <v>0.270466138367805</v>
      </c>
      <c r="F79" s="185" t="n">
        <f aca="false">D79</f>
        <v>0.1</v>
      </c>
      <c r="G79" s="170" t="n">
        <f aca="false">VLOOKUP(A79,CurveCreator!$A$8:$EH$247,CurveCreator!$CC$4)/100</f>
        <v>0.241966138367805</v>
      </c>
      <c r="H79" s="184" t="n">
        <f aca="false">$D79</f>
        <v>0.1</v>
      </c>
      <c r="I79" s="170" t="n">
        <f aca="false">VLOOKUP(A79,SpotCurves!$A$6:$BR$177,SpotCurves!$I$1)/100</f>
        <v>0.262114363196896</v>
      </c>
      <c r="J79" s="184" t="n">
        <v>0.25</v>
      </c>
      <c r="K79" s="170" t="n">
        <f aca="false">VLOOKUP(A79,CurveCreator!$A$8:$EF$247,CurveCreator!$CO$4)/100</f>
        <v>0.207966138367805</v>
      </c>
      <c r="L79" s="184" t="n">
        <v>0.138906973578541</v>
      </c>
      <c r="M79" s="170" t="n">
        <f aca="false">VLOOKUP(A79,SpotCurves!$A$6:$BR$177,SpotCurves!$R$1)/100</f>
        <v>0.207416963551738</v>
      </c>
      <c r="N79" s="184" t="n">
        <f aca="false">J79</f>
        <v>0.25</v>
      </c>
      <c r="O79" s="170" t="n">
        <f aca="false">VLOOKUP(A79,CurveCreator!$A$8:$EF$247,CurveCreator!$CQ$4)/100</f>
        <v>0.222966138367805</v>
      </c>
      <c r="P79" s="184" t="n">
        <v>0.138906973578541</v>
      </c>
      <c r="Q79" s="184"/>
      <c r="R79" s="184"/>
      <c r="S79" s="170" t="n">
        <f aca="false">VLOOKUP(A79,CurveCreator!$A$8:$EF$247,CurveCreator!$CS$4)/100</f>
        <v>0.189725148021769</v>
      </c>
      <c r="T79" s="184" t="n">
        <v>0.138906973578541</v>
      </c>
      <c r="U79" s="170" t="n">
        <f aca="false">VLOOKUP(A79,SpotCurves!$A$6:$BR$177,SpotCurves!$Z$1)/100</f>
        <v>0.16983790995012</v>
      </c>
      <c r="V79" s="184" t="n">
        <f aca="false">0.25</f>
        <v>0.25</v>
      </c>
      <c r="W79" s="170" t="n">
        <f aca="false">VLOOKUP(A79,CurveCreator!$A$8:$EF$247,CurveCreator!$L$4)/100</f>
        <v>0.442966138367805</v>
      </c>
      <c r="X79" s="185" t="n">
        <v>0.16</v>
      </c>
      <c r="Y79" s="170" t="n">
        <f aca="false">VLOOKUP(A79,CurveCreator!$A$8:$EF$247,CurveCreator!$J$4)/100</f>
        <v>0.419966138367805</v>
      </c>
      <c r="Z79" s="184" t="n">
        <v>0.130201041390314</v>
      </c>
      <c r="AA79" s="170" t="n">
        <f aca="false">VLOOKUP(A79,CurveCreator!$A$8:$EF$247,CurveCreator!$M$4)/100</f>
        <v>0.452966138367805</v>
      </c>
      <c r="AB79" s="184" t="n">
        <f aca="false">$D79</f>
        <v>0.1</v>
      </c>
      <c r="AC79" s="170" t="n">
        <f aca="false">VLOOKUP(A79,CurveCreator!$A$8:$EF$247,CurveCreator!$K$4)/100</f>
        <v>0.439966138367805</v>
      </c>
      <c r="AD79" s="184" t="n">
        <v>0.140603124170942</v>
      </c>
      <c r="AE79" s="170" t="n">
        <f aca="false">VLOOKUP(A79,CurveCreator!$A$8:$EF$247,CurveCreator!$AJ$4)/100</f>
        <v>0.477966138367805</v>
      </c>
      <c r="AF79" s="184" t="n">
        <f aca="false">$D79</f>
        <v>0.1</v>
      </c>
      <c r="AG79" s="170" t="n">
        <f aca="false">VLOOKUP(A79,CurveCreator!$A$8:$EF$247,CurveCreator!$AI$4)/100</f>
        <v>0.449966138367805</v>
      </c>
      <c r="AH79" s="184" t="n">
        <f aca="false">$D79</f>
        <v>0.1</v>
      </c>
      <c r="AI79" s="170" t="n">
        <f aca="false">VLOOKUP(A79,CurveCreator!$A$8:$EF$247,CurveCreator!$AA$4)/100</f>
        <v>0.387966138367805</v>
      </c>
      <c r="AJ79" s="184" t="n">
        <v>0.0489069735785406</v>
      </c>
      <c r="AK79" s="186" t="n">
        <f aca="false">VLOOKUP(A79,SpotCurves!$A$6:$BR$177,SpotCurves!$AI$1)/100</f>
        <v>0.358591192909715</v>
      </c>
      <c r="AL79" s="184" t="n">
        <v>0.25</v>
      </c>
      <c r="AM79" s="170" t="n">
        <f aca="false">VLOOKUP(A79,CurveCreator!$A$8:$EF$247,CurveCreator!$AB$4)/100</f>
        <v>0.397966138367805</v>
      </c>
      <c r="AN79" s="184" t="n">
        <v>0.15</v>
      </c>
      <c r="AO79" s="170" t="n">
        <f aca="false">VLOOKUP(A79,CurveCreator!$A$8:$EF$247,CurveCreator!$S$4)/100</f>
        <v>0.384966138367805</v>
      </c>
      <c r="AP79" s="184" t="n">
        <v>0.15</v>
      </c>
      <c r="AQ79" s="170" t="n">
        <f aca="false">VLOOKUP(A79,CurveCreator!$A$8:$EF$247,CurveCreator!$AD$4)/100</f>
        <v>0.422966138367805</v>
      </c>
      <c r="AR79" s="184" t="n">
        <v>0.0489069735785406</v>
      </c>
      <c r="AS79" s="170" t="n">
        <f aca="false">VLOOKUP(A79,CurveCreator!$A$8:$EF$247,CurveCreator!$AC$4)/100</f>
        <v>0.404966138367805</v>
      </c>
      <c r="AT79" s="184" t="n">
        <v>0.0489069735785406</v>
      </c>
      <c r="AU79" s="170" t="n">
        <f aca="false">VLOOKUP(A79,CurveCreator!$A$8:$EF$247,CurveCreator!$AW$4)/100</f>
        <v>0.376866138367805</v>
      </c>
      <c r="AV79" s="187" t="n">
        <f aca="false">AH79+0.03</f>
        <v>0.13</v>
      </c>
      <c r="AW79" s="170" t="n">
        <f aca="false">VLOOKUP(A79,SpotCurves!$A$6:$BR$177,SpotCurves!$BR$1)/100</f>
        <v>0.348279562654517</v>
      </c>
      <c r="AX79" s="184" t="n">
        <v>0.25</v>
      </c>
      <c r="AY79" s="170"/>
      <c r="AZ79" s="170"/>
      <c r="BA79" s="170" t="n">
        <f aca="false">VLOOKUP(A79,CurveCreator!$A$8:$EF$247,CurveCreator!$AQ$4)/100</f>
        <v>0.401966138367805</v>
      </c>
      <c r="BB79" s="187" t="n">
        <f aca="false">AF79</f>
        <v>0.1</v>
      </c>
      <c r="BC79" s="188"/>
      <c r="BD79" s="188"/>
      <c r="BE79" s="170" t="n">
        <f aca="false">VLOOKUP(A79,CurveCreator!$A$8:$EF$247,CurveCreator!$BR$4)/100</f>
        <v>0.529966138367805</v>
      </c>
      <c r="BF79" s="184" t="n">
        <f aca="false">$D79</f>
        <v>0.1</v>
      </c>
      <c r="BG79" s="188"/>
      <c r="BH79" s="188"/>
      <c r="BI79" s="170" t="n">
        <f aca="false">VLOOKUP(A79,CurveCreator!$A$8:$EF$247,CurveCreator!$BS$4)/100</f>
        <v>0.504966138367805</v>
      </c>
      <c r="BJ79" s="184" t="n">
        <f aca="false">$D79</f>
        <v>0.1</v>
      </c>
      <c r="BK79" s="170" t="n">
        <f aca="false">VLOOKUP(A79,CurveCreator!$A$8:$EF$247,CurveCreator!$CY$4)/100</f>
        <v>0.388966138367805</v>
      </c>
      <c r="BL79" s="184" t="n">
        <v>0.120301562085471</v>
      </c>
      <c r="BM79" s="170"/>
      <c r="BN79" s="184"/>
      <c r="BO79" s="170" t="n">
        <f aca="false">VLOOKUP(A79,CurveCreator!$A$8:$EF$247,CurveCreator!$BI$4)/100</f>
        <v>0.662966138367805</v>
      </c>
      <c r="BP79" s="184" t="n">
        <v>0.120804165561256</v>
      </c>
      <c r="BQ79" s="184"/>
    </row>
    <row r="80" customFormat="false" ht="11.25" hidden="false" customHeight="false" outlineLevel="0" collapsed="false">
      <c r="A80" s="189" t="n">
        <f aca="false">EOMONTH(A79,0)+1</f>
        <v>39234</v>
      </c>
      <c r="B80" s="184"/>
      <c r="C80" s="170" t="n">
        <f aca="false">VLOOKUP(A80,CurveCreator!$A$8:$EF$247,CurveCreator!$CB$4)/100</f>
        <v>0.268083545775212</v>
      </c>
      <c r="D80" s="184" t="n">
        <f aca="false">VLOOKUP(A80,CurveCreator!$A$8:$EH$247,CurveCreator!$EH$4)</f>
        <v>0.1</v>
      </c>
      <c r="E80" s="170" t="n">
        <f aca="false">VLOOKUP(A80,CurveCreator!$A$8:$EH$247,CurveCreator!$CE$4)/100</f>
        <v>0.270583545775212</v>
      </c>
      <c r="F80" s="185" t="n">
        <f aca="false">D80</f>
        <v>0.1</v>
      </c>
      <c r="G80" s="170" t="n">
        <f aca="false">VLOOKUP(A80,CurveCreator!$A$8:$EH$247,CurveCreator!$CC$4)/100</f>
        <v>0.242083545775212</v>
      </c>
      <c r="H80" s="184" t="n">
        <f aca="false">$D80</f>
        <v>0.1</v>
      </c>
      <c r="I80" s="170" t="n">
        <f aca="false">VLOOKUP(A80,SpotCurves!$A$6:$BR$177,SpotCurves!$I$1)/100</f>
        <v>0.262265349122822</v>
      </c>
      <c r="J80" s="184" t="n">
        <v>0.25</v>
      </c>
      <c r="K80" s="170" t="n">
        <f aca="false">VLOOKUP(A80,CurveCreator!$A$8:$EF$247,CurveCreator!$CO$4)/100</f>
        <v>0.208083545775212</v>
      </c>
      <c r="L80" s="184" t="n">
        <v>0.138906973578541</v>
      </c>
      <c r="M80" s="170" t="n">
        <f aca="false">VLOOKUP(A80,SpotCurves!$A$6:$BR$177,SpotCurves!$R$1)/100</f>
        <v>0.207596009848034</v>
      </c>
      <c r="N80" s="184" t="n">
        <f aca="false">J80</f>
        <v>0.25</v>
      </c>
      <c r="O80" s="170" t="n">
        <f aca="false">VLOOKUP(A80,CurveCreator!$A$8:$EF$247,CurveCreator!$CQ$4)/100</f>
        <v>0.223083545775212</v>
      </c>
      <c r="P80" s="184" t="n">
        <v>0.138906973578541</v>
      </c>
      <c r="Q80" s="184"/>
      <c r="R80" s="184"/>
      <c r="S80" s="170" t="n">
        <f aca="false">VLOOKUP(A80,CurveCreator!$A$8:$EF$247,CurveCreator!$CS$4)/100</f>
        <v>0.189780084974584</v>
      </c>
      <c r="T80" s="184" t="n">
        <v>0.138906973578541</v>
      </c>
      <c r="U80" s="170" t="n">
        <f aca="false">VLOOKUP(A80,SpotCurves!$A$6:$BR$177,SpotCurves!$Z$1)/100</f>
        <v>0.16992753519575</v>
      </c>
      <c r="V80" s="184" t="n">
        <f aca="false">0.25</f>
        <v>0.25</v>
      </c>
      <c r="W80" s="170" t="n">
        <f aca="false">VLOOKUP(A80,CurveCreator!$A$8:$EF$247,CurveCreator!$L$4)/100</f>
        <v>0.443083545775212</v>
      </c>
      <c r="X80" s="185" t="n">
        <v>0.16</v>
      </c>
      <c r="Y80" s="170" t="n">
        <f aca="false">VLOOKUP(A80,CurveCreator!$A$8:$EF$247,CurveCreator!$J$4)/100</f>
        <v>0.420083545775212</v>
      </c>
      <c r="Z80" s="184" t="n">
        <v>0.130188763975688</v>
      </c>
      <c r="AA80" s="170" t="n">
        <f aca="false">VLOOKUP(A80,CurveCreator!$A$8:$EF$247,CurveCreator!$M$4)/100</f>
        <v>0.453083545775212</v>
      </c>
      <c r="AB80" s="184" t="n">
        <f aca="false">$D80</f>
        <v>0.1</v>
      </c>
      <c r="AC80" s="170" t="n">
        <f aca="false">VLOOKUP(A80,CurveCreator!$A$8:$EF$247,CurveCreator!$K$4)/100</f>
        <v>0.440083545775212</v>
      </c>
      <c r="AD80" s="184" t="n">
        <v>0.140566291927065</v>
      </c>
      <c r="AE80" s="170" t="n">
        <f aca="false">VLOOKUP(A80,CurveCreator!$A$8:$EF$247,CurveCreator!$AJ$4)/100</f>
        <v>0.478083545775212</v>
      </c>
      <c r="AF80" s="184" t="n">
        <f aca="false">$D80</f>
        <v>0.1</v>
      </c>
      <c r="AG80" s="170" t="n">
        <f aca="false">VLOOKUP(A80,CurveCreator!$A$8:$EF$247,CurveCreator!$AI$4)/100</f>
        <v>0.450083545775213</v>
      </c>
      <c r="AH80" s="184" t="n">
        <f aca="false">$D80</f>
        <v>0.1</v>
      </c>
      <c r="AI80" s="170" t="n">
        <f aca="false">VLOOKUP(A80,CurveCreator!$A$8:$EF$247,CurveCreator!$AA$4)/100</f>
        <v>0.388083545775212</v>
      </c>
      <c r="AJ80" s="184" t="n">
        <v>0.0489069735785406</v>
      </c>
      <c r="AK80" s="186" t="n">
        <f aca="false">VLOOKUP(A80,SpotCurves!$A$6:$BR$177,SpotCurves!$AI$1)/100</f>
        <v>0.358695901649345</v>
      </c>
      <c r="AL80" s="184" t="n">
        <v>0.25</v>
      </c>
      <c r="AM80" s="170" t="n">
        <f aca="false">VLOOKUP(A80,CurveCreator!$A$8:$EF$247,CurveCreator!$AB$4)/100</f>
        <v>0.398083545775212</v>
      </c>
      <c r="AN80" s="184" t="n">
        <v>0.15</v>
      </c>
      <c r="AO80" s="170" t="n">
        <f aca="false">VLOOKUP(A80,CurveCreator!$A$8:$EF$247,CurveCreator!$S$4)/100</f>
        <v>0.385083545775213</v>
      </c>
      <c r="AP80" s="184" t="n">
        <v>0.15</v>
      </c>
      <c r="AQ80" s="170" t="n">
        <f aca="false">VLOOKUP(A80,CurveCreator!$A$8:$EF$247,CurveCreator!$AD$4)/100</f>
        <v>0.423083545775212</v>
      </c>
      <c r="AR80" s="184" t="n">
        <v>0.0489069735785406</v>
      </c>
      <c r="AS80" s="170" t="n">
        <f aca="false">VLOOKUP(A80,CurveCreator!$A$8:$EF$247,CurveCreator!$AC$4)/100</f>
        <v>0.405083545775212</v>
      </c>
      <c r="AT80" s="184" t="n">
        <v>0.0489069735785406</v>
      </c>
      <c r="AU80" s="170" t="n">
        <f aca="false">VLOOKUP(A80,CurveCreator!$A$8:$EF$247,CurveCreator!$AW$4)/100</f>
        <v>0.376983545775212</v>
      </c>
      <c r="AV80" s="187" t="n">
        <f aca="false">AH80+0.03</f>
        <v>0.13</v>
      </c>
      <c r="AW80" s="170" t="n">
        <f aca="false">VLOOKUP(A80,SpotCurves!$A$6:$BR$177,SpotCurves!$BR$1)/100</f>
        <v>0.348429491678962</v>
      </c>
      <c r="AX80" s="184" t="n">
        <v>0.25</v>
      </c>
      <c r="AY80" s="170"/>
      <c r="AZ80" s="170"/>
      <c r="BA80" s="170" t="n">
        <f aca="false">VLOOKUP(A80,CurveCreator!$A$8:$EF$247,CurveCreator!$AQ$4)/100</f>
        <v>0.402083545775212</v>
      </c>
      <c r="BB80" s="187" t="n">
        <f aca="false">AF80</f>
        <v>0.1</v>
      </c>
      <c r="BC80" s="188"/>
      <c r="BD80" s="188"/>
      <c r="BE80" s="170" t="n">
        <f aca="false">VLOOKUP(A80,CurveCreator!$A$8:$EF$247,CurveCreator!$BR$4)/100</f>
        <v>0.530083545775212</v>
      </c>
      <c r="BF80" s="184" t="n">
        <f aca="false">$D80</f>
        <v>0.1</v>
      </c>
      <c r="BG80" s="188"/>
      <c r="BH80" s="188"/>
      <c r="BI80" s="170" t="n">
        <f aca="false">VLOOKUP(A80,CurveCreator!$A$8:$EF$247,CurveCreator!$BS$4)/100</f>
        <v>0.505083545775212</v>
      </c>
      <c r="BJ80" s="184" t="n">
        <f aca="false">$D80</f>
        <v>0.1</v>
      </c>
      <c r="BK80" s="170" t="n">
        <f aca="false">VLOOKUP(A80,CurveCreator!$A$8:$EF$247,CurveCreator!$CY$4)/100</f>
        <v>0.389083545775212</v>
      </c>
      <c r="BL80" s="184" t="n">
        <v>0.120283145963532</v>
      </c>
      <c r="BM80" s="170"/>
      <c r="BN80" s="184"/>
      <c r="BO80" s="170" t="n">
        <f aca="false">VLOOKUP(A80,CurveCreator!$A$8:$EF$247,CurveCreator!$BI$4)/100</f>
        <v>0.663083545775212</v>
      </c>
      <c r="BP80" s="184" t="n">
        <v>0.120755055902753</v>
      </c>
      <c r="BQ80" s="184"/>
    </row>
    <row r="81" customFormat="false" ht="11.25" hidden="false" customHeight="false" outlineLevel="0" collapsed="false">
      <c r="A81" s="189" t="n">
        <f aca="false">EOMONTH(A80,0)+1</f>
        <v>39264</v>
      </c>
      <c r="B81" s="184"/>
      <c r="C81" s="170" t="n">
        <f aca="false">VLOOKUP(A81,CurveCreator!$A$8:$EF$247,CurveCreator!$CB$4)/100</f>
        <v>0.270161222542889</v>
      </c>
      <c r="D81" s="184" t="n">
        <f aca="false">VLOOKUP(A81,CurveCreator!$A$8:$EH$247,CurveCreator!$EH$4)</f>
        <v>0.1</v>
      </c>
      <c r="E81" s="170" t="n">
        <f aca="false">VLOOKUP(A81,CurveCreator!$A$8:$EH$247,CurveCreator!$CE$4)/100</f>
        <v>0.272661222542889</v>
      </c>
      <c r="F81" s="185" t="n">
        <f aca="false">D81</f>
        <v>0.1</v>
      </c>
      <c r="G81" s="170" t="n">
        <f aca="false">VLOOKUP(A81,CurveCreator!$A$8:$EH$247,CurveCreator!$CC$4)/100</f>
        <v>0.244161222542889</v>
      </c>
      <c r="H81" s="184" t="n">
        <f aca="false">$D81</f>
        <v>0.1</v>
      </c>
      <c r="I81" s="170" t="n">
        <f aca="false">VLOOKUP(A81,SpotCurves!$A$6:$BR$177,SpotCurves!$I$1)/100</f>
        <v>0.264937241446054</v>
      </c>
      <c r="J81" s="184" t="n">
        <v>0.25</v>
      </c>
      <c r="K81" s="170" t="n">
        <f aca="false">VLOOKUP(A81,CurveCreator!$A$8:$EF$247,CurveCreator!$CO$4)/100</f>
        <v>0.210161222542889</v>
      </c>
      <c r="L81" s="184" t="n">
        <v>0.138906973578541</v>
      </c>
      <c r="M81" s="170" t="n">
        <f aca="false">VLOOKUP(A81,SpotCurves!$A$6:$BR$177,SpotCurves!$R$1)/100</f>
        <v>0.210764466918741</v>
      </c>
      <c r="N81" s="184" t="n">
        <f aca="false">J81</f>
        <v>0.25</v>
      </c>
      <c r="O81" s="170" t="n">
        <f aca="false">VLOOKUP(A81,CurveCreator!$A$8:$EF$247,CurveCreator!$CQ$4)/100</f>
        <v>0.225161222542889</v>
      </c>
      <c r="P81" s="184" t="n">
        <v>0.138906973578541</v>
      </c>
      <c r="Q81" s="184"/>
      <c r="R81" s="184"/>
      <c r="S81" s="170" t="n">
        <f aca="false">VLOOKUP(A81,CurveCreator!$A$8:$EF$247,CurveCreator!$CS$4)/100</f>
        <v>0.184633105725504</v>
      </c>
      <c r="T81" s="184" t="n">
        <v>0.138906973578541</v>
      </c>
      <c r="U81" s="170" t="n">
        <f aca="false">VLOOKUP(A81,SpotCurves!$A$6:$BR$177,SpotCurves!$Z$1)/100</f>
        <v>0.17151357047882</v>
      </c>
      <c r="V81" s="184" t="n">
        <f aca="false">0.25</f>
        <v>0.25</v>
      </c>
      <c r="W81" s="170" t="n">
        <f aca="false">VLOOKUP(A81,CurveCreator!$A$8:$EF$247,CurveCreator!$L$4)/100</f>
        <v>0.445161222542889</v>
      </c>
      <c r="X81" s="185" t="n">
        <v>0.16</v>
      </c>
      <c r="Y81" s="170" t="n">
        <f aca="false">VLOOKUP(A81,CurveCreator!$A$8:$EF$247,CurveCreator!$J$4)/100</f>
        <v>0.422161222542889</v>
      </c>
      <c r="Z81" s="184" t="n">
        <v>0.130177236331593</v>
      </c>
      <c r="AA81" s="170" t="n">
        <f aca="false">VLOOKUP(A81,CurveCreator!$A$8:$EF$247,CurveCreator!$M$4)/100</f>
        <v>0.455161222542889</v>
      </c>
      <c r="AB81" s="184" t="n">
        <f aca="false">$D81</f>
        <v>0.1</v>
      </c>
      <c r="AC81" s="170" t="n">
        <f aca="false">VLOOKUP(A81,CurveCreator!$A$8:$EF$247,CurveCreator!$K$4)/100</f>
        <v>0.442161222542889</v>
      </c>
      <c r="AD81" s="184" t="n">
        <v>0.140531708994779</v>
      </c>
      <c r="AE81" s="170" t="n">
        <f aca="false">VLOOKUP(A81,CurveCreator!$A$8:$EF$247,CurveCreator!$AJ$4)/100</f>
        <v>0.480161222542889</v>
      </c>
      <c r="AF81" s="184" t="n">
        <f aca="false">$D81</f>
        <v>0.1</v>
      </c>
      <c r="AG81" s="170" t="n">
        <f aca="false">VLOOKUP(A81,CurveCreator!$A$8:$EF$247,CurveCreator!$AI$4)/100</f>
        <v>0.452161222542889</v>
      </c>
      <c r="AH81" s="184" t="n">
        <f aca="false">$D81</f>
        <v>0.1</v>
      </c>
      <c r="AI81" s="170" t="n">
        <f aca="false">VLOOKUP(A81,CurveCreator!$A$8:$EF$247,CurveCreator!$AA$4)/100</f>
        <v>0.390161222542889</v>
      </c>
      <c r="AJ81" s="184" t="n">
        <v>0.0489069735785406</v>
      </c>
      <c r="AK81" s="186" t="n">
        <f aca="false">VLOOKUP(A81,SpotCurves!$A$6:$BR$177,SpotCurves!$AI$1)/100</f>
        <v>0.360548858975506</v>
      </c>
      <c r="AL81" s="184" t="n">
        <v>0.25</v>
      </c>
      <c r="AM81" s="170" t="n">
        <f aca="false">VLOOKUP(A81,CurveCreator!$A$8:$EF$247,CurveCreator!$AB$4)/100</f>
        <v>0.400161222542889</v>
      </c>
      <c r="AN81" s="184" t="n">
        <v>0.15</v>
      </c>
      <c r="AO81" s="170" t="n">
        <f aca="false">VLOOKUP(A81,CurveCreator!$A$8:$EF$247,CurveCreator!$S$4)/100</f>
        <v>0.387161222542889</v>
      </c>
      <c r="AP81" s="184" t="n">
        <v>0.15</v>
      </c>
      <c r="AQ81" s="170" t="n">
        <f aca="false">VLOOKUP(A81,CurveCreator!$A$8:$EF$247,CurveCreator!$AD$4)/100</f>
        <v>0.425161222542889</v>
      </c>
      <c r="AR81" s="184" t="n">
        <v>0.0489069735785406</v>
      </c>
      <c r="AS81" s="170" t="n">
        <f aca="false">VLOOKUP(A81,CurveCreator!$A$8:$EF$247,CurveCreator!$AC$4)/100</f>
        <v>0.407161222542889</v>
      </c>
      <c r="AT81" s="184" t="n">
        <v>0.0489069735785406</v>
      </c>
      <c r="AU81" s="170" t="n">
        <f aca="false">VLOOKUP(A81,CurveCreator!$A$8:$EF$247,CurveCreator!$AW$4)/100</f>
        <v>0.379061222542889</v>
      </c>
      <c r="AV81" s="187" t="n">
        <f aca="false">AH81+0.03</f>
        <v>0.13</v>
      </c>
      <c r="AW81" s="170" t="n">
        <f aca="false">VLOOKUP(A81,SpotCurves!$A$6:$BR$177,SpotCurves!$BR$1)/100</f>
        <v>0.351082680755932</v>
      </c>
      <c r="AX81" s="184" t="n">
        <v>0.25</v>
      </c>
      <c r="AY81" s="170"/>
      <c r="AZ81" s="170"/>
      <c r="BA81" s="170" t="n">
        <f aca="false">VLOOKUP(A81,CurveCreator!$A$8:$EF$247,CurveCreator!$AQ$4)/100</f>
        <v>0.404161222542889</v>
      </c>
      <c r="BB81" s="187" t="n">
        <f aca="false">AF81</f>
        <v>0.1</v>
      </c>
      <c r="BC81" s="188"/>
      <c r="BD81" s="188"/>
      <c r="BE81" s="170" t="n">
        <f aca="false">VLOOKUP(A81,CurveCreator!$A$8:$EF$247,CurveCreator!$BR$4)/100</f>
        <v>0.532161222542889</v>
      </c>
      <c r="BF81" s="184" t="n">
        <f aca="false">$D81</f>
        <v>0.1</v>
      </c>
      <c r="BG81" s="188"/>
      <c r="BH81" s="188"/>
      <c r="BI81" s="170" t="n">
        <f aca="false">VLOOKUP(A81,CurveCreator!$A$8:$EF$247,CurveCreator!$BS$4)/100</f>
        <v>0.507161222542889</v>
      </c>
      <c r="BJ81" s="184" t="n">
        <f aca="false">$D81</f>
        <v>0.1</v>
      </c>
      <c r="BK81" s="170" t="n">
        <f aca="false">VLOOKUP(A81,CurveCreator!$A$8:$EF$247,CurveCreator!$CY$4)/100</f>
        <v>0.391161222542889</v>
      </c>
      <c r="BL81" s="184" t="n">
        <v>0.12026585449739</v>
      </c>
      <c r="BM81" s="170"/>
      <c r="BN81" s="184"/>
      <c r="BO81" s="170" t="n">
        <f aca="false">VLOOKUP(A81,CurveCreator!$A$8:$EF$247,CurveCreator!$BI$4)/100</f>
        <v>0.665161222542889</v>
      </c>
      <c r="BP81" s="184" t="n">
        <v>0.120708945326372</v>
      </c>
      <c r="BQ81" s="184"/>
    </row>
    <row r="82" customFormat="false" ht="11.25" hidden="false" customHeight="false" outlineLevel="0" collapsed="false">
      <c r="A82" s="189" t="n">
        <f aca="false">EOMONTH(A81,0)+1</f>
        <v>39295</v>
      </c>
      <c r="B82" s="184"/>
      <c r="C82" s="170" t="n">
        <f aca="false">VLOOKUP(A82,CurveCreator!$A$8:$EF$247,CurveCreator!$CB$4)/100</f>
        <v>0.270278629950297</v>
      </c>
      <c r="D82" s="184" t="n">
        <f aca="false">VLOOKUP(A82,CurveCreator!$A$8:$EH$247,CurveCreator!$EH$4)</f>
        <v>0.1</v>
      </c>
      <c r="E82" s="170" t="n">
        <f aca="false">VLOOKUP(A82,CurveCreator!$A$8:$EH$247,CurveCreator!$CE$4)/100</f>
        <v>0.272778629950297</v>
      </c>
      <c r="F82" s="185" t="n">
        <f aca="false">D82</f>
        <v>0.1</v>
      </c>
      <c r="G82" s="170" t="n">
        <f aca="false">VLOOKUP(A82,CurveCreator!$A$8:$EH$247,CurveCreator!$CC$4)/100</f>
        <v>0.244278629950297</v>
      </c>
      <c r="H82" s="184" t="n">
        <f aca="false">$D82</f>
        <v>0.1</v>
      </c>
      <c r="I82" s="170" t="n">
        <f aca="false">VLOOKUP(A82,SpotCurves!$A$6:$BR$177,SpotCurves!$I$1)/100</f>
        <v>0.26508822737198</v>
      </c>
      <c r="J82" s="184" t="n">
        <v>0.25</v>
      </c>
      <c r="K82" s="170" t="n">
        <f aca="false">VLOOKUP(A82,CurveCreator!$A$8:$EF$247,CurveCreator!$CO$4)/100</f>
        <v>0.210278629950297</v>
      </c>
      <c r="L82" s="184" t="n">
        <v>0.138906973578541</v>
      </c>
      <c r="M82" s="170" t="n">
        <f aca="false">VLOOKUP(A82,SpotCurves!$A$6:$BR$177,SpotCurves!$R$1)/100</f>
        <v>0.210943513215037</v>
      </c>
      <c r="N82" s="184" t="n">
        <f aca="false">J82</f>
        <v>0.25</v>
      </c>
      <c r="O82" s="170" t="n">
        <f aca="false">VLOOKUP(A82,CurveCreator!$A$8:$EF$247,CurveCreator!$CQ$4)/100</f>
        <v>0.225278629950297</v>
      </c>
      <c r="P82" s="184" t="n">
        <v>0.138906973578541</v>
      </c>
      <c r="Q82" s="184"/>
      <c r="R82" s="184"/>
      <c r="S82" s="170" t="n">
        <f aca="false">VLOOKUP(A82,CurveCreator!$A$8:$EF$247,CurveCreator!$CS$4)/100</f>
        <v>0.184688042678318</v>
      </c>
      <c r="T82" s="184" t="n">
        <v>0.138906973578541</v>
      </c>
      <c r="U82" s="170" t="n">
        <f aca="false">VLOOKUP(A82,SpotCurves!$A$6:$BR$177,SpotCurves!$Z$1)/100</f>
        <v>0.17160319572445</v>
      </c>
      <c r="V82" s="184" t="n">
        <f aca="false">0.25</f>
        <v>0.25</v>
      </c>
      <c r="W82" s="170" t="n">
        <f aca="false">VLOOKUP(A82,CurveCreator!$A$8:$EF$247,CurveCreator!$L$4)/100</f>
        <v>0.445278629950297</v>
      </c>
      <c r="X82" s="185" t="n">
        <v>0.16</v>
      </c>
      <c r="Y82" s="170" t="n">
        <f aca="false">VLOOKUP(A82,CurveCreator!$A$8:$EF$247,CurveCreator!$J$4)/100</f>
        <v>0.422278629950297</v>
      </c>
      <c r="Z82" s="184" t="n">
        <v>0.130166412670225</v>
      </c>
      <c r="AA82" s="170" t="n">
        <f aca="false">VLOOKUP(A82,CurveCreator!$A$8:$EF$247,CurveCreator!$M$4)/100</f>
        <v>0.455278629950297</v>
      </c>
      <c r="AB82" s="184" t="n">
        <f aca="false">$D82</f>
        <v>0.1</v>
      </c>
      <c r="AC82" s="170" t="n">
        <f aca="false">VLOOKUP(A82,CurveCreator!$A$8:$EF$247,CurveCreator!$K$4)/100</f>
        <v>0.442278629950297</v>
      </c>
      <c r="AD82" s="184" t="n">
        <v>0.140499238010675</v>
      </c>
      <c r="AE82" s="170" t="n">
        <f aca="false">VLOOKUP(A82,CurveCreator!$A$8:$EF$247,CurveCreator!$AJ$4)/100</f>
        <v>0.480278629950297</v>
      </c>
      <c r="AF82" s="184" t="n">
        <f aca="false">$D82</f>
        <v>0.1</v>
      </c>
      <c r="AG82" s="170" t="n">
        <f aca="false">VLOOKUP(A82,CurveCreator!$A$8:$EF$247,CurveCreator!$AI$4)/100</f>
        <v>0.452278629950297</v>
      </c>
      <c r="AH82" s="184" t="n">
        <f aca="false">$D82</f>
        <v>0.1</v>
      </c>
      <c r="AI82" s="170" t="n">
        <f aca="false">VLOOKUP(A82,CurveCreator!$A$8:$EF$247,CurveCreator!$AA$4)/100</f>
        <v>0.390278629950297</v>
      </c>
      <c r="AJ82" s="184" t="n">
        <v>0.0489069735785406</v>
      </c>
      <c r="AK82" s="186" t="n">
        <f aca="false">VLOOKUP(A82,SpotCurves!$A$6:$BR$177,SpotCurves!$AI$1)/100</f>
        <v>0.360653567715136</v>
      </c>
      <c r="AL82" s="184" t="n">
        <v>0.25</v>
      </c>
      <c r="AM82" s="170" t="n">
        <f aca="false">VLOOKUP(A82,CurveCreator!$A$8:$EF$247,CurveCreator!$AB$4)/100</f>
        <v>0.400278629950297</v>
      </c>
      <c r="AN82" s="184" t="n">
        <v>0.15</v>
      </c>
      <c r="AO82" s="170" t="n">
        <f aca="false">VLOOKUP(A82,CurveCreator!$A$8:$EF$247,CurveCreator!$S$4)/100</f>
        <v>0.387278629950297</v>
      </c>
      <c r="AP82" s="184" t="n">
        <v>0.15</v>
      </c>
      <c r="AQ82" s="170" t="n">
        <f aca="false">VLOOKUP(A82,CurveCreator!$A$8:$EF$247,CurveCreator!$AD$4)/100</f>
        <v>0.425278629950297</v>
      </c>
      <c r="AR82" s="184" t="n">
        <v>0.0489069735785406</v>
      </c>
      <c r="AS82" s="170" t="n">
        <f aca="false">VLOOKUP(A82,CurveCreator!$A$8:$EF$247,CurveCreator!$AC$4)/100</f>
        <v>0.407278629950297</v>
      </c>
      <c r="AT82" s="184" t="n">
        <v>0.0489069735785406</v>
      </c>
      <c r="AU82" s="170" t="n">
        <f aca="false">VLOOKUP(A82,CurveCreator!$A$8:$EF$247,CurveCreator!$AW$4)/100</f>
        <v>0.379178629950297</v>
      </c>
      <c r="AV82" s="187" t="n">
        <f aca="false">AH82+0.03</f>
        <v>0.13</v>
      </c>
      <c r="AW82" s="170" t="n">
        <f aca="false">VLOOKUP(A82,SpotCurves!$A$6:$BR$177,SpotCurves!$BR$1)/100</f>
        <v>0.351232609780376</v>
      </c>
      <c r="AX82" s="184" t="n">
        <v>0.25</v>
      </c>
      <c r="AY82" s="170"/>
      <c r="AZ82" s="170"/>
      <c r="BA82" s="170" t="n">
        <f aca="false">VLOOKUP(A82,CurveCreator!$A$8:$EF$247,CurveCreator!$AQ$4)/100</f>
        <v>0.404278629950297</v>
      </c>
      <c r="BB82" s="187" t="n">
        <f aca="false">AF82</f>
        <v>0.1</v>
      </c>
      <c r="BC82" s="188"/>
      <c r="BD82" s="188"/>
      <c r="BE82" s="170" t="n">
        <f aca="false">VLOOKUP(A82,CurveCreator!$A$8:$EF$247,CurveCreator!$BR$4)/100</f>
        <v>0.532278629950297</v>
      </c>
      <c r="BF82" s="184" t="n">
        <f aca="false">$D82</f>
        <v>0.1</v>
      </c>
      <c r="BG82" s="188"/>
      <c r="BH82" s="188"/>
      <c r="BI82" s="170" t="n">
        <f aca="false">VLOOKUP(A82,CurveCreator!$A$8:$EF$247,CurveCreator!$BS$4)/100</f>
        <v>0.507278629950297</v>
      </c>
      <c r="BJ82" s="184" t="n">
        <f aca="false">$D82</f>
        <v>0.1</v>
      </c>
      <c r="BK82" s="170" t="n">
        <f aca="false">VLOOKUP(A82,CurveCreator!$A$8:$EF$247,CurveCreator!$CY$4)/100</f>
        <v>0.391278629950297</v>
      </c>
      <c r="BL82" s="184" t="n">
        <v>0.120249619005337</v>
      </c>
      <c r="BM82" s="170"/>
      <c r="BN82" s="184"/>
      <c r="BO82" s="170" t="n">
        <f aca="false">VLOOKUP(A82,CurveCreator!$A$8:$EF$247,CurveCreator!$BI$4)/100</f>
        <v>0.665278629950297</v>
      </c>
      <c r="BP82" s="184" t="n">
        <v>0.1206656506809</v>
      </c>
      <c r="BQ82" s="184"/>
    </row>
    <row r="83" customFormat="false" ht="11.25" hidden="false" customHeight="false" outlineLevel="0" collapsed="false">
      <c r="A83" s="189" t="n">
        <f aca="false">EOMONTH(A82,0)+1</f>
        <v>39326</v>
      </c>
      <c r="B83" s="184"/>
      <c r="C83" s="170" t="n">
        <f aca="false">VLOOKUP(A83,CurveCreator!$A$8:$EF$247,CurveCreator!$CB$4)/100</f>
        <v>0.270396037357704</v>
      </c>
      <c r="D83" s="184" t="n">
        <f aca="false">VLOOKUP(A83,CurveCreator!$A$8:$EH$247,CurveCreator!$EH$4)</f>
        <v>0.1</v>
      </c>
      <c r="E83" s="170" t="n">
        <f aca="false">VLOOKUP(A83,CurveCreator!$A$8:$EH$247,CurveCreator!$CE$4)/100</f>
        <v>0.272896037357704</v>
      </c>
      <c r="F83" s="185" t="n">
        <f aca="false">D83</f>
        <v>0.1</v>
      </c>
      <c r="G83" s="170" t="n">
        <f aca="false">VLOOKUP(A83,CurveCreator!$A$8:$EH$247,CurveCreator!$CC$4)/100</f>
        <v>0.244396037357704</v>
      </c>
      <c r="H83" s="184" t="n">
        <f aca="false">$D83</f>
        <v>0.1</v>
      </c>
      <c r="I83" s="170" t="n">
        <f aca="false">VLOOKUP(A83,SpotCurves!$A$6:$BR$177,SpotCurves!$I$1)/100</f>
        <v>0.265239213297906</v>
      </c>
      <c r="J83" s="184" t="n">
        <v>0.25</v>
      </c>
      <c r="K83" s="170" t="n">
        <f aca="false">VLOOKUP(A83,CurveCreator!$A$8:$EF$247,CurveCreator!$CO$4)/100</f>
        <v>0.210396037357704</v>
      </c>
      <c r="L83" s="184" t="n">
        <v>0.138906973578541</v>
      </c>
      <c r="M83" s="170" t="n">
        <f aca="false">VLOOKUP(A83,SpotCurves!$A$6:$BR$177,SpotCurves!$R$1)/100</f>
        <v>0.211122559511334</v>
      </c>
      <c r="N83" s="184" t="n">
        <f aca="false">J83</f>
        <v>0.25</v>
      </c>
      <c r="O83" s="170" t="n">
        <f aca="false">VLOOKUP(A83,CurveCreator!$A$8:$EF$247,CurveCreator!$CQ$4)/100</f>
        <v>0.225396037357704</v>
      </c>
      <c r="P83" s="184" t="n">
        <v>0.138906973578541</v>
      </c>
      <c r="Q83" s="184"/>
      <c r="R83" s="184"/>
      <c r="S83" s="170" t="n">
        <f aca="false">VLOOKUP(A83,CurveCreator!$A$8:$EF$247,CurveCreator!$CS$4)/100</f>
        <v>0.184742979631133</v>
      </c>
      <c r="T83" s="184" t="n">
        <v>0.138906973578541</v>
      </c>
      <c r="U83" s="170" t="n">
        <f aca="false">VLOOKUP(A83,SpotCurves!$A$6:$BR$177,SpotCurves!$Z$1)/100</f>
        <v>0.17169282097008</v>
      </c>
      <c r="V83" s="184" t="n">
        <f aca="false">0.25</f>
        <v>0.25</v>
      </c>
      <c r="W83" s="170" t="n">
        <f aca="false">VLOOKUP(A83,CurveCreator!$A$8:$EF$247,CurveCreator!$L$4)/100</f>
        <v>0.445396037357704</v>
      </c>
      <c r="X83" s="185" t="n">
        <v>0.16</v>
      </c>
      <c r="Y83" s="170" t="n">
        <f aca="false">VLOOKUP(A83,CurveCreator!$A$8:$EF$247,CurveCreator!$J$4)/100</f>
        <v>0.422396037357704</v>
      </c>
      <c r="Z83" s="184" t="n">
        <v>0.13015625</v>
      </c>
      <c r="AA83" s="170" t="n">
        <f aca="false">VLOOKUP(A83,CurveCreator!$A$8:$EF$247,CurveCreator!$M$4)/100</f>
        <v>0.455396037357704</v>
      </c>
      <c r="AB83" s="184" t="n">
        <f aca="false">$D83</f>
        <v>0.1</v>
      </c>
      <c r="AC83" s="170" t="n">
        <f aca="false">VLOOKUP(A83,CurveCreator!$A$8:$EF$247,CurveCreator!$K$4)/100</f>
        <v>0.442396037357704</v>
      </c>
      <c r="AD83" s="184" t="n">
        <v>0.14046875</v>
      </c>
      <c r="AE83" s="170" t="n">
        <f aca="false">VLOOKUP(A83,CurveCreator!$A$8:$EF$247,CurveCreator!$AJ$4)/100</f>
        <v>0.480396037357704</v>
      </c>
      <c r="AF83" s="184" t="n">
        <f aca="false">$D83</f>
        <v>0.1</v>
      </c>
      <c r="AG83" s="170" t="n">
        <f aca="false">VLOOKUP(A83,CurveCreator!$A$8:$EF$247,CurveCreator!$AI$4)/100</f>
        <v>0.452396037357704</v>
      </c>
      <c r="AH83" s="184" t="n">
        <f aca="false">$D83</f>
        <v>0.1</v>
      </c>
      <c r="AI83" s="170" t="n">
        <f aca="false">VLOOKUP(A83,CurveCreator!$A$8:$EF$247,CurveCreator!$AA$4)/100</f>
        <v>0.390396037357704</v>
      </c>
      <c r="AJ83" s="184" t="n">
        <v>0.0489069735785406</v>
      </c>
      <c r="AK83" s="186" t="n">
        <f aca="false">VLOOKUP(A83,SpotCurves!$A$6:$BR$177,SpotCurves!$AI$1)/100</f>
        <v>0.360758276454766</v>
      </c>
      <c r="AL83" s="184" t="n">
        <v>0.25</v>
      </c>
      <c r="AM83" s="170" t="n">
        <f aca="false">VLOOKUP(A83,CurveCreator!$A$8:$EF$247,CurveCreator!$AB$4)/100</f>
        <v>0.400396037357704</v>
      </c>
      <c r="AN83" s="184" t="n">
        <v>0.15</v>
      </c>
      <c r="AO83" s="170" t="n">
        <f aca="false">VLOOKUP(A83,CurveCreator!$A$8:$EF$247,CurveCreator!$S$4)/100</f>
        <v>0.387396037357704</v>
      </c>
      <c r="AP83" s="184" t="n">
        <v>0.15</v>
      </c>
      <c r="AQ83" s="170" t="n">
        <f aca="false">VLOOKUP(A83,CurveCreator!$A$8:$EF$247,CurveCreator!$AD$4)/100</f>
        <v>0.425396037357704</v>
      </c>
      <c r="AR83" s="184" t="n">
        <v>0.0489069735785406</v>
      </c>
      <c r="AS83" s="170" t="n">
        <f aca="false">VLOOKUP(A83,CurveCreator!$A$8:$EF$247,CurveCreator!$AC$4)/100</f>
        <v>0.407396037357704</v>
      </c>
      <c r="AT83" s="184" t="n">
        <v>0.0489069735785406</v>
      </c>
      <c r="AU83" s="170" t="n">
        <f aca="false">VLOOKUP(A83,CurveCreator!$A$8:$EF$247,CurveCreator!$AW$4)/100</f>
        <v>0.379296037357704</v>
      </c>
      <c r="AV83" s="187" t="n">
        <f aca="false">AH83+0.03</f>
        <v>0.13</v>
      </c>
      <c r="AW83" s="170" t="n">
        <f aca="false">VLOOKUP(A83,SpotCurves!$A$6:$BR$177,SpotCurves!$BR$1)/100</f>
        <v>0.35138253880482</v>
      </c>
      <c r="AX83" s="184" t="n">
        <v>0.25</v>
      </c>
      <c r="AY83" s="170"/>
      <c r="AZ83" s="170"/>
      <c r="BA83" s="170" t="n">
        <f aca="false">VLOOKUP(A83,CurveCreator!$A$8:$EF$247,CurveCreator!$AQ$4)/100</f>
        <v>0.404396037357704</v>
      </c>
      <c r="BB83" s="187" t="n">
        <f aca="false">AF83</f>
        <v>0.1</v>
      </c>
      <c r="BC83" s="188"/>
      <c r="BD83" s="188"/>
      <c r="BE83" s="170" t="n">
        <f aca="false">VLOOKUP(A83,CurveCreator!$A$8:$EF$247,CurveCreator!$BR$4)/100</f>
        <v>0.532396037357704</v>
      </c>
      <c r="BF83" s="184" t="n">
        <f aca="false">$D83</f>
        <v>0.1</v>
      </c>
      <c r="BG83" s="188"/>
      <c r="BH83" s="188"/>
      <c r="BI83" s="170" t="n">
        <f aca="false">VLOOKUP(A83,CurveCreator!$A$8:$EF$247,CurveCreator!$BS$4)/100</f>
        <v>0.507396037357704</v>
      </c>
      <c r="BJ83" s="184" t="n">
        <f aca="false">$D83</f>
        <v>0.1</v>
      </c>
      <c r="BK83" s="170" t="n">
        <f aca="false">VLOOKUP(A83,CurveCreator!$A$8:$EF$247,CurveCreator!$CY$4)/100</f>
        <v>0.391396037357704</v>
      </c>
      <c r="BL83" s="184" t="n">
        <v>0.120234375</v>
      </c>
      <c r="BM83" s="170"/>
      <c r="BN83" s="184"/>
      <c r="BO83" s="170" t="n">
        <f aca="false">VLOOKUP(A83,CurveCreator!$A$8:$EF$247,CurveCreator!$BI$4)/100</f>
        <v>0.665396037357704</v>
      </c>
      <c r="BP83" s="184" t="n">
        <v>0.120625</v>
      </c>
      <c r="BQ83" s="184"/>
    </row>
    <row r="84" customFormat="false" ht="11.25" hidden="false" customHeight="false" outlineLevel="0" collapsed="false">
      <c r="A84" s="189" t="n">
        <f aca="false">EOMONTH(A83,0)+1</f>
        <v>39356</v>
      </c>
      <c r="B84" s="184"/>
      <c r="C84" s="170" t="n">
        <f aca="false">VLOOKUP(A84,CurveCreator!$A$8:$EF$247,CurveCreator!$CB$4)/100</f>
        <v>0.27617930335097</v>
      </c>
      <c r="D84" s="184" t="n">
        <f aca="false">VLOOKUP(A84,CurveCreator!$A$8:$EH$247,CurveCreator!$EH$4)</f>
        <v>0.1</v>
      </c>
      <c r="E84" s="170" t="n">
        <f aca="false">VLOOKUP(A84,CurveCreator!$A$8:$EH$247,CurveCreator!$CE$4)/100</f>
        <v>0.27867930335097</v>
      </c>
      <c r="F84" s="185" t="n">
        <f aca="false">D84</f>
        <v>0.1</v>
      </c>
      <c r="G84" s="170" t="n">
        <f aca="false">VLOOKUP(A84,CurveCreator!$A$8:$EH$247,CurveCreator!$CC$4)/100</f>
        <v>0.25017930335097</v>
      </c>
      <c r="H84" s="184" t="n">
        <f aca="false">$D84</f>
        <v>0.1</v>
      </c>
      <c r="I84" s="170" t="n">
        <f aca="false">VLOOKUP(A84,SpotCurves!$A$6:$BR$177,SpotCurves!$I$1)/100</f>
        <v>0.272676493365246</v>
      </c>
      <c r="J84" s="184" t="n">
        <v>0.25</v>
      </c>
      <c r="K84" s="170" t="n">
        <f aca="false">VLOOKUP(A84,CurveCreator!$A$8:$EF$247,CurveCreator!$CO$4)/100</f>
        <v>0.21617930335097</v>
      </c>
      <c r="L84" s="184" t="n">
        <v>0.138906973578541</v>
      </c>
      <c r="M84" s="170" t="n">
        <f aca="false">VLOOKUP(A84,SpotCurves!$A$6:$BR$177,SpotCurves!$R$1)/100</f>
        <v>0.219942040151064</v>
      </c>
      <c r="N84" s="184" t="n">
        <f aca="false">J84</f>
        <v>0.25</v>
      </c>
      <c r="O84" s="170" t="n">
        <f aca="false">VLOOKUP(A84,CurveCreator!$A$8:$EF$247,CurveCreator!$CQ$4)/100</f>
        <v>0.23117930335097</v>
      </c>
      <c r="P84" s="184" t="n">
        <v>0.138906973578541</v>
      </c>
      <c r="Q84" s="184"/>
      <c r="R84" s="184"/>
      <c r="S84" s="170" t="n">
        <f aca="false">VLOOKUP(A84,CurveCreator!$A$8:$EF$247,CurveCreator!$CS$4)/100</f>
        <v>0.17937155874909</v>
      </c>
      <c r="T84" s="184" t="n">
        <v>0.138906973578541</v>
      </c>
      <c r="U84" s="170" t="n">
        <f aca="false">VLOOKUP(A84,SpotCurves!$A$6:$BR$177,SpotCurves!$Z$1)/100</f>
        <v>0.176107590418053</v>
      </c>
      <c r="V84" s="184" t="n">
        <f aca="false">0.25</f>
        <v>0.25</v>
      </c>
      <c r="W84" s="170" t="n">
        <f aca="false">VLOOKUP(A84,CurveCreator!$A$8:$EF$247,CurveCreator!$L$4)/100</f>
        <v>0.45117930335097</v>
      </c>
      <c r="X84" s="185" t="n">
        <v>0.16</v>
      </c>
      <c r="Y84" s="170" t="n">
        <f aca="false">VLOOKUP(A84,CurveCreator!$A$8:$EF$247,CurveCreator!$J$4)/100</f>
        <v>0.42817930335097</v>
      </c>
      <c r="Z84" s="184" t="n">
        <v>0.130146707954791</v>
      </c>
      <c r="AA84" s="170" t="n">
        <f aca="false">VLOOKUP(A84,CurveCreator!$A$8:$EF$247,CurveCreator!$M$4)/100</f>
        <v>0.46117930335097</v>
      </c>
      <c r="AB84" s="184" t="n">
        <f aca="false">$D84</f>
        <v>0.1</v>
      </c>
      <c r="AC84" s="170" t="n">
        <f aca="false">VLOOKUP(A84,CurveCreator!$A$8:$EF$247,CurveCreator!$K$4)/100</f>
        <v>0.44817930335097</v>
      </c>
      <c r="AD84" s="184" t="n">
        <v>0.140440123864373</v>
      </c>
      <c r="AE84" s="170" t="n">
        <f aca="false">VLOOKUP(A84,CurveCreator!$A$8:$EF$247,CurveCreator!$AJ$4)/100</f>
        <v>0.48617930335097</v>
      </c>
      <c r="AF84" s="184" t="n">
        <f aca="false">$D84</f>
        <v>0.1</v>
      </c>
      <c r="AG84" s="170" t="n">
        <f aca="false">VLOOKUP(A84,CurveCreator!$A$8:$EF$247,CurveCreator!$AI$4)/100</f>
        <v>0.45817930335097</v>
      </c>
      <c r="AH84" s="184" t="n">
        <f aca="false">$D84</f>
        <v>0.1</v>
      </c>
      <c r="AI84" s="170" t="n">
        <f aca="false">VLOOKUP(A84,CurveCreator!$A$8:$EF$247,CurveCreator!$AA$4)/100</f>
        <v>0.39617930335097</v>
      </c>
      <c r="AJ84" s="184" t="n">
        <v>0.0489069735785406</v>
      </c>
      <c r="AK84" s="186" t="n">
        <f aca="false">VLOOKUP(A84,SpotCurves!$A$6:$BR$177,SpotCurves!$AI$1)/100</f>
        <v>0.365916030181466</v>
      </c>
      <c r="AL84" s="184" t="n">
        <v>0.25</v>
      </c>
      <c r="AM84" s="170" t="n">
        <f aca="false">VLOOKUP(A84,CurveCreator!$A$8:$EF$247,CurveCreator!$AB$4)/100</f>
        <v>0.40617930335097</v>
      </c>
      <c r="AN84" s="184" t="n">
        <v>0.15</v>
      </c>
      <c r="AO84" s="170" t="n">
        <f aca="false">VLOOKUP(A84,CurveCreator!$A$8:$EF$247,CurveCreator!$S$4)/100</f>
        <v>0.39317930335097</v>
      </c>
      <c r="AP84" s="184" t="n">
        <v>0.15</v>
      </c>
      <c r="AQ84" s="170" t="n">
        <f aca="false">VLOOKUP(A84,CurveCreator!$A$8:$EF$247,CurveCreator!$AD$4)/100</f>
        <v>0.43117930335097</v>
      </c>
      <c r="AR84" s="184" t="n">
        <v>0.0489069735785406</v>
      </c>
      <c r="AS84" s="170" t="n">
        <f aca="false">VLOOKUP(A84,CurveCreator!$A$8:$EF$247,CurveCreator!$AC$4)/100</f>
        <v>0.41317930335097</v>
      </c>
      <c r="AT84" s="184" t="n">
        <v>0.0489069735785406</v>
      </c>
      <c r="AU84" s="170" t="n">
        <f aca="false">VLOOKUP(A84,CurveCreator!$A$8:$EF$247,CurveCreator!$AW$4)/100</f>
        <v>0.38507930335097</v>
      </c>
      <c r="AV84" s="187" t="n">
        <f aca="false">AH84+0.03</f>
        <v>0.13</v>
      </c>
      <c r="AW84" s="170" t="n">
        <f aca="false">VLOOKUP(A84,SpotCurves!$A$6:$BR$177,SpotCurves!$BR$1)/100</f>
        <v>0.358767757911689</v>
      </c>
      <c r="AX84" s="184" t="n">
        <v>0.25</v>
      </c>
      <c r="AY84" s="170"/>
      <c r="AZ84" s="170"/>
      <c r="BA84" s="170" t="n">
        <f aca="false">VLOOKUP(A84,CurveCreator!$A$8:$EF$247,CurveCreator!$AQ$4)/100</f>
        <v>0.41017930335097</v>
      </c>
      <c r="BB84" s="187" t="n">
        <f aca="false">AF84</f>
        <v>0.1</v>
      </c>
      <c r="BC84" s="188"/>
      <c r="BD84" s="188"/>
      <c r="BE84" s="170" t="n">
        <f aca="false">VLOOKUP(A84,CurveCreator!$A$8:$EF$247,CurveCreator!$BR$4)/100</f>
        <v>0.53817930335097</v>
      </c>
      <c r="BF84" s="184" t="n">
        <f aca="false">$D84</f>
        <v>0.1</v>
      </c>
      <c r="BG84" s="188"/>
      <c r="BH84" s="188"/>
      <c r="BI84" s="170" t="n">
        <f aca="false">VLOOKUP(A84,CurveCreator!$A$8:$EF$247,CurveCreator!$BS$4)/100</f>
        <v>0.51317930335097</v>
      </c>
      <c r="BJ84" s="184" t="n">
        <f aca="false">$D84</f>
        <v>0.1</v>
      </c>
      <c r="BK84" s="170" t="n">
        <f aca="false">VLOOKUP(A84,CurveCreator!$A$8:$EF$247,CurveCreator!$CY$4)/100</f>
        <v>0.39717930335097</v>
      </c>
      <c r="BL84" s="184" t="n">
        <v>0.120220061932186</v>
      </c>
      <c r="BM84" s="170"/>
      <c r="BN84" s="184"/>
      <c r="BO84" s="170" t="n">
        <f aca="false">VLOOKUP(A84,CurveCreator!$A$8:$EF$247,CurveCreator!$BI$4)/100</f>
        <v>0.67117930335097</v>
      </c>
      <c r="BP84" s="184" t="n">
        <v>0.120586831819164</v>
      </c>
      <c r="BQ84" s="184"/>
    </row>
    <row r="85" customFormat="false" ht="11.25" hidden="false" customHeight="false" outlineLevel="0" collapsed="false">
      <c r="A85" s="189" t="n">
        <f aca="false">EOMONTH(A84,0)+1</f>
        <v>39387</v>
      </c>
      <c r="B85" s="184"/>
      <c r="C85" s="170" t="n">
        <f aca="false">VLOOKUP(A85,CurveCreator!$A$8:$EF$247,CurveCreator!$CB$4)/100</f>
        <v>0.27631417010412</v>
      </c>
      <c r="D85" s="184" t="n">
        <f aca="false">VLOOKUP(A85,CurveCreator!$A$8:$EH$247,CurveCreator!$EH$4)</f>
        <v>0.1</v>
      </c>
      <c r="E85" s="170" t="n">
        <f aca="false">VLOOKUP(A85,CurveCreator!$A$8:$EH$247,CurveCreator!$CE$4)/100</f>
        <v>0.27881417010412</v>
      </c>
      <c r="F85" s="185" t="n">
        <f aca="false">D85</f>
        <v>0.1</v>
      </c>
      <c r="G85" s="170" t="n">
        <f aca="false">VLOOKUP(A85,CurveCreator!$A$8:$EH$247,CurveCreator!$CC$4)/100</f>
        <v>0.25031417010412</v>
      </c>
      <c r="H85" s="184" t="n">
        <f aca="false">$D85</f>
        <v>0.1</v>
      </c>
      <c r="I85" s="170" t="n">
        <f aca="false">VLOOKUP(A85,SpotCurves!$A$6:$BR$177,SpotCurves!$I$1)/100</f>
        <v>0.272849932009796</v>
      </c>
      <c r="J85" s="184" t="n">
        <v>0.25</v>
      </c>
      <c r="K85" s="170" t="n">
        <f aca="false">VLOOKUP(A85,CurveCreator!$A$8:$EF$247,CurveCreator!$CO$4)/100</f>
        <v>0.21631417010412</v>
      </c>
      <c r="L85" s="184" t="n">
        <v>0.138906973578541</v>
      </c>
      <c r="M85" s="170" t="n">
        <f aca="false">VLOOKUP(A85,SpotCurves!$A$6:$BR$177,SpotCurves!$R$1)/100</f>
        <v>0.220147711949618</v>
      </c>
      <c r="N85" s="184" t="n">
        <f aca="false">J85</f>
        <v>0.25</v>
      </c>
      <c r="O85" s="170" t="n">
        <f aca="false">VLOOKUP(A85,CurveCreator!$A$8:$EF$247,CurveCreator!$CQ$4)/100</f>
        <v>0.23131417010412</v>
      </c>
      <c r="P85" s="184" t="n">
        <v>0.138906973578541</v>
      </c>
      <c r="Q85" s="184"/>
      <c r="R85" s="184"/>
      <c r="S85" s="170" t="n">
        <f aca="false">VLOOKUP(A85,CurveCreator!$A$8:$EF$247,CurveCreator!$CS$4)/100</f>
        <v>0.178561013764343</v>
      </c>
      <c r="T85" s="184" t="n">
        <v>0.138906973578541</v>
      </c>
      <c r="U85" s="170" t="n">
        <f aca="false">VLOOKUP(A85,SpotCurves!$A$6:$BR$177,SpotCurves!$Z$1)/100</f>
        <v>0.176210543597458</v>
      </c>
      <c r="V85" s="184" t="n">
        <f aca="false">0.25</f>
        <v>0.25</v>
      </c>
      <c r="W85" s="170" t="n">
        <f aca="false">VLOOKUP(A85,CurveCreator!$A$8:$EF$247,CurveCreator!$L$4)/100</f>
        <v>0.45131417010412</v>
      </c>
      <c r="X85" s="185" t="n">
        <v>0.16</v>
      </c>
      <c r="Y85" s="170" t="n">
        <f aca="false">VLOOKUP(A85,CurveCreator!$A$8:$EF$247,CurveCreator!$J$4)/100</f>
        <v>0.42831417010412</v>
      </c>
      <c r="Z85" s="184" t="n">
        <v>0.130137748633593</v>
      </c>
      <c r="AA85" s="170" t="n">
        <f aca="false">VLOOKUP(A85,CurveCreator!$A$8:$EF$247,CurveCreator!$M$4)/100</f>
        <v>0.46131417010412</v>
      </c>
      <c r="AB85" s="184" t="n">
        <f aca="false">$D85</f>
        <v>0.1</v>
      </c>
      <c r="AC85" s="170" t="n">
        <f aca="false">VLOOKUP(A85,CurveCreator!$A$8:$EF$247,CurveCreator!$K$4)/100</f>
        <v>0.44831417010412</v>
      </c>
      <c r="AD85" s="184" t="n">
        <v>0.140413245900779</v>
      </c>
      <c r="AE85" s="170" t="n">
        <f aca="false">VLOOKUP(A85,CurveCreator!$A$8:$EF$247,CurveCreator!$AJ$4)/100</f>
        <v>0.48631417010412</v>
      </c>
      <c r="AF85" s="184" t="n">
        <f aca="false">$D85</f>
        <v>0.1</v>
      </c>
      <c r="AG85" s="170" t="n">
        <f aca="false">VLOOKUP(A85,CurveCreator!$A$8:$EF$247,CurveCreator!$AI$4)/100</f>
        <v>0.45831417010412</v>
      </c>
      <c r="AH85" s="184" t="n">
        <f aca="false">$D85</f>
        <v>0.1</v>
      </c>
      <c r="AI85" s="170" t="n">
        <f aca="false">VLOOKUP(A85,CurveCreator!$A$8:$EF$247,CurveCreator!$AA$4)/100</f>
        <v>0.39631417010412</v>
      </c>
      <c r="AJ85" s="184" t="n">
        <v>0.0489069735785406</v>
      </c>
      <c r="AK85" s="186" t="n">
        <f aca="false">VLOOKUP(A85,SpotCurves!$A$6:$BR$177,SpotCurves!$AI$1)/100</f>
        <v>0.366036309881462</v>
      </c>
      <c r="AL85" s="184" t="n">
        <v>0.25</v>
      </c>
      <c r="AM85" s="170" t="n">
        <f aca="false">VLOOKUP(A85,CurveCreator!$A$8:$EF$247,CurveCreator!$AB$4)/100</f>
        <v>0.40631417010412</v>
      </c>
      <c r="AN85" s="184" t="n">
        <v>0.15</v>
      </c>
      <c r="AO85" s="170" t="n">
        <f aca="false">VLOOKUP(A85,CurveCreator!$A$8:$EF$247,CurveCreator!$S$4)/100</f>
        <v>0.39331417010412</v>
      </c>
      <c r="AP85" s="184" t="n">
        <v>0.15</v>
      </c>
      <c r="AQ85" s="170" t="n">
        <f aca="false">VLOOKUP(A85,CurveCreator!$A$8:$EF$247,CurveCreator!$AD$4)/100</f>
        <v>0.43131417010412</v>
      </c>
      <c r="AR85" s="184" t="n">
        <v>0.0489069735785406</v>
      </c>
      <c r="AS85" s="170" t="n">
        <f aca="false">VLOOKUP(A85,CurveCreator!$A$8:$EF$247,CurveCreator!$AC$4)/100</f>
        <v>0.41331417010412</v>
      </c>
      <c r="AT85" s="184" t="n">
        <v>0.0489069735785406</v>
      </c>
      <c r="AU85" s="170" t="n">
        <f aca="false">VLOOKUP(A85,CurveCreator!$A$8:$EF$247,CurveCreator!$AW$4)/100</f>
        <v>0.38521417010412</v>
      </c>
      <c r="AV85" s="187" t="n">
        <f aca="false">AH85+0.03</f>
        <v>0.13</v>
      </c>
      <c r="AW85" s="170" t="n">
        <f aca="false">VLOOKUP(A85,SpotCurves!$A$6:$BR$177,SpotCurves!$BR$1)/100</f>
        <v>0.358939982485728</v>
      </c>
      <c r="AX85" s="184" t="n">
        <v>0.25</v>
      </c>
      <c r="AY85" s="170"/>
      <c r="AZ85" s="170"/>
      <c r="BA85" s="170" t="n">
        <f aca="false">VLOOKUP(A85,CurveCreator!$A$8:$EF$247,CurveCreator!$AQ$4)/100</f>
        <v>0.41031417010412</v>
      </c>
      <c r="BB85" s="187" t="n">
        <f aca="false">AF85</f>
        <v>0.1</v>
      </c>
      <c r="BC85" s="188"/>
      <c r="BD85" s="188"/>
      <c r="BE85" s="170" t="n">
        <f aca="false">VLOOKUP(A85,CurveCreator!$A$8:$EF$247,CurveCreator!$BR$4)/100</f>
        <v>0.53831417010412</v>
      </c>
      <c r="BF85" s="184" t="n">
        <f aca="false">$D85</f>
        <v>0.1</v>
      </c>
      <c r="BG85" s="188"/>
      <c r="BH85" s="188"/>
      <c r="BI85" s="170" t="n">
        <f aca="false">VLOOKUP(A85,CurveCreator!$A$8:$EF$247,CurveCreator!$BS$4)/100</f>
        <v>0.51331417010412</v>
      </c>
      <c r="BJ85" s="184" t="n">
        <f aca="false">$D85</f>
        <v>0.1</v>
      </c>
      <c r="BK85" s="170" t="n">
        <f aca="false">VLOOKUP(A85,CurveCreator!$A$8:$EF$247,CurveCreator!$CY$4)/100</f>
        <v>0.39731417010412</v>
      </c>
      <c r="BL85" s="184" t="n">
        <v>0.12020662295039</v>
      </c>
      <c r="BM85" s="170"/>
      <c r="BN85" s="184"/>
      <c r="BO85" s="170" t="n">
        <f aca="false">VLOOKUP(A85,CurveCreator!$A$8:$EF$247,CurveCreator!$BI$4)/100</f>
        <v>0.67131417010412</v>
      </c>
      <c r="BP85" s="184" t="n">
        <v>0.120550994534373</v>
      </c>
      <c r="BQ85" s="184"/>
    </row>
    <row r="86" customFormat="false" ht="11.25" hidden="false" customHeight="false" outlineLevel="0" collapsed="false">
      <c r="A86" s="189" t="n">
        <f aca="false">EOMONTH(A85,0)+1</f>
        <v>39417</v>
      </c>
      <c r="B86" s="184"/>
      <c r="C86" s="170" t="n">
        <f aca="false">VLOOKUP(A86,CurveCreator!$A$8:$EF$247,CurveCreator!$CB$4)/100</f>
        <v>0.276476535326813</v>
      </c>
      <c r="D86" s="184" t="n">
        <f aca="false">VLOOKUP(A86,CurveCreator!$A$8:$EH$247,CurveCreator!$EH$4)</f>
        <v>0.1</v>
      </c>
      <c r="E86" s="170" t="n">
        <f aca="false">VLOOKUP(A86,CurveCreator!$A$8:$EH$247,CurveCreator!$CE$4)/100</f>
        <v>0.278976535326813</v>
      </c>
      <c r="F86" s="185" t="n">
        <f aca="false">D86</f>
        <v>0.1</v>
      </c>
      <c r="G86" s="170" t="n">
        <f aca="false">VLOOKUP(A86,CurveCreator!$A$8:$EH$247,CurveCreator!$CC$4)/100</f>
        <v>0.250476535326813</v>
      </c>
      <c r="H86" s="184" t="n">
        <f aca="false">$D86</f>
        <v>0.1</v>
      </c>
      <c r="I86" s="170" t="n">
        <f aca="false">VLOOKUP(A86,SpotCurves!$A$6:$BR$177,SpotCurves!$I$1)/100</f>
        <v>0.27305873368618</v>
      </c>
      <c r="J86" s="184" t="n">
        <v>0.25</v>
      </c>
      <c r="K86" s="170" t="n">
        <f aca="false">VLOOKUP(A86,CurveCreator!$A$8:$EF$247,CurveCreator!$CO$4)/100</f>
        <v>0.216476535326813</v>
      </c>
      <c r="L86" s="184" t="n">
        <v>0.138906973578541</v>
      </c>
      <c r="M86" s="170" t="n">
        <f aca="false">VLOOKUP(A86,SpotCurves!$A$6:$BR$177,SpotCurves!$R$1)/100</f>
        <v>0.220395318914225</v>
      </c>
      <c r="N86" s="184" t="n">
        <f aca="false">J86</f>
        <v>0.25</v>
      </c>
      <c r="O86" s="170" t="n">
        <f aca="false">VLOOKUP(A86,CurveCreator!$A$8:$EF$247,CurveCreator!$CQ$4)/100</f>
        <v>0.231476535326813</v>
      </c>
      <c r="P86" s="184" t="n">
        <v>0.138906973578541</v>
      </c>
      <c r="Q86" s="184"/>
      <c r="R86" s="184"/>
      <c r="S86" s="170" t="n">
        <f aca="false">VLOOKUP(A86,CurveCreator!$A$8:$EF$247,CurveCreator!$CS$4)/100</f>
        <v>0.177778620159248</v>
      </c>
      <c r="T86" s="184" t="n">
        <v>0.138906973578541</v>
      </c>
      <c r="U86" s="170" t="n">
        <f aca="false">VLOOKUP(A86,SpotCurves!$A$6:$BR$177,SpotCurves!$Z$1)/100</f>
        <v>0.17633448827256</v>
      </c>
      <c r="V86" s="184" t="n">
        <f aca="false">0.25</f>
        <v>0.25</v>
      </c>
      <c r="W86" s="170" t="n">
        <f aca="false">VLOOKUP(A86,CurveCreator!$A$8:$EF$247,CurveCreator!$L$4)/100</f>
        <v>0.451476535326813</v>
      </c>
      <c r="X86" s="185" t="n">
        <v>0.16</v>
      </c>
      <c r="Y86" s="170" t="n">
        <f aca="false">VLOOKUP(A86,CurveCreator!$A$8:$EF$247,CurveCreator!$J$4)/100</f>
        <v>0.428476535326813</v>
      </c>
      <c r="Z86" s="184" t="n">
        <v>0.130129336449982</v>
      </c>
      <c r="AA86" s="170" t="n">
        <f aca="false">VLOOKUP(A86,CurveCreator!$A$8:$EF$247,CurveCreator!$M$4)/100</f>
        <v>0.461476535326813</v>
      </c>
      <c r="AB86" s="184" t="n">
        <f aca="false">$D86</f>
        <v>0.1</v>
      </c>
      <c r="AC86" s="170" t="n">
        <f aca="false">VLOOKUP(A86,CurveCreator!$A$8:$EF$247,CurveCreator!$K$4)/100</f>
        <v>0.448476535326813</v>
      </c>
      <c r="AD86" s="184" t="n">
        <v>0.140388009349946</v>
      </c>
      <c r="AE86" s="170" t="n">
        <f aca="false">VLOOKUP(A86,CurveCreator!$A$8:$EF$247,CurveCreator!$AJ$4)/100</f>
        <v>0.486476535326813</v>
      </c>
      <c r="AF86" s="184" t="n">
        <f aca="false">$D86</f>
        <v>0.1</v>
      </c>
      <c r="AG86" s="170" t="n">
        <f aca="false">VLOOKUP(A86,CurveCreator!$A$8:$EF$247,CurveCreator!$AI$4)/100</f>
        <v>0.458476535326813</v>
      </c>
      <c r="AH86" s="184" t="n">
        <f aca="false">$D86</f>
        <v>0.1</v>
      </c>
      <c r="AI86" s="170" t="n">
        <f aca="false">VLOOKUP(A86,CurveCreator!$A$8:$EF$247,CurveCreator!$AA$4)/100</f>
        <v>0.396476535326813</v>
      </c>
      <c r="AJ86" s="184" t="n">
        <v>0.0489069735785406</v>
      </c>
      <c r="AK86" s="186" t="n">
        <f aca="false">VLOOKUP(A86,SpotCurves!$A$6:$BR$177,SpotCurves!$AI$1)/100</f>
        <v>0.366181113844034</v>
      </c>
      <c r="AL86" s="184" t="n">
        <v>0.25</v>
      </c>
      <c r="AM86" s="170" t="n">
        <f aca="false">VLOOKUP(A86,CurveCreator!$A$8:$EF$247,CurveCreator!$AB$4)/100</f>
        <v>0.406476535326813</v>
      </c>
      <c r="AN86" s="184" t="n">
        <v>0.15</v>
      </c>
      <c r="AO86" s="170" t="n">
        <f aca="false">VLOOKUP(A86,CurveCreator!$A$8:$EF$247,CurveCreator!$S$4)/100</f>
        <v>0.393476535326813</v>
      </c>
      <c r="AP86" s="184" t="n">
        <v>0.15</v>
      </c>
      <c r="AQ86" s="170" t="n">
        <f aca="false">VLOOKUP(A86,CurveCreator!$A$8:$EF$247,CurveCreator!$AD$4)/100</f>
        <v>0.431476535326813</v>
      </c>
      <c r="AR86" s="184" t="n">
        <v>0.0489069735785406</v>
      </c>
      <c r="AS86" s="170" t="n">
        <f aca="false">VLOOKUP(A86,CurveCreator!$A$8:$EF$247,CurveCreator!$AC$4)/100</f>
        <v>0.413476535326813</v>
      </c>
      <c r="AT86" s="184" t="n">
        <v>0.0489069735785406</v>
      </c>
      <c r="AU86" s="170" t="n">
        <f aca="false">VLOOKUP(A86,CurveCreator!$A$8:$EF$247,CurveCreator!$AW$4)/100</f>
        <v>0.385376535326813</v>
      </c>
      <c r="AV86" s="187" t="n">
        <f aca="false">AH86+0.03</f>
        <v>0.13</v>
      </c>
      <c r="AW86" s="170" t="n">
        <f aca="false">VLOOKUP(A86,SpotCurves!$A$6:$BR$177,SpotCurves!$BR$1)/100</f>
        <v>0.359147322550377</v>
      </c>
      <c r="AX86" s="184" t="n">
        <v>0.25</v>
      </c>
      <c r="AY86" s="170"/>
      <c r="AZ86" s="170"/>
      <c r="BA86" s="170" t="n">
        <f aca="false">VLOOKUP(A86,CurveCreator!$A$8:$EF$247,CurveCreator!$AQ$4)/100</f>
        <v>0.410476535326813</v>
      </c>
      <c r="BB86" s="187" t="n">
        <f aca="false">AF86</f>
        <v>0.1</v>
      </c>
      <c r="BC86" s="188"/>
      <c r="BD86" s="188"/>
      <c r="BE86" s="170" t="n">
        <f aca="false">VLOOKUP(A86,CurveCreator!$A$8:$EF$247,CurveCreator!$BR$4)/100</f>
        <v>0.538476535326813</v>
      </c>
      <c r="BF86" s="184" t="n">
        <f aca="false">$D86</f>
        <v>0.1</v>
      </c>
      <c r="BG86" s="188"/>
      <c r="BH86" s="188"/>
      <c r="BI86" s="170" t="n">
        <f aca="false">VLOOKUP(A86,CurveCreator!$A$8:$EF$247,CurveCreator!$BS$4)/100</f>
        <v>0.513476535326813</v>
      </c>
      <c r="BJ86" s="184" t="n">
        <f aca="false">$D86</f>
        <v>0.1</v>
      </c>
      <c r="BK86" s="170" t="n">
        <f aca="false">VLOOKUP(A86,CurveCreator!$A$8:$EF$247,CurveCreator!$CY$4)/100</f>
        <v>0.397476535326813</v>
      </c>
      <c r="BL86" s="184" t="n">
        <v>0.120194004674973</v>
      </c>
      <c r="BM86" s="170"/>
      <c r="BN86" s="184"/>
      <c r="BO86" s="170" t="n">
        <f aca="false">VLOOKUP(A86,CurveCreator!$A$8:$EF$247,CurveCreator!$BI$4)/100</f>
        <v>0.671476535326814</v>
      </c>
      <c r="BP86" s="184" t="n">
        <v>0.120517345799928</v>
      </c>
      <c r="BQ86" s="184"/>
    </row>
    <row r="87" customFormat="false" ht="11.25" hidden="false" customHeight="false" outlineLevel="0" collapsed="false">
      <c r="A87" s="189" t="n">
        <f aca="false">EOMONTH(A86,0)+1</f>
        <v>39448</v>
      </c>
      <c r="B87" s="184"/>
      <c r="C87" s="170" t="n">
        <f aca="false">VLOOKUP(A87,CurveCreator!$A$8:$EF$247,CurveCreator!$CB$4)/100</f>
        <v>0.270897833469374</v>
      </c>
      <c r="D87" s="184" t="n">
        <f aca="false">VLOOKUP(A87,CurveCreator!$A$8:$EH$247,CurveCreator!$EH$4)</f>
        <v>0.1</v>
      </c>
      <c r="E87" s="170" t="n">
        <f aca="false">VLOOKUP(A87,CurveCreator!$A$8:$EH$247,CurveCreator!$CE$4)/100</f>
        <v>0.273397833469374</v>
      </c>
      <c r="F87" s="185" t="n">
        <f aca="false">D87</f>
        <v>0.1</v>
      </c>
      <c r="G87" s="170" t="n">
        <f aca="false">VLOOKUP(A87,CurveCreator!$A$8:$EH$247,CurveCreator!$CC$4)/100</f>
        <v>0.244897833469374</v>
      </c>
      <c r="H87" s="184" t="n">
        <f aca="false">$D87</f>
        <v>0.1</v>
      </c>
      <c r="I87" s="170" t="n">
        <f aca="false">VLOOKUP(A87,SpotCurves!$A$6:$BR$177,SpotCurves!$I$1)/100</f>
        <v>0.265884523097513</v>
      </c>
      <c r="J87" s="184" t="n">
        <v>0.25</v>
      </c>
      <c r="K87" s="170" t="n">
        <f aca="false">VLOOKUP(A87,CurveCreator!$A$8:$EF$247,CurveCreator!$CO$4)/100</f>
        <v>0.210897833469374</v>
      </c>
      <c r="L87" s="184" t="n">
        <v>0.138906973578541</v>
      </c>
      <c r="M87" s="170" t="n">
        <f aca="false">VLOOKUP(A87,SpotCurves!$A$6:$BR$177,SpotCurves!$R$1)/100</f>
        <v>0.21188779858163</v>
      </c>
      <c r="N87" s="184" t="n">
        <f aca="false">J87</f>
        <v>0.25</v>
      </c>
      <c r="O87" s="170" t="n">
        <f aca="false">VLOOKUP(A87,CurveCreator!$A$8:$EF$247,CurveCreator!$CQ$4)/100</f>
        <v>0.225897833469374</v>
      </c>
      <c r="P87" s="184" t="n">
        <v>0.138906973578541</v>
      </c>
      <c r="Q87" s="184"/>
      <c r="R87" s="184"/>
      <c r="S87" s="170" t="n">
        <f aca="false">VLOOKUP(A87,CurveCreator!$A$8:$EF$247,CurveCreator!$CS$4)/100</f>
        <v>0.177616496260493</v>
      </c>
      <c r="T87" s="184" t="n">
        <v>0.138906973578541</v>
      </c>
      <c r="U87" s="170" t="n">
        <f aca="false">VLOOKUP(A87,SpotCurves!$A$6:$BR$177,SpotCurves!$Z$1)/100</f>
        <v>0.172075876867127</v>
      </c>
      <c r="V87" s="184" t="n">
        <f aca="false">0.25</f>
        <v>0.25</v>
      </c>
      <c r="W87" s="170" t="n">
        <f aca="false">VLOOKUP(A87,CurveCreator!$A$8:$EF$247,CurveCreator!$L$4)/100</f>
        <v>0.445897833469374</v>
      </c>
      <c r="X87" s="185" t="n">
        <v>0.16</v>
      </c>
      <c r="Y87" s="170" t="n">
        <f aca="false">VLOOKUP(A87,CurveCreator!$A$8:$EF$247,CurveCreator!$J$4)/100</f>
        <v>0.422897833469374</v>
      </c>
      <c r="Z87" s="184" t="n">
        <v>0.130121437990763</v>
      </c>
      <c r="AA87" s="170" t="n">
        <f aca="false">VLOOKUP(A87,CurveCreator!$A$8:$EF$247,CurveCreator!$M$4)/100</f>
        <v>0.455897833469374</v>
      </c>
      <c r="AB87" s="184" t="n">
        <f aca="false">$D87</f>
        <v>0.1</v>
      </c>
      <c r="AC87" s="170" t="n">
        <f aca="false">VLOOKUP(A87,CurveCreator!$A$8:$EF$247,CurveCreator!$K$4)/100</f>
        <v>0.442897833469374</v>
      </c>
      <c r="AD87" s="184" t="n">
        <v>0.14036431397229</v>
      </c>
      <c r="AE87" s="170" t="n">
        <f aca="false">VLOOKUP(A87,CurveCreator!$A$8:$EF$247,CurveCreator!$AJ$4)/100</f>
        <v>0.480897833469374</v>
      </c>
      <c r="AF87" s="184" t="n">
        <f aca="false">$D87</f>
        <v>0.1</v>
      </c>
      <c r="AG87" s="170" t="n">
        <f aca="false">VLOOKUP(A87,CurveCreator!$A$8:$EF$247,CurveCreator!$AI$4)/100</f>
        <v>0.452897833469374</v>
      </c>
      <c r="AH87" s="184" t="n">
        <f aca="false">$D87</f>
        <v>0.1</v>
      </c>
      <c r="AI87" s="170" t="n">
        <f aca="false">VLOOKUP(A87,CurveCreator!$A$8:$EF$247,CurveCreator!$AA$4)/100</f>
        <v>0.390897833469374</v>
      </c>
      <c r="AJ87" s="184" t="n">
        <v>0.0489069735785406</v>
      </c>
      <c r="AK87" s="186" t="n">
        <f aca="false">VLOOKUP(A87,SpotCurves!$A$6:$BR$177,SpotCurves!$AI$1)/100</f>
        <v>0.361205798800793</v>
      </c>
      <c r="AL87" s="184" t="n">
        <v>0.25</v>
      </c>
      <c r="AM87" s="170" t="n">
        <f aca="false">VLOOKUP(A87,CurveCreator!$A$8:$EF$247,CurveCreator!$AB$4)/100</f>
        <v>0.400897833469374</v>
      </c>
      <c r="AN87" s="184" t="n">
        <v>0.15</v>
      </c>
      <c r="AO87" s="170" t="n">
        <f aca="false">VLOOKUP(A87,CurveCreator!$A$8:$EF$247,CurveCreator!$S$4)/100</f>
        <v>0.387897833469374</v>
      </c>
      <c r="AP87" s="184" t="n">
        <v>0.15</v>
      </c>
      <c r="AQ87" s="170" t="n">
        <f aca="false">VLOOKUP(A87,CurveCreator!$A$8:$EF$247,CurveCreator!$AD$4)/100</f>
        <v>0.425897833469374</v>
      </c>
      <c r="AR87" s="184" t="n">
        <v>0.0489069735785406</v>
      </c>
      <c r="AS87" s="170" t="n">
        <f aca="false">VLOOKUP(A87,CurveCreator!$A$8:$EF$247,CurveCreator!$AC$4)/100</f>
        <v>0.407897833469374</v>
      </c>
      <c r="AT87" s="184" t="n">
        <v>0.0489069735785406</v>
      </c>
      <c r="AU87" s="170" t="n">
        <f aca="false">VLOOKUP(A87,CurveCreator!$A$8:$EF$247,CurveCreator!$AW$4)/100</f>
        <v>0.379797833469374</v>
      </c>
      <c r="AV87" s="187" t="n">
        <f aca="false">AH87+0.03</f>
        <v>0.13</v>
      </c>
      <c r="AW87" s="170" t="n">
        <f aca="false">VLOOKUP(A87,SpotCurves!$A$6:$BR$177,SpotCurves!$BR$1)/100</f>
        <v>0.352023331435831</v>
      </c>
      <c r="AX87" s="184" t="n">
        <v>0.25</v>
      </c>
      <c r="AY87" s="170"/>
      <c r="AZ87" s="170"/>
      <c r="BA87" s="170" t="n">
        <f aca="false">VLOOKUP(A87,CurveCreator!$A$8:$EF$247,CurveCreator!$AQ$4)/100</f>
        <v>0.404897833469374</v>
      </c>
      <c r="BB87" s="187" t="n">
        <f aca="false">AF87</f>
        <v>0.1</v>
      </c>
      <c r="BC87" s="188"/>
      <c r="BD87" s="188"/>
      <c r="BE87" s="170" t="n">
        <f aca="false">VLOOKUP(A87,CurveCreator!$A$8:$EF$247,CurveCreator!$BR$4)/100</f>
        <v>0.532897833469374</v>
      </c>
      <c r="BF87" s="184" t="n">
        <f aca="false">$D87</f>
        <v>0.1</v>
      </c>
      <c r="BG87" s="188"/>
      <c r="BH87" s="188"/>
      <c r="BI87" s="170" t="n">
        <f aca="false">VLOOKUP(A87,CurveCreator!$A$8:$EF$247,CurveCreator!$BS$4)/100</f>
        <v>0.507897833469374</v>
      </c>
      <c r="BJ87" s="184" t="n">
        <f aca="false">$D87</f>
        <v>0.1</v>
      </c>
      <c r="BK87" s="170" t="n">
        <f aca="false">VLOOKUP(A87,CurveCreator!$A$8:$EF$247,CurveCreator!$CY$4)/100</f>
        <v>0.391897833469374</v>
      </c>
      <c r="BL87" s="184" t="n">
        <v>0.120182156986145</v>
      </c>
      <c r="BM87" s="170"/>
      <c r="BN87" s="184"/>
      <c r="BO87" s="170" t="n">
        <f aca="false">VLOOKUP(A87,CurveCreator!$A$8:$EF$247,CurveCreator!$BI$4)/100</f>
        <v>0.665897833469374</v>
      </c>
      <c r="BP87" s="184" t="n">
        <v>0.120485751963053</v>
      </c>
      <c r="BQ87" s="184"/>
    </row>
    <row r="88" customFormat="false" ht="11.25" hidden="false" customHeight="false" outlineLevel="0" collapsed="false">
      <c r="A88" s="189" t="n">
        <f aca="false">EOMONTH(A87,0)+1</f>
        <v>39479</v>
      </c>
      <c r="B88" s="184"/>
      <c r="C88" s="170" t="n">
        <f aca="false">VLOOKUP(A88,CurveCreator!$A$8:$EF$247,CurveCreator!$CB$4)/100</f>
        <v>0.271059616713876</v>
      </c>
      <c r="D88" s="184" t="n">
        <f aca="false">VLOOKUP(A88,CurveCreator!$A$8:$EH$247,CurveCreator!$EH$4)</f>
        <v>0.1</v>
      </c>
      <c r="E88" s="170" t="n">
        <f aca="false">VLOOKUP(A88,CurveCreator!$A$8:$EH$247,CurveCreator!$CE$4)/100</f>
        <v>0.273559616713876</v>
      </c>
      <c r="F88" s="185" t="n">
        <f aca="false">D88</f>
        <v>0.1</v>
      </c>
      <c r="G88" s="170" t="n">
        <f aca="false">VLOOKUP(A88,CurveCreator!$A$8:$EH$247,CurveCreator!$CC$4)/100</f>
        <v>0.245059616713876</v>
      </c>
      <c r="H88" s="184" t="n">
        <f aca="false">$D88</f>
        <v>0.1</v>
      </c>
      <c r="I88" s="170" t="n">
        <f aca="false">VLOOKUP(A88,SpotCurves!$A$6:$BR$177,SpotCurves!$I$1)/100</f>
        <v>0.266092576349943</v>
      </c>
      <c r="J88" s="184" t="n">
        <v>0.25</v>
      </c>
      <c r="K88" s="170" t="n">
        <f aca="false">VLOOKUP(A88,CurveCreator!$A$8:$EF$247,CurveCreator!$CO$4)/100</f>
        <v>0.211059616713876</v>
      </c>
      <c r="L88" s="184" t="n">
        <v>0.138906973578541</v>
      </c>
      <c r="M88" s="170" t="n">
        <f aca="false">VLOOKUP(A88,SpotCurves!$A$6:$BR$177,SpotCurves!$R$1)/100</f>
        <v>0.212134518029496</v>
      </c>
      <c r="N88" s="184" t="n">
        <f aca="false">J88</f>
        <v>0.25</v>
      </c>
      <c r="O88" s="170" t="n">
        <f aca="false">VLOOKUP(A88,CurveCreator!$A$8:$EF$247,CurveCreator!$CQ$4)/100</f>
        <v>0.226059616713876</v>
      </c>
      <c r="P88" s="184" t="n">
        <v>0.138906973578541</v>
      </c>
      <c r="Q88" s="184"/>
      <c r="R88" s="184"/>
      <c r="S88" s="170" t="n">
        <f aca="false">VLOOKUP(A88,CurveCreator!$A$8:$EF$247,CurveCreator!$CS$4)/100</f>
        <v>0.177713622190985</v>
      </c>
      <c r="T88" s="184" t="n">
        <v>0.138906973578541</v>
      </c>
      <c r="U88" s="170" t="n">
        <f aca="false">VLOOKUP(A88,SpotCurves!$A$6:$BR$177,SpotCurves!$Z$1)/100</f>
        <v>0.172199377277769</v>
      </c>
      <c r="V88" s="184" t="n">
        <f aca="false">0.25</f>
        <v>0.25</v>
      </c>
      <c r="W88" s="170" t="n">
        <f aca="false">VLOOKUP(A88,CurveCreator!$A$8:$EF$247,CurveCreator!$L$4)/100</f>
        <v>0.446059616713876</v>
      </c>
      <c r="X88" s="185" t="n">
        <v>0.16</v>
      </c>
      <c r="Y88" s="170" t="n">
        <f aca="false">VLOOKUP(A88,CurveCreator!$A$8:$EF$247,CurveCreator!$J$4)/100</f>
        <v>0.423059616713876</v>
      </c>
      <c r="Z88" s="184" t="n">
        <v>0.130114021883256</v>
      </c>
      <c r="AA88" s="170" t="n">
        <f aca="false">VLOOKUP(A88,CurveCreator!$A$8:$EF$247,CurveCreator!$M$4)/100</f>
        <v>0.456059616713876</v>
      </c>
      <c r="AB88" s="184" t="n">
        <f aca="false">$D88</f>
        <v>0.1</v>
      </c>
      <c r="AC88" s="170" t="n">
        <f aca="false">VLOOKUP(A88,CurveCreator!$A$8:$EF$247,CurveCreator!$K$4)/100</f>
        <v>0.443059616713876</v>
      </c>
      <c r="AD88" s="184" t="n">
        <v>0.140342065649769</v>
      </c>
      <c r="AE88" s="170" t="n">
        <f aca="false">VLOOKUP(A88,CurveCreator!$A$8:$EF$247,CurveCreator!$AJ$4)/100</f>
        <v>0.481059616713876</v>
      </c>
      <c r="AF88" s="184" t="n">
        <f aca="false">$D88</f>
        <v>0.1</v>
      </c>
      <c r="AG88" s="170" t="n">
        <f aca="false">VLOOKUP(A88,CurveCreator!$A$8:$EF$247,CurveCreator!$AI$4)/100</f>
        <v>0.453059616713876</v>
      </c>
      <c r="AH88" s="184" t="n">
        <f aca="false">$D88</f>
        <v>0.1</v>
      </c>
      <c r="AI88" s="170" t="n">
        <f aca="false">VLOOKUP(A88,CurveCreator!$A$8:$EF$247,CurveCreator!$AA$4)/100</f>
        <v>0.391059616713876</v>
      </c>
      <c r="AJ88" s="184" t="n">
        <v>0.0489069735785406</v>
      </c>
      <c r="AK88" s="186" t="n">
        <f aca="false">VLOOKUP(A88,SpotCurves!$A$6:$BR$177,SpotCurves!$AI$1)/100</f>
        <v>0.361350083731353</v>
      </c>
      <c r="AL88" s="184" t="n">
        <v>0.25</v>
      </c>
      <c r="AM88" s="170" t="n">
        <f aca="false">VLOOKUP(A88,CurveCreator!$A$8:$EF$247,CurveCreator!$AB$4)/100</f>
        <v>0.401059616713876</v>
      </c>
      <c r="AN88" s="184" t="n">
        <v>0.15</v>
      </c>
      <c r="AO88" s="170" t="n">
        <f aca="false">VLOOKUP(A88,CurveCreator!$A$8:$EF$247,CurveCreator!$S$4)/100</f>
        <v>0.388059616713876</v>
      </c>
      <c r="AP88" s="184" t="n">
        <v>0.15</v>
      </c>
      <c r="AQ88" s="170" t="n">
        <f aca="false">VLOOKUP(A88,CurveCreator!$A$8:$EF$247,CurveCreator!$AD$4)/100</f>
        <v>0.426059616713876</v>
      </c>
      <c r="AR88" s="184" t="n">
        <v>0.0489069735785406</v>
      </c>
      <c r="AS88" s="170" t="n">
        <f aca="false">VLOOKUP(A88,CurveCreator!$A$8:$EF$247,CurveCreator!$AC$4)/100</f>
        <v>0.408059616713876</v>
      </c>
      <c r="AT88" s="184" t="n">
        <v>0.0489069735785406</v>
      </c>
      <c r="AU88" s="170" t="n">
        <f aca="false">VLOOKUP(A88,CurveCreator!$A$8:$EF$247,CurveCreator!$AW$4)/100</f>
        <v>0.379959616713876</v>
      </c>
      <c r="AV88" s="187" t="n">
        <f aca="false">AH88+0.03</f>
        <v>0.13</v>
      </c>
      <c r="AW88" s="170" t="n">
        <f aca="false">VLOOKUP(A88,SpotCurves!$A$6:$BR$177,SpotCurves!$BR$1)/100</f>
        <v>0.352229928315493</v>
      </c>
      <c r="AX88" s="184" t="n">
        <v>0.25</v>
      </c>
      <c r="AY88" s="170"/>
      <c r="AZ88" s="170"/>
      <c r="BA88" s="170" t="n">
        <f aca="false">VLOOKUP(A88,CurveCreator!$A$8:$EF$247,CurveCreator!$AQ$4)/100</f>
        <v>0.405059616713876</v>
      </c>
      <c r="BB88" s="187" t="n">
        <f aca="false">AF88</f>
        <v>0.1</v>
      </c>
      <c r="BC88" s="188"/>
      <c r="BD88" s="188"/>
      <c r="BE88" s="170" t="n">
        <f aca="false">VLOOKUP(A88,CurveCreator!$A$8:$EF$247,CurveCreator!$BR$4)/100</f>
        <v>0.533059616713876</v>
      </c>
      <c r="BF88" s="184" t="n">
        <f aca="false">$D88</f>
        <v>0.1</v>
      </c>
      <c r="BG88" s="188"/>
      <c r="BH88" s="188"/>
      <c r="BI88" s="170" t="n">
        <f aca="false">VLOOKUP(A88,CurveCreator!$A$8:$EF$247,CurveCreator!$BS$4)/100</f>
        <v>0.508059616713876</v>
      </c>
      <c r="BJ88" s="184" t="n">
        <f aca="false">$D88</f>
        <v>0.1</v>
      </c>
      <c r="BK88" s="170" t="n">
        <f aca="false">VLOOKUP(A88,CurveCreator!$A$8:$EF$247,CurveCreator!$CY$4)/100</f>
        <v>0.392059616713876</v>
      </c>
      <c r="BL88" s="184" t="n">
        <v>0.120171032824885</v>
      </c>
      <c r="BM88" s="170"/>
      <c r="BN88" s="184"/>
      <c r="BO88" s="170" t="n">
        <f aca="false">VLOOKUP(A88,CurveCreator!$A$8:$EF$247,CurveCreator!$BI$4)/100</f>
        <v>0.666059616713876</v>
      </c>
      <c r="BP88" s="184" t="n">
        <v>0.120456087533025</v>
      </c>
      <c r="BQ88" s="184"/>
    </row>
    <row r="89" customFormat="false" ht="11.25" hidden="false" customHeight="false" outlineLevel="0" collapsed="false">
      <c r="A89" s="189" t="n">
        <f aca="false">EOMONTH(A88,0)+1</f>
        <v>39508</v>
      </c>
      <c r="B89" s="184"/>
      <c r="C89" s="170" t="n">
        <f aca="false">VLOOKUP(A89,CurveCreator!$A$8:$EF$247,CurveCreator!$CB$4)/100</f>
        <v>0.271225037322075</v>
      </c>
      <c r="D89" s="184" t="n">
        <f aca="false">VLOOKUP(A89,CurveCreator!$A$8:$EH$247,CurveCreator!$EH$4)</f>
        <v>0.1</v>
      </c>
      <c r="E89" s="170" t="n">
        <f aca="false">VLOOKUP(A89,CurveCreator!$A$8:$EH$247,CurveCreator!$CE$4)/100</f>
        <v>0.273725037322075</v>
      </c>
      <c r="F89" s="185" t="n">
        <f aca="false">D89</f>
        <v>0.1</v>
      </c>
      <c r="G89" s="170" t="n">
        <f aca="false">VLOOKUP(A89,CurveCreator!$A$8:$EH$247,CurveCreator!$CC$4)/100</f>
        <v>0.245225037322075</v>
      </c>
      <c r="H89" s="184" t="n">
        <f aca="false">$D89</f>
        <v>0.1</v>
      </c>
      <c r="I89" s="170" t="n">
        <f aca="false">VLOOKUP(A89,SpotCurves!$A$6:$BR$177,SpotCurves!$I$1)/100</f>
        <v>0.266305307252087</v>
      </c>
      <c r="J89" s="184" t="n">
        <v>0.25</v>
      </c>
      <c r="K89" s="170" t="n">
        <f aca="false">VLOOKUP(A89,CurveCreator!$A$8:$EF$247,CurveCreator!$CO$4)/100</f>
        <v>0.211225037322075</v>
      </c>
      <c r="L89" s="184" t="n">
        <v>0.138906973578541</v>
      </c>
      <c r="M89" s="170" t="n">
        <f aca="false">VLOOKUP(A89,SpotCurves!$A$6:$BR$177,SpotCurves!$R$1)/100</f>
        <v>0.212386784456999</v>
      </c>
      <c r="N89" s="184" t="n">
        <f aca="false">J89</f>
        <v>0.25</v>
      </c>
      <c r="O89" s="170" t="n">
        <f aca="false">VLOOKUP(A89,CurveCreator!$A$8:$EF$247,CurveCreator!$CQ$4)/100</f>
        <v>0.226225037322075</v>
      </c>
      <c r="P89" s="184" t="n">
        <v>0.138906973578541</v>
      </c>
      <c r="Q89" s="184"/>
      <c r="R89" s="184"/>
      <c r="S89" s="170" t="n">
        <f aca="false">VLOOKUP(A89,CurveCreator!$A$8:$EF$247,CurveCreator!$CS$4)/100</f>
        <v>0.177828507724409</v>
      </c>
      <c r="T89" s="184" t="n">
        <v>0.138906973578541</v>
      </c>
      <c r="U89" s="170" t="n">
        <f aca="false">VLOOKUP(A89,SpotCurves!$A$6:$BR$177,SpotCurves!$Z$1)/100</f>
        <v>0.172325654341281</v>
      </c>
      <c r="V89" s="184" t="n">
        <f aca="false">0.25</f>
        <v>0.25</v>
      </c>
      <c r="W89" s="170" t="n">
        <f aca="false">VLOOKUP(A89,CurveCreator!$A$8:$EF$247,CurveCreator!$L$4)/100</f>
        <v>0.446225037322075</v>
      </c>
      <c r="X89" s="185" t="n">
        <v>0.16</v>
      </c>
      <c r="Y89" s="170" t="n">
        <f aca="false">VLOOKUP(A89,CurveCreator!$A$8:$EF$247,CurveCreator!$J$4)/100</f>
        <v>0.423225037322075</v>
      </c>
      <c r="Z89" s="184" t="n">
        <v>0.130107058670681</v>
      </c>
      <c r="AA89" s="170" t="n">
        <f aca="false">VLOOKUP(A89,CurveCreator!$A$8:$EF$247,CurveCreator!$M$4)/100</f>
        <v>0.456225037322075</v>
      </c>
      <c r="AB89" s="184" t="n">
        <f aca="false">$D89</f>
        <v>0.1</v>
      </c>
      <c r="AC89" s="170" t="n">
        <f aca="false">VLOOKUP(A89,CurveCreator!$A$8:$EF$247,CurveCreator!$K$4)/100</f>
        <v>0.443225037322075</v>
      </c>
      <c r="AD89" s="184" t="n">
        <v>0.140321176012044</v>
      </c>
      <c r="AE89" s="170" t="n">
        <f aca="false">VLOOKUP(A89,CurveCreator!$A$8:$EF$247,CurveCreator!$AJ$4)/100</f>
        <v>0.481225037322075</v>
      </c>
      <c r="AF89" s="184" t="n">
        <f aca="false">$D89</f>
        <v>0.1</v>
      </c>
      <c r="AG89" s="170" t="n">
        <f aca="false">VLOOKUP(A89,CurveCreator!$A$8:$EF$247,CurveCreator!$AI$4)/100</f>
        <v>0.453225037322075</v>
      </c>
      <c r="AH89" s="184" t="n">
        <f aca="false">$D89</f>
        <v>0.1</v>
      </c>
      <c r="AI89" s="170" t="n">
        <f aca="false">VLOOKUP(A89,CurveCreator!$A$8:$EF$247,CurveCreator!$AA$4)/100</f>
        <v>0.391225037322075</v>
      </c>
      <c r="AJ89" s="184" t="n">
        <v>0.0489069735785406</v>
      </c>
      <c r="AK89" s="186" t="n">
        <f aca="false">VLOOKUP(A89,SpotCurves!$A$6:$BR$177,SpotCurves!$AI$1)/100</f>
        <v>0.36149761261199</v>
      </c>
      <c r="AL89" s="184" t="n">
        <v>0.25</v>
      </c>
      <c r="AM89" s="170" t="n">
        <f aca="false">VLOOKUP(A89,CurveCreator!$A$8:$EF$247,CurveCreator!$AB$4)/100</f>
        <v>0.401225037322075</v>
      </c>
      <c r="AN89" s="184" t="n">
        <v>0.15</v>
      </c>
      <c r="AO89" s="170" t="n">
        <f aca="false">VLOOKUP(A89,CurveCreator!$A$8:$EF$247,CurveCreator!$S$4)/100</f>
        <v>0.388225037322075</v>
      </c>
      <c r="AP89" s="184" t="n">
        <v>0.15</v>
      </c>
      <c r="AQ89" s="170" t="n">
        <f aca="false">VLOOKUP(A89,CurveCreator!$A$8:$EF$247,CurveCreator!$AD$4)/100</f>
        <v>0.426225037322075</v>
      </c>
      <c r="AR89" s="184" t="n">
        <v>0.0489069735785406</v>
      </c>
      <c r="AS89" s="170" t="n">
        <f aca="false">VLOOKUP(A89,CurveCreator!$A$8:$EF$247,CurveCreator!$AC$4)/100</f>
        <v>0.408225037322075</v>
      </c>
      <c r="AT89" s="184" t="n">
        <v>0.0489069735785406</v>
      </c>
      <c r="AU89" s="170" t="n">
        <f aca="false">VLOOKUP(A89,CurveCreator!$A$8:$EF$247,CurveCreator!$AW$4)/100</f>
        <v>0.380125037322075</v>
      </c>
      <c r="AV89" s="187" t="n">
        <f aca="false">AH89+0.03</f>
        <v>0.13</v>
      </c>
      <c r="AW89" s="170" t="n">
        <f aca="false">VLOOKUP(A89,SpotCurves!$A$6:$BR$177,SpotCurves!$BR$1)/100</f>
        <v>0.352441170101322</v>
      </c>
      <c r="AX89" s="184" t="n">
        <v>0.25</v>
      </c>
      <c r="AY89" s="170"/>
      <c r="AZ89" s="170"/>
      <c r="BA89" s="170" t="n">
        <f aca="false">VLOOKUP(A89,CurveCreator!$A$8:$EF$247,CurveCreator!$AQ$4)/100</f>
        <v>0.405225037322075</v>
      </c>
      <c r="BB89" s="187" t="n">
        <f aca="false">AF89</f>
        <v>0.1</v>
      </c>
      <c r="BC89" s="188"/>
      <c r="BD89" s="188"/>
      <c r="BE89" s="170" t="n">
        <f aca="false">VLOOKUP(A89,CurveCreator!$A$8:$EF$247,CurveCreator!$BR$4)/100</f>
        <v>0.533225037322075</v>
      </c>
      <c r="BF89" s="184" t="n">
        <f aca="false">$D89</f>
        <v>0.1</v>
      </c>
      <c r="BG89" s="188"/>
      <c r="BH89" s="188"/>
      <c r="BI89" s="170" t="n">
        <f aca="false">VLOOKUP(A89,CurveCreator!$A$8:$EF$247,CurveCreator!$BS$4)/100</f>
        <v>0.508225037322075</v>
      </c>
      <c r="BJ89" s="184" t="n">
        <f aca="false">$D89</f>
        <v>0.1</v>
      </c>
      <c r="BK89" s="170" t="n">
        <f aca="false">VLOOKUP(A89,CurveCreator!$A$8:$EF$247,CurveCreator!$CY$4)/100</f>
        <v>0.392225037322075</v>
      </c>
      <c r="BL89" s="184" t="n">
        <v>0.120160588006022</v>
      </c>
      <c r="BM89" s="170"/>
      <c r="BN89" s="184"/>
      <c r="BO89" s="170" t="n">
        <f aca="false">VLOOKUP(A89,CurveCreator!$A$8:$EF$247,CurveCreator!$BI$4)/100</f>
        <v>0.666225037322075</v>
      </c>
      <c r="BP89" s="184" t="n">
        <v>0.120428234682725</v>
      </c>
      <c r="BQ89" s="184"/>
    </row>
    <row r="90" customFormat="false" ht="11.25" hidden="false" customHeight="false" outlineLevel="0" collapsed="false">
      <c r="A90" s="189" t="n">
        <f aca="false">EOMONTH(A89,0)+1</f>
        <v>39539</v>
      </c>
      <c r="B90" s="184"/>
      <c r="C90" s="170" t="n">
        <f aca="false">VLOOKUP(A90,CurveCreator!$A$8:$EF$247,CurveCreator!$CB$4)/100</f>
        <v>0.269515145198983</v>
      </c>
      <c r="D90" s="184" t="n">
        <f aca="false">VLOOKUP(A90,CurveCreator!$A$8:$EH$247,CurveCreator!$EH$4)</f>
        <v>0.1</v>
      </c>
      <c r="E90" s="170" t="n">
        <f aca="false">VLOOKUP(A90,CurveCreator!$A$8:$EH$247,CurveCreator!$CE$4)/100</f>
        <v>0.272015145198983</v>
      </c>
      <c r="F90" s="185" t="n">
        <f aca="false">D90</f>
        <v>0.1</v>
      </c>
      <c r="G90" s="170" t="n">
        <f aca="false">VLOOKUP(A90,CurveCreator!$A$8:$EH$247,CurveCreator!$CC$4)/100</f>
        <v>0.243515145198983</v>
      </c>
      <c r="H90" s="184" t="n">
        <f aca="false">$D90</f>
        <v>0.1</v>
      </c>
      <c r="I90" s="170" t="n">
        <f aca="false">VLOOKUP(A90,SpotCurves!$A$6:$BR$177,SpotCurves!$I$1)/100</f>
        <v>0.264106385981791</v>
      </c>
      <c r="J90" s="184" t="n">
        <v>0.25</v>
      </c>
      <c r="K90" s="170" t="n">
        <f aca="false">VLOOKUP(A90,CurveCreator!$A$8:$EF$247,CurveCreator!$CO$4)/100</f>
        <v>0.209515145198983</v>
      </c>
      <c r="L90" s="184" t="n">
        <v>0.138906973578541</v>
      </c>
      <c r="M90" s="170" t="n">
        <f aca="false">VLOOKUP(A90,SpotCurves!$A$6:$BR$177,SpotCurves!$R$1)/100</f>
        <v>0.209779198969285</v>
      </c>
      <c r="N90" s="184" t="n">
        <f aca="false">J90</f>
        <v>0.25</v>
      </c>
      <c r="O90" s="170" t="n">
        <f aca="false">VLOOKUP(A90,CurveCreator!$A$8:$EF$247,CurveCreator!$CQ$4)/100</f>
        <v>0.224515145198983</v>
      </c>
      <c r="P90" s="184" t="n">
        <v>0.138906973578541</v>
      </c>
      <c r="Q90" s="184"/>
      <c r="R90" s="184"/>
      <c r="S90" s="170" t="n">
        <f aca="false">VLOOKUP(A90,CurveCreator!$A$8:$EF$247,CurveCreator!$CS$4)/100</f>
        <v>0.190714443499849</v>
      </c>
      <c r="T90" s="184" t="n">
        <v>0.138906973578541</v>
      </c>
      <c r="U90" s="170" t="n">
        <f aca="false">VLOOKUP(A90,SpotCurves!$A$6:$BR$177,SpotCurves!$Z$1)/100</f>
        <v>0.171020374675234</v>
      </c>
      <c r="V90" s="184" t="n">
        <f aca="false">0.25</f>
        <v>0.25</v>
      </c>
      <c r="W90" s="170" t="n">
        <f aca="false">VLOOKUP(A90,CurveCreator!$A$8:$EF$247,CurveCreator!$L$4)/100</f>
        <v>0.444515145198983</v>
      </c>
      <c r="X90" s="185" t="n">
        <v>0.16</v>
      </c>
      <c r="Y90" s="170" t="n">
        <f aca="false">VLOOKUP(A90,CurveCreator!$A$8:$EF$247,CurveCreator!$J$4)/100</f>
        <v>0.421515145198983</v>
      </c>
      <c r="Z90" s="184" t="n">
        <v>0.130100520695157</v>
      </c>
      <c r="AA90" s="170" t="n">
        <f aca="false">VLOOKUP(A90,CurveCreator!$A$8:$EF$247,CurveCreator!$M$4)/100</f>
        <v>0.454515145198983</v>
      </c>
      <c r="AB90" s="184" t="n">
        <f aca="false">$D90</f>
        <v>0.1</v>
      </c>
      <c r="AC90" s="170" t="n">
        <f aca="false">VLOOKUP(A90,CurveCreator!$A$8:$EF$247,CurveCreator!$K$4)/100</f>
        <v>0.441515145198983</v>
      </c>
      <c r="AD90" s="184" t="n">
        <v>0.140301562085471</v>
      </c>
      <c r="AE90" s="170" t="n">
        <f aca="false">VLOOKUP(A90,CurveCreator!$A$8:$EF$247,CurveCreator!$AJ$4)/100</f>
        <v>0.479515145198984</v>
      </c>
      <c r="AF90" s="184" t="n">
        <f aca="false">$D90</f>
        <v>0.1</v>
      </c>
      <c r="AG90" s="170" t="n">
        <f aca="false">VLOOKUP(A90,CurveCreator!$A$8:$EF$247,CurveCreator!$AI$4)/100</f>
        <v>0.451515145198983</v>
      </c>
      <c r="AH90" s="184" t="n">
        <f aca="false">$D90</f>
        <v>0.1</v>
      </c>
      <c r="AI90" s="170" t="n">
        <f aca="false">VLOOKUP(A90,CurveCreator!$A$8:$EF$247,CurveCreator!$AA$4)/100</f>
        <v>0.389515145198983</v>
      </c>
      <c r="AJ90" s="184" t="n">
        <v>0.0489069735785406</v>
      </c>
      <c r="AK90" s="186" t="n">
        <f aca="false">VLOOKUP(A90,SpotCurves!$A$6:$BR$177,SpotCurves!$AI$1)/100</f>
        <v>0.35997266071104</v>
      </c>
      <c r="AL90" s="184" t="n">
        <v>0.25</v>
      </c>
      <c r="AM90" s="170" t="n">
        <f aca="false">VLOOKUP(A90,CurveCreator!$A$8:$EF$247,CurveCreator!$AB$4)/100</f>
        <v>0.399515145198983</v>
      </c>
      <c r="AN90" s="184" t="n">
        <v>0.15</v>
      </c>
      <c r="AO90" s="170" t="n">
        <f aca="false">VLOOKUP(A90,CurveCreator!$A$8:$EF$247,CurveCreator!$S$4)/100</f>
        <v>0.386515145198983</v>
      </c>
      <c r="AP90" s="184" t="n">
        <v>0.15</v>
      </c>
      <c r="AQ90" s="170" t="n">
        <f aca="false">VLOOKUP(A90,CurveCreator!$A$8:$EF$247,CurveCreator!$AD$4)/100</f>
        <v>0.424515145198984</v>
      </c>
      <c r="AR90" s="184" t="n">
        <v>0.0489069735785406</v>
      </c>
      <c r="AS90" s="170" t="n">
        <f aca="false">VLOOKUP(A90,CurveCreator!$A$8:$EF$247,CurveCreator!$AC$4)/100</f>
        <v>0.406515145198983</v>
      </c>
      <c r="AT90" s="184" t="n">
        <v>0.0489069735785406</v>
      </c>
      <c r="AU90" s="170" t="n">
        <f aca="false">VLOOKUP(A90,CurveCreator!$A$8:$EF$247,CurveCreator!$AW$4)/100</f>
        <v>0.378415145198983</v>
      </c>
      <c r="AV90" s="187" t="n">
        <f aca="false">AH90+0.03</f>
        <v>0.13</v>
      </c>
      <c r="AW90" s="170" t="n">
        <f aca="false">VLOOKUP(A90,SpotCurves!$A$6:$BR$177,SpotCurves!$BR$1)/100</f>
        <v>0.350257641279919</v>
      </c>
      <c r="AX90" s="184" t="n">
        <v>0.25</v>
      </c>
      <c r="AY90" s="170"/>
      <c r="AZ90" s="170"/>
      <c r="BA90" s="170" t="n">
        <f aca="false">VLOOKUP(A90,CurveCreator!$A$8:$EF$247,CurveCreator!$AQ$4)/100</f>
        <v>0.403515145198983</v>
      </c>
      <c r="BB90" s="187" t="n">
        <f aca="false">AF90</f>
        <v>0.1</v>
      </c>
      <c r="BC90" s="188"/>
      <c r="BD90" s="188"/>
      <c r="BE90" s="170" t="n">
        <f aca="false">VLOOKUP(A90,CurveCreator!$A$8:$EF$247,CurveCreator!$BR$4)/100</f>
        <v>0.531515145198984</v>
      </c>
      <c r="BF90" s="184" t="n">
        <f aca="false">$D90</f>
        <v>0.1</v>
      </c>
      <c r="BG90" s="188"/>
      <c r="BH90" s="188"/>
      <c r="BI90" s="170" t="n">
        <f aca="false">VLOOKUP(A90,CurveCreator!$A$8:$EF$247,CurveCreator!$BS$4)/100</f>
        <v>0.506515145198983</v>
      </c>
      <c r="BJ90" s="184" t="n">
        <f aca="false">$D90</f>
        <v>0.1</v>
      </c>
      <c r="BK90" s="170" t="n">
        <f aca="false">VLOOKUP(A90,CurveCreator!$A$8:$EF$247,CurveCreator!$CY$4)/100</f>
        <v>0.390515145198983</v>
      </c>
      <c r="BL90" s="184" t="n">
        <v>0.120150781042735</v>
      </c>
      <c r="BM90" s="170"/>
      <c r="BN90" s="184"/>
      <c r="BO90" s="170" t="n">
        <f aca="false">VLOOKUP(A90,CurveCreator!$A$8:$EF$247,CurveCreator!$BI$4)/100</f>
        <v>0.664515145198984</v>
      </c>
      <c r="BP90" s="184" t="n">
        <v>0.120402082780628</v>
      </c>
      <c r="BQ90" s="184"/>
    </row>
    <row r="91" customFormat="false" ht="11.25" hidden="false" customHeight="false" outlineLevel="0" collapsed="false">
      <c r="A91" s="189" t="n">
        <f aca="false">EOMONTH(A90,0)+1</f>
        <v>39569</v>
      </c>
      <c r="B91" s="184"/>
      <c r="C91" s="170" t="n">
        <f aca="false">VLOOKUP(A91,CurveCreator!$A$8:$EF$247,CurveCreator!$CB$4)/100</f>
        <v>0.269680565807182</v>
      </c>
      <c r="D91" s="184" t="n">
        <f aca="false">VLOOKUP(A91,CurveCreator!$A$8:$EH$247,CurveCreator!$EH$4)</f>
        <v>0.1</v>
      </c>
      <c r="E91" s="170" t="n">
        <f aca="false">VLOOKUP(A91,CurveCreator!$A$8:$EH$247,CurveCreator!$CE$4)/100</f>
        <v>0.272180565807182</v>
      </c>
      <c r="F91" s="185" t="n">
        <f aca="false">D91</f>
        <v>0.1</v>
      </c>
      <c r="G91" s="170" t="n">
        <f aca="false">VLOOKUP(A91,CurveCreator!$A$8:$EH$247,CurveCreator!$CC$4)/100</f>
        <v>0.243680565807182</v>
      </c>
      <c r="H91" s="184" t="n">
        <f aca="false">$D91</f>
        <v>0.1</v>
      </c>
      <c r="I91" s="170" t="n">
        <f aca="false">VLOOKUP(A91,SpotCurves!$A$6:$BR$177,SpotCurves!$I$1)/100</f>
        <v>0.264319116883935</v>
      </c>
      <c r="J91" s="184" t="n">
        <v>0.25</v>
      </c>
      <c r="K91" s="170" t="n">
        <f aca="false">VLOOKUP(A91,CurveCreator!$A$8:$EF$247,CurveCreator!$CO$4)/100</f>
        <v>0.209680565807182</v>
      </c>
      <c r="L91" s="184" t="n">
        <v>0.138906973578541</v>
      </c>
      <c r="M91" s="170" t="n">
        <f aca="false">VLOOKUP(A91,SpotCurves!$A$6:$BR$177,SpotCurves!$R$1)/100</f>
        <v>0.210031465396788</v>
      </c>
      <c r="N91" s="184" t="n">
        <f aca="false">J91</f>
        <v>0.25</v>
      </c>
      <c r="O91" s="170" t="n">
        <f aca="false">VLOOKUP(A91,CurveCreator!$A$8:$EF$247,CurveCreator!$CQ$4)/100</f>
        <v>0.224680565807182</v>
      </c>
      <c r="P91" s="184" t="n">
        <v>0.138906973578541</v>
      </c>
      <c r="Q91" s="184"/>
      <c r="R91" s="184"/>
      <c r="S91" s="170" t="n">
        <f aca="false">VLOOKUP(A91,CurveCreator!$A$8:$EF$247,CurveCreator!$CS$4)/100</f>
        <v>0.190754552671235</v>
      </c>
      <c r="T91" s="184" t="n">
        <v>0.138906973578541</v>
      </c>
      <c r="U91" s="170" t="n">
        <f aca="false">VLOOKUP(A91,SpotCurves!$A$6:$BR$177,SpotCurves!$Z$1)/100</f>
        <v>0.171146651738746</v>
      </c>
      <c r="V91" s="184" t="n">
        <f aca="false">0.25</f>
        <v>0.25</v>
      </c>
      <c r="W91" s="170" t="n">
        <f aca="false">VLOOKUP(A91,CurveCreator!$A$8:$EF$247,CurveCreator!$L$4)/100</f>
        <v>0.444680565807182</v>
      </c>
      <c r="X91" s="185" t="n">
        <v>0.16</v>
      </c>
      <c r="Y91" s="170" t="n">
        <f aca="false">VLOOKUP(A91,CurveCreator!$A$8:$EF$247,CurveCreator!$J$4)/100</f>
        <v>0.421680565807182</v>
      </c>
      <c r="Z91" s="184" t="n">
        <v>0.130094381987844</v>
      </c>
      <c r="AA91" s="170" t="n">
        <f aca="false">VLOOKUP(A91,CurveCreator!$A$8:$EF$247,CurveCreator!$M$4)/100</f>
        <v>0.454680565807182</v>
      </c>
      <c r="AB91" s="184" t="n">
        <f aca="false">$D91</f>
        <v>0.1</v>
      </c>
      <c r="AC91" s="170" t="n">
        <f aca="false">VLOOKUP(A91,CurveCreator!$A$8:$EF$247,CurveCreator!$K$4)/100</f>
        <v>0.441680565807182</v>
      </c>
      <c r="AD91" s="184" t="n">
        <v>0.140283145963532</v>
      </c>
      <c r="AE91" s="170" t="n">
        <f aca="false">VLOOKUP(A91,CurveCreator!$A$8:$EF$247,CurveCreator!$AJ$4)/100</f>
        <v>0.479680565807182</v>
      </c>
      <c r="AF91" s="184" t="n">
        <f aca="false">$D91</f>
        <v>0.1</v>
      </c>
      <c r="AG91" s="170" t="n">
        <f aca="false">VLOOKUP(A91,CurveCreator!$A$8:$EF$247,CurveCreator!$AI$4)/100</f>
        <v>0.451680565807182</v>
      </c>
      <c r="AH91" s="184" t="n">
        <f aca="false">$D91</f>
        <v>0.1</v>
      </c>
      <c r="AI91" s="170" t="n">
        <f aca="false">VLOOKUP(A91,CurveCreator!$A$8:$EF$247,CurveCreator!$AA$4)/100</f>
        <v>0.389680565807182</v>
      </c>
      <c r="AJ91" s="184" t="n">
        <v>0.0489069735785406</v>
      </c>
      <c r="AK91" s="186" t="n">
        <f aca="false">VLOOKUP(A91,SpotCurves!$A$6:$BR$177,SpotCurves!$AI$1)/100</f>
        <v>0.360120189591676</v>
      </c>
      <c r="AL91" s="184" t="n">
        <v>0.25</v>
      </c>
      <c r="AM91" s="170" t="n">
        <f aca="false">VLOOKUP(A91,CurveCreator!$A$8:$EF$247,CurveCreator!$AB$4)/100</f>
        <v>0.399680565807182</v>
      </c>
      <c r="AN91" s="184" t="n">
        <v>0.15</v>
      </c>
      <c r="AO91" s="170" t="n">
        <f aca="false">VLOOKUP(A91,CurveCreator!$A$8:$EF$247,CurveCreator!$S$4)/100</f>
        <v>0.386680565807182</v>
      </c>
      <c r="AP91" s="184" t="n">
        <v>0.15</v>
      </c>
      <c r="AQ91" s="170" t="n">
        <f aca="false">VLOOKUP(A91,CurveCreator!$A$8:$EF$247,CurveCreator!$AD$4)/100</f>
        <v>0.424680565807182</v>
      </c>
      <c r="AR91" s="184" t="n">
        <v>0.0489069735785406</v>
      </c>
      <c r="AS91" s="170" t="n">
        <f aca="false">VLOOKUP(A91,CurveCreator!$A$8:$EF$247,CurveCreator!$AC$4)/100</f>
        <v>0.406680565807182</v>
      </c>
      <c r="AT91" s="184" t="n">
        <v>0.0489069735785406</v>
      </c>
      <c r="AU91" s="170" t="n">
        <f aca="false">VLOOKUP(A91,CurveCreator!$A$8:$EF$247,CurveCreator!$AW$4)/100</f>
        <v>0.378580565807182</v>
      </c>
      <c r="AV91" s="187" t="n">
        <f aca="false">AH91+0.03</f>
        <v>0.13</v>
      </c>
      <c r="AW91" s="170" t="n">
        <f aca="false">VLOOKUP(A91,SpotCurves!$A$6:$BR$177,SpotCurves!$BR$1)/100</f>
        <v>0.350468883065747</v>
      </c>
      <c r="AX91" s="184" t="n">
        <v>0.25</v>
      </c>
      <c r="AY91" s="170"/>
      <c r="AZ91" s="170"/>
      <c r="BA91" s="170" t="n">
        <f aca="false">VLOOKUP(A91,CurveCreator!$A$8:$EF$247,CurveCreator!$AQ$4)/100</f>
        <v>0.403680565807182</v>
      </c>
      <c r="BB91" s="187" t="n">
        <f aca="false">AF91</f>
        <v>0.1</v>
      </c>
      <c r="BC91" s="188"/>
      <c r="BD91" s="188"/>
      <c r="BE91" s="170" t="n">
        <f aca="false">VLOOKUP(A91,CurveCreator!$A$8:$EF$247,CurveCreator!$BR$4)/100</f>
        <v>0.531680565807182</v>
      </c>
      <c r="BF91" s="184" t="n">
        <f aca="false">$D91</f>
        <v>0.1</v>
      </c>
      <c r="BG91" s="188"/>
      <c r="BH91" s="188"/>
      <c r="BI91" s="170" t="n">
        <f aca="false">VLOOKUP(A91,CurveCreator!$A$8:$EF$247,CurveCreator!$BS$4)/100</f>
        <v>0.506680565807182</v>
      </c>
      <c r="BJ91" s="184" t="n">
        <f aca="false">$D91</f>
        <v>0.1</v>
      </c>
      <c r="BK91" s="170" t="n">
        <f aca="false">VLOOKUP(A91,CurveCreator!$A$8:$EF$247,CurveCreator!$CY$4)/100</f>
        <v>0.390680565807182</v>
      </c>
      <c r="BL91" s="184" t="n">
        <v>0.120141572981766</v>
      </c>
      <c r="BM91" s="170"/>
      <c r="BN91" s="184"/>
      <c r="BO91" s="170" t="n">
        <f aca="false">VLOOKUP(A91,CurveCreator!$A$8:$EF$247,CurveCreator!$BI$4)/100</f>
        <v>0.664680565807182</v>
      </c>
      <c r="BP91" s="184" t="n">
        <v>0.120377527951376</v>
      </c>
      <c r="BQ91" s="184"/>
    </row>
    <row r="92" customFormat="false" ht="11.25" hidden="false" customHeight="false" outlineLevel="0" collapsed="false">
      <c r="A92" s="189" t="n">
        <f aca="false">EOMONTH(A91,0)+1</f>
        <v>39600</v>
      </c>
      <c r="B92" s="184"/>
      <c r="C92" s="170" t="n">
        <f aca="false">VLOOKUP(A92,CurveCreator!$A$8:$EF$247,CurveCreator!$CB$4)/100</f>
        <v>0.269842245127007</v>
      </c>
      <c r="D92" s="184" t="n">
        <f aca="false">VLOOKUP(A92,CurveCreator!$A$8:$EH$247,CurveCreator!$EH$4)</f>
        <v>0.1</v>
      </c>
      <c r="E92" s="170" t="n">
        <f aca="false">VLOOKUP(A92,CurveCreator!$A$8:$EH$247,CurveCreator!$CE$4)/100</f>
        <v>0.272342245127007</v>
      </c>
      <c r="F92" s="185" t="n">
        <f aca="false">D92</f>
        <v>0.1</v>
      </c>
      <c r="G92" s="170" t="n">
        <f aca="false">VLOOKUP(A92,CurveCreator!$A$8:$EH$247,CurveCreator!$CC$4)/100</f>
        <v>0.243842245127007</v>
      </c>
      <c r="H92" s="184" t="n">
        <f aca="false">$D92</f>
        <v>0.1</v>
      </c>
      <c r="I92" s="170" t="n">
        <f aca="false">VLOOKUP(A92,SpotCurves!$A$6:$BR$177,SpotCurves!$I$1)/100</f>
        <v>0.26452703648923</v>
      </c>
      <c r="J92" s="184" t="n">
        <v>0.25</v>
      </c>
      <c r="K92" s="170" t="n">
        <f aca="false">VLOOKUP(A92,CurveCreator!$A$8:$EF$247,CurveCreator!$CO$4)/100</f>
        <v>0.209842245127007</v>
      </c>
      <c r="L92" s="184" t="n">
        <v>0.138906973578541</v>
      </c>
      <c r="M92" s="170" t="n">
        <f aca="false">VLOOKUP(A92,SpotCurves!$A$6:$BR$177,SpotCurves!$R$1)/100</f>
        <v>0.210278026359521</v>
      </c>
      <c r="N92" s="184" t="n">
        <f aca="false">J92</f>
        <v>0.25</v>
      </c>
      <c r="O92" s="170" t="n">
        <f aca="false">VLOOKUP(A92,CurveCreator!$A$8:$EF$247,CurveCreator!$CQ$4)/100</f>
        <v>0.224842245127007</v>
      </c>
      <c r="P92" s="184" t="n">
        <v>0.138906973578541</v>
      </c>
      <c r="Q92" s="184"/>
      <c r="R92" s="184"/>
      <c r="S92" s="170" t="n">
        <f aca="false">VLOOKUP(A92,CurveCreator!$A$8:$EF$247,CurveCreator!$CS$4)/100</f>
        <v>0.190869483762959</v>
      </c>
      <c r="T92" s="184" t="n">
        <v>0.138906973578541</v>
      </c>
      <c r="U92" s="170" t="n">
        <f aca="false">VLOOKUP(A92,SpotCurves!$A$6:$BR$177,SpotCurves!$Z$1)/100</f>
        <v>0.17127007281645</v>
      </c>
      <c r="V92" s="184" t="n">
        <f aca="false">0.25</f>
        <v>0.25</v>
      </c>
      <c r="W92" s="170" t="n">
        <f aca="false">VLOOKUP(A92,CurveCreator!$A$8:$EF$247,CurveCreator!$L$4)/100</f>
        <v>0.444842245127007</v>
      </c>
      <c r="X92" s="185" t="n">
        <v>0.16</v>
      </c>
      <c r="Y92" s="170" t="n">
        <f aca="false">VLOOKUP(A92,CurveCreator!$A$8:$EF$247,CurveCreator!$J$4)/100</f>
        <v>0.421842245127007</v>
      </c>
      <c r="Z92" s="184" t="n">
        <v>0.130088618165797</v>
      </c>
      <c r="AA92" s="170" t="n">
        <f aca="false">VLOOKUP(A92,CurveCreator!$A$8:$EF$247,CurveCreator!$M$4)/100</f>
        <v>0.454842245127007</v>
      </c>
      <c r="AB92" s="184" t="n">
        <f aca="false">$D92</f>
        <v>0.1</v>
      </c>
      <c r="AC92" s="170" t="n">
        <f aca="false">VLOOKUP(A92,CurveCreator!$A$8:$EF$247,CurveCreator!$K$4)/100</f>
        <v>0.441842245127007</v>
      </c>
      <c r="AD92" s="184" t="n">
        <v>0.14026585449739</v>
      </c>
      <c r="AE92" s="170" t="n">
        <f aca="false">VLOOKUP(A92,CurveCreator!$A$8:$EF$247,CurveCreator!$AJ$4)/100</f>
        <v>0.479842245127007</v>
      </c>
      <c r="AF92" s="184" t="n">
        <f aca="false">$D92</f>
        <v>0.1</v>
      </c>
      <c r="AG92" s="170" t="n">
        <f aca="false">VLOOKUP(A92,CurveCreator!$A$8:$EF$247,CurveCreator!$AI$4)/100</f>
        <v>0.451842245127007</v>
      </c>
      <c r="AH92" s="184" t="n">
        <f aca="false">$D92</f>
        <v>0.1</v>
      </c>
      <c r="AI92" s="170" t="n">
        <f aca="false">VLOOKUP(A92,CurveCreator!$A$8:$EF$247,CurveCreator!$AA$4)/100</f>
        <v>0.389842245127007</v>
      </c>
      <c r="AJ92" s="184" t="n">
        <v>0.0489069735785406</v>
      </c>
      <c r="AK92" s="186" t="n">
        <f aca="false">VLOOKUP(A92,SpotCurves!$A$6:$BR$177,SpotCurves!$AI$1)/100</f>
        <v>0.360264381837949</v>
      </c>
      <c r="AL92" s="184" t="n">
        <v>0.25</v>
      </c>
      <c r="AM92" s="170" t="n">
        <f aca="false">VLOOKUP(A92,CurveCreator!$A$8:$EF$247,CurveCreator!$AB$4)/100</f>
        <v>0.399842245127007</v>
      </c>
      <c r="AN92" s="184" t="n">
        <v>0.15</v>
      </c>
      <c r="AO92" s="170" t="n">
        <f aca="false">VLOOKUP(A92,CurveCreator!$A$8:$EF$247,CurveCreator!$S$4)/100</f>
        <v>0.386842245127007</v>
      </c>
      <c r="AP92" s="184" t="n">
        <v>0.15</v>
      </c>
      <c r="AQ92" s="170" t="n">
        <f aca="false">VLOOKUP(A92,CurveCreator!$A$8:$EF$247,CurveCreator!$AD$4)/100</f>
        <v>0.424842245127007</v>
      </c>
      <c r="AR92" s="184" t="n">
        <v>0.0489069735785406</v>
      </c>
      <c r="AS92" s="170" t="n">
        <f aca="false">VLOOKUP(A92,CurveCreator!$A$8:$EF$247,CurveCreator!$AC$4)/100</f>
        <v>0.406842245127007</v>
      </c>
      <c r="AT92" s="184" t="n">
        <v>0.0489069735785406</v>
      </c>
      <c r="AU92" s="170" t="n">
        <f aca="false">VLOOKUP(A92,CurveCreator!$A$8:$EF$247,CurveCreator!$AW$4)/100</f>
        <v>0.378742245127007</v>
      </c>
      <c r="AV92" s="187" t="n">
        <f aca="false">AH92+0.03</f>
        <v>0.13</v>
      </c>
      <c r="AW92" s="170" t="n">
        <f aca="false">VLOOKUP(A92,SpotCurves!$A$6:$BR$177,SpotCurves!$BR$1)/100</f>
        <v>0.350675347233805</v>
      </c>
      <c r="AX92" s="184" t="n">
        <v>0.25</v>
      </c>
      <c r="AY92" s="170"/>
      <c r="AZ92" s="170"/>
      <c r="BA92" s="170" t="n">
        <f aca="false">VLOOKUP(A92,CurveCreator!$A$8:$EF$247,CurveCreator!$AQ$4)/100</f>
        <v>0.403842245127007</v>
      </c>
      <c r="BB92" s="187" t="n">
        <f aca="false">AF92</f>
        <v>0.1</v>
      </c>
      <c r="BC92" s="188"/>
      <c r="BD92" s="188"/>
      <c r="BE92" s="170" t="n">
        <f aca="false">VLOOKUP(A92,CurveCreator!$A$8:$EF$247,CurveCreator!$BR$4)/100</f>
        <v>0.531842245127007</v>
      </c>
      <c r="BF92" s="184" t="n">
        <f aca="false">$D92</f>
        <v>0.1</v>
      </c>
      <c r="BG92" s="188"/>
      <c r="BH92" s="188"/>
      <c r="BI92" s="170" t="n">
        <f aca="false">VLOOKUP(A92,CurveCreator!$A$8:$EF$247,CurveCreator!$BS$4)/100</f>
        <v>0.506842245127007</v>
      </c>
      <c r="BJ92" s="184" t="n">
        <f aca="false">$D92</f>
        <v>0.1</v>
      </c>
      <c r="BK92" s="170" t="n">
        <f aca="false">VLOOKUP(A92,CurveCreator!$A$8:$EF$247,CurveCreator!$CY$4)/100</f>
        <v>0.390842245127007</v>
      </c>
      <c r="BL92" s="184" t="n">
        <v>0.120132927248695</v>
      </c>
      <c r="BM92" s="170"/>
      <c r="BN92" s="184"/>
      <c r="BO92" s="170" t="n">
        <f aca="false">VLOOKUP(A92,CurveCreator!$A$8:$EF$247,CurveCreator!$BI$4)/100</f>
        <v>0.664842245127007</v>
      </c>
      <c r="BP92" s="184" t="n">
        <v>0.120354472663186</v>
      </c>
      <c r="BQ92" s="184"/>
    </row>
    <row r="93" customFormat="false" ht="11.25" hidden="false" customHeight="false" outlineLevel="0" collapsed="false">
      <c r="A93" s="189" t="n">
        <f aca="false">EOMONTH(A92,0)+1</f>
        <v>39630</v>
      </c>
      <c r="B93" s="184"/>
      <c r="C93" s="170" t="n">
        <f aca="false">VLOOKUP(A93,CurveCreator!$A$8:$EF$247,CurveCreator!$CB$4)/100</f>
        <v>0.271973858802066</v>
      </c>
      <c r="D93" s="184" t="n">
        <f aca="false">VLOOKUP(A93,CurveCreator!$A$8:$EH$247,CurveCreator!$EH$4)</f>
        <v>0.1</v>
      </c>
      <c r="E93" s="170" t="n">
        <f aca="false">VLOOKUP(A93,CurveCreator!$A$8:$EH$247,CurveCreator!$CE$4)/100</f>
        <v>0.274473858802066</v>
      </c>
      <c r="F93" s="185" t="n">
        <f aca="false">D93</f>
        <v>0.1</v>
      </c>
      <c r="G93" s="170" t="n">
        <f aca="false">VLOOKUP(A93,CurveCreator!$A$8:$EH$247,CurveCreator!$CC$4)/100</f>
        <v>0.245973858802066</v>
      </c>
      <c r="H93" s="184" t="n">
        <f aca="false">$D93</f>
        <v>0.1</v>
      </c>
      <c r="I93" s="170" t="n">
        <f aca="false">VLOOKUP(A93,SpotCurves!$A$6:$BR$177,SpotCurves!$I$1)/100</f>
        <v>0.267268291675355</v>
      </c>
      <c r="J93" s="184" t="n">
        <v>0.25</v>
      </c>
      <c r="K93" s="170" t="n">
        <f aca="false">VLOOKUP(A93,CurveCreator!$A$8:$EF$247,CurveCreator!$CO$4)/100</f>
        <v>0.211973858802066</v>
      </c>
      <c r="L93" s="184" t="n">
        <v>0.138906973578541</v>
      </c>
      <c r="M93" s="170" t="n">
        <f aca="false">VLOOKUP(A93,SpotCurves!$A$6:$BR$177,SpotCurves!$R$1)/100</f>
        <v>0.213528737213985</v>
      </c>
      <c r="N93" s="184" t="n">
        <f aca="false">J93</f>
        <v>0.25</v>
      </c>
      <c r="O93" s="170" t="n">
        <f aca="false">VLOOKUP(A93,CurveCreator!$A$8:$EF$247,CurveCreator!$CQ$4)/100</f>
        <v>0.226973858802066</v>
      </c>
      <c r="P93" s="184" t="n">
        <v>0.138906973578541</v>
      </c>
      <c r="Q93" s="184"/>
      <c r="R93" s="184"/>
      <c r="S93" s="170" t="n">
        <f aca="false">VLOOKUP(A93,CurveCreator!$A$8:$EF$247,CurveCreator!$CS$4)/100</f>
        <v>0.185782380960513</v>
      </c>
      <c r="T93" s="184" t="n">
        <v>0.138906973578541</v>
      </c>
      <c r="U93" s="170" t="n">
        <f aca="false">VLOOKUP(A93,SpotCurves!$A$6:$BR$177,SpotCurves!$Z$1)/100</f>
        <v>0.172897281894934</v>
      </c>
      <c r="V93" s="184" t="n">
        <f aca="false">0.25</f>
        <v>0.25</v>
      </c>
      <c r="W93" s="170" t="n">
        <f aca="false">VLOOKUP(A93,CurveCreator!$A$8:$EF$247,CurveCreator!$L$4)/100</f>
        <v>0.446973858802066</v>
      </c>
      <c r="X93" s="185" t="n">
        <v>0.16</v>
      </c>
      <c r="Y93" s="170" t="n">
        <f aca="false">VLOOKUP(A93,CurveCreator!$A$8:$EF$247,CurveCreator!$J$4)/100</f>
        <v>0.423973858802066</v>
      </c>
      <c r="Z93" s="184" t="n">
        <v>0.130083206335113</v>
      </c>
      <c r="AA93" s="170" t="n">
        <f aca="false">VLOOKUP(A93,CurveCreator!$A$8:$EF$247,CurveCreator!$M$4)/100</f>
        <v>0.456973858802066</v>
      </c>
      <c r="AB93" s="184" t="n">
        <f aca="false">$D93</f>
        <v>0.1</v>
      </c>
      <c r="AC93" s="170" t="n">
        <f aca="false">VLOOKUP(A93,CurveCreator!$A$8:$EF$247,CurveCreator!$K$4)/100</f>
        <v>0.443973858802066</v>
      </c>
      <c r="AD93" s="184" t="n">
        <v>0.140249619005338</v>
      </c>
      <c r="AE93" s="170" t="n">
        <f aca="false">VLOOKUP(A93,CurveCreator!$A$8:$EF$247,CurveCreator!$AJ$4)/100</f>
        <v>0.481973858802066</v>
      </c>
      <c r="AF93" s="184" t="n">
        <f aca="false">$D93</f>
        <v>0.1</v>
      </c>
      <c r="AG93" s="170" t="n">
        <f aca="false">VLOOKUP(A93,CurveCreator!$A$8:$EF$247,CurveCreator!$AI$4)/100</f>
        <v>0.453973858802066</v>
      </c>
      <c r="AH93" s="184" t="n">
        <f aca="false">$D93</f>
        <v>0.1</v>
      </c>
      <c r="AI93" s="170" t="n">
        <f aca="false">VLOOKUP(A93,CurveCreator!$A$8:$EF$247,CurveCreator!$AA$4)/100</f>
        <v>0.391973858802066</v>
      </c>
      <c r="AJ93" s="184" t="n">
        <v>0.0489069735785406</v>
      </c>
      <c r="AK93" s="186" t="n">
        <f aca="false">VLOOKUP(A93,SpotCurves!$A$6:$BR$177,SpotCurves!$AI$1)/100</f>
        <v>0.362165442309527</v>
      </c>
      <c r="AL93" s="184" t="n">
        <v>0.25</v>
      </c>
      <c r="AM93" s="170" t="n">
        <f aca="false">VLOOKUP(A93,CurveCreator!$A$8:$EF$247,CurveCreator!$AB$4)/100</f>
        <v>0.401973858802066</v>
      </c>
      <c r="AN93" s="184" t="n">
        <v>0.15</v>
      </c>
      <c r="AO93" s="170" t="n">
        <f aca="false">VLOOKUP(A93,CurveCreator!$A$8:$EF$247,CurveCreator!$S$4)/100</f>
        <v>0.388973858802066</v>
      </c>
      <c r="AP93" s="184" t="n">
        <v>0.15</v>
      </c>
      <c r="AQ93" s="170" t="n">
        <f aca="false">VLOOKUP(A93,CurveCreator!$A$8:$EF$247,CurveCreator!$AD$4)/100</f>
        <v>0.426973858802066</v>
      </c>
      <c r="AR93" s="184" t="n">
        <v>0.0489069735785406</v>
      </c>
      <c r="AS93" s="170" t="n">
        <f aca="false">VLOOKUP(A93,CurveCreator!$A$8:$EF$247,CurveCreator!$AC$4)/100</f>
        <v>0.408973858802066</v>
      </c>
      <c r="AT93" s="184" t="n">
        <v>0.0489069735785406</v>
      </c>
      <c r="AU93" s="170" t="n">
        <f aca="false">VLOOKUP(A93,CurveCreator!$A$8:$EF$247,CurveCreator!$AW$4)/100</f>
        <v>0.380873858802066</v>
      </c>
      <c r="AV93" s="187" t="n">
        <f aca="false">AH93+0.03</f>
        <v>0.13</v>
      </c>
      <c r="AW93" s="170" t="n">
        <f aca="false">VLOOKUP(A93,SpotCurves!$A$6:$BR$177,SpotCurves!$BR$1)/100</f>
        <v>0.353397413633628</v>
      </c>
      <c r="AX93" s="184" t="n">
        <v>0.25</v>
      </c>
      <c r="AY93" s="170"/>
      <c r="AZ93" s="170"/>
      <c r="BA93" s="170" t="n">
        <f aca="false">VLOOKUP(A93,CurveCreator!$A$8:$EF$247,CurveCreator!$AQ$4)/100</f>
        <v>0.405973858802066</v>
      </c>
      <c r="BB93" s="187" t="n">
        <f aca="false">AF93</f>
        <v>0.1</v>
      </c>
      <c r="BC93" s="188"/>
      <c r="BD93" s="188"/>
      <c r="BE93" s="170" t="n">
        <f aca="false">VLOOKUP(A93,CurveCreator!$A$8:$EF$247,CurveCreator!$BR$4)/100</f>
        <v>0.533973858802066</v>
      </c>
      <c r="BF93" s="184" t="n">
        <f aca="false">$D93</f>
        <v>0.1</v>
      </c>
      <c r="BG93" s="188"/>
      <c r="BH93" s="188"/>
      <c r="BI93" s="170" t="n">
        <f aca="false">VLOOKUP(A93,CurveCreator!$A$8:$EF$247,CurveCreator!$BS$4)/100</f>
        <v>0.508973858802066</v>
      </c>
      <c r="BJ93" s="184" t="n">
        <f aca="false">$D93</f>
        <v>0.1</v>
      </c>
      <c r="BK93" s="170" t="n">
        <f aca="false">VLOOKUP(A93,CurveCreator!$A$8:$EF$247,CurveCreator!$CY$4)/100</f>
        <v>0.392973858802066</v>
      </c>
      <c r="BL93" s="184" t="n">
        <v>0.120124809502669</v>
      </c>
      <c r="BM93" s="170"/>
      <c r="BN93" s="184"/>
      <c r="BO93" s="170" t="n">
        <f aca="false">VLOOKUP(A93,CurveCreator!$A$8:$EF$247,CurveCreator!$BI$4)/100</f>
        <v>0.666973858802066</v>
      </c>
      <c r="BP93" s="184" t="n">
        <v>0.12033282534045</v>
      </c>
      <c r="BQ93" s="184"/>
    </row>
    <row r="94" customFormat="false" ht="11.25" hidden="false" customHeight="false" outlineLevel="0" collapsed="false">
      <c r="A94" s="189" t="n">
        <f aca="false">EOMONTH(A93,0)+1</f>
        <v>39661</v>
      </c>
      <c r="B94" s="184"/>
      <c r="C94" s="170" t="n">
        <f aca="false">VLOOKUP(A94,CurveCreator!$A$8:$EF$247,CurveCreator!$CB$4)/100</f>
        <v>0.272135642046568</v>
      </c>
      <c r="D94" s="184" t="n">
        <f aca="false">VLOOKUP(A94,CurveCreator!$A$8:$EH$247,CurveCreator!$EH$4)</f>
        <v>0.1</v>
      </c>
      <c r="E94" s="170" t="n">
        <f aca="false">VLOOKUP(A94,CurveCreator!$A$8:$EH$247,CurveCreator!$CE$4)/100</f>
        <v>0.274635642046568</v>
      </c>
      <c r="F94" s="185" t="n">
        <f aca="false">D94</f>
        <v>0.1</v>
      </c>
      <c r="G94" s="170" t="n">
        <f aca="false">VLOOKUP(A94,CurveCreator!$A$8:$EH$247,CurveCreator!$CC$4)/100</f>
        <v>0.246135642046568</v>
      </c>
      <c r="H94" s="184" t="n">
        <f aca="false">$D94</f>
        <v>0.1</v>
      </c>
      <c r="I94" s="170" t="n">
        <f aca="false">VLOOKUP(A94,SpotCurves!$A$6:$BR$177,SpotCurves!$I$1)/100</f>
        <v>0.267476344927785</v>
      </c>
      <c r="J94" s="184" t="n">
        <v>0.25</v>
      </c>
      <c r="K94" s="170" t="n">
        <f aca="false">VLOOKUP(A94,CurveCreator!$A$8:$EF$247,CurveCreator!$CO$4)/100</f>
        <v>0.212135642046568</v>
      </c>
      <c r="L94" s="184" t="n">
        <v>0.138906973578541</v>
      </c>
      <c r="M94" s="170" t="n">
        <f aca="false">VLOOKUP(A94,SpotCurves!$A$6:$BR$177,SpotCurves!$R$1)/100</f>
        <v>0.213775456661851</v>
      </c>
      <c r="N94" s="184" t="n">
        <f aca="false">J94</f>
        <v>0.25</v>
      </c>
      <c r="O94" s="170" t="n">
        <f aca="false">VLOOKUP(A94,CurveCreator!$A$8:$EF$247,CurveCreator!$CQ$4)/100</f>
        <v>0.227135642046568</v>
      </c>
      <c r="P94" s="184" t="n">
        <v>0.138906973578541</v>
      </c>
      <c r="Q94" s="184"/>
      <c r="R94" s="184"/>
      <c r="S94" s="170" t="n">
        <f aca="false">VLOOKUP(A94,CurveCreator!$A$8:$EF$247,CurveCreator!$CS$4)/100</f>
        <v>0.185893750007584</v>
      </c>
      <c r="T94" s="184" t="n">
        <v>0.138906973578541</v>
      </c>
      <c r="U94" s="170" t="n">
        <f aca="false">VLOOKUP(A94,SpotCurves!$A$6:$BR$177,SpotCurves!$Z$1)/100</f>
        <v>0.173020782305576</v>
      </c>
      <c r="V94" s="184" t="n">
        <f aca="false">0.25</f>
        <v>0.25</v>
      </c>
      <c r="W94" s="170" t="n">
        <f aca="false">VLOOKUP(A94,CurveCreator!$A$8:$EF$247,CurveCreator!$L$4)/100</f>
        <v>0.447135642046568</v>
      </c>
      <c r="X94" s="185" t="n">
        <v>0.16</v>
      </c>
      <c r="Y94" s="170" t="n">
        <f aca="false">VLOOKUP(A94,CurveCreator!$A$8:$EF$247,CurveCreator!$J$4)/100</f>
        <v>0.424135642046568</v>
      </c>
      <c r="Z94" s="184" t="n">
        <v>0.130078125</v>
      </c>
      <c r="AA94" s="170" t="n">
        <f aca="false">VLOOKUP(A94,CurveCreator!$A$8:$EF$247,CurveCreator!$M$4)/100</f>
        <v>0.457135642046568</v>
      </c>
      <c r="AB94" s="184" t="n">
        <f aca="false">$D94</f>
        <v>0.1</v>
      </c>
      <c r="AC94" s="170" t="n">
        <f aca="false">VLOOKUP(A94,CurveCreator!$A$8:$EF$247,CurveCreator!$K$4)/100</f>
        <v>0.444135642046568</v>
      </c>
      <c r="AD94" s="184" t="n">
        <v>0.140234375</v>
      </c>
      <c r="AE94" s="170" t="n">
        <f aca="false">VLOOKUP(A94,CurveCreator!$A$8:$EF$247,CurveCreator!$AJ$4)/100</f>
        <v>0.482135642046568</v>
      </c>
      <c r="AF94" s="184" t="n">
        <f aca="false">$D94</f>
        <v>0.1</v>
      </c>
      <c r="AG94" s="170" t="n">
        <f aca="false">VLOOKUP(A94,CurveCreator!$A$8:$EF$247,CurveCreator!$AI$4)/100</f>
        <v>0.454135642046568</v>
      </c>
      <c r="AH94" s="184" t="n">
        <f aca="false">$D94</f>
        <v>0.1</v>
      </c>
      <c r="AI94" s="170" t="n">
        <f aca="false">VLOOKUP(A94,CurveCreator!$A$8:$EF$247,CurveCreator!$AA$4)/100</f>
        <v>0.392135642046568</v>
      </c>
      <c r="AJ94" s="184" t="n">
        <v>0.0489069735785406</v>
      </c>
      <c r="AK94" s="186" t="n">
        <f aca="false">VLOOKUP(A94,SpotCurves!$A$6:$BR$177,SpotCurves!$AI$1)/100</f>
        <v>0.362309727240087</v>
      </c>
      <c r="AL94" s="184" t="n">
        <v>0.25</v>
      </c>
      <c r="AM94" s="170" t="n">
        <f aca="false">VLOOKUP(A94,CurveCreator!$A$8:$EF$247,CurveCreator!$AB$4)/100</f>
        <v>0.402135642046568</v>
      </c>
      <c r="AN94" s="184" t="n">
        <v>0.15</v>
      </c>
      <c r="AO94" s="170" t="n">
        <f aca="false">VLOOKUP(A94,CurveCreator!$A$8:$EF$247,CurveCreator!$S$4)/100</f>
        <v>0.389135642046568</v>
      </c>
      <c r="AP94" s="184" t="n">
        <v>0.15</v>
      </c>
      <c r="AQ94" s="170" t="n">
        <f aca="false">VLOOKUP(A94,CurveCreator!$A$8:$EF$247,CurveCreator!$AD$4)/100</f>
        <v>0.427135642046568</v>
      </c>
      <c r="AR94" s="184" t="n">
        <v>0.0489069735785406</v>
      </c>
      <c r="AS94" s="170" t="n">
        <f aca="false">VLOOKUP(A94,CurveCreator!$A$8:$EF$247,CurveCreator!$AC$4)/100</f>
        <v>0.409135642046568</v>
      </c>
      <c r="AT94" s="184" t="n">
        <v>0.0489069735785406</v>
      </c>
      <c r="AU94" s="170" t="n">
        <f aca="false">VLOOKUP(A94,CurveCreator!$A$8:$EF$247,CurveCreator!$AW$4)/100</f>
        <v>0.381035642046568</v>
      </c>
      <c r="AV94" s="187" t="n">
        <f aca="false">AH94+0.03</f>
        <v>0.13</v>
      </c>
      <c r="AW94" s="170" t="n">
        <f aca="false">VLOOKUP(A94,SpotCurves!$A$6:$BR$177,SpotCurves!$BR$1)/100</f>
        <v>0.35360401051329</v>
      </c>
      <c r="AX94" s="184" t="n">
        <v>0.25</v>
      </c>
      <c r="AY94" s="170"/>
      <c r="AZ94" s="170"/>
      <c r="BA94" s="170" t="n">
        <f aca="false">VLOOKUP(A94,CurveCreator!$A$8:$EF$247,CurveCreator!$AQ$4)/100</f>
        <v>0.406135642046568</v>
      </c>
      <c r="BB94" s="187" t="n">
        <f aca="false">AF94</f>
        <v>0.1</v>
      </c>
      <c r="BC94" s="188"/>
      <c r="BD94" s="188"/>
      <c r="BE94" s="170" t="n">
        <f aca="false">VLOOKUP(A94,CurveCreator!$A$8:$EF$247,CurveCreator!$BR$4)/100</f>
        <v>0.534135642046568</v>
      </c>
      <c r="BF94" s="184" t="n">
        <f aca="false">$D94</f>
        <v>0.1</v>
      </c>
      <c r="BG94" s="188"/>
      <c r="BH94" s="188"/>
      <c r="BI94" s="170" t="n">
        <f aca="false">VLOOKUP(A94,CurveCreator!$A$8:$EF$247,CurveCreator!$BS$4)/100</f>
        <v>0.509135642046568</v>
      </c>
      <c r="BJ94" s="184" t="n">
        <f aca="false">$D94</f>
        <v>0.1</v>
      </c>
      <c r="BK94" s="170" t="n">
        <f aca="false">VLOOKUP(A94,CurveCreator!$A$8:$EF$247,CurveCreator!$CY$4)/100</f>
        <v>0.393135642046568</v>
      </c>
      <c r="BL94" s="184" t="n">
        <v>0.1201171875</v>
      </c>
      <c r="BM94" s="170"/>
      <c r="BN94" s="184"/>
      <c r="BO94" s="170" t="n">
        <f aca="false">VLOOKUP(A94,CurveCreator!$A$8:$EF$247,CurveCreator!$BI$4)/100</f>
        <v>0.667135642046568</v>
      </c>
      <c r="BP94" s="184" t="n">
        <v>0.1203125</v>
      </c>
      <c r="BQ94" s="184"/>
    </row>
    <row r="95" customFormat="false" ht="11.25" hidden="false" customHeight="false" outlineLevel="0" collapsed="false">
      <c r="A95" s="189" t="n">
        <f aca="false">EOMONTH(A94,0)+1</f>
        <v>39692</v>
      </c>
      <c r="B95" s="184"/>
      <c r="C95" s="170" t="n">
        <f aca="false">VLOOKUP(A95,CurveCreator!$A$8:$EF$247,CurveCreator!$CB$4)/100</f>
        <v>0.272300335182027</v>
      </c>
      <c r="D95" s="184" t="n">
        <f aca="false">VLOOKUP(A95,CurveCreator!$A$8:$EH$247,CurveCreator!$EH$4)</f>
        <v>0.1</v>
      </c>
      <c r="E95" s="170" t="n">
        <f aca="false">VLOOKUP(A95,CurveCreator!$A$8:$EH$247,CurveCreator!$CE$4)/100</f>
        <v>0.274800335182027</v>
      </c>
      <c r="F95" s="185" t="n">
        <f aca="false">D95</f>
        <v>0.1</v>
      </c>
      <c r="G95" s="170" t="n">
        <f aca="false">VLOOKUP(A95,CurveCreator!$A$8:$EH$247,CurveCreator!$CC$4)/100</f>
        <v>0.246300335182027</v>
      </c>
      <c r="H95" s="184" t="n">
        <f aca="false">$D95</f>
        <v>0.1</v>
      </c>
      <c r="I95" s="170" t="n">
        <f aca="false">VLOOKUP(A95,SpotCurves!$A$6:$BR$177,SpotCurves!$I$1)/100</f>
        <v>0.267688140299986</v>
      </c>
      <c r="J95" s="184" t="n">
        <v>0.25</v>
      </c>
      <c r="K95" s="170" t="n">
        <f aca="false">VLOOKUP(A95,CurveCreator!$A$8:$EF$247,CurveCreator!$CO$4)/100</f>
        <v>0.212300335182027</v>
      </c>
      <c r="L95" s="184" t="n">
        <v>0.138906973578541</v>
      </c>
      <c r="M95" s="170" t="n">
        <f aca="false">VLOOKUP(A95,SpotCurves!$A$6:$BR$177,SpotCurves!$R$1)/100</f>
        <v>0.214026613693427</v>
      </c>
      <c r="N95" s="184" t="n">
        <f aca="false">J95</f>
        <v>0.25</v>
      </c>
      <c r="O95" s="170" t="n">
        <f aca="false">VLOOKUP(A95,CurveCreator!$A$8:$EF$247,CurveCreator!$CQ$4)/100</f>
        <v>0.227300335182027</v>
      </c>
      <c r="P95" s="184" t="n">
        <v>0.138906973578541</v>
      </c>
      <c r="Q95" s="184"/>
      <c r="R95" s="184"/>
      <c r="S95" s="170" t="n">
        <f aca="false">VLOOKUP(A95,CurveCreator!$A$8:$EF$247,CurveCreator!$CS$4)/100</f>
        <v>0.186008644399566</v>
      </c>
      <c r="T95" s="184" t="n">
        <v>0.138906973578541</v>
      </c>
      <c r="U95" s="170" t="n">
        <f aca="false">VLOOKUP(A95,SpotCurves!$A$6:$BR$177,SpotCurves!$Z$1)/100</f>
        <v>0.173146504038514</v>
      </c>
      <c r="V95" s="184" t="n">
        <f aca="false">0.25</f>
        <v>0.25</v>
      </c>
      <c r="W95" s="170" t="n">
        <f aca="false">VLOOKUP(A95,CurveCreator!$A$8:$EF$247,CurveCreator!$L$4)/100</f>
        <v>0.447300335182027</v>
      </c>
      <c r="X95" s="185" t="n">
        <v>0.16</v>
      </c>
      <c r="Y95" s="170" t="n">
        <f aca="false">VLOOKUP(A95,CurveCreator!$A$8:$EF$247,CurveCreator!$J$4)/100</f>
        <v>0.424300335182027</v>
      </c>
      <c r="Z95" s="184" t="n">
        <v>0.130073353977395</v>
      </c>
      <c r="AA95" s="170" t="n">
        <f aca="false">VLOOKUP(A95,CurveCreator!$A$8:$EF$247,CurveCreator!$M$4)/100</f>
        <v>0.457300335182027</v>
      </c>
      <c r="AB95" s="184" t="n">
        <f aca="false">$D95</f>
        <v>0.1</v>
      </c>
      <c r="AC95" s="170" t="n">
        <f aca="false">VLOOKUP(A95,CurveCreator!$A$8:$EF$247,CurveCreator!$K$4)/100</f>
        <v>0.444300335182027</v>
      </c>
      <c r="AD95" s="184" t="n">
        <v>0.140220061932186</v>
      </c>
      <c r="AE95" s="170" t="n">
        <f aca="false">VLOOKUP(A95,CurveCreator!$A$8:$EF$247,CurveCreator!$AJ$4)/100</f>
        <v>0.482300335182027</v>
      </c>
      <c r="AF95" s="184" t="n">
        <f aca="false">$D95</f>
        <v>0.1</v>
      </c>
      <c r="AG95" s="170" t="n">
        <f aca="false">VLOOKUP(A95,CurveCreator!$A$8:$EF$247,CurveCreator!$AI$4)/100</f>
        <v>0.454300335182027</v>
      </c>
      <c r="AH95" s="184" t="n">
        <f aca="false">$D95</f>
        <v>0.1</v>
      </c>
      <c r="AI95" s="170" t="n">
        <f aca="false">VLOOKUP(A95,CurveCreator!$A$8:$EF$247,CurveCreator!$AA$4)/100</f>
        <v>0.392300335182027</v>
      </c>
      <c r="AJ95" s="184" t="n">
        <v>0.0489069735785406</v>
      </c>
      <c r="AK95" s="186" t="n">
        <f aca="false">VLOOKUP(A95,SpotCurves!$A$6:$BR$177,SpotCurves!$AI$1)/100</f>
        <v>0.362456607330708</v>
      </c>
      <c r="AL95" s="184" t="n">
        <v>0.25</v>
      </c>
      <c r="AM95" s="170" t="n">
        <f aca="false">VLOOKUP(A95,CurveCreator!$A$8:$EF$247,CurveCreator!$AB$4)/100</f>
        <v>0.402300335182027</v>
      </c>
      <c r="AN95" s="184" t="n">
        <v>0.15</v>
      </c>
      <c r="AO95" s="170" t="n">
        <f aca="false">VLOOKUP(A95,CurveCreator!$A$8:$EF$247,CurveCreator!$S$4)/100</f>
        <v>0.389300335182027</v>
      </c>
      <c r="AP95" s="184" t="n">
        <v>0.15</v>
      </c>
      <c r="AQ95" s="170" t="n">
        <f aca="false">VLOOKUP(A95,CurveCreator!$A$8:$EF$247,CurveCreator!$AD$4)/100</f>
        <v>0.427300335182027</v>
      </c>
      <c r="AR95" s="184" t="n">
        <v>0.0489069735785406</v>
      </c>
      <c r="AS95" s="170" t="n">
        <f aca="false">VLOOKUP(A95,CurveCreator!$A$8:$EF$247,CurveCreator!$AC$4)/100</f>
        <v>0.409300335182027</v>
      </c>
      <c r="AT95" s="184" t="n">
        <v>0.0489069735785406</v>
      </c>
      <c r="AU95" s="170" t="n">
        <f aca="false">VLOOKUP(A95,CurveCreator!$A$8:$EF$247,CurveCreator!$AW$4)/100</f>
        <v>0.381200335182027</v>
      </c>
      <c r="AV95" s="187" t="n">
        <f aca="false">AH95+0.03</f>
        <v>0.13</v>
      </c>
      <c r="AW95" s="170" t="n">
        <f aca="false">VLOOKUP(A95,SpotCurves!$A$6:$BR$177,SpotCurves!$BR$1)/100</f>
        <v>0.353814323317886</v>
      </c>
      <c r="AX95" s="184" t="n">
        <v>0.25</v>
      </c>
      <c r="AY95" s="170"/>
      <c r="AZ95" s="170"/>
      <c r="BA95" s="170" t="n">
        <f aca="false">VLOOKUP(A95,CurveCreator!$A$8:$EF$247,CurveCreator!$AQ$4)/100</f>
        <v>0.406300335182027</v>
      </c>
      <c r="BB95" s="187" t="n">
        <f aca="false">AF95</f>
        <v>0.1</v>
      </c>
      <c r="BC95" s="188"/>
      <c r="BD95" s="188"/>
      <c r="BE95" s="170" t="n">
        <f aca="false">VLOOKUP(A95,CurveCreator!$A$8:$EF$247,CurveCreator!$BR$4)/100</f>
        <v>0.534300335182027</v>
      </c>
      <c r="BF95" s="184" t="n">
        <f aca="false">$D95</f>
        <v>0.1</v>
      </c>
      <c r="BG95" s="188"/>
      <c r="BH95" s="188"/>
      <c r="BI95" s="170" t="n">
        <f aca="false">VLOOKUP(A95,CurveCreator!$A$8:$EF$247,CurveCreator!$BS$4)/100</f>
        <v>0.509300335182027</v>
      </c>
      <c r="BJ95" s="184" t="n">
        <f aca="false">$D95</f>
        <v>0.1</v>
      </c>
      <c r="BK95" s="170" t="n">
        <f aca="false">VLOOKUP(A95,CurveCreator!$A$8:$EF$247,CurveCreator!$CY$4)/100</f>
        <v>0.393300335182027</v>
      </c>
      <c r="BL95" s="184" t="n">
        <v>0.120110030966093</v>
      </c>
      <c r="BM95" s="170"/>
      <c r="BN95" s="184"/>
      <c r="BO95" s="170" t="n">
        <f aca="false">VLOOKUP(A95,CurveCreator!$A$8:$EF$247,CurveCreator!$BI$4)/100</f>
        <v>0.667300335182027</v>
      </c>
      <c r="BP95" s="184" t="n">
        <v>0.120293415909582</v>
      </c>
      <c r="BQ95" s="184"/>
    </row>
    <row r="96" customFormat="false" ht="11.25" hidden="false" customHeight="false" outlineLevel="0" collapsed="false">
      <c r="A96" s="189" t="n">
        <f aca="false">EOMONTH(A95,0)+1</f>
        <v>39722</v>
      </c>
      <c r="B96" s="184"/>
      <c r="C96" s="170" t="n">
        <f aca="false">VLOOKUP(A96,CurveCreator!$A$8:$EF$247,CurveCreator!$CB$4)/100</f>
        <v>0.278135125222782</v>
      </c>
      <c r="D96" s="184" t="n">
        <f aca="false">VLOOKUP(A96,CurveCreator!$A$8:$EH$247,CurveCreator!$EH$4)</f>
        <v>0.1</v>
      </c>
      <c r="E96" s="170" t="n">
        <f aca="false">VLOOKUP(A96,CurveCreator!$A$8:$EH$247,CurveCreator!$CE$4)/100</f>
        <v>0.280635125222782</v>
      </c>
      <c r="F96" s="185" t="n">
        <f aca="false">D96</f>
        <v>0.1</v>
      </c>
      <c r="G96" s="170" t="n">
        <f aca="false">VLOOKUP(A96,CurveCreator!$A$8:$EH$247,CurveCreator!$CC$4)/100</f>
        <v>0.252135125222782</v>
      </c>
      <c r="H96" s="184" t="n">
        <f aca="false">$D96</f>
        <v>0.1</v>
      </c>
      <c r="I96" s="170" t="n">
        <f aca="false">VLOOKUP(A96,SpotCurves!$A$6:$BR$177,SpotCurves!$I$1)/100</f>
        <v>0.275191680292396</v>
      </c>
      <c r="J96" s="184" t="n">
        <v>0.25</v>
      </c>
      <c r="K96" s="170" t="n">
        <f aca="false">VLOOKUP(A96,CurveCreator!$A$8:$EF$247,CurveCreator!$CO$4)/100</f>
        <v>0.218135125222782</v>
      </c>
      <c r="L96" s="184" t="n">
        <v>0.138906973578541</v>
      </c>
      <c r="M96" s="170" t="n">
        <f aca="false">VLOOKUP(A96,SpotCurves!$A$6:$BR$177,SpotCurves!$R$1)/100</f>
        <v>0.222924668505577</v>
      </c>
      <c r="N96" s="184" t="n">
        <f aca="false">J96</f>
        <v>0.25</v>
      </c>
      <c r="O96" s="170" t="n">
        <f aca="false">VLOOKUP(A96,CurveCreator!$A$8:$EF$247,CurveCreator!$CQ$4)/100</f>
        <v>0.233135125222782</v>
      </c>
      <c r="P96" s="184" t="n">
        <v>0.138906973578541</v>
      </c>
      <c r="Q96" s="184"/>
      <c r="R96" s="184"/>
      <c r="S96" s="170" t="n">
        <f aca="false">VLOOKUP(A96,CurveCreator!$A$8:$EF$247,CurveCreator!$CS$4)/100</f>
        <v>0.180714933241683</v>
      </c>
      <c r="T96" s="184" t="n">
        <v>0.138906973578541</v>
      </c>
      <c r="U96" s="170" t="n">
        <f aca="false">VLOOKUP(A96,SpotCurves!$A$6:$BR$177,SpotCurves!$Z$1)/100</f>
        <v>0.177600605378009</v>
      </c>
      <c r="V96" s="184" t="n">
        <f aca="false">0.25</f>
        <v>0.25</v>
      </c>
      <c r="W96" s="170" t="n">
        <f aca="false">VLOOKUP(A96,CurveCreator!$A$8:$EF$247,CurveCreator!$L$4)/100</f>
        <v>0.453135125222782</v>
      </c>
      <c r="X96" s="185" t="n">
        <v>0.16</v>
      </c>
      <c r="Y96" s="170" t="n">
        <f aca="false">VLOOKUP(A96,CurveCreator!$A$8:$EF$247,CurveCreator!$J$4)/100</f>
        <v>0.430135125222782</v>
      </c>
      <c r="Z96" s="184" t="n">
        <v>0.130068874316797</v>
      </c>
      <c r="AA96" s="170" t="n">
        <f aca="false">VLOOKUP(A96,CurveCreator!$A$8:$EF$247,CurveCreator!$M$4)/100</f>
        <v>0.463135125222782</v>
      </c>
      <c r="AB96" s="184" t="n">
        <f aca="false">$D96</f>
        <v>0.1</v>
      </c>
      <c r="AC96" s="170" t="n">
        <f aca="false">VLOOKUP(A96,CurveCreator!$A$8:$EF$247,CurveCreator!$K$4)/100</f>
        <v>0.450135125222782</v>
      </c>
      <c r="AD96" s="184" t="n">
        <v>0.14020662295039</v>
      </c>
      <c r="AE96" s="170" t="n">
        <f aca="false">VLOOKUP(A96,CurveCreator!$A$8:$EF$247,CurveCreator!$AJ$4)/100</f>
        <v>0.488135125222782</v>
      </c>
      <c r="AF96" s="184" t="n">
        <f aca="false">$D96</f>
        <v>0.1</v>
      </c>
      <c r="AG96" s="170" t="n">
        <f aca="false">VLOOKUP(A96,CurveCreator!$A$8:$EF$247,CurveCreator!$AI$4)/100</f>
        <v>0.460135125222782</v>
      </c>
      <c r="AH96" s="184" t="n">
        <f aca="false">$D96</f>
        <v>0.1</v>
      </c>
      <c r="AI96" s="170" t="n">
        <f aca="false">VLOOKUP(A96,CurveCreator!$A$8:$EF$247,CurveCreator!$AA$4)/100</f>
        <v>0.398135125222782</v>
      </c>
      <c r="AJ96" s="184" t="n">
        <v>0.0489069735785406</v>
      </c>
      <c r="AK96" s="186" t="n">
        <f aca="false">VLOOKUP(A96,SpotCurves!$A$6:$BR$177,SpotCurves!$AI$1)/100</f>
        <v>0.367660312315444</v>
      </c>
      <c r="AL96" s="184" t="n">
        <v>0.25</v>
      </c>
      <c r="AM96" s="170" t="n">
        <f aca="false">VLOOKUP(A96,CurveCreator!$A$8:$EF$247,CurveCreator!$AB$4)/100</f>
        <v>0.408135125222782</v>
      </c>
      <c r="AN96" s="184" t="n">
        <v>0.15</v>
      </c>
      <c r="AO96" s="170" t="n">
        <f aca="false">VLOOKUP(A96,CurveCreator!$A$8:$EF$247,CurveCreator!$S$4)/100</f>
        <v>0.395135125222782</v>
      </c>
      <c r="AP96" s="184" t="n">
        <v>0.15</v>
      </c>
      <c r="AQ96" s="170" t="n">
        <f aca="false">VLOOKUP(A96,CurveCreator!$A$8:$EF$247,CurveCreator!$AD$4)/100</f>
        <v>0.433135125222782</v>
      </c>
      <c r="AR96" s="184" t="n">
        <v>0.0489069735785406</v>
      </c>
      <c r="AS96" s="170" t="n">
        <f aca="false">VLOOKUP(A96,CurveCreator!$A$8:$EF$247,CurveCreator!$AC$4)/100</f>
        <v>0.415135125222782</v>
      </c>
      <c r="AT96" s="184" t="n">
        <v>0.0489069735785406</v>
      </c>
      <c r="AU96" s="170" t="n">
        <f aca="false">VLOOKUP(A96,CurveCreator!$A$8:$EF$247,CurveCreator!$AW$4)/100</f>
        <v>0.387035125222782</v>
      </c>
      <c r="AV96" s="187" t="n">
        <f aca="false">AH96+0.03</f>
        <v>0.13</v>
      </c>
      <c r="AW96" s="170" t="n">
        <f aca="false">VLOOKUP(A96,SpotCurves!$A$6:$BR$177,SpotCurves!$BR$1)/100</f>
        <v>0.361265338530349</v>
      </c>
      <c r="AX96" s="184" t="n">
        <v>0.25</v>
      </c>
      <c r="AY96" s="170"/>
      <c r="AZ96" s="170"/>
      <c r="BA96" s="170" t="n">
        <f aca="false">VLOOKUP(A96,CurveCreator!$A$8:$EF$247,CurveCreator!$AQ$4)/100</f>
        <v>0.412135125222782</v>
      </c>
      <c r="BB96" s="187" t="n">
        <f aca="false">AF96</f>
        <v>0.1</v>
      </c>
      <c r="BC96" s="188"/>
      <c r="BD96" s="188"/>
      <c r="BE96" s="170" t="n">
        <f aca="false">VLOOKUP(A96,CurveCreator!$A$8:$EF$247,CurveCreator!$BR$4)/100</f>
        <v>0.540135125222782</v>
      </c>
      <c r="BF96" s="184" t="n">
        <f aca="false">$D96</f>
        <v>0.1</v>
      </c>
      <c r="BG96" s="188"/>
      <c r="BH96" s="188"/>
      <c r="BI96" s="170" t="n">
        <f aca="false">VLOOKUP(A96,CurveCreator!$A$8:$EF$247,CurveCreator!$BS$4)/100</f>
        <v>0.515135125222782</v>
      </c>
      <c r="BJ96" s="184" t="n">
        <f aca="false">$D96</f>
        <v>0.1</v>
      </c>
      <c r="BK96" s="170" t="n">
        <f aca="false">VLOOKUP(A96,CurveCreator!$A$8:$EF$247,CurveCreator!$CY$4)/100</f>
        <v>0.399135125222782</v>
      </c>
      <c r="BL96" s="184" t="n">
        <v>0.120103311475195</v>
      </c>
      <c r="BM96" s="170"/>
      <c r="BN96" s="184"/>
      <c r="BO96" s="170" t="n">
        <f aca="false">VLOOKUP(A96,CurveCreator!$A$8:$EF$247,CurveCreator!$BI$4)/100</f>
        <v>0.673135125222782</v>
      </c>
      <c r="BP96" s="184" t="n">
        <v>0.120275497267186</v>
      </c>
      <c r="BQ96" s="184"/>
    </row>
    <row r="97" customFormat="false" ht="11.25" hidden="false" customHeight="false" outlineLevel="0" collapsed="false">
      <c r="A97" s="189" t="n">
        <f aca="false">EOMONTH(A96,0)+1</f>
        <v>39753</v>
      </c>
      <c r="B97" s="184"/>
      <c r="C97" s="170" t="n">
        <f aca="false">VLOOKUP(A97,CurveCreator!$A$8:$EF$247,CurveCreator!$CB$4)/100</f>
        <v>0.278296162016995</v>
      </c>
      <c r="D97" s="184" t="n">
        <f aca="false">VLOOKUP(A97,CurveCreator!$A$8:$EH$247,CurveCreator!$EH$4)</f>
        <v>0.1</v>
      </c>
      <c r="E97" s="170" t="n">
        <f aca="false">VLOOKUP(A97,CurveCreator!$A$8:$EH$247,CurveCreator!$CE$4)/100</f>
        <v>0.280796162016995</v>
      </c>
      <c r="F97" s="185" t="n">
        <f aca="false">D97</f>
        <v>0.1</v>
      </c>
      <c r="G97" s="170" t="n">
        <f aca="false">VLOOKUP(A97,CurveCreator!$A$8:$EH$247,CurveCreator!$CC$4)/100</f>
        <v>0.252296162016995</v>
      </c>
      <c r="H97" s="184" t="n">
        <f aca="false">$D97</f>
        <v>0.1</v>
      </c>
      <c r="I97" s="170" t="n">
        <f aca="false">VLOOKUP(A97,SpotCurves!$A$6:$BR$177,SpotCurves!$I$1)/100</f>
        <v>0.275398773609754</v>
      </c>
      <c r="J97" s="184" t="n">
        <v>0.25</v>
      </c>
      <c r="K97" s="170" t="n">
        <f aca="false">VLOOKUP(A97,CurveCreator!$A$8:$EF$247,CurveCreator!$CO$4)/100</f>
        <v>0.218296162016995</v>
      </c>
      <c r="L97" s="184" t="n">
        <v>0.138906973578541</v>
      </c>
      <c r="M97" s="170" t="n">
        <f aca="false">VLOOKUP(A97,SpotCurves!$A$6:$BR$177,SpotCurves!$R$1)/100</f>
        <v>0.223170249616753</v>
      </c>
      <c r="N97" s="184" t="n">
        <f aca="false">J97</f>
        <v>0.25</v>
      </c>
      <c r="O97" s="170" t="n">
        <f aca="false">VLOOKUP(A97,CurveCreator!$A$8:$EF$247,CurveCreator!$CQ$4)/100</f>
        <v>0.233296162016995</v>
      </c>
      <c r="P97" s="184" t="n">
        <v>0.138906973578541</v>
      </c>
      <c r="Q97" s="184"/>
      <c r="R97" s="184"/>
      <c r="S97" s="170" t="n">
        <f aca="false">VLOOKUP(A97,CurveCreator!$A$8:$EF$247,CurveCreator!$CS$4)/100</f>
        <v>0.179928995033941</v>
      </c>
      <c r="T97" s="184" t="n">
        <v>0.138906973578541</v>
      </c>
      <c r="U97" s="170" t="n">
        <f aca="false">VLOOKUP(A97,SpotCurves!$A$6:$BR$177,SpotCurves!$Z$1)/100</f>
        <v>0.177723535971193</v>
      </c>
      <c r="V97" s="184" t="n">
        <f aca="false">0.25</f>
        <v>0.25</v>
      </c>
      <c r="W97" s="170" t="n">
        <f aca="false">VLOOKUP(A97,CurveCreator!$A$8:$EF$247,CurveCreator!$L$4)/100</f>
        <v>0.453296162016995</v>
      </c>
      <c r="X97" s="185" t="n">
        <v>0.16</v>
      </c>
      <c r="Y97" s="170" t="n">
        <f aca="false">VLOOKUP(A97,CurveCreator!$A$8:$EF$247,CurveCreator!$J$4)/100</f>
        <v>0.430296162016995</v>
      </c>
      <c r="Z97" s="184" t="n">
        <v>0.130064668224991</v>
      </c>
      <c r="AA97" s="170" t="n">
        <f aca="false">VLOOKUP(A97,CurveCreator!$A$8:$EF$247,CurveCreator!$M$4)/100</f>
        <v>0.463296162016995</v>
      </c>
      <c r="AB97" s="184" t="n">
        <f aca="false">$D97</f>
        <v>0.1</v>
      </c>
      <c r="AC97" s="170" t="n">
        <f aca="false">VLOOKUP(A97,CurveCreator!$A$8:$EF$247,CurveCreator!$K$4)/100</f>
        <v>0.450296162016995</v>
      </c>
      <c r="AD97" s="184" t="n">
        <v>0.140194004674973</v>
      </c>
      <c r="AE97" s="170" t="n">
        <f aca="false">VLOOKUP(A97,CurveCreator!$A$8:$EF$247,CurveCreator!$AJ$4)/100</f>
        <v>0.488296162016995</v>
      </c>
      <c r="AF97" s="184" t="n">
        <f aca="false">$D97</f>
        <v>0.1</v>
      </c>
      <c r="AG97" s="170" t="n">
        <f aca="false">VLOOKUP(A97,CurveCreator!$A$8:$EF$247,CurveCreator!$AI$4)/100</f>
        <v>0.460296162016995</v>
      </c>
      <c r="AH97" s="184" t="n">
        <f aca="false">$D97</f>
        <v>0.1</v>
      </c>
      <c r="AI97" s="170" t="n">
        <f aca="false">VLOOKUP(A97,CurveCreator!$A$8:$EF$247,CurveCreator!$AA$4)/100</f>
        <v>0.398296162016995</v>
      </c>
      <c r="AJ97" s="184" t="n">
        <v>0.0489069735785406</v>
      </c>
      <c r="AK97" s="186" t="n">
        <f aca="false">VLOOKUP(A97,SpotCurves!$A$6:$BR$177,SpotCurves!$AI$1)/100</f>
        <v>0.367803931531033</v>
      </c>
      <c r="AL97" s="184" t="n">
        <v>0.25</v>
      </c>
      <c r="AM97" s="170" t="n">
        <f aca="false">VLOOKUP(A97,CurveCreator!$A$8:$EF$247,CurveCreator!$AB$4)/100</f>
        <v>0.408296162016995</v>
      </c>
      <c r="AN97" s="184" t="n">
        <v>0.15</v>
      </c>
      <c r="AO97" s="170" t="n">
        <f aca="false">VLOOKUP(A97,CurveCreator!$A$8:$EF$247,CurveCreator!$S$4)/100</f>
        <v>0.395296162016995</v>
      </c>
      <c r="AP97" s="184" t="n">
        <v>0.15</v>
      </c>
      <c r="AQ97" s="170" t="n">
        <f aca="false">VLOOKUP(A97,CurveCreator!$A$8:$EF$247,CurveCreator!$AD$4)/100</f>
        <v>0.433296162016995</v>
      </c>
      <c r="AR97" s="184" t="n">
        <v>0.0489069735785406</v>
      </c>
      <c r="AS97" s="170" t="n">
        <f aca="false">VLOOKUP(A97,CurveCreator!$A$8:$EF$247,CurveCreator!$AC$4)/100</f>
        <v>0.415296162016995</v>
      </c>
      <c r="AT97" s="184" t="n">
        <v>0.0489069735785406</v>
      </c>
      <c r="AU97" s="170" t="n">
        <f aca="false">VLOOKUP(A97,CurveCreator!$A$8:$EF$247,CurveCreator!$AW$4)/100</f>
        <v>0.387196162016995</v>
      </c>
      <c r="AV97" s="187" t="n">
        <f aca="false">AH97+0.03</f>
        <v>0.13</v>
      </c>
      <c r="AW97" s="170" t="n">
        <f aca="false">VLOOKUP(A97,SpotCurves!$A$6:$BR$177,SpotCurves!$BR$1)/100</f>
        <v>0.361470982194486</v>
      </c>
      <c r="AX97" s="184" t="n">
        <v>0.25</v>
      </c>
      <c r="AY97" s="170"/>
      <c r="AZ97" s="170"/>
      <c r="BA97" s="170" t="n">
        <f aca="false">VLOOKUP(A97,CurveCreator!$A$8:$EF$247,CurveCreator!$AQ$4)/100</f>
        <v>0.412296162016995</v>
      </c>
      <c r="BB97" s="187" t="n">
        <f aca="false">AF97</f>
        <v>0.1</v>
      </c>
      <c r="BC97" s="188"/>
      <c r="BD97" s="188"/>
      <c r="BE97" s="170" t="n">
        <f aca="false">VLOOKUP(A97,CurveCreator!$A$8:$EF$247,CurveCreator!$BR$4)/100</f>
        <v>0.540296162016995</v>
      </c>
      <c r="BF97" s="184" t="n">
        <f aca="false">$D97</f>
        <v>0.1</v>
      </c>
      <c r="BG97" s="188"/>
      <c r="BH97" s="188"/>
      <c r="BI97" s="170" t="n">
        <f aca="false">VLOOKUP(A97,CurveCreator!$A$8:$EF$247,CurveCreator!$BS$4)/100</f>
        <v>0.515296162016995</v>
      </c>
      <c r="BJ97" s="184" t="n">
        <f aca="false">$D97</f>
        <v>0.1</v>
      </c>
      <c r="BK97" s="170" t="n">
        <f aca="false">VLOOKUP(A97,CurveCreator!$A$8:$EF$247,CurveCreator!$CY$4)/100</f>
        <v>0.399296162016995</v>
      </c>
      <c r="BL97" s="184" t="n">
        <v>0.120097002337486</v>
      </c>
      <c r="BM97" s="170"/>
      <c r="BN97" s="184"/>
      <c r="BO97" s="170" t="n">
        <f aca="false">VLOOKUP(A97,CurveCreator!$A$8:$EF$247,CurveCreator!$BI$4)/100</f>
        <v>0.673296162016995</v>
      </c>
      <c r="BP97" s="184" t="n">
        <v>0.120258672899964</v>
      </c>
      <c r="BQ97" s="184"/>
    </row>
    <row r="98" customFormat="false" ht="11.25" hidden="false" customHeight="false" outlineLevel="0" collapsed="false">
      <c r="A98" s="189" t="n">
        <f aca="false">EOMONTH(A97,0)+1</f>
        <v>39783</v>
      </c>
      <c r="B98" s="184"/>
      <c r="C98" s="170" t="n">
        <f aca="false">VLOOKUP(A98,CurveCreator!$A$8:$EF$247,CurveCreator!$CB$4)/100</f>
        <v>0.278462455592481</v>
      </c>
      <c r="D98" s="184" t="n">
        <f aca="false">VLOOKUP(A98,CurveCreator!$A$8:$EH$247,CurveCreator!$EH$4)</f>
        <v>0.1</v>
      </c>
      <c r="E98" s="170" t="n">
        <f aca="false">VLOOKUP(A98,CurveCreator!$A$8:$EH$247,CurveCreator!$CE$4)/100</f>
        <v>0.280962455592481</v>
      </c>
      <c r="F98" s="185" t="n">
        <f aca="false">D98</f>
        <v>0.1</v>
      </c>
      <c r="G98" s="170" t="n">
        <f aca="false">VLOOKUP(A98,CurveCreator!$A$8:$EH$247,CurveCreator!$CC$4)/100</f>
        <v>0.252462455592481</v>
      </c>
      <c r="H98" s="184" t="n">
        <f aca="false">$D98</f>
        <v>0.1</v>
      </c>
      <c r="I98" s="170" t="n">
        <f aca="false">VLOOKUP(A98,SpotCurves!$A$6:$BR$177,SpotCurves!$I$1)/100</f>
        <v>0.275612627147829</v>
      </c>
      <c r="J98" s="184" t="n">
        <v>0.25</v>
      </c>
      <c r="K98" s="170" t="n">
        <f aca="false">VLOOKUP(A98,CurveCreator!$A$8:$EF$247,CurveCreator!$CO$4)/100</f>
        <v>0.218462455592481</v>
      </c>
      <c r="L98" s="184" t="n">
        <v>0.138906973578541</v>
      </c>
      <c r="M98" s="170" t="n">
        <f aca="false">VLOOKUP(A98,SpotCurves!$A$6:$BR$177,SpotCurves!$R$1)/100</f>
        <v>0.223423847319369</v>
      </c>
      <c r="N98" s="184" t="n">
        <f aca="false">J98</f>
        <v>0.25</v>
      </c>
      <c r="O98" s="170" t="n">
        <f aca="false">VLOOKUP(A98,CurveCreator!$A$8:$EF$247,CurveCreator!$CQ$4)/100</f>
        <v>0.233462455592481</v>
      </c>
      <c r="P98" s="184" t="n">
        <v>0.138906973578541</v>
      </c>
      <c r="Q98" s="184"/>
      <c r="R98" s="184"/>
      <c r="S98" s="170" t="n">
        <f aca="false">VLOOKUP(A98,CurveCreator!$A$8:$EF$247,CurveCreator!$CS$4)/100</f>
        <v>0.179146553592631</v>
      </c>
      <c r="T98" s="184" t="n">
        <v>0.138906973578541</v>
      </c>
      <c r="U98" s="170" t="n">
        <f aca="false">VLOOKUP(A98,SpotCurves!$A$6:$BR$177,SpotCurves!$Z$1)/100</f>
        <v>0.177850479431394</v>
      </c>
      <c r="V98" s="184" t="n">
        <f aca="false">0.25</f>
        <v>0.25</v>
      </c>
      <c r="W98" s="170" t="n">
        <f aca="false">VLOOKUP(A98,CurveCreator!$A$8:$EF$247,CurveCreator!$L$4)/100</f>
        <v>0.453462455592481</v>
      </c>
      <c r="X98" s="185" t="n">
        <v>0.16</v>
      </c>
      <c r="Y98" s="170" t="n">
        <f aca="false">VLOOKUP(A98,CurveCreator!$A$8:$EF$247,CurveCreator!$J$4)/100</f>
        <v>0.430462455592481</v>
      </c>
      <c r="Z98" s="184" t="n">
        <v>0.130060718995382</v>
      </c>
      <c r="AA98" s="170" t="n">
        <f aca="false">VLOOKUP(A98,CurveCreator!$A$8:$EF$247,CurveCreator!$M$4)/100</f>
        <v>0.463462455592481</v>
      </c>
      <c r="AB98" s="184" t="n">
        <f aca="false">$D98</f>
        <v>0.1</v>
      </c>
      <c r="AC98" s="170" t="n">
        <f aca="false">VLOOKUP(A98,CurveCreator!$A$8:$EF$247,CurveCreator!$K$4)/100</f>
        <v>0.450462455592481</v>
      </c>
      <c r="AD98" s="184" t="n">
        <v>0.140182156986145</v>
      </c>
      <c r="AE98" s="170" t="n">
        <f aca="false">VLOOKUP(A98,CurveCreator!$A$8:$EF$247,CurveCreator!$AJ$4)/100</f>
        <v>0.488462455592481</v>
      </c>
      <c r="AF98" s="184" t="n">
        <f aca="false">$D98</f>
        <v>0.1</v>
      </c>
      <c r="AG98" s="170" t="n">
        <f aca="false">VLOOKUP(A98,CurveCreator!$A$8:$EF$247,CurveCreator!$AI$4)/100</f>
        <v>0.460462455592481</v>
      </c>
      <c r="AH98" s="184" t="n">
        <f aca="false">$D98</f>
        <v>0.1</v>
      </c>
      <c r="AI98" s="170" t="n">
        <f aca="false">VLOOKUP(A98,CurveCreator!$A$8:$EF$247,CurveCreator!$AA$4)/100</f>
        <v>0.398462455592481</v>
      </c>
      <c r="AJ98" s="184" t="n">
        <v>0.0489069735785406</v>
      </c>
      <c r="AK98" s="186" t="n">
        <f aca="false">VLOOKUP(A98,SpotCurves!$A$6:$BR$177,SpotCurves!$AI$1)/100</f>
        <v>0.367952238959687</v>
      </c>
      <c r="AL98" s="184" t="n">
        <v>0.25</v>
      </c>
      <c r="AM98" s="170" t="n">
        <f aca="false">VLOOKUP(A98,CurveCreator!$A$8:$EF$247,CurveCreator!$AB$4)/100</f>
        <v>0.408462455592481</v>
      </c>
      <c r="AN98" s="184" t="n">
        <v>0.15</v>
      </c>
      <c r="AO98" s="170" t="n">
        <f aca="false">VLOOKUP(A98,CurveCreator!$A$8:$EF$247,CurveCreator!$S$4)/100</f>
        <v>0.395462455592481</v>
      </c>
      <c r="AP98" s="184" t="n">
        <v>0.15</v>
      </c>
      <c r="AQ98" s="170" t="n">
        <f aca="false">VLOOKUP(A98,CurveCreator!$A$8:$EF$247,CurveCreator!$AD$4)/100</f>
        <v>0.433462455592481</v>
      </c>
      <c r="AR98" s="184" t="n">
        <v>0.0489069735785406</v>
      </c>
      <c r="AS98" s="170" t="n">
        <f aca="false">VLOOKUP(A98,CurveCreator!$A$8:$EF$247,CurveCreator!$AC$4)/100</f>
        <v>0.415462455592481</v>
      </c>
      <c r="AT98" s="184" t="n">
        <v>0.0489069735785406</v>
      </c>
      <c r="AU98" s="170" t="n">
        <f aca="false">VLOOKUP(A98,CurveCreator!$A$8:$EF$247,CurveCreator!$AW$4)/100</f>
        <v>0.387362455592481</v>
      </c>
      <c r="AV98" s="187" t="n">
        <f aca="false">AH98+0.03</f>
        <v>0.13</v>
      </c>
      <c r="AW98" s="170" t="n">
        <f aca="false">VLOOKUP(A98,SpotCurves!$A$6:$BR$177,SpotCurves!$BR$1)/100</f>
        <v>0.361683338757794</v>
      </c>
      <c r="AX98" s="184" t="n">
        <v>0.25</v>
      </c>
      <c r="AY98" s="170"/>
      <c r="AZ98" s="170"/>
      <c r="BA98" s="170" t="n">
        <f aca="false">VLOOKUP(A98,CurveCreator!$A$8:$EF$247,CurveCreator!$AQ$4)/100</f>
        <v>0.412462455592481</v>
      </c>
      <c r="BB98" s="187" t="n">
        <f aca="false">AF98</f>
        <v>0.1</v>
      </c>
      <c r="BC98" s="188"/>
      <c r="BD98" s="188"/>
      <c r="BE98" s="170" t="n">
        <f aca="false">VLOOKUP(A98,CurveCreator!$A$8:$EF$247,CurveCreator!$BR$4)/100</f>
        <v>0.540462455592481</v>
      </c>
      <c r="BF98" s="184" t="n">
        <f aca="false">$D98</f>
        <v>0.1</v>
      </c>
      <c r="BG98" s="188"/>
      <c r="BH98" s="188"/>
      <c r="BI98" s="170" t="n">
        <f aca="false">VLOOKUP(A98,CurveCreator!$A$8:$EF$247,CurveCreator!$BS$4)/100</f>
        <v>0.515462455592481</v>
      </c>
      <c r="BJ98" s="184" t="n">
        <f aca="false">$D98</f>
        <v>0.1</v>
      </c>
      <c r="BK98" s="170" t="n">
        <f aca="false">VLOOKUP(A98,CurveCreator!$A$8:$EF$247,CurveCreator!$CY$4)/100</f>
        <v>0.399462455592481</v>
      </c>
      <c r="BL98" s="184" t="n">
        <v>0.120091078493073</v>
      </c>
      <c r="BM98" s="170"/>
      <c r="BN98" s="184"/>
      <c r="BO98" s="170" t="n">
        <f aca="false">VLOOKUP(A98,CurveCreator!$A$8:$EF$247,CurveCreator!$BI$4)/100</f>
        <v>0.673462455592481</v>
      </c>
      <c r="BP98" s="184" t="n">
        <v>0.120242875981527</v>
      </c>
      <c r="BQ98" s="184"/>
    </row>
    <row r="99" customFormat="false" ht="11.25" hidden="false" customHeight="false" outlineLevel="0" collapsed="false">
      <c r="A99" s="189" t="n">
        <f aca="false">EOMONTH(A98,0)+1</f>
        <v>39814</v>
      </c>
      <c r="B99" s="184"/>
      <c r="C99" s="170" t="n">
        <f aca="false">VLOOKUP(A99,CurveCreator!$A$8:$EF$247,CurveCreator!$CB$4)/100</f>
        <v>0.272881529746953</v>
      </c>
      <c r="D99" s="184" t="n">
        <f aca="false">VLOOKUP(A99,CurveCreator!$A$8:$EH$247,CurveCreator!$EH$4)</f>
        <v>0.1</v>
      </c>
      <c r="E99" s="170" t="n">
        <f aca="false">VLOOKUP(A99,CurveCreator!$A$8:$EH$247,CurveCreator!$CE$4)/100</f>
        <v>0.275381529746953</v>
      </c>
      <c r="F99" s="185" t="n">
        <f aca="false">D99</f>
        <v>0.1</v>
      </c>
      <c r="G99" s="170" t="n">
        <f aca="false">VLOOKUP(A99,CurveCreator!$A$8:$EH$247,CurveCreator!$CC$4)/100</f>
        <v>0.246881529746953</v>
      </c>
      <c r="H99" s="184" t="n">
        <f aca="false">$D99</f>
        <v>0.1</v>
      </c>
      <c r="I99" s="170" t="n">
        <f aca="false">VLOOKUP(A99,SpotCurves!$A$6:$BR$177,SpotCurves!$I$1)/100</f>
        <v>0.26843555651048</v>
      </c>
      <c r="J99" s="184" t="n">
        <v>0.25</v>
      </c>
      <c r="K99" s="170" t="n">
        <f aca="false">VLOOKUP(A99,CurveCreator!$A$8:$EF$247,CurveCreator!$CO$4)/100</f>
        <v>0.212881529746953</v>
      </c>
      <c r="L99" s="184" t="n">
        <v>0.138906973578541</v>
      </c>
      <c r="M99" s="170" t="n">
        <f aca="false">VLOOKUP(A99,SpotCurves!$A$6:$BR$177,SpotCurves!$R$1)/100</f>
        <v>0.214912935404938</v>
      </c>
      <c r="N99" s="184" t="n">
        <f aca="false">J99</f>
        <v>0.25</v>
      </c>
      <c r="O99" s="170" t="n">
        <f aca="false">VLOOKUP(A99,CurveCreator!$A$8:$EF$247,CurveCreator!$CQ$4)/100</f>
        <v>0.227881529746953</v>
      </c>
      <c r="P99" s="184" t="n">
        <v>0.138906973578541</v>
      </c>
      <c r="Q99" s="184"/>
      <c r="R99" s="184"/>
      <c r="S99" s="170" t="n">
        <f aca="false">VLOOKUP(A99,CurveCreator!$A$8:$EF$247,CurveCreator!$CS$4)/100</f>
        <v>0.178970213659175</v>
      </c>
      <c r="T99" s="184" t="n">
        <v>0.138906973578541</v>
      </c>
      <c r="U99" s="170" t="n">
        <f aca="false">VLOOKUP(A99,SpotCurves!$A$6:$BR$177,SpotCurves!$Z$1)/100</f>
        <v>0.173590170301064</v>
      </c>
      <c r="V99" s="184" t="n">
        <f aca="false">0.25</f>
        <v>0.25</v>
      </c>
      <c r="W99" s="170" t="n">
        <f aca="false">VLOOKUP(A99,CurveCreator!$A$8:$EF$247,CurveCreator!$L$4)/100</f>
        <v>0.447881529746953</v>
      </c>
      <c r="X99" s="185" t="n">
        <v>0.16</v>
      </c>
      <c r="Y99" s="170" t="n">
        <f aca="false">VLOOKUP(A99,CurveCreator!$A$8:$EF$247,CurveCreator!$J$4)/100</f>
        <v>0.424881529746953</v>
      </c>
      <c r="Z99" s="184" t="n">
        <v>0.130057010941628</v>
      </c>
      <c r="AA99" s="170" t="n">
        <f aca="false">VLOOKUP(A99,CurveCreator!$A$8:$EF$247,CurveCreator!$M$4)/100</f>
        <v>0.457881529746953</v>
      </c>
      <c r="AB99" s="184" t="n">
        <f aca="false">$D99</f>
        <v>0.1</v>
      </c>
      <c r="AC99" s="170" t="n">
        <f aca="false">VLOOKUP(A99,CurveCreator!$A$8:$EF$247,CurveCreator!$K$4)/100</f>
        <v>0.444881529746953</v>
      </c>
      <c r="AD99" s="184" t="n">
        <v>0.140171032824885</v>
      </c>
      <c r="AE99" s="170" t="n">
        <f aca="false">VLOOKUP(A99,CurveCreator!$A$8:$EF$247,CurveCreator!$AJ$4)/100</f>
        <v>0.482881529746953</v>
      </c>
      <c r="AF99" s="184" t="n">
        <f aca="false">$D99</f>
        <v>0.1</v>
      </c>
      <c r="AG99" s="170" t="n">
        <f aca="false">VLOOKUP(A99,CurveCreator!$A$8:$EF$247,CurveCreator!$AI$4)/100</f>
        <v>0.454881529746953</v>
      </c>
      <c r="AH99" s="184" t="n">
        <f aca="false">$D99</f>
        <v>0.1</v>
      </c>
      <c r="AI99" s="170" t="n">
        <f aca="false">VLOOKUP(A99,CurveCreator!$A$8:$EF$247,CurveCreator!$AA$4)/100</f>
        <v>0.392881529746953</v>
      </c>
      <c r="AJ99" s="184" t="n">
        <v>0.0489069735785406</v>
      </c>
      <c r="AK99" s="186" t="n">
        <f aca="false">VLOOKUP(A99,SpotCurves!$A$6:$BR$177,SpotCurves!$AI$1)/100</f>
        <v>0.362974940472686</v>
      </c>
      <c r="AL99" s="184" t="n">
        <v>0.25</v>
      </c>
      <c r="AM99" s="170" t="n">
        <f aca="false">VLOOKUP(A99,CurveCreator!$A$8:$EF$247,CurveCreator!$AB$4)/100</f>
        <v>0.402881529746953</v>
      </c>
      <c r="AN99" s="184" t="n">
        <v>0.15</v>
      </c>
      <c r="AO99" s="170" t="n">
        <f aca="false">VLOOKUP(A99,CurveCreator!$A$8:$EF$247,CurveCreator!$S$4)/100</f>
        <v>0.389881529746953</v>
      </c>
      <c r="AP99" s="184" t="n">
        <v>0.15</v>
      </c>
      <c r="AQ99" s="170" t="n">
        <f aca="false">VLOOKUP(A99,CurveCreator!$A$8:$EF$247,CurveCreator!$AD$4)/100</f>
        <v>0.427881529746953</v>
      </c>
      <c r="AR99" s="184" t="n">
        <v>0.0489069735785406</v>
      </c>
      <c r="AS99" s="170" t="n">
        <f aca="false">VLOOKUP(A99,CurveCreator!$A$8:$EF$247,CurveCreator!$AC$4)/100</f>
        <v>0.409881529746953</v>
      </c>
      <c r="AT99" s="184" t="n">
        <v>0.0489069735785406</v>
      </c>
      <c r="AU99" s="170" t="n">
        <f aca="false">VLOOKUP(A99,CurveCreator!$A$8:$EF$247,CurveCreator!$AW$4)/100</f>
        <v>0.381781529746953</v>
      </c>
      <c r="AV99" s="187" t="n">
        <f aca="false">AH99+0.03</f>
        <v>0.13</v>
      </c>
      <c r="AW99" s="170" t="n">
        <f aca="false">VLOOKUP(A99,SpotCurves!$A$6:$BR$177,SpotCurves!$BR$1)/100</f>
        <v>0.354556507614906</v>
      </c>
      <c r="AX99" s="184" t="n">
        <v>0.25</v>
      </c>
      <c r="AY99" s="170"/>
      <c r="AZ99" s="170"/>
      <c r="BA99" s="170" t="n">
        <f aca="false">VLOOKUP(A99,CurveCreator!$A$8:$EF$247,CurveCreator!$AQ$4)/100</f>
        <v>0.406881529746953</v>
      </c>
      <c r="BB99" s="187" t="n">
        <f aca="false">AF99</f>
        <v>0.1</v>
      </c>
      <c r="BC99" s="188"/>
      <c r="BD99" s="188"/>
      <c r="BE99" s="170" t="n">
        <f aca="false">VLOOKUP(A99,CurveCreator!$A$8:$EF$247,CurveCreator!$BR$4)/100</f>
        <v>0.534881529746953</v>
      </c>
      <c r="BF99" s="184" t="n">
        <f aca="false">$D99</f>
        <v>0.1</v>
      </c>
      <c r="BG99" s="188"/>
      <c r="BH99" s="188"/>
      <c r="BI99" s="170" t="n">
        <f aca="false">VLOOKUP(A99,CurveCreator!$A$8:$EF$247,CurveCreator!$BS$4)/100</f>
        <v>0.509881529746953</v>
      </c>
      <c r="BJ99" s="184" t="n">
        <f aca="false">$D99</f>
        <v>0.1</v>
      </c>
      <c r="BK99" s="170" t="n">
        <f aca="false">VLOOKUP(A99,CurveCreator!$A$8:$EF$247,CurveCreator!$CY$4)/100</f>
        <v>0.393881529746953</v>
      </c>
      <c r="BL99" s="184" t="n">
        <v>0.120085516412442</v>
      </c>
      <c r="BM99" s="170"/>
      <c r="BN99" s="184"/>
      <c r="BO99" s="170" t="n">
        <f aca="false">VLOOKUP(A99,CurveCreator!$A$8:$EF$247,CurveCreator!$BI$4)/100</f>
        <v>0.667881529746953</v>
      </c>
      <c r="BP99" s="184" t="n">
        <v>0.120228043766513</v>
      </c>
      <c r="BQ99" s="184"/>
    </row>
    <row r="100" customFormat="false" ht="11.25" hidden="false" customHeight="false" outlineLevel="0" collapsed="false">
      <c r="A100" s="189" t="n">
        <f aca="false">EOMONTH(A99,0)+1</f>
        <v>39845</v>
      </c>
      <c r="B100" s="184"/>
      <c r="C100" s="170" t="n">
        <f aca="false">VLOOKUP(A100,CurveCreator!$A$8:$EF$247,CurveCreator!$CB$4)/100</f>
        <v>0.273040662912191</v>
      </c>
      <c r="D100" s="184" t="n">
        <f aca="false">VLOOKUP(A100,CurveCreator!$A$8:$EH$247,CurveCreator!$EH$4)</f>
        <v>0.1</v>
      </c>
      <c r="E100" s="170" t="n">
        <f aca="false">VLOOKUP(A100,CurveCreator!$A$8:$EH$247,CurveCreator!$CE$4)/100</f>
        <v>0.275540662912191</v>
      </c>
      <c r="F100" s="185" t="n">
        <f aca="false">D100</f>
        <v>0.1</v>
      </c>
      <c r="G100" s="170" t="n">
        <f aca="false">VLOOKUP(A100,CurveCreator!$A$8:$EH$247,CurveCreator!$CC$4)/100</f>
        <v>0.247040662912191</v>
      </c>
      <c r="H100" s="184" t="n">
        <f aca="false">$D100</f>
        <v>0.1</v>
      </c>
      <c r="I100" s="170" t="n">
        <f aca="false">VLOOKUP(A100,SpotCurves!$A$6:$BR$177,SpotCurves!$I$1)/100</f>
        <v>0.268640201760976</v>
      </c>
      <c r="J100" s="184" t="n">
        <v>0.25</v>
      </c>
      <c r="K100" s="170" t="n">
        <f aca="false">VLOOKUP(A100,CurveCreator!$A$8:$EF$247,CurveCreator!$CO$4)/100</f>
        <v>0.213040662912191</v>
      </c>
      <c r="L100" s="184" t="n">
        <v>0.138906973578541</v>
      </c>
      <c r="M100" s="170" t="n">
        <f aca="false">VLOOKUP(A100,SpotCurves!$A$6:$BR$177,SpotCurves!$R$1)/100</f>
        <v>0.215155613481926</v>
      </c>
      <c r="N100" s="184" t="n">
        <f aca="false">J100</f>
        <v>0.25</v>
      </c>
      <c r="O100" s="170" t="n">
        <f aca="false">VLOOKUP(A100,CurveCreator!$A$8:$EF$247,CurveCreator!$CQ$4)/100</f>
        <v>0.228040662912191</v>
      </c>
      <c r="P100" s="184" t="n">
        <v>0.138906973578541</v>
      </c>
      <c r="Q100" s="184"/>
      <c r="R100" s="184"/>
      <c r="S100" s="170" t="n">
        <f aca="false">VLOOKUP(A100,CurveCreator!$A$8:$EF$247,CurveCreator!$CS$4)/100</f>
        <v>0.179085175755854</v>
      </c>
      <c r="T100" s="184" t="n">
        <v>0.138906973578541</v>
      </c>
      <c r="U100" s="170" t="n">
        <f aca="false">VLOOKUP(A100,SpotCurves!$A$6:$BR$177,SpotCurves!$Z$1)/100</f>
        <v>0.173711647721758</v>
      </c>
      <c r="V100" s="184" t="n">
        <f aca="false">0.25</f>
        <v>0.25</v>
      </c>
      <c r="W100" s="170" t="n">
        <f aca="false">VLOOKUP(A100,CurveCreator!$A$8:$EF$247,CurveCreator!$L$4)/100</f>
        <v>0.448040662912191</v>
      </c>
      <c r="X100" s="185" t="n">
        <v>0.16</v>
      </c>
      <c r="Y100" s="170" t="n">
        <f aca="false">VLOOKUP(A100,CurveCreator!$A$8:$EF$247,CurveCreator!$J$4)/100</f>
        <v>0.425040662912191</v>
      </c>
      <c r="Z100" s="184" t="n">
        <v>0.130053529335341</v>
      </c>
      <c r="AA100" s="170" t="n">
        <f aca="false">VLOOKUP(A100,CurveCreator!$A$8:$EF$247,CurveCreator!$M$4)/100</f>
        <v>0.458040662912191</v>
      </c>
      <c r="AB100" s="184" t="n">
        <f aca="false">$D100</f>
        <v>0.1</v>
      </c>
      <c r="AC100" s="170" t="n">
        <f aca="false">VLOOKUP(A100,CurveCreator!$A$8:$EF$247,CurveCreator!$K$4)/100</f>
        <v>0.445040662912191</v>
      </c>
      <c r="AD100" s="184" t="n">
        <v>0.140160588006022</v>
      </c>
      <c r="AE100" s="170" t="n">
        <f aca="false">VLOOKUP(A100,CurveCreator!$A$8:$EF$247,CurveCreator!$AJ$4)/100</f>
        <v>0.483040662912191</v>
      </c>
      <c r="AF100" s="184" t="n">
        <f aca="false">$D100</f>
        <v>0.1</v>
      </c>
      <c r="AG100" s="170" t="n">
        <f aca="false">VLOOKUP(A100,CurveCreator!$A$8:$EF$247,CurveCreator!$AI$4)/100</f>
        <v>0.455040662912191</v>
      </c>
      <c r="AH100" s="184" t="n">
        <f aca="false">$D100</f>
        <v>0.1</v>
      </c>
      <c r="AI100" s="170" t="n">
        <f aca="false">VLOOKUP(A100,CurveCreator!$A$8:$EF$247,CurveCreator!$AA$4)/100</f>
        <v>0.393040662912191</v>
      </c>
      <c r="AJ100" s="184" t="n">
        <v>0.0489069735785406</v>
      </c>
      <c r="AK100" s="186" t="n">
        <f aca="false">VLOOKUP(A100,SpotCurves!$A$6:$BR$177,SpotCurves!$AI$1)/100</f>
        <v>0.363116861953905</v>
      </c>
      <c r="AL100" s="184" t="n">
        <v>0.25</v>
      </c>
      <c r="AM100" s="170" t="n">
        <f aca="false">VLOOKUP(A100,CurveCreator!$A$8:$EF$247,CurveCreator!$AB$4)/100</f>
        <v>0.403040662912191</v>
      </c>
      <c r="AN100" s="184" t="n">
        <v>0.15</v>
      </c>
      <c r="AO100" s="170" t="n">
        <f aca="false">VLOOKUP(A100,CurveCreator!$A$8:$EF$247,CurveCreator!$S$4)/100</f>
        <v>0.390040662912191</v>
      </c>
      <c r="AP100" s="184" t="n">
        <v>0.15</v>
      </c>
      <c r="AQ100" s="170" t="n">
        <f aca="false">VLOOKUP(A100,CurveCreator!$A$8:$EF$247,CurveCreator!$AD$4)/100</f>
        <v>0.428040662912191</v>
      </c>
      <c r="AR100" s="184" t="n">
        <v>0.0489069735785406</v>
      </c>
      <c r="AS100" s="170" t="n">
        <f aca="false">VLOOKUP(A100,CurveCreator!$A$8:$EF$247,CurveCreator!$AC$4)/100</f>
        <v>0.410040662912191</v>
      </c>
      <c r="AT100" s="184" t="n">
        <v>0.0489069735785406</v>
      </c>
      <c r="AU100" s="170" t="n">
        <f aca="false">VLOOKUP(A100,CurveCreator!$A$8:$EF$247,CurveCreator!$AW$4)/100</f>
        <v>0.381940662912191</v>
      </c>
      <c r="AV100" s="187" t="n">
        <f aca="false">AH100+0.03</f>
        <v>0.13</v>
      </c>
      <c r="AW100" s="170" t="n">
        <f aca="false">VLOOKUP(A100,SpotCurves!$A$6:$BR$177,SpotCurves!$BR$1)/100</f>
        <v>0.354759720348649</v>
      </c>
      <c r="AX100" s="184" t="n">
        <v>0.25</v>
      </c>
      <c r="AY100" s="170"/>
      <c r="AZ100" s="170"/>
      <c r="BA100" s="170" t="n">
        <f aca="false">VLOOKUP(A100,CurveCreator!$A$8:$EF$247,CurveCreator!$AQ$4)/100</f>
        <v>0.407040662912191</v>
      </c>
      <c r="BB100" s="187" t="n">
        <f aca="false">AF100</f>
        <v>0.1</v>
      </c>
      <c r="BC100" s="188"/>
      <c r="BD100" s="188"/>
      <c r="BE100" s="170" t="n">
        <f aca="false">VLOOKUP(A100,CurveCreator!$A$8:$EF$247,CurveCreator!$BR$4)/100</f>
        <v>0.535040662912191</v>
      </c>
      <c r="BF100" s="184" t="n">
        <f aca="false">$D100</f>
        <v>0.1</v>
      </c>
      <c r="BG100" s="188"/>
      <c r="BH100" s="188"/>
      <c r="BI100" s="170" t="n">
        <f aca="false">VLOOKUP(A100,CurveCreator!$A$8:$EF$247,CurveCreator!$BS$4)/100</f>
        <v>0.510040662912191</v>
      </c>
      <c r="BJ100" s="184" t="n">
        <f aca="false">$D100</f>
        <v>0.1</v>
      </c>
      <c r="BK100" s="170" t="n">
        <f aca="false">VLOOKUP(A100,CurveCreator!$A$8:$EF$247,CurveCreator!$CY$4)/100</f>
        <v>0.394040662912191</v>
      </c>
      <c r="BL100" s="184" t="n">
        <v>0.120080294003011</v>
      </c>
      <c r="BM100" s="170"/>
      <c r="BN100" s="184"/>
      <c r="BO100" s="170" t="n">
        <f aca="false">VLOOKUP(A100,CurveCreator!$A$8:$EF$247,CurveCreator!$BI$4)/100</f>
        <v>0.668040662912191</v>
      </c>
      <c r="BP100" s="184" t="n">
        <v>0.120214117341363</v>
      </c>
      <c r="BQ100" s="184"/>
    </row>
    <row r="101" customFormat="false" ht="11.25" hidden="false" customHeight="false" outlineLevel="0" collapsed="false">
      <c r="A101" s="189" t="n">
        <f aca="false">EOMONTH(A100,0)+1</f>
        <v>39873</v>
      </c>
      <c r="B101" s="184"/>
      <c r="C101" s="170" t="n">
        <f aca="false">VLOOKUP(A101,CurveCreator!$A$8:$EF$247,CurveCreator!$CB$4)/100</f>
        <v>0.273209357147716</v>
      </c>
      <c r="D101" s="184" t="n">
        <f aca="false">VLOOKUP(A101,CurveCreator!$A$8:$EH$247,CurveCreator!$EH$4)</f>
        <v>0.1</v>
      </c>
      <c r="E101" s="170" t="n">
        <f aca="false">VLOOKUP(A101,CurveCreator!$A$8:$EH$247,CurveCreator!$CE$4)/100</f>
        <v>0.275709357147716</v>
      </c>
      <c r="F101" s="185" t="n">
        <f aca="false">D101</f>
        <v>0.1</v>
      </c>
      <c r="G101" s="170" t="n">
        <f aca="false">VLOOKUP(A101,CurveCreator!$A$8:$EH$247,CurveCreator!$CC$4)/100</f>
        <v>0.247209357147716</v>
      </c>
      <c r="H101" s="184" t="n">
        <f aca="false">$D101</f>
        <v>0.1</v>
      </c>
      <c r="I101" s="170" t="n">
        <f aca="false">VLOOKUP(A101,SpotCurves!$A$6:$BR$177,SpotCurves!$I$1)/100</f>
        <v>0.268857142547861</v>
      </c>
      <c r="J101" s="184" t="n">
        <v>0.25</v>
      </c>
      <c r="K101" s="170" t="n">
        <f aca="false">VLOOKUP(A101,CurveCreator!$A$8:$EF$247,CurveCreator!$CO$4)/100</f>
        <v>0.213209357147716</v>
      </c>
      <c r="L101" s="184" t="n">
        <v>0.138906973578541</v>
      </c>
      <c r="M101" s="170" t="n">
        <f aca="false">VLOOKUP(A101,SpotCurves!$A$6:$BR$177,SpotCurves!$R$1)/100</f>
        <v>0.215412872191102</v>
      </c>
      <c r="N101" s="184" t="n">
        <f aca="false">J101</f>
        <v>0.25</v>
      </c>
      <c r="O101" s="170" t="n">
        <f aca="false">VLOOKUP(A101,CurveCreator!$A$8:$EF$247,CurveCreator!$CQ$4)/100</f>
        <v>0.228209357147716</v>
      </c>
      <c r="P101" s="184" t="n">
        <v>0.138906973578541</v>
      </c>
      <c r="Q101" s="184"/>
      <c r="R101" s="184"/>
      <c r="S101" s="170" t="n">
        <f aca="false">VLOOKUP(A101,CurveCreator!$A$8:$EF$247,CurveCreator!$CS$4)/100</f>
        <v>0.179200021425765</v>
      </c>
      <c r="T101" s="184" t="n">
        <v>0.138906973578541</v>
      </c>
      <c r="U101" s="170" t="n">
        <f aca="false">VLOOKUP(A101,SpotCurves!$A$6:$BR$177,SpotCurves!$Z$1)/100</f>
        <v>0.173840423772853</v>
      </c>
      <c r="V101" s="184" t="n">
        <f aca="false">0.25</f>
        <v>0.25</v>
      </c>
      <c r="W101" s="170" t="n">
        <f aca="false">VLOOKUP(A101,CurveCreator!$A$8:$EF$247,CurveCreator!$L$4)/100</f>
        <v>0.448209357147716</v>
      </c>
      <c r="X101" s="185" t="n">
        <v>0.16</v>
      </c>
      <c r="Y101" s="170" t="n">
        <f aca="false">VLOOKUP(A101,CurveCreator!$A$8:$EF$247,CurveCreator!$J$4)/100</f>
        <v>0.425209357147716</v>
      </c>
      <c r="Z101" s="184" t="n">
        <v>0.130050260347579</v>
      </c>
      <c r="AA101" s="170" t="n">
        <f aca="false">VLOOKUP(A101,CurveCreator!$A$8:$EF$247,CurveCreator!$M$4)/100</f>
        <v>0.458209357147716</v>
      </c>
      <c r="AB101" s="184" t="n">
        <f aca="false">$D101</f>
        <v>0.1</v>
      </c>
      <c r="AC101" s="170" t="n">
        <f aca="false">VLOOKUP(A101,CurveCreator!$A$8:$EF$247,CurveCreator!$K$4)/100</f>
        <v>0.445209357147716</v>
      </c>
      <c r="AD101" s="184" t="n">
        <v>0.140150781042735</v>
      </c>
      <c r="AE101" s="170" t="n">
        <f aca="false">VLOOKUP(A101,CurveCreator!$A$8:$EF$247,CurveCreator!$AJ$4)/100</f>
        <v>0.483209357147716</v>
      </c>
      <c r="AF101" s="184" t="n">
        <f aca="false">$D101</f>
        <v>0.1</v>
      </c>
      <c r="AG101" s="170" t="n">
        <f aca="false">VLOOKUP(A101,CurveCreator!$A$8:$EF$247,CurveCreator!$AI$4)/100</f>
        <v>0.455209357147716</v>
      </c>
      <c r="AH101" s="184" t="n">
        <f aca="false">$D101</f>
        <v>0.1</v>
      </c>
      <c r="AI101" s="170" t="n">
        <f aca="false">VLOOKUP(A101,CurveCreator!$A$8:$EF$247,CurveCreator!$AA$4)/100</f>
        <v>0.393209357147716</v>
      </c>
      <c r="AJ101" s="184" t="n">
        <v>0.0489069735785406</v>
      </c>
      <c r="AK101" s="186" t="n">
        <f aca="false">VLOOKUP(A101,SpotCurves!$A$6:$BR$177,SpotCurves!$AI$1)/100</f>
        <v>0.36326731038961</v>
      </c>
      <c r="AL101" s="184" t="n">
        <v>0.25</v>
      </c>
      <c r="AM101" s="170" t="n">
        <f aca="false">VLOOKUP(A101,CurveCreator!$A$8:$EF$247,CurveCreator!$AB$4)/100</f>
        <v>0.403209357147716</v>
      </c>
      <c r="AN101" s="184" t="n">
        <v>0.15</v>
      </c>
      <c r="AO101" s="170" t="n">
        <f aca="false">VLOOKUP(A101,CurveCreator!$A$8:$EF$247,CurveCreator!$S$4)/100</f>
        <v>0.390209357147716</v>
      </c>
      <c r="AP101" s="184" t="n">
        <v>0.15</v>
      </c>
      <c r="AQ101" s="170" t="n">
        <f aca="false">VLOOKUP(A101,CurveCreator!$A$8:$EF$247,CurveCreator!$AD$4)/100</f>
        <v>0.428209357147716</v>
      </c>
      <c r="AR101" s="184" t="n">
        <v>0.0489069735785406</v>
      </c>
      <c r="AS101" s="170" t="n">
        <f aca="false">VLOOKUP(A101,CurveCreator!$A$8:$EF$247,CurveCreator!$AC$4)/100</f>
        <v>0.410209357147716</v>
      </c>
      <c r="AT101" s="184" t="n">
        <v>0.0489069735785406</v>
      </c>
      <c r="AU101" s="170" t="n">
        <f aca="false">VLOOKUP(A101,CurveCreator!$A$8:$EF$247,CurveCreator!$AW$4)/100</f>
        <v>0.382109357147716</v>
      </c>
      <c r="AV101" s="187" t="n">
        <f aca="false">AH101+0.03</f>
        <v>0.13</v>
      </c>
      <c r="AW101" s="170" t="n">
        <f aca="false">VLOOKUP(A101,SpotCurves!$A$6:$BR$177,SpotCurves!$BR$1)/100</f>
        <v>0.354975142550026</v>
      </c>
      <c r="AX101" s="184" t="n">
        <v>0.25</v>
      </c>
      <c r="AY101" s="170"/>
      <c r="AZ101" s="170"/>
      <c r="BA101" s="170" t="n">
        <f aca="false">VLOOKUP(A101,CurveCreator!$A$8:$EF$247,CurveCreator!$AQ$4)/100</f>
        <v>0.407209357147716</v>
      </c>
      <c r="BB101" s="187" t="n">
        <f aca="false">AF101</f>
        <v>0.1</v>
      </c>
      <c r="BC101" s="188"/>
      <c r="BD101" s="188"/>
      <c r="BE101" s="170" t="n">
        <f aca="false">VLOOKUP(A101,CurveCreator!$A$8:$EF$247,CurveCreator!$BR$4)/100</f>
        <v>0.535209357147716</v>
      </c>
      <c r="BF101" s="184" t="n">
        <f aca="false">$D101</f>
        <v>0.1</v>
      </c>
      <c r="BG101" s="188"/>
      <c r="BH101" s="188"/>
      <c r="BI101" s="170" t="n">
        <f aca="false">VLOOKUP(A101,CurveCreator!$A$8:$EF$247,CurveCreator!$BS$4)/100</f>
        <v>0.510209357147716</v>
      </c>
      <c r="BJ101" s="184" t="n">
        <f aca="false">$D101</f>
        <v>0.1</v>
      </c>
      <c r="BK101" s="170" t="n">
        <f aca="false">VLOOKUP(A101,CurveCreator!$A$8:$EF$247,CurveCreator!$CY$4)/100</f>
        <v>0.394209357147716</v>
      </c>
      <c r="BL101" s="184" t="n">
        <v>0.120075390521368</v>
      </c>
      <c r="BM101" s="170"/>
      <c r="BN101" s="184"/>
      <c r="BO101" s="170" t="n">
        <f aca="false">VLOOKUP(A101,CurveCreator!$A$8:$EF$247,CurveCreator!$BI$4)/100</f>
        <v>0.668209357147716</v>
      </c>
      <c r="BP101" s="184" t="n">
        <v>0.120201041390314</v>
      </c>
      <c r="BQ101" s="184"/>
    </row>
    <row r="102" customFormat="false" ht="11.25" hidden="false" customHeight="false" outlineLevel="0" collapsed="false">
      <c r="A102" s="189" t="n">
        <f aca="false">EOMONTH(A101,0)+1</f>
        <v>39904</v>
      </c>
      <c r="B102" s="184"/>
      <c r="C102" s="170" t="n">
        <f aca="false">VLOOKUP(A102,CurveCreator!$A$8:$EF$247,CurveCreator!$CB$4)/100</f>
        <v>0.271500192497364</v>
      </c>
      <c r="D102" s="184" t="n">
        <f aca="false">VLOOKUP(A102,CurveCreator!$A$8:$EH$247,CurveCreator!$EH$4)</f>
        <v>0.1</v>
      </c>
      <c r="E102" s="170" t="n">
        <f aca="false">VLOOKUP(A102,CurveCreator!$A$8:$EH$247,CurveCreator!$CE$4)/100</f>
        <v>0.274000192497364</v>
      </c>
      <c r="F102" s="185" t="n">
        <f aca="false">D102</f>
        <v>0.1</v>
      </c>
      <c r="G102" s="170" t="n">
        <f aca="false">VLOOKUP(A102,CurveCreator!$A$8:$EH$247,CurveCreator!$CC$4)/100</f>
        <v>0.245500192497364</v>
      </c>
      <c r="H102" s="184" t="n">
        <f aca="false">$D102</f>
        <v>0.1</v>
      </c>
      <c r="I102" s="170" t="n">
        <f aca="false">VLOOKUP(A102,SpotCurves!$A$6:$BR$177,SpotCurves!$I$1)/100</f>
        <v>0.266659156807509</v>
      </c>
      <c r="J102" s="184" t="n">
        <v>0.25</v>
      </c>
      <c r="K102" s="170" t="n">
        <f aca="false">VLOOKUP(A102,CurveCreator!$A$8:$EF$247,CurveCreator!$CO$4)/100</f>
        <v>0.211500192497364</v>
      </c>
      <c r="L102" s="184" t="n">
        <v>0.138906973578541</v>
      </c>
      <c r="M102" s="170" t="n">
        <f aca="false">VLOOKUP(A102,SpotCurves!$A$6:$BR$177,SpotCurves!$R$1)/100</f>
        <v>0.212806396099315</v>
      </c>
      <c r="N102" s="184" t="n">
        <f aca="false">J102</f>
        <v>0.25</v>
      </c>
      <c r="O102" s="170" t="n">
        <f aca="false">VLOOKUP(A102,CurveCreator!$A$8:$EF$247,CurveCreator!$CQ$4)/100</f>
        <v>0.226500192497364</v>
      </c>
      <c r="P102" s="184" t="n">
        <v>0.138906973578541</v>
      </c>
      <c r="Q102" s="184"/>
      <c r="R102" s="184"/>
      <c r="S102" s="170" t="n">
        <f aca="false">VLOOKUP(A102,CurveCreator!$A$8:$EF$247,CurveCreator!$CS$4)/100</f>
        <v>0.192085948342647</v>
      </c>
      <c r="T102" s="184" t="n">
        <v>0.138906973578541</v>
      </c>
      <c r="U102" s="170" t="n">
        <f aca="false">VLOOKUP(A102,SpotCurves!$A$6:$BR$177,SpotCurves!$Z$1)/100</f>
        <v>0.17253569943738</v>
      </c>
      <c r="V102" s="184" t="n">
        <f aca="false">0.25</f>
        <v>0.25</v>
      </c>
      <c r="W102" s="170" t="n">
        <f aca="false">VLOOKUP(A102,CurveCreator!$A$8:$EF$247,CurveCreator!$L$4)/100</f>
        <v>0.446500192497364</v>
      </c>
      <c r="X102" s="185" t="n">
        <v>0.16</v>
      </c>
      <c r="Y102" s="170" t="n">
        <f aca="false">VLOOKUP(A102,CurveCreator!$A$8:$EF$247,CurveCreator!$J$4)/100</f>
        <v>0.423500192497364</v>
      </c>
      <c r="Z102" s="184" t="n">
        <v>0.130047190993922</v>
      </c>
      <c r="AA102" s="170" t="n">
        <f aca="false">VLOOKUP(A102,CurveCreator!$A$8:$EF$247,CurveCreator!$M$4)/100</f>
        <v>0.456500192497364</v>
      </c>
      <c r="AB102" s="184" t="n">
        <f aca="false">$D102</f>
        <v>0.1</v>
      </c>
      <c r="AC102" s="170" t="n">
        <f aca="false">VLOOKUP(A102,CurveCreator!$A$8:$EF$247,CurveCreator!$K$4)/100</f>
        <v>0.443500192497364</v>
      </c>
      <c r="AD102" s="184" t="n">
        <v>0.140141572981766</v>
      </c>
      <c r="AE102" s="170" t="n">
        <f aca="false">VLOOKUP(A102,CurveCreator!$A$8:$EF$247,CurveCreator!$AJ$4)/100</f>
        <v>0.481500192497364</v>
      </c>
      <c r="AF102" s="184" t="n">
        <f aca="false">$D102</f>
        <v>0.1</v>
      </c>
      <c r="AG102" s="170" t="n">
        <f aca="false">VLOOKUP(A102,CurveCreator!$A$8:$EF$247,CurveCreator!$AI$4)/100</f>
        <v>0.453500192497364</v>
      </c>
      <c r="AH102" s="184" t="n">
        <f aca="false">$D102</f>
        <v>0.1</v>
      </c>
      <c r="AI102" s="170" t="n">
        <f aca="false">VLOOKUP(A102,CurveCreator!$A$8:$EF$247,CurveCreator!$AA$4)/100</f>
        <v>0.391500192497364</v>
      </c>
      <c r="AJ102" s="184" t="n">
        <v>0.0489069735785406</v>
      </c>
      <c r="AK102" s="186" t="n">
        <f aca="false">VLOOKUP(A102,SpotCurves!$A$6:$BR$177,SpotCurves!$AI$1)/100</f>
        <v>0.361743007278675</v>
      </c>
      <c r="AL102" s="184" t="n">
        <v>0.25</v>
      </c>
      <c r="AM102" s="170" t="n">
        <f aca="false">VLOOKUP(A102,CurveCreator!$A$8:$EF$247,CurveCreator!$AB$4)/100</f>
        <v>0.401500192497364</v>
      </c>
      <c r="AN102" s="184" t="n">
        <v>0.15</v>
      </c>
      <c r="AO102" s="170" t="n">
        <f aca="false">VLOOKUP(A102,CurveCreator!$A$8:$EF$247,CurveCreator!$S$4)/100</f>
        <v>0.388500192497364</v>
      </c>
      <c r="AP102" s="184" t="n">
        <v>0.15</v>
      </c>
      <c r="AQ102" s="170" t="n">
        <f aca="false">VLOOKUP(A102,CurveCreator!$A$8:$EF$247,CurveCreator!$AD$4)/100</f>
        <v>0.426500192497364</v>
      </c>
      <c r="AR102" s="184" t="n">
        <v>0.0489069735785406</v>
      </c>
      <c r="AS102" s="170" t="n">
        <f aca="false">VLOOKUP(A102,CurveCreator!$A$8:$EF$247,CurveCreator!$AC$4)/100</f>
        <v>0.408500192497364</v>
      </c>
      <c r="AT102" s="184" t="n">
        <v>0.0489069735785406</v>
      </c>
      <c r="AU102" s="170" t="n">
        <f aca="false">VLOOKUP(A102,CurveCreator!$A$8:$EF$247,CurveCreator!$AW$4)/100</f>
        <v>0.380400192497364</v>
      </c>
      <c r="AV102" s="187" t="n">
        <f aca="false">AH102+0.03</f>
        <v>0.13</v>
      </c>
      <c r="AW102" s="170" t="n">
        <f aca="false">VLOOKUP(A102,SpotCurves!$A$6:$BR$177,SpotCurves!$BR$1)/100</f>
        <v>0.352792542709856</v>
      </c>
      <c r="AX102" s="184" t="n">
        <v>0.25</v>
      </c>
      <c r="AY102" s="170"/>
      <c r="AZ102" s="170"/>
      <c r="BA102" s="170" t="n">
        <f aca="false">VLOOKUP(A102,CurveCreator!$A$8:$EF$247,CurveCreator!$AQ$4)/100</f>
        <v>0.405500192497364</v>
      </c>
      <c r="BB102" s="187" t="n">
        <f aca="false">AF102</f>
        <v>0.1</v>
      </c>
      <c r="BC102" s="188"/>
      <c r="BD102" s="188"/>
      <c r="BE102" s="170" t="n">
        <f aca="false">VLOOKUP(A102,CurveCreator!$A$8:$EF$247,CurveCreator!$BR$4)/100</f>
        <v>0.533500192497364</v>
      </c>
      <c r="BF102" s="184" t="n">
        <f aca="false">$D102</f>
        <v>0.1</v>
      </c>
      <c r="BG102" s="188"/>
      <c r="BH102" s="188"/>
      <c r="BI102" s="170" t="n">
        <f aca="false">VLOOKUP(A102,CurveCreator!$A$8:$EF$247,CurveCreator!$BS$4)/100</f>
        <v>0.508500192497364</v>
      </c>
      <c r="BJ102" s="184" t="n">
        <f aca="false">$D102</f>
        <v>0.1</v>
      </c>
      <c r="BK102" s="170" t="n">
        <f aca="false">VLOOKUP(A102,CurveCreator!$A$8:$EF$247,CurveCreator!$CY$4)/100</f>
        <v>0.392500192497364</v>
      </c>
      <c r="BL102" s="184" t="n">
        <v>0.120070786490883</v>
      </c>
      <c r="BM102" s="170"/>
      <c r="BN102" s="184"/>
      <c r="BO102" s="170" t="n">
        <f aca="false">VLOOKUP(A102,CurveCreator!$A$8:$EF$247,CurveCreator!$BI$4)/100</f>
        <v>0.666500192497364</v>
      </c>
      <c r="BP102" s="184" t="n">
        <v>0.120188763975688</v>
      </c>
      <c r="BQ102" s="184"/>
    </row>
    <row r="103" customFormat="false" ht="11.25" hidden="false" customHeight="false" outlineLevel="0" collapsed="false">
      <c r="A103" s="189" t="n">
        <f aca="false">EOMONTH(A102,0)+1</f>
        <v>39934</v>
      </c>
      <c r="B103" s="184"/>
      <c r="C103" s="170" t="n">
        <f aca="false">VLOOKUP(A103,CurveCreator!$A$8:$EF$247,CurveCreator!$CB$4)/100</f>
        <v>0.271664158160084</v>
      </c>
      <c r="D103" s="184" t="n">
        <f aca="false">VLOOKUP(A103,CurveCreator!$A$8:$EH$247,CurveCreator!$EH$4)</f>
        <v>0.1</v>
      </c>
      <c r="E103" s="170" t="n">
        <f aca="false">VLOOKUP(A103,CurveCreator!$A$8:$EH$247,CurveCreator!$CE$4)/100</f>
        <v>0.274164158160084</v>
      </c>
      <c r="F103" s="185" t="n">
        <f aca="false">D103</f>
        <v>0.1</v>
      </c>
      <c r="G103" s="170" t="n">
        <f aca="false">VLOOKUP(A103,CurveCreator!$A$8:$EH$247,CurveCreator!$CC$4)/100</f>
        <v>0.245664158160084</v>
      </c>
      <c r="H103" s="184" t="n">
        <f aca="false">$D103</f>
        <v>0.1</v>
      </c>
      <c r="I103" s="170" t="n">
        <f aca="false">VLOOKUP(A103,SpotCurves!$A$6:$BR$177,SpotCurves!$I$1)/100</f>
        <v>0.266870016649767</v>
      </c>
      <c r="J103" s="184" t="n">
        <v>0.25</v>
      </c>
      <c r="K103" s="170" t="n">
        <f aca="false">VLOOKUP(A103,CurveCreator!$A$8:$EF$247,CurveCreator!$CO$4)/100</f>
        <v>0.211664158160084</v>
      </c>
      <c r="L103" s="184" t="n">
        <v>0.138906973578541</v>
      </c>
      <c r="M103" s="170" t="n">
        <f aca="false">VLOOKUP(A103,SpotCurves!$A$6:$BR$177,SpotCurves!$R$1)/100</f>
        <v>0.213056443734963</v>
      </c>
      <c r="N103" s="184" t="n">
        <f aca="false">J103</f>
        <v>0.25</v>
      </c>
      <c r="O103" s="170" t="n">
        <f aca="false">VLOOKUP(A103,CurveCreator!$A$8:$EF$247,CurveCreator!$CQ$4)/100</f>
        <v>0.226664158160084</v>
      </c>
      <c r="P103" s="184" t="n">
        <v>0.138906973578541</v>
      </c>
      <c r="Q103" s="184"/>
      <c r="R103" s="184"/>
      <c r="S103" s="170" t="n">
        <f aca="false">VLOOKUP(A103,CurveCreator!$A$8:$EF$247,CurveCreator!$CS$4)/100</f>
        <v>0.192126075231149</v>
      </c>
      <c r="T103" s="184" t="n">
        <v>0.138906973578541</v>
      </c>
      <c r="U103" s="170" t="n">
        <f aca="false">VLOOKUP(A103,SpotCurves!$A$6:$BR$177,SpotCurves!$Z$1)/100</f>
        <v>0.172660865839744</v>
      </c>
      <c r="V103" s="184" t="n">
        <f aca="false">0.25</f>
        <v>0.25</v>
      </c>
      <c r="W103" s="170" t="n">
        <f aca="false">VLOOKUP(A103,CurveCreator!$A$8:$EF$247,CurveCreator!$L$4)/100</f>
        <v>0.446664158160084</v>
      </c>
      <c r="X103" s="185" t="n">
        <v>0.16</v>
      </c>
      <c r="Y103" s="170" t="n">
        <f aca="false">VLOOKUP(A103,CurveCreator!$A$8:$EF$247,CurveCreator!$J$4)/100</f>
        <v>0.423664158160084</v>
      </c>
      <c r="Z103" s="184" t="n">
        <v>0.130044309082898</v>
      </c>
      <c r="AA103" s="170" t="n">
        <f aca="false">VLOOKUP(A103,CurveCreator!$A$8:$EF$247,CurveCreator!$M$4)/100</f>
        <v>0.456664158160084</v>
      </c>
      <c r="AB103" s="184" t="n">
        <f aca="false">$D103</f>
        <v>0.1</v>
      </c>
      <c r="AC103" s="170" t="n">
        <f aca="false">VLOOKUP(A103,CurveCreator!$A$8:$EF$247,CurveCreator!$K$4)/100</f>
        <v>0.443664158160084</v>
      </c>
      <c r="AD103" s="184" t="n">
        <v>0.140132927248695</v>
      </c>
      <c r="AE103" s="170" t="n">
        <f aca="false">VLOOKUP(A103,CurveCreator!$A$8:$EF$247,CurveCreator!$AJ$4)/100</f>
        <v>0.481664158160084</v>
      </c>
      <c r="AF103" s="184" t="n">
        <f aca="false">$D103</f>
        <v>0.1</v>
      </c>
      <c r="AG103" s="170" t="n">
        <f aca="false">VLOOKUP(A103,CurveCreator!$A$8:$EF$247,CurveCreator!$AI$4)/100</f>
        <v>0.453664158160084</v>
      </c>
      <c r="AH103" s="184" t="n">
        <f aca="false">$D103</f>
        <v>0.1</v>
      </c>
      <c r="AI103" s="170" t="n">
        <f aca="false">VLOOKUP(A103,CurveCreator!$A$8:$EF$247,CurveCreator!$AA$4)/100</f>
        <v>0.391664158160084</v>
      </c>
      <c r="AJ103" s="184" t="n">
        <v>0.0489069735785406</v>
      </c>
      <c r="AK103" s="186" t="n">
        <f aca="false">VLOOKUP(A103,SpotCurves!$A$6:$BR$177,SpotCurves!$AI$1)/100</f>
        <v>0.361889238579281</v>
      </c>
      <c r="AL103" s="184" t="n">
        <v>0.25</v>
      </c>
      <c r="AM103" s="170" t="n">
        <f aca="false">VLOOKUP(A103,CurveCreator!$A$8:$EF$247,CurveCreator!$AB$4)/100</f>
        <v>0.401664158160084</v>
      </c>
      <c r="AN103" s="184" t="n">
        <v>0.15</v>
      </c>
      <c r="AO103" s="170" t="n">
        <f aca="false">VLOOKUP(A103,CurveCreator!$A$8:$EF$247,CurveCreator!$S$4)/100</f>
        <v>0.388664158160084</v>
      </c>
      <c r="AP103" s="184" t="n">
        <v>0.15</v>
      </c>
      <c r="AQ103" s="170" t="n">
        <f aca="false">VLOOKUP(A103,CurveCreator!$A$8:$EF$247,CurveCreator!$AD$4)/100</f>
        <v>0.426664158160084</v>
      </c>
      <c r="AR103" s="184" t="n">
        <v>0.0489069735785406</v>
      </c>
      <c r="AS103" s="170" t="n">
        <f aca="false">VLOOKUP(A103,CurveCreator!$A$8:$EF$247,CurveCreator!$AC$4)/100</f>
        <v>0.408664158160084</v>
      </c>
      <c r="AT103" s="184" t="n">
        <v>0.0489069735785406</v>
      </c>
      <c r="AU103" s="170" t="n">
        <f aca="false">VLOOKUP(A103,CurveCreator!$A$8:$EF$247,CurveCreator!$AW$4)/100</f>
        <v>0.380564158160084</v>
      </c>
      <c r="AV103" s="187" t="n">
        <f aca="false">AH103+0.03</f>
        <v>0.13</v>
      </c>
      <c r="AW103" s="170" t="n">
        <f aca="false">VLOOKUP(A103,SpotCurves!$A$6:$BR$177,SpotCurves!$BR$1)/100</f>
        <v>0.353001926533218</v>
      </c>
      <c r="AX103" s="184" t="n">
        <v>0.25</v>
      </c>
      <c r="AY103" s="170"/>
      <c r="AZ103" s="170"/>
      <c r="BA103" s="170" t="n">
        <f aca="false">VLOOKUP(A103,CurveCreator!$A$8:$EF$247,CurveCreator!$AQ$4)/100</f>
        <v>0.405664158160084</v>
      </c>
      <c r="BB103" s="187" t="n">
        <f aca="false">AF103</f>
        <v>0.1</v>
      </c>
      <c r="BC103" s="188"/>
      <c r="BD103" s="188"/>
      <c r="BE103" s="170" t="n">
        <f aca="false">VLOOKUP(A103,CurveCreator!$A$8:$EF$247,CurveCreator!$BR$4)/100</f>
        <v>0.533664158160084</v>
      </c>
      <c r="BF103" s="184" t="n">
        <f aca="false">$D103</f>
        <v>0.1</v>
      </c>
      <c r="BG103" s="188"/>
      <c r="BH103" s="188"/>
      <c r="BI103" s="170" t="n">
        <f aca="false">VLOOKUP(A103,CurveCreator!$A$8:$EF$247,CurveCreator!$BS$4)/100</f>
        <v>0.508664158160084</v>
      </c>
      <c r="BJ103" s="184" t="n">
        <f aca="false">$D103</f>
        <v>0.1</v>
      </c>
      <c r="BK103" s="170" t="n">
        <f aca="false">VLOOKUP(A103,CurveCreator!$A$8:$EF$247,CurveCreator!$CY$4)/100</f>
        <v>0.392664158160084</v>
      </c>
      <c r="BL103" s="184" t="n">
        <v>0.120066463624347</v>
      </c>
      <c r="BM103" s="170"/>
      <c r="BN103" s="184"/>
      <c r="BO103" s="170" t="n">
        <f aca="false">VLOOKUP(A103,CurveCreator!$A$8:$EF$247,CurveCreator!$BI$4)/100</f>
        <v>0.666664158160084</v>
      </c>
      <c r="BP103" s="184" t="n">
        <v>0.120177236331593</v>
      </c>
      <c r="BQ103" s="184"/>
    </row>
    <row r="104" customFormat="false" ht="11.25" hidden="false" customHeight="false" outlineLevel="0" collapsed="false">
      <c r="A104" s="189" t="n">
        <f aca="false">EOMONTH(A103,0)+1</f>
        <v>39965</v>
      </c>
      <c r="B104" s="184"/>
      <c r="C104" s="170" t="n">
        <f aca="false">VLOOKUP(A104,CurveCreator!$A$8:$EF$247,CurveCreator!$CB$4)/100</f>
        <v>0.271828851295544</v>
      </c>
      <c r="D104" s="184" t="n">
        <f aca="false">VLOOKUP(A104,CurveCreator!$A$8:$EH$247,CurveCreator!$EH$4)</f>
        <v>0.1</v>
      </c>
      <c r="E104" s="170" t="n">
        <f aca="false">VLOOKUP(A104,CurveCreator!$A$8:$EH$247,CurveCreator!$CE$4)/100</f>
        <v>0.274328851295544</v>
      </c>
      <c r="F104" s="185" t="n">
        <f aca="false">D104</f>
        <v>0.1</v>
      </c>
      <c r="G104" s="170" t="n">
        <f aca="false">VLOOKUP(A104,CurveCreator!$A$8:$EH$247,CurveCreator!$CC$4)/100</f>
        <v>0.245828851295544</v>
      </c>
      <c r="H104" s="184" t="n">
        <f aca="false">$D104</f>
        <v>0.1</v>
      </c>
      <c r="I104" s="170" t="n">
        <f aca="false">VLOOKUP(A104,SpotCurves!$A$6:$BR$177,SpotCurves!$I$1)/100</f>
        <v>0.267081812021967</v>
      </c>
      <c r="J104" s="184" t="n">
        <v>0.25</v>
      </c>
      <c r="K104" s="170" t="n">
        <f aca="false">VLOOKUP(A104,CurveCreator!$A$8:$EF$247,CurveCreator!$CO$4)/100</f>
        <v>0.211828851295544</v>
      </c>
      <c r="L104" s="184" t="n">
        <v>0.138906973578541</v>
      </c>
      <c r="M104" s="170" t="n">
        <f aca="false">VLOOKUP(A104,SpotCurves!$A$6:$BR$177,SpotCurves!$R$1)/100</f>
        <v>0.213307600766539</v>
      </c>
      <c r="N104" s="184" t="n">
        <f aca="false">J104</f>
        <v>0.25</v>
      </c>
      <c r="O104" s="170" t="n">
        <f aca="false">VLOOKUP(A104,CurveCreator!$A$8:$EF$247,CurveCreator!$CQ$4)/100</f>
        <v>0.226828851295544</v>
      </c>
      <c r="P104" s="184" t="n">
        <v>0.138906973578541</v>
      </c>
      <c r="Q104" s="184"/>
      <c r="R104" s="184"/>
      <c r="S104" s="170" t="n">
        <f aca="false">VLOOKUP(A104,CurveCreator!$A$8:$EF$247,CurveCreator!$CS$4)/100</f>
        <v>0.192240969623131</v>
      </c>
      <c r="T104" s="184" t="n">
        <v>0.138906973578541</v>
      </c>
      <c r="U104" s="170" t="n">
        <f aca="false">VLOOKUP(A104,SpotCurves!$A$6:$BR$177,SpotCurves!$Z$1)/100</f>
        <v>0.172786587572683</v>
      </c>
      <c r="V104" s="184" t="n">
        <f aca="false">0.25</f>
        <v>0.25</v>
      </c>
      <c r="W104" s="170" t="n">
        <f aca="false">VLOOKUP(A104,CurveCreator!$A$8:$EF$247,CurveCreator!$L$4)/100</f>
        <v>0.446828851295544</v>
      </c>
      <c r="X104" s="185" t="n">
        <v>0.16</v>
      </c>
      <c r="Y104" s="170" t="n">
        <f aca="false">VLOOKUP(A104,CurveCreator!$A$8:$EF$247,CurveCreator!$J$4)/100</f>
        <v>0.423828851295544</v>
      </c>
      <c r="Z104" s="184" t="n">
        <v>0.130041603167556</v>
      </c>
      <c r="AA104" s="170" t="n">
        <f aca="false">VLOOKUP(A104,CurveCreator!$A$8:$EF$247,CurveCreator!$M$4)/100</f>
        <v>0.456828851295544</v>
      </c>
      <c r="AB104" s="184" t="n">
        <f aca="false">$D104</f>
        <v>0.1</v>
      </c>
      <c r="AC104" s="170" t="n">
        <f aca="false">VLOOKUP(A104,CurveCreator!$A$8:$EF$247,CurveCreator!$K$4)/100</f>
        <v>0.443828851295544</v>
      </c>
      <c r="AD104" s="184" t="n">
        <v>0.140124809502669</v>
      </c>
      <c r="AE104" s="170" t="n">
        <f aca="false">VLOOKUP(A104,CurveCreator!$A$8:$EF$247,CurveCreator!$AJ$4)/100</f>
        <v>0.481828851295544</v>
      </c>
      <c r="AF104" s="184" t="n">
        <f aca="false">$D104</f>
        <v>0.1</v>
      </c>
      <c r="AG104" s="170" t="n">
        <f aca="false">VLOOKUP(A104,CurveCreator!$A$8:$EF$247,CurveCreator!$AI$4)/100</f>
        <v>0.453828851295544</v>
      </c>
      <c r="AH104" s="184" t="n">
        <f aca="false">$D104</f>
        <v>0.1</v>
      </c>
      <c r="AI104" s="170" t="n">
        <f aca="false">VLOOKUP(A104,CurveCreator!$A$8:$EF$247,CurveCreator!$AA$4)/100</f>
        <v>0.391828851295544</v>
      </c>
      <c r="AJ104" s="184" t="n">
        <v>0.0489069735785406</v>
      </c>
      <c r="AK104" s="186" t="n">
        <f aca="false">VLOOKUP(A104,SpotCurves!$A$6:$BR$177,SpotCurves!$AI$1)/100</f>
        <v>0.362036118669902</v>
      </c>
      <c r="AL104" s="184" t="n">
        <v>0.25</v>
      </c>
      <c r="AM104" s="170" t="n">
        <f aca="false">VLOOKUP(A104,CurveCreator!$A$8:$EF$247,CurveCreator!$AB$4)/100</f>
        <v>0.401828851295544</v>
      </c>
      <c r="AN104" s="184" t="n">
        <v>0.15</v>
      </c>
      <c r="AO104" s="170" t="n">
        <f aca="false">VLOOKUP(A104,CurveCreator!$A$8:$EF$247,CurveCreator!$S$4)/100</f>
        <v>0.388828851295544</v>
      </c>
      <c r="AP104" s="184" t="n">
        <v>0.15</v>
      </c>
      <c r="AQ104" s="170" t="n">
        <f aca="false">VLOOKUP(A104,CurveCreator!$A$8:$EF$247,CurveCreator!$AD$4)/100</f>
        <v>0.426828851295544</v>
      </c>
      <c r="AR104" s="184" t="n">
        <v>0.0489069735785406</v>
      </c>
      <c r="AS104" s="170" t="n">
        <f aca="false">VLOOKUP(A104,CurveCreator!$A$8:$EF$247,CurveCreator!$AC$4)/100</f>
        <v>0.408828851295544</v>
      </c>
      <c r="AT104" s="184" t="n">
        <v>0.0489069735785406</v>
      </c>
      <c r="AU104" s="170" t="n">
        <f aca="false">VLOOKUP(A104,CurveCreator!$A$8:$EF$247,CurveCreator!$AW$4)/100</f>
        <v>0.380728851295544</v>
      </c>
      <c r="AV104" s="187" t="n">
        <f aca="false">AH104+0.03</f>
        <v>0.13</v>
      </c>
      <c r="AW104" s="170" t="n">
        <f aca="false">VLOOKUP(A104,SpotCurves!$A$6:$BR$177,SpotCurves!$BR$1)/100</f>
        <v>0.353212239337814</v>
      </c>
      <c r="AX104" s="184" t="n">
        <v>0.25</v>
      </c>
      <c r="AY104" s="170"/>
      <c r="AZ104" s="170"/>
      <c r="BA104" s="170" t="n">
        <f aca="false">VLOOKUP(A104,CurveCreator!$A$8:$EF$247,CurveCreator!$AQ$4)/100</f>
        <v>0.405828851295543</v>
      </c>
      <c r="BB104" s="187" t="n">
        <f aca="false">AF104</f>
        <v>0.1</v>
      </c>
      <c r="BC104" s="188"/>
      <c r="BD104" s="188"/>
      <c r="BE104" s="170" t="n">
        <f aca="false">VLOOKUP(A104,CurveCreator!$A$8:$EF$247,CurveCreator!$BR$4)/100</f>
        <v>0.533828851295544</v>
      </c>
      <c r="BF104" s="184" t="n">
        <f aca="false">$D104</f>
        <v>0.1</v>
      </c>
      <c r="BG104" s="188"/>
      <c r="BH104" s="188"/>
      <c r="BI104" s="170" t="n">
        <f aca="false">VLOOKUP(A104,CurveCreator!$A$8:$EF$247,CurveCreator!$BS$4)/100</f>
        <v>0.508828851295544</v>
      </c>
      <c r="BJ104" s="184" t="n">
        <f aca="false">$D104</f>
        <v>0.1</v>
      </c>
      <c r="BK104" s="170" t="n">
        <f aca="false">VLOOKUP(A104,CurveCreator!$A$8:$EF$247,CurveCreator!$CY$4)/100</f>
        <v>0.392828851295543</v>
      </c>
      <c r="BL104" s="184" t="n">
        <v>0.120062404751334</v>
      </c>
      <c r="BM104" s="170"/>
      <c r="BN104" s="184"/>
      <c r="BO104" s="170" t="n">
        <f aca="false">VLOOKUP(A104,CurveCreator!$A$8:$EF$247,CurveCreator!$BI$4)/100</f>
        <v>0.666828851295544</v>
      </c>
      <c r="BP104" s="184" t="n">
        <v>0.120166412670225</v>
      </c>
      <c r="BQ104" s="184"/>
    </row>
    <row r="105" customFormat="false" ht="11.25" hidden="false" customHeight="false" outlineLevel="0" collapsed="false">
      <c r="A105" s="189" t="n">
        <f aca="false">EOMONTH(A104,0)+1</f>
        <v>39995</v>
      </c>
      <c r="B105" s="184"/>
      <c r="C105" s="170" t="n">
        <f aca="false">VLOOKUP(A105,CurveCreator!$A$8:$EF$247,CurveCreator!$CB$4)/100</f>
        <v>0.273958052110709</v>
      </c>
      <c r="D105" s="184" t="n">
        <f aca="false">VLOOKUP(A105,CurveCreator!$A$8:$EH$247,CurveCreator!$EH$4)</f>
        <v>0.1</v>
      </c>
      <c r="E105" s="170" t="n">
        <f aca="false">VLOOKUP(A105,CurveCreator!$A$8:$EH$247,CurveCreator!$CE$4)/100</f>
        <v>0.276458052110709</v>
      </c>
      <c r="F105" s="185" t="n">
        <f aca="false">D105</f>
        <v>0.1</v>
      </c>
      <c r="G105" s="170" t="n">
        <f aca="false">VLOOKUP(A105,CurveCreator!$A$8:$EH$247,CurveCreator!$CC$4)/100</f>
        <v>0.247958052110709</v>
      </c>
      <c r="H105" s="184" t="n">
        <f aca="false">$D105</f>
        <v>0.1</v>
      </c>
      <c r="I105" s="170" t="n">
        <f aca="false">VLOOKUP(A105,SpotCurves!$A$6:$BR$177,SpotCurves!$I$1)/100</f>
        <v>0.269819964270271</v>
      </c>
      <c r="J105" s="184" t="n">
        <v>0.25</v>
      </c>
      <c r="K105" s="170" t="n">
        <f aca="false">VLOOKUP(A105,CurveCreator!$A$8:$EF$247,CurveCreator!$CO$4)/100</f>
        <v>0.213958052110709</v>
      </c>
      <c r="L105" s="184" t="n">
        <v>0.138906973578541</v>
      </c>
      <c r="M105" s="170" t="n">
        <f aca="false">VLOOKUP(A105,SpotCurves!$A$6:$BR$177,SpotCurves!$R$1)/100</f>
        <v>0.216554632009667</v>
      </c>
      <c r="N105" s="184" t="n">
        <f aca="false">J105</f>
        <v>0.25</v>
      </c>
      <c r="O105" s="170" t="n">
        <f aca="false">VLOOKUP(A105,CurveCreator!$A$8:$EF$247,CurveCreator!$CQ$4)/100</f>
        <v>0.228958052110709</v>
      </c>
      <c r="P105" s="184" t="n">
        <v>0.138906973578541</v>
      </c>
      <c r="Q105" s="184"/>
      <c r="R105" s="184"/>
      <c r="S105" s="170" t="n">
        <f aca="false">VLOOKUP(A105,CurveCreator!$A$8:$EF$247,CurveCreator!$CS$4)/100</f>
        <v>0.187150335423343</v>
      </c>
      <c r="T105" s="184" t="n">
        <v>0.138906973578541</v>
      </c>
      <c r="U105" s="170" t="n">
        <f aca="false">VLOOKUP(A105,SpotCurves!$A$6:$BR$177,SpotCurves!$Z$1)/100</f>
        <v>0.174411954747276</v>
      </c>
      <c r="V105" s="184" t="n">
        <f aca="false">0.25</f>
        <v>0.25</v>
      </c>
      <c r="W105" s="170" t="n">
        <f aca="false">VLOOKUP(A105,CurveCreator!$A$8:$EF$247,CurveCreator!$L$4)/100</f>
        <v>0.44895805211071</v>
      </c>
      <c r="X105" s="185" t="n">
        <v>0.16</v>
      </c>
      <c r="Y105" s="170" t="n">
        <f aca="false">VLOOKUP(A105,CurveCreator!$A$8:$EF$247,CurveCreator!$J$4)/100</f>
        <v>0.42595805211071</v>
      </c>
      <c r="Z105" s="184" t="n">
        <v>0.1300390625</v>
      </c>
      <c r="AA105" s="170" t="n">
        <f aca="false">VLOOKUP(A105,CurveCreator!$A$8:$EF$247,CurveCreator!$M$4)/100</f>
        <v>0.45895805211071</v>
      </c>
      <c r="AB105" s="184" t="n">
        <f aca="false">$D105</f>
        <v>0.1</v>
      </c>
      <c r="AC105" s="170" t="n">
        <f aca="false">VLOOKUP(A105,CurveCreator!$A$8:$EF$247,CurveCreator!$K$4)/100</f>
        <v>0.445958052110709</v>
      </c>
      <c r="AD105" s="184" t="n">
        <v>0.1401171875</v>
      </c>
      <c r="AE105" s="170" t="n">
        <f aca="false">VLOOKUP(A105,CurveCreator!$A$8:$EF$247,CurveCreator!$AJ$4)/100</f>
        <v>0.48395805211071</v>
      </c>
      <c r="AF105" s="184" t="n">
        <f aca="false">$D105</f>
        <v>0.1</v>
      </c>
      <c r="AG105" s="170" t="n">
        <f aca="false">VLOOKUP(A105,CurveCreator!$A$8:$EF$247,CurveCreator!$AI$4)/100</f>
        <v>0.455958052110709</v>
      </c>
      <c r="AH105" s="184" t="n">
        <f aca="false">$D105</f>
        <v>0.1</v>
      </c>
      <c r="AI105" s="170" t="n">
        <f aca="false">VLOOKUP(A105,CurveCreator!$A$8:$EF$247,CurveCreator!$AA$4)/100</f>
        <v>0.39395805211071</v>
      </c>
      <c r="AJ105" s="184" t="n">
        <v>0.0489069735785406</v>
      </c>
      <c r="AK105" s="186" t="n">
        <f aca="false">VLOOKUP(A105,SpotCurves!$A$6:$BR$177,SpotCurves!$AI$1)/100</f>
        <v>0.363935027254101</v>
      </c>
      <c r="AL105" s="184" t="n">
        <v>0.25</v>
      </c>
      <c r="AM105" s="170" t="n">
        <f aca="false">VLOOKUP(A105,CurveCreator!$A$8:$EF$247,CurveCreator!$AB$4)/100</f>
        <v>0.40395805211071</v>
      </c>
      <c r="AN105" s="184" t="n">
        <v>0.15</v>
      </c>
      <c r="AO105" s="170" t="n">
        <f aca="false">VLOOKUP(A105,CurveCreator!$A$8:$EF$247,CurveCreator!$S$4)/100</f>
        <v>0.390958052110709</v>
      </c>
      <c r="AP105" s="184" t="n">
        <v>0.15</v>
      </c>
      <c r="AQ105" s="170" t="n">
        <f aca="false">VLOOKUP(A105,CurveCreator!$A$8:$EF$247,CurveCreator!$AD$4)/100</f>
        <v>0.42895805211071</v>
      </c>
      <c r="AR105" s="184" t="n">
        <v>0.0489069735785406</v>
      </c>
      <c r="AS105" s="170" t="n">
        <f aca="false">VLOOKUP(A105,CurveCreator!$A$8:$EF$247,CurveCreator!$AC$4)/100</f>
        <v>0.410958052110709</v>
      </c>
      <c r="AT105" s="184" t="n">
        <v>0.0489069735785406</v>
      </c>
      <c r="AU105" s="170" t="n">
        <f aca="false">VLOOKUP(A105,CurveCreator!$A$8:$EF$247,CurveCreator!$AW$4)/100</f>
        <v>0.38285805211071</v>
      </c>
      <c r="AV105" s="187" t="n">
        <f aca="false">AH105+0.03</f>
        <v>0.13</v>
      </c>
      <c r="AW105" s="170" t="n">
        <f aca="false">VLOOKUP(A105,SpotCurves!$A$6:$BR$177,SpotCurves!$BR$1)/100</f>
        <v>0.355931224520379</v>
      </c>
      <c r="AX105" s="184" t="n">
        <v>0.25</v>
      </c>
      <c r="AY105" s="170"/>
      <c r="AZ105" s="170"/>
      <c r="BA105" s="170" t="n">
        <f aca="false">VLOOKUP(A105,CurveCreator!$A$8:$EF$247,CurveCreator!$AQ$4)/100</f>
        <v>0.407958052110709</v>
      </c>
      <c r="BB105" s="187" t="n">
        <f aca="false">AF105</f>
        <v>0.1</v>
      </c>
      <c r="BC105" s="188"/>
      <c r="BD105" s="188"/>
      <c r="BE105" s="170" t="n">
        <f aca="false">VLOOKUP(A105,CurveCreator!$A$8:$EF$247,CurveCreator!$BR$4)/100</f>
        <v>0.53595805211071</v>
      </c>
      <c r="BF105" s="184" t="n">
        <f aca="false">$D105</f>
        <v>0.1</v>
      </c>
      <c r="BG105" s="188"/>
      <c r="BH105" s="188"/>
      <c r="BI105" s="170" t="n">
        <f aca="false">VLOOKUP(A105,CurveCreator!$A$8:$EF$247,CurveCreator!$BS$4)/100</f>
        <v>0.51095805211071</v>
      </c>
      <c r="BJ105" s="184" t="n">
        <f aca="false">$D105</f>
        <v>0.1</v>
      </c>
      <c r="BK105" s="170" t="n">
        <f aca="false">VLOOKUP(A105,CurveCreator!$A$8:$EF$247,CurveCreator!$CY$4)/100</f>
        <v>0.394958052110709</v>
      </c>
      <c r="BL105" s="184" t="n">
        <v>0.12005859375</v>
      </c>
      <c r="BM105" s="170"/>
      <c r="BN105" s="184"/>
      <c r="BO105" s="170" t="n">
        <f aca="false">VLOOKUP(A105,CurveCreator!$A$8:$EF$247,CurveCreator!$BI$4)/100</f>
        <v>0.66895805211071</v>
      </c>
      <c r="BP105" s="184" t="n">
        <v>0.12015625</v>
      </c>
      <c r="BQ105" s="184"/>
    </row>
    <row r="106" customFormat="false" ht="11.25" hidden="false" customHeight="false" outlineLevel="0" collapsed="false">
      <c r="A106" s="189" t="n">
        <f aca="false">EOMONTH(A105,0)+1</f>
        <v>40026</v>
      </c>
      <c r="B106" s="184"/>
      <c r="C106" s="170" t="n">
        <f aca="false">VLOOKUP(A106,CurveCreator!$A$8:$EF$247,CurveCreator!$CB$4)/100</f>
        <v>0.234979275203535</v>
      </c>
      <c r="D106" s="184" t="n">
        <f aca="false">VLOOKUP(A106,CurveCreator!$A$8:$EH$247,CurveCreator!$EH$4)</f>
        <v>0.1</v>
      </c>
      <c r="E106" s="170" t="n">
        <f aca="false">VLOOKUP(A106,CurveCreator!$A$8:$EH$247,CurveCreator!$CE$4)/100</f>
        <v>0.237479275203535</v>
      </c>
      <c r="F106" s="185" t="n">
        <f aca="false">D106</f>
        <v>0.1</v>
      </c>
      <c r="G106" s="170" t="n">
        <f aca="false">VLOOKUP(A106,CurveCreator!$A$8:$EH$247,CurveCreator!$CC$4)/100</f>
        <v>0.208979275203535</v>
      </c>
      <c r="H106" s="184" t="n">
        <f aca="false">$D106</f>
        <v>0.1</v>
      </c>
      <c r="I106" s="170" t="n">
        <f aca="false">VLOOKUP(A106,SpotCurves!$A$6:$BR$177,SpotCurves!$I$1)/100</f>
        <v>0.219693257167644</v>
      </c>
      <c r="J106" s="184" t="n">
        <v>0.25</v>
      </c>
      <c r="K106" s="170" t="n">
        <f aca="false">VLOOKUP(A106,CurveCreator!$A$8:$EF$247,CurveCreator!$CO$4)/100</f>
        <v>0.174979275203535</v>
      </c>
      <c r="L106" s="184" t="n">
        <v>0.138906973578541</v>
      </c>
      <c r="M106" s="170" t="n">
        <f aca="false">VLOOKUP(A106,SpotCurves!$A$6:$BR$177,SpotCurves!$R$1)/100</f>
        <v>0.157111997226225</v>
      </c>
      <c r="N106" s="184" t="n">
        <f aca="false">J106</f>
        <v>0.25</v>
      </c>
      <c r="O106" s="170" t="n">
        <f aca="false">VLOOKUP(A106,CurveCreator!$A$8:$EF$247,CurveCreator!$CQ$4)/100</f>
        <v>0.189979275203535</v>
      </c>
      <c r="P106" s="184" t="n">
        <v>0.138906973578541</v>
      </c>
      <c r="Q106" s="184"/>
      <c r="R106" s="184"/>
      <c r="S106" s="170" t="n">
        <f aca="false">VLOOKUP(A106,CurveCreator!$A$8:$EF$247,CurveCreator!$CS$4)/100</f>
        <v>0.161809092541884</v>
      </c>
      <c r="T106" s="184" t="n">
        <v>0.138906973578541</v>
      </c>
      <c r="U106" s="170" t="n">
        <f aca="false">VLOOKUP(A106,SpotCurves!$A$6:$BR$177,SpotCurves!$Z$1)/100</f>
        <v>0.144656741411156</v>
      </c>
      <c r="V106" s="184" t="n">
        <f aca="false">0.25</f>
        <v>0.25</v>
      </c>
      <c r="W106" s="170" t="n">
        <f aca="false">VLOOKUP(A106,CurveCreator!$A$8:$EF$247,CurveCreator!$L$4)/100</f>
        <v>0.409979275203535</v>
      </c>
      <c r="X106" s="185" t="n">
        <v>0.16</v>
      </c>
      <c r="Y106" s="170" t="n">
        <f aca="false">VLOOKUP(A106,CurveCreator!$A$8:$EF$247,CurveCreator!$J$4)/100</f>
        <v>0.386979275203535</v>
      </c>
      <c r="Z106" s="184" t="n">
        <v>0.130036676988698</v>
      </c>
      <c r="AA106" s="170" t="n">
        <f aca="false">VLOOKUP(A106,CurveCreator!$A$8:$EF$247,CurveCreator!$M$4)/100</f>
        <v>0.419979275203535</v>
      </c>
      <c r="AB106" s="184" t="n">
        <f aca="false">$D106</f>
        <v>0.1</v>
      </c>
      <c r="AC106" s="170" t="n">
        <f aca="false">VLOOKUP(A106,CurveCreator!$A$8:$EF$247,CurveCreator!$K$4)/100</f>
        <v>0.406979275203535</v>
      </c>
      <c r="AD106" s="184" t="n">
        <v>0.140110030966093</v>
      </c>
      <c r="AE106" s="170" t="n">
        <f aca="false">VLOOKUP(A106,CurveCreator!$A$8:$EF$247,CurveCreator!$AJ$4)/100</f>
        <v>0.444979275203535</v>
      </c>
      <c r="AF106" s="184" t="n">
        <f aca="false">$D106</f>
        <v>0.1</v>
      </c>
      <c r="AG106" s="170" t="n">
        <f aca="false">VLOOKUP(A106,CurveCreator!$A$8:$EF$247,CurveCreator!$AI$4)/100</f>
        <v>0.416979275203535</v>
      </c>
      <c r="AH106" s="184" t="n">
        <f aca="false">$D106</f>
        <v>0.1</v>
      </c>
      <c r="AI106" s="170" t="n">
        <f aca="false">VLOOKUP(A106,CurveCreator!$A$8:$EF$247,CurveCreator!$AA$4)/100</f>
        <v>0.354979275203535</v>
      </c>
      <c r="AJ106" s="184" t="n">
        <v>0.0489069735785406</v>
      </c>
      <c r="AK106" s="186" t="n">
        <f aca="false">VLOOKUP(A106,SpotCurves!$A$6:$BR$177,SpotCurves!$AI$1)/100</f>
        <v>0.329172155878429</v>
      </c>
      <c r="AL106" s="184" t="n">
        <v>0.25</v>
      </c>
      <c r="AM106" s="170" t="n">
        <f aca="false">VLOOKUP(A106,CurveCreator!$A$8:$EF$247,CurveCreator!$AB$4)/100</f>
        <v>0.364979275203535</v>
      </c>
      <c r="AN106" s="184" t="n">
        <v>0.15</v>
      </c>
      <c r="AO106" s="170" t="n">
        <f aca="false">VLOOKUP(A106,CurveCreator!$A$8:$EF$247,CurveCreator!$S$4)/100</f>
        <v>0.351979275203535</v>
      </c>
      <c r="AP106" s="184" t="n">
        <v>0.15</v>
      </c>
      <c r="AQ106" s="170" t="n">
        <f aca="false">VLOOKUP(A106,CurveCreator!$A$8:$EF$247,CurveCreator!$AD$4)/100</f>
        <v>0.389979275203535</v>
      </c>
      <c r="AR106" s="184" t="n">
        <v>0.0489069735785406</v>
      </c>
      <c r="AS106" s="170" t="n">
        <f aca="false">VLOOKUP(A106,CurveCreator!$A$8:$EF$247,CurveCreator!$AC$4)/100</f>
        <v>0.371979275203535</v>
      </c>
      <c r="AT106" s="184" t="n">
        <v>0.0489069735785406</v>
      </c>
      <c r="AU106" s="170" t="n">
        <f aca="false">VLOOKUP(A106,CurveCreator!$A$8:$EF$247,CurveCreator!$AW$4)/100</f>
        <v>0.343879275203535</v>
      </c>
      <c r="AV106" s="187" t="n">
        <f aca="false">AH106+0.03</f>
        <v>0.13</v>
      </c>
      <c r="AW106" s="170" t="n">
        <f aca="false">VLOOKUP(A106,SpotCurves!$A$6:$BR$177,SpotCurves!$BR$1)/100</f>
        <v>0.30615540436747</v>
      </c>
      <c r="AX106" s="184" t="n">
        <v>0.25</v>
      </c>
      <c r="AY106" s="170"/>
      <c r="AZ106" s="170"/>
      <c r="BA106" s="170" t="n">
        <f aca="false">VLOOKUP(A106,CurveCreator!$A$8:$EF$247,CurveCreator!$AQ$4)/100</f>
        <v>0.368979275203535</v>
      </c>
      <c r="BB106" s="187" t="n">
        <f aca="false">AF106</f>
        <v>0.1</v>
      </c>
      <c r="BC106" s="188"/>
      <c r="BD106" s="188"/>
      <c r="BE106" s="170" t="n">
        <f aca="false">VLOOKUP(A106,CurveCreator!$A$8:$EF$247,CurveCreator!$BR$4)/100</f>
        <v>0.496979275203535</v>
      </c>
      <c r="BF106" s="184" t="n">
        <f aca="false">$D106</f>
        <v>0.1</v>
      </c>
      <c r="BG106" s="188"/>
      <c r="BH106" s="188"/>
      <c r="BI106" s="170" t="n">
        <f aca="false">VLOOKUP(A106,CurveCreator!$A$8:$EF$247,CurveCreator!$BS$4)/100</f>
        <v>0.471979275203535</v>
      </c>
      <c r="BJ106" s="184" t="n">
        <f aca="false">$D106</f>
        <v>0.1</v>
      </c>
      <c r="BK106" s="170" t="n">
        <f aca="false">VLOOKUP(A106,CurveCreator!$A$8:$EF$247,CurveCreator!$CY$4)/100</f>
        <v>0.355979275203535</v>
      </c>
      <c r="BL106" s="184" t="n">
        <v>0.120055015483047</v>
      </c>
      <c r="BM106" s="170"/>
      <c r="BN106" s="184"/>
      <c r="BO106" s="170" t="n">
        <f aca="false">VLOOKUP(A106,CurveCreator!$A$8:$EF$247,CurveCreator!$BI$4)/100</f>
        <v>0.629979275203535</v>
      </c>
      <c r="BP106" s="184" t="n">
        <v>0.120146707954791</v>
      </c>
      <c r="BQ106" s="184"/>
    </row>
    <row r="107" customFormat="false" ht="11.25" hidden="false" customHeight="false" outlineLevel="0" collapsed="false">
      <c r="A107" s="189" t="n">
        <f aca="false">EOMONTH(A106,0)+1</f>
        <v>40057</v>
      </c>
      <c r="B107" s="184"/>
      <c r="C107" s="170" t="n">
        <f aca="false">VLOOKUP(A107,CurveCreator!$A$8:$EF$247,CurveCreator!$CB$4)/100</f>
        <v>0.235146150757211</v>
      </c>
      <c r="D107" s="184" t="n">
        <f aca="false">VLOOKUP(A107,CurveCreator!$A$8:$EH$247,CurveCreator!$EH$4)</f>
        <v>0.1</v>
      </c>
      <c r="E107" s="170" t="n">
        <f aca="false">VLOOKUP(A107,CurveCreator!$A$8:$EH$247,CurveCreator!$CE$4)/100</f>
        <v>0.237646150757211</v>
      </c>
      <c r="F107" s="185" t="n">
        <f aca="false">D107</f>
        <v>0.1</v>
      </c>
      <c r="G107" s="170" t="n">
        <f aca="false">VLOOKUP(A107,CurveCreator!$A$8:$EH$247,CurveCreator!$CC$4)/100</f>
        <v>0.209146150757211</v>
      </c>
      <c r="H107" s="184" t="n">
        <f aca="false">$D107</f>
        <v>0.1</v>
      </c>
      <c r="I107" s="170" t="n">
        <f aca="false">VLOOKUP(A107,SpotCurves!$A$6:$BR$177,SpotCurves!$I$1)/100</f>
        <v>0.219907859129672</v>
      </c>
      <c r="J107" s="184" t="n">
        <v>0.25</v>
      </c>
      <c r="K107" s="170" t="n">
        <f aca="false">VLOOKUP(A107,CurveCreator!$A$8:$EF$247,CurveCreator!$CO$4)/100</f>
        <v>0.175146150757211</v>
      </c>
      <c r="L107" s="184" t="n">
        <v>0.138906973578541</v>
      </c>
      <c r="M107" s="170" t="n">
        <f aca="false">VLOOKUP(A107,SpotCurves!$A$6:$BR$177,SpotCurves!$R$1)/100</f>
        <v>0.157366482445582</v>
      </c>
      <c r="N107" s="184" t="n">
        <f aca="false">J107</f>
        <v>0.25</v>
      </c>
      <c r="O107" s="170" t="n">
        <f aca="false">VLOOKUP(A107,CurveCreator!$A$8:$EF$247,CurveCreator!$CQ$4)/100</f>
        <v>0.190146150757211</v>
      </c>
      <c r="P107" s="184" t="n">
        <v>0.138906973578541</v>
      </c>
      <c r="Q107" s="184"/>
      <c r="R107" s="184"/>
      <c r="S107" s="170" t="n">
        <f aca="false">VLOOKUP(A107,CurveCreator!$A$8:$EF$247,CurveCreator!$CS$4)/100</f>
        <v>0.161938203474769</v>
      </c>
      <c r="T107" s="184" t="n">
        <v>0.138906973578541</v>
      </c>
      <c r="U107" s="170" t="n">
        <f aca="false">VLOOKUP(A107,SpotCurves!$A$6:$BR$177,SpotCurves!$Z$1)/100</f>
        <v>0.144784129135816</v>
      </c>
      <c r="V107" s="184" t="n">
        <f aca="false">0.25</f>
        <v>0.25</v>
      </c>
      <c r="W107" s="170" t="n">
        <f aca="false">VLOOKUP(A107,CurveCreator!$A$8:$EF$247,CurveCreator!$L$4)/100</f>
        <v>0.410146150757211</v>
      </c>
      <c r="X107" s="185" t="n">
        <v>0.16</v>
      </c>
      <c r="Y107" s="170" t="n">
        <f aca="false">VLOOKUP(A107,CurveCreator!$A$8:$EF$247,CurveCreator!$J$4)/100</f>
        <v>0.387146150757211</v>
      </c>
      <c r="Z107" s="184" t="n">
        <v>0.130034437158398</v>
      </c>
      <c r="AA107" s="170" t="n">
        <f aca="false">VLOOKUP(A107,CurveCreator!$A$8:$EF$247,CurveCreator!$M$4)/100</f>
        <v>0.420146150757211</v>
      </c>
      <c r="AB107" s="184" t="n">
        <f aca="false">$D107</f>
        <v>0.1</v>
      </c>
      <c r="AC107" s="170" t="n">
        <f aca="false">VLOOKUP(A107,CurveCreator!$A$8:$EF$247,CurveCreator!$K$4)/100</f>
        <v>0.407146150757211</v>
      </c>
      <c r="AD107" s="184" t="n">
        <v>0.140103311475195</v>
      </c>
      <c r="AE107" s="170" t="n">
        <f aca="false">VLOOKUP(A107,CurveCreator!$A$8:$EF$247,CurveCreator!$AJ$4)/100</f>
        <v>0.445146150757211</v>
      </c>
      <c r="AF107" s="184" t="n">
        <f aca="false">$D107</f>
        <v>0.1</v>
      </c>
      <c r="AG107" s="170" t="n">
        <f aca="false">VLOOKUP(A107,CurveCreator!$A$8:$EF$247,CurveCreator!$AI$4)/100</f>
        <v>0.417146150757211</v>
      </c>
      <c r="AH107" s="184" t="n">
        <f aca="false">$D107</f>
        <v>0.1</v>
      </c>
      <c r="AI107" s="170" t="n">
        <f aca="false">VLOOKUP(A107,CurveCreator!$A$8:$EF$247,CurveCreator!$AA$4)/100</f>
        <v>0.355146150757211</v>
      </c>
      <c r="AJ107" s="184" t="n">
        <v>0.0489069735785406</v>
      </c>
      <c r="AK107" s="186" t="n">
        <f aca="false">VLOOKUP(A107,SpotCurves!$A$6:$BR$177,SpotCurves!$AI$1)/100</f>
        <v>0.329320982339095</v>
      </c>
      <c r="AL107" s="184" t="n">
        <v>0.25</v>
      </c>
      <c r="AM107" s="170" t="n">
        <f aca="false">VLOOKUP(A107,CurveCreator!$A$8:$EF$247,CurveCreator!$AB$4)/100</f>
        <v>0.365146150757211</v>
      </c>
      <c r="AN107" s="184" t="n">
        <v>0.15</v>
      </c>
      <c r="AO107" s="170" t="n">
        <f aca="false">VLOOKUP(A107,CurveCreator!$A$8:$EF$247,CurveCreator!$S$4)/100</f>
        <v>0.352146150757211</v>
      </c>
      <c r="AP107" s="184" t="n">
        <v>0.15</v>
      </c>
      <c r="AQ107" s="170" t="n">
        <f aca="false">VLOOKUP(A107,CurveCreator!$A$8:$EF$247,CurveCreator!$AD$4)/100</f>
        <v>0.390146150757211</v>
      </c>
      <c r="AR107" s="184" t="n">
        <v>0.0489069735785406</v>
      </c>
      <c r="AS107" s="170" t="n">
        <f aca="false">VLOOKUP(A107,CurveCreator!$A$8:$EF$247,CurveCreator!$AC$4)/100</f>
        <v>0.372146150757211</v>
      </c>
      <c r="AT107" s="184" t="n">
        <v>0.0489069735785406</v>
      </c>
      <c r="AU107" s="170" t="n">
        <f aca="false">VLOOKUP(A107,CurveCreator!$A$8:$EF$247,CurveCreator!$AW$4)/100</f>
        <v>0.344046150757211</v>
      </c>
      <c r="AV107" s="187" t="n">
        <f aca="false">AH107+0.03</f>
        <v>0.13</v>
      </c>
      <c r="AW107" s="170" t="n">
        <f aca="false">VLOOKUP(A107,SpotCurves!$A$6:$BR$177,SpotCurves!$BR$1)/100</f>
        <v>0.306368504115764</v>
      </c>
      <c r="AX107" s="184" t="n">
        <v>0.25</v>
      </c>
      <c r="AY107" s="170"/>
      <c r="AZ107" s="170"/>
      <c r="BA107" s="170" t="n">
        <f aca="false">VLOOKUP(A107,CurveCreator!$A$8:$EF$247,CurveCreator!$AQ$4)/100</f>
        <v>0.369146150757211</v>
      </c>
      <c r="BB107" s="187" t="n">
        <f aca="false">AF107</f>
        <v>0.1</v>
      </c>
      <c r="BC107" s="188"/>
      <c r="BD107" s="188"/>
      <c r="BE107" s="170" t="n">
        <f aca="false">VLOOKUP(A107,CurveCreator!$A$8:$EF$247,CurveCreator!$BR$4)/100</f>
        <v>0.497146150757211</v>
      </c>
      <c r="BF107" s="184" t="n">
        <f aca="false">$D107</f>
        <v>0.1</v>
      </c>
      <c r="BG107" s="188"/>
      <c r="BH107" s="188"/>
      <c r="BI107" s="170" t="n">
        <f aca="false">VLOOKUP(A107,CurveCreator!$A$8:$EF$247,CurveCreator!$BS$4)/100</f>
        <v>0.472146150757211</v>
      </c>
      <c r="BJ107" s="184" t="n">
        <f aca="false">$D107</f>
        <v>0.1</v>
      </c>
      <c r="BK107" s="170" t="n">
        <f aca="false">VLOOKUP(A107,CurveCreator!$A$8:$EF$247,CurveCreator!$CY$4)/100</f>
        <v>0.356146150757211</v>
      </c>
      <c r="BL107" s="184" t="n">
        <v>0.120051655737597</v>
      </c>
      <c r="BM107" s="170"/>
      <c r="BN107" s="184"/>
      <c r="BO107" s="170" t="n">
        <f aca="false">VLOOKUP(A107,CurveCreator!$A$8:$EF$247,CurveCreator!$BI$4)/100</f>
        <v>0.630146150757211</v>
      </c>
      <c r="BP107" s="184" t="n">
        <v>0.120137748633593</v>
      </c>
      <c r="BQ107" s="184"/>
    </row>
    <row r="108" customFormat="false" ht="11.25" hidden="false" customHeight="false" outlineLevel="0" collapsed="false">
      <c r="A108" s="189" t="n">
        <f aca="false">EOMONTH(A107,0)+1</f>
        <v>40087</v>
      </c>
      <c r="B108" s="184"/>
      <c r="C108" s="170" t="n">
        <f aca="false">VLOOKUP(A108,CurveCreator!$A$8:$EF$247,CurveCreator!$CB$4)/100</f>
        <v>0.240977429951268</v>
      </c>
      <c r="D108" s="184" t="n">
        <f aca="false">VLOOKUP(A108,CurveCreator!$A$8:$EH$247,CurveCreator!$EH$4)</f>
        <v>0.1</v>
      </c>
      <c r="E108" s="170" t="n">
        <f aca="false">VLOOKUP(A108,CurveCreator!$A$8:$EH$247,CurveCreator!$CE$4)/100</f>
        <v>0.243477429951268</v>
      </c>
      <c r="F108" s="185" t="n">
        <f aca="false">D108</f>
        <v>0.1</v>
      </c>
      <c r="G108" s="170" t="n">
        <f aca="false">VLOOKUP(A108,CurveCreator!$A$8:$EH$247,CurveCreator!$CC$4)/100</f>
        <v>0.214977429951268</v>
      </c>
      <c r="H108" s="184" t="n">
        <f aca="false">$D108</f>
        <v>0.1</v>
      </c>
      <c r="I108" s="170" t="n">
        <f aca="false">VLOOKUP(A108,SpotCurves!$A$6:$BR$177,SpotCurves!$I$1)/100</f>
        <v>0.227406884173229</v>
      </c>
      <c r="J108" s="184" t="n">
        <v>0.25</v>
      </c>
      <c r="K108" s="170" t="n">
        <f aca="false">VLOOKUP(A108,CurveCreator!$A$8:$EF$247,CurveCreator!$CO$4)/100</f>
        <v>0.180977429951268</v>
      </c>
      <c r="L108" s="184" t="n">
        <v>0.138906973578541</v>
      </c>
      <c r="M108" s="170" t="n">
        <f aca="false">VLOOKUP(A108,SpotCurves!$A$6:$BR$177,SpotCurves!$R$1)/100</f>
        <v>0.166259183216519</v>
      </c>
      <c r="N108" s="184" t="n">
        <f aca="false">J108</f>
        <v>0.25</v>
      </c>
      <c r="O108" s="170" t="n">
        <f aca="false">VLOOKUP(A108,CurveCreator!$A$8:$EF$247,CurveCreator!$CQ$4)/100</f>
        <v>0.195977429951268</v>
      </c>
      <c r="P108" s="184" t="n">
        <v>0.138906973578541</v>
      </c>
      <c r="Q108" s="184"/>
      <c r="R108" s="184"/>
      <c r="S108" s="170" t="n">
        <f aca="false">VLOOKUP(A108,CurveCreator!$A$8:$EF$247,CurveCreator!$CS$4)/100</f>
        <v>0.156626731173336</v>
      </c>
      <c r="T108" s="184" t="n">
        <v>0.138906973578541</v>
      </c>
      <c r="U108" s="170" t="n">
        <f aca="false">VLOOKUP(A108,SpotCurves!$A$6:$BR$177,SpotCurves!$Z$1)/100</f>
        <v>0.149235550401672</v>
      </c>
      <c r="V108" s="184" t="n">
        <f aca="false">0.25</f>
        <v>0.25</v>
      </c>
      <c r="W108" s="170" t="n">
        <f aca="false">VLOOKUP(A108,CurveCreator!$A$8:$EF$247,CurveCreator!$L$4)/100</f>
        <v>0.415977429951268</v>
      </c>
      <c r="X108" s="185" t="n">
        <v>0.16</v>
      </c>
      <c r="Y108" s="170" t="n">
        <f aca="false">VLOOKUP(A108,CurveCreator!$A$8:$EF$247,CurveCreator!$J$4)/100</f>
        <v>0.392977429951268</v>
      </c>
      <c r="Z108" s="184" t="n">
        <v>0.130032334112496</v>
      </c>
      <c r="AA108" s="170" t="n">
        <f aca="false">VLOOKUP(A108,CurveCreator!$A$8:$EF$247,CurveCreator!$M$4)/100</f>
        <v>0.425977429951268</v>
      </c>
      <c r="AB108" s="184" t="n">
        <f aca="false">$D108</f>
        <v>0.1</v>
      </c>
      <c r="AC108" s="170" t="n">
        <f aca="false">VLOOKUP(A108,CurveCreator!$A$8:$EF$247,CurveCreator!$K$4)/100</f>
        <v>0.412977429951268</v>
      </c>
      <c r="AD108" s="184" t="n">
        <v>0.140097002337487</v>
      </c>
      <c r="AE108" s="170" t="n">
        <f aca="false">VLOOKUP(A108,CurveCreator!$A$8:$EF$247,CurveCreator!$AJ$4)/100</f>
        <v>0.450977429951268</v>
      </c>
      <c r="AF108" s="184" t="n">
        <f aca="false">$D108</f>
        <v>0.1</v>
      </c>
      <c r="AG108" s="170" t="n">
        <f aca="false">VLOOKUP(A108,CurveCreator!$A$8:$EF$247,CurveCreator!$AI$4)/100</f>
        <v>0.422977429951268</v>
      </c>
      <c r="AH108" s="184" t="n">
        <f aca="false">$D108</f>
        <v>0.1</v>
      </c>
      <c r="AI108" s="170" t="n">
        <f aca="false">VLOOKUP(A108,CurveCreator!$A$8:$EF$247,CurveCreator!$AA$4)/100</f>
        <v>0.360977429951268</v>
      </c>
      <c r="AJ108" s="184" t="n">
        <v>0.0489069735785406</v>
      </c>
      <c r="AK108" s="186" t="n">
        <f aca="false">VLOOKUP(A108,SpotCurves!$A$6:$BR$177,SpotCurves!$AI$1)/100</f>
        <v>0.334521556206802</v>
      </c>
      <c r="AL108" s="184" t="n">
        <v>0.25</v>
      </c>
      <c r="AM108" s="170" t="n">
        <f aca="false">VLOOKUP(A108,CurveCreator!$A$8:$EF$247,CurveCreator!$AB$4)/100</f>
        <v>0.370977429951268</v>
      </c>
      <c r="AN108" s="184" t="n">
        <v>0.15</v>
      </c>
      <c r="AO108" s="170" t="n">
        <f aca="false">VLOOKUP(A108,CurveCreator!$A$8:$EF$247,CurveCreator!$S$4)/100</f>
        <v>0.357977429951268</v>
      </c>
      <c r="AP108" s="184" t="n">
        <v>0.15</v>
      </c>
      <c r="AQ108" s="170" t="n">
        <f aca="false">VLOOKUP(A108,CurveCreator!$A$8:$EF$247,CurveCreator!$AD$4)/100</f>
        <v>0.395977429951268</v>
      </c>
      <c r="AR108" s="184" t="n">
        <v>0.0489069735785406</v>
      </c>
      <c r="AS108" s="170" t="n">
        <f aca="false">VLOOKUP(A108,CurveCreator!$A$8:$EF$247,CurveCreator!$AC$4)/100</f>
        <v>0.377977429951268</v>
      </c>
      <c r="AT108" s="184" t="n">
        <v>0.0489069735785406</v>
      </c>
      <c r="AU108" s="170" t="n">
        <f aca="false">VLOOKUP(A108,CurveCreator!$A$8:$EF$247,CurveCreator!$AW$4)/100</f>
        <v>0.349877429951268</v>
      </c>
      <c r="AV108" s="187" t="n">
        <f aca="false">AH108+0.03</f>
        <v>0.13</v>
      </c>
      <c r="AW108" s="170" t="n">
        <f aca="false">VLOOKUP(A108,SpotCurves!$A$6:$BR$177,SpotCurves!$BR$1)/100</f>
        <v>0.313815035984017</v>
      </c>
      <c r="AX108" s="184" t="n">
        <v>0.25</v>
      </c>
      <c r="AY108" s="170"/>
      <c r="AZ108" s="170"/>
      <c r="BA108" s="170" t="n">
        <f aca="false">VLOOKUP(A108,CurveCreator!$A$8:$EF$247,CurveCreator!$AQ$4)/100</f>
        <v>0.374977429951268</v>
      </c>
      <c r="BB108" s="187" t="n">
        <f aca="false">AF108</f>
        <v>0.1</v>
      </c>
      <c r="BC108" s="188"/>
      <c r="BD108" s="188"/>
      <c r="BE108" s="170" t="n">
        <f aca="false">VLOOKUP(A108,CurveCreator!$A$8:$EF$247,CurveCreator!$BR$4)/100</f>
        <v>0.502977429951268</v>
      </c>
      <c r="BF108" s="184" t="n">
        <f aca="false">$D108</f>
        <v>0.1</v>
      </c>
      <c r="BG108" s="188"/>
      <c r="BH108" s="188"/>
      <c r="BI108" s="170" t="n">
        <f aca="false">VLOOKUP(A108,CurveCreator!$A$8:$EF$247,CurveCreator!$BS$4)/100</f>
        <v>0.477977429951268</v>
      </c>
      <c r="BJ108" s="184" t="n">
        <f aca="false">$D108</f>
        <v>0.1</v>
      </c>
      <c r="BK108" s="170" t="n">
        <f aca="false">VLOOKUP(A108,CurveCreator!$A$8:$EF$247,CurveCreator!$CY$4)/100</f>
        <v>0.361977429951268</v>
      </c>
      <c r="BL108" s="184" t="n">
        <v>0.120048501168743</v>
      </c>
      <c r="BM108" s="170"/>
      <c r="BN108" s="184"/>
      <c r="BO108" s="170" t="n">
        <f aca="false">VLOOKUP(A108,CurveCreator!$A$8:$EF$247,CurveCreator!$BI$4)/100</f>
        <v>0.635977429951268</v>
      </c>
      <c r="BP108" s="184" t="n">
        <v>0.120129336449982</v>
      </c>
      <c r="BQ108" s="184"/>
    </row>
    <row r="109" customFormat="false" ht="11.25" hidden="false" customHeight="false" outlineLevel="0" collapsed="false">
      <c r="A109" s="189" t="n">
        <f aca="false">EOMONTH(A108,0)+1</f>
        <v>40118</v>
      </c>
      <c r="B109" s="184"/>
      <c r="C109" s="170" t="n">
        <f aca="false">VLOOKUP(A109,CurveCreator!$A$8:$EF$247,CurveCreator!$CB$4)/100</f>
        <v>0.241139109271093</v>
      </c>
      <c r="D109" s="184" t="n">
        <f aca="false">VLOOKUP(A109,CurveCreator!$A$8:$EH$247,CurveCreator!$EH$4)</f>
        <v>0.1</v>
      </c>
      <c r="E109" s="170" t="n">
        <f aca="false">VLOOKUP(A109,CurveCreator!$A$8:$EH$247,CurveCreator!$CE$4)/100</f>
        <v>0.243639109271093</v>
      </c>
      <c r="F109" s="185" t="n">
        <f aca="false">D109</f>
        <v>0.1</v>
      </c>
      <c r="G109" s="170" t="n">
        <f aca="false">VLOOKUP(A109,CurveCreator!$A$8:$EH$247,CurveCreator!$CC$4)/100</f>
        <v>0.215139109271093</v>
      </c>
      <c r="H109" s="184" t="n">
        <f aca="false">$D109</f>
        <v>0.1</v>
      </c>
      <c r="I109" s="170" t="n">
        <f aca="false">VLOOKUP(A109,SpotCurves!$A$6:$BR$177,SpotCurves!$I$1)/100</f>
        <v>0.227614803778525</v>
      </c>
      <c r="J109" s="184" t="n">
        <v>0.25</v>
      </c>
      <c r="K109" s="170" t="n">
        <f aca="false">VLOOKUP(A109,CurveCreator!$A$8:$EF$247,CurveCreator!$CO$4)/100</f>
        <v>0.181139109271093</v>
      </c>
      <c r="L109" s="184" t="n">
        <v>0.138906973578541</v>
      </c>
      <c r="M109" s="170" t="n">
        <f aca="false">VLOOKUP(A109,SpotCurves!$A$6:$BR$177,SpotCurves!$R$1)/100</f>
        <v>0.166505744179252</v>
      </c>
      <c r="N109" s="184" t="n">
        <f aca="false">J109</f>
        <v>0.25</v>
      </c>
      <c r="O109" s="170" t="n">
        <f aca="false">VLOOKUP(A109,CurveCreator!$A$8:$EF$247,CurveCreator!$CQ$4)/100</f>
        <v>0.196139109271093</v>
      </c>
      <c r="P109" s="184" t="n">
        <v>0.138906973578541</v>
      </c>
      <c r="Q109" s="184"/>
      <c r="R109" s="184"/>
      <c r="S109" s="170" t="n">
        <f aca="false">VLOOKUP(A109,CurveCreator!$A$8:$EF$247,CurveCreator!$CS$4)/100</f>
        <v>0.155844345920596</v>
      </c>
      <c r="T109" s="184" t="n">
        <v>0.138906973578541</v>
      </c>
      <c r="U109" s="170" t="n">
        <f aca="false">VLOOKUP(A109,SpotCurves!$A$6:$BR$177,SpotCurves!$Z$1)/100</f>
        <v>0.149358971479375</v>
      </c>
      <c r="V109" s="184" t="n">
        <f aca="false">0.25</f>
        <v>0.25</v>
      </c>
      <c r="W109" s="170" t="n">
        <f aca="false">VLOOKUP(A109,CurveCreator!$A$8:$EF$247,CurveCreator!$L$4)/100</f>
        <v>0.416139109271093</v>
      </c>
      <c r="X109" s="185" t="n">
        <v>0.16</v>
      </c>
      <c r="Y109" s="170" t="n">
        <f aca="false">VLOOKUP(A109,CurveCreator!$A$8:$EF$247,CurveCreator!$J$4)/100</f>
        <v>0.393139109271093</v>
      </c>
      <c r="Z109" s="184" t="n">
        <v>0.130030359497691</v>
      </c>
      <c r="AA109" s="170" t="n">
        <f aca="false">VLOOKUP(A109,CurveCreator!$A$8:$EF$247,CurveCreator!$M$4)/100</f>
        <v>0.426139109271093</v>
      </c>
      <c r="AB109" s="184" t="n">
        <f aca="false">$D109</f>
        <v>0.1</v>
      </c>
      <c r="AC109" s="170" t="n">
        <f aca="false">VLOOKUP(A109,CurveCreator!$A$8:$EF$247,CurveCreator!$K$4)/100</f>
        <v>0.413139109271094</v>
      </c>
      <c r="AD109" s="184" t="n">
        <v>0.140091078493073</v>
      </c>
      <c r="AE109" s="170" t="n">
        <f aca="false">VLOOKUP(A109,CurveCreator!$A$8:$EF$247,CurveCreator!$AJ$4)/100</f>
        <v>0.451139109271093</v>
      </c>
      <c r="AF109" s="184" t="n">
        <f aca="false">$D109</f>
        <v>0.1</v>
      </c>
      <c r="AG109" s="170" t="n">
        <f aca="false">VLOOKUP(A109,CurveCreator!$A$8:$EF$247,CurveCreator!$AI$4)/100</f>
        <v>0.423139109271094</v>
      </c>
      <c r="AH109" s="184" t="n">
        <f aca="false">$D109</f>
        <v>0.1</v>
      </c>
      <c r="AI109" s="170" t="n">
        <f aca="false">VLOOKUP(A109,CurveCreator!$A$8:$EF$247,CurveCreator!$AA$4)/100</f>
        <v>0.361139109271093</v>
      </c>
      <c r="AJ109" s="184" t="n">
        <v>0.0489069735785406</v>
      </c>
      <c r="AK109" s="186" t="n">
        <f aca="false">VLOOKUP(A109,SpotCurves!$A$6:$BR$177,SpotCurves!$AI$1)/100</f>
        <v>0.334665748453075</v>
      </c>
      <c r="AL109" s="184" t="n">
        <v>0.25</v>
      </c>
      <c r="AM109" s="170" t="n">
        <f aca="false">VLOOKUP(A109,CurveCreator!$A$8:$EF$247,CurveCreator!$AB$4)/100</f>
        <v>0.371139109271093</v>
      </c>
      <c r="AN109" s="184" t="n">
        <v>0.15</v>
      </c>
      <c r="AO109" s="170" t="n">
        <f aca="false">VLOOKUP(A109,CurveCreator!$A$8:$EF$247,CurveCreator!$S$4)/100</f>
        <v>0.358139109271094</v>
      </c>
      <c r="AP109" s="184" t="n">
        <v>0.15</v>
      </c>
      <c r="AQ109" s="170" t="n">
        <f aca="false">VLOOKUP(A109,CurveCreator!$A$8:$EF$247,CurveCreator!$AD$4)/100</f>
        <v>0.396139109271093</v>
      </c>
      <c r="AR109" s="184" t="n">
        <v>0.0489069735785406</v>
      </c>
      <c r="AS109" s="170" t="n">
        <f aca="false">VLOOKUP(A109,CurveCreator!$A$8:$EF$247,CurveCreator!$AC$4)/100</f>
        <v>0.378139109271093</v>
      </c>
      <c r="AT109" s="184" t="n">
        <v>0.0489069735785406</v>
      </c>
      <c r="AU109" s="170" t="n">
        <f aca="false">VLOOKUP(A109,CurveCreator!$A$8:$EF$247,CurveCreator!$AW$4)/100</f>
        <v>0.350039109271093</v>
      </c>
      <c r="AV109" s="187" t="n">
        <f aca="false">AH109+0.03</f>
        <v>0.13</v>
      </c>
      <c r="AW109" s="170" t="n">
        <f aca="false">VLOOKUP(A109,SpotCurves!$A$6:$BR$177,SpotCurves!$BR$1)/100</f>
        <v>0.314021500152075</v>
      </c>
      <c r="AX109" s="184" t="n">
        <v>0.25</v>
      </c>
      <c r="AY109" s="170"/>
      <c r="AZ109" s="170"/>
      <c r="BA109" s="170" t="n">
        <f aca="false">VLOOKUP(A109,CurveCreator!$A$8:$EF$247,CurveCreator!$AQ$4)/100</f>
        <v>0.375139109271093</v>
      </c>
      <c r="BB109" s="187" t="n">
        <f aca="false">AF109</f>
        <v>0.1</v>
      </c>
      <c r="BC109" s="188"/>
      <c r="BD109" s="188"/>
      <c r="BE109" s="170" t="n">
        <f aca="false">VLOOKUP(A109,CurveCreator!$A$8:$EF$247,CurveCreator!$BR$4)/100</f>
        <v>0.503139109271094</v>
      </c>
      <c r="BF109" s="184" t="n">
        <f aca="false">$D109</f>
        <v>0.1</v>
      </c>
      <c r="BG109" s="188"/>
      <c r="BH109" s="188"/>
      <c r="BI109" s="170" t="n">
        <f aca="false">VLOOKUP(A109,CurveCreator!$A$8:$EF$247,CurveCreator!$BS$4)/100</f>
        <v>0.478139109271094</v>
      </c>
      <c r="BJ109" s="184" t="n">
        <f aca="false">$D109</f>
        <v>0.1</v>
      </c>
      <c r="BK109" s="170" t="n">
        <f aca="false">VLOOKUP(A109,CurveCreator!$A$8:$EF$247,CurveCreator!$CY$4)/100</f>
        <v>0.362139109271093</v>
      </c>
      <c r="BL109" s="184" t="n">
        <v>0.120045539246536</v>
      </c>
      <c r="BM109" s="170"/>
      <c r="BN109" s="184"/>
      <c r="BO109" s="170" t="n">
        <f aca="false">VLOOKUP(A109,CurveCreator!$A$8:$EF$247,CurveCreator!$BI$4)/100</f>
        <v>0.636139109271093</v>
      </c>
      <c r="BP109" s="184" t="n">
        <v>0.120121437990763</v>
      </c>
      <c r="BQ109" s="184"/>
    </row>
    <row r="110" customFormat="false" ht="11.25" hidden="false" customHeight="false" outlineLevel="0" collapsed="false">
      <c r="A110" s="189" t="n">
        <f aca="false">EOMONTH(A109,0)+1</f>
        <v>40148</v>
      </c>
      <c r="B110" s="184"/>
      <c r="C110" s="170" t="n">
        <f aca="false">VLOOKUP(A110,CurveCreator!$A$8:$EF$247,CurveCreator!$CB$4)/100</f>
        <v>0.241308271167665</v>
      </c>
      <c r="D110" s="184" t="n">
        <f aca="false">VLOOKUP(A110,CurveCreator!$A$8:$EH$247,CurveCreator!$EH$4)</f>
        <v>0.1</v>
      </c>
      <c r="E110" s="170" t="n">
        <f aca="false">VLOOKUP(A110,CurveCreator!$A$8:$EH$247,CurveCreator!$CE$4)/100</f>
        <v>0.243808271167665</v>
      </c>
      <c r="F110" s="185" t="n">
        <f aca="false">D110</f>
        <v>0.1</v>
      </c>
      <c r="G110" s="170" t="n">
        <f aca="false">VLOOKUP(A110,CurveCreator!$A$8:$EH$247,CurveCreator!$CC$4)/100</f>
        <v>0.215308271167665</v>
      </c>
      <c r="H110" s="184" t="n">
        <f aca="false">$D110</f>
        <v>0.1</v>
      </c>
      <c r="I110" s="170" t="n">
        <f aca="false">VLOOKUP(A110,SpotCurves!$A$6:$BR$177,SpotCurves!$I$1)/100</f>
        <v>0.227832345977515</v>
      </c>
      <c r="J110" s="184" t="n">
        <v>0.25</v>
      </c>
      <c r="K110" s="170" t="n">
        <f aca="false">VLOOKUP(A110,CurveCreator!$A$8:$EF$247,CurveCreator!$CO$4)/100</f>
        <v>0.181308271167665</v>
      </c>
      <c r="L110" s="184" t="n">
        <v>0.138906973578541</v>
      </c>
      <c r="M110" s="170" t="n">
        <f aca="false">VLOOKUP(A110,SpotCurves!$A$6:$BR$177,SpotCurves!$R$1)/100</f>
        <v>0.166763716071524</v>
      </c>
      <c r="N110" s="184" t="n">
        <f aca="false">J110</f>
        <v>0.25</v>
      </c>
      <c r="O110" s="170" t="n">
        <f aca="false">VLOOKUP(A110,CurveCreator!$A$8:$EF$247,CurveCreator!$CQ$4)/100</f>
        <v>0.196308271167665</v>
      </c>
      <c r="P110" s="184" t="n">
        <v>0.138906973578541</v>
      </c>
      <c r="Q110" s="184"/>
      <c r="R110" s="184"/>
      <c r="S110" s="170" t="n">
        <f aca="false">VLOOKUP(A110,CurveCreator!$A$8:$EF$247,CurveCreator!$CS$4)/100</f>
        <v>0.155076112667834</v>
      </c>
      <c r="T110" s="184" t="n">
        <v>0.138906973578541</v>
      </c>
      <c r="U110" s="170" t="n">
        <f aca="false">VLOOKUP(A110,SpotCurves!$A$6:$BR$177,SpotCurves!$Z$1)/100</f>
        <v>0.149488104528696</v>
      </c>
      <c r="V110" s="184" t="n">
        <f aca="false">0.25</f>
        <v>0.25</v>
      </c>
      <c r="W110" s="170" t="n">
        <f aca="false">VLOOKUP(A110,CurveCreator!$A$8:$EF$247,CurveCreator!$L$4)/100</f>
        <v>0.416308271167665</v>
      </c>
      <c r="X110" s="185" t="n">
        <v>0.16</v>
      </c>
      <c r="Y110" s="170" t="n">
        <f aca="false">VLOOKUP(A110,CurveCreator!$A$8:$EF$247,CurveCreator!$J$4)/100</f>
        <v>0.393308271167665</v>
      </c>
      <c r="Z110" s="184" t="n">
        <v>0.130028505470814</v>
      </c>
      <c r="AA110" s="170" t="n">
        <f aca="false">VLOOKUP(A110,CurveCreator!$A$8:$EF$247,CurveCreator!$M$4)/100</f>
        <v>0.426308271167665</v>
      </c>
      <c r="AB110" s="184" t="n">
        <f aca="false">$D110</f>
        <v>0.1</v>
      </c>
      <c r="AC110" s="170" t="n">
        <f aca="false">VLOOKUP(A110,CurveCreator!$A$8:$EF$247,CurveCreator!$K$4)/100</f>
        <v>0.413308271167665</v>
      </c>
      <c r="AD110" s="184" t="n">
        <v>0.140085516412442</v>
      </c>
      <c r="AE110" s="170" t="n">
        <f aca="false">VLOOKUP(A110,CurveCreator!$A$8:$EF$247,CurveCreator!$AJ$4)/100</f>
        <v>0.451308271167665</v>
      </c>
      <c r="AF110" s="184" t="n">
        <f aca="false">$D110</f>
        <v>0.1</v>
      </c>
      <c r="AG110" s="170" t="n">
        <f aca="false">VLOOKUP(A110,CurveCreator!$A$8:$EF$247,CurveCreator!$AI$4)/100</f>
        <v>0.423308271167665</v>
      </c>
      <c r="AH110" s="184" t="n">
        <f aca="false">$D110</f>
        <v>0.1</v>
      </c>
      <c r="AI110" s="170" t="n">
        <f aca="false">VLOOKUP(A110,CurveCreator!$A$8:$EF$247,CurveCreator!$AA$4)/100</f>
        <v>0.361308271167665</v>
      </c>
      <c r="AJ110" s="184" t="n">
        <v>0.0489069735785406</v>
      </c>
      <c r="AK110" s="186" t="n">
        <f aca="false">VLOOKUP(A110,SpotCurves!$A$6:$BR$177,SpotCurves!$AI$1)/100</f>
        <v>0.334816613968075</v>
      </c>
      <c r="AL110" s="184" t="n">
        <v>0.25</v>
      </c>
      <c r="AM110" s="170" t="n">
        <f aca="false">VLOOKUP(A110,CurveCreator!$A$8:$EF$247,CurveCreator!$AB$4)/100</f>
        <v>0.371308271167665</v>
      </c>
      <c r="AN110" s="184" t="n">
        <v>0.15</v>
      </c>
      <c r="AO110" s="170" t="n">
        <f aca="false">VLOOKUP(A110,CurveCreator!$A$8:$EF$247,CurveCreator!$S$4)/100</f>
        <v>0.358308271167665</v>
      </c>
      <c r="AP110" s="184" t="n">
        <v>0.15</v>
      </c>
      <c r="AQ110" s="170" t="n">
        <f aca="false">VLOOKUP(A110,CurveCreator!$A$8:$EF$247,CurveCreator!$AD$4)/100</f>
        <v>0.396308271167665</v>
      </c>
      <c r="AR110" s="184" t="n">
        <v>0.0489069735785406</v>
      </c>
      <c r="AS110" s="170" t="n">
        <f aca="false">VLOOKUP(A110,CurveCreator!$A$8:$EF$247,CurveCreator!$AC$4)/100</f>
        <v>0.378308271167665</v>
      </c>
      <c r="AT110" s="184" t="n">
        <v>0.0489069735785406</v>
      </c>
      <c r="AU110" s="170" t="n">
        <f aca="false">VLOOKUP(A110,CurveCreator!$A$8:$EF$247,CurveCreator!$AW$4)/100</f>
        <v>0.350208271167665</v>
      </c>
      <c r="AV110" s="187" t="n">
        <f aca="false">AH110+0.03</f>
        <v>0.13</v>
      </c>
      <c r="AW110" s="170" t="n">
        <f aca="false">VLOOKUP(A110,SpotCurves!$A$6:$BR$177,SpotCurves!$BR$1)/100</f>
        <v>0.314237519555673</v>
      </c>
      <c r="AX110" s="184" t="n">
        <v>0.25</v>
      </c>
      <c r="AY110" s="170"/>
      <c r="AZ110" s="170"/>
      <c r="BA110" s="170" t="n">
        <f aca="false">VLOOKUP(A110,CurveCreator!$A$8:$EF$247,CurveCreator!$AQ$4)/100</f>
        <v>0.375308271167665</v>
      </c>
      <c r="BB110" s="187" t="n">
        <f aca="false">AF110</f>
        <v>0.1</v>
      </c>
      <c r="BC110" s="188"/>
      <c r="BD110" s="188"/>
      <c r="BE110" s="170" t="n">
        <f aca="false">VLOOKUP(A110,CurveCreator!$A$8:$EF$247,CurveCreator!$BR$4)/100</f>
        <v>0.503308271167665</v>
      </c>
      <c r="BF110" s="184" t="n">
        <f aca="false">$D110</f>
        <v>0.1</v>
      </c>
      <c r="BG110" s="188"/>
      <c r="BH110" s="188"/>
      <c r="BI110" s="170" t="n">
        <f aca="false">VLOOKUP(A110,CurveCreator!$A$8:$EF$247,CurveCreator!$BS$4)/100</f>
        <v>0.478308271167665</v>
      </c>
      <c r="BJ110" s="184" t="n">
        <f aca="false">$D110</f>
        <v>0.1</v>
      </c>
      <c r="BK110" s="170" t="n">
        <f aca="false">VLOOKUP(A110,CurveCreator!$A$8:$EF$247,CurveCreator!$CY$4)/100</f>
        <v>0.362308271167665</v>
      </c>
      <c r="BL110" s="184" t="n">
        <v>0.120042758206221</v>
      </c>
      <c r="BM110" s="170"/>
      <c r="BN110" s="184"/>
      <c r="BO110" s="170" t="n">
        <f aca="false">VLOOKUP(A110,CurveCreator!$A$8:$EF$247,CurveCreator!$BI$4)/100</f>
        <v>0.636308271167665</v>
      </c>
      <c r="BP110" s="184" t="n">
        <v>0.120114021883256</v>
      </c>
      <c r="BQ110" s="184"/>
    </row>
    <row r="111" customFormat="false" ht="11.25" hidden="false" customHeight="false" outlineLevel="0" collapsed="false">
      <c r="A111" s="189" t="n">
        <f aca="false">EOMONTH(A110,0)+1</f>
        <v>40179</v>
      </c>
      <c r="B111" s="184"/>
      <c r="C111" s="170" t="n">
        <f aca="false">VLOOKUP(A111,CurveCreator!$A$8:$EF$247,CurveCreator!$CB$4)/100</f>
        <v>0.235723676781038</v>
      </c>
      <c r="D111" s="184" t="n">
        <f aca="false">VLOOKUP(A111,CurveCreator!$A$8:$EH$247,CurveCreator!$EH$4)</f>
        <v>0.1</v>
      </c>
      <c r="E111" s="170" t="n">
        <f aca="false">VLOOKUP(A111,CurveCreator!$A$8:$EH$247,CurveCreator!$CE$4)/100</f>
        <v>0.238223676781038</v>
      </c>
      <c r="F111" s="185" t="n">
        <f aca="false">D111</f>
        <v>0.1</v>
      </c>
      <c r="G111" s="170" t="n">
        <f aca="false">VLOOKUP(A111,CurveCreator!$A$8:$EH$247,CurveCreator!$CC$4)/100</f>
        <v>0.209723676781038</v>
      </c>
      <c r="H111" s="184" t="n">
        <f aca="false">$D111</f>
        <v>0.1</v>
      </c>
      <c r="I111" s="170" t="n">
        <f aca="false">VLOOKUP(A111,SpotCurves!$A$6:$BR$177,SpotCurves!$I$1)/100</f>
        <v>0.220650557596313</v>
      </c>
      <c r="J111" s="184" t="n">
        <v>0.25</v>
      </c>
      <c r="K111" s="170" t="n">
        <f aca="false">VLOOKUP(A111,CurveCreator!$A$8:$EF$247,CurveCreator!$CO$4)/100</f>
        <v>0.175723676781038</v>
      </c>
      <c r="L111" s="184" t="n">
        <v>0.138906973578541</v>
      </c>
      <c r="M111" s="170" t="n">
        <f aca="false">VLOOKUP(A111,SpotCurves!$A$6:$BR$177,SpotCurves!$R$1)/100</f>
        <v>0.158247209631918</v>
      </c>
      <c r="N111" s="184" t="n">
        <f aca="false">J111</f>
        <v>0.25</v>
      </c>
      <c r="O111" s="170" t="n">
        <f aca="false">VLOOKUP(A111,CurveCreator!$A$8:$EF$247,CurveCreator!$CQ$4)/100</f>
        <v>0.190723676781038</v>
      </c>
      <c r="P111" s="184" t="n">
        <v>0.138906973578541</v>
      </c>
      <c r="Q111" s="184"/>
      <c r="R111" s="184"/>
      <c r="S111" s="170" t="n">
        <f aca="false">VLOOKUP(A111,CurveCreator!$A$8:$EF$247,CurveCreator!$CS$4)/100</f>
        <v>0.154899817406823</v>
      </c>
      <c r="T111" s="184" t="n">
        <v>0.138906973578541</v>
      </c>
      <c r="U111" s="170" t="n">
        <f aca="false">VLOOKUP(A111,SpotCurves!$A$6:$BR$177,SpotCurves!$Z$1)/100</f>
        <v>0.145224994945614</v>
      </c>
      <c r="V111" s="184" t="n">
        <f aca="false">0.25</f>
        <v>0.25</v>
      </c>
      <c r="W111" s="170" t="n">
        <f aca="false">VLOOKUP(A111,CurveCreator!$A$8:$EF$247,CurveCreator!$L$4)/100</f>
        <v>0.410723676781038</v>
      </c>
      <c r="X111" s="185" t="n">
        <v>0.16</v>
      </c>
      <c r="Y111" s="170" t="n">
        <f aca="false">VLOOKUP(A111,CurveCreator!$A$8:$EF$247,CurveCreator!$J$4)/100</f>
        <v>0.387723676781038</v>
      </c>
      <c r="Z111" s="184" t="n">
        <v>0.13002676466767</v>
      </c>
      <c r="AA111" s="170" t="n">
        <f aca="false">VLOOKUP(A111,CurveCreator!$A$8:$EF$247,CurveCreator!$M$4)/100</f>
        <v>0.420723676781038</v>
      </c>
      <c r="AB111" s="184" t="n">
        <f aca="false">$D111</f>
        <v>0.1</v>
      </c>
      <c r="AC111" s="170" t="n">
        <f aca="false">VLOOKUP(A111,CurveCreator!$A$8:$EF$247,CurveCreator!$K$4)/100</f>
        <v>0.407723676781038</v>
      </c>
      <c r="AD111" s="184" t="n">
        <v>0.140080294003011</v>
      </c>
      <c r="AE111" s="170" t="n">
        <f aca="false">VLOOKUP(A111,CurveCreator!$A$8:$EF$247,CurveCreator!$AJ$4)/100</f>
        <v>0.445723676781038</v>
      </c>
      <c r="AF111" s="184" t="n">
        <f aca="false">$D111</f>
        <v>0.1</v>
      </c>
      <c r="AG111" s="170" t="n">
        <f aca="false">VLOOKUP(A111,CurveCreator!$A$8:$EF$247,CurveCreator!$AI$4)/100</f>
        <v>0.417723676781038</v>
      </c>
      <c r="AH111" s="184" t="n">
        <f aca="false">$D111</f>
        <v>0.1</v>
      </c>
      <c r="AI111" s="170" t="n">
        <f aca="false">VLOOKUP(A111,CurveCreator!$A$8:$EF$247,CurveCreator!$AA$4)/100</f>
        <v>0.355723676781038</v>
      </c>
      <c r="AJ111" s="184" t="n">
        <v>0.0489069735785406</v>
      </c>
      <c r="AK111" s="186" t="n">
        <f aca="false">VLOOKUP(A111,SpotCurves!$A$6:$BR$177,SpotCurves!$AI$1)/100</f>
        <v>0.329836043725711</v>
      </c>
      <c r="AL111" s="184" t="n">
        <v>0.25</v>
      </c>
      <c r="AM111" s="170" t="n">
        <f aca="false">VLOOKUP(A111,CurveCreator!$A$8:$EF$247,CurveCreator!$AB$4)/100</f>
        <v>0.365723676781038</v>
      </c>
      <c r="AN111" s="184" t="n">
        <v>0.15</v>
      </c>
      <c r="AO111" s="170" t="n">
        <f aca="false">VLOOKUP(A111,CurveCreator!$A$8:$EF$247,CurveCreator!$S$4)/100</f>
        <v>0.352723676781038</v>
      </c>
      <c r="AP111" s="184" t="n">
        <v>0.15</v>
      </c>
      <c r="AQ111" s="170" t="n">
        <f aca="false">VLOOKUP(A111,CurveCreator!$A$8:$EF$247,CurveCreator!$AD$4)/100</f>
        <v>0.390723676781038</v>
      </c>
      <c r="AR111" s="184" t="n">
        <v>0.0489069735785406</v>
      </c>
      <c r="AS111" s="170" t="n">
        <f aca="false">VLOOKUP(A111,CurveCreator!$A$8:$EF$247,CurveCreator!$AC$4)/100</f>
        <v>0.372723676781038</v>
      </c>
      <c r="AT111" s="184" t="n">
        <v>0.0489069735785406</v>
      </c>
      <c r="AU111" s="170" t="n">
        <f aca="false">VLOOKUP(A111,CurveCreator!$A$8:$EF$247,CurveCreator!$AW$4)/100</f>
        <v>0.344623676781038</v>
      </c>
      <c r="AV111" s="187" t="n">
        <f aca="false">AH111+0.03</f>
        <v>0.13</v>
      </c>
      <c r="AW111" s="170" t="n">
        <f aca="false">VLOOKUP(A111,SpotCurves!$A$6:$BR$177,SpotCurves!$BR$1)/100</f>
        <v>0.307106003693139</v>
      </c>
      <c r="AX111" s="184" t="n">
        <v>0.25</v>
      </c>
      <c r="AY111" s="170"/>
      <c r="AZ111" s="170"/>
      <c r="BA111" s="170" t="n">
        <f aca="false">VLOOKUP(A111,CurveCreator!$A$8:$EF$247,CurveCreator!$AQ$4)/100</f>
        <v>0.369723676781038</v>
      </c>
      <c r="BB111" s="187" t="n">
        <f aca="false">AF111</f>
        <v>0.1</v>
      </c>
      <c r="BC111" s="188"/>
      <c r="BD111" s="188"/>
      <c r="BE111" s="170" t="n">
        <f aca="false">VLOOKUP(A111,CurveCreator!$A$8:$EF$247,CurveCreator!$BR$4)/100</f>
        <v>0.497723676781038</v>
      </c>
      <c r="BF111" s="184" t="n">
        <f aca="false">$D111</f>
        <v>0.1</v>
      </c>
      <c r="BG111" s="188"/>
      <c r="BH111" s="188"/>
      <c r="BI111" s="170" t="n">
        <f aca="false">VLOOKUP(A111,CurveCreator!$A$8:$EF$247,CurveCreator!$BS$4)/100</f>
        <v>0.472723676781038</v>
      </c>
      <c r="BJ111" s="184" t="n">
        <f aca="false">$D111</f>
        <v>0.1</v>
      </c>
      <c r="BK111" s="170" t="n">
        <f aca="false">VLOOKUP(A111,CurveCreator!$A$8:$EF$247,CurveCreator!$CY$4)/100</f>
        <v>0.356723676781038</v>
      </c>
      <c r="BL111" s="184" t="n">
        <v>0.120040147001505</v>
      </c>
      <c r="BM111" s="170"/>
      <c r="BN111" s="184"/>
      <c r="BO111" s="170" t="n">
        <f aca="false">VLOOKUP(A111,CurveCreator!$A$8:$EF$247,CurveCreator!$BI$4)/100</f>
        <v>0.630723676781038</v>
      </c>
      <c r="BP111" s="184" t="n">
        <v>0.120107058670681</v>
      </c>
      <c r="BQ111" s="184"/>
    </row>
    <row r="112" customFormat="false" ht="11.25" hidden="false" customHeight="false" outlineLevel="0" collapsed="false">
      <c r="A112" s="189" t="n">
        <f aca="false">EOMONTH(A111,0)+1</f>
        <v>40210</v>
      </c>
      <c r="B112" s="184"/>
      <c r="C112" s="170" t="n">
        <f aca="false">VLOOKUP(A112,CurveCreator!$A$8:$EF$247,CurveCreator!$CB$4)/100</f>
        <v>0.235884296069157</v>
      </c>
      <c r="D112" s="184" t="n">
        <f aca="false">VLOOKUP(A112,CurveCreator!$A$8:$EH$247,CurveCreator!$EH$4)</f>
        <v>0.1</v>
      </c>
      <c r="E112" s="170" t="n">
        <f aca="false">VLOOKUP(A112,CurveCreator!$A$8:$EH$247,CurveCreator!$CE$4)/100</f>
        <v>0.238384296069157</v>
      </c>
      <c r="F112" s="185" t="n">
        <f aca="false">D112</f>
        <v>0.1</v>
      </c>
      <c r="G112" s="170" t="n">
        <f aca="false">VLOOKUP(A112,CurveCreator!$A$8:$EH$247,CurveCreator!$CC$4)/100</f>
        <v>0.209884296069157</v>
      </c>
      <c r="H112" s="184" t="n">
        <f aca="false">$D112</f>
        <v>0.1</v>
      </c>
      <c r="I112" s="170" t="n">
        <f aca="false">VLOOKUP(A112,SpotCurves!$A$6:$BR$177,SpotCurves!$I$1)/100</f>
        <v>0.220857114000835</v>
      </c>
      <c r="J112" s="184" t="n">
        <v>0.25</v>
      </c>
      <c r="K112" s="170" t="n">
        <f aca="false">VLOOKUP(A112,CurveCreator!$A$8:$EF$247,CurveCreator!$CO$4)/100</f>
        <v>0.175884296069157</v>
      </c>
      <c r="L112" s="184" t="n">
        <v>0.138906973578541</v>
      </c>
      <c r="M112" s="170" t="n">
        <f aca="false">VLOOKUP(A112,SpotCurves!$A$6:$BR$177,SpotCurves!$R$1)/100</f>
        <v>0.1584921540463</v>
      </c>
      <c r="N112" s="184" t="n">
        <f aca="false">J112</f>
        <v>0.25</v>
      </c>
      <c r="O112" s="170" t="n">
        <f aca="false">VLOOKUP(A112,CurveCreator!$A$8:$EF$247,CurveCreator!$CQ$4)/100</f>
        <v>0.190884296069157</v>
      </c>
      <c r="P112" s="184" t="n">
        <v>0.138906973578541</v>
      </c>
      <c r="Q112" s="184"/>
      <c r="R112" s="184"/>
      <c r="S112" s="170" t="e">
        <f aca="false">VLOOKUP(A112,CurveCreator!$A$8:$EF$247,CurveCreator!$CS$4)/100</f>
        <v>#VALUE!</v>
      </c>
      <c r="T112" s="184" t="n">
        <v>0.138906973578541</v>
      </c>
      <c r="U112" s="170" t="n">
        <f aca="false">VLOOKUP(A112,SpotCurves!$A$6:$BR$177,SpotCurves!$Z$1)/100</f>
        <v>0.145347606827338</v>
      </c>
      <c r="V112" s="184" t="n">
        <f aca="false">0.25</f>
        <v>0.25</v>
      </c>
      <c r="W112" s="170" t="n">
        <f aca="false">VLOOKUP(A112,CurveCreator!$A$8:$EF$247,CurveCreator!$L$4)/100</f>
        <v>0.410884296069157</v>
      </c>
      <c r="X112" s="185" t="n">
        <v>0.16</v>
      </c>
      <c r="Y112" s="170" t="n">
        <f aca="false">VLOOKUP(A112,CurveCreator!$A$8:$EF$247,CurveCreator!$J$4)/100</f>
        <v>0.387884296069157</v>
      </c>
      <c r="Z112" s="184" t="n">
        <v>0.130025130173789</v>
      </c>
      <c r="AA112" s="170" t="n">
        <f aca="false">VLOOKUP(A112,CurveCreator!$A$8:$EF$247,CurveCreator!$M$4)/100</f>
        <v>0.420884296069157</v>
      </c>
      <c r="AB112" s="184" t="n">
        <f aca="false">$D112</f>
        <v>0.1</v>
      </c>
      <c r="AC112" s="170" t="n">
        <f aca="false">VLOOKUP(A112,CurveCreator!$A$8:$EF$247,CurveCreator!$K$4)/100</f>
        <v>0.407884296069157</v>
      </c>
      <c r="AD112" s="184" t="n">
        <v>0.140075390521368</v>
      </c>
      <c r="AE112" s="170" t="n">
        <f aca="false">VLOOKUP(A112,CurveCreator!$A$8:$EF$247,CurveCreator!$AJ$4)/100</f>
        <v>0.445884296069157</v>
      </c>
      <c r="AF112" s="184" t="n">
        <f aca="false">$D112</f>
        <v>0.1</v>
      </c>
      <c r="AG112" s="170" t="n">
        <f aca="false">VLOOKUP(A112,CurveCreator!$A$8:$EF$247,CurveCreator!$AI$4)/100</f>
        <v>0.417884296069157</v>
      </c>
      <c r="AH112" s="184" t="n">
        <f aca="false">$D112</f>
        <v>0.1</v>
      </c>
      <c r="AI112" s="170" t="n">
        <f aca="false">VLOOKUP(A112,CurveCreator!$A$8:$EF$247,CurveCreator!$AA$4)/100</f>
        <v>0.355884296069157</v>
      </c>
      <c r="AJ112" s="184" t="n">
        <v>0.0489069735785406</v>
      </c>
      <c r="AK112" s="186" t="n">
        <f aca="false">VLOOKUP(A112,SpotCurves!$A$6:$BR$177,SpotCurves!$AI$1)/100</f>
        <v>0.329979290592247</v>
      </c>
      <c r="AL112" s="184" t="n">
        <v>0.25</v>
      </c>
      <c r="AM112" s="170" t="n">
        <f aca="false">VLOOKUP(A112,CurveCreator!$A$8:$EF$247,CurveCreator!$AB$4)/100</f>
        <v>0.365884296069157</v>
      </c>
      <c r="AN112" s="184" t="n">
        <v>0.15</v>
      </c>
      <c r="AO112" s="170" t="n">
        <f aca="false">VLOOKUP(A112,CurveCreator!$A$8:$EF$247,CurveCreator!$S$4)/100</f>
        <v>0.352884296069157</v>
      </c>
      <c r="AP112" s="184" t="n">
        <v>0.15</v>
      </c>
      <c r="AQ112" s="170" t="n">
        <f aca="false">VLOOKUP(A112,CurveCreator!$A$8:$EF$247,CurveCreator!$AD$4)/100</f>
        <v>0.390884296069157</v>
      </c>
      <c r="AR112" s="184" t="n">
        <v>0.0489069735785406</v>
      </c>
      <c r="AS112" s="170" t="n">
        <f aca="false">VLOOKUP(A112,CurveCreator!$A$8:$EF$247,CurveCreator!$AC$4)/100</f>
        <v>0.372884296069157</v>
      </c>
      <c r="AT112" s="184" t="n">
        <v>0.0489069735785406</v>
      </c>
      <c r="AU112" s="170" t="n">
        <f aca="false">VLOOKUP(A112,CurveCreator!$A$8:$EF$247,CurveCreator!$AW$4)/100</f>
        <v>0.344784296069157</v>
      </c>
      <c r="AV112" s="187" t="n">
        <f aca="false">AH112+0.03</f>
        <v>0.13</v>
      </c>
      <c r="AW112" s="170" t="n">
        <f aca="false">VLOOKUP(A112,SpotCurves!$A$6:$BR$177,SpotCurves!$BR$1)/100</f>
        <v>0.307311114202829</v>
      </c>
      <c r="AX112" s="184" t="n">
        <v>0.25</v>
      </c>
      <c r="AY112" s="170"/>
      <c r="AZ112" s="170"/>
      <c r="BA112" s="170" t="n">
        <f aca="false">VLOOKUP(A112,CurveCreator!$A$8:$EF$247,CurveCreator!$AQ$4)/100</f>
        <v>0.369884296069157</v>
      </c>
      <c r="BB112" s="187" t="n">
        <f aca="false">AF112</f>
        <v>0.1</v>
      </c>
      <c r="BC112" s="188"/>
      <c r="BD112" s="188"/>
      <c r="BE112" s="170" t="n">
        <f aca="false">VLOOKUP(A112,CurveCreator!$A$8:$EF$247,CurveCreator!$BR$4)/100</f>
        <v>0.497884296069157</v>
      </c>
      <c r="BF112" s="184" t="n">
        <f aca="false">$D112</f>
        <v>0.1</v>
      </c>
      <c r="BG112" s="188"/>
      <c r="BH112" s="188"/>
      <c r="BI112" s="170" t="n">
        <f aca="false">VLOOKUP(A112,CurveCreator!$A$8:$EF$247,CurveCreator!$BS$4)/100</f>
        <v>0.472884296069157</v>
      </c>
      <c r="BJ112" s="184" t="n">
        <f aca="false">$D112</f>
        <v>0.1</v>
      </c>
      <c r="BK112" s="170" t="n">
        <f aca="false">VLOOKUP(A112,CurveCreator!$A$8:$EF$247,CurveCreator!$CY$4)/100</f>
        <v>0.356884296069157</v>
      </c>
      <c r="BL112" s="184" t="n">
        <v>0.120037695260684</v>
      </c>
      <c r="BM112" s="170"/>
      <c r="BN112" s="184"/>
      <c r="BO112" s="170" t="n">
        <f aca="false">VLOOKUP(A112,CurveCreator!$A$8:$EF$247,CurveCreator!$BI$4)/100</f>
        <v>0.630884296069157</v>
      </c>
      <c r="BP112" s="184" t="n">
        <v>0.120100520695157</v>
      </c>
      <c r="BQ112" s="184"/>
    </row>
    <row r="113" customFormat="false" ht="11.25" hidden="false" customHeight="false" outlineLevel="0" collapsed="false">
      <c r="A113" s="189" t="n">
        <f aca="false">EOMONTH(A112,0)+1</f>
        <v>40238</v>
      </c>
      <c r="B113" s="184"/>
      <c r="C113" s="170" t="n">
        <f aca="false">VLOOKUP(A113,CurveCreator!$A$8:$EF$247,CurveCreator!$CB$4)/100</f>
        <v>0.236054413620911</v>
      </c>
      <c r="D113" s="184" t="n">
        <f aca="false">VLOOKUP(A113,CurveCreator!$A$8:$EH$247,CurveCreator!$EH$4)</f>
        <v>0.1</v>
      </c>
      <c r="E113" s="170" t="n">
        <f aca="false">VLOOKUP(A113,CurveCreator!$A$8:$EH$247,CurveCreator!$CE$4)/100</f>
        <v>0.238554413620911</v>
      </c>
      <c r="F113" s="185" t="n">
        <f aca="false">D113</f>
        <v>0.1</v>
      </c>
      <c r="G113" s="170" t="n">
        <f aca="false">VLOOKUP(A113,CurveCreator!$A$8:$EH$247,CurveCreator!$CC$4)/100</f>
        <v>0.210054413620911</v>
      </c>
      <c r="H113" s="184" t="n">
        <f aca="false">$D113</f>
        <v>0.1</v>
      </c>
      <c r="I113" s="170" t="n">
        <f aca="false">VLOOKUP(A113,SpotCurves!$A$6:$BR$177,SpotCurves!$I$1)/100</f>
        <v>0.221075885172391</v>
      </c>
      <c r="J113" s="184" t="n">
        <v>0.25</v>
      </c>
      <c r="K113" s="170" t="n">
        <f aca="false">VLOOKUP(A113,CurveCreator!$A$8:$EF$247,CurveCreator!$CO$4)/100</f>
        <v>0.176054413620911</v>
      </c>
      <c r="L113" s="184" t="n">
        <v>0.138906973578541</v>
      </c>
      <c r="M113" s="170" t="n">
        <f aca="false">VLOOKUP(A113,SpotCurves!$A$6:$BR$177,SpotCurves!$R$1)/100</f>
        <v>0.158751583312725</v>
      </c>
      <c r="N113" s="184" t="n">
        <f aca="false">J113</f>
        <v>0.25</v>
      </c>
      <c r="O113" s="170" t="n">
        <f aca="false">VLOOKUP(A113,CurveCreator!$A$8:$EF$247,CurveCreator!$CQ$4)/100</f>
        <v>0.191054413620912</v>
      </c>
      <c r="P113" s="184" t="n">
        <v>0.138906973578541</v>
      </c>
      <c r="Q113" s="184"/>
      <c r="R113" s="184"/>
      <c r="S113" s="170" t="e">
        <f aca="false">VLOOKUP(A113,CurveCreator!$A$8:$EF$247,CurveCreator!$CS$4)/100</f>
        <v>#VALUE!</v>
      </c>
      <c r="T113" s="184" t="n">
        <v>0.138906973578541</v>
      </c>
      <c r="U113" s="170" t="n">
        <f aca="false">VLOOKUP(A113,SpotCurves!$A$6:$BR$177,SpotCurves!$Z$1)/100</f>
        <v>0.145477469394774</v>
      </c>
      <c r="V113" s="184" t="n">
        <f aca="false">0.25</f>
        <v>0.25</v>
      </c>
      <c r="W113" s="170" t="n">
        <f aca="false">VLOOKUP(A113,CurveCreator!$A$8:$EF$247,CurveCreator!$L$4)/100</f>
        <v>0.411054413620912</v>
      </c>
      <c r="X113" s="185" t="n">
        <v>0.16</v>
      </c>
      <c r="Y113" s="170" t="n">
        <f aca="false">VLOOKUP(A113,CurveCreator!$A$8:$EF$247,CurveCreator!$J$4)/100</f>
        <v>0.388054413620911</v>
      </c>
      <c r="Z113" s="184" t="n">
        <v>0.130023595496961</v>
      </c>
      <c r="AA113" s="170" t="n">
        <f aca="false">VLOOKUP(A113,CurveCreator!$A$8:$EF$247,CurveCreator!$M$4)/100</f>
        <v>0.421054413620912</v>
      </c>
      <c r="AB113" s="184" t="n">
        <f aca="false">$D113</f>
        <v>0.1</v>
      </c>
      <c r="AC113" s="170" t="n">
        <f aca="false">VLOOKUP(A113,CurveCreator!$A$8:$EF$247,CurveCreator!$K$4)/100</f>
        <v>0.408054413620911</v>
      </c>
      <c r="AD113" s="184" t="n">
        <v>0.140070786490883</v>
      </c>
      <c r="AE113" s="170" t="n">
        <f aca="false">VLOOKUP(A113,CurveCreator!$A$8:$EF$247,CurveCreator!$AJ$4)/100</f>
        <v>0.446054413620911</v>
      </c>
      <c r="AF113" s="184" t="n">
        <f aca="false">$D113</f>
        <v>0.1</v>
      </c>
      <c r="AG113" s="170" t="n">
        <f aca="false">VLOOKUP(A113,CurveCreator!$A$8:$EF$247,CurveCreator!$AI$4)/100</f>
        <v>0.418054413620911</v>
      </c>
      <c r="AH113" s="184" t="n">
        <f aca="false">$D113</f>
        <v>0.1</v>
      </c>
      <c r="AI113" s="170" t="n">
        <f aca="false">VLOOKUP(A113,CurveCreator!$A$8:$EF$247,CurveCreator!$AA$4)/100</f>
        <v>0.356054413620912</v>
      </c>
      <c r="AJ113" s="184" t="n">
        <v>0.0489069735785406</v>
      </c>
      <c r="AK113" s="186" t="n">
        <f aca="false">VLOOKUP(A113,SpotCurves!$A$6:$BR$177,SpotCurves!$AI$1)/100</f>
        <v>0.330131008399721</v>
      </c>
      <c r="AL113" s="184" t="n">
        <v>0.25</v>
      </c>
      <c r="AM113" s="170" t="n">
        <f aca="false">VLOOKUP(A113,CurveCreator!$A$8:$EF$247,CurveCreator!$AB$4)/100</f>
        <v>0.366054413620912</v>
      </c>
      <c r="AN113" s="184" t="n">
        <v>0.15</v>
      </c>
      <c r="AO113" s="170" t="n">
        <f aca="false">VLOOKUP(A113,CurveCreator!$A$8:$EF$247,CurveCreator!$S$4)/100</f>
        <v>0.353054413620911</v>
      </c>
      <c r="AP113" s="184" t="n">
        <v>0.15</v>
      </c>
      <c r="AQ113" s="170" t="n">
        <f aca="false">VLOOKUP(A113,CurveCreator!$A$8:$EF$247,CurveCreator!$AD$4)/100</f>
        <v>0.391054413620912</v>
      </c>
      <c r="AR113" s="184" t="n">
        <v>0.0489069735785406</v>
      </c>
      <c r="AS113" s="170" t="n">
        <f aca="false">VLOOKUP(A113,CurveCreator!$A$8:$EF$247,CurveCreator!$AC$4)/100</f>
        <v>0.373054413620911</v>
      </c>
      <c r="AT113" s="184" t="n">
        <v>0.0489069735785406</v>
      </c>
      <c r="AU113" s="170" t="n">
        <f aca="false">VLOOKUP(A113,CurveCreator!$A$8:$EF$247,CurveCreator!$AW$4)/100</f>
        <v>0.344954413620912</v>
      </c>
      <c r="AV113" s="187" t="n">
        <f aca="false">AH113+0.03</f>
        <v>0.13</v>
      </c>
      <c r="AW113" s="170" t="n">
        <f aca="false">VLOOKUP(A113,SpotCurves!$A$6:$BR$177,SpotCurves!$BR$1)/100</f>
        <v>0.307528353976184</v>
      </c>
      <c r="AX113" s="184" t="n">
        <v>0.25</v>
      </c>
      <c r="AY113" s="170"/>
      <c r="AZ113" s="170"/>
      <c r="BA113" s="170" t="n">
        <f aca="false">VLOOKUP(A113,CurveCreator!$A$8:$EF$247,CurveCreator!$AQ$4)/100</f>
        <v>0.370054413620911</v>
      </c>
      <c r="BB113" s="187" t="n">
        <f aca="false">AF113</f>
        <v>0.1</v>
      </c>
      <c r="BC113" s="188"/>
      <c r="BD113" s="188"/>
      <c r="BE113" s="170" t="n">
        <f aca="false">VLOOKUP(A113,CurveCreator!$A$8:$EF$247,CurveCreator!$BR$4)/100</f>
        <v>0.498054413620911</v>
      </c>
      <c r="BF113" s="184" t="n">
        <f aca="false">$D113</f>
        <v>0.1</v>
      </c>
      <c r="BG113" s="188"/>
      <c r="BH113" s="188"/>
      <c r="BI113" s="170" t="n">
        <f aca="false">VLOOKUP(A113,CurveCreator!$A$8:$EF$247,CurveCreator!$BS$4)/100</f>
        <v>0.473054413620911</v>
      </c>
      <c r="BJ113" s="184" t="n">
        <f aca="false">$D113</f>
        <v>0.1</v>
      </c>
      <c r="BK113" s="170" t="n">
        <f aca="false">VLOOKUP(A113,CurveCreator!$A$8:$EF$247,CurveCreator!$CY$4)/100</f>
        <v>0.357054413620912</v>
      </c>
      <c r="BL113" s="184" t="n">
        <v>0.120035393245442</v>
      </c>
      <c r="BM113" s="170"/>
      <c r="BN113" s="184"/>
      <c r="BO113" s="170" t="n">
        <f aca="false">VLOOKUP(A113,CurveCreator!$A$8:$EF$247,CurveCreator!$BI$4)/100</f>
        <v>0.631054413620912</v>
      </c>
      <c r="BP113" s="184" t="n">
        <v>0.120094381987844</v>
      </c>
      <c r="BQ113" s="184"/>
    </row>
    <row r="114" customFormat="false" ht="11.25" hidden="false" customHeight="false" outlineLevel="0" collapsed="false">
      <c r="A114" s="189" t="n">
        <f aca="false">EOMONTH(A113,0)+1</f>
        <v>40269</v>
      </c>
      <c r="B114" s="184"/>
      <c r="C114" s="170" t="n">
        <f aca="false">VLOOKUP(A114,CurveCreator!$A$8:$EF$247,CurveCreator!$CB$4)/100</f>
        <v>0.234343825654331</v>
      </c>
      <c r="D114" s="184" t="n">
        <f aca="false">VLOOKUP(A114,CurveCreator!$A$8:$EH$247,CurveCreator!$EH$4)</f>
        <v>0.1</v>
      </c>
      <c r="E114" s="170" t="n">
        <f aca="false">VLOOKUP(A114,CurveCreator!$A$8:$EH$247,CurveCreator!$CE$4)/100</f>
        <v>0.236843825654331</v>
      </c>
      <c r="F114" s="185" t="n">
        <f aca="false">D114</f>
        <v>0.1</v>
      </c>
      <c r="G114" s="170" t="n">
        <f aca="false">VLOOKUP(A114,CurveCreator!$A$8:$EH$247,CurveCreator!$CC$4)/100</f>
        <v>0.208343825654331</v>
      </c>
      <c r="H114" s="184" t="n">
        <f aca="false">$D114</f>
        <v>0.1</v>
      </c>
      <c r="I114" s="170" t="n">
        <f aca="false">VLOOKUP(A114,SpotCurves!$A$6:$BR$177,SpotCurves!$I$1)/100</f>
        <v>0.218876069047368</v>
      </c>
      <c r="J114" s="184" t="n">
        <v>0.25</v>
      </c>
      <c r="K114" s="170" t="n">
        <f aca="false">VLOOKUP(A114,CurveCreator!$A$8:$EF$247,CurveCreator!$CO$4)/100</f>
        <v>0.174343825654331</v>
      </c>
      <c r="L114" s="184" t="n">
        <v>0.138906973578541</v>
      </c>
      <c r="M114" s="170" t="n">
        <f aca="false">VLOOKUP(A114,SpotCurves!$A$6:$BR$177,SpotCurves!$R$1)/100</f>
        <v>0.156142936663689</v>
      </c>
      <c r="N114" s="184" t="n">
        <f aca="false">J114</f>
        <v>0.25</v>
      </c>
      <c r="O114" s="170" t="n">
        <f aca="false">VLOOKUP(A114,CurveCreator!$A$8:$EF$247,CurveCreator!$CQ$4)/100</f>
        <v>0.189343825654331</v>
      </c>
      <c r="P114" s="184" t="n">
        <v>0.138906973578541</v>
      </c>
      <c r="Q114" s="184"/>
      <c r="R114" s="184"/>
      <c r="S114" s="170" t="e">
        <f aca="false">VLOOKUP(A114,CurveCreator!$A$8:$EF$247,CurveCreator!$CS$4)/100</f>
        <v>#VALUE!</v>
      </c>
      <c r="T114" s="184" t="n">
        <v>0.138906973578541</v>
      </c>
      <c r="U114" s="170" t="n">
        <f aca="false">VLOOKUP(A114,SpotCurves!$A$6:$BR$177,SpotCurves!$Z$1)/100</f>
        <v>0.14417165854296</v>
      </c>
      <c r="V114" s="184" t="n">
        <f aca="false">0.25</f>
        <v>0.25</v>
      </c>
      <c r="W114" s="170" t="n">
        <f aca="false">VLOOKUP(A114,CurveCreator!$A$8:$EF$247,CurveCreator!$L$4)/100</f>
        <v>0.409343825654331</v>
      </c>
      <c r="X114" s="185" t="n">
        <v>0.16</v>
      </c>
      <c r="Y114" s="170" t="n">
        <f aca="false">VLOOKUP(A114,CurveCreator!$A$8:$EF$247,CurveCreator!$J$4)/100</f>
        <v>0.386343825654331</v>
      </c>
      <c r="Z114" s="184" t="n">
        <v>0.130022154541449</v>
      </c>
      <c r="AA114" s="170" t="n">
        <f aca="false">VLOOKUP(A114,CurveCreator!$A$8:$EF$247,CurveCreator!$M$4)/100</f>
        <v>0.419343825654331</v>
      </c>
      <c r="AB114" s="184" t="n">
        <f aca="false">$D114</f>
        <v>0.1</v>
      </c>
      <c r="AC114" s="170" t="n">
        <f aca="false">VLOOKUP(A114,CurveCreator!$A$8:$EF$247,CurveCreator!$K$4)/100</f>
        <v>0.406343825654331</v>
      </c>
      <c r="AD114" s="184" t="n">
        <v>0.140066463624347</v>
      </c>
      <c r="AE114" s="170" t="n">
        <f aca="false">VLOOKUP(A114,CurveCreator!$A$8:$EF$247,CurveCreator!$AJ$4)/100</f>
        <v>0.444343825654331</v>
      </c>
      <c r="AF114" s="184" t="n">
        <f aca="false">$D114</f>
        <v>0.1</v>
      </c>
      <c r="AG114" s="170" t="n">
        <f aca="false">VLOOKUP(A114,CurveCreator!$A$8:$EF$247,CurveCreator!$AI$4)/100</f>
        <v>0.416343825654331</v>
      </c>
      <c r="AH114" s="184" t="n">
        <f aca="false">$D114</f>
        <v>0.1</v>
      </c>
      <c r="AI114" s="170" t="n">
        <f aca="false">VLOOKUP(A114,CurveCreator!$A$8:$EF$247,CurveCreator!$AA$4)/100</f>
        <v>0.354343825654331</v>
      </c>
      <c r="AJ114" s="184" t="n">
        <v>0.0489069735785406</v>
      </c>
      <c r="AK114" s="186" t="n">
        <f aca="false">VLOOKUP(A114,SpotCurves!$A$6:$BR$177,SpotCurves!$AI$1)/100</f>
        <v>0.328605435917017</v>
      </c>
      <c r="AL114" s="184" t="n">
        <v>0.25</v>
      </c>
      <c r="AM114" s="170" t="n">
        <f aca="false">VLOOKUP(A114,CurveCreator!$A$8:$EF$247,CurveCreator!$AB$4)/100</f>
        <v>0.364343825654331</v>
      </c>
      <c r="AN114" s="184" t="n">
        <v>0.15</v>
      </c>
      <c r="AO114" s="170" t="n">
        <f aca="false">VLOOKUP(A114,CurveCreator!$A$8:$EF$247,CurveCreator!$S$4)/100</f>
        <v>0.351343825654331</v>
      </c>
      <c r="AP114" s="184" t="n">
        <v>0.15</v>
      </c>
      <c r="AQ114" s="170" t="n">
        <f aca="false">VLOOKUP(A114,CurveCreator!$A$8:$EF$247,CurveCreator!$AD$4)/100</f>
        <v>0.389343825654331</v>
      </c>
      <c r="AR114" s="184" t="n">
        <v>0.0489069735785406</v>
      </c>
      <c r="AS114" s="170" t="n">
        <f aca="false">VLOOKUP(A114,CurveCreator!$A$8:$EF$247,CurveCreator!$AC$4)/100</f>
        <v>0.371343825654331</v>
      </c>
      <c r="AT114" s="184" t="n">
        <v>0.0489069735785406</v>
      </c>
      <c r="AU114" s="170" t="n">
        <f aca="false">VLOOKUP(A114,CurveCreator!$A$8:$EF$247,CurveCreator!$AW$4)/100</f>
        <v>0.343243825654331</v>
      </c>
      <c r="AV114" s="187" t="n">
        <f aca="false">AH114+0.03</f>
        <v>0.13</v>
      </c>
      <c r="AW114" s="170" t="n">
        <f aca="false">VLOOKUP(A114,SpotCurves!$A$6:$BR$177,SpotCurves!$BR$1)/100</f>
        <v>0.305343936564036</v>
      </c>
      <c r="AX114" s="184" t="n">
        <v>0.25</v>
      </c>
      <c r="AY114" s="170"/>
      <c r="AZ114" s="170"/>
      <c r="BA114" s="170" t="n">
        <f aca="false">VLOOKUP(A114,CurveCreator!$A$8:$EF$247,CurveCreator!$AQ$4)/100</f>
        <v>0.368343825654331</v>
      </c>
      <c r="BB114" s="187" t="n">
        <f aca="false">AF114</f>
        <v>0.1</v>
      </c>
      <c r="BC114" s="188"/>
      <c r="BD114" s="188"/>
      <c r="BE114" s="170" t="n">
        <f aca="false">VLOOKUP(A114,CurveCreator!$A$8:$EF$247,CurveCreator!$BR$4)/100</f>
        <v>0.496343825654331</v>
      </c>
      <c r="BF114" s="184" t="n">
        <f aca="false">$D114</f>
        <v>0.1</v>
      </c>
      <c r="BG114" s="188"/>
      <c r="BH114" s="188"/>
      <c r="BI114" s="170" t="n">
        <f aca="false">VLOOKUP(A114,CurveCreator!$A$8:$EF$247,CurveCreator!$BS$4)/100</f>
        <v>0.471343825654331</v>
      </c>
      <c r="BJ114" s="184" t="n">
        <f aca="false">$D114</f>
        <v>0.1</v>
      </c>
      <c r="BK114" s="170" t="n">
        <f aca="false">VLOOKUP(A114,CurveCreator!$A$8:$EF$247,CurveCreator!$CY$4)/100</f>
        <v>0.355343825654331</v>
      </c>
      <c r="BL114" s="184" t="n">
        <v>0.120033231812174</v>
      </c>
      <c r="BM114" s="170"/>
      <c r="BN114" s="184"/>
      <c r="BO114" s="170" t="n">
        <f aca="false">VLOOKUP(A114,CurveCreator!$A$8:$EF$247,CurveCreator!$BI$4)/100</f>
        <v>0.629343825654331</v>
      </c>
      <c r="BP114" s="184" t="n">
        <v>0.120088618165797</v>
      </c>
      <c r="BQ114" s="184"/>
    </row>
    <row r="115" customFormat="false" ht="11.25" hidden="false" customHeight="false" outlineLevel="0" collapsed="false">
      <c r="A115" s="189" t="n">
        <f aca="false">EOMONTH(A114,0)+1</f>
        <v>40299</v>
      </c>
      <c r="B115" s="184"/>
      <c r="C115" s="170" t="n">
        <f aca="false">VLOOKUP(A115,CurveCreator!$A$8:$EF$247,CurveCreator!$CB$4)/100</f>
        <v>0.234507791317051</v>
      </c>
      <c r="D115" s="184" t="n">
        <f aca="false">VLOOKUP(A115,CurveCreator!$A$8:$EH$247,CurveCreator!$EH$4)</f>
        <v>0.1</v>
      </c>
      <c r="E115" s="170" t="n">
        <f aca="false">VLOOKUP(A115,CurveCreator!$A$8:$EH$247,CurveCreator!$CE$4)/100</f>
        <v>0.237007791317051</v>
      </c>
      <c r="F115" s="185" t="n">
        <f aca="false">D115</f>
        <v>0.1</v>
      </c>
      <c r="G115" s="170" t="n">
        <f aca="false">VLOOKUP(A115,CurveCreator!$A$8:$EH$247,CurveCreator!$CC$4)/100</f>
        <v>0.208507791317051</v>
      </c>
      <c r="H115" s="184" t="n">
        <f aca="false">$D115</f>
        <v>0.1</v>
      </c>
      <c r="I115" s="170" t="n">
        <f aca="false">VLOOKUP(A115,SpotCurves!$A$6:$BR$177,SpotCurves!$I$1)/100</f>
        <v>0.219086928889626</v>
      </c>
      <c r="J115" s="184" t="n">
        <v>0.25</v>
      </c>
      <c r="K115" s="170" t="n">
        <f aca="false">VLOOKUP(A115,CurveCreator!$A$8:$EF$247,CurveCreator!$CO$4)/100</f>
        <v>0.174507791317051</v>
      </c>
      <c r="L115" s="184" t="n">
        <v>0.138906973578541</v>
      </c>
      <c r="M115" s="170" t="n">
        <f aca="false">VLOOKUP(A115,SpotCurves!$A$6:$BR$177,SpotCurves!$R$1)/100</f>
        <v>0.156392984299337</v>
      </c>
      <c r="N115" s="184" t="n">
        <f aca="false">J115</f>
        <v>0.25</v>
      </c>
      <c r="O115" s="170" t="n">
        <f aca="false">VLOOKUP(A115,CurveCreator!$A$8:$EF$247,CurveCreator!$CQ$4)/100</f>
        <v>0.189507791317051</v>
      </c>
      <c r="P115" s="184" t="n">
        <v>0.138906973578541</v>
      </c>
      <c r="Q115" s="184"/>
      <c r="R115" s="184"/>
      <c r="S115" s="170" t="e">
        <f aca="false">VLOOKUP(A115,CurveCreator!$A$8:$EF$247,CurveCreator!$CS$4)/100</f>
        <v>#VALUE!</v>
      </c>
      <c r="T115" s="184" t="n">
        <v>0.138906973578541</v>
      </c>
      <c r="U115" s="170" t="n">
        <f aca="false">VLOOKUP(A115,SpotCurves!$A$6:$BR$177,SpotCurves!$Z$1)/100</f>
        <v>0.144296824945325</v>
      </c>
      <c r="V115" s="184" t="n">
        <f aca="false">0.25</f>
        <v>0.25</v>
      </c>
      <c r="W115" s="170" t="n">
        <f aca="false">VLOOKUP(A115,CurveCreator!$A$8:$EF$247,CurveCreator!$L$4)/100</f>
        <v>0.409507791317051</v>
      </c>
      <c r="X115" s="185" t="n">
        <v>0.16</v>
      </c>
      <c r="Y115" s="170" t="n">
        <f aca="false">VLOOKUP(A115,CurveCreator!$A$8:$EF$247,CurveCreator!$J$4)/100</f>
        <v>0.386507791317051</v>
      </c>
      <c r="Z115" s="184" t="n">
        <v>0.130020801583778</v>
      </c>
      <c r="AA115" s="170" t="n">
        <f aca="false">VLOOKUP(A115,CurveCreator!$A$8:$EF$247,CurveCreator!$M$4)/100</f>
        <v>0.419507791317051</v>
      </c>
      <c r="AB115" s="184" t="n">
        <f aca="false">$D115</f>
        <v>0.1</v>
      </c>
      <c r="AC115" s="170" t="n">
        <f aca="false">VLOOKUP(A115,CurveCreator!$A$8:$EF$247,CurveCreator!$K$4)/100</f>
        <v>0.406507791317051</v>
      </c>
      <c r="AD115" s="184" t="n">
        <v>0.140062404751334</v>
      </c>
      <c r="AE115" s="170" t="n">
        <f aca="false">VLOOKUP(A115,CurveCreator!$A$8:$EF$247,CurveCreator!$AJ$4)/100</f>
        <v>0.444507791317051</v>
      </c>
      <c r="AF115" s="184" t="n">
        <f aca="false">$D115</f>
        <v>0.1</v>
      </c>
      <c r="AG115" s="170" t="n">
        <f aca="false">VLOOKUP(A115,CurveCreator!$A$8:$EF$247,CurveCreator!$AI$4)/100</f>
        <v>0.416507791317051</v>
      </c>
      <c r="AH115" s="184" t="n">
        <f aca="false">$D115</f>
        <v>0.1</v>
      </c>
      <c r="AI115" s="170" t="n">
        <f aca="false">VLOOKUP(A115,CurveCreator!$A$8:$EF$247,CurveCreator!$AA$4)/100</f>
        <v>0.354507791317051</v>
      </c>
      <c r="AJ115" s="184" t="n">
        <v>0.0489069735785406</v>
      </c>
      <c r="AK115" s="186" t="n">
        <f aca="false">VLOOKUP(A115,SpotCurves!$A$6:$BR$177,SpotCurves!$AI$1)/100</f>
        <v>0.328751667217623</v>
      </c>
      <c r="AL115" s="184" t="n">
        <v>0.25</v>
      </c>
      <c r="AM115" s="170" t="n">
        <f aca="false">VLOOKUP(A115,CurveCreator!$A$8:$EF$247,CurveCreator!$AB$4)/100</f>
        <v>0.364507791317051</v>
      </c>
      <c r="AN115" s="184" t="n">
        <v>0.15</v>
      </c>
      <c r="AO115" s="170" t="n">
        <f aca="false">VLOOKUP(A115,CurveCreator!$A$8:$EF$247,CurveCreator!$S$4)/100</f>
        <v>0.351507791317051</v>
      </c>
      <c r="AP115" s="184" t="n">
        <v>0.15</v>
      </c>
      <c r="AQ115" s="170" t="n">
        <f aca="false">VLOOKUP(A115,CurveCreator!$A$8:$EF$247,CurveCreator!$AD$4)/100</f>
        <v>0.389507791317051</v>
      </c>
      <c r="AR115" s="184" t="n">
        <v>0.0489069735785406</v>
      </c>
      <c r="AS115" s="170" t="n">
        <f aca="false">VLOOKUP(A115,CurveCreator!$A$8:$EF$247,CurveCreator!$AC$4)/100</f>
        <v>0.371507791317051</v>
      </c>
      <c r="AT115" s="184" t="n">
        <v>0.0489069735785406</v>
      </c>
      <c r="AU115" s="170" t="n">
        <f aca="false">VLOOKUP(A115,CurveCreator!$A$8:$EF$247,CurveCreator!$AW$4)/100</f>
        <v>0.343407791317051</v>
      </c>
      <c r="AV115" s="187" t="n">
        <f aca="false">AH115+0.03</f>
        <v>0.13</v>
      </c>
      <c r="AW115" s="170" t="n">
        <f aca="false">VLOOKUP(A115,SpotCurves!$A$6:$BR$177,SpotCurves!$BR$1)/100</f>
        <v>0.305553320387398</v>
      </c>
      <c r="AX115" s="184" t="n">
        <v>0.25</v>
      </c>
      <c r="AY115" s="170"/>
      <c r="AZ115" s="170"/>
      <c r="BA115" s="170" t="n">
        <f aca="false">VLOOKUP(A115,CurveCreator!$A$8:$EF$247,CurveCreator!$AQ$4)/100</f>
        <v>0.368507791317051</v>
      </c>
      <c r="BB115" s="187" t="n">
        <f aca="false">AF115</f>
        <v>0.1</v>
      </c>
      <c r="BC115" s="188"/>
      <c r="BD115" s="188"/>
      <c r="BE115" s="170" t="n">
        <f aca="false">VLOOKUP(A115,CurveCreator!$A$8:$EF$247,CurveCreator!$BR$4)/100</f>
        <v>0.496507791317051</v>
      </c>
      <c r="BF115" s="184" t="n">
        <f aca="false">$D115</f>
        <v>0.1</v>
      </c>
      <c r="BG115" s="188"/>
      <c r="BH115" s="188"/>
      <c r="BI115" s="170" t="n">
        <f aca="false">VLOOKUP(A115,CurveCreator!$A$8:$EF$247,CurveCreator!$BS$4)/100</f>
        <v>0.471507791317051</v>
      </c>
      <c r="BJ115" s="184" t="n">
        <f aca="false">$D115</f>
        <v>0.1</v>
      </c>
      <c r="BK115" s="170" t="n">
        <f aca="false">VLOOKUP(A115,CurveCreator!$A$8:$EF$247,CurveCreator!$CY$4)/100</f>
        <v>0.355507791317051</v>
      </c>
      <c r="BL115" s="184" t="n">
        <v>0.120031202375667</v>
      </c>
      <c r="BM115" s="170"/>
      <c r="BN115" s="184"/>
      <c r="BO115" s="170" t="n">
        <f aca="false">VLOOKUP(A115,CurveCreator!$A$8:$EF$247,CurveCreator!$BI$4)/100</f>
        <v>0.629507791317051</v>
      </c>
      <c r="BP115" s="184" t="n">
        <v>0.120083206335112</v>
      </c>
      <c r="BQ115" s="184"/>
    </row>
    <row r="116" customFormat="false" ht="11.25" hidden="false" customHeight="false" outlineLevel="0" collapsed="false">
      <c r="A116" s="189" t="n">
        <f aca="false">EOMONTH(A115,0)+1</f>
        <v>40330</v>
      </c>
      <c r="B116" s="184"/>
      <c r="C116" s="170" t="n">
        <f aca="false">VLOOKUP(A116,CurveCreator!$A$8:$EF$247,CurveCreator!$CB$4)/100</f>
        <v>0.234674666870727</v>
      </c>
      <c r="D116" s="184" t="n">
        <f aca="false">VLOOKUP(A116,CurveCreator!$A$8:$EH$247,CurveCreator!$EH$4)</f>
        <v>0.1</v>
      </c>
      <c r="E116" s="170" t="n">
        <f aca="false">VLOOKUP(A116,CurveCreator!$A$8:$EH$247,CurveCreator!$CE$4)/100</f>
        <v>0.237174666870727</v>
      </c>
      <c r="F116" s="185" t="n">
        <f aca="false">D116</f>
        <v>0.1</v>
      </c>
      <c r="G116" s="170" t="n">
        <f aca="false">VLOOKUP(A116,CurveCreator!$A$8:$EH$247,CurveCreator!$CC$4)/100</f>
        <v>0.208674666870727</v>
      </c>
      <c r="H116" s="184" t="n">
        <f aca="false">$D116</f>
        <v>0.1</v>
      </c>
      <c r="I116" s="170" t="n">
        <f aca="false">VLOOKUP(A116,SpotCurves!$A$6:$BR$177,SpotCurves!$I$1)/100</f>
        <v>0.219301530851653</v>
      </c>
      <c r="J116" s="184" t="n">
        <v>0.25</v>
      </c>
      <c r="K116" s="170" t="n">
        <f aca="false">VLOOKUP(A116,CurveCreator!$A$8:$EF$247,CurveCreator!$CO$4)/100</f>
        <v>0.174674666870727</v>
      </c>
      <c r="L116" s="184" t="n">
        <v>0.138906973578541</v>
      </c>
      <c r="M116" s="170" t="n">
        <f aca="false">VLOOKUP(A116,SpotCurves!$A$6:$BR$177,SpotCurves!$R$1)/100</f>
        <v>0.156647469518694</v>
      </c>
      <c r="N116" s="184" t="n">
        <f aca="false">J116</f>
        <v>0.25</v>
      </c>
      <c r="O116" s="170" t="n">
        <f aca="false">VLOOKUP(A116,CurveCreator!$A$8:$EF$247,CurveCreator!$CQ$4)/100</f>
        <v>0.189674666870727</v>
      </c>
      <c r="P116" s="184" t="n">
        <v>0.138906973578541</v>
      </c>
      <c r="Q116" s="184"/>
      <c r="R116" s="184"/>
      <c r="S116" s="170" t="e">
        <f aca="false">VLOOKUP(A116,CurveCreator!$A$8:$EF$247,CurveCreator!$CS$4)/100</f>
        <v>#VALUE!</v>
      </c>
      <c r="T116" s="184" t="n">
        <v>0.138906973578541</v>
      </c>
      <c r="U116" s="170" t="n">
        <f aca="false">VLOOKUP(A116,SpotCurves!$A$6:$BR$177,SpotCurves!$Z$1)/100</f>
        <v>0.144424212669984</v>
      </c>
      <c r="V116" s="184" t="n">
        <f aca="false">0.25</f>
        <v>0.25</v>
      </c>
      <c r="W116" s="170" t="n">
        <f aca="false">VLOOKUP(A116,CurveCreator!$A$8:$EF$247,CurveCreator!$L$4)/100</f>
        <v>0.409674666870727</v>
      </c>
      <c r="X116" s="185" t="n">
        <v>0.16</v>
      </c>
      <c r="Y116" s="170" t="n">
        <f aca="false">VLOOKUP(A116,CurveCreator!$A$8:$EF$247,CurveCreator!$J$4)/100</f>
        <v>0.386674666870727</v>
      </c>
      <c r="Z116" s="184" t="n">
        <v>0.13001953125</v>
      </c>
      <c r="AA116" s="170" t="n">
        <f aca="false">VLOOKUP(A116,CurveCreator!$A$8:$EF$247,CurveCreator!$M$4)/100</f>
        <v>0.419674666870727</v>
      </c>
      <c r="AB116" s="184" t="n">
        <f aca="false">$D116</f>
        <v>0.1</v>
      </c>
      <c r="AC116" s="170" t="n">
        <f aca="false">VLOOKUP(A116,CurveCreator!$A$8:$EF$247,CurveCreator!$K$4)/100</f>
        <v>0.406674666870727</v>
      </c>
      <c r="AD116" s="184" t="n">
        <v>0.14005859375</v>
      </c>
      <c r="AE116" s="170" t="n">
        <f aca="false">VLOOKUP(A116,CurveCreator!$A$8:$EF$247,CurveCreator!$AJ$4)/100</f>
        <v>0.444674666870727</v>
      </c>
      <c r="AF116" s="184" t="n">
        <f aca="false">$D116</f>
        <v>0.1</v>
      </c>
      <c r="AG116" s="170" t="n">
        <f aca="false">VLOOKUP(A116,CurveCreator!$A$8:$EF$247,CurveCreator!$AI$4)/100</f>
        <v>0.416674666870727</v>
      </c>
      <c r="AH116" s="184" t="n">
        <f aca="false">$D116</f>
        <v>0.1</v>
      </c>
      <c r="AI116" s="170" t="n">
        <f aca="false">VLOOKUP(A116,CurveCreator!$A$8:$EF$247,CurveCreator!$AA$4)/100</f>
        <v>0.354674666870727</v>
      </c>
      <c r="AJ116" s="184" t="n">
        <v>0.0489069735785406</v>
      </c>
      <c r="AK116" s="186" t="n">
        <f aca="false">VLOOKUP(A116,SpotCurves!$A$6:$BR$177,SpotCurves!$AI$1)/100</f>
        <v>0.32890049367829</v>
      </c>
      <c r="AL116" s="184" t="n">
        <v>0.25</v>
      </c>
      <c r="AM116" s="170" t="n">
        <f aca="false">VLOOKUP(A116,CurveCreator!$A$8:$EF$247,CurveCreator!$AB$4)/100</f>
        <v>0.364674666870727</v>
      </c>
      <c r="AN116" s="184" t="n">
        <v>0.15</v>
      </c>
      <c r="AO116" s="170" t="n">
        <f aca="false">VLOOKUP(A116,CurveCreator!$A$8:$EF$247,CurveCreator!$S$4)/100</f>
        <v>0.351674666870727</v>
      </c>
      <c r="AP116" s="184" t="n">
        <v>0.15</v>
      </c>
      <c r="AQ116" s="170" t="n">
        <f aca="false">VLOOKUP(A116,CurveCreator!$A$8:$EF$247,CurveCreator!$AD$4)/100</f>
        <v>0.389674666870727</v>
      </c>
      <c r="AR116" s="184" t="n">
        <v>0.0489069735785406</v>
      </c>
      <c r="AS116" s="170" t="n">
        <f aca="false">VLOOKUP(A116,CurveCreator!$A$8:$EF$247,CurveCreator!$AC$4)/100</f>
        <v>0.371674666870727</v>
      </c>
      <c r="AT116" s="184" t="n">
        <v>0.0489069735785406</v>
      </c>
      <c r="AU116" s="170" t="n">
        <f aca="false">VLOOKUP(A116,CurveCreator!$A$8:$EF$247,CurveCreator!$AW$4)/100</f>
        <v>0.343574666870727</v>
      </c>
      <c r="AV116" s="187" t="n">
        <f aca="false">AH116+0.03</f>
        <v>0.13</v>
      </c>
      <c r="AW116" s="170" t="n">
        <f aca="false">VLOOKUP(A116,SpotCurves!$A$6:$BR$177,SpotCurves!$BR$1)/100</f>
        <v>0.305766420135692</v>
      </c>
      <c r="AX116" s="184" t="n">
        <v>0.25</v>
      </c>
      <c r="AY116" s="170"/>
      <c r="AZ116" s="170"/>
      <c r="BA116" s="170" t="n">
        <f aca="false">VLOOKUP(A116,CurveCreator!$A$8:$EF$247,CurveCreator!$AQ$4)/100</f>
        <v>0.368674666870727</v>
      </c>
      <c r="BB116" s="187" t="n">
        <f aca="false">AF116</f>
        <v>0.1</v>
      </c>
      <c r="BC116" s="188"/>
      <c r="BD116" s="188"/>
      <c r="BE116" s="170" t="n">
        <f aca="false">VLOOKUP(A116,CurveCreator!$A$8:$EF$247,CurveCreator!$BR$4)/100</f>
        <v>0.496674666870727</v>
      </c>
      <c r="BF116" s="184" t="n">
        <f aca="false">$D116</f>
        <v>0.1</v>
      </c>
      <c r="BG116" s="188"/>
      <c r="BH116" s="188"/>
      <c r="BI116" s="170" t="n">
        <f aca="false">VLOOKUP(A116,CurveCreator!$A$8:$EF$247,CurveCreator!$BS$4)/100</f>
        <v>0.471674666870727</v>
      </c>
      <c r="BJ116" s="184" t="n">
        <f aca="false">$D116</f>
        <v>0.1</v>
      </c>
      <c r="BK116" s="170" t="n">
        <f aca="false">VLOOKUP(A116,CurveCreator!$A$8:$EF$247,CurveCreator!$CY$4)/100</f>
        <v>0.355674666870727</v>
      </c>
      <c r="BL116" s="184" t="n">
        <v>0.120029296875</v>
      </c>
      <c r="BM116" s="170"/>
      <c r="BN116" s="184"/>
      <c r="BO116" s="170" t="n">
        <f aca="false">VLOOKUP(A116,CurveCreator!$A$8:$EF$247,CurveCreator!$BI$4)/100</f>
        <v>0.629674666870727</v>
      </c>
      <c r="BP116" s="184" t="n">
        <v>0.120078125</v>
      </c>
      <c r="BQ116" s="184"/>
    </row>
    <row r="117" customFormat="false" ht="11.25" hidden="false" customHeight="false" outlineLevel="0" collapsed="false">
      <c r="A117" s="189" t="n">
        <f aca="false">EOMONTH(A116,0)+1</f>
        <v>40360</v>
      </c>
      <c r="B117" s="184"/>
      <c r="C117" s="170" t="n">
        <f aca="false">VLOOKUP(A117,CurveCreator!$A$8:$EF$247,CurveCreator!$CB$4)/100</f>
        <v>0.236800356839195</v>
      </c>
      <c r="D117" s="184" t="n">
        <f aca="false">VLOOKUP(A117,CurveCreator!$A$8:$EH$247,CurveCreator!$EH$4)</f>
        <v>0.1</v>
      </c>
      <c r="E117" s="170" t="n">
        <f aca="false">VLOOKUP(A117,CurveCreator!$A$8:$EH$247,CurveCreator!$CE$4)/100</f>
        <v>0.239300356839195</v>
      </c>
      <c r="F117" s="185" t="n">
        <f aca="false">D117</f>
        <v>0.1</v>
      </c>
      <c r="G117" s="170" t="n">
        <f aca="false">VLOOKUP(A117,CurveCreator!$A$8:$EH$247,CurveCreator!$CC$4)/100</f>
        <v>0.210800356839195</v>
      </c>
      <c r="H117" s="184" t="n">
        <f aca="false">$D117</f>
        <v>0.1</v>
      </c>
      <c r="I117" s="170" t="n">
        <f aca="false">VLOOKUP(A117,SpotCurves!$A$6:$BR$177,SpotCurves!$I$1)/100</f>
        <v>0.222035168151103</v>
      </c>
      <c r="J117" s="184" t="n">
        <v>0.25</v>
      </c>
      <c r="K117" s="170" t="n">
        <f aca="false">VLOOKUP(A117,CurveCreator!$A$8:$EF$247,CurveCreator!$CO$4)/100</f>
        <v>0.176800356839195</v>
      </c>
      <c r="L117" s="184" t="n">
        <v>0.138906973578541</v>
      </c>
      <c r="M117" s="170" t="n">
        <f aca="false">VLOOKUP(A117,SpotCurves!$A$6:$BR$177,SpotCurves!$R$1)/100</f>
        <v>0.159889146720607</v>
      </c>
      <c r="N117" s="184" t="n">
        <f aca="false">J117</f>
        <v>0.25</v>
      </c>
      <c r="O117" s="170" t="n">
        <f aca="false">VLOOKUP(A117,CurveCreator!$A$8:$EF$247,CurveCreator!$CQ$4)/100</f>
        <v>0.191800356839195</v>
      </c>
      <c r="P117" s="184" t="n">
        <v>0.138906973578541</v>
      </c>
      <c r="Q117" s="184"/>
      <c r="R117" s="184"/>
      <c r="S117" s="170" t="e">
        <f aca="false">VLOOKUP(A117,CurveCreator!$A$8:$EF$247,CurveCreator!$CS$4)/100</f>
        <v>#VALUE!</v>
      </c>
      <c r="T117" s="184" t="n">
        <v>0.138906973578541</v>
      </c>
      <c r="U117" s="170" t="n">
        <f aca="false">VLOOKUP(A117,SpotCurves!$A$6:$BR$177,SpotCurves!$Z$1)/100</f>
        <v>0.146046899770938</v>
      </c>
      <c r="V117" s="184" t="n">
        <f aca="false">0.25</f>
        <v>0.25</v>
      </c>
      <c r="W117" s="170" t="n">
        <f aca="false">VLOOKUP(A117,CurveCreator!$A$8:$EF$247,CurveCreator!$L$4)/100</f>
        <v>0.411800356839195</v>
      </c>
      <c r="X117" s="185" t="n">
        <v>0.16</v>
      </c>
      <c r="Y117" s="170" t="n">
        <f aca="false">VLOOKUP(A117,CurveCreator!$A$8:$EF$247,CurveCreator!$J$4)/100</f>
        <v>0.388800356839195</v>
      </c>
      <c r="Z117" s="184" t="n">
        <v>0.130018338494349</v>
      </c>
      <c r="AA117" s="170" t="n">
        <f aca="false">VLOOKUP(A117,CurveCreator!$A$8:$EF$247,CurveCreator!$M$4)/100</f>
        <v>0.421800356839195</v>
      </c>
      <c r="AB117" s="184" t="n">
        <f aca="false">$D117</f>
        <v>0.1</v>
      </c>
      <c r="AC117" s="170" t="n">
        <f aca="false">VLOOKUP(A117,CurveCreator!$A$8:$EF$247,CurveCreator!$K$4)/100</f>
        <v>0.408800356839195</v>
      </c>
      <c r="AD117" s="184" t="n">
        <v>0.140055015483047</v>
      </c>
      <c r="AE117" s="170" t="n">
        <f aca="false">VLOOKUP(A117,CurveCreator!$A$8:$EF$247,CurveCreator!$AJ$4)/100</f>
        <v>0.446800356839195</v>
      </c>
      <c r="AF117" s="184" t="n">
        <f aca="false">$D117</f>
        <v>0.1</v>
      </c>
      <c r="AG117" s="170" t="n">
        <f aca="false">VLOOKUP(A117,CurveCreator!$A$8:$EF$247,CurveCreator!$AI$4)/100</f>
        <v>0.418800356839195</v>
      </c>
      <c r="AH117" s="184" t="n">
        <f aca="false">$D117</f>
        <v>0.1</v>
      </c>
      <c r="AI117" s="170" t="n">
        <f aca="false">VLOOKUP(A117,CurveCreator!$A$8:$EF$247,CurveCreator!$AA$4)/100</f>
        <v>0.356800356839195</v>
      </c>
      <c r="AJ117" s="184" t="n">
        <v>0.0489069735785406</v>
      </c>
      <c r="AK117" s="186" t="n">
        <f aca="false">VLOOKUP(A117,SpotCurves!$A$6:$BR$177,SpotCurves!$AI$1)/100</f>
        <v>0.330796271145458</v>
      </c>
      <c r="AL117" s="184" t="n">
        <v>0.25</v>
      </c>
      <c r="AM117" s="170" t="n">
        <f aca="false">VLOOKUP(A117,CurveCreator!$A$8:$EF$247,CurveCreator!$AB$4)/100</f>
        <v>0.366800356839195</v>
      </c>
      <c r="AN117" s="184" t="n">
        <v>0.15</v>
      </c>
      <c r="AO117" s="170" t="n">
        <f aca="false">VLOOKUP(A117,CurveCreator!$A$8:$EF$247,CurveCreator!$S$4)/100</f>
        <v>0.353800356839195</v>
      </c>
      <c r="AP117" s="184" t="n">
        <v>0.15</v>
      </c>
      <c r="AQ117" s="170" t="n">
        <f aca="false">VLOOKUP(A117,CurveCreator!$A$8:$EF$247,CurveCreator!$AD$4)/100</f>
        <v>0.391800356839195</v>
      </c>
      <c r="AR117" s="184" t="n">
        <v>0.0489069735785406</v>
      </c>
      <c r="AS117" s="170" t="n">
        <f aca="false">VLOOKUP(A117,CurveCreator!$A$8:$EF$247,CurveCreator!$AC$4)/100</f>
        <v>0.373800356839195</v>
      </c>
      <c r="AT117" s="184" t="n">
        <v>0.0489069735785406</v>
      </c>
      <c r="AU117" s="170" t="n">
        <f aca="false">VLOOKUP(A117,CurveCreator!$A$8:$EF$247,CurveCreator!$AW$4)/100</f>
        <v>0.345700356839195</v>
      </c>
      <c r="AV117" s="187" t="n">
        <f aca="false">AH117+0.03</f>
        <v>0.13</v>
      </c>
      <c r="AW117" s="170" t="n">
        <f aca="false">VLOOKUP(A117,SpotCurves!$A$6:$BR$177,SpotCurves!$BR$1)/100</f>
        <v>0.308480921974046</v>
      </c>
      <c r="AX117" s="184" t="n">
        <v>0.25</v>
      </c>
      <c r="AY117" s="170"/>
      <c r="AZ117" s="170"/>
      <c r="BA117" s="170" t="n">
        <f aca="false">VLOOKUP(A117,CurveCreator!$A$8:$EF$247,CurveCreator!$AQ$4)/100</f>
        <v>0.370800356839195</v>
      </c>
      <c r="BB117" s="187" t="n">
        <f aca="false">AF117</f>
        <v>0.1</v>
      </c>
      <c r="BC117" s="188"/>
      <c r="BD117" s="188"/>
      <c r="BE117" s="170" t="n">
        <f aca="false">VLOOKUP(A117,CurveCreator!$A$8:$EF$247,CurveCreator!$BR$4)/100</f>
        <v>0.498800356839195</v>
      </c>
      <c r="BF117" s="184" t="n">
        <f aca="false">$D117</f>
        <v>0.1</v>
      </c>
      <c r="BG117" s="188"/>
      <c r="BH117" s="188"/>
      <c r="BI117" s="170" t="n">
        <f aca="false">VLOOKUP(A117,CurveCreator!$A$8:$EF$247,CurveCreator!$BS$4)/100</f>
        <v>0.473800356839195</v>
      </c>
      <c r="BJ117" s="184" t="n">
        <f aca="false">$D117</f>
        <v>0.1</v>
      </c>
      <c r="BK117" s="170" t="n">
        <f aca="false">VLOOKUP(A117,CurveCreator!$A$8:$EF$247,CurveCreator!$CY$4)/100</f>
        <v>0.357800356839195</v>
      </c>
      <c r="BL117" s="184" t="n">
        <v>0.120027507741523</v>
      </c>
      <c r="BM117" s="170"/>
      <c r="BN117" s="184"/>
      <c r="BO117" s="170" t="n">
        <f aca="false">VLOOKUP(A117,CurveCreator!$A$8:$EF$247,CurveCreator!$BI$4)/100</f>
        <v>0.631800356839195</v>
      </c>
      <c r="BP117" s="184" t="n">
        <v>0.120073353977395</v>
      </c>
      <c r="BQ117" s="184"/>
    </row>
    <row r="118" customFormat="false" ht="11.25" hidden="false" customHeight="false" outlineLevel="0" collapsed="false">
      <c r="A118" s="189" t="n">
        <f aca="false">EOMONTH(A117,0)+1</f>
        <v>40391</v>
      </c>
      <c r="B118" s="184"/>
      <c r="C118" s="170" t="n">
        <f aca="false">VLOOKUP(A118,CurveCreator!$A$8:$EF$247,CurveCreator!$CB$4)/100</f>
        <v>0.236963595029176</v>
      </c>
      <c r="D118" s="184" t="n">
        <f aca="false">VLOOKUP(A118,CurveCreator!$A$8:$EH$247,CurveCreator!$EH$4)</f>
        <v>0.1</v>
      </c>
      <c r="E118" s="170" t="n">
        <f aca="false">VLOOKUP(A118,CurveCreator!$A$8:$EH$247,CurveCreator!$CE$4)/100</f>
        <v>0.239463595029176</v>
      </c>
      <c r="F118" s="185" t="n">
        <f aca="false">D118</f>
        <v>0.1</v>
      </c>
      <c r="G118" s="170" t="n">
        <f aca="false">VLOOKUP(A118,CurveCreator!$A$8:$EH$247,CurveCreator!$CC$4)/100</f>
        <v>0.210963595029176</v>
      </c>
      <c r="H118" s="184" t="n">
        <f aca="false">$D118</f>
        <v>0.1</v>
      </c>
      <c r="I118" s="170" t="n">
        <f aca="false">VLOOKUP(A118,SpotCurves!$A$6:$BR$177,SpotCurves!$I$1)/100</f>
        <v>0.222245092463419</v>
      </c>
      <c r="J118" s="184" t="n">
        <v>0.25</v>
      </c>
      <c r="K118" s="170" t="n">
        <f aca="false">VLOOKUP(A118,CurveCreator!$A$8:$EF$247,CurveCreator!$CO$4)/100</f>
        <v>0.176963595029176</v>
      </c>
      <c r="L118" s="184" t="n">
        <v>0.138906973578541</v>
      </c>
      <c r="M118" s="170" t="n">
        <f aca="false">VLOOKUP(A118,SpotCurves!$A$6:$BR$177,SpotCurves!$R$1)/100</f>
        <v>0.160138084960328</v>
      </c>
      <c r="N118" s="184" t="n">
        <f aca="false">J118</f>
        <v>0.25</v>
      </c>
      <c r="O118" s="170" t="n">
        <f aca="false">VLOOKUP(A118,CurveCreator!$A$8:$EF$247,CurveCreator!$CQ$4)/100</f>
        <v>0.191963595029176</v>
      </c>
      <c r="P118" s="184" t="n">
        <v>0.138906973578541</v>
      </c>
      <c r="Q118" s="184"/>
      <c r="R118" s="184"/>
      <c r="S118" s="170" t="e">
        <f aca="false">VLOOKUP(A118,CurveCreator!$A$8:$EF$247,CurveCreator!$CS$4)/100</f>
        <v>#VALUE!</v>
      </c>
      <c r="T118" s="184" t="n">
        <v>0.138906973578541</v>
      </c>
      <c r="U118" s="170" t="n">
        <f aca="false">VLOOKUP(A118,SpotCurves!$A$6:$BR$177,SpotCurves!$Z$1)/100</f>
        <v>0.146171510842728</v>
      </c>
      <c r="V118" s="184" t="n">
        <f aca="false">0.25</f>
        <v>0.25</v>
      </c>
      <c r="W118" s="170" t="n">
        <f aca="false">VLOOKUP(A118,CurveCreator!$A$8:$EF$247,CurveCreator!$L$4)/100</f>
        <v>0.411963595029176</v>
      </c>
      <c r="X118" s="185" t="n">
        <v>0.16</v>
      </c>
      <c r="Y118" s="170" t="n">
        <f aca="false">VLOOKUP(A118,CurveCreator!$A$8:$EF$247,CurveCreator!$J$4)/100</f>
        <v>0.388963595029176</v>
      </c>
      <c r="Z118" s="184" t="n">
        <v>0.130017218579199</v>
      </c>
      <c r="AA118" s="170" t="n">
        <f aca="false">VLOOKUP(A118,CurveCreator!$A$8:$EF$247,CurveCreator!$M$4)/100</f>
        <v>0.421963595029176</v>
      </c>
      <c r="AB118" s="184" t="n">
        <f aca="false">$D118</f>
        <v>0.1</v>
      </c>
      <c r="AC118" s="170" t="n">
        <f aca="false">VLOOKUP(A118,CurveCreator!$A$8:$EF$247,CurveCreator!$K$4)/100</f>
        <v>0.408963595029176</v>
      </c>
      <c r="AD118" s="184" t="n">
        <v>0.140051655737597</v>
      </c>
      <c r="AE118" s="170" t="n">
        <f aca="false">VLOOKUP(A118,CurveCreator!$A$8:$EF$247,CurveCreator!$AJ$4)/100</f>
        <v>0.446963595029176</v>
      </c>
      <c r="AF118" s="184" t="n">
        <f aca="false">$D118</f>
        <v>0.1</v>
      </c>
      <c r="AG118" s="170" t="n">
        <f aca="false">VLOOKUP(A118,CurveCreator!$A$8:$EF$247,CurveCreator!$AI$4)/100</f>
        <v>0.418963595029176</v>
      </c>
      <c r="AH118" s="184" t="n">
        <f aca="false">$D118</f>
        <v>0.1</v>
      </c>
      <c r="AI118" s="170" t="n">
        <f aca="false">VLOOKUP(A118,CurveCreator!$A$8:$EF$247,CurveCreator!$AA$4)/100</f>
        <v>0.356963595029176</v>
      </c>
      <c r="AJ118" s="184" t="n">
        <v>0.0489069735785406</v>
      </c>
      <c r="AK118" s="186" t="n">
        <f aca="false">VLOOKUP(A118,SpotCurves!$A$6:$BR$177,SpotCurves!$AI$1)/100</f>
        <v>0.330941853656049</v>
      </c>
      <c r="AL118" s="184" t="n">
        <v>0.25</v>
      </c>
      <c r="AM118" s="170" t="n">
        <f aca="false">VLOOKUP(A118,CurveCreator!$A$8:$EF$247,CurveCreator!$AB$4)/100</f>
        <v>0.366963595029176</v>
      </c>
      <c r="AN118" s="184" t="n">
        <v>0.15</v>
      </c>
      <c r="AO118" s="170" t="n">
        <f aca="false">VLOOKUP(A118,CurveCreator!$A$8:$EF$247,CurveCreator!$S$4)/100</f>
        <v>0.353963595029176</v>
      </c>
      <c r="AP118" s="184" t="n">
        <v>0.15</v>
      </c>
      <c r="AQ118" s="170" t="n">
        <f aca="false">VLOOKUP(A118,CurveCreator!$A$8:$EF$247,CurveCreator!$AD$4)/100</f>
        <v>0.391963595029176</v>
      </c>
      <c r="AR118" s="184" t="n">
        <v>0.0489069735785406</v>
      </c>
      <c r="AS118" s="170" t="n">
        <f aca="false">VLOOKUP(A118,CurveCreator!$A$8:$EF$247,CurveCreator!$AC$4)/100</f>
        <v>0.373963595029176</v>
      </c>
      <c r="AT118" s="184" t="n">
        <v>0.0489069735785406</v>
      </c>
      <c r="AU118" s="170" t="n">
        <f aca="false">VLOOKUP(A118,CurveCreator!$A$8:$EF$247,CurveCreator!$AW$4)/100</f>
        <v>0.345863595029176</v>
      </c>
      <c r="AV118" s="187" t="n">
        <f aca="false">AH118+0.03</f>
        <v>0.13</v>
      </c>
      <c r="AW118" s="170" t="n">
        <f aca="false">VLOOKUP(A118,SpotCurves!$A$6:$BR$177,SpotCurves!$BR$1)/100</f>
        <v>0.308689376816175</v>
      </c>
      <c r="AX118" s="184" t="n">
        <v>0.25</v>
      </c>
      <c r="AY118" s="170"/>
      <c r="AZ118" s="170"/>
      <c r="BA118" s="170" t="n">
        <f aca="false">VLOOKUP(A118,CurveCreator!$A$8:$EF$247,CurveCreator!$AQ$4)/100</f>
        <v>0.370963595029176</v>
      </c>
      <c r="BB118" s="187" t="n">
        <f aca="false">AF118</f>
        <v>0.1</v>
      </c>
      <c r="BC118" s="188"/>
      <c r="BD118" s="188"/>
      <c r="BE118" s="170" t="n">
        <f aca="false">VLOOKUP(A118,CurveCreator!$A$8:$EF$247,CurveCreator!$BR$4)/100</f>
        <v>0.498963595029176</v>
      </c>
      <c r="BF118" s="184" t="n">
        <f aca="false">$D118</f>
        <v>0.1</v>
      </c>
      <c r="BG118" s="188"/>
      <c r="BH118" s="188"/>
      <c r="BI118" s="170" t="n">
        <f aca="false">VLOOKUP(A118,CurveCreator!$A$8:$EF$247,CurveCreator!$BS$4)/100</f>
        <v>0.473963595029176</v>
      </c>
      <c r="BJ118" s="184" t="n">
        <f aca="false">$D118</f>
        <v>0.1</v>
      </c>
      <c r="BK118" s="170" t="n">
        <f aca="false">VLOOKUP(A118,CurveCreator!$A$8:$EF$247,CurveCreator!$CY$4)/100</f>
        <v>0.357963595029176</v>
      </c>
      <c r="BL118" s="184" t="n">
        <v>0.120025827868799</v>
      </c>
      <c r="BM118" s="170"/>
      <c r="BN118" s="184"/>
      <c r="BO118" s="170" t="n">
        <f aca="false">VLOOKUP(A118,CurveCreator!$A$8:$EF$247,CurveCreator!$BI$4)/100</f>
        <v>0.631963595029176</v>
      </c>
      <c r="BP118" s="184" t="n">
        <v>0.120068874316797</v>
      </c>
      <c r="BQ118" s="184"/>
    </row>
    <row r="119" customFormat="false" ht="11.25" hidden="false" customHeight="false" outlineLevel="0" collapsed="false">
      <c r="A119" s="189" t="n">
        <f aca="false">EOMONTH(A118,0)+1</f>
        <v>40422</v>
      </c>
      <c r="B119" s="184"/>
      <c r="C119" s="170" t="n">
        <f aca="false">VLOOKUP(A119,CurveCreator!$A$8:$EF$247,CurveCreator!$CB$4)/100</f>
        <v>0.237131198055592</v>
      </c>
      <c r="D119" s="184" t="n">
        <f aca="false">VLOOKUP(A119,CurveCreator!$A$8:$EH$247,CurveCreator!$EH$4)</f>
        <v>0.1</v>
      </c>
      <c r="E119" s="170" t="n">
        <f aca="false">VLOOKUP(A119,CurveCreator!$A$8:$EH$247,CurveCreator!$CE$4)/100</f>
        <v>0.239631198055592</v>
      </c>
      <c r="F119" s="185" t="n">
        <f aca="false">D119</f>
        <v>0.1</v>
      </c>
      <c r="G119" s="170" t="n">
        <f aca="false">VLOOKUP(A119,CurveCreator!$A$8:$EH$247,CurveCreator!$CC$4)/100</f>
        <v>0.211131198055592</v>
      </c>
      <c r="H119" s="184" t="n">
        <f aca="false">$D119</f>
        <v>0.1</v>
      </c>
      <c r="I119" s="170" t="n">
        <f aca="false">VLOOKUP(A119,SpotCurves!$A$6:$BR$177,SpotCurves!$I$1)/100</f>
        <v>0.222460629955389</v>
      </c>
      <c r="J119" s="184" t="n">
        <v>0.25</v>
      </c>
      <c r="K119" s="170" t="n">
        <f aca="false">VLOOKUP(A119,CurveCreator!$A$8:$EF$247,CurveCreator!$CO$4)/100</f>
        <v>0.177131198055592</v>
      </c>
      <c r="L119" s="184" t="n">
        <v>0.138906973578541</v>
      </c>
      <c r="M119" s="170" t="n">
        <f aca="false">VLOOKUP(A119,SpotCurves!$A$6:$BR$177,SpotCurves!$R$1)/100</f>
        <v>0.160393679575612</v>
      </c>
      <c r="N119" s="184" t="n">
        <f aca="false">J119</f>
        <v>0.25</v>
      </c>
      <c r="O119" s="170" t="n">
        <f aca="false">VLOOKUP(A119,CurveCreator!$A$8:$EF$247,CurveCreator!$CQ$4)/100</f>
        <v>0.192131198055592</v>
      </c>
      <c r="P119" s="184" t="n">
        <v>0.138906973578541</v>
      </c>
      <c r="Q119" s="184"/>
      <c r="R119" s="184"/>
      <c r="S119" s="170" t="e">
        <f aca="false">VLOOKUP(A119,CurveCreator!$A$8:$EF$247,CurveCreator!$CS$4)/100</f>
        <v>#VALUE!</v>
      </c>
      <c r="T119" s="184" t="n">
        <v>0.138906973578541</v>
      </c>
      <c r="U119" s="170" t="n">
        <f aca="false">VLOOKUP(A119,SpotCurves!$A$6:$BR$177,SpotCurves!$Z$1)/100</f>
        <v>0.146299453897962</v>
      </c>
      <c r="V119" s="184" t="n">
        <f aca="false">0.25</f>
        <v>0.25</v>
      </c>
      <c r="W119" s="170" t="n">
        <f aca="false">VLOOKUP(A119,CurveCreator!$A$8:$EF$247,CurveCreator!$L$4)/100</f>
        <v>0.412131198055592</v>
      </c>
      <c r="X119" s="185" t="n">
        <v>0.16</v>
      </c>
      <c r="Y119" s="170" t="n">
        <f aca="false">VLOOKUP(A119,CurveCreator!$A$8:$EF$247,CurveCreator!$J$4)/100</f>
        <v>0.389131198055592</v>
      </c>
      <c r="Z119" s="184" t="n">
        <v>0.130016167056248</v>
      </c>
      <c r="AA119" s="170" t="n">
        <f aca="false">VLOOKUP(A119,CurveCreator!$A$8:$EF$247,CurveCreator!$M$4)/100</f>
        <v>0.422131198055592</v>
      </c>
      <c r="AB119" s="184" t="n">
        <f aca="false">$D119</f>
        <v>0.1</v>
      </c>
      <c r="AC119" s="170" t="n">
        <f aca="false">VLOOKUP(A119,CurveCreator!$A$8:$EF$247,CurveCreator!$K$4)/100</f>
        <v>0.409131198055592</v>
      </c>
      <c r="AD119" s="184" t="n">
        <v>0.140048501168743</v>
      </c>
      <c r="AE119" s="170" t="n">
        <f aca="false">VLOOKUP(A119,CurveCreator!$A$8:$EF$247,CurveCreator!$AJ$4)/100</f>
        <v>0.447131198055592</v>
      </c>
      <c r="AF119" s="184" t="n">
        <f aca="false">$D119</f>
        <v>0.1</v>
      </c>
      <c r="AG119" s="170" t="n">
        <f aca="false">VLOOKUP(A119,CurveCreator!$A$8:$EF$247,CurveCreator!$AI$4)/100</f>
        <v>0.419131198055592</v>
      </c>
      <c r="AH119" s="184" t="n">
        <f aca="false">$D119</f>
        <v>0.1</v>
      </c>
      <c r="AI119" s="170" t="n">
        <f aca="false">VLOOKUP(A119,CurveCreator!$A$8:$EF$247,CurveCreator!$AA$4)/100</f>
        <v>0.357131198055592</v>
      </c>
      <c r="AJ119" s="184" t="n">
        <v>0.0489069735785406</v>
      </c>
      <c r="AK119" s="186" t="n">
        <f aca="false">VLOOKUP(A119,SpotCurves!$A$6:$BR$177,SpotCurves!$AI$1)/100</f>
        <v>0.33109132890673</v>
      </c>
      <c r="AL119" s="184" t="n">
        <v>0.25</v>
      </c>
      <c r="AM119" s="170" t="n">
        <f aca="false">VLOOKUP(A119,CurveCreator!$A$8:$EF$247,CurveCreator!$AB$4)/100</f>
        <v>0.367131198055592</v>
      </c>
      <c r="AN119" s="184" t="n">
        <v>0.15</v>
      </c>
      <c r="AO119" s="170" t="n">
        <f aca="false">VLOOKUP(A119,CurveCreator!$A$8:$EF$247,CurveCreator!$S$4)/100</f>
        <v>0.354131198055592</v>
      </c>
      <c r="AP119" s="184" t="n">
        <v>0.15</v>
      </c>
      <c r="AQ119" s="170" t="n">
        <f aca="false">VLOOKUP(A119,CurveCreator!$A$8:$EF$247,CurveCreator!$AD$4)/100</f>
        <v>0.392131198055592</v>
      </c>
      <c r="AR119" s="184" t="n">
        <v>0.0489069735785406</v>
      </c>
      <c r="AS119" s="170" t="n">
        <f aca="false">VLOOKUP(A119,CurveCreator!$A$8:$EF$247,CurveCreator!$AC$4)/100</f>
        <v>0.374131198055592</v>
      </c>
      <c r="AT119" s="184" t="n">
        <v>0.0489069735785406</v>
      </c>
      <c r="AU119" s="170" t="n">
        <f aca="false">VLOOKUP(A119,CurveCreator!$A$8:$EF$247,CurveCreator!$AW$4)/100</f>
        <v>0.346031198055592</v>
      </c>
      <c r="AV119" s="187" t="n">
        <f aca="false">AH119+0.03</f>
        <v>0.13</v>
      </c>
      <c r="AW119" s="170" t="n">
        <f aca="false">VLOOKUP(A119,SpotCurves!$A$6:$BR$177,SpotCurves!$BR$1)/100</f>
        <v>0.308903405545702</v>
      </c>
      <c r="AX119" s="184" t="n">
        <v>0.25</v>
      </c>
      <c r="AY119" s="170"/>
      <c r="AZ119" s="170"/>
      <c r="BA119" s="170" t="n">
        <f aca="false">VLOOKUP(A119,CurveCreator!$A$8:$EF$247,CurveCreator!$AQ$4)/100</f>
        <v>0.371131198055592</v>
      </c>
      <c r="BB119" s="187" t="n">
        <f aca="false">AF119</f>
        <v>0.1</v>
      </c>
      <c r="BC119" s="188"/>
      <c r="BD119" s="188"/>
      <c r="BE119" s="170" t="n">
        <f aca="false">VLOOKUP(A119,CurveCreator!$A$8:$EF$247,CurveCreator!$BR$4)/100</f>
        <v>0.499131198055592</v>
      </c>
      <c r="BF119" s="184" t="n">
        <f aca="false">$D119</f>
        <v>0.1</v>
      </c>
      <c r="BG119" s="188"/>
      <c r="BH119" s="188"/>
      <c r="BI119" s="170" t="n">
        <f aca="false">VLOOKUP(A119,CurveCreator!$A$8:$EF$247,CurveCreator!$BS$4)/100</f>
        <v>0.474131198055592</v>
      </c>
      <c r="BJ119" s="184" t="n">
        <f aca="false">$D119</f>
        <v>0.1</v>
      </c>
      <c r="BK119" s="170" t="n">
        <f aca="false">VLOOKUP(A119,CurveCreator!$A$8:$EF$247,CurveCreator!$CY$4)/100</f>
        <v>0.358131198055592</v>
      </c>
      <c r="BL119" s="184" t="n">
        <v>0.120024250584372</v>
      </c>
      <c r="BM119" s="170"/>
      <c r="BN119" s="184"/>
      <c r="BO119" s="170" t="n">
        <f aca="false">VLOOKUP(A119,CurveCreator!$A$8:$EF$247,CurveCreator!$BI$4)/100</f>
        <v>0.632131198055592</v>
      </c>
      <c r="BP119" s="184" t="n">
        <v>0.120064668224991</v>
      </c>
      <c r="BQ119" s="184"/>
    </row>
    <row r="120" customFormat="false" ht="11.25" hidden="false" customHeight="false" outlineLevel="0" collapsed="false">
      <c r="A120" s="189" t="n">
        <f aca="false">EOMONTH(A119,0)+1</f>
        <v>40452</v>
      </c>
      <c r="B120" s="184"/>
      <c r="C120" s="170" t="n">
        <f aca="false">VLOOKUP(A120,CurveCreator!$A$8:$EF$247,CurveCreator!$CB$4)/100</f>
        <v>0.24296102230417</v>
      </c>
      <c r="D120" s="184" t="n">
        <f aca="false">VLOOKUP(A120,CurveCreator!$A$8:$EH$247,CurveCreator!$EH$4)</f>
        <v>0.1</v>
      </c>
      <c r="E120" s="170" t="n">
        <f aca="false">VLOOKUP(A120,CurveCreator!$A$8:$EH$247,CurveCreator!$CE$4)/100</f>
        <v>0.24546102230417</v>
      </c>
      <c r="F120" s="185" t="n">
        <f aca="false">D120</f>
        <v>0.1</v>
      </c>
      <c r="G120" s="170" t="n">
        <f aca="false">VLOOKUP(A120,CurveCreator!$A$8:$EH$247,CurveCreator!$CC$4)/100</f>
        <v>0.21696102230417</v>
      </c>
      <c r="H120" s="184" t="n">
        <f aca="false">$D120</f>
        <v>0.1</v>
      </c>
      <c r="I120" s="170" t="n">
        <f aca="false">VLOOKUP(A120,SpotCurves!$A$6:$BR$177,SpotCurves!$I$1)/100</f>
        <v>0.229957783939061</v>
      </c>
      <c r="J120" s="184" t="n">
        <v>0.25</v>
      </c>
      <c r="K120" s="170" t="n">
        <f aca="false">VLOOKUP(A120,CurveCreator!$A$8:$EF$247,CurveCreator!$CO$4)/100</f>
        <v>0.18296102230417</v>
      </c>
      <c r="L120" s="184" t="n">
        <v>0.138906973578541</v>
      </c>
      <c r="M120" s="170" t="n">
        <f aca="false">VLOOKUP(A120,SpotCurves!$A$6:$BR$177,SpotCurves!$R$1)/100</f>
        <v>0.169284161554695</v>
      </c>
      <c r="N120" s="184" t="n">
        <f aca="false">J120</f>
        <v>0.25</v>
      </c>
      <c r="O120" s="170" t="n">
        <f aca="false">VLOOKUP(A120,CurveCreator!$A$8:$EF$247,CurveCreator!$CQ$4)/100</f>
        <v>0.19796102230417</v>
      </c>
      <c r="P120" s="184" t="n">
        <v>0.138906973578541</v>
      </c>
      <c r="Q120" s="184"/>
      <c r="R120" s="184"/>
      <c r="S120" s="170" t="e">
        <f aca="false">VLOOKUP(A120,CurveCreator!$A$8:$EF$247,CurveCreator!$CS$4)/100</f>
        <v>#VALUE!</v>
      </c>
      <c r="T120" s="184" t="n">
        <v>0.138906973578541</v>
      </c>
      <c r="U120" s="170" t="n">
        <f aca="false">VLOOKUP(A120,SpotCurves!$A$6:$BR$177,SpotCurves!$Z$1)/100</f>
        <v>0.15074976450267</v>
      </c>
      <c r="V120" s="184" t="n">
        <f aca="false">0.25</f>
        <v>0.25</v>
      </c>
      <c r="W120" s="170" t="n">
        <f aca="false">VLOOKUP(A120,CurveCreator!$A$8:$EF$247,CurveCreator!$L$4)/100</f>
        <v>0.41796102230417</v>
      </c>
      <c r="X120" s="185" t="n">
        <v>0.16</v>
      </c>
      <c r="Y120" s="170" t="n">
        <f aca="false">VLOOKUP(A120,CurveCreator!$A$8:$EF$247,CurveCreator!$J$4)/100</f>
        <v>0.39496102230417</v>
      </c>
      <c r="Z120" s="184" t="n">
        <v>0.130015179748845</v>
      </c>
      <c r="AA120" s="170" t="n">
        <f aca="false">VLOOKUP(A120,CurveCreator!$A$8:$EF$247,CurveCreator!$M$4)/100</f>
        <v>0.42796102230417</v>
      </c>
      <c r="AB120" s="184" t="n">
        <f aca="false">$D120</f>
        <v>0.1</v>
      </c>
      <c r="AC120" s="170" t="n">
        <f aca="false">VLOOKUP(A120,CurveCreator!$A$8:$EF$247,CurveCreator!$K$4)/100</f>
        <v>0.41496102230417</v>
      </c>
      <c r="AD120" s="184" t="n">
        <v>0.140045539246536</v>
      </c>
      <c r="AE120" s="170" t="n">
        <f aca="false">VLOOKUP(A120,CurveCreator!$A$8:$EF$247,CurveCreator!$AJ$4)/100</f>
        <v>0.45296102230417</v>
      </c>
      <c r="AF120" s="184" t="n">
        <f aca="false">$D120</f>
        <v>0.1</v>
      </c>
      <c r="AG120" s="170" t="n">
        <f aca="false">VLOOKUP(A120,CurveCreator!$A$8:$EF$247,CurveCreator!$AI$4)/100</f>
        <v>0.42496102230417</v>
      </c>
      <c r="AH120" s="184" t="n">
        <f aca="false">$D120</f>
        <v>0.1</v>
      </c>
      <c r="AI120" s="170" t="n">
        <f aca="false">VLOOKUP(A120,CurveCreator!$A$8:$EF$247,CurveCreator!$AA$4)/100</f>
        <v>0.36296102230417</v>
      </c>
      <c r="AJ120" s="184" t="n">
        <v>0.0489069735785406</v>
      </c>
      <c r="AK120" s="186" t="n">
        <f aca="false">VLOOKUP(A120,SpotCurves!$A$6:$BR$177,SpotCurves!$AI$1)/100</f>
        <v>0.336290605194407</v>
      </c>
      <c r="AL120" s="184" t="n">
        <v>0.25</v>
      </c>
      <c r="AM120" s="170" t="n">
        <f aca="false">VLOOKUP(A120,CurveCreator!$A$8:$EF$247,CurveCreator!$AB$4)/100</f>
        <v>0.37296102230417</v>
      </c>
      <c r="AN120" s="184" t="n">
        <v>0.15</v>
      </c>
      <c r="AO120" s="170" t="n">
        <f aca="false">VLOOKUP(A120,CurveCreator!$A$8:$EF$247,CurveCreator!$S$4)/100</f>
        <v>0.35996102230417</v>
      </c>
      <c r="AP120" s="184" t="n">
        <v>0.15</v>
      </c>
      <c r="AQ120" s="170" t="n">
        <f aca="false">VLOOKUP(A120,CurveCreator!$A$8:$EF$247,CurveCreator!$AD$4)/100</f>
        <v>0.39796102230417</v>
      </c>
      <c r="AR120" s="184" t="n">
        <v>0.0489069735785406</v>
      </c>
      <c r="AS120" s="170" t="n">
        <f aca="false">VLOOKUP(A120,CurveCreator!$A$8:$EF$247,CurveCreator!$AC$4)/100</f>
        <v>0.37996102230417</v>
      </c>
      <c r="AT120" s="184" t="n">
        <v>0.0489069735785406</v>
      </c>
      <c r="AU120" s="170" t="n">
        <f aca="false">VLOOKUP(A120,CurveCreator!$A$8:$EF$247,CurveCreator!$AW$4)/100</f>
        <v>0.35186102230417</v>
      </c>
      <c r="AV120" s="187" t="n">
        <f aca="false">AH120+0.03</f>
        <v>0.13</v>
      </c>
      <c r="AW120" s="170" t="n">
        <f aca="false">VLOOKUP(A120,SpotCurves!$A$6:$BR$177,SpotCurves!$BR$1)/100</f>
        <v>0.316348079451488</v>
      </c>
      <c r="AX120" s="184" t="n">
        <v>0.25</v>
      </c>
      <c r="AY120" s="170"/>
      <c r="AZ120" s="170"/>
      <c r="BA120" s="170" t="n">
        <f aca="false">VLOOKUP(A120,CurveCreator!$A$8:$EF$247,CurveCreator!$AQ$4)/100</f>
        <v>0.37696102230417</v>
      </c>
      <c r="BB120" s="187" t="n">
        <f aca="false">AF120</f>
        <v>0.1</v>
      </c>
      <c r="BC120" s="188"/>
      <c r="BD120" s="188"/>
      <c r="BE120" s="170" t="n">
        <f aca="false">VLOOKUP(A120,CurveCreator!$A$8:$EF$247,CurveCreator!$BR$4)/100</f>
        <v>0.50496102230417</v>
      </c>
      <c r="BF120" s="184" t="n">
        <f aca="false">$D120</f>
        <v>0.1</v>
      </c>
      <c r="BG120" s="188"/>
      <c r="BH120" s="188"/>
      <c r="BI120" s="170" t="n">
        <f aca="false">VLOOKUP(A120,CurveCreator!$A$8:$EF$247,CurveCreator!$BS$4)/100</f>
        <v>0.47996102230417</v>
      </c>
      <c r="BJ120" s="184" t="n">
        <f aca="false">$D120</f>
        <v>0.1</v>
      </c>
      <c r="BK120" s="170" t="n">
        <f aca="false">VLOOKUP(A120,CurveCreator!$A$8:$EF$247,CurveCreator!$CY$4)/100</f>
        <v>0.36396102230417</v>
      </c>
      <c r="BL120" s="184" t="n">
        <v>0.120022769623268</v>
      </c>
      <c r="BM120" s="170"/>
      <c r="BN120" s="184"/>
      <c r="BO120" s="170" t="n">
        <f aca="false">VLOOKUP(A120,CurveCreator!$A$8:$EF$247,CurveCreator!$BI$4)/100</f>
        <v>0.63796102230417</v>
      </c>
      <c r="BP120" s="184" t="n">
        <v>0.120060718995382</v>
      </c>
      <c r="BQ120" s="184"/>
    </row>
    <row r="121" customFormat="false" ht="11.25" hidden="false" customHeight="false" outlineLevel="0" collapsed="false">
      <c r="A121" s="189" t="n">
        <f aca="false">EOMONTH(A120,0)+1</f>
        <v>40483</v>
      </c>
      <c r="B121" s="184"/>
      <c r="C121" s="170" t="n">
        <f aca="false">VLOOKUP(A121,CurveCreator!$A$8:$EF$247,CurveCreator!$CB$4)/100</f>
        <v>0.243133353903392</v>
      </c>
      <c r="D121" s="184" t="n">
        <f aca="false">VLOOKUP(A121,CurveCreator!$A$8:$EH$247,CurveCreator!$EH$4)</f>
        <v>0.1</v>
      </c>
      <c r="E121" s="170" t="n">
        <f aca="false">VLOOKUP(A121,CurveCreator!$A$8:$EH$247,CurveCreator!$CE$4)/100</f>
        <v>0.245633353903392</v>
      </c>
      <c r="F121" s="185" t="n">
        <f aca="false">D121</f>
        <v>0.1</v>
      </c>
      <c r="G121" s="170" t="n">
        <f aca="false">VLOOKUP(A121,CurveCreator!$A$8:$EH$247,CurveCreator!$CC$4)/100</f>
        <v>0.217133353903392</v>
      </c>
      <c r="H121" s="184" t="n">
        <f aca="false">$D121</f>
        <v>0.1</v>
      </c>
      <c r="I121" s="170" t="n">
        <f aca="false">VLOOKUP(A121,SpotCurves!$A$6:$BR$177,SpotCurves!$I$1)/100</f>
        <v>0.23017940237566</v>
      </c>
      <c r="J121" s="184" t="n">
        <v>0.25</v>
      </c>
      <c r="K121" s="170" t="n">
        <f aca="false">VLOOKUP(A121,CurveCreator!$A$8:$EF$247,CurveCreator!$CO$4)/100</f>
        <v>0.183133353903392</v>
      </c>
      <c r="L121" s="184" t="n">
        <v>0.138906973578541</v>
      </c>
      <c r="M121" s="170" t="n">
        <f aca="false">VLOOKUP(A121,SpotCurves!$A$6:$BR$177,SpotCurves!$R$1)/100</f>
        <v>0.169546967243507</v>
      </c>
      <c r="N121" s="184" t="n">
        <f aca="false">J121</f>
        <v>0.25</v>
      </c>
      <c r="O121" s="170" t="n">
        <f aca="false">VLOOKUP(A121,CurveCreator!$A$8:$EF$247,CurveCreator!$CQ$4)/100</f>
        <v>0.198133353903392</v>
      </c>
      <c r="P121" s="184" t="n">
        <v>0.138906973578541</v>
      </c>
      <c r="Q121" s="184"/>
      <c r="R121" s="184"/>
      <c r="S121" s="170" t="e">
        <f aca="false">VLOOKUP(A121,CurveCreator!$A$8:$EF$247,CurveCreator!$CS$4)/100</f>
        <v>#VALUE!</v>
      </c>
      <c r="T121" s="184" t="n">
        <v>0.138906973578541</v>
      </c>
      <c r="U121" s="170" t="n">
        <f aca="false">VLOOKUP(A121,SpotCurves!$A$6:$BR$177,SpotCurves!$Z$1)/100</f>
        <v>0.150881317206635</v>
      </c>
      <c r="V121" s="184" t="n">
        <f aca="false">0.25</f>
        <v>0.25</v>
      </c>
      <c r="W121" s="170" t="n">
        <f aca="false">VLOOKUP(A121,CurveCreator!$A$8:$EF$247,CurveCreator!$L$4)/100</f>
        <v>0.418133353903392</v>
      </c>
      <c r="X121" s="185" t="n">
        <v>0.16</v>
      </c>
      <c r="Y121" s="170" t="n">
        <f aca="false">VLOOKUP(A121,CurveCreator!$A$8:$EF$247,CurveCreator!$J$4)/100</f>
        <v>0.395133353903392</v>
      </c>
      <c r="Z121" s="184" t="n">
        <v>0.130014252735407</v>
      </c>
      <c r="AA121" s="170" t="n">
        <f aca="false">VLOOKUP(A121,CurveCreator!$A$8:$EF$247,CurveCreator!$M$4)/100</f>
        <v>0.428133353903392</v>
      </c>
      <c r="AB121" s="184" t="n">
        <f aca="false">$D121</f>
        <v>0.1</v>
      </c>
      <c r="AC121" s="170" t="n">
        <f aca="false">VLOOKUP(A121,CurveCreator!$A$8:$EF$247,CurveCreator!$K$4)/100</f>
        <v>0.415133353903392</v>
      </c>
      <c r="AD121" s="184" t="n">
        <v>0.140042758206221</v>
      </c>
      <c r="AE121" s="170" t="n">
        <f aca="false">VLOOKUP(A121,CurveCreator!$A$8:$EF$247,CurveCreator!$AJ$4)/100</f>
        <v>0.453133353903392</v>
      </c>
      <c r="AF121" s="184" t="n">
        <f aca="false">$D121</f>
        <v>0.1</v>
      </c>
      <c r="AG121" s="170" t="n">
        <f aca="false">VLOOKUP(A121,CurveCreator!$A$8:$EF$247,CurveCreator!$AI$4)/100</f>
        <v>0.425133353903392</v>
      </c>
      <c r="AH121" s="184" t="n">
        <f aca="false">$D121</f>
        <v>0.1</v>
      </c>
      <c r="AI121" s="170" t="n">
        <f aca="false">VLOOKUP(A121,CurveCreator!$A$8:$EF$247,CurveCreator!$AA$4)/100</f>
        <v>0.363133353903392</v>
      </c>
      <c r="AJ121" s="184" t="n">
        <v>0.0489069735785406</v>
      </c>
      <c r="AK121" s="186" t="n">
        <f aca="false">VLOOKUP(A121,SpotCurves!$A$6:$BR$177,SpotCurves!$AI$1)/100</f>
        <v>0.336444297580188</v>
      </c>
      <c r="AL121" s="184" t="n">
        <v>0.25</v>
      </c>
      <c r="AM121" s="170" t="n">
        <f aca="false">VLOOKUP(A121,CurveCreator!$A$8:$EF$247,CurveCreator!$AB$4)/100</f>
        <v>0.373133353903392</v>
      </c>
      <c r="AN121" s="184" t="n">
        <v>0.15</v>
      </c>
      <c r="AO121" s="170" t="n">
        <f aca="false">VLOOKUP(A121,CurveCreator!$A$8:$EF$247,CurveCreator!$S$4)/100</f>
        <v>0.360133353903392</v>
      </c>
      <c r="AP121" s="184" t="n">
        <v>0.15</v>
      </c>
      <c r="AQ121" s="170" t="n">
        <f aca="false">VLOOKUP(A121,CurveCreator!$A$8:$EF$247,CurveCreator!$AD$4)/100</f>
        <v>0.398133353903392</v>
      </c>
      <c r="AR121" s="184" t="n">
        <v>0.0489069735785406</v>
      </c>
      <c r="AS121" s="170" t="n">
        <f aca="false">VLOOKUP(A121,CurveCreator!$A$8:$EF$247,CurveCreator!$AC$4)/100</f>
        <v>0.380133353903392</v>
      </c>
      <c r="AT121" s="184" t="n">
        <v>0.0489069735785406</v>
      </c>
      <c r="AU121" s="170" t="n">
        <f aca="false">VLOOKUP(A121,CurveCreator!$A$8:$EF$247,CurveCreator!$AW$4)/100</f>
        <v>0.352033353903392</v>
      </c>
      <c r="AV121" s="187" t="n">
        <f aca="false">AH121+0.03</f>
        <v>0.13</v>
      </c>
      <c r="AW121" s="170" t="n">
        <f aca="false">VLOOKUP(A121,SpotCurves!$A$6:$BR$177,SpotCurves!$BR$1)/100</f>
        <v>0.316568146559031</v>
      </c>
      <c r="AX121" s="184" t="n">
        <v>0.25</v>
      </c>
      <c r="AY121" s="170"/>
      <c r="AZ121" s="170"/>
      <c r="BA121" s="170" t="n">
        <f aca="false">VLOOKUP(A121,CurveCreator!$A$8:$EF$247,CurveCreator!$AQ$4)/100</f>
        <v>0.377133353903392</v>
      </c>
      <c r="BB121" s="187" t="n">
        <f aca="false">AF121</f>
        <v>0.1</v>
      </c>
      <c r="BC121" s="188"/>
      <c r="BD121" s="188"/>
      <c r="BE121" s="170" t="n">
        <f aca="false">VLOOKUP(A121,CurveCreator!$A$8:$EF$247,CurveCreator!$BR$4)/100</f>
        <v>0.505133353903392</v>
      </c>
      <c r="BF121" s="184" t="n">
        <f aca="false">$D121</f>
        <v>0.1</v>
      </c>
      <c r="BG121" s="188"/>
      <c r="BH121" s="188"/>
      <c r="BI121" s="170" t="n">
        <f aca="false">VLOOKUP(A121,CurveCreator!$A$8:$EF$247,CurveCreator!$BS$4)/100</f>
        <v>0.480133353903392</v>
      </c>
      <c r="BJ121" s="184" t="n">
        <f aca="false">$D121</f>
        <v>0.1</v>
      </c>
      <c r="BK121" s="170" t="n">
        <f aca="false">VLOOKUP(A121,CurveCreator!$A$8:$EF$247,CurveCreator!$CY$4)/100</f>
        <v>0.364133353903392</v>
      </c>
      <c r="BL121" s="184" t="n">
        <v>0.120021379103111</v>
      </c>
      <c r="BM121" s="170"/>
      <c r="BN121" s="184"/>
      <c r="BO121" s="170" t="n">
        <f aca="false">VLOOKUP(A121,CurveCreator!$A$8:$EF$247,CurveCreator!$BI$4)/100</f>
        <v>0.638133353903392</v>
      </c>
      <c r="BP121" s="184" t="n">
        <v>0.120057010941628</v>
      </c>
      <c r="BQ121" s="184"/>
    </row>
    <row r="122" customFormat="false" ht="11.25" hidden="false" customHeight="false" outlineLevel="0" collapsed="false">
      <c r="A122" s="189" t="n">
        <f aca="false">EOMONTH(A121,0)+1</f>
        <v>40513</v>
      </c>
      <c r="B122" s="184"/>
      <c r="C122" s="170" t="n">
        <f aca="false">VLOOKUP(A122,CurveCreator!$A$8:$EF$247,CurveCreator!$CB$4)/100</f>
        <v>0.243328047382033</v>
      </c>
      <c r="D122" s="184" t="n">
        <f aca="false">VLOOKUP(A122,CurveCreator!$A$8:$EH$247,CurveCreator!$EH$4)</f>
        <v>0.1</v>
      </c>
      <c r="E122" s="170" t="n">
        <f aca="false">VLOOKUP(A122,CurveCreator!$A$8:$EH$247,CurveCreator!$CE$4)/100</f>
        <v>0.245828047382033</v>
      </c>
      <c r="F122" s="185" t="n">
        <f aca="false">D122</f>
        <v>0.1</v>
      </c>
      <c r="G122" s="170" t="n">
        <f aca="false">VLOOKUP(A122,CurveCreator!$A$8:$EH$247,CurveCreator!$CC$4)/100</f>
        <v>0.217328047382033</v>
      </c>
      <c r="H122" s="184" t="n">
        <f aca="false">$D122</f>
        <v>0.1</v>
      </c>
      <c r="I122" s="170" t="n">
        <f aca="false">VLOOKUP(A122,SpotCurves!$A$6:$BR$177,SpotCurves!$I$1)/100</f>
        <v>0.230429778189193</v>
      </c>
      <c r="J122" s="184" t="n">
        <v>0.25</v>
      </c>
      <c r="K122" s="170" t="n">
        <f aca="false">VLOOKUP(A122,CurveCreator!$A$8:$EF$247,CurveCreator!$CO$4)/100</f>
        <v>0.183328047382033</v>
      </c>
      <c r="L122" s="184" t="n">
        <v>0.138906973578541</v>
      </c>
      <c r="M122" s="170" t="n">
        <f aca="false">VLOOKUP(A122,SpotCurves!$A$6:$BR$177,SpotCurves!$R$1)/100</f>
        <v>0.169843874798435</v>
      </c>
      <c r="N122" s="184" t="n">
        <f aca="false">J122</f>
        <v>0.25</v>
      </c>
      <c r="O122" s="170" t="n">
        <f aca="false">VLOOKUP(A122,CurveCreator!$A$8:$EF$247,CurveCreator!$CQ$4)/100</f>
        <v>0.198328047382033</v>
      </c>
      <c r="P122" s="184" t="n">
        <v>0.138906973578541</v>
      </c>
      <c r="Q122" s="184"/>
      <c r="R122" s="184"/>
      <c r="S122" s="170" t="e">
        <f aca="false">VLOOKUP(A122,CurveCreator!$A$8:$EF$247,CurveCreator!$CS$4)/100</f>
        <v>#VALUE!</v>
      </c>
      <c r="T122" s="184" t="n">
        <v>0.138906973578541</v>
      </c>
      <c r="U122" s="170" t="n">
        <f aca="false">VLOOKUP(A122,SpotCurves!$A$6:$BR$177,SpotCurves!$Z$1)/100</f>
        <v>0.151029940289548</v>
      </c>
      <c r="V122" s="184" t="n">
        <f aca="false">0.25</f>
        <v>0.25</v>
      </c>
      <c r="W122" s="170" t="n">
        <f aca="false">VLOOKUP(A122,CurveCreator!$A$8:$EF$247,CurveCreator!$L$4)/100</f>
        <v>0.418328047382033</v>
      </c>
      <c r="X122" s="185" t="n">
        <v>0.16</v>
      </c>
      <c r="Y122" s="170" t="n">
        <f aca="false">VLOOKUP(A122,CurveCreator!$A$8:$EF$247,CurveCreator!$J$4)/100</f>
        <v>0.395328047382033</v>
      </c>
      <c r="Z122" s="184" t="n">
        <v>0.130013382333835</v>
      </c>
      <c r="AA122" s="170" t="n">
        <f aca="false">VLOOKUP(A122,CurveCreator!$A$8:$EF$247,CurveCreator!$M$4)/100</f>
        <v>0.428328047382033</v>
      </c>
      <c r="AB122" s="184" t="n">
        <f aca="false">$D122</f>
        <v>0.1</v>
      </c>
      <c r="AC122" s="170" t="n">
        <f aca="false">VLOOKUP(A122,CurveCreator!$A$8:$EF$247,CurveCreator!$K$4)/100</f>
        <v>0.415328047382033</v>
      </c>
      <c r="AD122" s="184" t="n">
        <v>0.140040147001506</v>
      </c>
      <c r="AE122" s="170" t="n">
        <f aca="false">VLOOKUP(A122,CurveCreator!$A$8:$EF$247,CurveCreator!$AJ$4)/100</f>
        <v>0.453328047382033</v>
      </c>
      <c r="AF122" s="184" t="n">
        <f aca="false">$D122</f>
        <v>0.1</v>
      </c>
      <c r="AG122" s="170" t="n">
        <f aca="false">VLOOKUP(A122,CurveCreator!$A$8:$EF$247,CurveCreator!$AI$4)/100</f>
        <v>0.425328047382033</v>
      </c>
      <c r="AH122" s="184" t="n">
        <f aca="false">$D122</f>
        <v>0.1</v>
      </c>
      <c r="AI122" s="170" t="n">
        <f aca="false">VLOOKUP(A122,CurveCreator!$A$8:$EF$247,CurveCreator!$AA$4)/100</f>
        <v>0.363328047382033</v>
      </c>
      <c r="AJ122" s="184" t="n">
        <v>0.0489069735785406</v>
      </c>
      <c r="AK122" s="186" t="n">
        <f aca="false">VLOOKUP(A122,SpotCurves!$A$6:$BR$177,SpotCurves!$AI$1)/100</f>
        <v>0.336617933206873</v>
      </c>
      <c r="AL122" s="184" t="n">
        <v>0.25</v>
      </c>
      <c r="AM122" s="170" t="n">
        <f aca="false">VLOOKUP(A122,CurveCreator!$A$8:$EF$247,CurveCreator!$AB$4)/100</f>
        <v>0.373328047382033</v>
      </c>
      <c r="AN122" s="184" t="n">
        <v>0.15</v>
      </c>
      <c r="AO122" s="170" t="n">
        <f aca="false">VLOOKUP(A122,CurveCreator!$A$8:$EF$247,CurveCreator!$S$4)/100</f>
        <v>0.360328047382033</v>
      </c>
      <c r="AP122" s="184" t="n">
        <v>0.15</v>
      </c>
      <c r="AQ122" s="170" t="n">
        <f aca="false">VLOOKUP(A122,CurveCreator!$A$8:$EF$247,CurveCreator!$AD$4)/100</f>
        <v>0.398328047382033</v>
      </c>
      <c r="AR122" s="184" t="n">
        <v>0.0489069735785406</v>
      </c>
      <c r="AS122" s="170" t="n">
        <f aca="false">VLOOKUP(A122,CurveCreator!$A$8:$EF$247,CurveCreator!$AC$4)/100</f>
        <v>0.380328047382033</v>
      </c>
      <c r="AT122" s="184" t="n">
        <v>0.0489069735785406</v>
      </c>
      <c r="AU122" s="170" t="n">
        <f aca="false">VLOOKUP(A122,CurveCreator!$A$8:$EF$247,CurveCreator!$AW$4)/100</f>
        <v>0.352228047382033</v>
      </c>
      <c r="AV122" s="187" t="n">
        <f aca="false">AH122+0.03</f>
        <v>0.13</v>
      </c>
      <c r="AW122" s="170" t="n">
        <f aca="false">VLOOKUP(A122,SpotCurves!$A$6:$BR$177,SpotCurves!$BR$1)/100</f>
        <v>0.316816769741869</v>
      </c>
      <c r="AX122" s="184" t="n">
        <v>0.25</v>
      </c>
      <c r="AY122" s="170"/>
      <c r="AZ122" s="170"/>
      <c r="BA122" s="170" t="n">
        <f aca="false">VLOOKUP(A122,CurveCreator!$A$8:$EF$247,CurveCreator!$AQ$4)/100</f>
        <v>0.377328047382033</v>
      </c>
      <c r="BB122" s="187" t="n">
        <f aca="false">AF122</f>
        <v>0.1</v>
      </c>
      <c r="BC122" s="188"/>
      <c r="BD122" s="188"/>
      <c r="BE122" s="170" t="n">
        <f aca="false">VLOOKUP(A122,CurveCreator!$A$8:$EF$247,CurveCreator!$BR$4)/100</f>
        <v>0.505328047382033</v>
      </c>
      <c r="BF122" s="184" t="n">
        <f aca="false">$D122</f>
        <v>0.1</v>
      </c>
      <c r="BG122" s="188"/>
      <c r="BH122" s="188"/>
      <c r="BI122" s="170" t="n">
        <f aca="false">VLOOKUP(A122,CurveCreator!$A$8:$EF$247,CurveCreator!$BS$4)/100</f>
        <v>0.480328047382033</v>
      </c>
      <c r="BJ122" s="184" t="n">
        <f aca="false">$D122</f>
        <v>0.1</v>
      </c>
      <c r="BK122" s="170" t="n">
        <f aca="false">VLOOKUP(A122,CurveCreator!$A$8:$EF$247,CurveCreator!$CY$4)/100</f>
        <v>0.364328047382033</v>
      </c>
      <c r="BL122" s="184" t="n">
        <v>0.120020073500753</v>
      </c>
      <c r="BM122" s="170"/>
      <c r="BN122" s="184"/>
      <c r="BO122" s="170" t="n">
        <f aca="false">VLOOKUP(A122,CurveCreator!$A$8:$EF$247,CurveCreator!$BI$4)/100</f>
        <v>0.638328047382033</v>
      </c>
      <c r="BP122" s="184" t="n">
        <v>0.120053529335341</v>
      </c>
      <c r="BQ122" s="184"/>
    </row>
    <row r="123" customFormat="false" ht="11.25" hidden="false" customHeight="false" outlineLevel="0" collapsed="false">
      <c r="A123" s="189" t="n">
        <f aca="false">EOMONTH(A122,0)+1</f>
        <v>40544</v>
      </c>
      <c r="B123" s="184"/>
      <c r="C123" s="170" t="n">
        <f aca="false">VLOOKUP(A123,CurveCreator!$A$8:$EF$247,CurveCreator!$CB$4)/100</f>
        <v>0.237763939260328</v>
      </c>
      <c r="D123" s="184" t="n">
        <f aca="false">VLOOKUP(A123,CurveCreator!$A$8:$EH$247,CurveCreator!$EH$4)</f>
        <v>0.1</v>
      </c>
      <c r="E123" s="170" t="n">
        <f aca="false">VLOOKUP(A123,CurveCreator!$A$8:$EH$247,CurveCreator!$CE$4)/100</f>
        <v>0.240263939260328</v>
      </c>
      <c r="F123" s="185" t="n">
        <f aca="false">D123</f>
        <v>0.1</v>
      </c>
      <c r="G123" s="170" t="n">
        <f aca="false">VLOOKUP(A123,CurveCreator!$A$8:$EH$247,CurveCreator!$CC$4)/100</f>
        <v>0.211763939260328</v>
      </c>
      <c r="H123" s="184" t="n">
        <f aca="false">$D123</f>
        <v>0.1</v>
      </c>
      <c r="I123" s="170" t="n">
        <f aca="false">VLOOKUP(A123,SpotCurves!$A$6:$BR$177,SpotCurves!$I$1)/100</f>
        <v>0.22327433514468</v>
      </c>
      <c r="J123" s="184" t="n">
        <v>0.25</v>
      </c>
      <c r="K123" s="170" t="n">
        <f aca="false">VLOOKUP(A123,CurveCreator!$A$8:$EF$247,CurveCreator!$CO$4)/100</f>
        <v>0.177763939260328</v>
      </c>
      <c r="L123" s="184" t="n">
        <v>0.138906973578541</v>
      </c>
      <c r="M123" s="170" t="n">
        <f aca="false">VLOOKUP(A123,SpotCurves!$A$6:$BR$177,SpotCurves!$R$1)/100</f>
        <v>0.161358609912835</v>
      </c>
      <c r="N123" s="184" t="n">
        <f aca="false">J123</f>
        <v>0.25</v>
      </c>
      <c r="O123" s="170" t="n">
        <f aca="false">VLOOKUP(A123,CurveCreator!$A$8:$EF$247,CurveCreator!$CQ$4)/100</f>
        <v>0.192763939260328</v>
      </c>
      <c r="P123" s="184" t="n">
        <v>0.138906973578541</v>
      </c>
      <c r="Q123" s="184"/>
      <c r="R123" s="184"/>
      <c r="S123" s="170" t="e">
        <f aca="false">VLOOKUP(A123,CurveCreator!$A$8:$EF$247,CurveCreator!$CS$4)/100</f>
        <v>#VALUE!</v>
      </c>
      <c r="T123" s="184" t="n">
        <v>0.138906973578541</v>
      </c>
      <c r="U123" s="170" t="n">
        <f aca="false">VLOOKUP(A123,SpotCurves!$A$6:$BR$177,SpotCurves!$Z$1)/100</f>
        <v>0.146782469298325</v>
      </c>
      <c r="V123" s="184" t="n">
        <f aca="false">0.25</f>
        <v>0.25</v>
      </c>
      <c r="W123" s="170" t="n">
        <f aca="false">VLOOKUP(A123,CurveCreator!$A$8:$EF$247,CurveCreator!$L$4)/100</f>
        <v>0.412763939260328</v>
      </c>
      <c r="X123" s="185" t="n">
        <v>0.16</v>
      </c>
      <c r="Y123" s="170" t="n">
        <f aca="false">VLOOKUP(A123,CurveCreator!$A$8:$EF$247,CurveCreator!$J$4)/100</f>
        <v>0.389763939260328</v>
      </c>
      <c r="Z123" s="184" t="n">
        <v>0.130012565086895</v>
      </c>
      <c r="AA123" s="170" t="n">
        <f aca="false">VLOOKUP(A123,CurveCreator!$A$8:$EF$247,CurveCreator!$M$4)/100</f>
        <v>0.422763939260328</v>
      </c>
      <c r="AB123" s="184" t="n">
        <f aca="false">$D123</f>
        <v>0.1</v>
      </c>
      <c r="AC123" s="170" t="n">
        <f aca="false">VLOOKUP(A123,CurveCreator!$A$8:$EF$247,CurveCreator!$K$4)/100</f>
        <v>0.409763939260328</v>
      </c>
      <c r="AD123" s="184" t="n">
        <v>0.140037695260684</v>
      </c>
      <c r="AE123" s="170" t="n">
        <f aca="false">VLOOKUP(A123,CurveCreator!$A$8:$EF$247,CurveCreator!$AJ$4)/100</f>
        <v>0.447763939260328</v>
      </c>
      <c r="AF123" s="184" t="n">
        <f aca="false">$D123</f>
        <v>0.1</v>
      </c>
      <c r="AG123" s="170" t="n">
        <f aca="false">VLOOKUP(A123,CurveCreator!$A$8:$EF$247,CurveCreator!$AI$4)/100</f>
        <v>0.419763939260328</v>
      </c>
      <c r="AH123" s="184" t="n">
        <f aca="false">$D123</f>
        <v>0.1</v>
      </c>
      <c r="AI123" s="170" t="n">
        <f aca="false">VLOOKUP(A123,CurveCreator!$A$8:$EF$247,CurveCreator!$AA$4)/100</f>
        <v>0.357763939260328</v>
      </c>
      <c r="AJ123" s="184" t="n">
        <v>0.0489069735785406</v>
      </c>
      <c r="AK123" s="186" t="n">
        <f aca="false">VLOOKUP(A123,SpotCurves!$A$6:$BR$177,SpotCurves!$AI$1)/100</f>
        <v>0.331655633455504</v>
      </c>
      <c r="AL123" s="184" t="n">
        <v>0.25</v>
      </c>
      <c r="AM123" s="170" t="n">
        <f aca="false">VLOOKUP(A123,CurveCreator!$A$8:$EF$247,CurveCreator!$AB$4)/100</f>
        <v>0.367763939260328</v>
      </c>
      <c r="AN123" s="184" t="n">
        <v>0.15</v>
      </c>
      <c r="AO123" s="170" t="n">
        <f aca="false">VLOOKUP(A123,CurveCreator!$A$8:$EF$247,CurveCreator!$S$4)/100</f>
        <v>0.354763939260328</v>
      </c>
      <c r="AP123" s="184" t="n">
        <v>0.15</v>
      </c>
      <c r="AQ123" s="170" t="n">
        <f aca="false">VLOOKUP(A123,CurveCreator!$A$8:$EF$247,CurveCreator!$AD$4)/100</f>
        <v>0.392763939260328</v>
      </c>
      <c r="AR123" s="184" t="n">
        <v>0.0489069735785406</v>
      </c>
      <c r="AS123" s="170" t="n">
        <f aca="false">VLOOKUP(A123,CurveCreator!$A$8:$EF$247,CurveCreator!$AC$4)/100</f>
        <v>0.374763939260328</v>
      </c>
      <c r="AT123" s="184" t="n">
        <v>0.0489069735785406</v>
      </c>
      <c r="AU123" s="170" t="n">
        <f aca="false">VLOOKUP(A123,CurveCreator!$A$8:$EF$247,CurveCreator!$AW$4)/100</f>
        <v>0.346663939260328</v>
      </c>
      <c r="AV123" s="187" t="n">
        <f aca="false">AH123+0.03</f>
        <v>0.13</v>
      </c>
      <c r="AW123" s="170" t="n">
        <f aca="false">VLOOKUP(A123,SpotCurves!$A$6:$BR$177,SpotCurves!$BR$1)/100</f>
        <v>0.309711414798667</v>
      </c>
      <c r="AX123" s="184" t="n">
        <v>0.25</v>
      </c>
      <c r="AY123" s="170"/>
      <c r="AZ123" s="170"/>
      <c r="BA123" s="170" t="n">
        <f aca="false">VLOOKUP(A123,CurveCreator!$A$8:$EF$247,CurveCreator!$AQ$4)/100</f>
        <v>0.371763939260328</v>
      </c>
      <c r="BB123" s="187" t="n">
        <f aca="false">AF123</f>
        <v>0.1</v>
      </c>
      <c r="BC123" s="188"/>
      <c r="BD123" s="188"/>
      <c r="BE123" s="170" t="n">
        <f aca="false">VLOOKUP(A123,CurveCreator!$A$8:$EF$247,CurveCreator!$BR$4)/100</f>
        <v>0.499763939260328</v>
      </c>
      <c r="BF123" s="184" t="n">
        <f aca="false">$D123</f>
        <v>0.1</v>
      </c>
      <c r="BG123" s="188"/>
      <c r="BH123" s="188"/>
      <c r="BI123" s="170" t="n">
        <f aca="false">VLOOKUP(A123,CurveCreator!$A$8:$EF$247,CurveCreator!$BS$4)/100</f>
        <v>0.474763939260328</v>
      </c>
      <c r="BJ123" s="184" t="n">
        <f aca="false">$D123</f>
        <v>0.1</v>
      </c>
      <c r="BK123" s="170" t="n">
        <f aca="false">VLOOKUP(A123,CurveCreator!$A$8:$EF$247,CurveCreator!$CY$4)/100</f>
        <v>0.358763939260328</v>
      </c>
      <c r="BL123" s="184" t="n">
        <v>0.120018847630342</v>
      </c>
      <c r="BM123" s="170"/>
      <c r="BN123" s="184"/>
      <c r="BO123" s="170" t="n">
        <f aca="false">VLOOKUP(A123,CurveCreator!$A$8:$EF$247,CurveCreator!$BI$4)/100</f>
        <v>0.632763939260328</v>
      </c>
      <c r="BP123" s="184" t="n">
        <v>0.120050260347578</v>
      </c>
      <c r="BQ123" s="184"/>
    </row>
    <row r="124" customFormat="false" ht="11.25" hidden="false" customHeight="false" outlineLevel="0" collapsed="false">
      <c r="A124" s="189" t="n">
        <f aca="false">EOMONTH(A123,0)+1</f>
        <v>40575</v>
      </c>
      <c r="B124" s="184"/>
      <c r="C124" s="170" t="n">
        <f aca="false">VLOOKUP(A124,CurveCreator!$A$8:$EF$247,CurveCreator!$CB$4)/100</f>
        <v>0.237950965808882</v>
      </c>
      <c r="D124" s="184" t="n">
        <f aca="false">VLOOKUP(A124,CurveCreator!$A$8:$EH$247,CurveCreator!$EH$4)</f>
        <v>0.1</v>
      </c>
      <c r="E124" s="170" t="n">
        <f aca="false">VLOOKUP(A124,CurveCreator!$A$8:$EH$247,CurveCreator!$CE$4)/100</f>
        <v>0.240450965808882</v>
      </c>
      <c r="F124" s="185" t="n">
        <f aca="false">D124</f>
        <v>0.1</v>
      </c>
      <c r="G124" s="170" t="n">
        <f aca="false">VLOOKUP(A124,CurveCreator!$A$8:$EH$247,CurveCreator!$CC$4)/100</f>
        <v>0.211950965808882</v>
      </c>
      <c r="H124" s="184" t="n">
        <f aca="false">$D124</f>
        <v>0.1</v>
      </c>
      <c r="I124" s="170" t="n">
        <f aca="false">VLOOKUP(A124,SpotCurves!$A$6:$BR$177,SpotCurves!$I$1)/100</f>
        <v>0.223514851286121</v>
      </c>
      <c r="J124" s="184" t="n">
        <v>0.25</v>
      </c>
      <c r="K124" s="170" t="n">
        <f aca="false">VLOOKUP(A124,CurveCreator!$A$8:$EF$247,CurveCreator!$CO$4)/100</f>
        <v>0.177950965808882</v>
      </c>
      <c r="L124" s="184" t="n">
        <v>0.138906973578541</v>
      </c>
      <c r="M124" s="170" t="n">
        <f aca="false">VLOOKUP(A124,SpotCurves!$A$6:$BR$177,SpotCurves!$R$1)/100</f>
        <v>0.161643825399381</v>
      </c>
      <c r="N124" s="184" t="n">
        <f aca="false">J124</f>
        <v>0.25</v>
      </c>
      <c r="O124" s="170" t="n">
        <f aca="false">VLOOKUP(A124,CurveCreator!$A$8:$EF$247,CurveCreator!$CQ$4)/100</f>
        <v>0.192950965808883</v>
      </c>
      <c r="P124" s="184" t="n">
        <v>0.138906973578541</v>
      </c>
      <c r="Q124" s="184"/>
      <c r="R124" s="184"/>
      <c r="S124" s="170" t="e">
        <f aca="false">VLOOKUP(A124,CurveCreator!$A$8:$EF$247,CurveCreator!$CS$4)/100</f>
        <v>#VALUE!</v>
      </c>
      <c r="T124" s="184" t="n">
        <v>0.138906973578541</v>
      </c>
      <c r="U124" s="170" t="n">
        <f aca="false">VLOOKUP(A124,SpotCurves!$A$6:$BR$177,SpotCurves!$Z$1)/100</f>
        <v>0.146925239679884</v>
      </c>
      <c r="V124" s="184" t="n">
        <f aca="false">0.25</f>
        <v>0.25</v>
      </c>
      <c r="W124" s="170" t="n">
        <f aca="false">VLOOKUP(A124,CurveCreator!$A$8:$EF$247,CurveCreator!$L$4)/100</f>
        <v>0.412950965808882</v>
      </c>
      <c r="X124" s="185" t="n">
        <v>0.16</v>
      </c>
      <c r="Y124" s="170" t="n">
        <f aca="false">VLOOKUP(A124,CurveCreator!$A$8:$EF$247,CurveCreator!$J$4)/100</f>
        <v>0.389950965808882</v>
      </c>
      <c r="Z124" s="184" t="n">
        <v>0.130011797748481</v>
      </c>
      <c r="AA124" s="170" t="n">
        <f aca="false">VLOOKUP(A124,CurveCreator!$A$8:$EF$247,CurveCreator!$M$4)/100</f>
        <v>0.422950965808883</v>
      </c>
      <c r="AB124" s="184" t="n">
        <f aca="false">$D124</f>
        <v>0.1</v>
      </c>
      <c r="AC124" s="170" t="n">
        <f aca="false">VLOOKUP(A124,CurveCreator!$A$8:$EF$247,CurveCreator!$K$4)/100</f>
        <v>0.409950965808882</v>
      </c>
      <c r="AD124" s="184" t="n">
        <v>0.140035393245442</v>
      </c>
      <c r="AE124" s="170" t="n">
        <f aca="false">VLOOKUP(A124,CurveCreator!$A$8:$EF$247,CurveCreator!$AJ$4)/100</f>
        <v>0.447950965808883</v>
      </c>
      <c r="AF124" s="184" t="n">
        <f aca="false">$D124</f>
        <v>0.1</v>
      </c>
      <c r="AG124" s="170" t="n">
        <f aca="false">VLOOKUP(A124,CurveCreator!$A$8:$EF$247,CurveCreator!$AI$4)/100</f>
        <v>0.419950965808882</v>
      </c>
      <c r="AH124" s="184" t="n">
        <f aca="false">$D124</f>
        <v>0.1</v>
      </c>
      <c r="AI124" s="170" t="n">
        <f aca="false">VLOOKUP(A124,CurveCreator!$A$8:$EF$247,CurveCreator!$AA$4)/100</f>
        <v>0.357950965808882</v>
      </c>
      <c r="AJ124" s="184" t="n">
        <v>0.0489069735785406</v>
      </c>
      <c r="AK124" s="186" t="n">
        <f aca="false">VLOOKUP(A124,SpotCurves!$A$6:$BR$177,SpotCurves!$AI$1)/100</f>
        <v>0.331822431399593</v>
      </c>
      <c r="AL124" s="184" t="n">
        <v>0.25</v>
      </c>
      <c r="AM124" s="170" t="n">
        <f aca="false">VLOOKUP(A124,CurveCreator!$A$8:$EF$247,CurveCreator!$AB$4)/100</f>
        <v>0.367950965808883</v>
      </c>
      <c r="AN124" s="184" t="n">
        <v>0.15</v>
      </c>
      <c r="AO124" s="170" t="n">
        <f aca="false">VLOOKUP(A124,CurveCreator!$A$8:$EF$247,CurveCreator!$S$4)/100</f>
        <v>0.354950965808882</v>
      </c>
      <c r="AP124" s="184" t="n">
        <v>0.15</v>
      </c>
      <c r="AQ124" s="170" t="n">
        <f aca="false">VLOOKUP(A124,CurveCreator!$A$8:$EF$247,CurveCreator!$AD$4)/100</f>
        <v>0.392950965808883</v>
      </c>
      <c r="AR124" s="184" t="n">
        <v>0.0489069735785406</v>
      </c>
      <c r="AS124" s="170" t="n">
        <f aca="false">VLOOKUP(A124,CurveCreator!$A$8:$EF$247,CurveCreator!$AC$4)/100</f>
        <v>0.374950965808882</v>
      </c>
      <c r="AT124" s="184" t="n">
        <v>0.0489069735785406</v>
      </c>
      <c r="AU124" s="170" t="n">
        <f aca="false">VLOOKUP(A124,CurveCreator!$A$8:$EF$247,CurveCreator!$AW$4)/100</f>
        <v>0.346850965808882</v>
      </c>
      <c r="AV124" s="187" t="n">
        <f aca="false">AH124+0.03</f>
        <v>0.13</v>
      </c>
      <c r="AW124" s="170" t="n">
        <f aca="false">VLOOKUP(A124,SpotCurves!$A$6:$BR$177,SpotCurves!$BR$1)/100</f>
        <v>0.309950247327118</v>
      </c>
      <c r="AX124" s="184" t="n">
        <v>0.25</v>
      </c>
      <c r="AY124" s="170"/>
      <c r="AZ124" s="170"/>
      <c r="BA124" s="170" t="n">
        <f aca="false">VLOOKUP(A124,CurveCreator!$A$8:$EF$247,CurveCreator!$AQ$4)/100</f>
        <v>0.371950965808883</v>
      </c>
      <c r="BB124" s="187" t="n">
        <f aca="false">AF124</f>
        <v>0.1</v>
      </c>
      <c r="BC124" s="188"/>
      <c r="BD124" s="188"/>
      <c r="BE124" s="170" t="n">
        <f aca="false">VLOOKUP(A124,CurveCreator!$A$8:$EF$247,CurveCreator!$BR$4)/100</f>
        <v>0.499950965808882</v>
      </c>
      <c r="BF124" s="184" t="n">
        <f aca="false">$D124</f>
        <v>0.1</v>
      </c>
      <c r="BG124" s="188"/>
      <c r="BH124" s="188"/>
      <c r="BI124" s="170" t="n">
        <f aca="false">VLOOKUP(A124,CurveCreator!$A$8:$EF$247,CurveCreator!$BS$4)/100</f>
        <v>0.474950965808882</v>
      </c>
      <c r="BJ124" s="184" t="n">
        <f aca="false">$D124</f>
        <v>0.1</v>
      </c>
      <c r="BK124" s="170" t="n">
        <f aca="false">VLOOKUP(A124,CurveCreator!$A$8:$EF$247,CurveCreator!$CY$4)/100</f>
        <v>0.358950965808883</v>
      </c>
      <c r="BL124" s="184" t="n">
        <v>0.120017696622721</v>
      </c>
      <c r="BM124" s="170"/>
      <c r="BN124" s="184"/>
      <c r="BO124" s="170" t="n">
        <f aca="false">VLOOKUP(A124,CurveCreator!$A$8:$EF$247,CurveCreator!$BI$4)/100</f>
        <v>0.632950965808882</v>
      </c>
      <c r="BP124" s="184" t="n">
        <v>0.120047190993922</v>
      </c>
      <c r="BQ124" s="184"/>
    </row>
    <row r="125" customFormat="false" ht="11.25" hidden="false" customHeight="false" outlineLevel="0" collapsed="false">
      <c r="A125" s="189" t="n">
        <f aca="false">EOMONTH(A124,0)+1</f>
        <v>40603</v>
      </c>
      <c r="B125" s="184"/>
      <c r="C125" s="170" t="n">
        <f aca="false">VLOOKUP(A125,CurveCreator!$A$8:$EF$247,CurveCreator!$CB$4)/100</f>
        <v>0.238146968738454</v>
      </c>
      <c r="D125" s="184" t="n">
        <f aca="false">VLOOKUP(A125,CurveCreator!$A$8:$EH$247,CurveCreator!$EH$4)</f>
        <v>0.1</v>
      </c>
      <c r="E125" s="170" t="n">
        <f aca="false">VLOOKUP(A125,CurveCreator!$A$8:$EH$247,CurveCreator!$CE$4)/100</f>
        <v>0.240646968738454</v>
      </c>
      <c r="F125" s="185" t="n">
        <f aca="false">D125</f>
        <v>0.1</v>
      </c>
      <c r="G125" s="170" t="n">
        <f aca="false">VLOOKUP(A125,CurveCreator!$A$8:$EH$247,CurveCreator!$CC$4)/100</f>
        <v>0.212146968738454</v>
      </c>
      <c r="H125" s="184" t="n">
        <f aca="false">$D125</f>
        <v>0.1</v>
      </c>
      <c r="I125" s="170" t="n">
        <f aca="false">VLOOKUP(A125,SpotCurves!$A$6:$BR$177,SpotCurves!$I$1)/100</f>
        <v>0.223766911053551</v>
      </c>
      <c r="J125" s="184" t="n">
        <v>0.25</v>
      </c>
      <c r="K125" s="170" t="n">
        <f aca="false">VLOOKUP(A125,CurveCreator!$A$8:$EF$247,CurveCreator!$CO$4)/100</f>
        <v>0.178146968738454</v>
      </c>
      <c r="L125" s="184" t="n">
        <v>0.138906973578541</v>
      </c>
      <c r="M125" s="170" t="n">
        <f aca="false">VLOOKUP(A125,SpotCurves!$A$6:$BR$177,SpotCurves!$R$1)/100</f>
        <v>0.161942729866978</v>
      </c>
      <c r="N125" s="184" t="n">
        <f aca="false">J125</f>
        <v>0.25</v>
      </c>
      <c r="O125" s="170" t="n">
        <f aca="false">VLOOKUP(A125,CurveCreator!$A$8:$EF$247,CurveCreator!$CQ$4)/100</f>
        <v>0.193146968738454</v>
      </c>
      <c r="P125" s="184" t="n">
        <v>0.138906973578541</v>
      </c>
      <c r="Q125" s="184"/>
      <c r="R125" s="184"/>
      <c r="S125" s="170" t="e">
        <f aca="false">VLOOKUP(A125,CurveCreator!$A$8:$EF$247,CurveCreator!$CS$4)/100</f>
        <v>#VALUE!</v>
      </c>
      <c r="T125" s="184" t="n">
        <v>0.138906973578541</v>
      </c>
      <c r="U125" s="170" t="n">
        <f aca="false">VLOOKUP(A125,SpotCurves!$A$6:$BR$177,SpotCurves!$Z$1)/100</f>
        <v>0.147074862357831</v>
      </c>
      <c r="V125" s="184" t="n">
        <f aca="false">0.25</f>
        <v>0.25</v>
      </c>
      <c r="W125" s="170" t="n">
        <f aca="false">VLOOKUP(A125,CurveCreator!$A$8:$EF$247,CurveCreator!$L$4)/100</f>
        <v>0.413146968738454</v>
      </c>
      <c r="X125" s="185" t="n">
        <v>0.16</v>
      </c>
      <c r="Y125" s="170" t="n">
        <f aca="false">VLOOKUP(A125,CurveCreator!$A$8:$EF$247,CurveCreator!$J$4)/100</f>
        <v>0.390146968738454</v>
      </c>
      <c r="Z125" s="184" t="n">
        <v>0.130011077270725</v>
      </c>
      <c r="AA125" s="170" t="n">
        <f aca="false">VLOOKUP(A125,CurveCreator!$A$8:$EF$247,CurveCreator!$M$4)/100</f>
        <v>0.423146968738454</v>
      </c>
      <c r="AB125" s="184" t="n">
        <f aca="false">$D125</f>
        <v>0.1</v>
      </c>
      <c r="AC125" s="170" t="n">
        <f aca="false">VLOOKUP(A125,CurveCreator!$A$8:$EF$247,CurveCreator!$K$4)/100</f>
        <v>0.410146968738454</v>
      </c>
      <c r="AD125" s="184" t="n">
        <v>0.140033231812174</v>
      </c>
      <c r="AE125" s="170" t="n">
        <f aca="false">VLOOKUP(A125,CurveCreator!$A$8:$EF$247,CurveCreator!$AJ$4)/100</f>
        <v>0.448146968738454</v>
      </c>
      <c r="AF125" s="184" t="n">
        <f aca="false">$D125</f>
        <v>0.1</v>
      </c>
      <c r="AG125" s="170" t="n">
        <f aca="false">VLOOKUP(A125,CurveCreator!$A$8:$EF$247,CurveCreator!$AI$4)/100</f>
        <v>0.420146968738454</v>
      </c>
      <c r="AH125" s="184" t="n">
        <f aca="false">$D125</f>
        <v>0.1</v>
      </c>
      <c r="AI125" s="170" t="n">
        <f aca="false">VLOOKUP(A125,CurveCreator!$A$8:$EF$247,CurveCreator!$AA$4)/100</f>
        <v>0.358146968738454</v>
      </c>
      <c r="AJ125" s="184" t="n">
        <v>0.0489069735785406</v>
      </c>
      <c r="AK125" s="186" t="n">
        <f aca="false">VLOOKUP(A125,SpotCurves!$A$6:$BR$177,SpotCurves!$AI$1)/100</f>
        <v>0.331997234848305</v>
      </c>
      <c r="AL125" s="184" t="n">
        <v>0.25</v>
      </c>
      <c r="AM125" s="170" t="n">
        <f aca="false">VLOOKUP(A125,CurveCreator!$A$8:$EF$247,CurveCreator!$AB$4)/100</f>
        <v>0.368146968738454</v>
      </c>
      <c r="AN125" s="184" t="n">
        <v>0.15</v>
      </c>
      <c r="AO125" s="170" t="n">
        <f aca="false">VLOOKUP(A125,CurveCreator!$A$8:$EF$247,CurveCreator!$S$4)/100</f>
        <v>0.355146968738454</v>
      </c>
      <c r="AP125" s="184" t="n">
        <v>0.15</v>
      </c>
      <c r="AQ125" s="170" t="n">
        <f aca="false">VLOOKUP(A125,CurveCreator!$A$8:$EF$247,CurveCreator!$AD$4)/100</f>
        <v>0.393146968738454</v>
      </c>
      <c r="AR125" s="184" t="n">
        <v>0.0489069735785406</v>
      </c>
      <c r="AS125" s="170" t="n">
        <f aca="false">VLOOKUP(A125,CurveCreator!$A$8:$EF$247,CurveCreator!$AC$4)/100</f>
        <v>0.375146968738454</v>
      </c>
      <c r="AT125" s="184" t="n">
        <v>0.0489069735785406</v>
      </c>
      <c r="AU125" s="170" t="n">
        <f aca="false">VLOOKUP(A125,CurveCreator!$A$8:$EF$247,CurveCreator!$AW$4)/100</f>
        <v>0.347046968738454</v>
      </c>
      <c r="AV125" s="187" t="n">
        <f aca="false">AH125+0.03</f>
        <v>0.13</v>
      </c>
      <c r="AW125" s="170" t="n">
        <f aca="false">VLOOKUP(A125,SpotCurves!$A$6:$BR$177,SpotCurves!$BR$1)/100</f>
        <v>0.310200542676176</v>
      </c>
      <c r="AX125" s="184" t="n">
        <v>0.25</v>
      </c>
      <c r="AY125" s="170"/>
      <c r="AZ125" s="170"/>
      <c r="BA125" s="170" t="n">
        <f aca="false">VLOOKUP(A125,CurveCreator!$A$8:$EF$247,CurveCreator!$AQ$4)/100</f>
        <v>0.372146968738454</v>
      </c>
      <c r="BB125" s="187" t="n">
        <f aca="false">AF125</f>
        <v>0.1</v>
      </c>
      <c r="BC125" s="188"/>
      <c r="BD125" s="188"/>
      <c r="BE125" s="170" t="n">
        <f aca="false">VLOOKUP(A125,CurveCreator!$A$8:$EF$247,CurveCreator!$BR$4)/100</f>
        <v>0.500146968738454</v>
      </c>
      <c r="BF125" s="184" t="n">
        <f aca="false">$D125</f>
        <v>0.1</v>
      </c>
      <c r="BG125" s="188"/>
      <c r="BH125" s="188"/>
      <c r="BI125" s="170" t="n">
        <f aca="false">VLOOKUP(A125,CurveCreator!$A$8:$EF$247,CurveCreator!$BS$4)/100</f>
        <v>0.475146968738454</v>
      </c>
      <c r="BJ125" s="184" t="n">
        <f aca="false">$D125</f>
        <v>0.1</v>
      </c>
      <c r="BK125" s="170" t="n">
        <f aca="false">VLOOKUP(A125,CurveCreator!$A$8:$EF$247,CurveCreator!$CY$4)/100</f>
        <v>0.359146968738454</v>
      </c>
      <c r="BL125" s="184" t="n">
        <v>0.120016615906087</v>
      </c>
      <c r="BM125" s="170"/>
      <c r="BN125" s="184"/>
      <c r="BO125" s="170" t="n">
        <f aca="false">VLOOKUP(A125,CurveCreator!$A$8:$EF$247,CurveCreator!$BI$4)/100</f>
        <v>0.633146968738454</v>
      </c>
      <c r="BP125" s="184" t="n">
        <v>0.120044309082898</v>
      </c>
      <c r="BQ125" s="184"/>
    </row>
    <row r="126" customFormat="false" ht="11.25" hidden="false" customHeight="false" outlineLevel="0" collapsed="false">
      <c r="A126" s="189" t="n">
        <f aca="false">EOMONTH(A125,0)+1</f>
        <v>40634</v>
      </c>
      <c r="B126" s="184"/>
      <c r="C126" s="170" t="n">
        <f aca="false">VLOOKUP(A126,CurveCreator!$A$8:$EF$247,CurveCreator!$CB$4)/100</f>
        <v>0.236455453209342</v>
      </c>
      <c r="D126" s="184" t="n">
        <f aca="false">VLOOKUP(A126,CurveCreator!$A$8:$EH$247,CurveCreator!$EH$4)</f>
        <v>0.1</v>
      </c>
      <c r="E126" s="170" t="n">
        <f aca="false">VLOOKUP(A126,CurveCreator!$A$8:$EH$247,CurveCreator!$CE$4)/100</f>
        <v>0.238955453209342</v>
      </c>
      <c r="F126" s="185" t="n">
        <f aca="false">D126</f>
        <v>0.1</v>
      </c>
      <c r="G126" s="170" t="n">
        <f aca="false">VLOOKUP(A126,CurveCreator!$A$8:$EH$247,CurveCreator!$CC$4)/100</f>
        <v>0.210455453209342</v>
      </c>
      <c r="H126" s="184" t="n">
        <f aca="false">$D126</f>
        <v>0.1</v>
      </c>
      <c r="I126" s="170" t="n">
        <f aca="false">VLOOKUP(A126,SpotCurves!$A$6:$BR$177,SpotCurves!$I$1)/100</f>
        <v>0.221591622083112</v>
      </c>
      <c r="J126" s="184" t="n">
        <v>0.25</v>
      </c>
      <c r="K126" s="170" t="n">
        <f aca="false">VLOOKUP(A126,CurveCreator!$A$8:$EF$247,CurveCreator!$CO$4)/100</f>
        <v>0.176455453209342</v>
      </c>
      <c r="L126" s="184" t="n">
        <v>0.138906973578541</v>
      </c>
      <c r="M126" s="170" t="n">
        <f aca="false">VLOOKUP(A126,SpotCurves!$A$6:$BR$177,SpotCurves!$R$1)/100</f>
        <v>0.159363168685081</v>
      </c>
      <c r="N126" s="184" t="n">
        <f aca="false">J126</f>
        <v>0.25</v>
      </c>
      <c r="O126" s="170" t="n">
        <f aca="false">VLOOKUP(A126,CurveCreator!$A$8:$EF$247,CurveCreator!$CQ$4)/100</f>
        <v>0.191455453209342</v>
      </c>
      <c r="P126" s="184" t="n">
        <v>0.138906973578541</v>
      </c>
      <c r="Q126" s="184"/>
      <c r="R126" s="184"/>
      <c r="S126" s="170" t="e">
        <f aca="false">VLOOKUP(A126,CurveCreator!$A$8:$EF$247,CurveCreator!$CS$4)/100</f>
        <v>#VALUE!</v>
      </c>
      <c r="T126" s="184" t="n">
        <v>0.138906973578541</v>
      </c>
      <c r="U126" s="170" t="n">
        <f aca="false">VLOOKUP(A126,SpotCurves!$A$6:$BR$177,SpotCurves!$Z$1)/100</f>
        <v>0.145783610824978</v>
      </c>
      <c r="V126" s="184" t="n">
        <f aca="false">0.25</f>
        <v>0.25</v>
      </c>
      <c r="W126" s="170" t="n">
        <f aca="false">VLOOKUP(A126,CurveCreator!$A$8:$EF$247,CurveCreator!$L$4)/100</f>
        <v>0.411455453209342</v>
      </c>
      <c r="X126" s="185" t="n">
        <v>0.16</v>
      </c>
      <c r="Y126" s="170" t="n">
        <f aca="false">VLOOKUP(A126,CurveCreator!$A$8:$EF$247,CurveCreator!$J$4)/100</f>
        <v>0.388455453209342</v>
      </c>
      <c r="Z126" s="184" t="n">
        <v>0.130010400791889</v>
      </c>
      <c r="AA126" s="170" t="n">
        <f aca="false">VLOOKUP(A126,CurveCreator!$A$8:$EF$247,CurveCreator!$M$4)/100</f>
        <v>0.421455453209342</v>
      </c>
      <c r="AB126" s="184" t="n">
        <f aca="false">$D126</f>
        <v>0.1</v>
      </c>
      <c r="AC126" s="170" t="n">
        <f aca="false">VLOOKUP(A126,CurveCreator!$A$8:$EF$247,CurveCreator!$K$4)/100</f>
        <v>0.408455453209342</v>
      </c>
      <c r="AD126" s="184" t="n">
        <v>0.140031202375667</v>
      </c>
      <c r="AE126" s="170" t="n">
        <f aca="false">VLOOKUP(A126,CurveCreator!$A$8:$EF$247,CurveCreator!$AJ$4)/100</f>
        <v>0.446455453209342</v>
      </c>
      <c r="AF126" s="184" t="n">
        <f aca="false">$D126</f>
        <v>0.1</v>
      </c>
      <c r="AG126" s="170" t="n">
        <f aca="false">VLOOKUP(A126,CurveCreator!$A$8:$EF$247,CurveCreator!$AI$4)/100</f>
        <v>0.418455453209342</v>
      </c>
      <c r="AH126" s="184" t="n">
        <f aca="false">$D126</f>
        <v>0.1</v>
      </c>
      <c r="AI126" s="170" t="n">
        <f aca="false">VLOOKUP(A126,CurveCreator!$A$8:$EF$247,CurveCreator!$AA$4)/100</f>
        <v>0.356455453209342</v>
      </c>
      <c r="AJ126" s="184" t="n">
        <v>0.0489069735785406</v>
      </c>
      <c r="AK126" s="186" t="n">
        <f aca="false">VLOOKUP(A126,SpotCurves!$A$6:$BR$177,SpotCurves!$AI$1)/100</f>
        <v>0.330488671947306</v>
      </c>
      <c r="AL126" s="184" t="n">
        <v>0.25</v>
      </c>
      <c r="AM126" s="170" t="n">
        <f aca="false">VLOOKUP(A126,CurveCreator!$A$8:$EF$247,CurveCreator!$AB$4)/100</f>
        <v>0.366455453209342</v>
      </c>
      <c r="AN126" s="184" t="n">
        <v>0.15</v>
      </c>
      <c r="AO126" s="170" t="n">
        <f aca="false">VLOOKUP(A126,CurveCreator!$A$8:$EF$247,CurveCreator!$S$4)/100</f>
        <v>0.353455453209342</v>
      </c>
      <c r="AP126" s="184" t="n">
        <v>0.15</v>
      </c>
      <c r="AQ126" s="170" t="n">
        <f aca="false">VLOOKUP(A126,CurveCreator!$A$8:$EF$247,CurveCreator!$AD$4)/100</f>
        <v>0.391455453209342</v>
      </c>
      <c r="AR126" s="184" t="n">
        <v>0.0489069735785406</v>
      </c>
      <c r="AS126" s="170" t="n">
        <f aca="false">VLOOKUP(A126,CurveCreator!$A$8:$EF$247,CurveCreator!$AC$4)/100</f>
        <v>0.373455453209342</v>
      </c>
      <c r="AT126" s="184" t="n">
        <v>0.0489069735785406</v>
      </c>
      <c r="AU126" s="170" t="n">
        <f aca="false">VLOOKUP(A126,CurveCreator!$A$8:$EF$247,CurveCreator!$AW$4)/100</f>
        <v>0.345355453209342</v>
      </c>
      <c r="AV126" s="187" t="n">
        <f aca="false">AH126+0.03</f>
        <v>0.13</v>
      </c>
      <c r="AW126" s="170" t="n">
        <f aca="false">VLOOKUP(A126,SpotCurves!$A$6:$BR$177,SpotCurves!$BR$1)/100</f>
        <v>0.30804048072853</v>
      </c>
      <c r="AX126" s="184" t="n">
        <v>0.25</v>
      </c>
      <c r="AY126" s="170"/>
      <c r="AZ126" s="170"/>
      <c r="BA126" s="170" t="n">
        <f aca="false">VLOOKUP(A126,CurveCreator!$A$8:$EF$247,CurveCreator!$AQ$4)/100</f>
        <v>0.370455453209342</v>
      </c>
      <c r="BB126" s="187" t="n">
        <f aca="false">AF126</f>
        <v>0.1</v>
      </c>
      <c r="BC126" s="188"/>
      <c r="BD126" s="188"/>
      <c r="BE126" s="170" t="n">
        <f aca="false">VLOOKUP(A126,CurveCreator!$A$8:$EF$247,CurveCreator!$BR$4)/100</f>
        <v>0.498455453209342</v>
      </c>
      <c r="BF126" s="184" t="n">
        <f aca="false">$D126</f>
        <v>0.1</v>
      </c>
      <c r="BG126" s="188"/>
      <c r="BH126" s="188"/>
      <c r="BI126" s="170" t="n">
        <f aca="false">VLOOKUP(A126,CurveCreator!$A$8:$EF$247,CurveCreator!$BS$4)/100</f>
        <v>0.473455453209342</v>
      </c>
      <c r="BJ126" s="184" t="n">
        <f aca="false">$D126</f>
        <v>0.1</v>
      </c>
      <c r="BK126" s="170" t="n">
        <f aca="false">VLOOKUP(A126,CurveCreator!$A$8:$EF$247,CurveCreator!$CY$4)/100</f>
        <v>0.357455453209342</v>
      </c>
      <c r="BL126" s="184" t="n">
        <v>0.120015601187834</v>
      </c>
      <c r="BM126" s="170"/>
      <c r="BN126" s="184"/>
      <c r="BO126" s="170" t="n">
        <f aca="false">VLOOKUP(A126,CurveCreator!$A$8:$EF$247,CurveCreator!$BI$4)/100</f>
        <v>0.631455453209342</v>
      </c>
      <c r="BP126" s="184" t="n">
        <v>0.120041603167556</v>
      </c>
      <c r="BQ126" s="184"/>
    </row>
    <row r="127" customFormat="false" ht="11.25" hidden="false" customHeight="false" outlineLevel="0" collapsed="false">
      <c r="A127" s="189" t="n">
        <f aca="false">EOMONTH(A126,0)+1</f>
        <v>40664</v>
      </c>
      <c r="B127" s="184"/>
      <c r="C127" s="170" t="n">
        <f aca="false">VLOOKUP(A127,CurveCreator!$A$8:$EF$247,CurveCreator!$CB$4)/100</f>
        <v>0.236643789208827</v>
      </c>
      <c r="D127" s="184" t="n">
        <f aca="false">VLOOKUP(A127,CurveCreator!$A$8:$EH$247,CurveCreator!$EH$4)</f>
        <v>0.1</v>
      </c>
      <c r="E127" s="170" t="n">
        <f aca="false">VLOOKUP(A127,CurveCreator!$A$8:$EH$247,CurveCreator!$CE$4)/100</f>
        <v>0.239143789208827</v>
      </c>
      <c r="F127" s="185" t="n">
        <f aca="false">D127</f>
        <v>0.1</v>
      </c>
      <c r="G127" s="170" t="n">
        <f aca="false">VLOOKUP(A127,CurveCreator!$A$8:$EH$247,CurveCreator!$CC$4)/100</f>
        <v>0.210643789208827</v>
      </c>
      <c r="H127" s="184" t="n">
        <f aca="false">$D127</f>
        <v>0.1</v>
      </c>
      <c r="I127" s="170" t="n">
        <f aca="false">VLOOKUP(A127,SpotCurves!$A$6:$BR$177,SpotCurves!$I$1)/100</f>
        <v>0.22183382217845</v>
      </c>
      <c r="J127" s="184" t="n">
        <v>0.25</v>
      </c>
      <c r="K127" s="170" t="n">
        <f aca="false">VLOOKUP(A127,CurveCreator!$A$8:$EF$247,CurveCreator!$CO$4)/100</f>
        <v>0.176643789208827</v>
      </c>
      <c r="L127" s="184" t="n">
        <v>0.138906973578541</v>
      </c>
      <c r="M127" s="170" t="n">
        <f aca="false">VLOOKUP(A127,SpotCurves!$A$6:$BR$177,SpotCurves!$R$1)/100</f>
        <v>0.159650381084296</v>
      </c>
      <c r="N127" s="184" t="n">
        <f aca="false">J127</f>
        <v>0.25</v>
      </c>
      <c r="O127" s="170" t="n">
        <f aca="false">VLOOKUP(A127,CurveCreator!$A$8:$EF$247,CurveCreator!$CQ$4)/100</f>
        <v>0.191643789208827</v>
      </c>
      <c r="P127" s="184" t="n">
        <v>0.138906973578541</v>
      </c>
      <c r="Q127" s="184"/>
      <c r="R127" s="184"/>
      <c r="S127" s="170" t="e">
        <f aca="false">VLOOKUP(A127,CurveCreator!$A$8:$EF$247,CurveCreator!$CS$4)/100</f>
        <v>#VALUE!</v>
      </c>
      <c r="T127" s="184" t="n">
        <v>0.138906973578541</v>
      </c>
      <c r="U127" s="170" t="n">
        <f aca="false">VLOOKUP(A127,SpotCurves!$A$6:$BR$177,SpotCurves!$Z$1)/100</f>
        <v>0.145927380801571</v>
      </c>
      <c r="V127" s="184" t="n">
        <f aca="false">0.25</f>
        <v>0.25</v>
      </c>
      <c r="W127" s="170" t="n">
        <f aca="false">VLOOKUP(A127,CurveCreator!$A$8:$EF$247,CurveCreator!$L$4)/100</f>
        <v>0.411643789208827</v>
      </c>
      <c r="X127" s="185" t="n">
        <v>0.16</v>
      </c>
      <c r="Y127" s="170" t="n">
        <f aca="false">VLOOKUP(A127,CurveCreator!$A$8:$EF$247,CurveCreator!$J$4)/100</f>
        <v>0.388643789208827</v>
      </c>
      <c r="Z127" s="184" t="n">
        <v>0.130009765625</v>
      </c>
      <c r="AA127" s="170" t="n">
        <f aca="false">VLOOKUP(A127,CurveCreator!$A$8:$EF$247,CurveCreator!$M$4)/100</f>
        <v>0.421643789208827</v>
      </c>
      <c r="AB127" s="184" t="n">
        <f aca="false">$D127</f>
        <v>0.1</v>
      </c>
      <c r="AC127" s="170" t="n">
        <f aca="false">VLOOKUP(A127,CurveCreator!$A$8:$EF$247,CurveCreator!$K$4)/100</f>
        <v>0.408643789208827</v>
      </c>
      <c r="AD127" s="184" t="n">
        <v>0.140029296875</v>
      </c>
      <c r="AE127" s="170" t="n">
        <f aca="false">VLOOKUP(A127,CurveCreator!$A$8:$EF$247,CurveCreator!$AJ$4)/100</f>
        <v>0.446643789208827</v>
      </c>
      <c r="AF127" s="184" t="n">
        <f aca="false">$D127</f>
        <v>0.1</v>
      </c>
      <c r="AG127" s="170" t="n">
        <f aca="false">VLOOKUP(A127,CurveCreator!$A$8:$EF$247,CurveCreator!$AI$4)/100</f>
        <v>0.418643789208827</v>
      </c>
      <c r="AH127" s="184" t="n">
        <f aca="false">$D127</f>
        <v>0.1</v>
      </c>
      <c r="AI127" s="170" t="n">
        <f aca="false">VLOOKUP(A127,CurveCreator!$A$8:$EF$247,CurveCreator!$AA$4)/100</f>
        <v>0.356643789208827</v>
      </c>
      <c r="AJ127" s="184" t="n">
        <v>0.0489069735785406</v>
      </c>
      <c r="AK127" s="186" t="n">
        <f aca="false">VLOOKUP(A127,SpotCurves!$A$6:$BR$177,SpotCurves!$AI$1)/100</f>
        <v>0.330656637713423</v>
      </c>
      <c r="AL127" s="184" t="n">
        <v>0.25</v>
      </c>
      <c r="AM127" s="170" t="n">
        <f aca="false">VLOOKUP(A127,CurveCreator!$A$8:$EF$247,CurveCreator!$AB$4)/100</f>
        <v>0.366643789208827</v>
      </c>
      <c r="AN127" s="184" t="n">
        <v>0.15</v>
      </c>
      <c r="AO127" s="170" t="n">
        <f aca="false">VLOOKUP(A127,CurveCreator!$A$8:$EF$247,CurveCreator!$S$4)/100</f>
        <v>0.353643789208827</v>
      </c>
      <c r="AP127" s="184" t="n">
        <v>0.15</v>
      </c>
      <c r="AQ127" s="170" t="n">
        <f aca="false">VLOOKUP(A127,CurveCreator!$A$8:$EF$247,CurveCreator!$AD$4)/100</f>
        <v>0.391643789208827</v>
      </c>
      <c r="AR127" s="184" t="n">
        <v>0.0489069735785406</v>
      </c>
      <c r="AS127" s="170" t="n">
        <f aca="false">VLOOKUP(A127,CurveCreator!$A$8:$EF$247,CurveCreator!$AC$4)/100</f>
        <v>0.373643789208827</v>
      </c>
      <c r="AT127" s="184" t="n">
        <v>0.0489069735785406</v>
      </c>
      <c r="AU127" s="170" t="n">
        <f aca="false">VLOOKUP(A127,CurveCreator!$A$8:$EF$247,CurveCreator!$AW$4)/100</f>
        <v>0.345543789208827</v>
      </c>
      <c r="AV127" s="187" t="n">
        <f aca="false">AH127+0.03</f>
        <v>0.13</v>
      </c>
      <c r="AW127" s="170" t="n">
        <f aca="false">VLOOKUP(A127,SpotCurves!$A$6:$BR$177,SpotCurves!$BR$1)/100</f>
        <v>0.308280985423201</v>
      </c>
      <c r="AX127" s="184" t="n">
        <v>0.25</v>
      </c>
      <c r="AY127" s="170"/>
      <c r="AZ127" s="170"/>
      <c r="BA127" s="170" t="n">
        <f aca="false">VLOOKUP(A127,CurveCreator!$A$8:$EF$247,CurveCreator!$AQ$4)/100</f>
        <v>0.370643789208827</v>
      </c>
      <c r="BB127" s="187" t="n">
        <f aca="false">AF127</f>
        <v>0.1</v>
      </c>
      <c r="BC127" s="188"/>
      <c r="BD127" s="188"/>
      <c r="BE127" s="170" t="n">
        <f aca="false">VLOOKUP(A127,CurveCreator!$A$8:$EF$247,CurveCreator!$BR$4)/100</f>
        <v>0.498643789208827</v>
      </c>
      <c r="BF127" s="184" t="n">
        <f aca="false">$D127</f>
        <v>0.1</v>
      </c>
      <c r="BG127" s="188"/>
      <c r="BH127" s="188"/>
      <c r="BI127" s="170" t="n">
        <f aca="false">VLOOKUP(A127,CurveCreator!$A$8:$EF$247,CurveCreator!$BS$4)/100</f>
        <v>0.473643789208827</v>
      </c>
      <c r="BJ127" s="184" t="n">
        <f aca="false">$D127</f>
        <v>0.1</v>
      </c>
      <c r="BK127" s="170" t="n">
        <f aca="false">VLOOKUP(A127,CurveCreator!$A$8:$EF$247,CurveCreator!$CY$4)/100</f>
        <v>0.357643789208827</v>
      </c>
      <c r="BL127" s="184" t="n">
        <v>0.1200146484375</v>
      </c>
      <c r="BM127" s="170"/>
      <c r="BN127" s="184"/>
      <c r="BO127" s="170" t="n">
        <f aca="false">VLOOKUP(A127,CurveCreator!$A$8:$EF$247,CurveCreator!$BI$4)/100</f>
        <v>0.631643789208827</v>
      </c>
      <c r="BP127" s="184" t="n">
        <v>0.1200390625</v>
      </c>
      <c r="BQ127" s="184"/>
    </row>
    <row r="128" customFormat="false" ht="11.25" hidden="false" customHeight="false" outlineLevel="0" collapsed="false">
      <c r="A128" s="189" t="n">
        <f aca="false">EOMONTH(A127,0)+1</f>
        <v>40695</v>
      </c>
      <c r="B128" s="184"/>
      <c r="C128" s="170" t="n">
        <f aca="false">VLOOKUP(A128,CurveCreator!$A$8:$EF$247,CurveCreator!$CB$4)/100</f>
        <v>0.236836490044748</v>
      </c>
      <c r="D128" s="184" t="n">
        <f aca="false">VLOOKUP(A128,CurveCreator!$A$8:$EH$247,CurveCreator!$EH$4)</f>
        <v>0.1</v>
      </c>
      <c r="E128" s="170" t="n">
        <f aca="false">VLOOKUP(A128,CurveCreator!$A$8:$EH$247,CurveCreator!$CE$4)/100</f>
        <v>0.239336490044748</v>
      </c>
      <c r="F128" s="185" t="n">
        <f aca="false">D128</f>
        <v>0.1</v>
      </c>
      <c r="G128" s="170" t="n">
        <f aca="false">VLOOKUP(A128,CurveCreator!$A$8:$EH$247,CurveCreator!$CC$4)/100</f>
        <v>0.210836490044748</v>
      </c>
      <c r="H128" s="184" t="n">
        <f aca="false">$D128</f>
        <v>0.1</v>
      </c>
      <c r="I128" s="170" t="n">
        <f aca="false">VLOOKUP(A128,SpotCurves!$A$6:$BR$177,SpotCurves!$I$1)/100</f>
        <v>0.222081635453444</v>
      </c>
      <c r="J128" s="184" t="n">
        <v>0.25</v>
      </c>
      <c r="K128" s="170" t="n">
        <f aca="false">VLOOKUP(A128,CurveCreator!$A$8:$EF$247,CurveCreator!$CO$4)/100</f>
        <v>0.176836490044748</v>
      </c>
      <c r="L128" s="184" t="n">
        <v>0.138906973578541</v>
      </c>
      <c r="M128" s="170" t="n">
        <f aca="false">VLOOKUP(A128,SpotCurves!$A$6:$BR$177,SpotCurves!$R$1)/100</f>
        <v>0.159944249859075</v>
      </c>
      <c r="N128" s="184" t="n">
        <f aca="false">J128</f>
        <v>0.25</v>
      </c>
      <c r="O128" s="170" t="n">
        <f aca="false">VLOOKUP(A128,CurveCreator!$A$8:$EF$247,CurveCreator!$CQ$4)/100</f>
        <v>0.191836490044747</v>
      </c>
      <c r="P128" s="184" t="n">
        <v>0.138906973578541</v>
      </c>
      <c r="Q128" s="184"/>
      <c r="R128" s="184"/>
      <c r="S128" s="170" t="e">
        <f aca="false">VLOOKUP(A128,CurveCreator!$A$8:$EF$247,CurveCreator!$CS$4)/100</f>
        <v>#VALUE!</v>
      </c>
      <c r="T128" s="184" t="n">
        <v>0.138906973578541</v>
      </c>
      <c r="U128" s="170" t="n">
        <f aca="false">VLOOKUP(A128,SpotCurves!$A$6:$BR$177,SpotCurves!$Z$1)/100</f>
        <v>0.146074482761607</v>
      </c>
      <c r="V128" s="184" t="n">
        <f aca="false">0.25</f>
        <v>0.25</v>
      </c>
      <c r="W128" s="170" t="n">
        <f aca="false">VLOOKUP(A128,CurveCreator!$A$8:$EF$247,CurveCreator!$L$4)/100</f>
        <v>0.411836490044747</v>
      </c>
      <c r="X128" s="185" t="n">
        <v>0.16</v>
      </c>
      <c r="Y128" s="170" t="n">
        <f aca="false">VLOOKUP(A128,CurveCreator!$A$8:$EF$247,CurveCreator!$J$4)/100</f>
        <v>0.388836490044747</v>
      </c>
      <c r="Z128" s="184" t="n">
        <v>0.130009169247174</v>
      </c>
      <c r="AA128" s="170" t="n">
        <f aca="false">VLOOKUP(A128,CurveCreator!$A$8:$EF$247,CurveCreator!$M$4)/100</f>
        <v>0.421836490044747</v>
      </c>
      <c r="AB128" s="184" t="n">
        <f aca="false">$D128</f>
        <v>0.1</v>
      </c>
      <c r="AC128" s="170" t="n">
        <f aca="false">VLOOKUP(A128,CurveCreator!$A$8:$EF$247,CurveCreator!$K$4)/100</f>
        <v>0.408836490044748</v>
      </c>
      <c r="AD128" s="184" t="n">
        <v>0.140027507741523</v>
      </c>
      <c r="AE128" s="170" t="n">
        <f aca="false">VLOOKUP(A128,CurveCreator!$A$8:$EF$247,CurveCreator!$AJ$4)/100</f>
        <v>0.446836490044747</v>
      </c>
      <c r="AF128" s="184" t="n">
        <f aca="false">$D128</f>
        <v>0.1</v>
      </c>
      <c r="AG128" s="170" t="n">
        <f aca="false">VLOOKUP(A128,CurveCreator!$A$8:$EF$247,CurveCreator!$AI$4)/100</f>
        <v>0.418836490044748</v>
      </c>
      <c r="AH128" s="184" t="n">
        <f aca="false">$D128</f>
        <v>0.1</v>
      </c>
      <c r="AI128" s="170" t="n">
        <f aca="false">VLOOKUP(A128,CurveCreator!$A$8:$EF$247,CurveCreator!$AA$4)/100</f>
        <v>0.356836490044747</v>
      </c>
      <c r="AJ128" s="184" t="n">
        <v>0.0489069735785406</v>
      </c>
      <c r="AK128" s="186" t="n">
        <f aca="false">VLOOKUP(A128,SpotCurves!$A$6:$BR$177,SpotCurves!$AI$1)/100</f>
        <v>0.330828496219631</v>
      </c>
      <c r="AL128" s="184" t="n">
        <v>0.25</v>
      </c>
      <c r="AM128" s="170" t="n">
        <f aca="false">VLOOKUP(A128,CurveCreator!$A$8:$EF$247,CurveCreator!$AB$4)/100</f>
        <v>0.366836490044747</v>
      </c>
      <c r="AN128" s="184" t="n">
        <v>0.15</v>
      </c>
      <c r="AO128" s="170" t="n">
        <f aca="false">VLOOKUP(A128,CurveCreator!$A$8:$EF$247,CurveCreator!$S$4)/100</f>
        <v>0.353836490044748</v>
      </c>
      <c r="AP128" s="184" t="n">
        <v>0.15</v>
      </c>
      <c r="AQ128" s="170" t="n">
        <f aca="false">VLOOKUP(A128,CurveCreator!$A$8:$EF$247,CurveCreator!$AD$4)/100</f>
        <v>0.391836490044747</v>
      </c>
      <c r="AR128" s="184" t="n">
        <v>0.0489069735785406</v>
      </c>
      <c r="AS128" s="170" t="n">
        <f aca="false">VLOOKUP(A128,CurveCreator!$A$8:$EF$247,CurveCreator!$AC$4)/100</f>
        <v>0.373836490044748</v>
      </c>
      <c r="AT128" s="184" t="n">
        <v>0.0489069735785406</v>
      </c>
      <c r="AU128" s="170" t="n">
        <f aca="false">VLOOKUP(A128,CurveCreator!$A$8:$EF$247,CurveCreator!$AW$4)/100</f>
        <v>0.345736490044747</v>
      </c>
      <c r="AV128" s="187" t="n">
        <f aca="false">AH128+0.03</f>
        <v>0.13</v>
      </c>
      <c r="AW128" s="170" t="n">
        <f aca="false">VLOOKUP(A128,SpotCurves!$A$6:$BR$177,SpotCurves!$BR$1)/100</f>
        <v>0.30852706400527</v>
      </c>
      <c r="AX128" s="184" t="n">
        <v>0.25</v>
      </c>
      <c r="AY128" s="170"/>
      <c r="AZ128" s="170"/>
      <c r="BA128" s="170" t="n">
        <f aca="false">VLOOKUP(A128,CurveCreator!$A$8:$EF$247,CurveCreator!$AQ$4)/100</f>
        <v>0.370836490044748</v>
      </c>
      <c r="BB128" s="187" t="n">
        <f aca="false">AF128</f>
        <v>0.1</v>
      </c>
      <c r="BC128" s="188"/>
      <c r="BD128" s="188"/>
      <c r="BE128" s="170" t="n">
        <f aca="false">VLOOKUP(A128,CurveCreator!$A$8:$EF$247,CurveCreator!$BR$4)/100</f>
        <v>0.498836490044748</v>
      </c>
      <c r="BF128" s="184" t="n">
        <f aca="false">$D128</f>
        <v>0.1</v>
      </c>
      <c r="BG128" s="188"/>
      <c r="BH128" s="188"/>
      <c r="BI128" s="170" t="n">
        <f aca="false">VLOOKUP(A128,CurveCreator!$A$8:$EF$247,CurveCreator!$BS$4)/100</f>
        <v>0.473836490044748</v>
      </c>
      <c r="BJ128" s="184" t="n">
        <f aca="false">$D128</f>
        <v>0.1</v>
      </c>
      <c r="BK128" s="170" t="n">
        <f aca="false">VLOOKUP(A128,CurveCreator!$A$8:$EF$247,CurveCreator!$CY$4)/100</f>
        <v>0.357836490044748</v>
      </c>
      <c r="BL128" s="184" t="n">
        <v>0.120013753870762</v>
      </c>
      <c r="BM128" s="170"/>
      <c r="BN128" s="184"/>
      <c r="BO128" s="170" t="n">
        <f aca="false">VLOOKUP(A128,CurveCreator!$A$8:$EF$247,CurveCreator!$BI$4)/100</f>
        <v>0.631836490044747</v>
      </c>
      <c r="BP128" s="184" t="n">
        <v>0.120036676988698</v>
      </c>
      <c r="BQ128" s="184"/>
    </row>
    <row r="129" customFormat="false" ht="11.25" hidden="false" customHeight="false" outlineLevel="0" collapsed="false">
      <c r="A129" s="189" t="n">
        <f aca="false">EOMONTH(A128,0)+1</f>
        <v>40725</v>
      </c>
      <c r="B129" s="184"/>
      <c r="C129" s="170" t="n">
        <f aca="false">VLOOKUP(A129,CurveCreator!$A$8:$EF$247,CurveCreator!$CB$4)/100</f>
        <v>0.238985204525413</v>
      </c>
      <c r="D129" s="184" t="n">
        <f aca="false">VLOOKUP(A129,CurveCreator!$A$8:$EH$247,CurveCreator!$EH$4)</f>
        <v>0.1</v>
      </c>
      <c r="E129" s="170" t="n">
        <f aca="false">VLOOKUP(A129,CurveCreator!$A$8:$EH$247,CurveCreator!$CE$4)/100</f>
        <v>0.241485204525413</v>
      </c>
      <c r="F129" s="185" t="n">
        <f aca="false">D129</f>
        <v>0.1</v>
      </c>
      <c r="G129" s="170" t="n">
        <f aca="false">VLOOKUP(A129,CurveCreator!$A$8:$EH$247,CurveCreator!$CC$4)/100</f>
        <v>0.212985204525413</v>
      </c>
      <c r="H129" s="184" t="n">
        <f aca="false">$D129</f>
        <v>0.1</v>
      </c>
      <c r="I129" s="170" t="n">
        <f aca="false">VLOOKUP(A129,SpotCurves!$A$6:$BR$177,SpotCurves!$I$1)/100</f>
        <v>0.224844882275579</v>
      </c>
      <c r="J129" s="184" t="n">
        <v>0.25</v>
      </c>
      <c r="K129" s="170" t="n">
        <f aca="false">VLOOKUP(A129,CurveCreator!$A$8:$EF$247,CurveCreator!$CO$4)/100</f>
        <v>0.178985204525413</v>
      </c>
      <c r="L129" s="184" t="n">
        <v>0.138906973578541</v>
      </c>
      <c r="M129" s="170" t="n">
        <f aca="false">VLOOKUP(A129,SpotCurves!$A$6:$BR$177,SpotCurves!$R$1)/100</f>
        <v>0.16322103944209</v>
      </c>
      <c r="N129" s="184" t="n">
        <f aca="false">J129</f>
        <v>0.25</v>
      </c>
      <c r="O129" s="170" t="n">
        <f aca="false">VLOOKUP(A129,CurveCreator!$A$8:$EF$247,CurveCreator!$CQ$4)/100</f>
        <v>0.193985204525413</v>
      </c>
      <c r="P129" s="184" t="n">
        <v>0.138906973578541</v>
      </c>
      <c r="Q129" s="184"/>
      <c r="R129" s="184"/>
      <c r="S129" s="170" t="e">
        <f aca="false">VLOOKUP(A129,CurveCreator!$A$8:$EF$247,CurveCreator!$CS$4)/100</f>
        <v>#VALUE!</v>
      </c>
      <c r="T129" s="184" t="n">
        <v>0.138906973578541</v>
      </c>
      <c r="U129" s="170" t="n">
        <f aca="false">VLOOKUP(A129,SpotCurves!$A$6:$BR$177,SpotCurves!$Z$1)/100</f>
        <v>0.147714746075227</v>
      </c>
      <c r="V129" s="184" t="n">
        <f aca="false">0.25</f>
        <v>0.25</v>
      </c>
      <c r="W129" s="170" t="n">
        <f aca="false">VLOOKUP(A129,CurveCreator!$A$8:$EF$247,CurveCreator!$L$4)/100</f>
        <v>0.413985204525413</v>
      </c>
      <c r="X129" s="185" t="n">
        <v>0.16</v>
      </c>
      <c r="Y129" s="170" t="n">
        <f aca="false">VLOOKUP(A129,CurveCreator!$A$8:$EF$247,CurveCreator!$J$4)/100</f>
        <v>0.390985204525413</v>
      </c>
      <c r="Z129" s="184" t="n">
        <v>0.1300086092896</v>
      </c>
      <c r="AA129" s="170" t="n">
        <f aca="false">VLOOKUP(A129,CurveCreator!$A$8:$EF$247,CurveCreator!$M$4)/100</f>
        <v>0.423985204525413</v>
      </c>
      <c r="AB129" s="184" t="n">
        <f aca="false">$D129</f>
        <v>0.1</v>
      </c>
      <c r="AC129" s="170" t="n">
        <f aca="false">VLOOKUP(A129,CurveCreator!$A$8:$EF$247,CurveCreator!$K$4)/100</f>
        <v>0.410985204525413</v>
      </c>
      <c r="AD129" s="184" t="n">
        <v>0.140025827868799</v>
      </c>
      <c r="AE129" s="170" t="n">
        <f aca="false">VLOOKUP(A129,CurveCreator!$A$8:$EF$247,CurveCreator!$AJ$4)/100</f>
        <v>0.448985204525413</v>
      </c>
      <c r="AF129" s="184" t="n">
        <f aca="false">$D129</f>
        <v>0.1</v>
      </c>
      <c r="AG129" s="170" t="n">
        <f aca="false">VLOOKUP(A129,CurveCreator!$A$8:$EF$247,CurveCreator!$AI$4)/100</f>
        <v>0.420985204525413</v>
      </c>
      <c r="AH129" s="184" t="n">
        <f aca="false">$D129</f>
        <v>0.1</v>
      </c>
      <c r="AI129" s="170" t="n">
        <f aca="false">VLOOKUP(A129,CurveCreator!$A$8:$EF$247,CurveCreator!$AA$4)/100</f>
        <v>0.358985204525413</v>
      </c>
      <c r="AJ129" s="184" t="n">
        <v>0.0489069735785406</v>
      </c>
      <c r="AK129" s="186" t="n">
        <f aca="false">VLOOKUP(A129,SpotCurves!$A$6:$BR$177,SpotCurves!$AI$1)/100</f>
        <v>0.332744807890782</v>
      </c>
      <c r="AL129" s="184" t="n">
        <v>0.25</v>
      </c>
      <c r="AM129" s="170" t="n">
        <f aca="false">VLOOKUP(A129,CurveCreator!$A$8:$EF$247,CurveCreator!$AB$4)/100</f>
        <v>0.368985204525413</v>
      </c>
      <c r="AN129" s="184" t="n">
        <v>0.15</v>
      </c>
      <c r="AO129" s="170" t="n">
        <f aca="false">VLOOKUP(A129,CurveCreator!$A$8:$EF$247,CurveCreator!$S$4)/100</f>
        <v>0.355985204525413</v>
      </c>
      <c r="AP129" s="184" t="n">
        <v>0.15</v>
      </c>
      <c r="AQ129" s="170" t="n">
        <f aca="false">VLOOKUP(A129,CurveCreator!$A$8:$EF$247,CurveCreator!$AD$4)/100</f>
        <v>0.393985204525413</v>
      </c>
      <c r="AR129" s="184" t="n">
        <v>0.0489069735785406</v>
      </c>
      <c r="AS129" s="170" t="n">
        <f aca="false">VLOOKUP(A129,CurveCreator!$A$8:$EF$247,CurveCreator!$AC$4)/100</f>
        <v>0.375985204525413</v>
      </c>
      <c r="AT129" s="184" t="n">
        <v>0.0489069735785406</v>
      </c>
      <c r="AU129" s="170" t="n">
        <f aca="false">VLOOKUP(A129,CurveCreator!$A$8:$EF$247,CurveCreator!$AW$4)/100</f>
        <v>0.347885204525413</v>
      </c>
      <c r="AV129" s="187" t="n">
        <f aca="false">AH129+0.03</f>
        <v>0.13</v>
      </c>
      <c r="AW129" s="170" t="n">
        <f aca="false">VLOOKUP(A129,SpotCurves!$A$6:$BR$177,SpotCurves!$BR$1)/100</f>
        <v>0.31127096809965</v>
      </c>
      <c r="AX129" s="184" t="n">
        <v>0.25</v>
      </c>
      <c r="AY129" s="170"/>
      <c r="AZ129" s="170"/>
      <c r="BA129" s="170" t="n">
        <f aca="false">VLOOKUP(A129,CurveCreator!$A$8:$EF$247,CurveCreator!$AQ$4)/100</f>
        <v>0.372985204525413</v>
      </c>
      <c r="BB129" s="187" t="n">
        <f aca="false">AF129</f>
        <v>0.1</v>
      </c>
      <c r="BC129" s="188"/>
      <c r="BD129" s="188"/>
      <c r="BE129" s="170" t="n">
        <f aca="false">VLOOKUP(A129,CurveCreator!$A$8:$EF$247,CurveCreator!$BR$4)/100</f>
        <v>0.500985204525413</v>
      </c>
      <c r="BF129" s="184" t="n">
        <f aca="false">$D129</f>
        <v>0.1</v>
      </c>
      <c r="BG129" s="188"/>
      <c r="BH129" s="188"/>
      <c r="BI129" s="170" t="n">
        <f aca="false">VLOOKUP(A129,CurveCreator!$A$8:$EF$247,CurveCreator!$BS$4)/100</f>
        <v>0.475985204525413</v>
      </c>
      <c r="BJ129" s="184" t="n">
        <f aca="false">$D129</f>
        <v>0.1</v>
      </c>
      <c r="BK129" s="170" t="n">
        <f aca="false">VLOOKUP(A129,CurveCreator!$A$8:$EF$247,CurveCreator!$CY$4)/100</f>
        <v>0.359985204525413</v>
      </c>
      <c r="BL129" s="184" t="n">
        <v>0.120012913934399</v>
      </c>
      <c r="BM129" s="170"/>
      <c r="BN129" s="184"/>
      <c r="BO129" s="170" t="n">
        <f aca="false">VLOOKUP(A129,CurveCreator!$A$8:$EF$247,CurveCreator!$BI$4)/100</f>
        <v>0.633985204525413</v>
      </c>
      <c r="BP129" s="184" t="n">
        <v>0.120034437158398</v>
      </c>
      <c r="BQ129" s="184"/>
    </row>
    <row r="130" customFormat="false" ht="11.25" hidden="false" customHeight="false" outlineLevel="0" collapsed="false">
      <c r="A130" s="189" t="n">
        <f aca="false">EOMONTH(A129,0)+1</f>
        <v>40756</v>
      </c>
      <c r="B130" s="184"/>
      <c r="C130" s="170" t="n">
        <f aca="false">VLOOKUP(A130,CurveCreator!$A$8:$EF$247,CurveCreator!$CB$4)/100</f>
        <v>0.239174475169222</v>
      </c>
      <c r="D130" s="184" t="n">
        <f aca="false">VLOOKUP(A130,CurveCreator!$A$8:$EH$247,CurveCreator!$EH$4)</f>
        <v>0.1</v>
      </c>
      <c r="E130" s="170" t="n">
        <f aca="false">VLOOKUP(A130,CurveCreator!$A$8:$EH$247,CurveCreator!$CE$4)/100</f>
        <v>0.241674475169222</v>
      </c>
      <c r="F130" s="185" t="n">
        <f aca="false">D130</f>
        <v>0.1</v>
      </c>
      <c r="G130" s="170" t="n">
        <f aca="false">VLOOKUP(A130,CurveCreator!$A$8:$EH$247,CurveCreator!$CC$4)/100</f>
        <v>0.213174475169222</v>
      </c>
      <c r="H130" s="184" t="n">
        <f aca="false">$D130</f>
        <v>0.1</v>
      </c>
      <c r="I130" s="170" t="n">
        <f aca="false">VLOOKUP(A130,SpotCurves!$A$6:$BR$177,SpotCurves!$I$1)/100</f>
        <v>0.225088284323517</v>
      </c>
      <c r="J130" s="184" t="n">
        <v>0.25</v>
      </c>
      <c r="K130" s="170" t="n">
        <f aca="false">VLOOKUP(A130,CurveCreator!$A$8:$EF$247,CurveCreator!$CO$4)/100</f>
        <v>0.179174475169222</v>
      </c>
      <c r="L130" s="184" t="n">
        <v>0.138906973578541</v>
      </c>
      <c r="M130" s="170" t="n">
        <f aca="false">VLOOKUP(A130,SpotCurves!$A$6:$BR$177,SpotCurves!$R$1)/100</f>
        <v>0.163509677173898</v>
      </c>
      <c r="N130" s="184" t="n">
        <f aca="false">J130</f>
        <v>0.25</v>
      </c>
      <c r="O130" s="170" t="n">
        <f aca="false">VLOOKUP(A130,CurveCreator!$A$8:$EF$247,CurveCreator!$CQ$4)/100</f>
        <v>0.194174475169222</v>
      </c>
      <c r="P130" s="184" t="n">
        <v>0.138906973578541</v>
      </c>
      <c r="Q130" s="184"/>
      <c r="R130" s="184"/>
      <c r="S130" s="170" t="e">
        <f aca="false">VLOOKUP(A130,CurveCreator!$A$8:$EF$247,CurveCreator!$CS$4)/100</f>
        <v>#VALUE!</v>
      </c>
      <c r="T130" s="184" t="n">
        <v>0.138906973578541</v>
      </c>
      <c r="U130" s="170" t="n">
        <f aca="false">VLOOKUP(A130,SpotCurves!$A$6:$BR$177,SpotCurves!$Z$1)/100</f>
        <v>0.147859229530883</v>
      </c>
      <c r="V130" s="184" t="n">
        <f aca="false">0.25</f>
        <v>0.25</v>
      </c>
      <c r="W130" s="170" t="n">
        <f aca="false">VLOOKUP(A130,CurveCreator!$A$8:$EF$247,CurveCreator!$L$4)/100</f>
        <v>0.414174475169222</v>
      </c>
      <c r="X130" s="185" t="n">
        <v>0.16</v>
      </c>
      <c r="Y130" s="170" t="n">
        <f aca="false">VLOOKUP(A130,CurveCreator!$A$8:$EF$247,CurveCreator!$J$4)/100</f>
        <v>0.391174475169222</v>
      </c>
      <c r="Z130" s="184" t="n">
        <v>0.130008083528124</v>
      </c>
      <c r="AA130" s="170" t="n">
        <f aca="false">VLOOKUP(A130,CurveCreator!$A$8:$EF$247,CurveCreator!$M$4)/100</f>
        <v>0.424174475169222</v>
      </c>
      <c r="AB130" s="184" t="n">
        <f aca="false">$D130</f>
        <v>0.1</v>
      </c>
      <c r="AC130" s="170" t="n">
        <f aca="false">VLOOKUP(A130,CurveCreator!$A$8:$EF$247,CurveCreator!$K$4)/100</f>
        <v>0.411174475169222</v>
      </c>
      <c r="AD130" s="184" t="n">
        <v>0.140024250584372</v>
      </c>
      <c r="AE130" s="170" t="n">
        <f aca="false">VLOOKUP(A130,CurveCreator!$A$8:$EF$247,CurveCreator!$AJ$4)/100</f>
        <v>0.449174475169222</v>
      </c>
      <c r="AF130" s="184" t="n">
        <f aca="false">$D130</f>
        <v>0.1</v>
      </c>
      <c r="AG130" s="170" t="n">
        <f aca="false">VLOOKUP(A130,CurveCreator!$A$8:$EF$247,CurveCreator!$AI$4)/100</f>
        <v>0.421174475169222</v>
      </c>
      <c r="AH130" s="184" t="n">
        <f aca="false">$D130</f>
        <v>0.1</v>
      </c>
      <c r="AI130" s="170" t="n">
        <f aca="false">VLOOKUP(A130,CurveCreator!$A$8:$EF$247,CurveCreator!$AA$4)/100</f>
        <v>0.359174475169222</v>
      </c>
      <c r="AJ130" s="184" t="n">
        <v>0.0489069735785406</v>
      </c>
      <c r="AK130" s="186" t="n">
        <f aca="false">VLOOKUP(A130,SpotCurves!$A$6:$BR$177,SpotCurves!$AI$1)/100</f>
        <v>0.332913607211027</v>
      </c>
      <c r="AL130" s="184" t="n">
        <v>0.25</v>
      </c>
      <c r="AM130" s="170" t="n">
        <f aca="false">VLOOKUP(A130,CurveCreator!$A$8:$EF$247,CurveCreator!$AB$4)/100</f>
        <v>0.369174475169222</v>
      </c>
      <c r="AN130" s="184" t="n">
        <v>0.15</v>
      </c>
      <c r="AO130" s="170" t="n">
        <f aca="false">VLOOKUP(A130,CurveCreator!$A$8:$EF$247,CurveCreator!$S$4)/100</f>
        <v>0.356174475169222</v>
      </c>
      <c r="AP130" s="184" t="n">
        <v>0.15</v>
      </c>
      <c r="AQ130" s="170" t="n">
        <f aca="false">VLOOKUP(A130,CurveCreator!$A$8:$EF$247,CurveCreator!$AD$4)/100</f>
        <v>0.394174475169222</v>
      </c>
      <c r="AR130" s="184" t="n">
        <v>0.0489069735785406</v>
      </c>
      <c r="AS130" s="170" t="n">
        <f aca="false">VLOOKUP(A130,CurveCreator!$A$8:$EF$247,CurveCreator!$AC$4)/100</f>
        <v>0.376174475169222</v>
      </c>
      <c r="AT130" s="184" t="n">
        <v>0.0489069735785406</v>
      </c>
      <c r="AU130" s="170" t="n">
        <f aca="false">VLOOKUP(A130,CurveCreator!$A$8:$EF$247,CurveCreator!$AW$4)/100</f>
        <v>0.348074475169222</v>
      </c>
      <c r="AV130" s="187" t="n">
        <f aca="false">AH130+0.03</f>
        <v>0.13</v>
      </c>
      <c r="AW130" s="170" t="n">
        <f aca="false">VLOOKUP(A130,SpotCurves!$A$6:$BR$177,SpotCurves!$BR$1)/100</f>
        <v>0.311512666333253</v>
      </c>
      <c r="AX130" s="184" t="n">
        <v>0.25</v>
      </c>
      <c r="AY130" s="170"/>
      <c r="AZ130" s="170"/>
      <c r="BA130" s="170" t="n">
        <f aca="false">VLOOKUP(A130,CurveCreator!$A$8:$EF$247,CurveCreator!$AQ$4)/100</f>
        <v>0.373174475169222</v>
      </c>
      <c r="BB130" s="187" t="n">
        <f aca="false">AF130</f>
        <v>0.1</v>
      </c>
      <c r="BC130" s="188"/>
      <c r="BD130" s="188"/>
      <c r="BE130" s="170" t="n">
        <f aca="false">VLOOKUP(A130,CurveCreator!$A$8:$EF$247,CurveCreator!$BR$4)/100</f>
        <v>0.501174475169222</v>
      </c>
      <c r="BF130" s="184" t="n">
        <f aca="false">$D130</f>
        <v>0.1</v>
      </c>
      <c r="BG130" s="188"/>
      <c r="BH130" s="188"/>
      <c r="BI130" s="170" t="n">
        <f aca="false">VLOOKUP(A130,CurveCreator!$A$8:$EF$247,CurveCreator!$BS$4)/100</f>
        <v>0.476174475169222</v>
      </c>
      <c r="BJ130" s="184" t="n">
        <f aca="false">$D130</f>
        <v>0.1</v>
      </c>
      <c r="BK130" s="170" t="n">
        <f aca="false">VLOOKUP(A130,CurveCreator!$A$8:$EF$247,CurveCreator!$CY$4)/100</f>
        <v>0.360174475169222</v>
      </c>
      <c r="BL130" s="184" t="n">
        <v>0.120012125292186</v>
      </c>
      <c r="BM130" s="170"/>
      <c r="BN130" s="184"/>
      <c r="BO130" s="170" t="n">
        <f aca="false">VLOOKUP(A130,CurveCreator!$A$8:$EF$247,CurveCreator!$BI$4)/100</f>
        <v>0.634174475169222</v>
      </c>
      <c r="BP130" s="184" t="n">
        <v>0.120032334112495</v>
      </c>
      <c r="BQ130" s="184"/>
    </row>
    <row r="131" customFormat="false" ht="11.25" hidden="false" customHeight="false" outlineLevel="0" collapsed="false">
      <c r="A131" s="189" t="n">
        <f aca="false">EOMONTH(A130,0)+1</f>
        <v>40787</v>
      </c>
      <c r="B131" s="184"/>
      <c r="C131" s="170" t="n">
        <f aca="false">VLOOKUP(A131,CurveCreator!$A$8:$EF$247,CurveCreator!$CB$4)/100</f>
        <v>0.239365041030798</v>
      </c>
      <c r="D131" s="184" t="n">
        <f aca="false">VLOOKUP(A131,CurveCreator!$A$8:$EH$247,CurveCreator!$EH$4)</f>
        <v>0.1</v>
      </c>
      <c r="E131" s="170" t="n">
        <f aca="false">VLOOKUP(A131,CurveCreator!$A$8:$EH$247,CurveCreator!$CE$4)/100</f>
        <v>0.241865041030798</v>
      </c>
      <c r="F131" s="185" t="n">
        <f aca="false">D131</f>
        <v>0.1</v>
      </c>
      <c r="G131" s="170" t="n">
        <f aca="false">VLOOKUP(A131,CurveCreator!$A$8:$EH$247,CurveCreator!$CC$4)/100</f>
        <v>0.213365041030798</v>
      </c>
      <c r="H131" s="184" t="n">
        <f aca="false">$D131</f>
        <v>0.1</v>
      </c>
      <c r="I131" s="170" t="n">
        <f aca="false">VLOOKUP(A131,SpotCurves!$A$6:$BR$177,SpotCurves!$I$1)/100</f>
        <v>0.225333352021505</v>
      </c>
      <c r="J131" s="184" t="n">
        <v>0.25</v>
      </c>
      <c r="K131" s="170" t="n">
        <f aca="false">VLOOKUP(A131,CurveCreator!$A$8:$EF$247,CurveCreator!$CO$4)/100</f>
        <v>0.179365041030798</v>
      </c>
      <c r="L131" s="184" t="n">
        <v>0.138906973578541</v>
      </c>
      <c r="M131" s="170" t="n">
        <f aca="false">VLOOKUP(A131,SpotCurves!$A$6:$BR$177,SpotCurves!$R$1)/100</f>
        <v>0.163800290112803</v>
      </c>
      <c r="N131" s="184" t="n">
        <f aca="false">J131</f>
        <v>0.25</v>
      </c>
      <c r="O131" s="170" t="n">
        <f aca="false">VLOOKUP(A131,CurveCreator!$A$8:$EF$247,CurveCreator!$CQ$4)/100</f>
        <v>0.194365041030798</v>
      </c>
      <c r="P131" s="184" t="n">
        <v>0.138906973578541</v>
      </c>
      <c r="Q131" s="184"/>
      <c r="R131" s="184"/>
      <c r="S131" s="170" t="e">
        <f aca="false">VLOOKUP(A131,CurveCreator!$A$8:$EF$247,CurveCreator!$CS$4)/100</f>
        <v>#VALUE!</v>
      </c>
      <c r="T131" s="184" t="n">
        <v>0.138906973578541</v>
      </c>
      <c r="U131" s="170" t="n">
        <f aca="false">VLOOKUP(A131,SpotCurves!$A$6:$BR$177,SpotCurves!$Z$1)/100</f>
        <v>0.148004701716408</v>
      </c>
      <c r="V131" s="184" t="n">
        <f aca="false">0.25</f>
        <v>0.25</v>
      </c>
      <c r="W131" s="170" t="n">
        <f aca="false">VLOOKUP(A131,CurveCreator!$A$8:$EF$247,CurveCreator!$L$4)/100</f>
        <v>0.414365041030798</v>
      </c>
      <c r="X131" s="185" t="n">
        <v>0.16</v>
      </c>
      <c r="Y131" s="170" t="n">
        <f aca="false">VLOOKUP(A131,CurveCreator!$A$8:$EF$247,CurveCreator!$J$4)/100</f>
        <v>0.391365041030798</v>
      </c>
      <c r="Z131" s="184" t="n">
        <v>0.130007589874423</v>
      </c>
      <c r="AA131" s="170" t="n">
        <f aca="false">VLOOKUP(A131,CurveCreator!$A$8:$EF$247,CurveCreator!$M$4)/100</f>
        <v>0.424365041030798</v>
      </c>
      <c r="AB131" s="184" t="n">
        <f aca="false">$D131</f>
        <v>0.1</v>
      </c>
      <c r="AC131" s="170" t="n">
        <f aca="false">VLOOKUP(A131,CurveCreator!$A$8:$EF$247,CurveCreator!$K$4)/100</f>
        <v>0.411365041030798</v>
      </c>
      <c r="AD131" s="184" t="n">
        <v>0.140022769623268</v>
      </c>
      <c r="AE131" s="170" t="n">
        <f aca="false">VLOOKUP(A131,CurveCreator!$A$8:$EF$247,CurveCreator!$AJ$4)/100</f>
        <v>0.449365041030798</v>
      </c>
      <c r="AF131" s="184" t="n">
        <f aca="false">$D131</f>
        <v>0.1</v>
      </c>
      <c r="AG131" s="170" t="n">
        <f aca="false">VLOOKUP(A131,CurveCreator!$A$8:$EF$247,CurveCreator!$AI$4)/100</f>
        <v>0.421365041030798</v>
      </c>
      <c r="AH131" s="184" t="n">
        <f aca="false">$D131</f>
        <v>0.1</v>
      </c>
      <c r="AI131" s="170" t="n">
        <f aca="false">VLOOKUP(A131,CurveCreator!$A$8:$EF$247,CurveCreator!$AA$4)/100</f>
        <v>0.359365041030798</v>
      </c>
      <c r="AJ131" s="184" t="n">
        <v>0.0489069735785406</v>
      </c>
      <c r="AK131" s="186" t="n">
        <f aca="false">VLOOKUP(A131,SpotCurves!$A$6:$BR$177,SpotCurves!$AI$1)/100</f>
        <v>0.333083561659582</v>
      </c>
      <c r="AL131" s="184" t="n">
        <v>0.25</v>
      </c>
      <c r="AM131" s="170" t="n">
        <f aca="false">VLOOKUP(A131,CurveCreator!$A$8:$EF$247,CurveCreator!$AB$4)/100</f>
        <v>0.369365041030798</v>
      </c>
      <c r="AN131" s="184" t="n">
        <v>0.15</v>
      </c>
      <c r="AO131" s="170" t="n">
        <f aca="false">VLOOKUP(A131,CurveCreator!$A$8:$EF$247,CurveCreator!$S$4)/100</f>
        <v>0.356365041030798</v>
      </c>
      <c r="AP131" s="184" t="n">
        <v>0.15</v>
      </c>
      <c r="AQ131" s="170" t="n">
        <f aca="false">VLOOKUP(A131,CurveCreator!$A$8:$EF$247,CurveCreator!$AD$4)/100</f>
        <v>0.394365041030798</v>
      </c>
      <c r="AR131" s="184" t="n">
        <v>0.0489069735785406</v>
      </c>
      <c r="AS131" s="170" t="n">
        <f aca="false">VLOOKUP(A131,CurveCreator!$A$8:$EF$247,CurveCreator!$AC$4)/100</f>
        <v>0.376365041030798</v>
      </c>
      <c r="AT131" s="184" t="n">
        <v>0.0489069735785406</v>
      </c>
      <c r="AU131" s="170" t="n">
        <f aca="false">VLOOKUP(A131,CurveCreator!$A$8:$EF$247,CurveCreator!$AW$4)/100</f>
        <v>0.348265041030798</v>
      </c>
      <c r="AV131" s="187" t="n">
        <f aca="false">AH131+0.03</f>
        <v>0.13</v>
      </c>
      <c r="AW131" s="170" t="n">
        <f aca="false">VLOOKUP(A131,SpotCurves!$A$6:$BR$177,SpotCurves!$BR$1)/100</f>
        <v>0.311756018557355</v>
      </c>
      <c r="AX131" s="184" t="n">
        <v>0.25</v>
      </c>
      <c r="AY131" s="170"/>
      <c r="AZ131" s="170"/>
      <c r="BA131" s="170" t="n">
        <f aca="false">VLOOKUP(A131,CurveCreator!$A$8:$EF$247,CurveCreator!$AQ$4)/100</f>
        <v>0.373365041030799</v>
      </c>
      <c r="BB131" s="187" t="n">
        <f aca="false">AF131</f>
        <v>0.1</v>
      </c>
      <c r="BC131" s="188"/>
      <c r="BD131" s="188"/>
      <c r="BE131" s="170" t="n">
        <f aca="false">VLOOKUP(A131,CurveCreator!$A$8:$EF$247,CurveCreator!$BR$4)/100</f>
        <v>0.501365041030799</v>
      </c>
      <c r="BF131" s="184" t="n">
        <f aca="false">$D131</f>
        <v>0.1</v>
      </c>
      <c r="BG131" s="188"/>
      <c r="BH131" s="188"/>
      <c r="BI131" s="170" t="n">
        <f aca="false">VLOOKUP(A131,CurveCreator!$A$8:$EF$247,CurveCreator!$BS$4)/100</f>
        <v>0.476365041030798</v>
      </c>
      <c r="BJ131" s="184" t="n">
        <f aca="false">$D131</f>
        <v>0.1</v>
      </c>
      <c r="BK131" s="170" t="n">
        <f aca="false">VLOOKUP(A131,CurveCreator!$A$8:$EF$247,CurveCreator!$CY$4)/100</f>
        <v>0.360365041030798</v>
      </c>
      <c r="BL131" s="184" t="n">
        <v>0.120011384811634</v>
      </c>
      <c r="BM131" s="170"/>
      <c r="BN131" s="184"/>
      <c r="BO131" s="170" t="n">
        <f aca="false">VLOOKUP(A131,CurveCreator!$A$8:$EF$247,CurveCreator!$BI$4)/100</f>
        <v>0.634365041030798</v>
      </c>
      <c r="BP131" s="184" t="n">
        <v>0.120030359497691</v>
      </c>
      <c r="BQ131" s="184"/>
    </row>
    <row r="132" customFormat="false" ht="11.25" hidden="false" customHeight="false" outlineLevel="0" collapsed="false">
      <c r="A132" s="189" t="n">
        <f aca="false">EOMONTH(A131,0)+1</f>
        <v>40817</v>
      </c>
      <c r="B132" s="184"/>
      <c r="C132" s="170" t="n">
        <f aca="false">VLOOKUP(A132,CurveCreator!$A$8:$EF$247,CurveCreator!$CB$4)/100</f>
        <v>0.245218144407033</v>
      </c>
      <c r="D132" s="184" t="n">
        <f aca="false">VLOOKUP(A132,CurveCreator!$A$8:$EH$247,CurveCreator!$EH$4)</f>
        <v>0.1</v>
      </c>
      <c r="E132" s="170" t="n">
        <f aca="false">VLOOKUP(A132,CurveCreator!$A$8:$EH$247,CurveCreator!$CE$4)/100</f>
        <v>0.247718144407033</v>
      </c>
      <c r="F132" s="185" t="n">
        <f aca="false">D132</f>
        <v>0.1</v>
      </c>
      <c r="G132" s="170" t="n">
        <f aca="false">VLOOKUP(A132,CurveCreator!$A$8:$EH$247,CurveCreator!$CC$4)/100</f>
        <v>0.219218144407033</v>
      </c>
      <c r="H132" s="184" t="n">
        <f aca="false">$D132</f>
        <v>0.1</v>
      </c>
      <c r="I132" s="170" t="n">
        <f aca="false">VLOOKUP(A132,SpotCurves!$A$6:$BR$177,SpotCurves!$I$1)/100</f>
        <v>0.232860442963343</v>
      </c>
      <c r="J132" s="184" t="n">
        <v>0.25</v>
      </c>
      <c r="K132" s="170" t="n">
        <f aca="false">VLOOKUP(A132,CurveCreator!$A$8:$EF$247,CurveCreator!$CO$4)/100</f>
        <v>0.185218144407033</v>
      </c>
      <c r="L132" s="184" t="n">
        <v>0.138906973578541</v>
      </c>
      <c r="M132" s="170" t="n">
        <f aca="false">VLOOKUP(A132,SpotCurves!$A$6:$BR$177,SpotCurves!$R$1)/100</f>
        <v>0.17272627276156</v>
      </c>
      <c r="N132" s="184" t="n">
        <f aca="false">J132</f>
        <v>0.25</v>
      </c>
      <c r="O132" s="170" t="n">
        <f aca="false">VLOOKUP(A132,CurveCreator!$A$8:$EF$247,CurveCreator!$CQ$4)/100</f>
        <v>0.200218144407033</v>
      </c>
      <c r="P132" s="184" t="n">
        <v>0.138906973578541</v>
      </c>
      <c r="Q132" s="184"/>
      <c r="R132" s="184"/>
      <c r="S132" s="170" t="e">
        <f aca="false">VLOOKUP(A132,CurveCreator!$A$8:$EF$247,CurveCreator!$CS$4)/100</f>
        <v>#VALUE!</v>
      </c>
      <c r="T132" s="184" t="n">
        <v>0.138906973578541</v>
      </c>
      <c r="U132" s="170" t="n">
        <f aca="false">VLOOKUP(A132,SpotCurves!$A$6:$BR$177,SpotCurves!$Z$1)/100</f>
        <v>0.152472782899483</v>
      </c>
      <c r="V132" s="184" t="n">
        <f aca="false">0.25</f>
        <v>0.25</v>
      </c>
      <c r="W132" s="170" t="n">
        <f aca="false">VLOOKUP(A132,CurveCreator!$A$8:$EF$247,CurveCreator!$L$4)/100</f>
        <v>0.420218144407033</v>
      </c>
      <c r="X132" s="185" t="n">
        <v>0.16</v>
      </c>
      <c r="Y132" s="170" t="n">
        <f aca="false">VLOOKUP(A132,CurveCreator!$A$8:$EF$247,CurveCreator!$J$4)/100</f>
        <v>0.397218144407033</v>
      </c>
      <c r="Z132" s="184" t="n">
        <v>0.130007126367704</v>
      </c>
      <c r="AA132" s="170" t="n">
        <f aca="false">VLOOKUP(A132,CurveCreator!$A$8:$EF$247,CurveCreator!$M$4)/100</f>
        <v>0.430218144407033</v>
      </c>
      <c r="AB132" s="184" t="n">
        <f aca="false">$D132</f>
        <v>0.1</v>
      </c>
      <c r="AC132" s="170" t="n">
        <f aca="false">VLOOKUP(A132,CurveCreator!$A$8:$EF$247,CurveCreator!$K$4)/100</f>
        <v>0.417218144407033</v>
      </c>
      <c r="AD132" s="184" t="n">
        <v>0.140021379103111</v>
      </c>
      <c r="AE132" s="170" t="n">
        <f aca="false">VLOOKUP(A132,CurveCreator!$A$8:$EF$247,CurveCreator!$AJ$4)/100</f>
        <v>0.455218144407033</v>
      </c>
      <c r="AF132" s="184" t="n">
        <f aca="false">$D132</f>
        <v>0.1</v>
      </c>
      <c r="AG132" s="170" t="n">
        <f aca="false">VLOOKUP(A132,CurveCreator!$A$8:$EF$247,CurveCreator!$AI$4)/100</f>
        <v>0.427218144407033</v>
      </c>
      <c r="AH132" s="184" t="n">
        <f aca="false">$D132</f>
        <v>0.1</v>
      </c>
      <c r="AI132" s="170" t="n">
        <f aca="false">VLOOKUP(A132,CurveCreator!$A$8:$EF$247,CurveCreator!$AA$4)/100</f>
        <v>0.365218144407033</v>
      </c>
      <c r="AJ132" s="184" t="n">
        <v>0.0489069735785406</v>
      </c>
      <c r="AK132" s="186" t="n">
        <f aca="false">VLOOKUP(A132,SpotCurves!$A$6:$BR$177,SpotCurves!$AI$1)/100</f>
        <v>0.338303599227746</v>
      </c>
      <c r="AL132" s="184" t="n">
        <v>0.25</v>
      </c>
      <c r="AM132" s="170" t="n">
        <f aca="false">VLOOKUP(A132,CurveCreator!$A$8:$EF$247,CurveCreator!$AB$4)/100</f>
        <v>0.375218144407033</v>
      </c>
      <c r="AN132" s="184" t="n">
        <v>0.15</v>
      </c>
      <c r="AO132" s="170" t="n">
        <f aca="false">VLOOKUP(A132,CurveCreator!$A$8:$EF$247,CurveCreator!$S$4)/100</f>
        <v>0.362218144407033</v>
      </c>
      <c r="AP132" s="184" t="n">
        <v>0.15</v>
      </c>
      <c r="AQ132" s="170" t="n">
        <f aca="false">VLOOKUP(A132,CurveCreator!$A$8:$EF$247,CurveCreator!$AD$4)/100</f>
        <v>0.400218144407033</v>
      </c>
      <c r="AR132" s="184" t="n">
        <v>0.0489069735785406</v>
      </c>
      <c r="AS132" s="170" t="n">
        <f aca="false">VLOOKUP(A132,CurveCreator!$A$8:$EF$247,CurveCreator!$AC$4)/100</f>
        <v>0.382218144407033</v>
      </c>
      <c r="AT132" s="184" t="n">
        <v>0.0489069735785406</v>
      </c>
      <c r="AU132" s="170" t="n">
        <f aca="false">VLOOKUP(A132,CurveCreator!$A$8:$EF$247,CurveCreator!$AW$4)/100</f>
        <v>0.354118144407033</v>
      </c>
      <c r="AV132" s="187" t="n">
        <f aca="false">AH132+0.03</f>
        <v>0.13</v>
      </c>
      <c r="AW132" s="170" t="n">
        <f aca="false">VLOOKUP(A132,SpotCurves!$A$6:$BR$177,SpotCurves!$BR$1)/100</f>
        <v>0.3192304198626</v>
      </c>
      <c r="AX132" s="184" t="n">
        <v>0.25</v>
      </c>
      <c r="AY132" s="170"/>
      <c r="AZ132" s="170"/>
      <c r="BA132" s="170" t="n">
        <f aca="false">VLOOKUP(A132,CurveCreator!$A$8:$EF$247,CurveCreator!$AQ$4)/100</f>
        <v>0.379218144407033</v>
      </c>
      <c r="BB132" s="187" t="n">
        <f aca="false">AF132</f>
        <v>0.1</v>
      </c>
      <c r="BC132" s="188"/>
      <c r="BD132" s="188"/>
      <c r="BE132" s="170" t="n">
        <f aca="false">VLOOKUP(A132,CurveCreator!$A$8:$EF$247,CurveCreator!$BR$4)/100</f>
        <v>0.507218144407033</v>
      </c>
      <c r="BF132" s="184" t="n">
        <f aca="false">$D132</f>
        <v>0.1</v>
      </c>
      <c r="BG132" s="188"/>
      <c r="BH132" s="188"/>
      <c r="BI132" s="170" t="n">
        <f aca="false">VLOOKUP(A132,CurveCreator!$A$8:$EF$247,CurveCreator!$BS$4)/100</f>
        <v>0.482218144407033</v>
      </c>
      <c r="BJ132" s="184" t="n">
        <f aca="false">$D132</f>
        <v>0.1</v>
      </c>
      <c r="BK132" s="170" t="n">
        <f aca="false">VLOOKUP(A132,CurveCreator!$A$8:$EF$247,CurveCreator!$CY$4)/100</f>
        <v>0.366218144407033</v>
      </c>
      <c r="BL132" s="184" t="n">
        <v>0.120010689551555</v>
      </c>
      <c r="BM132" s="170"/>
      <c r="BN132" s="184"/>
      <c r="BO132" s="170" t="n">
        <f aca="false">VLOOKUP(A132,CurveCreator!$A$8:$EF$247,CurveCreator!$BI$4)/100</f>
        <v>0.640218144407033</v>
      </c>
      <c r="BP132" s="184" t="n">
        <v>0.120028505470814</v>
      </c>
      <c r="BQ132" s="184"/>
    </row>
    <row r="133" customFormat="false" ht="11.25" hidden="false" customHeight="false" outlineLevel="0" collapsed="false">
      <c r="A133" s="189" t="n">
        <f aca="false">EOMONTH(A132,0)+1</f>
        <v>40848</v>
      </c>
      <c r="B133" s="184"/>
      <c r="C133" s="170" t="n">
        <f aca="false">VLOOKUP(A133,CurveCreator!$A$8:$EF$247,CurveCreator!$CB$4)/100</f>
        <v>0.245409754033845</v>
      </c>
      <c r="D133" s="184" t="n">
        <f aca="false">VLOOKUP(A133,CurveCreator!$A$8:$EH$247,CurveCreator!$EH$4)</f>
        <v>0.1</v>
      </c>
      <c r="E133" s="170" t="n">
        <f aca="false">VLOOKUP(A133,CurveCreator!$A$8:$EH$247,CurveCreator!$CE$4)/100</f>
        <v>0.247909754033845</v>
      </c>
      <c r="F133" s="185" t="n">
        <f aca="false">D133</f>
        <v>0.1</v>
      </c>
      <c r="G133" s="170" t="n">
        <f aca="false">VLOOKUP(A133,CurveCreator!$A$8:$EH$247,CurveCreator!$CC$4)/100</f>
        <v>0.219409754033845</v>
      </c>
      <c r="H133" s="184" t="n">
        <f aca="false">$D133</f>
        <v>0.1</v>
      </c>
      <c r="I133" s="170" t="n">
        <f aca="false">VLOOKUP(A133,SpotCurves!$A$6:$BR$177,SpotCurves!$I$1)/100</f>
        <v>0.233106852943423</v>
      </c>
      <c r="J133" s="184" t="n">
        <v>0.25</v>
      </c>
      <c r="K133" s="170" t="n">
        <f aca="false">VLOOKUP(A133,CurveCreator!$A$8:$EF$247,CurveCreator!$CO$4)/100</f>
        <v>0.185409754033845</v>
      </c>
      <c r="L133" s="184" t="n">
        <v>0.138906973578541</v>
      </c>
      <c r="M133" s="170" t="n">
        <f aca="false">VLOOKUP(A133,SpotCurves!$A$6:$BR$177,SpotCurves!$R$1)/100</f>
        <v>0.173018477442448</v>
      </c>
      <c r="N133" s="184" t="n">
        <f aca="false">J133</f>
        <v>0.25</v>
      </c>
      <c r="O133" s="170" t="n">
        <f aca="false">VLOOKUP(A133,CurveCreator!$A$8:$EF$247,CurveCreator!$CQ$4)/100</f>
        <v>0.200409754033845</v>
      </c>
      <c r="P133" s="184" t="n">
        <v>0.138906973578541</v>
      </c>
      <c r="Q133" s="184"/>
      <c r="R133" s="184"/>
      <c r="S133" s="170" t="e">
        <f aca="false">VLOOKUP(A133,CurveCreator!$A$8:$EF$247,CurveCreator!$CS$4)/100</f>
        <v>#VALUE!</v>
      </c>
      <c r="T133" s="184" t="n">
        <v>0.138906973578541</v>
      </c>
      <c r="U133" s="170" t="n">
        <f aca="false">VLOOKUP(A133,SpotCurves!$A$6:$BR$177,SpotCurves!$Z$1)/100</f>
        <v>0.152619051863659</v>
      </c>
      <c r="V133" s="184" t="n">
        <f aca="false">0.25</f>
        <v>0.25</v>
      </c>
      <c r="W133" s="170" t="n">
        <f aca="false">VLOOKUP(A133,CurveCreator!$A$8:$EF$247,CurveCreator!$L$4)/100</f>
        <v>0.420409754033845</v>
      </c>
      <c r="X133" s="185" t="n">
        <v>0.16</v>
      </c>
      <c r="Y133" s="170" t="n">
        <f aca="false">VLOOKUP(A133,CurveCreator!$A$8:$EF$247,CurveCreator!$J$4)/100</f>
        <v>0.397409754033845</v>
      </c>
      <c r="Z133" s="184" t="n">
        <v>0.130006691166918</v>
      </c>
      <c r="AA133" s="170" t="n">
        <f aca="false">VLOOKUP(A133,CurveCreator!$A$8:$EF$247,CurveCreator!$M$4)/100</f>
        <v>0.430409754033845</v>
      </c>
      <c r="AB133" s="184" t="n">
        <f aca="false">$D133</f>
        <v>0.1</v>
      </c>
      <c r="AC133" s="170" t="n">
        <f aca="false">VLOOKUP(A133,CurveCreator!$A$8:$EF$247,CurveCreator!$K$4)/100</f>
        <v>0.417409754033845</v>
      </c>
      <c r="AD133" s="184" t="n">
        <v>0.140020073500753</v>
      </c>
      <c r="AE133" s="170" t="n">
        <f aca="false">VLOOKUP(A133,CurveCreator!$A$8:$EF$247,CurveCreator!$AJ$4)/100</f>
        <v>0.455409754033845</v>
      </c>
      <c r="AF133" s="184" t="n">
        <f aca="false">$D133</f>
        <v>0.1</v>
      </c>
      <c r="AG133" s="170" t="n">
        <f aca="false">VLOOKUP(A133,CurveCreator!$A$8:$EF$247,CurveCreator!$AI$4)/100</f>
        <v>0.427409754033845</v>
      </c>
      <c r="AH133" s="184" t="n">
        <f aca="false">$D133</f>
        <v>0.1</v>
      </c>
      <c r="AI133" s="170" t="n">
        <f aca="false">VLOOKUP(A133,CurveCreator!$A$8:$EF$247,CurveCreator!$AA$4)/100</f>
        <v>0.365409754033845</v>
      </c>
      <c r="AJ133" s="184" t="n">
        <v>0.0489069735785406</v>
      </c>
      <c r="AK133" s="186" t="n">
        <f aca="false">VLOOKUP(A133,SpotCurves!$A$6:$BR$177,SpotCurves!$AI$1)/100</f>
        <v>0.338474484548932</v>
      </c>
      <c r="AL133" s="184" t="n">
        <v>0.25</v>
      </c>
      <c r="AM133" s="170" t="n">
        <f aca="false">VLOOKUP(A133,CurveCreator!$A$8:$EF$247,CurveCreator!$AB$4)/100</f>
        <v>0.375409754033845</v>
      </c>
      <c r="AN133" s="184" t="n">
        <v>0.15</v>
      </c>
      <c r="AO133" s="170" t="n">
        <f aca="false">VLOOKUP(A133,CurveCreator!$A$8:$EF$247,CurveCreator!$S$4)/100</f>
        <v>0.362409754033845</v>
      </c>
      <c r="AP133" s="184" t="n">
        <v>0.15</v>
      </c>
      <c r="AQ133" s="170" t="n">
        <f aca="false">VLOOKUP(A133,CurveCreator!$A$8:$EF$247,CurveCreator!$AD$4)/100</f>
        <v>0.400409754033845</v>
      </c>
      <c r="AR133" s="184" t="n">
        <v>0.0489069735785406</v>
      </c>
      <c r="AS133" s="170" t="n">
        <f aca="false">VLOOKUP(A133,CurveCreator!$A$8:$EF$247,CurveCreator!$AC$4)/100</f>
        <v>0.382409754033845</v>
      </c>
      <c r="AT133" s="184" t="n">
        <v>0.0489069735785406</v>
      </c>
      <c r="AU133" s="170" t="n">
        <f aca="false">VLOOKUP(A133,CurveCreator!$A$8:$EF$247,CurveCreator!$AW$4)/100</f>
        <v>0.354309754033845</v>
      </c>
      <c r="AV133" s="187" t="n">
        <f aca="false">AH133+0.03</f>
        <v>0.13</v>
      </c>
      <c r="AW133" s="170" t="n">
        <f aca="false">VLOOKUP(A133,SpotCurves!$A$6:$BR$177,SpotCurves!$BR$1)/100</f>
        <v>0.319475104972819</v>
      </c>
      <c r="AX133" s="184" t="n">
        <v>0.25</v>
      </c>
      <c r="AY133" s="170"/>
      <c r="AZ133" s="170"/>
      <c r="BA133" s="170" t="n">
        <f aca="false">VLOOKUP(A133,CurveCreator!$A$8:$EF$247,CurveCreator!$AQ$4)/100</f>
        <v>0.379409754033845</v>
      </c>
      <c r="BB133" s="187" t="n">
        <f aca="false">AF133</f>
        <v>0.1</v>
      </c>
      <c r="BC133" s="188"/>
      <c r="BD133" s="188"/>
      <c r="BE133" s="170" t="n">
        <f aca="false">VLOOKUP(A133,CurveCreator!$A$8:$EF$247,CurveCreator!$BR$4)/100</f>
        <v>0.507409754033845</v>
      </c>
      <c r="BF133" s="184" t="n">
        <f aca="false">$D133</f>
        <v>0.1</v>
      </c>
      <c r="BG133" s="188"/>
      <c r="BH133" s="188"/>
      <c r="BI133" s="170" t="n">
        <f aca="false">VLOOKUP(A133,CurveCreator!$A$8:$EF$247,CurveCreator!$BS$4)/100</f>
        <v>0.482409754033845</v>
      </c>
      <c r="BJ133" s="184" t="n">
        <f aca="false">$D133</f>
        <v>0.1</v>
      </c>
      <c r="BK133" s="170" t="n">
        <f aca="false">VLOOKUP(A133,CurveCreator!$A$8:$EF$247,CurveCreator!$CY$4)/100</f>
        <v>0.366409754033845</v>
      </c>
      <c r="BL133" s="184" t="n">
        <v>0.120010036750376</v>
      </c>
      <c r="BM133" s="170"/>
      <c r="BN133" s="184"/>
      <c r="BO133" s="170" t="n">
        <f aca="false">VLOOKUP(A133,CurveCreator!$A$8:$EF$247,CurveCreator!$BI$4)/100</f>
        <v>0.640409754033845</v>
      </c>
      <c r="BP133" s="184" t="n">
        <v>0.12002676466767</v>
      </c>
      <c r="BQ133" s="184"/>
    </row>
    <row r="134" customFormat="false" ht="11.25" hidden="false" customHeight="false" outlineLevel="0" collapsed="false">
      <c r="A134" s="189" t="n">
        <f aca="false">EOMONTH(A133,0)+1</f>
        <v>40878</v>
      </c>
      <c r="B134" s="184"/>
      <c r="C134" s="170" t="n">
        <f aca="false">VLOOKUP(A134,CurveCreator!$A$8:$EF$247,CurveCreator!$CB$4)/100</f>
        <v>0.245599181242439</v>
      </c>
      <c r="D134" s="184" t="n">
        <f aca="false">VLOOKUP(A134,CurveCreator!$A$8:$EH$247,CurveCreator!$EH$4)</f>
        <v>0.1</v>
      </c>
      <c r="E134" s="170" t="n">
        <f aca="false">VLOOKUP(A134,CurveCreator!$A$8:$EH$247,CurveCreator!$CE$4)/100</f>
        <v>0.248099181242439</v>
      </c>
      <c r="F134" s="185" t="n">
        <f aca="false">D134</f>
        <v>0.1</v>
      </c>
      <c r="G134" s="170" t="n">
        <f aca="false">VLOOKUP(A134,CurveCreator!$A$8:$EH$247,CurveCreator!$CC$4)/100</f>
        <v>0.219599181242439</v>
      </c>
      <c r="H134" s="184" t="n">
        <f aca="false">$D134</f>
        <v>0.1</v>
      </c>
      <c r="I134" s="170" t="n">
        <f aca="false">VLOOKUP(A134,SpotCurves!$A$6:$BR$177,SpotCurves!$I$1)/100</f>
        <v>0.233350456333675</v>
      </c>
      <c r="J134" s="184" t="n">
        <v>0.25</v>
      </c>
      <c r="K134" s="170" t="n">
        <f aca="false">VLOOKUP(A134,CurveCreator!$A$8:$EF$247,CurveCreator!$CO$4)/100</f>
        <v>0.185599181242439</v>
      </c>
      <c r="L134" s="184" t="n">
        <v>0.138906973578541</v>
      </c>
      <c r="M134" s="170" t="n">
        <f aca="false">VLOOKUP(A134,SpotCurves!$A$6:$BR$177,SpotCurves!$R$1)/100</f>
        <v>0.173307353935554</v>
      </c>
      <c r="N134" s="184" t="n">
        <f aca="false">J134</f>
        <v>0.25</v>
      </c>
      <c r="O134" s="170" t="n">
        <f aca="false">VLOOKUP(A134,CurveCreator!$A$8:$EF$247,CurveCreator!$CQ$4)/100</f>
        <v>0.200599181242439</v>
      </c>
      <c r="P134" s="184" t="n">
        <v>0.138906973578541</v>
      </c>
      <c r="Q134" s="184"/>
      <c r="R134" s="184"/>
      <c r="S134" s="170" t="e">
        <f aca="false">VLOOKUP(A134,CurveCreator!$A$8:$EF$247,CurveCreator!$CS$4)/100</f>
        <v>#VALUE!</v>
      </c>
      <c r="T134" s="184" t="n">
        <v>0.138906973578541</v>
      </c>
      <c r="U134" s="170" t="n">
        <f aca="false">VLOOKUP(A134,SpotCurves!$A$6:$BR$177,SpotCurves!$Z$1)/100</f>
        <v>0.152763654836112</v>
      </c>
      <c r="V134" s="184" t="n">
        <f aca="false">0.25</f>
        <v>0.25</v>
      </c>
      <c r="W134" s="170" t="n">
        <f aca="false">VLOOKUP(A134,CurveCreator!$A$8:$EF$247,CurveCreator!$L$4)/100</f>
        <v>0.420599181242439</v>
      </c>
      <c r="X134" s="185" t="n">
        <v>0.16</v>
      </c>
      <c r="Y134" s="170" t="n">
        <f aca="false">VLOOKUP(A134,CurveCreator!$A$8:$EF$247,CurveCreator!$J$4)/100</f>
        <v>0.397599181242439</v>
      </c>
      <c r="Z134" s="184" t="n">
        <v>0.130006282543447</v>
      </c>
      <c r="AA134" s="170" t="n">
        <f aca="false">VLOOKUP(A134,CurveCreator!$A$8:$EF$247,CurveCreator!$M$4)/100</f>
        <v>0.430599181242439</v>
      </c>
      <c r="AB134" s="184" t="n">
        <f aca="false">$D134</f>
        <v>0.1</v>
      </c>
      <c r="AC134" s="170" t="n">
        <f aca="false">VLOOKUP(A134,CurveCreator!$A$8:$EF$247,CurveCreator!$K$4)/100</f>
        <v>0.417599181242439</v>
      </c>
      <c r="AD134" s="184" t="n">
        <v>0.140018847630342</v>
      </c>
      <c r="AE134" s="170" t="n">
        <f aca="false">VLOOKUP(A134,CurveCreator!$A$8:$EF$247,CurveCreator!$AJ$4)/100</f>
        <v>0.455599181242439</v>
      </c>
      <c r="AF134" s="184" t="n">
        <f aca="false">$D134</f>
        <v>0.1</v>
      </c>
      <c r="AG134" s="170" t="n">
        <f aca="false">VLOOKUP(A134,CurveCreator!$A$8:$EF$247,CurveCreator!$AI$4)/100</f>
        <v>0.427599181242439</v>
      </c>
      <c r="AH134" s="184" t="n">
        <f aca="false">$D134</f>
        <v>0.1</v>
      </c>
      <c r="AI134" s="170" t="n">
        <f aca="false">VLOOKUP(A134,CurveCreator!$A$8:$EF$247,CurveCreator!$AA$4)/100</f>
        <v>0.365599181242439</v>
      </c>
      <c r="AJ134" s="184" t="n">
        <v>0.0489069735785406</v>
      </c>
      <c r="AK134" s="186" t="n">
        <f aca="false">VLOOKUP(A134,SpotCurves!$A$6:$BR$177,SpotCurves!$AI$1)/100</f>
        <v>0.338643423500071</v>
      </c>
      <c r="AL134" s="184" t="n">
        <v>0.25</v>
      </c>
      <c r="AM134" s="170" t="n">
        <f aca="false">VLOOKUP(A134,CurveCreator!$A$8:$EF$247,CurveCreator!$AB$4)/100</f>
        <v>0.375599181242439</v>
      </c>
      <c r="AN134" s="184" t="n">
        <v>0.15</v>
      </c>
      <c r="AO134" s="170" t="n">
        <f aca="false">VLOOKUP(A134,CurveCreator!$A$8:$EF$247,CurveCreator!$S$4)/100</f>
        <v>0.362599181242439</v>
      </c>
      <c r="AP134" s="184" t="n">
        <v>0.15</v>
      </c>
      <c r="AQ134" s="170" t="n">
        <f aca="false">VLOOKUP(A134,CurveCreator!$A$8:$EF$247,CurveCreator!$AD$4)/100</f>
        <v>0.400599181242439</v>
      </c>
      <c r="AR134" s="184" t="n">
        <v>0.0489069735785406</v>
      </c>
      <c r="AS134" s="170" t="n">
        <f aca="false">VLOOKUP(A134,CurveCreator!$A$8:$EF$247,CurveCreator!$AC$4)/100</f>
        <v>0.382599181242439</v>
      </c>
      <c r="AT134" s="184" t="n">
        <v>0.0489069735785406</v>
      </c>
      <c r="AU134" s="170" t="n">
        <f aca="false">VLOOKUP(A134,CurveCreator!$A$8:$EF$247,CurveCreator!$AW$4)/100</f>
        <v>0.354499181242439</v>
      </c>
      <c r="AV134" s="187" t="n">
        <f aca="false">AH134+0.03</f>
        <v>0.13</v>
      </c>
      <c r="AW134" s="170" t="n">
        <f aca="false">VLOOKUP(A134,SpotCurves!$A$6:$BR$177,SpotCurves!$BR$1)/100</f>
        <v>0.319717003139339</v>
      </c>
      <c r="AX134" s="184" t="n">
        <v>0.25</v>
      </c>
      <c r="AY134" s="170"/>
      <c r="AZ134" s="170"/>
      <c r="BA134" s="170" t="n">
        <f aca="false">VLOOKUP(A134,CurveCreator!$A$8:$EF$247,CurveCreator!$AQ$4)/100</f>
        <v>0.379599181242439</v>
      </c>
      <c r="BB134" s="187" t="n">
        <f aca="false">AF134</f>
        <v>0.1</v>
      </c>
      <c r="BC134" s="188"/>
      <c r="BD134" s="188"/>
      <c r="BE134" s="170" t="n">
        <f aca="false">VLOOKUP(A134,CurveCreator!$A$8:$EF$247,CurveCreator!$BR$4)/100</f>
        <v>0.507599181242439</v>
      </c>
      <c r="BF134" s="184" t="n">
        <f aca="false">$D134</f>
        <v>0.1</v>
      </c>
      <c r="BG134" s="188"/>
      <c r="BH134" s="188"/>
      <c r="BI134" s="170" t="n">
        <f aca="false">VLOOKUP(A134,CurveCreator!$A$8:$EF$247,CurveCreator!$BS$4)/100</f>
        <v>0.482599181242439</v>
      </c>
      <c r="BJ134" s="184" t="n">
        <f aca="false">$D134</f>
        <v>0.1</v>
      </c>
      <c r="BK134" s="170" t="n">
        <f aca="false">VLOOKUP(A134,CurveCreator!$A$8:$EF$247,CurveCreator!$CY$4)/100</f>
        <v>0.366599181242439</v>
      </c>
      <c r="BL134" s="184" t="n">
        <v>0.120009423815171</v>
      </c>
      <c r="BM134" s="170"/>
      <c r="BN134" s="184"/>
      <c r="BO134" s="170" t="n">
        <f aca="false">VLOOKUP(A134,CurveCreator!$A$8:$EF$247,CurveCreator!$BI$4)/100</f>
        <v>0.640599181242439</v>
      </c>
      <c r="BP134" s="184" t="n">
        <v>0.120025130173789</v>
      </c>
      <c r="BQ134" s="184"/>
    </row>
    <row r="135" customFormat="false" ht="11.25" hidden="false" customHeight="false" outlineLevel="0" collapsed="false">
      <c r="A135" s="189" t="n">
        <f aca="false">EOMONTH(A134,0)+1</f>
        <v>40909</v>
      </c>
      <c r="B135" s="184"/>
      <c r="C135" s="170" t="n">
        <f aca="false">VLOOKUP(A135,CurveCreator!$A$8:$EF$247,CurveCreator!$CB$4)/100</f>
        <v>0.240035974554346</v>
      </c>
      <c r="D135" s="184" t="n">
        <f aca="false">VLOOKUP(A135,CurveCreator!$A$8:$EH$247,CurveCreator!$EH$4)</f>
        <v>0.1</v>
      </c>
      <c r="E135" s="170" t="n">
        <f aca="false">VLOOKUP(A135,CurveCreator!$A$8:$EH$247,CurveCreator!$CE$4)/100</f>
        <v>0.242535974554346</v>
      </c>
      <c r="F135" s="185" t="n">
        <f aca="false">D135</f>
        <v>0.1</v>
      </c>
      <c r="G135" s="170" t="n">
        <f aca="false">VLOOKUP(A135,CurveCreator!$A$8:$EH$247,CurveCreator!$CC$4)/100</f>
        <v>0.214035974554346</v>
      </c>
      <c r="H135" s="184" t="n">
        <f aca="false">$D135</f>
        <v>0.1</v>
      </c>
      <c r="I135" s="170" t="n">
        <f aca="false">VLOOKUP(A135,SpotCurves!$A$6:$BR$177,SpotCurves!$I$1)/100</f>
        <v>0.226196172532787</v>
      </c>
      <c r="J135" s="184" t="n">
        <v>0.25</v>
      </c>
      <c r="K135" s="170" t="n">
        <f aca="false">VLOOKUP(A135,CurveCreator!$A$8:$EF$247,CurveCreator!$CO$4)/100</f>
        <v>0.180035974554346</v>
      </c>
      <c r="L135" s="184" t="n">
        <v>0.138906973578541</v>
      </c>
      <c r="M135" s="170" t="n">
        <f aca="false">VLOOKUP(A135,SpotCurves!$A$6:$BR$177,SpotCurves!$R$1)/100</f>
        <v>0.164823463736212</v>
      </c>
      <c r="N135" s="184" t="n">
        <f aca="false">J135</f>
        <v>0.25</v>
      </c>
      <c r="O135" s="170" t="n">
        <f aca="false">VLOOKUP(A135,CurveCreator!$A$8:$EF$247,CurveCreator!$CQ$4)/100</f>
        <v>0.195035974554346</v>
      </c>
      <c r="P135" s="184" t="n">
        <v>0.138906973578541</v>
      </c>
      <c r="Q135" s="184"/>
      <c r="R135" s="184"/>
      <c r="S135" s="170" t="e">
        <f aca="false">VLOOKUP(A135,CurveCreator!$A$8:$EF$247,CurveCreator!$CS$4)/100</f>
        <v>#VALUE!</v>
      </c>
      <c r="T135" s="184" t="n">
        <v>0.138906973578541</v>
      </c>
      <c r="U135" s="170" t="n">
        <f aca="false">VLOOKUP(A135,SpotCurves!$A$6:$BR$177,SpotCurves!$Z$1)/100</f>
        <v>0.148516871971905</v>
      </c>
      <c r="V135" s="184" t="n">
        <f aca="false">0.25</f>
        <v>0.25</v>
      </c>
      <c r="W135" s="170" t="n">
        <f aca="false">VLOOKUP(A135,CurveCreator!$A$8:$EF$247,CurveCreator!$L$4)/100</f>
        <v>0.415035974554346</v>
      </c>
      <c r="X135" s="185" t="n">
        <v>0.16</v>
      </c>
      <c r="Y135" s="170" t="n">
        <f aca="false">VLOOKUP(A135,CurveCreator!$A$8:$EF$247,CurveCreator!$J$4)/100</f>
        <v>0.392035974554346</v>
      </c>
      <c r="Z135" s="184" t="n">
        <v>0.13000589887424</v>
      </c>
      <c r="AA135" s="170" t="n">
        <f aca="false">VLOOKUP(A135,CurveCreator!$A$8:$EF$247,CurveCreator!$M$4)/100</f>
        <v>0.425035974554346</v>
      </c>
      <c r="AB135" s="184" t="n">
        <f aca="false">$D135</f>
        <v>0.1</v>
      </c>
      <c r="AC135" s="170" t="n">
        <f aca="false">VLOOKUP(A135,CurveCreator!$A$8:$EF$247,CurveCreator!$K$4)/100</f>
        <v>0.412035974554346</v>
      </c>
      <c r="AD135" s="184" t="n">
        <v>0.140017696622721</v>
      </c>
      <c r="AE135" s="170" t="n">
        <f aca="false">VLOOKUP(A135,CurveCreator!$A$8:$EF$247,CurveCreator!$AJ$4)/100</f>
        <v>0.450035974554346</v>
      </c>
      <c r="AF135" s="184" t="n">
        <f aca="false">$D135</f>
        <v>0.1</v>
      </c>
      <c r="AG135" s="170" t="n">
        <f aca="false">VLOOKUP(A135,CurveCreator!$A$8:$EF$247,CurveCreator!$AI$4)/100</f>
        <v>0.422035974554346</v>
      </c>
      <c r="AH135" s="184" t="n">
        <f aca="false">$D135</f>
        <v>0.1</v>
      </c>
      <c r="AI135" s="170" t="n">
        <f aca="false">VLOOKUP(A135,CurveCreator!$A$8:$EF$247,CurveCreator!$AA$4)/100</f>
        <v>0.360035974554346</v>
      </c>
      <c r="AJ135" s="184" t="n">
        <v>0.0489069735785406</v>
      </c>
      <c r="AK135" s="186" t="n">
        <f aca="false">VLOOKUP(A135,SpotCurves!$A$6:$BR$177,SpotCurves!$AI$1)/100</f>
        <v>0.333681927684156</v>
      </c>
      <c r="AL135" s="184" t="n">
        <v>0.25</v>
      </c>
      <c r="AM135" s="170" t="n">
        <f aca="false">VLOOKUP(A135,CurveCreator!$A$8:$EF$247,CurveCreator!$AB$4)/100</f>
        <v>0.370035974554346</v>
      </c>
      <c r="AN135" s="184" t="n">
        <v>0.15</v>
      </c>
      <c r="AO135" s="170" t="n">
        <f aca="false">VLOOKUP(A135,CurveCreator!$A$8:$EF$247,CurveCreator!$S$4)/100</f>
        <v>0.357035974554346</v>
      </c>
      <c r="AP135" s="184" t="n">
        <v>0.15</v>
      </c>
      <c r="AQ135" s="170" t="n">
        <f aca="false">VLOOKUP(A135,CurveCreator!$A$8:$EF$247,CurveCreator!$AD$4)/100</f>
        <v>0.395035974554346</v>
      </c>
      <c r="AR135" s="184" t="n">
        <v>0.0489069735785406</v>
      </c>
      <c r="AS135" s="170" t="n">
        <f aca="false">VLOOKUP(A135,CurveCreator!$A$8:$EF$247,CurveCreator!$AC$4)/100</f>
        <v>0.377035974554346</v>
      </c>
      <c r="AT135" s="184" t="n">
        <v>0.0489069735785406</v>
      </c>
      <c r="AU135" s="170" t="n">
        <f aca="false">VLOOKUP(A135,CurveCreator!$A$8:$EF$247,CurveCreator!$AW$4)/100</f>
        <v>0.348935974554346</v>
      </c>
      <c r="AV135" s="187" t="n">
        <f aca="false">AH135+0.03</f>
        <v>0.13</v>
      </c>
      <c r="AW135" s="170" t="n">
        <f aca="false">VLOOKUP(A135,SpotCurves!$A$6:$BR$177,SpotCurves!$BR$1)/100</f>
        <v>0.312612799325058</v>
      </c>
      <c r="AX135" s="184" t="n">
        <v>0.25</v>
      </c>
      <c r="AY135" s="170"/>
      <c r="AZ135" s="170"/>
      <c r="BA135" s="170" t="n">
        <f aca="false">VLOOKUP(A135,CurveCreator!$A$8:$EF$247,CurveCreator!$AQ$4)/100</f>
        <v>0.374035974554346</v>
      </c>
      <c r="BB135" s="187" t="n">
        <f aca="false">AF135</f>
        <v>0.1</v>
      </c>
      <c r="BC135" s="188"/>
      <c r="BD135" s="188"/>
      <c r="BE135" s="170" t="n">
        <f aca="false">VLOOKUP(A135,CurveCreator!$A$8:$EF$247,CurveCreator!$BR$4)/100</f>
        <v>0.502035974554346</v>
      </c>
      <c r="BF135" s="184" t="n">
        <f aca="false">$D135</f>
        <v>0.1</v>
      </c>
      <c r="BG135" s="188"/>
      <c r="BH135" s="188"/>
      <c r="BI135" s="170" t="n">
        <f aca="false">VLOOKUP(A135,CurveCreator!$A$8:$EF$247,CurveCreator!$BS$4)/100</f>
        <v>0.477035974554346</v>
      </c>
      <c r="BJ135" s="184" t="n">
        <f aca="false">$D135</f>
        <v>0.1</v>
      </c>
      <c r="BK135" s="170" t="n">
        <f aca="false">VLOOKUP(A135,CurveCreator!$A$8:$EF$247,CurveCreator!$CY$4)/100</f>
        <v>0.361035974554346</v>
      </c>
      <c r="BL135" s="184" t="n">
        <v>0.12000884831136</v>
      </c>
      <c r="BM135" s="170"/>
      <c r="BN135" s="184"/>
      <c r="BO135" s="170" t="n">
        <f aca="false">VLOOKUP(A135,CurveCreator!$A$8:$EF$247,CurveCreator!$BI$4)/100</f>
        <v>0.635035974554346</v>
      </c>
      <c r="BP135" s="184" t="n">
        <v>0.120023595496961</v>
      </c>
      <c r="BQ135" s="184"/>
    </row>
    <row r="136" customFormat="false" ht="11.25" hidden="false" customHeight="false" outlineLevel="0" collapsed="false">
      <c r="A136" s="189" t="n">
        <f aca="false">EOMONTH(A135,0)+1</f>
        <v>40940</v>
      </c>
      <c r="B136" s="184"/>
      <c r="C136" s="170" t="n">
        <f aca="false">VLOOKUP(A136,CurveCreator!$A$8:$EF$247,CurveCreator!$CB$4)/100</f>
        <v>0.240226492972048</v>
      </c>
      <c r="D136" s="184" t="n">
        <f aca="false">VLOOKUP(A136,CurveCreator!$A$8:$EH$247,CurveCreator!$EH$4)</f>
        <v>0.1</v>
      </c>
      <c r="E136" s="170" t="n">
        <f aca="false">VLOOKUP(A136,CurveCreator!$A$8:$EH$247,CurveCreator!$CE$4)/100</f>
        <v>0.242726492972048</v>
      </c>
      <c r="F136" s="185" t="n">
        <f aca="false">D136</f>
        <v>0.1</v>
      </c>
      <c r="G136" s="170" t="n">
        <f aca="false">VLOOKUP(A136,CurveCreator!$A$8:$EH$247,CurveCreator!$CC$4)/100</f>
        <v>0.214226492972048</v>
      </c>
      <c r="H136" s="184" t="n">
        <f aca="false">$D136</f>
        <v>0.1</v>
      </c>
      <c r="I136" s="170" t="n">
        <f aca="false">VLOOKUP(A136,SpotCurves!$A$6:$BR$177,SpotCurves!$I$1)/100</f>
        <v>0.226441179217952</v>
      </c>
      <c r="J136" s="184" t="n">
        <v>0.25</v>
      </c>
      <c r="K136" s="170" t="n">
        <f aca="false">VLOOKUP(A136,CurveCreator!$A$8:$EF$247,CurveCreator!$CO$4)/100</f>
        <v>0.180226492972048</v>
      </c>
      <c r="L136" s="184" t="n">
        <v>0.138906973578541</v>
      </c>
      <c r="M136" s="170" t="n">
        <f aca="false">VLOOKUP(A136,SpotCurves!$A$6:$BR$177,SpotCurves!$R$1)/100</f>
        <v>0.165114004323208</v>
      </c>
      <c r="N136" s="184" t="n">
        <f aca="false">J136</f>
        <v>0.25</v>
      </c>
      <c r="O136" s="170" t="n">
        <f aca="false">VLOOKUP(A136,CurveCreator!$A$8:$EF$247,CurveCreator!$CQ$4)/100</f>
        <v>0.195226492972048</v>
      </c>
      <c r="P136" s="184" t="n">
        <v>0.138906973578541</v>
      </c>
      <c r="Q136" s="184"/>
      <c r="R136" s="184"/>
      <c r="S136" s="170" t="e">
        <f aca="false">VLOOKUP(A136,CurveCreator!$A$8:$EF$247,CurveCreator!$CS$4)/100</f>
        <v>#VALUE!</v>
      </c>
      <c r="T136" s="184" t="n">
        <v>0.138906973578541</v>
      </c>
      <c r="U136" s="170" t="n">
        <f aca="false">VLOOKUP(A136,SpotCurves!$A$6:$BR$177,SpotCurves!$Z$1)/100</f>
        <v>0.148662307940219</v>
      </c>
      <c r="V136" s="184" t="n">
        <f aca="false">0.25</f>
        <v>0.25</v>
      </c>
      <c r="W136" s="170" t="n">
        <f aca="false">VLOOKUP(A136,CurveCreator!$A$8:$EF$247,CurveCreator!$L$4)/100</f>
        <v>0.415226492972048</v>
      </c>
      <c r="X136" s="185" t="n">
        <v>0.16</v>
      </c>
      <c r="Y136" s="170" t="n">
        <f aca="false">VLOOKUP(A136,CurveCreator!$A$8:$EF$247,CurveCreator!$J$4)/100</f>
        <v>0.392226492972048</v>
      </c>
      <c r="Z136" s="184" t="n">
        <v>0.130005538635362</v>
      </c>
      <c r="AA136" s="170" t="n">
        <f aca="false">VLOOKUP(A136,CurveCreator!$A$8:$EF$247,CurveCreator!$M$4)/100</f>
        <v>0.425226492972048</v>
      </c>
      <c r="AB136" s="184" t="n">
        <f aca="false">$D136</f>
        <v>0.1</v>
      </c>
      <c r="AC136" s="170" t="n">
        <f aca="false">VLOOKUP(A136,CurveCreator!$A$8:$EF$247,CurveCreator!$K$4)/100</f>
        <v>0.412226492972048</v>
      </c>
      <c r="AD136" s="184" t="n">
        <v>0.140016615906087</v>
      </c>
      <c r="AE136" s="170" t="n">
        <f aca="false">VLOOKUP(A136,CurveCreator!$A$8:$EF$247,CurveCreator!$AJ$4)/100</f>
        <v>0.450226492972048</v>
      </c>
      <c r="AF136" s="184" t="n">
        <f aca="false">$D136</f>
        <v>0.1</v>
      </c>
      <c r="AG136" s="170" t="n">
        <f aca="false">VLOOKUP(A136,CurveCreator!$A$8:$EF$247,CurveCreator!$AI$4)/100</f>
        <v>0.422226492972048</v>
      </c>
      <c r="AH136" s="184" t="n">
        <f aca="false">$D136</f>
        <v>0.1</v>
      </c>
      <c r="AI136" s="170" t="n">
        <f aca="false">VLOOKUP(A136,CurveCreator!$A$8:$EF$247,CurveCreator!$AA$4)/100</f>
        <v>0.360226492972048</v>
      </c>
      <c r="AJ136" s="184" t="n">
        <v>0.0489069735785406</v>
      </c>
      <c r="AK136" s="186" t="n">
        <f aca="false">VLOOKUP(A136,SpotCurves!$A$6:$BR$177,SpotCurves!$AI$1)/100</f>
        <v>0.333851839820318</v>
      </c>
      <c r="AL136" s="184" t="n">
        <v>0.25</v>
      </c>
      <c r="AM136" s="170" t="n">
        <f aca="false">VLOOKUP(A136,CurveCreator!$A$8:$EF$247,CurveCreator!$AB$4)/100</f>
        <v>0.370226492972048</v>
      </c>
      <c r="AN136" s="184" t="n">
        <v>0.15</v>
      </c>
      <c r="AO136" s="170" t="n">
        <f aca="false">VLOOKUP(A136,CurveCreator!$A$8:$EF$247,CurveCreator!$S$4)/100</f>
        <v>0.357226492972048</v>
      </c>
      <c r="AP136" s="184" t="n">
        <v>0.15</v>
      </c>
      <c r="AQ136" s="170" t="n">
        <f aca="false">VLOOKUP(A136,CurveCreator!$A$8:$EF$247,CurveCreator!$AD$4)/100</f>
        <v>0.395226492972048</v>
      </c>
      <c r="AR136" s="184" t="n">
        <v>0.0489069735785406</v>
      </c>
      <c r="AS136" s="170" t="n">
        <f aca="false">VLOOKUP(A136,CurveCreator!$A$8:$EF$247,CurveCreator!$AC$4)/100</f>
        <v>0.377226492972048</v>
      </c>
      <c r="AT136" s="184" t="n">
        <v>0.0489069735785406</v>
      </c>
      <c r="AU136" s="170" t="n">
        <f aca="false">VLOOKUP(A136,CurveCreator!$A$8:$EF$247,CurveCreator!$AW$4)/100</f>
        <v>0.349126492972048</v>
      </c>
      <c r="AV136" s="187" t="n">
        <f aca="false">AH136+0.03</f>
        <v>0.13</v>
      </c>
      <c r="AW136" s="170" t="n">
        <f aca="false">VLOOKUP(A136,SpotCurves!$A$6:$BR$177,SpotCurves!$BR$1)/100</f>
        <v>0.312856090963427</v>
      </c>
      <c r="AX136" s="184" t="n">
        <v>0.25</v>
      </c>
      <c r="AY136" s="170"/>
      <c r="AZ136" s="170"/>
      <c r="BA136" s="170" t="n">
        <f aca="false">VLOOKUP(A136,CurveCreator!$A$8:$EF$247,CurveCreator!$AQ$4)/100</f>
        <v>0.374226492972048</v>
      </c>
      <c r="BB136" s="187" t="n">
        <f aca="false">AF136</f>
        <v>0.1</v>
      </c>
      <c r="BC136" s="188"/>
      <c r="BD136" s="188"/>
      <c r="BE136" s="170" t="n">
        <f aca="false">VLOOKUP(A136,CurveCreator!$A$8:$EF$247,CurveCreator!$BR$4)/100</f>
        <v>0.502226492972048</v>
      </c>
      <c r="BF136" s="184" t="n">
        <f aca="false">$D136</f>
        <v>0.1</v>
      </c>
      <c r="BG136" s="188"/>
      <c r="BH136" s="188"/>
      <c r="BI136" s="170" t="n">
        <f aca="false">VLOOKUP(A136,CurveCreator!$A$8:$EF$247,CurveCreator!$BS$4)/100</f>
        <v>0.477226492972048</v>
      </c>
      <c r="BJ136" s="184" t="n">
        <f aca="false">$D136</f>
        <v>0.1</v>
      </c>
      <c r="BK136" s="170" t="n">
        <f aca="false">VLOOKUP(A136,CurveCreator!$A$8:$EF$247,CurveCreator!$CY$4)/100</f>
        <v>0.361226492972048</v>
      </c>
      <c r="BL136" s="184" t="n">
        <v>0.120008307953043</v>
      </c>
      <c r="BM136" s="170"/>
      <c r="BN136" s="184"/>
      <c r="BO136" s="170" t="n">
        <f aca="false">VLOOKUP(A136,CurveCreator!$A$8:$EF$247,CurveCreator!$BI$4)/100</f>
        <v>0.635226492972048</v>
      </c>
      <c r="BP136" s="184" t="n">
        <v>0.120022154541449</v>
      </c>
      <c r="BQ136" s="184"/>
    </row>
    <row r="137" customFormat="false" ht="11.25" hidden="false" customHeight="false" outlineLevel="0" collapsed="false">
      <c r="A137" s="189" t="n">
        <f aca="false">EOMONTH(A136,0)+1</f>
        <v>40969</v>
      </c>
      <c r="B137" s="184"/>
      <c r="C137" s="170" t="n">
        <f aca="false">VLOOKUP(A137,CurveCreator!$A$8:$EF$247,CurveCreator!$CB$4)/100</f>
        <v>0.24041810259886</v>
      </c>
      <c r="D137" s="184" t="n">
        <f aca="false">VLOOKUP(A137,CurveCreator!$A$8:$EH$247,CurveCreator!$EH$4)</f>
        <v>0.1</v>
      </c>
      <c r="E137" s="170" t="n">
        <f aca="false">VLOOKUP(A137,CurveCreator!$A$8:$EH$247,CurveCreator!$CE$4)/100</f>
        <v>0.24291810259886</v>
      </c>
      <c r="F137" s="185" t="n">
        <f aca="false">D137</f>
        <v>0.1</v>
      </c>
      <c r="G137" s="170" t="n">
        <f aca="false">VLOOKUP(A137,CurveCreator!$A$8:$EH$247,CurveCreator!$CC$4)/100</f>
        <v>0.21441810259886</v>
      </c>
      <c r="H137" s="184" t="n">
        <f aca="false">$D137</f>
        <v>0.1</v>
      </c>
      <c r="I137" s="170" t="n">
        <f aca="false">VLOOKUP(A137,SpotCurves!$A$6:$BR$177,SpotCurves!$I$1)/100</f>
        <v>0.226687589198032</v>
      </c>
      <c r="J137" s="184" t="n">
        <v>0.25</v>
      </c>
      <c r="K137" s="170" t="n">
        <f aca="false">VLOOKUP(A137,CurveCreator!$A$8:$EF$247,CurveCreator!$CO$4)/100</f>
        <v>0.18041810259886</v>
      </c>
      <c r="L137" s="184" t="n">
        <v>0.138906973578541</v>
      </c>
      <c r="M137" s="170" t="n">
        <f aca="false">VLOOKUP(A137,SpotCurves!$A$6:$BR$177,SpotCurves!$R$1)/100</f>
        <v>0.165406209004096</v>
      </c>
      <c r="N137" s="184" t="n">
        <f aca="false">J137</f>
        <v>0.25</v>
      </c>
      <c r="O137" s="170" t="n">
        <f aca="false">VLOOKUP(A137,CurveCreator!$A$8:$EF$247,CurveCreator!$CQ$4)/100</f>
        <v>0.19541810259886</v>
      </c>
      <c r="P137" s="184" t="n">
        <v>0.138906973578541</v>
      </c>
      <c r="Q137" s="184"/>
      <c r="R137" s="184"/>
      <c r="S137" s="170" t="e">
        <f aca="false">VLOOKUP(A137,CurveCreator!$A$8:$EF$247,CurveCreator!$CS$4)/100</f>
        <v>#VALUE!</v>
      </c>
      <c r="T137" s="184" t="n">
        <v>0.138906973578541</v>
      </c>
      <c r="U137" s="170" t="n">
        <f aca="false">VLOOKUP(A137,SpotCurves!$A$6:$BR$177,SpotCurves!$Z$1)/100</f>
        <v>0.148808576904395</v>
      </c>
      <c r="V137" s="184" t="n">
        <f aca="false">0.25</f>
        <v>0.25</v>
      </c>
      <c r="W137" s="170" t="n">
        <f aca="false">VLOOKUP(A137,CurveCreator!$A$8:$EF$247,CurveCreator!$L$4)/100</f>
        <v>0.41541810259886</v>
      </c>
      <c r="X137" s="185" t="n">
        <v>0.16</v>
      </c>
      <c r="Y137" s="170" t="n">
        <f aca="false">VLOOKUP(A137,CurveCreator!$A$8:$EF$247,CurveCreator!$J$4)/100</f>
        <v>0.39241810259886</v>
      </c>
      <c r="Z137" s="184" t="n">
        <v>0.130005200395945</v>
      </c>
      <c r="AA137" s="170" t="n">
        <f aca="false">VLOOKUP(A137,CurveCreator!$A$8:$EF$247,CurveCreator!$M$4)/100</f>
        <v>0.42541810259886</v>
      </c>
      <c r="AB137" s="184" t="n">
        <f aca="false">$D137</f>
        <v>0.1</v>
      </c>
      <c r="AC137" s="170" t="n">
        <f aca="false">VLOOKUP(A137,CurveCreator!$A$8:$EF$247,CurveCreator!$K$4)/100</f>
        <v>0.41241810259886</v>
      </c>
      <c r="AD137" s="184" t="n">
        <v>0.140015601187834</v>
      </c>
      <c r="AE137" s="170" t="n">
        <f aca="false">VLOOKUP(A137,CurveCreator!$A$8:$EF$247,CurveCreator!$AJ$4)/100</f>
        <v>0.45041810259886</v>
      </c>
      <c r="AF137" s="184" t="n">
        <f aca="false">$D137</f>
        <v>0.1</v>
      </c>
      <c r="AG137" s="170" t="n">
        <f aca="false">VLOOKUP(A137,CurveCreator!$A$8:$EF$247,CurveCreator!$AI$4)/100</f>
        <v>0.42241810259886</v>
      </c>
      <c r="AH137" s="184" t="n">
        <f aca="false">$D137</f>
        <v>0.1</v>
      </c>
      <c r="AI137" s="170" t="n">
        <f aca="false">VLOOKUP(A137,CurveCreator!$A$8:$EF$247,CurveCreator!$AA$4)/100</f>
        <v>0.36041810259886</v>
      </c>
      <c r="AJ137" s="184" t="n">
        <v>0.0489069735785406</v>
      </c>
      <c r="AK137" s="186" t="n">
        <f aca="false">VLOOKUP(A137,SpotCurves!$A$6:$BR$177,SpotCurves!$AI$1)/100</f>
        <v>0.334022725141503</v>
      </c>
      <c r="AL137" s="184" t="n">
        <v>0.25</v>
      </c>
      <c r="AM137" s="170" t="n">
        <f aca="false">VLOOKUP(A137,CurveCreator!$A$8:$EF$247,CurveCreator!$AB$4)/100</f>
        <v>0.37041810259886</v>
      </c>
      <c r="AN137" s="184" t="n">
        <v>0.15</v>
      </c>
      <c r="AO137" s="170" t="n">
        <f aca="false">VLOOKUP(A137,CurveCreator!$A$8:$EF$247,CurveCreator!$S$4)/100</f>
        <v>0.35741810259886</v>
      </c>
      <c r="AP137" s="184" t="n">
        <v>0.15</v>
      </c>
      <c r="AQ137" s="170" t="n">
        <f aca="false">VLOOKUP(A137,CurveCreator!$A$8:$EF$247,CurveCreator!$AD$4)/100</f>
        <v>0.39541810259886</v>
      </c>
      <c r="AR137" s="184" t="n">
        <v>0.0489069735785406</v>
      </c>
      <c r="AS137" s="170" t="n">
        <f aca="false">VLOOKUP(A137,CurveCreator!$A$8:$EF$247,CurveCreator!$AC$4)/100</f>
        <v>0.37741810259886</v>
      </c>
      <c r="AT137" s="184" t="n">
        <v>0.0489069735785406</v>
      </c>
      <c r="AU137" s="170" t="n">
        <f aca="false">VLOOKUP(A137,CurveCreator!$A$8:$EF$247,CurveCreator!$AW$4)/100</f>
        <v>0.34931810259886</v>
      </c>
      <c r="AV137" s="187" t="n">
        <f aca="false">AH137+0.03</f>
        <v>0.13</v>
      </c>
      <c r="AW137" s="170" t="n">
        <f aca="false">VLOOKUP(A137,SpotCurves!$A$6:$BR$177,SpotCurves!$BR$1)/100</f>
        <v>0.313100776073646</v>
      </c>
      <c r="AX137" s="184" t="n">
        <v>0.25</v>
      </c>
      <c r="AY137" s="170"/>
      <c r="AZ137" s="170"/>
      <c r="BA137" s="170" t="n">
        <f aca="false">VLOOKUP(A137,CurveCreator!$A$8:$EF$247,CurveCreator!$AQ$4)/100</f>
        <v>0.37441810259886</v>
      </c>
      <c r="BB137" s="187" t="n">
        <f aca="false">AF137</f>
        <v>0.1</v>
      </c>
      <c r="BC137" s="188"/>
      <c r="BD137" s="188"/>
      <c r="BE137" s="170" t="n">
        <f aca="false">VLOOKUP(A137,CurveCreator!$A$8:$EF$247,CurveCreator!$BR$4)/100</f>
        <v>0.50241810259886</v>
      </c>
      <c r="BF137" s="184" t="n">
        <f aca="false">$D137</f>
        <v>0.1</v>
      </c>
      <c r="BG137" s="188"/>
      <c r="BH137" s="188"/>
      <c r="BI137" s="170" t="n">
        <f aca="false">VLOOKUP(A137,CurveCreator!$A$8:$EF$247,CurveCreator!$BS$4)/100</f>
        <v>0.47741810259886</v>
      </c>
      <c r="BJ137" s="184" t="n">
        <f aca="false">$D137</f>
        <v>0.1</v>
      </c>
      <c r="BK137" s="170" t="n">
        <f aca="false">VLOOKUP(A137,CurveCreator!$A$8:$EF$247,CurveCreator!$CY$4)/100</f>
        <v>0.36141810259886</v>
      </c>
      <c r="BL137" s="184" t="n">
        <v>0.120007800593917</v>
      </c>
      <c r="BM137" s="170"/>
      <c r="BN137" s="184"/>
      <c r="BO137" s="170" t="n">
        <f aca="false">VLOOKUP(A137,CurveCreator!$A$8:$EF$247,CurveCreator!$BI$4)/100</f>
        <v>0.63541810259886</v>
      </c>
      <c r="BP137" s="184" t="n">
        <v>0.120020801583778</v>
      </c>
      <c r="BQ137" s="184"/>
    </row>
    <row r="138" customFormat="false" ht="11.25" hidden="false" customHeight="false" outlineLevel="0" collapsed="false">
      <c r="A138" s="189" t="n">
        <f aca="false">EOMONTH(A137,0)+1</f>
        <v>41000</v>
      </c>
      <c r="B138" s="184"/>
      <c r="C138" s="170" t="n">
        <f aca="false">VLOOKUP(A138,CurveCreator!$A$8:$EF$247,CurveCreator!$CB$4)/100</f>
        <v>0.238725150198126</v>
      </c>
      <c r="D138" s="184" t="n">
        <f aca="false">VLOOKUP(A138,CurveCreator!$A$8:$EH$247,CurveCreator!$EH$4)</f>
        <v>0.1</v>
      </c>
      <c r="E138" s="170" t="n">
        <f aca="false">VLOOKUP(A138,CurveCreator!$A$8:$EH$247,CurveCreator!$CE$4)/100</f>
        <v>0.241225150198127</v>
      </c>
      <c r="F138" s="185" t="n">
        <f aca="false">D138</f>
        <v>0.1</v>
      </c>
      <c r="G138" s="170" t="n">
        <f aca="false">VLOOKUP(A138,CurveCreator!$A$8:$EH$247,CurveCreator!$CC$4)/100</f>
        <v>0.212725150198127</v>
      </c>
      <c r="H138" s="184" t="n">
        <f aca="false">$D138</f>
        <v>0.1</v>
      </c>
      <c r="I138" s="170" t="n">
        <f aca="false">VLOOKUP(A138,SpotCurves!$A$6:$BR$177,SpotCurves!$I$1)/100</f>
        <v>0.224510452410689</v>
      </c>
      <c r="J138" s="184" t="n">
        <v>0.25</v>
      </c>
      <c r="K138" s="170" t="n">
        <f aca="false">VLOOKUP(A138,CurveCreator!$A$8:$EF$247,CurveCreator!$CO$4)/100</f>
        <v>0.178725150198127</v>
      </c>
      <c r="L138" s="184" t="n">
        <v>0.138906973578541</v>
      </c>
      <c r="M138" s="170" t="n">
        <f aca="false">VLOOKUP(A138,SpotCurves!$A$6:$BR$177,SpotCurves!$R$1)/100</f>
        <v>0.162824456592978</v>
      </c>
      <c r="N138" s="184" t="n">
        <f aca="false">J138</f>
        <v>0.25</v>
      </c>
      <c r="O138" s="170" t="n">
        <f aca="false">VLOOKUP(A138,CurveCreator!$A$8:$EF$247,CurveCreator!$CQ$4)/100</f>
        <v>0.193725150198127</v>
      </c>
      <c r="P138" s="184" t="n">
        <v>0.138906973578541</v>
      </c>
      <c r="Q138" s="184"/>
      <c r="R138" s="184"/>
      <c r="S138" s="170" t="e">
        <f aca="false">VLOOKUP(A138,CurveCreator!$A$8:$EF$247,CurveCreator!$CS$4)/100</f>
        <v>#VALUE!</v>
      </c>
      <c r="T138" s="184" t="n">
        <v>0.138906973578541</v>
      </c>
      <c r="U138" s="170" t="n">
        <f aca="false">VLOOKUP(A138,SpotCurves!$A$6:$BR$177,SpotCurves!$Z$1)/100</f>
        <v>0.147516228507428</v>
      </c>
      <c r="V138" s="184" t="n">
        <f aca="false">0.25</f>
        <v>0.25</v>
      </c>
      <c r="W138" s="170" t="n">
        <f aca="false">VLOOKUP(A138,CurveCreator!$A$8:$EF$247,CurveCreator!$L$4)/100</f>
        <v>0.413725150198127</v>
      </c>
      <c r="X138" s="185" t="n">
        <v>0.16</v>
      </c>
      <c r="Y138" s="170" t="n">
        <f aca="false">VLOOKUP(A138,CurveCreator!$A$8:$EF$247,CurveCreator!$J$4)/100</f>
        <v>0.390725150198127</v>
      </c>
      <c r="Z138" s="184" t="n">
        <v>0.1300048828125</v>
      </c>
      <c r="AA138" s="170" t="n">
        <f aca="false">VLOOKUP(A138,CurveCreator!$A$8:$EF$247,CurveCreator!$M$4)/100</f>
        <v>0.423725150198127</v>
      </c>
      <c r="AB138" s="184" t="n">
        <f aca="false">$D138</f>
        <v>0.1</v>
      </c>
      <c r="AC138" s="170" t="n">
        <f aca="false">VLOOKUP(A138,CurveCreator!$A$8:$EF$247,CurveCreator!$K$4)/100</f>
        <v>0.410725150198127</v>
      </c>
      <c r="AD138" s="184" t="n">
        <v>0.1400146484375</v>
      </c>
      <c r="AE138" s="170" t="n">
        <f aca="false">VLOOKUP(A138,CurveCreator!$A$8:$EF$247,CurveCreator!$AJ$4)/100</f>
        <v>0.448725150198127</v>
      </c>
      <c r="AF138" s="184" t="n">
        <f aca="false">$D138</f>
        <v>0.1</v>
      </c>
      <c r="AG138" s="170" t="n">
        <f aca="false">VLOOKUP(A138,CurveCreator!$A$8:$EF$247,CurveCreator!$AI$4)/100</f>
        <v>0.420725150198127</v>
      </c>
      <c r="AH138" s="184" t="n">
        <f aca="false">$D138</f>
        <v>0.1</v>
      </c>
      <c r="AI138" s="170" t="n">
        <f aca="false">VLOOKUP(A138,CurveCreator!$A$8:$EF$247,CurveCreator!$AA$4)/100</f>
        <v>0.358725150198127</v>
      </c>
      <c r="AJ138" s="184" t="n">
        <v>0.0489069735785406</v>
      </c>
      <c r="AK138" s="186" t="n">
        <f aca="false">VLOOKUP(A138,SpotCurves!$A$6:$BR$177,SpotCurves!$AI$1)/100</f>
        <v>0.332512880779481</v>
      </c>
      <c r="AL138" s="184" t="n">
        <v>0.25</v>
      </c>
      <c r="AM138" s="170" t="n">
        <f aca="false">VLOOKUP(A138,CurveCreator!$A$8:$EF$247,CurveCreator!$AB$4)/100</f>
        <v>0.368725150198127</v>
      </c>
      <c r="AN138" s="184" t="n">
        <v>0.15</v>
      </c>
      <c r="AO138" s="170" t="n">
        <f aca="false">VLOOKUP(A138,CurveCreator!$A$8:$EF$247,CurveCreator!$S$4)/100</f>
        <v>0.355725150198127</v>
      </c>
      <c r="AP138" s="184" t="n">
        <v>0.15</v>
      </c>
      <c r="AQ138" s="170" t="n">
        <f aca="false">VLOOKUP(A138,CurveCreator!$A$8:$EF$247,CurveCreator!$AD$4)/100</f>
        <v>0.393725150198127</v>
      </c>
      <c r="AR138" s="184" t="n">
        <v>0.0489069735785406</v>
      </c>
      <c r="AS138" s="170" t="n">
        <f aca="false">VLOOKUP(A138,CurveCreator!$A$8:$EF$247,CurveCreator!$AC$4)/100</f>
        <v>0.375725150198126</v>
      </c>
      <c r="AT138" s="184" t="n">
        <v>0.0489069735785406</v>
      </c>
      <c r="AU138" s="170" t="n">
        <f aca="false">VLOOKUP(A138,CurveCreator!$A$8:$EF$247,CurveCreator!$AW$4)/100</f>
        <v>0.347625150198127</v>
      </c>
      <c r="AV138" s="187" t="n">
        <f aca="false">AH138+0.03</f>
        <v>0.13</v>
      </c>
      <c r="AW138" s="170" t="n">
        <f aca="false">VLOOKUP(A138,SpotCurves!$A$6:$BR$177,SpotCurves!$BR$1)/100</f>
        <v>0.310938879243814</v>
      </c>
      <c r="AX138" s="184" t="n">
        <v>0.25</v>
      </c>
      <c r="AY138" s="170"/>
      <c r="AZ138" s="170"/>
      <c r="BA138" s="170" t="n">
        <f aca="false">VLOOKUP(A138,CurveCreator!$A$8:$EF$247,CurveCreator!$AQ$4)/100</f>
        <v>0.372725150198126</v>
      </c>
      <c r="BB138" s="187" t="n">
        <f aca="false">AF138</f>
        <v>0.1</v>
      </c>
      <c r="BC138" s="188"/>
      <c r="BD138" s="188"/>
      <c r="BE138" s="170" t="n">
        <f aca="false">VLOOKUP(A138,CurveCreator!$A$8:$EF$247,CurveCreator!$BR$4)/100</f>
        <v>0.500725150198127</v>
      </c>
      <c r="BF138" s="184" t="n">
        <f aca="false">$D138</f>
        <v>0.1</v>
      </c>
      <c r="BG138" s="188"/>
      <c r="BH138" s="188"/>
      <c r="BI138" s="170" t="n">
        <f aca="false">VLOOKUP(A138,CurveCreator!$A$8:$EF$247,CurveCreator!$BS$4)/100</f>
        <v>0.475725150198127</v>
      </c>
      <c r="BJ138" s="184" t="n">
        <f aca="false">$D138</f>
        <v>0.1</v>
      </c>
      <c r="BK138" s="170" t="n">
        <f aca="false">VLOOKUP(A138,CurveCreator!$A$8:$EF$247,CurveCreator!$CY$4)/100</f>
        <v>0.359725150198126</v>
      </c>
      <c r="BL138" s="184" t="n">
        <v>0.12000732421875</v>
      </c>
      <c r="BM138" s="170"/>
      <c r="BN138" s="184"/>
      <c r="BO138" s="170" t="n">
        <f aca="false">VLOOKUP(A138,CurveCreator!$A$8:$EF$247,CurveCreator!$BI$4)/100</f>
        <v>0.633725150198127</v>
      </c>
      <c r="BP138" s="184" t="n">
        <v>0.12001953125</v>
      </c>
      <c r="BQ138" s="184"/>
    </row>
    <row r="139" customFormat="false" ht="11.25" hidden="false" customHeight="false" outlineLevel="0" collapsed="false">
      <c r="A139" s="189" t="n">
        <f aca="false">EOMONTH(A138,0)+1</f>
        <v>41030</v>
      </c>
      <c r="B139" s="184"/>
      <c r="C139" s="170" t="n">
        <f aca="false">VLOOKUP(A139,CurveCreator!$A$8:$EF$247,CurveCreator!$CB$4)/100</f>
        <v>0.238922181982001</v>
      </c>
      <c r="D139" s="184" t="n">
        <f aca="false">VLOOKUP(A139,CurveCreator!$A$8:$EH$247,CurveCreator!$EH$4)</f>
        <v>0.1</v>
      </c>
      <c r="E139" s="170" t="n">
        <f aca="false">VLOOKUP(A139,CurveCreator!$A$8:$EH$247,CurveCreator!$CE$4)/100</f>
        <v>0.241422181982001</v>
      </c>
      <c r="F139" s="185" t="n">
        <f aca="false">D139</f>
        <v>0.1</v>
      </c>
      <c r="G139" s="170" t="n">
        <f aca="false">VLOOKUP(A139,CurveCreator!$A$8:$EH$247,CurveCreator!$CC$4)/100</f>
        <v>0.212922181982001</v>
      </c>
      <c r="H139" s="184" t="n">
        <f aca="false">$D139</f>
        <v>0.1</v>
      </c>
      <c r="I139" s="170" t="n">
        <f aca="false">VLOOKUP(A139,SpotCurves!$A$6:$BR$177,SpotCurves!$I$1)/100</f>
        <v>0.224763835284752</v>
      </c>
      <c r="J139" s="184" t="n">
        <v>0.25</v>
      </c>
      <c r="K139" s="170" t="n">
        <f aca="false">VLOOKUP(A139,CurveCreator!$A$8:$EF$247,CurveCreator!$CO$4)/100</f>
        <v>0.178922181982001</v>
      </c>
      <c r="L139" s="184" t="n">
        <v>0.138906973578541</v>
      </c>
      <c r="M139" s="170" t="n">
        <f aca="false">VLOOKUP(A139,SpotCurves!$A$6:$BR$177,SpotCurves!$R$1)/100</f>
        <v>0.163124930063386</v>
      </c>
      <c r="N139" s="184" t="n">
        <f aca="false">J139</f>
        <v>0.25</v>
      </c>
      <c r="O139" s="170" t="n">
        <f aca="false">VLOOKUP(A139,CurveCreator!$A$8:$EF$247,CurveCreator!$CQ$4)/100</f>
        <v>0.193922181982001</v>
      </c>
      <c r="P139" s="184" t="n">
        <v>0.138906973578541</v>
      </c>
      <c r="Q139" s="184"/>
      <c r="R139" s="184"/>
      <c r="S139" s="170" t="e">
        <f aca="false">VLOOKUP(A139,CurveCreator!$A$8:$EF$247,CurveCreator!$CS$4)/100</f>
        <v>#VALUE!</v>
      </c>
      <c r="T139" s="184" t="n">
        <v>0.138906973578541</v>
      </c>
      <c r="U139" s="170" t="n">
        <f aca="false">VLOOKUP(A139,SpotCurves!$A$6:$BR$177,SpotCurves!$Z$1)/100</f>
        <v>0.147666636581471</v>
      </c>
      <c r="V139" s="184" t="n">
        <f aca="false">0.25</f>
        <v>0.25</v>
      </c>
      <c r="W139" s="170" t="n">
        <f aca="false">VLOOKUP(A139,CurveCreator!$A$8:$EF$247,CurveCreator!$L$4)/100</f>
        <v>0.413922181982001</v>
      </c>
      <c r="X139" s="185" t="n">
        <v>0.16</v>
      </c>
      <c r="Y139" s="170" t="n">
        <f aca="false">VLOOKUP(A139,CurveCreator!$A$8:$EF$247,CurveCreator!$J$4)/100</f>
        <v>0.390922181982001</v>
      </c>
      <c r="Z139" s="184" t="n">
        <v>0.130004584623587</v>
      </c>
      <c r="AA139" s="170" t="n">
        <f aca="false">VLOOKUP(A139,CurveCreator!$A$8:$EF$247,CurveCreator!$M$4)/100</f>
        <v>0.423922181982001</v>
      </c>
      <c r="AB139" s="184" t="n">
        <f aca="false">$D139</f>
        <v>0.1</v>
      </c>
      <c r="AC139" s="170" t="n">
        <f aca="false">VLOOKUP(A139,CurveCreator!$A$8:$EF$247,CurveCreator!$K$4)/100</f>
        <v>0.410922181982001</v>
      </c>
      <c r="AD139" s="184" t="n">
        <v>0.140013753870762</v>
      </c>
      <c r="AE139" s="170" t="n">
        <f aca="false">VLOOKUP(A139,CurveCreator!$A$8:$EF$247,CurveCreator!$AJ$4)/100</f>
        <v>0.448922181982001</v>
      </c>
      <c r="AF139" s="184" t="n">
        <f aca="false">$D139</f>
        <v>0.1</v>
      </c>
      <c r="AG139" s="170" t="n">
        <f aca="false">VLOOKUP(A139,CurveCreator!$A$8:$EF$247,CurveCreator!$AI$4)/100</f>
        <v>0.420922181982001</v>
      </c>
      <c r="AH139" s="184" t="n">
        <f aca="false">$D139</f>
        <v>0.1</v>
      </c>
      <c r="AI139" s="170" t="n">
        <f aca="false">VLOOKUP(A139,CurveCreator!$A$8:$EF$247,CurveCreator!$AA$4)/100</f>
        <v>0.358922181982001</v>
      </c>
      <c r="AJ139" s="184" t="n">
        <v>0.0489069735785406</v>
      </c>
      <c r="AK139" s="186" t="n">
        <f aca="false">VLOOKUP(A139,SpotCurves!$A$6:$BR$177,SpotCurves!$AI$1)/100</f>
        <v>0.332688601802643</v>
      </c>
      <c r="AL139" s="184" t="n">
        <v>0.25</v>
      </c>
      <c r="AM139" s="170" t="n">
        <f aca="false">VLOOKUP(A139,CurveCreator!$A$8:$EF$247,CurveCreator!$AB$4)/100</f>
        <v>0.368922181982001</v>
      </c>
      <c r="AN139" s="184" t="n">
        <v>0.15</v>
      </c>
      <c r="AO139" s="170" t="n">
        <f aca="false">VLOOKUP(A139,CurveCreator!$A$8:$EF$247,CurveCreator!$S$4)/100</f>
        <v>0.355922181982001</v>
      </c>
      <c r="AP139" s="184" t="n">
        <v>0.15</v>
      </c>
      <c r="AQ139" s="170" t="n">
        <f aca="false">VLOOKUP(A139,CurveCreator!$A$8:$EF$247,CurveCreator!$AD$4)/100</f>
        <v>0.393922181982001</v>
      </c>
      <c r="AR139" s="184" t="n">
        <v>0.0489069735785406</v>
      </c>
      <c r="AS139" s="170" t="n">
        <f aca="false">VLOOKUP(A139,CurveCreator!$A$8:$EF$247,CurveCreator!$AC$4)/100</f>
        <v>0.375922181982001</v>
      </c>
      <c r="AT139" s="184" t="n">
        <v>0.0489069735785406</v>
      </c>
      <c r="AU139" s="170" t="n">
        <f aca="false">VLOOKUP(A139,CurveCreator!$A$8:$EF$247,CurveCreator!$AW$4)/100</f>
        <v>0.347822181982001</v>
      </c>
      <c r="AV139" s="187" t="n">
        <f aca="false">AH139+0.03</f>
        <v>0.13</v>
      </c>
      <c r="AW139" s="170" t="n">
        <f aca="false">VLOOKUP(A139,SpotCurves!$A$6:$BR$177,SpotCurves!$BR$1)/100</f>
        <v>0.311190488437758</v>
      </c>
      <c r="AX139" s="184" t="n">
        <v>0.25</v>
      </c>
      <c r="AY139" s="170"/>
      <c r="AZ139" s="170"/>
      <c r="BA139" s="170" t="n">
        <f aca="false">VLOOKUP(A139,CurveCreator!$A$8:$EF$247,CurveCreator!$AQ$4)/100</f>
        <v>0.372922181982001</v>
      </c>
      <c r="BB139" s="187" t="n">
        <f aca="false">AF139</f>
        <v>0.1</v>
      </c>
      <c r="BC139" s="188"/>
      <c r="BD139" s="188"/>
      <c r="BE139" s="170" t="n">
        <f aca="false">VLOOKUP(A139,CurveCreator!$A$8:$EF$247,CurveCreator!$BR$4)/100</f>
        <v>0.500922181982001</v>
      </c>
      <c r="BF139" s="184" t="n">
        <f aca="false">$D139</f>
        <v>0.1</v>
      </c>
      <c r="BG139" s="188"/>
      <c r="BH139" s="188"/>
      <c r="BI139" s="170" t="n">
        <f aca="false">VLOOKUP(A139,CurveCreator!$A$8:$EF$247,CurveCreator!$BS$4)/100</f>
        <v>0.475922181982001</v>
      </c>
      <c r="BJ139" s="184" t="n">
        <f aca="false">$D139</f>
        <v>0.1</v>
      </c>
      <c r="BK139" s="170" t="n">
        <f aca="false">VLOOKUP(A139,CurveCreator!$A$8:$EF$247,CurveCreator!$CY$4)/100</f>
        <v>0.359922181982001</v>
      </c>
      <c r="BL139" s="184" t="n">
        <v>0.120006876935381</v>
      </c>
      <c r="BM139" s="170"/>
      <c r="BN139" s="184"/>
      <c r="BO139" s="170" t="n">
        <f aca="false">VLOOKUP(A139,CurveCreator!$A$8:$EF$247,CurveCreator!$BI$4)/100</f>
        <v>0.633922181982001</v>
      </c>
      <c r="BP139" s="184" t="n">
        <v>0.120018338494349</v>
      </c>
      <c r="BQ139" s="184"/>
    </row>
    <row r="140" customFormat="false" ht="11.25" hidden="false" customHeight="false" outlineLevel="0" collapsed="false">
      <c r="A140" s="189" t="n">
        <f aca="false">EOMONTH(A139,0)+1</f>
        <v>41061</v>
      </c>
      <c r="B140" s="184"/>
      <c r="C140" s="170" t="n">
        <f aca="false">VLOOKUP(A140,CurveCreator!$A$8:$EF$247,CurveCreator!$CB$4)/100</f>
        <v>0.239107434129656</v>
      </c>
      <c r="D140" s="184" t="n">
        <f aca="false">VLOOKUP(A140,CurveCreator!$A$8:$EH$247,CurveCreator!$EH$4)</f>
        <v>0.1</v>
      </c>
      <c r="E140" s="170" t="n">
        <f aca="false">VLOOKUP(A140,CurveCreator!$A$8:$EH$247,CurveCreator!$CE$4)/100</f>
        <v>0.241607434129656</v>
      </c>
      <c r="F140" s="185" t="n">
        <f aca="false">D140</f>
        <v>0.1</v>
      </c>
      <c r="G140" s="170" t="n">
        <f aca="false">VLOOKUP(A140,CurveCreator!$A$8:$EH$247,CurveCreator!$CC$4)/100</f>
        <v>0.213107434129656</v>
      </c>
      <c r="H140" s="184" t="n">
        <f aca="false">$D140</f>
        <v>0.1</v>
      </c>
      <c r="I140" s="170" t="n">
        <f aca="false">VLOOKUP(A140,SpotCurves!$A$6:$BR$177,SpotCurves!$I$1)/100</f>
        <v>0.225002069546636</v>
      </c>
      <c r="J140" s="184" t="n">
        <v>0.25</v>
      </c>
      <c r="K140" s="170" t="n">
        <f aca="false">VLOOKUP(A140,CurveCreator!$A$8:$EF$247,CurveCreator!$CO$4)/100</f>
        <v>0.179107434129656</v>
      </c>
      <c r="L140" s="184" t="n">
        <v>0.138906973578541</v>
      </c>
      <c r="M140" s="170" t="n">
        <f aca="false">VLOOKUP(A140,SpotCurves!$A$6:$BR$177,SpotCurves!$R$1)/100</f>
        <v>0.16340743958856</v>
      </c>
      <c r="N140" s="184" t="n">
        <f aca="false">J140</f>
        <v>0.25</v>
      </c>
      <c r="O140" s="170" t="n">
        <f aca="false">VLOOKUP(A140,CurveCreator!$A$8:$EF$247,CurveCreator!$CQ$4)/100</f>
        <v>0.194107434129656</v>
      </c>
      <c r="P140" s="184" t="n">
        <v>0.138906973578541</v>
      </c>
      <c r="Q140" s="184"/>
      <c r="R140" s="184"/>
      <c r="S140" s="170" t="e">
        <f aca="false">VLOOKUP(A140,CurveCreator!$A$8:$EF$247,CurveCreator!$CS$4)/100</f>
        <v>#VALUE!</v>
      </c>
      <c r="T140" s="184" t="n">
        <v>0.138906973578541</v>
      </c>
      <c r="U140" s="170" t="n">
        <f aca="false">VLOOKUP(A140,SpotCurves!$A$6:$BR$177,SpotCurves!$Z$1)/100</f>
        <v>0.147808052439326</v>
      </c>
      <c r="V140" s="184" t="n">
        <f aca="false">0.25</f>
        <v>0.25</v>
      </c>
      <c r="W140" s="170" t="n">
        <f aca="false">VLOOKUP(A140,CurveCreator!$A$8:$EF$247,CurveCreator!$L$4)/100</f>
        <v>0.414107434129656</v>
      </c>
      <c r="X140" s="185" t="n">
        <v>0.16</v>
      </c>
      <c r="Y140" s="170" t="n">
        <f aca="false">VLOOKUP(A140,CurveCreator!$A$8:$EF$247,CurveCreator!$J$4)/100</f>
        <v>0.391107434129656</v>
      </c>
      <c r="Z140" s="184" t="n">
        <v>0.1300043046448</v>
      </c>
      <c r="AA140" s="170" t="n">
        <f aca="false">VLOOKUP(A140,CurveCreator!$A$8:$EF$247,CurveCreator!$M$4)/100</f>
        <v>0.424107434129656</v>
      </c>
      <c r="AB140" s="184" t="n">
        <f aca="false">$D140</f>
        <v>0.1</v>
      </c>
      <c r="AC140" s="170" t="n">
        <f aca="false">VLOOKUP(A140,CurveCreator!$A$8:$EF$247,CurveCreator!$K$4)/100</f>
        <v>0.411107434129656</v>
      </c>
      <c r="AD140" s="184" t="n">
        <v>0.140012913934399</v>
      </c>
      <c r="AE140" s="170" t="n">
        <f aca="false">VLOOKUP(A140,CurveCreator!$A$8:$EF$247,CurveCreator!$AJ$4)/100</f>
        <v>0.449107434129656</v>
      </c>
      <c r="AF140" s="184" t="n">
        <f aca="false">$D140</f>
        <v>0.1</v>
      </c>
      <c r="AG140" s="170" t="n">
        <f aca="false">VLOOKUP(A140,CurveCreator!$A$8:$EF$247,CurveCreator!$AI$4)/100</f>
        <v>0.421107434129656</v>
      </c>
      <c r="AH140" s="184" t="n">
        <f aca="false">$D140</f>
        <v>0.1</v>
      </c>
      <c r="AI140" s="170" t="n">
        <f aca="false">VLOOKUP(A140,CurveCreator!$A$8:$EF$247,CurveCreator!$AA$4)/100</f>
        <v>0.359107434129656</v>
      </c>
      <c r="AJ140" s="184" t="n">
        <v>0.0489069735785406</v>
      </c>
      <c r="AK140" s="186" t="n">
        <f aca="false">VLOOKUP(A140,SpotCurves!$A$6:$BR$177,SpotCurves!$AI$1)/100</f>
        <v>0.33285381726326</v>
      </c>
      <c r="AL140" s="184" t="n">
        <v>0.25</v>
      </c>
      <c r="AM140" s="170" t="n">
        <f aca="false">VLOOKUP(A140,CurveCreator!$A$8:$EF$247,CurveCreator!$AB$4)/100</f>
        <v>0.369107434129656</v>
      </c>
      <c r="AN140" s="184" t="n">
        <v>0.15</v>
      </c>
      <c r="AO140" s="170" t="n">
        <f aca="false">VLOOKUP(A140,CurveCreator!$A$8:$EF$247,CurveCreator!$S$4)/100</f>
        <v>0.356107434129656</v>
      </c>
      <c r="AP140" s="184" t="n">
        <v>0.15</v>
      </c>
      <c r="AQ140" s="170" t="n">
        <f aca="false">VLOOKUP(A140,CurveCreator!$A$8:$EF$247,CurveCreator!$AD$4)/100</f>
        <v>0.394107434129656</v>
      </c>
      <c r="AR140" s="184" t="n">
        <v>0.0489069735785406</v>
      </c>
      <c r="AS140" s="170" t="n">
        <f aca="false">VLOOKUP(A140,CurveCreator!$A$8:$EF$247,CurveCreator!$AC$4)/100</f>
        <v>0.376107434129656</v>
      </c>
      <c r="AT140" s="184" t="n">
        <v>0.0489069735785406</v>
      </c>
      <c r="AU140" s="170" t="n">
        <f aca="false">VLOOKUP(A140,CurveCreator!$A$8:$EF$247,CurveCreator!$AW$4)/100</f>
        <v>0.348007434129656</v>
      </c>
      <c r="AV140" s="187" t="n">
        <f aca="false">AH140+0.03</f>
        <v>0.13</v>
      </c>
      <c r="AW140" s="170" t="n">
        <f aca="false">VLOOKUP(A140,SpotCurves!$A$6:$BR$177,SpotCurves!$BR$1)/100</f>
        <v>0.31142705505981</v>
      </c>
      <c r="AX140" s="184" t="n">
        <v>0.25</v>
      </c>
      <c r="AY140" s="170"/>
      <c r="AZ140" s="170"/>
      <c r="BA140" s="170" t="n">
        <f aca="false">VLOOKUP(A140,CurveCreator!$A$8:$EF$247,CurveCreator!$AQ$4)/100</f>
        <v>0.373107434129656</v>
      </c>
      <c r="BB140" s="187" t="n">
        <f aca="false">AF140</f>
        <v>0.1</v>
      </c>
      <c r="BC140" s="188"/>
      <c r="BD140" s="188"/>
      <c r="BE140" s="170" t="n">
        <f aca="false">VLOOKUP(A140,CurveCreator!$A$8:$EF$247,CurveCreator!$BR$4)/100</f>
        <v>0.501107434129656</v>
      </c>
      <c r="BF140" s="184" t="n">
        <f aca="false">$D140</f>
        <v>0.1</v>
      </c>
      <c r="BG140" s="188"/>
      <c r="BH140" s="188"/>
      <c r="BI140" s="170" t="n">
        <f aca="false">VLOOKUP(A140,CurveCreator!$A$8:$EF$247,CurveCreator!$BS$4)/100</f>
        <v>0.476107434129656</v>
      </c>
      <c r="BJ140" s="184" t="n">
        <f aca="false">$D140</f>
        <v>0.1</v>
      </c>
      <c r="BK140" s="170" t="n">
        <f aca="false">VLOOKUP(A140,CurveCreator!$A$8:$EF$247,CurveCreator!$CY$4)/100</f>
        <v>0.360107434129656</v>
      </c>
      <c r="BL140" s="184" t="n">
        <v>0.1200064569672</v>
      </c>
      <c r="BM140" s="170"/>
      <c r="BN140" s="184"/>
      <c r="BO140" s="170" t="n">
        <f aca="false">VLOOKUP(A140,CurveCreator!$A$8:$EF$247,CurveCreator!$BI$4)/100</f>
        <v>0.634107434129656</v>
      </c>
      <c r="BP140" s="184" t="n">
        <v>0.120017218579199</v>
      </c>
      <c r="BQ140" s="184"/>
    </row>
    <row r="141" customFormat="false" ht="11.25" hidden="false" customHeight="false" outlineLevel="0" collapsed="false">
      <c r="A141" s="189" t="n">
        <f aca="false">EOMONTH(A140,0)+1</f>
        <v>41091</v>
      </c>
      <c r="B141" s="184"/>
      <c r="C141" s="170" t="n">
        <f aca="false">VLOOKUP(A141,CurveCreator!$A$8:$EF$247,CurveCreator!$CB$4)/100</f>
        <v>0.241257130698519</v>
      </c>
      <c r="D141" s="184" t="n">
        <f aca="false">VLOOKUP(A141,CurveCreator!$A$8:$EH$247,CurveCreator!$EH$4)</f>
        <v>0.1</v>
      </c>
      <c r="E141" s="170" t="n">
        <f aca="false">VLOOKUP(A141,CurveCreator!$A$8:$EH$247,CurveCreator!$CE$4)/100</f>
        <v>0.243757130698519</v>
      </c>
      <c r="F141" s="185" t="n">
        <f aca="false">D141</f>
        <v>0.1</v>
      </c>
      <c r="G141" s="170" t="n">
        <f aca="false">VLOOKUP(A141,CurveCreator!$A$8:$EH$247,CurveCreator!$CC$4)/100</f>
        <v>0.215257130698519</v>
      </c>
      <c r="H141" s="184" t="n">
        <f aca="false">$D141</f>
        <v>0.1</v>
      </c>
      <c r="I141" s="170" t="n">
        <f aca="false">VLOOKUP(A141,SpotCurves!$A$6:$BR$177,SpotCurves!$I$1)/100</f>
        <v>0.227766579334194</v>
      </c>
      <c r="J141" s="184" t="n">
        <v>0.25</v>
      </c>
      <c r="K141" s="170" t="n">
        <f aca="false">VLOOKUP(A141,CurveCreator!$A$8:$EF$247,CurveCreator!$CO$4)/100</f>
        <v>0.181257130698519</v>
      </c>
      <c r="L141" s="184" t="n">
        <v>0.138906973578541</v>
      </c>
      <c r="M141" s="170" t="n">
        <f aca="false">VLOOKUP(A141,SpotCurves!$A$6:$BR$177,SpotCurves!$R$1)/100</f>
        <v>0.166685726856077</v>
      </c>
      <c r="N141" s="184" t="n">
        <f aca="false">J141</f>
        <v>0.25</v>
      </c>
      <c r="O141" s="170" t="n">
        <f aca="false">VLOOKUP(A141,CurveCreator!$A$8:$EF$247,CurveCreator!$CQ$4)/100</f>
        <v>0.196257130698519</v>
      </c>
      <c r="P141" s="184" t="n">
        <v>0.138906973578541</v>
      </c>
      <c r="Q141" s="184"/>
      <c r="R141" s="184"/>
      <c r="S141" s="170" t="e">
        <f aca="false">VLOOKUP(A141,CurveCreator!$A$8:$EF$247,CurveCreator!$CS$4)/100</f>
        <v>#VALUE!</v>
      </c>
      <c r="T141" s="184" t="n">
        <v>0.138906973578541</v>
      </c>
      <c r="U141" s="170" t="n">
        <f aca="false">VLOOKUP(A141,SpotCurves!$A$6:$BR$177,SpotCurves!$Z$1)/100</f>
        <v>0.149449065449221</v>
      </c>
      <c r="V141" s="184" t="n">
        <f aca="false">0.25</f>
        <v>0.25</v>
      </c>
      <c r="W141" s="170" t="n">
        <f aca="false">VLOOKUP(A141,CurveCreator!$A$8:$EF$247,CurveCreator!$L$4)/100</f>
        <v>0.416257130698519</v>
      </c>
      <c r="X141" s="185" t="n">
        <v>0.16</v>
      </c>
      <c r="Y141" s="170" t="n">
        <f aca="false">VLOOKUP(A141,CurveCreator!$A$8:$EF$247,CurveCreator!$J$4)/100</f>
        <v>0.393257130698519</v>
      </c>
      <c r="Z141" s="184" t="n">
        <v>0.130004041764062</v>
      </c>
      <c r="AA141" s="170" t="n">
        <f aca="false">VLOOKUP(A141,CurveCreator!$A$8:$EF$247,CurveCreator!$M$4)/100</f>
        <v>0.426257130698519</v>
      </c>
      <c r="AB141" s="184" t="n">
        <f aca="false">$D141</f>
        <v>0.1</v>
      </c>
      <c r="AC141" s="170" t="n">
        <f aca="false">VLOOKUP(A141,CurveCreator!$A$8:$EF$247,CurveCreator!$K$4)/100</f>
        <v>0.413257130698519</v>
      </c>
      <c r="AD141" s="184" t="n">
        <v>0.140012125292186</v>
      </c>
      <c r="AE141" s="170" t="n">
        <f aca="false">VLOOKUP(A141,CurveCreator!$A$8:$EF$247,CurveCreator!$AJ$4)/100</f>
        <v>0.451257130698519</v>
      </c>
      <c r="AF141" s="184" t="n">
        <f aca="false">$D141</f>
        <v>0.1</v>
      </c>
      <c r="AG141" s="170" t="n">
        <f aca="false">VLOOKUP(A141,CurveCreator!$A$8:$EF$247,CurveCreator!$AI$4)/100</f>
        <v>0.423257130698519</v>
      </c>
      <c r="AH141" s="184" t="n">
        <f aca="false">$D141</f>
        <v>0.1</v>
      </c>
      <c r="AI141" s="170" t="n">
        <f aca="false">VLOOKUP(A141,CurveCreator!$A$8:$EF$247,CurveCreator!$AA$4)/100</f>
        <v>0.361257130698519</v>
      </c>
      <c r="AJ141" s="184" t="n">
        <v>0.0489069735785406</v>
      </c>
      <c r="AK141" s="186" t="n">
        <f aca="false">VLOOKUP(A141,SpotCurves!$A$6:$BR$177,SpotCurves!$AI$1)/100</f>
        <v>0.334771004800932</v>
      </c>
      <c r="AL141" s="184" t="n">
        <v>0.25</v>
      </c>
      <c r="AM141" s="170" t="n">
        <f aca="false">VLOOKUP(A141,CurveCreator!$A$8:$EF$247,CurveCreator!$AB$4)/100</f>
        <v>0.371257130698519</v>
      </c>
      <c r="AN141" s="184" t="n">
        <v>0.15</v>
      </c>
      <c r="AO141" s="170" t="n">
        <f aca="false">VLOOKUP(A141,CurveCreator!$A$8:$EF$247,CurveCreator!$S$4)/100</f>
        <v>0.358257130698519</v>
      </c>
      <c r="AP141" s="184" t="n">
        <v>0.15</v>
      </c>
      <c r="AQ141" s="170" t="n">
        <f aca="false">VLOOKUP(A141,CurveCreator!$A$8:$EF$247,CurveCreator!$AD$4)/100</f>
        <v>0.396257130698519</v>
      </c>
      <c r="AR141" s="184" t="n">
        <v>0.0489069735785406</v>
      </c>
      <c r="AS141" s="170" t="n">
        <f aca="false">VLOOKUP(A141,CurveCreator!$A$8:$EF$247,CurveCreator!$AC$4)/100</f>
        <v>0.378257130698519</v>
      </c>
      <c r="AT141" s="184" t="n">
        <v>0.0489069735785406</v>
      </c>
      <c r="AU141" s="170" t="n">
        <f aca="false">VLOOKUP(A141,CurveCreator!$A$8:$EF$247,CurveCreator!$AW$4)/100</f>
        <v>0.350157130698519</v>
      </c>
      <c r="AV141" s="187" t="n">
        <f aca="false">AH141+0.03</f>
        <v>0.13</v>
      </c>
      <c r="AW141" s="170" t="n">
        <f aca="false">VLOOKUP(A141,SpotCurves!$A$6:$BR$177,SpotCurves!$BR$1)/100</f>
        <v>0.314172213278855</v>
      </c>
      <c r="AX141" s="184" t="n">
        <v>0.25</v>
      </c>
      <c r="AY141" s="170"/>
      <c r="AZ141" s="170"/>
      <c r="BA141" s="170" t="n">
        <f aca="false">VLOOKUP(A141,CurveCreator!$A$8:$EF$247,CurveCreator!$AQ$4)/100</f>
        <v>0.375257130698519</v>
      </c>
      <c r="BB141" s="187" t="n">
        <f aca="false">AF141</f>
        <v>0.1</v>
      </c>
      <c r="BC141" s="188"/>
      <c r="BD141" s="188"/>
      <c r="BE141" s="170" t="n">
        <f aca="false">VLOOKUP(A141,CurveCreator!$A$8:$EF$247,CurveCreator!$BR$4)/100</f>
        <v>0.503257130698519</v>
      </c>
      <c r="BF141" s="184" t="n">
        <f aca="false">$D141</f>
        <v>0.1</v>
      </c>
      <c r="BG141" s="188"/>
      <c r="BH141" s="188"/>
      <c r="BI141" s="170" t="n">
        <f aca="false">VLOOKUP(A141,CurveCreator!$A$8:$EF$247,CurveCreator!$BS$4)/100</f>
        <v>0.478257130698519</v>
      </c>
      <c r="BJ141" s="184" t="n">
        <f aca="false">$D141</f>
        <v>0.1</v>
      </c>
      <c r="BK141" s="170" t="n">
        <f aca="false">VLOOKUP(A141,CurveCreator!$A$8:$EF$247,CurveCreator!$CY$4)/100</f>
        <v>0.362257130698519</v>
      </c>
      <c r="BL141" s="184" t="n">
        <v>0.120006062646093</v>
      </c>
      <c r="BM141" s="170"/>
      <c r="BN141" s="184"/>
      <c r="BO141" s="170" t="n">
        <f aca="false">VLOOKUP(A141,CurveCreator!$A$8:$EF$247,CurveCreator!$BI$4)/100</f>
        <v>0.636257130698519</v>
      </c>
      <c r="BP141" s="184" t="n">
        <v>0.120016167056248</v>
      </c>
      <c r="BQ141" s="184"/>
    </row>
    <row r="142" customFormat="false" ht="11.25" hidden="false" customHeight="false" outlineLevel="0" collapsed="false">
      <c r="A142" s="189" t="n">
        <f aca="false">EOMONTH(A141,0)+1</f>
        <v>41122</v>
      </c>
      <c r="B142" s="184"/>
      <c r="C142" s="170" t="n">
        <f aca="false">VLOOKUP(A142,CurveCreator!$A$8:$EF$247,CurveCreator!$CB$4)/100</f>
        <v>0.241450732968052</v>
      </c>
      <c r="D142" s="184" t="n">
        <f aca="false">VLOOKUP(A142,CurveCreator!$A$8:$EH$247,CurveCreator!$EH$4)</f>
        <v>0.1</v>
      </c>
      <c r="E142" s="170" t="n">
        <f aca="false">VLOOKUP(A142,CurveCreator!$A$8:$EH$247,CurveCreator!$CE$4)/100</f>
        <v>0.243950732968052</v>
      </c>
      <c r="F142" s="185" t="n">
        <f aca="false">D142</f>
        <v>0.1</v>
      </c>
      <c r="G142" s="170" t="n">
        <f aca="false">VLOOKUP(A142,CurveCreator!$A$8:$EH$247,CurveCreator!$CC$4)/100</f>
        <v>0.215450732968052</v>
      </c>
      <c r="H142" s="184" t="n">
        <f aca="false">$D142</f>
        <v>0.1</v>
      </c>
      <c r="I142" s="170" t="n">
        <f aca="false">VLOOKUP(A142,SpotCurves!$A$6:$BR$177,SpotCurves!$I$1)/100</f>
        <v>0.228015551852813</v>
      </c>
      <c r="J142" s="184" t="n">
        <v>0.25</v>
      </c>
      <c r="K142" s="170" t="n">
        <f aca="false">VLOOKUP(A142,CurveCreator!$A$8:$EF$247,CurveCreator!$CO$4)/100</f>
        <v>0.181450732968052</v>
      </c>
      <c r="L142" s="184" t="n">
        <v>0.138906973578541</v>
      </c>
      <c r="M142" s="170" t="n">
        <f aca="false">VLOOKUP(A142,SpotCurves!$A$6:$BR$177,SpotCurves!$R$1)/100</f>
        <v>0.166980970317114</v>
      </c>
      <c r="N142" s="184" t="n">
        <f aca="false">J142</f>
        <v>0.25</v>
      </c>
      <c r="O142" s="170" t="n">
        <f aca="false">VLOOKUP(A142,CurveCreator!$A$8:$EF$247,CurveCreator!$CQ$4)/100</f>
        <v>0.196450732968052</v>
      </c>
      <c r="P142" s="184" t="n">
        <v>0.138906973578541</v>
      </c>
      <c r="Q142" s="184"/>
      <c r="R142" s="184"/>
      <c r="S142" s="170" t="e">
        <f aca="false">VLOOKUP(A142,CurveCreator!$A$8:$EF$247,CurveCreator!$CS$4)/100</f>
        <v>#VALUE!</v>
      </c>
      <c r="T142" s="184" t="n">
        <v>0.138906973578541</v>
      </c>
      <c r="U142" s="170" t="n">
        <f aca="false">VLOOKUP(A142,SpotCurves!$A$6:$BR$177,SpotCurves!$Z$1)/100</f>
        <v>0.149596855536273</v>
      </c>
      <c r="V142" s="184" t="n">
        <f aca="false">0.25</f>
        <v>0.25</v>
      </c>
      <c r="W142" s="170" t="n">
        <f aca="false">VLOOKUP(A142,CurveCreator!$A$8:$EF$247,CurveCreator!$L$4)/100</f>
        <v>0.416450732968052</v>
      </c>
      <c r="X142" s="185" t="n">
        <v>0.16</v>
      </c>
      <c r="Y142" s="170" t="n">
        <f aca="false">VLOOKUP(A142,CurveCreator!$A$8:$EF$247,CurveCreator!$J$4)/100</f>
        <v>0.393450732968052</v>
      </c>
      <c r="Z142" s="184" t="n">
        <v>0.130003794937211</v>
      </c>
      <c r="AA142" s="170" t="n">
        <f aca="false">VLOOKUP(A142,CurveCreator!$A$8:$EF$247,CurveCreator!$M$4)/100</f>
        <v>0.426450732968052</v>
      </c>
      <c r="AB142" s="184" t="n">
        <f aca="false">$D142</f>
        <v>0.1</v>
      </c>
      <c r="AC142" s="170" t="n">
        <f aca="false">VLOOKUP(A142,CurveCreator!$A$8:$EF$247,CurveCreator!$K$4)/100</f>
        <v>0.413450732968052</v>
      </c>
      <c r="AD142" s="184" t="n">
        <v>0.140011384811634</v>
      </c>
      <c r="AE142" s="170" t="n">
        <f aca="false">VLOOKUP(A142,CurveCreator!$A$8:$EF$247,CurveCreator!$AJ$4)/100</f>
        <v>0.451450732968052</v>
      </c>
      <c r="AF142" s="184" t="n">
        <f aca="false">$D142</f>
        <v>0.1</v>
      </c>
      <c r="AG142" s="170" t="n">
        <f aca="false">VLOOKUP(A142,CurveCreator!$A$8:$EF$247,CurveCreator!$AI$4)/100</f>
        <v>0.423450732968052</v>
      </c>
      <c r="AH142" s="184" t="n">
        <f aca="false">$D142</f>
        <v>0.1</v>
      </c>
      <c r="AI142" s="170" t="n">
        <f aca="false">VLOOKUP(A142,CurveCreator!$A$8:$EF$247,CurveCreator!$AA$4)/100</f>
        <v>0.361450732968052</v>
      </c>
      <c r="AJ142" s="184" t="n">
        <v>0.0489069735785406</v>
      </c>
      <c r="AK142" s="186" t="n">
        <f aca="false">VLOOKUP(A142,SpotCurves!$A$6:$BR$177,SpotCurves!$AI$1)/100</f>
        <v>0.334943667242594</v>
      </c>
      <c r="AL142" s="184" t="n">
        <v>0.25</v>
      </c>
      <c r="AM142" s="170" t="n">
        <f aca="false">VLOOKUP(A142,CurveCreator!$A$8:$EF$247,CurveCreator!$AB$4)/100</f>
        <v>0.371450732968052</v>
      </c>
      <c r="AN142" s="184" t="n">
        <v>0.15</v>
      </c>
      <c r="AO142" s="170" t="n">
        <f aca="false">VLOOKUP(A142,CurveCreator!$A$8:$EF$247,CurveCreator!$S$4)/100</f>
        <v>0.358450732968052</v>
      </c>
      <c r="AP142" s="184" t="n">
        <v>0.15</v>
      </c>
      <c r="AQ142" s="170" t="n">
        <f aca="false">VLOOKUP(A142,CurveCreator!$A$8:$EF$247,CurveCreator!$AD$4)/100</f>
        <v>0.396450732968052</v>
      </c>
      <c r="AR142" s="184" t="n">
        <v>0.0489069735785406</v>
      </c>
      <c r="AS142" s="170" t="n">
        <f aca="false">VLOOKUP(A142,CurveCreator!$A$8:$EF$247,CurveCreator!$AC$4)/100</f>
        <v>0.378450732968052</v>
      </c>
      <c r="AT142" s="184" t="n">
        <v>0.0489069735785406</v>
      </c>
      <c r="AU142" s="170" t="n">
        <f aca="false">VLOOKUP(A142,CurveCreator!$A$8:$EF$247,CurveCreator!$AW$4)/100</f>
        <v>0.350350732968052</v>
      </c>
      <c r="AV142" s="187" t="n">
        <f aca="false">AH142+0.03</f>
        <v>0.13</v>
      </c>
      <c r="AW142" s="170" t="n">
        <f aca="false">VLOOKUP(A142,SpotCurves!$A$6:$BR$177,SpotCurves!$BR$1)/100</f>
        <v>0.314419442989844</v>
      </c>
      <c r="AX142" s="184" t="n">
        <v>0.25</v>
      </c>
      <c r="AY142" s="170"/>
      <c r="AZ142" s="170"/>
      <c r="BA142" s="170" t="n">
        <f aca="false">VLOOKUP(A142,CurveCreator!$A$8:$EF$247,CurveCreator!$AQ$4)/100</f>
        <v>0.375450732968052</v>
      </c>
      <c r="BB142" s="187" t="n">
        <f aca="false">AF142</f>
        <v>0.1</v>
      </c>
      <c r="BC142" s="188"/>
      <c r="BD142" s="188"/>
      <c r="BE142" s="170" t="n">
        <f aca="false">VLOOKUP(A142,CurveCreator!$A$8:$EF$247,CurveCreator!$BR$4)/100</f>
        <v>0.503450732968052</v>
      </c>
      <c r="BF142" s="184" t="n">
        <f aca="false">$D142</f>
        <v>0.1</v>
      </c>
      <c r="BG142" s="188"/>
      <c r="BH142" s="188"/>
      <c r="BI142" s="170" t="n">
        <f aca="false">VLOOKUP(A142,CurveCreator!$A$8:$EF$247,CurveCreator!$BS$4)/100</f>
        <v>0.478450732968052</v>
      </c>
      <c r="BJ142" s="184" t="n">
        <f aca="false">$D142</f>
        <v>0.1</v>
      </c>
      <c r="BK142" s="170" t="n">
        <f aca="false">VLOOKUP(A142,CurveCreator!$A$8:$EF$247,CurveCreator!$CY$4)/100</f>
        <v>0.362450732968052</v>
      </c>
      <c r="BL142" s="184" t="n">
        <v>0.120005692405817</v>
      </c>
      <c r="BM142" s="170"/>
      <c r="BN142" s="184"/>
      <c r="BO142" s="170" t="n">
        <f aca="false">VLOOKUP(A142,CurveCreator!$A$8:$EF$247,CurveCreator!$BI$4)/100</f>
        <v>0.636450732968052</v>
      </c>
      <c r="BP142" s="184" t="n">
        <v>0.120015179748845</v>
      </c>
      <c r="BQ142" s="184"/>
    </row>
    <row r="143" customFormat="false" ht="11.25" hidden="false" customHeight="false" outlineLevel="0" collapsed="false">
      <c r="A143" s="189" t="n">
        <f aca="false">EOMONTH(A142,0)+1</f>
        <v>41153</v>
      </c>
      <c r="B143" s="184"/>
      <c r="C143" s="170" t="n">
        <f aca="false">VLOOKUP(A143,CurveCreator!$A$8:$EF$247,CurveCreator!$CB$4)/100</f>
        <v>0.241633584455668</v>
      </c>
      <c r="D143" s="184" t="n">
        <f aca="false">VLOOKUP(A143,CurveCreator!$A$8:$EH$247,CurveCreator!$EH$4)</f>
        <v>0.1</v>
      </c>
      <c r="E143" s="170" t="n">
        <f aca="false">VLOOKUP(A143,CurveCreator!$A$8:$EH$247,CurveCreator!$CE$4)/100</f>
        <v>0.244133584455668</v>
      </c>
      <c r="F143" s="185" t="n">
        <f aca="false">D143</f>
        <v>0.1</v>
      </c>
      <c r="G143" s="170" t="n">
        <f aca="false">VLOOKUP(A143,CurveCreator!$A$8:$EH$247,CurveCreator!$CC$4)/100</f>
        <v>0.215633584455668</v>
      </c>
      <c r="H143" s="184" t="n">
        <f aca="false">$D143</f>
        <v>0.1</v>
      </c>
      <c r="I143" s="170" t="n">
        <f aca="false">VLOOKUP(A143,SpotCurves!$A$6:$BR$177,SpotCurves!$I$1)/100</f>
        <v>0.228250698865887</v>
      </c>
      <c r="J143" s="184" t="n">
        <v>0.25</v>
      </c>
      <c r="K143" s="170" t="n">
        <f aca="false">VLOOKUP(A143,CurveCreator!$A$8:$EF$247,CurveCreator!$CO$4)/100</f>
        <v>0.181633584455668</v>
      </c>
      <c r="L143" s="184" t="n">
        <v>0.138906973578541</v>
      </c>
      <c r="M143" s="170" t="n">
        <f aca="false">VLOOKUP(A143,SpotCurves!$A$6:$BR$177,SpotCurves!$R$1)/100</f>
        <v>0.167259818835728</v>
      </c>
      <c r="N143" s="184" t="n">
        <f aca="false">J143</f>
        <v>0.25</v>
      </c>
      <c r="O143" s="170" t="n">
        <f aca="false">VLOOKUP(A143,CurveCreator!$A$8:$EF$247,CurveCreator!$CQ$4)/100</f>
        <v>0.196633584455668</v>
      </c>
      <c r="P143" s="184" t="n">
        <v>0.138906973578541</v>
      </c>
      <c r="Q143" s="184"/>
      <c r="R143" s="184"/>
      <c r="S143" s="170" t="e">
        <f aca="false">VLOOKUP(A143,CurveCreator!$A$8:$EF$247,CurveCreator!$CS$4)/100</f>
        <v>#VALUE!</v>
      </c>
      <c r="T143" s="184" t="n">
        <v>0.138906973578541</v>
      </c>
      <c r="U143" s="170" t="n">
        <f aca="false">VLOOKUP(A143,SpotCurves!$A$6:$BR$177,SpotCurves!$Z$1)/100</f>
        <v>0.149736438803233</v>
      </c>
      <c r="V143" s="184" t="n">
        <f aca="false">0.25</f>
        <v>0.25</v>
      </c>
      <c r="W143" s="170" t="n">
        <f aca="false">VLOOKUP(A143,CurveCreator!$A$8:$EF$247,CurveCreator!$L$4)/100</f>
        <v>0.416633584455668</v>
      </c>
      <c r="X143" s="185" t="n">
        <v>0.16</v>
      </c>
      <c r="Y143" s="170" t="n">
        <f aca="false">VLOOKUP(A143,CurveCreator!$A$8:$EF$247,CurveCreator!$J$4)/100</f>
        <v>0.393633584455668</v>
      </c>
      <c r="Z143" s="184" t="n">
        <v>0.130003563183852</v>
      </c>
      <c r="AA143" s="170" t="n">
        <f aca="false">VLOOKUP(A143,CurveCreator!$A$8:$EF$247,CurveCreator!$M$4)/100</f>
        <v>0.426633584455668</v>
      </c>
      <c r="AB143" s="184" t="n">
        <f aca="false">$D143</f>
        <v>0.1</v>
      </c>
      <c r="AC143" s="170" t="n">
        <f aca="false">VLOOKUP(A143,CurveCreator!$A$8:$EF$247,CurveCreator!$K$4)/100</f>
        <v>0.413633584455668</v>
      </c>
      <c r="AD143" s="184" t="n">
        <v>0.140010689551555</v>
      </c>
      <c r="AE143" s="170" t="n">
        <f aca="false">VLOOKUP(A143,CurveCreator!$A$8:$EF$247,CurveCreator!$AJ$4)/100</f>
        <v>0.451633584455668</v>
      </c>
      <c r="AF143" s="184" t="n">
        <f aca="false">$D143</f>
        <v>0.1</v>
      </c>
      <c r="AG143" s="170" t="n">
        <f aca="false">VLOOKUP(A143,CurveCreator!$A$8:$EF$247,CurveCreator!$AI$4)/100</f>
        <v>0.423633584455668</v>
      </c>
      <c r="AH143" s="184" t="n">
        <f aca="false">$D143</f>
        <v>0.1</v>
      </c>
      <c r="AI143" s="170" t="n">
        <f aca="false">VLOOKUP(A143,CurveCreator!$A$8:$EF$247,CurveCreator!$AA$4)/100</f>
        <v>0.361633584455668</v>
      </c>
      <c r="AJ143" s="184" t="n">
        <v>0.0489069735785406</v>
      </c>
      <c r="AK143" s="186" t="n">
        <f aca="false">VLOOKUP(A143,SpotCurves!$A$6:$BR$177,SpotCurves!$AI$1)/100</f>
        <v>0.335106741696161</v>
      </c>
      <c r="AL143" s="184" t="n">
        <v>0.25</v>
      </c>
      <c r="AM143" s="170" t="n">
        <f aca="false">VLOOKUP(A143,CurveCreator!$A$8:$EF$247,CurveCreator!$AB$4)/100</f>
        <v>0.371633584455668</v>
      </c>
      <c r="AN143" s="184" t="n">
        <v>0.15</v>
      </c>
      <c r="AO143" s="170" t="n">
        <f aca="false">VLOOKUP(A143,CurveCreator!$A$8:$EF$247,CurveCreator!$S$4)/100</f>
        <v>0.358633584455668</v>
      </c>
      <c r="AP143" s="184" t="n">
        <v>0.15</v>
      </c>
      <c r="AQ143" s="170" t="n">
        <f aca="false">VLOOKUP(A143,CurveCreator!$A$8:$EF$247,CurveCreator!$AD$4)/100</f>
        <v>0.396633584455668</v>
      </c>
      <c r="AR143" s="184" t="n">
        <v>0.0489069735785406</v>
      </c>
      <c r="AS143" s="170" t="n">
        <f aca="false">VLOOKUP(A143,CurveCreator!$A$8:$EF$247,CurveCreator!$AC$4)/100</f>
        <v>0.378633584455668</v>
      </c>
      <c r="AT143" s="184" t="n">
        <v>0.0489069735785406</v>
      </c>
      <c r="AU143" s="170" t="n">
        <f aca="false">VLOOKUP(A143,CurveCreator!$A$8:$EF$247,CurveCreator!$AW$4)/100</f>
        <v>0.350533584455668</v>
      </c>
      <c r="AV143" s="187" t="n">
        <f aca="false">AH143+0.03</f>
        <v>0.13</v>
      </c>
      <c r="AW143" s="170" t="n">
        <f aca="false">VLOOKUP(A143,SpotCurves!$A$6:$BR$177,SpotCurves!$BR$1)/100</f>
        <v>0.314652943973826</v>
      </c>
      <c r="AX143" s="184" t="n">
        <v>0.25</v>
      </c>
      <c r="AY143" s="170"/>
      <c r="AZ143" s="170"/>
      <c r="BA143" s="170" t="n">
        <f aca="false">VLOOKUP(A143,CurveCreator!$A$8:$EF$247,CurveCreator!$AQ$4)/100</f>
        <v>0.375633584455668</v>
      </c>
      <c r="BB143" s="187" t="n">
        <f aca="false">AF143</f>
        <v>0.1</v>
      </c>
      <c r="BC143" s="188"/>
      <c r="BD143" s="188"/>
      <c r="BE143" s="170" t="n">
        <f aca="false">VLOOKUP(A143,CurveCreator!$A$8:$EF$247,CurveCreator!$BR$4)/100</f>
        <v>0.503633584455668</v>
      </c>
      <c r="BF143" s="184" t="n">
        <f aca="false">$D143</f>
        <v>0.1</v>
      </c>
      <c r="BG143" s="188"/>
      <c r="BH143" s="188"/>
      <c r="BI143" s="170" t="n">
        <f aca="false">VLOOKUP(A143,CurveCreator!$A$8:$EF$247,CurveCreator!$BS$4)/100</f>
        <v>0.478633584455668</v>
      </c>
      <c r="BJ143" s="184" t="n">
        <f aca="false">$D143</f>
        <v>0.1</v>
      </c>
      <c r="BK143" s="170" t="n">
        <f aca="false">VLOOKUP(A143,CurveCreator!$A$8:$EF$247,CurveCreator!$CY$4)/100</f>
        <v>0.362633584455668</v>
      </c>
      <c r="BL143" s="184" t="n">
        <v>0.120005344775778</v>
      </c>
      <c r="BM143" s="170"/>
      <c r="BN143" s="184"/>
      <c r="BO143" s="170" t="n">
        <f aca="false">VLOOKUP(A143,CurveCreator!$A$8:$EF$247,CurveCreator!$BI$4)/100</f>
        <v>0.636633584455668</v>
      </c>
      <c r="BP143" s="184" t="n">
        <v>0.120014252735407</v>
      </c>
      <c r="BQ143" s="184"/>
    </row>
    <row r="144" customFormat="false" ht="11.25" hidden="false" customHeight="false" outlineLevel="0" collapsed="false">
      <c r="A144" s="189" t="n">
        <f aca="false">EOMONTH(A143,0)+1</f>
        <v>41183</v>
      </c>
      <c r="B144" s="184"/>
      <c r="C144" s="170" t="n">
        <f aca="false">VLOOKUP(A144,CurveCreator!$A$8:$EF$247,CurveCreator!$CB$4)/100</f>
        <v>0.247492314675394</v>
      </c>
      <c r="D144" s="184" t="n">
        <f aca="false">VLOOKUP(A144,CurveCreator!$A$8:$EH$247,CurveCreator!$EH$4)</f>
        <v>0.1</v>
      </c>
      <c r="E144" s="170" t="n">
        <f aca="false">VLOOKUP(A144,CurveCreator!$A$8:$EH$247,CurveCreator!$CE$4)/100</f>
        <v>0.249992314675394</v>
      </c>
      <c r="F144" s="185" t="n">
        <f aca="false">D144</f>
        <v>0.1</v>
      </c>
      <c r="G144" s="170" t="n">
        <f aca="false">VLOOKUP(A144,CurveCreator!$A$8:$EH$247,CurveCreator!$CC$4)/100</f>
        <v>0.221492314675394</v>
      </c>
      <c r="H144" s="184" t="n">
        <f aca="false">$D144</f>
        <v>0.1</v>
      </c>
      <c r="I144" s="170" t="n">
        <f aca="false">VLOOKUP(A144,SpotCurves!$A$6:$BR$177,SpotCurves!$I$1)/100</f>
        <v>0.235785025928456</v>
      </c>
      <c r="J144" s="184" t="n">
        <v>0.25</v>
      </c>
      <c r="K144" s="170" t="n">
        <f aca="false">VLOOKUP(A144,CurveCreator!$A$8:$EF$247,CurveCreator!$CO$4)/100</f>
        <v>0.187492314675394</v>
      </c>
      <c r="L144" s="184" t="n">
        <v>0.138906973578541</v>
      </c>
      <c r="M144" s="170" t="n">
        <f aca="false">VLOOKUP(A144,SpotCurves!$A$6:$BR$177,SpotCurves!$R$1)/100</f>
        <v>0.176194382420811</v>
      </c>
      <c r="N144" s="184" t="n">
        <f aca="false">J144</f>
        <v>0.25</v>
      </c>
      <c r="O144" s="170" t="n">
        <f aca="false">VLOOKUP(A144,CurveCreator!$A$8:$EF$247,CurveCreator!$CQ$4)/100</f>
        <v>0.202492314675394</v>
      </c>
      <c r="P144" s="184" t="n">
        <v>0.138906973578541</v>
      </c>
      <c r="Q144" s="184"/>
      <c r="R144" s="184"/>
      <c r="S144" s="170" t="e">
        <f aca="false">VLOOKUP(A144,CurveCreator!$A$8:$EF$247,CurveCreator!$CS$4)/100</f>
        <v>#VALUE!</v>
      </c>
      <c r="T144" s="184" t="n">
        <v>0.138906973578541</v>
      </c>
      <c r="U144" s="170" t="n">
        <f aca="false">VLOOKUP(A144,SpotCurves!$A$6:$BR$177,SpotCurves!$Z$1)/100</f>
        <v>0.154208815347574</v>
      </c>
      <c r="V144" s="184" t="n">
        <f aca="false">0.25</f>
        <v>0.25</v>
      </c>
      <c r="W144" s="170" t="n">
        <f aca="false">VLOOKUP(A144,CurveCreator!$A$8:$EF$247,CurveCreator!$L$4)/100</f>
        <v>0.422492314675394</v>
      </c>
      <c r="X144" s="185" t="n">
        <v>0.16</v>
      </c>
      <c r="Y144" s="170" t="n">
        <f aca="false">VLOOKUP(A144,CurveCreator!$A$8:$EF$247,CurveCreator!$J$4)/100</f>
        <v>0.399492314675394</v>
      </c>
      <c r="Z144" s="184" t="n">
        <v>0.130003345583459</v>
      </c>
      <c r="AA144" s="170" t="n">
        <f aca="false">VLOOKUP(A144,CurveCreator!$A$8:$EF$247,CurveCreator!$M$4)/100</f>
        <v>0.432492314675394</v>
      </c>
      <c r="AB144" s="184" t="n">
        <f aca="false">$D144</f>
        <v>0.1</v>
      </c>
      <c r="AC144" s="170" t="n">
        <f aca="false">VLOOKUP(A144,CurveCreator!$A$8:$EF$247,CurveCreator!$K$4)/100</f>
        <v>0.419492314675394</v>
      </c>
      <c r="AD144" s="184" t="n">
        <v>0.140010036750376</v>
      </c>
      <c r="AE144" s="170" t="n">
        <f aca="false">VLOOKUP(A144,CurveCreator!$A$8:$EF$247,CurveCreator!$AJ$4)/100</f>
        <v>0.457492314675394</v>
      </c>
      <c r="AF144" s="184" t="n">
        <f aca="false">$D144</f>
        <v>0.1</v>
      </c>
      <c r="AG144" s="170" t="n">
        <f aca="false">VLOOKUP(A144,CurveCreator!$A$8:$EF$247,CurveCreator!$AI$4)/100</f>
        <v>0.429492314675394</v>
      </c>
      <c r="AH144" s="184" t="n">
        <f aca="false">$D144</f>
        <v>0.1</v>
      </c>
      <c r="AI144" s="170" t="n">
        <f aca="false">VLOOKUP(A144,CurveCreator!$A$8:$EF$247,CurveCreator!$AA$4)/100</f>
        <v>0.367492314675394</v>
      </c>
      <c r="AJ144" s="184" t="n">
        <v>0.0489069735785406</v>
      </c>
      <c r="AK144" s="186" t="n">
        <f aca="false">VLOOKUP(A144,SpotCurves!$A$6:$BR$177,SpotCurves!$AI$1)/100</f>
        <v>0.340331797514052</v>
      </c>
      <c r="AL144" s="184" t="n">
        <v>0.25</v>
      </c>
      <c r="AM144" s="170" t="n">
        <f aca="false">VLOOKUP(A144,CurveCreator!$A$8:$EF$247,CurveCreator!$AB$4)/100</f>
        <v>0.377492314675394</v>
      </c>
      <c r="AN144" s="184" t="n">
        <v>0.15</v>
      </c>
      <c r="AO144" s="170" t="n">
        <f aca="false">VLOOKUP(A144,CurveCreator!$A$8:$EF$247,CurveCreator!$S$4)/100</f>
        <v>0.364492314675394</v>
      </c>
      <c r="AP144" s="184" t="n">
        <v>0.15</v>
      </c>
      <c r="AQ144" s="170" t="n">
        <f aca="false">VLOOKUP(A144,CurveCreator!$A$8:$EF$247,CurveCreator!$AD$4)/100</f>
        <v>0.402492314675394</v>
      </c>
      <c r="AR144" s="184" t="n">
        <v>0.0489069735785406</v>
      </c>
      <c r="AS144" s="170" t="n">
        <f aca="false">VLOOKUP(A144,CurveCreator!$A$8:$EF$247,CurveCreator!$AC$4)/100</f>
        <v>0.384492314675394</v>
      </c>
      <c r="AT144" s="184" t="n">
        <v>0.0489069735785406</v>
      </c>
      <c r="AU144" s="170" t="n">
        <f aca="false">VLOOKUP(A144,CurveCreator!$A$8:$EF$247,CurveCreator!$AW$4)/100</f>
        <v>0.356392314675394</v>
      </c>
      <c r="AV144" s="187" t="n">
        <f aca="false">AH144+0.03</f>
        <v>0.13</v>
      </c>
      <c r="AW144" s="170" t="n">
        <f aca="false">VLOOKUP(A144,SpotCurves!$A$6:$BR$177,SpotCurves!$BR$1)/100</f>
        <v>0.322134530746956</v>
      </c>
      <c r="AX144" s="184" t="n">
        <v>0.25</v>
      </c>
      <c r="AY144" s="170"/>
      <c r="AZ144" s="170"/>
      <c r="BA144" s="170" t="n">
        <f aca="false">VLOOKUP(A144,CurveCreator!$A$8:$EF$247,CurveCreator!$AQ$4)/100</f>
        <v>0.381492314675394</v>
      </c>
      <c r="BB144" s="187" t="n">
        <f aca="false">AF144</f>
        <v>0.1</v>
      </c>
      <c r="BC144" s="188"/>
      <c r="BD144" s="188"/>
      <c r="BE144" s="170" t="n">
        <f aca="false">VLOOKUP(A144,CurveCreator!$A$8:$EF$247,CurveCreator!$BR$4)/100</f>
        <v>0.509492314675394</v>
      </c>
      <c r="BF144" s="184" t="n">
        <f aca="false">$D144</f>
        <v>0.1</v>
      </c>
      <c r="BG144" s="188"/>
      <c r="BH144" s="188"/>
      <c r="BI144" s="170" t="n">
        <f aca="false">VLOOKUP(A144,CurveCreator!$A$8:$EF$247,CurveCreator!$BS$4)/100</f>
        <v>0.484492314675394</v>
      </c>
      <c r="BJ144" s="184" t="n">
        <f aca="false">$D144</f>
        <v>0.1</v>
      </c>
      <c r="BK144" s="170" t="n">
        <f aca="false">VLOOKUP(A144,CurveCreator!$A$8:$EF$247,CurveCreator!$CY$4)/100</f>
        <v>0.368492314675394</v>
      </c>
      <c r="BL144" s="184" t="n">
        <v>0.120005018375188</v>
      </c>
      <c r="BM144" s="170"/>
      <c r="BN144" s="184"/>
      <c r="BO144" s="170" t="n">
        <f aca="false">VLOOKUP(A144,CurveCreator!$A$8:$EF$247,CurveCreator!$BI$4)/100</f>
        <v>0.642492314675394</v>
      </c>
      <c r="BP144" s="184" t="n">
        <v>0.120013382333835</v>
      </c>
      <c r="BQ144" s="184"/>
    </row>
    <row r="145" customFormat="false" ht="11.25" hidden="false" customHeight="false" outlineLevel="0" collapsed="false">
      <c r="A145" s="189" t="n">
        <f aca="false">EOMONTH(A144,0)+1</f>
        <v>41214</v>
      </c>
      <c r="B145" s="184"/>
      <c r="C145" s="170" t="n">
        <f aca="false">VLOOKUP(A145,CurveCreator!$A$8:$EF$247,CurveCreator!$CB$4)/100</f>
        <v>0</v>
      </c>
      <c r="D145" s="184" t="n">
        <f aca="false">VLOOKUP(A145,CurveCreator!$A$8:$EH$247,CurveCreator!$EH$4)</f>
        <v>0.1</v>
      </c>
      <c r="E145" s="170" t="n">
        <f aca="false">VLOOKUP(A145,CurveCreator!$A$8:$EH$247,CurveCreator!$CE$4)/100</f>
        <v>0</v>
      </c>
      <c r="F145" s="185" t="n">
        <f aca="false">D145</f>
        <v>0.1</v>
      </c>
      <c r="G145" s="170" t="n">
        <f aca="false">VLOOKUP(A145,CurveCreator!$A$8:$EH$247,CurveCreator!$CC$4)/100</f>
        <v>0</v>
      </c>
      <c r="H145" s="184" t="n">
        <f aca="false">$D145</f>
        <v>0.1</v>
      </c>
      <c r="I145" s="170" t="n">
        <f aca="false">VLOOKUP(A145,SpotCurves!$A$6:$BR$177,SpotCurves!$I$1)/100</f>
        <v>0.236030093626443</v>
      </c>
      <c r="J145" s="184" t="n">
        <v>0.25</v>
      </c>
      <c r="K145" s="170" t="n">
        <f aca="false">VLOOKUP(A145,CurveCreator!$A$8:$EF$247,CurveCreator!$CO$4)/100</f>
        <v>0</v>
      </c>
      <c r="L145" s="184" t="n">
        <v>0.138906973578541</v>
      </c>
      <c r="M145" s="170" t="n">
        <f aca="false">VLOOKUP(A145,SpotCurves!$A$6:$BR$177,SpotCurves!$R$1)/100</f>
        <v>0.176484995359716</v>
      </c>
      <c r="N145" s="184" t="n">
        <f aca="false">J145</f>
        <v>0.25</v>
      </c>
      <c r="O145" s="170" t="n">
        <f aca="false">VLOOKUP(A145,CurveCreator!$A$8:$EF$247,CurveCreator!$CQ$4)/100</f>
        <v>0</v>
      </c>
      <c r="P145" s="184" t="n">
        <v>0.138906973578541</v>
      </c>
      <c r="Q145" s="184"/>
      <c r="R145" s="184"/>
      <c r="S145" s="170" t="n">
        <f aca="false">VLOOKUP(A145,CurveCreator!$A$8:$EF$247,CurveCreator!$CS$4)/100</f>
        <v>0</v>
      </c>
      <c r="T145" s="184" t="n">
        <v>0.138906973578541</v>
      </c>
      <c r="U145" s="170" t="n">
        <f aca="false">VLOOKUP(A145,SpotCurves!$A$6:$BR$177,SpotCurves!$Z$1)/100</f>
        <v>0.1543542875331</v>
      </c>
      <c r="V145" s="184" t="n">
        <f aca="false">0.25</f>
        <v>0.25</v>
      </c>
      <c r="W145" s="170" t="n">
        <f aca="false">VLOOKUP(A145,CurveCreator!$A$8:$EF$247,CurveCreator!$L$4)/100</f>
        <v>0</v>
      </c>
      <c r="X145" s="185" t="n">
        <v>0.16</v>
      </c>
      <c r="Y145" s="170" t="n">
        <f aca="false">VLOOKUP(A145,CurveCreator!$A$8:$EF$247,CurveCreator!$J$4)/100</f>
        <v>0</v>
      </c>
      <c r="Z145" s="184" t="n">
        <v>0.130003141271724</v>
      </c>
      <c r="AA145" s="170" t="n">
        <f aca="false">VLOOKUP(A145,CurveCreator!$A$8:$EF$247,CurveCreator!$M$4)/100</f>
        <v>0</v>
      </c>
      <c r="AB145" s="184" t="n">
        <f aca="false">$D145</f>
        <v>0.1</v>
      </c>
      <c r="AC145" s="170" t="n">
        <f aca="false">VLOOKUP(A145,CurveCreator!$A$8:$EF$247,CurveCreator!$K$4)/100</f>
        <v>0</v>
      </c>
      <c r="AD145" s="184" t="n">
        <v>0.140009423815171</v>
      </c>
      <c r="AE145" s="170" t="n">
        <f aca="false">VLOOKUP(A145,CurveCreator!$A$8:$EF$247,CurveCreator!$AJ$4)/100</f>
        <v>0</v>
      </c>
      <c r="AF145" s="184" t="n">
        <f aca="false">$D145</f>
        <v>0.1</v>
      </c>
      <c r="AG145" s="170" t="n">
        <f aca="false">VLOOKUP(A145,CurveCreator!$A$8:$EF$247,CurveCreator!$AI$4)/100</f>
        <v>0</v>
      </c>
      <c r="AH145" s="184" t="n">
        <f aca="false">$D145</f>
        <v>0.1</v>
      </c>
      <c r="AI145" s="170" t="n">
        <f aca="false">VLOOKUP(A145,CurveCreator!$A$8:$EF$247,CurveCreator!$AA$4)/100</f>
        <v>0</v>
      </c>
      <c r="AJ145" s="184" t="n">
        <v>0.0489069735785406</v>
      </c>
      <c r="AK145" s="186" t="n">
        <f aca="false">VLOOKUP(A145,SpotCurves!$A$6:$BR$177,SpotCurves!$AI$1)/100</f>
        <v>0.340501751962606</v>
      </c>
      <c r="AL145" s="184" t="n">
        <v>0.25</v>
      </c>
      <c r="AM145" s="170" t="n">
        <f aca="false">VLOOKUP(A145,CurveCreator!$A$8:$EF$247,CurveCreator!$AB$4)/100</f>
        <v>0</v>
      </c>
      <c r="AN145" s="184" t="n">
        <v>0.15</v>
      </c>
      <c r="AO145" s="170" t="n">
        <f aca="false">VLOOKUP(A145,CurveCreator!$A$8:$EF$247,CurveCreator!$S$4)/100</f>
        <v>0</v>
      </c>
      <c r="AP145" s="184" t="n">
        <v>0.15</v>
      </c>
      <c r="AQ145" s="170" t="n">
        <f aca="false">VLOOKUP(A145,CurveCreator!$A$8:$EF$247,CurveCreator!$AD$4)/100</f>
        <v>0</v>
      </c>
      <c r="AR145" s="184" t="n">
        <v>0.0489069735785406</v>
      </c>
      <c r="AS145" s="170" t="n">
        <f aca="false">VLOOKUP(A145,CurveCreator!$A$8:$EF$247,CurveCreator!$AC$4)/100</f>
        <v>0</v>
      </c>
      <c r="AT145" s="184" t="n">
        <v>0.0489069735785406</v>
      </c>
      <c r="AU145" s="170" t="n">
        <f aca="false">VLOOKUP(A145,CurveCreator!$A$8:$EF$247,CurveCreator!$AW$4)/100</f>
        <v>0</v>
      </c>
      <c r="AV145" s="187" t="n">
        <f aca="false">AH145+0.03</f>
        <v>0.13</v>
      </c>
      <c r="AW145" s="170" t="n">
        <f aca="false">VLOOKUP(A145,SpotCurves!$A$6:$BR$177,SpotCurves!$BR$1)/100</f>
        <v>0.322377882971058</v>
      </c>
      <c r="AX145" s="184" t="n">
        <v>0.25</v>
      </c>
      <c r="AY145" s="170"/>
      <c r="AZ145" s="170"/>
      <c r="BA145" s="170" t="n">
        <f aca="false">VLOOKUP(A145,CurveCreator!$A$8:$EF$247,CurveCreator!$AQ$4)/100</f>
        <v>0</v>
      </c>
      <c r="BB145" s="187" t="n">
        <f aca="false">AF145</f>
        <v>0.1</v>
      </c>
      <c r="BC145" s="188"/>
      <c r="BD145" s="188"/>
      <c r="BE145" s="170" t="n">
        <f aca="false">VLOOKUP(A145,CurveCreator!$A$8:$EF$247,CurveCreator!$BR$4)/100</f>
        <v>0</v>
      </c>
      <c r="BF145" s="184" t="n">
        <f aca="false">$D145</f>
        <v>0.1</v>
      </c>
      <c r="BG145" s="188"/>
      <c r="BH145" s="188"/>
      <c r="BI145" s="170" t="n">
        <f aca="false">VLOOKUP(A145,CurveCreator!$A$8:$EF$247,CurveCreator!$BS$4)/100</f>
        <v>-0.025</v>
      </c>
      <c r="BJ145" s="184" t="n">
        <f aca="false">$D145</f>
        <v>0.1</v>
      </c>
      <c r="BK145" s="170" t="n">
        <f aca="false">VLOOKUP(A145,CurveCreator!$A$8:$EF$247,CurveCreator!$CY$4)/100</f>
        <v>0</v>
      </c>
      <c r="BL145" s="184" t="n">
        <v>0.120004711907585</v>
      </c>
      <c r="BM145" s="170"/>
      <c r="BN145" s="184"/>
      <c r="BO145" s="170" t="n">
        <f aca="false">VLOOKUP(A145,CurveCreator!$A$8:$EF$247,CurveCreator!$BI$4)/100</f>
        <v>0</v>
      </c>
      <c r="BP145" s="184" t="n">
        <v>0.120012565086895</v>
      </c>
      <c r="BQ145" s="184"/>
    </row>
    <row r="146" customFormat="false" ht="11.25" hidden="false" customHeight="false" outlineLevel="0" collapsed="false">
      <c r="A146" s="189" t="n">
        <f aca="false">EOMONTH(A145,0)+1</f>
        <v>41244</v>
      </c>
      <c r="B146" s="184"/>
      <c r="C146" s="170" t="n">
        <f aca="false">VLOOKUP(A146,CurveCreator!$A$8:$EF$247,CurveCreator!$CB$4)/100</f>
        <v>0</v>
      </c>
      <c r="D146" s="184" t="n">
        <f aca="false">VLOOKUP(A146,CurveCreator!$A$8:$EH$247,CurveCreator!$EH$4)</f>
        <v>0.1</v>
      </c>
      <c r="E146" s="170" t="n">
        <f aca="false">VLOOKUP(A146,CurveCreator!$A$8:$EH$247,CurveCreator!$CE$4)/100</f>
        <v>0</v>
      </c>
      <c r="F146" s="185" t="n">
        <f aca="false">D146</f>
        <v>0.1</v>
      </c>
      <c r="G146" s="170" t="n">
        <f aca="false">VLOOKUP(A146,CurveCreator!$A$8:$EH$247,CurveCreator!$CC$4)/100</f>
        <v>0</v>
      </c>
      <c r="H146" s="184" t="n">
        <f aca="false">$D146</f>
        <v>0.1</v>
      </c>
      <c r="I146" s="170" t="n">
        <f aca="false">VLOOKUP(A146,SpotCurves!$A$6:$BR$177,SpotCurves!$I$1)/100</f>
        <v>0.236267803178056</v>
      </c>
      <c r="J146" s="184" t="n">
        <v>0.25</v>
      </c>
      <c r="K146" s="170" t="n">
        <f aca="false">VLOOKUP(A146,CurveCreator!$A$8:$EF$247,CurveCreator!$CO$4)/100</f>
        <v>0</v>
      </c>
      <c r="L146" s="184" t="n">
        <v>0.138906973578541</v>
      </c>
      <c r="M146" s="170" t="n">
        <f aca="false">VLOOKUP(A146,SpotCurves!$A$6:$BR$177,SpotCurves!$R$1)/100</f>
        <v>0.17676688265848</v>
      </c>
      <c r="N146" s="184" t="n">
        <f aca="false">J146</f>
        <v>0.25</v>
      </c>
      <c r="O146" s="170" t="n">
        <f aca="false">VLOOKUP(A146,CurveCreator!$A$8:$EF$247,CurveCreator!$CQ$4)/100</f>
        <v>0</v>
      </c>
      <c r="P146" s="184" t="n">
        <v>0.138906973578541</v>
      </c>
      <c r="Q146" s="184"/>
      <c r="R146" s="184"/>
      <c r="S146" s="170" t="n">
        <f aca="false">VLOOKUP(A146,CurveCreator!$A$8:$EF$247,CurveCreator!$CS$4)/100</f>
        <v>0</v>
      </c>
      <c r="T146" s="184" t="n">
        <v>0.138906973578541</v>
      </c>
      <c r="U146" s="170" t="n">
        <f aca="false">VLOOKUP(A146,SpotCurves!$A$6:$BR$177,SpotCurves!$Z$1)/100</f>
        <v>0.154495391922937</v>
      </c>
      <c r="V146" s="184" t="n">
        <f aca="false">0.25</f>
        <v>0.25</v>
      </c>
      <c r="W146" s="170" t="n">
        <f aca="false">VLOOKUP(A146,CurveCreator!$A$8:$EF$247,CurveCreator!$L$4)/100</f>
        <v>0</v>
      </c>
      <c r="X146" s="185" t="n">
        <v>0.16</v>
      </c>
      <c r="Y146" s="170" t="n">
        <f aca="false">VLOOKUP(A146,CurveCreator!$A$8:$EF$247,CurveCreator!$J$4)/100</f>
        <v>0</v>
      </c>
      <c r="Z146" s="184" t="n">
        <v>0.13000294943712</v>
      </c>
      <c r="AA146" s="170" t="n">
        <f aca="false">VLOOKUP(A146,CurveCreator!$A$8:$EF$247,CurveCreator!$M$4)/100</f>
        <v>0</v>
      </c>
      <c r="AB146" s="184" t="n">
        <f aca="false">$D146</f>
        <v>0.1</v>
      </c>
      <c r="AC146" s="170" t="n">
        <f aca="false">VLOOKUP(A146,CurveCreator!$A$8:$EF$247,CurveCreator!$K$4)/100</f>
        <v>0</v>
      </c>
      <c r="AD146" s="184" t="n">
        <v>0.14000884831136</v>
      </c>
      <c r="AE146" s="170" t="n">
        <f aca="false">VLOOKUP(A146,CurveCreator!$A$8:$EF$247,CurveCreator!$AJ$4)/100</f>
        <v>0</v>
      </c>
      <c r="AF146" s="184" t="n">
        <f aca="false">$D146</f>
        <v>0.1</v>
      </c>
      <c r="AG146" s="170" t="n">
        <f aca="false">VLOOKUP(A146,CurveCreator!$A$8:$EF$247,CurveCreator!$AI$4)/100</f>
        <v>0</v>
      </c>
      <c r="AH146" s="184" t="n">
        <f aca="false">$D146</f>
        <v>0.1</v>
      </c>
      <c r="AI146" s="170" t="n">
        <f aca="false">VLOOKUP(A146,CurveCreator!$A$8:$EF$247,CurveCreator!$AA$4)/100</f>
        <v>0</v>
      </c>
      <c r="AJ146" s="184" t="n">
        <v>0.0489069735785406</v>
      </c>
      <c r="AK146" s="186" t="n">
        <f aca="false">VLOOKUP(A146,SpotCurves!$A$6:$BR$177,SpotCurves!$AI$1)/100</f>
        <v>0.34066660353665</v>
      </c>
      <c r="AL146" s="184" t="n">
        <v>0.25</v>
      </c>
      <c r="AM146" s="170" t="n">
        <f aca="false">VLOOKUP(A146,CurveCreator!$A$8:$EF$247,CurveCreator!$AB$4)/100</f>
        <v>0</v>
      </c>
      <c r="AN146" s="184" t="n">
        <v>0.15</v>
      </c>
      <c r="AO146" s="170" t="n">
        <f aca="false">VLOOKUP(A146,CurveCreator!$A$8:$EF$247,CurveCreator!$S$4)/100</f>
        <v>0</v>
      </c>
      <c r="AP146" s="184" t="n">
        <v>0.15</v>
      </c>
      <c r="AQ146" s="170" t="n">
        <f aca="false">VLOOKUP(A146,CurveCreator!$A$8:$EF$247,CurveCreator!$AD$4)/100</f>
        <v>0</v>
      </c>
      <c r="AR146" s="184" t="n">
        <v>0.0489069735785406</v>
      </c>
      <c r="AS146" s="170" t="n">
        <f aca="false">VLOOKUP(A146,CurveCreator!$A$8:$EF$247,CurveCreator!$AC$4)/100</f>
        <v>0</v>
      </c>
      <c r="AT146" s="184" t="n">
        <v>0.0489069735785406</v>
      </c>
      <c r="AU146" s="170" t="n">
        <f aca="false">VLOOKUP(A146,CurveCreator!$A$8:$EF$247,CurveCreator!$AW$4)/100</f>
        <v>0</v>
      </c>
      <c r="AV146" s="187" t="n">
        <f aca="false">AH146+0.03</f>
        <v>0.13</v>
      </c>
      <c r="AW146" s="170" t="n">
        <f aca="false">VLOOKUP(A146,SpotCurves!$A$6:$BR$177,SpotCurves!$BR$1)/100</f>
        <v>0.32261392855581</v>
      </c>
      <c r="AX146" s="184" t="n">
        <v>0.25</v>
      </c>
      <c r="AY146" s="170"/>
      <c r="AZ146" s="170"/>
      <c r="BA146" s="170" t="n">
        <f aca="false">VLOOKUP(A146,CurveCreator!$A$8:$EF$247,CurveCreator!$AQ$4)/100</f>
        <v>0</v>
      </c>
      <c r="BB146" s="187" t="n">
        <f aca="false">AF146</f>
        <v>0.1</v>
      </c>
      <c r="BC146" s="188"/>
      <c r="BD146" s="188"/>
      <c r="BE146" s="170" t="n">
        <f aca="false">VLOOKUP(A146,CurveCreator!$A$8:$EF$247,CurveCreator!$BR$4)/100</f>
        <v>0</v>
      </c>
      <c r="BF146" s="184" t="n">
        <f aca="false">$D146</f>
        <v>0.1</v>
      </c>
      <c r="BG146" s="188"/>
      <c r="BH146" s="188"/>
      <c r="BI146" s="170" t="n">
        <f aca="false">VLOOKUP(A146,CurveCreator!$A$8:$EF$247,CurveCreator!$BS$4)/100</f>
        <v>-0.025</v>
      </c>
      <c r="BJ146" s="184" t="n">
        <f aca="false">$D146</f>
        <v>0.1</v>
      </c>
      <c r="BK146" s="170" t="n">
        <f aca="false">VLOOKUP(A146,CurveCreator!$A$8:$EF$247,CurveCreator!$CY$4)/100</f>
        <v>0</v>
      </c>
      <c r="BL146" s="184" t="n">
        <v>0.12000442415568</v>
      </c>
      <c r="BM146" s="170"/>
      <c r="BN146" s="184"/>
      <c r="BO146" s="170" t="n">
        <f aca="false">VLOOKUP(A146,CurveCreator!$A$8:$EF$247,CurveCreator!$BI$4)/100</f>
        <v>0</v>
      </c>
      <c r="BP146" s="184" t="n">
        <v>0.120011797748481</v>
      </c>
      <c r="BQ146" s="184"/>
    </row>
    <row r="147" customFormat="false" ht="11.25" hidden="false" customHeight="false" outlineLevel="0" collapsed="false">
      <c r="A147" s="189" t="n">
        <f aca="false">EOMONTH(A146,0)+1</f>
        <v>41275</v>
      </c>
      <c r="B147" s="184"/>
      <c r="C147" s="170" t="n">
        <f aca="false">VLOOKUP(A147,CurveCreator!$A$8:$EF$247,CurveCreator!$CB$4)/100</f>
        <v>0</v>
      </c>
      <c r="D147" s="184" t="n">
        <f aca="false">VLOOKUP(A147,CurveCreator!$A$8:$EH$247,CurveCreator!$EH$4)</f>
        <v>0.1</v>
      </c>
      <c r="E147" s="170" t="n">
        <f aca="false">VLOOKUP(A147,CurveCreator!$A$8:$EH$247,CurveCreator!$CE$4)/100</f>
        <v>0</v>
      </c>
      <c r="F147" s="185" t="n">
        <f aca="false">D147</f>
        <v>0.1</v>
      </c>
      <c r="G147" s="170" t="n">
        <f aca="false">VLOOKUP(A147,CurveCreator!$A$8:$EH$247,CurveCreator!$CC$4)/100</f>
        <v>0</v>
      </c>
      <c r="H147" s="184" t="n">
        <f aca="false">$D147</f>
        <v>0.1</v>
      </c>
      <c r="I147" s="170" t="n">
        <f aca="false">VLOOKUP(A147,SpotCurves!$A$6:$BR$177,SpotCurves!$I$1)/100</f>
        <v>0.229127832985291</v>
      </c>
      <c r="J147" s="184" t="n">
        <v>0.25</v>
      </c>
      <c r="K147" s="170" t="n">
        <f aca="false">VLOOKUP(A147,CurveCreator!$A$8:$EF$247,CurveCreator!$CO$4)/100</f>
        <v>0</v>
      </c>
      <c r="L147" s="184" t="n">
        <v>0.138906973578541</v>
      </c>
      <c r="M147" s="170" t="n">
        <f aca="false">VLOOKUP(A147,SpotCurves!$A$6:$BR$177,SpotCurves!$R$1)/100</f>
        <v>0.168299966216826</v>
      </c>
      <c r="N147" s="184" t="n">
        <f aca="false">J147</f>
        <v>0.25</v>
      </c>
      <c r="O147" s="170" t="n">
        <f aca="false">VLOOKUP(A147,CurveCreator!$A$8:$EF$247,CurveCreator!$CQ$4)/100</f>
        <v>0</v>
      </c>
      <c r="P147" s="184" t="n">
        <v>0.138906973578541</v>
      </c>
      <c r="Q147" s="184"/>
      <c r="R147" s="184"/>
      <c r="S147" s="170" t="n">
        <f aca="false">VLOOKUP(A147,CurveCreator!$A$8:$EF$247,CurveCreator!$CS$4)/100</f>
        <v>0</v>
      </c>
      <c r="T147" s="184" t="n">
        <v>0.138906973578541</v>
      </c>
      <c r="U147" s="170" t="n">
        <f aca="false">VLOOKUP(A147,SpotCurves!$A$6:$BR$177,SpotCurves!$Z$1)/100</f>
        <v>0.150257105616512</v>
      </c>
      <c r="V147" s="184" t="n">
        <f aca="false">0.25</f>
        <v>0.25</v>
      </c>
      <c r="W147" s="170" t="n">
        <f aca="false">VLOOKUP(A147,CurveCreator!$A$8:$EF$247,CurveCreator!$L$4)/100</f>
        <v>0</v>
      </c>
      <c r="X147" s="185" t="n">
        <v>0.16</v>
      </c>
      <c r="Y147" s="170" t="n">
        <f aca="false">VLOOKUP(A147,CurveCreator!$A$8:$EF$247,CurveCreator!$J$4)/100</f>
        <v>0</v>
      </c>
      <c r="Z147" s="184" t="n">
        <v>0.130002769317681</v>
      </c>
      <c r="AA147" s="170" t="n">
        <f aca="false">VLOOKUP(A147,CurveCreator!$A$8:$EF$247,CurveCreator!$M$4)/100</f>
        <v>0</v>
      </c>
      <c r="AB147" s="184" t="n">
        <f aca="false">$D147</f>
        <v>0.1</v>
      </c>
      <c r="AC147" s="170" t="n">
        <f aca="false">VLOOKUP(A147,CurveCreator!$A$8:$EF$247,CurveCreator!$K$4)/100</f>
        <v>0</v>
      </c>
      <c r="AD147" s="184" t="n">
        <v>0.140008307953043</v>
      </c>
      <c r="AE147" s="170" t="n">
        <f aca="false">VLOOKUP(A147,CurveCreator!$A$8:$EF$247,CurveCreator!$AJ$4)/100</f>
        <v>0</v>
      </c>
      <c r="AF147" s="184" t="n">
        <f aca="false">$D147</f>
        <v>0.1</v>
      </c>
      <c r="AG147" s="170" t="n">
        <f aca="false">VLOOKUP(A147,CurveCreator!$A$8:$EF$247,CurveCreator!$AI$4)/100</f>
        <v>0</v>
      </c>
      <c r="AH147" s="184" t="n">
        <f aca="false">$D147</f>
        <v>0.1</v>
      </c>
      <c r="AI147" s="170" t="n">
        <f aca="false">VLOOKUP(A147,CurveCreator!$A$8:$EF$247,CurveCreator!$AA$4)/100</f>
        <v>0</v>
      </c>
      <c r="AJ147" s="184" t="n">
        <v>0.0489069735785406</v>
      </c>
      <c r="AK147" s="186" t="n">
        <f aca="false">VLOOKUP(A147,SpotCurves!$A$6:$BR$177,SpotCurves!$AI$1)/100</f>
        <v>0.335715034207967</v>
      </c>
      <c r="AL147" s="184" t="n">
        <v>0.25</v>
      </c>
      <c r="AM147" s="170" t="n">
        <f aca="false">VLOOKUP(A147,CurveCreator!$A$8:$EF$247,CurveCreator!$AB$4)/100</f>
        <v>0</v>
      </c>
      <c r="AN147" s="184" t="n">
        <v>0.15</v>
      </c>
      <c r="AO147" s="170" t="n">
        <f aca="false">VLOOKUP(A147,CurveCreator!$A$8:$EF$247,CurveCreator!$S$4)/100</f>
        <v>0</v>
      </c>
      <c r="AP147" s="184" t="n">
        <v>0.15</v>
      </c>
      <c r="AQ147" s="170" t="n">
        <f aca="false">VLOOKUP(A147,CurveCreator!$A$8:$EF$247,CurveCreator!$AD$4)/100</f>
        <v>0</v>
      </c>
      <c r="AR147" s="184" t="n">
        <v>0.0489069735785406</v>
      </c>
      <c r="AS147" s="170" t="n">
        <f aca="false">VLOOKUP(A147,CurveCreator!$A$8:$EF$247,CurveCreator!$AC$4)/100</f>
        <v>0</v>
      </c>
      <c r="AT147" s="184" t="n">
        <v>0.0489069735785406</v>
      </c>
      <c r="AU147" s="170" t="n">
        <f aca="false">VLOOKUP(A147,CurveCreator!$A$8:$EF$247,CurveCreator!$AW$4)/100</f>
        <v>0</v>
      </c>
      <c r="AV147" s="187" t="n">
        <f aca="false">AH147+0.03</f>
        <v>0.13</v>
      </c>
      <c r="AW147" s="170" t="n">
        <f aca="false">VLOOKUP(A147,SpotCurves!$A$6:$BR$177,SpotCurves!$BR$1)/100</f>
        <v>0.315523938154394</v>
      </c>
      <c r="AX147" s="184" t="n">
        <v>0.25</v>
      </c>
      <c r="AY147" s="170"/>
      <c r="AZ147" s="170"/>
      <c r="BA147" s="170" t="n">
        <f aca="false">VLOOKUP(A147,CurveCreator!$A$8:$EF$247,CurveCreator!$AQ$4)/100</f>
        <v>0</v>
      </c>
      <c r="BB147" s="187" t="n">
        <f aca="false">AF147</f>
        <v>0.1</v>
      </c>
      <c r="BC147" s="188"/>
      <c r="BD147" s="188"/>
      <c r="BE147" s="170" t="n">
        <f aca="false">VLOOKUP(A147,CurveCreator!$A$8:$EF$247,CurveCreator!$BR$4)/100</f>
        <v>0</v>
      </c>
      <c r="BF147" s="184" t="n">
        <f aca="false">$D147</f>
        <v>0.1</v>
      </c>
      <c r="BG147" s="188"/>
      <c r="BH147" s="188"/>
      <c r="BI147" s="170" t="n">
        <f aca="false">VLOOKUP(A147,CurveCreator!$A$8:$EF$247,CurveCreator!$BS$4)/100</f>
        <v>-0.025</v>
      </c>
      <c r="BJ147" s="184" t="n">
        <f aca="false">$D147</f>
        <v>0.1</v>
      </c>
      <c r="BK147" s="170" t="n">
        <f aca="false">VLOOKUP(A147,CurveCreator!$A$8:$EF$247,CurveCreator!$CY$4)/100</f>
        <v>0</v>
      </c>
      <c r="BL147" s="184" t="n">
        <v>0.120004153976522</v>
      </c>
      <c r="BM147" s="170"/>
      <c r="BN147" s="184"/>
      <c r="BO147" s="170" t="n">
        <f aca="false">VLOOKUP(A147,CurveCreator!$A$8:$EF$247,CurveCreator!$BI$4)/100</f>
        <v>0</v>
      </c>
      <c r="BP147" s="184" t="n">
        <v>0.120011077270725</v>
      </c>
      <c r="BQ147" s="184"/>
    </row>
    <row r="148" customFormat="false" ht="11.25" hidden="false" customHeight="false" outlineLevel="0" collapsed="false">
      <c r="A148" s="189" t="n">
        <f aca="false">EOMONTH(A147,0)+1</f>
        <v>41306</v>
      </c>
      <c r="B148" s="184"/>
      <c r="C148" s="170" t="n">
        <f aca="false">VLOOKUP(A148,CurveCreator!$A$8:$EF$247,CurveCreator!$CB$4)/100</f>
        <v>0</v>
      </c>
      <c r="D148" s="184" t="n">
        <f aca="false">VLOOKUP(A148,CurveCreator!$A$8:$EH$247,CurveCreator!$EH$4)</f>
        <v>0.1</v>
      </c>
      <c r="E148" s="170" t="n">
        <f aca="false">VLOOKUP(A148,CurveCreator!$A$8:$EH$247,CurveCreator!$CE$4)/100</f>
        <v>0</v>
      </c>
      <c r="F148" s="185" t="n">
        <f aca="false">D148</f>
        <v>0.1</v>
      </c>
      <c r="G148" s="170" t="n">
        <f aca="false">VLOOKUP(A148,CurveCreator!$A$8:$EH$247,CurveCreator!$CC$4)/100</f>
        <v>0</v>
      </c>
      <c r="H148" s="184" t="n">
        <f aca="false">$D148</f>
        <v>0.1</v>
      </c>
      <c r="I148" s="170" t="n">
        <f aca="false">VLOOKUP(A148,SpotCurves!$A$6:$BR$177,SpotCurves!$I$1)/100</f>
        <v>0.229361332652163</v>
      </c>
      <c r="J148" s="184" t="n">
        <v>0.25</v>
      </c>
      <c r="K148" s="170" t="n">
        <f aca="false">VLOOKUP(A148,CurveCreator!$A$8:$EF$247,CurveCreator!$CO$4)/100</f>
        <v>0</v>
      </c>
      <c r="L148" s="184" t="n">
        <v>0.138906973578541</v>
      </c>
      <c r="M148" s="170" t="n">
        <f aca="false">VLOOKUP(A148,SpotCurves!$A$6:$BR$177,SpotCurves!$R$1)/100</f>
        <v>0.168576861233916</v>
      </c>
      <c r="N148" s="184" t="n">
        <f aca="false">J148</f>
        <v>0.25</v>
      </c>
      <c r="O148" s="170" t="n">
        <f aca="false">VLOOKUP(A148,CurveCreator!$A$8:$EF$247,CurveCreator!$CQ$4)/100</f>
        <v>0</v>
      </c>
      <c r="P148" s="184" t="n">
        <v>0.138906973578541</v>
      </c>
      <c r="Q148" s="184"/>
      <c r="R148" s="184"/>
      <c r="S148" s="170" t="n">
        <f aca="false">VLOOKUP(A148,CurveCreator!$A$8:$EF$247,CurveCreator!$CS$4)/100</f>
        <v>0</v>
      </c>
      <c r="T148" s="184" t="n">
        <v>0.138906973578541</v>
      </c>
      <c r="U148" s="170" t="n">
        <f aca="false">VLOOKUP(A148,SpotCurves!$A$6:$BR$177,SpotCurves!$Z$1)/100</f>
        <v>0.150395711018767</v>
      </c>
      <c r="V148" s="184" t="n">
        <f aca="false">0.25</f>
        <v>0.25</v>
      </c>
      <c r="W148" s="170" t="n">
        <f aca="false">VLOOKUP(A148,CurveCreator!$A$8:$EF$247,CurveCreator!$L$4)/100</f>
        <v>0</v>
      </c>
      <c r="X148" s="185" t="n">
        <v>0.16</v>
      </c>
      <c r="Y148" s="170" t="n">
        <f aca="false">VLOOKUP(A148,CurveCreator!$A$8:$EF$247,CurveCreator!$J$4)/100</f>
        <v>0</v>
      </c>
      <c r="Z148" s="184" t="n">
        <v>0.130002600197972</v>
      </c>
      <c r="AA148" s="170" t="n">
        <f aca="false">VLOOKUP(A148,CurveCreator!$A$8:$EF$247,CurveCreator!$M$4)/100</f>
        <v>0</v>
      </c>
      <c r="AB148" s="184" t="n">
        <f aca="false">$D148</f>
        <v>0.1</v>
      </c>
      <c r="AC148" s="170" t="n">
        <f aca="false">VLOOKUP(A148,CurveCreator!$A$8:$EF$247,CurveCreator!$K$4)/100</f>
        <v>0</v>
      </c>
      <c r="AD148" s="184" t="n">
        <v>0.140007800593917</v>
      </c>
      <c r="AE148" s="170" t="n">
        <f aca="false">VLOOKUP(A148,CurveCreator!$A$8:$EF$247,CurveCreator!$AJ$4)/100</f>
        <v>0</v>
      </c>
      <c r="AF148" s="184" t="n">
        <f aca="false">$D148</f>
        <v>0.1</v>
      </c>
      <c r="AG148" s="170" t="n">
        <f aca="false">VLOOKUP(A148,CurveCreator!$A$8:$EF$247,CurveCreator!$AI$4)/100</f>
        <v>0</v>
      </c>
      <c r="AH148" s="184" t="n">
        <f aca="false">$D148</f>
        <v>0.1</v>
      </c>
      <c r="AI148" s="170" t="n">
        <f aca="false">VLOOKUP(A148,CurveCreator!$A$8:$EF$247,CurveCreator!$AA$4)/100</f>
        <v>0</v>
      </c>
      <c r="AJ148" s="184" t="n">
        <v>0.0489069735785406</v>
      </c>
      <c r="AK148" s="186" t="n">
        <f aca="false">VLOOKUP(A148,SpotCurves!$A$6:$BR$177,SpotCurves!$AI$1)/100</f>
        <v>0.335876966226943</v>
      </c>
      <c r="AL148" s="184" t="n">
        <v>0.25</v>
      </c>
      <c r="AM148" s="170" t="n">
        <f aca="false">VLOOKUP(A148,CurveCreator!$A$8:$EF$247,CurveCreator!$AB$4)/100</f>
        <v>0</v>
      </c>
      <c r="AN148" s="184" t="n">
        <v>0.15</v>
      </c>
      <c r="AO148" s="170" t="n">
        <f aca="false">VLOOKUP(A148,CurveCreator!$A$8:$EF$247,CurveCreator!$S$4)/100</f>
        <v>0</v>
      </c>
      <c r="AP148" s="184" t="n">
        <v>0.15</v>
      </c>
      <c r="AQ148" s="170" t="n">
        <f aca="false">VLOOKUP(A148,CurveCreator!$A$8:$EF$247,CurveCreator!$AD$4)/100</f>
        <v>0</v>
      </c>
      <c r="AR148" s="184" t="n">
        <v>0.0489069735785406</v>
      </c>
      <c r="AS148" s="170" t="n">
        <f aca="false">VLOOKUP(A148,CurveCreator!$A$8:$EF$247,CurveCreator!$AC$4)/100</f>
        <v>0</v>
      </c>
      <c r="AT148" s="184" t="n">
        <v>0.0489069735785406</v>
      </c>
      <c r="AU148" s="170" t="n">
        <f aca="false">VLOOKUP(A148,CurveCreator!$A$8:$EF$247,CurveCreator!$AW$4)/100</f>
        <v>0</v>
      </c>
      <c r="AV148" s="187" t="n">
        <f aca="false">AH148+0.03</f>
        <v>0.13</v>
      </c>
      <c r="AW148" s="170" t="n">
        <f aca="false">VLOOKUP(A148,SpotCurves!$A$6:$BR$177,SpotCurves!$BR$1)/100</f>
        <v>0.315755803323597</v>
      </c>
      <c r="AX148" s="184" t="n">
        <v>0.25</v>
      </c>
      <c r="AY148" s="170"/>
      <c r="AZ148" s="170"/>
      <c r="BA148" s="170" t="n">
        <f aca="false">VLOOKUP(A148,CurveCreator!$A$8:$EF$247,CurveCreator!$AQ$4)/100</f>
        <v>0</v>
      </c>
      <c r="BB148" s="187" t="n">
        <f aca="false">AF148</f>
        <v>0.1</v>
      </c>
      <c r="BC148" s="188"/>
      <c r="BD148" s="188"/>
      <c r="BE148" s="170" t="n">
        <f aca="false">VLOOKUP(A148,CurveCreator!$A$8:$EF$247,CurveCreator!$BR$4)/100</f>
        <v>0</v>
      </c>
      <c r="BF148" s="184" t="n">
        <f aca="false">$D148</f>
        <v>0.1</v>
      </c>
      <c r="BG148" s="188"/>
      <c r="BH148" s="188"/>
      <c r="BI148" s="170" t="n">
        <f aca="false">VLOOKUP(A148,CurveCreator!$A$8:$EF$247,CurveCreator!$BS$4)/100</f>
        <v>-0.025</v>
      </c>
      <c r="BJ148" s="184" t="n">
        <f aca="false">$D148</f>
        <v>0.1</v>
      </c>
      <c r="BK148" s="170" t="n">
        <f aca="false">VLOOKUP(A148,CurveCreator!$A$8:$EF$247,CurveCreator!$CY$4)/100</f>
        <v>0</v>
      </c>
      <c r="BL148" s="184" t="n">
        <v>0.120003900296958</v>
      </c>
      <c r="BM148" s="170"/>
      <c r="BN148" s="184"/>
      <c r="BO148" s="170" t="n">
        <f aca="false">VLOOKUP(A148,CurveCreator!$A$8:$EF$247,CurveCreator!$BI$4)/100</f>
        <v>0</v>
      </c>
      <c r="BP148" s="184" t="n">
        <v>0.120010400791889</v>
      </c>
      <c r="BQ148" s="184"/>
    </row>
    <row r="149" customFormat="false" ht="11.25" hidden="false" customHeight="false" outlineLevel="0" collapsed="false">
      <c r="A149" s="189" t="n">
        <f aca="false">EOMONTH(A148,0)+1</f>
        <v>41334</v>
      </c>
      <c r="B149" s="184"/>
      <c r="C149" s="170" t="n">
        <f aca="false">VLOOKUP(A149,CurveCreator!$A$8:$EF$247,CurveCreator!$CB$4)/100</f>
        <v>0</v>
      </c>
      <c r="D149" s="184" t="n">
        <f aca="false">VLOOKUP(A149,CurveCreator!$A$8:$EH$247,CurveCreator!$EH$4)</f>
        <v>0.1</v>
      </c>
      <c r="E149" s="170" t="n">
        <f aca="false">VLOOKUP(A149,CurveCreator!$A$8:$EH$247,CurveCreator!$CE$4)/100</f>
        <v>0</v>
      </c>
      <c r="F149" s="185" t="n">
        <f aca="false">D149</f>
        <v>0.1</v>
      </c>
      <c r="G149" s="170" t="n">
        <f aca="false">VLOOKUP(A149,CurveCreator!$A$8:$EH$247,CurveCreator!$CC$4)/100</f>
        <v>0</v>
      </c>
      <c r="H149" s="184" t="n">
        <f aca="false">$D149</f>
        <v>0.1</v>
      </c>
      <c r="I149" s="170" t="n">
        <f aca="false">VLOOKUP(A149,SpotCurves!$A$6:$BR$177,SpotCurves!$I$1)/100</f>
        <v>0.229608023291225</v>
      </c>
      <c r="J149" s="184" t="n">
        <v>0.25</v>
      </c>
      <c r="K149" s="170" t="n">
        <f aca="false">VLOOKUP(A149,CurveCreator!$A$8:$EF$247,CurveCreator!$CO$4)/100</f>
        <v>0</v>
      </c>
      <c r="L149" s="184" t="n">
        <v>0.138906973578541</v>
      </c>
      <c r="M149" s="170" t="n">
        <f aca="false">VLOOKUP(A149,SpotCurves!$A$6:$BR$177,SpotCurves!$R$1)/100</f>
        <v>0.168869398733582</v>
      </c>
      <c r="N149" s="184" t="n">
        <f aca="false">J149</f>
        <v>0.25</v>
      </c>
      <c r="O149" s="170" t="n">
        <f aca="false">VLOOKUP(A149,CurveCreator!$A$8:$EF$247,CurveCreator!$CQ$4)/100</f>
        <v>0</v>
      </c>
      <c r="P149" s="184" t="n">
        <v>0.138906973578541</v>
      </c>
      <c r="Q149" s="184"/>
      <c r="R149" s="184"/>
      <c r="S149" s="170" t="n">
        <f aca="false">VLOOKUP(A149,CurveCreator!$A$8:$EF$247,CurveCreator!$CS$4)/100</f>
        <v>0</v>
      </c>
      <c r="T149" s="184" t="n">
        <v>0.138906973578541</v>
      </c>
      <c r="U149" s="170" t="n">
        <f aca="false">VLOOKUP(A149,SpotCurves!$A$6:$BR$177,SpotCurves!$Z$1)/100</f>
        <v>0.150542146582114</v>
      </c>
      <c r="V149" s="184" t="n">
        <f aca="false">0.25</f>
        <v>0.25</v>
      </c>
      <c r="W149" s="170" t="n">
        <f aca="false">VLOOKUP(A149,CurveCreator!$A$8:$EF$247,CurveCreator!$L$4)/100</f>
        <v>0</v>
      </c>
      <c r="X149" s="185" t="n">
        <v>0.16</v>
      </c>
      <c r="Y149" s="170" t="n">
        <f aca="false">VLOOKUP(A149,CurveCreator!$A$8:$EF$247,CurveCreator!$J$4)/100</f>
        <v>0</v>
      </c>
      <c r="Z149" s="184" t="n">
        <v>0.13000244140625</v>
      </c>
      <c r="AA149" s="170" t="n">
        <f aca="false">VLOOKUP(A149,CurveCreator!$A$8:$EF$247,CurveCreator!$M$4)/100</f>
        <v>0</v>
      </c>
      <c r="AB149" s="184" t="n">
        <f aca="false">$D149</f>
        <v>0.1</v>
      </c>
      <c r="AC149" s="170" t="n">
        <f aca="false">VLOOKUP(A149,CurveCreator!$A$8:$EF$247,CurveCreator!$K$4)/100</f>
        <v>0</v>
      </c>
      <c r="AD149" s="184" t="n">
        <v>0.14000732421875</v>
      </c>
      <c r="AE149" s="170" t="n">
        <f aca="false">VLOOKUP(A149,CurveCreator!$A$8:$EF$247,CurveCreator!$AJ$4)/100</f>
        <v>0</v>
      </c>
      <c r="AF149" s="184" t="n">
        <f aca="false">$D149</f>
        <v>0.1</v>
      </c>
      <c r="AG149" s="170" t="n">
        <f aca="false">VLOOKUP(A149,CurveCreator!$A$8:$EF$247,CurveCreator!$AI$4)/100</f>
        <v>0</v>
      </c>
      <c r="AH149" s="184" t="n">
        <f aca="false">$D149</f>
        <v>0.1</v>
      </c>
      <c r="AI149" s="170" t="n">
        <f aca="false">VLOOKUP(A149,CurveCreator!$A$8:$EF$247,CurveCreator!$AA$4)/100</f>
        <v>0</v>
      </c>
      <c r="AJ149" s="184" t="n">
        <v>0.0489069735785406</v>
      </c>
      <c r="AK149" s="186" t="n">
        <f aca="false">VLOOKUP(A149,SpotCurves!$A$6:$BR$177,SpotCurves!$AI$1)/100</f>
        <v>0.336048046185132</v>
      </c>
      <c r="AL149" s="184" t="n">
        <v>0.25</v>
      </c>
      <c r="AM149" s="170" t="n">
        <f aca="false">VLOOKUP(A149,CurveCreator!$A$8:$EF$247,CurveCreator!$AB$4)/100</f>
        <v>0</v>
      </c>
      <c r="AN149" s="184" t="n">
        <v>0.15</v>
      </c>
      <c r="AO149" s="170" t="n">
        <f aca="false">VLOOKUP(A149,CurveCreator!$A$8:$EF$247,CurveCreator!$S$4)/100</f>
        <v>0</v>
      </c>
      <c r="AP149" s="184" t="n">
        <v>0.15</v>
      </c>
      <c r="AQ149" s="170" t="n">
        <f aca="false">VLOOKUP(A149,CurveCreator!$A$8:$EF$247,CurveCreator!$AD$4)/100</f>
        <v>0</v>
      </c>
      <c r="AR149" s="184" t="n">
        <v>0.0489069735785406</v>
      </c>
      <c r="AS149" s="170" t="n">
        <f aca="false">VLOOKUP(A149,CurveCreator!$A$8:$EF$247,CurveCreator!$AC$4)/100</f>
        <v>0</v>
      </c>
      <c r="AT149" s="184" t="n">
        <v>0.0489069735785406</v>
      </c>
      <c r="AU149" s="170" t="n">
        <f aca="false">VLOOKUP(A149,CurveCreator!$A$8:$EF$247,CurveCreator!$AW$4)/100</f>
        <v>0</v>
      </c>
      <c r="AV149" s="187" t="n">
        <f aca="false">AH149+0.03</f>
        <v>0.13</v>
      </c>
      <c r="AW149" s="170" t="n">
        <f aca="false">VLOOKUP(A149,SpotCurves!$A$6:$BR$177,SpotCurves!$BR$1)/100</f>
        <v>0.316000767128186</v>
      </c>
      <c r="AX149" s="184" t="n">
        <v>0.25</v>
      </c>
      <c r="AY149" s="170"/>
      <c r="AZ149" s="170"/>
      <c r="BA149" s="170" t="n">
        <f aca="false">VLOOKUP(A149,CurveCreator!$A$8:$EF$247,CurveCreator!$AQ$4)/100</f>
        <v>0</v>
      </c>
      <c r="BB149" s="187" t="n">
        <f aca="false">AF149</f>
        <v>0.1</v>
      </c>
      <c r="BC149" s="188"/>
      <c r="BD149" s="188"/>
      <c r="BE149" s="170" t="n">
        <f aca="false">VLOOKUP(A149,CurveCreator!$A$8:$EF$247,CurveCreator!$BR$4)/100</f>
        <v>0</v>
      </c>
      <c r="BF149" s="184" t="n">
        <f aca="false">$D149</f>
        <v>0.1</v>
      </c>
      <c r="BG149" s="188"/>
      <c r="BH149" s="188"/>
      <c r="BI149" s="170" t="n">
        <f aca="false">VLOOKUP(A149,CurveCreator!$A$8:$EF$247,CurveCreator!$BS$4)/100</f>
        <v>-0.025</v>
      </c>
      <c r="BJ149" s="184" t="n">
        <f aca="false">$D149</f>
        <v>0.1</v>
      </c>
      <c r="BK149" s="170" t="n">
        <f aca="false">VLOOKUP(A149,CurveCreator!$A$8:$EF$247,CurveCreator!$CY$4)/100</f>
        <v>0</v>
      </c>
      <c r="BL149" s="184" t="n">
        <v>0.120003662109375</v>
      </c>
      <c r="BM149" s="170"/>
      <c r="BN149" s="184"/>
      <c r="BO149" s="170" t="n">
        <f aca="false">VLOOKUP(A149,CurveCreator!$A$8:$EF$247,CurveCreator!$BI$4)/100</f>
        <v>0</v>
      </c>
      <c r="BP149" s="184" t="n">
        <v>0.120009765625</v>
      </c>
      <c r="BQ149" s="184"/>
    </row>
    <row r="150" customFormat="false" ht="11.25" hidden="false" customHeight="false" outlineLevel="0" collapsed="false">
      <c r="A150" s="189" t="n">
        <f aca="false">EOMONTH(A149,0)+1</f>
        <v>41365</v>
      </c>
      <c r="B150" s="184"/>
      <c r="C150" s="170" t="n">
        <f aca="false">VLOOKUP(A150,CurveCreator!$A$8:$EF$247,CurveCreator!$CB$4)/100</f>
        <v>0</v>
      </c>
      <c r="D150" s="184" t="n">
        <f aca="false">VLOOKUP(A150,CurveCreator!$A$8:$EH$247,CurveCreator!$EH$4)</f>
        <v>0.1</v>
      </c>
      <c r="E150" s="170" t="n">
        <f aca="false">VLOOKUP(A150,CurveCreator!$A$8:$EH$247,CurveCreator!$CE$4)/100</f>
        <v>0</v>
      </c>
      <c r="F150" s="185" t="n">
        <f aca="false">D150</f>
        <v>0.1</v>
      </c>
      <c r="G150" s="170" t="n">
        <f aca="false">VLOOKUP(A150,CurveCreator!$A$8:$EH$247,CurveCreator!$CC$4)/100</f>
        <v>0</v>
      </c>
      <c r="H150" s="184" t="n">
        <f aca="false">$D150</f>
        <v>0.1</v>
      </c>
      <c r="I150" s="170" t="n">
        <f aca="false">VLOOKUP(A150,SpotCurves!$A$6:$BR$177,SpotCurves!$I$1)/100</f>
        <v>0.22743670015424</v>
      </c>
      <c r="J150" s="184" t="n">
        <v>0.25</v>
      </c>
      <c r="K150" s="170" t="n">
        <f aca="false">VLOOKUP(A150,CurveCreator!$A$8:$EF$247,CurveCreator!$CO$4)/100</f>
        <v>0</v>
      </c>
      <c r="L150" s="184" t="n">
        <v>0.138906973578541</v>
      </c>
      <c r="M150" s="170" t="n">
        <f aca="false">VLOOKUP(A150,SpotCurves!$A$6:$BR$177,SpotCurves!$R$1)/100</f>
        <v>0.166294540425726</v>
      </c>
      <c r="N150" s="184" t="n">
        <f aca="false">J150</f>
        <v>0.25</v>
      </c>
      <c r="O150" s="170" t="n">
        <f aca="false">VLOOKUP(A150,CurveCreator!$A$8:$EF$247,CurveCreator!$CQ$4)/100</f>
        <v>0</v>
      </c>
      <c r="P150" s="184" t="n">
        <v>0.138906973578541</v>
      </c>
      <c r="Q150" s="184"/>
      <c r="R150" s="184"/>
      <c r="S150" s="170" t="n">
        <f aca="false">VLOOKUP(A150,CurveCreator!$A$8:$EF$247,CurveCreator!$CS$4)/100</f>
        <v>0</v>
      </c>
      <c r="T150" s="184" t="n">
        <v>0.138906973578541</v>
      </c>
      <c r="U150" s="170" t="n">
        <f aca="false">VLOOKUP(A150,SpotCurves!$A$6:$BR$177,SpotCurves!$Z$1)/100</f>
        <v>0.149253249168</v>
      </c>
      <c r="V150" s="184" t="n">
        <f aca="false">0.25</f>
        <v>0.25</v>
      </c>
      <c r="W150" s="170" t="n">
        <f aca="false">VLOOKUP(A150,CurveCreator!$A$8:$EF$247,CurveCreator!$L$4)/100</f>
        <v>0</v>
      </c>
      <c r="X150" s="185" t="n">
        <v>0.16</v>
      </c>
      <c r="Y150" s="170" t="n">
        <f aca="false">VLOOKUP(A150,CurveCreator!$A$8:$EF$247,CurveCreator!$J$4)/100</f>
        <v>0</v>
      </c>
      <c r="Z150" s="184" t="n">
        <v>0.130002292311794</v>
      </c>
      <c r="AA150" s="170" t="n">
        <f aca="false">VLOOKUP(A150,CurveCreator!$A$8:$EF$247,CurveCreator!$M$4)/100</f>
        <v>0</v>
      </c>
      <c r="AB150" s="184" t="n">
        <f aca="false">$D150</f>
        <v>0.1</v>
      </c>
      <c r="AC150" s="170" t="n">
        <f aca="false">VLOOKUP(A150,CurveCreator!$A$8:$EF$247,CurveCreator!$K$4)/100</f>
        <v>0</v>
      </c>
      <c r="AD150" s="184" t="n">
        <v>0.140006876935381</v>
      </c>
      <c r="AE150" s="170" t="n">
        <f aca="false">VLOOKUP(A150,CurveCreator!$A$8:$EF$247,CurveCreator!$AJ$4)/100</f>
        <v>0</v>
      </c>
      <c r="AF150" s="184" t="n">
        <f aca="false">$D150</f>
        <v>0.1</v>
      </c>
      <c r="AG150" s="170" t="n">
        <f aca="false">VLOOKUP(A150,CurveCreator!$A$8:$EF$247,CurveCreator!$AI$4)/100</f>
        <v>0</v>
      </c>
      <c r="AH150" s="184" t="n">
        <f aca="false">$D150</f>
        <v>0.1</v>
      </c>
      <c r="AI150" s="170" t="n">
        <f aca="false">VLOOKUP(A150,CurveCreator!$A$8:$EF$247,CurveCreator!$AA$4)/100</f>
        <v>0</v>
      </c>
      <c r="AJ150" s="184" t="n">
        <v>0.0489069735785406</v>
      </c>
      <c r="AK150" s="186" t="n">
        <f aca="false">VLOOKUP(A150,SpotCurves!$A$6:$BR$177,SpotCurves!$AI$1)/100</f>
        <v>0.334542233589633</v>
      </c>
      <c r="AL150" s="184" t="n">
        <v>0.25</v>
      </c>
      <c r="AM150" s="170" t="n">
        <f aca="false">VLOOKUP(A150,CurveCreator!$A$8:$EF$247,CurveCreator!$AB$4)/100</f>
        <v>0</v>
      </c>
      <c r="AN150" s="184" t="n">
        <v>0.15</v>
      </c>
      <c r="AO150" s="170" t="n">
        <f aca="false">VLOOKUP(A150,CurveCreator!$A$8:$EF$247,CurveCreator!$S$4)/100</f>
        <v>0</v>
      </c>
      <c r="AP150" s="184" t="n">
        <v>0.15</v>
      </c>
      <c r="AQ150" s="170" t="n">
        <f aca="false">VLOOKUP(A150,CurveCreator!$A$8:$EF$247,CurveCreator!$AD$4)/100</f>
        <v>0</v>
      </c>
      <c r="AR150" s="184" t="n">
        <v>0.0489069735785406</v>
      </c>
      <c r="AS150" s="170" t="n">
        <f aca="false">VLOOKUP(A150,CurveCreator!$A$8:$EF$247,CurveCreator!$AC$4)/100</f>
        <v>0</v>
      </c>
      <c r="AT150" s="184" t="n">
        <v>0.0489069735785406</v>
      </c>
      <c r="AU150" s="170" t="n">
        <f aca="false">VLOOKUP(A150,CurveCreator!$A$8:$EF$247,CurveCreator!$AW$4)/100</f>
        <v>0</v>
      </c>
      <c r="AV150" s="187" t="n">
        <f aca="false">AH150+0.03</f>
        <v>0.13</v>
      </c>
      <c r="AW150" s="170" t="n">
        <f aca="false">VLOOKUP(A150,SpotCurves!$A$6:$BR$177,SpotCurves!$BR$1)/100</f>
        <v>0.31384464325316</v>
      </c>
      <c r="AX150" s="184" t="n">
        <v>0.25</v>
      </c>
      <c r="AY150" s="170"/>
      <c r="AZ150" s="170"/>
      <c r="BA150" s="170" t="n">
        <f aca="false">VLOOKUP(A150,CurveCreator!$A$8:$EF$247,CurveCreator!$AQ$4)/100</f>
        <v>0</v>
      </c>
      <c r="BB150" s="187" t="n">
        <f aca="false">AF150</f>
        <v>0.1</v>
      </c>
      <c r="BC150" s="188"/>
      <c r="BD150" s="188"/>
      <c r="BE150" s="170" t="n">
        <f aca="false">VLOOKUP(A150,CurveCreator!$A$8:$EF$247,CurveCreator!$BR$4)/100</f>
        <v>0</v>
      </c>
      <c r="BF150" s="184" t="n">
        <f aca="false">$D150</f>
        <v>0.1</v>
      </c>
      <c r="BG150" s="188"/>
      <c r="BH150" s="188"/>
      <c r="BI150" s="170" t="n">
        <f aca="false">VLOOKUP(A150,CurveCreator!$A$8:$EF$247,CurveCreator!$BS$4)/100</f>
        <v>-0.025</v>
      </c>
      <c r="BJ150" s="184" t="n">
        <f aca="false">$D150</f>
        <v>0.1</v>
      </c>
      <c r="BK150" s="170" t="n">
        <f aca="false">VLOOKUP(A150,CurveCreator!$A$8:$EF$247,CurveCreator!$CY$4)/100</f>
        <v>0</v>
      </c>
      <c r="BL150" s="184" t="n">
        <v>0.12000343846769</v>
      </c>
      <c r="BM150" s="170"/>
      <c r="BN150" s="184"/>
      <c r="BO150" s="170" t="n">
        <f aca="false">VLOOKUP(A150,CurveCreator!$A$8:$EF$247,CurveCreator!$BI$4)/100</f>
        <v>0</v>
      </c>
      <c r="BP150" s="184" t="n">
        <v>0.120009169247174</v>
      </c>
      <c r="BQ150" s="184"/>
    </row>
    <row r="151" customFormat="false" ht="11.25" hidden="false" customHeight="false" outlineLevel="0" collapsed="false">
      <c r="A151" s="189" t="n">
        <f aca="false">EOMONTH(A150,0)+1</f>
        <v>41395</v>
      </c>
      <c r="B151" s="184"/>
      <c r="C151" s="170" t="n">
        <f aca="false">VLOOKUP(A151,CurveCreator!$A$8:$EF$247,CurveCreator!$CB$4)/100</f>
        <v>0</v>
      </c>
      <c r="D151" s="184" t="n">
        <f aca="false">VLOOKUP(A151,CurveCreator!$A$8:$EH$247,CurveCreator!$EH$4)</f>
        <v>0.1</v>
      </c>
      <c r="E151" s="170" t="n">
        <f aca="false">VLOOKUP(A151,CurveCreator!$A$8:$EH$247,CurveCreator!$CE$4)/100</f>
        <v>0</v>
      </c>
      <c r="F151" s="185" t="n">
        <f aca="false">D151</f>
        <v>0.1</v>
      </c>
      <c r="G151" s="170" t="n">
        <f aca="false">VLOOKUP(A151,CurveCreator!$A$8:$EH$247,CurveCreator!$CC$4)/100</f>
        <v>0</v>
      </c>
      <c r="H151" s="184" t="n">
        <f aca="false">$D151</f>
        <v>0.1</v>
      </c>
      <c r="I151" s="170" t="n">
        <f aca="false">VLOOKUP(A151,SpotCurves!$A$6:$BR$177,SpotCurves!$I$1)/100</f>
        <v>0.227687075967772</v>
      </c>
      <c r="J151" s="184" t="n">
        <v>0.25</v>
      </c>
      <c r="K151" s="170" t="n">
        <f aca="false">VLOOKUP(A151,CurveCreator!$A$8:$EF$247,CurveCreator!$CO$4)/100</f>
        <v>0</v>
      </c>
      <c r="L151" s="184" t="n">
        <v>0.138906973578541</v>
      </c>
      <c r="M151" s="170" t="n">
        <f aca="false">VLOOKUP(A151,SpotCurves!$A$6:$BR$177,SpotCurves!$R$1)/100</f>
        <v>0.166591447980654</v>
      </c>
      <c r="N151" s="184" t="n">
        <f aca="false">J151</f>
        <v>0.25</v>
      </c>
      <c r="O151" s="170" t="n">
        <f aca="false">VLOOKUP(A151,CurveCreator!$A$8:$EF$247,CurveCreator!$CQ$4)/100</f>
        <v>0</v>
      </c>
      <c r="P151" s="184" t="n">
        <v>0.138906973578541</v>
      </c>
      <c r="Q151" s="184"/>
      <c r="R151" s="184"/>
      <c r="S151" s="170" t="n">
        <f aca="false">VLOOKUP(A151,CurveCreator!$A$8:$EF$247,CurveCreator!$CS$4)/100</f>
        <v>0</v>
      </c>
      <c r="T151" s="184" t="n">
        <v>0.138906973578541</v>
      </c>
      <c r="U151" s="170" t="n">
        <f aca="false">VLOOKUP(A151,SpotCurves!$A$6:$BR$177,SpotCurves!$Z$1)/100</f>
        <v>0.149401872250912</v>
      </c>
      <c r="V151" s="184" t="n">
        <f aca="false">0.25</f>
        <v>0.25</v>
      </c>
      <c r="W151" s="170" t="n">
        <f aca="false">VLOOKUP(A151,CurveCreator!$A$8:$EF$247,CurveCreator!$L$4)/100</f>
        <v>0</v>
      </c>
      <c r="X151" s="185" t="n">
        <v>0.16</v>
      </c>
      <c r="Y151" s="170" t="n">
        <f aca="false">VLOOKUP(A151,CurveCreator!$A$8:$EF$247,CurveCreator!$J$4)/100</f>
        <v>0</v>
      </c>
      <c r="Z151" s="184" t="n">
        <v>0.1300021523224</v>
      </c>
      <c r="AA151" s="170" t="n">
        <f aca="false">VLOOKUP(A151,CurveCreator!$A$8:$EF$247,CurveCreator!$M$4)/100</f>
        <v>0</v>
      </c>
      <c r="AB151" s="184" t="n">
        <f aca="false">$D151</f>
        <v>0.1</v>
      </c>
      <c r="AC151" s="170" t="n">
        <f aca="false">VLOOKUP(A151,CurveCreator!$A$8:$EF$247,CurveCreator!$K$4)/100</f>
        <v>0</v>
      </c>
      <c r="AD151" s="184" t="n">
        <v>0.1400064569672</v>
      </c>
      <c r="AE151" s="170" t="n">
        <f aca="false">VLOOKUP(A151,CurveCreator!$A$8:$EF$247,CurveCreator!$AJ$4)/100</f>
        <v>0</v>
      </c>
      <c r="AF151" s="184" t="n">
        <f aca="false">$D151</f>
        <v>0.1</v>
      </c>
      <c r="AG151" s="170" t="n">
        <f aca="false">VLOOKUP(A151,CurveCreator!$A$8:$EF$247,CurveCreator!$AI$4)/100</f>
        <v>0</v>
      </c>
      <c r="AH151" s="184" t="n">
        <f aca="false">$D151</f>
        <v>0.1</v>
      </c>
      <c r="AI151" s="170" t="n">
        <f aca="false">VLOOKUP(A151,CurveCreator!$A$8:$EF$247,CurveCreator!$AA$4)/100</f>
        <v>0</v>
      </c>
      <c r="AJ151" s="184" t="n">
        <v>0.0489069735785406</v>
      </c>
      <c r="AK151" s="186" t="n">
        <f aca="false">VLOOKUP(A151,SpotCurves!$A$6:$BR$177,SpotCurves!$AI$1)/100</f>
        <v>0.334715869216318</v>
      </c>
      <c r="AL151" s="184" t="n">
        <v>0.25</v>
      </c>
      <c r="AM151" s="170" t="n">
        <f aca="false">VLOOKUP(A151,CurveCreator!$A$8:$EF$247,CurveCreator!$AB$4)/100</f>
        <v>0</v>
      </c>
      <c r="AN151" s="184" t="n">
        <v>0.15</v>
      </c>
      <c r="AO151" s="170" t="n">
        <f aca="false">VLOOKUP(A151,CurveCreator!$A$8:$EF$247,CurveCreator!$S$4)/100</f>
        <v>0</v>
      </c>
      <c r="AP151" s="184" t="n">
        <v>0.15</v>
      </c>
      <c r="AQ151" s="170" t="n">
        <f aca="false">VLOOKUP(A151,CurveCreator!$A$8:$EF$247,CurveCreator!$AD$4)/100</f>
        <v>0</v>
      </c>
      <c r="AR151" s="184" t="n">
        <v>0.0489069735785406</v>
      </c>
      <c r="AS151" s="170" t="n">
        <f aca="false">VLOOKUP(A151,CurveCreator!$A$8:$EF$247,CurveCreator!$AC$4)/100</f>
        <v>0</v>
      </c>
      <c r="AT151" s="184" t="n">
        <v>0.0489069735785406</v>
      </c>
      <c r="AU151" s="170" t="n">
        <f aca="false">VLOOKUP(A151,CurveCreator!$A$8:$EF$247,CurveCreator!$AW$4)/100</f>
        <v>0</v>
      </c>
      <c r="AV151" s="187" t="n">
        <f aca="false">AH151+0.03</f>
        <v>0.13</v>
      </c>
      <c r="AW151" s="170" t="n">
        <f aca="false">VLOOKUP(A151,SpotCurves!$A$6:$BR$177,SpotCurves!$BR$1)/100</f>
        <v>0.314093266435998</v>
      </c>
      <c r="AX151" s="184" t="n">
        <v>0.25</v>
      </c>
      <c r="AY151" s="170"/>
      <c r="AZ151" s="170"/>
      <c r="BA151" s="170" t="n">
        <f aca="false">VLOOKUP(A151,CurveCreator!$A$8:$EF$247,CurveCreator!$AQ$4)/100</f>
        <v>0</v>
      </c>
      <c r="BB151" s="187" t="n">
        <f aca="false">AF151</f>
        <v>0.1</v>
      </c>
      <c r="BC151" s="188"/>
      <c r="BD151" s="188"/>
      <c r="BE151" s="170" t="n">
        <f aca="false">VLOOKUP(A151,CurveCreator!$A$8:$EF$247,CurveCreator!$BR$4)/100</f>
        <v>0</v>
      </c>
      <c r="BF151" s="184" t="n">
        <f aca="false">$D151</f>
        <v>0.1</v>
      </c>
      <c r="BG151" s="188"/>
      <c r="BH151" s="188"/>
      <c r="BI151" s="170" t="n">
        <f aca="false">VLOOKUP(A151,CurveCreator!$A$8:$EF$247,CurveCreator!$BS$4)/100</f>
        <v>-0.025</v>
      </c>
      <c r="BJ151" s="184" t="n">
        <f aca="false">$D151</f>
        <v>0.1</v>
      </c>
      <c r="BK151" s="170" t="n">
        <f aca="false">VLOOKUP(A151,CurveCreator!$A$8:$EF$247,CurveCreator!$CY$4)/100</f>
        <v>0</v>
      </c>
      <c r="BL151" s="184" t="n">
        <v>0.1200032284836</v>
      </c>
      <c r="BM151" s="170"/>
      <c r="BN151" s="184"/>
      <c r="BO151" s="170" t="n">
        <f aca="false">VLOOKUP(A151,CurveCreator!$A$8:$EF$247,CurveCreator!$BI$4)/100</f>
        <v>0</v>
      </c>
      <c r="BP151" s="184" t="n">
        <v>0.1200086092896</v>
      </c>
      <c r="BQ151" s="184"/>
    </row>
    <row r="152" customFormat="false" ht="11.25" hidden="false" customHeight="false" outlineLevel="0" collapsed="false">
      <c r="A152" s="189" t="n">
        <f aca="false">EOMONTH(A151,0)+1</f>
        <v>41426</v>
      </c>
      <c r="B152" s="184"/>
      <c r="C152" s="170" t="n">
        <f aca="false">VLOOKUP(A152,CurveCreator!$A$8:$EF$247,CurveCreator!$CB$4)/100</f>
        <v>0</v>
      </c>
      <c r="D152" s="184" t="n">
        <f aca="false">VLOOKUP(A152,CurveCreator!$A$8:$EH$247,CurveCreator!$EH$4)</f>
        <v>0.1</v>
      </c>
      <c r="E152" s="170" t="n">
        <f aca="false">VLOOKUP(A152,CurveCreator!$A$8:$EH$247,CurveCreator!$CE$4)/100</f>
        <v>0</v>
      </c>
      <c r="F152" s="185" t="n">
        <f aca="false">D152</f>
        <v>0.1</v>
      </c>
      <c r="G152" s="170" t="n">
        <f aca="false">VLOOKUP(A152,CurveCreator!$A$8:$EH$247,CurveCreator!$CC$4)/100</f>
        <v>0</v>
      </c>
      <c r="H152" s="184" t="n">
        <f aca="false">$D152</f>
        <v>0.1</v>
      </c>
      <c r="I152" s="170" t="n">
        <f aca="false">VLOOKUP(A152,SpotCurves!$A$6:$BR$177,SpotCurves!$I$1)/100</f>
        <v>0.227922222980846</v>
      </c>
      <c r="J152" s="184" t="n">
        <v>0.25</v>
      </c>
      <c r="K152" s="170" t="n">
        <f aca="false">VLOOKUP(A152,CurveCreator!$A$8:$EF$247,CurveCreator!$CO$4)/100</f>
        <v>0</v>
      </c>
      <c r="L152" s="184" t="n">
        <v>0.138906973578541</v>
      </c>
      <c r="M152" s="170" t="n">
        <f aca="false">VLOOKUP(A152,SpotCurves!$A$6:$BR$177,SpotCurves!$R$1)/100</f>
        <v>0.166870296499268</v>
      </c>
      <c r="N152" s="184" t="n">
        <f aca="false">J152</f>
        <v>0.25</v>
      </c>
      <c r="O152" s="170" t="n">
        <f aca="false">VLOOKUP(A152,CurveCreator!$A$8:$EF$247,CurveCreator!$CQ$4)/100</f>
        <v>0</v>
      </c>
      <c r="P152" s="184" t="n">
        <v>0.138906973578541</v>
      </c>
      <c r="Q152" s="184"/>
      <c r="R152" s="184"/>
      <c r="S152" s="170" t="n">
        <f aca="false">VLOOKUP(A152,CurveCreator!$A$8:$EF$247,CurveCreator!$CS$4)/100</f>
        <v>0</v>
      </c>
      <c r="T152" s="184" t="n">
        <v>0.138906973578541</v>
      </c>
      <c r="U152" s="170" t="n">
        <f aca="false">VLOOKUP(A152,SpotCurves!$A$6:$BR$177,SpotCurves!$Z$1)/100</f>
        <v>0.149541455517873</v>
      </c>
      <c r="V152" s="184" t="n">
        <f aca="false">0.25</f>
        <v>0.25</v>
      </c>
      <c r="W152" s="170" t="n">
        <f aca="false">VLOOKUP(A152,CurveCreator!$A$8:$EF$247,CurveCreator!$L$4)/100</f>
        <v>0</v>
      </c>
      <c r="X152" s="185" t="n">
        <v>0.16</v>
      </c>
      <c r="Y152" s="170" t="n">
        <f aca="false">VLOOKUP(A152,CurveCreator!$A$8:$EF$247,CurveCreator!$J$4)/100</f>
        <v>0</v>
      </c>
      <c r="Z152" s="184" t="n">
        <v>0.130002020882031</v>
      </c>
      <c r="AA152" s="170" t="n">
        <f aca="false">VLOOKUP(A152,CurveCreator!$A$8:$EF$247,CurveCreator!$M$4)/100</f>
        <v>0</v>
      </c>
      <c r="AB152" s="184" t="n">
        <f aca="false">$D152</f>
        <v>0.1</v>
      </c>
      <c r="AC152" s="170" t="n">
        <f aca="false">VLOOKUP(A152,CurveCreator!$A$8:$EF$247,CurveCreator!$K$4)/100</f>
        <v>0</v>
      </c>
      <c r="AD152" s="184" t="n">
        <v>0.140006062646093</v>
      </c>
      <c r="AE152" s="170" t="n">
        <f aca="false">VLOOKUP(A152,CurveCreator!$A$8:$EF$247,CurveCreator!$AJ$4)/100</f>
        <v>0</v>
      </c>
      <c r="AF152" s="184" t="n">
        <f aca="false">$D152</f>
        <v>0.1</v>
      </c>
      <c r="AG152" s="170" t="n">
        <f aca="false">VLOOKUP(A152,CurveCreator!$A$8:$EF$247,CurveCreator!$AI$4)/100</f>
        <v>0</v>
      </c>
      <c r="AH152" s="184" t="n">
        <f aca="false">$D152</f>
        <v>0.1</v>
      </c>
      <c r="AI152" s="170" t="n">
        <f aca="false">VLOOKUP(A152,CurveCreator!$A$8:$EF$247,CurveCreator!$AA$4)/100</f>
        <v>0</v>
      </c>
      <c r="AJ152" s="184" t="n">
        <v>0.0489069735785406</v>
      </c>
      <c r="AK152" s="186" t="n">
        <f aca="false">VLOOKUP(A152,SpotCurves!$A$6:$BR$177,SpotCurves!$AI$1)/100</f>
        <v>0.334878943669885</v>
      </c>
      <c r="AL152" s="184" t="n">
        <v>0.25</v>
      </c>
      <c r="AM152" s="170" t="n">
        <f aca="false">VLOOKUP(A152,CurveCreator!$A$8:$EF$247,CurveCreator!$AB$4)/100</f>
        <v>0</v>
      </c>
      <c r="AN152" s="184" t="n">
        <v>0.15</v>
      </c>
      <c r="AO152" s="170" t="n">
        <f aca="false">VLOOKUP(A152,CurveCreator!$A$8:$EF$247,CurveCreator!$S$4)/100</f>
        <v>0</v>
      </c>
      <c r="AP152" s="184" t="n">
        <v>0.15</v>
      </c>
      <c r="AQ152" s="170" t="n">
        <f aca="false">VLOOKUP(A152,CurveCreator!$A$8:$EF$247,CurveCreator!$AD$4)/100</f>
        <v>0</v>
      </c>
      <c r="AR152" s="184" t="n">
        <v>0.0489069735785406</v>
      </c>
      <c r="AS152" s="170" t="n">
        <f aca="false">VLOOKUP(A152,CurveCreator!$A$8:$EF$247,CurveCreator!$AC$4)/100</f>
        <v>0</v>
      </c>
      <c r="AT152" s="184" t="n">
        <v>0.0489069735785406</v>
      </c>
      <c r="AU152" s="170" t="n">
        <f aca="false">VLOOKUP(A152,CurveCreator!$A$8:$EF$247,CurveCreator!$AW$4)/100</f>
        <v>0</v>
      </c>
      <c r="AV152" s="187" t="n">
        <f aca="false">AH152+0.03</f>
        <v>0.13</v>
      </c>
      <c r="AW152" s="170" t="n">
        <f aca="false">VLOOKUP(A152,SpotCurves!$A$6:$BR$177,SpotCurves!$BR$1)/100</f>
        <v>0.31432676741998</v>
      </c>
      <c r="AX152" s="184" t="n">
        <v>0.25</v>
      </c>
      <c r="AY152" s="170"/>
      <c r="AZ152" s="170"/>
      <c r="BA152" s="170" t="n">
        <f aca="false">VLOOKUP(A152,CurveCreator!$A$8:$EF$247,CurveCreator!$AQ$4)/100</f>
        <v>0</v>
      </c>
      <c r="BB152" s="187" t="n">
        <f aca="false">AF152</f>
        <v>0.1</v>
      </c>
      <c r="BC152" s="188"/>
      <c r="BD152" s="188"/>
      <c r="BE152" s="170" t="n">
        <f aca="false">VLOOKUP(A152,CurveCreator!$A$8:$EF$247,CurveCreator!$BR$4)/100</f>
        <v>0</v>
      </c>
      <c r="BF152" s="184" t="n">
        <f aca="false">$D152</f>
        <v>0.1</v>
      </c>
      <c r="BG152" s="188"/>
      <c r="BH152" s="188"/>
      <c r="BI152" s="170" t="n">
        <f aca="false">VLOOKUP(A152,CurveCreator!$A$8:$EF$247,CurveCreator!$BS$4)/100</f>
        <v>-0.025</v>
      </c>
      <c r="BJ152" s="184" t="n">
        <f aca="false">$D152</f>
        <v>0.1</v>
      </c>
      <c r="BK152" s="170" t="n">
        <f aca="false">VLOOKUP(A152,CurveCreator!$A$8:$EF$247,CurveCreator!$CY$4)/100</f>
        <v>0</v>
      </c>
      <c r="BL152" s="184" t="n">
        <v>0.120003031323046</v>
      </c>
      <c r="BM152" s="170"/>
      <c r="BN152" s="184"/>
      <c r="BO152" s="170" t="n">
        <f aca="false">VLOOKUP(A152,CurveCreator!$A$8:$EF$247,CurveCreator!$BI$4)/100</f>
        <v>0</v>
      </c>
      <c r="BP152" s="184" t="n">
        <v>0.120008083528124</v>
      </c>
      <c r="BQ152" s="184"/>
    </row>
    <row r="153" customFormat="false" ht="11.25" hidden="false" customHeight="false" outlineLevel="0" collapsed="false">
      <c r="A153" s="189" t="n">
        <f aca="false">EOMONTH(A152,0)+1</f>
        <v>41456</v>
      </c>
      <c r="B153" s="184"/>
      <c r="C153" s="170" t="n">
        <f aca="false">VLOOKUP(A153,CurveCreator!$A$8:$EF$247,CurveCreator!$CB$4)/100</f>
        <v>0</v>
      </c>
      <c r="D153" s="184" t="n">
        <f aca="false">VLOOKUP(A153,CurveCreator!$A$8:$EH$247,CurveCreator!$EH$4)</f>
        <v>0.1</v>
      </c>
      <c r="E153" s="170" t="n">
        <f aca="false">VLOOKUP(A153,CurveCreator!$A$8:$EH$247,CurveCreator!$CE$4)/100</f>
        <v>0</v>
      </c>
      <c r="F153" s="185" t="n">
        <f aca="false">D153</f>
        <v>0.1</v>
      </c>
      <c r="G153" s="170" t="n">
        <f aca="false">VLOOKUP(A153,CurveCreator!$A$8:$EH$247,CurveCreator!$CC$4)/100</f>
        <v>0</v>
      </c>
      <c r="H153" s="184" t="n">
        <f aca="false">$D153</f>
        <v>0.1</v>
      </c>
      <c r="I153" s="170" t="n">
        <f aca="false">VLOOKUP(A153,SpotCurves!$A$6:$BR$177,SpotCurves!$I$1)/100</f>
        <v>0.230692626607043</v>
      </c>
      <c r="J153" s="184" t="n">
        <v>0.25</v>
      </c>
      <c r="K153" s="170" t="n">
        <f aca="false">VLOOKUP(A153,CurveCreator!$A$8:$EF$247,CurveCreator!$CO$4)/100</f>
        <v>0</v>
      </c>
      <c r="L153" s="184" t="n">
        <v>0.138906973578541</v>
      </c>
      <c r="M153" s="170" t="n">
        <f aca="false">VLOOKUP(A153,SpotCurves!$A$6:$BR$177,SpotCurves!$R$1)/100</f>
        <v>0.170155572961127</v>
      </c>
      <c r="N153" s="184" t="n">
        <f aca="false">J153</f>
        <v>0.25</v>
      </c>
      <c r="O153" s="170" t="n">
        <f aca="false">VLOOKUP(A153,CurveCreator!$A$8:$EF$247,CurveCreator!$CQ$4)/100</f>
        <v>0</v>
      </c>
      <c r="P153" s="184" t="n">
        <v>0.138906973578541</v>
      </c>
      <c r="Q153" s="184"/>
      <c r="R153" s="184"/>
      <c r="S153" s="170" t="n">
        <f aca="false">VLOOKUP(A153,CurveCreator!$A$8:$EF$247,CurveCreator!$CS$4)/100</f>
        <v>0</v>
      </c>
      <c r="T153" s="184" t="n">
        <v>0.138906973578541</v>
      </c>
      <c r="U153" s="170" t="n">
        <f aca="false">VLOOKUP(A153,SpotCurves!$A$6:$BR$177,SpotCurves!$Z$1)/100</f>
        <v>0.151185967110384</v>
      </c>
      <c r="V153" s="184" t="n">
        <f aca="false">0.25</f>
        <v>0.25</v>
      </c>
      <c r="W153" s="170" t="n">
        <f aca="false">VLOOKUP(A153,CurveCreator!$A$8:$EF$247,CurveCreator!$L$4)/100</f>
        <v>0</v>
      </c>
      <c r="X153" s="185" t="n">
        <v>0.16</v>
      </c>
      <c r="Y153" s="170" t="n">
        <f aca="false">VLOOKUP(A153,CurveCreator!$A$8:$EF$247,CurveCreator!$J$4)/100</f>
        <v>0</v>
      </c>
      <c r="Z153" s="184" t="n">
        <v>0.130001897468606</v>
      </c>
      <c r="AA153" s="170" t="n">
        <f aca="false">VLOOKUP(A153,CurveCreator!$A$8:$EF$247,CurveCreator!$M$4)/100</f>
        <v>0</v>
      </c>
      <c r="AB153" s="184" t="n">
        <f aca="false">$D153</f>
        <v>0.1</v>
      </c>
      <c r="AC153" s="170" t="n">
        <f aca="false">VLOOKUP(A153,CurveCreator!$A$8:$EF$247,CurveCreator!$K$4)/100</f>
        <v>0</v>
      </c>
      <c r="AD153" s="184" t="n">
        <v>0.140005692405817</v>
      </c>
      <c r="AE153" s="170" t="n">
        <f aca="false">VLOOKUP(A153,CurveCreator!$A$8:$EF$247,CurveCreator!$AJ$4)/100</f>
        <v>0</v>
      </c>
      <c r="AF153" s="184" t="n">
        <f aca="false">$D153</f>
        <v>0.1</v>
      </c>
      <c r="AG153" s="170" t="n">
        <f aca="false">VLOOKUP(A153,CurveCreator!$A$8:$EF$247,CurveCreator!$AI$4)/100</f>
        <v>0</v>
      </c>
      <c r="AH153" s="184" t="n">
        <f aca="false">$D153</f>
        <v>0.1</v>
      </c>
      <c r="AI153" s="170" t="n">
        <f aca="false">VLOOKUP(A153,CurveCreator!$A$8:$EF$247,CurveCreator!$AA$4)/100</f>
        <v>0</v>
      </c>
      <c r="AJ153" s="184" t="n">
        <v>0.0489069735785406</v>
      </c>
      <c r="AK153" s="186" t="n">
        <f aca="false">VLOOKUP(A153,SpotCurves!$A$6:$BR$177,SpotCurves!$AI$1)/100</f>
        <v>0.336800218584652</v>
      </c>
      <c r="AL153" s="184" t="n">
        <v>0.25</v>
      </c>
      <c r="AM153" s="170" t="n">
        <f aca="false">VLOOKUP(A153,CurveCreator!$A$8:$EF$247,CurveCreator!$AB$4)/100</f>
        <v>0</v>
      </c>
      <c r="AN153" s="184" t="n">
        <v>0.15</v>
      </c>
      <c r="AO153" s="170" t="n">
        <f aca="false">VLOOKUP(A153,CurveCreator!$A$8:$EF$247,CurveCreator!$S$4)/100</f>
        <v>0</v>
      </c>
      <c r="AP153" s="184" t="n">
        <v>0.15</v>
      </c>
      <c r="AQ153" s="170" t="n">
        <f aca="false">VLOOKUP(A153,CurveCreator!$A$8:$EF$247,CurveCreator!$AD$4)/100</f>
        <v>0</v>
      </c>
      <c r="AR153" s="184" t="n">
        <v>0.0489069735785406</v>
      </c>
      <c r="AS153" s="170" t="n">
        <f aca="false">VLOOKUP(A153,CurveCreator!$A$8:$EF$247,CurveCreator!$AC$4)/100</f>
        <v>0</v>
      </c>
      <c r="AT153" s="184" t="n">
        <v>0.0489069735785406</v>
      </c>
      <c r="AU153" s="170" t="n">
        <f aca="false">VLOOKUP(A153,CurveCreator!$A$8:$EF$247,CurveCreator!$AW$4)/100</f>
        <v>0</v>
      </c>
      <c r="AV153" s="187" t="n">
        <f aca="false">AH153+0.03</f>
        <v>0.13</v>
      </c>
      <c r="AW153" s="170" t="n">
        <f aca="false">VLOOKUP(A153,SpotCurves!$A$6:$BR$177,SpotCurves!$BR$1)/100</f>
        <v>0.317077778220794</v>
      </c>
      <c r="AX153" s="184" t="n">
        <v>0.25</v>
      </c>
      <c r="AY153" s="170"/>
      <c r="AZ153" s="170"/>
      <c r="BA153" s="170" t="n">
        <f aca="false">VLOOKUP(A153,CurveCreator!$A$8:$EF$247,CurveCreator!$AQ$4)/100</f>
        <v>0</v>
      </c>
      <c r="BB153" s="187" t="n">
        <f aca="false">AF153</f>
        <v>0.1</v>
      </c>
      <c r="BC153" s="188"/>
      <c r="BD153" s="188"/>
      <c r="BE153" s="170" t="n">
        <f aca="false">VLOOKUP(A153,CurveCreator!$A$8:$EF$247,CurveCreator!$BR$4)/100</f>
        <v>0</v>
      </c>
      <c r="BF153" s="184" t="n">
        <f aca="false">$D153</f>
        <v>0.1</v>
      </c>
      <c r="BG153" s="188"/>
      <c r="BH153" s="188"/>
      <c r="BI153" s="170" t="n">
        <f aca="false">VLOOKUP(A153,CurveCreator!$A$8:$EF$247,CurveCreator!$BS$4)/100</f>
        <v>-0.025</v>
      </c>
      <c r="BJ153" s="184" t="n">
        <f aca="false">$D153</f>
        <v>0.1</v>
      </c>
      <c r="BK153" s="170" t="n">
        <f aca="false">VLOOKUP(A153,CurveCreator!$A$8:$EF$247,CurveCreator!$CY$4)/100</f>
        <v>0</v>
      </c>
      <c r="BL153" s="184" t="n">
        <v>0.120002846202909</v>
      </c>
      <c r="BM153" s="170"/>
      <c r="BN153" s="184"/>
      <c r="BO153" s="170" t="n">
        <f aca="false">VLOOKUP(A153,CurveCreator!$A$8:$EF$247,CurveCreator!$BI$4)/100</f>
        <v>0</v>
      </c>
      <c r="BP153" s="184" t="n">
        <v>0.120007589874423</v>
      </c>
      <c r="BQ153" s="184"/>
    </row>
    <row r="154" customFormat="false" ht="11.25" hidden="false" customHeight="false" outlineLevel="0" collapsed="false">
      <c r="A154" s="189" t="n">
        <f aca="false">EOMONTH(A153,0)+1</f>
        <v>41487</v>
      </c>
      <c r="B154" s="184"/>
      <c r="C154" s="170" t="n">
        <f aca="false">VLOOKUP(A154,CurveCreator!$A$8:$EF$247,CurveCreator!$CB$4)/100</f>
        <v>0</v>
      </c>
      <c r="D154" s="184" t="n">
        <f aca="false">VLOOKUP(A154,CurveCreator!$A$8:$EH$247,CurveCreator!$EH$4)</f>
        <v>0.1</v>
      </c>
      <c r="E154" s="170" t="n">
        <f aca="false">VLOOKUP(A154,CurveCreator!$A$8:$EH$247,CurveCreator!$CE$4)/100</f>
        <v>0</v>
      </c>
      <c r="F154" s="185" t="n">
        <f aca="false">D154</f>
        <v>0.1</v>
      </c>
      <c r="G154" s="170" t="n">
        <f aca="false">VLOOKUP(A154,CurveCreator!$A$8:$EH$247,CurveCreator!$CC$4)/100</f>
        <v>0</v>
      </c>
      <c r="H154" s="184" t="n">
        <f aca="false">$D154</f>
        <v>0.1</v>
      </c>
      <c r="I154" s="170" t="n">
        <f aca="false">VLOOKUP(A154,SpotCurves!$A$6:$BR$177,SpotCurves!$I$1)/100</f>
        <v>0.230936229997295</v>
      </c>
      <c r="J154" s="184" t="n">
        <v>0.25</v>
      </c>
      <c r="K154" s="170" t="n">
        <f aca="false">VLOOKUP(A154,CurveCreator!$A$8:$EF$247,CurveCreator!$CO$4)/100</f>
        <v>0</v>
      </c>
      <c r="L154" s="184" t="n">
        <v>0.138906973578541</v>
      </c>
      <c r="M154" s="170" t="n">
        <f aca="false">VLOOKUP(A154,SpotCurves!$A$6:$BR$177,SpotCurves!$R$1)/100</f>
        <v>0.170444449454233</v>
      </c>
      <c r="N154" s="184" t="n">
        <f aca="false">J154</f>
        <v>0.25</v>
      </c>
      <c r="O154" s="170" t="n">
        <f aca="false">VLOOKUP(A154,CurveCreator!$A$8:$EF$247,CurveCreator!$CQ$4)/100</f>
        <v>0</v>
      </c>
      <c r="P154" s="184" t="n">
        <v>0.138906973578541</v>
      </c>
      <c r="Q154" s="184"/>
      <c r="R154" s="184"/>
      <c r="S154" s="170" t="n">
        <f aca="false">VLOOKUP(A154,CurveCreator!$A$8:$EF$247,CurveCreator!$CS$4)/100</f>
        <v>0</v>
      </c>
      <c r="T154" s="184" t="n">
        <v>0.138906973578541</v>
      </c>
      <c r="U154" s="170" t="n">
        <f aca="false">VLOOKUP(A154,SpotCurves!$A$6:$BR$177,SpotCurves!$Z$1)/100</f>
        <v>0.151330570082837</v>
      </c>
      <c r="V154" s="184" t="n">
        <f aca="false">0.25</f>
        <v>0.25</v>
      </c>
      <c r="W154" s="170" t="n">
        <f aca="false">VLOOKUP(A154,CurveCreator!$A$8:$EF$247,CurveCreator!$L$4)/100</f>
        <v>0</v>
      </c>
      <c r="X154" s="185" t="n">
        <v>0.16</v>
      </c>
      <c r="Y154" s="170" t="n">
        <f aca="false">VLOOKUP(A154,CurveCreator!$A$8:$EF$247,CurveCreator!$J$4)/100</f>
        <v>0</v>
      </c>
      <c r="Z154" s="184" t="n">
        <v>0.130001781591926</v>
      </c>
      <c r="AA154" s="170" t="n">
        <f aca="false">VLOOKUP(A154,CurveCreator!$A$8:$EF$247,CurveCreator!$M$4)/100</f>
        <v>0</v>
      </c>
      <c r="AB154" s="184" t="n">
        <f aca="false">$D154</f>
        <v>0.1</v>
      </c>
      <c r="AC154" s="170" t="n">
        <f aca="false">VLOOKUP(A154,CurveCreator!$A$8:$EF$247,CurveCreator!$K$4)/100</f>
        <v>0</v>
      </c>
      <c r="AD154" s="184" t="n">
        <v>0.140005344775778</v>
      </c>
      <c r="AE154" s="170" t="n">
        <f aca="false">VLOOKUP(A154,CurveCreator!$A$8:$EF$247,CurveCreator!$AJ$4)/100</f>
        <v>0</v>
      </c>
      <c r="AF154" s="184" t="n">
        <f aca="false">$D154</f>
        <v>0.1</v>
      </c>
      <c r="AG154" s="170" t="n">
        <f aca="false">VLOOKUP(A154,CurveCreator!$A$8:$EF$247,CurveCreator!$AI$4)/100</f>
        <v>0</v>
      </c>
      <c r="AH154" s="184" t="n">
        <f aca="false">$D154</f>
        <v>0.1</v>
      </c>
      <c r="AI154" s="170" t="n">
        <f aca="false">VLOOKUP(A154,CurveCreator!$A$8:$EF$247,CurveCreator!$AA$4)/100</f>
        <v>0</v>
      </c>
      <c r="AJ154" s="184" t="n">
        <v>0.0489069735785406</v>
      </c>
      <c r="AK154" s="186" t="n">
        <f aca="false">VLOOKUP(A154,SpotCurves!$A$6:$BR$177,SpotCurves!$AI$1)/100</f>
        <v>0.336969157535792</v>
      </c>
      <c r="AL154" s="184" t="n">
        <v>0.25</v>
      </c>
      <c r="AM154" s="170" t="n">
        <f aca="false">VLOOKUP(A154,CurveCreator!$A$8:$EF$247,CurveCreator!$AB$4)/100</f>
        <v>0</v>
      </c>
      <c r="AN154" s="184" t="n">
        <v>0.15</v>
      </c>
      <c r="AO154" s="170" t="n">
        <f aca="false">VLOOKUP(A154,CurveCreator!$A$8:$EF$247,CurveCreator!$S$4)/100</f>
        <v>0</v>
      </c>
      <c r="AP154" s="184" t="n">
        <v>0.15</v>
      </c>
      <c r="AQ154" s="170" t="n">
        <f aca="false">VLOOKUP(A154,CurveCreator!$A$8:$EF$247,CurveCreator!$AD$4)/100</f>
        <v>0</v>
      </c>
      <c r="AR154" s="184" t="n">
        <v>0.0489069735785406</v>
      </c>
      <c r="AS154" s="170" t="n">
        <f aca="false">VLOOKUP(A154,CurveCreator!$A$8:$EF$247,CurveCreator!$AC$4)/100</f>
        <v>0</v>
      </c>
      <c r="AT154" s="184" t="n">
        <v>0.0489069735785406</v>
      </c>
      <c r="AU154" s="170" t="n">
        <f aca="false">VLOOKUP(A154,CurveCreator!$A$8:$EF$247,CurveCreator!$AW$4)/100</f>
        <v>0</v>
      </c>
      <c r="AV154" s="187" t="n">
        <f aca="false">AH154+0.03</f>
        <v>0.13</v>
      </c>
      <c r="AW154" s="170" t="n">
        <f aca="false">VLOOKUP(A154,SpotCurves!$A$6:$BR$177,SpotCurves!$BR$1)/100</f>
        <v>0.317319676387314</v>
      </c>
      <c r="AX154" s="184" t="n">
        <v>0.25</v>
      </c>
      <c r="AY154" s="170"/>
      <c r="AZ154" s="170"/>
      <c r="BA154" s="170" t="n">
        <f aca="false">VLOOKUP(A154,CurveCreator!$A$8:$EF$247,CurveCreator!$AQ$4)/100</f>
        <v>0</v>
      </c>
      <c r="BB154" s="187" t="n">
        <f aca="false">AF154</f>
        <v>0.1</v>
      </c>
      <c r="BC154" s="188"/>
      <c r="BD154" s="188"/>
      <c r="BE154" s="170" t="n">
        <f aca="false">VLOOKUP(A154,CurveCreator!$A$8:$EF$247,CurveCreator!$BR$4)/100</f>
        <v>0</v>
      </c>
      <c r="BF154" s="184" t="n">
        <f aca="false">$D154</f>
        <v>0.1</v>
      </c>
      <c r="BG154" s="188"/>
      <c r="BH154" s="188"/>
      <c r="BI154" s="170" t="n">
        <f aca="false">VLOOKUP(A154,CurveCreator!$A$8:$EF$247,CurveCreator!$BS$4)/100</f>
        <v>-0.025</v>
      </c>
      <c r="BJ154" s="184" t="n">
        <f aca="false">$D154</f>
        <v>0.1</v>
      </c>
      <c r="BK154" s="170" t="n">
        <f aca="false">VLOOKUP(A154,CurveCreator!$A$8:$EF$247,CurveCreator!$CY$4)/100</f>
        <v>0</v>
      </c>
      <c r="BL154" s="184" t="n">
        <v>0.120002672387889</v>
      </c>
      <c r="BM154" s="170"/>
      <c r="BN154" s="184"/>
      <c r="BO154" s="170" t="n">
        <f aca="false">VLOOKUP(A154,CurveCreator!$A$8:$EF$247,CurveCreator!$BI$4)/100</f>
        <v>0</v>
      </c>
      <c r="BP154" s="184" t="n">
        <v>0.120007126367704</v>
      </c>
      <c r="BQ154" s="184"/>
    </row>
    <row r="155" customFormat="false" ht="11.25" hidden="false" customHeight="false" outlineLevel="0" collapsed="false">
      <c r="A155" s="189" t="n">
        <f aca="false">EOMONTH(A154,0)+1</f>
        <v>41518</v>
      </c>
      <c r="B155" s="184"/>
      <c r="C155" s="170" t="n">
        <f aca="false">VLOOKUP(A155,CurveCreator!$A$8:$EF$247,CurveCreator!$CB$4)/100</f>
        <v>0</v>
      </c>
      <c r="D155" s="184" t="n">
        <f aca="false">VLOOKUP(A155,CurveCreator!$A$8:$EH$247,CurveCreator!$EH$4)</f>
        <v>0.1</v>
      </c>
      <c r="E155" s="170" t="n">
        <f aca="false">VLOOKUP(A155,CurveCreator!$A$8:$EH$247,CurveCreator!$CE$4)/100</f>
        <v>0</v>
      </c>
      <c r="F155" s="185" t="n">
        <f aca="false">D155</f>
        <v>0.1</v>
      </c>
      <c r="G155" s="170" t="n">
        <f aca="false">VLOOKUP(A155,CurveCreator!$A$8:$EH$247,CurveCreator!$CC$4)/100</f>
        <v>0</v>
      </c>
      <c r="H155" s="184" t="n">
        <f aca="false">$D155</f>
        <v>0.1</v>
      </c>
      <c r="I155" s="170" t="n">
        <f aca="false">VLOOKUP(A155,SpotCurves!$A$6:$BR$177,SpotCurves!$I$1)/100</f>
        <v>0.231172616442275</v>
      </c>
      <c r="J155" s="184" t="n">
        <v>0.25</v>
      </c>
      <c r="K155" s="170" t="n">
        <f aca="false">VLOOKUP(A155,CurveCreator!$A$8:$EF$247,CurveCreator!$CO$4)/100</f>
        <v>0</v>
      </c>
      <c r="L155" s="184" t="n">
        <v>0.138906973578541</v>
      </c>
      <c r="M155" s="170" t="n">
        <f aca="false">VLOOKUP(A155,SpotCurves!$A$6:$BR$177,SpotCurves!$R$1)/100</f>
        <v>0.170724767750185</v>
      </c>
      <c r="N155" s="184" t="n">
        <f aca="false">J155</f>
        <v>0.25</v>
      </c>
      <c r="O155" s="170" t="n">
        <f aca="false">VLOOKUP(A155,CurveCreator!$A$8:$EF$247,CurveCreator!$CQ$4)/100</f>
        <v>0</v>
      </c>
      <c r="P155" s="184" t="n">
        <v>0.138906973578541</v>
      </c>
      <c r="Q155" s="184"/>
      <c r="R155" s="184"/>
      <c r="S155" s="170" t="n">
        <f aca="false">VLOOKUP(A155,CurveCreator!$A$8:$EF$247,CurveCreator!$CS$4)/100</f>
        <v>0</v>
      </c>
      <c r="T155" s="184" t="n">
        <v>0.138906973578541</v>
      </c>
      <c r="U155" s="170" t="n">
        <f aca="false">VLOOKUP(A155,SpotCurves!$A$6:$BR$177,SpotCurves!$Z$1)/100</f>
        <v>0.151470889076577</v>
      </c>
      <c r="V155" s="184" t="n">
        <f aca="false">0.25</f>
        <v>0.25</v>
      </c>
      <c r="W155" s="170" t="n">
        <f aca="false">VLOOKUP(A155,CurveCreator!$A$8:$EF$247,CurveCreator!$L$4)/100</f>
        <v>0</v>
      </c>
      <c r="X155" s="185" t="n">
        <v>0.16</v>
      </c>
      <c r="Y155" s="170" t="n">
        <f aca="false">VLOOKUP(A155,CurveCreator!$A$8:$EF$247,CurveCreator!$J$4)/100</f>
        <v>0</v>
      </c>
      <c r="Z155" s="184" t="n">
        <v>0.130001672791729</v>
      </c>
      <c r="AA155" s="170" t="n">
        <f aca="false">VLOOKUP(A155,CurveCreator!$A$8:$EF$247,CurveCreator!$M$4)/100</f>
        <v>0</v>
      </c>
      <c r="AB155" s="184" t="n">
        <f aca="false">$D155</f>
        <v>0.1</v>
      </c>
      <c r="AC155" s="170" t="n">
        <f aca="false">VLOOKUP(A155,CurveCreator!$A$8:$EF$247,CurveCreator!$K$4)/100</f>
        <v>0</v>
      </c>
      <c r="AD155" s="184" t="n">
        <v>0.140005018375188</v>
      </c>
      <c r="AE155" s="170" t="n">
        <f aca="false">VLOOKUP(A155,CurveCreator!$A$8:$EF$247,CurveCreator!$AJ$4)/100</f>
        <v>0</v>
      </c>
      <c r="AF155" s="184" t="n">
        <f aca="false">$D155</f>
        <v>0.1</v>
      </c>
      <c r="AG155" s="170" t="n">
        <f aca="false">VLOOKUP(A155,CurveCreator!$A$8:$EF$247,CurveCreator!$AI$4)/100</f>
        <v>0</v>
      </c>
      <c r="AH155" s="184" t="n">
        <f aca="false">$D155</f>
        <v>0.1</v>
      </c>
      <c r="AI155" s="170" t="n">
        <f aca="false">VLOOKUP(A155,CurveCreator!$A$8:$EF$247,CurveCreator!$AA$4)/100</f>
        <v>0</v>
      </c>
      <c r="AJ155" s="184" t="n">
        <v>0.0489069735785406</v>
      </c>
      <c r="AK155" s="186" t="n">
        <f aca="false">VLOOKUP(A155,SpotCurves!$A$6:$BR$177,SpotCurves!$AI$1)/100</f>
        <v>0.337133091535385</v>
      </c>
      <c r="AL155" s="184" t="n">
        <v>0.25</v>
      </c>
      <c r="AM155" s="170" t="n">
        <f aca="false">VLOOKUP(A155,CurveCreator!$A$8:$EF$247,CurveCreator!$AB$4)/100</f>
        <v>0</v>
      </c>
      <c r="AN155" s="184" t="n">
        <v>0.15</v>
      </c>
      <c r="AO155" s="170" t="n">
        <f aca="false">VLOOKUP(A155,CurveCreator!$A$8:$EF$247,CurveCreator!$S$4)/100</f>
        <v>0</v>
      </c>
      <c r="AP155" s="184" t="n">
        <v>0.15</v>
      </c>
      <c r="AQ155" s="170" t="n">
        <f aca="false">VLOOKUP(A155,CurveCreator!$A$8:$EF$247,CurveCreator!$AD$4)/100</f>
        <v>0</v>
      </c>
      <c r="AR155" s="184" t="n">
        <v>0.0489069735785406</v>
      </c>
      <c r="AS155" s="170" t="n">
        <f aca="false">VLOOKUP(A155,CurveCreator!$A$8:$EF$247,CurveCreator!$AC$4)/100</f>
        <v>0</v>
      </c>
      <c r="AT155" s="184" t="n">
        <v>0.0489069735785406</v>
      </c>
      <c r="AU155" s="170" t="n">
        <f aca="false">VLOOKUP(A155,CurveCreator!$A$8:$EF$247,CurveCreator!$AW$4)/100</f>
        <v>0</v>
      </c>
      <c r="AV155" s="187" t="n">
        <f aca="false">AH155+0.03</f>
        <v>0.13</v>
      </c>
      <c r="AW155" s="170" t="n">
        <f aca="false">VLOOKUP(A155,SpotCurves!$A$6:$BR$177,SpotCurves!$BR$1)/100</f>
        <v>0.317554408127179</v>
      </c>
      <c r="AX155" s="184" t="n">
        <v>0.25</v>
      </c>
      <c r="AY155" s="170"/>
      <c r="AZ155" s="170"/>
      <c r="BA155" s="170" t="n">
        <f aca="false">VLOOKUP(A155,CurveCreator!$A$8:$EF$247,CurveCreator!$AQ$4)/100</f>
        <v>0</v>
      </c>
      <c r="BB155" s="187" t="n">
        <f aca="false">AF155</f>
        <v>0.1</v>
      </c>
      <c r="BC155" s="188"/>
      <c r="BD155" s="188"/>
      <c r="BE155" s="170" t="n">
        <f aca="false">VLOOKUP(A155,CurveCreator!$A$8:$EF$247,CurveCreator!$BR$4)/100</f>
        <v>0</v>
      </c>
      <c r="BF155" s="184" t="n">
        <f aca="false">$D155</f>
        <v>0.1</v>
      </c>
      <c r="BG155" s="188"/>
      <c r="BH155" s="188"/>
      <c r="BI155" s="170" t="n">
        <f aca="false">VLOOKUP(A155,CurveCreator!$A$8:$EF$247,CurveCreator!$BS$4)/100</f>
        <v>-0.025</v>
      </c>
      <c r="BJ155" s="184" t="n">
        <f aca="false">$D155</f>
        <v>0.1</v>
      </c>
      <c r="BK155" s="170" t="n">
        <f aca="false">VLOOKUP(A155,CurveCreator!$A$8:$EF$247,CurveCreator!$CY$4)/100</f>
        <v>0</v>
      </c>
      <c r="BL155" s="184" t="n">
        <v>0.120002509187594</v>
      </c>
      <c r="BM155" s="170"/>
      <c r="BN155" s="184"/>
      <c r="BO155" s="170" t="n">
        <f aca="false">VLOOKUP(A155,CurveCreator!$A$8:$EF$247,CurveCreator!$BI$4)/100</f>
        <v>0</v>
      </c>
      <c r="BP155" s="184" t="n">
        <v>0.120006691166918</v>
      </c>
      <c r="BQ155" s="184"/>
    </row>
    <row r="156" customFormat="false" ht="11.25" hidden="false" customHeight="false" outlineLevel="0" collapsed="false">
      <c r="A156" s="189" t="n">
        <f aca="false">EOMONTH(A155,0)+1</f>
        <v>41548</v>
      </c>
      <c r="B156" s="184"/>
      <c r="C156" s="170" t="n">
        <f aca="false">VLOOKUP(A156,CurveCreator!$A$8:$EF$247,CurveCreator!$CB$4)/100</f>
        <v>0</v>
      </c>
      <c r="D156" s="184" t="n">
        <f aca="false">VLOOKUP(A156,CurveCreator!$A$8:$EH$247,CurveCreator!$EH$4)</f>
        <v>0.1</v>
      </c>
      <c r="E156" s="170" t="n">
        <f aca="false">VLOOKUP(A156,CurveCreator!$A$8:$EH$247,CurveCreator!$CE$4)/100</f>
        <v>0</v>
      </c>
      <c r="F156" s="185" t="n">
        <f aca="false">D156</f>
        <v>0.1</v>
      </c>
      <c r="G156" s="170" t="n">
        <f aca="false">VLOOKUP(A156,CurveCreator!$A$8:$EH$247,CurveCreator!$CC$4)/100</f>
        <v>0</v>
      </c>
      <c r="H156" s="184" t="n">
        <f aca="false">$D156</f>
        <v>0.1</v>
      </c>
      <c r="I156" s="170" t="n">
        <f aca="false">VLOOKUP(A156,SpotCurves!$A$6:$BR$177,SpotCurves!$I$1)/100</f>
        <v>0.238712293457751</v>
      </c>
      <c r="J156" s="184" t="n">
        <v>0.25</v>
      </c>
      <c r="K156" s="170" t="n">
        <f aca="false">VLOOKUP(A156,CurveCreator!$A$8:$EF$247,CurveCreator!$CO$4)/100</f>
        <v>0</v>
      </c>
      <c r="L156" s="184" t="n">
        <v>0.138906973578541</v>
      </c>
      <c r="M156" s="170" t="n">
        <f aca="false">VLOOKUP(A156,SpotCurves!$A$6:$BR$177,SpotCurves!$R$1)/100</f>
        <v>0.179665675564028</v>
      </c>
      <c r="N156" s="184" t="n">
        <f aca="false">J156</f>
        <v>0.25</v>
      </c>
      <c r="O156" s="170" t="n">
        <f aca="false">VLOOKUP(A156,CurveCreator!$A$8:$EF$247,CurveCreator!$CQ$4)/100</f>
        <v>0</v>
      </c>
      <c r="P156" s="184" t="n">
        <v>0.138906973578541</v>
      </c>
      <c r="Q156" s="184"/>
      <c r="R156" s="184"/>
      <c r="S156" s="170" t="n">
        <f aca="false">VLOOKUP(A156,CurveCreator!$A$8:$EF$247,CurveCreator!$CS$4)/100</f>
        <v>0</v>
      </c>
      <c r="T156" s="184" t="n">
        <v>0.138906973578541</v>
      </c>
      <c r="U156" s="170" t="n">
        <f aca="false">VLOOKUP(A156,SpotCurves!$A$6:$BR$177,SpotCurves!$Z$1)/100</f>
        <v>0.155946441352964</v>
      </c>
      <c r="V156" s="184" t="n">
        <f aca="false">0.25</f>
        <v>0.25</v>
      </c>
      <c r="W156" s="170" t="n">
        <f aca="false">VLOOKUP(A156,CurveCreator!$A$8:$EF$247,CurveCreator!$L$4)/100</f>
        <v>0</v>
      </c>
      <c r="X156" s="185" t="n">
        <v>0.16</v>
      </c>
      <c r="Y156" s="170" t="n">
        <f aca="false">VLOOKUP(A156,CurveCreator!$A$8:$EF$247,CurveCreator!$J$4)/100</f>
        <v>0</v>
      </c>
      <c r="Z156" s="184" t="n">
        <v>0.130001570635862</v>
      </c>
      <c r="AA156" s="170" t="n">
        <f aca="false">VLOOKUP(A156,CurveCreator!$A$8:$EF$247,CurveCreator!$M$4)/100</f>
        <v>0</v>
      </c>
      <c r="AB156" s="184" t="n">
        <f aca="false">$D156</f>
        <v>0.1</v>
      </c>
      <c r="AC156" s="170" t="n">
        <f aca="false">VLOOKUP(A156,CurveCreator!$A$8:$EF$247,CurveCreator!$K$4)/100</f>
        <v>0</v>
      </c>
      <c r="AD156" s="184" t="n">
        <v>0.140004711907586</v>
      </c>
      <c r="AE156" s="170" t="n">
        <f aca="false">VLOOKUP(A156,CurveCreator!$A$8:$EF$247,CurveCreator!$AJ$4)/100</f>
        <v>0</v>
      </c>
      <c r="AF156" s="184" t="n">
        <f aca="false">$D156</f>
        <v>0.1</v>
      </c>
      <c r="AG156" s="170" t="n">
        <f aca="false">VLOOKUP(A156,CurveCreator!$A$8:$EF$247,CurveCreator!$AI$4)/100</f>
        <v>0</v>
      </c>
      <c r="AH156" s="184" t="n">
        <f aca="false">$D156</f>
        <v>0.1</v>
      </c>
      <c r="AI156" s="170" t="n">
        <f aca="false">VLOOKUP(A156,CurveCreator!$A$8:$EF$247,CurveCreator!$AA$4)/100</f>
        <v>0</v>
      </c>
      <c r="AJ156" s="184" t="n">
        <v>0.0489069735785406</v>
      </c>
      <c r="AK156" s="186" t="n">
        <f aca="false">VLOOKUP(A156,SpotCurves!$A$6:$BR$177,SpotCurves!$AI$1)/100</f>
        <v>0.342361857545619</v>
      </c>
      <c r="AL156" s="184" t="n">
        <v>0.25</v>
      </c>
      <c r="AM156" s="170" t="n">
        <f aca="false">VLOOKUP(A156,CurveCreator!$A$8:$EF$247,CurveCreator!$AB$4)/100</f>
        <v>0</v>
      </c>
      <c r="AN156" s="184" t="n">
        <v>0.15</v>
      </c>
      <c r="AO156" s="170" t="n">
        <f aca="false">VLOOKUP(A156,CurveCreator!$A$8:$EF$247,CurveCreator!$S$4)/100</f>
        <v>0</v>
      </c>
      <c r="AP156" s="184" t="n">
        <v>0.15</v>
      </c>
      <c r="AQ156" s="170" t="n">
        <f aca="false">VLOOKUP(A156,CurveCreator!$A$8:$EF$247,CurveCreator!$AD$4)/100</f>
        <v>0</v>
      </c>
      <c r="AR156" s="184" t="n">
        <v>0.0489069735785406</v>
      </c>
      <c r="AS156" s="170" t="n">
        <f aca="false">VLOOKUP(A156,CurveCreator!$A$8:$EF$247,CurveCreator!$AC$4)/100</f>
        <v>0</v>
      </c>
      <c r="AT156" s="184" t="n">
        <v>0.0489069735785406</v>
      </c>
      <c r="AU156" s="170" t="n">
        <f aca="false">VLOOKUP(A156,CurveCreator!$A$8:$EF$247,CurveCreator!$AW$4)/100</f>
        <v>0</v>
      </c>
      <c r="AV156" s="187" t="n">
        <f aca="false">AH156+0.03</f>
        <v>0.13</v>
      </c>
      <c r="AW156" s="170" t="n">
        <f aca="false">VLOOKUP(A156,SpotCurves!$A$6:$BR$177,SpotCurves!$BR$1)/100</f>
        <v>0.325041307403547</v>
      </c>
      <c r="AX156" s="184" t="n">
        <v>0.25</v>
      </c>
      <c r="AY156" s="170"/>
      <c r="AZ156" s="170"/>
      <c r="BA156" s="170" t="n">
        <f aca="false">VLOOKUP(A156,CurveCreator!$A$8:$EF$247,CurveCreator!$AQ$4)/100</f>
        <v>0</v>
      </c>
      <c r="BB156" s="187" t="n">
        <f aca="false">AF156</f>
        <v>0.1</v>
      </c>
      <c r="BC156" s="188"/>
      <c r="BD156" s="188"/>
      <c r="BE156" s="170" t="n">
        <f aca="false">VLOOKUP(A156,CurveCreator!$A$8:$EF$247,CurveCreator!$BR$4)/100</f>
        <v>0</v>
      </c>
      <c r="BF156" s="184" t="n">
        <f aca="false">$D156</f>
        <v>0.1</v>
      </c>
      <c r="BG156" s="188"/>
      <c r="BH156" s="188"/>
      <c r="BI156" s="170" t="n">
        <f aca="false">VLOOKUP(A156,CurveCreator!$A$8:$EF$247,CurveCreator!$BS$4)/100</f>
        <v>-0.025</v>
      </c>
      <c r="BJ156" s="184" t="n">
        <f aca="false">$D156</f>
        <v>0.1</v>
      </c>
      <c r="BK156" s="170" t="n">
        <f aca="false">VLOOKUP(A156,CurveCreator!$A$8:$EF$247,CurveCreator!$CY$4)/100</f>
        <v>0</v>
      </c>
      <c r="BL156" s="184" t="n">
        <v>0.120002355953793</v>
      </c>
      <c r="BM156" s="170"/>
      <c r="BN156" s="184"/>
      <c r="BO156" s="170" t="n">
        <f aca="false">VLOOKUP(A156,CurveCreator!$A$8:$EF$247,CurveCreator!$BI$4)/100</f>
        <v>0</v>
      </c>
      <c r="BP156" s="184" t="n">
        <v>0.120006282543447</v>
      </c>
      <c r="BQ156" s="184"/>
    </row>
    <row r="157" customFormat="false" ht="11.25" hidden="false" customHeight="false" outlineLevel="0" collapsed="false">
      <c r="A157" s="189" t="n">
        <f aca="false">EOMONTH(A156,0)+1</f>
        <v>41579</v>
      </c>
      <c r="B157" s="184"/>
      <c r="C157" s="170" t="n">
        <f aca="false">VLOOKUP(A157,CurveCreator!$A$8:$EF$247,CurveCreator!$CB$4)/100</f>
        <v>0</v>
      </c>
      <c r="D157" s="184" t="n">
        <f aca="false">VLOOKUP(A157,CurveCreator!$A$8:$EH$247,CurveCreator!$EH$4)</f>
        <v>0.1</v>
      </c>
      <c r="E157" s="170" t="n">
        <f aca="false">VLOOKUP(A157,CurveCreator!$A$8:$EH$247,CurveCreator!$CE$4)/100</f>
        <v>0</v>
      </c>
      <c r="F157" s="185" t="n">
        <f aca="false">D157</f>
        <v>0.1</v>
      </c>
      <c r="G157" s="170" t="n">
        <f aca="false">VLOOKUP(A157,CurveCreator!$A$8:$EH$247,CurveCreator!$CC$4)/100</f>
        <v>0</v>
      </c>
      <c r="H157" s="184" t="n">
        <f aca="false">$D157</f>
        <v>0.1</v>
      </c>
      <c r="I157" s="170" t="n">
        <f aca="false">VLOOKUP(A157,SpotCurves!$A$6:$BR$177,SpotCurves!$I$1)/100</f>
        <v>0.238950527719636</v>
      </c>
      <c r="J157" s="184" t="n">
        <v>0.25</v>
      </c>
      <c r="K157" s="170" t="n">
        <f aca="false">VLOOKUP(A157,CurveCreator!$A$8:$EF$247,CurveCreator!$CO$4)/100</f>
        <v>0</v>
      </c>
      <c r="L157" s="184" t="n">
        <v>0.138906973578541</v>
      </c>
      <c r="M157" s="170" t="n">
        <f aca="false">VLOOKUP(A157,SpotCurves!$A$6:$BR$177,SpotCurves!$R$1)/100</f>
        <v>0.179948185089202</v>
      </c>
      <c r="N157" s="184" t="n">
        <f aca="false">J157</f>
        <v>0.25</v>
      </c>
      <c r="O157" s="170" t="n">
        <f aca="false">VLOOKUP(A157,CurveCreator!$A$8:$EF$247,CurveCreator!$CQ$4)/100</f>
        <v>0</v>
      </c>
      <c r="P157" s="184" t="n">
        <v>0.138906973578541</v>
      </c>
      <c r="Q157" s="184"/>
      <c r="R157" s="184"/>
      <c r="S157" s="170" t="n">
        <f aca="false">VLOOKUP(A157,CurveCreator!$A$8:$EF$247,CurveCreator!$CS$4)/100</f>
        <v>0</v>
      </c>
      <c r="T157" s="184" t="n">
        <v>0.138906973578541</v>
      </c>
      <c r="U157" s="170" t="n">
        <f aca="false">VLOOKUP(A157,SpotCurves!$A$6:$BR$177,SpotCurves!$Z$1)/100</f>
        <v>0.156087857210819</v>
      </c>
      <c r="V157" s="184" t="n">
        <f aca="false">0.25</f>
        <v>0.25</v>
      </c>
      <c r="W157" s="170" t="n">
        <f aca="false">VLOOKUP(A157,CurveCreator!$A$8:$EF$247,CurveCreator!$L$4)/100</f>
        <v>0</v>
      </c>
      <c r="X157" s="185" t="n">
        <v>0.16</v>
      </c>
      <c r="Y157" s="170" t="n">
        <f aca="false">VLOOKUP(A157,CurveCreator!$A$8:$EF$247,CurveCreator!$J$4)/100</f>
        <v>0</v>
      </c>
      <c r="Z157" s="184" t="n">
        <v>0.13000147471856</v>
      </c>
      <c r="AA157" s="170" t="n">
        <f aca="false">VLOOKUP(A157,CurveCreator!$A$8:$EF$247,CurveCreator!$M$4)/100</f>
        <v>0</v>
      </c>
      <c r="AB157" s="184" t="n">
        <f aca="false">$D157</f>
        <v>0.1</v>
      </c>
      <c r="AC157" s="170" t="n">
        <f aca="false">VLOOKUP(A157,CurveCreator!$A$8:$EF$247,CurveCreator!$K$4)/100</f>
        <v>0</v>
      </c>
      <c r="AD157" s="184" t="n">
        <v>0.14000442415568</v>
      </c>
      <c r="AE157" s="170" t="n">
        <f aca="false">VLOOKUP(A157,CurveCreator!$A$8:$EF$247,CurveCreator!$AJ$4)/100</f>
        <v>0</v>
      </c>
      <c r="AF157" s="184" t="n">
        <f aca="false">$D157</f>
        <v>0.1</v>
      </c>
      <c r="AG157" s="170" t="n">
        <f aca="false">VLOOKUP(A157,CurveCreator!$A$8:$EF$247,CurveCreator!$AI$4)/100</f>
        <v>0</v>
      </c>
      <c r="AH157" s="184" t="n">
        <f aca="false">$D157</f>
        <v>0.1</v>
      </c>
      <c r="AI157" s="170" t="n">
        <f aca="false">VLOOKUP(A157,CurveCreator!$A$8:$EF$247,CurveCreator!$AA$4)/100</f>
        <v>0</v>
      </c>
      <c r="AJ157" s="184" t="n">
        <v>0.0489069735785406</v>
      </c>
      <c r="AK157" s="186" t="n">
        <f aca="false">VLOOKUP(A157,SpotCurves!$A$6:$BR$177,SpotCurves!$AI$1)/100</f>
        <v>0.342527073006235</v>
      </c>
      <c r="AL157" s="184" t="n">
        <v>0.25</v>
      </c>
      <c r="AM157" s="170" t="n">
        <f aca="false">VLOOKUP(A157,CurveCreator!$A$8:$EF$247,CurveCreator!$AB$4)/100</f>
        <v>0</v>
      </c>
      <c r="AN157" s="184" t="n">
        <v>0.15</v>
      </c>
      <c r="AO157" s="170" t="n">
        <f aca="false">VLOOKUP(A157,CurveCreator!$A$8:$EF$247,CurveCreator!$S$4)/100</f>
        <v>0</v>
      </c>
      <c r="AP157" s="184" t="n">
        <v>0.15</v>
      </c>
      <c r="AQ157" s="170" t="n">
        <f aca="false">VLOOKUP(A157,CurveCreator!$A$8:$EF$247,CurveCreator!$AD$4)/100</f>
        <v>0</v>
      </c>
      <c r="AR157" s="184" t="n">
        <v>0.0489069735785406</v>
      </c>
      <c r="AS157" s="170" t="n">
        <f aca="false">VLOOKUP(A157,CurveCreator!$A$8:$EF$247,CurveCreator!$AC$4)/100</f>
        <v>0</v>
      </c>
      <c r="AT157" s="184" t="n">
        <v>0.0489069735785406</v>
      </c>
      <c r="AU157" s="170" t="n">
        <f aca="false">VLOOKUP(A157,CurveCreator!$A$8:$EF$247,CurveCreator!$AW$4)/100</f>
        <v>0</v>
      </c>
      <c r="AV157" s="187" t="n">
        <f aca="false">AH157+0.03</f>
        <v>0.13</v>
      </c>
      <c r="AW157" s="170" t="n">
        <f aca="false">VLOOKUP(A157,SpotCurves!$A$6:$BR$177,SpotCurves!$BR$1)/100</f>
        <v>0.325277874025599</v>
      </c>
      <c r="AX157" s="184" t="n">
        <v>0.25</v>
      </c>
      <c r="AY157" s="170"/>
      <c r="AZ157" s="170"/>
      <c r="BA157" s="170" t="n">
        <f aca="false">VLOOKUP(A157,CurveCreator!$A$8:$EF$247,CurveCreator!$AQ$4)/100</f>
        <v>0</v>
      </c>
      <c r="BB157" s="187" t="n">
        <f aca="false">AF157</f>
        <v>0.1</v>
      </c>
      <c r="BC157" s="188"/>
      <c r="BD157" s="188"/>
      <c r="BE157" s="170" t="n">
        <f aca="false">VLOOKUP(A157,CurveCreator!$A$8:$EF$247,CurveCreator!$BR$4)/100</f>
        <v>0</v>
      </c>
      <c r="BF157" s="184" t="n">
        <f aca="false">$D157</f>
        <v>0.1</v>
      </c>
      <c r="BG157" s="188"/>
      <c r="BH157" s="188"/>
      <c r="BI157" s="170" t="n">
        <f aca="false">VLOOKUP(A157,CurveCreator!$A$8:$EF$247,CurveCreator!$BS$4)/100</f>
        <v>-0.025</v>
      </c>
      <c r="BJ157" s="184" t="n">
        <f aca="false">$D157</f>
        <v>0.1</v>
      </c>
      <c r="BK157" s="170" t="n">
        <f aca="false">VLOOKUP(A157,CurveCreator!$A$8:$EF$247,CurveCreator!$CY$4)/100</f>
        <v>0</v>
      </c>
      <c r="BL157" s="184" t="n">
        <v>0.12000221207784</v>
      </c>
      <c r="BM157" s="170"/>
      <c r="BN157" s="184"/>
      <c r="BO157" s="170" t="n">
        <f aca="false">VLOOKUP(A157,CurveCreator!$A$8:$EF$247,CurveCreator!$BI$4)/100</f>
        <v>0</v>
      </c>
      <c r="BP157" s="184" t="n">
        <v>0.12000589887424</v>
      </c>
      <c r="BQ157" s="184"/>
    </row>
    <row r="158" customFormat="false" ht="11.25" hidden="false" customHeight="false" outlineLevel="0" collapsed="false">
      <c r="A158" s="189" t="n">
        <f aca="false">EOMONTH(A157,0)+1</f>
        <v>41609</v>
      </c>
      <c r="B158" s="184"/>
      <c r="C158" s="170" t="n">
        <f aca="false">VLOOKUP(A158,CurveCreator!$A$8:$EF$247,CurveCreator!$CB$4)/100</f>
        <v>0</v>
      </c>
      <c r="D158" s="184" t="n">
        <f aca="false">VLOOKUP(A158,CurveCreator!$A$8:$EH$247,CurveCreator!$EH$4)</f>
        <v>0.1</v>
      </c>
      <c r="E158" s="170" t="n">
        <f aca="false">VLOOKUP(A158,CurveCreator!$A$8:$EH$247,CurveCreator!$CE$4)/100</f>
        <v>0</v>
      </c>
      <c r="F158" s="185" t="n">
        <f aca="false">D158</f>
        <v>0.1</v>
      </c>
      <c r="G158" s="170" t="n">
        <f aca="false">VLOOKUP(A158,CurveCreator!$A$8:$EH$247,CurveCreator!$CC$4)/100</f>
        <v>0</v>
      </c>
      <c r="H158" s="184" t="n">
        <f aca="false">$D158</f>
        <v>0.1</v>
      </c>
      <c r="I158" s="170" t="n">
        <f aca="false">VLOOKUP(A158,SpotCurves!$A$6:$BR$177,SpotCurves!$I$1)/100</f>
        <v>0.239189720754444</v>
      </c>
      <c r="J158" s="184" t="n">
        <v>0.25</v>
      </c>
      <c r="K158" s="170" t="n">
        <f aca="false">VLOOKUP(A158,CurveCreator!$A$8:$EF$247,CurveCreator!$CO$4)/100</f>
        <v>0</v>
      </c>
      <c r="L158" s="184" t="n">
        <v>0.138906973578541</v>
      </c>
      <c r="M158" s="170" t="n">
        <f aca="false">VLOOKUP(A158,SpotCurves!$A$6:$BR$177,SpotCurves!$R$1)/100</f>
        <v>0.180231831572936</v>
      </c>
      <c r="N158" s="184" t="n">
        <f aca="false">J158</f>
        <v>0.25</v>
      </c>
      <c r="O158" s="170" t="n">
        <f aca="false">VLOOKUP(A158,CurveCreator!$A$8:$EF$247,CurveCreator!$CQ$4)/100</f>
        <v>0</v>
      </c>
      <c r="P158" s="184" t="n">
        <v>0.138906973578541</v>
      </c>
      <c r="Q158" s="184"/>
      <c r="R158" s="184"/>
      <c r="S158" s="170" t="n">
        <f aca="false">VLOOKUP(A158,CurveCreator!$A$8:$EF$247,CurveCreator!$CS$4)/100</f>
        <v>0</v>
      </c>
      <c r="T158" s="184" t="n">
        <v>0.138906973578541</v>
      </c>
      <c r="U158" s="170" t="n">
        <f aca="false">VLOOKUP(A158,SpotCurves!$A$6:$BR$177,SpotCurves!$Z$1)/100</f>
        <v>0.156229842196281</v>
      </c>
      <c r="V158" s="184" t="n">
        <f aca="false">0.25</f>
        <v>0.25</v>
      </c>
      <c r="W158" s="170" t="n">
        <f aca="false">VLOOKUP(A158,CurveCreator!$A$8:$EF$247,CurveCreator!$L$4)/100</f>
        <v>0</v>
      </c>
      <c r="X158" s="185" t="n">
        <v>0.16</v>
      </c>
      <c r="Y158" s="170" t="n">
        <f aca="false">VLOOKUP(A158,CurveCreator!$A$8:$EF$247,CurveCreator!$J$4)/100</f>
        <v>0</v>
      </c>
      <c r="Z158" s="184" t="n">
        <v>0.130001384658841</v>
      </c>
      <c r="AA158" s="170" t="n">
        <f aca="false">VLOOKUP(A158,CurveCreator!$A$8:$EF$247,CurveCreator!$M$4)/100</f>
        <v>0</v>
      </c>
      <c r="AB158" s="184" t="n">
        <f aca="false">$D158</f>
        <v>0.1</v>
      </c>
      <c r="AC158" s="170" t="n">
        <f aca="false">VLOOKUP(A158,CurveCreator!$A$8:$EF$247,CurveCreator!$K$4)/100</f>
        <v>0</v>
      </c>
      <c r="AD158" s="184" t="n">
        <v>0.140004153976522</v>
      </c>
      <c r="AE158" s="170" t="n">
        <f aca="false">VLOOKUP(A158,CurveCreator!$A$8:$EF$247,CurveCreator!$AJ$4)/100</f>
        <v>0</v>
      </c>
      <c r="AF158" s="184" t="n">
        <f aca="false">$D158</f>
        <v>0.1</v>
      </c>
      <c r="AG158" s="170" t="n">
        <f aca="false">VLOOKUP(A158,CurveCreator!$A$8:$EF$247,CurveCreator!$AI$4)/100</f>
        <v>0</v>
      </c>
      <c r="AH158" s="184" t="n">
        <f aca="false">$D158</f>
        <v>0.1</v>
      </c>
      <c r="AI158" s="170" t="n">
        <f aca="false">VLOOKUP(A158,CurveCreator!$A$8:$EF$247,CurveCreator!$AA$4)/100</f>
        <v>0</v>
      </c>
      <c r="AJ158" s="184" t="n">
        <v>0.0489069735785406</v>
      </c>
      <c r="AK158" s="186" t="n">
        <f aca="false">VLOOKUP(A158,SpotCurves!$A$6:$BR$177,SpotCurves!$AI$1)/100</f>
        <v>0.342692953375875</v>
      </c>
      <c r="AL158" s="184" t="n">
        <v>0.25</v>
      </c>
      <c r="AM158" s="170" t="n">
        <f aca="false">VLOOKUP(A158,CurveCreator!$A$8:$EF$247,CurveCreator!$AB$4)/100</f>
        <v>0</v>
      </c>
      <c r="AN158" s="184" t="n">
        <v>0.15</v>
      </c>
      <c r="AO158" s="170" t="n">
        <f aca="false">VLOOKUP(A158,CurveCreator!$A$8:$EF$247,CurveCreator!$S$4)/100</f>
        <v>0</v>
      </c>
      <c r="AP158" s="184" t="n">
        <v>0.15</v>
      </c>
      <c r="AQ158" s="170" t="n">
        <f aca="false">VLOOKUP(A158,CurveCreator!$A$8:$EF$247,CurveCreator!$AD$4)/100</f>
        <v>0</v>
      </c>
      <c r="AR158" s="184" t="n">
        <v>0.0489069735785406</v>
      </c>
      <c r="AS158" s="170" t="n">
        <f aca="false">VLOOKUP(A158,CurveCreator!$A$8:$EF$247,CurveCreator!$AC$4)/100</f>
        <v>0</v>
      </c>
      <c r="AT158" s="184" t="n">
        <v>0.0489069735785406</v>
      </c>
      <c r="AU158" s="170" t="n">
        <f aca="false">VLOOKUP(A158,CurveCreator!$A$8:$EF$247,CurveCreator!$AW$4)/100</f>
        <v>0</v>
      </c>
      <c r="AV158" s="187" t="n">
        <f aca="false">AH158+0.03</f>
        <v>0.13</v>
      </c>
      <c r="AW158" s="170" t="n">
        <f aca="false">VLOOKUP(A158,SpotCurves!$A$6:$BR$177,SpotCurves!$BR$1)/100</f>
        <v>0.325515392709163</v>
      </c>
      <c r="AX158" s="184" t="n">
        <v>0.25</v>
      </c>
      <c r="AY158" s="170"/>
      <c r="AZ158" s="170"/>
      <c r="BA158" s="170" t="n">
        <f aca="false">VLOOKUP(A158,CurveCreator!$A$8:$EF$247,CurveCreator!$AQ$4)/100</f>
        <v>0</v>
      </c>
      <c r="BB158" s="187" t="n">
        <f aca="false">AF158</f>
        <v>0.1</v>
      </c>
      <c r="BC158" s="188"/>
      <c r="BD158" s="188"/>
      <c r="BE158" s="170" t="n">
        <f aca="false">VLOOKUP(A158,CurveCreator!$A$8:$EF$247,CurveCreator!$BR$4)/100</f>
        <v>0</v>
      </c>
      <c r="BF158" s="184" t="n">
        <f aca="false">$D158</f>
        <v>0.1</v>
      </c>
      <c r="BG158" s="188"/>
      <c r="BH158" s="188"/>
      <c r="BI158" s="170" t="n">
        <f aca="false">VLOOKUP(A158,CurveCreator!$A$8:$EF$247,CurveCreator!$BS$4)/100</f>
        <v>-0.025</v>
      </c>
      <c r="BJ158" s="184" t="n">
        <f aca="false">$D158</f>
        <v>0.1</v>
      </c>
      <c r="BK158" s="170" t="n">
        <f aca="false">VLOOKUP(A158,CurveCreator!$A$8:$EF$247,CurveCreator!$CY$4)/100</f>
        <v>0</v>
      </c>
      <c r="BL158" s="184" t="n">
        <v>0.120002076988261</v>
      </c>
      <c r="BM158" s="170"/>
      <c r="BN158" s="184"/>
      <c r="BO158" s="170" t="n">
        <f aca="false">VLOOKUP(A158,CurveCreator!$A$8:$EF$247,CurveCreator!$BI$4)/100</f>
        <v>0</v>
      </c>
      <c r="BP158" s="184" t="n">
        <v>0.120005538635362</v>
      </c>
      <c r="BQ158" s="184"/>
    </row>
    <row r="159" customFormat="false" ht="11.25" hidden="false" customHeight="false" outlineLevel="0" collapsed="false">
      <c r="A159" s="189" t="n">
        <f aca="false">EOMONTH(A158,0)+1</f>
        <v>41640</v>
      </c>
      <c r="B159" s="184"/>
      <c r="C159" s="170" t="n">
        <f aca="false">VLOOKUP(A159,CurveCreator!$A$8:$EF$247,CurveCreator!$CB$4)/100</f>
        <v>0</v>
      </c>
      <c r="D159" s="184" t="n">
        <f aca="false">VLOOKUP(A159,CurveCreator!$A$8:$EH$247,CurveCreator!$EH$4)</f>
        <v>0.1</v>
      </c>
      <c r="E159" s="170" t="n">
        <f aca="false">VLOOKUP(A159,CurveCreator!$A$8:$EH$247,CurveCreator!$CE$4)/100</f>
        <v>0</v>
      </c>
      <c r="F159" s="185" t="n">
        <f aca="false">D159</f>
        <v>0.1</v>
      </c>
      <c r="G159" s="170" t="n">
        <f aca="false">VLOOKUP(A159,CurveCreator!$A$8:$EH$247,CurveCreator!$CC$4)/100</f>
        <v>0</v>
      </c>
      <c r="H159" s="184" t="n">
        <f aca="false">$D159</f>
        <v>0.1</v>
      </c>
      <c r="I159" s="170" t="n">
        <f aca="false">VLOOKUP(A159,SpotCurves!$A$6:$BR$177,SpotCurves!$I$1)/100</f>
        <v>0.232051073668312</v>
      </c>
      <c r="J159" s="184" t="n">
        <v>0.25</v>
      </c>
      <c r="K159" s="170" t="n">
        <f aca="false">VLOOKUP(A159,CurveCreator!$A$8:$EF$247,CurveCreator!$CO$4)/100</f>
        <v>0</v>
      </c>
      <c r="L159" s="184" t="n">
        <v>0.138906973578541</v>
      </c>
      <c r="M159" s="170" t="n">
        <f aca="false">VLOOKUP(A159,SpotCurves!$A$6:$BR$177,SpotCurves!$R$1)/100</f>
        <v>0.171766484134094</v>
      </c>
      <c r="N159" s="184" t="n">
        <f aca="false">J159</f>
        <v>0.25</v>
      </c>
      <c r="O159" s="170" t="n">
        <f aca="false">VLOOKUP(A159,CurveCreator!$A$8:$EF$247,CurveCreator!$CQ$4)/100</f>
        <v>0</v>
      </c>
      <c r="P159" s="184" t="n">
        <v>0.138906973578541</v>
      </c>
      <c r="Q159" s="184"/>
      <c r="R159" s="184"/>
      <c r="S159" s="170" t="n">
        <f aca="false">VLOOKUP(A159,CurveCreator!$A$8:$EF$247,CurveCreator!$CS$4)/100</f>
        <v>0</v>
      </c>
      <c r="T159" s="184" t="n">
        <v>0.138906973578541</v>
      </c>
      <c r="U159" s="170" t="n">
        <f aca="false">VLOOKUP(A159,SpotCurves!$A$6:$BR$177,SpotCurves!$Z$1)/100</f>
        <v>0.151992341285953</v>
      </c>
      <c r="V159" s="184" t="n">
        <f aca="false">0.25</f>
        <v>0.25</v>
      </c>
      <c r="W159" s="170" t="n">
        <f aca="false">VLOOKUP(A159,CurveCreator!$A$8:$EF$247,CurveCreator!$L$4)/100</f>
        <v>0</v>
      </c>
      <c r="X159" s="185" t="n">
        <v>0.16</v>
      </c>
      <c r="Y159" s="170" t="n">
        <f aca="false">VLOOKUP(A159,CurveCreator!$A$8:$EF$247,CurveCreator!$J$4)/100</f>
        <v>0</v>
      </c>
      <c r="Z159" s="184" t="n">
        <v>0.130001300098986</v>
      </c>
      <c r="AA159" s="170" t="n">
        <f aca="false">VLOOKUP(A159,CurveCreator!$A$8:$EF$247,CurveCreator!$M$4)/100</f>
        <v>0</v>
      </c>
      <c r="AB159" s="184" t="n">
        <f aca="false">$D159</f>
        <v>0.1</v>
      </c>
      <c r="AC159" s="170" t="n">
        <f aca="false">VLOOKUP(A159,CurveCreator!$A$8:$EF$247,CurveCreator!$K$4)/100</f>
        <v>0</v>
      </c>
      <c r="AD159" s="184" t="n">
        <v>0.140003900296958</v>
      </c>
      <c r="AE159" s="170" t="n">
        <f aca="false">VLOOKUP(A159,CurveCreator!$A$8:$EF$247,CurveCreator!$AJ$4)/100</f>
        <v>0</v>
      </c>
      <c r="AF159" s="184" t="n">
        <f aca="false">$D159</f>
        <v>0.1</v>
      </c>
      <c r="AG159" s="170" t="n">
        <f aca="false">VLOOKUP(A159,CurveCreator!$A$8:$EF$247,CurveCreator!$AI$4)/100</f>
        <v>0</v>
      </c>
      <c r="AH159" s="184" t="n">
        <f aca="false">$D159</f>
        <v>0.1</v>
      </c>
      <c r="AI159" s="170" t="n">
        <f aca="false">VLOOKUP(A159,CurveCreator!$A$8:$EF$247,CurveCreator!$AA$4)/100</f>
        <v>0</v>
      </c>
      <c r="AJ159" s="184" t="n">
        <v>0.0489069735785406</v>
      </c>
      <c r="AK159" s="186" t="n">
        <f aca="false">VLOOKUP(A159,SpotCurves!$A$6:$BR$177,SpotCurves!$AI$1)/100</f>
        <v>0.337742301621642</v>
      </c>
      <c r="AL159" s="184" t="n">
        <v>0.25</v>
      </c>
      <c r="AM159" s="170" t="n">
        <f aca="false">VLOOKUP(A159,CurveCreator!$A$8:$EF$247,CurveCreator!$AB$4)/100</f>
        <v>0</v>
      </c>
      <c r="AN159" s="184" t="n">
        <v>0.15</v>
      </c>
      <c r="AO159" s="170" t="n">
        <f aca="false">VLOOKUP(A159,CurveCreator!$A$8:$EF$247,CurveCreator!$S$4)/100</f>
        <v>0</v>
      </c>
      <c r="AP159" s="184" t="n">
        <v>0.15</v>
      </c>
      <c r="AQ159" s="170" t="n">
        <f aca="false">VLOOKUP(A159,CurveCreator!$A$8:$EF$247,CurveCreator!$AD$4)/100</f>
        <v>0</v>
      </c>
      <c r="AR159" s="184" t="n">
        <v>0.0489069735785406</v>
      </c>
      <c r="AS159" s="170" t="n">
        <f aca="false">VLOOKUP(A159,CurveCreator!$A$8:$EF$247,CurveCreator!$AC$4)/100</f>
        <v>0</v>
      </c>
      <c r="AT159" s="184" t="n">
        <v>0.0489069735785406</v>
      </c>
      <c r="AU159" s="170" t="n">
        <f aca="false">VLOOKUP(A159,CurveCreator!$A$8:$EF$247,CurveCreator!$AW$4)/100</f>
        <v>0</v>
      </c>
      <c r="AV159" s="187" t="n">
        <f aca="false">AH159+0.03</f>
        <v>0.13</v>
      </c>
      <c r="AW159" s="170" t="n">
        <f aca="false">VLOOKUP(A159,SpotCurves!$A$6:$BR$177,SpotCurves!$BR$1)/100</f>
        <v>0.318426716152634</v>
      </c>
      <c r="AX159" s="184" t="n">
        <v>0.25</v>
      </c>
      <c r="AY159" s="170"/>
      <c r="AZ159" s="170"/>
      <c r="BA159" s="170" t="n">
        <f aca="false">VLOOKUP(A159,CurveCreator!$A$8:$EF$247,CurveCreator!$AQ$4)/100</f>
        <v>0</v>
      </c>
      <c r="BB159" s="187" t="n">
        <f aca="false">AF159</f>
        <v>0.1</v>
      </c>
      <c r="BC159" s="188"/>
      <c r="BD159" s="188"/>
      <c r="BE159" s="170" t="n">
        <f aca="false">VLOOKUP(A159,CurveCreator!$A$8:$EF$247,CurveCreator!$BR$4)/100</f>
        <v>0</v>
      </c>
      <c r="BF159" s="184" t="n">
        <f aca="false">$D159</f>
        <v>0.1</v>
      </c>
      <c r="BG159" s="188"/>
      <c r="BH159" s="188"/>
      <c r="BI159" s="170" t="n">
        <f aca="false">VLOOKUP(A159,CurveCreator!$A$8:$EF$247,CurveCreator!$BS$4)/100</f>
        <v>-0.025</v>
      </c>
      <c r="BJ159" s="184" t="n">
        <f aca="false">$D159</f>
        <v>0.1</v>
      </c>
      <c r="BK159" s="170" t="n">
        <f aca="false">VLOOKUP(A159,CurveCreator!$A$8:$EF$247,CurveCreator!$CY$4)/100</f>
        <v>0</v>
      </c>
      <c r="BL159" s="184" t="n">
        <v>0.120001950148479</v>
      </c>
      <c r="BM159" s="170"/>
      <c r="BN159" s="184"/>
      <c r="BO159" s="170" t="n">
        <f aca="false">VLOOKUP(A159,CurveCreator!$A$8:$EF$247,CurveCreator!$BI$4)/100</f>
        <v>0</v>
      </c>
      <c r="BP159" s="184" t="n">
        <v>0.120005200395945</v>
      </c>
      <c r="BQ159" s="184"/>
    </row>
    <row r="160" customFormat="false" ht="11.25" hidden="false" customHeight="false" outlineLevel="0" collapsed="false">
      <c r="A160" s="189" t="n">
        <f aca="false">EOMONTH(A159,0)+1</f>
        <v>41671</v>
      </c>
      <c r="B160" s="184"/>
      <c r="C160" s="170" t="n">
        <f aca="false">VLOOKUP(A160,CurveCreator!$A$8:$EF$247,CurveCreator!$CB$4)/100</f>
        <v>0</v>
      </c>
      <c r="D160" s="184" t="n">
        <f aca="false">VLOOKUP(A160,CurveCreator!$A$8:$EH$247,CurveCreator!$EH$4)</f>
        <v>0.1</v>
      </c>
      <c r="E160" s="170" t="n">
        <f aca="false">VLOOKUP(A160,CurveCreator!$A$8:$EH$247,CurveCreator!$CE$4)/100</f>
        <v>0</v>
      </c>
      <c r="F160" s="185" t="n">
        <f aca="false">D160</f>
        <v>0.1</v>
      </c>
      <c r="G160" s="170" t="n">
        <f aca="false">VLOOKUP(A160,CurveCreator!$A$8:$EH$247,CurveCreator!$CC$4)/100</f>
        <v>0</v>
      </c>
      <c r="H160" s="184" t="n">
        <f aca="false">$D160</f>
        <v>0.1</v>
      </c>
      <c r="I160" s="170" t="n">
        <f aca="false">VLOOKUP(A160,SpotCurves!$A$6:$BR$177,SpotCurves!$I$1)/100</f>
        <v>0.232284573335183</v>
      </c>
      <c r="J160" s="184" t="n">
        <v>0.25</v>
      </c>
      <c r="K160" s="170" t="n">
        <f aca="false">VLOOKUP(A160,CurveCreator!$A$8:$EF$247,CurveCreator!$CO$4)/100</f>
        <v>0</v>
      </c>
      <c r="L160" s="184" t="n">
        <v>0.138906973578541</v>
      </c>
      <c r="M160" s="170" t="n">
        <f aca="false">VLOOKUP(A160,SpotCurves!$A$6:$BR$177,SpotCurves!$R$1)/100</f>
        <v>0.172043379151184</v>
      </c>
      <c r="N160" s="184" t="n">
        <f aca="false">J160</f>
        <v>0.25</v>
      </c>
      <c r="O160" s="170" t="n">
        <f aca="false">VLOOKUP(A160,CurveCreator!$A$8:$EF$247,CurveCreator!$CQ$4)/100</f>
        <v>0</v>
      </c>
      <c r="P160" s="184" t="n">
        <v>0.138906973578541</v>
      </c>
      <c r="Q160" s="184"/>
      <c r="R160" s="184"/>
      <c r="S160" s="170" t="n">
        <f aca="false">VLOOKUP(A160,CurveCreator!$A$8:$EF$247,CurveCreator!$CS$4)/100</f>
        <v>0</v>
      </c>
      <c r="T160" s="184" t="n">
        <v>0.138906973578541</v>
      </c>
      <c r="U160" s="170" t="n">
        <f aca="false">VLOOKUP(A160,SpotCurves!$A$6:$BR$177,SpotCurves!$Z$1)/100</f>
        <v>0.152130946688208</v>
      </c>
      <c r="V160" s="184" t="n">
        <f aca="false">0.25</f>
        <v>0.25</v>
      </c>
      <c r="W160" s="170" t="n">
        <f aca="false">VLOOKUP(A160,CurveCreator!$A$8:$EF$247,CurveCreator!$L$4)/100</f>
        <v>0</v>
      </c>
      <c r="X160" s="185" t="n">
        <v>0.16</v>
      </c>
      <c r="Y160" s="170" t="n">
        <f aca="false">VLOOKUP(A160,CurveCreator!$A$8:$EF$247,CurveCreator!$J$4)/100</f>
        <v>0</v>
      </c>
      <c r="Z160" s="184" t="n">
        <v>0.130001220703125</v>
      </c>
      <c r="AA160" s="170" t="n">
        <f aca="false">VLOOKUP(A160,CurveCreator!$A$8:$EF$247,CurveCreator!$M$4)/100</f>
        <v>0</v>
      </c>
      <c r="AB160" s="184" t="n">
        <f aca="false">$D160</f>
        <v>0.1</v>
      </c>
      <c r="AC160" s="170" t="n">
        <f aca="false">VLOOKUP(A160,CurveCreator!$A$8:$EF$247,CurveCreator!$K$4)/100</f>
        <v>0</v>
      </c>
      <c r="AD160" s="184" t="n">
        <v>0.140003662109375</v>
      </c>
      <c r="AE160" s="170" t="n">
        <f aca="false">VLOOKUP(A160,CurveCreator!$A$8:$EF$247,CurveCreator!$AJ$4)/100</f>
        <v>0</v>
      </c>
      <c r="AF160" s="184" t="n">
        <f aca="false">$D160</f>
        <v>0.1</v>
      </c>
      <c r="AG160" s="170" t="n">
        <f aca="false">VLOOKUP(A160,CurveCreator!$A$8:$EF$247,CurveCreator!$AI$4)/100</f>
        <v>0</v>
      </c>
      <c r="AH160" s="184" t="n">
        <f aca="false">$D160</f>
        <v>0.1</v>
      </c>
      <c r="AI160" s="170" t="n">
        <f aca="false">VLOOKUP(A160,CurveCreator!$A$8:$EF$247,CurveCreator!$AA$4)/100</f>
        <v>0</v>
      </c>
      <c r="AJ160" s="184" t="n">
        <v>0.0489069735785406</v>
      </c>
      <c r="AK160" s="186" t="n">
        <f aca="false">VLOOKUP(A160,SpotCurves!$A$6:$BR$177,SpotCurves!$AI$1)/100</f>
        <v>0.337904233640618</v>
      </c>
      <c r="AL160" s="184" t="n">
        <v>0.25</v>
      </c>
      <c r="AM160" s="170" t="n">
        <f aca="false">VLOOKUP(A160,CurveCreator!$A$8:$EF$247,CurveCreator!$AB$4)/100</f>
        <v>0</v>
      </c>
      <c r="AN160" s="184" t="n">
        <v>0.15</v>
      </c>
      <c r="AO160" s="170" t="n">
        <f aca="false">VLOOKUP(A160,CurveCreator!$A$8:$EF$247,CurveCreator!$S$4)/100</f>
        <v>0</v>
      </c>
      <c r="AP160" s="184" t="n">
        <v>0.15</v>
      </c>
      <c r="AQ160" s="170" t="n">
        <f aca="false">VLOOKUP(A160,CurveCreator!$A$8:$EF$247,CurveCreator!$AD$4)/100</f>
        <v>0</v>
      </c>
      <c r="AR160" s="184" t="n">
        <v>0.0489069735785406</v>
      </c>
      <c r="AS160" s="170" t="n">
        <f aca="false">VLOOKUP(A160,CurveCreator!$A$8:$EF$247,CurveCreator!$AC$4)/100</f>
        <v>0</v>
      </c>
      <c r="AT160" s="184" t="n">
        <v>0.0489069735785406</v>
      </c>
      <c r="AU160" s="170" t="n">
        <f aca="false">VLOOKUP(A160,CurveCreator!$A$8:$EF$247,CurveCreator!$AW$4)/100</f>
        <v>0</v>
      </c>
      <c r="AV160" s="187" t="n">
        <f aca="false">AH160+0.03</f>
        <v>0.13</v>
      </c>
      <c r="AW160" s="170" t="n">
        <f aca="false">VLOOKUP(A160,SpotCurves!$A$6:$BR$177,SpotCurves!$BR$1)/100</f>
        <v>0.318658581321837</v>
      </c>
      <c r="AX160" s="184" t="n">
        <v>0.25</v>
      </c>
      <c r="AY160" s="170"/>
      <c r="AZ160" s="170"/>
      <c r="BA160" s="170" t="n">
        <f aca="false">VLOOKUP(A160,CurveCreator!$A$8:$EF$247,CurveCreator!$AQ$4)/100</f>
        <v>0</v>
      </c>
      <c r="BB160" s="187" t="n">
        <f aca="false">AF160</f>
        <v>0.1</v>
      </c>
      <c r="BC160" s="188"/>
      <c r="BD160" s="188"/>
      <c r="BE160" s="170" t="n">
        <f aca="false">VLOOKUP(A160,CurveCreator!$A$8:$EF$247,CurveCreator!$BR$4)/100</f>
        <v>0</v>
      </c>
      <c r="BF160" s="184" t="n">
        <f aca="false">$D160</f>
        <v>0.1</v>
      </c>
      <c r="BG160" s="188"/>
      <c r="BH160" s="188"/>
      <c r="BI160" s="170" t="n">
        <f aca="false">VLOOKUP(A160,CurveCreator!$A$8:$EF$247,CurveCreator!$BS$4)/100</f>
        <v>-0.025</v>
      </c>
      <c r="BJ160" s="184" t="n">
        <f aca="false">$D160</f>
        <v>0.1</v>
      </c>
      <c r="BK160" s="170" t="n">
        <f aca="false">VLOOKUP(A160,CurveCreator!$A$8:$EF$247,CurveCreator!$CY$4)/100</f>
        <v>0</v>
      </c>
      <c r="BL160" s="184" t="n">
        <v>0.120001831054688</v>
      </c>
      <c r="BM160" s="170"/>
      <c r="BN160" s="184"/>
      <c r="BO160" s="170" t="n">
        <f aca="false">VLOOKUP(A160,CurveCreator!$A$8:$EF$247,CurveCreator!$BI$4)/100</f>
        <v>0</v>
      </c>
      <c r="BP160" s="184" t="n">
        <v>0.1200048828125</v>
      </c>
      <c r="BQ160" s="184"/>
    </row>
    <row r="161" customFormat="false" ht="11.25" hidden="false" customHeight="false" outlineLevel="0" collapsed="false">
      <c r="A161" s="189" t="n">
        <f aca="false">EOMONTH(A160,0)+1</f>
        <v>41699</v>
      </c>
      <c r="B161" s="184"/>
      <c r="C161" s="170" t="n">
        <f aca="false">VLOOKUP(A161,CurveCreator!$A$8:$EF$247,CurveCreator!$CB$4)/100</f>
        <v>0</v>
      </c>
      <c r="D161" s="184" t="n">
        <f aca="false">VLOOKUP(A161,CurveCreator!$A$8:$EH$247,CurveCreator!$EH$4)</f>
        <v>0.1</v>
      </c>
      <c r="E161" s="170" t="n">
        <f aca="false">VLOOKUP(A161,CurveCreator!$A$8:$EH$247,CurveCreator!$CE$4)/100</f>
        <v>0</v>
      </c>
      <c r="F161" s="185" t="n">
        <f aca="false">D161</f>
        <v>0.1</v>
      </c>
      <c r="G161" s="170" t="n">
        <f aca="false">VLOOKUP(A161,CurveCreator!$A$8:$EH$247,CurveCreator!$CC$4)/100</f>
        <v>0</v>
      </c>
      <c r="H161" s="184" t="n">
        <f aca="false">$D161</f>
        <v>0.1</v>
      </c>
      <c r="I161" s="170" t="n">
        <f aca="false">VLOOKUP(A161,SpotCurves!$A$6:$BR$177,SpotCurves!$I$1)/100</f>
        <v>0.23238027804832</v>
      </c>
      <c r="J161" s="184" t="n">
        <v>0.25</v>
      </c>
      <c r="K161" s="170" t="n">
        <f aca="false">VLOOKUP(A161,CurveCreator!$A$8:$EF$247,CurveCreator!$CO$4)/100</f>
        <v>0</v>
      </c>
      <c r="L161" s="184" t="n">
        <v>0.138906973578541</v>
      </c>
      <c r="M161" s="170" t="n">
        <f aca="false">VLOOKUP(A161,SpotCurves!$A$6:$BR$177,SpotCurves!$R$1)/100</f>
        <v>0.172156870354554</v>
      </c>
      <c r="N161" s="184" t="n">
        <f aca="false">J161</f>
        <v>0.25</v>
      </c>
      <c r="O161" s="170" t="n">
        <f aca="false">VLOOKUP(A161,CurveCreator!$A$8:$EF$247,CurveCreator!$CQ$4)/100</f>
        <v>0</v>
      </c>
      <c r="P161" s="184" t="n">
        <v>0.138906973578541</v>
      </c>
      <c r="Q161" s="184"/>
      <c r="R161" s="184"/>
      <c r="S161" s="170" t="n">
        <f aca="false">VLOOKUP(A161,CurveCreator!$A$8:$EF$247,CurveCreator!$CS$4)/100</f>
        <v>0</v>
      </c>
      <c r="T161" s="184" t="n">
        <v>0.138906973578541</v>
      </c>
      <c r="U161" s="170" t="n">
        <f aca="false">VLOOKUP(A161,SpotCurves!$A$6:$BR$177,SpotCurves!$Z$1)/100</f>
        <v>0.152187757005925</v>
      </c>
      <c r="V161" s="184" t="n">
        <f aca="false">0.25</f>
        <v>0.25</v>
      </c>
      <c r="W161" s="170" t="n">
        <f aca="false">VLOOKUP(A161,CurveCreator!$A$8:$EF$247,CurveCreator!$L$4)/100</f>
        <v>0</v>
      </c>
      <c r="X161" s="185" t="n">
        <v>0.16</v>
      </c>
      <c r="Y161" s="170" t="n">
        <f aca="false">VLOOKUP(A161,CurveCreator!$A$8:$EF$247,CurveCreator!$J$4)/100</f>
        <v>0</v>
      </c>
      <c r="Z161" s="184" t="n">
        <v>0.130001146155897</v>
      </c>
      <c r="AA161" s="170" t="n">
        <f aca="false">VLOOKUP(A161,CurveCreator!$A$8:$EF$247,CurveCreator!$M$4)/100</f>
        <v>0</v>
      </c>
      <c r="AB161" s="184" t="n">
        <f aca="false">$D161</f>
        <v>0.1</v>
      </c>
      <c r="AC161" s="170" t="n">
        <f aca="false">VLOOKUP(A161,CurveCreator!$A$8:$EF$247,CurveCreator!$K$4)/100</f>
        <v>0</v>
      </c>
      <c r="AD161" s="184" t="n">
        <v>0.14000343846769</v>
      </c>
      <c r="AE161" s="170" t="n">
        <f aca="false">VLOOKUP(A161,CurveCreator!$A$8:$EF$247,CurveCreator!$AJ$4)/100</f>
        <v>0</v>
      </c>
      <c r="AF161" s="184" t="n">
        <f aca="false">$D161</f>
        <v>0.1</v>
      </c>
      <c r="AG161" s="170" t="n">
        <f aca="false">VLOOKUP(A161,CurveCreator!$A$8:$EF$247,CurveCreator!$AI$4)/100</f>
        <v>0</v>
      </c>
      <c r="AH161" s="184" t="n">
        <f aca="false">$D161</f>
        <v>0.1</v>
      </c>
      <c r="AI161" s="170" t="n">
        <f aca="false">VLOOKUP(A161,CurveCreator!$A$8:$EF$247,CurveCreator!$AA$4)/100</f>
        <v>0</v>
      </c>
      <c r="AJ161" s="184" t="n">
        <v>0.0489069735785406</v>
      </c>
      <c r="AK161" s="186" t="n">
        <f aca="false">VLOOKUP(A161,SpotCurves!$A$6:$BR$177,SpotCurves!$AI$1)/100</f>
        <v>0.337970604859178</v>
      </c>
      <c r="AL161" s="184" t="n">
        <v>0.25</v>
      </c>
      <c r="AM161" s="170" t="n">
        <f aca="false">VLOOKUP(A161,CurveCreator!$A$8:$EF$247,CurveCreator!$AB$4)/100</f>
        <v>0</v>
      </c>
      <c r="AN161" s="184" t="n">
        <v>0.15</v>
      </c>
      <c r="AO161" s="170" t="n">
        <f aca="false">VLOOKUP(A161,CurveCreator!$A$8:$EF$247,CurveCreator!$S$4)/100</f>
        <v>0</v>
      </c>
      <c r="AP161" s="184" t="n">
        <v>0.15</v>
      </c>
      <c r="AQ161" s="170" t="n">
        <f aca="false">VLOOKUP(A161,CurveCreator!$A$8:$EF$247,CurveCreator!$AD$4)/100</f>
        <v>0</v>
      </c>
      <c r="AR161" s="184" t="n">
        <v>0.0489069735785406</v>
      </c>
      <c r="AS161" s="170" t="n">
        <f aca="false">VLOOKUP(A161,CurveCreator!$A$8:$EF$247,CurveCreator!$AC$4)/100</f>
        <v>0</v>
      </c>
      <c r="AT161" s="184" t="n">
        <v>0.0489069735785406</v>
      </c>
      <c r="AU161" s="170" t="n">
        <f aca="false">VLOOKUP(A161,CurveCreator!$A$8:$EF$247,CurveCreator!$AW$4)/100</f>
        <v>0</v>
      </c>
      <c r="AV161" s="187" t="n">
        <f aca="false">AH161+0.03</f>
        <v>0.13</v>
      </c>
      <c r="AW161" s="170" t="n">
        <f aca="false">VLOOKUP(A161,SpotCurves!$A$6:$BR$177,SpotCurves!$BR$1)/100</f>
        <v>0.318753616101981</v>
      </c>
      <c r="AX161" s="184" t="n">
        <v>0.25</v>
      </c>
      <c r="AY161" s="170"/>
      <c r="AZ161" s="170"/>
      <c r="BA161" s="170" t="n">
        <f aca="false">VLOOKUP(A161,CurveCreator!$A$8:$EF$247,CurveCreator!$AQ$4)/100</f>
        <v>0</v>
      </c>
      <c r="BB161" s="187" t="n">
        <f aca="false">AF161</f>
        <v>0.1</v>
      </c>
      <c r="BC161" s="188"/>
      <c r="BD161" s="188"/>
      <c r="BE161" s="170" t="n">
        <f aca="false">VLOOKUP(A161,CurveCreator!$A$8:$EF$247,CurveCreator!$BR$4)/100</f>
        <v>0</v>
      </c>
      <c r="BF161" s="184" t="n">
        <f aca="false">$D161</f>
        <v>0.1</v>
      </c>
      <c r="BG161" s="188"/>
      <c r="BH161" s="188"/>
      <c r="BI161" s="170" t="n">
        <f aca="false">VLOOKUP(A161,CurveCreator!$A$8:$EF$247,CurveCreator!$BS$4)/100</f>
        <v>-0.025</v>
      </c>
      <c r="BJ161" s="184" t="n">
        <f aca="false">$D161</f>
        <v>0.1</v>
      </c>
      <c r="BK161" s="170" t="n">
        <f aca="false">VLOOKUP(A161,CurveCreator!$A$8:$EF$247,CurveCreator!$CY$4)/100</f>
        <v>0</v>
      </c>
      <c r="BL161" s="184" t="n">
        <v>0.120001719233845</v>
      </c>
      <c r="BM161" s="170"/>
      <c r="BN161" s="184"/>
      <c r="BO161" s="170" t="n">
        <f aca="false">VLOOKUP(A161,CurveCreator!$A$8:$EF$247,CurveCreator!$BI$4)/100</f>
        <v>0</v>
      </c>
      <c r="BP161" s="184" t="n">
        <v>0.120004584623587</v>
      </c>
      <c r="BQ161" s="184"/>
    </row>
    <row r="162" customFormat="false" ht="11.25" hidden="false" customHeight="false" outlineLevel="0" collapsed="false">
      <c r="A162" s="189" t="n">
        <f aca="false">EOMONTH(A161,0)+1</f>
        <v>41730</v>
      </c>
      <c r="B162" s="184"/>
      <c r="C162" s="170" t="n">
        <f aca="false">VLOOKUP(A162,CurveCreator!$A$8:$EF$247,CurveCreator!$CB$4)/100</f>
        <v>0</v>
      </c>
      <c r="D162" s="184" t="n">
        <f aca="false">VLOOKUP(A162,CurveCreator!$A$8:$EH$247,CurveCreator!$EH$4)</f>
        <v>0</v>
      </c>
      <c r="E162" s="170" t="n">
        <f aca="false">VLOOKUP(A162,CurveCreator!$A$8:$EH$247,CurveCreator!$CE$4)/100</f>
        <v>0</v>
      </c>
      <c r="F162" s="185" t="n">
        <f aca="false">D162</f>
        <v>0</v>
      </c>
      <c r="G162" s="170" t="n">
        <f aca="false">VLOOKUP(A162,CurveCreator!$A$8:$EH$247,CurveCreator!$CC$4)/100</f>
        <v>0</v>
      </c>
      <c r="H162" s="184" t="n">
        <f aca="false">$D162</f>
        <v>0</v>
      </c>
      <c r="I162" s="170" t="n">
        <f aca="false">VLOOKUP(A162,SpotCurves!$A$6:$BR$177,SpotCurves!$I$1)/100</f>
        <v>0.23006217887015</v>
      </c>
      <c r="J162" s="184" t="n">
        <v>0.25</v>
      </c>
      <c r="K162" s="170" t="n">
        <f aca="false">VLOOKUP(A162,CurveCreator!$A$8:$EF$247,CurveCreator!$CO$4)/100</f>
        <v>0</v>
      </c>
      <c r="L162" s="184" t="n">
        <v>0.138906973578541</v>
      </c>
      <c r="M162" s="170" t="n">
        <f aca="false">VLOOKUP(A162,SpotCurves!$A$6:$BR$177,SpotCurves!$R$1)/100</f>
        <v>0.169407958032075</v>
      </c>
      <c r="N162" s="184" t="n">
        <f aca="false">J162</f>
        <v>0.25</v>
      </c>
      <c r="O162" s="170" t="n">
        <f aca="false">VLOOKUP(A162,CurveCreator!$A$8:$EF$247,CurveCreator!$CQ$4)/100</f>
        <v>0</v>
      </c>
      <c r="P162" s="184" t="n">
        <v>0.138906973578541</v>
      </c>
      <c r="Q162" s="184"/>
      <c r="R162" s="184"/>
      <c r="S162" s="170" t="n">
        <f aca="false">VLOOKUP(A162,CurveCreator!$A$8:$EF$247,CurveCreator!$CS$4)/100</f>
        <v>0</v>
      </c>
      <c r="T162" s="184" t="n">
        <v>0.138906973578541</v>
      </c>
      <c r="U162" s="170" t="n">
        <f aca="false">VLOOKUP(A162,SpotCurves!$A$6:$BR$177,SpotCurves!$Z$1)/100</f>
        <v>0.150811733333764</v>
      </c>
      <c r="V162" s="184" t="n">
        <f aca="false">0.25</f>
        <v>0.25</v>
      </c>
      <c r="W162" s="170" t="n">
        <f aca="false">VLOOKUP(A162,CurveCreator!$A$8:$EF$247,CurveCreator!$L$4)/100</f>
        <v>0</v>
      </c>
      <c r="X162" s="185" t="n">
        <v>0.16</v>
      </c>
      <c r="Y162" s="170" t="n">
        <f aca="false">VLOOKUP(A162,CurveCreator!$A$8:$EF$247,CurveCreator!$J$4)/100</f>
        <v>0</v>
      </c>
      <c r="Z162" s="184" t="n">
        <v>0.1300010761612</v>
      </c>
      <c r="AA162" s="170" t="n">
        <f aca="false">VLOOKUP(A162,CurveCreator!$A$8:$EF$247,CurveCreator!$M$4)/100</f>
        <v>0</v>
      </c>
      <c r="AB162" s="184" t="n">
        <f aca="false">$D162</f>
        <v>0</v>
      </c>
      <c r="AC162" s="170" t="n">
        <f aca="false">VLOOKUP(A162,CurveCreator!$A$8:$EF$247,CurveCreator!$K$4)/100</f>
        <v>0</v>
      </c>
      <c r="AD162" s="184" t="n">
        <v>0.1400032284836</v>
      </c>
      <c r="AE162" s="170" t="n">
        <f aca="false">VLOOKUP(A162,CurveCreator!$A$8:$EF$247,CurveCreator!$AJ$4)/100</f>
        <v>0</v>
      </c>
      <c r="AF162" s="184" t="n">
        <f aca="false">$D162</f>
        <v>0</v>
      </c>
      <c r="AG162" s="170" t="n">
        <f aca="false">VLOOKUP(A162,CurveCreator!$A$8:$EF$247,CurveCreator!$AI$4)/100</f>
        <v>0</v>
      </c>
      <c r="AH162" s="184" t="n">
        <f aca="false">$D162</f>
        <v>0</v>
      </c>
      <c r="AI162" s="170" t="n">
        <f aca="false">VLOOKUP(A162,CurveCreator!$A$8:$EF$247,CurveCreator!$AA$4)/100</f>
        <v>0</v>
      </c>
      <c r="AJ162" s="184" t="n">
        <v>0.0489069735785406</v>
      </c>
      <c r="AK162" s="186" t="n">
        <f aca="false">VLOOKUP(A162,SpotCurves!$A$6:$BR$177,SpotCurves!$AI$1)/100</f>
        <v>0.336363003079117</v>
      </c>
      <c r="AL162" s="184" t="n">
        <v>0.25</v>
      </c>
      <c r="AM162" s="170" t="n">
        <f aca="false">VLOOKUP(A162,CurveCreator!$A$8:$EF$247,CurveCreator!$AB$4)/100</f>
        <v>0</v>
      </c>
      <c r="AN162" s="184" t="n">
        <v>0.15</v>
      </c>
      <c r="AO162" s="170" t="n">
        <f aca="false">VLOOKUP(A162,CurveCreator!$A$8:$EF$247,CurveCreator!$S$4)/100</f>
        <v>0</v>
      </c>
      <c r="AP162" s="184" t="n">
        <v>0.15</v>
      </c>
      <c r="AQ162" s="170" t="n">
        <f aca="false">VLOOKUP(A162,CurveCreator!$A$8:$EF$247,CurveCreator!$AD$4)/100</f>
        <v>0</v>
      </c>
      <c r="AR162" s="184" t="n">
        <v>0.0489069735785406</v>
      </c>
      <c r="AS162" s="170" t="n">
        <f aca="false">VLOOKUP(A162,CurveCreator!$A$8:$EF$247,CurveCreator!$AC$4)/100</f>
        <v>0</v>
      </c>
      <c r="AT162" s="184" t="n">
        <v>0.0489069735785406</v>
      </c>
      <c r="AU162" s="170" t="n">
        <f aca="false">VLOOKUP(A162,CurveCreator!$A$8:$EF$247,CurveCreator!$AW$4)/100</f>
        <v>0</v>
      </c>
      <c r="AV162" s="187" t="n">
        <f aca="false">AH162+0.03</f>
        <v>0.03</v>
      </c>
      <c r="AW162" s="170" t="n">
        <f aca="false">VLOOKUP(A162,SpotCurves!$A$6:$BR$177,SpotCurves!$BR$1)/100</f>
        <v>0.316451743618059</v>
      </c>
      <c r="AX162" s="184" t="n">
        <v>0.25</v>
      </c>
      <c r="AY162" s="170"/>
      <c r="AZ162" s="170"/>
      <c r="BA162" s="170" t="n">
        <f aca="false">VLOOKUP(A162,CurveCreator!$A$8:$EF$247,CurveCreator!$AQ$4)/100</f>
        <v>0</v>
      </c>
      <c r="BB162" s="187" t="n">
        <f aca="false">AF162</f>
        <v>0</v>
      </c>
      <c r="BC162" s="188"/>
      <c r="BD162" s="188"/>
      <c r="BE162" s="170" t="n">
        <f aca="false">VLOOKUP(A162,CurveCreator!$A$8:$EF$247,CurveCreator!$BR$4)/100</f>
        <v>0</v>
      </c>
      <c r="BF162" s="184" t="n">
        <f aca="false">$D162</f>
        <v>0</v>
      </c>
      <c r="BG162" s="188"/>
      <c r="BH162" s="188"/>
      <c r="BI162" s="170" t="n">
        <f aca="false">VLOOKUP(A162,CurveCreator!$A$8:$EF$247,CurveCreator!$BS$4)/100</f>
        <v>-0.025</v>
      </c>
      <c r="BJ162" s="184" t="n">
        <f aca="false">$D162</f>
        <v>0</v>
      </c>
      <c r="BK162" s="170" t="n">
        <f aca="false">VLOOKUP(A162,CurveCreator!$A$8:$EF$247,CurveCreator!$CY$4)/100</f>
        <v>0</v>
      </c>
      <c r="BL162" s="184" t="n">
        <v>0.1200016142418</v>
      </c>
      <c r="BM162" s="170"/>
      <c r="BN162" s="184"/>
      <c r="BO162" s="170" t="n">
        <f aca="false">VLOOKUP(A162,CurveCreator!$A$8:$EF$247,CurveCreator!$BI$4)/100</f>
        <v>0</v>
      </c>
      <c r="BP162" s="184" t="n">
        <v>0.1200043046448</v>
      </c>
      <c r="BQ162" s="184"/>
    </row>
    <row r="163" customFormat="false" ht="11.25" hidden="false" customHeight="false" outlineLevel="0" collapsed="false">
      <c r="A163" s="189"/>
      <c r="B163" s="189"/>
      <c r="F163" s="185" t="n">
        <f aca="false">D163</f>
        <v>0</v>
      </c>
      <c r="X163" s="185" t="n">
        <v>0.16</v>
      </c>
    </row>
    <row r="164" customFormat="false" ht="11.25" hidden="false" customHeight="false" outlineLevel="0" collapsed="false">
      <c r="A164" s="189"/>
      <c r="B164" s="189"/>
    </row>
    <row r="165" customFormat="false" ht="11.25" hidden="false" customHeight="false" outlineLevel="0" collapsed="false">
      <c r="A165" s="189"/>
      <c r="B165" s="189"/>
    </row>
    <row r="166" customFormat="false" ht="11.25" hidden="false" customHeight="false" outlineLevel="0" collapsed="false">
      <c r="A166" s="189"/>
      <c r="B166" s="189"/>
    </row>
    <row r="167" customFormat="false" ht="11.25" hidden="false" customHeight="false" outlineLevel="0" collapsed="false">
      <c r="A167" s="189"/>
      <c r="B167" s="189"/>
    </row>
    <row r="168" customFormat="false" ht="11.25" hidden="false" customHeight="false" outlineLevel="0" collapsed="false">
      <c r="A168" s="189"/>
      <c r="B168" s="189"/>
    </row>
    <row r="169" customFormat="false" ht="11.25" hidden="false" customHeight="false" outlineLevel="0" collapsed="false">
      <c r="A169" s="189"/>
      <c r="B169" s="189"/>
    </row>
    <row r="170" customFormat="false" ht="11.25" hidden="false" customHeight="false" outlineLevel="0" collapsed="false">
      <c r="A170" s="189"/>
      <c r="B170" s="189"/>
    </row>
    <row r="171" customFormat="false" ht="11.25" hidden="false" customHeight="false" outlineLevel="0" collapsed="false">
      <c r="A171" s="189"/>
      <c r="B171" s="189"/>
    </row>
    <row r="172" customFormat="false" ht="11.25" hidden="false" customHeight="false" outlineLevel="0" collapsed="false">
      <c r="A172" s="189"/>
      <c r="B172" s="189"/>
    </row>
    <row r="173" customFormat="false" ht="11.25" hidden="false" customHeight="false" outlineLevel="0" collapsed="false">
      <c r="A173" s="189"/>
      <c r="B173" s="189"/>
    </row>
    <row r="174" customFormat="false" ht="11.25" hidden="false" customHeight="false" outlineLevel="0" collapsed="false">
      <c r="A174" s="189"/>
      <c r="B174" s="189"/>
    </row>
    <row r="175" customFormat="false" ht="11.25" hidden="false" customHeight="false" outlineLevel="0" collapsed="false">
      <c r="A175" s="189"/>
      <c r="B175" s="189"/>
    </row>
    <row r="176" customFormat="false" ht="11.25" hidden="false" customHeight="false" outlineLevel="0" collapsed="false">
      <c r="A176" s="189"/>
      <c r="B176" s="189"/>
    </row>
    <row r="177" customFormat="false" ht="11.25" hidden="false" customHeight="false" outlineLevel="0" collapsed="false">
      <c r="A177" s="189"/>
      <c r="B177" s="189"/>
    </row>
    <row r="178" customFormat="false" ht="11.25" hidden="false" customHeight="false" outlineLevel="0" collapsed="false">
      <c r="A178" s="189"/>
      <c r="B178" s="189"/>
    </row>
    <row r="179" customFormat="false" ht="11.25" hidden="false" customHeight="false" outlineLevel="0" collapsed="false">
      <c r="A179" s="189"/>
      <c r="B179" s="189"/>
    </row>
    <row r="180" customFormat="false" ht="11.25" hidden="false" customHeight="false" outlineLevel="0" collapsed="false">
      <c r="A180" s="189"/>
      <c r="B180" s="189"/>
    </row>
    <row r="181" customFormat="false" ht="11.25" hidden="false" customHeight="false" outlineLevel="0" collapsed="false">
      <c r="A181" s="189"/>
      <c r="B181" s="189"/>
    </row>
    <row r="182" customFormat="false" ht="11.25" hidden="false" customHeight="false" outlineLevel="0" collapsed="false">
      <c r="A182" s="189"/>
      <c r="B182" s="189"/>
    </row>
    <row r="183" customFormat="false" ht="11.25" hidden="false" customHeight="false" outlineLevel="0" collapsed="false">
      <c r="A183" s="189"/>
      <c r="B183" s="189"/>
    </row>
    <row r="184" customFormat="false" ht="11.25" hidden="false" customHeight="false" outlineLevel="0" collapsed="false">
      <c r="A184" s="189"/>
      <c r="B184" s="189"/>
    </row>
    <row r="185" customFormat="false" ht="11.25" hidden="false" customHeight="false" outlineLevel="0" collapsed="false">
      <c r="A185" s="189"/>
      <c r="B185" s="189"/>
    </row>
    <row r="186" customFormat="false" ht="11.25" hidden="false" customHeight="false" outlineLevel="0" collapsed="false">
      <c r="A186" s="189"/>
      <c r="B186" s="189"/>
    </row>
    <row r="187" customFormat="false" ht="11.25" hidden="false" customHeight="false" outlineLevel="0" collapsed="false">
      <c r="A187" s="189"/>
      <c r="B187" s="189"/>
    </row>
    <row r="188" customFormat="false" ht="11.25" hidden="false" customHeight="false" outlineLevel="0" collapsed="false">
      <c r="A188" s="189"/>
      <c r="B188" s="189"/>
    </row>
    <row r="189" customFormat="false" ht="11.25" hidden="false" customHeight="false" outlineLevel="0" collapsed="false">
      <c r="A189" s="189"/>
      <c r="B189" s="189"/>
    </row>
    <row r="190" customFormat="false" ht="11.25" hidden="false" customHeight="false" outlineLevel="0" collapsed="false">
      <c r="A190" s="189"/>
      <c r="B190" s="189"/>
    </row>
    <row r="191" customFormat="false" ht="11.25" hidden="false" customHeight="false" outlineLevel="0" collapsed="false">
      <c r="A191" s="189"/>
      <c r="B191" s="189"/>
    </row>
    <row r="192" customFormat="false" ht="11.25" hidden="false" customHeight="false" outlineLevel="0" collapsed="false">
      <c r="A192" s="189"/>
      <c r="B192" s="189"/>
    </row>
    <row r="193" customFormat="false" ht="11.25" hidden="false" customHeight="false" outlineLevel="0" collapsed="false">
      <c r="A193" s="189"/>
      <c r="B193" s="189"/>
    </row>
    <row r="194" customFormat="false" ht="11.25" hidden="false" customHeight="false" outlineLevel="0" collapsed="false">
      <c r="A194" s="189"/>
      <c r="B194" s="189"/>
    </row>
    <row r="195" customFormat="false" ht="11.25" hidden="false" customHeight="false" outlineLevel="0" collapsed="false">
      <c r="A195" s="189"/>
      <c r="B195" s="189"/>
    </row>
    <row r="196" customFormat="false" ht="11.25" hidden="false" customHeight="false" outlineLevel="0" collapsed="false">
      <c r="A196" s="189"/>
      <c r="B196" s="189"/>
    </row>
    <row r="197" customFormat="false" ht="11.25" hidden="false" customHeight="false" outlineLevel="0" collapsed="false">
      <c r="A197" s="189"/>
      <c r="B197" s="189"/>
    </row>
    <row r="198" customFormat="false" ht="11.25" hidden="false" customHeight="false" outlineLevel="0" collapsed="false">
      <c r="A198" s="189"/>
      <c r="B198" s="189"/>
    </row>
    <row r="199" customFormat="false" ht="11.25" hidden="false" customHeight="false" outlineLevel="0" collapsed="false">
      <c r="A199" s="189"/>
      <c r="B199" s="189"/>
    </row>
    <row r="200" customFormat="false" ht="11.25" hidden="false" customHeight="false" outlineLevel="0" collapsed="false">
      <c r="A200" s="189"/>
      <c r="B200" s="189"/>
    </row>
    <row r="201" customFormat="false" ht="11.25" hidden="false" customHeight="false" outlineLevel="0" collapsed="false">
      <c r="A201" s="189"/>
      <c r="B201" s="189"/>
    </row>
    <row r="202" customFormat="false" ht="11.25" hidden="false" customHeight="false" outlineLevel="0" collapsed="false">
      <c r="A202" s="189"/>
      <c r="B202" s="189"/>
    </row>
    <row r="203" customFormat="false" ht="11.25" hidden="false" customHeight="false" outlineLevel="0" collapsed="false">
      <c r="A203" s="189"/>
      <c r="B203" s="189"/>
    </row>
    <row r="204" customFormat="false" ht="11.25" hidden="false" customHeight="false" outlineLevel="0" collapsed="false">
      <c r="A204" s="189"/>
      <c r="B204" s="189"/>
    </row>
    <row r="205" customFormat="false" ht="11.25" hidden="false" customHeight="false" outlineLevel="0" collapsed="false">
      <c r="A205" s="189"/>
      <c r="B205" s="189"/>
    </row>
    <row r="206" customFormat="false" ht="11.25" hidden="false" customHeight="false" outlineLevel="0" collapsed="false">
      <c r="A206" s="189"/>
      <c r="B206" s="189"/>
    </row>
    <row r="207" customFormat="false" ht="11.25" hidden="false" customHeight="false" outlineLevel="0" collapsed="false">
      <c r="A207" s="189"/>
      <c r="B207" s="189"/>
    </row>
    <row r="208" customFormat="false" ht="11.25" hidden="false" customHeight="false" outlineLevel="0" collapsed="false">
      <c r="A208" s="189"/>
      <c r="B208" s="189"/>
    </row>
    <row r="209" customFormat="false" ht="11.25" hidden="false" customHeight="false" outlineLevel="0" collapsed="false">
      <c r="A209" s="189"/>
      <c r="B209" s="189"/>
    </row>
    <row r="210" customFormat="false" ht="11.25" hidden="false" customHeight="false" outlineLevel="0" collapsed="false">
      <c r="A210" s="189"/>
      <c r="B210" s="189"/>
    </row>
    <row r="211" customFormat="false" ht="11.25" hidden="false" customHeight="false" outlineLevel="0" collapsed="false">
      <c r="A211" s="189"/>
      <c r="B211" s="189"/>
    </row>
    <row r="212" customFormat="false" ht="11.25" hidden="false" customHeight="false" outlineLevel="0" collapsed="false">
      <c r="A212" s="189"/>
      <c r="B212" s="189"/>
    </row>
    <row r="213" customFormat="false" ht="11.25" hidden="false" customHeight="false" outlineLevel="0" collapsed="false">
      <c r="A213" s="189"/>
      <c r="B213" s="189"/>
    </row>
    <row r="214" customFormat="false" ht="11.25" hidden="false" customHeight="false" outlineLevel="0" collapsed="false">
      <c r="A214" s="189"/>
      <c r="B214" s="189"/>
    </row>
    <row r="215" customFormat="false" ht="11.25" hidden="false" customHeight="false" outlineLevel="0" collapsed="false">
      <c r="A215" s="189"/>
      <c r="B215" s="189"/>
    </row>
    <row r="216" customFormat="false" ht="11.25" hidden="false" customHeight="false" outlineLevel="0" collapsed="false">
      <c r="A216" s="189"/>
      <c r="B216" s="189"/>
    </row>
    <row r="217" customFormat="false" ht="11.25" hidden="false" customHeight="false" outlineLevel="0" collapsed="false">
      <c r="A217" s="189"/>
      <c r="B217" s="189"/>
    </row>
    <row r="218" customFormat="false" ht="11.25" hidden="false" customHeight="false" outlineLevel="0" collapsed="false">
      <c r="A218" s="189"/>
      <c r="B218" s="189"/>
    </row>
    <row r="219" customFormat="false" ht="11.25" hidden="false" customHeight="false" outlineLevel="0" collapsed="false">
      <c r="A219" s="189"/>
      <c r="B219" s="189"/>
    </row>
    <row r="220" customFormat="false" ht="11.25" hidden="false" customHeight="false" outlineLevel="0" collapsed="false">
      <c r="A220" s="189"/>
      <c r="B220" s="189"/>
    </row>
    <row r="221" customFormat="false" ht="11.25" hidden="false" customHeight="false" outlineLevel="0" collapsed="false">
      <c r="A221" s="189"/>
      <c r="B221" s="189"/>
    </row>
    <row r="222" customFormat="false" ht="11.25" hidden="false" customHeight="false" outlineLevel="0" collapsed="false">
      <c r="A222" s="189"/>
      <c r="B222" s="189"/>
    </row>
    <row r="223" customFormat="false" ht="11.25" hidden="false" customHeight="false" outlineLevel="0" collapsed="false">
      <c r="A223" s="189"/>
      <c r="B223" s="189"/>
    </row>
    <row r="224" customFormat="false" ht="11.25" hidden="false" customHeight="false" outlineLevel="0" collapsed="false">
      <c r="A224" s="189"/>
      <c r="B224" s="189"/>
    </row>
    <row r="225" customFormat="false" ht="11.25" hidden="false" customHeight="false" outlineLevel="0" collapsed="false">
      <c r="A225" s="189"/>
      <c r="B225" s="189"/>
    </row>
    <row r="226" customFormat="false" ht="11.25" hidden="false" customHeight="false" outlineLevel="0" collapsed="false">
      <c r="A226" s="189"/>
      <c r="B226" s="189"/>
    </row>
    <row r="227" customFormat="false" ht="11.25" hidden="false" customHeight="false" outlineLevel="0" collapsed="false">
      <c r="A227" s="189"/>
      <c r="B227" s="189"/>
    </row>
    <row r="228" customFormat="false" ht="11.25" hidden="false" customHeight="false" outlineLevel="0" collapsed="false">
      <c r="A228" s="189"/>
      <c r="B228" s="189"/>
    </row>
    <row r="229" customFormat="false" ht="11.25" hidden="false" customHeight="false" outlineLevel="0" collapsed="false">
      <c r="A229" s="189"/>
      <c r="B229" s="189"/>
    </row>
    <row r="230" customFormat="false" ht="11.25" hidden="false" customHeight="false" outlineLevel="0" collapsed="false">
      <c r="A230" s="189"/>
      <c r="B230" s="189"/>
    </row>
    <row r="231" customFormat="false" ht="11.25" hidden="false" customHeight="false" outlineLevel="0" collapsed="false">
      <c r="A231" s="189"/>
      <c r="B231" s="189"/>
    </row>
    <row r="232" customFormat="false" ht="11.25" hidden="false" customHeight="false" outlineLevel="0" collapsed="false">
      <c r="A232" s="189"/>
      <c r="B232" s="189"/>
    </row>
    <row r="233" customFormat="false" ht="11.25" hidden="false" customHeight="false" outlineLevel="0" collapsed="false">
      <c r="A233" s="189"/>
      <c r="B233" s="189"/>
    </row>
    <row r="234" customFormat="false" ht="11.25" hidden="false" customHeight="false" outlineLevel="0" collapsed="false">
      <c r="A234" s="189"/>
      <c r="B234" s="189"/>
    </row>
    <row r="235" customFormat="false" ht="11.25" hidden="false" customHeight="false" outlineLevel="0" collapsed="false">
      <c r="A235" s="189"/>
      <c r="B235" s="189"/>
    </row>
    <row r="236" customFormat="false" ht="11.25" hidden="false" customHeight="false" outlineLevel="0" collapsed="false">
      <c r="A236" s="189"/>
      <c r="B236" s="189"/>
    </row>
    <row r="237" customFormat="false" ht="11.25" hidden="false" customHeight="false" outlineLevel="0" collapsed="false">
      <c r="A237" s="189"/>
      <c r="B237" s="189"/>
    </row>
    <row r="238" customFormat="false" ht="11.25" hidden="false" customHeight="false" outlineLevel="0" collapsed="false">
      <c r="A238" s="189"/>
      <c r="B238" s="189"/>
    </row>
    <row r="239" customFormat="false" ht="11.25" hidden="false" customHeight="false" outlineLevel="0" collapsed="false">
      <c r="A239" s="189"/>
      <c r="B239" s="189"/>
    </row>
    <row r="240" customFormat="false" ht="11.25" hidden="false" customHeight="false" outlineLevel="0" collapsed="false">
      <c r="A240" s="189"/>
      <c r="B240" s="189"/>
    </row>
    <row r="241" customFormat="false" ht="11.25" hidden="false" customHeight="false" outlineLevel="0" collapsed="false">
      <c r="A241" s="189"/>
      <c r="B241" s="189"/>
    </row>
    <row r="242" customFormat="false" ht="11.25" hidden="false" customHeight="false" outlineLevel="0" collapsed="false">
      <c r="A242" s="189"/>
      <c r="B242" s="189"/>
    </row>
    <row r="243" customFormat="false" ht="11.25" hidden="false" customHeight="false" outlineLevel="0" collapsed="false">
      <c r="A243" s="190"/>
      <c r="B243" s="190"/>
    </row>
    <row r="244" customFormat="false" ht="11.25" hidden="false" customHeight="false" outlineLevel="0" collapsed="false">
      <c r="A244" s="190"/>
      <c r="B244" s="190"/>
    </row>
    <row r="245" customFormat="false" ht="11.25" hidden="false" customHeight="false" outlineLevel="0" collapsed="false">
      <c r="A245" s="190"/>
      <c r="B245" s="190"/>
    </row>
    <row r="246" customFormat="false" ht="11.25" hidden="false" customHeight="false" outlineLevel="0" collapsed="false">
      <c r="A246" s="190"/>
      <c r="B246" s="190"/>
    </row>
    <row r="247" customFormat="false" ht="11.25" hidden="false" customHeight="false" outlineLevel="0" collapsed="false">
      <c r="A247" s="190"/>
      <c r="B247" s="190"/>
    </row>
    <row r="248" customFormat="false" ht="11.25" hidden="false" customHeight="false" outlineLevel="0" collapsed="false">
      <c r="A248" s="190"/>
      <c r="B248" s="190"/>
    </row>
    <row r="249" customFormat="false" ht="11.25" hidden="false" customHeight="false" outlineLevel="0" collapsed="false">
      <c r="A249" s="190"/>
      <c r="B249" s="190"/>
    </row>
    <row r="250" customFormat="false" ht="11.25" hidden="false" customHeight="false" outlineLevel="0" collapsed="false">
      <c r="A250" s="190"/>
      <c r="B250" s="190"/>
    </row>
    <row r="251" customFormat="false" ht="11.25" hidden="false" customHeight="false" outlineLevel="0" collapsed="false">
      <c r="A251" s="190"/>
      <c r="B251" s="190"/>
    </row>
    <row r="252" customFormat="false" ht="11.25" hidden="false" customHeight="false" outlineLevel="0" collapsed="false">
      <c r="A252" s="190"/>
      <c r="B252" s="190"/>
    </row>
    <row r="253" customFormat="false" ht="11.25" hidden="false" customHeight="false" outlineLevel="0" collapsed="false">
      <c r="A253" s="190"/>
      <c r="B253" s="190"/>
    </row>
    <row r="254" customFormat="false" ht="11.25" hidden="false" customHeight="false" outlineLevel="0" collapsed="false">
      <c r="A254" s="190"/>
      <c r="B254" s="190"/>
    </row>
    <row r="255" customFormat="false" ht="11.25" hidden="false" customHeight="false" outlineLevel="0" collapsed="false">
      <c r="A255" s="190"/>
      <c r="B255" s="190"/>
    </row>
    <row r="256" customFormat="false" ht="11.25" hidden="false" customHeight="false" outlineLevel="0" collapsed="false">
      <c r="A256" s="190"/>
      <c r="B256" s="190"/>
    </row>
    <row r="257" customFormat="false" ht="11.25" hidden="false" customHeight="false" outlineLevel="0" collapsed="false">
      <c r="A257" s="190"/>
      <c r="B257" s="190"/>
    </row>
    <row r="258" customFormat="false" ht="11.25" hidden="false" customHeight="false" outlineLevel="0" collapsed="false">
      <c r="A258" s="190"/>
      <c r="B258" s="190"/>
    </row>
    <row r="259" customFormat="false" ht="11.25" hidden="false" customHeight="false" outlineLevel="0" collapsed="false">
      <c r="A259" s="190"/>
      <c r="B259" s="190"/>
    </row>
    <row r="260" customFormat="false" ht="11.25" hidden="false" customHeight="false" outlineLevel="0" collapsed="false">
      <c r="A260" s="190"/>
      <c r="B260" s="190"/>
    </row>
    <row r="261" customFormat="false" ht="11.25" hidden="false" customHeight="false" outlineLevel="0" collapsed="false">
      <c r="A261" s="190"/>
      <c r="B261" s="190"/>
    </row>
    <row r="262" customFormat="false" ht="11.25" hidden="false" customHeight="false" outlineLevel="0" collapsed="false">
      <c r="A262" s="190"/>
      <c r="B262" s="190"/>
    </row>
    <row r="263" customFormat="false" ht="11.25" hidden="false" customHeight="false" outlineLevel="0" collapsed="false">
      <c r="A263" s="190"/>
      <c r="B263" s="190"/>
    </row>
    <row r="264" customFormat="false" ht="11.25" hidden="false" customHeight="false" outlineLevel="0" collapsed="false">
      <c r="A264" s="190"/>
      <c r="B264" s="190"/>
    </row>
    <row r="265" customFormat="false" ht="11.25" hidden="false" customHeight="false" outlineLevel="0" collapsed="false">
      <c r="A265" s="190"/>
      <c r="B265" s="190"/>
    </row>
    <row r="266" customFormat="false" ht="11.25" hidden="false" customHeight="false" outlineLevel="0" collapsed="false">
      <c r="A266" s="190"/>
      <c r="B266" s="190"/>
    </row>
    <row r="267" customFormat="false" ht="11.25" hidden="false" customHeight="false" outlineLevel="0" collapsed="false">
      <c r="A267" s="190"/>
      <c r="B267" s="190"/>
    </row>
    <row r="268" customFormat="false" ht="11.25" hidden="false" customHeight="false" outlineLevel="0" collapsed="false">
      <c r="A268" s="190"/>
      <c r="B268" s="190"/>
    </row>
    <row r="269" customFormat="false" ht="11.25" hidden="false" customHeight="false" outlineLevel="0" collapsed="false">
      <c r="A269" s="190"/>
      <c r="B269" s="190"/>
    </row>
    <row r="270" customFormat="false" ht="11.25" hidden="false" customHeight="false" outlineLevel="0" collapsed="false">
      <c r="A270" s="190"/>
      <c r="B270" s="190"/>
    </row>
    <row r="271" customFormat="false" ht="11.25" hidden="false" customHeight="false" outlineLevel="0" collapsed="false">
      <c r="A271" s="190"/>
      <c r="B271" s="190"/>
    </row>
    <row r="272" customFormat="false" ht="11.25" hidden="false" customHeight="false" outlineLevel="0" collapsed="false">
      <c r="A272" s="190"/>
      <c r="B272" s="190"/>
    </row>
    <row r="273" customFormat="false" ht="11.25" hidden="false" customHeight="false" outlineLevel="0" collapsed="false">
      <c r="A273" s="190"/>
      <c r="B273" s="190"/>
    </row>
    <row r="274" customFormat="false" ht="11.25" hidden="false" customHeight="false" outlineLevel="0" collapsed="false">
      <c r="A274" s="190"/>
      <c r="B274" s="190"/>
    </row>
    <row r="275" customFormat="false" ht="11.25" hidden="false" customHeight="false" outlineLevel="0" collapsed="false">
      <c r="A275" s="190"/>
      <c r="B275" s="190"/>
    </row>
    <row r="276" customFormat="false" ht="11.25" hidden="false" customHeight="false" outlineLevel="0" collapsed="false">
      <c r="A276" s="190"/>
      <c r="B276" s="190"/>
    </row>
    <row r="277" customFormat="false" ht="11.25" hidden="false" customHeight="false" outlineLevel="0" collapsed="false">
      <c r="A277" s="190"/>
      <c r="B277" s="190"/>
    </row>
    <row r="278" customFormat="false" ht="11.25" hidden="false" customHeight="false" outlineLevel="0" collapsed="false">
      <c r="A278" s="190"/>
      <c r="B278" s="190"/>
    </row>
    <row r="279" customFormat="false" ht="11.25" hidden="false" customHeight="false" outlineLevel="0" collapsed="false">
      <c r="A279" s="190"/>
      <c r="B279" s="190"/>
    </row>
    <row r="280" customFormat="false" ht="11.25" hidden="false" customHeight="false" outlineLevel="0" collapsed="false">
      <c r="A280" s="190"/>
      <c r="B280" s="190"/>
    </row>
    <row r="281" customFormat="false" ht="11.25" hidden="false" customHeight="false" outlineLevel="0" collapsed="false">
      <c r="A281" s="190"/>
      <c r="B281" s="190"/>
    </row>
    <row r="282" customFormat="false" ht="11.25" hidden="false" customHeight="false" outlineLevel="0" collapsed="false">
      <c r="A282" s="190"/>
      <c r="B282" s="190"/>
    </row>
    <row r="283" customFormat="false" ht="11.25" hidden="false" customHeight="false" outlineLevel="0" collapsed="false">
      <c r="A283" s="190"/>
      <c r="B283" s="190"/>
    </row>
    <row r="284" customFormat="false" ht="11.25" hidden="false" customHeight="false" outlineLevel="0" collapsed="false">
      <c r="A284" s="190"/>
      <c r="B284" s="190"/>
    </row>
    <row r="285" customFormat="false" ht="11.25" hidden="false" customHeight="false" outlineLevel="0" collapsed="false">
      <c r="A285" s="190"/>
      <c r="B285" s="190"/>
    </row>
    <row r="286" customFormat="false" ht="11.25" hidden="false" customHeight="false" outlineLevel="0" collapsed="false">
      <c r="A286" s="190"/>
      <c r="B286" s="190"/>
    </row>
    <row r="287" customFormat="false" ht="11.25" hidden="false" customHeight="false" outlineLevel="0" collapsed="false">
      <c r="A287" s="190"/>
      <c r="B287" s="190"/>
    </row>
    <row r="288" customFormat="false" ht="11.25" hidden="false" customHeight="false" outlineLevel="0" collapsed="false">
      <c r="A288" s="190"/>
      <c r="B288" s="190"/>
    </row>
    <row r="289" customFormat="false" ht="11.25" hidden="false" customHeight="false" outlineLevel="0" collapsed="false">
      <c r="A289" s="190"/>
      <c r="B289" s="190"/>
    </row>
    <row r="290" customFormat="false" ht="11.25" hidden="false" customHeight="false" outlineLevel="0" collapsed="false">
      <c r="A290" s="190"/>
      <c r="B290" s="190"/>
    </row>
    <row r="291" customFormat="false" ht="11.25" hidden="false" customHeight="false" outlineLevel="0" collapsed="false">
      <c r="A291" s="190"/>
      <c r="B291" s="190"/>
    </row>
    <row r="292" customFormat="false" ht="11.25" hidden="false" customHeight="false" outlineLevel="0" collapsed="false">
      <c r="A292" s="190"/>
      <c r="B292" s="190"/>
    </row>
    <row r="293" customFormat="false" ht="11.25" hidden="false" customHeight="false" outlineLevel="0" collapsed="false">
      <c r="A293" s="190"/>
      <c r="B293" s="190"/>
    </row>
    <row r="294" customFormat="false" ht="11.25" hidden="false" customHeight="false" outlineLevel="0" collapsed="false">
      <c r="A294" s="190"/>
      <c r="B294" s="190"/>
    </row>
    <row r="295" customFormat="false" ht="11.25" hidden="false" customHeight="false" outlineLevel="0" collapsed="false">
      <c r="A295" s="190"/>
      <c r="B295" s="190"/>
    </row>
    <row r="296" customFormat="false" ht="11.25" hidden="false" customHeight="false" outlineLevel="0" collapsed="false">
      <c r="A296" s="190"/>
      <c r="B296" s="190"/>
    </row>
    <row r="297" customFormat="false" ht="11.25" hidden="false" customHeight="false" outlineLevel="0" collapsed="false">
      <c r="A297" s="190"/>
      <c r="B297" s="190"/>
    </row>
    <row r="298" customFormat="false" ht="11.25" hidden="false" customHeight="false" outlineLevel="0" collapsed="false">
      <c r="A298" s="190"/>
      <c r="B298" s="190"/>
    </row>
    <row r="299" customFormat="false" ht="11.25" hidden="false" customHeight="false" outlineLevel="0" collapsed="false">
      <c r="A299" s="190"/>
      <c r="B299" s="190"/>
    </row>
    <row r="300" customFormat="false" ht="11.25" hidden="false" customHeight="false" outlineLevel="0" collapsed="false">
      <c r="A300" s="190"/>
      <c r="B300" s="190"/>
    </row>
    <row r="301" customFormat="false" ht="11.25" hidden="false" customHeight="false" outlineLevel="0" collapsed="false">
      <c r="A301" s="190"/>
      <c r="B301" s="190"/>
    </row>
  </sheetData>
  <mergeCells count="34">
    <mergeCell ref="C2:D2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AK2:AL2"/>
    <mergeCell ref="AM2:AN2"/>
    <mergeCell ref="AO2:AP2"/>
    <mergeCell ref="AQ2:AR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  <mergeCell ref="BO2:BP2"/>
    <mergeCell ref="BQ2:BR2"/>
  </mergeCells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5" scale="100" fitToWidth="2" fitToHeight="2" pageOrder="downThenOver" orientation="landscape" blackAndWhite="false" draft="false" cellComments="none" horizontalDpi="300" verticalDpi="300" copies="1"/>
  <headerFooter differentFirst="false" differentOddEven="false">
    <oddHeader>&amp;CCurve Model1.xls&amp;RPage &amp;P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true" autoFill="0" autoPict="0" macro="xls.Module1.SaveCurves">
                <anchor moveWithCells="true" sizeWithCells="false">
                  <from>
                    <xdr:col>0</xdr:col>
                    <xdr:colOff>171000</xdr:colOff>
                    <xdr:row>2</xdr:row>
                    <xdr:rowOff>0</xdr:rowOff>
                  </from>
                  <to>
                    <xdr:col>1</xdr:col>
                    <xdr:colOff>390600</xdr:colOff>
                    <xdr:row>4</xdr:row>
                    <xdr:rowOff>9720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I34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8" topLeftCell="B9" activePane="bottomRight" state="frozen"/>
      <selection pane="topLeft" activeCell="A1" activeCellId="0" sqref="A1"/>
      <selection pane="topRight" activeCell="B1" activeCellId="0" sqref="B1"/>
      <selection pane="bottomLeft" activeCell="A9" activeCellId="0" sqref="A9"/>
      <selection pane="bottomRight" activeCell="B1" activeCellId="0" sqref="B1"/>
    </sheetView>
  </sheetViews>
  <sheetFormatPr defaultColWidth="10.8671875" defaultRowHeight="12" customHeight="true" zeroHeight="false" outlineLevelRow="0" outlineLevelCol="0"/>
  <cols>
    <col collapsed="false" customWidth="true" hidden="false" outlineLevel="0" max="1" min="1" style="0" width="21.24"/>
    <col collapsed="false" customWidth="true" hidden="false" outlineLevel="0" max="2" min="2" style="0" width="8.74"/>
    <col collapsed="false" customWidth="true" hidden="false" outlineLevel="0" max="3" min="3" style="0" width="6.86"/>
    <col collapsed="false" customWidth="true" hidden="false" outlineLevel="0" max="5" min="4" style="0" width="5.87"/>
    <col collapsed="false" customWidth="true" hidden="false" outlineLevel="0" max="6" min="6" style="0" width="4.87"/>
    <col collapsed="false" customWidth="true" hidden="false" outlineLevel="0" max="8" min="7" style="0" width="6.86"/>
    <col collapsed="false" customWidth="true" hidden="false" outlineLevel="0" max="10" min="9" style="0" width="5.87"/>
    <col collapsed="false" customWidth="true" hidden="false" outlineLevel="0" max="11" min="11" style="0" width="4.87"/>
    <col collapsed="false" customWidth="true" hidden="false" outlineLevel="0" max="13" min="12" style="0" width="6.86"/>
    <col collapsed="false" customWidth="true" hidden="false" outlineLevel="0" max="15" min="14" style="0" width="5.87"/>
    <col collapsed="false" customWidth="true" hidden="false" outlineLevel="0" max="16" min="16" style="0" width="4.87"/>
    <col collapsed="false" customWidth="true" hidden="false" outlineLevel="0" max="18" min="17" style="0" width="6.86"/>
    <col collapsed="false" customWidth="true" hidden="false" outlineLevel="0" max="20" min="19" style="0" width="5.87"/>
    <col collapsed="false" customWidth="true" hidden="false" outlineLevel="0" max="21" min="21" style="0" width="4.87"/>
    <col collapsed="false" customWidth="true" hidden="false" outlineLevel="0" max="23" min="22" style="0" width="6.86"/>
    <col collapsed="false" customWidth="true" hidden="false" outlineLevel="0" max="25" min="24" style="0" width="5.87"/>
    <col collapsed="false" customWidth="true" hidden="false" outlineLevel="0" max="26" min="26" style="0" width="4.87"/>
    <col collapsed="false" customWidth="true" hidden="false" outlineLevel="0" max="28" min="27" style="0" width="6.86"/>
    <col collapsed="false" customWidth="true" hidden="false" outlineLevel="0" max="30" min="29" style="0" width="5.87"/>
    <col collapsed="false" customWidth="true" hidden="false" outlineLevel="0" max="31" min="31" style="0" width="4.87"/>
    <col collapsed="false" customWidth="true" hidden="false" outlineLevel="0" max="33" min="32" style="0" width="6.86"/>
    <col collapsed="false" customWidth="true" hidden="false" outlineLevel="0" max="35" min="34" style="0" width="5.87"/>
    <col collapsed="false" customWidth="true" hidden="false" outlineLevel="0" max="36" min="36" style="0" width="4.87"/>
    <col collapsed="false" customWidth="true" hidden="false" outlineLevel="0" max="37" min="37" style="0" width="6.86"/>
    <col collapsed="false" customWidth="true" hidden="false" outlineLevel="0" max="39" min="38" style="0" width="5.87"/>
    <col collapsed="false" customWidth="true" hidden="false" outlineLevel="0" max="40" min="40" style="0" width="6.86"/>
    <col collapsed="false" customWidth="true" hidden="false" outlineLevel="0" max="42" min="41" style="0" width="5.87"/>
    <col collapsed="false" customWidth="true" hidden="false" outlineLevel="0" max="43" min="43" style="0" width="4.87"/>
    <col collapsed="false" customWidth="true" hidden="false" outlineLevel="0" max="44" min="44" style="0" width="5.87"/>
    <col collapsed="false" customWidth="true" hidden="false" outlineLevel="0" max="45" min="45" style="0" width="6.86"/>
    <col collapsed="false" customWidth="true" hidden="false" outlineLevel="0" max="47" min="46" style="0" width="5.87"/>
    <col collapsed="false" customWidth="true" hidden="false" outlineLevel="0" max="48" min="48" style="0" width="4.87"/>
    <col collapsed="false" customWidth="true" hidden="false" outlineLevel="0" max="49" min="49" style="0" width="5.87"/>
    <col collapsed="false" customWidth="true" hidden="false" outlineLevel="0" max="50" min="50" style="0" width="6.86"/>
    <col collapsed="false" customWidth="true" hidden="false" outlineLevel="0" max="51" min="51" style="0" width="5.87"/>
    <col collapsed="false" customWidth="true" hidden="false" outlineLevel="0" max="52" min="52" style="0" width="6.74"/>
    <col collapsed="false" customWidth="true" hidden="false" outlineLevel="0" max="53" min="53" style="0" width="4.87"/>
    <col collapsed="false" customWidth="true" hidden="false" outlineLevel="0" max="54" min="54" style="0" width="5.87"/>
    <col collapsed="false" customWidth="true" hidden="false" outlineLevel="0" max="55" min="55" style="0" width="6.86"/>
    <col collapsed="false" customWidth="true" hidden="false" outlineLevel="0" max="57" min="56" style="0" width="5.87"/>
    <col collapsed="false" customWidth="true" hidden="false" outlineLevel="0" max="58" min="58" style="191" width="4.87"/>
    <col collapsed="false" customWidth="true" hidden="false" outlineLevel="0" max="59" min="59" style="0" width="5.87"/>
    <col collapsed="false" customWidth="true" hidden="false" outlineLevel="0" max="60" min="60" style="0" width="6.86"/>
    <col collapsed="false" customWidth="true" hidden="false" outlineLevel="0" max="62" min="61" style="0" width="5.87"/>
    <col collapsed="false" customWidth="true" hidden="false" outlineLevel="0" max="63" min="63" style="0" width="4.87"/>
    <col collapsed="false" customWidth="true" hidden="false" outlineLevel="0" max="64" min="64" style="0" width="5.87"/>
    <col collapsed="false" customWidth="true" hidden="false" outlineLevel="0" max="65" min="65" style="0" width="6.86"/>
    <col collapsed="false" customWidth="true" hidden="false" outlineLevel="0" max="67" min="66" style="0" width="5.87"/>
    <col collapsed="false" customWidth="true" hidden="false" outlineLevel="0" max="68" min="68" style="0" width="4.87"/>
    <col collapsed="false" customWidth="true" hidden="false" outlineLevel="0" max="69" min="69" style="0" width="5.87"/>
    <col collapsed="false" customWidth="true" hidden="false" outlineLevel="0" max="70" min="70" style="0" width="6.86"/>
    <col collapsed="false" customWidth="true" hidden="false" outlineLevel="0" max="72" min="71" style="0" width="5.87"/>
    <col collapsed="false" customWidth="true" hidden="false" outlineLevel="0" max="73" min="73" style="0" width="4.87"/>
    <col collapsed="false" customWidth="true" hidden="false" outlineLevel="0" max="74" min="74" style="0" width="5.87"/>
    <col collapsed="false" customWidth="true" hidden="false" outlineLevel="0" max="75" min="75" style="0" width="6.86"/>
    <col collapsed="false" customWidth="true" hidden="false" outlineLevel="0" max="77" min="76" style="0" width="5.87"/>
    <col collapsed="false" customWidth="true" hidden="false" outlineLevel="0" max="78" min="78" style="0" width="4.87"/>
  </cols>
  <sheetData>
    <row r="1" customFormat="false" ht="12" hidden="false" customHeight="false" outlineLevel="0" collapsed="false">
      <c r="B1" s="0" t="s">
        <v>215</v>
      </c>
      <c r="BF1" s="6"/>
      <c r="BG1" s="6"/>
    </row>
    <row r="2" customFormat="false" ht="12" hidden="false" customHeight="false" outlineLevel="0" collapsed="false">
      <c r="A2" s="0" t="s">
        <v>216</v>
      </c>
      <c r="B2" s="0" t="s">
        <v>73</v>
      </c>
      <c r="D2" s="0" t="s">
        <v>166</v>
      </c>
      <c r="N2" s="0" t="s">
        <v>217</v>
      </c>
      <c r="S2" s="0" t="s">
        <v>218</v>
      </c>
      <c r="X2" s="0" t="s">
        <v>218</v>
      </c>
      <c r="AC2" s="0" t="s">
        <v>219</v>
      </c>
      <c r="AH2" s="0" t="s">
        <v>220</v>
      </c>
      <c r="AO2" s="0" t="s">
        <v>218</v>
      </c>
      <c r="AT2" s="0" t="s">
        <v>218</v>
      </c>
      <c r="AY2" s="0" t="s">
        <v>221</v>
      </c>
      <c r="BD2" s="0" t="s">
        <v>218</v>
      </c>
      <c r="BF2" s="6"/>
      <c r="BG2" s="6"/>
      <c r="BI2" s="0" t="s">
        <v>218</v>
      </c>
      <c r="BN2" s="0" t="s">
        <v>222</v>
      </c>
      <c r="BS2" s="0" t="s">
        <v>223</v>
      </c>
      <c r="BX2" s="0" t="s">
        <v>224</v>
      </c>
    </row>
    <row r="3" customFormat="false" ht="12.75" hidden="false" customHeight="false" outlineLevel="0" collapsed="false">
      <c r="BF3" s="6"/>
      <c r="BG3" s="6"/>
    </row>
    <row r="4" customFormat="false" ht="12.75" hidden="false" customHeight="false" outlineLevel="0" collapsed="false">
      <c r="A4" s="0" t="s">
        <v>225</v>
      </c>
      <c r="D4" s="192" t="n">
        <v>0</v>
      </c>
      <c r="E4" s="192" t="n">
        <v>0</v>
      </c>
      <c r="F4" s="1"/>
      <c r="G4" s="1"/>
      <c r="H4" s="1"/>
      <c r="I4" s="193" t="n">
        <v>0</v>
      </c>
      <c r="J4" s="193" t="n">
        <v>0</v>
      </c>
      <c r="K4" s="1"/>
      <c r="L4" s="1"/>
      <c r="M4" s="1"/>
      <c r="N4" s="193"/>
      <c r="O4" s="193"/>
      <c r="P4" s="1"/>
      <c r="Q4" s="1"/>
      <c r="R4" s="1"/>
      <c r="S4" s="193"/>
      <c r="T4" s="193"/>
      <c r="U4" s="1"/>
      <c r="V4" s="1"/>
      <c r="W4" s="1"/>
      <c r="X4" s="193"/>
      <c r="Y4" s="193"/>
      <c r="Z4" s="1"/>
      <c r="AA4" s="1"/>
      <c r="AB4" s="1"/>
      <c r="AC4" s="193"/>
      <c r="AD4" s="193"/>
      <c r="AE4" s="1"/>
      <c r="AF4" s="1"/>
      <c r="AG4" s="1"/>
      <c r="AH4" s="193"/>
      <c r="AI4" s="193"/>
      <c r="AJ4" s="1"/>
      <c r="AK4" s="1"/>
      <c r="AL4" s="1"/>
      <c r="AM4" s="1"/>
      <c r="AN4" s="1"/>
      <c r="AO4" s="193"/>
      <c r="AP4" s="193"/>
      <c r="AQ4" s="1"/>
      <c r="AR4" s="1"/>
      <c r="AS4" s="1"/>
      <c r="AT4" s="193"/>
      <c r="AU4" s="193"/>
      <c r="AV4" s="30"/>
      <c r="AW4" s="1"/>
      <c r="AX4" s="1"/>
      <c r="AY4" s="193"/>
      <c r="AZ4" s="193"/>
      <c r="BA4" s="1"/>
      <c r="BB4" s="1"/>
      <c r="BC4" s="1"/>
      <c r="BD4" s="193"/>
      <c r="BE4" s="193"/>
      <c r="BF4" s="1"/>
      <c r="BG4" s="1"/>
      <c r="BH4" s="1"/>
      <c r="BI4" s="193"/>
      <c r="BJ4" s="193"/>
      <c r="BK4" s="1"/>
      <c r="BL4" s="1"/>
      <c r="BM4" s="1"/>
      <c r="BN4" s="193"/>
      <c r="BO4" s="193"/>
      <c r="BP4" s="1"/>
      <c r="BQ4" s="1"/>
      <c r="BR4" s="1"/>
      <c r="BS4" s="193"/>
      <c r="BT4" s="193"/>
      <c r="BU4" s="1"/>
      <c r="BV4" s="1"/>
      <c r="BW4" s="1"/>
      <c r="BX4" s="193"/>
      <c r="BY4" s="193"/>
    </row>
    <row r="5" customFormat="false" ht="12" hidden="false" customHeight="false" outlineLevel="0" collapsed="false">
      <c r="BF5" s="0"/>
      <c r="BU5" s="6"/>
    </row>
    <row r="6" customFormat="false" ht="12" hidden="false" customHeight="false" outlineLevel="0" collapsed="false">
      <c r="A6" s="194" t="s">
        <v>226</v>
      </c>
      <c r="D6" s="195" t="s">
        <v>227</v>
      </c>
      <c r="E6" s="195"/>
      <c r="I6" s="195" t="s">
        <v>228</v>
      </c>
      <c r="J6" s="195"/>
      <c r="N6" s="195" t="s">
        <v>229</v>
      </c>
      <c r="O6" s="195"/>
      <c r="Q6" s="28"/>
      <c r="S6" s="195" t="s">
        <v>230</v>
      </c>
      <c r="T6" s="195"/>
      <c r="X6" s="195" t="s">
        <v>231</v>
      </c>
      <c r="Y6" s="195"/>
      <c r="AA6" s="28"/>
      <c r="AC6" s="195" t="s">
        <v>232</v>
      </c>
      <c r="AD6" s="195"/>
      <c r="AH6" s="195" t="s">
        <v>45</v>
      </c>
      <c r="AI6" s="195"/>
      <c r="AO6" s="195" t="s">
        <v>233</v>
      </c>
      <c r="AP6" s="195"/>
      <c r="AQ6" s="28"/>
      <c r="AT6" s="195" t="s">
        <v>234</v>
      </c>
      <c r="AU6" s="195"/>
      <c r="AV6" s="28"/>
      <c r="AY6" s="195" t="s">
        <v>235</v>
      </c>
      <c r="AZ6" s="195"/>
      <c r="BB6" s="28"/>
      <c r="BD6" s="195" t="s">
        <v>236</v>
      </c>
      <c r="BE6" s="195"/>
      <c r="BF6" s="0"/>
      <c r="BI6" s="195" t="s">
        <v>237</v>
      </c>
      <c r="BJ6" s="195"/>
      <c r="BL6" s="28"/>
      <c r="BN6" s="195" t="s">
        <v>238</v>
      </c>
      <c r="BO6" s="195"/>
      <c r="BS6" s="195" t="s">
        <v>239</v>
      </c>
      <c r="BT6" s="195"/>
      <c r="BU6" s="6"/>
      <c r="BX6" s="195" t="s">
        <v>240</v>
      </c>
      <c r="BY6" s="195"/>
      <c r="BZ6" s="6"/>
    </row>
    <row r="7" customFormat="false" ht="12" hidden="false" customHeight="false" outlineLevel="0" collapsed="false">
      <c r="A7" s="194" t="s">
        <v>241</v>
      </c>
      <c r="C7" s="35" t="s">
        <v>242</v>
      </c>
      <c r="D7" s="196" t="s">
        <v>243</v>
      </c>
      <c r="E7" s="196" t="s">
        <v>244</v>
      </c>
      <c r="F7" s="8" t="s">
        <v>245</v>
      </c>
      <c r="H7" s="35" t="s">
        <v>242</v>
      </c>
      <c r="I7" s="196" t="s">
        <v>243</v>
      </c>
      <c r="J7" s="196" t="s">
        <v>244</v>
      </c>
      <c r="K7" s="8" t="s">
        <v>245</v>
      </c>
      <c r="M7" s="35" t="s">
        <v>242</v>
      </c>
      <c r="N7" s="196" t="s">
        <v>243</v>
      </c>
      <c r="O7" s="196" t="s">
        <v>244</v>
      </c>
      <c r="P7" s="8" t="s">
        <v>245</v>
      </c>
      <c r="Q7" s="28"/>
      <c r="R7" s="35" t="s">
        <v>242</v>
      </c>
      <c r="S7" s="196" t="s">
        <v>243</v>
      </c>
      <c r="T7" s="196" t="s">
        <v>244</v>
      </c>
      <c r="U7" s="8" t="s">
        <v>245</v>
      </c>
      <c r="W7" s="35" t="s">
        <v>242</v>
      </c>
      <c r="X7" s="196" t="s">
        <v>243</v>
      </c>
      <c r="Y7" s="196" t="s">
        <v>244</v>
      </c>
      <c r="Z7" s="8" t="s">
        <v>245</v>
      </c>
      <c r="AA7" s="28"/>
      <c r="AB7" s="35" t="s">
        <v>242</v>
      </c>
      <c r="AC7" s="196" t="s">
        <v>243</v>
      </c>
      <c r="AD7" s="196" t="s">
        <v>244</v>
      </c>
      <c r="AE7" s="8" t="s">
        <v>245</v>
      </c>
      <c r="AF7" s="8"/>
      <c r="AG7" s="35" t="s">
        <v>242</v>
      </c>
      <c r="AH7" s="196" t="s">
        <v>243</v>
      </c>
      <c r="AI7" s="196" t="s">
        <v>244</v>
      </c>
      <c r="AJ7" s="8" t="s">
        <v>245</v>
      </c>
      <c r="AN7" s="35" t="s">
        <v>242</v>
      </c>
      <c r="AO7" s="196" t="s">
        <v>243</v>
      </c>
      <c r="AP7" s="196" t="s">
        <v>244</v>
      </c>
      <c r="AQ7" s="8" t="s">
        <v>245</v>
      </c>
      <c r="AS7" s="35" t="s">
        <v>242</v>
      </c>
      <c r="AT7" s="196" t="s">
        <v>243</v>
      </c>
      <c r="AU7" s="196" t="s">
        <v>244</v>
      </c>
      <c r="AV7" s="8" t="s">
        <v>245</v>
      </c>
      <c r="AX7" s="35" t="s">
        <v>242</v>
      </c>
      <c r="AY7" s="196" t="s">
        <v>243</v>
      </c>
      <c r="AZ7" s="196" t="s">
        <v>244</v>
      </c>
      <c r="BA7" s="8" t="s">
        <v>245</v>
      </c>
      <c r="BB7" s="28"/>
      <c r="BC7" s="35" t="s">
        <v>242</v>
      </c>
      <c r="BD7" s="196" t="s">
        <v>243</v>
      </c>
      <c r="BE7" s="196" t="s">
        <v>244</v>
      </c>
      <c r="BF7" s="8" t="s">
        <v>245</v>
      </c>
      <c r="BH7" s="35" t="s">
        <v>242</v>
      </c>
      <c r="BI7" s="196" t="s">
        <v>243</v>
      </c>
      <c r="BJ7" s="196" t="s">
        <v>244</v>
      </c>
      <c r="BK7" s="8" t="s">
        <v>245</v>
      </c>
      <c r="BL7" s="28"/>
      <c r="BM7" s="35" t="s">
        <v>242</v>
      </c>
      <c r="BN7" s="196" t="s">
        <v>243</v>
      </c>
      <c r="BO7" s="196" t="s">
        <v>244</v>
      </c>
      <c r="BP7" s="8" t="s">
        <v>245</v>
      </c>
      <c r="BR7" s="35" t="s">
        <v>242</v>
      </c>
      <c r="BS7" s="196" t="s">
        <v>243</v>
      </c>
      <c r="BT7" s="196" t="s">
        <v>244</v>
      </c>
      <c r="BU7" s="8" t="s">
        <v>245</v>
      </c>
      <c r="BW7" s="35" t="s">
        <v>242</v>
      </c>
      <c r="BX7" s="196" t="s">
        <v>243</v>
      </c>
      <c r="BY7" s="196" t="s">
        <v>244</v>
      </c>
      <c r="BZ7" s="8" t="s">
        <v>245</v>
      </c>
    </row>
    <row r="8" customFormat="false" ht="24.75" hidden="false" customHeight="true" outlineLevel="0" collapsed="false">
      <c r="A8" s="197"/>
      <c r="C8" s="35" t="s">
        <v>246</v>
      </c>
      <c r="D8" s="196" t="s">
        <v>122</v>
      </c>
      <c r="E8" s="196" t="s">
        <v>122</v>
      </c>
      <c r="F8" s="8" t="s">
        <v>247</v>
      </c>
      <c r="H8" s="35" t="s">
        <v>246</v>
      </c>
      <c r="I8" s="196" t="s">
        <v>122</v>
      </c>
      <c r="J8" s="196" t="s">
        <v>122</v>
      </c>
      <c r="K8" s="8" t="s">
        <v>247</v>
      </c>
      <c r="M8" s="35" t="s">
        <v>246</v>
      </c>
      <c r="N8" s="196" t="s">
        <v>122</v>
      </c>
      <c r="O8" s="196" t="s">
        <v>122</v>
      </c>
      <c r="P8" s="8" t="s">
        <v>247</v>
      </c>
      <c r="Q8" s="28"/>
      <c r="R8" s="35" t="s">
        <v>246</v>
      </c>
      <c r="S8" s="196" t="s">
        <v>122</v>
      </c>
      <c r="T8" s="196" t="s">
        <v>122</v>
      </c>
      <c r="U8" s="8" t="s">
        <v>247</v>
      </c>
      <c r="W8" s="35" t="s">
        <v>246</v>
      </c>
      <c r="X8" s="196" t="s">
        <v>122</v>
      </c>
      <c r="Y8" s="196" t="s">
        <v>122</v>
      </c>
      <c r="Z8" s="8" t="s">
        <v>247</v>
      </c>
      <c r="AA8" s="28"/>
      <c r="AB8" s="35" t="s">
        <v>246</v>
      </c>
      <c r="AC8" s="196" t="s">
        <v>122</v>
      </c>
      <c r="AD8" s="196" t="s">
        <v>122</v>
      </c>
      <c r="AE8" s="8" t="s">
        <v>247</v>
      </c>
      <c r="AF8" s="8"/>
      <c r="AG8" s="35" t="s">
        <v>246</v>
      </c>
      <c r="AH8" s="196" t="s">
        <v>122</v>
      </c>
      <c r="AI8" s="196" t="s">
        <v>122</v>
      </c>
      <c r="AJ8" s="8" t="s">
        <v>247</v>
      </c>
      <c r="AN8" s="35" t="s">
        <v>246</v>
      </c>
      <c r="AO8" s="196" t="s">
        <v>122</v>
      </c>
      <c r="AP8" s="196" t="s">
        <v>122</v>
      </c>
      <c r="AQ8" s="8" t="s">
        <v>247</v>
      </c>
      <c r="AS8" s="35" t="s">
        <v>246</v>
      </c>
      <c r="AT8" s="196" t="s">
        <v>122</v>
      </c>
      <c r="AU8" s="196" t="s">
        <v>122</v>
      </c>
      <c r="AV8" s="8" t="s">
        <v>247</v>
      </c>
      <c r="AX8" s="35" t="s">
        <v>246</v>
      </c>
      <c r="AY8" s="196" t="s">
        <v>122</v>
      </c>
      <c r="AZ8" s="196" t="s">
        <v>122</v>
      </c>
      <c r="BA8" s="8" t="s">
        <v>247</v>
      </c>
      <c r="BB8" s="28"/>
      <c r="BC8" s="35" t="s">
        <v>246</v>
      </c>
      <c r="BD8" s="196" t="s">
        <v>122</v>
      </c>
      <c r="BE8" s="196" t="s">
        <v>122</v>
      </c>
      <c r="BF8" s="8" t="s">
        <v>247</v>
      </c>
      <c r="BH8" s="35" t="s">
        <v>246</v>
      </c>
      <c r="BI8" s="196" t="s">
        <v>122</v>
      </c>
      <c r="BJ8" s="196" t="s">
        <v>122</v>
      </c>
      <c r="BK8" s="8" t="s">
        <v>247</v>
      </c>
      <c r="BL8" s="28"/>
      <c r="BM8" s="35" t="s">
        <v>246</v>
      </c>
      <c r="BN8" s="196" t="s">
        <v>122</v>
      </c>
      <c r="BO8" s="196" t="s">
        <v>122</v>
      </c>
      <c r="BP8" s="8" t="s">
        <v>247</v>
      </c>
      <c r="BR8" s="35" t="s">
        <v>246</v>
      </c>
      <c r="BS8" s="196" t="s">
        <v>122</v>
      </c>
      <c r="BT8" s="196" t="s">
        <v>122</v>
      </c>
      <c r="BU8" s="8" t="s">
        <v>247</v>
      </c>
      <c r="BW8" s="35" t="s">
        <v>246</v>
      </c>
      <c r="BX8" s="196" t="s">
        <v>122</v>
      </c>
      <c r="BY8" s="196" t="s">
        <v>122</v>
      </c>
      <c r="BZ8" s="8" t="s">
        <v>247</v>
      </c>
    </row>
    <row r="9" customFormat="false" ht="12" hidden="false" customHeight="false" outlineLevel="0" collapsed="false">
      <c r="A9" s="198" t="n">
        <f aca="false">CurveCreator!A9</f>
        <v>36982</v>
      </c>
      <c r="B9" s="198"/>
      <c r="C9" s="35" t="n">
        <v>1.5</v>
      </c>
      <c r="D9" s="199" t="n">
        <f aca="false">C9*D$4</f>
        <v>0</v>
      </c>
      <c r="E9" s="199" t="n">
        <f aca="false">C9*E$4</f>
        <v>0</v>
      </c>
      <c r="F9" s="200" t="n">
        <v>3</v>
      </c>
      <c r="H9" s="35" t="n">
        <v>1.5</v>
      </c>
      <c r="I9" s="199" t="n">
        <f aca="false">H9*I$4</f>
        <v>0</v>
      </c>
      <c r="J9" s="199" t="n">
        <f aca="false">H9*J$4</f>
        <v>0</v>
      </c>
      <c r="K9" s="200" t="n">
        <v>3</v>
      </c>
      <c r="M9" s="35" t="n">
        <v>1.5</v>
      </c>
      <c r="N9" s="199" t="n">
        <f aca="false">M9*N$4</f>
        <v>0</v>
      </c>
      <c r="O9" s="199" t="n">
        <f aca="false">M9*O$4</f>
        <v>0</v>
      </c>
      <c r="P9" s="200" t="n">
        <v>3</v>
      </c>
      <c r="Q9" s="28"/>
      <c r="R9" s="35" t="n">
        <v>1.5</v>
      </c>
      <c r="S9" s="199" t="n">
        <f aca="false">R9*S$4</f>
        <v>0</v>
      </c>
      <c r="T9" s="199" t="n">
        <f aca="false">R9*T$4</f>
        <v>0</v>
      </c>
      <c r="U9" s="200" t="n">
        <v>2</v>
      </c>
      <c r="W9" s="35" t="n">
        <v>1.5</v>
      </c>
      <c r="X9" s="199" t="n">
        <f aca="false">W9*X$4</f>
        <v>0</v>
      </c>
      <c r="Y9" s="199" t="n">
        <f aca="false">W9*Y$4</f>
        <v>0</v>
      </c>
      <c r="Z9" s="200" t="n">
        <v>3</v>
      </c>
      <c r="AA9" s="28"/>
      <c r="AB9" s="35" t="n">
        <v>1.5</v>
      </c>
      <c r="AC9" s="199" t="n">
        <f aca="false">AB9*AC$4</f>
        <v>0</v>
      </c>
      <c r="AD9" s="199" t="n">
        <f aca="false">AB9*AD$4</f>
        <v>0</v>
      </c>
      <c r="AE9" s="200" t="n">
        <v>5</v>
      </c>
      <c r="AF9" s="201"/>
      <c r="AG9" s="35" t="n">
        <v>1.5</v>
      </c>
      <c r="AH9" s="199" t="n">
        <f aca="false">AG9*AH$4</f>
        <v>0</v>
      </c>
      <c r="AI9" s="199" t="n">
        <f aca="false">AG9*AI$4</f>
        <v>0</v>
      </c>
      <c r="AJ9" s="200" t="n">
        <v>3</v>
      </c>
      <c r="AN9" s="35" t="n">
        <v>1.5</v>
      </c>
      <c r="AO9" s="199" t="n">
        <f aca="false">AN9*AO$4</f>
        <v>0</v>
      </c>
      <c r="AP9" s="199" t="n">
        <f aca="false">AN9*AP$4</f>
        <v>0</v>
      </c>
      <c r="AQ9" s="200" t="n">
        <v>2</v>
      </c>
      <c r="AS9" s="35" t="n">
        <v>1.5</v>
      </c>
      <c r="AT9" s="199" t="n">
        <f aca="false">AS9*AT$4</f>
        <v>0</v>
      </c>
      <c r="AU9" s="199" t="n">
        <f aca="false">AS9*AU$4</f>
        <v>0</v>
      </c>
      <c r="AV9" s="200" t="n">
        <v>2</v>
      </c>
      <c r="AX9" s="35" t="n">
        <v>1.5</v>
      </c>
      <c r="AY9" s="199" t="n">
        <f aca="false">AX9*AY$4</f>
        <v>0</v>
      </c>
      <c r="AZ9" s="199" t="n">
        <f aca="false">AX9*AZ$4</f>
        <v>0</v>
      </c>
      <c r="BA9" s="200" t="n">
        <v>4</v>
      </c>
      <c r="BB9" s="28"/>
      <c r="BC9" s="35" t="n">
        <v>1.5</v>
      </c>
      <c r="BD9" s="199" t="n">
        <f aca="false">BC9*BD$4</f>
        <v>0</v>
      </c>
      <c r="BE9" s="199" t="n">
        <f aca="false">BC9*BE$4</f>
        <v>0</v>
      </c>
      <c r="BF9" s="200" t="n">
        <v>4</v>
      </c>
      <c r="BH9" s="35" t="n">
        <v>1.5</v>
      </c>
      <c r="BI9" s="199" t="n">
        <f aca="false">BH9*BI$4</f>
        <v>0</v>
      </c>
      <c r="BJ9" s="199" t="n">
        <f aca="false">BH9*BJ$4</f>
        <v>0</v>
      </c>
      <c r="BK9" s="200" t="n">
        <v>3</v>
      </c>
      <c r="BL9" s="28"/>
      <c r="BM9" s="35" t="n">
        <v>1.5</v>
      </c>
      <c r="BN9" s="199" t="n">
        <f aca="false">BM9*BN$4</f>
        <v>0</v>
      </c>
      <c r="BO9" s="199" t="n">
        <f aca="false">BM9*BO$4</f>
        <v>0</v>
      </c>
      <c r="BP9" s="200" t="n">
        <v>4</v>
      </c>
      <c r="BR9" s="35" t="n">
        <v>1.5</v>
      </c>
      <c r="BS9" s="199" t="n">
        <f aca="false">BR9*BS$4</f>
        <v>0</v>
      </c>
      <c r="BT9" s="199" t="n">
        <f aca="false">BR9*BT$4</f>
        <v>0</v>
      </c>
      <c r="BU9" s="200" t="n">
        <v>2</v>
      </c>
      <c r="BW9" s="35" t="n">
        <v>1.5</v>
      </c>
      <c r="BX9" s="199" t="n">
        <f aca="false">BW9*BX$4</f>
        <v>0</v>
      </c>
      <c r="BY9" s="199" t="n">
        <f aca="false">BW9*BY$4</f>
        <v>0</v>
      </c>
      <c r="BZ9" s="200" t="n">
        <v>3</v>
      </c>
    </row>
    <row r="10" customFormat="false" ht="12" hidden="false" customHeight="false" outlineLevel="0" collapsed="false">
      <c r="A10" s="198" t="n">
        <f aca="false">CurveCreator!A10</f>
        <v>37012</v>
      </c>
      <c r="B10" s="198"/>
      <c r="C10" s="35" t="n">
        <v>1.5</v>
      </c>
      <c r="D10" s="199" t="n">
        <f aca="false">C10*D$4</f>
        <v>0</v>
      </c>
      <c r="E10" s="199" t="n">
        <f aca="false">C10*E$4</f>
        <v>0</v>
      </c>
      <c r="F10" s="200" t="n">
        <v>3</v>
      </c>
      <c r="H10" s="35" t="n">
        <v>1.5</v>
      </c>
      <c r="I10" s="199" t="n">
        <f aca="false">H10*I$4</f>
        <v>0</v>
      </c>
      <c r="J10" s="199" t="n">
        <f aca="false">H10*J$4</f>
        <v>0</v>
      </c>
      <c r="K10" s="200" t="n">
        <v>3</v>
      </c>
      <c r="M10" s="35" t="n">
        <v>1.5</v>
      </c>
      <c r="N10" s="199" t="n">
        <f aca="false">M10*N$4</f>
        <v>0</v>
      </c>
      <c r="O10" s="199" t="n">
        <f aca="false">M10*O$4</f>
        <v>0</v>
      </c>
      <c r="P10" s="200" t="n">
        <v>3</v>
      </c>
      <c r="Q10" s="28"/>
      <c r="R10" s="35" t="n">
        <v>1.5</v>
      </c>
      <c r="S10" s="199" t="n">
        <f aca="false">R10*S$4</f>
        <v>0</v>
      </c>
      <c r="T10" s="199" t="n">
        <f aca="false">R10*T$4</f>
        <v>0</v>
      </c>
      <c r="U10" s="200" t="n">
        <v>2</v>
      </c>
      <c r="W10" s="35" t="n">
        <v>1.5</v>
      </c>
      <c r="X10" s="199" t="n">
        <f aca="false">W10*X$4</f>
        <v>0</v>
      </c>
      <c r="Y10" s="199" t="n">
        <f aca="false">W10*Y$4</f>
        <v>0</v>
      </c>
      <c r="Z10" s="200" t="n">
        <v>3</v>
      </c>
      <c r="AA10" s="28"/>
      <c r="AB10" s="35" t="n">
        <v>1.5</v>
      </c>
      <c r="AC10" s="199" t="n">
        <f aca="false">AB10*AC$4</f>
        <v>0</v>
      </c>
      <c r="AD10" s="199" t="n">
        <f aca="false">AB10*AD$4</f>
        <v>0</v>
      </c>
      <c r="AE10" s="200" t="n">
        <v>5</v>
      </c>
      <c r="AF10" s="201"/>
      <c r="AG10" s="35" t="n">
        <v>1.5</v>
      </c>
      <c r="AH10" s="199" t="n">
        <f aca="false">AG10*AH$4</f>
        <v>0</v>
      </c>
      <c r="AI10" s="199" t="n">
        <f aca="false">AG10*AI$4</f>
        <v>0</v>
      </c>
      <c r="AJ10" s="200" t="n">
        <v>3</v>
      </c>
      <c r="AN10" s="35" t="n">
        <v>1.5</v>
      </c>
      <c r="AO10" s="199" t="n">
        <f aca="false">AN10*AO$4</f>
        <v>0</v>
      </c>
      <c r="AP10" s="199" t="n">
        <f aca="false">AN10*AP$4</f>
        <v>0</v>
      </c>
      <c r="AQ10" s="200" t="n">
        <v>2</v>
      </c>
      <c r="AS10" s="35" t="n">
        <v>1.5</v>
      </c>
      <c r="AT10" s="199" t="n">
        <f aca="false">AS10*AT$4</f>
        <v>0</v>
      </c>
      <c r="AU10" s="199" t="n">
        <f aca="false">AS10*AU$4</f>
        <v>0</v>
      </c>
      <c r="AV10" s="200" t="n">
        <v>2</v>
      </c>
      <c r="AX10" s="35" t="n">
        <v>1.5</v>
      </c>
      <c r="AY10" s="199" t="n">
        <f aca="false">AX10*AY$4</f>
        <v>0</v>
      </c>
      <c r="AZ10" s="199" t="n">
        <f aca="false">AX10*AZ$4</f>
        <v>0</v>
      </c>
      <c r="BA10" s="200" t="n">
        <v>4</v>
      </c>
      <c r="BB10" s="28"/>
      <c r="BC10" s="35" t="n">
        <v>1.5</v>
      </c>
      <c r="BD10" s="199" t="n">
        <f aca="false">BC10*BD$4</f>
        <v>0</v>
      </c>
      <c r="BE10" s="199" t="n">
        <f aca="false">BC10*BE$4</f>
        <v>0</v>
      </c>
      <c r="BF10" s="200" t="n">
        <v>4</v>
      </c>
      <c r="BH10" s="35" t="n">
        <v>1.5</v>
      </c>
      <c r="BI10" s="199" t="n">
        <f aca="false">BH10*BI$4</f>
        <v>0</v>
      </c>
      <c r="BJ10" s="199" t="n">
        <f aca="false">BH10*BJ$4</f>
        <v>0</v>
      </c>
      <c r="BK10" s="200" t="n">
        <v>3</v>
      </c>
      <c r="BL10" s="28"/>
      <c r="BM10" s="35" t="n">
        <v>1.5</v>
      </c>
      <c r="BN10" s="199" t="n">
        <f aca="false">BM10*BN$4</f>
        <v>0</v>
      </c>
      <c r="BO10" s="199" t="n">
        <f aca="false">BM10*BO$4</f>
        <v>0</v>
      </c>
      <c r="BP10" s="200" t="n">
        <v>4</v>
      </c>
      <c r="BR10" s="35" t="n">
        <v>1.5</v>
      </c>
      <c r="BS10" s="199" t="n">
        <f aca="false">BR10*BS$4</f>
        <v>0</v>
      </c>
      <c r="BT10" s="199" t="n">
        <f aca="false">BR10*BT$4</f>
        <v>0</v>
      </c>
      <c r="BU10" s="200" t="n">
        <v>2</v>
      </c>
      <c r="BW10" s="35" t="n">
        <v>1.5</v>
      </c>
      <c r="BX10" s="199" t="n">
        <f aca="false">BW10*BX$4</f>
        <v>0</v>
      </c>
      <c r="BY10" s="199" t="n">
        <f aca="false">BW10*BY$4</f>
        <v>0</v>
      </c>
      <c r="BZ10" s="200" t="n">
        <v>3</v>
      </c>
    </row>
    <row r="11" customFormat="false" ht="12" hidden="false" customHeight="false" outlineLevel="0" collapsed="false">
      <c r="A11" s="198" t="n">
        <f aca="false">CurveCreator!A11</f>
        <v>37043</v>
      </c>
      <c r="B11" s="198"/>
      <c r="C11" s="35" t="n">
        <v>1.5</v>
      </c>
      <c r="D11" s="199" t="n">
        <f aca="false">C11*D$4</f>
        <v>0</v>
      </c>
      <c r="E11" s="199" t="n">
        <f aca="false">C11*E$4</f>
        <v>0</v>
      </c>
      <c r="F11" s="200" t="n">
        <v>3</v>
      </c>
      <c r="H11" s="35" t="n">
        <v>1.5</v>
      </c>
      <c r="I11" s="199" t="n">
        <f aca="false">H11*I$4</f>
        <v>0</v>
      </c>
      <c r="J11" s="199" t="n">
        <f aca="false">H11*J$4</f>
        <v>0</v>
      </c>
      <c r="K11" s="200" t="n">
        <v>3</v>
      </c>
      <c r="M11" s="35" t="n">
        <v>1.5</v>
      </c>
      <c r="N11" s="199" t="n">
        <f aca="false">M11*N$4</f>
        <v>0</v>
      </c>
      <c r="O11" s="199" t="n">
        <f aca="false">M11*O$4</f>
        <v>0</v>
      </c>
      <c r="P11" s="200" t="n">
        <v>3</v>
      </c>
      <c r="Q11" s="28"/>
      <c r="R11" s="35" t="n">
        <v>1.5</v>
      </c>
      <c r="S11" s="199" t="n">
        <f aca="false">R11*S$4</f>
        <v>0</v>
      </c>
      <c r="T11" s="199" t="n">
        <f aca="false">R11*T$4</f>
        <v>0</v>
      </c>
      <c r="U11" s="200" t="n">
        <v>2</v>
      </c>
      <c r="W11" s="35" t="n">
        <v>1.5</v>
      </c>
      <c r="X11" s="199" t="n">
        <f aca="false">W11*X$4</f>
        <v>0</v>
      </c>
      <c r="Y11" s="199" t="n">
        <f aca="false">W11*Y$4</f>
        <v>0</v>
      </c>
      <c r="Z11" s="200" t="n">
        <v>3</v>
      </c>
      <c r="AA11" s="28"/>
      <c r="AB11" s="35" t="n">
        <v>1.5</v>
      </c>
      <c r="AC11" s="199" t="n">
        <f aca="false">AB11*AC$4</f>
        <v>0</v>
      </c>
      <c r="AD11" s="199" t="n">
        <f aca="false">AB11*AD$4</f>
        <v>0</v>
      </c>
      <c r="AE11" s="200" t="n">
        <v>5</v>
      </c>
      <c r="AF11" s="201"/>
      <c r="AG11" s="35" t="n">
        <v>1.5</v>
      </c>
      <c r="AH11" s="199" t="n">
        <f aca="false">AG11*AH$4</f>
        <v>0</v>
      </c>
      <c r="AI11" s="199" t="n">
        <f aca="false">AG11*AI$4</f>
        <v>0</v>
      </c>
      <c r="AJ11" s="200" t="n">
        <v>3</v>
      </c>
      <c r="AN11" s="35" t="n">
        <v>1.5</v>
      </c>
      <c r="AO11" s="199" t="n">
        <f aca="false">AN11*AO$4</f>
        <v>0</v>
      </c>
      <c r="AP11" s="199" t="n">
        <f aca="false">AN11*AP$4</f>
        <v>0</v>
      </c>
      <c r="AQ11" s="200" t="n">
        <v>2</v>
      </c>
      <c r="AS11" s="35" t="n">
        <v>1.5</v>
      </c>
      <c r="AT11" s="199" t="n">
        <f aca="false">AS11*AT$4</f>
        <v>0</v>
      </c>
      <c r="AU11" s="199" t="n">
        <f aca="false">AS11*AU$4</f>
        <v>0</v>
      </c>
      <c r="AV11" s="200" t="n">
        <v>2</v>
      </c>
      <c r="AX11" s="35" t="n">
        <v>1.5</v>
      </c>
      <c r="AY11" s="199" t="n">
        <f aca="false">AX11*AY$4</f>
        <v>0</v>
      </c>
      <c r="AZ11" s="199" t="n">
        <f aca="false">AX11*AZ$4</f>
        <v>0</v>
      </c>
      <c r="BA11" s="200" t="n">
        <v>4</v>
      </c>
      <c r="BB11" s="28"/>
      <c r="BC11" s="35" t="n">
        <v>1.5</v>
      </c>
      <c r="BD11" s="199" t="n">
        <f aca="false">BC11*BD$4</f>
        <v>0</v>
      </c>
      <c r="BE11" s="199" t="n">
        <f aca="false">BC11*BE$4</f>
        <v>0</v>
      </c>
      <c r="BF11" s="200" t="n">
        <v>4</v>
      </c>
      <c r="BH11" s="35" t="n">
        <v>1.5</v>
      </c>
      <c r="BI11" s="199" t="n">
        <f aca="false">BH11*BI$4</f>
        <v>0</v>
      </c>
      <c r="BJ11" s="199" t="n">
        <f aca="false">BH11*BJ$4</f>
        <v>0</v>
      </c>
      <c r="BK11" s="200" t="n">
        <v>3</v>
      </c>
      <c r="BL11" s="28"/>
      <c r="BM11" s="35" t="n">
        <v>1.5</v>
      </c>
      <c r="BN11" s="199" t="n">
        <f aca="false">BM11*BN$4</f>
        <v>0</v>
      </c>
      <c r="BO11" s="199" t="n">
        <f aca="false">BM11*BO$4</f>
        <v>0</v>
      </c>
      <c r="BP11" s="200" t="n">
        <v>4</v>
      </c>
      <c r="BR11" s="35" t="n">
        <v>1.5</v>
      </c>
      <c r="BS11" s="199" t="n">
        <f aca="false">BR11*BS$4</f>
        <v>0</v>
      </c>
      <c r="BT11" s="199" t="n">
        <f aca="false">BR11*BT$4</f>
        <v>0</v>
      </c>
      <c r="BU11" s="200" t="n">
        <v>2</v>
      </c>
      <c r="BW11" s="35" t="n">
        <v>1.5</v>
      </c>
      <c r="BX11" s="199" t="n">
        <f aca="false">BW11*BX$4</f>
        <v>0</v>
      </c>
      <c r="BY11" s="199" t="n">
        <f aca="false">BW11*BY$4</f>
        <v>0</v>
      </c>
      <c r="BZ11" s="200" t="n">
        <v>3</v>
      </c>
    </row>
    <row r="12" customFormat="false" ht="12" hidden="false" customHeight="false" outlineLevel="0" collapsed="false">
      <c r="A12" s="198" t="n">
        <f aca="false">CurveCreator!A12</f>
        <v>37073</v>
      </c>
      <c r="B12" s="198"/>
      <c r="C12" s="35" t="n">
        <v>1.5</v>
      </c>
      <c r="D12" s="199" t="n">
        <f aca="false">C12*D$4</f>
        <v>0</v>
      </c>
      <c r="E12" s="199" t="n">
        <f aca="false">C12*E$4</f>
        <v>0</v>
      </c>
      <c r="F12" s="200" t="n">
        <v>3</v>
      </c>
      <c r="H12" s="35" t="n">
        <v>1.5</v>
      </c>
      <c r="I12" s="199" t="n">
        <f aca="false">H12*I$4</f>
        <v>0</v>
      </c>
      <c r="J12" s="199" t="n">
        <f aca="false">H12*J$4</f>
        <v>0</v>
      </c>
      <c r="K12" s="200" t="n">
        <v>3</v>
      </c>
      <c r="M12" s="35" t="n">
        <v>1.5</v>
      </c>
      <c r="N12" s="199" t="n">
        <f aca="false">M12*N$4</f>
        <v>0</v>
      </c>
      <c r="O12" s="199" t="n">
        <f aca="false">M12*O$4</f>
        <v>0</v>
      </c>
      <c r="P12" s="200" t="n">
        <v>3</v>
      </c>
      <c r="Q12" s="28"/>
      <c r="R12" s="35" t="n">
        <v>1.5</v>
      </c>
      <c r="S12" s="199" t="n">
        <f aca="false">R12*S$4</f>
        <v>0</v>
      </c>
      <c r="T12" s="199" t="n">
        <f aca="false">R12*T$4</f>
        <v>0</v>
      </c>
      <c r="U12" s="200" t="n">
        <v>2</v>
      </c>
      <c r="W12" s="35" t="n">
        <v>1.5</v>
      </c>
      <c r="X12" s="199" t="n">
        <f aca="false">W12*X$4</f>
        <v>0</v>
      </c>
      <c r="Y12" s="199" t="n">
        <f aca="false">W12*Y$4</f>
        <v>0</v>
      </c>
      <c r="Z12" s="200" t="n">
        <v>3</v>
      </c>
      <c r="AA12" s="28"/>
      <c r="AB12" s="35" t="n">
        <v>1.5</v>
      </c>
      <c r="AC12" s="199" t="n">
        <f aca="false">AB12*AC$4</f>
        <v>0</v>
      </c>
      <c r="AD12" s="199" t="n">
        <f aca="false">AB12*AD$4</f>
        <v>0</v>
      </c>
      <c r="AE12" s="200" t="n">
        <v>5</v>
      </c>
      <c r="AF12" s="201"/>
      <c r="AG12" s="35" t="n">
        <v>1.5</v>
      </c>
      <c r="AH12" s="199" t="n">
        <f aca="false">AG12*AH$4</f>
        <v>0</v>
      </c>
      <c r="AI12" s="199" t="n">
        <f aca="false">AG12*AI$4</f>
        <v>0</v>
      </c>
      <c r="AJ12" s="200" t="n">
        <v>3</v>
      </c>
      <c r="AN12" s="35" t="n">
        <v>1.5</v>
      </c>
      <c r="AO12" s="199" t="n">
        <f aca="false">AN12*AO$4</f>
        <v>0</v>
      </c>
      <c r="AP12" s="199" t="n">
        <f aca="false">AN12*AP$4</f>
        <v>0</v>
      </c>
      <c r="AQ12" s="200" t="n">
        <v>2</v>
      </c>
      <c r="AS12" s="35" t="n">
        <v>1.5</v>
      </c>
      <c r="AT12" s="199" t="n">
        <f aca="false">AS12*AT$4</f>
        <v>0</v>
      </c>
      <c r="AU12" s="199" t="n">
        <f aca="false">AS12*AU$4</f>
        <v>0</v>
      </c>
      <c r="AV12" s="200" t="n">
        <v>2</v>
      </c>
      <c r="AX12" s="35" t="n">
        <v>1.5</v>
      </c>
      <c r="AY12" s="199" t="n">
        <f aca="false">AX12*AY$4</f>
        <v>0</v>
      </c>
      <c r="AZ12" s="199" t="n">
        <f aca="false">AX12*AZ$4</f>
        <v>0</v>
      </c>
      <c r="BA12" s="200" t="n">
        <v>4</v>
      </c>
      <c r="BB12" s="28"/>
      <c r="BC12" s="35" t="n">
        <v>1.5</v>
      </c>
      <c r="BD12" s="199" t="n">
        <f aca="false">BC12*BD$4</f>
        <v>0</v>
      </c>
      <c r="BE12" s="199" t="n">
        <f aca="false">BC12*BE$4</f>
        <v>0</v>
      </c>
      <c r="BF12" s="200" t="n">
        <v>4</v>
      </c>
      <c r="BH12" s="35" t="n">
        <v>1.5</v>
      </c>
      <c r="BI12" s="199" t="n">
        <f aca="false">BH12*BI$4</f>
        <v>0</v>
      </c>
      <c r="BJ12" s="199" t="n">
        <f aca="false">BH12*BJ$4</f>
        <v>0</v>
      </c>
      <c r="BK12" s="200" t="n">
        <v>3</v>
      </c>
      <c r="BL12" s="28"/>
      <c r="BM12" s="35" t="n">
        <v>1.5</v>
      </c>
      <c r="BN12" s="199" t="n">
        <f aca="false">BM12*BN$4</f>
        <v>0</v>
      </c>
      <c r="BO12" s="199" t="n">
        <f aca="false">BM12*BO$4</f>
        <v>0</v>
      </c>
      <c r="BP12" s="200" t="n">
        <v>4</v>
      </c>
      <c r="BR12" s="35" t="n">
        <v>1.5</v>
      </c>
      <c r="BS12" s="199" t="n">
        <f aca="false">BR12*BS$4</f>
        <v>0</v>
      </c>
      <c r="BT12" s="199" t="n">
        <f aca="false">BR12*BT$4</f>
        <v>0</v>
      </c>
      <c r="BU12" s="200" t="n">
        <v>2</v>
      </c>
      <c r="BW12" s="35" t="n">
        <v>1.5</v>
      </c>
      <c r="BX12" s="199" t="n">
        <f aca="false">BW12*BX$4</f>
        <v>0</v>
      </c>
      <c r="BY12" s="199" t="n">
        <f aca="false">BW12*BY$4</f>
        <v>0</v>
      </c>
      <c r="BZ12" s="200" t="n">
        <v>3</v>
      </c>
    </row>
    <row r="13" customFormat="false" ht="12" hidden="false" customHeight="false" outlineLevel="0" collapsed="false">
      <c r="A13" s="198" t="n">
        <f aca="false">CurveCreator!A13</f>
        <v>37104</v>
      </c>
      <c r="B13" s="198"/>
      <c r="C13" s="35" t="n">
        <v>1.5</v>
      </c>
      <c r="D13" s="199" t="n">
        <f aca="false">C13*D$4</f>
        <v>0</v>
      </c>
      <c r="E13" s="199" t="n">
        <f aca="false">C13*E$4</f>
        <v>0</v>
      </c>
      <c r="F13" s="200" t="n">
        <v>3</v>
      </c>
      <c r="H13" s="35" t="n">
        <v>1.5</v>
      </c>
      <c r="I13" s="199" t="n">
        <f aca="false">H13*I$4</f>
        <v>0</v>
      </c>
      <c r="J13" s="199" t="n">
        <f aca="false">H13*J$4</f>
        <v>0</v>
      </c>
      <c r="K13" s="200" t="n">
        <v>3</v>
      </c>
      <c r="M13" s="35" t="n">
        <v>1.5</v>
      </c>
      <c r="N13" s="199" t="n">
        <f aca="false">M13*N$4</f>
        <v>0</v>
      </c>
      <c r="O13" s="199" t="n">
        <f aca="false">M13*O$4</f>
        <v>0</v>
      </c>
      <c r="P13" s="200" t="n">
        <v>3</v>
      </c>
      <c r="Q13" s="28"/>
      <c r="R13" s="35" t="n">
        <v>1.5</v>
      </c>
      <c r="S13" s="199" t="n">
        <f aca="false">R13*S$4</f>
        <v>0</v>
      </c>
      <c r="T13" s="199" t="n">
        <f aca="false">R13*T$4</f>
        <v>0</v>
      </c>
      <c r="U13" s="200" t="n">
        <v>2</v>
      </c>
      <c r="W13" s="35" t="n">
        <v>1.5</v>
      </c>
      <c r="X13" s="199" t="n">
        <f aca="false">W13*X$4</f>
        <v>0</v>
      </c>
      <c r="Y13" s="199" t="n">
        <f aca="false">W13*Y$4</f>
        <v>0</v>
      </c>
      <c r="Z13" s="200" t="n">
        <v>3</v>
      </c>
      <c r="AA13" s="28"/>
      <c r="AB13" s="35" t="n">
        <v>1.5</v>
      </c>
      <c r="AC13" s="199" t="n">
        <f aca="false">AB13*AC$4</f>
        <v>0</v>
      </c>
      <c r="AD13" s="199" t="n">
        <f aca="false">AB13*AD$4</f>
        <v>0</v>
      </c>
      <c r="AE13" s="200" t="n">
        <v>5</v>
      </c>
      <c r="AF13" s="201"/>
      <c r="AG13" s="35" t="n">
        <v>1.5</v>
      </c>
      <c r="AH13" s="199" t="n">
        <f aca="false">AG13*AH$4</f>
        <v>0</v>
      </c>
      <c r="AI13" s="199" t="n">
        <f aca="false">AG13*AI$4</f>
        <v>0</v>
      </c>
      <c r="AJ13" s="200" t="n">
        <v>3</v>
      </c>
      <c r="AN13" s="35" t="n">
        <v>1.5</v>
      </c>
      <c r="AO13" s="199" t="n">
        <f aca="false">AN13*AO$4</f>
        <v>0</v>
      </c>
      <c r="AP13" s="199" t="n">
        <f aca="false">AN13*AP$4</f>
        <v>0</v>
      </c>
      <c r="AQ13" s="200" t="n">
        <v>2</v>
      </c>
      <c r="AS13" s="35" t="n">
        <v>1.5</v>
      </c>
      <c r="AT13" s="199" t="n">
        <f aca="false">AS13*AT$4</f>
        <v>0</v>
      </c>
      <c r="AU13" s="199" t="n">
        <f aca="false">AS13*AU$4</f>
        <v>0</v>
      </c>
      <c r="AV13" s="200" t="n">
        <v>2</v>
      </c>
      <c r="AX13" s="35" t="n">
        <v>1.5</v>
      </c>
      <c r="AY13" s="199" t="n">
        <f aca="false">AX13*AY$4</f>
        <v>0</v>
      </c>
      <c r="AZ13" s="199" t="n">
        <f aca="false">AX13*AZ$4</f>
        <v>0</v>
      </c>
      <c r="BA13" s="200" t="n">
        <v>4</v>
      </c>
      <c r="BB13" s="28"/>
      <c r="BC13" s="35" t="n">
        <v>1.5</v>
      </c>
      <c r="BD13" s="199" t="n">
        <f aca="false">BC13*BD$4</f>
        <v>0</v>
      </c>
      <c r="BE13" s="199" t="n">
        <f aca="false">BC13*BE$4</f>
        <v>0</v>
      </c>
      <c r="BF13" s="200" t="n">
        <v>4</v>
      </c>
      <c r="BH13" s="35" t="n">
        <v>1.5</v>
      </c>
      <c r="BI13" s="199" t="n">
        <f aca="false">BH13*BI$4</f>
        <v>0</v>
      </c>
      <c r="BJ13" s="199" t="n">
        <f aca="false">BH13*BJ$4</f>
        <v>0</v>
      </c>
      <c r="BK13" s="200" t="n">
        <v>3</v>
      </c>
      <c r="BL13" s="28"/>
      <c r="BM13" s="35" t="n">
        <v>1.5</v>
      </c>
      <c r="BN13" s="199" t="n">
        <f aca="false">BM13*BN$4</f>
        <v>0</v>
      </c>
      <c r="BO13" s="199" t="n">
        <f aca="false">BM13*BO$4</f>
        <v>0</v>
      </c>
      <c r="BP13" s="200" t="n">
        <v>4</v>
      </c>
      <c r="BR13" s="35" t="n">
        <v>1.5</v>
      </c>
      <c r="BS13" s="199" t="n">
        <f aca="false">BR13*BS$4</f>
        <v>0</v>
      </c>
      <c r="BT13" s="199" t="n">
        <f aca="false">BR13*BT$4</f>
        <v>0</v>
      </c>
      <c r="BU13" s="200" t="n">
        <v>2</v>
      </c>
      <c r="BW13" s="35" t="n">
        <v>1.5</v>
      </c>
      <c r="BX13" s="199" t="n">
        <f aca="false">BW13*BX$4</f>
        <v>0</v>
      </c>
      <c r="BY13" s="199" t="n">
        <f aca="false">BW13*BY$4</f>
        <v>0</v>
      </c>
      <c r="BZ13" s="200" t="n">
        <v>3</v>
      </c>
    </row>
    <row r="14" customFormat="false" ht="12" hidden="false" customHeight="false" outlineLevel="0" collapsed="false">
      <c r="A14" s="198" t="n">
        <f aca="false">CurveCreator!A14</f>
        <v>37135</v>
      </c>
      <c r="B14" s="198"/>
      <c r="C14" s="35" t="n">
        <v>1.5</v>
      </c>
      <c r="D14" s="199" t="n">
        <f aca="false">C14*D$4</f>
        <v>0</v>
      </c>
      <c r="E14" s="199" t="n">
        <f aca="false">C14*E$4</f>
        <v>0</v>
      </c>
      <c r="F14" s="200" t="n">
        <v>3</v>
      </c>
      <c r="H14" s="35" t="n">
        <v>1.5</v>
      </c>
      <c r="I14" s="199" t="n">
        <f aca="false">H14*I$4</f>
        <v>0</v>
      </c>
      <c r="J14" s="199" t="n">
        <f aca="false">H14*J$4</f>
        <v>0</v>
      </c>
      <c r="K14" s="200" t="n">
        <v>3</v>
      </c>
      <c r="M14" s="35" t="n">
        <v>1.5</v>
      </c>
      <c r="N14" s="199" t="n">
        <f aca="false">M14*N$4</f>
        <v>0</v>
      </c>
      <c r="O14" s="199" t="n">
        <f aca="false">M14*O$4</f>
        <v>0</v>
      </c>
      <c r="P14" s="200" t="n">
        <v>3</v>
      </c>
      <c r="Q14" s="28"/>
      <c r="R14" s="35" t="n">
        <v>1.5</v>
      </c>
      <c r="S14" s="199" t="n">
        <f aca="false">R14*S$4</f>
        <v>0</v>
      </c>
      <c r="T14" s="199" t="n">
        <f aca="false">R14*T$4</f>
        <v>0</v>
      </c>
      <c r="U14" s="200" t="n">
        <v>1</v>
      </c>
      <c r="W14" s="35" t="n">
        <v>1.5</v>
      </c>
      <c r="X14" s="199" t="n">
        <f aca="false">W14*X$4</f>
        <v>0</v>
      </c>
      <c r="Y14" s="199" t="n">
        <f aca="false">W14*Y$4</f>
        <v>0</v>
      </c>
      <c r="Z14" s="200" t="n">
        <v>3</v>
      </c>
      <c r="AA14" s="28"/>
      <c r="AB14" s="35" t="n">
        <v>1.5</v>
      </c>
      <c r="AC14" s="199" t="n">
        <f aca="false">AB14*AC$4</f>
        <v>0</v>
      </c>
      <c r="AD14" s="199" t="n">
        <f aca="false">AB14*AD$4</f>
        <v>0</v>
      </c>
      <c r="AE14" s="200" t="n">
        <v>5</v>
      </c>
      <c r="AF14" s="201"/>
      <c r="AG14" s="35" t="n">
        <v>1.5</v>
      </c>
      <c r="AH14" s="199" t="n">
        <f aca="false">AG14*AH$4</f>
        <v>0</v>
      </c>
      <c r="AI14" s="199" t="n">
        <f aca="false">AG14*AI$4</f>
        <v>0</v>
      </c>
      <c r="AJ14" s="200" t="n">
        <v>3</v>
      </c>
      <c r="AN14" s="35" t="n">
        <v>1.5</v>
      </c>
      <c r="AO14" s="199" t="n">
        <f aca="false">AN14*AO$4</f>
        <v>0</v>
      </c>
      <c r="AP14" s="199" t="n">
        <f aca="false">AN14*AP$4</f>
        <v>0</v>
      </c>
      <c r="AQ14" s="200" t="n">
        <v>2</v>
      </c>
      <c r="AS14" s="35" t="n">
        <v>1.5</v>
      </c>
      <c r="AT14" s="199" t="n">
        <f aca="false">AS14*AT$4</f>
        <v>0</v>
      </c>
      <c r="AU14" s="199" t="n">
        <f aca="false">AS14*AU$4</f>
        <v>0</v>
      </c>
      <c r="AV14" s="200" t="n">
        <v>2</v>
      </c>
      <c r="AX14" s="35" t="n">
        <v>1.5</v>
      </c>
      <c r="AY14" s="199" t="n">
        <f aca="false">AX14*AY$4</f>
        <v>0</v>
      </c>
      <c r="AZ14" s="199" t="n">
        <f aca="false">AX14*AZ$4</f>
        <v>0</v>
      </c>
      <c r="BA14" s="200" t="n">
        <v>4</v>
      </c>
      <c r="BB14" s="28"/>
      <c r="BC14" s="35" t="n">
        <v>1.5</v>
      </c>
      <c r="BD14" s="199" t="n">
        <f aca="false">BC14*BD$4</f>
        <v>0</v>
      </c>
      <c r="BE14" s="199" t="n">
        <f aca="false">BC14*BE$4</f>
        <v>0</v>
      </c>
      <c r="BF14" s="200" t="n">
        <v>4</v>
      </c>
      <c r="BH14" s="35" t="n">
        <v>1.5</v>
      </c>
      <c r="BI14" s="199" t="n">
        <f aca="false">BH14*BI$4</f>
        <v>0</v>
      </c>
      <c r="BJ14" s="199" t="n">
        <f aca="false">BH14*BJ$4</f>
        <v>0</v>
      </c>
      <c r="BK14" s="200" t="n">
        <v>3</v>
      </c>
      <c r="BL14" s="28"/>
      <c r="BM14" s="35" t="n">
        <v>1.5</v>
      </c>
      <c r="BN14" s="199" t="n">
        <f aca="false">BM14*BN$4</f>
        <v>0</v>
      </c>
      <c r="BO14" s="199" t="n">
        <f aca="false">BM14*BO$4</f>
        <v>0</v>
      </c>
      <c r="BP14" s="200" t="n">
        <v>4</v>
      </c>
      <c r="BR14" s="35" t="n">
        <v>1.5</v>
      </c>
      <c r="BS14" s="199" t="n">
        <f aca="false">BR14*BS$4</f>
        <v>0</v>
      </c>
      <c r="BT14" s="199" t="n">
        <f aca="false">BR14*BT$4</f>
        <v>0</v>
      </c>
      <c r="BU14" s="200" t="n">
        <v>2</v>
      </c>
      <c r="BW14" s="35" t="n">
        <v>1.5</v>
      </c>
      <c r="BX14" s="199" t="n">
        <f aca="false">BW14*BX$4</f>
        <v>0</v>
      </c>
      <c r="BY14" s="199" t="n">
        <f aca="false">BW14*BY$4</f>
        <v>0</v>
      </c>
      <c r="BZ14" s="200" t="n">
        <v>3</v>
      </c>
    </row>
    <row r="15" customFormat="false" ht="12" hidden="false" customHeight="false" outlineLevel="0" collapsed="false">
      <c r="A15" s="198" t="n">
        <f aca="false">CurveCreator!A15</f>
        <v>37165</v>
      </c>
      <c r="B15" s="198"/>
      <c r="C15" s="35" t="n">
        <v>1.5</v>
      </c>
      <c r="D15" s="199" t="n">
        <f aca="false">C15*D$4</f>
        <v>0</v>
      </c>
      <c r="E15" s="199" t="n">
        <f aca="false">C15*E$4</f>
        <v>0</v>
      </c>
      <c r="F15" s="200" t="n">
        <v>3</v>
      </c>
      <c r="H15" s="35" t="n">
        <v>1.5</v>
      </c>
      <c r="I15" s="199" t="n">
        <f aca="false">H15*I$4</f>
        <v>0</v>
      </c>
      <c r="J15" s="199" t="n">
        <f aca="false">H15*J$4</f>
        <v>0</v>
      </c>
      <c r="K15" s="200" t="n">
        <v>3</v>
      </c>
      <c r="M15" s="35" t="n">
        <v>1.5</v>
      </c>
      <c r="N15" s="199" t="n">
        <f aca="false">M15*N$4</f>
        <v>0</v>
      </c>
      <c r="O15" s="199" t="n">
        <f aca="false">M15*O$4</f>
        <v>0</v>
      </c>
      <c r="P15" s="200" t="n">
        <v>3</v>
      </c>
      <c r="Q15" s="28"/>
      <c r="R15" s="35" t="n">
        <v>1.5</v>
      </c>
      <c r="S15" s="199" t="n">
        <f aca="false">R15*S$4</f>
        <v>0</v>
      </c>
      <c r="T15" s="199" t="n">
        <f aca="false">R15*T$4</f>
        <v>0</v>
      </c>
      <c r="U15" s="200" t="n">
        <v>1</v>
      </c>
      <c r="W15" s="35" t="n">
        <v>1.5</v>
      </c>
      <c r="X15" s="199" t="n">
        <f aca="false">W15*X$4</f>
        <v>0</v>
      </c>
      <c r="Y15" s="199" t="n">
        <f aca="false">W15*Y$4</f>
        <v>0</v>
      </c>
      <c r="Z15" s="200" t="n">
        <v>3</v>
      </c>
      <c r="AA15" s="28"/>
      <c r="AB15" s="35" t="n">
        <v>1.5</v>
      </c>
      <c r="AC15" s="199" t="n">
        <f aca="false">AB15*AC$4</f>
        <v>0</v>
      </c>
      <c r="AD15" s="199" t="n">
        <f aca="false">AB15*AD$4</f>
        <v>0</v>
      </c>
      <c r="AE15" s="200" t="n">
        <v>5</v>
      </c>
      <c r="AF15" s="201"/>
      <c r="AG15" s="35" t="n">
        <v>1.5</v>
      </c>
      <c r="AH15" s="199" t="n">
        <f aca="false">AG15*AH$4</f>
        <v>0</v>
      </c>
      <c r="AI15" s="199" t="n">
        <f aca="false">AG15*AI$4</f>
        <v>0</v>
      </c>
      <c r="AJ15" s="200" t="n">
        <v>3</v>
      </c>
      <c r="AN15" s="35" t="n">
        <v>1.5</v>
      </c>
      <c r="AO15" s="199" t="n">
        <f aca="false">AN15*AO$4</f>
        <v>0</v>
      </c>
      <c r="AP15" s="199" t="n">
        <f aca="false">AN15*AP$4</f>
        <v>0</v>
      </c>
      <c r="AQ15" s="200" t="n">
        <v>2</v>
      </c>
      <c r="AS15" s="35" t="n">
        <v>1.5</v>
      </c>
      <c r="AT15" s="199" t="n">
        <f aca="false">AS15*AT$4</f>
        <v>0</v>
      </c>
      <c r="AU15" s="199" t="n">
        <f aca="false">AS15*AU$4</f>
        <v>0</v>
      </c>
      <c r="AV15" s="200" t="n">
        <v>2</v>
      </c>
      <c r="AX15" s="35" t="n">
        <v>1.5</v>
      </c>
      <c r="AY15" s="199" t="n">
        <f aca="false">AX15*AY$4</f>
        <v>0</v>
      </c>
      <c r="AZ15" s="199" t="n">
        <f aca="false">AX15*AZ$4</f>
        <v>0</v>
      </c>
      <c r="BA15" s="200" t="n">
        <v>4</v>
      </c>
      <c r="BB15" s="28"/>
      <c r="BC15" s="35" t="n">
        <v>1.5</v>
      </c>
      <c r="BD15" s="199" t="n">
        <f aca="false">BC15*BD$4</f>
        <v>0</v>
      </c>
      <c r="BE15" s="199" t="n">
        <f aca="false">BC15*BE$4</f>
        <v>0</v>
      </c>
      <c r="BF15" s="200" t="n">
        <v>4</v>
      </c>
      <c r="BH15" s="35" t="n">
        <v>1.5</v>
      </c>
      <c r="BI15" s="199" t="n">
        <f aca="false">BH15*BI$4</f>
        <v>0</v>
      </c>
      <c r="BJ15" s="199" t="n">
        <f aca="false">BH15*BJ$4</f>
        <v>0</v>
      </c>
      <c r="BK15" s="200" t="n">
        <v>3</v>
      </c>
      <c r="BL15" s="28"/>
      <c r="BM15" s="35" t="n">
        <v>1.5</v>
      </c>
      <c r="BN15" s="199" t="n">
        <f aca="false">BM15*BN$4</f>
        <v>0</v>
      </c>
      <c r="BO15" s="199" t="n">
        <f aca="false">BM15*BO$4</f>
        <v>0</v>
      </c>
      <c r="BP15" s="200" t="n">
        <v>4</v>
      </c>
      <c r="BR15" s="35" t="n">
        <v>1.5</v>
      </c>
      <c r="BS15" s="199" t="n">
        <f aca="false">BR15*BS$4</f>
        <v>0</v>
      </c>
      <c r="BT15" s="199" t="n">
        <f aca="false">BR15*BT$4</f>
        <v>0</v>
      </c>
      <c r="BU15" s="200" t="n">
        <v>2</v>
      </c>
      <c r="BW15" s="35" t="n">
        <v>1.5</v>
      </c>
      <c r="BX15" s="199" t="n">
        <f aca="false">BW15*BX$4</f>
        <v>0</v>
      </c>
      <c r="BY15" s="199" t="n">
        <f aca="false">BW15*BY$4</f>
        <v>0</v>
      </c>
      <c r="BZ15" s="200" t="n">
        <v>3</v>
      </c>
    </row>
    <row r="16" customFormat="false" ht="12" hidden="false" customHeight="false" outlineLevel="0" collapsed="false">
      <c r="A16" s="198" t="n">
        <f aca="false">CurveCreator!A16</f>
        <v>37196</v>
      </c>
      <c r="B16" s="198"/>
      <c r="C16" s="35" t="n">
        <v>1.5</v>
      </c>
      <c r="D16" s="199" t="n">
        <f aca="false">C16*D$4</f>
        <v>0</v>
      </c>
      <c r="E16" s="199" t="n">
        <f aca="false">C16*E$4</f>
        <v>0</v>
      </c>
      <c r="F16" s="200" t="n">
        <v>3</v>
      </c>
      <c r="H16" s="35" t="n">
        <v>1.5</v>
      </c>
      <c r="I16" s="199" t="n">
        <f aca="false">H16*I$4</f>
        <v>0</v>
      </c>
      <c r="J16" s="199" t="n">
        <f aca="false">H16*J$4</f>
        <v>0</v>
      </c>
      <c r="K16" s="200" t="n">
        <v>3</v>
      </c>
      <c r="M16" s="35" t="n">
        <v>1.5</v>
      </c>
      <c r="N16" s="199" t="n">
        <f aca="false">M16*N$4</f>
        <v>0</v>
      </c>
      <c r="O16" s="199" t="n">
        <f aca="false">M16*O$4</f>
        <v>0</v>
      </c>
      <c r="P16" s="200" t="n">
        <v>3</v>
      </c>
      <c r="Q16" s="28"/>
      <c r="R16" s="35" t="n">
        <v>1.5</v>
      </c>
      <c r="S16" s="199" t="n">
        <f aca="false">R16*S$4</f>
        <v>0</v>
      </c>
      <c r="T16" s="199" t="n">
        <f aca="false">R16*T$4</f>
        <v>0</v>
      </c>
      <c r="U16" s="200" t="n">
        <v>1</v>
      </c>
      <c r="W16" s="35" t="n">
        <v>1.5</v>
      </c>
      <c r="X16" s="199" t="n">
        <f aca="false">W16*X$4</f>
        <v>0</v>
      </c>
      <c r="Y16" s="199" t="n">
        <f aca="false">W16*Y$4</f>
        <v>0</v>
      </c>
      <c r="Z16" s="200" t="n">
        <v>3</v>
      </c>
      <c r="AA16" s="28"/>
      <c r="AB16" s="35" t="n">
        <v>1.5</v>
      </c>
      <c r="AC16" s="199" t="n">
        <f aca="false">AB16*AC$4</f>
        <v>0</v>
      </c>
      <c r="AD16" s="199" t="n">
        <f aca="false">AB16*AD$4</f>
        <v>0</v>
      </c>
      <c r="AE16" s="200" t="n">
        <v>5</v>
      </c>
      <c r="AF16" s="201"/>
      <c r="AG16" s="35" t="n">
        <v>1.5</v>
      </c>
      <c r="AH16" s="199" t="n">
        <f aca="false">AG16*AH$4</f>
        <v>0</v>
      </c>
      <c r="AI16" s="199" t="n">
        <f aca="false">AG16*AI$4</f>
        <v>0</v>
      </c>
      <c r="AJ16" s="200" t="n">
        <v>3</v>
      </c>
      <c r="AN16" s="35" t="n">
        <v>1.5</v>
      </c>
      <c r="AO16" s="199" t="n">
        <f aca="false">AN16*AO$4</f>
        <v>0</v>
      </c>
      <c r="AP16" s="199" t="n">
        <f aca="false">AN16*AP$4</f>
        <v>0</v>
      </c>
      <c r="AQ16" s="200" t="n">
        <v>2</v>
      </c>
      <c r="AS16" s="35" t="n">
        <v>1.5</v>
      </c>
      <c r="AT16" s="199" t="n">
        <f aca="false">AS16*AT$4</f>
        <v>0</v>
      </c>
      <c r="AU16" s="199" t="n">
        <f aca="false">AS16*AU$4</f>
        <v>0</v>
      </c>
      <c r="AV16" s="200" t="n">
        <v>2</v>
      </c>
      <c r="AX16" s="35" t="n">
        <v>1.5</v>
      </c>
      <c r="AY16" s="199" t="n">
        <f aca="false">AX16*AY$4</f>
        <v>0</v>
      </c>
      <c r="AZ16" s="199" t="n">
        <f aca="false">AX16*AZ$4</f>
        <v>0</v>
      </c>
      <c r="BA16" s="200" t="n">
        <v>4</v>
      </c>
      <c r="BB16" s="28"/>
      <c r="BC16" s="35" t="n">
        <v>1.5</v>
      </c>
      <c r="BD16" s="199" t="n">
        <f aca="false">BC16*BD$4</f>
        <v>0</v>
      </c>
      <c r="BE16" s="199" t="n">
        <f aca="false">BC16*BE$4</f>
        <v>0</v>
      </c>
      <c r="BF16" s="200" t="n">
        <v>4</v>
      </c>
      <c r="BH16" s="35" t="n">
        <v>1.5</v>
      </c>
      <c r="BI16" s="199" t="n">
        <f aca="false">BH16*BI$4</f>
        <v>0</v>
      </c>
      <c r="BJ16" s="199" t="n">
        <f aca="false">BH16*BJ$4</f>
        <v>0</v>
      </c>
      <c r="BK16" s="200" t="n">
        <v>3</v>
      </c>
      <c r="BL16" s="28"/>
      <c r="BM16" s="35" t="n">
        <v>1.5</v>
      </c>
      <c r="BN16" s="199" t="n">
        <f aca="false">BM16*BN$4</f>
        <v>0</v>
      </c>
      <c r="BO16" s="199" t="n">
        <f aca="false">BM16*BO$4</f>
        <v>0</v>
      </c>
      <c r="BP16" s="200" t="n">
        <v>4</v>
      </c>
      <c r="BR16" s="35" t="n">
        <v>1.5</v>
      </c>
      <c r="BS16" s="199" t="n">
        <f aca="false">BR16*BS$4</f>
        <v>0</v>
      </c>
      <c r="BT16" s="199" t="n">
        <f aca="false">BR16*BT$4</f>
        <v>0</v>
      </c>
      <c r="BU16" s="200" t="n">
        <v>2</v>
      </c>
      <c r="BW16" s="35" t="n">
        <v>1.5</v>
      </c>
      <c r="BX16" s="199" t="n">
        <f aca="false">BW16*BX$4</f>
        <v>0</v>
      </c>
      <c r="BY16" s="199" t="n">
        <f aca="false">BW16*BY$4</f>
        <v>0</v>
      </c>
      <c r="BZ16" s="200" t="n">
        <v>3</v>
      </c>
    </row>
    <row r="17" customFormat="false" ht="12" hidden="false" customHeight="false" outlineLevel="0" collapsed="false">
      <c r="A17" s="198" t="n">
        <f aca="false">CurveCreator!A17</f>
        <v>37226</v>
      </c>
      <c r="B17" s="198"/>
      <c r="C17" s="35" t="n">
        <v>1.5</v>
      </c>
      <c r="D17" s="199" t="n">
        <f aca="false">C17*D$4</f>
        <v>0</v>
      </c>
      <c r="E17" s="199" t="n">
        <f aca="false">C17*E$4</f>
        <v>0</v>
      </c>
      <c r="F17" s="200" t="n">
        <v>3</v>
      </c>
      <c r="H17" s="35" t="n">
        <v>1.5</v>
      </c>
      <c r="I17" s="199" t="n">
        <f aca="false">H17*I$4</f>
        <v>0</v>
      </c>
      <c r="J17" s="199" t="n">
        <f aca="false">H17*J$4</f>
        <v>0</v>
      </c>
      <c r="K17" s="200" t="n">
        <v>3</v>
      </c>
      <c r="M17" s="35" t="n">
        <v>1.5</v>
      </c>
      <c r="N17" s="199" t="n">
        <f aca="false">M17*N$4</f>
        <v>0</v>
      </c>
      <c r="O17" s="199" t="n">
        <f aca="false">M17*O$4</f>
        <v>0</v>
      </c>
      <c r="P17" s="200" t="n">
        <v>3</v>
      </c>
      <c r="Q17" s="28"/>
      <c r="R17" s="35" t="n">
        <v>1.5</v>
      </c>
      <c r="S17" s="199" t="n">
        <f aca="false">R17*S$4</f>
        <v>0</v>
      </c>
      <c r="T17" s="199" t="n">
        <f aca="false">R17*T$4</f>
        <v>0</v>
      </c>
      <c r="U17" s="200" t="n">
        <v>1</v>
      </c>
      <c r="W17" s="35" t="n">
        <v>1.5</v>
      </c>
      <c r="X17" s="199" t="n">
        <f aca="false">W17*X$4</f>
        <v>0</v>
      </c>
      <c r="Y17" s="199" t="n">
        <f aca="false">W17*Y$4</f>
        <v>0</v>
      </c>
      <c r="Z17" s="200" t="n">
        <v>3</v>
      </c>
      <c r="AA17" s="28"/>
      <c r="AB17" s="35" t="n">
        <v>1.5</v>
      </c>
      <c r="AC17" s="199" t="n">
        <f aca="false">AB17*AC$4</f>
        <v>0</v>
      </c>
      <c r="AD17" s="199" t="n">
        <f aca="false">AB17*AD$4</f>
        <v>0</v>
      </c>
      <c r="AE17" s="200" t="n">
        <v>5</v>
      </c>
      <c r="AF17" s="201"/>
      <c r="AG17" s="35" t="n">
        <v>1.5</v>
      </c>
      <c r="AH17" s="199" t="n">
        <f aca="false">AG17*AH$4</f>
        <v>0</v>
      </c>
      <c r="AI17" s="199" t="n">
        <f aca="false">AG17*AI$4</f>
        <v>0</v>
      </c>
      <c r="AJ17" s="200" t="n">
        <v>3</v>
      </c>
      <c r="AN17" s="35" t="n">
        <v>1.5</v>
      </c>
      <c r="AO17" s="199" t="n">
        <f aca="false">AN17*AO$4</f>
        <v>0</v>
      </c>
      <c r="AP17" s="199" t="n">
        <f aca="false">AN17*AP$4</f>
        <v>0</v>
      </c>
      <c r="AQ17" s="200" t="n">
        <v>2</v>
      </c>
      <c r="AS17" s="35" t="n">
        <v>1.5</v>
      </c>
      <c r="AT17" s="199" t="n">
        <f aca="false">AS17*AT$4</f>
        <v>0</v>
      </c>
      <c r="AU17" s="199" t="n">
        <f aca="false">AS17*AU$4</f>
        <v>0</v>
      </c>
      <c r="AV17" s="200" t="n">
        <v>2</v>
      </c>
      <c r="AX17" s="35" t="n">
        <v>1.5</v>
      </c>
      <c r="AY17" s="199" t="n">
        <f aca="false">AX17*AY$4</f>
        <v>0</v>
      </c>
      <c r="AZ17" s="199" t="n">
        <f aca="false">AX17*AZ$4</f>
        <v>0</v>
      </c>
      <c r="BA17" s="200" t="n">
        <v>4</v>
      </c>
      <c r="BB17" s="28"/>
      <c r="BC17" s="35" t="n">
        <v>1.5</v>
      </c>
      <c r="BD17" s="199" t="n">
        <f aca="false">BC17*BD$4</f>
        <v>0</v>
      </c>
      <c r="BE17" s="199" t="n">
        <f aca="false">BC17*BE$4</f>
        <v>0</v>
      </c>
      <c r="BF17" s="200" t="n">
        <v>4</v>
      </c>
      <c r="BH17" s="35" t="n">
        <v>1.5</v>
      </c>
      <c r="BI17" s="199" t="n">
        <f aca="false">BH17*BI$4</f>
        <v>0</v>
      </c>
      <c r="BJ17" s="199" t="n">
        <f aca="false">BH17*BJ$4</f>
        <v>0</v>
      </c>
      <c r="BK17" s="200" t="n">
        <v>3</v>
      </c>
      <c r="BL17" s="28"/>
      <c r="BM17" s="35" t="n">
        <v>1.5</v>
      </c>
      <c r="BN17" s="199" t="n">
        <f aca="false">BM17*BN$4</f>
        <v>0</v>
      </c>
      <c r="BO17" s="199" t="n">
        <f aca="false">BM17*BO$4</f>
        <v>0</v>
      </c>
      <c r="BP17" s="200" t="n">
        <v>4</v>
      </c>
      <c r="BR17" s="35" t="n">
        <v>1.5</v>
      </c>
      <c r="BS17" s="199" t="n">
        <f aca="false">BR17*BS$4</f>
        <v>0</v>
      </c>
      <c r="BT17" s="199" t="n">
        <f aca="false">BR17*BT$4</f>
        <v>0</v>
      </c>
      <c r="BU17" s="200" t="n">
        <v>2</v>
      </c>
      <c r="BW17" s="35" t="n">
        <v>1.5</v>
      </c>
      <c r="BX17" s="199" t="n">
        <f aca="false">BW17*BX$4</f>
        <v>0</v>
      </c>
      <c r="BY17" s="199" t="n">
        <f aca="false">BW17*BY$4</f>
        <v>0</v>
      </c>
      <c r="BZ17" s="200" t="n">
        <v>3</v>
      </c>
    </row>
    <row r="18" customFormat="false" ht="12" hidden="false" customHeight="false" outlineLevel="0" collapsed="false">
      <c r="A18" s="198" t="n">
        <f aca="false">CurveCreator!A18</f>
        <v>37257</v>
      </c>
      <c r="B18" s="198"/>
      <c r="C18" s="35" t="n">
        <v>1.5</v>
      </c>
      <c r="D18" s="199" t="n">
        <f aca="false">C18*D$4</f>
        <v>0</v>
      </c>
      <c r="E18" s="199" t="n">
        <f aca="false">C18*E$4</f>
        <v>0</v>
      </c>
      <c r="F18" s="200" t="n">
        <v>3</v>
      </c>
      <c r="H18" s="35" t="n">
        <v>1.5</v>
      </c>
      <c r="I18" s="199" t="n">
        <f aca="false">H18*I$4</f>
        <v>0</v>
      </c>
      <c r="J18" s="199" t="n">
        <f aca="false">H18*J$4</f>
        <v>0</v>
      </c>
      <c r="K18" s="200" t="n">
        <v>3</v>
      </c>
      <c r="M18" s="35" t="n">
        <v>1.5</v>
      </c>
      <c r="N18" s="199" t="n">
        <f aca="false">M18*N$4</f>
        <v>0</v>
      </c>
      <c r="O18" s="199" t="n">
        <f aca="false">M18*O$4</f>
        <v>0</v>
      </c>
      <c r="P18" s="200" t="n">
        <v>3</v>
      </c>
      <c r="Q18" s="28"/>
      <c r="R18" s="35" t="n">
        <v>1.5</v>
      </c>
      <c r="S18" s="199" t="n">
        <f aca="false">R18*S$4</f>
        <v>0</v>
      </c>
      <c r="T18" s="199" t="n">
        <f aca="false">R18*T$4</f>
        <v>0</v>
      </c>
      <c r="U18" s="200" t="n">
        <v>1</v>
      </c>
      <c r="W18" s="35" t="n">
        <v>1.5</v>
      </c>
      <c r="X18" s="199" t="n">
        <f aca="false">W18*X$4</f>
        <v>0</v>
      </c>
      <c r="Y18" s="199" t="n">
        <f aca="false">W18*Y$4</f>
        <v>0</v>
      </c>
      <c r="Z18" s="200" t="n">
        <v>3</v>
      </c>
      <c r="AA18" s="28"/>
      <c r="AB18" s="35" t="n">
        <v>1.5</v>
      </c>
      <c r="AC18" s="199" t="n">
        <f aca="false">AB18*AC$4</f>
        <v>0</v>
      </c>
      <c r="AD18" s="199" t="n">
        <f aca="false">AB18*AD$4</f>
        <v>0</v>
      </c>
      <c r="AE18" s="200" t="n">
        <v>5</v>
      </c>
      <c r="AF18" s="201"/>
      <c r="AG18" s="35" t="n">
        <v>1.5</v>
      </c>
      <c r="AH18" s="199" t="n">
        <f aca="false">AG18*AH$4</f>
        <v>0</v>
      </c>
      <c r="AI18" s="199" t="n">
        <f aca="false">AG18*AI$4</f>
        <v>0</v>
      </c>
      <c r="AJ18" s="200" t="n">
        <v>3</v>
      </c>
      <c r="AN18" s="35" t="n">
        <v>1.5</v>
      </c>
      <c r="AO18" s="199" t="n">
        <f aca="false">AN18*AO$4</f>
        <v>0</v>
      </c>
      <c r="AP18" s="199" t="n">
        <f aca="false">AN18*AP$4</f>
        <v>0</v>
      </c>
      <c r="AQ18" s="200" t="n">
        <v>2</v>
      </c>
      <c r="AS18" s="35" t="n">
        <v>1.5</v>
      </c>
      <c r="AT18" s="199" t="n">
        <f aca="false">AS18*AT$4</f>
        <v>0</v>
      </c>
      <c r="AU18" s="199" t="n">
        <f aca="false">AS18*AU$4</f>
        <v>0</v>
      </c>
      <c r="AV18" s="200" t="n">
        <v>2</v>
      </c>
      <c r="AX18" s="35" t="n">
        <v>1.5</v>
      </c>
      <c r="AY18" s="199" t="n">
        <f aca="false">AX18*AY$4</f>
        <v>0</v>
      </c>
      <c r="AZ18" s="199" t="n">
        <f aca="false">AX18*AZ$4</f>
        <v>0</v>
      </c>
      <c r="BA18" s="200" t="n">
        <v>4</v>
      </c>
      <c r="BB18" s="28"/>
      <c r="BC18" s="35" t="n">
        <v>1.5</v>
      </c>
      <c r="BD18" s="199" t="n">
        <f aca="false">BC18*BD$4</f>
        <v>0</v>
      </c>
      <c r="BE18" s="199" t="n">
        <f aca="false">BC18*BE$4</f>
        <v>0</v>
      </c>
      <c r="BF18" s="200" t="n">
        <v>4</v>
      </c>
      <c r="BH18" s="35" t="n">
        <v>1.5</v>
      </c>
      <c r="BI18" s="199" t="n">
        <f aca="false">BH18*BI$4</f>
        <v>0</v>
      </c>
      <c r="BJ18" s="199" t="n">
        <f aca="false">BH18*BJ$4</f>
        <v>0</v>
      </c>
      <c r="BK18" s="200" t="n">
        <v>3</v>
      </c>
      <c r="BL18" s="28"/>
      <c r="BM18" s="35" t="n">
        <v>1.5</v>
      </c>
      <c r="BN18" s="199" t="n">
        <f aca="false">BM18*BN$4</f>
        <v>0</v>
      </c>
      <c r="BO18" s="199" t="n">
        <f aca="false">BM18*BO$4</f>
        <v>0</v>
      </c>
      <c r="BP18" s="200" t="n">
        <v>4</v>
      </c>
      <c r="BR18" s="35" t="n">
        <v>1.5</v>
      </c>
      <c r="BS18" s="199" t="n">
        <f aca="false">BR18*BS$4</f>
        <v>0</v>
      </c>
      <c r="BT18" s="199" t="n">
        <f aca="false">BR18*BT$4</f>
        <v>0</v>
      </c>
      <c r="BU18" s="200" t="n">
        <v>2</v>
      </c>
      <c r="BW18" s="35" t="n">
        <v>1.5</v>
      </c>
      <c r="BX18" s="199" t="n">
        <f aca="false">BW18*BX$4</f>
        <v>0</v>
      </c>
      <c r="BY18" s="199" t="n">
        <f aca="false">BW18*BY$4</f>
        <v>0</v>
      </c>
      <c r="BZ18" s="200" t="n">
        <v>3</v>
      </c>
    </row>
    <row r="19" customFormat="false" ht="12" hidden="false" customHeight="false" outlineLevel="0" collapsed="false">
      <c r="A19" s="198" t="n">
        <f aca="false">CurveCreator!A19</f>
        <v>37288</v>
      </c>
      <c r="C19" s="35" t="n">
        <v>1.5</v>
      </c>
      <c r="D19" s="199" t="n">
        <f aca="false">C19*D$4</f>
        <v>0</v>
      </c>
      <c r="E19" s="199" t="n">
        <f aca="false">C19*E$4</f>
        <v>0</v>
      </c>
      <c r="F19" s="200" t="n">
        <v>3</v>
      </c>
      <c r="H19" s="35" t="n">
        <v>1.5</v>
      </c>
      <c r="I19" s="199" t="n">
        <f aca="false">H19*I$4</f>
        <v>0</v>
      </c>
      <c r="J19" s="199" t="n">
        <f aca="false">H19*J$4</f>
        <v>0</v>
      </c>
      <c r="K19" s="200" t="n">
        <v>3</v>
      </c>
      <c r="M19" s="35" t="n">
        <v>1.5</v>
      </c>
      <c r="N19" s="199" t="n">
        <f aca="false">M19*N$4</f>
        <v>0</v>
      </c>
      <c r="O19" s="199" t="n">
        <f aca="false">M19*O$4</f>
        <v>0</v>
      </c>
      <c r="P19" s="200" t="n">
        <v>3</v>
      </c>
      <c r="Q19" s="28"/>
      <c r="R19" s="35" t="n">
        <v>1.5</v>
      </c>
      <c r="S19" s="199" t="n">
        <f aca="false">R19*S$4</f>
        <v>0</v>
      </c>
      <c r="T19" s="199" t="n">
        <f aca="false">R19*T$4</f>
        <v>0</v>
      </c>
      <c r="U19" s="200" t="n">
        <v>1</v>
      </c>
      <c r="W19" s="35" t="n">
        <v>1.5</v>
      </c>
      <c r="X19" s="199" t="n">
        <f aca="false">W19*X$4</f>
        <v>0</v>
      </c>
      <c r="Y19" s="199" t="n">
        <f aca="false">W19*Y$4</f>
        <v>0</v>
      </c>
      <c r="Z19" s="200" t="n">
        <v>3</v>
      </c>
      <c r="AA19" s="28"/>
      <c r="AB19" s="35" t="n">
        <v>1.5</v>
      </c>
      <c r="AC19" s="199" t="n">
        <f aca="false">AB19*AC$4</f>
        <v>0</v>
      </c>
      <c r="AD19" s="199" t="n">
        <f aca="false">AB19*AD$4</f>
        <v>0</v>
      </c>
      <c r="AE19" s="200" t="n">
        <v>3</v>
      </c>
      <c r="AF19" s="201"/>
      <c r="AG19" s="35" t="n">
        <v>1.5</v>
      </c>
      <c r="AH19" s="199" t="n">
        <f aca="false">AG19*AH$4</f>
        <v>0</v>
      </c>
      <c r="AI19" s="199" t="n">
        <f aca="false">AG19*AI$4</f>
        <v>0</v>
      </c>
      <c r="AJ19" s="200" t="n">
        <v>4</v>
      </c>
      <c r="AN19" s="35" t="n">
        <v>1.5</v>
      </c>
      <c r="AO19" s="199" t="n">
        <f aca="false">AN19*AO$4</f>
        <v>0</v>
      </c>
      <c r="AP19" s="199" t="n">
        <f aca="false">AN19*AP$4</f>
        <v>0</v>
      </c>
      <c r="AQ19" s="200" t="n">
        <v>2</v>
      </c>
      <c r="AS19" s="35" t="n">
        <v>1.5</v>
      </c>
      <c r="AT19" s="199" t="n">
        <f aca="false">AS19*AT$4</f>
        <v>0</v>
      </c>
      <c r="AU19" s="199" t="n">
        <f aca="false">AS19*AU$4</f>
        <v>0</v>
      </c>
      <c r="AV19" s="200" t="n">
        <v>2</v>
      </c>
      <c r="AX19" s="35" t="n">
        <v>1.5</v>
      </c>
      <c r="AY19" s="199" t="n">
        <f aca="false">AX19*AY$4</f>
        <v>0</v>
      </c>
      <c r="AZ19" s="199" t="n">
        <f aca="false">AX19*AZ$4</f>
        <v>0</v>
      </c>
      <c r="BA19" s="200" t="n">
        <v>3</v>
      </c>
      <c r="BB19" s="28"/>
      <c r="BC19" s="35" t="n">
        <v>1.5</v>
      </c>
      <c r="BD19" s="199" t="n">
        <f aca="false">BC19*BD$4</f>
        <v>0</v>
      </c>
      <c r="BE19" s="199" t="n">
        <f aca="false">BC19*BE$4</f>
        <v>0</v>
      </c>
      <c r="BF19" s="200" t="n">
        <v>4</v>
      </c>
      <c r="BH19" s="35" t="n">
        <v>1.5</v>
      </c>
      <c r="BI19" s="199" t="n">
        <f aca="false">BH19*BI$4</f>
        <v>0</v>
      </c>
      <c r="BJ19" s="199" t="n">
        <f aca="false">BH19*BJ$4</f>
        <v>0</v>
      </c>
      <c r="BK19" s="200" t="n">
        <v>3</v>
      </c>
      <c r="BL19" s="28"/>
      <c r="BM19" s="35" t="n">
        <v>1.5</v>
      </c>
      <c r="BN19" s="199" t="n">
        <f aca="false">BM19*BN$4</f>
        <v>0</v>
      </c>
      <c r="BO19" s="199" t="n">
        <f aca="false">BM19*BO$4</f>
        <v>0</v>
      </c>
      <c r="BP19" s="200" t="n">
        <v>3</v>
      </c>
      <c r="BR19" s="35" t="n">
        <v>1.5</v>
      </c>
      <c r="BS19" s="199" t="n">
        <f aca="false">BR19*BS$4</f>
        <v>0</v>
      </c>
      <c r="BT19" s="199" t="n">
        <f aca="false">BR19*BT$4</f>
        <v>0</v>
      </c>
      <c r="BU19" s="200" t="n">
        <v>2</v>
      </c>
      <c r="BW19" s="35" t="n">
        <v>1.5</v>
      </c>
      <c r="BX19" s="199" t="n">
        <f aca="false">BW19*BX$4</f>
        <v>0</v>
      </c>
      <c r="BY19" s="199" t="n">
        <f aca="false">BW19*BY$4</f>
        <v>0</v>
      </c>
      <c r="BZ19" s="200" t="n">
        <v>3</v>
      </c>
    </row>
    <row r="20" customFormat="false" ht="12" hidden="false" customHeight="false" outlineLevel="0" collapsed="false">
      <c r="A20" s="198" t="n">
        <f aca="false">CurveCreator!A20</f>
        <v>37316</v>
      </c>
      <c r="C20" s="35" t="n">
        <v>1.5</v>
      </c>
      <c r="D20" s="199" t="n">
        <f aca="false">C20*D$4</f>
        <v>0</v>
      </c>
      <c r="E20" s="199" t="n">
        <f aca="false">C20*E$4</f>
        <v>0</v>
      </c>
      <c r="F20" s="200" t="n">
        <v>3</v>
      </c>
      <c r="H20" s="35" t="n">
        <v>1.5</v>
      </c>
      <c r="I20" s="199" t="n">
        <f aca="false">H20*I$4</f>
        <v>0</v>
      </c>
      <c r="J20" s="199" t="n">
        <f aca="false">H20*J$4</f>
        <v>0</v>
      </c>
      <c r="K20" s="200" t="n">
        <v>3</v>
      </c>
      <c r="M20" s="35" t="n">
        <v>1.5</v>
      </c>
      <c r="N20" s="199" t="n">
        <f aca="false">M20*N$4</f>
        <v>0</v>
      </c>
      <c r="O20" s="199" t="n">
        <f aca="false">M20*O$4</f>
        <v>0</v>
      </c>
      <c r="P20" s="200" t="n">
        <v>3</v>
      </c>
      <c r="Q20" s="28"/>
      <c r="R20" s="35" t="n">
        <v>1.5</v>
      </c>
      <c r="S20" s="199" t="n">
        <f aca="false">R20*S$4</f>
        <v>0</v>
      </c>
      <c r="T20" s="199" t="n">
        <f aca="false">R20*T$4</f>
        <v>0</v>
      </c>
      <c r="U20" s="200" t="n">
        <v>2</v>
      </c>
      <c r="W20" s="35" t="n">
        <v>1.5</v>
      </c>
      <c r="X20" s="199" t="n">
        <f aca="false">W20*X$4</f>
        <v>0</v>
      </c>
      <c r="Y20" s="199" t="n">
        <f aca="false">W20*Y$4</f>
        <v>0</v>
      </c>
      <c r="Z20" s="200" t="n">
        <v>3</v>
      </c>
      <c r="AA20" s="28"/>
      <c r="AB20" s="35" t="n">
        <v>1.5</v>
      </c>
      <c r="AC20" s="199" t="n">
        <f aca="false">AB20*AC$4</f>
        <v>0</v>
      </c>
      <c r="AD20" s="199" t="n">
        <f aca="false">AB20*AD$4</f>
        <v>0</v>
      </c>
      <c r="AE20" s="200" t="n">
        <v>3</v>
      </c>
      <c r="AF20" s="201"/>
      <c r="AG20" s="35" t="n">
        <v>1.5</v>
      </c>
      <c r="AH20" s="199" t="n">
        <f aca="false">AG20*AH$4</f>
        <v>0</v>
      </c>
      <c r="AI20" s="199" t="n">
        <f aca="false">AG20*AI$4</f>
        <v>0</v>
      </c>
      <c r="AJ20" s="200" t="n">
        <v>4</v>
      </c>
      <c r="AN20" s="35" t="n">
        <v>1.5</v>
      </c>
      <c r="AO20" s="199" t="n">
        <f aca="false">AN20*AO$4</f>
        <v>0</v>
      </c>
      <c r="AP20" s="199" t="n">
        <f aca="false">AN20*AP$4</f>
        <v>0</v>
      </c>
      <c r="AQ20" s="200" t="n">
        <v>2</v>
      </c>
      <c r="AS20" s="35" t="n">
        <v>1.5</v>
      </c>
      <c r="AT20" s="199" t="n">
        <f aca="false">AS20*AT$4</f>
        <v>0</v>
      </c>
      <c r="AU20" s="199" t="n">
        <f aca="false">AS20*AU$4</f>
        <v>0</v>
      </c>
      <c r="AV20" s="200" t="n">
        <v>2</v>
      </c>
      <c r="AX20" s="35" t="n">
        <v>1.5</v>
      </c>
      <c r="AY20" s="199" t="n">
        <f aca="false">AX20*AY$4</f>
        <v>0</v>
      </c>
      <c r="AZ20" s="199" t="n">
        <f aca="false">AX20*AZ$4</f>
        <v>0</v>
      </c>
      <c r="BA20" s="200" t="n">
        <v>3</v>
      </c>
      <c r="BB20" s="28"/>
      <c r="BC20" s="35" t="n">
        <v>1.5</v>
      </c>
      <c r="BD20" s="199" t="n">
        <f aca="false">BC20*BD$4</f>
        <v>0</v>
      </c>
      <c r="BE20" s="199" t="n">
        <f aca="false">BC20*BE$4</f>
        <v>0</v>
      </c>
      <c r="BF20" s="200" t="n">
        <v>3</v>
      </c>
      <c r="BH20" s="35" t="n">
        <v>1.5</v>
      </c>
      <c r="BI20" s="199" t="n">
        <f aca="false">BH20*BI$4</f>
        <v>0</v>
      </c>
      <c r="BJ20" s="199" t="n">
        <f aca="false">BH20*BJ$4</f>
        <v>0</v>
      </c>
      <c r="BK20" s="200" t="n">
        <v>3</v>
      </c>
      <c r="BL20" s="28"/>
      <c r="BM20" s="35" t="n">
        <v>1.5</v>
      </c>
      <c r="BN20" s="199" t="n">
        <f aca="false">BM20*BN$4</f>
        <v>0</v>
      </c>
      <c r="BO20" s="199" t="n">
        <f aca="false">BM20*BO$4</f>
        <v>0</v>
      </c>
      <c r="BP20" s="200" t="n">
        <v>3</v>
      </c>
      <c r="BR20" s="35" t="n">
        <v>1.5</v>
      </c>
      <c r="BS20" s="199" t="n">
        <f aca="false">BR20*BS$4</f>
        <v>0</v>
      </c>
      <c r="BT20" s="199" t="n">
        <f aca="false">BR20*BT$4</f>
        <v>0</v>
      </c>
      <c r="BU20" s="200" t="n">
        <v>2</v>
      </c>
      <c r="BW20" s="35" t="n">
        <v>1.5</v>
      </c>
      <c r="BX20" s="199" t="n">
        <f aca="false">BW20*BX$4</f>
        <v>0</v>
      </c>
      <c r="BY20" s="199" t="n">
        <f aca="false">BW20*BY$4</f>
        <v>0</v>
      </c>
      <c r="BZ20" s="200" t="n">
        <v>3</v>
      </c>
    </row>
    <row r="21" customFormat="false" ht="12" hidden="false" customHeight="false" outlineLevel="0" collapsed="false">
      <c r="A21" s="198" t="n">
        <f aca="false">CurveCreator!A21</f>
        <v>37347</v>
      </c>
      <c r="C21" s="35" t="n">
        <v>1.5</v>
      </c>
      <c r="D21" s="199" t="n">
        <f aca="false">C21*D$4</f>
        <v>0</v>
      </c>
      <c r="E21" s="199" t="n">
        <f aca="false">C21*E$4</f>
        <v>0</v>
      </c>
      <c r="F21" s="200" t="n">
        <v>3</v>
      </c>
      <c r="H21" s="35" t="n">
        <v>1.5</v>
      </c>
      <c r="I21" s="199" t="n">
        <f aca="false">H21*I$4</f>
        <v>0</v>
      </c>
      <c r="J21" s="199" t="n">
        <f aca="false">H21*J$4</f>
        <v>0</v>
      </c>
      <c r="K21" s="200" t="n">
        <v>3</v>
      </c>
      <c r="M21" s="35" t="n">
        <v>1.5</v>
      </c>
      <c r="N21" s="199" t="n">
        <f aca="false">M21*N$4</f>
        <v>0</v>
      </c>
      <c r="O21" s="199" t="n">
        <f aca="false">M21*O$4</f>
        <v>0</v>
      </c>
      <c r="P21" s="200" t="n">
        <v>3</v>
      </c>
      <c r="Q21" s="28"/>
      <c r="R21" s="35" t="n">
        <v>1.5</v>
      </c>
      <c r="S21" s="199" t="n">
        <f aca="false">R21*S$4</f>
        <v>0</v>
      </c>
      <c r="T21" s="199" t="n">
        <f aca="false">R21*T$4</f>
        <v>0</v>
      </c>
      <c r="U21" s="200" t="n">
        <v>2</v>
      </c>
      <c r="W21" s="35" t="n">
        <v>1.5</v>
      </c>
      <c r="X21" s="199" t="n">
        <f aca="false">W21*X$4</f>
        <v>0</v>
      </c>
      <c r="Y21" s="199" t="n">
        <f aca="false">W21*Y$4</f>
        <v>0</v>
      </c>
      <c r="Z21" s="200" t="n">
        <v>3</v>
      </c>
      <c r="AA21" s="28"/>
      <c r="AB21" s="35" t="n">
        <v>1.5</v>
      </c>
      <c r="AC21" s="199" t="n">
        <f aca="false">AB21*AC$4</f>
        <v>0</v>
      </c>
      <c r="AD21" s="199" t="n">
        <f aca="false">AB21*AD$4</f>
        <v>0</v>
      </c>
      <c r="AE21" s="200" t="n">
        <v>3</v>
      </c>
      <c r="AF21" s="201"/>
      <c r="AG21" s="35" t="n">
        <v>1.5</v>
      </c>
      <c r="AH21" s="199" t="n">
        <f aca="false">AG21*AH$4</f>
        <v>0</v>
      </c>
      <c r="AI21" s="199" t="n">
        <f aca="false">AG21*AI$4</f>
        <v>0</v>
      </c>
      <c r="AJ21" s="200" t="n">
        <v>4</v>
      </c>
      <c r="AN21" s="35" t="n">
        <v>1.5</v>
      </c>
      <c r="AO21" s="199" t="n">
        <f aca="false">AN21*AO$4</f>
        <v>0</v>
      </c>
      <c r="AP21" s="199" t="n">
        <f aca="false">AN21*AP$4</f>
        <v>0</v>
      </c>
      <c r="AQ21" s="200" t="n">
        <v>2</v>
      </c>
      <c r="AS21" s="35" t="n">
        <v>1.5</v>
      </c>
      <c r="AT21" s="199" t="n">
        <f aca="false">AS21*AT$4</f>
        <v>0</v>
      </c>
      <c r="AU21" s="199" t="n">
        <f aca="false">AS21*AU$4</f>
        <v>0</v>
      </c>
      <c r="AV21" s="200" t="n">
        <v>2</v>
      </c>
      <c r="AX21" s="35" t="n">
        <v>1.5</v>
      </c>
      <c r="AY21" s="199" t="n">
        <f aca="false">AX21*AY$4</f>
        <v>0</v>
      </c>
      <c r="AZ21" s="199" t="n">
        <f aca="false">AX21*AZ$4</f>
        <v>0</v>
      </c>
      <c r="BA21" s="200" t="n">
        <v>3</v>
      </c>
      <c r="BB21" s="28"/>
      <c r="BC21" s="35" t="n">
        <v>1.5</v>
      </c>
      <c r="BD21" s="199" t="n">
        <f aca="false">BC21*BD$4</f>
        <v>0</v>
      </c>
      <c r="BE21" s="199" t="n">
        <f aca="false">BC21*BE$4</f>
        <v>0</v>
      </c>
      <c r="BF21" s="200" t="n">
        <v>3</v>
      </c>
      <c r="BH21" s="35" t="n">
        <v>1.5</v>
      </c>
      <c r="BI21" s="199" t="n">
        <f aca="false">BH21*BI$4</f>
        <v>0</v>
      </c>
      <c r="BJ21" s="199" t="n">
        <f aca="false">BH21*BJ$4</f>
        <v>0</v>
      </c>
      <c r="BK21" s="200" t="n">
        <v>3</v>
      </c>
      <c r="BL21" s="28"/>
      <c r="BM21" s="35" t="n">
        <v>1.5</v>
      </c>
      <c r="BN21" s="199" t="n">
        <f aca="false">BM21*BN$4</f>
        <v>0</v>
      </c>
      <c r="BO21" s="199" t="n">
        <f aca="false">BM21*BO$4</f>
        <v>0</v>
      </c>
      <c r="BP21" s="200" t="n">
        <v>3</v>
      </c>
      <c r="BR21" s="35" t="n">
        <v>1.5</v>
      </c>
      <c r="BS21" s="199" t="n">
        <f aca="false">BR21*BS$4</f>
        <v>0</v>
      </c>
      <c r="BT21" s="199" t="n">
        <f aca="false">BR21*BT$4</f>
        <v>0</v>
      </c>
      <c r="BU21" s="200" t="n">
        <v>2</v>
      </c>
      <c r="BW21" s="35" t="n">
        <v>1.5</v>
      </c>
      <c r="BX21" s="199" t="n">
        <f aca="false">BW21*BX$4</f>
        <v>0</v>
      </c>
      <c r="BY21" s="199" t="n">
        <f aca="false">BW21*BY$4</f>
        <v>0</v>
      </c>
      <c r="BZ21" s="200" t="n">
        <v>3</v>
      </c>
    </row>
    <row r="22" customFormat="false" ht="12" hidden="false" customHeight="false" outlineLevel="0" collapsed="false">
      <c r="A22" s="198" t="n">
        <f aca="false">CurveCreator!A22</f>
        <v>37377</v>
      </c>
      <c r="C22" s="35" t="n">
        <v>1.5</v>
      </c>
      <c r="D22" s="199" t="n">
        <f aca="false">C22*D$4</f>
        <v>0</v>
      </c>
      <c r="E22" s="199" t="n">
        <f aca="false">C22*E$4</f>
        <v>0</v>
      </c>
      <c r="F22" s="200" t="n">
        <v>3</v>
      </c>
      <c r="H22" s="35" t="n">
        <v>1.5</v>
      </c>
      <c r="I22" s="199" t="n">
        <f aca="false">H22*I$4</f>
        <v>0</v>
      </c>
      <c r="J22" s="199" t="n">
        <f aca="false">H22*J$4</f>
        <v>0</v>
      </c>
      <c r="K22" s="200" t="n">
        <v>3</v>
      </c>
      <c r="M22" s="35" t="n">
        <v>1.5</v>
      </c>
      <c r="N22" s="199" t="n">
        <f aca="false">M22*N$4</f>
        <v>0</v>
      </c>
      <c r="O22" s="199" t="n">
        <f aca="false">M22*O$4</f>
        <v>0</v>
      </c>
      <c r="P22" s="200" t="n">
        <v>3</v>
      </c>
      <c r="Q22" s="28"/>
      <c r="R22" s="35" t="n">
        <v>1.5</v>
      </c>
      <c r="S22" s="199" t="n">
        <f aca="false">R22*S$4</f>
        <v>0</v>
      </c>
      <c r="T22" s="199" t="n">
        <f aca="false">R22*T$4</f>
        <v>0</v>
      </c>
      <c r="U22" s="200" t="n">
        <v>2</v>
      </c>
      <c r="W22" s="35" t="n">
        <v>1.5</v>
      </c>
      <c r="X22" s="199" t="n">
        <f aca="false">W22*X$4</f>
        <v>0</v>
      </c>
      <c r="Y22" s="199" t="n">
        <f aca="false">W22*Y$4</f>
        <v>0</v>
      </c>
      <c r="Z22" s="200" t="n">
        <v>3</v>
      </c>
      <c r="AA22" s="28"/>
      <c r="AB22" s="35" t="n">
        <v>1.5</v>
      </c>
      <c r="AC22" s="199" t="n">
        <f aca="false">AB22*AC$4</f>
        <v>0</v>
      </c>
      <c r="AD22" s="199" t="n">
        <f aca="false">AB22*AD$4</f>
        <v>0</v>
      </c>
      <c r="AE22" s="200" t="n">
        <v>3</v>
      </c>
      <c r="AF22" s="201"/>
      <c r="AG22" s="35" t="n">
        <v>1.5</v>
      </c>
      <c r="AH22" s="199" t="n">
        <f aca="false">AG22*AH$4</f>
        <v>0</v>
      </c>
      <c r="AI22" s="199" t="n">
        <f aca="false">AG22*AI$4</f>
        <v>0</v>
      </c>
      <c r="AJ22" s="200" t="n">
        <v>4</v>
      </c>
      <c r="AN22" s="35" t="n">
        <v>1.5</v>
      </c>
      <c r="AO22" s="199" t="n">
        <f aca="false">AN22*AO$4</f>
        <v>0</v>
      </c>
      <c r="AP22" s="199" t="n">
        <f aca="false">AN22*AP$4</f>
        <v>0</v>
      </c>
      <c r="AQ22" s="200" t="n">
        <v>2</v>
      </c>
      <c r="AS22" s="35" t="n">
        <v>1.5</v>
      </c>
      <c r="AT22" s="199" t="n">
        <f aca="false">AS22*AT$4</f>
        <v>0</v>
      </c>
      <c r="AU22" s="199" t="n">
        <f aca="false">AS22*AU$4</f>
        <v>0</v>
      </c>
      <c r="AV22" s="200" t="n">
        <v>2</v>
      </c>
      <c r="AX22" s="35" t="n">
        <v>1.5</v>
      </c>
      <c r="AY22" s="199" t="n">
        <f aca="false">AX22*AY$4</f>
        <v>0</v>
      </c>
      <c r="AZ22" s="199" t="n">
        <f aca="false">AX22*AZ$4</f>
        <v>0</v>
      </c>
      <c r="BA22" s="200" t="n">
        <v>3</v>
      </c>
      <c r="BB22" s="28"/>
      <c r="BC22" s="35" t="n">
        <v>1.5</v>
      </c>
      <c r="BD22" s="199" t="n">
        <f aca="false">BC22*BD$4</f>
        <v>0</v>
      </c>
      <c r="BE22" s="199" t="n">
        <f aca="false">BC22*BE$4</f>
        <v>0</v>
      </c>
      <c r="BF22" s="200" t="n">
        <v>3</v>
      </c>
      <c r="BH22" s="35" t="n">
        <v>1.5</v>
      </c>
      <c r="BI22" s="199" t="n">
        <f aca="false">BH22*BI$4</f>
        <v>0</v>
      </c>
      <c r="BJ22" s="199" t="n">
        <f aca="false">BH22*BJ$4</f>
        <v>0</v>
      </c>
      <c r="BK22" s="200" t="n">
        <v>3</v>
      </c>
      <c r="BL22" s="28"/>
      <c r="BM22" s="35" t="n">
        <v>1.5</v>
      </c>
      <c r="BN22" s="199" t="n">
        <f aca="false">BM22*BN$4</f>
        <v>0</v>
      </c>
      <c r="BO22" s="199" t="n">
        <f aca="false">BM22*BO$4</f>
        <v>0</v>
      </c>
      <c r="BP22" s="200" t="n">
        <v>3</v>
      </c>
      <c r="BR22" s="35" t="n">
        <v>1.5</v>
      </c>
      <c r="BS22" s="199" t="n">
        <f aca="false">BR22*BS$4</f>
        <v>0</v>
      </c>
      <c r="BT22" s="199" t="n">
        <f aca="false">BR22*BT$4</f>
        <v>0</v>
      </c>
      <c r="BU22" s="200" t="n">
        <v>2</v>
      </c>
      <c r="BW22" s="35" t="n">
        <v>1.5</v>
      </c>
      <c r="BX22" s="199" t="n">
        <f aca="false">BW22*BX$4</f>
        <v>0</v>
      </c>
      <c r="BY22" s="199" t="n">
        <f aca="false">BW22*BY$4</f>
        <v>0</v>
      </c>
      <c r="BZ22" s="200" t="n">
        <v>3</v>
      </c>
      <c r="CA22" s="28"/>
      <c r="CB22" s="28"/>
      <c r="CC22" s="28"/>
      <c r="CD22" s="28"/>
      <c r="CE22" s="28"/>
      <c r="CF22" s="28"/>
      <c r="CG22" s="28"/>
      <c r="CH22" s="28"/>
      <c r="CI22" s="28"/>
    </row>
    <row r="23" customFormat="false" ht="12" hidden="false" customHeight="false" outlineLevel="0" collapsed="false">
      <c r="A23" s="198" t="n">
        <f aca="false">CurveCreator!A23</f>
        <v>37408</v>
      </c>
      <c r="C23" s="35" t="n">
        <v>1.5</v>
      </c>
      <c r="D23" s="199" t="n">
        <f aca="false">C23*D$4</f>
        <v>0</v>
      </c>
      <c r="E23" s="199" t="n">
        <f aca="false">C23*E$4</f>
        <v>0</v>
      </c>
      <c r="F23" s="200" t="n">
        <v>3</v>
      </c>
      <c r="H23" s="35" t="n">
        <v>1.5</v>
      </c>
      <c r="I23" s="199" t="n">
        <f aca="false">H23*I$4</f>
        <v>0</v>
      </c>
      <c r="J23" s="199" t="n">
        <f aca="false">H23*J$4</f>
        <v>0</v>
      </c>
      <c r="K23" s="200" t="n">
        <v>3</v>
      </c>
      <c r="M23" s="35" t="n">
        <v>1.5</v>
      </c>
      <c r="N23" s="199" t="n">
        <f aca="false">M23*N$4</f>
        <v>0</v>
      </c>
      <c r="O23" s="199" t="n">
        <f aca="false">M23*O$4</f>
        <v>0</v>
      </c>
      <c r="P23" s="200" t="n">
        <v>3</v>
      </c>
      <c r="Q23" s="28"/>
      <c r="R23" s="35" t="n">
        <v>1.5</v>
      </c>
      <c r="S23" s="199" t="n">
        <f aca="false">R23*S$4</f>
        <v>0</v>
      </c>
      <c r="T23" s="199" t="n">
        <f aca="false">R23*T$4</f>
        <v>0</v>
      </c>
      <c r="U23" s="200" t="n">
        <v>2</v>
      </c>
      <c r="W23" s="35" t="n">
        <v>1.5</v>
      </c>
      <c r="X23" s="199" t="n">
        <f aca="false">W23*X$4</f>
        <v>0</v>
      </c>
      <c r="Y23" s="199" t="n">
        <f aca="false">W23*Y$4</f>
        <v>0</v>
      </c>
      <c r="Z23" s="200" t="n">
        <v>3</v>
      </c>
      <c r="AA23" s="28"/>
      <c r="AB23" s="35" t="n">
        <v>1.5</v>
      </c>
      <c r="AC23" s="199" t="n">
        <f aca="false">AB23*AC$4</f>
        <v>0</v>
      </c>
      <c r="AD23" s="199" t="n">
        <f aca="false">AB23*AD$4</f>
        <v>0</v>
      </c>
      <c r="AE23" s="200" t="n">
        <v>3</v>
      </c>
      <c r="AF23" s="201"/>
      <c r="AG23" s="35" t="n">
        <v>1.5</v>
      </c>
      <c r="AH23" s="199" t="n">
        <f aca="false">AG23*AH$4</f>
        <v>0</v>
      </c>
      <c r="AI23" s="199" t="n">
        <f aca="false">AG23*AI$4</f>
        <v>0</v>
      </c>
      <c r="AJ23" s="200" t="n">
        <v>4</v>
      </c>
      <c r="AN23" s="35" t="n">
        <v>1.5</v>
      </c>
      <c r="AO23" s="199" t="n">
        <f aca="false">AN23*AO$4</f>
        <v>0</v>
      </c>
      <c r="AP23" s="199" t="n">
        <f aca="false">AN23*AP$4</f>
        <v>0</v>
      </c>
      <c r="AQ23" s="200" t="n">
        <v>2</v>
      </c>
      <c r="AS23" s="35" t="n">
        <v>1.5</v>
      </c>
      <c r="AT23" s="199" t="n">
        <f aca="false">AS23*AT$4</f>
        <v>0</v>
      </c>
      <c r="AU23" s="199" t="n">
        <f aca="false">AS23*AU$4</f>
        <v>0</v>
      </c>
      <c r="AV23" s="200" t="n">
        <v>2</v>
      </c>
      <c r="AX23" s="35" t="n">
        <v>1.5</v>
      </c>
      <c r="AY23" s="199" t="n">
        <f aca="false">AX23*AY$4</f>
        <v>0</v>
      </c>
      <c r="AZ23" s="199" t="n">
        <f aca="false">AX23*AZ$4</f>
        <v>0</v>
      </c>
      <c r="BA23" s="200" t="n">
        <v>3</v>
      </c>
      <c r="BB23" s="28"/>
      <c r="BC23" s="35" t="n">
        <v>1.5</v>
      </c>
      <c r="BD23" s="199" t="n">
        <f aca="false">BC23*BD$4</f>
        <v>0</v>
      </c>
      <c r="BE23" s="199" t="n">
        <f aca="false">BC23*BE$4</f>
        <v>0</v>
      </c>
      <c r="BF23" s="200" t="n">
        <v>3</v>
      </c>
      <c r="BH23" s="35" t="n">
        <v>1.5</v>
      </c>
      <c r="BI23" s="199" t="n">
        <f aca="false">BH23*BI$4</f>
        <v>0</v>
      </c>
      <c r="BJ23" s="199" t="n">
        <f aca="false">BH23*BJ$4</f>
        <v>0</v>
      </c>
      <c r="BK23" s="200" t="n">
        <v>3</v>
      </c>
      <c r="BL23" s="28"/>
      <c r="BM23" s="35" t="n">
        <v>1.5</v>
      </c>
      <c r="BN23" s="199" t="n">
        <f aca="false">BM23*BN$4</f>
        <v>0</v>
      </c>
      <c r="BO23" s="199" t="n">
        <f aca="false">BM23*BO$4</f>
        <v>0</v>
      </c>
      <c r="BP23" s="200" t="n">
        <v>3</v>
      </c>
      <c r="BR23" s="35" t="n">
        <v>1.5</v>
      </c>
      <c r="BS23" s="199" t="n">
        <f aca="false">BR23*BS$4</f>
        <v>0</v>
      </c>
      <c r="BT23" s="199" t="n">
        <f aca="false">BR23*BT$4</f>
        <v>0</v>
      </c>
      <c r="BU23" s="200" t="n">
        <v>2</v>
      </c>
      <c r="BW23" s="35" t="n">
        <v>1.5</v>
      </c>
      <c r="BX23" s="199" t="n">
        <f aca="false">BW23*BX$4</f>
        <v>0</v>
      </c>
      <c r="BY23" s="199" t="n">
        <f aca="false">BW23*BY$4</f>
        <v>0</v>
      </c>
      <c r="BZ23" s="200" t="n">
        <v>3</v>
      </c>
      <c r="CA23" s="28"/>
      <c r="CB23" s="28"/>
      <c r="CC23" s="28"/>
      <c r="CD23" s="28"/>
      <c r="CE23" s="28"/>
      <c r="CF23" s="28"/>
      <c r="CG23" s="28"/>
      <c r="CH23" s="28"/>
      <c r="CI23" s="28"/>
    </row>
    <row r="24" customFormat="false" ht="12" hidden="false" customHeight="false" outlineLevel="0" collapsed="false">
      <c r="A24" s="198" t="n">
        <f aca="false">CurveCreator!A24</f>
        <v>37438</v>
      </c>
      <c r="C24" s="35" t="n">
        <v>1.5</v>
      </c>
      <c r="D24" s="199" t="n">
        <f aca="false">C24*D$4</f>
        <v>0</v>
      </c>
      <c r="E24" s="199" t="n">
        <f aca="false">C24*E$4</f>
        <v>0</v>
      </c>
      <c r="F24" s="200" t="n">
        <v>3</v>
      </c>
      <c r="H24" s="35" t="n">
        <v>1.5</v>
      </c>
      <c r="I24" s="199" t="n">
        <f aca="false">H24*I$4</f>
        <v>0</v>
      </c>
      <c r="J24" s="199" t="n">
        <f aca="false">H24*J$4</f>
        <v>0</v>
      </c>
      <c r="K24" s="200" t="n">
        <v>3</v>
      </c>
      <c r="M24" s="35" t="n">
        <v>1.5</v>
      </c>
      <c r="N24" s="199" t="n">
        <f aca="false">M24*N$4</f>
        <v>0</v>
      </c>
      <c r="O24" s="199" t="n">
        <f aca="false">M24*O$4</f>
        <v>0</v>
      </c>
      <c r="P24" s="200" t="n">
        <v>3</v>
      </c>
      <c r="Q24" s="28"/>
      <c r="R24" s="35" t="n">
        <v>1.5</v>
      </c>
      <c r="S24" s="199" t="n">
        <f aca="false">R24*S$4</f>
        <v>0</v>
      </c>
      <c r="T24" s="199" t="n">
        <f aca="false">R24*T$4</f>
        <v>0</v>
      </c>
      <c r="U24" s="200" t="n">
        <v>2</v>
      </c>
      <c r="W24" s="35" t="n">
        <v>1.5</v>
      </c>
      <c r="X24" s="199" t="n">
        <f aca="false">W24*X$4</f>
        <v>0</v>
      </c>
      <c r="Y24" s="199" t="n">
        <f aca="false">W24*Y$4</f>
        <v>0</v>
      </c>
      <c r="Z24" s="200" t="n">
        <v>3</v>
      </c>
      <c r="AA24" s="28"/>
      <c r="AB24" s="35" t="n">
        <v>1.5</v>
      </c>
      <c r="AC24" s="199" t="n">
        <f aca="false">AB24*AC$4</f>
        <v>0</v>
      </c>
      <c r="AD24" s="199" t="n">
        <f aca="false">AB24*AD$4</f>
        <v>0</v>
      </c>
      <c r="AE24" s="200" t="n">
        <v>3</v>
      </c>
      <c r="AF24" s="201"/>
      <c r="AG24" s="35" t="n">
        <v>1.5</v>
      </c>
      <c r="AH24" s="199" t="n">
        <f aca="false">AG24*AH$4</f>
        <v>0</v>
      </c>
      <c r="AI24" s="199" t="n">
        <f aca="false">AG24*AI$4</f>
        <v>0</v>
      </c>
      <c r="AJ24" s="200" t="n">
        <v>4</v>
      </c>
      <c r="AN24" s="35" t="n">
        <v>1.5</v>
      </c>
      <c r="AO24" s="199" t="n">
        <f aca="false">AN24*AO$4</f>
        <v>0</v>
      </c>
      <c r="AP24" s="199" t="n">
        <f aca="false">AN24*AP$4</f>
        <v>0</v>
      </c>
      <c r="AQ24" s="200" t="n">
        <v>2</v>
      </c>
      <c r="AS24" s="35" t="n">
        <v>1.5</v>
      </c>
      <c r="AT24" s="199" t="n">
        <f aca="false">AS24*AT$4</f>
        <v>0</v>
      </c>
      <c r="AU24" s="199" t="n">
        <f aca="false">AS24*AU$4</f>
        <v>0</v>
      </c>
      <c r="AV24" s="200" t="n">
        <v>2</v>
      </c>
      <c r="AX24" s="35" t="n">
        <v>1.5</v>
      </c>
      <c r="AY24" s="199" t="n">
        <f aca="false">AX24*AY$4</f>
        <v>0</v>
      </c>
      <c r="AZ24" s="199" t="n">
        <f aca="false">AX24*AZ$4</f>
        <v>0</v>
      </c>
      <c r="BA24" s="200" t="n">
        <v>3</v>
      </c>
      <c r="BB24" s="28"/>
      <c r="BC24" s="35" t="n">
        <v>1.5</v>
      </c>
      <c r="BD24" s="199" t="n">
        <f aca="false">BC24*BD$4</f>
        <v>0</v>
      </c>
      <c r="BE24" s="199" t="n">
        <f aca="false">BC24*BE$4</f>
        <v>0</v>
      </c>
      <c r="BF24" s="200" t="n">
        <v>3</v>
      </c>
      <c r="BH24" s="35" t="n">
        <v>1.5</v>
      </c>
      <c r="BI24" s="199" t="n">
        <f aca="false">BH24*BI$4</f>
        <v>0</v>
      </c>
      <c r="BJ24" s="199" t="n">
        <f aca="false">BH24*BJ$4</f>
        <v>0</v>
      </c>
      <c r="BK24" s="200" t="n">
        <v>3</v>
      </c>
      <c r="BL24" s="28"/>
      <c r="BM24" s="35" t="n">
        <v>1.5</v>
      </c>
      <c r="BN24" s="199" t="n">
        <f aca="false">BM24*BN$4</f>
        <v>0</v>
      </c>
      <c r="BO24" s="199" t="n">
        <f aca="false">BM24*BO$4</f>
        <v>0</v>
      </c>
      <c r="BP24" s="200" t="n">
        <v>3</v>
      </c>
      <c r="BR24" s="35" t="n">
        <v>1.5</v>
      </c>
      <c r="BS24" s="199" t="n">
        <f aca="false">BR24*BS$4</f>
        <v>0</v>
      </c>
      <c r="BT24" s="199" t="n">
        <f aca="false">BR24*BT$4</f>
        <v>0</v>
      </c>
      <c r="BU24" s="200" t="n">
        <v>2</v>
      </c>
      <c r="BW24" s="35" t="n">
        <v>1.5</v>
      </c>
      <c r="BX24" s="199" t="n">
        <f aca="false">BW24*BX$4</f>
        <v>0</v>
      </c>
      <c r="BY24" s="199" t="n">
        <f aca="false">BW24*BY$4</f>
        <v>0</v>
      </c>
      <c r="BZ24" s="200" t="n">
        <v>3</v>
      </c>
    </row>
    <row r="25" customFormat="false" ht="12" hidden="false" customHeight="false" outlineLevel="0" collapsed="false">
      <c r="A25" s="198" t="n">
        <f aca="false">CurveCreator!A25</f>
        <v>37469</v>
      </c>
      <c r="C25" s="35" t="n">
        <v>1.5</v>
      </c>
      <c r="D25" s="199" t="n">
        <f aca="false">C25*D$4</f>
        <v>0</v>
      </c>
      <c r="E25" s="199" t="n">
        <f aca="false">C25*E$4</f>
        <v>0</v>
      </c>
      <c r="F25" s="200" t="n">
        <v>3</v>
      </c>
      <c r="H25" s="35" t="n">
        <v>1.5</v>
      </c>
      <c r="I25" s="199" t="n">
        <f aca="false">H25*I$4</f>
        <v>0</v>
      </c>
      <c r="J25" s="199" t="n">
        <f aca="false">H25*J$4</f>
        <v>0</v>
      </c>
      <c r="K25" s="200" t="n">
        <v>3</v>
      </c>
      <c r="M25" s="35" t="n">
        <v>1.5</v>
      </c>
      <c r="N25" s="199" t="n">
        <f aca="false">M25*N$4</f>
        <v>0</v>
      </c>
      <c r="O25" s="199" t="n">
        <f aca="false">M25*O$4</f>
        <v>0</v>
      </c>
      <c r="P25" s="200" t="n">
        <v>3</v>
      </c>
      <c r="Q25" s="28"/>
      <c r="R25" s="35" t="n">
        <v>1.5</v>
      </c>
      <c r="S25" s="199" t="n">
        <f aca="false">R25*S$4</f>
        <v>0</v>
      </c>
      <c r="T25" s="199" t="n">
        <f aca="false">R25*T$4</f>
        <v>0</v>
      </c>
      <c r="U25" s="200" t="n">
        <v>2</v>
      </c>
      <c r="W25" s="35" t="n">
        <v>1.5</v>
      </c>
      <c r="X25" s="199" t="n">
        <f aca="false">W25*X$4</f>
        <v>0</v>
      </c>
      <c r="Y25" s="199" t="n">
        <f aca="false">W25*Y$4</f>
        <v>0</v>
      </c>
      <c r="Z25" s="200" t="n">
        <v>3</v>
      </c>
      <c r="AA25" s="28"/>
      <c r="AB25" s="35" t="n">
        <v>1.5</v>
      </c>
      <c r="AC25" s="199" t="n">
        <f aca="false">AB25*AC$4</f>
        <v>0</v>
      </c>
      <c r="AD25" s="199" t="n">
        <f aca="false">AB25*AD$4</f>
        <v>0</v>
      </c>
      <c r="AE25" s="200" t="n">
        <v>3</v>
      </c>
      <c r="AF25" s="201"/>
      <c r="AG25" s="35" t="n">
        <v>1.5</v>
      </c>
      <c r="AH25" s="199" t="n">
        <f aca="false">AG25*AH$4</f>
        <v>0</v>
      </c>
      <c r="AI25" s="199" t="n">
        <f aca="false">AG25*AI$4</f>
        <v>0</v>
      </c>
      <c r="AJ25" s="200" t="n">
        <v>4</v>
      </c>
      <c r="AN25" s="35" t="n">
        <v>1.5</v>
      </c>
      <c r="AO25" s="199" t="n">
        <f aca="false">AN25*AO$4</f>
        <v>0</v>
      </c>
      <c r="AP25" s="199" t="n">
        <f aca="false">AN25*AP$4</f>
        <v>0</v>
      </c>
      <c r="AQ25" s="200" t="n">
        <v>2</v>
      </c>
      <c r="AS25" s="35" t="n">
        <v>1.5</v>
      </c>
      <c r="AT25" s="199" t="n">
        <f aca="false">AS25*AT$4</f>
        <v>0</v>
      </c>
      <c r="AU25" s="199" t="n">
        <f aca="false">AS25*AU$4</f>
        <v>0</v>
      </c>
      <c r="AV25" s="200" t="n">
        <v>2</v>
      </c>
      <c r="AX25" s="35" t="n">
        <v>1.5</v>
      </c>
      <c r="AY25" s="199" t="n">
        <f aca="false">AX25*AY$4</f>
        <v>0</v>
      </c>
      <c r="AZ25" s="199" t="n">
        <f aca="false">AX25*AZ$4</f>
        <v>0</v>
      </c>
      <c r="BA25" s="200" t="n">
        <v>3</v>
      </c>
      <c r="BB25" s="28"/>
      <c r="BC25" s="35" t="n">
        <v>1.5</v>
      </c>
      <c r="BD25" s="199" t="n">
        <f aca="false">BC25*BD$4</f>
        <v>0</v>
      </c>
      <c r="BE25" s="199" t="n">
        <f aca="false">BC25*BE$4</f>
        <v>0</v>
      </c>
      <c r="BF25" s="200" t="n">
        <v>3</v>
      </c>
      <c r="BH25" s="35" t="n">
        <v>1.5</v>
      </c>
      <c r="BI25" s="199" t="n">
        <f aca="false">BH25*BI$4</f>
        <v>0</v>
      </c>
      <c r="BJ25" s="199" t="n">
        <f aca="false">BH25*BJ$4</f>
        <v>0</v>
      </c>
      <c r="BK25" s="200" t="n">
        <v>3</v>
      </c>
      <c r="BL25" s="28"/>
      <c r="BM25" s="35" t="n">
        <v>1.5</v>
      </c>
      <c r="BN25" s="199" t="n">
        <f aca="false">BM25*BN$4</f>
        <v>0</v>
      </c>
      <c r="BO25" s="199" t="n">
        <f aca="false">BM25*BO$4</f>
        <v>0</v>
      </c>
      <c r="BP25" s="200" t="n">
        <v>3</v>
      </c>
      <c r="BR25" s="35" t="n">
        <v>1.5</v>
      </c>
      <c r="BS25" s="199" t="n">
        <f aca="false">BR25*BS$4</f>
        <v>0</v>
      </c>
      <c r="BT25" s="199" t="n">
        <f aca="false">BR25*BT$4</f>
        <v>0</v>
      </c>
      <c r="BU25" s="200" t="n">
        <v>2</v>
      </c>
      <c r="BW25" s="35" t="n">
        <v>1.5</v>
      </c>
      <c r="BX25" s="199" t="n">
        <f aca="false">BW25*BX$4</f>
        <v>0</v>
      </c>
      <c r="BY25" s="199" t="n">
        <f aca="false">BW25*BY$4</f>
        <v>0</v>
      </c>
      <c r="BZ25" s="200" t="n">
        <v>3</v>
      </c>
    </row>
    <row r="26" customFormat="false" ht="12" hidden="false" customHeight="false" outlineLevel="0" collapsed="false">
      <c r="A26" s="198" t="n">
        <f aca="false">CurveCreator!A26</f>
        <v>37500</v>
      </c>
      <c r="C26" s="35" t="n">
        <v>1.5</v>
      </c>
      <c r="D26" s="199" t="n">
        <f aca="false">C26*D$4</f>
        <v>0</v>
      </c>
      <c r="E26" s="199" t="n">
        <f aca="false">C26*E$4</f>
        <v>0</v>
      </c>
      <c r="F26" s="200" t="n">
        <v>3</v>
      </c>
      <c r="H26" s="35" t="n">
        <v>1.5</v>
      </c>
      <c r="I26" s="199" t="n">
        <f aca="false">H26*I$4</f>
        <v>0</v>
      </c>
      <c r="J26" s="199" t="n">
        <f aca="false">H26*J$4</f>
        <v>0</v>
      </c>
      <c r="K26" s="200" t="n">
        <v>3</v>
      </c>
      <c r="M26" s="35" t="n">
        <v>1.5</v>
      </c>
      <c r="N26" s="199" t="n">
        <f aca="false">M26*N$4</f>
        <v>0</v>
      </c>
      <c r="O26" s="199" t="n">
        <f aca="false">M26*O$4</f>
        <v>0</v>
      </c>
      <c r="P26" s="200" t="n">
        <v>3</v>
      </c>
      <c r="Q26" s="28"/>
      <c r="R26" s="35" t="n">
        <v>1.5</v>
      </c>
      <c r="S26" s="199" t="n">
        <f aca="false">R26*S$4</f>
        <v>0</v>
      </c>
      <c r="T26" s="199" t="n">
        <f aca="false">R26*T$4</f>
        <v>0</v>
      </c>
      <c r="U26" s="200" t="n">
        <v>2</v>
      </c>
      <c r="W26" s="35" t="n">
        <v>1.5</v>
      </c>
      <c r="X26" s="199" t="n">
        <f aca="false">W26*X$4</f>
        <v>0</v>
      </c>
      <c r="Y26" s="199" t="n">
        <f aca="false">W26*Y$4</f>
        <v>0</v>
      </c>
      <c r="Z26" s="200" t="n">
        <v>3</v>
      </c>
      <c r="AA26" s="28"/>
      <c r="AB26" s="35" t="n">
        <v>1.5</v>
      </c>
      <c r="AC26" s="199" t="n">
        <f aca="false">AB26*AC$4</f>
        <v>0</v>
      </c>
      <c r="AD26" s="199" t="n">
        <f aca="false">AB26*AD$4</f>
        <v>0</v>
      </c>
      <c r="AE26" s="200" t="n">
        <v>3</v>
      </c>
      <c r="AF26" s="201"/>
      <c r="AG26" s="35" t="n">
        <v>1.5</v>
      </c>
      <c r="AH26" s="199" t="n">
        <f aca="false">AG26*AH$4</f>
        <v>0</v>
      </c>
      <c r="AI26" s="199" t="n">
        <f aca="false">AG26*AI$4</f>
        <v>0</v>
      </c>
      <c r="AJ26" s="200" t="n">
        <v>4</v>
      </c>
      <c r="AN26" s="35" t="n">
        <v>1.5</v>
      </c>
      <c r="AO26" s="199" t="n">
        <f aca="false">AN26*AO$4</f>
        <v>0</v>
      </c>
      <c r="AP26" s="199" t="n">
        <f aca="false">AN26*AP$4</f>
        <v>0</v>
      </c>
      <c r="AQ26" s="200" t="n">
        <v>2</v>
      </c>
      <c r="AS26" s="35" t="n">
        <v>1.5</v>
      </c>
      <c r="AT26" s="199" t="n">
        <f aca="false">AS26*AT$4</f>
        <v>0</v>
      </c>
      <c r="AU26" s="199" t="n">
        <f aca="false">AS26*AU$4</f>
        <v>0</v>
      </c>
      <c r="AV26" s="200" t="n">
        <v>2</v>
      </c>
      <c r="AX26" s="35" t="n">
        <v>1.5</v>
      </c>
      <c r="AY26" s="199" t="n">
        <f aca="false">AX26*AY$4</f>
        <v>0</v>
      </c>
      <c r="AZ26" s="199" t="n">
        <f aca="false">AX26*AZ$4</f>
        <v>0</v>
      </c>
      <c r="BA26" s="200" t="n">
        <v>3</v>
      </c>
      <c r="BB26" s="28"/>
      <c r="BC26" s="35" t="n">
        <v>1.5</v>
      </c>
      <c r="BD26" s="199" t="n">
        <f aca="false">BC26*BD$4</f>
        <v>0</v>
      </c>
      <c r="BE26" s="199" t="n">
        <f aca="false">BC26*BE$4</f>
        <v>0</v>
      </c>
      <c r="BF26" s="200" t="n">
        <v>3</v>
      </c>
      <c r="BH26" s="35" t="n">
        <v>1.5</v>
      </c>
      <c r="BI26" s="199" t="n">
        <f aca="false">BH26*BI$4</f>
        <v>0</v>
      </c>
      <c r="BJ26" s="199" t="n">
        <f aca="false">BH26*BJ$4</f>
        <v>0</v>
      </c>
      <c r="BK26" s="200" t="n">
        <v>3</v>
      </c>
      <c r="BL26" s="28"/>
      <c r="BM26" s="35" t="n">
        <v>1.5</v>
      </c>
      <c r="BN26" s="199" t="n">
        <f aca="false">BM26*BN$4</f>
        <v>0</v>
      </c>
      <c r="BO26" s="199" t="n">
        <f aca="false">BM26*BO$4</f>
        <v>0</v>
      </c>
      <c r="BP26" s="200" t="n">
        <v>3</v>
      </c>
      <c r="BR26" s="35" t="n">
        <v>1.5</v>
      </c>
      <c r="BS26" s="199" t="n">
        <f aca="false">BR26*BS$4</f>
        <v>0</v>
      </c>
      <c r="BT26" s="199" t="n">
        <f aca="false">BR26*BT$4</f>
        <v>0</v>
      </c>
      <c r="BU26" s="200" t="n">
        <v>2</v>
      </c>
      <c r="BW26" s="35" t="n">
        <v>1.5</v>
      </c>
      <c r="BX26" s="199" t="n">
        <f aca="false">BW26*BX$4</f>
        <v>0</v>
      </c>
      <c r="BY26" s="199" t="n">
        <f aca="false">BW26*BY$4</f>
        <v>0</v>
      </c>
      <c r="BZ26" s="200" t="n">
        <v>3</v>
      </c>
    </row>
    <row r="27" customFormat="false" ht="12" hidden="false" customHeight="false" outlineLevel="0" collapsed="false">
      <c r="A27" s="198" t="n">
        <f aca="false">CurveCreator!A27</f>
        <v>37530</v>
      </c>
      <c r="C27" s="35" t="n">
        <v>1.5</v>
      </c>
      <c r="D27" s="199" t="n">
        <f aca="false">C27*D$4</f>
        <v>0</v>
      </c>
      <c r="E27" s="199" t="n">
        <f aca="false">C27*E$4</f>
        <v>0</v>
      </c>
      <c r="F27" s="200" t="n">
        <v>3</v>
      </c>
      <c r="H27" s="35" t="n">
        <v>1.5</v>
      </c>
      <c r="I27" s="199" t="n">
        <f aca="false">H27*I$4</f>
        <v>0</v>
      </c>
      <c r="J27" s="199" t="n">
        <f aca="false">H27*J$4</f>
        <v>0</v>
      </c>
      <c r="K27" s="200" t="n">
        <v>3</v>
      </c>
      <c r="M27" s="35" t="n">
        <v>1.5</v>
      </c>
      <c r="N27" s="199" t="n">
        <f aca="false">M27*N$4</f>
        <v>0</v>
      </c>
      <c r="O27" s="199" t="n">
        <f aca="false">M27*O$4</f>
        <v>0</v>
      </c>
      <c r="P27" s="200" t="n">
        <v>3</v>
      </c>
      <c r="Q27" s="28"/>
      <c r="R27" s="35" t="n">
        <v>1.5</v>
      </c>
      <c r="S27" s="199" t="n">
        <f aca="false">R27*S$4</f>
        <v>0</v>
      </c>
      <c r="T27" s="199" t="n">
        <f aca="false">R27*T$4</f>
        <v>0</v>
      </c>
      <c r="U27" s="200" t="n">
        <v>2</v>
      </c>
      <c r="W27" s="35" t="n">
        <v>1.5</v>
      </c>
      <c r="X27" s="199" t="n">
        <f aca="false">W27*X$4</f>
        <v>0</v>
      </c>
      <c r="Y27" s="199" t="n">
        <f aca="false">W27*Y$4</f>
        <v>0</v>
      </c>
      <c r="Z27" s="200" t="n">
        <v>3</v>
      </c>
      <c r="AA27" s="28"/>
      <c r="AB27" s="35" t="n">
        <v>1.5</v>
      </c>
      <c r="AC27" s="199" t="n">
        <f aca="false">AB27*AC$4</f>
        <v>0</v>
      </c>
      <c r="AD27" s="199" t="n">
        <f aca="false">AB27*AD$4</f>
        <v>0</v>
      </c>
      <c r="AE27" s="200" t="n">
        <v>3</v>
      </c>
      <c r="AF27" s="201"/>
      <c r="AG27" s="35" t="n">
        <v>1.5</v>
      </c>
      <c r="AH27" s="199" t="n">
        <f aca="false">AG27*AH$4</f>
        <v>0</v>
      </c>
      <c r="AI27" s="199" t="n">
        <f aca="false">AG27*AI$4</f>
        <v>0</v>
      </c>
      <c r="AJ27" s="200" t="n">
        <v>4</v>
      </c>
      <c r="AN27" s="35" t="n">
        <v>1.5</v>
      </c>
      <c r="AO27" s="199" t="n">
        <f aca="false">AN27*AO$4</f>
        <v>0</v>
      </c>
      <c r="AP27" s="199" t="n">
        <f aca="false">AN27*AP$4</f>
        <v>0</v>
      </c>
      <c r="AQ27" s="200" t="n">
        <v>2</v>
      </c>
      <c r="AS27" s="35" t="n">
        <v>1.5</v>
      </c>
      <c r="AT27" s="199" t="n">
        <f aca="false">AS27*AT$4</f>
        <v>0</v>
      </c>
      <c r="AU27" s="199" t="n">
        <f aca="false">AS27*AU$4</f>
        <v>0</v>
      </c>
      <c r="AV27" s="200" t="n">
        <v>2</v>
      </c>
      <c r="AX27" s="35" t="n">
        <v>1.5</v>
      </c>
      <c r="AY27" s="199" t="n">
        <f aca="false">AX27*AY$4</f>
        <v>0</v>
      </c>
      <c r="AZ27" s="199" t="n">
        <f aca="false">AX27*AZ$4</f>
        <v>0</v>
      </c>
      <c r="BA27" s="200" t="n">
        <v>3</v>
      </c>
      <c r="BB27" s="28"/>
      <c r="BC27" s="35" t="n">
        <v>1.5</v>
      </c>
      <c r="BD27" s="199" t="n">
        <f aca="false">BC27*BD$4</f>
        <v>0</v>
      </c>
      <c r="BE27" s="199" t="n">
        <f aca="false">BC27*BE$4</f>
        <v>0</v>
      </c>
      <c r="BF27" s="200" t="n">
        <v>3</v>
      </c>
      <c r="BH27" s="35" t="n">
        <v>1.5</v>
      </c>
      <c r="BI27" s="199" t="n">
        <f aca="false">BH27*BI$4</f>
        <v>0</v>
      </c>
      <c r="BJ27" s="199" t="n">
        <f aca="false">BH27*BJ$4</f>
        <v>0</v>
      </c>
      <c r="BK27" s="200" t="n">
        <v>3</v>
      </c>
      <c r="BL27" s="28"/>
      <c r="BM27" s="35" t="n">
        <v>1.5</v>
      </c>
      <c r="BN27" s="199" t="n">
        <f aca="false">BM27*BN$4</f>
        <v>0</v>
      </c>
      <c r="BO27" s="199" t="n">
        <f aca="false">BM27*BO$4</f>
        <v>0</v>
      </c>
      <c r="BP27" s="200" t="n">
        <v>3</v>
      </c>
      <c r="BR27" s="35" t="n">
        <v>1.5</v>
      </c>
      <c r="BS27" s="199" t="n">
        <f aca="false">BR27*BS$4</f>
        <v>0</v>
      </c>
      <c r="BT27" s="199" t="n">
        <f aca="false">BR27*BT$4</f>
        <v>0</v>
      </c>
      <c r="BU27" s="200" t="n">
        <v>2</v>
      </c>
      <c r="BW27" s="35" t="n">
        <v>1.5</v>
      </c>
      <c r="BX27" s="199" t="n">
        <f aca="false">BW27*BX$4</f>
        <v>0</v>
      </c>
      <c r="BY27" s="199" t="n">
        <f aca="false">BW27*BY$4</f>
        <v>0</v>
      </c>
      <c r="BZ27" s="200" t="n">
        <v>3</v>
      </c>
    </row>
    <row r="28" customFormat="false" ht="12" hidden="false" customHeight="false" outlineLevel="0" collapsed="false">
      <c r="A28" s="198" t="n">
        <f aca="false">CurveCreator!A28</f>
        <v>37561</v>
      </c>
      <c r="C28" s="35" t="n">
        <v>1.5</v>
      </c>
      <c r="D28" s="199" t="n">
        <f aca="false">C28*D$4</f>
        <v>0</v>
      </c>
      <c r="E28" s="199" t="n">
        <f aca="false">C28*E$4</f>
        <v>0</v>
      </c>
      <c r="F28" s="200" t="n">
        <v>3</v>
      </c>
      <c r="H28" s="35" t="n">
        <v>1.5</v>
      </c>
      <c r="I28" s="199" t="n">
        <f aca="false">H28*I$4</f>
        <v>0</v>
      </c>
      <c r="J28" s="199" t="n">
        <f aca="false">H28*J$4</f>
        <v>0</v>
      </c>
      <c r="K28" s="200" t="n">
        <v>3</v>
      </c>
      <c r="M28" s="35" t="n">
        <v>1.5</v>
      </c>
      <c r="N28" s="199" t="n">
        <f aca="false">M28*N$4</f>
        <v>0</v>
      </c>
      <c r="O28" s="199" t="n">
        <f aca="false">M28*O$4</f>
        <v>0</v>
      </c>
      <c r="P28" s="200" t="n">
        <v>3</v>
      </c>
      <c r="Q28" s="28"/>
      <c r="R28" s="35" t="n">
        <v>1.5</v>
      </c>
      <c r="S28" s="199" t="n">
        <f aca="false">R28*S$4</f>
        <v>0</v>
      </c>
      <c r="T28" s="199" t="n">
        <f aca="false">R28*T$4</f>
        <v>0</v>
      </c>
      <c r="U28" s="200" t="n">
        <v>2</v>
      </c>
      <c r="W28" s="35" t="n">
        <v>1.5</v>
      </c>
      <c r="X28" s="199" t="n">
        <f aca="false">W28*X$4</f>
        <v>0</v>
      </c>
      <c r="Y28" s="199" t="n">
        <f aca="false">W28*Y$4</f>
        <v>0</v>
      </c>
      <c r="Z28" s="200" t="n">
        <v>3</v>
      </c>
      <c r="AA28" s="28"/>
      <c r="AB28" s="35" t="n">
        <v>1.5</v>
      </c>
      <c r="AC28" s="199" t="n">
        <f aca="false">AB28*AC$4</f>
        <v>0</v>
      </c>
      <c r="AD28" s="199" t="n">
        <f aca="false">AB28*AD$4</f>
        <v>0</v>
      </c>
      <c r="AE28" s="200" t="n">
        <v>3</v>
      </c>
      <c r="AF28" s="201"/>
      <c r="AG28" s="35" t="n">
        <v>1.5</v>
      </c>
      <c r="AH28" s="199" t="n">
        <f aca="false">AG28*AH$4</f>
        <v>0</v>
      </c>
      <c r="AI28" s="199" t="n">
        <f aca="false">AG28*AI$4</f>
        <v>0</v>
      </c>
      <c r="AJ28" s="200" t="n">
        <v>4</v>
      </c>
      <c r="AN28" s="35" t="n">
        <v>1.5</v>
      </c>
      <c r="AO28" s="199" t="n">
        <f aca="false">AN28*AO$4</f>
        <v>0</v>
      </c>
      <c r="AP28" s="199" t="n">
        <f aca="false">AN28*AP$4</f>
        <v>0</v>
      </c>
      <c r="AQ28" s="200" t="n">
        <v>2</v>
      </c>
      <c r="AS28" s="35" t="n">
        <v>1.5</v>
      </c>
      <c r="AT28" s="199" t="n">
        <f aca="false">AS28*AT$4</f>
        <v>0</v>
      </c>
      <c r="AU28" s="199" t="n">
        <f aca="false">AS28*AU$4</f>
        <v>0</v>
      </c>
      <c r="AV28" s="200" t="n">
        <v>2</v>
      </c>
      <c r="AX28" s="35" t="n">
        <v>1.5</v>
      </c>
      <c r="AY28" s="199" t="n">
        <f aca="false">AX28*AY$4</f>
        <v>0</v>
      </c>
      <c r="AZ28" s="199" t="n">
        <f aca="false">AX28*AZ$4</f>
        <v>0</v>
      </c>
      <c r="BA28" s="200" t="n">
        <v>3</v>
      </c>
      <c r="BB28" s="28"/>
      <c r="BC28" s="35" t="n">
        <v>1.5</v>
      </c>
      <c r="BD28" s="199" t="n">
        <f aca="false">BC28*BD$4</f>
        <v>0</v>
      </c>
      <c r="BE28" s="199" t="n">
        <f aca="false">BC28*BE$4</f>
        <v>0</v>
      </c>
      <c r="BF28" s="200" t="n">
        <v>3</v>
      </c>
      <c r="BH28" s="35" t="n">
        <v>1.5</v>
      </c>
      <c r="BI28" s="199" t="n">
        <f aca="false">BH28*BI$4</f>
        <v>0</v>
      </c>
      <c r="BJ28" s="199" t="n">
        <f aca="false">BH28*BJ$4</f>
        <v>0</v>
      </c>
      <c r="BK28" s="200" t="n">
        <v>3</v>
      </c>
      <c r="BL28" s="28"/>
      <c r="BM28" s="35" t="n">
        <v>1.5</v>
      </c>
      <c r="BN28" s="199" t="n">
        <f aca="false">BM28*BN$4</f>
        <v>0</v>
      </c>
      <c r="BO28" s="199" t="n">
        <f aca="false">BM28*BO$4</f>
        <v>0</v>
      </c>
      <c r="BP28" s="200" t="n">
        <v>3</v>
      </c>
      <c r="BR28" s="35" t="n">
        <v>1.5</v>
      </c>
      <c r="BS28" s="199" t="n">
        <f aca="false">BR28*BS$4</f>
        <v>0</v>
      </c>
      <c r="BT28" s="199" t="n">
        <f aca="false">BR28*BT$4</f>
        <v>0</v>
      </c>
      <c r="BU28" s="200" t="n">
        <v>2</v>
      </c>
      <c r="BW28" s="35" t="n">
        <v>1.5</v>
      </c>
      <c r="BX28" s="199" t="n">
        <f aca="false">BW28*BX$4</f>
        <v>0</v>
      </c>
      <c r="BY28" s="199" t="n">
        <f aca="false">BW28*BY$4</f>
        <v>0</v>
      </c>
      <c r="BZ28" s="200" t="n">
        <v>3</v>
      </c>
    </row>
    <row r="29" customFormat="false" ht="12" hidden="false" customHeight="false" outlineLevel="0" collapsed="false">
      <c r="A29" s="198" t="n">
        <f aca="false">CurveCreator!A29</f>
        <v>37591</v>
      </c>
      <c r="C29" s="35" t="n">
        <v>1.5</v>
      </c>
      <c r="D29" s="199" t="n">
        <f aca="false">C29*D$4</f>
        <v>0</v>
      </c>
      <c r="E29" s="199" t="n">
        <f aca="false">C29*E$4</f>
        <v>0</v>
      </c>
      <c r="F29" s="200" t="n">
        <v>3</v>
      </c>
      <c r="H29" s="35" t="n">
        <v>1.5</v>
      </c>
      <c r="I29" s="199" t="n">
        <f aca="false">H29*I$4</f>
        <v>0</v>
      </c>
      <c r="J29" s="199" t="n">
        <f aca="false">H29*J$4</f>
        <v>0</v>
      </c>
      <c r="K29" s="200" t="n">
        <v>3</v>
      </c>
      <c r="M29" s="35" t="n">
        <v>1.5</v>
      </c>
      <c r="N29" s="199" t="n">
        <f aca="false">M29*N$4</f>
        <v>0</v>
      </c>
      <c r="O29" s="199" t="n">
        <f aca="false">M29*O$4</f>
        <v>0</v>
      </c>
      <c r="P29" s="200" t="n">
        <v>3</v>
      </c>
      <c r="Q29" s="28"/>
      <c r="R29" s="35" t="n">
        <v>1.5</v>
      </c>
      <c r="S29" s="199" t="n">
        <f aca="false">R29*S$4</f>
        <v>0</v>
      </c>
      <c r="T29" s="199" t="n">
        <f aca="false">R29*T$4</f>
        <v>0</v>
      </c>
      <c r="U29" s="200" t="n">
        <v>2</v>
      </c>
      <c r="W29" s="35" t="n">
        <v>1.5</v>
      </c>
      <c r="X29" s="199" t="n">
        <f aca="false">W29*X$4</f>
        <v>0</v>
      </c>
      <c r="Y29" s="199" t="n">
        <f aca="false">W29*Y$4</f>
        <v>0</v>
      </c>
      <c r="Z29" s="200" t="n">
        <v>3</v>
      </c>
      <c r="AA29" s="28"/>
      <c r="AB29" s="35" t="n">
        <v>1.5</v>
      </c>
      <c r="AC29" s="199" t="n">
        <f aca="false">AB29*AC$4</f>
        <v>0</v>
      </c>
      <c r="AD29" s="199" t="n">
        <f aca="false">AB29*AD$4</f>
        <v>0</v>
      </c>
      <c r="AE29" s="200" t="n">
        <v>3</v>
      </c>
      <c r="AF29" s="201"/>
      <c r="AG29" s="35" t="n">
        <v>1.5</v>
      </c>
      <c r="AH29" s="199" t="n">
        <f aca="false">AG29*AH$4</f>
        <v>0</v>
      </c>
      <c r="AI29" s="199" t="n">
        <f aca="false">AG29*AI$4</f>
        <v>0</v>
      </c>
      <c r="AJ29" s="200" t="n">
        <v>4</v>
      </c>
      <c r="AN29" s="35" t="n">
        <v>1.5</v>
      </c>
      <c r="AO29" s="199" t="n">
        <f aca="false">AN29*AO$4</f>
        <v>0</v>
      </c>
      <c r="AP29" s="199" t="n">
        <f aca="false">AN29*AP$4</f>
        <v>0</v>
      </c>
      <c r="AQ29" s="200" t="n">
        <v>2</v>
      </c>
      <c r="AS29" s="35" t="n">
        <v>1.5</v>
      </c>
      <c r="AT29" s="199" t="n">
        <f aca="false">AS29*AT$4</f>
        <v>0</v>
      </c>
      <c r="AU29" s="199" t="n">
        <f aca="false">AS29*AU$4</f>
        <v>0</v>
      </c>
      <c r="AV29" s="200" t="n">
        <v>2</v>
      </c>
      <c r="AX29" s="35" t="n">
        <v>1.5</v>
      </c>
      <c r="AY29" s="199" t="n">
        <f aca="false">AX29*AY$4</f>
        <v>0</v>
      </c>
      <c r="AZ29" s="199" t="n">
        <f aca="false">AX29*AZ$4</f>
        <v>0</v>
      </c>
      <c r="BA29" s="200" t="n">
        <v>3</v>
      </c>
      <c r="BB29" s="28"/>
      <c r="BC29" s="35" t="n">
        <v>1.5</v>
      </c>
      <c r="BD29" s="199" t="n">
        <f aca="false">BC29*BD$4</f>
        <v>0</v>
      </c>
      <c r="BE29" s="199" t="n">
        <f aca="false">BC29*BE$4</f>
        <v>0</v>
      </c>
      <c r="BF29" s="200" t="n">
        <v>3</v>
      </c>
      <c r="BH29" s="35" t="n">
        <v>1.5</v>
      </c>
      <c r="BI29" s="199" t="n">
        <f aca="false">BH29*BI$4</f>
        <v>0</v>
      </c>
      <c r="BJ29" s="199" t="n">
        <f aca="false">BH29*BJ$4</f>
        <v>0</v>
      </c>
      <c r="BK29" s="200" t="n">
        <v>3</v>
      </c>
      <c r="BL29" s="28"/>
      <c r="BM29" s="35" t="n">
        <v>1.5</v>
      </c>
      <c r="BN29" s="199" t="n">
        <f aca="false">BM29*BN$4</f>
        <v>0</v>
      </c>
      <c r="BO29" s="199" t="n">
        <f aca="false">BM29*BO$4</f>
        <v>0</v>
      </c>
      <c r="BP29" s="200" t="n">
        <v>3</v>
      </c>
      <c r="BR29" s="35" t="n">
        <v>1.5</v>
      </c>
      <c r="BS29" s="199" t="n">
        <f aca="false">BR29*BS$4</f>
        <v>0</v>
      </c>
      <c r="BT29" s="199" t="n">
        <f aca="false">BR29*BT$4</f>
        <v>0</v>
      </c>
      <c r="BU29" s="200" t="n">
        <v>2</v>
      </c>
      <c r="BW29" s="35" t="n">
        <v>1.5</v>
      </c>
      <c r="BX29" s="199" t="n">
        <f aca="false">BW29*BX$4</f>
        <v>0</v>
      </c>
      <c r="BY29" s="199" t="n">
        <f aca="false">BW29*BY$4</f>
        <v>0</v>
      </c>
      <c r="BZ29" s="200" t="n">
        <v>3</v>
      </c>
    </row>
    <row r="30" customFormat="false" ht="12" hidden="false" customHeight="false" outlineLevel="0" collapsed="false">
      <c r="A30" s="198" t="n">
        <f aca="false">CurveCreator!A30</f>
        <v>37622</v>
      </c>
      <c r="C30" s="35" t="n">
        <v>1.5</v>
      </c>
      <c r="D30" s="199" t="n">
        <f aca="false">C30*D$4</f>
        <v>0</v>
      </c>
      <c r="E30" s="199" t="n">
        <f aca="false">C30*E$4</f>
        <v>0</v>
      </c>
      <c r="F30" s="200" t="n">
        <v>3</v>
      </c>
      <c r="H30" s="35" t="n">
        <v>1.5</v>
      </c>
      <c r="I30" s="199" t="n">
        <f aca="false">H30*I$4</f>
        <v>0</v>
      </c>
      <c r="J30" s="199" t="n">
        <f aca="false">H30*J$4</f>
        <v>0</v>
      </c>
      <c r="K30" s="200" t="n">
        <v>3</v>
      </c>
      <c r="M30" s="35" t="n">
        <v>1.5</v>
      </c>
      <c r="N30" s="199" t="n">
        <f aca="false">M30*N$4</f>
        <v>0</v>
      </c>
      <c r="O30" s="199" t="n">
        <f aca="false">M30*O$4</f>
        <v>0</v>
      </c>
      <c r="P30" s="200" t="n">
        <v>3</v>
      </c>
      <c r="Q30" s="28"/>
      <c r="R30" s="35" t="n">
        <v>1.5</v>
      </c>
      <c r="S30" s="199" t="n">
        <f aca="false">R30*S$4</f>
        <v>0</v>
      </c>
      <c r="T30" s="199" t="n">
        <f aca="false">R30*T$4</f>
        <v>0</v>
      </c>
      <c r="U30" s="200" t="n">
        <v>2</v>
      </c>
      <c r="W30" s="35" t="n">
        <v>1.5</v>
      </c>
      <c r="X30" s="199" t="n">
        <f aca="false">W30*X$4</f>
        <v>0</v>
      </c>
      <c r="Y30" s="199" t="n">
        <f aca="false">W30*Y$4</f>
        <v>0</v>
      </c>
      <c r="Z30" s="200" t="n">
        <v>3</v>
      </c>
      <c r="AA30" s="28"/>
      <c r="AB30" s="35" t="n">
        <v>1.5</v>
      </c>
      <c r="AC30" s="199" t="n">
        <f aca="false">AB30*AC$4</f>
        <v>0</v>
      </c>
      <c r="AD30" s="199" t="n">
        <f aca="false">AB30*AD$4</f>
        <v>0</v>
      </c>
      <c r="AE30" s="200" t="n">
        <v>3</v>
      </c>
      <c r="AF30" s="201"/>
      <c r="AG30" s="35" t="n">
        <v>1.5</v>
      </c>
      <c r="AH30" s="199" t="n">
        <f aca="false">AG30*AH$4</f>
        <v>0</v>
      </c>
      <c r="AI30" s="199" t="n">
        <f aca="false">AG30*AI$4</f>
        <v>0</v>
      </c>
      <c r="AJ30" s="200" t="n">
        <v>4</v>
      </c>
      <c r="AN30" s="35" t="n">
        <v>1.5</v>
      </c>
      <c r="AO30" s="199" t="n">
        <f aca="false">AN30*AO$4</f>
        <v>0</v>
      </c>
      <c r="AP30" s="199" t="n">
        <f aca="false">AN30*AP$4</f>
        <v>0</v>
      </c>
      <c r="AQ30" s="200" t="n">
        <v>2</v>
      </c>
      <c r="AS30" s="35" t="n">
        <v>1.5</v>
      </c>
      <c r="AT30" s="199" t="n">
        <f aca="false">AS30*AT$4</f>
        <v>0</v>
      </c>
      <c r="AU30" s="199" t="n">
        <f aca="false">AS30*AU$4</f>
        <v>0</v>
      </c>
      <c r="AV30" s="200" t="n">
        <v>2</v>
      </c>
      <c r="AX30" s="35" t="n">
        <v>1.5</v>
      </c>
      <c r="AY30" s="199" t="n">
        <f aca="false">AX30*AY$4</f>
        <v>0</v>
      </c>
      <c r="AZ30" s="199" t="n">
        <f aca="false">AX30*AZ$4</f>
        <v>0</v>
      </c>
      <c r="BA30" s="200" t="n">
        <v>3</v>
      </c>
      <c r="BB30" s="28"/>
      <c r="BC30" s="35" t="n">
        <v>1.5</v>
      </c>
      <c r="BD30" s="199" t="n">
        <f aca="false">BC30*BD$4</f>
        <v>0</v>
      </c>
      <c r="BE30" s="199" t="n">
        <f aca="false">BC30*BE$4</f>
        <v>0</v>
      </c>
      <c r="BF30" s="200" t="n">
        <v>3</v>
      </c>
      <c r="BH30" s="35" t="n">
        <v>1.5</v>
      </c>
      <c r="BI30" s="199" t="n">
        <f aca="false">BH30*BI$4</f>
        <v>0</v>
      </c>
      <c r="BJ30" s="199" t="n">
        <f aca="false">BH30*BJ$4</f>
        <v>0</v>
      </c>
      <c r="BK30" s="200" t="n">
        <v>3</v>
      </c>
      <c r="BL30" s="28"/>
      <c r="BM30" s="35" t="n">
        <v>1.5</v>
      </c>
      <c r="BN30" s="199" t="n">
        <f aca="false">BM30*BN$4</f>
        <v>0</v>
      </c>
      <c r="BO30" s="199" t="n">
        <f aca="false">BM30*BO$4</f>
        <v>0</v>
      </c>
      <c r="BP30" s="200" t="n">
        <v>3</v>
      </c>
      <c r="BR30" s="35" t="n">
        <v>1.5</v>
      </c>
      <c r="BS30" s="199" t="n">
        <f aca="false">BR30*BS$4</f>
        <v>0</v>
      </c>
      <c r="BT30" s="199" t="n">
        <f aca="false">BR30*BT$4</f>
        <v>0</v>
      </c>
      <c r="BU30" s="200" t="n">
        <v>2</v>
      </c>
      <c r="BW30" s="35" t="n">
        <v>1.5</v>
      </c>
      <c r="BX30" s="199" t="n">
        <f aca="false">BW30*BX$4</f>
        <v>0</v>
      </c>
      <c r="BY30" s="199" t="n">
        <f aca="false">BW30*BY$4</f>
        <v>0</v>
      </c>
      <c r="BZ30" s="200" t="n">
        <v>3</v>
      </c>
    </row>
    <row r="31" customFormat="false" ht="12" hidden="false" customHeight="false" outlineLevel="0" collapsed="false">
      <c r="A31" s="198" t="n">
        <f aca="false">CurveCreator!A31</f>
        <v>37653</v>
      </c>
      <c r="C31" s="35" t="n">
        <v>1.5</v>
      </c>
      <c r="D31" s="199" t="n">
        <f aca="false">C31*D$4</f>
        <v>0</v>
      </c>
      <c r="E31" s="199" t="n">
        <f aca="false">C31*E$4</f>
        <v>0</v>
      </c>
      <c r="F31" s="200" t="n">
        <v>3</v>
      </c>
      <c r="H31" s="35" t="n">
        <v>1.5</v>
      </c>
      <c r="I31" s="199" t="n">
        <f aca="false">H31*I$4</f>
        <v>0</v>
      </c>
      <c r="J31" s="199" t="n">
        <f aca="false">H31*J$4</f>
        <v>0</v>
      </c>
      <c r="K31" s="200" t="n">
        <v>3</v>
      </c>
      <c r="M31" s="35" t="n">
        <v>1.5</v>
      </c>
      <c r="N31" s="199" t="n">
        <f aca="false">M31*N$4</f>
        <v>0</v>
      </c>
      <c r="O31" s="199" t="n">
        <f aca="false">M31*O$4</f>
        <v>0</v>
      </c>
      <c r="P31" s="200" t="n">
        <v>3</v>
      </c>
      <c r="Q31" s="28"/>
      <c r="R31" s="35" t="n">
        <v>1.5</v>
      </c>
      <c r="S31" s="199" t="n">
        <f aca="false">R31*S$4</f>
        <v>0</v>
      </c>
      <c r="T31" s="199" t="n">
        <f aca="false">R31*T$4</f>
        <v>0</v>
      </c>
      <c r="U31" s="200" t="n">
        <v>2</v>
      </c>
      <c r="W31" s="35" t="n">
        <v>1.5</v>
      </c>
      <c r="X31" s="199" t="n">
        <f aca="false">W31*X$4</f>
        <v>0</v>
      </c>
      <c r="Y31" s="199" t="n">
        <f aca="false">W31*Y$4</f>
        <v>0</v>
      </c>
      <c r="Z31" s="200" t="n">
        <v>3</v>
      </c>
      <c r="AA31" s="28"/>
      <c r="AB31" s="35" t="n">
        <v>1.5</v>
      </c>
      <c r="AC31" s="199" t="n">
        <f aca="false">AB31*AC$4</f>
        <v>0</v>
      </c>
      <c r="AD31" s="199" t="n">
        <f aca="false">AB31*AD$4</f>
        <v>0</v>
      </c>
      <c r="AE31" s="200" t="n">
        <v>3</v>
      </c>
      <c r="AF31" s="201"/>
      <c r="AG31" s="35" t="n">
        <v>1.5</v>
      </c>
      <c r="AH31" s="199" t="n">
        <f aca="false">AG31*AH$4</f>
        <v>0</v>
      </c>
      <c r="AI31" s="199" t="n">
        <f aca="false">AG31*AI$4</f>
        <v>0</v>
      </c>
      <c r="AJ31" s="200" t="n">
        <v>3</v>
      </c>
      <c r="AN31" s="35" t="n">
        <v>1.5</v>
      </c>
      <c r="AO31" s="199" t="n">
        <f aca="false">AN31*AO$4</f>
        <v>0</v>
      </c>
      <c r="AP31" s="199" t="n">
        <f aca="false">AN31*AP$4</f>
        <v>0</v>
      </c>
      <c r="AQ31" s="200" t="n">
        <v>2</v>
      </c>
      <c r="AS31" s="35" t="n">
        <v>1.5</v>
      </c>
      <c r="AT31" s="199" t="n">
        <f aca="false">AS31*AT$4</f>
        <v>0</v>
      </c>
      <c r="AU31" s="199" t="n">
        <f aca="false">AS31*AU$4</f>
        <v>0</v>
      </c>
      <c r="AV31" s="200" t="n">
        <v>2</v>
      </c>
      <c r="AX31" s="35" t="n">
        <v>1.5</v>
      </c>
      <c r="AY31" s="199" t="n">
        <f aca="false">AX31*AY$4</f>
        <v>0</v>
      </c>
      <c r="AZ31" s="199" t="n">
        <f aca="false">AX31*AZ$4</f>
        <v>0</v>
      </c>
      <c r="BA31" s="200" t="n">
        <v>3</v>
      </c>
      <c r="BB31" s="28"/>
      <c r="BC31" s="35" t="n">
        <v>1.5</v>
      </c>
      <c r="BD31" s="199" t="n">
        <f aca="false">BC31*BD$4</f>
        <v>0</v>
      </c>
      <c r="BE31" s="199" t="n">
        <f aca="false">BC31*BE$4</f>
        <v>0</v>
      </c>
      <c r="BF31" s="200" t="n">
        <v>3</v>
      </c>
      <c r="BH31" s="35" t="n">
        <v>1.5</v>
      </c>
      <c r="BI31" s="199" t="n">
        <f aca="false">BH31*BI$4</f>
        <v>0</v>
      </c>
      <c r="BJ31" s="199" t="n">
        <f aca="false">BH31*BJ$4</f>
        <v>0</v>
      </c>
      <c r="BK31" s="200" t="n">
        <v>3</v>
      </c>
      <c r="BL31" s="28"/>
      <c r="BM31" s="35" t="n">
        <v>1.5</v>
      </c>
      <c r="BN31" s="199" t="n">
        <f aca="false">BM31*BN$4</f>
        <v>0</v>
      </c>
      <c r="BO31" s="199" t="n">
        <f aca="false">BM31*BO$4</f>
        <v>0</v>
      </c>
      <c r="BP31" s="200" t="n">
        <v>3</v>
      </c>
      <c r="BR31" s="35" t="n">
        <v>1.5</v>
      </c>
      <c r="BS31" s="199" t="n">
        <f aca="false">BR31*BS$4</f>
        <v>0</v>
      </c>
      <c r="BT31" s="199" t="n">
        <f aca="false">BR31*BT$4</f>
        <v>0</v>
      </c>
      <c r="BU31" s="200" t="n">
        <v>2</v>
      </c>
      <c r="BW31" s="35" t="n">
        <v>1.5</v>
      </c>
      <c r="BX31" s="199" t="n">
        <f aca="false">BW31*BX$4</f>
        <v>0</v>
      </c>
      <c r="BY31" s="199" t="n">
        <f aca="false">BW31*BY$4</f>
        <v>0</v>
      </c>
      <c r="BZ31" s="200" t="n">
        <v>3</v>
      </c>
    </row>
    <row r="32" customFormat="false" ht="12" hidden="false" customHeight="false" outlineLevel="0" collapsed="false">
      <c r="A32" s="198" t="n">
        <f aca="false">CurveCreator!A32</f>
        <v>37681</v>
      </c>
      <c r="C32" s="35" t="n">
        <v>1.5</v>
      </c>
      <c r="D32" s="199" t="n">
        <f aca="false">C32*D$4</f>
        <v>0</v>
      </c>
      <c r="E32" s="199" t="n">
        <f aca="false">C32*E$4</f>
        <v>0</v>
      </c>
      <c r="F32" s="200" t="n">
        <v>3</v>
      </c>
      <c r="H32" s="35" t="n">
        <v>1.5</v>
      </c>
      <c r="I32" s="199" t="n">
        <f aca="false">H32*I$4</f>
        <v>0</v>
      </c>
      <c r="J32" s="199" t="n">
        <f aca="false">H32*J$4</f>
        <v>0</v>
      </c>
      <c r="K32" s="200" t="n">
        <v>3</v>
      </c>
      <c r="M32" s="35" t="n">
        <v>1.5</v>
      </c>
      <c r="N32" s="199" t="n">
        <f aca="false">M32*N$4</f>
        <v>0</v>
      </c>
      <c r="O32" s="199" t="n">
        <f aca="false">M32*O$4</f>
        <v>0</v>
      </c>
      <c r="P32" s="200" t="n">
        <v>3</v>
      </c>
      <c r="Q32" s="28"/>
      <c r="R32" s="35" t="n">
        <v>1.5</v>
      </c>
      <c r="S32" s="199" t="n">
        <f aca="false">R32*S$4</f>
        <v>0</v>
      </c>
      <c r="T32" s="199" t="n">
        <f aca="false">R32*T$4</f>
        <v>0</v>
      </c>
      <c r="U32" s="200" t="n">
        <v>2</v>
      </c>
      <c r="W32" s="35" t="n">
        <v>1.5</v>
      </c>
      <c r="X32" s="199" t="n">
        <f aca="false">W32*X$4</f>
        <v>0</v>
      </c>
      <c r="Y32" s="199" t="n">
        <f aca="false">W32*Y$4</f>
        <v>0</v>
      </c>
      <c r="Z32" s="200" t="n">
        <v>3</v>
      </c>
      <c r="AA32" s="28"/>
      <c r="AB32" s="35" t="n">
        <v>1.5</v>
      </c>
      <c r="AC32" s="199" t="n">
        <f aca="false">AB32*AC$4</f>
        <v>0</v>
      </c>
      <c r="AD32" s="199" t="n">
        <f aca="false">AB32*AD$4</f>
        <v>0</v>
      </c>
      <c r="AE32" s="200" t="n">
        <v>3</v>
      </c>
      <c r="AF32" s="201"/>
      <c r="AG32" s="35" t="n">
        <v>1.5</v>
      </c>
      <c r="AH32" s="199" t="n">
        <f aca="false">AG32*AH$4</f>
        <v>0</v>
      </c>
      <c r="AI32" s="199" t="n">
        <f aca="false">AG32*AI$4</f>
        <v>0</v>
      </c>
      <c r="AJ32" s="200" t="n">
        <v>3</v>
      </c>
      <c r="AN32" s="35" t="n">
        <v>1.5</v>
      </c>
      <c r="AO32" s="199" t="n">
        <f aca="false">AN32*AO$4</f>
        <v>0</v>
      </c>
      <c r="AP32" s="199" t="n">
        <f aca="false">AN32*AP$4</f>
        <v>0</v>
      </c>
      <c r="AQ32" s="200" t="n">
        <v>2</v>
      </c>
      <c r="AS32" s="35" t="n">
        <v>1.5</v>
      </c>
      <c r="AT32" s="199" t="n">
        <f aca="false">AS32*AT$4</f>
        <v>0</v>
      </c>
      <c r="AU32" s="199" t="n">
        <f aca="false">AS32*AU$4</f>
        <v>0</v>
      </c>
      <c r="AV32" s="200" t="n">
        <v>2</v>
      </c>
      <c r="AX32" s="35" t="n">
        <v>1.5</v>
      </c>
      <c r="AY32" s="199" t="n">
        <f aca="false">AX32*AY$4</f>
        <v>0</v>
      </c>
      <c r="AZ32" s="199" t="n">
        <f aca="false">AX32*AZ$4</f>
        <v>0</v>
      </c>
      <c r="BA32" s="200" t="n">
        <v>3</v>
      </c>
      <c r="BB32" s="28"/>
      <c r="BC32" s="35" t="n">
        <v>1.5</v>
      </c>
      <c r="BD32" s="199" t="n">
        <f aca="false">BC32*BD$4</f>
        <v>0</v>
      </c>
      <c r="BE32" s="199" t="n">
        <f aca="false">BC32*BE$4</f>
        <v>0</v>
      </c>
      <c r="BF32" s="200" t="n">
        <v>3</v>
      </c>
      <c r="BH32" s="35" t="n">
        <v>1.5</v>
      </c>
      <c r="BI32" s="199" t="n">
        <f aca="false">BH32*BI$4</f>
        <v>0</v>
      </c>
      <c r="BJ32" s="199" t="n">
        <f aca="false">BH32*BJ$4</f>
        <v>0</v>
      </c>
      <c r="BK32" s="200" t="n">
        <v>3</v>
      </c>
      <c r="BL32" s="28"/>
      <c r="BM32" s="35" t="n">
        <v>1.5</v>
      </c>
      <c r="BN32" s="199" t="n">
        <f aca="false">BM32*BN$4</f>
        <v>0</v>
      </c>
      <c r="BO32" s="199" t="n">
        <f aca="false">BM32*BO$4</f>
        <v>0</v>
      </c>
      <c r="BP32" s="200" t="n">
        <v>3</v>
      </c>
      <c r="BR32" s="35" t="n">
        <v>1.5</v>
      </c>
      <c r="BS32" s="199" t="n">
        <f aca="false">BR32*BS$4</f>
        <v>0</v>
      </c>
      <c r="BT32" s="199" t="n">
        <f aca="false">BR32*BT$4</f>
        <v>0</v>
      </c>
      <c r="BU32" s="200" t="n">
        <v>2</v>
      </c>
      <c r="BW32" s="35" t="n">
        <v>1.5</v>
      </c>
      <c r="BX32" s="199" t="n">
        <f aca="false">BW32*BX$4</f>
        <v>0</v>
      </c>
      <c r="BY32" s="199" t="n">
        <f aca="false">BW32*BY$4</f>
        <v>0</v>
      </c>
      <c r="BZ32" s="200" t="n">
        <v>3</v>
      </c>
    </row>
    <row r="33" customFormat="false" ht="12" hidden="false" customHeight="false" outlineLevel="0" collapsed="false">
      <c r="A33" s="198" t="n">
        <f aca="false">CurveCreator!A33</f>
        <v>37712</v>
      </c>
      <c r="C33" s="35" t="n">
        <v>1.5</v>
      </c>
      <c r="D33" s="199" t="n">
        <f aca="false">C33*D$4</f>
        <v>0</v>
      </c>
      <c r="E33" s="199" t="n">
        <f aca="false">C33*E$4</f>
        <v>0</v>
      </c>
      <c r="F33" s="200" t="n">
        <v>3</v>
      </c>
      <c r="H33" s="35" t="n">
        <v>1.5</v>
      </c>
      <c r="I33" s="199" t="n">
        <f aca="false">H33*I$4</f>
        <v>0</v>
      </c>
      <c r="J33" s="199" t="n">
        <f aca="false">H33*J$4</f>
        <v>0</v>
      </c>
      <c r="K33" s="200" t="n">
        <v>3</v>
      </c>
      <c r="M33" s="35" t="n">
        <v>1.5</v>
      </c>
      <c r="N33" s="199" t="n">
        <f aca="false">M33*N$4</f>
        <v>0</v>
      </c>
      <c r="O33" s="199" t="n">
        <f aca="false">M33*O$4</f>
        <v>0</v>
      </c>
      <c r="P33" s="200" t="n">
        <v>3</v>
      </c>
      <c r="Q33" s="28"/>
      <c r="R33" s="35" t="n">
        <v>1.5</v>
      </c>
      <c r="S33" s="199" t="n">
        <f aca="false">R33*S$4</f>
        <v>0</v>
      </c>
      <c r="T33" s="199" t="n">
        <f aca="false">R33*T$4</f>
        <v>0</v>
      </c>
      <c r="U33" s="200" t="n">
        <v>2</v>
      </c>
      <c r="W33" s="35" t="n">
        <v>1.5</v>
      </c>
      <c r="X33" s="199" t="n">
        <f aca="false">W33*X$4</f>
        <v>0</v>
      </c>
      <c r="Y33" s="199" t="n">
        <f aca="false">W33*Y$4</f>
        <v>0</v>
      </c>
      <c r="Z33" s="200" t="n">
        <v>3</v>
      </c>
      <c r="AA33" s="28"/>
      <c r="AB33" s="35" t="n">
        <v>1.5</v>
      </c>
      <c r="AC33" s="199" t="n">
        <f aca="false">AB33*AC$4</f>
        <v>0</v>
      </c>
      <c r="AD33" s="199" t="n">
        <f aca="false">AB33*AD$4</f>
        <v>0</v>
      </c>
      <c r="AE33" s="200" t="n">
        <v>3</v>
      </c>
      <c r="AF33" s="201"/>
      <c r="AG33" s="35" t="n">
        <v>1.5</v>
      </c>
      <c r="AH33" s="199" t="n">
        <f aca="false">AG33*AH$4</f>
        <v>0</v>
      </c>
      <c r="AI33" s="199" t="n">
        <f aca="false">AG33*AI$4</f>
        <v>0</v>
      </c>
      <c r="AJ33" s="200" t="n">
        <v>3</v>
      </c>
      <c r="AN33" s="35" t="n">
        <v>1.5</v>
      </c>
      <c r="AO33" s="199" t="n">
        <f aca="false">AN33*AO$4</f>
        <v>0</v>
      </c>
      <c r="AP33" s="199" t="n">
        <f aca="false">AN33*AP$4</f>
        <v>0</v>
      </c>
      <c r="AQ33" s="200" t="n">
        <v>2</v>
      </c>
      <c r="AS33" s="35" t="n">
        <v>1.5</v>
      </c>
      <c r="AT33" s="199" t="n">
        <f aca="false">AS33*AT$4</f>
        <v>0</v>
      </c>
      <c r="AU33" s="199" t="n">
        <f aca="false">AS33*AU$4</f>
        <v>0</v>
      </c>
      <c r="AV33" s="200" t="n">
        <v>2</v>
      </c>
      <c r="AX33" s="35" t="n">
        <v>1.5</v>
      </c>
      <c r="AY33" s="199" t="n">
        <f aca="false">AX33*AY$4</f>
        <v>0</v>
      </c>
      <c r="AZ33" s="199" t="n">
        <f aca="false">AX33*AZ$4</f>
        <v>0</v>
      </c>
      <c r="BA33" s="200" t="n">
        <v>3</v>
      </c>
      <c r="BB33" s="28"/>
      <c r="BC33" s="35" t="n">
        <v>1.5</v>
      </c>
      <c r="BD33" s="199" t="n">
        <f aca="false">BC33*BD$4</f>
        <v>0</v>
      </c>
      <c r="BE33" s="199" t="n">
        <f aca="false">BC33*BE$4</f>
        <v>0</v>
      </c>
      <c r="BF33" s="200" t="n">
        <v>3</v>
      </c>
      <c r="BH33" s="35" t="n">
        <v>1.5</v>
      </c>
      <c r="BI33" s="199" t="n">
        <f aca="false">BH33*BI$4</f>
        <v>0</v>
      </c>
      <c r="BJ33" s="199" t="n">
        <f aca="false">BH33*BJ$4</f>
        <v>0</v>
      </c>
      <c r="BK33" s="200" t="n">
        <v>3</v>
      </c>
      <c r="BL33" s="28"/>
      <c r="BM33" s="35" t="n">
        <v>1.5</v>
      </c>
      <c r="BN33" s="199" t="n">
        <f aca="false">BM33*BN$4</f>
        <v>0</v>
      </c>
      <c r="BO33" s="199" t="n">
        <f aca="false">BM33*BO$4</f>
        <v>0</v>
      </c>
      <c r="BP33" s="200" t="n">
        <v>3</v>
      </c>
      <c r="BR33" s="35" t="n">
        <v>1.5</v>
      </c>
      <c r="BS33" s="199" t="n">
        <f aca="false">BR33*BS$4</f>
        <v>0</v>
      </c>
      <c r="BT33" s="199" t="n">
        <f aca="false">BR33*BT$4</f>
        <v>0</v>
      </c>
      <c r="BU33" s="200" t="n">
        <v>2</v>
      </c>
      <c r="BW33" s="35" t="n">
        <v>1.5</v>
      </c>
      <c r="BX33" s="199" t="n">
        <f aca="false">BW33*BX$4</f>
        <v>0</v>
      </c>
      <c r="BY33" s="199" t="n">
        <f aca="false">BW33*BY$4</f>
        <v>0</v>
      </c>
      <c r="BZ33" s="200" t="n">
        <v>3</v>
      </c>
    </row>
    <row r="34" customFormat="false" ht="12" hidden="false" customHeight="false" outlineLevel="0" collapsed="false">
      <c r="A34" s="198" t="n">
        <f aca="false">CurveCreator!A34</f>
        <v>37742</v>
      </c>
      <c r="C34" s="35" t="n">
        <v>1.5</v>
      </c>
      <c r="D34" s="199" t="n">
        <f aca="false">C34*D$4</f>
        <v>0</v>
      </c>
      <c r="E34" s="199" t="n">
        <f aca="false">C34*E$4</f>
        <v>0</v>
      </c>
      <c r="F34" s="200" t="n">
        <v>3</v>
      </c>
      <c r="H34" s="35" t="n">
        <v>1.5</v>
      </c>
      <c r="I34" s="199" t="n">
        <f aca="false">H34*I$4</f>
        <v>0</v>
      </c>
      <c r="J34" s="199" t="n">
        <f aca="false">H34*J$4</f>
        <v>0</v>
      </c>
      <c r="K34" s="200" t="n">
        <v>3</v>
      </c>
      <c r="M34" s="35" t="n">
        <v>1.5</v>
      </c>
      <c r="N34" s="199" t="n">
        <f aca="false">M34*N$4</f>
        <v>0</v>
      </c>
      <c r="O34" s="199" t="n">
        <f aca="false">M34*O$4</f>
        <v>0</v>
      </c>
      <c r="P34" s="200" t="n">
        <v>3</v>
      </c>
      <c r="Q34" s="28"/>
      <c r="R34" s="35" t="n">
        <v>1.5</v>
      </c>
      <c r="S34" s="199" t="n">
        <f aca="false">R34*S$4</f>
        <v>0</v>
      </c>
      <c r="T34" s="199" t="n">
        <f aca="false">R34*T$4</f>
        <v>0</v>
      </c>
      <c r="U34" s="200" t="n">
        <v>2</v>
      </c>
      <c r="W34" s="35" t="n">
        <v>1.5</v>
      </c>
      <c r="X34" s="199" t="n">
        <f aca="false">W34*X$4</f>
        <v>0</v>
      </c>
      <c r="Y34" s="199" t="n">
        <f aca="false">W34*Y$4</f>
        <v>0</v>
      </c>
      <c r="Z34" s="200" t="n">
        <v>3</v>
      </c>
      <c r="AA34" s="28"/>
      <c r="AB34" s="35" t="n">
        <v>1.5</v>
      </c>
      <c r="AC34" s="199" t="n">
        <f aca="false">AB34*AC$4</f>
        <v>0</v>
      </c>
      <c r="AD34" s="199" t="n">
        <f aca="false">AB34*AD$4</f>
        <v>0</v>
      </c>
      <c r="AE34" s="200" t="n">
        <v>3</v>
      </c>
      <c r="AF34" s="201"/>
      <c r="AG34" s="35" t="n">
        <v>1.5</v>
      </c>
      <c r="AH34" s="199" t="n">
        <f aca="false">AG34*AH$4</f>
        <v>0</v>
      </c>
      <c r="AI34" s="199" t="n">
        <f aca="false">AG34*AI$4</f>
        <v>0</v>
      </c>
      <c r="AJ34" s="200" t="n">
        <v>3</v>
      </c>
      <c r="AN34" s="35" t="n">
        <v>1.5</v>
      </c>
      <c r="AO34" s="199" t="n">
        <f aca="false">AN34*AO$4</f>
        <v>0</v>
      </c>
      <c r="AP34" s="199" t="n">
        <f aca="false">AN34*AP$4</f>
        <v>0</v>
      </c>
      <c r="AQ34" s="200" t="n">
        <v>2</v>
      </c>
      <c r="AS34" s="35" t="n">
        <v>1.5</v>
      </c>
      <c r="AT34" s="199" t="n">
        <f aca="false">AS34*AT$4</f>
        <v>0</v>
      </c>
      <c r="AU34" s="199" t="n">
        <f aca="false">AS34*AU$4</f>
        <v>0</v>
      </c>
      <c r="AV34" s="200" t="n">
        <v>2</v>
      </c>
      <c r="AX34" s="35" t="n">
        <v>1.5</v>
      </c>
      <c r="AY34" s="199" t="n">
        <f aca="false">AX34*AY$4</f>
        <v>0</v>
      </c>
      <c r="AZ34" s="199" t="n">
        <f aca="false">AX34*AZ$4</f>
        <v>0</v>
      </c>
      <c r="BA34" s="200" t="n">
        <v>3</v>
      </c>
      <c r="BB34" s="28"/>
      <c r="BC34" s="35" t="n">
        <v>1.5</v>
      </c>
      <c r="BD34" s="199" t="n">
        <f aca="false">BC34*BD$4</f>
        <v>0</v>
      </c>
      <c r="BE34" s="199" t="n">
        <f aca="false">BC34*BE$4</f>
        <v>0</v>
      </c>
      <c r="BF34" s="200" t="n">
        <v>3</v>
      </c>
      <c r="BH34" s="35" t="n">
        <v>1.5</v>
      </c>
      <c r="BI34" s="199" t="n">
        <f aca="false">BH34*BI$4</f>
        <v>0</v>
      </c>
      <c r="BJ34" s="199" t="n">
        <f aca="false">BH34*BJ$4</f>
        <v>0</v>
      </c>
      <c r="BK34" s="200" t="n">
        <v>3</v>
      </c>
      <c r="BL34" s="28"/>
      <c r="BM34" s="35" t="n">
        <v>1.5</v>
      </c>
      <c r="BN34" s="199" t="n">
        <f aca="false">BM34*BN$4</f>
        <v>0</v>
      </c>
      <c r="BO34" s="199" t="n">
        <f aca="false">BM34*BO$4</f>
        <v>0</v>
      </c>
      <c r="BP34" s="200" t="n">
        <v>3</v>
      </c>
      <c r="BR34" s="35" t="n">
        <v>1.5</v>
      </c>
      <c r="BS34" s="199" t="n">
        <f aca="false">BR34*BS$4</f>
        <v>0</v>
      </c>
      <c r="BT34" s="199" t="n">
        <f aca="false">BR34*BT$4</f>
        <v>0</v>
      </c>
      <c r="BU34" s="200" t="n">
        <v>2</v>
      </c>
      <c r="BW34" s="35" t="n">
        <v>1.5</v>
      </c>
      <c r="BX34" s="199" t="n">
        <f aca="false">BW34*BX$4</f>
        <v>0</v>
      </c>
      <c r="BY34" s="199" t="n">
        <f aca="false">BW34*BY$4</f>
        <v>0</v>
      </c>
      <c r="BZ34" s="200" t="n">
        <v>3</v>
      </c>
    </row>
    <row r="35" customFormat="false" ht="12" hidden="false" customHeight="false" outlineLevel="0" collapsed="false">
      <c r="A35" s="198" t="n">
        <f aca="false">CurveCreator!A35</f>
        <v>37773</v>
      </c>
      <c r="C35" s="35" t="n">
        <v>1.5</v>
      </c>
      <c r="D35" s="199" t="n">
        <f aca="false">C35*D$4</f>
        <v>0</v>
      </c>
      <c r="E35" s="199" t="n">
        <f aca="false">C35*E$4</f>
        <v>0</v>
      </c>
      <c r="F35" s="200" t="n">
        <v>3</v>
      </c>
      <c r="H35" s="35" t="n">
        <v>1.5</v>
      </c>
      <c r="I35" s="199" t="n">
        <f aca="false">H35*I$4</f>
        <v>0</v>
      </c>
      <c r="J35" s="199" t="n">
        <f aca="false">H35*J$4</f>
        <v>0</v>
      </c>
      <c r="K35" s="200" t="n">
        <v>3</v>
      </c>
      <c r="M35" s="35" t="n">
        <v>1.5</v>
      </c>
      <c r="N35" s="199" t="n">
        <f aca="false">M35*N$4</f>
        <v>0</v>
      </c>
      <c r="O35" s="199" t="n">
        <f aca="false">M35*O$4</f>
        <v>0</v>
      </c>
      <c r="P35" s="200" t="n">
        <v>3</v>
      </c>
      <c r="Q35" s="28"/>
      <c r="R35" s="35" t="n">
        <v>1.5</v>
      </c>
      <c r="S35" s="199" t="n">
        <f aca="false">R35*S$4</f>
        <v>0</v>
      </c>
      <c r="T35" s="199" t="n">
        <f aca="false">R35*T$4</f>
        <v>0</v>
      </c>
      <c r="U35" s="200" t="n">
        <v>2</v>
      </c>
      <c r="W35" s="35" t="n">
        <v>1.5</v>
      </c>
      <c r="X35" s="199" t="n">
        <f aca="false">W35*X$4</f>
        <v>0</v>
      </c>
      <c r="Y35" s="199" t="n">
        <f aca="false">W35*Y$4</f>
        <v>0</v>
      </c>
      <c r="Z35" s="200" t="n">
        <v>3</v>
      </c>
      <c r="AA35" s="28"/>
      <c r="AB35" s="35" t="n">
        <v>1.5</v>
      </c>
      <c r="AC35" s="199" t="n">
        <f aca="false">AB35*AC$4</f>
        <v>0</v>
      </c>
      <c r="AD35" s="199" t="n">
        <f aca="false">AB35*AD$4</f>
        <v>0</v>
      </c>
      <c r="AE35" s="200" t="n">
        <v>3</v>
      </c>
      <c r="AF35" s="201"/>
      <c r="AG35" s="35" t="n">
        <v>1.5</v>
      </c>
      <c r="AH35" s="199" t="n">
        <f aca="false">AG35*AH$4</f>
        <v>0</v>
      </c>
      <c r="AI35" s="199" t="n">
        <f aca="false">AG35*AI$4</f>
        <v>0</v>
      </c>
      <c r="AJ35" s="200" t="n">
        <v>3</v>
      </c>
      <c r="AN35" s="35" t="n">
        <v>1.5</v>
      </c>
      <c r="AO35" s="199" t="n">
        <f aca="false">AN35*AO$4</f>
        <v>0</v>
      </c>
      <c r="AP35" s="199" t="n">
        <f aca="false">AN35*AP$4</f>
        <v>0</v>
      </c>
      <c r="AQ35" s="200" t="n">
        <v>2</v>
      </c>
      <c r="AS35" s="35" t="n">
        <v>1.5</v>
      </c>
      <c r="AT35" s="199" t="n">
        <f aca="false">AS35*AT$4</f>
        <v>0</v>
      </c>
      <c r="AU35" s="199" t="n">
        <f aca="false">AS35*AU$4</f>
        <v>0</v>
      </c>
      <c r="AV35" s="200" t="n">
        <v>2</v>
      </c>
      <c r="AX35" s="35" t="n">
        <v>1.5</v>
      </c>
      <c r="AY35" s="199" t="n">
        <f aca="false">AX35*AY$4</f>
        <v>0</v>
      </c>
      <c r="AZ35" s="199" t="n">
        <f aca="false">AX35*AZ$4</f>
        <v>0</v>
      </c>
      <c r="BA35" s="200" t="n">
        <v>3</v>
      </c>
      <c r="BB35" s="28"/>
      <c r="BC35" s="35" t="n">
        <v>1.5</v>
      </c>
      <c r="BD35" s="199" t="n">
        <f aca="false">BC35*BD$4</f>
        <v>0</v>
      </c>
      <c r="BE35" s="199" t="n">
        <f aca="false">BC35*BE$4</f>
        <v>0</v>
      </c>
      <c r="BF35" s="200" t="n">
        <v>3</v>
      </c>
      <c r="BH35" s="35" t="n">
        <v>1.5</v>
      </c>
      <c r="BI35" s="199" t="n">
        <f aca="false">BH35*BI$4</f>
        <v>0</v>
      </c>
      <c r="BJ35" s="199" t="n">
        <f aca="false">BH35*BJ$4</f>
        <v>0</v>
      </c>
      <c r="BK35" s="200" t="n">
        <v>3</v>
      </c>
      <c r="BL35" s="28"/>
      <c r="BM35" s="35" t="n">
        <v>1.5</v>
      </c>
      <c r="BN35" s="199" t="n">
        <f aca="false">BM35*BN$4</f>
        <v>0</v>
      </c>
      <c r="BO35" s="199" t="n">
        <f aca="false">BM35*BO$4</f>
        <v>0</v>
      </c>
      <c r="BP35" s="200" t="n">
        <v>3</v>
      </c>
      <c r="BR35" s="35" t="n">
        <v>1.5</v>
      </c>
      <c r="BS35" s="199" t="n">
        <f aca="false">BR35*BS$4</f>
        <v>0</v>
      </c>
      <c r="BT35" s="199" t="n">
        <f aca="false">BR35*BT$4</f>
        <v>0</v>
      </c>
      <c r="BU35" s="200" t="n">
        <v>2</v>
      </c>
      <c r="BW35" s="35" t="n">
        <v>1.5</v>
      </c>
      <c r="BX35" s="199" t="n">
        <f aca="false">BW35*BX$4</f>
        <v>0</v>
      </c>
      <c r="BY35" s="199" t="n">
        <f aca="false">BW35*BY$4</f>
        <v>0</v>
      </c>
      <c r="BZ35" s="200" t="n">
        <v>3</v>
      </c>
    </row>
    <row r="36" customFormat="false" ht="12" hidden="false" customHeight="false" outlineLevel="0" collapsed="false">
      <c r="A36" s="198" t="n">
        <f aca="false">CurveCreator!A36</f>
        <v>37803</v>
      </c>
      <c r="C36" s="35" t="n">
        <v>1.5</v>
      </c>
      <c r="D36" s="199" t="n">
        <f aca="false">C36*D$4</f>
        <v>0</v>
      </c>
      <c r="E36" s="199" t="n">
        <f aca="false">C36*E$4</f>
        <v>0</v>
      </c>
      <c r="F36" s="200" t="n">
        <v>3</v>
      </c>
      <c r="H36" s="35" t="n">
        <v>1.5</v>
      </c>
      <c r="I36" s="199" t="n">
        <f aca="false">H36*I$4</f>
        <v>0</v>
      </c>
      <c r="J36" s="199" t="n">
        <f aca="false">H36*J$4</f>
        <v>0</v>
      </c>
      <c r="K36" s="200" t="n">
        <v>3</v>
      </c>
      <c r="M36" s="35" t="n">
        <v>1.5</v>
      </c>
      <c r="N36" s="199" t="n">
        <f aca="false">M36*N$4</f>
        <v>0</v>
      </c>
      <c r="O36" s="199" t="n">
        <f aca="false">M36*O$4</f>
        <v>0</v>
      </c>
      <c r="P36" s="200" t="n">
        <v>3</v>
      </c>
      <c r="Q36" s="28"/>
      <c r="R36" s="35" t="n">
        <v>1.5</v>
      </c>
      <c r="S36" s="199" t="n">
        <f aca="false">R36*S$4</f>
        <v>0</v>
      </c>
      <c r="T36" s="199" t="n">
        <f aca="false">R36*T$4</f>
        <v>0</v>
      </c>
      <c r="U36" s="200" t="n">
        <v>2</v>
      </c>
      <c r="W36" s="35" t="n">
        <v>1.5</v>
      </c>
      <c r="X36" s="199" t="n">
        <f aca="false">W36*X$4</f>
        <v>0</v>
      </c>
      <c r="Y36" s="199" t="n">
        <f aca="false">W36*Y$4</f>
        <v>0</v>
      </c>
      <c r="Z36" s="200" t="n">
        <v>3</v>
      </c>
      <c r="AA36" s="28"/>
      <c r="AB36" s="35" t="n">
        <v>1.5</v>
      </c>
      <c r="AC36" s="199" t="n">
        <f aca="false">AB36*AC$4</f>
        <v>0</v>
      </c>
      <c r="AD36" s="199" t="n">
        <f aca="false">AB36*AD$4</f>
        <v>0</v>
      </c>
      <c r="AE36" s="200" t="n">
        <v>3</v>
      </c>
      <c r="AF36" s="201"/>
      <c r="AG36" s="35" t="n">
        <v>1.5</v>
      </c>
      <c r="AH36" s="199" t="n">
        <f aca="false">AG36*AH$4</f>
        <v>0</v>
      </c>
      <c r="AI36" s="199" t="n">
        <f aca="false">AG36*AI$4</f>
        <v>0</v>
      </c>
      <c r="AJ36" s="200" t="n">
        <v>3</v>
      </c>
      <c r="AN36" s="35" t="n">
        <v>1.5</v>
      </c>
      <c r="AO36" s="199" t="n">
        <f aca="false">AN36*AO$4</f>
        <v>0</v>
      </c>
      <c r="AP36" s="199" t="n">
        <f aca="false">AN36*AP$4</f>
        <v>0</v>
      </c>
      <c r="AQ36" s="200" t="n">
        <v>2</v>
      </c>
      <c r="AS36" s="35" t="n">
        <v>1.5</v>
      </c>
      <c r="AT36" s="199" t="n">
        <f aca="false">AS36*AT$4</f>
        <v>0</v>
      </c>
      <c r="AU36" s="199" t="n">
        <f aca="false">AS36*AU$4</f>
        <v>0</v>
      </c>
      <c r="AV36" s="200" t="n">
        <v>2</v>
      </c>
      <c r="AX36" s="35" t="n">
        <v>1.5</v>
      </c>
      <c r="AY36" s="199" t="n">
        <f aca="false">AX36*AY$4</f>
        <v>0</v>
      </c>
      <c r="AZ36" s="199" t="n">
        <f aca="false">AX36*AZ$4</f>
        <v>0</v>
      </c>
      <c r="BA36" s="200" t="n">
        <v>3</v>
      </c>
      <c r="BB36" s="28"/>
      <c r="BC36" s="35" t="n">
        <v>1.5</v>
      </c>
      <c r="BD36" s="199" t="n">
        <f aca="false">BC36*BD$4</f>
        <v>0</v>
      </c>
      <c r="BE36" s="199" t="n">
        <f aca="false">BC36*BE$4</f>
        <v>0</v>
      </c>
      <c r="BF36" s="200" t="n">
        <v>3</v>
      </c>
      <c r="BH36" s="35" t="n">
        <v>1.5</v>
      </c>
      <c r="BI36" s="199" t="n">
        <f aca="false">BH36*BI$4</f>
        <v>0</v>
      </c>
      <c r="BJ36" s="199" t="n">
        <f aca="false">BH36*BJ$4</f>
        <v>0</v>
      </c>
      <c r="BK36" s="200" t="n">
        <v>3</v>
      </c>
      <c r="BL36" s="28"/>
      <c r="BM36" s="35" t="n">
        <v>1.5</v>
      </c>
      <c r="BN36" s="199" t="n">
        <f aca="false">BM36*BN$4</f>
        <v>0</v>
      </c>
      <c r="BO36" s="199" t="n">
        <f aca="false">BM36*BO$4</f>
        <v>0</v>
      </c>
      <c r="BP36" s="200" t="n">
        <v>3</v>
      </c>
      <c r="BR36" s="35" t="n">
        <v>1.5</v>
      </c>
      <c r="BS36" s="199" t="n">
        <f aca="false">BR36*BS$4</f>
        <v>0</v>
      </c>
      <c r="BT36" s="199" t="n">
        <f aca="false">BR36*BT$4</f>
        <v>0</v>
      </c>
      <c r="BU36" s="200" t="n">
        <v>2</v>
      </c>
      <c r="BW36" s="35" t="n">
        <v>1.5</v>
      </c>
      <c r="BX36" s="199" t="n">
        <f aca="false">BW36*BX$4</f>
        <v>0</v>
      </c>
      <c r="BY36" s="199" t="n">
        <f aca="false">BW36*BY$4</f>
        <v>0</v>
      </c>
      <c r="BZ36" s="200" t="n">
        <v>3</v>
      </c>
    </row>
    <row r="37" customFormat="false" ht="12" hidden="false" customHeight="false" outlineLevel="0" collapsed="false">
      <c r="A37" s="198" t="n">
        <f aca="false">CurveCreator!A37</f>
        <v>37834</v>
      </c>
      <c r="C37" s="35" t="n">
        <v>1.5</v>
      </c>
      <c r="D37" s="199" t="n">
        <f aca="false">C37*D$4</f>
        <v>0</v>
      </c>
      <c r="E37" s="199" t="n">
        <f aca="false">C37*E$4</f>
        <v>0</v>
      </c>
      <c r="F37" s="200" t="n">
        <v>3</v>
      </c>
      <c r="H37" s="35" t="n">
        <v>1.5</v>
      </c>
      <c r="I37" s="199" t="n">
        <f aca="false">H37*I$4</f>
        <v>0</v>
      </c>
      <c r="J37" s="199" t="n">
        <f aca="false">H37*J$4</f>
        <v>0</v>
      </c>
      <c r="K37" s="200" t="n">
        <v>3</v>
      </c>
      <c r="M37" s="35" t="n">
        <v>1.5</v>
      </c>
      <c r="N37" s="199" t="n">
        <f aca="false">M37*N$4</f>
        <v>0</v>
      </c>
      <c r="O37" s="199" t="n">
        <f aca="false">M37*O$4</f>
        <v>0</v>
      </c>
      <c r="P37" s="200" t="n">
        <v>3</v>
      </c>
      <c r="Q37" s="28"/>
      <c r="R37" s="35" t="n">
        <v>1.5</v>
      </c>
      <c r="S37" s="199" t="n">
        <f aca="false">R37*S$4</f>
        <v>0</v>
      </c>
      <c r="T37" s="199" t="n">
        <f aca="false">R37*T$4</f>
        <v>0</v>
      </c>
      <c r="U37" s="200" t="n">
        <v>2</v>
      </c>
      <c r="W37" s="35" t="n">
        <v>1.5</v>
      </c>
      <c r="X37" s="199" t="n">
        <f aca="false">W37*X$4</f>
        <v>0</v>
      </c>
      <c r="Y37" s="199" t="n">
        <f aca="false">W37*Y$4</f>
        <v>0</v>
      </c>
      <c r="Z37" s="200" t="n">
        <v>3</v>
      </c>
      <c r="AA37" s="28"/>
      <c r="AB37" s="35" t="n">
        <v>1.5</v>
      </c>
      <c r="AC37" s="199" t="n">
        <f aca="false">AB37*AC$4</f>
        <v>0</v>
      </c>
      <c r="AD37" s="199" t="n">
        <f aca="false">AB37*AD$4</f>
        <v>0</v>
      </c>
      <c r="AE37" s="200" t="n">
        <v>3</v>
      </c>
      <c r="AF37" s="201"/>
      <c r="AG37" s="35" t="n">
        <v>1.5</v>
      </c>
      <c r="AH37" s="199" t="n">
        <f aca="false">AG37*AH$4</f>
        <v>0</v>
      </c>
      <c r="AI37" s="199" t="n">
        <f aca="false">AG37*AI$4</f>
        <v>0</v>
      </c>
      <c r="AJ37" s="200" t="n">
        <v>3</v>
      </c>
      <c r="AN37" s="35" t="n">
        <v>1.5</v>
      </c>
      <c r="AO37" s="199" t="n">
        <f aca="false">AN37*AO$4</f>
        <v>0</v>
      </c>
      <c r="AP37" s="199" t="n">
        <f aca="false">AN37*AP$4</f>
        <v>0</v>
      </c>
      <c r="AQ37" s="200" t="n">
        <v>2</v>
      </c>
      <c r="AS37" s="35" t="n">
        <v>1.5</v>
      </c>
      <c r="AT37" s="199" t="n">
        <f aca="false">AS37*AT$4</f>
        <v>0</v>
      </c>
      <c r="AU37" s="199" t="n">
        <f aca="false">AS37*AU$4</f>
        <v>0</v>
      </c>
      <c r="AV37" s="200" t="n">
        <v>2</v>
      </c>
      <c r="AX37" s="35" t="n">
        <v>1.5</v>
      </c>
      <c r="AY37" s="199" t="n">
        <f aca="false">AX37*AY$4</f>
        <v>0</v>
      </c>
      <c r="AZ37" s="199" t="n">
        <f aca="false">AX37*AZ$4</f>
        <v>0</v>
      </c>
      <c r="BA37" s="200" t="n">
        <v>3</v>
      </c>
      <c r="BB37" s="28"/>
      <c r="BC37" s="35" t="n">
        <v>1.5</v>
      </c>
      <c r="BD37" s="199" t="n">
        <f aca="false">BC37*BD$4</f>
        <v>0</v>
      </c>
      <c r="BE37" s="199" t="n">
        <f aca="false">BC37*BE$4</f>
        <v>0</v>
      </c>
      <c r="BF37" s="200" t="n">
        <v>3</v>
      </c>
      <c r="BH37" s="35" t="n">
        <v>1.5</v>
      </c>
      <c r="BI37" s="199" t="n">
        <f aca="false">BH37*BI$4</f>
        <v>0</v>
      </c>
      <c r="BJ37" s="199" t="n">
        <f aca="false">BH37*BJ$4</f>
        <v>0</v>
      </c>
      <c r="BK37" s="200" t="n">
        <v>3</v>
      </c>
      <c r="BL37" s="28"/>
      <c r="BM37" s="35" t="n">
        <v>1.5</v>
      </c>
      <c r="BN37" s="199" t="n">
        <f aca="false">BM37*BN$4</f>
        <v>0</v>
      </c>
      <c r="BO37" s="199" t="n">
        <f aca="false">BM37*BO$4</f>
        <v>0</v>
      </c>
      <c r="BP37" s="200" t="n">
        <v>3</v>
      </c>
      <c r="BR37" s="35" t="n">
        <v>1.5</v>
      </c>
      <c r="BS37" s="199" t="n">
        <f aca="false">BR37*BS$4</f>
        <v>0</v>
      </c>
      <c r="BT37" s="199" t="n">
        <f aca="false">BR37*BT$4</f>
        <v>0</v>
      </c>
      <c r="BU37" s="200" t="n">
        <v>2</v>
      </c>
      <c r="BW37" s="35" t="n">
        <v>1.5</v>
      </c>
      <c r="BX37" s="199" t="n">
        <f aca="false">BW37*BX$4</f>
        <v>0</v>
      </c>
      <c r="BY37" s="199" t="n">
        <f aca="false">BW37*BY$4</f>
        <v>0</v>
      </c>
      <c r="BZ37" s="200" t="n">
        <v>3</v>
      </c>
    </row>
    <row r="38" customFormat="false" ht="12" hidden="false" customHeight="false" outlineLevel="0" collapsed="false">
      <c r="A38" s="198" t="n">
        <f aca="false">CurveCreator!A38</f>
        <v>37865</v>
      </c>
      <c r="C38" s="35" t="n">
        <v>1.5</v>
      </c>
      <c r="D38" s="199" t="n">
        <f aca="false">C38*D$4</f>
        <v>0</v>
      </c>
      <c r="E38" s="199" t="n">
        <f aca="false">C38*E$4</f>
        <v>0</v>
      </c>
      <c r="F38" s="200" t="n">
        <v>3</v>
      </c>
      <c r="H38" s="35" t="n">
        <v>1.5</v>
      </c>
      <c r="I38" s="199" t="n">
        <f aca="false">H38*I$4</f>
        <v>0</v>
      </c>
      <c r="J38" s="199" t="n">
        <f aca="false">H38*J$4</f>
        <v>0</v>
      </c>
      <c r="K38" s="200" t="n">
        <v>3</v>
      </c>
      <c r="M38" s="35" t="n">
        <v>1.5</v>
      </c>
      <c r="N38" s="199" t="n">
        <f aca="false">M38*N$4</f>
        <v>0</v>
      </c>
      <c r="O38" s="199" t="n">
        <f aca="false">M38*O$4</f>
        <v>0</v>
      </c>
      <c r="P38" s="200" t="n">
        <v>3</v>
      </c>
      <c r="Q38" s="28"/>
      <c r="R38" s="35" t="n">
        <v>1.5</v>
      </c>
      <c r="S38" s="199" t="n">
        <f aca="false">R38*S$4</f>
        <v>0</v>
      </c>
      <c r="T38" s="199" t="n">
        <f aca="false">R38*T$4</f>
        <v>0</v>
      </c>
      <c r="U38" s="200" t="n">
        <v>2</v>
      </c>
      <c r="W38" s="35" t="n">
        <v>1.5</v>
      </c>
      <c r="X38" s="199" t="n">
        <f aca="false">W38*X$4</f>
        <v>0</v>
      </c>
      <c r="Y38" s="199" t="n">
        <f aca="false">W38*Y$4</f>
        <v>0</v>
      </c>
      <c r="Z38" s="200" t="n">
        <v>3</v>
      </c>
      <c r="AA38" s="28"/>
      <c r="AB38" s="35" t="n">
        <v>1.5</v>
      </c>
      <c r="AC38" s="199" t="n">
        <f aca="false">AB38*AC$4</f>
        <v>0</v>
      </c>
      <c r="AD38" s="199" t="n">
        <f aca="false">AB38*AD$4</f>
        <v>0</v>
      </c>
      <c r="AE38" s="200" t="n">
        <v>3</v>
      </c>
      <c r="AF38" s="201"/>
      <c r="AG38" s="35" t="n">
        <v>1.5</v>
      </c>
      <c r="AH38" s="199" t="n">
        <f aca="false">AG38*AH$4</f>
        <v>0</v>
      </c>
      <c r="AI38" s="199" t="n">
        <f aca="false">AG38*AI$4</f>
        <v>0</v>
      </c>
      <c r="AJ38" s="200" t="n">
        <v>3</v>
      </c>
      <c r="AN38" s="35" t="n">
        <v>1.5</v>
      </c>
      <c r="AO38" s="199" t="n">
        <f aca="false">AN38*AO$4</f>
        <v>0</v>
      </c>
      <c r="AP38" s="199" t="n">
        <f aca="false">AN38*AP$4</f>
        <v>0</v>
      </c>
      <c r="AQ38" s="200" t="n">
        <v>2</v>
      </c>
      <c r="AS38" s="35" t="n">
        <v>1.5</v>
      </c>
      <c r="AT38" s="199" t="n">
        <f aca="false">AS38*AT$4</f>
        <v>0</v>
      </c>
      <c r="AU38" s="199" t="n">
        <f aca="false">AS38*AU$4</f>
        <v>0</v>
      </c>
      <c r="AV38" s="200" t="n">
        <v>2</v>
      </c>
      <c r="AX38" s="35" t="n">
        <v>1.5</v>
      </c>
      <c r="AY38" s="199" t="n">
        <f aca="false">AX38*AY$4</f>
        <v>0</v>
      </c>
      <c r="AZ38" s="199" t="n">
        <f aca="false">AX38*AZ$4</f>
        <v>0</v>
      </c>
      <c r="BA38" s="200" t="n">
        <v>3</v>
      </c>
      <c r="BB38" s="28"/>
      <c r="BC38" s="35" t="n">
        <v>1.5</v>
      </c>
      <c r="BD38" s="199" t="n">
        <f aca="false">BC38*BD$4</f>
        <v>0</v>
      </c>
      <c r="BE38" s="199" t="n">
        <f aca="false">BC38*BE$4</f>
        <v>0</v>
      </c>
      <c r="BF38" s="200" t="n">
        <v>3</v>
      </c>
      <c r="BH38" s="35" t="n">
        <v>1.5</v>
      </c>
      <c r="BI38" s="199" t="n">
        <f aca="false">BH38*BI$4</f>
        <v>0</v>
      </c>
      <c r="BJ38" s="199" t="n">
        <f aca="false">BH38*BJ$4</f>
        <v>0</v>
      </c>
      <c r="BK38" s="200" t="n">
        <v>3</v>
      </c>
      <c r="BL38" s="28"/>
      <c r="BM38" s="35" t="n">
        <v>1.5</v>
      </c>
      <c r="BN38" s="199" t="n">
        <f aca="false">BM38*BN$4</f>
        <v>0</v>
      </c>
      <c r="BO38" s="199" t="n">
        <f aca="false">BM38*BO$4</f>
        <v>0</v>
      </c>
      <c r="BP38" s="200" t="n">
        <v>3</v>
      </c>
      <c r="BR38" s="35" t="n">
        <v>1.5</v>
      </c>
      <c r="BS38" s="199" t="n">
        <f aca="false">BR38*BS$4</f>
        <v>0</v>
      </c>
      <c r="BT38" s="199" t="n">
        <f aca="false">BR38*BT$4</f>
        <v>0</v>
      </c>
      <c r="BU38" s="200" t="n">
        <v>2</v>
      </c>
      <c r="BW38" s="35" t="n">
        <v>1.5</v>
      </c>
      <c r="BX38" s="199" t="n">
        <f aca="false">BW38*BX$4</f>
        <v>0</v>
      </c>
      <c r="BY38" s="199" t="n">
        <f aca="false">BW38*BY$4</f>
        <v>0</v>
      </c>
      <c r="BZ38" s="200" t="n">
        <v>3</v>
      </c>
    </row>
    <row r="39" customFormat="false" ht="12" hidden="false" customHeight="false" outlineLevel="0" collapsed="false">
      <c r="A39" s="198" t="n">
        <f aca="false">CurveCreator!A39</f>
        <v>37895</v>
      </c>
      <c r="C39" s="35" t="n">
        <v>1.5</v>
      </c>
      <c r="D39" s="199" t="n">
        <f aca="false">C39*D$4</f>
        <v>0</v>
      </c>
      <c r="E39" s="199" t="n">
        <f aca="false">C39*E$4</f>
        <v>0</v>
      </c>
      <c r="F39" s="200" t="n">
        <v>3</v>
      </c>
      <c r="H39" s="35" t="n">
        <v>1.5</v>
      </c>
      <c r="I39" s="199" t="n">
        <f aca="false">H39*I$4</f>
        <v>0</v>
      </c>
      <c r="J39" s="199" t="n">
        <f aca="false">H39*J$4</f>
        <v>0</v>
      </c>
      <c r="K39" s="200" t="n">
        <v>3</v>
      </c>
      <c r="M39" s="35" t="n">
        <v>1.5</v>
      </c>
      <c r="N39" s="199" t="n">
        <f aca="false">M39*N$4</f>
        <v>0</v>
      </c>
      <c r="O39" s="199" t="n">
        <f aca="false">M39*O$4</f>
        <v>0</v>
      </c>
      <c r="P39" s="200" t="n">
        <v>3</v>
      </c>
      <c r="Q39" s="28"/>
      <c r="R39" s="35" t="n">
        <v>1.5</v>
      </c>
      <c r="S39" s="199" t="n">
        <f aca="false">R39*S$4</f>
        <v>0</v>
      </c>
      <c r="T39" s="199" t="n">
        <f aca="false">R39*T$4</f>
        <v>0</v>
      </c>
      <c r="U39" s="200" t="n">
        <v>2</v>
      </c>
      <c r="W39" s="35" t="n">
        <v>1.5</v>
      </c>
      <c r="X39" s="199" t="n">
        <f aca="false">W39*X$4</f>
        <v>0</v>
      </c>
      <c r="Y39" s="199" t="n">
        <f aca="false">W39*Y$4</f>
        <v>0</v>
      </c>
      <c r="Z39" s="200" t="n">
        <v>3</v>
      </c>
      <c r="AA39" s="28"/>
      <c r="AB39" s="35" t="n">
        <v>1.5</v>
      </c>
      <c r="AC39" s="199" t="n">
        <f aca="false">AB39*AC$4</f>
        <v>0</v>
      </c>
      <c r="AD39" s="199" t="n">
        <f aca="false">AB39*AD$4</f>
        <v>0</v>
      </c>
      <c r="AE39" s="200" t="n">
        <v>3</v>
      </c>
      <c r="AF39" s="201"/>
      <c r="AG39" s="35" t="n">
        <v>1.5</v>
      </c>
      <c r="AH39" s="199" t="n">
        <f aca="false">AG39*AH$4</f>
        <v>0</v>
      </c>
      <c r="AI39" s="199" t="n">
        <f aca="false">AG39*AI$4</f>
        <v>0</v>
      </c>
      <c r="AJ39" s="200" t="n">
        <v>3</v>
      </c>
      <c r="AN39" s="35" t="n">
        <v>1.5</v>
      </c>
      <c r="AO39" s="199" t="n">
        <f aca="false">AN39*AO$4</f>
        <v>0</v>
      </c>
      <c r="AP39" s="199" t="n">
        <f aca="false">AN39*AP$4</f>
        <v>0</v>
      </c>
      <c r="AQ39" s="200" t="n">
        <v>2</v>
      </c>
      <c r="AS39" s="35" t="n">
        <v>1.5</v>
      </c>
      <c r="AT39" s="199" t="n">
        <f aca="false">AS39*AT$4</f>
        <v>0</v>
      </c>
      <c r="AU39" s="199" t="n">
        <f aca="false">AS39*AU$4</f>
        <v>0</v>
      </c>
      <c r="AV39" s="200" t="n">
        <v>2</v>
      </c>
      <c r="AX39" s="35" t="n">
        <v>1.5</v>
      </c>
      <c r="AY39" s="199" t="n">
        <f aca="false">AX39*AY$4</f>
        <v>0</v>
      </c>
      <c r="AZ39" s="199" t="n">
        <f aca="false">AX39*AZ$4</f>
        <v>0</v>
      </c>
      <c r="BA39" s="200" t="n">
        <v>3</v>
      </c>
      <c r="BB39" s="28"/>
      <c r="BC39" s="35" t="n">
        <v>1.5</v>
      </c>
      <c r="BD39" s="199" t="n">
        <f aca="false">BC39*BD$4</f>
        <v>0</v>
      </c>
      <c r="BE39" s="199" t="n">
        <f aca="false">BC39*BE$4</f>
        <v>0</v>
      </c>
      <c r="BF39" s="200" t="n">
        <v>3</v>
      </c>
      <c r="BH39" s="35" t="n">
        <v>1.5</v>
      </c>
      <c r="BI39" s="199" t="n">
        <f aca="false">BH39*BI$4</f>
        <v>0</v>
      </c>
      <c r="BJ39" s="199" t="n">
        <f aca="false">BH39*BJ$4</f>
        <v>0</v>
      </c>
      <c r="BK39" s="200" t="n">
        <v>3</v>
      </c>
      <c r="BL39" s="28"/>
      <c r="BM39" s="35" t="n">
        <v>1.5</v>
      </c>
      <c r="BN39" s="199" t="n">
        <f aca="false">BM39*BN$4</f>
        <v>0</v>
      </c>
      <c r="BO39" s="199" t="n">
        <f aca="false">BM39*BO$4</f>
        <v>0</v>
      </c>
      <c r="BP39" s="200" t="n">
        <v>3</v>
      </c>
      <c r="BR39" s="35" t="n">
        <v>1.5</v>
      </c>
      <c r="BS39" s="199" t="n">
        <f aca="false">BR39*BS$4</f>
        <v>0</v>
      </c>
      <c r="BT39" s="199" t="n">
        <f aca="false">BR39*BT$4</f>
        <v>0</v>
      </c>
      <c r="BU39" s="200" t="n">
        <v>2</v>
      </c>
      <c r="BW39" s="35" t="n">
        <v>1.5</v>
      </c>
      <c r="BX39" s="199" t="n">
        <f aca="false">BW39*BX$4</f>
        <v>0</v>
      </c>
      <c r="BY39" s="199" t="n">
        <f aca="false">BW39*BY$4</f>
        <v>0</v>
      </c>
      <c r="BZ39" s="200" t="n">
        <v>3</v>
      </c>
    </row>
    <row r="40" customFormat="false" ht="12" hidden="false" customHeight="false" outlineLevel="0" collapsed="false">
      <c r="A40" s="198" t="n">
        <f aca="false">CurveCreator!A40</f>
        <v>37926</v>
      </c>
      <c r="C40" s="35" t="n">
        <v>1.5</v>
      </c>
      <c r="D40" s="199" t="n">
        <f aca="false">C40*D$4</f>
        <v>0</v>
      </c>
      <c r="E40" s="199" t="n">
        <f aca="false">C40*E$4</f>
        <v>0</v>
      </c>
      <c r="F40" s="200" t="n">
        <v>3</v>
      </c>
      <c r="H40" s="35" t="n">
        <v>1.5</v>
      </c>
      <c r="I40" s="199" t="n">
        <f aca="false">H40*I$4</f>
        <v>0</v>
      </c>
      <c r="J40" s="199" t="n">
        <f aca="false">H40*J$4</f>
        <v>0</v>
      </c>
      <c r="K40" s="200" t="n">
        <v>3</v>
      </c>
      <c r="M40" s="35" t="n">
        <v>1.5</v>
      </c>
      <c r="N40" s="199" t="n">
        <f aca="false">M40*N$4</f>
        <v>0</v>
      </c>
      <c r="O40" s="199" t="n">
        <f aca="false">M40*O$4</f>
        <v>0</v>
      </c>
      <c r="P40" s="200" t="n">
        <v>3</v>
      </c>
      <c r="Q40" s="28"/>
      <c r="R40" s="35" t="n">
        <v>1.5</v>
      </c>
      <c r="S40" s="199" t="n">
        <f aca="false">R40*S$4</f>
        <v>0</v>
      </c>
      <c r="T40" s="199" t="n">
        <f aca="false">R40*T$4</f>
        <v>0</v>
      </c>
      <c r="U40" s="200" t="n">
        <v>2</v>
      </c>
      <c r="W40" s="35" t="n">
        <v>1.5</v>
      </c>
      <c r="X40" s="199" t="n">
        <f aca="false">W40*X$4</f>
        <v>0</v>
      </c>
      <c r="Y40" s="199" t="n">
        <f aca="false">W40*Y$4</f>
        <v>0</v>
      </c>
      <c r="Z40" s="200" t="n">
        <v>3</v>
      </c>
      <c r="AA40" s="28"/>
      <c r="AB40" s="35" t="n">
        <v>1.5</v>
      </c>
      <c r="AC40" s="199" t="n">
        <f aca="false">AB40*AC$4</f>
        <v>0</v>
      </c>
      <c r="AD40" s="199" t="n">
        <f aca="false">AB40*AD$4</f>
        <v>0</v>
      </c>
      <c r="AE40" s="200" t="n">
        <v>3</v>
      </c>
      <c r="AF40" s="201"/>
      <c r="AG40" s="35" t="n">
        <v>1.5</v>
      </c>
      <c r="AH40" s="199" t="n">
        <f aca="false">AG40*AH$4</f>
        <v>0</v>
      </c>
      <c r="AI40" s="199" t="n">
        <f aca="false">AG40*AI$4</f>
        <v>0</v>
      </c>
      <c r="AJ40" s="200" t="n">
        <v>3</v>
      </c>
      <c r="AN40" s="35" t="n">
        <v>1.5</v>
      </c>
      <c r="AO40" s="199" t="n">
        <f aca="false">AN40*AO$4</f>
        <v>0</v>
      </c>
      <c r="AP40" s="199" t="n">
        <f aca="false">AN40*AP$4</f>
        <v>0</v>
      </c>
      <c r="AQ40" s="200" t="n">
        <v>2</v>
      </c>
      <c r="AS40" s="35" t="n">
        <v>1.5</v>
      </c>
      <c r="AT40" s="199" t="n">
        <f aca="false">AS40*AT$4</f>
        <v>0</v>
      </c>
      <c r="AU40" s="199" t="n">
        <f aca="false">AS40*AU$4</f>
        <v>0</v>
      </c>
      <c r="AV40" s="200" t="n">
        <v>2</v>
      </c>
      <c r="AX40" s="35" t="n">
        <v>1.5</v>
      </c>
      <c r="AY40" s="199" t="n">
        <f aca="false">AX40*AY$4</f>
        <v>0</v>
      </c>
      <c r="AZ40" s="199" t="n">
        <f aca="false">AX40*AZ$4</f>
        <v>0</v>
      </c>
      <c r="BA40" s="200" t="n">
        <v>3</v>
      </c>
      <c r="BB40" s="28"/>
      <c r="BC40" s="35" t="n">
        <v>1.5</v>
      </c>
      <c r="BD40" s="199" t="n">
        <f aca="false">BC40*BD$4</f>
        <v>0</v>
      </c>
      <c r="BE40" s="199" t="n">
        <f aca="false">BC40*BE$4</f>
        <v>0</v>
      </c>
      <c r="BF40" s="200" t="n">
        <v>3</v>
      </c>
      <c r="BH40" s="35" t="n">
        <v>1.5</v>
      </c>
      <c r="BI40" s="199" t="n">
        <f aca="false">BH40*BI$4</f>
        <v>0</v>
      </c>
      <c r="BJ40" s="199" t="n">
        <f aca="false">BH40*BJ$4</f>
        <v>0</v>
      </c>
      <c r="BK40" s="200" t="n">
        <v>3</v>
      </c>
      <c r="BL40" s="28"/>
      <c r="BM40" s="35" t="n">
        <v>1.5</v>
      </c>
      <c r="BN40" s="199" t="n">
        <f aca="false">BM40*BN$4</f>
        <v>0</v>
      </c>
      <c r="BO40" s="199" t="n">
        <f aca="false">BM40*BO$4</f>
        <v>0</v>
      </c>
      <c r="BP40" s="200" t="n">
        <v>3</v>
      </c>
      <c r="BR40" s="35" t="n">
        <v>1.5</v>
      </c>
      <c r="BS40" s="199" t="n">
        <f aca="false">BR40*BS$4</f>
        <v>0</v>
      </c>
      <c r="BT40" s="199" t="n">
        <f aca="false">BR40*BT$4</f>
        <v>0</v>
      </c>
      <c r="BU40" s="200" t="n">
        <v>2</v>
      </c>
      <c r="BW40" s="35" t="n">
        <v>1.5</v>
      </c>
      <c r="BX40" s="199" t="n">
        <f aca="false">BW40*BX$4</f>
        <v>0</v>
      </c>
      <c r="BY40" s="199" t="n">
        <f aca="false">BW40*BY$4</f>
        <v>0</v>
      </c>
      <c r="BZ40" s="200" t="n">
        <v>3</v>
      </c>
    </row>
    <row r="41" customFormat="false" ht="12" hidden="false" customHeight="false" outlineLevel="0" collapsed="false">
      <c r="A41" s="198" t="n">
        <f aca="false">CurveCreator!A41</f>
        <v>37956</v>
      </c>
      <c r="C41" s="35" t="n">
        <v>1.5</v>
      </c>
      <c r="D41" s="199" t="n">
        <f aca="false">C41*D$4</f>
        <v>0</v>
      </c>
      <c r="E41" s="199" t="n">
        <f aca="false">C41*E$4</f>
        <v>0</v>
      </c>
      <c r="F41" s="200" t="n">
        <v>3</v>
      </c>
      <c r="H41" s="35" t="n">
        <v>1.5</v>
      </c>
      <c r="I41" s="199" t="n">
        <f aca="false">H41*I$4</f>
        <v>0</v>
      </c>
      <c r="J41" s="199" t="n">
        <f aca="false">H41*J$4</f>
        <v>0</v>
      </c>
      <c r="K41" s="200" t="n">
        <v>3</v>
      </c>
      <c r="M41" s="35" t="n">
        <v>1.5</v>
      </c>
      <c r="N41" s="199" t="n">
        <f aca="false">M41*N$4</f>
        <v>0</v>
      </c>
      <c r="O41" s="199" t="n">
        <f aca="false">M41*O$4</f>
        <v>0</v>
      </c>
      <c r="P41" s="200" t="n">
        <v>3</v>
      </c>
      <c r="Q41" s="28"/>
      <c r="R41" s="35" t="n">
        <v>1.5</v>
      </c>
      <c r="S41" s="199" t="n">
        <f aca="false">R41*S$4</f>
        <v>0</v>
      </c>
      <c r="T41" s="199" t="n">
        <f aca="false">R41*T$4</f>
        <v>0</v>
      </c>
      <c r="U41" s="200" t="n">
        <v>2</v>
      </c>
      <c r="W41" s="35" t="n">
        <v>1.5</v>
      </c>
      <c r="X41" s="199" t="n">
        <f aca="false">W41*X$4</f>
        <v>0</v>
      </c>
      <c r="Y41" s="199" t="n">
        <f aca="false">W41*Y$4</f>
        <v>0</v>
      </c>
      <c r="Z41" s="200" t="n">
        <v>3</v>
      </c>
      <c r="AA41" s="28"/>
      <c r="AB41" s="35" t="n">
        <v>1.5</v>
      </c>
      <c r="AC41" s="199" t="n">
        <f aca="false">AB41*AC$4</f>
        <v>0</v>
      </c>
      <c r="AD41" s="199" t="n">
        <f aca="false">AB41*AD$4</f>
        <v>0</v>
      </c>
      <c r="AE41" s="200" t="n">
        <v>3</v>
      </c>
      <c r="AF41" s="201"/>
      <c r="AG41" s="35" t="n">
        <v>1.5</v>
      </c>
      <c r="AH41" s="199" t="n">
        <f aca="false">AG41*AH$4</f>
        <v>0</v>
      </c>
      <c r="AI41" s="199" t="n">
        <f aca="false">AG41*AI$4</f>
        <v>0</v>
      </c>
      <c r="AJ41" s="200" t="n">
        <v>3</v>
      </c>
      <c r="AN41" s="35" t="n">
        <v>1.5</v>
      </c>
      <c r="AO41" s="199" t="n">
        <f aca="false">AN41*AO$4</f>
        <v>0</v>
      </c>
      <c r="AP41" s="199" t="n">
        <f aca="false">AN41*AP$4</f>
        <v>0</v>
      </c>
      <c r="AQ41" s="200" t="n">
        <v>2</v>
      </c>
      <c r="AS41" s="35" t="n">
        <v>1.5</v>
      </c>
      <c r="AT41" s="199" t="n">
        <f aca="false">AS41*AT$4</f>
        <v>0</v>
      </c>
      <c r="AU41" s="199" t="n">
        <f aca="false">AS41*AU$4</f>
        <v>0</v>
      </c>
      <c r="AV41" s="200" t="n">
        <v>2</v>
      </c>
      <c r="AX41" s="35" t="n">
        <v>1.5</v>
      </c>
      <c r="AY41" s="199" t="n">
        <f aca="false">AX41*AY$4</f>
        <v>0</v>
      </c>
      <c r="AZ41" s="199" t="n">
        <f aca="false">AX41*AZ$4</f>
        <v>0</v>
      </c>
      <c r="BA41" s="200" t="n">
        <v>3</v>
      </c>
      <c r="BB41" s="28"/>
      <c r="BC41" s="35" t="n">
        <v>1.5</v>
      </c>
      <c r="BD41" s="199" t="n">
        <f aca="false">BC41*BD$4</f>
        <v>0</v>
      </c>
      <c r="BE41" s="199" t="n">
        <f aca="false">BC41*BE$4</f>
        <v>0</v>
      </c>
      <c r="BF41" s="200" t="n">
        <v>3</v>
      </c>
      <c r="BH41" s="35" t="n">
        <v>1.5</v>
      </c>
      <c r="BI41" s="199" t="n">
        <f aca="false">BH41*BI$4</f>
        <v>0</v>
      </c>
      <c r="BJ41" s="199" t="n">
        <f aca="false">BH41*BJ$4</f>
        <v>0</v>
      </c>
      <c r="BK41" s="200" t="n">
        <v>3</v>
      </c>
      <c r="BL41" s="28"/>
      <c r="BM41" s="35" t="n">
        <v>1.5</v>
      </c>
      <c r="BN41" s="199" t="n">
        <f aca="false">BM41*BN$4</f>
        <v>0</v>
      </c>
      <c r="BO41" s="199" t="n">
        <f aca="false">BM41*BO$4</f>
        <v>0</v>
      </c>
      <c r="BP41" s="200" t="n">
        <v>3</v>
      </c>
      <c r="BR41" s="35" t="n">
        <v>1.5</v>
      </c>
      <c r="BS41" s="199" t="n">
        <f aca="false">BR41*BS$4</f>
        <v>0</v>
      </c>
      <c r="BT41" s="199" t="n">
        <f aca="false">BR41*BT$4</f>
        <v>0</v>
      </c>
      <c r="BU41" s="200" t="n">
        <v>2</v>
      </c>
      <c r="BW41" s="35" t="n">
        <v>1.5</v>
      </c>
      <c r="BX41" s="199" t="n">
        <f aca="false">BW41*BX$4</f>
        <v>0</v>
      </c>
      <c r="BY41" s="199" t="n">
        <f aca="false">BW41*BY$4</f>
        <v>0</v>
      </c>
      <c r="BZ41" s="200" t="n">
        <v>3</v>
      </c>
    </row>
    <row r="42" customFormat="false" ht="12" hidden="false" customHeight="false" outlineLevel="0" collapsed="false">
      <c r="A42" s="198" t="n">
        <f aca="false">CurveCreator!A42</f>
        <v>37987</v>
      </c>
      <c r="C42" s="35" t="n">
        <v>1.5</v>
      </c>
      <c r="D42" s="199" t="n">
        <f aca="false">C42*D$4</f>
        <v>0</v>
      </c>
      <c r="E42" s="199" t="n">
        <f aca="false">C42*E$4</f>
        <v>0</v>
      </c>
      <c r="F42" s="200" t="n">
        <v>3</v>
      </c>
      <c r="H42" s="35" t="n">
        <v>1.5</v>
      </c>
      <c r="I42" s="199" t="n">
        <f aca="false">H42*I$4</f>
        <v>0</v>
      </c>
      <c r="J42" s="199" t="n">
        <f aca="false">H42*J$4</f>
        <v>0</v>
      </c>
      <c r="K42" s="200" t="n">
        <v>3</v>
      </c>
      <c r="M42" s="35" t="n">
        <v>1.5</v>
      </c>
      <c r="N42" s="199" t="n">
        <f aca="false">M42*N$4</f>
        <v>0</v>
      </c>
      <c r="O42" s="199" t="n">
        <f aca="false">M42*O$4</f>
        <v>0</v>
      </c>
      <c r="P42" s="200" t="n">
        <v>3</v>
      </c>
      <c r="Q42" s="28"/>
      <c r="R42" s="35" t="n">
        <v>1.5</v>
      </c>
      <c r="S42" s="199" t="n">
        <f aca="false">R42*S$4</f>
        <v>0</v>
      </c>
      <c r="T42" s="199" t="n">
        <f aca="false">R42*T$4</f>
        <v>0</v>
      </c>
      <c r="U42" s="200" t="n">
        <v>2</v>
      </c>
      <c r="W42" s="35" t="n">
        <v>1.5</v>
      </c>
      <c r="X42" s="199" t="n">
        <f aca="false">W42*X$4</f>
        <v>0</v>
      </c>
      <c r="Y42" s="199" t="n">
        <f aca="false">W42*Y$4</f>
        <v>0</v>
      </c>
      <c r="Z42" s="200" t="n">
        <v>3</v>
      </c>
      <c r="AA42" s="28"/>
      <c r="AB42" s="35" t="n">
        <v>1.5</v>
      </c>
      <c r="AC42" s="199" t="n">
        <f aca="false">AB42*AC$4</f>
        <v>0</v>
      </c>
      <c r="AD42" s="199" t="n">
        <f aca="false">AB42*AD$4</f>
        <v>0</v>
      </c>
      <c r="AE42" s="200" t="n">
        <v>3</v>
      </c>
      <c r="AF42" s="201"/>
      <c r="AG42" s="35" t="n">
        <v>1.5</v>
      </c>
      <c r="AH42" s="199" t="n">
        <f aca="false">AG42*AH$4</f>
        <v>0</v>
      </c>
      <c r="AI42" s="199" t="n">
        <f aca="false">AG42*AI$4</f>
        <v>0</v>
      </c>
      <c r="AJ42" s="200" t="n">
        <v>3</v>
      </c>
      <c r="AN42" s="35" t="n">
        <v>1.5</v>
      </c>
      <c r="AO42" s="199" t="n">
        <f aca="false">AN42*AO$4</f>
        <v>0</v>
      </c>
      <c r="AP42" s="199" t="n">
        <f aca="false">AN42*AP$4</f>
        <v>0</v>
      </c>
      <c r="AQ42" s="200" t="n">
        <v>2</v>
      </c>
      <c r="AS42" s="35" t="n">
        <v>1.5</v>
      </c>
      <c r="AT42" s="199" t="n">
        <f aca="false">AS42*AT$4</f>
        <v>0</v>
      </c>
      <c r="AU42" s="199" t="n">
        <f aca="false">AS42*AU$4</f>
        <v>0</v>
      </c>
      <c r="AV42" s="200" t="n">
        <v>2</v>
      </c>
      <c r="AX42" s="35" t="n">
        <v>1.5</v>
      </c>
      <c r="AY42" s="199" t="n">
        <f aca="false">AX42*AY$4</f>
        <v>0</v>
      </c>
      <c r="AZ42" s="199" t="n">
        <f aca="false">AX42*AZ$4</f>
        <v>0</v>
      </c>
      <c r="BA42" s="200" t="n">
        <v>3</v>
      </c>
      <c r="BB42" s="28"/>
      <c r="BC42" s="35" t="n">
        <v>1.5</v>
      </c>
      <c r="BD42" s="199" t="n">
        <f aca="false">BC42*BD$4</f>
        <v>0</v>
      </c>
      <c r="BE42" s="199" t="n">
        <f aca="false">BC42*BE$4</f>
        <v>0</v>
      </c>
      <c r="BF42" s="200" t="n">
        <v>3</v>
      </c>
      <c r="BH42" s="35" t="n">
        <v>1.5</v>
      </c>
      <c r="BI42" s="199" t="n">
        <f aca="false">BH42*BI$4</f>
        <v>0</v>
      </c>
      <c r="BJ42" s="199" t="n">
        <f aca="false">BH42*BJ$4</f>
        <v>0</v>
      </c>
      <c r="BK42" s="200" t="n">
        <v>3</v>
      </c>
      <c r="BL42" s="28"/>
      <c r="BM42" s="35" t="n">
        <v>1.5</v>
      </c>
      <c r="BN42" s="199" t="n">
        <f aca="false">BM42*BN$4</f>
        <v>0</v>
      </c>
      <c r="BO42" s="199" t="n">
        <f aca="false">BM42*BO$4</f>
        <v>0</v>
      </c>
      <c r="BP42" s="200" t="n">
        <v>3</v>
      </c>
      <c r="BR42" s="35" t="n">
        <v>1.5</v>
      </c>
      <c r="BS42" s="199" t="n">
        <f aca="false">BR42*BS$4</f>
        <v>0</v>
      </c>
      <c r="BT42" s="199" t="n">
        <f aca="false">BR42*BT$4</f>
        <v>0</v>
      </c>
      <c r="BU42" s="200" t="n">
        <v>2</v>
      </c>
      <c r="BW42" s="35" t="n">
        <v>1.5</v>
      </c>
      <c r="BX42" s="199" t="n">
        <f aca="false">BW42*BX$4</f>
        <v>0</v>
      </c>
      <c r="BY42" s="199" t="n">
        <f aca="false">BW42*BY$4</f>
        <v>0</v>
      </c>
      <c r="BZ42" s="200" t="n">
        <v>3</v>
      </c>
    </row>
    <row r="43" customFormat="false" ht="12" hidden="false" customHeight="false" outlineLevel="0" collapsed="false">
      <c r="A43" s="198" t="n">
        <f aca="false">CurveCreator!A43</f>
        <v>38018</v>
      </c>
      <c r="C43" s="35" t="n">
        <v>1.5</v>
      </c>
      <c r="D43" s="199" t="n">
        <f aca="false">C43*D$4</f>
        <v>0</v>
      </c>
      <c r="E43" s="199" t="n">
        <f aca="false">C43*E$4</f>
        <v>0</v>
      </c>
      <c r="F43" s="200" t="n">
        <v>3</v>
      </c>
      <c r="H43" s="35" t="n">
        <v>1.5</v>
      </c>
      <c r="I43" s="199" t="n">
        <f aca="false">H43*I$4</f>
        <v>0</v>
      </c>
      <c r="J43" s="199" t="n">
        <f aca="false">H43*J$4</f>
        <v>0</v>
      </c>
      <c r="K43" s="200" t="n">
        <v>3</v>
      </c>
      <c r="M43" s="35" t="n">
        <v>1.5</v>
      </c>
      <c r="N43" s="199" t="n">
        <f aca="false">M43*N$4</f>
        <v>0</v>
      </c>
      <c r="O43" s="199" t="n">
        <f aca="false">M43*O$4</f>
        <v>0</v>
      </c>
      <c r="P43" s="200" t="n">
        <v>3</v>
      </c>
      <c r="Q43" s="28"/>
      <c r="R43" s="35" t="n">
        <v>1.5</v>
      </c>
      <c r="S43" s="199" t="n">
        <f aca="false">R43*S$4</f>
        <v>0</v>
      </c>
      <c r="T43" s="199" t="n">
        <f aca="false">R43*T$4</f>
        <v>0</v>
      </c>
      <c r="U43" s="200" t="n">
        <v>2</v>
      </c>
      <c r="W43" s="35" t="n">
        <v>1.5</v>
      </c>
      <c r="X43" s="199" t="n">
        <f aca="false">W43*X$4</f>
        <v>0</v>
      </c>
      <c r="Y43" s="199" t="n">
        <f aca="false">W43*Y$4</f>
        <v>0</v>
      </c>
      <c r="Z43" s="200" t="n">
        <v>3</v>
      </c>
      <c r="AA43" s="28"/>
      <c r="AB43" s="35" t="n">
        <v>1.5</v>
      </c>
      <c r="AC43" s="199" t="n">
        <f aca="false">AB43*AC$4</f>
        <v>0</v>
      </c>
      <c r="AD43" s="199" t="n">
        <f aca="false">AB43*AD$4</f>
        <v>0</v>
      </c>
      <c r="AE43" s="200" t="n">
        <v>3</v>
      </c>
      <c r="AF43" s="201"/>
      <c r="AG43" s="35" t="n">
        <v>1.5</v>
      </c>
      <c r="AH43" s="199" t="n">
        <f aca="false">AG43*AH$4</f>
        <v>0</v>
      </c>
      <c r="AI43" s="199" t="n">
        <f aca="false">AG43*AI$4</f>
        <v>0</v>
      </c>
      <c r="AJ43" s="200" t="n">
        <v>3</v>
      </c>
      <c r="AN43" s="35" t="n">
        <v>1.5</v>
      </c>
      <c r="AO43" s="199" t="n">
        <f aca="false">AN43*AO$4</f>
        <v>0</v>
      </c>
      <c r="AP43" s="199" t="n">
        <f aca="false">AN43*AP$4</f>
        <v>0</v>
      </c>
      <c r="AQ43" s="200" t="n">
        <v>2</v>
      </c>
      <c r="AS43" s="35" t="n">
        <v>1.5</v>
      </c>
      <c r="AT43" s="199" t="n">
        <f aca="false">AS43*AT$4</f>
        <v>0</v>
      </c>
      <c r="AU43" s="199" t="n">
        <f aca="false">AS43*AU$4</f>
        <v>0</v>
      </c>
      <c r="AV43" s="200" t="n">
        <v>2</v>
      </c>
      <c r="AX43" s="35" t="n">
        <v>1.5</v>
      </c>
      <c r="AY43" s="199" t="n">
        <f aca="false">AX43*AY$4</f>
        <v>0</v>
      </c>
      <c r="AZ43" s="199" t="n">
        <f aca="false">AX43*AZ$4</f>
        <v>0</v>
      </c>
      <c r="BA43" s="200" t="n">
        <v>3</v>
      </c>
      <c r="BB43" s="28"/>
      <c r="BC43" s="35" t="n">
        <v>1.5</v>
      </c>
      <c r="BD43" s="199" t="n">
        <f aca="false">BC43*BD$4</f>
        <v>0</v>
      </c>
      <c r="BE43" s="199" t="n">
        <f aca="false">BC43*BE$4</f>
        <v>0</v>
      </c>
      <c r="BF43" s="200" t="n">
        <v>3</v>
      </c>
      <c r="BH43" s="35" t="n">
        <v>1.5</v>
      </c>
      <c r="BI43" s="199" t="n">
        <f aca="false">BH43*BI$4</f>
        <v>0</v>
      </c>
      <c r="BJ43" s="199" t="n">
        <f aca="false">BH43*BJ$4</f>
        <v>0</v>
      </c>
      <c r="BK43" s="200" t="n">
        <v>3</v>
      </c>
      <c r="BL43" s="28"/>
      <c r="BM43" s="35" t="n">
        <v>1.5</v>
      </c>
      <c r="BN43" s="199" t="n">
        <f aca="false">BM43*BN$4</f>
        <v>0</v>
      </c>
      <c r="BO43" s="199" t="n">
        <f aca="false">BM43*BO$4</f>
        <v>0</v>
      </c>
      <c r="BP43" s="200" t="n">
        <v>3</v>
      </c>
      <c r="BR43" s="35" t="n">
        <v>1.5</v>
      </c>
      <c r="BS43" s="199" t="n">
        <f aca="false">BR43*BS$4</f>
        <v>0</v>
      </c>
      <c r="BT43" s="199" t="n">
        <f aca="false">BR43*BT$4</f>
        <v>0</v>
      </c>
      <c r="BU43" s="200" t="n">
        <v>2</v>
      </c>
      <c r="BW43" s="35" t="n">
        <v>1.5</v>
      </c>
      <c r="BX43" s="199" t="n">
        <f aca="false">BW43*BX$4</f>
        <v>0</v>
      </c>
      <c r="BY43" s="199" t="n">
        <f aca="false">BW43*BY$4</f>
        <v>0</v>
      </c>
      <c r="BZ43" s="200" t="n">
        <v>3</v>
      </c>
    </row>
    <row r="44" customFormat="false" ht="12" hidden="false" customHeight="false" outlineLevel="0" collapsed="false">
      <c r="A44" s="198" t="n">
        <f aca="false">CurveCreator!A44</f>
        <v>38047</v>
      </c>
      <c r="C44" s="35" t="n">
        <v>1.5</v>
      </c>
      <c r="D44" s="199" t="n">
        <f aca="false">C44*D$4</f>
        <v>0</v>
      </c>
      <c r="E44" s="199" t="n">
        <f aca="false">C44*E$4</f>
        <v>0</v>
      </c>
      <c r="F44" s="200" t="n">
        <v>3</v>
      </c>
      <c r="H44" s="35" t="n">
        <v>1.5</v>
      </c>
      <c r="I44" s="199" t="n">
        <f aca="false">H44*I$4</f>
        <v>0</v>
      </c>
      <c r="J44" s="199" t="n">
        <f aca="false">H44*J$4</f>
        <v>0</v>
      </c>
      <c r="K44" s="200" t="n">
        <v>3</v>
      </c>
      <c r="M44" s="35" t="n">
        <v>1.5</v>
      </c>
      <c r="N44" s="199" t="n">
        <f aca="false">M44*N$4</f>
        <v>0</v>
      </c>
      <c r="O44" s="199" t="n">
        <f aca="false">M44*O$4</f>
        <v>0</v>
      </c>
      <c r="P44" s="200" t="n">
        <v>3</v>
      </c>
      <c r="Q44" s="28"/>
      <c r="R44" s="35" t="n">
        <v>1.5</v>
      </c>
      <c r="S44" s="199" t="n">
        <f aca="false">R44*S$4</f>
        <v>0</v>
      </c>
      <c r="T44" s="199" t="n">
        <f aca="false">R44*T$4</f>
        <v>0</v>
      </c>
      <c r="U44" s="200" t="n">
        <v>2</v>
      </c>
      <c r="W44" s="35" t="n">
        <v>1.5</v>
      </c>
      <c r="X44" s="199" t="n">
        <f aca="false">W44*X$4</f>
        <v>0</v>
      </c>
      <c r="Y44" s="199" t="n">
        <f aca="false">W44*Y$4</f>
        <v>0</v>
      </c>
      <c r="Z44" s="200" t="n">
        <v>3</v>
      </c>
      <c r="AA44" s="28"/>
      <c r="AB44" s="35" t="n">
        <v>1.5</v>
      </c>
      <c r="AC44" s="199" t="n">
        <f aca="false">AB44*AC$4</f>
        <v>0</v>
      </c>
      <c r="AD44" s="199" t="n">
        <f aca="false">AB44*AD$4</f>
        <v>0</v>
      </c>
      <c r="AE44" s="200" t="n">
        <v>3</v>
      </c>
      <c r="AF44" s="201"/>
      <c r="AG44" s="35" t="n">
        <v>1.5</v>
      </c>
      <c r="AH44" s="199" t="n">
        <f aca="false">AG44*AH$4</f>
        <v>0</v>
      </c>
      <c r="AI44" s="199" t="n">
        <f aca="false">AG44*AI$4</f>
        <v>0</v>
      </c>
      <c r="AJ44" s="200" t="n">
        <v>3</v>
      </c>
      <c r="AN44" s="35" t="n">
        <v>1.5</v>
      </c>
      <c r="AO44" s="199" t="n">
        <f aca="false">AN44*AO$4</f>
        <v>0</v>
      </c>
      <c r="AP44" s="199" t="n">
        <f aca="false">AN44*AP$4</f>
        <v>0</v>
      </c>
      <c r="AQ44" s="200" t="n">
        <v>2</v>
      </c>
      <c r="AS44" s="35" t="n">
        <v>1.5</v>
      </c>
      <c r="AT44" s="199" t="n">
        <f aca="false">AS44*AT$4</f>
        <v>0</v>
      </c>
      <c r="AU44" s="199" t="n">
        <f aca="false">AS44*AU$4</f>
        <v>0</v>
      </c>
      <c r="AV44" s="200" t="n">
        <v>2</v>
      </c>
      <c r="AX44" s="35" t="n">
        <v>1.5</v>
      </c>
      <c r="AY44" s="199" t="n">
        <f aca="false">AX44*AY$4</f>
        <v>0</v>
      </c>
      <c r="AZ44" s="199" t="n">
        <f aca="false">AX44*AZ$4</f>
        <v>0</v>
      </c>
      <c r="BA44" s="200" t="n">
        <v>3</v>
      </c>
      <c r="BB44" s="28"/>
      <c r="BC44" s="35" t="n">
        <v>1.5</v>
      </c>
      <c r="BD44" s="199" t="n">
        <f aca="false">BC44*BD$4</f>
        <v>0</v>
      </c>
      <c r="BE44" s="199" t="n">
        <f aca="false">BC44*BE$4</f>
        <v>0</v>
      </c>
      <c r="BF44" s="200" t="n">
        <v>3</v>
      </c>
      <c r="BH44" s="35" t="n">
        <v>1.5</v>
      </c>
      <c r="BI44" s="199" t="n">
        <f aca="false">BH44*BI$4</f>
        <v>0</v>
      </c>
      <c r="BJ44" s="199" t="n">
        <f aca="false">BH44*BJ$4</f>
        <v>0</v>
      </c>
      <c r="BK44" s="200" t="n">
        <v>3</v>
      </c>
      <c r="BL44" s="28"/>
      <c r="BM44" s="35" t="n">
        <v>1.5</v>
      </c>
      <c r="BN44" s="199" t="n">
        <f aca="false">BM44*BN$4</f>
        <v>0</v>
      </c>
      <c r="BO44" s="199" t="n">
        <f aca="false">BM44*BO$4</f>
        <v>0</v>
      </c>
      <c r="BP44" s="200" t="n">
        <v>3</v>
      </c>
      <c r="BR44" s="35" t="n">
        <v>1.5</v>
      </c>
      <c r="BS44" s="199" t="n">
        <f aca="false">BR44*BS$4</f>
        <v>0</v>
      </c>
      <c r="BT44" s="199" t="n">
        <f aca="false">BR44*BT$4</f>
        <v>0</v>
      </c>
      <c r="BU44" s="200" t="n">
        <v>2</v>
      </c>
      <c r="BW44" s="35" t="n">
        <v>1.5</v>
      </c>
      <c r="BX44" s="199" t="n">
        <f aca="false">BW44*BX$4</f>
        <v>0</v>
      </c>
      <c r="BY44" s="199" t="n">
        <f aca="false">BW44*BY$4</f>
        <v>0</v>
      </c>
      <c r="BZ44" s="200" t="n">
        <v>3</v>
      </c>
    </row>
    <row r="45" customFormat="false" ht="12" hidden="false" customHeight="false" outlineLevel="0" collapsed="false">
      <c r="A45" s="198" t="n">
        <f aca="false">CurveCreator!A45</f>
        <v>38078</v>
      </c>
      <c r="C45" s="35" t="n">
        <v>1.5</v>
      </c>
      <c r="D45" s="199" t="n">
        <f aca="false">C45*D$4</f>
        <v>0</v>
      </c>
      <c r="E45" s="199" t="n">
        <f aca="false">C45*E$4</f>
        <v>0</v>
      </c>
      <c r="F45" s="200" t="n">
        <v>3</v>
      </c>
      <c r="H45" s="35" t="n">
        <v>1.5</v>
      </c>
      <c r="I45" s="199" t="n">
        <f aca="false">H45*I$4</f>
        <v>0</v>
      </c>
      <c r="J45" s="199" t="n">
        <f aca="false">H45*J$4</f>
        <v>0</v>
      </c>
      <c r="K45" s="200" t="n">
        <v>3</v>
      </c>
      <c r="M45" s="35" t="n">
        <v>1.5</v>
      </c>
      <c r="N45" s="199" t="n">
        <f aca="false">M45*N$4</f>
        <v>0</v>
      </c>
      <c r="O45" s="199" t="n">
        <f aca="false">M45*O$4</f>
        <v>0</v>
      </c>
      <c r="P45" s="200" t="n">
        <v>3</v>
      </c>
      <c r="Q45" s="28"/>
      <c r="R45" s="35" t="n">
        <v>1.5</v>
      </c>
      <c r="S45" s="199" t="n">
        <f aca="false">R45*S$4</f>
        <v>0</v>
      </c>
      <c r="T45" s="199" t="n">
        <f aca="false">R45*T$4</f>
        <v>0</v>
      </c>
      <c r="U45" s="200" t="n">
        <v>2</v>
      </c>
      <c r="W45" s="35" t="n">
        <v>1.5</v>
      </c>
      <c r="X45" s="199" t="n">
        <f aca="false">W45*X$4</f>
        <v>0</v>
      </c>
      <c r="Y45" s="199" t="n">
        <f aca="false">W45*Y$4</f>
        <v>0</v>
      </c>
      <c r="Z45" s="200" t="n">
        <v>3</v>
      </c>
      <c r="AA45" s="28"/>
      <c r="AB45" s="35" t="n">
        <v>1.5</v>
      </c>
      <c r="AC45" s="199" t="n">
        <f aca="false">AB45*AC$4</f>
        <v>0</v>
      </c>
      <c r="AD45" s="199" t="n">
        <f aca="false">AB45*AD$4</f>
        <v>0</v>
      </c>
      <c r="AE45" s="200" t="n">
        <v>3</v>
      </c>
      <c r="AF45" s="201"/>
      <c r="AG45" s="35" t="n">
        <v>1.5</v>
      </c>
      <c r="AH45" s="199" t="n">
        <f aca="false">AG45*AH$4</f>
        <v>0</v>
      </c>
      <c r="AI45" s="199" t="n">
        <f aca="false">AG45*AI$4</f>
        <v>0</v>
      </c>
      <c r="AJ45" s="200" t="n">
        <v>3</v>
      </c>
      <c r="AN45" s="35" t="n">
        <v>1.5</v>
      </c>
      <c r="AO45" s="199" t="n">
        <f aca="false">AN45*AO$4</f>
        <v>0</v>
      </c>
      <c r="AP45" s="199" t="n">
        <f aca="false">AN45*AP$4</f>
        <v>0</v>
      </c>
      <c r="AQ45" s="200" t="n">
        <v>2</v>
      </c>
      <c r="AS45" s="35" t="n">
        <v>1.5</v>
      </c>
      <c r="AT45" s="199" t="n">
        <f aca="false">AS45*AT$4</f>
        <v>0</v>
      </c>
      <c r="AU45" s="199" t="n">
        <f aca="false">AS45*AU$4</f>
        <v>0</v>
      </c>
      <c r="AV45" s="200" t="n">
        <v>2</v>
      </c>
      <c r="AX45" s="35" t="n">
        <v>1.5</v>
      </c>
      <c r="AY45" s="199" t="n">
        <f aca="false">AX45*AY$4</f>
        <v>0</v>
      </c>
      <c r="AZ45" s="199" t="n">
        <f aca="false">AX45*AZ$4</f>
        <v>0</v>
      </c>
      <c r="BA45" s="200" t="n">
        <v>3</v>
      </c>
      <c r="BB45" s="28"/>
      <c r="BC45" s="35" t="n">
        <v>1.5</v>
      </c>
      <c r="BD45" s="199" t="n">
        <f aca="false">BC45*BD$4</f>
        <v>0</v>
      </c>
      <c r="BE45" s="199" t="n">
        <f aca="false">BC45*BE$4</f>
        <v>0</v>
      </c>
      <c r="BF45" s="200" t="n">
        <v>3</v>
      </c>
      <c r="BH45" s="35" t="n">
        <v>1.5</v>
      </c>
      <c r="BI45" s="199" t="n">
        <f aca="false">BH45*BI$4</f>
        <v>0</v>
      </c>
      <c r="BJ45" s="199" t="n">
        <f aca="false">BH45*BJ$4</f>
        <v>0</v>
      </c>
      <c r="BK45" s="200" t="n">
        <v>3</v>
      </c>
      <c r="BL45" s="28"/>
      <c r="BM45" s="35" t="n">
        <v>1.5</v>
      </c>
      <c r="BN45" s="199" t="n">
        <f aca="false">BM45*BN$4</f>
        <v>0</v>
      </c>
      <c r="BO45" s="199" t="n">
        <f aca="false">BM45*BO$4</f>
        <v>0</v>
      </c>
      <c r="BP45" s="200" t="n">
        <v>3</v>
      </c>
      <c r="BR45" s="35" t="n">
        <v>1.5</v>
      </c>
      <c r="BS45" s="199" t="n">
        <f aca="false">BR45*BS$4</f>
        <v>0</v>
      </c>
      <c r="BT45" s="199" t="n">
        <f aca="false">BR45*BT$4</f>
        <v>0</v>
      </c>
      <c r="BU45" s="200" t="n">
        <v>2</v>
      </c>
      <c r="BW45" s="35" t="n">
        <v>1.5</v>
      </c>
      <c r="BX45" s="199" t="n">
        <f aca="false">BW45*BX$4</f>
        <v>0</v>
      </c>
      <c r="BY45" s="199" t="n">
        <f aca="false">BW45*BY$4</f>
        <v>0</v>
      </c>
      <c r="BZ45" s="200" t="n">
        <v>3</v>
      </c>
    </row>
    <row r="46" customFormat="false" ht="12" hidden="false" customHeight="false" outlineLevel="0" collapsed="false">
      <c r="A46" s="198" t="n">
        <f aca="false">CurveCreator!A46</f>
        <v>38108</v>
      </c>
      <c r="C46" s="35" t="n">
        <v>1.5</v>
      </c>
      <c r="D46" s="199" t="n">
        <f aca="false">C46*D$4</f>
        <v>0</v>
      </c>
      <c r="E46" s="199" t="n">
        <f aca="false">C46*E$4</f>
        <v>0</v>
      </c>
      <c r="F46" s="200" t="n">
        <v>3</v>
      </c>
      <c r="H46" s="35" t="n">
        <v>1.5</v>
      </c>
      <c r="I46" s="199" t="n">
        <f aca="false">H46*I$4</f>
        <v>0</v>
      </c>
      <c r="J46" s="199" t="n">
        <f aca="false">H46*J$4</f>
        <v>0</v>
      </c>
      <c r="K46" s="200" t="n">
        <v>3</v>
      </c>
      <c r="M46" s="35" t="n">
        <v>1.5</v>
      </c>
      <c r="N46" s="199" t="n">
        <f aca="false">M46*N$4</f>
        <v>0</v>
      </c>
      <c r="O46" s="199" t="n">
        <f aca="false">M46*O$4</f>
        <v>0</v>
      </c>
      <c r="P46" s="200" t="n">
        <v>3</v>
      </c>
      <c r="Q46" s="28"/>
      <c r="R46" s="35" t="n">
        <v>1.5</v>
      </c>
      <c r="S46" s="199" t="n">
        <f aca="false">R46*S$4</f>
        <v>0</v>
      </c>
      <c r="T46" s="199" t="n">
        <f aca="false">R46*T$4</f>
        <v>0</v>
      </c>
      <c r="U46" s="200" t="n">
        <v>2</v>
      </c>
      <c r="W46" s="35" t="n">
        <v>1.5</v>
      </c>
      <c r="X46" s="199" t="n">
        <f aca="false">W46*X$4</f>
        <v>0</v>
      </c>
      <c r="Y46" s="199" t="n">
        <f aca="false">W46*Y$4</f>
        <v>0</v>
      </c>
      <c r="Z46" s="200" t="n">
        <v>3</v>
      </c>
      <c r="AA46" s="28"/>
      <c r="AB46" s="35" t="n">
        <v>1.5</v>
      </c>
      <c r="AC46" s="199" t="n">
        <f aca="false">AB46*AC$4</f>
        <v>0</v>
      </c>
      <c r="AD46" s="199" t="n">
        <f aca="false">AB46*AD$4</f>
        <v>0</v>
      </c>
      <c r="AE46" s="200" t="n">
        <v>3</v>
      </c>
      <c r="AF46" s="201"/>
      <c r="AG46" s="35" t="n">
        <v>1.5</v>
      </c>
      <c r="AH46" s="199" t="n">
        <f aca="false">AG46*AH$4</f>
        <v>0</v>
      </c>
      <c r="AI46" s="199" t="n">
        <f aca="false">AG46*AI$4</f>
        <v>0</v>
      </c>
      <c r="AJ46" s="200" t="n">
        <v>3</v>
      </c>
      <c r="AN46" s="35" t="n">
        <v>1.5</v>
      </c>
      <c r="AO46" s="199" t="n">
        <f aca="false">AN46*AO$4</f>
        <v>0</v>
      </c>
      <c r="AP46" s="199" t="n">
        <f aca="false">AN46*AP$4</f>
        <v>0</v>
      </c>
      <c r="AQ46" s="200" t="n">
        <v>2</v>
      </c>
      <c r="AS46" s="35" t="n">
        <v>1.5</v>
      </c>
      <c r="AT46" s="199" t="n">
        <f aca="false">AS46*AT$4</f>
        <v>0</v>
      </c>
      <c r="AU46" s="199" t="n">
        <f aca="false">AS46*AU$4</f>
        <v>0</v>
      </c>
      <c r="AV46" s="200" t="n">
        <v>2</v>
      </c>
      <c r="AX46" s="35" t="n">
        <v>1.5</v>
      </c>
      <c r="AY46" s="199" t="n">
        <f aca="false">AX46*AY$4</f>
        <v>0</v>
      </c>
      <c r="AZ46" s="199" t="n">
        <f aca="false">AX46*AZ$4</f>
        <v>0</v>
      </c>
      <c r="BA46" s="200" t="n">
        <v>3</v>
      </c>
      <c r="BB46" s="28"/>
      <c r="BC46" s="35" t="n">
        <v>1.5</v>
      </c>
      <c r="BD46" s="199" t="n">
        <f aca="false">BC46*BD$4</f>
        <v>0</v>
      </c>
      <c r="BE46" s="199" t="n">
        <f aca="false">BC46*BE$4</f>
        <v>0</v>
      </c>
      <c r="BF46" s="200" t="n">
        <v>3</v>
      </c>
      <c r="BH46" s="35" t="n">
        <v>1.5</v>
      </c>
      <c r="BI46" s="199" t="n">
        <f aca="false">BH46*BI$4</f>
        <v>0</v>
      </c>
      <c r="BJ46" s="199" t="n">
        <f aca="false">BH46*BJ$4</f>
        <v>0</v>
      </c>
      <c r="BK46" s="200" t="n">
        <v>3</v>
      </c>
      <c r="BL46" s="28"/>
      <c r="BM46" s="35" t="n">
        <v>1.5</v>
      </c>
      <c r="BN46" s="199" t="n">
        <f aca="false">BM46*BN$4</f>
        <v>0</v>
      </c>
      <c r="BO46" s="199" t="n">
        <f aca="false">BM46*BO$4</f>
        <v>0</v>
      </c>
      <c r="BP46" s="200" t="n">
        <v>3</v>
      </c>
      <c r="BR46" s="35" t="n">
        <v>1.5</v>
      </c>
      <c r="BS46" s="199" t="n">
        <f aca="false">BR46*BS$4</f>
        <v>0</v>
      </c>
      <c r="BT46" s="199" t="n">
        <f aca="false">BR46*BT$4</f>
        <v>0</v>
      </c>
      <c r="BU46" s="200" t="n">
        <v>2</v>
      </c>
      <c r="BW46" s="35" t="n">
        <v>1.5</v>
      </c>
      <c r="BX46" s="199" t="n">
        <f aca="false">BW46*BX$4</f>
        <v>0</v>
      </c>
      <c r="BY46" s="199" t="n">
        <f aca="false">BW46*BY$4</f>
        <v>0</v>
      </c>
      <c r="BZ46" s="200" t="n">
        <v>3</v>
      </c>
    </row>
    <row r="47" customFormat="false" ht="12" hidden="false" customHeight="false" outlineLevel="0" collapsed="false">
      <c r="A47" s="198" t="n">
        <f aca="false">CurveCreator!A47</f>
        <v>38139</v>
      </c>
      <c r="C47" s="35" t="n">
        <v>1.5</v>
      </c>
      <c r="D47" s="199" t="n">
        <f aca="false">C47*D$4</f>
        <v>0</v>
      </c>
      <c r="E47" s="199" t="n">
        <f aca="false">C47*E$4</f>
        <v>0</v>
      </c>
      <c r="F47" s="200" t="n">
        <v>3</v>
      </c>
      <c r="H47" s="35" t="n">
        <v>1.5</v>
      </c>
      <c r="I47" s="199" t="n">
        <f aca="false">H47*I$4</f>
        <v>0</v>
      </c>
      <c r="J47" s="199" t="n">
        <f aca="false">H47*J$4</f>
        <v>0</v>
      </c>
      <c r="K47" s="200" t="n">
        <v>3</v>
      </c>
      <c r="M47" s="35" t="n">
        <v>1.5</v>
      </c>
      <c r="N47" s="199" t="n">
        <f aca="false">M47*N$4</f>
        <v>0</v>
      </c>
      <c r="O47" s="199" t="n">
        <f aca="false">M47*O$4</f>
        <v>0</v>
      </c>
      <c r="P47" s="200" t="n">
        <v>3</v>
      </c>
      <c r="Q47" s="28"/>
      <c r="R47" s="35" t="n">
        <v>1.5</v>
      </c>
      <c r="S47" s="199" t="n">
        <f aca="false">R47*S$4</f>
        <v>0</v>
      </c>
      <c r="T47" s="199" t="n">
        <f aca="false">R47*T$4</f>
        <v>0</v>
      </c>
      <c r="U47" s="200" t="n">
        <v>2</v>
      </c>
      <c r="W47" s="35" t="n">
        <v>1.5</v>
      </c>
      <c r="X47" s="199" t="n">
        <f aca="false">W47*X$4</f>
        <v>0</v>
      </c>
      <c r="Y47" s="199" t="n">
        <f aca="false">W47*Y$4</f>
        <v>0</v>
      </c>
      <c r="Z47" s="200" t="n">
        <v>3</v>
      </c>
      <c r="AA47" s="28"/>
      <c r="AB47" s="35" t="n">
        <v>1.5</v>
      </c>
      <c r="AC47" s="199" t="n">
        <f aca="false">AB47*AC$4</f>
        <v>0</v>
      </c>
      <c r="AD47" s="199" t="n">
        <f aca="false">AB47*AD$4</f>
        <v>0</v>
      </c>
      <c r="AE47" s="200" t="n">
        <v>3</v>
      </c>
      <c r="AF47" s="201"/>
      <c r="AG47" s="35" t="n">
        <v>1.5</v>
      </c>
      <c r="AH47" s="199" t="n">
        <f aca="false">AG47*AH$4</f>
        <v>0</v>
      </c>
      <c r="AI47" s="199" t="n">
        <f aca="false">AG47*AI$4</f>
        <v>0</v>
      </c>
      <c r="AJ47" s="200" t="n">
        <v>3</v>
      </c>
      <c r="AN47" s="35" t="n">
        <v>1.5</v>
      </c>
      <c r="AO47" s="199" t="n">
        <f aca="false">AN47*AO$4</f>
        <v>0</v>
      </c>
      <c r="AP47" s="199" t="n">
        <f aca="false">AN47*AP$4</f>
        <v>0</v>
      </c>
      <c r="AQ47" s="200" t="n">
        <v>2</v>
      </c>
      <c r="AS47" s="35" t="n">
        <v>1.5</v>
      </c>
      <c r="AT47" s="199" t="n">
        <f aca="false">AS47*AT$4</f>
        <v>0</v>
      </c>
      <c r="AU47" s="199" t="n">
        <f aca="false">AS47*AU$4</f>
        <v>0</v>
      </c>
      <c r="AV47" s="200" t="n">
        <v>2</v>
      </c>
      <c r="AX47" s="35" t="n">
        <v>1.5</v>
      </c>
      <c r="AY47" s="199" t="n">
        <f aca="false">AX47*AY$4</f>
        <v>0</v>
      </c>
      <c r="AZ47" s="199" t="n">
        <f aca="false">AX47*AZ$4</f>
        <v>0</v>
      </c>
      <c r="BA47" s="200" t="n">
        <v>3</v>
      </c>
      <c r="BB47" s="28"/>
      <c r="BC47" s="35" t="n">
        <v>1.5</v>
      </c>
      <c r="BD47" s="199" t="n">
        <f aca="false">BC47*BD$4</f>
        <v>0</v>
      </c>
      <c r="BE47" s="199" t="n">
        <f aca="false">BC47*BE$4</f>
        <v>0</v>
      </c>
      <c r="BF47" s="200" t="n">
        <v>3</v>
      </c>
      <c r="BH47" s="35" t="n">
        <v>1.5</v>
      </c>
      <c r="BI47" s="199" t="n">
        <f aca="false">BH47*BI$4</f>
        <v>0</v>
      </c>
      <c r="BJ47" s="199" t="n">
        <f aca="false">BH47*BJ$4</f>
        <v>0</v>
      </c>
      <c r="BK47" s="200" t="n">
        <v>3</v>
      </c>
      <c r="BL47" s="28"/>
      <c r="BM47" s="35" t="n">
        <v>1.5</v>
      </c>
      <c r="BN47" s="199" t="n">
        <f aca="false">BM47*BN$4</f>
        <v>0</v>
      </c>
      <c r="BO47" s="199" t="n">
        <f aca="false">BM47*BO$4</f>
        <v>0</v>
      </c>
      <c r="BP47" s="200" t="n">
        <v>3</v>
      </c>
      <c r="BR47" s="35" t="n">
        <v>1.5</v>
      </c>
      <c r="BS47" s="199" t="n">
        <f aca="false">BR47*BS$4</f>
        <v>0</v>
      </c>
      <c r="BT47" s="199" t="n">
        <f aca="false">BR47*BT$4</f>
        <v>0</v>
      </c>
      <c r="BU47" s="200" t="n">
        <v>2</v>
      </c>
      <c r="BW47" s="35" t="n">
        <v>1.5</v>
      </c>
      <c r="BX47" s="199" t="n">
        <f aca="false">BW47*BX$4</f>
        <v>0</v>
      </c>
      <c r="BY47" s="199" t="n">
        <f aca="false">BW47*BY$4</f>
        <v>0</v>
      </c>
      <c r="BZ47" s="200" t="n">
        <v>3</v>
      </c>
    </row>
    <row r="48" customFormat="false" ht="12" hidden="false" customHeight="false" outlineLevel="0" collapsed="false">
      <c r="A48" s="198" t="n">
        <f aca="false">CurveCreator!A48</f>
        <v>38169</v>
      </c>
      <c r="C48" s="35" t="n">
        <v>1.5</v>
      </c>
      <c r="D48" s="199" t="n">
        <f aca="false">C48*D$4</f>
        <v>0</v>
      </c>
      <c r="E48" s="199" t="n">
        <f aca="false">C48*E$4</f>
        <v>0</v>
      </c>
      <c r="F48" s="200" t="n">
        <v>3</v>
      </c>
      <c r="H48" s="35" t="n">
        <v>1.5</v>
      </c>
      <c r="I48" s="199" t="n">
        <f aca="false">H48*I$4</f>
        <v>0</v>
      </c>
      <c r="J48" s="199" t="n">
        <f aca="false">H48*J$4</f>
        <v>0</v>
      </c>
      <c r="K48" s="200" t="n">
        <v>3</v>
      </c>
      <c r="M48" s="35" t="n">
        <v>1.5</v>
      </c>
      <c r="N48" s="199" t="n">
        <f aca="false">M48*N$4</f>
        <v>0</v>
      </c>
      <c r="O48" s="199" t="n">
        <f aca="false">M48*O$4</f>
        <v>0</v>
      </c>
      <c r="P48" s="200" t="n">
        <v>3</v>
      </c>
      <c r="Q48" s="28"/>
      <c r="R48" s="35" t="n">
        <v>1.5</v>
      </c>
      <c r="S48" s="199" t="n">
        <f aca="false">R48*S$4</f>
        <v>0</v>
      </c>
      <c r="T48" s="199" t="n">
        <f aca="false">R48*T$4</f>
        <v>0</v>
      </c>
      <c r="U48" s="200" t="n">
        <v>2</v>
      </c>
      <c r="W48" s="35" t="n">
        <v>1.5</v>
      </c>
      <c r="X48" s="199" t="n">
        <f aca="false">W48*X$4</f>
        <v>0</v>
      </c>
      <c r="Y48" s="199" t="n">
        <f aca="false">W48*Y$4</f>
        <v>0</v>
      </c>
      <c r="Z48" s="200" t="n">
        <v>3</v>
      </c>
      <c r="AA48" s="28"/>
      <c r="AB48" s="35" t="n">
        <v>1.5</v>
      </c>
      <c r="AC48" s="199" t="n">
        <f aca="false">AB48*AC$4</f>
        <v>0</v>
      </c>
      <c r="AD48" s="199" t="n">
        <f aca="false">AB48*AD$4</f>
        <v>0</v>
      </c>
      <c r="AE48" s="200" t="n">
        <v>3</v>
      </c>
      <c r="AF48" s="201"/>
      <c r="AG48" s="35" t="n">
        <v>1.5</v>
      </c>
      <c r="AH48" s="199" t="n">
        <f aca="false">AG48*AH$4</f>
        <v>0</v>
      </c>
      <c r="AI48" s="199" t="n">
        <f aca="false">AG48*AI$4</f>
        <v>0</v>
      </c>
      <c r="AJ48" s="200" t="n">
        <v>3</v>
      </c>
      <c r="AN48" s="35" t="n">
        <v>1.5</v>
      </c>
      <c r="AO48" s="199" t="n">
        <f aca="false">AN48*AO$4</f>
        <v>0</v>
      </c>
      <c r="AP48" s="199" t="n">
        <f aca="false">AN48*AP$4</f>
        <v>0</v>
      </c>
      <c r="AQ48" s="200" t="n">
        <v>2</v>
      </c>
      <c r="AS48" s="35" t="n">
        <v>1.5</v>
      </c>
      <c r="AT48" s="199" t="n">
        <f aca="false">AS48*AT$4</f>
        <v>0</v>
      </c>
      <c r="AU48" s="199" t="n">
        <f aca="false">AS48*AU$4</f>
        <v>0</v>
      </c>
      <c r="AV48" s="200" t="n">
        <v>2</v>
      </c>
      <c r="AX48" s="35" t="n">
        <v>1.5</v>
      </c>
      <c r="AY48" s="199" t="n">
        <f aca="false">AX48*AY$4</f>
        <v>0</v>
      </c>
      <c r="AZ48" s="199" t="n">
        <f aca="false">AX48*AZ$4</f>
        <v>0</v>
      </c>
      <c r="BA48" s="200" t="n">
        <v>3</v>
      </c>
      <c r="BB48" s="28"/>
      <c r="BC48" s="35" t="n">
        <v>1.5</v>
      </c>
      <c r="BD48" s="199" t="n">
        <f aca="false">BC48*BD$4</f>
        <v>0</v>
      </c>
      <c r="BE48" s="199" t="n">
        <f aca="false">BC48*BE$4</f>
        <v>0</v>
      </c>
      <c r="BF48" s="200" t="n">
        <v>3</v>
      </c>
      <c r="BH48" s="35" t="n">
        <v>1.5</v>
      </c>
      <c r="BI48" s="199" t="n">
        <f aca="false">BH48*BI$4</f>
        <v>0</v>
      </c>
      <c r="BJ48" s="199" t="n">
        <f aca="false">BH48*BJ$4</f>
        <v>0</v>
      </c>
      <c r="BK48" s="200" t="n">
        <v>3</v>
      </c>
      <c r="BL48" s="28"/>
      <c r="BM48" s="35" t="n">
        <v>1.5</v>
      </c>
      <c r="BN48" s="199" t="n">
        <f aca="false">BM48*BN$4</f>
        <v>0</v>
      </c>
      <c r="BO48" s="199" t="n">
        <f aca="false">BM48*BO$4</f>
        <v>0</v>
      </c>
      <c r="BP48" s="200" t="n">
        <v>3</v>
      </c>
      <c r="BR48" s="35" t="n">
        <v>1.5</v>
      </c>
      <c r="BS48" s="199" t="n">
        <f aca="false">BR48*BS$4</f>
        <v>0</v>
      </c>
      <c r="BT48" s="199" t="n">
        <f aca="false">BR48*BT$4</f>
        <v>0</v>
      </c>
      <c r="BU48" s="200" t="n">
        <v>2</v>
      </c>
      <c r="BW48" s="35" t="n">
        <v>1.5</v>
      </c>
      <c r="BX48" s="199" t="n">
        <f aca="false">BW48*BX$4</f>
        <v>0</v>
      </c>
      <c r="BY48" s="199" t="n">
        <f aca="false">BW48*BY$4</f>
        <v>0</v>
      </c>
      <c r="BZ48" s="200" t="n">
        <v>3</v>
      </c>
    </row>
    <row r="49" customFormat="false" ht="12" hidden="false" customHeight="false" outlineLevel="0" collapsed="false">
      <c r="A49" s="198" t="n">
        <f aca="false">CurveCreator!A49</f>
        <v>38200</v>
      </c>
      <c r="C49" s="35" t="n">
        <v>1.5</v>
      </c>
      <c r="D49" s="199" t="n">
        <f aca="false">C49*D$4</f>
        <v>0</v>
      </c>
      <c r="E49" s="199" t="n">
        <f aca="false">C49*E$4</f>
        <v>0</v>
      </c>
      <c r="F49" s="200" t="n">
        <v>3</v>
      </c>
      <c r="H49" s="35" t="n">
        <v>1.5</v>
      </c>
      <c r="I49" s="199" t="n">
        <f aca="false">H49*I$4</f>
        <v>0</v>
      </c>
      <c r="J49" s="199" t="n">
        <f aca="false">H49*J$4</f>
        <v>0</v>
      </c>
      <c r="K49" s="200" t="n">
        <v>3</v>
      </c>
      <c r="M49" s="35" t="n">
        <v>1.5</v>
      </c>
      <c r="N49" s="199" t="n">
        <f aca="false">M49*N$4</f>
        <v>0</v>
      </c>
      <c r="O49" s="199" t="n">
        <f aca="false">M49*O$4</f>
        <v>0</v>
      </c>
      <c r="P49" s="200" t="n">
        <v>3</v>
      </c>
      <c r="Q49" s="28"/>
      <c r="R49" s="35" t="n">
        <v>1.5</v>
      </c>
      <c r="S49" s="199" t="n">
        <f aca="false">R49*S$4</f>
        <v>0</v>
      </c>
      <c r="T49" s="199" t="n">
        <f aca="false">R49*T$4</f>
        <v>0</v>
      </c>
      <c r="U49" s="200" t="n">
        <v>2</v>
      </c>
      <c r="W49" s="35" t="n">
        <v>1.5</v>
      </c>
      <c r="X49" s="199" t="n">
        <f aca="false">W49*X$4</f>
        <v>0</v>
      </c>
      <c r="Y49" s="199" t="n">
        <f aca="false">W49*Y$4</f>
        <v>0</v>
      </c>
      <c r="Z49" s="200" t="n">
        <v>3</v>
      </c>
      <c r="AA49" s="28"/>
      <c r="AB49" s="35" t="n">
        <v>1.5</v>
      </c>
      <c r="AC49" s="199" t="n">
        <f aca="false">AB49*AC$4</f>
        <v>0</v>
      </c>
      <c r="AD49" s="199" t="n">
        <f aca="false">AB49*AD$4</f>
        <v>0</v>
      </c>
      <c r="AE49" s="200" t="n">
        <v>3</v>
      </c>
      <c r="AF49" s="201"/>
      <c r="AG49" s="35" t="n">
        <v>1.5</v>
      </c>
      <c r="AH49" s="199" t="n">
        <f aca="false">AG49*AH$4</f>
        <v>0</v>
      </c>
      <c r="AI49" s="199" t="n">
        <f aca="false">AG49*AI$4</f>
        <v>0</v>
      </c>
      <c r="AJ49" s="200" t="n">
        <v>3</v>
      </c>
      <c r="AN49" s="35" t="n">
        <v>1.5</v>
      </c>
      <c r="AO49" s="199" t="n">
        <f aca="false">AN49*AO$4</f>
        <v>0</v>
      </c>
      <c r="AP49" s="199" t="n">
        <f aca="false">AN49*AP$4</f>
        <v>0</v>
      </c>
      <c r="AQ49" s="200" t="n">
        <v>2</v>
      </c>
      <c r="AS49" s="35" t="n">
        <v>1.5</v>
      </c>
      <c r="AT49" s="199" t="n">
        <f aca="false">AS49*AT$4</f>
        <v>0</v>
      </c>
      <c r="AU49" s="199" t="n">
        <f aca="false">AS49*AU$4</f>
        <v>0</v>
      </c>
      <c r="AV49" s="200" t="n">
        <v>2</v>
      </c>
      <c r="AX49" s="35" t="n">
        <v>1.5</v>
      </c>
      <c r="AY49" s="199" t="n">
        <f aca="false">AX49*AY$4</f>
        <v>0</v>
      </c>
      <c r="AZ49" s="199" t="n">
        <f aca="false">AX49*AZ$4</f>
        <v>0</v>
      </c>
      <c r="BA49" s="200" t="n">
        <v>3</v>
      </c>
      <c r="BB49" s="28"/>
      <c r="BC49" s="35" t="n">
        <v>1.5</v>
      </c>
      <c r="BD49" s="199" t="n">
        <f aca="false">BC49*BD$4</f>
        <v>0</v>
      </c>
      <c r="BE49" s="199" t="n">
        <f aca="false">BC49*BE$4</f>
        <v>0</v>
      </c>
      <c r="BF49" s="200" t="n">
        <v>3</v>
      </c>
      <c r="BH49" s="35" t="n">
        <v>1.5</v>
      </c>
      <c r="BI49" s="199" t="n">
        <f aca="false">BH49*BI$4</f>
        <v>0</v>
      </c>
      <c r="BJ49" s="199" t="n">
        <f aca="false">BH49*BJ$4</f>
        <v>0</v>
      </c>
      <c r="BK49" s="200" t="n">
        <v>3</v>
      </c>
      <c r="BL49" s="28"/>
      <c r="BM49" s="35" t="n">
        <v>1.5</v>
      </c>
      <c r="BN49" s="199" t="n">
        <f aca="false">BM49*BN$4</f>
        <v>0</v>
      </c>
      <c r="BO49" s="199" t="n">
        <f aca="false">BM49*BO$4</f>
        <v>0</v>
      </c>
      <c r="BP49" s="200" t="n">
        <v>3</v>
      </c>
      <c r="BR49" s="35" t="n">
        <v>1.5</v>
      </c>
      <c r="BS49" s="199" t="n">
        <f aca="false">BR49*BS$4</f>
        <v>0</v>
      </c>
      <c r="BT49" s="199" t="n">
        <f aca="false">BR49*BT$4</f>
        <v>0</v>
      </c>
      <c r="BU49" s="200" t="n">
        <v>2</v>
      </c>
      <c r="BW49" s="35" t="n">
        <v>1.5</v>
      </c>
      <c r="BX49" s="199" t="n">
        <f aca="false">BW49*BX$4</f>
        <v>0</v>
      </c>
      <c r="BY49" s="199" t="n">
        <f aca="false">BW49*BY$4</f>
        <v>0</v>
      </c>
      <c r="BZ49" s="200" t="n">
        <v>3</v>
      </c>
    </row>
    <row r="50" customFormat="false" ht="12" hidden="false" customHeight="false" outlineLevel="0" collapsed="false">
      <c r="A50" s="198" t="n">
        <f aca="false">CurveCreator!A50</f>
        <v>38231</v>
      </c>
      <c r="C50" s="35" t="n">
        <v>1.5</v>
      </c>
      <c r="D50" s="199" t="n">
        <f aca="false">C50*D$4</f>
        <v>0</v>
      </c>
      <c r="E50" s="199" t="n">
        <f aca="false">C50*E$4</f>
        <v>0</v>
      </c>
      <c r="F50" s="200" t="n">
        <v>3</v>
      </c>
      <c r="H50" s="35" t="n">
        <v>1.5</v>
      </c>
      <c r="I50" s="199" t="n">
        <f aca="false">H50*I$4</f>
        <v>0</v>
      </c>
      <c r="J50" s="199" t="n">
        <f aca="false">H50*J$4</f>
        <v>0</v>
      </c>
      <c r="K50" s="200" t="n">
        <v>3</v>
      </c>
      <c r="M50" s="35" t="n">
        <v>1.5</v>
      </c>
      <c r="N50" s="199" t="n">
        <f aca="false">M50*N$4</f>
        <v>0</v>
      </c>
      <c r="O50" s="199" t="n">
        <f aca="false">M50*O$4</f>
        <v>0</v>
      </c>
      <c r="P50" s="200" t="n">
        <v>3</v>
      </c>
      <c r="Q50" s="28"/>
      <c r="R50" s="35" t="n">
        <v>1.5</v>
      </c>
      <c r="S50" s="199" t="n">
        <f aca="false">R50*S$4</f>
        <v>0</v>
      </c>
      <c r="T50" s="199" t="n">
        <f aca="false">R50*T$4</f>
        <v>0</v>
      </c>
      <c r="U50" s="200" t="n">
        <v>2</v>
      </c>
      <c r="W50" s="35" t="n">
        <v>1.5</v>
      </c>
      <c r="X50" s="199" t="n">
        <f aca="false">W50*X$4</f>
        <v>0</v>
      </c>
      <c r="Y50" s="199" t="n">
        <f aca="false">W50*Y$4</f>
        <v>0</v>
      </c>
      <c r="Z50" s="200" t="n">
        <v>3</v>
      </c>
      <c r="AA50" s="28"/>
      <c r="AB50" s="35" t="n">
        <v>1.5</v>
      </c>
      <c r="AC50" s="199" t="n">
        <f aca="false">AB50*AC$4</f>
        <v>0</v>
      </c>
      <c r="AD50" s="199" t="n">
        <f aca="false">AB50*AD$4</f>
        <v>0</v>
      </c>
      <c r="AE50" s="200" t="n">
        <v>3</v>
      </c>
      <c r="AF50" s="201"/>
      <c r="AG50" s="35" t="n">
        <v>1.5</v>
      </c>
      <c r="AH50" s="199" t="n">
        <f aca="false">AG50*AH$4</f>
        <v>0</v>
      </c>
      <c r="AI50" s="199" t="n">
        <f aca="false">AG50*AI$4</f>
        <v>0</v>
      </c>
      <c r="AJ50" s="200" t="n">
        <v>3</v>
      </c>
      <c r="AN50" s="35" t="n">
        <v>1.5</v>
      </c>
      <c r="AO50" s="199" t="n">
        <f aca="false">AN50*AO$4</f>
        <v>0</v>
      </c>
      <c r="AP50" s="199" t="n">
        <f aca="false">AN50*AP$4</f>
        <v>0</v>
      </c>
      <c r="AQ50" s="200" t="n">
        <v>2</v>
      </c>
      <c r="AS50" s="35" t="n">
        <v>1.5</v>
      </c>
      <c r="AT50" s="199" t="n">
        <f aca="false">AS50*AT$4</f>
        <v>0</v>
      </c>
      <c r="AU50" s="199" t="n">
        <f aca="false">AS50*AU$4</f>
        <v>0</v>
      </c>
      <c r="AV50" s="200" t="n">
        <v>2</v>
      </c>
      <c r="AX50" s="35" t="n">
        <v>1.5</v>
      </c>
      <c r="AY50" s="199" t="n">
        <f aca="false">AX50*AY$4</f>
        <v>0</v>
      </c>
      <c r="AZ50" s="199" t="n">
        <f aca="false">AX50*AZ$4</f>
        <v>0</v>
      </c>
      <c r="BA50" s="200" t="n">
        <v>3</v>
      </c>
      <c r="BB50" s="28"/>
      <c r="BC50" s="35" t="n">
        <v>1.5</v>
      </c>
      <c r="BD50" s="199" t="n">
        <f aca="false">BC50*BD$4</f>
        <v>0</v>
      </c>
      <c r="BE50" s="199" t="n">
        <f aca="false">BC50*BE$4</f>
        <v>0</v>
      </c>
      <c r="BF50" s="200" t="n">
        <v>3</v>
      </c>
      <c r="BH50" s="35" t="n">
        <v>1.5</v>
      </c>
      <c r="BI50" s="199" t="n">
        <f aca="false">BH50*BI$4</f>
        <v>0</v>
      </c>
      <c r="BJ50" s="199" t="n">
        <f aca="false">BH50*BJ$4</f>
        <v>0</v>
      </c>
      <c r="BK50" s="200" t="n">
        <v>3</v>
      </c>
      <c r="BL50" s="28"/>
      <c r="BM50" s="35" t="n">
        <v>1.5</v>
      </c>
      <c r="BN50" s="199" t="n">
        <f aca="false">BM50*BN$4</f>
        <v>0</v>
      </c>
      <c r="BO50" s="199" t="n">
        <f aca="false">BM50*BO$4</f>
        <v>0</v>
      </c>
      <c r="BP50" s="200" t="n">
        <v>3</v>
      </c>
      <c r="BR50" s="35" t="n">
        <v>1.5</v>
      </c>
      <c r="BS50" s="199" t="n">
        <f aca="false">BR50*BS$4</f>
        <v>0</v>
      </c>
      <c r="BT50" s="199" t="n">
        <f aca="false">BR50*BT$4</f>
        <v>0</v>
      </c>
      <c r="BU50" s="200" t="n">
        <v>2</v>
      </c>
      <c r="BW50" s="35" t="n">
        <v>1.5</v>
      </c>
      <c r="BX50" s="199" t="n">
        <f aca="false">BW50*BX$4</f>
        <v>0</v>
      </c>
      <c r="BY50" s="199" t="n">
        <f aca="false">BW50*BY$4</f>
        <v>0</v>
      </c>
      <c r="BZ50" s="200" t="n">
        <v>3</v>
      </c>
    </row>
    <row r="51" customFormat="false" ht="12" hidden="false" customHeight="false" outlineLevel="0" collapsed="false">
      <c r="A51" s="198" t="n">
        <f aca="false">CurveCreator!A51</f>
        <v>38261</v>
      </c>
      <c r="C51" s="35" t="n">
        <v>1.5</v>
      </c>
      <c r="D51" s="199" t="n">
        <f aca="false">C51*D$4</f>
        <v>0</v>
      </c>
      <c r="E51" s="199" t="n">
        <f aca="false">C51*E$4</f>
        <v>0</v>
      </c>
      <c r="F51" s="200" t="n">
        <v>3</v>
      </c>
      <c r="H51" s="35" t="n">
        <v>1.5</v>
      </c>
      <c r="I51" s="199" t="n">
        <f aca="false">H51*I$4</f>
        <v>0</v>
      </c>
      <c r="J51" s="199" t="n">
        <f aca="false">H51*J$4</f>
        <v>0</v>
      </c>
      <c r="K51" s="200" t="n">
        <v>3</v>
      </c>
      <c r="M51" s="35" t="n">
        <v>1.5</v>
      </c>
      <c r="N51" s="199" t="n">
        <f aca="false">M51*N$4</f>
        <v>0</v>
      </c>
      <c r="O51" s="199" t="n">
        <f aca="false">M51*O$4</f>
        <v>0</v>
      </c>
      <c r="P51" s="200" t="n">
        <v>3</v>
      </c>
      <c r="Q51" s="28"/>
      <c r="R51" s="35" t="n">
        <v>1.5</v>
      </c>
      <c r="S51" s="199" t="n">
        <f aca="false">R51*S$4</f>
        <v>0</v>
      </c>
      <c r="T51" s="199" t="n">
        <f aca="false">R51*T$4</f>
        <v>0</v>
      </c>
      <c r="U51" s="200" t="n">
        <v>2</v>
      </c>
      <c r="W51" s="35" t="n">
        <v>1.5</v>
      </c>
      <c r="X51" s="199" t="n">
        <f aca="false">W51*X$4</f>
        <v>0</v>
      </c>
      <c r="Y51" s="199" t="n">
        <f aca="false">W51*Y$4</f>
        <v>0</v>
      </c>
      <c r="Z51" s="200" t="n">
        <v>3</v>
      </c>
      <c r="AA51" s="28"/>
      <c r="AB51" s="35" t="n">
        <v>1.5</v>
      </c>
      <c r="AC51" s="199" t="n">
        <f aca="false">AB51*AC$4</f>
        <v>0</v>
      </c>
      <c r="AD51" s="199" t="n">
        <f aca="false">AB51*AD$4</f>
        <v>0</v>
      </c>
      <c r="AE51" s="200" t="n">
        <v>3</v>
      </c>
      <c r="AF51" s="201"/>
      <c r="AG51" s="35" t="n">
        <v>1.5</v>
      </c>
      <c r="AH51" s="199" t="n">
        <f aca="false">AG51*AH$4</f>
        <v>0</v>
      </c>
      <c r="AI51" s="199" t="n">
        <f aca="false">AG51*AI$4</f>
        <v>0</v>
      </c>
      <c r="AJ51" s="200" t="n">
        <v>3</v>
      </c>
      <c r="AN51" s="35" t="n">
        <v>1.5</v>
      </c>
      <c r="AO51" s="199" t="n">
        <f aca="false">AN51*AO$4</f>
        <v>0</v>
      </c>
      <c r="AP51" s="199" t="n">
        <f aca="false">AN51*AP$4</f>
        <v>0</v>
      </c>
      <c r="AQ51" s="200" t="n">
        <v>2</v>
      </c>
      <c r="AS51" s="35" t="n">
        <v>1.5</v>
      </c>
      <c r="AT51" s="199" t="n">
        <f aca="false">AS51*AT$4</f>
        <v>0</v>
      </c>
      <c r="AU51" s="199" t="n">
        <f aca="false">AS51*AU$4</f>
        <v>0</v>
      </c>
      <c r="AV51" s="200" t="n">
        <v>2</v>
      </c>
      <c r="AX51" s="35" t="n">
        <v>1.5</v>
      </c>
      <c r="AY51" s="199" t="n">
        <f aca="false">AX51*AY$4</f>
        <v>0</v>
      </c>
      <c r="AZ51" s="199" t="n">
        <f aca="false">AX51*AZ$4</f>
        <v>0</v>
      </c>
      <c r="BA51" s="200" t="n">
        <v>3</v>
      </c>
      <c r="BB51" s="28"/>
      <c r="BC51" s="35" t="n">
        <v>1.5</v>
      </c>
      <c r="BD51" s="199" t="n">
        <f aca="false">BC51*BD$4</f>
        <v>0</v>
      </c>
      <c r="BE51" s="199" t="n">
        <f aca="false">BC51*BE$4</f>
        <v>0</v>
      </c>
      <c r="BF51" s="200" t="n">
        <v>3</v>
      </c>
      <c r="BH51" s="35" t="n">
        <v>1.5</v>
      </c>
      <c r="BI51" s="199" t="n">
        <f aca="false">BH51*BI$4</f>
        <v>0</v>
      </c>
      <c r="BJ51" s="199" t="n">
        <f aca="false">BH51*BJ$4</f>
        <v>0</v>
      </c>
      <c r="BK51" s="200" t="n">
        <v>3</v>
      </c>
      <c r="BL51" s="28"/>
      <c r="BM51" s="35" t="n">
        <v>1.5</v>
      </c>
      <c r="BN51" s="199" t="n">
        <f aca="false">BM51*BN$4</f>
        <v>0</v>
      </c>
      <c r="BO51" s="199" t="n">
        <f aca="false">BM51*BO$4</f>
        <v>0</v>
      </c>
      <c r="BP51" s="200" t="n">
        <v>3</v>
      </c>
      <c r="BR51" s="35" t="n">
        <v>1.5</v>
      </c>
      <c r="BS51" s="199" t="n">
        <f aca="false">BR51*BS$4</f>
        <v>0</v>
      </c>
      <c r="BT51" s="199" t="n">
        <f aca="false">BR51*BT$4</f>
        <v>0</v>
      </c>
      <c r="BU51" s="200" t="n">
        <v>2</v>
      </c>
      <c r="BW51" s="35" t="n">
        <v>1.5</v>
      </c>
      <c r="BX51" s="199" t="n">
        <f aca="false">BW51*BX$4</f>
        <v>0</v>
      </c>
      <c r="BY51" s="199" t="n">
        <f aca="false">BW51*BY$4</f>
        <v>0</v>
      </c>
      <c r="BZ51" s="200" t="n">
        <v>3</v>
      </c>
    </row>
    <row r="52" customFormat="false" ht="12" hidden="false" customHeight="false" outlineLevel="0" collapsed="false">
      <c r="A52" s="198" t="n">
        <f aca="false">CurveCreator!A52</f>
        <v>38292</v>
      </c>
      <c r="C52" s="35" t="n">
        <v>1.5</v>
      </c>
      <c r="D52" s="199" t="n">
        <f aca="false">C52*D$4</f>
        <v>0</v>
      </c>
      <c r="E52" s="199" t="n">
        <f aca="false">C52*E$4</f>
        <v>0</v>
      </c>
      <c r="F52" s="200" t="n">
        <v>3</v>
      </c>
      <c r="H52" s="35" t="n">
        <v>1.5</v>
      </c>
      <c r="I52" s="199" t="n">
        <f aca="false">H52*I$4</f>
        <v>0</v>
      </c>
      <c r="J52" s="199" t="n">
        <f aca="false">H52*J$4</f>
        <v>0</v>
      </c>
      <c r="K52" s="200" t="n">
        <v>3</v>
      </c>
      <c r="M52" s="35" t="n">
        <v>1.5</v>
      </c>
      <c r="N52" s="199" t="n">
        <f aca="false">M52*N$4</f>
        <v>0</v>
      </c>
      <c r="O52" s="199" t="n">
        <f aca="false">M52*O$4</f>
        <v>0</v>
      </c>
      <c r="P52" s="200" t="n">
        <v>3</v>
      </c>
      <c r="Q52" s="28"/>
      <c r="R52" s="35" t="n">
        <v>1.5</v>
      </c>
      <c r="S52" s="199" t="n">
        <f aca="false">R52*S$4</f>
        <v>0</v>
      </c>
      <c r="T52" s="199" t="n">
        <f aca="false">R52*T$4</f>
        <v>0</v>
      </c>
      <c r="U52" s="200" t="n">
        <v>2</v>
      </c>
      <c r="W52" s="35" t="n">
        <v>1.5</v>
      </c>
      <c r="X52" s="199" t="n">
        <f aca="false">W52*X$4</f>
        <v>0</v>
      </c>
      <c r="Y52" s="199" t="n">
        <f aca="false">W52*Y$4</f>
        <v>0</v>
      </c>
      <c r="Z52" s="200" t="n">
        <v>3</v>
      </c>
      <c r="AA52" s="28"/>
      <c r="AB52" s="35" t="n">
        <v>1.5</v>
      </c>
      <c r="AC52" s="199" t="n">
        <f aca="false">AB52*AC$4</f>
        <v>0</v>
      </c>
      <c r="AD52" s="199" t="n">
        <f aca="false">AB52*AD$4</f>
        <v>0</v>
      </c>
      <c r="AE52" s="200" t="n">
        <v>3</v>
      </c>
      <c r="AF52" s="201"/>
      <c r="AG52" s="35" t="n">
        <v>1.5</v>
      </c>
      <c r="AH52" s="199" t="n">
        <f aca="false">AG52*AH$4</f>
        <v>0</v>
      </c>
      <c r="AI52" s="199" t="n">
        <f aca="false">AG52*AI$4</f>
        <v>0</v>
      </c>
      <c r="AJ52" s="200" t="n">
        <v>3</v>
      </c>
      <c r="AN52" s="35" t="n">
        <v>1.5</v>
      </c>
      <c r="AO52" s="199" t="n">
        <f aca="false">AN52*AO$4</f>
        <v>0</v>
      </c>
      <c r="AP52" s="199" t="n">
        <f aca="false">AN52*AP$4</f>
        <v>0</v>
      </c>
      <c r="AQ52" s="200" t="n">
        <v>2</v>
      </c>
      <c r="AS52" s="35" t="n">
        <v>1.5</v>
      </c>
      <c r="AT52" s="199" t="n">
        <f aca="false">AS52*AT$4</f>
        <v>0</v>
      </c>
      <c r="AU52" s="199" t="n">
        <f aca="false">AS52*AU$4</f>
        <v>0</v>
      </c>
      <c r="AV52" s="200" t="n">
        <v>2</v>
      </c>
      <c r="AX52" s="35" t="n">
        <v>1.5</v>
      </c>
      <c r="AY52" s="199" t="n">
        <f aca="false">AX52*AY$4</f>
        <v>0</v>
      </c>
      <c r="AZ52" s="199" t="n">
        <f aca="false">AX52*AZ$4</f>
        <v>0</v>
      </c>
      <c r="BA52" s="200" t="n">
        <v>3</v>
      </c>
      <c r="BB52" s="28"/>
      <c r="BC52" s="35" t="n">
        <v>1.5</v>
      </c>
      <c r="BD52" s="199" t="n">
        <f aca="false">BC52*BD$4</f>
        <v>0</v>
      </c>
      <c r="BE52" s="199" t="n">
        <f aca="false">BC52*BE$4</f>
        <v>0</v>
      </c>
      <c r="BF52" s="200" t="n">
        <v>3</v>
      </c>
      <c r="BH52" s="35" t="n">
        <v>1.5</v>
      </c>
      <c r="BI52" s="199" t="n">
        <f aca="false">BH52*BI$4</f>
        <v>0</v>
      </c>
      <c r="BJ52" s="199" t="n">
        <f aca="false">BH52*BJ$4</f>
        <v>0</v>
      </c>
      <c r="BK52" s="200" t="n">
        <v>3</v>
      </c>
      <c r="BL52" s="28"/>
      <c r="BM52" s="35" t="n">
        <v>1.5</v>
      </c>
      <c r="BN52" s="199" t="n">
        <f aca="false">BM52*BN$4</f>
        <v>0</v>
      </c>
      <c r="BO52" s="199" t="n">
        <f aca="false">BM52*BO$4</f>
        <v>0</v>
      </c>
      <c r="BP52" s="200" t="n">
        <v>3</v>
      </c>
      <c r="BR52" s="35" t="n">
        <v>1.5</v>
      </c>
      <c r="BS52" s="199" t="n">
        <f aca="false">BR52*BS$4</f>
        <v>0</v>
      </c>
      <c r="BT52" s="199" t="n">
        <f aca="false">BR52*BT$4</f>
        <v>0</v>
      </c>
      <c r="BU52" s="200" t="n">
        <v>2</v>
      </c>
      <c r="BW52" s="35" t="n">
        <v>1.5</v>
      </c>
      <c r="BX52" s="199" t="n">
        <f aca="false">BW52*BX$4</f>
        <v>0</v>
      </c>
      <c r="BY52" s="199" t="n">
        <f aca="false">BW52*BY$4</f>
        <v>0</v>
      </c>
      <c r="BZ52" s="200" t="n">
        <v>3</v>
      </c>
    </row>
    <row r="53" customFormat="false" ht="12" hidden="false" customHeight="false" outlineLevel="0" collapsed="false">
      <c r="A53" s="198" t="n">
        <f aca="false">CurveCreator!A53</f>
        <v>38322</v>
      </c>
      <c r="C53" s="35" t="n">
        <v>1.5</v>
      </c>
      <c r="D53" s="199" t="n">
        <f aca="false">C53*D$4</f>
        <v>0</v>
      </c>
      <c r="E53" s="199" t="n">
        <f aca="false">C53*E$4</f>
        <v>0</v>
      </c>
      <c r="F53" s="200" t="n">
        <v>3</v>
      </c>
      <c r="H53" s="35" t="n">
        <v>1.5</v>
      </c>
      <c r="I53" s="199" t="n">
        <f aca="false">H53*I$4</f>
        <v>0</v>
      </c>
      <c r="J53" s="199" t="n">
        <f aca="false">H53*J$4</f>
        <v>0</v>
      </c>
      <c r="K53" s="200" t="n">
        <v>3</v>
      </c>
      <c r="M53" s="35" t="n">
        <v>1.5</v>
      </c>
      <c r="N53" s="199" t="n">
        <f aca="false">M53*N$4</f>
        <v>0</v>
      </c>
      <c r="O53" s="199" t="n">
        <f aca="false">M53*O$4</f>
        <v>0</v>
      </c>
      <c r="P53" s="200" t="n">
        <v>3</v>
      </c>
      <c r="Q53" s="28"/>
      <c r="R53" s="35" t="n">
        <v>1.5</v>
      </c>
      <c r="S53" s="199" t="n">
        <f aca="false">R53*S$4</f>
        <v>0</v>
      </c>
      <c r="T53" s="199" t="n">
        <f aca="false">R53*T$4</f>
        <v>0</v>
      </c>
      <c r="U53" s="200" t="n">
        <v>2</v>
      </c>
      <c r="W53" s="35" t="n">
        <v>1.5</v>
      </c>
      <c r="X53" s="199" t="n">
        <f aca="false">W53*X$4</f>
        <v>0</v>
      </c>
      <c r="Y53" s="199" t="n">
        <f aca="false">W53*Y$4</f>
        <v>0</v>
      </c>
      <c r="Z53" s="200" t="n">
        <v>3</v>
      </c>
      <c r="AA53" s="28"/>
      <c r="AB53" s="35" t="n">
        <v>1.5</v>
      </c>
      <c r="AC53" s="199" t="n">
        <f aca="false">AB53*AC$4</f>
        <v>0</v>
      </c>
      <c r="AD53" s="199" t="n">
        <f aca="false">AB53*AD$4</f>
        <v>0</v>
      </c>
      <c r="AE53" s="200" t="n">
        <v>3</v>
      </c>
      <c r="AF53" s="201"/>
      <c r="AG53" s="35" t="n">
        <v>1.5</v>
      </c>
      <c r="AH53" s="199" t="n">
        <f aca="false">AG53*AH$4</f>
        <v>0</v>
      </c>
      <c r="AI53" s="199" t="n">
        <f aca="false">AG53*AI$4</f>
        <v>0</v>
      </c>
      <c r="AJ53" s="200" t="n">
        <v>3</v>
      </c>
      <c r="AN53" s="35" t="n">
        <v>1.5</v>
      </c>
      <c r="AO53" s="199" t="n">
        <f aca="false">AN53*AO$4</f>
        <v>0</v>
      </c>
      <c r="AP53" s="199" t="n">
        <f aca="false">AN53*AP$4</f>
        <v>0</v>
      </c>
      <c r="AQ53" s="200" t="n">
        <v>2</v>
      </c>
      <c r="AS53" s="35" t="n">
        <v>1.5</v>
      </c>
      <c r="AT53" s="199" t="n">
        <f aca="false">AS53*AT$4</f>
        <v>0</v>
      </c>
      <c r="AU53" s="199" t="n">
        <f aca="false">AS53*AU$4</f>
        <v>0</v>
      </c>
      <c r="AV53" s="200" t="n">
        <v>2</v>
      </c>
      <c r="AX53" s="35" t="n">
        <v>1.5</v>
      </c>
      <c r="AY53" s="199" t="n">
        <f aca="false">AX53*AY$4</f>
        <v>0</v>
      </c>
      <c r="AZ53" s="199" t="n">
        <f aca="false">AX53*AZ$4</f>
        <v>0</v>
      </c>
      <c r="BA53" s="200" t="n">
        <v>3</v>
      </c>
      <c r="BB53" s="28"/>
      <c r="BC53" s="35" t="n">
        <v>1.5</v>
      </c>
      <c r="BD53" s="199" t="n">
        <f aca="false">BC53*BD$4</f>
        <v>0</v>
      </c>
      <c r="BE53" s="199" t="n">
        <f aca="false">BC53*BE$4</f>
        <v>0</v>
      </c>
      <c r="BF53" s="200" t="n">
        <v>3</v>
      </c>
      <c r="BH53" s="35" t="n">
        <v>1.5</v>
      </c>
      <c r="BI53" s="199" t="n">
        <f aca="false">BH53*BI$4</f>
        <v>0</v>
      </c>
      <c r="BJ53" s="199" t="n">
        <f aca="false">BH53*BJ$4</f>
        <v>0</v>
      </c>
      <c r="BK53" s="200" t="n">
        <v>3</v>
      </c>
      <c r="BL53" s="28"/>
      <c r="BM53" s="35" t="n">
        <v>1.5</v>
      </c>
      <c r="BN53" s="199" t="n">
        <f aca="false">BM53*BN$4</f>
        <v>0</v>
      </c>
      <c r="BO53" s="199" t="n">
        <f aca="false">BM53*BO$4</f>
        <v>0</v>
      </c>
      <c r="BP53" s="200" t="n">
        <v>3</v>
      </c>
      <c r="BR53" s="35" t="n">
        <v>1.5</v>
      </c>
      <c r="BS53" s="199" t="n">
        <f aca="false">BR53*BS$4</f>
        <v>0</v>
      </c>
      <c r="BT53" s="199" t="n">
        <f aca="false">BR53*BT$4</f>
        <v>0</v>
      </c>
      <c r="BU53" s="200" t="n">
        <v>2</v>
      </c>
      <c r="BW53" s="35" t="n">
        <v>1.5</v>
      </c>
      <c r="BX53" s="199" t="n">
        <f aca="false">BW53*BX$4</f>
        <v>0</v>
      </c>
      <c r="BY53" s="199" t="n">
        <f aca="false">BW53*BY$4</f>
        <v>0</v>
      </c>
      <c r="BZ53" s="200" t="n">
        <v>3</v>
      </c>
    </row>
    <row r="54" customFormat="false" ht="12" hidden="false" customHeight="false" outlineLevel="0" collapsed="false">
      <c r="A54" s="198" t="n">
        <f aca="false">CurveCreator!A54</f>
        <v>38353</v>
      </c>
      <c r="C54" s="35" t="n">
        <v>1.5</v>
      </c>
      <c r="D54" s="199" t="n">
        <f aca="false">C54*D$4</f>
        <v>0</v>
      </c>
      <c r="E54" s="199" t="n">
        <f aca="false">C54*E$4</f>
        <v>0</v>
      </c>
      <c r="F54" s="200" t="n">
        <v>3</v>
      </c>
      <c r="H54" s="35" t="n">
        <v>1.5</v>
      </c>
      <c r="I54" s="199" t="n">
        <f aca="false">H54*I$4</f>
        <v>0</v>
      </c>
      <c r="J54" s="199" t="n">
        <f aca="false">H54*J$4</f>
        <v>0</v>
      </c>
      <c r="K54" s="200" t="n">
        <v>3</v>
      </c>
      <c r="M54" s="35" t="n">
        <v>1.5</v>
      </c>
      <c r="N54" s="199" t="n">
        <f aca="false">M54*N$4</f>
        <v>0</v>
      </c>
      <c r="O54" s="199" t="n">
        <f aca="false">M54*O$4</f>
        <v>0</v>
      </c>
      <c r="P54" s="200" t="n">
        <v>3</v>
      </c>
      <c r="Q54" s="28"/>
      <c r="R54" s="35" t="n">
        <v>1.5</v>
      </c>
      <c r="S54" s="199" t="n">
        <f aca="false">R54*S$4</f>
        <v>0</v>
      </c>
      <c r="T54" s="199" t="n">
        <f aca="false">R54*T$4</f>
        <v>0</v>
      </c>
      <c r="U54" s="200" t="n">
        <v>2</v>
      </c>
      <c r="W54" s="35" t="n">
        <v>1.5</v>
      </c>
      <c r="X54" s="199" t="n">
        <f aca="false">W54*X$4</f>
        <v>0</v>
      </c>
      <c r="Y54" s="199" t="n">
        <f aca="false">W54*Y$4</f>
        <v>0</v>
      </c>
      <c r="Z54" s="200" t="n">
        <v>3</v>
      </c>
      <c r="AA54" s="28"/>
      <c r="AB54" s="35" t="n">
        <v>1.5</v>
      </c>
      <c r="AC54" s="199" t="n">
        <f aca="false">AB54*AC$4</f>
        <v>0</v>
      </c>
      <c r="AD54" s="199" t="n">
        <f aca="false">AB54*AD$4</f>
        <v>0</v>
      </c>
      <c r="AE54" s="200" t="n">
        <v>3</v>
      </c>
      <c r="AF54" s="201"/>
      <c r="AG54" s="35" t="n">
        <v>1.5</v>
      </c>
      <c r="AH54" s="199" t="n">
        <f aca="false">AG54*AH$4</f>
        <v>0</v>
      </c>
      <c r="AI54" s="199" t="n">
        <f aca="false">AG54*AI$4</f>
        <v>0</v>
      </c>
      <c r="AJ54" s="200" t="n">
        <v>3</v>
      </c>
      <c r="AN54" s="35" t="n">
        <v>1.5</v>
      </c>
      <c r="AO54" s="199" t="n">
        <f aca="false">AN54*AO$4</f>
        <v>0</v>
      </c>
      <c r="AP54" s="199" t="n">
        <f aca="false">AN54*AP$4</f>
        <v>0</v>
      </c>
      <c r="AQ54" s="200" t="n">
        <v>2</v>
      </c>
      <c r="AS54" s="35" t="n">
        <v>1.5</v>
      </c>
      <c r="AT54" s="199" t="n">
        <f aca="false">AS54*AT$4</f>
        <v>0</v>
      </c>
      <c r="AU54" s="199" t="n">
        <f aca="false">AS54*AU$4</f>
        <v>0</v>
      </c>
      <c r="AV54" s="200" t="n">
        <v>2</v>
      </c>
      <c r="AX54" s="35" t="n">
        <v>1.5</v>
      </c>
      <c r="AY54" s="199" t="n">
        <f aca="false">AX54*AY$4</f>
        <v>0</v>
      </c>
      <c r="AZ54" s="199" t="n">
        <f aca="false">AX54*AZ$4</f>
        <v>0</v>
      </c>
      <c r="BA54" s="200" t="n">
        <v>3</v>
      </c>
      <c r="BB54" s="28"/>
      <c r="BC54" s="35" t="n">
        <v>1.5</v>
      </c>
      <c r="BD54" s="199" t="n">
        <f aca="false">BC54*BD$4</f>
        <v>0</v>
      </c>
      <c r="BE54" s="199" t="n">
        <f aca="false">BC54*BE$4</f>
        <v>0</v>
      </c>
      <c r="BF54" s="200" t="n">
        <v>3</v>
      </c>
      <c r="BH54" s="35" t="n">
        <v>1.5</v>
      </c>
      <c r="BI54" s="199" t="n">
        <f aca="false">BH54*BI$4</f>
        <v>0</v>
      </c>
      <c r="BJ54" s="199" t="n">
        <f aca="false">BH54*BJ$4</f>
        <v>0</v>
      </c>
      <c r="BK54" s="200" t="n">
        <v>3</v>
      </c>
      <c r="BL54" s="28"/>
      <c r="BM54" s="35" t="n">
        <v>1.5</v>
      </c>
      <c r="BN54" s="199" t="n">
        <f aca="false">BM54*BN$4</f>
        <v>0</v>
      </c>
      <c r="BO54" s="199" t="n">
        <f aca="false">BM54*BO$4</f>
        <v>0</v>
      </c>
      <c r="BP54" s="200" t="n">
        <v>3</v>
      </c>
      <c r="BR54" s="35" t="n">
        <v>1.5</v>
      </c>
      <c r="BS54" s="199" t="n">
        <f aca="false">BR54*BS$4</f>
        <v>0</v>
      </c>
      <c r="BT54" s="199" t="n">
        <f aca="false">BR54*BT$4</f>
        <v>0</v>
      </c>
      <c r="BU54" s="200" t="n">
        <v>2</v>
      </c>
      <c r="BW54" s="35" t="n">
        <v>1.5</v>
      </c>
      <c r="BX54" s="199" t="n">
        <f aca="false">BW54*BX$4</f>
        <v>0</v>
      </c>
      <c r="BY54" s="199" t="n">
        <f aca="false">BW54*BY$4</f>
        <v>0</v>
      </c>
      <c r="BZ54" s="200" t="n">
        <v>3</v>
      </c>
    </row>
    <row r="55" customFormat="false" ht="12" hidden="false" customHeight="false" outlineLevel="0" collapsed="false">
      <c r="A55" s="198" t="n">
        <f aca="false">CurveCreator!A55</f>
        <v>38384</v>
      </c>
      <c r="C55" s="35" t="n">
        <v>1.5</v>
      </c>
      <c r="D55" s="199" t="n">
        <f aca="false">C55*D$4</f>
        <v>0</v>
      </c>
      <c r="E55" s="199" t="n">
        <f aca="false">C55*E$4</f>
        <v>0</v>
      </c>
      <c r="F55" s="200" t="n">
        <v>3</v>
      </c>
      <c r="H55" s="35" t="n">
        <v>1.5</v>
      </c>
      <c r="I55" s="199" t="n">
        <f aca="false">H55*I$4</f>
        <v>0</v>
      </c>
      <c r="J55" s="199" t="n">
        <f aca="false">H55*J$4</f>
        <v>0</v>
      </c>
      <c r="K55" s="200" t="n">
        <v>3</v>
      </c>
      <c r="M55" s="35" t="n">
        <v>1.5</v>
      </c>
      <c r="N55" s="199" t="n">
        <f aca="false">M55*N$4</f>
        <v>0</v>
      </c>
      <c r="O55" s="199" t="n">
        <f aca="false">M55*O$4</f>
        <v>0</v>
      </c>
      <c r="P55" s="200" t="n">
        <v>3</v>
      </c>
      <c r="Q55" s="28"/>
      <c r="R55" s="35" t="n">
        <v>1.5</v>
      </c>
      <c r="S55" s="199" t="n">
        <f aca="false">R55*S$4</f>
        <v>0</v>
      </c>
      <c r="T55" s="199" t="n">
        <f aca="false">R55*T$4</f>
        <v>0</v>
      </c>
      <c r="U55" s="200" t="n">
        <v>2</v>
      </c>
      <c r="W55" s="35" t="n">
        <v>1.5</v>
      </c>
      <c r="X55" s="199" t="n">
        <f aca="false">W55*X$4</f>
        <v>0</v>
      </c>
      <c r="Y55" s="199" t="n">
        <f aca="false">W55*Y$4</f>
        <v>0</v>
      </c>
      <c r="Z55" s="200" t="n">
        <v>3</v>
      </c>
      <c r="AA55" s="28"/>
      <c r="AB55" s="35" t="n">
        <v>1.5</v>
      </c>
      <c r="AC55" s="199" t="n">
        <f aca="false">AB55*AC$4</f>
        <v>0</v>
      </c>
      <c r="AD55" s="199" t="n">
        <f aca="false">AB55*AD$4</f>
        <v>0</v>
      </c>
      <c r="AE55" s="200" t="n">
        <v>3</v>
      </c>
      <c r="AF55" s="201"/>
      <c r="AG55" s="35" t="n">
        <v>1.5</v>
      </c>
      <c r="AH55" s="199" t="n">
        <f aca="false">AG55*AH$4</f>
        <v>0</v>
      </c>
      <c r="AI55" s="199" t="n">
        <f aca="false">AG55*AI$4</f>
        <v>0</v>
      </c>
      <c r="AJ55" s="200" t="n">
        <v>3</v>
      </c>
      <c r="AN55" s="35" t="n">
        <v>1.5</v>
      </c>
      <c r="AO55" s="199" t="n">
        <f aca="false">AN55*AO$4</f>
        <v>0</v>
      </c>
      <c r="AP55" s="199" t="n">
        <f aca="false">AN55*AP$4</f>
        <v>0</v>
      </c>
      <c r="AQ55" s="200" t="n">
        <v>2</v>
      </c>
      <c r="AS55" s="35" t="n">
        <v>1.5</v>
      </c>
      <c r="AT55" s="199" t="n">
        <f aca="false">AS55*AT$4</f>
        <v>0</v>
      </c>
      <c r="AU55" s="199" t="n">
        <f aca="false">AS55*AU$4</f>
        <v>0</v>
      </c>
      <c r="AV55" s="200" t="n">
        <v>2</v>
      </c>
      <c r="AX55" s="35" t="n">
        <v>1.5</v>
      </c>
      <c r="AY55" s="199" t="n">
        <f aca="false">AX55*AY$4</f>
        <v>0</v>
      </c>
      <c r="AZ55" s="199" t="n">
        <f aca="false">AX55*AZ$4</f>
        <v>0</v>
      </c>
      <c r="BA55" s="200" t="n">
        <v>3</v>
      </c>
      <c r="BB55" s="28"/>
      <c r="BC55" s="35" t="n">
        <v>1.5</v>
      </c>
      <c r="BD55" s="199" t="n">
        <f aca="false">BC55*BD$4</f>
        <v>0</v>
      </c>
      <c r="BE55" s="199" t="n">
        <f aca="false">BC55*BE$4</f>
        <v>0</v>
      </c>
      <c r="BF55" s="200" t="n">
        <v>3</v>
      </c>
      <c r="BH55" s="35" t="n">
        <v>1.5</v>
      </c>
      <c r="BI55" s="199" t="n">
        <f aca="false">BH55*BI$4</f>
        <v>0</v>
      </c>
      <c r="BJ55" s="199" t="n">
        <f aca="false">BH55*BJ$4</f>
        <v>0</v>
      </c>
      <c r="BK55" s="200" t="n">
        <v>3</v>
      </c>
      <c r="BL55" s="28"/>
      <c r="BM55" s="35" t="n">
        <v>1.5</v>
      </c>
      <c r="BN55" s="199" t="n">
        <f aca="false">BM55*BN$4</f>
        <v>0</v>
      </c>
      <c r="BO55" s="199" t="n">
        <f aca="false">BM55*BO$4</f>
        <v>0</v>
      </c>
      <c r="BP55" s="200" t="n">
        <v>3</v>
      </c>
      <c r="BR55" s="35" t="n">
        <v>1.5</v>
      </c>
      <c r="BS55" s="199" t="n">
        <f aca="false">BR55*BS$4</f>
        <v>0</v>
      </c>
      <c r="BT55" s="199" t="n">
        <f aca="false">BR55*BT$4</f>
        <v>0</v>
      </c>
      <c r="BU55" s="200" t="n">
        <v>2</v>
      </c>
      <c r="BW55" s="35" t="n">
        <v>1.5</v>
      </c>
      <c r="BX55" s="199" t="n">
        <f aca="false">BW55*BX$4</f>
        <v>0</v>
      </c>
      <c r="BY55" s="199" t="n">
        <f aca="false">BW55*BY$4</f>
        <v>0</v>
      </c>
      <c r="BZ55" s="200" t="n">
        <v>3</v>
      </c>
    </row>
    <row r="56" customFormat="false" ht="12" hidden="false" customHeight="false" outlineLevel="0" collapsed="false">
      <c r="A56" s="198" t="n">
        <f aca="false">CurveCreator!A56</f>
        <v>38412</v>
      </c>
      <c r="C56" s="35" t="n">
        <v>1.5</v>
      </c>
      <c r="D56" s="199" t="n">
        <f aca="false">C56*D$4</f>
        <v>0</v>
      </c>
      <c r="E56" s="199" t="n">
        <f aca="false">C56*E$4</f>
        <v>0</v>
      </c>
      <c r="F56" s="200" t="n">
        <v>3</v>
      </c>
      <c r="H56" s="35" t="n">
        <v>1.5</v>
      </c>
      <c r="I56" s="199" t="n">
        <f aca="false">H56*I$4</f>
        <v>0</v>
      </c>
      <c r="J56" s="199" t="n">
        <f aca="false">H56*J$4</f>
        <v>0</v>
      </c>
      <c r="K56" s="200" t="n">
        <v>3</v>
      </c>
      <c r="M56" s="35" t="n">
        <v>1.5</v>
      </c>
      <c r="N56" s="199" t="n">
        <f aca="false">M56*N$4</f>
        <v>0</v>
      </c>
      <c r="O56" s="199" t="n">
        <f aca="false">M56*O$4</f>
        <v>0</v>
      </c>
      <c r="P56" s="200" t="n">
        <v>3</v>
      </c>
      <c r="Q56" s="28"/>
      <c r="R56" s="35" t="n">
        <v>1.5</v>
      </c>
      <c r="S56" s="199" t="n">
        <f aca="false">R56*S$4</f>
        <v>0</v>
      </c>
      <c r="T56" s="199" t="n">
        <f aca="false">R56*T$4</f>
        <v>0</v>
      </c>
      <c r="U56" s="200" t="n">
        <v>2</v>
      </c>
      <c r="W56" s="35" t="n">
        <v>1.5</v>
      </c>
      <c r="X56" s="199" t="n">
        <f aca="false">W56*X$4</f>
        <v>0</v>
      </c>
      <c r="Y56" s="199" t="n">
        <f aca="false">W56*Y$4</f>
        <v>0</v>
      </c>
      <c r="Z56" s="200" t="n">
        <v>3</v>
      </c>
      <c r="AA56" s="28"/>
      <c r="AB56" s="35" t="n">
        <v>1.5</v>
      </c>
      <c r="AC56" s="199" t="n">
        <f aca="false">AB56*AC$4</f>
        <v>0</v>
      </c>
      <c r="AD56" s="199" t="n">
        <f aca="false">AB56*AD$4</f>
        <v>0</v>
      </c>
      <c r="AE56" s="200" t="n">
        <v>3</v>
      </c>
      <c r="AF56" s="201"/>
      <c r="AG56" s="35" t="n">
        <v>1.5</v>
      </c>
      <c r="AH56" s="199" t="n">
        <f aca="false">AG56*AH$4</f>
        <v>0</v>
      </c>
      <c r="AI56" s="199" t="n">
        <f aca="false">AG56*AI$4</f>
        <v>0</v>
      </c>
      <c r="AJ56" s="200" t="n">
        <v>3</v>
      </c>
      <c r="AN56" s="35" t="n">
        <v>1.5</v>
      </c>
      <c r="AO56" s="199" t="n">
        <f aca="false">AN56*AO$4</f>
        <v>0</v>
      </c>
      <c r="AP56" s="199" t="n">
        <f aca="false">AN56*AP$4</f>
        <v>0</v>
      </c>
      <c r="AQ56" s="200" t="n">
        <v>2</v>
      </c>
      <c r="AS56" s="35" t="n">
        <v>1.5</v>
      </c>
      <c r="AT56" s="199" t="n">
        <f aca="false">AS56*AT$4</f>
        <v>0</v>
      </c>
      <c r="AU56" s="199" t="n">
        <f aca="false">AS56*AU$4</f>
        <v>0</v>
      </c>
      <c r="AV56" s="200" t="n">
        <v>2</v>
      </c>
      <c r="AX56" s="35" t="n">
        <v>1.5</v>
      </c>
      <c r="AY56" s="199" t="n">
        <f aca="false">AX56*AY$4</f>
        <v>0</v>
      </c>
      <c r="AZ56" s="199" t="n">
        <f aca="false">AX56*AZ$4</f>
        <v>0</v>
      </c>
      <c r="BA56" s="200" t="n">
        <v>3</v>
      </c>
      <c r="BB56" s="28"/>
      <c r="BC56" s="35" t="n">
        <v>1.5</v>
      </c>
      <c r="BD56" s="199" t="n">
        <f aca="false">BC56*BD$4</f>
        <v>0</v>
      </c>
      <c r="BE56" s="199" t="n">
        <f aca="false">BC56*BE$4</f>
        <v>0</v>
      </c>
      <c r="BF56" s="200" t="n">
        <v>3</v>
      </c>
      <c r="BH56" s="35" t="n">
        <v>1.5</v>
      </c>
      <c r="BI56" s="199" t="n">
        <f aca="false">BH56*BI$4</f>
        <v>0</v>
      </c>
      <c r="BJ56" s="199" t="n">
        <f aca="false">BH56*BJ$4</f>
        <v>0</v>
      </c>
      <c r="BK56" s="200" t="n">
        <v>3</v>
      </c>
      <c r="BL56" s="28"/>
      <c r="BM56" s="35" t="n">
        <v>1.5</v>
      </c>
      <c r="BN56" s="199" t="n">
        <f aca="false">BM56*BN$4</f>
        <v>0</v>
      </c>
      <c r="BO56" s="199" t="n">
        <f aca="false">BM56*BO$4</f>
        <v>0</v>
      </c>
      <c r="BP56" s="200" t="n">
        <v>3</v>
      </c>
      <c r="BR56" s="35" t="n">
        <v>1.5</v>
      </c>
      <c r="BS56" s="199" t="n">
        <f aca="false">BR56*BS$4</f>
        <v>0</v>
      </c>
      <c r="BT56" s="199" t="n">
        <f aca="false">BR56*BT$4</f>
        <v>0</v>
      </c>
      <c r="BU56" s="200" t="n">
        <v>2</v>
      </c>
      <c r="BW56" s="35" t="n">
        <v>1.5</v>
      </c>
      <c r="BX56" s="199" t="n">
        <f aca="false">BW56*BX$4</f>
        <v>0</v>
      </c>
      <c r="BY56" s="199" t="n">
        <f aca="false">BW56*BY$4</f>
        <v>0</v>
      </c>
      <c r="BZ56" s="200" t="n">
        <v>3</v>
      </c>
    </row>
    <row r="57" customFormat="false" ht="12" hidden="false" customHeight="false" outlineLevel="0" collapsed="false">
      <c r="A57" s="198" t="n">
        <f aca="false">CurveCreator!A57</f>
        <v>38443</v>
      </c>
      <c r="C57" s="35" t="n">
        <v>1.5</v>
      </c>
      <c r="D57" s="199" t="n">
        <f aca="false">C57*D$4</f>
        <v>0</v>
      </c>
      <c r="E57" s="199" t="n">
        <f aca="false">C57*E$4</f>
        <v>0</v>
      </c>
      <c r="F57" s="200" t="n">
        <v>3</v>
      </c>
      <c r="H57" s="35" t="n">
        <v>1.5</v>
      </c>
      <c r="I57" s="199" t="n">
        <f aca="false">H57*I$4</f>
        <v>0</v>
      </c>
      <c r="J57" s="199" t="n">
        <f aca="false">H57*J$4</f>
        <v>0</v>
      </c>
      <c r="K57" s="200" t="n">
        <v>3</v>
      </c>
      <c r="M57" s="35" t="n">
        <v>1.5</v>
      </c>
      <c r="N57" s="199" t="n">
        <f aca="false">M57*N$4</f>
        <v>0</v>
      </c>
      <c r="O57" s="199" t="n">
        <f aca="false">M57*O$4</f>
        <v>0</v>
      </c>
      <c r="P57" s="200" t="n">
        <v>3</v>
      </c>
      <c r="Q57" s="28"/>
      <c r="R57" s="35" t="n">
        <v>1.5</v>
      </c>
      <c r="S57" s="199" t="n">
        <f aca="false">R57*S$4</f>
        <v>0</v>
      </c>
      <c r="T57" s="199" t="n">
        <f aca="false">R57*T$4</f>
        <v>0</v>
      </c>
      <c r="U57" s="200" t="n">
        <v>2</v>
      </c>
      <c r="W57" s="35" t="n">
        <v>1.5</v>
      </c>
      <c r="X57" s="199" t="n">
        <f aca="false">W57*X$4</f>
        <v>0</v>
      </c>
      <c r="Y57" s="199" t="n">
        <f aca="false">W57*Y$4</f>
        <v>0</v>
      </c>
      <c r="Z57" s="200" t="n">
        <v>3</v>
      </c>
      <c r="AA57" s="28"/>
      <c r="AB57" s="35" t="n">
        <v>1.5</v>
      </c>
      <c r="AC57" s="199" t="n">
        <f aca="false">AB57*AC$4</f>
        <v>0</v>
      </c>
      <c r="AD57" s="199" t="n">
        <f aca="false">AB57*AD$4</f>
        <v>0</v>
      </c>
      <c r="AE57" s="200" t="n">
        <v>3</v>
      </c>
      <c r="AF57" s="201"/>
      <c r="AG57" s="35" t="n">
        <v>1.5</v>
      </c>
      <c r="AH57" s="199" t="n">
        <f aca="false">AG57*AH$4</f>
        <v>0</v>
      </c>
      <c r="AI57" s="199" t="n">
        <f aca="false">AG57*AI$4</f>
        <v>0</v>
      </c>
      <c r="AJ57" s="200" t="n">
        <v>3</v>
      </c>
      <c r="AN57" s="35" t="n">
        <v>1.5</v>
      </c>
      <c r="AO57" s="199" t="n">
        <f aca="false">AN57*AO$4</f>
        <v>0</v>
      </c>
      <c r="AP57" s="199" t="n">
        <f aca="false">AN57*AP$4</f>
        <v>0</v>
      </c>
      <c r="AQ57" s="200" t="n">
        <v>2</v>
      </c>
      <c r="AS57" s="35" t="n">
        <v>1.5</v>
      </c>
      <c r="AT57" s="199" t="n">
        <f aca="false">AS57*AT$4</f>
        <v>0</v>
      </c>
      <c r="AU57" s="199" t="n">
        <f aca="false">AS57*AU$4</f>
        <v>0</v>
      </c>
      <c r="AV57" s="200" t="n">
        <v>2</v>
      </c>
      <c r="AX57" s="35" t="n">
        <v>1.5</v>
      </c>
      <c r="AY57" s="199" t="n">
        <f aca="false">AX57*AY$4</f>
        <v>0</v>
      </c>
      <c r="AZ57" s="199" t="n">
        <f aca="false">AX57*AZ$4</f>
        <v>0</v>
      </c>
      <c r="BA57" s="200" t="n">
        <v>3</v>
      </c>
      <c r="BB57" s="28"/>
      <c r="BC57" s="35" t="n">
        <v>1.5</v>
      </c>
      <c r="BD57" s="199" t="n">
        <f aca="false">BC57*BD$4</f>
        <v>0</v>
      </c>
      <c r="BE57" s="199" t="n">
        <f aca="false">BC57*BE$4</f>
        <v>0</v>
      </c>
      <c r="BF57" s="200" t="n">
        <v>3</v>
      </c>
      <c r="BH57" s="35" t="n">
        <v>1.5</v>
      </c>
      <c r="BI57" s="199" t="n">
        <f aca="false">BH57*BI$4</f>
        <v>0</v>
      </c>
      <c r="BJ57" s="199" t="n">
        <f aca="false">BH57*BJ$4</f>
        <v>0</v>
      </c>
      <c r="BK57" s="200" t="n">
        <v>3</v>
      </c>
      <c r="BL57" s="28"/>
      <c r="BM57" s="35" t="n">
        <v>1.5</v>
      </c>
      <c r="BN57" s="199" t="n">
        <f aca="false">BM57*BN$4</f>
        <v>0</v>
      </c>
      <c r="BO57" s="199" t="n">
        <f aca="false">BM57*BO$4</f>
        <v>0</v>
      </c>
      <c r="BP57" s="200" t="n">
        <v>3</v>
      </c>
      <c r="BR57" s="35" t="n">
        <v>1.5</v>
      </c>
      <c r="BS57" s="199" t="n">
        <f aca="false">BR57*BS$4</f>
        <v>0</v>
      </c>
      <c r="BT57" s="199" t="n">
        <f aca="false">BR57*BT$4</f>
        <v>0</v>
      </c>
      <c r="BU57" s="200" t="n">
        <v>2</v>
      </c>
      <c r="BW57" s="35" t="n">
        <v>1.5</v>
      </c>
      <c r="BX57" s="199" t="n">
        <f aca="false">BW57*BX$4</f>
        <v>0</v>
      </c>
      <c r="BY57" s="199" t="n">
        <f aca="false">BW57*BY$4</f>
        <v>0</v>
      </c>
      <c r="BZ57" s="200" t="n">
        <v>3</v>
      </c>
    </row>
    <row r="58" customFormat="false" ht="12" hidden="false" customHeight="false" outlineLevel="0" collapsed="false">
      <c r="A58" s="198" t="n">
        <f aca="false">CurveCreator!A58</f>
        <v>38473</v>
      </c>
      <c r="C58" s="35" t="n">
        <v>1.5</v>
      </c>
      <c r="D58" s="199" t="n">
        <f aca="false">C58*D$4</f>
        <v>0</v>
      </c>
      <c r="E58" s="199" t="n">
        <f aca="false">C58*E$4</f>
        <v>0</v>
      </c>
      <c r="F58" s="200" t="n">
        <v>3</v>
      </c>
      <c r="H58" s="35" t="n">
        <v>1.5</v>
      </c>
      <c r="I58" s="199" t="n">
        <f aca="false">H58*I$4</f>
        <v>0</v>
      </c>
      <c r="J58" s="199" t="n">
        <f aca="false">H58*J$4</f>
        <v>0</v>
      </c>
      <c r="K58" s="200" t="n">
        <v>3</v>
      </c>
      <c r="M58" s="35" t="n">
        <v>1.5</v>
      </c>
      <c r="N58" s="199" t="n">
        <f aca="false">M58*N$4</f>
        <v>0</v>
      </c>
      <c r="O58" s="199" t="n">
        <f aca="false">M58*O$4</f>
        <v>0</v>
      </c>
      <c r="P58" s="200" t="n">
        <v>3</v>
      </c>
      <c r="Q58" s="28"/>
      <c r="R58" s="35" t="n">
        <v>1.5</v>
      </c>
      <c r="S58" s="199" t="n">
        <f aca="false">R58*S$4</f>
        <v>0</v>
      </c>
      <c r="T58" s="199" t="n">
        <f aca="false">R58*T$4</f>
        <v>0</v>
      </c>
      <c r="U58" s="200" t="n">
        <v>2</v>
      </c>
      <c r="W58" s="35" t="n">
        <v>1.5</v>
      </c>
      <c r="X58" s="199" t="n">
        <f aca="false">W58*X$4</f>
        <v>0</v>
      </c>
      <c r="Y58" s="199" t="n">
        <f aca="false">W58*Y$4</f>
        <v>0</v>
      </c>
      <c r="Z58" s="200" t="n">
        <v>3</v>
      </c>
      <c r="AA58" s="28"/>
      <c r="AB58" s="35" t="n">
        <v>1.5</v>
      </c>
      <c r="AC58" s="199" t="n">
        <f aca="false">AB58*AC$4</f>
        <v>0</v>
      </c>
      <c r="AD58" s="199" t="n">
        <f aca="false">AB58*AD$4</f>
        <v>0</v>
      </c>
      <c r="AE58" s="200" t="n">
        <v>3</v>
      </c>
      <c r="AF58" s="201"/>
      <c r="AG58" s="35" t="n">
        <v>1.5</v>
      </c>
      <c r="AH58" s="199" t="n">
        <f aca="false">AG58*AH$4</f>
        <v>0</v>
      </c>
      <c r="AI58" s="199" t="n">
        <f aca="false">AG58*AI$4</f>
        <v>0</v>
      </c>
      <c r="AJ58" s="200" t="n">
        <v>3</v>
      </c>
      <c r="AN58" s="35" t="n">
        <v>1.5</v>
      </c>
      <c r="AO58" s="199" t="n">
        <f aca="false">AN58*AO$4</f>
        <v>0</v>
      </c>
      <c r="AP58" s="199" t="n">
        <f aca="false">AN58*AP$4</f>
        <v>0</v>
      </c>
      <c r="AQ58" s="200" t="n">
        <v>2</v>
      </c>
      <c r="AS58" s="35" t="n">
        <v>1.5</v>
      </c>
      <c r="AT58" s="199" t="n">
        <f aca="false">AS58*AT$4</f>
        <v>0</v>
      </c>
      <c r="AU58" s="199" t="n">
        <f aca="false">AS58*AU$4</f>
        <v>0</v>
      </c>
      <c r="AV58" s="200" t="n">
        <v>2</v>
      </c>
      <c r="AX58" s="35" t="n">
        <v>1.5</v>
      </c>
      <c r="AY58" s="199" t="n">
        <f aca="false">AX58*AY$4</f>
        <v>0</v>
      </c>
      <c r="AZ58" s="199" t="n">
        <f aca="false">AX58*AZ$4</f>
        <v>0</v>
      </c>
      <c r="BA58" s="200" t="n">
        <v>3</v>
      </c>
      <c r="BB58" s="28"/>
      <c r="BC58" s="35" t="n">
        <v>1.5</v>
      </c>
      <c r="BD58" s="199" t="n">
        <f aca="false">BC58*BD$4</f>
        <v>0</v>
      </c>
      <c r="BE58" s="199" t="n">
        <f aca="false">BC58*BE$4</f>
        <v>0</v>
      </c>
      <c r="BF58" s="200" t="n">
        <v>3</v>
      </c>
      <c r="BH58" s="35" t="n">
        <v>1.5</v>
      </c>
      <c r="BI58" s="199" t="n">
        <f aca="false">BH58*BI$4</f>
        <v>0</v>
      </c>
      <c r="BJ58" s="199" t="n">
        <f aca="false">BH58*BJ$4</f>
        <v>0</v>
      </c>
      <c r="BK58" s="200" t="n">
        <v>3</v>
      </c>
      <c r="BL58" s="28"/>
      <c r="BM58" s="35" t="n">
        <v>1.5</v>
      </c>
      <c r="BN58" s="199" t="n">
        <f aca="false">BM58*BN$4</f>
        <v>0</v>
      </c>
      <c r="BO58" s="199" t="n">
        <f aca="false">BM58*BO$4</f>
        <v>0</v>
      </c>
      <c r="BP58" s="200" t="n">
        <v>3</v>
      </c>
      <c r="BR58" s="35" t="n">
        <v>1.5</v>
      </c>
      <c r="BS58" s="199" t="n">
        <f aca="false">BR58*BS$4</f>
        <v>0</v>
      </c>
      <c r="BT58" s="199" t="n">
        <f aca="false">BR58*BT$4</f>
        <v>0</v>
      </c>
      <c r="BU58" s="200" t="n">
        <v>2</v>
      </c>
      <c r="BW58" s="35" t="n">
        <v>1.5</v>
      </c>
      <c r="BX58" s="199" t="n">
        <f aca="false">BW58*BX$4</f>
        <v>0</v>
      </c>
      <c r="BY58" s="199" t="n">
        <f aca="false">BW58*BY$4</f>
        <v>0</v>
      </c>
      <c r="BZ58" s="200" t="n">
        <v>3</v>
      </c>
    </row>
    <row r="59" customFormat="false" ht="12" hidden="false" customHeight="false" outlineLevel="0" collapsed="false">
      <c r="A59" s="198" t="n">
        <f aca="false">CurveCreator!A59</f>
        <v>38504</v>
      </c>
      <c r="C59" s="35" t="n">
        <v>1.5</v>
      </c>
      <c r="D59" s="199" t="n">
        <f aca="false">C59*D$4</f>
        <v>0</v>
      </c>
      <c r="E59" s="199" t="n">
        <f aca="false">C59*E$4</f>
        <v>0</v>
      </c>
      <c r="F59" s="200" t="n">
        <v>3</v>
      </c>
      <c r="H59" s="35" t="n">
        <v>1.5</v>
      </c>
      <c r="I59" s="199" t="n">
        <f aca="false">H59*I$4</f>
        <v>0</v>
      </c>
      <c r="J59" s="199" t="n">
        <f aca="false">H59*J$4</f>
        <v>0</v>
      </c>
      <c r="K59" s="200" t="n">
        <v>3</v>
      </c>
      <c r="M59" s="35" t="n">
        <v>1.5</v>
      </c>
      <c r="N59" s="199" t="n">
        <f aca="false">M59*N$4</f>
        <v>0</v>
      </c>
      <c r="O59" s="199" t="n">
        <f aca="false">M59*O$4</f>
        <v>0</v>
      </c>
      <c r="P59" s="200" t="n">
        <v>3</v>
      </c>
      <c r="Q59" s="28"/>
      <c r="R59" s="35" t="n">
        <v>1.5</v>
      </c>
      <c r="S59" s="199" t="n">
        <f aca="false">R59*S$4</f>
        <v>0</v>
      </c>
      <c r="T59" s="199" t="n">
        <f aca="false">R59*T$4</f>
        <v>0</v>
      </c>
      <c r="U59" s="200" t="n">
        <v>2</v>
      </c>
      <c r="W59" s="35" t="n">
        <v>1.5</v>
      </c>
      <c r="X59" s="199" t="n">
        <f aca="false">W59*X$4</f>
        <v>0</v>
      </c>
      <c r="Y59" s="199" t="n">
        <f aca="false">W59*Y$4</f>
        <v>0</v>
      </c>
      <c r="Z59" s="200" t="n">
        <v>3</v>
      </c>
      <c r="AA59" s="28"/>
      <c r="AB59" s="35" t="n">
        <v>1.5</v>
      </c>
      <c r="AC59" s="199" t="n">
        <f aca="false">AB59*AC$4</f>
        <v>0</v>
      </c>
      <c r="AD59" s="199" t="n">
        <f aca="false">AB59*AD$4</f>
        <v>0</v>
      </c>
      <c r="AE59" s="200" t="n">
        <v>3</v>
      </c>
      <c r="AF59" s="201"/>
      <c r="AG59" s="35" t="n">
        <v>1.5</v>
      </c>
      <c r="AH59" s="199" t="n">
        <f aca="false">AG59*AH$4</f>
        <v>0</v>
      </c>
      <c r="AI59" s="199" t="n">
        <f aca="false">AG59*AI$4</f>
        <v>0</v>
      </c>
      <c r="AJ59" s="200" t="n">
        <v>3</v>
      </c>
      <c r="AN59" s="35" t="n">
        <v>1.5</v>
      </c>
      <c r="AO59" s="199" t="n">
        <f aca="false">AN59*AO$4</f>
        <v>0</v>
      </c>
      <c r="AP59" s="199" t="n">
        <f aca="false">AN59*AP$4</f>
        <v>0</v>
      </c>
      <c r="AQ59" s="200" t="n">
        <v>2</v>
      </c>
      <c r="AS59" s="35" t="n">
        <v>1.5</v>
      </c>
      <c r="AT59" s="199" t="n">
        <f aca="false">AS59*AT$4</f>
        <v>0</v>
      </c>
      <c r="AU59" s="199" t="n">
        <f aca="false">AS59*AU$4</f>
        <v>0</v>
      </c>
      <c r="AV59" s="200" t="n">
        <v>2</v>
      </c>
      <c r="AX59" s="35" t="n">
        <v>1.5</v>
      </c>
      <c r="AY59" s="199" t="n">
        <f aca="false">AX59*AY$4</f>
        <v>0</v>
      </c>
      <c r="AZ59" s="199" t="n">
        <f aca="false">AX59*AZ$4</f>
        <v>0</v>
      </c>
      <c r="BA59" s="200" t="n">
        <v>3</v>
      </c>
      <c r="BB59" s="28"/>
      <c r="BC59" s="35" t="n">
        <v>1.5</v>
      </c>
      <c r="BD59" s="199" t="n">
        <f aca="false">BC59*BD$4</f>
        <v>0</v>
      </c>
      <c r="BE59" s="199" t="n">
        <f aca="false">BC59*BE$4</f>
        <v>0</v>
      </c>
      <c r="BF59" s="200" t="n">
        <v>3</v>
      </c>
      <c r="BH59" s="35" t="n">
        <v>1.5</v>
      </c>
      <c r="BI59" s="199" t="n">
        <f aca="false">BH59*BI$4</f>
        <v>0</v>
      </c>
      <c r="BJ59" s="199" t="n">
        <f aca="false">BH59*BJ$4</f>
        <v>0</v>
      </c>
      <c r="BK59" s="200" t="n">
        <v>3</v>
      </c>
      <c r="BL59" s="28"/>
      <c r="BM59" s="35" t="n">
        <v>1.5</v>
      </c>
      <c r="BN59" s="199" t="n">
        <f aca="false">BM59*BN$4</f>
        <v>0</v>
      </c>
      <c r="BO59" s="199" t="n">
        <f aca="false">BM59*BO$4</f>
        <v>0</v>
      </c>
      <c r="BP59" s="200" t="n">
        <v>3</v>
      </c>
      <c r="BR59" s="35" t="n">
        <v>1.5</v>
      </c>
      <c r="BS59" s="199" t="n">
        <f aca="false">BR59*BS$4</f>
        <v>0</v>
      </c>
      <c r="BT59" s="199" t="n">
        <f aca="false">BR59*BT$4</f>
        <v>0</v>
      </c>
      <c r="BU59" s="200" t="n">
        <v>2</v>
      </c>
      <c r="BW59" s="35" t="n">
        <v>1.5</v>
      </c>
      <c r="BX59" s="199" t="n">
        <f aca="false">BW59*BX$4</f>
        <v>0</v>
      </c>
      <c r="BY59" s="199" t="n">
        <f aca="false">BW59*BY$4</f>
        <v>0</v>
      </c>
      <c r="BZ59" s="200" t="n">
        <v>3</v>
      </c>
    </row>
    <row r="60" customFormat="false" ht="12" hidden="false" customHeight="false" outlineLevel="0" collapsed="false">
      <c r="A60" s="198" t="n">
        <f aca="false">CurveCreator!A60</f>
        <v>38534</v>
      </c>
      <c r="C60" s="35" t="n">
        <v>1.5</v>
      </c>
      <c r="D60" s="199" t="n">
        <f aca="false">C60*D$4</f>
        <v>0</v>
      </c>
      <c r="E60" s="199" t="n">
        <f aca="false">C60*E$4</f>
        <v>0</v>
      </c>
      <c r="F60" s="200" t="n">
        <v>3</v>
      </c>
      <c r="H60" s="35" t="n">
        <v>1.5</v>
      </c>
      <c r="I60" s="199" t="n">
        <f aca="false">H60*I$4</f>
        <v>0</v>
      </c>
      <c r="J60" s="199" t="n">
        <f aca="false">H60*J$4</f>
        <v>0</v>
      </c>
      <c r="K60" s="200" t="n">
        <v>3</v>
      </c>
      <c r="M60" s="35" t="n">
        <v>1.5</v>
      </c>
      <c r="N60" s="199" t="n">
        <f aca="false">M60*N$4</f>
        <v>0</v>
      </c>
      <c r="O60" s="199" t="n">
        <f aca="false">M60*O$4</f>
        <v>0</v>
      </c>
      <c r="P60" s="200" t="n">
        <v>3</v>
      </c>
      <c r="Q60" s="28"/>
      <c r="R60" s="35" t="n">
        <v>1.5</v>
      </c>
      <c r="S60" s="199" t="n">
        <f aca="false">R60*S$4</f>
        <v>0</v>
      </c>
      <c r="T60" s="199" t="n">
        <f aca="false">R60*T$4</f>
        <v>0</v>
      </c>
      <c r="U60" s="200" t="n">
        <v>2</v>
      </c>
      <c r="W60" s="35" t="n">
        <v>1.5</v>
      </c>
      <c r="X60" s="199" t="n">
        <f aca="false">W60*X$4</f>
        <v>0</v>
      </c>
      <c r="Y60" s="199" t="n">
        <f aca="false">W60*Y$4</f>
        <v>0</v>
      </c>
      <c r="Z60" s="200" t="n">
        <v>3</v>
      </c>
      <c r="AA60" s="28"/>
      <c r="AB60" s="35" t="n">
        <v>1.5</v>
      </c>
      <c r="AC60" s="199" t="n">
        <f aca="false">AB60*AC$4</f>
        <v>0</v>
      </c>
      <c r="AD60" s="199" t="n">
        <f aca="false">AB60*AD$4</f>
        <v>0</v>
      </c>
      <c r="AE60" s="200" t="n">
        <v>3</v>
      </c>
      <c r="AF60" s="201"/>
      <c r="AG60" s="35" t="n">
        <v>1.5</v>
      </c>
      <c r="AH60" s="199" t="n">
        <f aca="false">AG60*AH$4</f>
        <v>0</v>
      </c>
      <c r="AI60" s="199" t="n">
        <f aca="false">AG60*AI$4</f>
        <v>0</v>
      </c>
      <c r="AJ60" s="200" t="n">
        <v>3</v>
      </c>
      <c r="AN60" s="35" t="n">
        <v>1.5</v>
      </c>
      <c r="AO60" s="199" t="n">
        <f aca="false">AN60*AO$4</f>
        <v>0</v>
      </c>
      <c r="AP60" s="199" t="n">
        <f aca="false">AN60*AP$4</f>
        <v>0</v>
      </c>
      <c r="AQ60" s="200" t="n">
        <v>2</v>
      </c>
      <c r="AS60" s="35" t="n">
        <v>1.5</v>
      </c>
      <c r="AT60" s="199" t="n">
        <f aca="false">AS60*AT$4</f>
        <v>0</v>
      </c>
      <c r="AU60" s="199" t="n">
        <f aca="false">AS60*AU$4</f>
        <v>0</v>
      </c>
      <c r="AV60" s="200" t="n">
        <v>2</v>
      </c>
      <c r="AX60" s="35" t="n">
        <v>1.5</v>
      </c>
      <c r="AY60" s="199" t="n">
        <f aca="false">AX60*AY$4</f>
        <v>0</v>
      </c>
      <c r="AZ60" s="199" t="n">
        <f aca="false">AX60*AZ$4</f>
        <v>0</v>
      </c>
      <c r="BA60" s="200" t="n">
        <v>3</v>
      </c>
      <c r="BB60" s="28"/>
      <c r="BC60" s="35" t="n">
        <v>1.5</v>
      </c>
      <c r="BD60" s="199" t="n">
        <f aca="false">BC60*BD$4</f>
        <v>0</v>
      </c>
      <c r="BE60" s="199" t="n">
        <f aca="false">BC60*BE$4</f>
        <v>0</v>
      </c>
      <c r="BF60" s="200" t="n">
        <v>3</v>
      </c>
      <c r="BH60" s="35" t="n">
        <v>1.5</v>
      </c>
      <c r="BI60" s="199" t="n">
        <f aca="false">BH60*BI$4</f>
        <v>0</v>
      </c>
      <c r="BJ60" s="199" t="n">
        <f aca="false">BH60*BJ$4</f>
        <v>0</v>
      </c>
      <c r="BK60" s="200" t="n">
        <v>3</v>
      </c>
      <c r="BL60" s="28"/>
      <c r="BM60" s="35" t="n">
        <v>1.5</v>
      </c>
      <c r="BN60" s="199" t="n">
        <f aca="false">BM60*BN$4</f>
        <v>0</v>
      </c>
      <c r="BO60" s="199" t="n">
        <f aca="false">BM60*BO$4</f>
        <v>0</v>
      </c>
      <c r="BP60" s="200" t="n">
        <v>3</v>
      </c>
      <c r="BR60" s="35" t="n">
        <v>1.5</v>
      </c>
      <c r="BS60" s="199" t="n">
        <f aca="false">BR60*BS$4</f>
        <v>0</v>
      </c>
      <c r="BT60" s="199" t="n">
        <f aca="false">BR60*BT$4</f>
        <v>0</v>
      </c>
      <c r="BU60" s="200" t="n">
        <v>2</v>
      </c>
      <c r="BW60" s="35" t="n">
        <v>1.5</v>
      </c>
      <c r="BX60" s="199" t="n">
        <f aca="false">BW60*BX$4</f>
        <v>0</v>
      </c>
      <c r="BY60" s="199" t="n">
        <f aca="false">BW60*BY$4</f>
        <v>0</v>
      </c>
      <c r="BZ60" s="200" t="n">
        <v>3</v>
      </c>
    </row>
    <row r="61" customFormat="false" ht="12" hidden="false" customHeight="false" outlineLevel="0" collapsed="false">
      <c r="A61" s="198" t="n">
        <f aca="false">CurveCreator!A61</f>
        <v>38565</v>
      </c>
      <c r="C61" s="35" t="n">
        <v>1.5</v>
      </c>
      <c r="D61" s="199" t="n">
        <f aca="false">C61*D$4</f>
        <v>0</v>
      </c>
      <c r="E61" s="199" t="n">
        <f aca="false">C61*E$4</f>
        <v>0</v>
      </c>
      <c r="F61" s="200" t="n">
        <v>3</v>
      </c>
      <c r="H61" s="35" t="n">
        <v>1.5</v>
      </c>
      <c r="I61" s="199" t="n">
        <f aca="false">H61*I$4</f>
        <v>0</v>
      </c>
      <c r="J61" s="199" t="n">
        <f aca="false">H61*J$4</f>
        <v>0</v>
      </c>
      <c r="K61" s="200" t="n">
        <v>3</v>
      </c>
      <c r="M61" s="35" t="n">
        <v>1.5</v>
      </c>
      <c r="N61" s="199" t="n">
        <f aca="false">M61*N$4</f>
        <v>0</v>
      </c>
      <c r="O61" s="199" t="n">
        <f aca="false">M61*O$4</f>
        <v>0</v>
      </c>
      <c r="P61" s="200" t="n">
        <v>3</v>
      </c>
      <c r="Q61" s="28"/>
      <c r="R61" s="35" t="n">
        <v>1.5</v>
      </c>
      <c r="S61" s="199" t="n">
        <f aca="false">R61*S$4</f>
        <v>0</v>
      </c>
      <c r="T61" s="199" t="n">
        <f aca="false">R61*T$4</f>
        <v>0</v>
      </c>
      <c r="U61" s="200" t="n">
        <v>2</v>
      </c>
      <c r="W61" s="35" t="n">
        <v>1.5</v>
      </c>
      <c r="X61" s="199" t="n">
        <f aca="false">W61*X$4</f>
        <v>0</v>
      </c>
      <c r="Y61" s="199" t="n">
        <f aca="false">W61*Y$4</f>
        <v>0</v>
      </c>
      <c r="Z61" s="200" t="n">
        <v>3</v>
      </c>
      <c r="AA61" s="28"/>
      <c r="AB61" s="35" t="n">
        <v>1.5</v>
      </c>
      <c r="AC61" s="199" t="n">
        <f aca="false">AB61*AC$4</f>
        <v>0</v>
      </c>
      <c r="AD61" s="199" t="n">
        <f aca="false">AB61*AD$4</f>
        <v>0</v>
      </c>
      <c r="AE61" s="200" t="n">
        <v>3</v>
      </c>
      <c r="AF61" s="201"/>
      <c r="AG61" s="35" t="n">
        <v>1.5</v>
      </c>
      <c r="AH61" s="199" t="n">
        <f aca="false">AG61*AH$4</f>
        <v>0</v>
      </c>
      <c r="AI61" s="199" t="n">
        <f aca="false">AG61*AI$4</f>
        <v>0</v>
      </c>
      <c r="AJ61" s="200" t="n">
        <v>3</v>
      </c>
      <c r="AN61" s="35" t="n">
        <v>1.5</v>
      </c>
      <c r="AO61" s="199" t="n">
        <f aca="false">AN61*AO$4</f>
        <v>0</v>
      </c>
      <c r="AP61" s="199" t="n">
        <f aca="false">AN61*AP$4</f>
        <v>0</v>
      </c>
      <c r="AQ61" s="200" t="n">
        <v>2</v>
      </c>
      <c r="AS61" s="35" t="n">
        <v>1.5</v>
      </c>
      <c r="AT61" s="199" t="n">
        <f aca="false">AS61*AT$4</f>
        <v>0</v>
      </c>
      <c r="AU61" s="199" t="n">
        <f aca="false">AS61*AU$4</f>
        <v>0</v>
      </c>
      <c r="AV61" s="200" t="n">
        <v>2</v>
      </c>
      <c r="AX61" s="35" t="n">
        <v>1.5</v>
      </c>
      <c r="AY61" s="199" t="n">
        <f aca="false">AX61*AY$4</f>
        <v>0</v>
      </c>
      <c r="AZ61" s="199" t="n">
        <f aca="false">AX61*AZ$4</f>
        <v>0</v>
      </c>
      <c r="BA61" s="200" t="n">
        <v>3</v>
      </c>
      <c r="BB61" s="28"/>
      <c r="BC61" s="35" t="n">
        <v>1.5</v>
      </c>
      <c r="BD61" s="199" t="n">
        <f aca="false">BC61*BD$4</f>
        <v>0</v>
      </c>
      <c r="BE61" s="199" t="n">
        <f aca="false">BC61*BE$4</f>
        <v>0</v>
      </c>
      <c r="BF61" s="200" t="n">
        <v>3</v>
      </c>
      <c r="BH61" s="35" t="n">
        <v>1.5</v>
      </c>
      <c r="BI61" s="199" t="n">
        <f aca="false">BH61*BI$4</f>
        <v>0</v>
      </c>
      <c r="BJ61" s="199" t="n">
        <f aca="false">BH61*BJ$4</f>
        <v>0</v>
      </c>
      <c r="BK61" s="200" t="n">
        <v>3</v>
      </c>
      <c r="BL61" s="28"/>
      <c r="BM61" s="35" t="n">
        <v>1.5</v>
      </c>
      <c r="BN61" s="199" t="n">
        <f aca="false">BM61*BN$4</f>
        <v>0</v>
      </c>
      <c r="BO61" s="199" t="n">
        <f aca="false">BM61*BO$4</f>
        <v>0</v>
      </c>
      <c r="BP61" s="200" t="n">
        <v>3</v>
      </c>
      <c r="BR61" s="35" t="n">
        <v>1.5</v>
      </c>
      <c r="BS61" s="199" t="n">
        <f aca="false">BR61*BS$4</f>
        <v>0</v>
      </c>
      <c r="BT61" s="199" t="n">
        <f aca="false">BR61*BT$4</f>
        <v>0</v>
      </c>
      <c r="BU61" s="200" t="n">
        <v>2</v>
      </c>
      <c r="BW61" s="35" t="n">
        <v>1.5</v>
      </c>
      <c r="BX61" s="199" t="n">
        <f aca="false">BW61*BX$4</f>
        <v>0</v>
      </c>
      <c r="BY61" s="199" t="n">
        <f aca="false">BW61*BY$4</f>
        <v>0</v>
      </c>
      <c r="BZ61" s="200" t="n">
        <v>3</v>
      </c>
    </row>
    <row r="62" customFormat="false" ht="12" hidden="false" customHeight="false" outlineLevel="0" collapsed="false">
      <c r="A62" s="198" t="n">
        <f aca="false">CurveCreator!A62</f>
        <v>38596</v>
      </c>
      <c r="C62" s="35" t="n">
        <v>1.5</v>
      </c>
      <c r="D62" s="199" t="n">
        <f aca="false">C62*D$4</f>
        <v>0</v>
      </c>
      <c r="E62" s="199" t="n">
        <f aca="false">C62*E$4</f>
        <v>0</v>
      </c>
      <c r="F62" s="200" t="n">
        <v>3</v>
      </c>
      <c r="H62" s="35" t="n">
        <v>1.5</v>
      </c>
      <c r="I62" s="199" t="n">
        <f aca="false">H62*I$4</f>
        <v>0</v>
      </c>
      <c r="J62" s="199" t="n">
        <f aca="false">H62*J$4</f>
        <v>0</v>
      </c>
      <c r="K62" s="200" t="n">
        <v>3</v>
      </c>
      <c r="M62" s="35" t="n">
        <v>1.5</v>
      </c>
      <c r="N62" s="199" t="n">
        <f aca="false">M62*N$4</f>
        <v>0</v>
      </c>
      <c r="O62" s="199" t="n">
        <f aca="false">M62*O$4</f>
        <v>0</v>
      </c>
      <c r="P62" s="200" t="n">
        <v>3</v>
      </c>
      <c r="Q62" s="28"/>
      <c r="R62" s="35" t="n">
        <v>1.5</v>
      </c>
      <c r="S62" s="199" t="n">
        <f aca="false">R62*S$4</f>
        <v>0</v>
      </c>
      <c r="T62" s="199" t="n">
        <f aca="false">R62*T$4</f>
        <v>0</v>
      </c>
      <c r="U62" s="200" t="n">
        <v>2</v>
      </c>
      <c r="W62" s="35" t="n">
        <v>1.5</v>
      </c>
      <c r="X62" s="199" t="n">
        <f aca="false">W62*X$4</f>
        <v>0</v>
      </c>
      <c r="Y62" s="199" t="n">
        <f aca="false">W62*Y$4</f>
        <v>0</v>
      </c>
      <c r="Z62" s="200" t="n">
        <v>3</v>
      </c>
      <c r="AA62" s="28"/>
      <c r="AB62" s="35" t="n">
        <v>1.5</v>
      </c>
      <c r="AC62" s="199" t="n">
        <f aca="false">AB62*AC$4</f>
        <v>0</v>
      </c>
      <c r="AD62" s="199" t="n">
        <f aca="false">AB62*AD$4</f>
        <v>0</v>
      </c>
      <c r="AE62" s="200" t="n">
        <v>3</v>
      </c>
      <c r="AF62" s="201"/>
      <c r="AG62" s="35" t="n">
        <v>1.5</v>
      </c>
      <c r="AH62" s="199" t="n">
        <f aca="false">AG62*AH$4</f>
        <v>0</v>
      </c>
      <c r="AI62" s="199" t="n">
        <f aca="false">AG62*AI$4</f>
        <v>0</v>
      </c>
      <c r="AJ62" s="200" t="n">
        <v>3</v>
      </c>
      <c r="AN62" s="35" t="n">
        <v>1.5</v>
      </c>
      <c r="AO62" s="199" t="n">
        <f aca="false">AN62*AO$4</f>
        <v>0</v>
      </c>
      <c r="AP62" s="199" t="n">
        <f aca="false">AN62*AP$4</f>
        <v>0</v>
      </c>
      <c r="AQ62" s="200" t="n">
        <v>2</v>
      </c>
      <c r="AS62" s="35" t="n">
        <v>1.5</v>
      </c>
      <c r="AT62" s="199" t="n">
        <f aca="false">AS62*AT$4</f>
        <v>0</v>
      </c>
      <c r="AU62" s="199" t="n">
        <f aca="false">AS62*AU$4</f>
        <v>0</v>
      </c>
      <c r="AV62" s="200" t="n">
        <v>2</v>
      </c>
      <c r="AX62" s="35" t="n">
        <v>1.5</v>
      </c>
      <c r="AY62" s="199" t="n">
        <f aca="false">AX62*AY$4</f>
        <v>0</v>
      </c>
      <c r="AZ62" s="199" t="n">
        <f aca="false">AX62*AZ$4</f>
        <v>0</v>
      </c>
      <c r="BA62" s="200" t="n">
        <v>3</v>
      </c>
      <c r="BB62" s="28"/>
      <c r="BC62" s="35" t="n">
        <v>1.5</v>
      </c>
      <c r="BD62" s="199" t="n">
        <f aca="false">BC62*BD$4</f>
        <v>0</v>
      </c>
      <c r="BE62" s="199" t="n">
        <f aca="false">BC62*BE$4</f>
        <v>0</v>
      </c>
      <c r="BF62" s="200" t="n">
        <v>3</v>
      </c>
      <c r="BH62" s="35" t="n">
        <v>1.5</v>
      </c>
      <c r="BI62" s="199" t="n">
        <f aca="false">BH62*BI$4</f>
        <v>0</v>
      </c>
      <c r="BJ62" s="199" t="n">
        <f aca="false">BH62*BJ$4</f>
        <v>0</v>
      </c>
      <c r="BK62" s="200" t="n">
        <v>3</v>
      </c>
      <c r="BL62" s="28"/>
      <c r="BM62" s="35" t="n">
        <v>1.5</v>
      </c>
      <c r="BN62" s="199" t="n">
        <f aca="false">BM62*BN$4</f>
        <v>0</v>
      </c>
      <c r="BO62" s="199" t="n">
        <f aca="false">BM62*BO$4</f>
        <v>0</v>
      </c>
      <c r="BP62" s="200" t="n">
        <v>3</v>
      </c>
      <c r="BR62" s="35" t="n">
        <v>1.5</v>
      </c>
      <c r="BS62" s="199" t="n">
        <f aca="false">BR62*BS$4</f>
        <v>0</v>
      </c>
      <c r="BT62" s="199" t="n">
        <f aca="false">BR62*BT$4</f>
        <v>0</v>
      </c>
      <c r="BU62" s="200" t="n">
        <v>2</v>
      </c>
      <c r="BW62" s="35" t="n">
        <v>1.5</v>
      </c>
      <c r="BX62" s="199" t="n">
        <f aca="false">BW62*BX$4</f>
        <v>0</v>
      </c>
      <c r="BY62" s="199" t="n">
        <f aca="false">BW62*BY$4</f>
        <v>0</v>
      </c>
      <c r="BZ62" s="200" t="n">
        <v>3</v>
      </c>
    </row>
    <row r="63" customFormat="false" ht="12" hidden="false" customHeight="false" outlineLevel="0" collapsed="false">
      <c r="A63" s="198" t="n">
        <f aca="false">CurveCreator!A63</f>
        <v>38626</v>
      </c>
      <c r="C63" s="35" t="n">
        <v>1.5</v>
      </c>
      <c r="D63" s="199" t="n">
        <f aca="false">C63*D$4</f>
        <v>0</v>
      </c>
      <c r="E63" s="199" t="n">
        <f aca="false">C63*E$4</f>
        <v>0</v>
      </c>
      <c r="F63" s="200" t="n">
        <v>3</v>
      </c>
      <c r="H63" s="35" t="n">
        <v>1.5</v>
      </c>
      <c r="I63" s="199" t="n">
        <f aca="false">H63*I$4</f>
        <v>0</v>
      </c>
      <c r="J63" s="199" t="n">
        <f aca="false">H63*J$4</f>
        <v>0</v>
      </c>
      <c r="K63" s="200" t="n">
        <v>3</v>
      </c>
      <c r="M63" s="35" t="n">
        <v>1.5</v>
      </c>
      <c r="N63" s="199" t="n">
        <f aca="false">M63*N$4</f>
        <v>0</v>
      </c>
      <c r="O63" s="199" t="n">
        <f aca="false">M63*O$4</f>
        <v>0</v>
      </c>
      <c r="P63" s="200" t="n">
        <v>3</v>
      </c>
      <c r="Q63" s="28"/>
      <c r="R63" s="35" t="n">
        <v>1.5</v>
      </c>
      <c r="S63" s="199" t="n">
        <f aca="false">R63*S$4</f>
        <v>0</v>
      </c>
      <c r="T63" s="199" t="n">
        <f aca="false">R63*T$4</f>
        <v>0</v>
      </c>
      <c r="U63" s="200" t="n">
        <v>2</v>
      </c>
      <c r="W63" s="35" t="n">
        <v>1.5</v>
      </c>
      <c r="X63" s="199" t="n">
        <f aca="false">W63*X$4</f>
        <v>0</v>
      </c>
      <c r="Y63" s="199" t="n">
        <f aca="false">W63*Y$4</f>
        <v>0</v>
      </c>
      <c r="Z63" s="200" t="n">
        <v>3</v>
      </c>
      <c r="AA63" s="28"/>
      <c r="AB63" s="35" t="n">
        <v>1.5</v>
      </c>
      <c r="AC63" s="199" t="n">
        <f aca="false">AB63*AC$4</f>
        <v>0</v>
      </c>
      <c r="AD63" s="199" t="n">
        <f aca="false">AB63*AD$4</f>
        <v>0</v>
      </c>
      <c r="AE63" s="200" t="n">
        <v>3</v>
      </c>
      <c r="AF63" s="201"/>
      <c r="AG63" s="35" t="n">
        <v>1.5</v>
      </c>
      <c r="AH63" s="199" t="n">
        <f aca="false">AG63*AH$4</f>
        <v>0</v>
      </c>
      <c r="AI63" s="199" t="n">
        <f aca="false">AG63*AI$4</f>
        <v>0</v>
      </c>
      <c r="AJ63" s="200" t="n">
        <v>3</v>
      </c>
      <c r="AN63" s="35" t="n">
        <v>1.5</v>
      </c>
      <c r="AO63" s="199" t="n">
        <f aca="false">AN63*AO$4</f>
        <v>0</v>
      </c>
      <c r="AP63" s="199" t="n">
        <f aca="false">AN63*AP$4</f>
        <v>0</v>
      </c>
      <c r="AQ63" s="200" t="n">
        <v>2</v>
      </c>
      <c r="AS63" s="35" t="n">
        <v>1.5</v>
      </c>
      <c r="AT63" s="199" t="n">
        <f aca="false">AS63*AT$4</f>
        <v>0</v>
      </c>
      <c r="AU63" s="199" t="n">
        <f aca="false">AS63*AU$4</f>
        <v>0</v>
      </c>
      <c r="AV63" s="200" t="n">
        <v>2</v>
      </c>
      <c r="AX63" s="35" t="n">
        <v>1.5</v>
      </c>
      <c r="AY63" s="199" t="n">
        <f aca="false">AX63*AY$4</f>
        <v>0</v>
      </c>
      <c r="AZ63" s="199" t="n">
        <f aca="false">AX63*AZ$4</f>
        <v>0</v>
      </c>
      <c r="BA63" s="200" t="n">
        <v>3</v>
      </c>
      <c r="BB63" s="28"/>
      <c r="BC63" s="35" t="n">
        <v>1.5</v>
      </c>
      <c r="BD63" s="199" t="n">
        <f aca="false">BC63*BD$4</f>
        <v>0</v>
      </c>
      <c r="BE63" s="199" t="n">
        <f aca="false">BC63*BE$4</f>
        <v>0</v>
      </c>
      <c r="BF63" s="200" t="n">
        <v>3</v>
      </c>
      <c r="BH63" s="35" t="n">
        <v>1.5</v>
      </c>
      <c r="BI63" s="199" t="n">
        <f aca="false">BH63*BI$4</f>
        <v>0</v>
      </c>
      <c r="BJ63" s="199" t="n">
        <f aca="false">BH63*BJ$4</f>
        <v>0</v>
      </c>
      <c r="BK63" s="200" t="n">
        <v>3</v>
      </c>
      <c r="BL63" s="28"/>
      <c r="BM63" s="35" t="n">
        <v>1.5</v>
      </c>
      <c r="BN63" s="199" t="n">
        <f aca="false">BM63*BN$4</f>
        <v>0</v>
      </c>
      <c r="BO63" s="199" t="n">
        <f aca="false">BM63*BO$4</f>
        <v>0</v>
      </c>
      <c r="BP63" s="200" t="n">
        <v>3</v>
      </c>
      <c r="BR63" s="35" t="n">
        <v>1.5</v>
      </c>
      <c r="BS63" s="199" t="n">
        <f aca="false">BR63*BS$4</f>
        <v>0</v>
      </c>
      <c r="BT63" s="199" t="n">
        <f aca="false">BR63*BT$4</f>
        <v>0</v>
      </c>
      <c r="BU63" s="200" t="n">
        <v>2</v>
      </c>
      <c r="BW63" s="35" t="n">
        <v>1.5</v>
      </c>
      <c r="BX63" s="199" t="n">
        <f aca="false">BW63*BX$4</f>
        <v>0</v>
      </c>
      <c r="BY63" s="199" t="n">
        <f aca="false">BW63*BY$4</f>
        <v>0</v>
      </c>
      <c r="BZ63" s="200" t="n">
        <v>3</v>
      </c>
    </row>
    <row r="64" customFormat="false" ht="12" hidden="false" customHeight="false" outlineLevel="0" collapsed="false">
      <c r="A64" s="198" t="n">
        <f aca="false">CurveCreator!A64</f>
        <v>38657</v>
      </c>
      <c r="C64" s="35" t="n">
        <v>1.5</v>
      </c>
      <c r="D64" s="199" t="n">
        <f aca="false">C64*D$4</f>
        <v>0</v>
      </c>
      <c r="E64" s="199" t="n">
        <f aca="false">C64*E$4</f>
        <v>0</v>
      </c>
      <c r="F64" s="200" t="n">
        <v>3</v>
      </c>
      <c r="H64" s="35" t="n">
        <v>1.5</v>
      </c>
      <c r="I64" s="199" t="n">
        <f aca="false">H64*I$4</f>
        <v>0</v>
      </c>
      <c r="J64" s="199" t="n">
        <f aca="false">H64*J$4</f>
        <v>0</v>
      </c>
      <c r="K64" s="200" t="n">
        <v>3</v>
      </c>
      <c r="M64" s="35" t="n">
        <v>1.5</v>
      </c>
      <c r="N64" s="199" t="n">
        <f aca="false">M64*N$4</f>
        <v>0</v>
      </c>
      <c r="O64" s="199" t="n">
        <f aca="false">M64*O$4</f>
        <v>0</v>
      </c>
      <c r="P64" s="200" t="n">
        <v>3</v>
      </c>
      <c r="Q64" s="28"/>
      <c r="R64" s="35" t="n">
        <v>1.5</v>
      </c>
      <c r="S64" s="199" t="n">
        <f aca="false">R64*S$4</f>
        <v>0</v>
      </c>
      <c r="T64" s="199" t="n">
        <f aca="false">R64*T$4</f>
        <v>0</v>
      </c>
      <c r="U64" s="200" t="n">
        <v>2</v>
      </c>
      <c r="W64" s="35" t="n">
        <v>1.5</v>
      </c>
      <c r="X64" s="199" t="n">
        <f aca="false">W64*X$4</f>
        <v>0</v>
      </c>
      <c r="Y64" s="199" t="n">
        <f aca="false">W64*Y$4</f>
        <v>0</v>
      </c>
      <c r="Z64" s="200" t="n">
        <v>3</v>
      </c>
      <c r="AA64" s="28"/>
      <c r="AB64" s="35" t="n">
        <v>1.5</v>
      </c>
      <c r="AC64" s="199" t="n">
        <f aca="false">AB64*AC$4</f>
        <v>0</v>
      </c>
      <c r="AD64" s="199" t="n">
        <f aca="false">AB64*AD$4</f>
        <v>0</v>
      </c>
      <c r="AE64" s="200" t="n">
        <v>3</v>
      </c>
      <c r="AF64" s="201"/>
      <c r="AG64" s="35" t="n">
        <v>1.5</v>
      </c>
      <c r="AH64" s="199" t="n">
        <f aca="false">AG64*AH$4</f>
        <v>0</v>
      </c>
      <c r="AI64" s="199" t="n">
        <f aca="false">AG64*AI$4</f>
        <v>0</v>
      </c>
      <c r="AJ64" s="200" t="n">
        <v>3</v>
      </c>
      <c r="AN64" s="35" t="n">
        <v>1.5</v>
      </c>
      <c r="AO64" s="199" t="n">
        <f aca="false">AN64*AO$4</f>
        <v>0</v>
      </c>
      <c r="AP64" s="199" t="n">
        <f aca="false">AN64*AP$4</f>
        <v>0</v>
      </c>
      <c r="AQ64" s="200" t="n">
        <v>2</v>
      </c>
      <c r="AS64" s="35" t="n">
        <v>1.5</v>
      </c>
      <c r="AT64" s="199" t="n">
        <f aca="false">AS64*AT$4</f>
        <v>0</v>
      </c>
      <c r="AU64" s="199" t="n">
        <f aca="false">AS64*AU$4</f>
        <v>0</v>
      </c>
      <c r="AV64" s="200" t="n">
        <v>2</v>
      </c>
      <c r="AX64" s="35" t="n">
        <v>1.5</v>
      </c>
      <c r="AY64" s="199" t="n">
        <f aca="false">AX64*AY$4</f>
        <v>0</v>
      </c>
      <c r="AZ64" s="199" t="n">
        <f aca="false">AX64*AZ$4</f>
        <v>0</v>
      </c>
      <c r="BA64" s="200" t="n">
        <v>3</v>
      </c>
      <c r="BB64" s="28"/>
      <c r="BC64" s="35" t="n">
        <v>1.5</v>
      </c>
      <c r="BD64" s="199" t="n">
        <f aca="false">BC64*BD$4</f>
        <v>0</v>
      </c>
      <c r="BE64" s="199" t="n">
        <f aca="false">BC64*BE$4</f>
        <v>0</v>
      </c>
      <c r="BF64" s="200" t="n">
        <v>3</v>
      </c>
      <c r="BH64" s="35" t="n">
        <v>1.5</v>
      </c>
      <c r="BI64" s="199" t="n">
        <f aca="false">BH64*BI$4</f>
        <v>0</v>
      </c>
      <c r="BJ64" s="199" t="n">
        <f aca="false">BH64*BJ$4</f>
        <v>0</v>
      </c>
      <c r="BK64" s="200" t="n">
        <v>3</v>
      </c>
      <c r="BL64" s="28"/>
      <c r="BM64" s="35" t="n">
        <v>1.5</v>
      </c>
      <c r="BN64" s="199" t="n">
        <f aca="false">BM64*BN$4</f>
        <v>0</v>
      </c>
      <c r="BO64" s="199" t="n">
        <f aca="false">BM64*BO$4</f>
        <v>0</v>
      </c>
      <c r="BP64" s="200" t="n">
        <v>3</v>
      </c>
      <c r="BR64" s="35" t="n">
        <v>1.5</v>
      </c>
      <c r="BS64" s="199" t="n">
        <f aca="false">BR64*BS$4</f>
        <v>0</v>
      </c>
      <c r="BT64" s="199" t="n">
        <f aca="false">BR64*BT$4</f>
        <v>0</v>
      </c>
      <c r="BU64" s="200" t="n">
        <v>2</v>
      </c>
      <c r="BW64" s="35" t="n">
        <v>1.5</v>
      </c>
      <c r="BX64" s="199" t="n">
        <f aca="false">BW64*BX$4</f>
        <v>0</v>
      </c>
      <c r="BY64" s="199" t="n">
        <f aca="false">BW64*BY$4</f>
        <v>0</v>
      </c>
      <c r="BZ64" s="200" t="n">
        <v>3</v>
      </c>
    </row>
    <row r="65" customFormat="false" ht="12" hidden="false" customHeight="false" outlineLevel="0" collapsed="false">
      <c r="A65" s="198" t="n">
        <f aca="false">CurveCreator!A65</f>
        <v>38687</v>
      </c>
      <c r="C65" s="35" t="n">
        <v>1.5</v>
      </c>
      <c r="D65" s="199" t="n">
        <f aca="false">C65*D$4</f>
        <v>0</v>
      </c>
      <c r="E65" s="199" t="n">
        <f aca="false">C65*E$4</f>
        <v>0</v>
      </c>
      <c r="F65" s="200" t="n">
        <v>3</v>
      </c>
      <c r="H65" s="35" t="n">
        <v>1.5</v>
      </c>
      <c r="I65" s="199" t="n">
        <f aca="false">H65*I$4</f>
        <v>0</v>
      </c>
      <c r="J65" s="199" t="n">
        <f aca="false">H65*J$4</f>
        <v>0</v>
      </c>
      <c r="K65" s="200" t="n">
        <v>3</v>
      </c>
      <c r="M65" s="35" t="n">
        <v>1.5</v>
      </c>
      <c r="N65" s="199" t="n">
        <f aca="false">M65*N$4</f>
        <v>0</v>
      </c>
      <c r="O65" s="199" t="n">
        <f aca="false">M65*O$4</f>
        <v>0</v>
      </c>
      <c r="P65" s="200" t="n">
        <v>3</v>
      </c>
      <c r="Q65" s="28"/>
      <c r="R65" s="35" t="n">
        <v>1.5</v>
      </c>
      <c r="S65" s="199" t="n">
        <f aca="false">R65*S$4</f>
        <v>0</v>
      </c>
      <c r="T65" s="199" t="n">
        <f aca="false">R65*T$4</f>
        <v>0</v>
      </c>
      <c r="U65" s="200" t="n">
        <v>2</v>
      </c>
      <c r="W65" s="35" t="n">
        <v>1.5</v>
      </c>
      <c r="X65" s="199" t="n">
        <f aca="false">W65*X$4</f>
        <v>0</v>
      </c>
      <c r="Y65" s="199" t="n">
        <f aca="false">W65*Y$4</f>
        <v>0</v>
      </c>
      <c r="Z65" s="200" t="n">
        <v>3</v>
      </c>
      <c r="AA65" s="28"/>
      <c r="AB65" s="35" t="n">
        <v>1.5</v>
      </c>
      <c r="AC65" s="199" t="n">
        <f aca="false">AB65*AC$4</f>
        <v>0</v>
      </c>
      <c r="AD65" s="199" t="n">
        <f aca="false">AB65*AD$4</f>
        <v>0</v>
      </c>
      <c r="AE65" s="200" t="n">
        <v>3</v>
      </c>
      <c r="AF65" s="201"/>
      <c r="AG65" s="35" t="n">
        <v>1.5</v>
      </c>
      <c r="AH65" s="199" t="n">
        <f aca="false">AG65*AH$4</f>
        <v>0</v>
      </c>
      <c r="AI65" s="199" t="n">
        <f aca="false">AG65*AI$4</f>
        <v>0</v>
      </c>
      <c r="AJ65" s="200" t="n">
        <v>3</v>
      </c>
      <c r="AN65" s="35" t="n">
        <v>1.5</v>
      </c>
      <c r="AO65" s="199" t="n">
        <f aca="false">AN65*AO$4</f>
        <v>0</v>
      </c>
      <c r="AP65" s="199" t="n">
        <f aca="false">AN65*AP$4</f>
        <v>0</v>
      </c>
      <c r="AQ65" s="200" t="n">
        <v>2</v>
      </c>
      <c r="AS65" s="35" t="n">
        <v>1.5</v>
      </c>
      <c r="AT65" s="199" t="n">
        <f aca="false">AS65*AT$4</f>
        <v>0</v>
      </c>
      <c r="AU65" s="199" t="n">
        <f aca="false">AS65*AU$4</f>
        <v>0</v>
      </c>
      <c r="AV65" s="200" t="n">
        <v>2</v>
      </c>
      <c r="AX65" s="35" t="n">
        <v>1.5</v>
      </c>
      <c r="AY65" s="199" t="n">
        <f aca="false">AX65*AY$4</f>
        <v>0</v>
      </c>
      <c r="AZ65" s="199" t="n">
        <f aca="false">AX65*AZ$4</f>
        <v>0</v>
      </c>
      <c r="BA65" s="200" t="n">
        <v>3</v>
      </c>
      <c r="BB65" s="28"/>
      <c r="BC65" s="35" t="n">
        <v>1.5</v>
      </c>
      <c r="BD65" s="199" t="n">
        <f aca="false">BC65*BD$4</f>
        <v>0</v>
      </c>
      <c r="BE65" s="199" t="n">
        <f aca="false">BC65*BE$4</f>
        <v>0</v>
      </c>
      <c r="BF65" s="200" t="n">
        <v>3</v>
      </c>
      <c r="BH65" s="35" t="n">
        <v>1.5</v>
      </c>
      <c r="BI65" s="199" t="n">
        <f aca="false">BH65*BI$4</f>
        <v>0</v>
      </c>
      <c r="BJ65" s="199" t="n">
        <f aca="false">BH65*BJ$4</f>
        <v>0</v>
      </c>
      <c r="BK65" s="200" t="n">
        <v>3</v>
      </c>
      <c r="BL65" s="28"/>
      <c r="BM65" s="35" t="n">
        <v>1.5</v>
      </c>
      <c r="BN65" s="199" t="n">
        <f aca="false">BM65*BN$4</f>
        <v>0</v>
      </c>
      <c r="BO65" s="199" t="n">
        <f aca="false">BM65*BO$4</f>
        <v>0</v>
      </c>
      <c r="BP65" s="200" t="n">
        <v>3</v>
      </c>
      <c r="BR65" s="35" t="n">
        <v>1.5</v>
      </c>
      <c r="BS65" s="199" t="n">
        <f aca="false">BR65*BS$4</f>
        <v>0</v>
      </c>
      <c r="BT65" s="199" t="n">
        <f aca="false">BR65*BT$4</f>
        <v>0</v>
      </c>
      <c r="BU65" s="200" t="n">
        <v>2</v>
      </c>
      <c r="BW65" s="35" t="n">
        <v>1.5</v>
      </c>
      <c r="BX65" s="199" t="n">
        <f aca="false">BW65*BX$4</f>
        <v>0</v>
      </c>
      <c r="BY65" s="199" t="n">
        <f aca="false">BW65*BY$4</f>
        <v>0</v>
      </c>
      <c r="BZ65" s="200" t="n">
        <v>3</v>
      </c>
    </row>
    <row r="66" customFormat="false" ht="12" hidden="false" customHeight="false" outlineLevel="0" collapsed="false">
      <c r="A66" s="198" t="n">
        <f aca="false">CurveCreator!A66</f>
        <v>38718</v>
      </c>
      <c r="C66" s="35" t="n">
        <v>1.5</v>
      </c>
      <c r="D66" s="199" t="n">
        <f aca="false">C66*D$4</f>
        <v>0</v>
      </c>
      <c r="E66" s="199" t="n">
        <f aca="false">C66*E$4</f>
        <v>0</v>
      </c>
      <c r="F66" s="200" t="n">
        <v>3</v>
      </c>
      <c r="H66" s="35" t="n">
        <v>1.5</v>
      </c>
      <c r="I66" s="199" t="n">
        <f aca="false">H66*I$4</f>
        <v>0</v>
      </c>
      <c r="J66" s="199" t="n">
        <f aca="false">H66*J$4</f>
        <v>0</v>
      </c>
      <c r="K66" s="200" t="n">
        <v>3</v>
      </c>
      <c r="M66" s="35" t="n">
        <v>1.5</v>
      </c>
      <c r="N66" s="199" t="n">
        <f aca="false">M66*N$4</f>
        <v>0</v>
      </c>
      <c r="O66" s="199" t="n">
        <f aca="false">M66*O$4</f>
        <v>0</v>
      </c>
      <c r="P66" s="200" t="n">
        <v>3</v>
      </c>
      <c r="Q66" s="28"/>
      <c r="R66" s="35" t="n">
        <v>1.5</v>
      </c>
      <c r="S66" s="199" t="n">
        <f aca="false">R66*S$4</f>
        <v>0</v>
      </c>
      <c r="T66" s="199" t="n">
        <f aca="false">R66*T$4</f>
        <v>0</v>
      </c>
      <c r="U66" s="200" t="n">
        <v>2</v>
      </c>
      <c r="W66" s="35" t="n">
        <v>1.5</v>
      </c>
      <c r="X66" s="199" t="n">
        <f aca="false">W66*X$4</f>
        <v>0</v>
      </c>
      <c r="Y66" s="199" t="n">
        <f aca="false">W66*Y$4</f>
        <v>0</v>
      </c>
      <c r="Z66" s="200" t="n">
        <v>3</v>
      </c>
      <c r="AA66" s="28"/>
      <c r="AB66" s="35" t="n">
        <v>1.5</v>
      </c>
      <c r="AC66" s="199" t="n">
        <f aca="false">AB66*AC$4</f>
        <v>0</v>
      </c>
      <c r="AD66" s="199" t="n">
        <f aca="false">AB66*AD$4</f>
        <v>0</v>
      </c>
      <c r="AE66" s="200" t="n">
        <v>3</v>
      </c>
      <c r="AF66" s="201"/>
      <c r="AG66" s="35" t="n">
        <v>1.5</v>
      </c>
      <c r="AH66" s="199" t="n">
        <f aca="false">AG66*AH$4</f>
        <v>0</v>
      </c>
      <c r="AI66" s="199" t="n">
        <f aca="false">AG66*AI$4</f>
        <v>0</v>
      </c>
      <c r="AJ66" s="200" t="n">
        <v>3</v>
      </c>
      <c r="AN66" s="35" t="n">
        <v>1.5</v>
      </c>
      <c r="AO66" s="199" t="n">
        <f aca="false">AN66*AO$4</f>
        <v>0</v>
      </c>
      <c r="AP66" s="199" t="n">
        <f aca="false">AN66*AP$4</f>
        <v>0</v>
      </c>
      <c r="AQ66" s="200" t="n">
        <v>2</v>
      </c>
      <c r="AS66" s="35" t="n">
        <v>1.5</v>
      </c>
      <c r="AT66" s="199" t="n">
        <f aca="false">AS66*AT$4</f>
        <v>0</v>
      </c>
      <c r="AU66" s="199" t="n">
        <f aca="false">AS66*AU$4</f>
        <v>0</v>
      </c>
      <c r="AV66" s="200" t="n">
        <v>2</v>
      </c>
      <c r="AX66" s="35" t="n">
        <v>1.5</v>
      </c>
      <c r="AY66" s="199" t="n">
        <f aca="false">AX66*AY$4</f>
        <v>0</v>
      </c>
      <c r="AZ66" s="199" t="n">
        <f aca="false">AX66*AZ$4</f>
        <v>0</v>
      </c>
      <c r="BA66" s="200" t="n">
        <v>3</v>
      </c>
      <c r="BB66" s="28"/>
      <c r="BC66" s="35" t="n">
        <v>1.5</v>
      </c>
      <c r="BD66" s="199" t="n">
        <f aca="false">BC66*BD$4</f>
        <v>0</v>
      </c>
      <c r="BE66" s="199" t="n">
        <f aca="false">BC66*BE$4</f>
        <v>0</v>
      </c>
      <c r="BF66" s="200" t="n">
        <v>3</v>
      </c>
      <c r="BH66" s="35" t="n">
        <v>1.5</v>
      </c>
      <c r="BI66" s="199" t="n">
        <f aca="false">BH66*BI$4</f>
        <v>0</v>
      </c>
      <c r="BJ66" s="199" t="n">
        <f aca="false">BH66*BJ$4</f>
        <v>0</v>
      </c>
      <c r="BK66" s="200" t="n">
        <v>3</v>
      </c>
      <c r="BL66" s="28"/>
      <c r="BM66" s="35" t="n">
        <v>1.5</v>
      </c>
      <c r="BN66" s="199" t="n">
        <f aca="false">BM66*BN$4</f>
        <v>0</v>
      </c>
      <c r="BO66" s="199" t="n">
        <f aca="false">BM66*BO$4</f>
        <v>0</v>
      </c>
      <c r="BP66" s="200" t="n">
        <v>3</v>
      </c>
      <c r="BR66" s="35" t="n">
        <v>1.5</v>
      </c>
      <c r="BS66" s="199" t="n">
        <f aca="false">BR66*BS$4</f>
        <v>0</v>
      </c>
      <c r="BT66" s="199" t="n">
        <f aca="false">BR66*BT$4</f>
        <v>0</v>
      </c>
      <c r="BU66" s="200" t="n">
        <v>2</v>
      </c>
      <c r="BW66" s="35" t="n">
        <v>1.5</v>
      </c>
      <c r="BX66" s="199" t="n">
        <f aca="false">BW66*BX$4</f>
        <v>0</v>
      </c>
      <c r="BY66" s="199" t="n">
        <f aca="false">BW66*BY$4</f>
        <v>0</v>
      </c>
      <c r="BZ66" s="200" t="n">
        <v>3</v>
      </c>
    </row>
    <row r="67" customFormat="false" ht="12" hidden="false" customHeight="false" outlineLevel="0" collapsed="false">
      <c r="A67" s="198" t="n">
        <f aca="false">CurveCreator!A67</f>
        <v>38749</v>
      </c>
      <c r="C67" s="35" t="n">
        <v>1.5</v>
      </c>
      <c r="D67" s="199" t="n">
        <f aca="false">C67*D$4</f>
        <v>0</v>
      </c>
      <c r="E67" s="199" t="n">
        <f aca="false">C67*E$4</f>
        <v>0</v>
      </c>
      <c r="F67" s="200" t="n">
        <v>3</v>
      </c>
      <c r="H67" s="35" t="n">
        <v>1.5</v>
      </c>
      <c r="I67" s="199" t="n">
        <f aca="false">H67*I$4</f>
        <v>0</v>
      </c>
      <c r="J67" s="199" t="n">
        <f aca="false">H67*J$4</f>
        <v>0</v>
      </c>
      <c r="K67" s="200" t="n">
        <v>3</v>
      </c>
      <c r="M67" s="35" t="n">
        <v>1.5</v>
      </c>
      <c r="N67" s="199" t="n">
        <f aca="false">M67*N$4</f>
        <v>0</v>
      </c>
      <c r="O67" s="199" t="n">
        <f aca="false">M67*O$4</f>
        <v>0</v>
      </c>
      <c r="P67" s="200" t="n">
        <v>3</v>
      </c>
      <c r="Q67" s="28"/>
      <c r="R67" s="35" t="n">
        <v>1.5</v>
      </c>
      <c r="S67" s="199" t="n">
        <f aca="false">R67*S$4</f>
        <v>0</v>
      </c>
      <c r="T67" s="199" t="n">
        <f aca="false">R67*T$4</f>
        <v>0</v>
      </c>
      <c r="U67" s="200" t="n">
        <v>2</v>
      </c>
      <c r="W67" s="35" t="n">
        <v>1.5</v>
      </c>
      <c r="X67" s="199" t="n">
        <f aca="false">W67*X$4</f>
        <v>0</v>
      </c>
      <c r="Y67" s="199" t="n">
        <f aca="false">W67*Y$4</f>
        <v>0</v>
      </c>
      <c r="Z67" s="200" t="n">
        <v>3</v>
      </c>
      <c r="AA67" s="28"/>
      <c r="AB67" s="35" t="n">
        <v>1.5</v>
      </c>
      <c r="AC67" s="199" t="n">
        <f aca="false">AB67*AC$4</f>
        <v>0</v>
      </c>
      <c r="AD67" s="199" t="n">
        <f aca="false">AB67*AD$4</f>
        <v>0</v>
      </c>
      <c r="AE67" s="200" t="n">
        <v>3</v>
      </c>
      <c r="AF67" s="201"/>
      <c r="AG67" s="35" t="n">
        <v>1.5</v>
      </c>
      <c r="AH67" s="199" t="n">
        <f aca="false">AG67*AH$4</f>
        <v>0</v>
      </c>
      <c r="AI67" s="199" t="n">
        <f aca="false">AG67*AI$4</f>
        <v>0</v>
      </c>
      <c r="AJ67" s="200" t="n">
        <v>3</v>
      </c>
      <c r="AN67" s="35" t="n">
        <v>1.5</v>
      </c>
      <c r="AO67" s="199" t="n">
        <f aca="false">AN67*AO$4</f>
        <v>0</v>
      </c>
      <c r="AP67" s="199" t="n">
        <f aca="false">AN67*AP$4</f>
        <v>0</v>
      </c>
      <c r="AQ67" s="200" t="n">
        <v>2</v>
      </c>
      <c r="AS67" s="35" t="n">
        <v>1.5</v>
      </c>
      <c r="AT67" s="199" t="n">
        <f aca="false">AS67*AT$4</f>
        <v>0</v>
      </c>
      <c r="AU67" s="199" t="n">
        <f aca="false">AS67*AU$4</f>
        <v>0</v>
      </c>
      <c r="AV67" s="200" t="n">
        <v>2</v>
      </c>
      <c r="AX67" s="35" t="n">
        <v>1.5</v>
      </c>
      <c r="AY67" s="199" t="n">
        <f aca="false">AX67*AY$4</f>
        <v>0</v>
      </c>
      <c r="AZ67" s="199" t="n">
        <f aca="false">AX67*AZ$4</f>
        <v>0</v>
      </c>
      <c r="BA67" s="200" t="n">
        <v>3</v>
      </c>
      <c r="BB67" s="28"/>
      <c r="BC67" s="35" t="n">
        <v>1.5</v>
      </c>
      <c r="BD67" s="199" t="n">
        <f aca="false">BC67*BD$4</f>
        <v>0</v>
      </c>
      <c r="BE67" s="199" t="n">
        <f aca="false">BC67*BE$4</f>
        <v>0</v>
      </c>
      <c r="BF67" s="200" t="n">
        <v>3</v>
      </c>
      <c r="BH67" s="35" t="n">
        <v>1.5</v>
      </c>
      <c r="BI67" s="199" t="n">
        <f aca="false">BH67*BI$4</f>
        <v>0</v>
      </c>
      <c r="BJ67" s="199" t="n">
        <f aca="false">BH67*BJ$4</f>
        <v>0</v>
      </c>
      <c r="BK67" s="200" t="n">
        <v>3</v>
      </c>
      <c r="BL67" s="28"/>
      <c r="BM67" s="35" t="n">
        <v>1.5</v>
      </c>
      <c r="BN67" s="199" t="n">
        <f aca="false">BM67*BN$4</f>
        <v>0</v>
      </c>
      <c r="BO67" s="199" t="n">
        <f aca="false">BM67*BO$4</f>
        <v>0</v>
      </c>
      <c r="BP67" s="200" t="n">
        <v>3</v>
      </c>
      <c r="BR67" s="35" t="n">
        <v>1.5</v>
      </c>
      <c r="BS67" s="199" t="n">
        <f aca="false">BR67*BS$4</f>
        <v>0</v>
      </c>
      <c r="BT67" s="199" t="n">
        <f aca="false">BR67*BT$4</f>
        <v>0</v>
      </c>
      <c r="BU67" s="200" t="n">
        <v>2</v>
      </c>
      <c r="BW67" s="35" t="n">
        <v>1.5</v>
      </c>
      <c r="BX67" s="199" t="n">
        <f aca="false">BW67*BX$4</f>
        <v>0</v>
      </c>
      <c r="BY67" s="199" t="n">
        <f aca="false">BW67*BY$4</f>
        <v>0</v>
      </c>
      <c r="BZ67" s="200" t="n">
        <v>3</v>
      </c>
    </row>
    <row r="68" customFormat="false" ht="12" hidden="false" customHeight="false" outlineLevel="0" collapsed="false">
      <c r="A68" s="198" t="n">
        <f aca="false">CurveCreator!A68</f>
        <v>38777</v>
      </c>
      <c r="C68" s="35" t="n">
        <v>1.5</v>
      </c>
      <c r="D68" s="199" t="n">
        <f aca="false">C68*D$4</f>
        <v>0</v>
      </c>
      <c r="E68" s="199" t="n">
        <f aca="false">C68*E$4</f>
        <v>0</v>
      </c>
      <c r="F68" s="200" t="n">
        <v>3</v>
      </c>
      <c r="H68" s="35" t="n">
        <v>1.5</v>
      </c>
      <c r="I68" s="199" t="n">
        <f aca="false">H68*I$4</f>
        <v>0</v>
      </c>
      <c r="J68" s="199" t="n">
        <f aca="false">H68*J$4</f>
        <v>0</v>
      </c>
      <c r="K68" s="200" t="n">
        <v>3</v>
      </c>
      <c r="M68" s="35" t="n">
        <v>1.5</v>
      </c>
      <c r="N68" s="199" t="n">
        <f aca="false">M68*N$4</f>
        <v>0</v>
      </c>
      <c r="O68" s="199" t="n">
        <f aca="false">M68*O$4</f>
        <v>0</v>
      </c>
      <c r="P68" s="200" t="n">
        <v>3</v>
      </c>
      <c r="Q68" s="28"/>
      <c r="R68" s="35" t="n">
        <v>1.5</v>
      </c>
      <c r="S68" s="199" t="n">
        <f aca="false">R68*S$4</f>
        <v>0</v>
      </c>
      <c r="T68" s="199" t="n">
        <f aca="false">R68*T$4</f>
        <v>0</v>
      </c>
      <c r="U68" s="200" t="n">
        <v>3</v>
      </c>
      <c r="W68" s="35" t="n">
        <v>1.5</v>
      </c>
      <c r="X68" s="199" t="n">
        <f aca="false">W68*X$4</f>
        <v>0</v>
      </c>
      <c r="Y68" s="199" t="n">
        <f aca="false">W68*Y$4</f>
        <v>0</v>
      </c>
      <c r="Z68" s="200" t="n">
        <v>3</v>
      </c>
      <c r="AA68" s="28"/>
      <c r="AB68" s="35" t="n">
        <v>1.5</v>
      </c>
      <c r="AC68" s="199" t="n">
        <f aca="false">AB68*AC$4</f>
        <v>0</v>
      </c>
      <c r="AD68" s="199" t="n">
        <f aca="false">AB68*AD$4</f>
        <v>0</v>
      </c>
      <c r="AE68" s="200" t="n">
        <v>3</v>
      </c>
      <c r="AF68" s="201"/>
      <c r="AG68" s="35" t="n">
        <v>1.5</v>
      </c>
      <c r="AH68" s="199" t="n">
        <f aca="false">AG68*AH$4</f>
        <v>0</v>
      </c>
      <c r="AI68" s="199" t="n">
        <f aca="false">AG68*AI$4</f>
        <v>0</v>
      </c>
      <c r="AJ68" s="200" t="n">
        <v>3</v>
      </c>
      <c r="AN68" s="35" t="n">
        <v>1.5</v>
      </c>
      <c r="AO68" s="199" t="n">
        <f aca="false">AN68*AO$4</f>
        <v>0</v>
      </c>
      <c r="AP68" s="199" t="n">
        <f aca="false">AN68*AP$4</f>
        <v>0</v>
      </c>
      <c r="AQ68" s="200" t="n">
        <v>3</v>
      </c>
      <c r="AS68" s="35" t="n">
        <v>1.5</v>
      </c>
      <c r="AT68" s="199" t="n">
        <f aca="false">AS68*AT$4</f>
        <v>0</v>
      </c>
      <c r="AU68" s="199" t="n">
        <f aca="false">AS68*AU$4</f>
        <v>0</v>
      </c>
      <c r="AV68" s="200" t="n">
        <v>3</v>
      </c>
      <c r="AX68" s="35" t="n">
        <v>1.5</v>
      </c>
      <c r="AY68" s="199" t="n">
        <f aca="false">AX68*AY$4</f>
        <v>0</v>
      </c>
      <c r="AZ68" s="199" t="n">
        <f aca="false">AX68*AZ$4</f>
        <v>0</v>
      </c>
      <c r="BA68" s="200" t="n">
        <v>3</v>
      </c>
      <c r="BB68" s="28"/>
      <c r="BC68" s="35" t="n">
        <v>1.5</v>
      </c>
      <c r="BD68" s="199" t="n">
        <f aca="false">BC68*BD$4</f>
        <v>0</v>
      </c>
      <c r="BE68" s="199" t="n">
        <f aca="false">BC68*BE$4</f>
        <v>0</v>
      </c>
      <c r="BF68" s="200" t="n">
        <v>3</v>
      </c>
      <c r="BH68" s="35" t="n">
        <v>1.5</v>
      </c>
      <c r="BI68" s="199" t="n">
        <f aca="false">BH68*BI$4</f>
        <v>0</v>
      </c>
      <c r="BJ68" s="199" t="n">
        <f aca="false">BH68*BJ$4</f>
        <v>0</v>
      </c>
      <c r="BK68" s="200" t="n">
        <v>3</v>
      </c>
      <c r="BL68" s="28"/>
      <c r="BM68" s="35" t="n">
        <v>1.5</v>
      </c>
      <c r="BN68" s="199" t="n">
        <f aca="false">BM68*BN$4</f>
        <v>0</v>
      </c>
      <c r="BO68" s="199" t="n">
        <f aca="false">BM68*BO$4</f>
        <v>0</v>
      </c>
      <c r="BP68" s="200" t="n">
        <v>3</v>
      </c>
      <c r="BR68" s="35" t="n">
        <v>1.5</v>
      </c>
      <c r="BS68" s="199" t="n">
        <f aca="false">BR68*BS$4</f>
        <v>0</v>
      </c>
      <c r="BT68" s="199" t="n">
        <f aca="false">BR68*BT$4</f>
        <v>0</v>
      </c>
      <c r="BU68" s="200" t="n">
        <v>2</v>
      </c>
      <c r="BW68" s="35" t="n">
        <v>1.5</v>
      </c>
      <c r="BX68" s="199" t="n">
        <f aca="false">BW68*BX$4</f>
        <v>0</v>
      </c>
      <c r="BY68" s="199" t="n">
        <f aca="false">BW68*BY$4</f>
        <v>0</v>
      </c>
      <c r="BZ68" s="200" t="n">
        <v>3</v>
      </c>
    </row>
    <row r="69" customFormat="false" ht="12" hidden="false" customHeight="false" outlineLevel="0" collapsed="false">
      <c r="A69" s="198" t="n">
        <f aca="false">CurveCreator!A69</f>
        <v>38808</v>
      </c>
      <c r="C69" s="35" t="n">
        <v>1.5</v>
      </c>
      <c r="D69" s="199" t="n">
        <f aca="false">C69*D$4</f>
        <v>0</v>
      </c>
      <c r="E69" s="199" t="n">
        <f aca="false">C69*E$4</f>
        <v>0</v>
      </c>
      <c r="F69" s="200" t="n">
        <v>3</v>
      </c>
      <c r="H69" s="35" t="n">
        <v>1.5</v>
      </c>
      <c r="I69" s="199" t="n">
        <f aca="false">H69*I$4</f>
        <v>0</v>
      </c>
      <c r="J69" s="199" t="n">
        <f aca="false">H69*J$4</f>
        <v>0</v>
      </c>
      <c r="K69" s="200" t="n">
        <v>3</v>
      </c>
      <c r="M69" s="35" t="n">
        <v>1.5</v>
      </c>
      <c r="N69" s="199" t="n">
        <f aca="false">M69*N$4</f>
        <v>0</v>
      </c>
      <c r="O69" s="199" t="n">
        <f aca="false">M69*O$4</f>
        <v>0</v>
      </c>
      <c r="P69" s="200" t="n">
        <v>3</v>
      </c>
      <c r="Q69" s="28"/>
      <c r="R69" s="35" t="n">
        <v>1.5</v>
      </c>
      <c r="S69" s="199" t="n">
        <f aca="false">R69*S$4</f>
        <v>0</v>
      </c>
      <c r="T69" s="199" t="n">
        <f aca="false">R69*T$4</f>
        <v>0</v>
      </c>
      <c r="U69" s="200" t="n">
        <v>3</v>
      </c>
      <c r="W69" s="35" t="n">
        <v>1.5</v>
      </c>
      <c r="X69" s="199" t="n">
        <f aca="false">W69*X$4</f>
        <v>0</v>
      </c>
      <c r="Y69" s="199" t="n">
        <f aca="false">W69*Y$4</f>
        <v>0</v>
      </c>
      <c r="Z69" s="200" t="n">
        <v>3</v>
      </c>
      <c r="AA69" s="28"/>
      <c r="AB69" s="35" t="n">
        <v>1.5</v>
      </c>
      <c r="AC69" s="199" t="n">
        <f aca="false">AB69*AC$4</f>
        <v>0</v>
      </c>
      <c r="AD69" s="199" t="n">
        <f aca="false">AB69*AD$4</f>
        <v>0</v>
      </c>
      <c r="AE69" s="200" t="n">
        <v>3</v>
      </c>
      <c r="AF69" s="201"/>
      <c r="AG69" s="35" t="n">
        <v>1.5</v>
      </c>
      <c r="AH69" s="199" t="n">
        <f aca="false">AG69*AH$4</f>
        <v>0</v>
      </c>
      <c r="AI69" s="199" t="n">
        <f aca="false">AG69*AI$4</f>
        <v>0</v>
      </c>
      <c r="AJ69" s="200" t="n">
        <v>3</v>
      </c>
      <c r="AN69" s="35" t="n">
        <v>1.5</v>
      </c>
      <c r="AO69" s="199" t="n">
        <f aca="false">AN69*AO$4</f>
        <v>0</v>
      </c>
      <c r="AP69" s="199" t="n">
        <f aca="false">AN69*AP$4</f>
        <v>0</v>
      </c>
      <c r="AQ69" s="200" t="n">
        <v>3</v>
      </c>
      <c r="AS69" s="35" t="n">
        <v>1.5</v>
      </c>
      <c r="AT69" s="199" t="n">
        <f aca="false">AS69*AT$4</f>
        <v>0</v>
      </c>
      <c r="AU69" s="199" t="n">
        <f aca="false">AS69*AU$4</f>
        <v>0</v>
      </c>
      <c r="AV69" s="200" t="n">
        <v>3</v>
      </c>
      <c r="AX69" s="35" t="n">
        <v>1.5</v>
      </c>
      <c r="AY69" s="199" t="n">
        <f aca="false">AX69*AY$4</f>
        <v>0</v>
      </c>
      <c r="AZ69" s="199" t="n">
        <f aca="false">AX69*AZ$4</f>
        <v>0</v>
      </c>
      <c r="BA69" s="200" t="n">
        <v>3</v>
      </c>
      <c r="BB69" s="28"/>
      <c r="BC69" s="35" t="n">
        <v>1.5</v>
      </c>
      <c r="BD69" s="199" t="n">
        <f aca="false">BC69*BD$4</f>
        <v>0</v>
      </c>
      <c r="BE69" s="199" t="n">
        <f aca="false">BC69*BE$4</f>
        <v>0</v>
      </c>
      <c r="BF69" s="200" t="n">
        <v>3</v>
      </c>
      <c r="BH69" s="35" t="n">
        <v>1.5</v>
      </c>
      <c r="BI69" s="199" t="n">
        <f aca="false">BH69*BI$4</f>
        <v>0</v>
      </c>
      <c r="BJ69" s="199" t="n">
        <f aca="false">BH69*BJ$4</f>
        <v>0</v>
      </c>
      <c r="BK69" s="200" t="n">
        <v>3</v>
      </c>
      <c r="BL69" s="28"/>
      <c r="BM69" s="35" t="n">
        <v>1.5</v>
      </c>
      <c r="BN69" s="199" t="n">
        <f aca="false">BM69*BN$4</f>
        <v>0</v>
      </c>
      <c r="BO69" s="199" t="n">
        <f aca="false">BM69*BO$4</f>
        <v>0</v>
      </c>
      <c r="BP69" s="200" t="n">
        <v>3</v>
      </c>
      <c r="BR69" s="35" t="n">
        <v>1.5</v>
      </c>
      <c r="BS69" s="199" t="n">
        <f aca="false">BR69*BS$4</f>
        <v>0</v>
      </c>
      <c r="BT69" s="199" t="n">
        <f aca="false">BR69*BT$4</f>
        <v>0</v>
      </c>
      <c r="BU69" s="200" t="n">
        <v>2</v>
      </c>
      <c r="BW69" s="35" t="n">
        <v>1.5</v>
      </c>
      <c r="BX69" s="199" t="n">
        <f aca="false">BW69*BX$4</f>
        <v>0</v>
      </c>
      <c r="BY69" s="199" t="n">
        <f aca="false">BW69*BY$4</f>
        <v>0</v>
      </c>
      <c r="BZ69" s="200" t="n">
        <v>3</v>
      </c>
    </row>
    <row r="70" customFormat="false" ht="12" hidden="false" customHeight="false" outlineLevel="0" collapsed="false">
      <c r="A70" s="198" t="n">
        <f aca="false">CurveCreator!A70</f>
        <v>38838</v>
      </c>
      <c r="C70" s="35" t="n">
        <v>1.5</v>
      </c>
      <c r="D70" s="199" t="n">
        <f aca="false">C70*D$4</f>
        <v>0</v>
      </c>
      <c r="E70" s="199" t="n">
        <f aca="false">C70*E$4</f>
        <v>0</v>
      </c>
      <c r="F70" s="200" t="n">
        <v>3</v>
      </c>
      <c r="H70" s="35" t="n">
        <v>1.5</v>
      </c>
      <c r="I70" s="199" t="n">
        <f aca="false">H70*I$4</f>
        <v>0</v>
      </c>
      <c r="J70" s="199" t="n">
        <f aca="false">H70*J$4</f>
        <v>0</v>
      </c>
      <c r="K70" s="200" t="n">
        <v>3</v>
      </c>
      <c r="M70" s="35" t="n">
        <v>1.5</v>
      </c>
      <c r="N70" s="199" t="n">
        <f aca="false">M70*N$4</f>
        <v>0</v>
      </c>
      <c r="O70" s="199" t="n">
        <f aca="false">M70*O$4</f>
        <v>0</v>
      </c>
      <c r="P70" s="200" t="n">
        <v>3</v>
      </c>
      <c r="Q70" s="28"/>
      <c r="R70" s="35" t="n">
        <v>1.5</v>
      </c>
      <c r="S70" s="199" t="n">
        <f aca="false">R70*S$4</f>
        <v>0</v>
      </c>
      <c r="T70" s="199" t="n">
        <f aca="false">R70*T$4</f>
        <v>0</v>
      </c>
      <c r="U70" s="200" t="n">
        <v>3</v>
      </c>
      <c r="W70" s="35" t="n">
        <v>1.5</v>
      </c>
      <c r="X70" s="199" t="n">
        <f aca="false">W70*X$4</f>
        <v>0</v>
      </c>
      <c r="Y70" s="199" t="n">
        <f aca="false">W70*Y$4</f>
        <v>0</v>
      </c>
      <c r="Z70" s="200" t="n">
        <v>3</v>
      </c>
      <c r="AA70" s="28"/>
      <c r="AB70" s="35" t="n">
        <v>1.5</v>
      </c>
      <c r="AC70" s="199" t="n">
        <f aca="false">AB70*AC$4</f>
        <v>0</v>
      </c>
      <c r="AD70" s="199" t="n">
        <f aca="false">AB70*AD$4</f>
        <v>0</v>
      </c>
      <c r="AE70" s="200" t="n">
        <v>3</v>
      </c>
      <c r="AF70" s="201"/>
      <c r="AG70" s="35" t="n">
        <v>1.5</v>
      </c>
      <c r="AH70" s="199" t="n">
        <f aca="false">AG70*AH$4</f>
        <v>0</v>
      </c>
      <c r="AI70" s="199" t="n">
        <f aca="false">AG70*AI$4</f>
        <v>0</v>
      </c>
      <c r="AJ70" s="200" t="n">
        <v>3</v>
      </c>
      <c r="AN70" s="35" t="n">
        <v>1.5</v>
      </c>
      <c r="AO70" s="199" t="n">
        <f aca="false">AN70*AO$4</f>
        <v>0</v>
      </c>
      <c r="AP70" s="199" t="n">
        <f aca="false">AN70*AP$4</f>
        <v>0</v>
      </c>
      <c r="AQ70" s="200" t="n">
        <v>3</v>
      </c>
      <c r="AS70" s="35" t="n">
        <v>1.5</v>
      </c>
      <c r="AT70" s="199" t="n">
        <f aca="false">AS70*AT$4</f>
        <v>0</v>
      </c>
      <c r="AU70" s="199" t="n">
        <f aca="false">AS70*AU$4</f>
        <v>0</v>
      </c>
      <c r="AV70" s="200" t="n">
        <v>3</v>
      </c>
      <c r="AX70" s="35" t="n">
        <v>1.5</v>
      </c>
      <c r="AY70" s="199" t="n">
        <f aca="false">AX70*AY$4</f>
        <v>0</v>
      </c>
      <c r="AZ70" s="199" t="n">
        <f aca="false">AX70*AZ$4</f>
        <v>0</v>
      </c>
      <c r="BA70" s="200" t="n">
        <v>3</v>
      </c>
      <c r="BB70" s="28"/>
      <c r="BC70" s="35" t="n">
        <v>1.5</v>
      </c>
      <c r="BD70" s="199" t="n">
        <f aca="false">BC70*BD$4</f>
        <v>0</v>
      </c>
      <c r="BE70" s="199" t="n">
        <f aca="false">BC70*BE$4</f>
        <v>0</v>
      </c>
      <c r="BF70" s="200" t="n">
        <v>3</v>
      </c>
      <c r="BH70" s="35" t="n">
        <v>1.5</v>
      </c>
      <c r="BI70" s="199" t="n">
        <f aca="false">BH70*BI$4</f>
        <v>0</v>
      </c>
      <c r="BJ70" s="199" t="n">
        <f aca="false">BH70*BJ$4</f>
        <v>0</v>
      </c>
      <c r="BK70" s="200" t="n">
        <v>3</v>
      </c>
      <c r="BL70" s="28"/>
      <c r="BM70" s="35" t="n">
        <v>1.5</v>
      </c>
      <c r="BN70" s="199" t="n">
        <f aca="false">BM70*BN$4</f>
        <v>0</v>
      </c>
      <c r="BO70" s="199" t="n">
        <f aca="false">BM70*BO$4</f>
        <v>0</v>
      </c>
      <c r="BP70" s="200" t="n">
        <v>3</v>
      </c>
      <c r="BR70" s="35" t="n">
        <v>1.5</v>
      </c>
      <c r="BS70" s="199" t="n">
        <f aca="false">BR70*BS$4</f>
        <v>0</v>
      </c>
      <c r="BT70" s="199" t="n">
        <f aca="false">BR70*BT$4</f>
        <v>0</v>
      </c>
      <c r="BU70" s="200" t="n">
        <v>2</v>
      </c>
      <c r="BW70" s="35" t="n">
        <v>1.5</v>
      </c>
      <c r="BX70" s="199" t="n">
        <f aca="false">BW70*BX$4</f>
        <v>0</v>
      </c>
      <c r="BY70" s="199" t="n">
        <f aca="false">BW70*BY$4</f>
        <v>0</v>
      </c>
      <c r="BZ70" s="200" t="n">
        <v>3</v>
      </c>
    </row>
    <row r="71" customFormat="false" ht="12" hidden="false" customHeight="false" outlineLevel="0" collapsed="false">
      <c r="A71" s="198" t="n">
        <f aca="false">CurveCreator!A71</f>
        <v>38869</v>
      </c>
      <c r="C71" s="35" t="n">
        <v>1.5</v>
      </c>
      <c r="D71" s="199" t="n">
        <f aca="false">C71*D$4</f>
        <v>0</v>
      </c>
      <c r="E71" s="199" t="n">
        <f aca="false">C71*E$4</f>
        <v>0</v>
      </c>
      <c r="F71" s="200" t="n">
        <v>3</v>
      </c>
      <c r="H71" s="35" t="n">
        <v>1.5</v>
      </c>
      <c r="I71" s="199" t="n">
        <f aca="false">H71*I$4</f>
        <v>0</v>
      </c>
      <c r="J71" s="199" t="n">
        <f aca="false">H71*J$4</f>
        <v>0</v>
      </c>
      <c r="K71" s="200" t="n">
        <v>3</v>
      </c>
      <c r="M71" s="35" t="n">
        <v>1.5</v>
      </c>
      <c r="N71" s="199" t="n">
        <f aca="false">M71*N$4</f>
        <v>0</v>
      </c>
      <c r="O71" s="199" t="n">
        <f aca="false">M71*O$4</f>
        <v>0</v>
      </c>
      <c r="P71" s="200" t="n">
        <v>3</v>
      </c>
      <c r="Q71" s="28"/>
      <c r="R71" s="35" t="n">
        <v>1.5</v>
      </c>
      <c r="S71" s="199" t="n">
        <f aca="false">R71*S$4</f>
        <v>0</v>
      </c>
      <c r="T71" s="199" t="n">
        <f aca="false">R71*T$4</f>
        <v>0</v>
      </c>
      <c r="U71" s="200" t="n">
        <v>3</v>
      </c>
      <c r="W71" s="35" t="n">
        <v>1.5</v>
      </c>
      <c r="X71" s="199" t="n">
        <f aca="false">W71*X$4</f>
        <v>0</v>
      </c>
      <c r="Y71" s="199" t="n">
        <f aca="false">W71*Y$4</f>
        <v>0</v>
      </c>
      <c r="Z71" s="200" t="n">
        <v>3</v>
      </c>
      <c r="AA71" s="28"/>
      <c r="AB71" s="35" t="n">
        <v>1.5</v>
      </c>
      <c r="AC71" s="199" t="n">
        <f aca="false">AB71*AC$4</f>
        <v>0</v>
      </c>
      <c r="AD71" s="199" t="n">
        <f aca="false">AB71*AD$4</f>
        <v>0</v>
      </c>
      <c r="AE71" s="200" t="n">
        <v>3</v>
      </c>
      <c r="AF71" s="201"/>
      <c r="AG71" s="35" t="n">
        <v>1.5</v>
      </c>
      <c r="AH71" s="199" t="n">
        <f aca="false">AG71*AH$4</f>
        <v>0</v>
      </c>
      <c r="AI71" s="199" t="n">
        <f aca="false">AG71*AI$4</f>
        <v>0</v>
      </c>
      <c r="AJ71" s="200" t="n">
        <v>3</v>
      </c>
      <c r="AN71" s="35" t="n">
        <v>1.5</v>
      </c>
      <c r="AO71" s="199" t="n">
        <f aca="false">AN71*AO$4</f>
        <v>0</v>
      </c>
      <c r="AP71" s="199" t="n">
        <f aca="false">AN71*AP$4</f>
        <v>0</v>
      </c>
      <c r="AQ71" s="200" t="n">
        <v>3</v>
      </c>
      <c r="AS71" s="35" t="n">
        <v>1.5</v>
      </c>
      <c r="AT71" s="199" t="n">
        <f aca="false">AS71*AT$4</f>
        <v>0</v>
      </c>
      <c r="AU71" s="199" t="n">
        <f aca="false">AS71*AU$4</f>
        <v>0</v>
      </c>
      <c r="AV71" s="200" t="n">
        <v>3</v>
      </c>
      <c r="AX71" s="35" t="n">
        <v>1.5</v>
      </c>
      <c r="AY71" s="199" t="n">
        <f aca="false">AX71*AY$4</f>
        <v>0</v>
      </c>
      <c r="AZ71" s="199" t="n">
        <f aca="false">AX71*AZ$4</f>
        <v>0</v>
      </c>
      <c r="BA71" s="200" t="n">
        <v>3</v>
      </c>
      <c r="BB71" s="28"/>
      <c r="BC71" s="35" t="n">
        <v>1.5</v>
      </c>
      <c r="BD71" s="199" t="n">
        <f aca="false">BC71*BD$4</f>
        <v>0</v>
      </c>
      <c r="BE71" s="199" t="n">
        <f aca="false">BC71*BE$4</f>
        <v>0</v>
      </c>
      <c r="BF71" s="200" t="n">
        <v>3</v>
      </c>
      <c r="BH71" s="35" t="n">
        <v>1.5</v>
      </c>
      <c r="BI71" s="199" t="n">
        <f aca="false">BH71*BI$4</f>
        <v>0</v>
      </c>
      <c r="BJ71" s="199" t="n">
        <f aca="false">BH71*BJ$4</f>
        <v>0</v>
      </c>
      <c r="BK71" s="200" t="n">
        <v>3</v>
      </c>
      <c r="BL71" s="28"/>
      <c r="BM71" s="35" t="n">
        <v>1.5</v>
      </c>
      <c r="BN71" s="199" t="n">
        <f aca="false">BM71*BN$4</f>
        <v>0</v>
      </c>
      <c r="BO71" s="199" t="n">
        <f aca="false">BM71*BO$4</f>
        <v>0</v>
      </c>
      <c r="BP71" s="200" t="n">
        <v>3</v>
      </c>
      <c r="BR71" s="35" t="n">
        <v>1.5</v>
      </c>
      <c r="BS71" s="199" t="n">
        <f aca="false">BR71*BS$4</f>
        <v>0</v>
      </c>
      <c r="BT71" s="199" t="n">
        <f aca="false">BR71*BT$4</f>
        <v>0</v>
      </c>
      <c r="BU71" s="200" t="n">
        <v>2</v>
      </c>
      <c r="BW71" s="35" t="n">
        <v>1.5</v>
      </c>
      <c r="BX71" s="199" t="n">
        <f aca="false">BW71*BX$4</f>
        <v>0</v>
      </c>
      <c r="BY71" s="199" t="n">
        <f aca="false">BW71*BY$4</f>
        <v>0</v>
      </c>
      <c r="BZ71" s="200" t="n">
        <v>3</v>
      </c>
    </row>
    <row r="72" customFormat="false" ht="12" hidden="false" customHeight="false" outlineLevel="0" collapsed="false">
      <c r="A72" s="198" t="n">
        <f aca="false">CurveCreator!A72</f>
        <v>38899</v>
      </c>
      <c r="C72" s="35" t="n">
        <v>1.5</v>
      </c>
      <c r="D72" s="199" t="n">
        <f aca="false">C72*D$4</f>
        <v>0</v>
      </c>
      <c r="E72" s="199" t="n">
        <f aca="false">C72*E$4</f>
        <v>0</v>
      </c>
      <c r="F72" s="200" t="n">
        <v>3</v>
      </c>
      <c r="H72" s="35" t="n">
        <v>1.5</v>
      </c>
      <c r="I72" s="199" t="n">
        <f aca="false">H72*I$4</f>
        <v>0</v>
      </c>
      <c r="J72" s="199" t="n">
        <f aca="false">H72*J$4</f>
        <v>0</v>
      </c>
      <c r="K72" s="200" t="n">
        <v>3</v>
      </c>
      <c r="M72" s="35" t="n">
        <v>1.5</v>
      </c>
      <c r="N72" s="199" t="n">
        <f aca="false">M72*N$4</f>
        <v>0</v>
      </c>
      <c r="O72" s="199" t="n">
        <f aca="false">M72*O$4</f>
        <v>0</v>
      </c>
      <c r="P72" s="200" t="n">
        <v>3</v>
      </c>
      <c r="Q72" s="28"/>
      <c r="R72" s="35" t="n">
        <v>1.5</v>
      </c>
      <c r="S72" s="199" t="n">
        <f aca="false">R72*S$4</f>
        <v>0</v>
      </c>
      <c r="T72" s="199" t="n">
        <f aca="false">R72*T$4</f>
        <v>0</v>
      </c>
      <c r="U72" s="200" t="n">
        <v>3</v>
      </c>
      <c r="W72" s="35" t="n">
        <v>1.5</v>
      </c>
      <c r="X72" s="199" t="n">
        <f aca="false">W72*X$4</f>
        <v>0</v>
      </c>
      <c r="Y72" s="199" t="n">
        <f aca="false">W72*Y$4</f>
        <v>0</v>
      </c>
      <c r="Z72" s="200" t="n">
        <v>3</v>
      </c>
      <c r="AA72" s="28"/>
      <c r="AB72" s="35" t="n">
        <v>1.5</v>
      </c>
      <c r="AC72" s="199" t="n">
        <f aca="false">AB72*AC$4</f>
        <v>0</v>
      </c>
      <c r="AD72" s="199" t="n">
        <f aca="false">AB72*AD$4</f>
        <v>0</v>
      </c>
      <c r="AE72" s="200" t="n">
        <v>3</v>
      </c>
      <c r="AF72" s="201"/>
      <c r="AG72" s="35" t="n">
        <v>1.5</v>
      </c>
      <c r="AH72" s="199" t="n">
        <f aca="false">AG72*AH$4</f>
        <v>0</v>
      </c>
      <c r="AI72" s="199" t="n">
        <f aca="false">AG72*AI$4</f>
        <v>0</v>
      </c>
      <c r="AJ72" s="200" t="n">
        <v>3</v>
      </c>
      <c r="AN72" s="35" t="n">
        <v>1.5</v>
      </c>
      <c r="AO72" s="199" t="n">
        <f aca="false">AN72*AO$4</f>
        <v>0</v>
      </c>
      <c r="AP72" s="199" t="n">
        <f aca="false">AN72*AP$4</f>
        <v>0</v>
      </c>
      <c r="AQ72" s="200" t="n">
        <v>3</v>
      </c>
      <c r="AS72" s="35" t="n">
        <v>1.5</v>
      </c>
      <c r="AT72" s="199" t="n">
        <f aca="false">AS72*AT$4</f>
        <v>0</v>
      </c>
      <c r="AU72" s="199" t="n">
        <f aca="false">AS72*AU$4</f>
        <v>0</v>
      </c>
      <c r="AV72" s="200" t="n">
        <v>3</v>
      </c>
      <c r="AX72" s="35" t="n">
        <v>1.5</v>
      </c>
      <c r="AY72" s="199" t="n">
        <f aca="false">AX72*AY$4</f>
        <v>0</v>
      </c>
      <c r="AZ72" s="199" t="n">
        <f aca="false">AX72*AZ$4</f>
        <v>0</v>
      </c>
      <c r="BA72" s="200" t="n">
        <v>3</v>
      </c>
      <c r="BB72" s="28"/>
      <c r="BC72" s="35" t="n">
        <v>1.5</v>
      </c>
      <c r="BD72" s="199" t="n">
        <f aca="false">BC72*BD$4</f>
        <v>0</v>
      </c>
      <c r="BE72" s="199" t="n">
        <f aca="false">BC72*BE$4</f>
        <v>0</v>
      </c>
      <c r="BF72" s="200" t="n">
        <v>3</v>
      </c>
      <c r="BH72" s="35" t="n">
        <v>1.5</v>
      </c>
      <c r="BI72" s="199" t="n">
        <f aca="false">BH72*BI$4</f>
        <v>0</v>
      </c>
      <c r="BJ72" s="199" t="n">
        <f aca="false">BH72*BJ$4</f>
        <v>0</v>
      </c>
      <c r="BK72" s="200" t="n">
        <v>3</v>
      </c>
      <c r="BL72" s="28"/>
      <c r="BM72" s="35" t="n">
        <v>1.5</v>
      </c>
      <c r="BN72" s="199" t="n">
        <f aca="false">BM72*BN$4</f>
        <v>0</v>
      </c>
      <c r="BO72" s="199" t="n">
        <f aca="false">BM72*BO$4</f>
        <v>0</v>
      </c>
      <c r="BP72" s="200" t="n">
        <v>3</v>
      </c>
      <c r="BR72" s="35" t="n">
        <v>1.5</v>
      </c>
      <c r="BS72" s="199" t="n">
        <f aca="false">BR72*BS$4</f>
        <v>0</v>
      </c>
      <c r="BT72" s="199" t="n">
        <f aca="false">BR72*BT$4</f>
        <v>0</v>
      </c>
      <c r="BU72" s="200" t="n">
        <v>2</v>
      </c>
      <c r="BW72" s="35" t="n">
        <v>1.5</v>
      </c>
      <c r="BX72" s="199" t="n">
        <f aca="false">BW72*BX$4</f>
        <v>0</v>
      </c>
      <c r="BY72" s="199" t="n">
        <f aca="false">BW72*BY$4</f>
        <v>0</v>
      </c>
      <c r="BZ72" s="200" t="n">
        <v>3</v>
      </c>
    </row>
    <row r="73" customFormat="false" ht="12" hidden="false" customHeight="false" outlineLevel="0" collapsed="false">
      <c r="A73" s="198" t="n">
        <f aca="false">CurveCreator!A73</f>
        <v>38930</v>
      </c>
      <c r="C73" s="35" t="n">
        <v>1.5</v>
      </c>
      <c r="D73" s="199" t="n">
        <f aca="false">C73*D$4</f>
        <v>0</v>
      </c>
      <c r="E73" s="199" t="n">
        <f aca="false">C73*E$4</f>
        <v>0</v>
      </c>
      <c r="F73" s="200" t="n">
        <v>3</v>
      </c>
      <c r="H73" s="35" t="n">
        <v>1.5</v>
      </c>
      <c r="I73" s="199" t="n">
        <f aca="false">H73*I$4</f>
        <v>0</v>
      </c>
      <c r="J73" s="199" t="n">
        <f aca="false">H73*J$4</f>
        <v>0</v>
      </c>
      <c r="K73" s="200" t="n">
        <v>3</v>
      </c>
      <c r="M73" s="35" t="n">
        <v>1.5</v>
      </c>
      <c r="N73" s="199" t="n">
        <f aca="false">M73*N$4</f>
        <v>0</v>
      </c>
      <c r="O73" s="199" t="n">
        <f aca="false">M73*O$4</f>
        <v>0</v>
      </c>
      <c r="P73" s="200" t="n">
        <v>3</v>
      </c>
      <c r="Q73" s="28"/>
      <c r="R73" s="35" t="n">
        <v>1.5</v>
      </c>
      <c r="S73" s="199" t="n">
        <f aca="false">R73*S$4</f>
        <v>0</v>
      </c>
      <c r="T73" s="199" t="n">
        <f aca="false">R73*T$4</f>
        <v>0</v>
      </c>
      <c r="U73" s="200" t="n">
        <v>3</v>
      </c>
      <c r="W73" s="35" t="n">
        <v>1.5</v>
      </c>
      <c r="X73" s="199" t="n">
        <f aca="false">W73*X$4</f>
        <v>0</v>
      </c>
      <c r="Y73" s="199" t="n">
        <f aca="false">W73*Y$4</f>
        <v>0</v>
      </c>
      <c r="Z73" s="200" t="n">
        <v>3</v>
      </c>
      <c r="AA73" s="28"/>
      <c r="AB73" s="35" t="n">
        <v>1.5</v>
      </c>
      <c r="AC73" s="199" t="n">
        <f aca="false">AB73*AC$4</f>
        <v>0</v>
      </c>
      <c r="AD73" s="199" t="n">
        <f aca="false">AB73*AD$4</f>
        <v>0</v>
      </c>
      <c r="AE73" s="200" t="n">
        <v>3</v>
      </c>
      <c r="AF73" s="201"/>
      <c r="AG73" s="35" t="n">
        <v>1.5</v>
      </c>
      <c r="AH73" s="199" t="n">
        <f aca="false">AG73*AH$4</f>
        <v>0</v>
      </c>
      <c r="AI73" s="199" t="n">
        <f aca="false">AG73*AI$4</f>
        <v>0</v>
      </c>
      <c r="AJ73" s="200" t="n">
        <v>3</v>
      </c>
      <c r="AN73" s="35" t="n">
        <v>1.5</v>
      </c>
      <c r="AO73" s="199" t="n">
        <f aca="false">AN73*AO$4</f>
        <v>0</v>
      </c>
      <c r="AP73" s="199" t="n">
        <f aca="false">AN73*AP$4</f>
        <v>0</v>
      </c>
      <c r="AQ73" s="200" t="n">
        <v>3</v>
      </c>
      <c r="AS73" s="35" t="n">
        <v>1.5</v>
      </c>
      <c r="AT73" s="199" t="n">
        <f aca="false">AS73*AT$4</f>
        <v>0</v>
      </c>
      <c r="AU73" s="199" t="n">
        <f aca="false">AS73*AU$4</f>
        <v>0</v>
      </c>
      <c r="AV73" s="200" t="n">
        <v>3</v>
      </c>
      <c r="AX73" s="35" t="n">
        <v>1.5</v>
      </c>
      <c r="AY73" s="199" t="n">
        <f aca="false">AX73*AY$4</f>
        <v>0</v>
      </c>
      <c r="AZ73" s="199" t="n">
        <f aca="false">AX73*AZ$4</f>
        <v>0</v>
      </c>
      <c r="BA73" s="200" t="n">
        <v>3</v>
      </c>
      <c r="BB73" s="28"/>
      <c r="BC73" s="35" t="n">
        <v>1.5</v>
      </c>
      <c r="BD73" s="199" t="n">
        <f aca="false">BC73*BD$4</f>
        <v>0</v>
      </c>
      <c r="BE73" s="199" t="n">
        <f aca="false">BC73*BE$4</f>
        <v>0</v>
      </c>
      <c r="BF73" s="200" t="n">
        <v>3</v>
      </c>
      <c r="BH73" s="35" t="n">
        <v>1.5</v>
      </c>
      <c r="BI73" s="199" t="n">
        <f aca="false">BH73*BI$4</f>
        <v>0</v>
      </c>
      <c r="BJ73" s="199" t="n">
        <f aca="false">BH73*BJ$4</f>
        <v>0</v>
      </c>
      <c r="BK73" s="200" t="n">
        <v>3</v>
      </c>
      <c r="BL73" s="28"/>
      <c r="BM73" s="35" t="n">
        <v>1.5</v>
      </c>
      <c r="BN73" s="199" t="n">
        <f aca="false">BM73*BN$4</f>
        <v>0</v>
      </c>
      <c r="BO73" s="199" t="n">
        <f aca="false">BM73*BO$4</f>
        <v>0</v>
      </c>
      <c r="BP73" s="200" t="n">
        <v>3</v>
      </c>
      <c r="BR73" s="35" t="n">
        <v>1.5</v>
      </c>
      <c r="BS73" s="199" t="n">
        <f aca="false">BR73*BS$4</f>
        <v>0</v>
      </c>
      <c r="BT73" s="199" t="n">
        <f aca="false">BR73*BT$4</f>
        <v>0</v>
      </c>
      <c r="BU73" s="200" t="n">
        <v>2</v>
      </c>
      <c r="BW73" s="35" t="n">
        <v>1.5</v>
      </c>
      <c r="BX73" s="199" t="n">
        <f aca="false">BW73*BX$4</f>
        <v>0</v>
      </c>
      <c r="BY73" s="199" t="n">
        <f aca="false">BW73*BY$4</f>
        <v>0</v>
      </c>
      <c r="BZ73" s="200" t="n">
        <v>3</v>
      </c>
    </row>
    <row r="74" customFormat="false" ht="12" hidden="false" customHeight="false" outlineLevel="0" collapsed="false">
      <c r="A74" s="198" t="n">
        <f aca="false">CurveCreator!A74</f>
        <v>38961</v>
      </c>
      <c r="C74" s="35" t="n">
        <v>1.5</v>
      </c>
      <c r="D74" s="199" t="n">
        <f aca="false">C74*D$4</f>
        <v>0</v>
      </c>
      <c r="E74" s="199" t="n">
        <f aca="false">C74*E$4</f>
        <v>0</v>
      </c>
      <c r="F74" s="200" t="n">
        <v>3</v>
      </c>
      <c r="H74" s="35" t="n">
        <v>1.5</v>
      </c>
      <c r="I74" s="199" t="n">
        <f aca="false">H74*I$4</f>
        <v>0</v>
      </c>
      <c r="J74" s="199" t="n">
        <f aca="false">H74*J$4</f>
        <v>0</v>
      </c>
      <c r="K74" s="200" t="n">
        <v>3</v>
      </c>
      <c r="M74" s="35" t="n">
        <v>1.5</v>
      </c>
      <c r="N74" s="199" t="n">
        <f aca="false">M74*N$4</f>
        <v>0</v>
      </c>
      <c r="O74" s="199" t="n">
        <f aca="false">M74*O$4</f>
        <v>0</v>
      </c>
      <c r="P74" s="200" t="n">
        <v>3</v>
      </c>
      <c r="Q74" s="28"/>
      <c r="R74" s="35" t="n">
        <v>1.5</v>
      </c>
      <c r="S74" s="199" t="n">
        <f aca="false">R74*S$4</f>
        <v>0</v>
      </c>
      <c r="T74" s="199" t="n">
        <f aca="false">R74*T$4</f>
        <v>0</v>
      </c>
      <c r="U74" s="200" t="n">
        <v>3</v>
      </c>
      <c r="W74" s="35" t="n">
        <v>1.5</v>
      </c>
      <c r="X74" s="199" t="n">
        <f aca="false">W74*X$4</f>
        <v>0</v>
      </c>
      <c r="Y74" s="199" t="n">
        <f aca="false">W74*Y$4</f>
        <v>0</v>
      </c>
      <c r="Z74" s="200" t="n">
        <v>3</v>
      </c>
      <c r="AA74" s="28"/>
      <c r="AB74" s="35" t="n">
        <v>1.5</v>
      </c>
      <c r="AC74" s="199" t="n">
        <f aca="false">AB74*AC$4</f>
        <v>0</v>
      </c>
      <c r="AD74" s="199" t="n">
        <f aca="false">AB74*AD$4</f>
        <v>0</v>
      </c>
      <c r="AE74" s="200" t="n">
        <v>3</v>
      </c>
      <c r="AF74" s="201"/>
      <c r="AG74" s="35" t="n">
        <v>1.5</v>
      </c>
      <c r="AH74" s="199" t="n">
        <f aca="false">AG74*AH$4</f>
        <v>0</v>
      </c>
      <c r="AI74" s="199" t="n">
        <f aca="false">AG74*AI$4</f>
        <v>0</v>
      </c>
      <c r="AJ74" s="200" t="n">
        <v>3</v>
      </c>
      <c r="AN74" s="35" t="n">
        <v>1.5</v>
      </c>
      <c r="AO74" s="199" t="n">
        <f aca="false">AN74*AO$4</f>
        <v>0</v>
      </c>
      <c r="AP74" s="199" t="n">
        <f aca="false">AN74*AP$4</f>
        <v>0</v>
      </c>
      <c r="AQ74" s="200" t="n">
        <v>3</v>
      </c>
      <c r="AS74" s="35" t="n">
        <v>1.5</v>
      </c>
      <c r="AT74" s="199" t="n">
        <f aca="false">AS74*AT$4</f>
        <v>0</v>
      </c>
      <c r="AU74" s="199" t="n">
        <f aca="false">AS74*AU$4</f>
        <v>0</v>
      </c>
      <c r="AV74" s="200" t="n">
        <v>3</v>
      </c>
      <c r="AX74" s="35" t="n">
        <v>1.5</v>
      </c>
      <c r="AY74" s="199" t="n">
        <f aca="false">AX74*AY$4</f>
        <v>0</v>
      </c>
      <c r="AZ74" s="199" t="n">
        <f aca="false">AX74*AZ$4</f>
        <v>0</v>
      </c>
      <c r="BA74" s="200" t="n">
        <v>3</v>
      </c>
      <c r="BB74" s="28"/>
      <c r="BC74" s="35" t="n">
        <v>1.5</v>
      </c>
      <c r="BD74" s="199" t="n">
        <f aca="false">BC74*BD$4</f>
        <v>0</v>
      </c>
      <c r="BE74" s="199" t="n">
        <f aca="false">BC74*BE$4</f>
        <v>0</v>
      </c>
      <c r="BF74" s="200" t="n">
        <v>3</v>
      </c>
      <c r="BH74" s="35" t="n">
        <v>1.5</v>
      </c>
      <c r="BI74" s="199" t="n">
        <f aca="false">BH74*BI$4</f>
        <v>0</v>
      </c>
      <c r="BJ74" s="199" t="n">
        <f aca="false">BH74*BJ$4</f>
        <v>0</v>
      </c>
      <c r="BK74" s="200" t="n">
        <v>3</v>
      </c>
      <c r="BL74" s="28"/>
      <c r="BM74" s="35" t="n">
        <v>1.5</v>
      </c>
      <c r="BN74" s="199" t="n">
        <f aca="false">BM74*BN$4</f>
        <v>0</v>
      </c>
      <c r="BO74" s="199" t="n">
        <f aca="false">BM74*BO$4</f>
        <v>0</v>
      </c>
      <c r="BP74" s="200" t="n">
        <v>3</v>
      </c>
      <c r="BR74" s="35" t="n">
        <v>1.5</v>
      </c>
      <c r="BS74" s="199" t="n">
        <f aca="false">BR74*BS$4</f>
        <v>0</v>
      </c>
      <c r="BT74" s="199" t="n">
        <f aca="false">BR74*BT$4</f>
        <v>0</v>
      </c>
      <c r="BU74" s="200" t="n">
        <v>2</v>
      </c>
      <c r="BW74" s="35" t="n">
        <v>1.5</v>
      </c>
      <c r="BX74" s="199" t="n">
        <f aca="false">BW74*BX$4</f>
        <v>0</v>
      </c>
      <c r="BY74" s="199" t="n">
        <f aca="false">BW74*BY$4</f>
        <v>0</v>
      </c>
      <c r="BZ74" s="200" t="n">
        <v>3</v>
      </c>
    </row>
    <row r="75" customFormat="false" ht="12" hidden="false" customHeight="false" outlineLevel="0" collapsed="false">
      <c r="A75" s="198" t="n">
        <f aca="false">CurveCreator!A75</f>
        <v>38991</v>
      </c>
      <c r="C75" s="35" t="n">
        <v>1.5</v>
      </c>
      <c r="D75" s="199" t="n">
        <f aca="false">C75*D$4</f>
        <v>0</v>
      </c>
      <c r="E75" s="199" t="n">
        <f aca="false">C75*E$4</f>
        <v>0</v>
      </c>
      <c r="F75" s="200" t="n">
        <v>3</v>
      </c>
      <c r="H75" s="35" t="n">
        <v>1.5</v>
      </c>
      <c r="I75" s="199" t="n">
        <f aca="false">H75*I$4</f>
        <v>0</v>
      </c>
      <c r="J75" s="199" t="n">
        <f aca="false">H75*J$4</f>
        <v>0</v>
      </c>
      <c r="K75" s="200" t="n">
        <v>3</v>
      </c>
      <c r="M75" s="35" t="n">
        <v>1.5</v>
      </c>
      <c r="N75" s="199" t="n">
        <f aca="false">M75*N$4</f>
        <v>0</v>
      </c>
      <c r="O75" s="199" t="n">
        <f aca="false">M75*O$4</f>
        <v>0</v>
      </c>
      <c r="P75" s="200" t="n">
        <v>3</v>
      </c>
      <c r="Q75" s="28"/>
      <c r="R75" s="35" t="n">
        <v>1.5</v>
      </c>
      <c r="S75" s="199" t="n">
        <f aca="false">R75*S$4</f>
        <v>0</v>
      </c>
      <c r="T75" s="199" t="n">
        <f aca="false">R75*T$4</f>
        <v>0</v>
      </c>
      <c r="U75" s="200" t="n">
        <v>3</v>
      </c>
      <c r="W75" s="35" t="n">
        <v>1.5</v>
      </c>
      <c r="X75" s="199" t="n">
        <f aca="false">W75*X$4</f>
        <v>0</v>
      </c>
      <c r="Y75" s="199" t="n">
        <f aca="false">W75*Y$4</f>
        <v>0</v>
      </c>
      <c r="Z75" s="200" t="n">
        <v>3</v>
      </c>
      <c r="AA75" s="28"/>
      <c r="AB75" s="35" t="n">
        <v>1.5</v>
      </c>
      <c r="AC75" s="199" t="n">
        <f aca="false">AB75*AC$4</f>
        <v>0</v>
      </c>
      <c r="AD75" s="199" t="n">
        <f aca="false">AB75*AD$4</f>
        <v>0</v>
      </c>
      <c r="AE75" s="200" t="n">
        <v>3</v>
      </c>
      <c r="AF75" s="201"/>
      <c r="AG75" s="35" t="n">
        <v>1.5</v>
      </c>
      <c r="AH75" s="199" t="n">
        <f aca="false">AG75*AH$4</f>
        <v>0</v>
      </c>
      <c r="AI75" s="199" t="n">
        <f aca="false">AG75*AI$4</f>
        <v>0</v>
      </c>
      <c r="AJ75" s="200" t="n">
        <v>3</v>
      </c>
      <c r="AN75" s="35" t="n">
        <v>1.5</v>
      </c>
      <c r="AO75" s="199" t="n">
        <f aca="false">AN75*AO$4</f>
        <v>0</v>
      </c>
      <c r="AP75" s="199" t="n">
        <f aca="false">AN75*AP$4</f>
        <v>0</v>
      </c>
      <c r="AQ75" s="200" t="n">
        <v>3</v>
      </c>
      <c r="AS75" s="35" t="n">
        <v>1.5</v>
      </c>
      <c r="AT75" s="199" t="n">
        <f aca="false">AS75*AT$4</f>
        <v>0</v>
      </c>
      <c r="AU75" s="199" t="n">
        <f aca="false">AS75*AU$4</f>
        <v>0</v>
      </c>
      <c r="AV75" s="200" t="n">
        <v>3</v>
      </c>
      <c r="AX75" s="35" t="n">
        <v>1.5</v>
      </c>
      <c r="AY75" s="199" t="n">
        <f aca="false">AX75*AY$4</f>
        <v>0</v>
      </c>
      <c r="AZ75" s="199" t="n">
        <f aca="false">AX75*AZ$4</f>
        <v>0</v>
      </c>
      <c r="BA75" s="200" t="n">
        <v>3</v>
      </c>
      <c r="BB75" s="28"/>
      <c r="BC75" s="35" t="n">
        <v>1.5</v>
      </c>
      <c r="BD75" s="199" t="n">
        <f aca="false">BC75*BD$4</f>
        <v>0</v>
      </c>
      <c r="BE75" s="199" t="n">
        <f aca="false">BC75*BE$4</f>
        <v>0</v>
      </c>
      <c r="BF75" s="200" t="n">
        <v>3</v>
      </c>
      <c r="BH75" s="35" t="n">
        <v>1.5</v>
      </c>
      <c r="BI75" s="199" t="n">
        <f aca="false">BH75*BI$4</f>
        <v>0</v>
      </c>
      <c r="BJ75" s="199" t="n">
        <f aca="false">BH75*BJ$4</f>
        <v>0</v>
      </c>
      <c r="BK75" s="200" t="n">
        <v>3</v>
      </c>
      <c r="BL75" s="28"/>
      <c r="BM75" s="35" t="n">
        <v>1.5</v>
      </c>
      <c r="BN75" s="199" t="n">
        <f aca="false">BM75*BN$4</f>
        <v>0</v>
      </c>
      <c r="BO75" s="199" t="n">
        <f aca="false">BM75*BO$4</f>
        <v>0</v>
      </c>
      <c r="BP75" s="200" t="n">
        <v>3</v>
      </c>
      <c r="BR75" s="35" t="n">
        <v>1.5</v>
      </c>
      <c r="BS75" s="199" t="n">
        <f aca="false">BR75*BS$4</f>
        <v>0</v>
      </c>
      <c r="BT75" s="199" t="n">
        <f aca="false">BR75*BT$4</f>
        <v>0</v>
      </c>
      <c r="BU75" s="200" t="n">
        <v>2</v>
      </c>
      <c r="BW75" s="35" t="n">
        <v>1.5</v>
      </c>
      <c r="BX75" s="199" t="n">
        <f aca="false">BW75*BX$4</f>
        <v>0</v>
      </c>
      <c r="BY75" s="199" t="n">
        <f aca="false">BW75*BY$4</f>
        <v>0</v>
      </c>
      <c r="BZ75" s="200" t="n">
        <v>3</v>
      </c>
    </row>
    <row r="76" customFormat="false" ht="12" hidden="false" customHeight="false" outlineLevel="0" collapsed="false">
      <c r="A76" s="198" t="n">
        <f aca="false">CurveCreator!A76</f>
        <v>39022</v>
      </c>
      <c r="C76" s="35" t="n">
        <v>1.5</v>
      </c>
      <c r="D76" s="199" t="n">
        <f aca="false">C76*D$4</f>
        <v>0</v>
      </c>
      <c r="E76" s="199" t="n">
        <f aca="false">C76*E$4</f>
        <v>0</v>
      </c>
      <c r="F76" s="200" t="n">
        <v>3</v>
      </c>
      <c r="H76" s="35" t="n">
        <v>1.5</v>
      </c>
      <c r="I76" s="199" t="n">
        <f aca="false">H76*I$4</f>
        <v>0</v>
      </c>
      <c r="J76" s="199" t="n">
        <f aca="false">H76*J$4</f>
        <v>0</v>
      </c>
      <c r="K76" s="200" t="n">
        <v>3</v>
      </c>
      <c r="M76" s="35" t="n">
        <v>1.5</v>
      </c>
      <c r="N76" s="199" t="n">
        <f aca="false">M76*N$4</f>
        <v>0</v>
      </c>
      <c r="O76" s="199" t="n">
        <f aca="false">M76*O$4</f>
        <v>0</v>
      </c>
      <c r="P76" s="200" t="n">
        <v>3</v>
      </c>
      <c r="Q76" s="28"/>
      <c r="R76" s="35" t="n">
        <v>1.5</v>
      </c>
      <c r="S76" s="199" t="n">
        <f aca="false">R76*S$4</f>
        <v>0</v>
      </c>
      <c r="T76" s="199" t="n">
        <f aca="false">R76*T$4</f>
        <v>0</v>
      </c>
      <c r="U76" s="200" t="n">
        <v>3</v>
      </c>
      <c r="W76" s="35" t="n">
        <v>1.5</v>
      </c>
      <c r="X76" s="199" t="n">
        <f aca="false">W76*X$4</f>
        <v>0</v>
      </c>
      <c r="Y76" s="199" t="n">
        <f aca="false">W76*Y$4</f>
        <v>0</v>
      </c>
      <c r="Z76" s="200" t="n">
        <v>3</v>
      </c>
      <c r="AA76" s="28"/>
      <c r="AB76" s="35" t="n">
        <v>1.5</v>
      </c>
      <c r="AC76" s="199" t="n">
        <f aca="false">AB76*AC$4</f>
        <v>0</v>
      </c>
      <c r="AD76" s="199" t="n">
        <f aca="false">AB76*AD$4</f>
        <v>0</v>
      </c>
      <c r="AE76" s="200" t="n">
        <v>3</v>
      </c>
      <c r="AF76" s="201"/>
      <c r="AG76" s="35" t="n">
        <v>1.5</v>
      </c>
      <c r="AH76" s="199" t="n">
        <f aca="false">AG76*AH$4</f>
        <v>0</v>
      </c>
      <c r="AI76" s="199" t="n">
        <f aca="false">AG76*AI$4</f>
        <v>0</v>
      </c>
      <c r="AJ76" s="200" t="n">
        <v>3</v>
      </c>
      <c r="AN76" s="35" t="n">
        <v>1.5</v>
      </c>
      <c r="AO76" s="199" t="n">
        <f aca="false">AN76*AO$4</f>
        <v>0</v>
      </c>
      <c r="AP76" s="199" t="n">
        <f aca="false">AN76*AP$4</f>
        <v>0</v>
      </c>
      <c r="AQ76" s="200" t="n">
        <v>3</v>
      </c>
      <c r="AS76" s="35" t="n">
        <v>1.5</v>
      </c>
      <c r="AT76" s="199" t="n">
        <f aca="false">AS76*AT$4</f>
        <v>0</v>
      </c>
      <c r="AU76" s="199" t="n">
        <f aca="false">AS76*AU$4</f>
        <v>0</v>
      </c>
      <c r="AV76" s="200" t="n">
        <v>3</v>
      </c>
      <c r="AX76" s="35" t="n">
        <v>1.5</v>
      </c>
      <c r="AY76" s="199" t="n">
        <f aca="false">AX76*AY$4</f>
        <v>0</v>
      </c>
      <c r="AZ76" s="199" t="n">
        <f aca="false">AX76*AZ$4</f>
        <v>0</v>
      </c>
      <c r="BA76" s="200" t="n">
        <v>3</v>
      </c>
      <c r="BB76" s="28"/>
      <c r="BC76" s="35" t="n">
        <v>1.5</v>
      </c>
      <c r="BD76" s="199" t="n">
        <f aca="false">BC76*BD$4</f>
        <v>0</v>
      </c>
      <c r="BE76" s="199" t="n">
        <f aca="false">BC76*BE$4</f>
        <v>0</v>
      </c>
      <c r="BF76" s="200" t="n">
        <v>3</v>
      </c>
      <c r="BH76" s="35" t="n">
        <v>1.5</v>
      </c>
      <c r="BI76" s="199" t="n">
        <f aca="false">BH76*BI$4</f>
        <v>0</v>
      </c>
      <c r="BJ76" s="199" t="n">
        <f aca="false">BH76*BJ$4</f>
        <v>0</v>
      </c>
      <c r="BK76" s="200" t="n">
        <v>3</v>
      </c>
      <c r="BL76" s="28"/>
      <c r="BM76" s="35" t="n">
        <v>1.5</v>
      </c>
      <c r="BN76" s="199" t="n">
        <f aca="false">BM76*BN$4</f>
        <v>0</v>
      </c>
      <c r="BO76" s="199" t="n">
        <f aca="false">BM76*BO$4</f>
        <v>0</v>
      </c>
      <c r="BP76" s="200" t="n">
        <v>3</v>
      </c>
      <c r="BR76" s="35" t="n">
        <v>1.5</v>
      </c>
      <c r="BS76" s="199" t="n">
        <f aca="false">BR76*BS$4</f>
        <v>0</v>
      </c>
      <c r="BT76" s="199" t="n">
        <f aca="false">BR76*BT$4</f>
        <v>0</v>
      </c>
      <c r="BU76" s="200" t="n">
        <v>2</v>
      </c>
      <c r="BW76" s="35" t="n">
        <v>1.5</v>
      </c>
      <c r="BX76" s="199" t="n">
        <f aca="false">BW76*BX$4</f>
        <v>0</v>
      </c>
      <c r="BY76" s="199" t="n">
        <f aca="false">BW76*BY$4</f>
        <v>0</v>
      </c>
      <c r="BZ76" s="200" t="n">
        <v>3</v>
      </c>
    </row>
    <row r="77" customFormat="false" ht="12" hidden="false" customHeight="false" outlineLevel="0" collapsed="false">
      <c r="A77" s="198" t="n">
        <f aca="false">CurveCreator!A77</f>
        <v>39052</v>
      </c>
      <c r="C77" s="35" t="n">
        <v>1.5</v>
      </c>
      <c r="D77" s="199" t="n">
        <f aca="false">C77*D$4</f>
        <v>0</v>
      </c>
      <c r="E77" s="199" t="n">
        <f aca="false">C77*E$4</f>
        <v>0</v>
      </c>
      <c r="F77" s="200" t="n">
        <v>3</v>
      </c>
      <c r="H77" s="35" t="n">
        <v>1.5</v>
      </c>
      <c r="I77" s="199" t="n">
        <f aca="false">H77*I$4</f>
        <v>0</v>
      </c>
      <c r="J77" s="199" t="n">
        <f aca="false">H77*J$4</f>
        <v>0</v>
      </c>
      <c r="K77" s="200" t="n">
        <v>3</v>
      </c>
      <c r="M77" s="35" t="n">
        <v>1.5</v>
      </c>
      <c r="N77" s="199" t="n">
        <f aca="false">M77*N$4</f>
        <v>0</v>
      </c>
      <c r="O77" s="199" t="n">
        <f aca="false">M77*O$4</f>
        <v>0</v>
      </c>
      <c r="P77" s="200" t="n">
        <v>3</v>
      </c>
      <c r="Q77" s="28"/>
      <c r="R77" s="35" t="n">
        <v>1.5</v>
      </c>
      <c r="S77" s="199" t="n">
        <f aca="false">R77*S$4</f>
        <v>0</v>
      </c>
      <c r="T77" s="199" t="n">
        <f aca="false">R77*T$4</f>
        <v>0</v>
      </c>
      <c r="U77" s="200" t="n">
        <v>3</v>
      </c>
      <c r="W77" s="35" t="n">
        <v>1.5</v>
      </c>
      <c r="X77" s="199" t="n">
        <f aca="false">W77*X$4</f>
        <v>0</v>
      </c>
      <c r="Y77" s="199" t="n">
        <f aca="false">W77*Y$4</f>
        <v>0</v>
      </c>
      <c r="Z77" s="200" t="n">
        <v>3</v>
      </c>
      <c r="AA77" s="28"/>
      <c r="AB77" s="35" t="n">
        <v>1.5</v>
      </c>
      <c r="AC77" s="199" t="n">
        <f aca="false">AB77*AC$4</f>
        <v>0</v>
      </c>
      <c r="AD77" s="199" t="n">
        <f aca="false">AB77*AD$4</f>
        <v>0</v>
      </c>
      <c r="AE77" s="200" t="n">
        <v>3</v>
      </c>
      <c r="AF77" s="201"/>
      <c r="AG77" s="35" t="n">
        <v>1.5</v>
      </c>
      <c r="AH77" s="199" t="n">
        <f aca="false">AG77*AH$4</f>
        <v>0</v>
      </c>
      <c r="AI77" s="199" t="n">
        <f aca="false">AG77*AI$4</f>
        <v>0</v>
      </c>
      <c r="AJ77" s="200" t="n">
        <v>3</v>
      </c>
      <c r="AN77" s="35" t="n">
        <v>1.5</v>
      </c>
      <c r="AO77" s="199" t="n">
        <f aca="false">AN77*AO$4</f>
        <v>0</v>
      </c>
      <c r="AP77" s="199" t="n">
        <f aca="false">AN77*AP$4</f>
        <v>0</v>
      </c>
      <c r="AQ77" s="200" t="n">
        <v>3</v>
      </c>
      <c r="AS77" s="35" t="n">
        <v>1.5</v>
      </c>
      <c r="AT77" s="199" t="n">
        <f aca="false">AS77*AT$4</f>
        <v>0</v>
      </c>
      <c r="AU77" s="199" t="n">
        <f aca="false">AS77*AU$4</f>
        <v>0</v>
      </c>
      <c r="AV77" s="200" t="n">
        <v>3</v>
      </c>
      <c r="AX77" s="35" t="n">
        <v>1.5</v>
      </c>
      <c r="AY77" s="199" t="n">
        <f aca="false">AX77*AY$4</f>
        <v>0</v>
      </c>
      <c r="AZ77" s="199" t="n">
        <f aca="false">AX77*AZ$4</f>
        <v>0</v>
      </c>
      <c r="BA77" s="200" t="n">
        <v>3</v>
      </c>
      <c r="BB77" s="28"/>
      <c r="BC77" s="35" t="n">
        <v>1.5</v>
      </c>
      <c r="BD77" s="199" t="n">
        <f aca="false">BC77*BD$4</f>
        <v>0</v>
      </c>
      <c r="BE77" s="199" t="n">
        <f aca="false">BC77*BE$4</f>
        <v>0</v>
      </c>
      <c r="BF77" s="200" t="n">
        <v>3</v>
      </c>
      <c r="BH77" s="35" t="n">
        <v>1.5</v>
      </c>
      <c r="BI77" s="199" t="n">
        <f aca="false">BH77*BI$4</f>
        <v>0</v>
      </c>
      <c r="BJ77" s="199" t="n">
        <f aca="false">BH77*BJ$4</f>
        <v>0</v>
      </c>
      <c r="BK77" s="200" t="n">
        <v>3</v>
      </c>
      <c r="BL77" s="28"/>
      <c r="BM77" s="35" t="n">
        <v>1.5</v>
      </c>
      <c r="BN77" s="199" t="n">
        <f aca="false">BM77*BN$4</f>
        <v>0</v>
      </c>
      <c r="BO77" s="199" t="n">
        <f aca="false">BM77*BO$4</f>
        <v>0</v>
      </c>
      <c r="BP77" s="200" t="n">
        <v>3</v>
      </c>
      <c r="BR77" s="35" t="n">
        <v>1.5</v>
      </c>
      <c r="BS77" s="199" t="n">
        <f aca="false">BR77*BS$4</f>
        <v>0</v>
      </c>
      <c r="BT77" s="199" t="n">
        <f aca="false">BR77*BT$4</f>
        <v>0</v>
      </c>
      <c r="BU77" s="200" t="n">
        <v>2</v>
      </c>
      <c r="BW77" s="35" t="n">
        <v>1.5</v>
      </c>
      <c r="BX77" s="199" t="n">
        <f aca="false">BW77*BX$4</f>
        <v>0</v>
      </c>
      <c r="BY77" s="199" t="n">
        <f aca="false">BW77*BY$4</f>
        <v>0</v>
      </c>
      <c r="BZ77" s="200" t="n">
        <v>3</v>
      </c>
    </row>
    <row r="78" customFormat="false" ht="12" hidden="false" customHeight="false" outlineLevel="0" collapsed="false">
      <c r="A78" s="198" t="n">
        <f aca="false">CurveCreator!A78</f>
        <v>39083</v>
      </c>
      <c r="C78" s="35" t="n">
        <v>1.5</v>
      </c>
      <c r="D78" s="199" t="n">
        <f aca="false">C78*D$4</f>
        <v>0</v>
      </c>
      <c r="E78" s="199" t="n">
        <f aca="false">C78*E$4</f>
        <v>0</v>
      </c>
      <c r="F78" s="200" t="n">
        <v>3</v>
      </c>
      <c r="H78" s="35" t="n">
        <v>1.5</v>
      </c>
      <c r="I78" s="199" t="n">
        <f aca="false">H78*I$4</f>
        <v>0</v>
      </c>
      <c r="J78" s="199" t="n">
        <f aca="false">H78*J$4</f>
        <v>0</v>
      </c>
      <c r="K78" s="200" t="n">
        <v>3</v>
      </c>
      <c r="M78" s="35" t="n">
        <v>1.5</v>
      </c>
      <c r="N78" s="199" t="n">
        <f aca="false">M78*N$4</f>
        <v>0</v>
      </c>
      <c r="O78" s="199" t="n">
        <f aca="false">M78*O$4</f>
        <v>0</v>
      </c>
      <c r="P78" s="200" t="n">
        <v>3</v>
      </c>
      <c r="Q78" s="28"/>
      <c r="R78" s="35" t="n">
        <v>1.5</v>
      </c>
      <c r="S78" s="199" t="n">
        <f aca="false">R78*S$4</f>
        <v>0</v>
      </c>
      <c r="T78" s="199" t="n">
        <f aca="false">R78*T$4</f>
        <v>0</v>
      </c>
      <c r="U78" s="200" t="n">
        <v>3</v>
      </c>
      <c r="W78" s="35" t="n">
        <v>1.5</v>
      </c>
      <c r="X78" s="199" t="n">
        <f aca="false">W78*X$4</f>
        <v>0</v>
      </c>
      <c r="Y78" s="199" t="n">
        <f aca="false">W78*Y$4</f>
        <v>0</v>
      </c>
      <c r="Z78" s="200" t="n">
        <v>3</v>
      </c>
      <c r="AA78" s="28"/>
      <c r="AB78" s="35" t="n">
        <v>1.5</v>
      </c>
      <c r="AC78" s="199" t="n">
        <f aca="false">AB78*AC$4</f>
        <v>0</v>
      </c>
      <c r="AD78" s="199" t="n">
        <f aca="false">AB78*AD$4</f>
        <v>0</v>
      </c>
      <c r="AE78" s="200" t="n">
        <v>3</v>
      </c>
      <c r="AF78" s="201"/>
      <c r="AG78" s="35" t="n">
        <v>1.5</v>
      </c>
      <c r="AH78" s="199" t="n">
        <f aca="false">AG78*AH$4</f>
        <v>0</v>
      </c>
      <c r="AI78" s="199" t="n">
        <f aca="false">AG78*AI$4</f>
        <v>0</v>
      </c>
      <c r="AJ78" s="200" t="n">
        <v>3</v>
      </c>
      <c r="AN78" s="35" t="n">
        <v>1.5</v>
      </c>
      <c r="AO78" s="199" t="n">
        <f aca="false">AN78*AO$4</f>
        <v>0</v>
      </c>
      <c r="AP78" s="199" t="n">
        <f aca="false">AN78*AP$4</f>
        <v>0</v>
      </c>
      <c r="AQ78" s="200" t="n">
        <v>3</v>
      </c>
      <c r="AS78" s="35" t="n">
        <v>1.5</v>
      </c>
      <c r="AT78" s="199" t="n">
        <f aca="false">AS78*AT$4</f>
        <v>0</v>
      </c>
      <c r="AU78" s="199" t="n">
        <f aca="false">AS78*AU$4</f>
        <v>0</v>
      </c>
      <c r="AV78" s="200" t="n">
        <v>3</v>
      </c>
      <c r="AX78" s="35" t="n">
        <v>1.5</v>
      </c>
      <c r="AY78" s="199" t="n">
        <f aca="false">AX78*AY$4</f>
        <v>0</v>
      </c>
      <c r="AZ78" s="199" t="n">
        <f aca="false">AX78*AZ$4</f>
        <v>0</v>
      </c>
      <c r="BA78" s="200" t="n">
        <v>3</v>
      </c>
      <c r="BB78" s="28"/>
      <c r="BC78" s="35" t="n">
        <v>1.5</v>
      </c>
      <c r="BD78" s="199" t="n">
        <f aca="false">BC78*BD$4</f>
        <v>0</v>
      </c>
      <c r="BE78" s="199" t="n">
        <f aca="false">BC78*BE$4</f>
        <v>0</v>
      </c>
      <c r="BF78" s="200" t="n">
        <v>3</v>
      </c>
      <c r="BH78" s="35" t="n">
        <v>1.5</v>
      </c>
      <c r="BI78" s="199" t="n">
        <f aca="false">BH78*BI$4</f>
        <v>0</v>
      </c>
      <c r="BJ78" s="199" t="n">
        <f aca="false">BH78*BJ$4</f>
        <v>0</v>
      </c>
      <c r="BK78" s="200" t="n">
        <v>3</v>
      </c>
      <c r="BL78" s="28"/>
      <c r="BM78" s="35" t="n">
        <v>1.5</v>
      </c>
      <c r="BN78" s="199" t="n">
        <f aca="false">BM78*BN$4</f>
        <v>0</v>
      </c>
      <c r="BO78" s="199" t="n">
        <f aca="false">BM78*BO$4</f>
        <v>0</v>
      </c>
      <c r="BP78" s="200" t="n">
        <v>3</v>
      </c>
      <c r="BR78" s="35" t="n">
        <v>1.5</v>
      </c>
      <c r="BS78" s="199" t="n">
        <f aca="false">BR78*BS$4</f>
        <v>0</v>
      </c>
      <c r="BT78" s="199" t="n">
        <f aca="false">BR78*BT$4</f>
        <v>0</v>
      </c>
      <c r="BU78" s="200" t="n">
        <v>2</v>
      </c>
      <c r="BW78" s="35" t="n">
        <v>1.5</v>
      </c>
      <c r="BX78" s="199" t="n">
        <f aca="false">BW78*BX$4</f>
        <v>0</v>
      </c>
      <c r="BY78" s="199" t="n">
        <f aca="false">BW78*BY$4</f>
        <v>0</v>
      </c>
      <c r="BZ78" s="200" t="n">
        <v>3</v>
      </c>
    </row>
    <row r="79" customFormat="false" ht="12" hidden="false" customHeight="false" outlineLevel="0" collapsed="false">
      <c r="A79" s="198" t="n">
        <f aca="false">CurveCreator!A79</f>
        <v>39114</v>
      </c>
      <c r="C79" s="35" t="n">
        <v>1.5</v>
      </c>
      <c r="D79" s="199" t="n">
        <f aca="false">C79*D$4</f>
        <v>0</v>
      </c>
      <c r="E79" s="199" t="n">
        <f aca="false">C79*E$4</f>
        <v>0</v>
      </c>
      <c r="F79" s="200" t="n">
        <v>3</v>
      </c>
      <c r="H79" s="35" t="n">
        <v>1.5</v>
      </c>
      <c r="I79" s="199" t="n">
        <f aca="false">H79*I$4</f>
        <v>0</v>
      </c>
      <c r="J79" s="199" t="n">
        <f aca="false">H79*J$4</f>
        <v>0</v>
      </c>
      <c r="K79" s="200" t="n">
        <v>3</v>
      </c>
      <c r="M79" s="35" t="n">
        <v>1.5</v>
      </c>
      <c r="N79" s="199" t="n">
        <f aca="false">M79*N$4</f>
        <v>0</v>
      </c>
      <c r="O79" s="199" t="n">
        <f aca="false">M79*O$4</f>
        <v>0</v>
      </c>
      <c r="P79" s="200" t="n">
        <v>3</v>
      </c>
      <c r="Q79" s="28"/>
      <c r="R79" s="35" t="n">
        <v>1.5</v>
      </c>
      <c r="S79" s="199" t="n">
        <f aca="false">R79*S$4</f>
        <v>0</v>
      </c>
      <c r="T79" s="199" t="n">
        <f aca="false">R79*T$4</f>
        <v>0</v>
      </c>
      <c r="U79" s="200" t="n">
        <v>3</v>
      </c>
      <c r="W79" s="35" t="n">
        <v>1.5</v>
      </c>
      <c r="X79" s="199" t="n">
        <f aca="false">W79*X$4</f>
        <v>0</v>
      </c>
      <c r="Y79" s="199" t="n">
        <f aca="false">W79*Y$4</f>
        <v>0</v>
      </c>
      <c r="Z79" s="200" t="n">
        <v>3</v>
      </c>
      <c r="AA79" s="28"/>
      <c r="AB79" s="35" t="n">
        <v>1.5</v>
      </c>
      <c r="AC79" s="199" t="n">
        <f aca="false">AB79*AC$4</f>
        <v>0</v>
      </c>
      <c r="AD79" s="199" t="n">
        <f aca="false">AB79*AD$4</f>
        <v>0</v>
      </c>
      <c r="AE79" s="200" t="n">
        <v>3</v>
      </c>
      <c r="AF79" s="201"/>
      <c r="AG79" s="35" t="n">
        <v>1.5</v>
      </c>
      <c r="AH79" s="199" t="n">
        <f aca="false">AG79*AH$4</f>
        <v>0</v>
      </c>
      <c r="AI79" s="199" t="n">
        <f aca="false">AG79*AI$4</f>
        <v>0</v>
      </c>
      <c r="AJ79" s="200" t="n">
        <v>3</v>
      </c>
      <c r="AN79" s="35" t="n">
        <v>1.5</v>
      </c>
      <c r="AO79" s="199" t="n">
        <f aca="false">AN79*AO$4</f>
        <v>0</v>
      </c>
      <c r="AP79" s="199" t="n">
        <f aca="false">AN79*AP$4</f>
        <v>0</v>
      </c>
      <c r="AQ79" s="200" t="n">
        <v>3</v>
      </c>
      <c r="AS79" s="35" t="n">
        <v>1.5</v>
      </c>
      <c r="AT79" s="199" t="n">
        <f aca="false">AS79*AT$4</f>
        <v>0</v>
      </c>
      <c r="AU79" s="199" t="n">
        <f aca="false">AS79*AU$4</f>
        <v>0</v>
      </c>
      <c r="AV79" s="200" t="n">
        <v>3</v>
      </c>
      <c r="AX79" s="35" t="n">
        <v>1.5</v>
      </c>
      <c r="AY79" s="199" t="n">
        <f aca="false">AX79*AY$4</f>
        <v>0</v>
      </c>
      <c r="AZ79" s="199" t="n">
        <f aca="false">AX79*AZ$4</f>
        <v>0</v>
      </c>
      <c r="BA79" s="200" t="n">
        <v>3</v>
      </c>
      <c r="BB79" s="28"/>
      <c r="BC79" s="35" t="n">
        <v>1.5</v>
      </c>
      <c r="BD79" s="199" t="n">
        <f aca="false">BC79*BD$4</f>
        <v>0</v>
      </c>
      <c r="BE79" s="199" t="n">
        <f aca="false">BC79*BE$4</f>
        <v>0</v>
      </c>
      <c r="BF79" s="200" t="n">
        <v>3</v>
      </c>
      <c r="BH79" s="35" t="n">
        <v>1.5</v>
      </c>
      <c r="BI79" s="199" t="n">
        <f aca="false">BH79*BI$4</f>
        <v>0</v>
      </c>
      <c r="BJ79" s="199" t="n">
        <f aca="false">BH79*BJ$4</f>
        <v>0</v>
      </c>
      <c r="BK79" s="200" t="n">
        <v>3</v>
      </c>
      <c r="BL79" s="28"/>
      <c r="BM79" s="35" t="n">
        <v>1.5</v>
      </c>
      <c r="BN79" s="199" t="n">
        <f aca="false">BM79*BN$4</f>
        <v>0</v>
      </c>
      <c r="BO79" s="199" t="n">
        <f aca="false">BM79*BO$4</f>
        <v>0</v>
      </c>
      <c r="BP79" s="200" t="n">
        <v>3</v>
      </c>
      <c r="BR79" s="35" t="n">
        <v>1.5</v>
      </c>
      <c r="BS79" s="199" t="n">
        <f aca="false">BR79*BS$4</f>
        <v>0</v>
      </c>
      <c r="BT79" s="199" t="n">
        <f aca="false">BR79*BT$4</f>
        <v>0</v>
      </c>
      <c r="BU79" s="200" t="n">
        <v>2</v>
      </c>
      <c r="BW79" s="35" t="n">
        <v>1.5</v>
      </c>
      <c r="BX79" s="199" t="n">
        <f aca="false">BW79*BX$4</f>
        <v>0</v>
      </c>
      <c r="BY79" s="199" t="n">
        <f aca="false">BW79*BY$4</f>
        <v>0</v>
      </c>
      <c r="BZ79" s="200" t="n">
        <v>3</v>
      </c>
    </row>
    <row r="80" customFormat="false" ht="12" hidden="false" customHeight="false" outlineLevel="0" collapsed="false">
      <c r="A80" s="198" t="n">
        <f aca="false">CurveCreator!A80</f>
        <v>39142</v>
      </c>
      <c r="C80" s="35" t="n">
        <v>1.5</v>
      </c>
      <c r="D80" s="199" t="n">
        <f aca="false">C80*D$4</f>
        <v>0</v>
      </c>
      <c r="E80" s="199" t="n">
        <f aca="false">C80*E$4</f>
        <v>0</v>
      </c>
      <c r="F80" s="200" t="n">
        <v>3</v>
      </c>
      <c r="H80" s="35" t="n">
        <v>1.5</v>
      </c>
      <c r="I80" s="199" t="n">
        <f aca="false">H80*I$4</f>
        <v>0</v>
      </c>
      <c r="J80" s="199" t="n">
        <f aca="false">H80*J$4</f>
        <v>0</v>
      </c>
      <c r="K80" s="200" t="n">
        <v>3</v>
      </c>
      <c r="M80" s="35" t="n">
        <v>1.5</v>
      </c>
      <c r="N80" s="199" t="n">
        <f aca="false">M80*N$4</f>
        <v>0</v>
      </c>
      <c r="O80" s="199" t="n">
        <f aca="false">M80*O$4</f>
        <v>0</v>
      </c>
      <c r="P80" s="200" t="n">
        <v>3</v>
      </c>
      <c r="Q80" s="28"/>
      <c r="R80" s="35" t="n">
        <v>1.5</v>
      </c>
      <c r="S80" s="199" t="n">
        <f aca="false">R80*S$4</f>
        <v>0</v>
      </c>
      <c r="T80" s="199" t="n">
        <f aca="false">R80*T$4</f>
        <v>0</v>
      </c>
      <c r="U80" s="200" t="n">
        <v>3</v>
      </c>
      <c r="W80" s="35" t="n">
        <v>1.5</v>
      </c>
      <c r="X80" s="199" t="n">
        <f aca="false">W80*X$4</f>
        <v>0</v>
      </c>
      <c r="Y80" s="199" t="n">
        <f aca="false">W80*Y$4</f>
        <v>0</v>
      </c>
      <c r="Z80" s="200" t="n">
        <v>3</v>
      </c>
      <c r="AA80" s="28"/>
      <c r="AB80" s="35" t="n">
        <v>1.5</v>
      </c>
      <c r="AC80" s="199" t="n">
        <f aca="false">AB80*AC$4</f>
        <v>0</v>
      </c>
      <c r="AD80" s="199" t="n">
        <f aca="false">AB80*AD$4</f>
        <v>0</v>
      </c>
      <c r="AE80" s="200" t="n">
        <v>3</v>
      </c>
      <c r="AF80" s="201"/>
      <c r="AG80" s="35" t="n">
        <v>1.5</v>
      </c>
      <c r="AH80" s="199" t="n">
        <f aca="false">AG80*AH$4</f>
        <v>0</v>
      </c>
      <c r="AI80" s="199" t="n">
        <f aca="false">AG80*AI$4</f>
        <v>0</v>
      </c>
      <c r="AJ80" s="200" t="n">
        <v>3</v>
      </c>
      <c r="AN80" s="35" t="n">
        <v>1.5</v>
      </c>
      <c r="AO80" s="199" t="n">
        <f aca="false">AN80*AO$4</f>
        <v>0</v>
      </c>
      <c r="AP80" s="199" t="n">
        <f aca="false">AN80*AP$4</f>
        <v>0</v>
      </c>
      <c r="AQ80" s="200" t="n">
        <v>3</v>
      </c>
      <c r="AS80" s="35" t="n">
        <v>1.5</v>
      </c>
      <c r="AT80" s="199" t="n">
        <f aca="false">AS80*AT$4</f>
        <v>0</v>
      </c>
      <c r="AU80" s="199" t="n">
        <f aca="false">AS80*AU$4</f>
        <v>0</v>
      </c>
      <c r="AV80" s="200" t="n">
        <v>3</v>
      </c>
      <c r="AX80" s="35" t="n">
        <v>1.5</v>
      </c>
      <c r="AY80" s="199" t="n">
        <f aca="false">AX80*AY$4</f>
        <v>0</v>
      </c>
      <c r="AZ80" s="199" t="n">
        <f aca="false">AX80*AZ$4</f>
        <v>0</v>
      </c>
      <c r="BA80" s="200" t="n">
        <v>3</v>
      </c>
      <c r="BB80" s="28"/>
      <c r="BC80" s="35" t="n">
        <v>1.5</v>
      </c>
      <c r="BD80" s="199" t="n">
        <f aca="false">BC80*BD$4</f>
        <v>0</v>
      </c>
      <c r="BE80" s="199" t="n">
        <f aca="false">BC80*BE$4</f>
        <v>0</v>
      </c>
      <c r="BF80" s="200" t="n">
        <v>3</v>
      </c>
      <c r="BH80" s="35" t="n">
        <v>1.5</v>
      </c>
      <c r="BI80" s="199" t="n">
        <f aca="false">BH80*BI$4</f>
        <v>0</v>
      </c>
      <c r="BJ80" s="199" t="n">
        <f aca="false">BH80*BJ$4</f>
        <v>0</v>
      </c>
      <c r="BK80" s="200" t="n">
        <v>3</v>
      </c>
      <c r="BL80" s="28"/>
      <c r="BM80" s="35" t="n">
        <v>1.5</v>
      </c>
      <c r="BN80" s="199" t="n">
        <f aca="false">BM80*BN$4</f>
        <v>0</v>
      </c>
      <c r="BO80" s="199" t="n">
        <f aca="false">BM80*BO$4</f>
        <v>0</v>
      </c>
      <c r="BP80" s="200" t="n">
        <v>3</v>
      </c>
      <c r="BR80" s="35" t="n">
        <v>1.5</v>
      </c>
      <c r="BS80" s="199" t="n">
        <f aca="false">BR80*BS$4</f>
        <v>0</v>
      </c>
      <c r="BT80" s="199" t="n">
        <f aca="false">BR80*BT$4</f>
        <v>0</v>
      </c>
      <c r="BU80" s="200" t="n">
        <v>2</v>
      </c>
      <c r="BW80" s="35" t="n">
        <v>1.5</v>
      </c>
      <c r="BX80" s="199" t="n">
        <f aca="false">BW80*BX$4</f>
        <v>0</v>
      </c>
      <c r="BY80" s="199" t="n">
        <f aca="false">BW80*BY$4</f>
        <v>0</v>
      </c>
      <c r="BZ80" s="200" t="n">
        <v>3</v>
      </c>
    </row>
    <row r="81" customFormat="false" ht="12" hidden="false" customHeight="false" outlineLevel="0" collapsed="false">
      <c r="A81" s="198" t="n">
        <f aca="false">CurveCreator!A81</f>
        <v>39173</v>
      </c>
      <c r="C81" s="35" t="n">
        <v>1.5</v>
      </c>
      <c r="D81" s="199" t="n">
        <f aca="false">C81*D$4</f>
        <v>0</v>
      </c>
      <c r="E81" s="199" t="n">
        <f aca="false">C81*E$4</f>
        <v>0</v>
      </c>
      <c r="F81" s="200" t="n">
        <v>3</v>
      </c>
      <c r="H81" s="35" t="n">
        <v>1.5</v>
      </c>
      <c r="I81" s="199" t="n">
        <f aca="false">H81*I$4</f>
        <v>0</v>
      </c>
      <c r="J81" s="199" t="n">
        <f aca="false">H81*J$4</f>
        <v>0</v>
      </c>
      <c r="K81" s="200" t="n">
        <v>3</v>
      </c>
      <c r="M81" s="35" t="n">
        <v>1.5</v>
      </c>
      <c r="N81" s="199" t="n">
        <f aca="false">M81*N$4</f>
        <v>0</v>
      </c>
      <c r="O81" s="199" t="n">
        <f aca="false">M81*O$4</f>
        <v>0</v>
      </c>
      <c r="P81" s="200" t="n">
        <v>3</v>
      </c>
      <c r="Q81" s="28"/>
      <c r="R81" s="35" t="n">
        <v>1.5</v>
      </c>
      <c r="S81" s="199" t="n">
        <f aca="false">R81*S$4</f>
        <v>0</v>
      </c>
      <c r="T81" s="199" t="n">
        <f aca="false">R81*T$4</f>
        <v>0</v>
      </c>
      <c r="U81" s="200" t="n">
        <v>3</v>
      </c>
      <c r="W81" s="35" t="n">
        <v>1.5</v>
      </c>
      <c r="X81" s="199" t="n">
        <f aca="false">W81*X$4</f>
        <v>0</v>
      </c>
      <c r="Y81" s="199" t="n">
        <f aca="false">W81*Y$4</f>
        <v>0</v>
      </c>
      <c r="Z81" s="200" t="n">
        <v>3</v>
      </c>
      <c r="AA81" s="28"/>
      <c r="AB81" s="35" t="n">
        <v>1.5</v>
      </c>
      <c r="AC81" s="199" t="n">
        <f aca="false">AB81*AC$4</f>
        <v>0</v>
      </c>
      <c r="AD81" s="199" t="n">
        <f aca="false">AB81*AD$4</f>
        <v>0</v>
      </c>
      <c r="AE81" s="200" t="n">
        <v>3</v>
      </c>
      <c r="AF81" s="201"/>
      <c r="AG81" s="35" t="n">
        <v>1.5</v>
      </c>
      <c r="AH81" s="199" t="n">
        <f aca="false">AG81*AH$4</f>
        <v>0</v>
      </c>
      <c r="AI81" s="199" t="n">
        <f aca="false">AG81*AI$4</f>
        <v>0</v>
      </c>
      <c r="AJ81" s="200" t="n">
        <v>3</v>
      </c>
      <c r="AN81" s="35" t="n">
        <v>1.5</v>
      </c>
      <c r="AO81" s="199" t="n">
        <f aca="false">AN81*AO$4</f>
        <v>0</v>
      </c>
      <c r="AP81" s="199" t="n">
        <f aca="false">AN81*AP$4</f>
        <v>0</v>
      </c>
      <c r="AQ81" s="200" t="n">
        <v>3</v>
      </c>
      <c r="AS81" s="35" t="n">
        <v>1.5</v>
      </c>
      <c r="AT81" s="199" t="n">
        <f aca="false">AS81*AT$4</f>
        <v>0</v>
      </c>
      <c r="AU81" s="199" t="n">
        <f aca="false">AS81*AU$4</f>
        <v>0</v>
      </c>
      <c r="AV81" s="200" t="n">
        <v>3</v>
      </c>
      <c r="AX81" s="35" t="n">
        <v>1.5</v>
      </c>
      <c r="AY81" s="199" t="n">
        <f aca="false">AX81*AY$4</f>
        <v>0</v>
      </c>
      <c r="AZ81" s="199" t="n">
        <f aca="false">AX81*AZ$4</f>
        <v>0</v>
      </c>
      <c r="BA81" s="200" t="n">
        <v>3</v>
      </c>
      <c r="BB81" s="28"/>
      <c r="BC81" s="35" t="n">
        <v>1.5</v>
      </c>
      <c r="BD81" s="199" t="n">
        <f aca="false">BC81*BD$4</f>
        <v>0</v>
      </c>
      <c r="BE81" s="199" t="n">
        <f aca="false">BC81*BE$4</f>
        <v>0</v>
      </c>
      <c r="BF81" s="200" t="n">
        <v>3</v>
      </c>
      <c r="BH81" s="35" t="n">
        <v>1.5</v>
      </c>
      <c r="BI81" s="199" t="n">
        <f aca="false">BH81*BI$4</f>
        <v>0</v>
      </c>
      <c r="BJ81" s="199" t="n">
        <f aca="false">BH81*BJ$4</f>
        <v>0</v>
      </c>
      <c r="BK81" s="200" t="n">
        <v>3</v>
      </c>
      <c r="BL81" s="28"/>
      <c r="BM81" s="35" t="n">
        <v>1.5</v>
      </c>
      <c r="BN81" s="199" t="n">
        <f aca="false">BM81*BN$4</f>
        <v>0</v>
      </c>
      <c r="BO81" s="199" t="n">
        <f aca="false">BM81*BO$4</f>
        <v>0</v>
      </c>
      <c r="BP81" s="200" t="n">
        <v>3</v>
      </c>
      <c r="BR81" s="35" t="n">
        <v>1.5</v>
      </c>
      <c r="BS81" s="199" t="n">
        <f aca="false">BR81*BS$4</f>
        <v>0</v>
      </c>
      <c r="BT81" s="199" t="n">
        <f aca="false">BR81*BT$4</f>
        <v>0</v>
      </c>
      <c r="BU81" s="200" t="n">
        <v>2</v>
      </c>
      <c r="BW81" s="35" t="n">
        <v>1.5</v>
      </c>
      <c r="BX81" s="199" t="n">
        <f aca="false">BW81*BX$4</f>
        <v>0</v>
      </c>
      <c r="BY81" s="199" t="n">
        <f aca="false">BW81*BY$4</f>
        <v>0</v>
      </c>
      <c r="BZ81" s="200" t="n">
        <v>3</v>
      </c>
    </row>
    <row r="82" customFormat="false" ht="12" hidden="false" customHeight="false" outlineLevel="0" collapsed="false">
      <c r="A82" s="198" t="n">
        <f aca="false">CurveCreator!A82</f>
        <v>39203</v>
      </c>
      <c r="C82" s="35" t="n">
        <v>1.5</v>
      </c>
      <c r="D82" s="199" t="n">
        <f aca="false">C82*D$4</f>
        <v>0</v>
      </c>
      <c r="E82" s="199" t="n">
        <f aca="false">C82*E$4</f>
        <v>0</v>
      </c>
      <c r="F82" s="200" t="n">
        <v>3</v>
      </c>
      <c r="H82" s="35" t="n">
        <v>1.5</v>
      </c>
      <c r="I82" s="199" t="n">
        <f aca="false">H82*I$4</f>
        <v>0</v>
      </c>
      <c r="J82" s="199" t="n">
        <f aca="false">H82*J$4</f>
        <v>0</v>
      </c>
      <c r="K82" s="200" t="n">
        <v>3</v>
      </c>
      <c r="M82" s="35" t="n">
        <v>1.5</v>
      </c>
      <c r="N82" s="199" t="n">
        <f aca="false">M82*N$4</f>
        <v>0</v>
      </c>
      <c r="O82" s="199" t="n">
        <f aca="false">M82*O$4</f>
        <v>0</v>
      </c>
      <c r="P82" s="200" t="n">
        <v>3</v>
      </c>
      <c r="Q82" s="28"/>
      <c r="R82" s="35" t="n">
        <v>1.5</v>
      </c>
      <c r="S82" s="199" t="n">
        <f aca="false">R82*S$4</f>
        <v>0</v>
      </c>
      <c r="T82" s="199" t="n">
        <f aca="false">R82*T$4</f>
        <v>0</v>
      </c>
      <c r="U82" s="200" t="n">
        <v>3</v>
      </c>
      <c r="W82" s="35" t="n">
        <v>1.5</v>
      </c>
      <c r="X82" s="199" t="n">
        <f aca="false">W82*X$4</f>
        <v>0</v>
      </c>
      <c r="Y82" s="199" t="n">
        <f aca="false">W82*Y$4</f>
        <v>0</v>
      </c>
      <c r="Z82" s="200" t="n">
        <v>3</v>
      </c>
      <c r="AA82" s="28"/>
      <c r="AB82" s="35" t="n">
        <v>1.5</v>
      </c>
      <c r="AC82" s="199" t="n">
        <f aca="false">AB82*AC$4</f>
        <v>0</v>
      </c>
      <c r="AD82" s="199" t="n">
        <f aca="false">AB82*AD$4</f>
        <v>0</v>
      </c>
      <c r="AE82" s="200" t="n">
        <v>3</v>
      </c>
      <c r="AF82" s="201"/>
      <c r="AG82" s="35" t="n">
        <v>1.5</v>
      </c>
      <c r="AH82" s="199" t="n">
        <f aca="false">AG82*AH$4</f>
        <v>0</v>
      </c>
      <c r="AI82" s="199" t="n">
        <f aca="false">AG82*AI$4</f>
        <v>0</v>
      </c>
      <c r="AJ82" s="200" t="n">
        <v>3</v>
      </c>
      <c r="AN82" s="35" t="n">
        <v>1.5</v>
      </c>
      <c r="AO82" s="199" t="n">
        <f aca="false">AN82*AO$4</f>
        <v>0</v>
      </c>
      <c r="AP82" s="199" t="n">
        <f aca="false">AN82*AP$4</f>
        <v>0</v>
      </c>
      <c r="AQ82" s="200" t="n">
        <v>3</v>
      </c>
      <c r="AS82" s="35" t="n">
        <v>1.5</v>
      </c>
      <c r="AT82" s="199" t="n">
        <f aca="false">AS82*AT$4</f>
        <v>0</v>
      </c>
      <c r="AU82" s="199" t="n">
        <f aca="false">AS82*AU$4</f>
        <v>0</v>
      </c>
      <c r="AV82" s="200" t="n">
        <v>3</v>
      </c>
      <c r="AX82" s="35" t="n">
        <v>1.5</v>
      </c>
      <c r="AY82" s="199" t="n">
        <f aca="false">AX82*AY$4</f>
        <v>0</v>
      </c>
      <c r="AZ82" s="199" t="n">
        <f aca="false">AX82*AZ$4</f>
        <v>0</v>
      </c>
      <c r="BA82" s="200" t="n">
        <v>3</v>
      </c>
      <c r="BB82" s="28"/>
      <c r="BC82" s="35" t="n">
        <v>1.5</v>
      </c>
      <c r="BD82" s="199" t="n">
        <f aca="false">BC82*BD$4</f>
        <v>0</v>
      </c>
      <c r="BE82" s="199" t="n">
        <f aca="false">BC82*BE$4</f>
        <v>0</v>
      </c>
      <c r="BF82" s="200" t="n">
        <v>3</v>
      </c>
      <c r="BH82" s="35" t="n">
        <v>1.5</v>
      </c>
      <c r="BI82" s="199" t="n">
        <f aca="false">BH82*BI$4</f>
        <v>0</v>
      </c>
      <c r="BJ82" s="199" t="n">
        <f aca="false">BH82*BJ$4</f>
        <v>0</v>
      </c>
      <c r="BK82" s="200" t="n">
        <v>3</v>
      </c>
      <c r="BL82" s="28"/>
      <c r="BM82" s="35" t="n">
        <v>1.5</v>
      </c>
      <c r="BN82" s="199" t="n">
        <f aca="false">BM82*BN$4</f>
        <v>0</v>
      </c>
      <c r="BO82" s="199" t="n">
        <f aca="false">BM82*BO$4</f>
        <v>0</v>
      </c>
      <c r="BP82" s="200" t="n">
        <v>3</v>
      </c>
      <c r="BR82" s="35" t="n">
        <v>1.5</v>
      </c>
      <c r="BS82" s="199" t="n">
        <f aca="false">BR82*BS$4</f>
        <v>0</v>
      </c>
      <c r="BT82" s="199" t="n">
        <f aca="false">BR82*BT$4</f>
        <v>0</v>
      </c>
      <c r="BU82" s="200" t="n">
        <v>2</v>
      </c>
      <c r="BW82" s="35" t="n">
        <v>1.5</v>
      </c>
      <c r="BX82" s="199" t="n">
        <f aca="false">BW82*BX$4</f>
        <v>0</v>
      </c>
      <c r="BY82" s="199" t="n">
        <f aca="false">BW82*BY$4</f>
        <v>0</v>
      </c>
      <c r="BZ82" s="200" t="n">
        <v>3</v>
      </c>
    </row>
    <row r="83" customFormat="false" ht="12" hidden="false" customHeight="false" outlineLevel="0" collapsed="false">
      <c r="A83" s="198" t="n">
        <f aca="false">CurveCreator!A83</f>
        <v>39234</v>
      </c>
      <c r="C83" s="35" t="n">
        <v>1.5</v>
      </c>
      <c r="D83" s="199" t="n">
        <f aca="false">C83*D$4</f>
        <v>0</v>
      </c>
      <c r="E83" s="199" t="n">
        <f aca="false">C83*E$4</f>
        <v>0</v>
      </c>
      <c r="F83" s="200" t="n">
        <v>3</v>
      </c>
      <c r="H83" s="35" t="n">
        <v>1.5</v>
      </c>
      <c r="I83" s="199" t="n">
        <f aca="false">H83*I$4</f>
        <v>0</v>
      </c>
      <c r="J83" s="199" t="n">
        <f aca="false">H83*J$4</f>
        <v>0</v>
      </c>
      <c r="K83" s="200" t="n">
        <v>3</v>
      </c>
      <c r="M83" s="35" t="n">
        <v>1.5</v>
      </c>
      <c r="N83" s="199" t="n">
        <f aca="false">M83*N$4</f>
        <v>0</v>
      </c>
      <c r="O83" s="199" t="n">
        <f aca="false">M83*O$4</f>
        <v>0</v>
      </c>
      <c r="P83" s="200" t="n">
        <v>3</v>
      </c>
      <c r="Q83" s="28"/>
      <c r="R83" s="35" t="n">
        <v>1.5</v>
      </c>
      <c r="S83" s="199" t="n">
        <f aca="false">R83*S$4</f>
        <v>0</v>
      </c>
      <c r="T83" s="199" t="n">
        <f aca="false">R83*T$4</f>
        <v>0</v>
      </c>
      <c r="U83" s="200" t="n">
        <v>3</v>
      </c>
      <c r="W83" s="35" t="n">
        <v>1.5</v>
      </c>
      <c r="X83" s="199" t="n">
        <f aca="false">W83*X$4</f>
        <v>0</v>
      </c>
      <c r="Y83" s="199" t="n">
        <f aca="false">W83*Y$4</f>
        <v>0</v>
      </c>
      <c r="Z83" s="200" t="n">
        <v>3</v>
      </c>
      <c r="AA83" s="28"/>
      <c r="AB83" s="35" t="n">
        <v>1.5</v>
      </c>
      <c r="AC83" s="199" t="n">
        <f aca="false">AB83*AC$4</f>
        <v>0</v>
      </c>
      <c r="AD83" s="199" t="n">
        <f aca="false">AB83*AD$4</f>
        <v>0</v>
      </c>
      <c r="AE83" s="200" t="n">
        <v>3</v>
      </c>
      <c r="AF83" s="201"/>
      <c r="AG83" s="35" t="n">
        <v>1.5</v>
      </c>
      <c r="AH83" s="199" t="n">
        <f aca="false">AG83*AH$4</f>
        <v>0</v>
      </c>
      <c r="AI83" s="199" t="n">
        <f aca="false">AG83*AI$4</f>
        <v>0</v>
      </c>
      <c r="AJ83" s="200" t="n">
        <v>3</v>
      </c>
      <c r="AN83" s="35" t="n">
        <v>1.5</v>
      </c>
      <c r="AO83" s="199" t="n">
        <f aca="false">AN83*AO$4</f>
        <v>0</v>
      </c>
      <c r="AP83" s="199" t="n">
        <f aca="false">AN83*AP$4</f>
        <v>0</v>
      </c>
      <c r="AQ83" s="200" t="n">
        <v>3</v>
      </c>
      <c r="AS83" s="35" t="n">
        <v>1.5</v>
      </c>
      <c r="AT83" s="199" t="n">
        <f aca="false">AS83*AT$4</f>
        <v>0</v>
      </c>
      <c r="AU83" s="199" t="n">
        <f aca="false">AS83*AU$4</f>
        <v>0</v>
      </c>
      <c r="AV83" s="200" t="n">
        <v>3</v>
      </c>
      <c r="AX83" s="35" t="n">
        <v>1.5</v>
      </c>
      <c r="AY83" s="199" t="n">
        <f aca="false">AX83*AY$4</f>
        <v>0</v>
      </c>
      <c r="AZ83" s="199" t="n">
        <f aca="false">AX83*AZ$4</f>
        <v>0</v>
      </c>
      <c r="BA83" s="200" t="n">
        <v>3</v>
      </c>
      <c r="BB83" s="28"/>
      <c r="BC83" s="35" t="n">
        <v>1.5</v>
      </c>
      <c r="BD83" s="199" t="n">
        <f aca="false">BC83*BD$4</f>
        <v>0</v>
      </c>
      <c r="BE83" s="199" t="n">
        <f aca="false">BC83*BE$4</f>
        <v>0</v>
      </c>
      <c r="BF83" s="200" t="n">
        <v>3</v>
      </c>
      <c r="BH83" s="35" t="n">
        <v>1.5</v>
      </c>
      <c r="BI83" s="199" t="n">
        <f aca="false">BH83*BI$4</f>
        <v>0</v>
      </c>
      <c r="BJ83" s="199" t="n">
        <f aca="false">BH83*BJ$4</f>
        <v>0</v>
      </c>
      <c r="BK83" s="200" t="n">
        <v>3</v>
      </c>
      <c r="BL83" s="28"/>
      <c r="BM83" s="35" t="n">
        <v>1.5</v>
      </c>
      <c r="BN83" s="199" t="n">
        <f aca="false">BM83*BN$4</f>
        <v>0</v>
      </c>
      <c r="BO83" s="199" t="n">
        <f aca="false">BM83*BO$4</f>
        <v>0</v>
      </c>
      <c r="BP83" s="200" t="n">
        <v>3</v>
      </c>
      <c r="BR83" s="35" t="n">
        <v>1.5</v>
      </c>
      <c r="BS83" s="199" t="n">
        <f aca="false">BR83*BS$4</f>
        <v>0</v>
      </c>
      <c r="BT83" s="199" t="n">
        <f aca="false">BR83*BT$4</f>
        <v>0</v>
      </c>
      <c r="BU83" s="200" t="n">
        <v>2</v>
      </c>
      <c r="BW83" s="35" t="n">
        <v>1.5</v>
      </c>
      <c r="BX83" s="199" t="n">
        <f aca="false">BW83*BX$4</f>
        <v>0</v>
      </c>
      <c r="BY83" s="199" t="n">
        <f aca="false">BW83*BY$4</f>
        <v>0</v>
      </c>
      <c r="BZ83" s="200" t="n">
        <v>3</v>
      </c>
    </row>
    <row r="84" customFormat="false" ht="12" hidden="false" customHeight="false" outlineLevel="0" collapsed="false">
      <c r="A84" s="198" t="n">
        <f aca="false">CurveCreator!A84</f>
        <v>39264</v>
      </c>
      <c r="C84" s="35" t="n">
        <v>1.5</v>
      </c>
      <c r="D84" s="199" t="n">
        <f aca="false">C84*D$4</f>
        <v>0</v>
      </c>
      <c r="E84" s="199" t="n">
        <f aca="false">C84*E$4</f>
        <v>0</v>
      </c>
      <c r="F84" s="200" t="n">
        <v>3</v>
      </c>
      <c r="H84" s="35" t="n">
        <v>1.5</v>
      </c>
      <c r="I84" s="199" t="n">
        <f aca="false">H84*I$4</f>
        <v>0</v>
      </c>
      <c r="J84" s="199" t="n">
        <f aca="false">H84*J$4</f>
        <v>0</v>
      </c>
      <c r="K84" s="200" t="n">
        <v>3</v>
      </c>
      <c r="M84" s="35" t="n">
        <v>1.5</v>
      </c>
      <c r="N84" s="199" t="n">
        <f aca="false">M84*N$4</f>
        <v>0</v>
      </c>
      <c r="O84" s="199" t="n">
        <f aca="false">M84*O$4</f>
        <v>0</v>
      </c>
      <c r="P84" s="200" t="n">
        <v>3</v>
      </c>
      <c r="Q84" s="28"/>
      <c r="R84" s="35" t="n">
        <v>1.5</v>
      </c>
      <c r="S84" s="199" t="n">
        <f aca="false">R84*S$4</f>
        <v>0</v>
      </c>
      <c r="T84" s="199" t="n">
        <f aca="false">R84*T$4</f>
        <v>0</v>
      </c>
      <c r="U84" s="200" t="n">
        <v>3</v>
      </c>
      <c r="W84" s="35" t="n">
        <v>1.5</v>
      </c>
      <c r="X84" s="199" t="n">
        <f aca="false">W84*X$4</f>
        <v>0</v>
      </c>
      <c r="Y84" s="199" t="n">
        <f aca="false">W84*Y$4</f>
        <v>0</v>
      </c>
      <c r="Z84" s="200" t="n">
        <v>3</v>
      </c>
      <c r="AA84" s="28"/>
      <c r="AB84" s="35" t="n">
        <v>1.5</v>
      </c>
      <c r="AC84" s="199" t="n">
        <f aca="false">AB84*AC$4</f>
        <v>0</v>
      </c>
      <c r="AD84" s="199" t="n">
        <f aca="false">AB84*AD$4</f>
        <v>0</v>
      </c>
      <c r="AE84" s="200" t="n">
        <v>3</v>
      </c>
      <c r="AF84" s="201"/>
      <c r="AG84" s="35" t="n">
        <v>1.5</v>
      </c>
      <c r="AH84" s="199" t="n">
        <f aca="false">AG84*AH$4</f>
        <v>0</v>
      </c>
      <c r="AI84" s="199" t="n">
        <f aca="false">AG84*AI$4</f>
        <v>0</v>
      </c>
      <c r="AJ84" s="200" t="n">
        <v>3</v>
      </c>
      <c r="AN84" s="35" t="n">
        <v>1.5</v>
      </c>
      <c r="AO84" s="199" t="n">
        <f aca="false">AN84*AO$4</f>
        <v>0</v>
      </c>
      <c r="AP84" s="199" t="n">
        <f aca="false">AN84*AP$4</f>
        <v>0</v>
      </c>
      <c r="AQ84" s="200" t="n">
        <v>3</v>
      </c>
      <c r="AS84" s="35" t="n">
        <v>1.5</v>
      </c>
      <c r="AT84" s="199" t="n">
        <f aca="false">AS84*AT$4</f>
        <v>0</v>
      </c>
      <c r="AU84" s="199" t="n">
        <f aca="false">AS84*AU$4</f>
        <v>0</v>
      </c>
      <c r="AV84" s="200" t="n">
        <v>3</v>
      </c>
      <c r="AX84" s="35" t="n">
        <v>1.5</v>
      </c>
      <c r="AY84" s="199" t="n">
        <f aca="false">AX84*AY$4</f>
        <v>0</v>
      </c>
      <c r="AZ84" s="199" t="n">
        <f aca="false">AX84*AZ$4</f>
        <v>0</v>
      </c>
      <c r="BA84" s="200" t="n">
        <v>3</v>
      </c>
      <c r="BB84" s="28"/>
      <c r="BC84" s="35" t="n">
        <v>1.5</v>
      </c>
      <c r="BD84" s="199" t="n">
        <f aca="false">BC84*BD$4</f>
        <v>0</v>
      </c>
      <c r="BE84" s="199" t="n">
        <f aca="false">BC84*BE$4</f>
        <v>0</v>
      </c>
      <c r="BF84" s="200" t="n">
        <v>3</v>
      </c>
      <c r="BH84" s="35" t="n">
        <v>1.5</v>
      </c>
      <c r="BI84" s="199" t="n">
        <f aca="false">BH84*BI$4</f>
        <v>0</v>
      </c>
      <c r="BJ84" s="199" t="n">
        <f aca="false">BH84*BJ$4</f>
        <v>0</v>
      </c>
      <c r="BK84" s="200" t="n">
        <v>3</v>
      </c>
      <c r="BL84" s="28"/>
      <c r="BM84" s="35" t="n">
        <v>1.5</v>
      </c>
      <c r="BN84" s="199" t="n">
        <f aca="false">BM84*BN$4</f>
        <v>0</v>
      </c>
      <c r="BO84" s="199" t="n">
        <f aca="false">BM84*BO$4</f>
        <v>0</v>
      </c>
      <c r="BP84" s="200" t="n">
        <v>3</v>
      </c>
      <c r="BR84" s="35" t="n">
        <v>1.5</v>
      </c>
      <c r="BS84" s="199" t="n">
        <f aca="false">BR84*BS$4</f>
        <v>0</v>
      </c>
      <c r="BT84" s="199" t="n">
        <f aca="false">BR84*BT$4</f>
        <v>0</v>
      </c>
      <c r="BU84" s="200" t="n">
        <v>2</v>
      </c>
      <c r="BW84" s="35" t="n">
        <v>1.5</v>
      </c>
      <c r="BX84" s="199" t="n">
        <f aca="false">BW84*BX$4</f>
        <v>0</v>
      </c>
      <c r="BY84" s="199" t="n">
        <f aca="false">BW84*BY$4</f>
        <v>0</v>
      </c>
      <c r="BZ84" s="200" t="n">
        <v>3</v>
      </c>
    </row>
    <row r="85" customFormat="false" ht="12" hidden="false" customHeight="false" outlineLevel="0" collapsed="false">
      <c r="A85" s="198" t="n">
        <f aca="false">CurveCreator!A85</f>
        <v>39295</v>
      </c>
      <c r="C85" s="35" t="n">
        <v>1.5</v>
      </c>
      <c r="D85" s="199" t="n">
        <f aca="false">C85*D$4</f>
        <v>0</v>
      </c>
      <c r="E85" s="199" t="n">
        <f aca="false">C85*E$4</f>
        <v>0</v>
      </c>
      <c r="F85" s="200" t="n">
        <v>3</v>
      </c>
      <c r="H85" s="35" t="n">
        <v>1.5</v>
      </c>
      <c r="I85" s="199" t="n">
        <f aca="false">H85*I$4</f>
        <v>0</v>
      </c>
      <c r="J85" s="199" t="n">
        <f aca="false">H85*J$4</f>
        <v>0</v>
      </c>
      <c r="K85" s="200" t="n">
        <v>3</v>
      </c>
      <c r="M85" s="35" t="n">
        <v>1.5</v>
      </c>
      <c r="N85" s="199" t="n">
        <f aca="false">M85*N$4</f>
        <v>0</v>
      </c>
      <c r="O85" s="199" t="n">
        <f aca="false">M85*O$4</f>
        <v>0</v>
      </c>
      <c r="P85" s="200" t="n">
        <v>3</v>
      </c>
      <c r="Q85" s="28"/>
      <c r="R85" s="35" t="n">
        <v>1.5</v>
      </c>
      <c r="S85" s="199" t="n">
        <f aca="false">R85*S$4</f>
        <v>0</v>
      </c>
      <c r="T85" s="199" t="n">
        <f aca="false">R85*T$4</f>
        <v>0</v>
      </c>
      <c r="U85" s="200" t="n">
        <v>3</v>
      </c>
      <c r="W85" s="35" t="n">
        <v>1.5</v>
      </c>
      <c r="X85" s="199" t="n">
        <f aca="false">W85*X$4</f>
        <v>0</v>
      </c>
      <c r="Y85" s="199" t="n">
        <f aca="false">W85*Y$4</f>
        <v>0</v>
      </c>
      <c r="Z85" s="200" t="n">
        <v>3</v>
      </c>
      <c r="AA85" s="28"/>
      <c r="AB85" s="35" t="n">
        <v>1.5</v>
      </c>
      <c r="AC85" s="199" t="n">
        <f aca="false">AB85*AC$4</f>
        <v>0</v>
      </c>
      <c r="AD85" s="199" t="n">
        <f aca="false">AB85*AD$4</f>
        <v>0</v>
      </c>
      <c r="AE85" s="200" t="n">
        <v>3</v>
      </c>
      <c r="AF85" s="201"/>
      <c r="AG85" s="35" t="n">
        <v>1.5</v>
      </c>
      <c r="AH85" s="199" t="n">
        <f aca="false">AG85*AH$4</f>
        <v>0</v>
      </c>
      <c r="AI85" s="199" t="n">
        <f aca="false">AG85*AI$4</f>
        <v>0</v>
      </c>
      <c r="AJ85" s="200" t="n">
        <v>3</v>
      </c>
      <c r="AN85" s="35" t="n">
        <v>1.5</v>
      </c>
      <c r="AO85" s="199" t="n">
        <f aca="false">AN85*AO$4</f>
        <v>0</v>
      </c>
      <c r="AP85" s="199" t="n">
        <f aca="false">AN85*AP$4</f>
        <v>0</v>
      </c>
      <c r="AQ85" s="200" t="n">
        <v>3</v>
      </c>
      <c r="AS85" s="35" t="n">
        <v>1.5</v>
      </c>
      <c r="AT85" s="199" t="n">
        <f aca="false">AS85*AT$4</f>
        <v>0</v>
      </c>
      <c r="AU85" s="199" t="n">
        <f aca="false">AS85*AU$4</f>
        <v>0</v>
      </c>
      <c r="AV85" s="200" t="n">
        <v>3</v>
      </c>
      <c r="AX85" s="35" t="n">
        <v>1.5</v>
      </c>
      <c r="AY85" s="199" t="n">
        <f aca="false">AX85*AY$4</f>
        <v>0</v>
      </c>
      <c r="AZ85" s="199" t="n">
        <f aca="false">AX85*AZ$4</f>
        <v>0</v>
      </c>
      <c r="BA85" s="200" t="n">
        <v>3</v>
      </c>
      <c r="BB85" s="28"/>
      <c r="BC85" s="35" t="n">
        <v>1.5</v>
      </c>
      <c r="BD85" s="199" t="n">
        <f aca="false">BC85*BD$4</f>
        <v>0</v>
      </c>
      <c r="BE85" s="199" t="n">
        <f aca="false">BC85*BE$4</f>
        <v>0</v>
      </c>
      <c r="BF85" s="200" t="n">
        <v>3</v>
      </c>
      <c r="BH85" s="35" t="n">
        <v>1.5</v>
      </c>
      <c r="BI85" s="199" t="n">
        <f aca="false">BH85*BI$4</f>
        <v>0</v>
      </c>
      <c r="BJ85" s="199" t="n">
        <f aca="false">BH85*BJ$4</f>
        <v>0</v>
      </c>
      <c r="BK85" s="200" t="n">
        <v>3</v>
      </c>
      <c r="BL85" s="28"/>
      <c r="BM85" s="35" t="n">
        <v>1.5</v>
      </c>
      <c r="BN85" s="199" t="n">
        <f aca="false">BM85*BN$4</f>
        <v>0</v>
      </c>
      <c r="BO85" s="199" t="n">
        <f aca="false">BM85*BO$4</f>
        <v>0</v>
      </c>
      <c r="BP85" s="200" t="n">
        <v>3</v>
      </c>
      <c r="BR85" s="35" t="n">
        <v>1.5</v>
      </c>
      <c r="BS85" s="199" t="n">
        <f aca="false">BR85*BS$4</f>
        <v>0</v>
      </c>
      <c r="BT85" s="199" t="n">
        <f aca="false">BR85*BT$4</f>
        <v>0</v>
      </c>
      <c r="BU85" s="200" t="n">
        <v>2</v>
      </c>
      <c r="BW85" s="35" t="n">
        <v>1.5</v>
      </c>
      <c r="BX85" s="199" t="n">
        <f aca="false">BW85*BX$4</f>
        <v>0</v>
      </c>
      <c r="BY85" s="199" t="n">
        <f aca="false">BW85*BY$4</f>
        <v>0</v>
      </c>
      <c r="BZ85" s="200" t="n">
        <v>3</v>
      </c>
    </row>
    <row r="86" customFormat="false" ht="12" hidden="false" customHeight="false" outlineLevel="0" collapsed="false">
      <c r="A86" s="198" t="n">
        <f aca="false">CurveCreator!A86</f>
        <v>39326</v>
      </c>
      <c r="C86" s="35" t="n">
        <v>1.5</v>
      </c>
      <c r="D86" s="199" t="n">
        <f aca="false">C86*D$4</f>
        <v>0</v>
      </c>
      <c r="E86" s="199" t="n">
        <f aca="false">C86*E$4</f>
        <v>0</v>
      </c>
      <c r="F86" s="200" t="n">
        <v>3</v>
      </c>
      <c r="H86" s="35" t="n">
        <v>1.5</v>
      </c>
      <c r="I86" s="199" t="n">
        <f aca="false">H86*I$4</f>
        <v>0</v>
      </c>
      <c r="J86" s="199" t="n">
        <f aca="false">H86*J$4</f>
        <v>0</v>
      </c>
      <c r="K86" s="200" t="n">
        <v>3</v>
      </c>
      <c r="M86" s="35" t="n">
        <v>1.5</v>
      </c>
      <c r="N86" s="199" t="n">
        <f aca="false">M86*N$4</f>
        <v>0</v>
      </c>
      <c r="O86" s="199" t="n">
        <f aca="false">M86*O$4</f>
        <v>0</v>
      </c>
      <c r="P86" s="200" t="n">
        <v>3</v>
      </c>
      <c r="Q86" s="28"/>
      <c r="R86" s="35" t="n">
        <v>1.5</v>
      </c>
      <c r="S86" s="199" t="n">
        <f aca="false">R86*S$4</f>
        <v>0</v>
      </c>
      <c r="T86" s="199" t="n">
        <f aca="false">R86*T$4</f>
        <v>0</v>
      </c>
      <c r="U86" s="200" t="n">
        <v>3</v>
      </c>
      <c r="W86" s="35" t="n">
        <v>1.5</v>
      </c>
      <c r="X86" s="199" t="n">
        <f aca="false">W86*X$4</f>
        <v>0</v>
      </c>
      <c r="Y86" s="199" t="n">
        <f aca="false">W86*Y$4</f>
        <v>0</v>
      </c>
      <c r="Z86" s="200" t="n">
        <v>3</v>
      </c>
      <c r="AA86" s="28"/>
      <c r="AB86" s="35" t="n">
        <v>1.5</v>
      </c>
      <c r="AC86" s="199" t="n">
        <f aca="false">AB86*AC$4</f>
        <v>0</v>
      </c>
      <c r="AD86" s="199" t="n">
        <f aca="false">AB86*AD$4</f>
        <v>0</v>
      </c>
      <c r="AE86" s="200" t="n">
        <v>3</v>
      </c>
      <c r="AF86" s="201"/>
      <c r="AG86" s="35" t="n">
        <v>1.5</v>
      </c>
      <c r="AH86" s="199" t="n">
        <f aca="false">AG86*AH$4</f>
        <v>0</v>
      </c>
      <c r="AI86" s="199" t="n">
        <f aca="false">AG86*AI$4</f>
        <v>0</v>
      </c>
      <c r="AJ86" s="200" t="n">
        <v>3</v>
      </c>
      <c r="AN86" s="35" t="n">
        <v>1.5</v>
      </c>
      <c r="AO86" s="199" t="n">
        <f aca="false">AN86*AO$4</f>
        <v>0</v>
      </c>
      <c r="AP86" s="199" t="n">
        <f aca="false">AN86*AP$4</f>
        <v>0</v>
      </c>
      <c r="AQ86" s="200" t="n">
        <v>3</v>
      </c>
      <c r="AS86" s="35" t="n">
        <v>1.5</v>
      </c>
      <c r="AT86" s="199" t="n">
        <f aca="false">AS86*AT$4</f>
        <v>0</v>
      </c>
      <c r="AU86" s="199" t="n">
        <f aca="false">AS86*AU$4</f>
        <v>0</v>
      </c>
      <c r="AV86" s="200" t="n">
        <v>3</v>
      </c>
      <c r="AX86" s="35" t="n">
        <v>1.5</v>
      </c>
      <c r="AY86" s="199" t="n">
        <f aca="false">AX86*AY$4</f>
        <v>0</v>
      </c>
      <c r="AZ86" s="199" t="n">
        <f aca="false">AX86*AZ$4</f>
        <v>0</v>
      </c>
      <c r="BA86" s="200" t="n">
        <v>3</v>
      </c>
      <c r="BB86" s="28"/>
      <c r="BC86" s="35" t="n">
        <v>1.5</v>
      </c>
      <c r="BD86" s="199" t="n">
        <f aca="false">BC86*BD$4</f>
        <v>0</v>
      </c>
      <c r="BE86" s="199" t="n">
        <f aca="false">BC86*BE$4</f>
        <v>0</v>
      </c>
      <c r="BF86" s="200" t="n">
        <v>3</v>
      </c>
      <c r="BH86" s="35" t="n">
        <v>1.5</v>
      </c>
      <c r="BI86" s="199" t="n">
        <f aca="false">BH86*BI$4</f>
        <v>0</v>
      </c>
      <c r="BJ86" s="199" t="n">
        <f aca="false">BH86*BJ$4</f>
        <v>0</v>
      </c>
      <c r="BK86" s="200" t="n">
        <v>3</v>
      </c>
      <c r="BL86" s="28"/>
      <c r="BM86" s="35" t="n">
        <v>1.5</v>
      </c>
      <c r="BN86" s="199" t="n">
        <f aca="false">BM86*BN$4</f>
        <v>0</v>
      </c>
      <c r="BO86" s="199" t="n">
        <f aca="false">BM86*BO$4</f>
        <v>0</v>
      </c>
      <c r="BP86" s="200" t="n">
        <v>3</v>
      </c>
      <c r="BR86" s="35" t="n">
        <v>1.5</v>
      </c>
      <c r="BS86" s="199" t="n">
        <f aca="false">BR86*BS$4</f>
        <v>0</v>
      </c>
      <c r="BT86" s="199" t="n">
        <f aca="false">BR86*BT$4</f>
        <v>0</v>
      </c>
      <c r="BU86" s="200" t="n">
        <v>2</v>
      </c>
      <c r="BW86" s="35" t="n">
        <v>1.5</v>
      </c>
      <c r="BX86" s="199" t="n">
        <f aca="false">BW86*BX$4</f>
        <v>0</v>
      </c>
      <c r="BY86" s="199" t="n">
        <f aca="false">BW86*BY$4</f>
        <v>0</v>
      </c>
      <c r="BZ86" s="200" t="n">
        <v>3</v>
      </c>
    </row>
    <row r="87" customFormat="false" ht="12" hidden="false" customHeight="false" outlineLevel="0" collapsed="false">
      <c r="A87" s="198" t="n">
        <f aca="false">CurveCreator!A87</f>
        <v>39356</v>
      </c>
      <c r="C87" s="35" t="n">
        <v>1.5</v>
      </c>
      <c r="D87" s="199" t="n">
        <f aca="false">C87*D$4</f>
        <v>0</v>
      </c>
      <c r="E87" s="199" t="n">
        <f aca="false">C87*E$4</f>
        <v>0</v>
      </c>
      <c r="F87" s="200" t="n">
        <v>3</v>
      </c>
      <c r="H87" s="35" t="n">
        <v>1.5</v>
      </c>
      <c r="I87" s="199" t="n">
        <f aca="false">H87*I$4</f>
        <v>0</v>
      </c>
      <c r="J87" s="199" t="n">
        <f aca="false">H87*J$4</f>
        <v>0</v>
      </c>
      <c r="K87" s="200" t="n">
        <v>3</v>
      </c>
      <c r="M87" s="35" t="n">
        <v>1.5</v>
      </c>
      <c r="N87" s="199" t="n">
        <f aca="false">M87*N$4</f>
        <v>0</v>
      </c>
      <c r="O87" s="199" t="n">
        <f aca="false">M87*O$4</f>
        <v>0</v>
      </c>
      <c r="P87" s="200" t="n">
        <v>3</v>
      </c>
      <c r="Q87" s="28"/>
      <c r="R87" s="35" t="n">
        <v>1.5</v>
      </c>
      <c r="S87" s="199" t="n">
        <f aca="false">R87*S$4</f>
        <v>0</v>
      </c>
      <c r="T87" s="199" t="n">
        <f aca="false">R87*T$4</f>
        <v>0</v>
      </c>
      <c r="U87" s="200" t="n">
        <v>3</v>
      </c>
      <c r="W87" s="35" t="n">
        <v>1.5</v>
      </c>
      <c r="X87" s="199" t="n">
        <f aca="false">W87*X$4</f>
        <v>0</v>
      </c>
      <c r="Y87" s="199" t="n">
        <f aca="false">W87*Y$4</f>
        <v>0</v>
      </c>
      <c r="Z87" s="200" t="n">
        <v>3</v>
      </c>
      <c r="AA87" s="28"/>
      <c r="AB87" s="35" t="n">
        <v>1.5</v>
      </c>
      <c r="AC87" s="199" t="n">
        <f aca="false">AB87*AC$4</f>
        <v>0</v>
      </c>
      <c r="AD87" s="199" t="n">
        <f aca="false">AB87*AD$4</f>
        <v>0</v>
      </c>
      <c r="AE87" s="200" t="n">
        <v>3</v>
      </c>
      <c r="AF87" s="201"/>
      <c r="AG87" s="35" t="n">
        <v>1.5</v>
      </c>
      <c r="AH87" s="199" t="n">
        <f aca="false">AG87*AH$4</f>
        <v>0</v>
      </c>
      <c r="AI87" s="199" t="n">
        <f aca="false">AG87*AI$4</f>
        <v>0</v>
      </c>
      <c r="AJ87" s="200" t="n">
        <v>3</v>
      </c>
      <c r="AN87" s="35" t="n">
        <v>1.5</v>
      </c>
      <c r="AO87" s="199" t="n">
        <f aca="false">AN87*AO$4</f>
        <v>0</v>
      </c>
      <c r="AP87" s="199" t="n">
        <f aca="false">AN87*AP$4</f>
        <v>0</v>
      </c>
      <c r="AQ87" s="200" t="n">
        <v>3</v>
      </c>
      <c r="AS87" s="35" t="n">
        <v>1.5</v>
      </c>
      <c r="AT87" s="199" t="n">
        <f aca="false">AS87*AT$4</f>
        <v>0</v>
      </c>
      <c r="AU87" s="199" t="n">
        <f aca="false">AS87*AU$4</f>
        <v>0</v>
      </c>
      <c r="AV87" s="200" t="n">
        <v>3</v>
      </c>
      <c r="AX87" s="35" t="n">
        <v>1.5</v>
      </c>
      <c r="AY87" s="199" t="n">
        <f aca="false">AX87*AY$4</f>
        <v>0</v>
      </c>
      <c r="AZ87" s="199" t="n">
        <f aca="false">AX87*AZ$4</f>
        <v>0</v>
      </c>
      <c r="BA87" s="200" t="n">
        <v>3</v>
      </c>
      <c r="BB87" s="28"/>
      <c r="BC87" s="35" t="n">
        <v>1.5</v>
      </c>
      <c r="BD87" s="199" t="n">
        <f aca="false">BC87*BD$4</f>
        <v>0</v>
      </c>
      <c r="BE87" s="199" t="n">
        <f aca="false">BC87*BE$4</f>
        <v>0</v>
      </c>
      <c r="BF87" s="200" t="n">
        <v>3</v>
      </c>
      <c r="BH87" s="35" t="n">
        <v>1.5</v>
      </c>
      <c r="BI87" s="199" t="n">
        <f aca="false">BH87*BI$4</f>
        <v>0</v>
      </c>
      <c r="BJ87" s="199" t="n">
        <f aca="false">BH87*BJ$4</f>
        <v>0</v>
      </c>
      <c r="BK87" s="200" t="n">
        <v>3</v>
      </c>
      <c r="BL87" s="28"/>
      <c r="BM87" s="35" t="n">
        <v>1.5</v>
      </c>
      <c r="BN87" s="199" t="n">
        <f aca="false">BM87*BN$4</f>
        <v>0</v>
      </c>
      <c r="BO87" s="199" t="n">
        <f aca="false">BM87*BO$4</f>
        <v>0</v>
      </c>
      <c r="BP87" s="200" t="n">
        <v>3</v>
      </c>
      <c r="BR87" s="35" t="n">
        <v>1.5</v>
      </c>
      <c r="BS87" s="199" t="n">
        <f aca="false">BR87*BS$4</f>
        <v>0</v>
      </c>
      <c r="BT87" s="199" t="n">
        <f aca="false">BR87*BT$4</f>
        <v>0</v>
      </c>
      <c r="BU87" s="200" t="n">
        <v>2</v>
      </c>
      <c r="BW87" s="35" t="n">
        <v>1.5</v>
      </c>
      <c r="BX87" s="199" t="n">
        <f aca="false">BW87*BX$4</f>
        <v>0</v>
      </c>
      <c r="BY87" s="199" t="n">
        <f aca="false">BW87*BY$4</f>
        <v>0</v>
      </c>
      <c r="BZ87" s="200" t="n">
        <v>3</v>
      </c>
    </row>
    <row r="88" customFormat="false" ht="12" hidden="false" customHeight="false" outlineLevel="0" collapsed="false">
      <c r="A88" s="198" t="n">
        <f aca="false">CurveCreator!A88</f>
        <v>39387</v>
      </c>
      <c r="C88" s="35" t="n">
        <v>1.5</v>
      </c>
      <c r="D88" s="199" t="n">
        <f aca="false">C88*D$4</f>
        <v>0</v>
      </c>
      <c r="E88" s="199" t="n">
        <f aca="false">C88*E$4</f>
        <v>0</v>
      </c>
      <c r="F88" s="200" t="n">
        <v>3</v>
      </c>
      <c r="H88" s="35" t="n">
        <v>1.5</v>
      </c>
      <c r="I88" s="199" t="n">
        <f aca="false">H88*I$4</f>
        <v>0</v>
      </c>
      <c r="J88" s="199" t="n">
        <f aca="false">H88*J$4</f>
        <v>0</v>
      </c>
      <c r="K88" s="200" t="n">
        <v>3</v>
      </c>
      <c r="M88" s="35" t="n">
        <v>1.5</v>
      </c>
      <c r="N88" s="199" t="n">
        <f aca="false">M88*N$4</f>
        <v>0</v>
      </c>
      <c r="O88" s="199" t="n">
        <f aca="false">M88*O$4</f>
        <v>0</v>
      </c>
      <c r="P88" s="200" t="n">
        <v>3</v>
      </c>
      <c r="Q88" s="28"/>
      <c r="R88" s="35" t="n">
        <v>1.5</v>
      </c>
      <c r="S88" s="199" t="n">
        <f aca="false">R88*S$4</f>
        <v>0</v>
      </c>
      <c r="T88" s="199" t="n">
        <f aca="false">R88*T$4</f>
        <v>0</v>
      </c>
      <c r="U88" s="200" t="n">
        <v>3</v>
      </c>
      <c r="W88" s="35" t="n">
        <v>1.5</v>
      </c>
      <c r="X88" s="199" t="n">
        <f aca="false">W88*X$4</f>
        <v>0</v>
      </c>
      <c r="Y88" s="199" t="n">
        <f aca="false">W88*Y$4</f>
        <v>0</v>
      </c>
      <c r="Z88" s="200" t="n">
        <v>3</v>
      </c>
      <c r="AA88" s="28"/>
      <c r="AB88" s="35" t="n">
        <v>1.5</v>
      </c>
      <c r="AC88" s="199" t="n">
        <f aca="false">AB88*AC$4</f>
        <v>0</v>
      </c>
      <c r="AD88" s="199" t="n">
        <f aca="false">AB88*AD$4</f>
        <v>0</v>
      </c>
      <c r="AE88" s="200" t="n">
        <v>3</v>
      </c>
      <c r="AF88" s="201"/>
      <c r="AG88" s="35" t="n">
        <v>1.5</v>
      </c>
      <c r="AH88" s="199" t="n">
        <f aca="false">AG88*AH$4</f>
        <v>0</v>
      </c>
      <c r="AI88" s="199" t="n">
        <f aca="false">AG88*AI$4</f>
        <v>0</v>
      </c>
      <c r="AJ88" s="200" t="n">
        <v>3</v>
      </c>
      <c r="AN88" s="35" t="n">
        <v>1.5</v>
      </c>
      <c r="AO88" s="199" t="n">
        <f aca="false">AN88*AO$4</f>
        <v>0</v>
      </c>
      <c r="AP88" s="199" t="n">
        <f aca="false">AN88*AP$4</f>
        <v>0</v>
      </c>
      <c r="AQ88" s="200" t="n">
        <v>3</v>
      </c>
      <c r="AS88" s="35" t="n">
        <v>1.5</v>
      </c>
      <c r="AT88" s="199" t="n">
        <f aca="false">AS88*AT$4</f>
        <v>0</v>
      </c>
      <c r="AU88" s="199" t="n">
        <f aca="false">AS88*AU$4</f>
        <v>0</v>
      </c>
      <c r="AV88" s="200" t="n">
        <v>3</v>
      </c>
      <c r="AX88" s="35" t="n">
        <v>1.5</v>
      </c>
      <c r="AY88" s="199" t="n">
        <f aca="false">AX88*AY$4</f>
        <v>0</v>
      </c>
      <c r="AZ88" s="199" t="n">
        <f aca="false">AX88*AZ$4</f>
        <v>0</v>
      </c>
      <c r="BA88" s="200" t="n">
        <v>3</v>
      </c>
      <c r="BB88" s="28"/>
      <c r="BC88" s="35" t="n">
        <v>1.5</v>
      </c>
      <c r="BD88" s="199" t="n">
        <f aca="false">BC88*BD$4</f>
        <v>0</v>
      </c>
      <c r="BE88" s="199" t="n">
        <f aca="false">BC88*BE$4</f>
        <v>0</v>
      </c>
      <c r="BF88" s="200" t="n">
        <v>3</v>
      </c>
      <c r="BH88" s="35" t="n">
        <v>1.5</v>
      </c>
      <c r="BI88" s="199" t="n">
        <f aca="false">BH88*BI$4</f>
        <v>0</v>
      </c>
      <c r="BJ88" s="199" t="n">
        <f aca="false">BH88*BJ$4</f>
        <v>0</v>
      </c>
      <c r="BK88" s="200" t="n">
        <v>3</v>
      </c>
      <c r="BL88" s="28"/>
      <c r="BM88" s="35" t="n">
        <v>1.5</v>
      </c>
      <c r="BN88" s="199" t="n">
        <f aca="false">BM88*BN$4</f>
        <v>0</v>
      </c>
      <c r="BO88" s="199" t="n">
        <f aca="false">BM88*BO$4</f>
        <v>0</v>
      </c>
      <c r="BP88" s="200" t="n">
        <v>3</v>
      </c>
      <c r="BR88" s="35" t="n">
        <v>1.5</v>
      </c>
      <c r="BS88" s="199" t="n">
        <f aca="false">BR88*BS$4</f>
        <v>0</v>
      </c>
      <c r="BT88" s="199" t="n">
        <f aca="false">BR88*BT$4</f>
        <v>0</v>
      </c>
      <c r="BU88" s="200" t="n">
        <v>2</v>
      </c>
      <c r="BW88" s="35" t="n">
        <v>1.5</v>
      </c>
      <c r="BX88" s="199" t="n">
        <f aca="false">BW88*BX$4</f>
        <v>0</v>
      </c>
      <c r="BY88" s="199" t="n">
        <f aca="false">BW88*BY$4</f>
        <v>0</v>
      </c>
      <c r="BZ88" s="200" t="n">
        <v>3</v>
      </c>
    </row>
    <row r="89" customFormat="false" ht="12" hidden="false" customHeight="false" outlineLevel="0" collapsed="false">
      <c r="A89" s="198" t="n">
        <f aca="false">CurveCreator!A89</f>
        <v>39417</v>
      </c>
      <c r="C89" s="35" t="n">
        <v>1.5</v>
      </c>
      <c r="D89" s="199" t="n">
        <f aca="false">C89*D$4</f>
        <v>0</v>
      </c>
      <c r="E89" s="199" t="n">
        <f aca="false">C89*E$4</f>
        <v>0</v>
      </c>
      <c r="F89" s="200" t="n">
        <v>3</v>
      </c>
      <c r="H89" s="35" t="n">
        <v>1.5</v>
      </c>
      <c r="I89" s="199" t="n">
        <f aca="false">H89*I$4</f>
        <v>0</v>
      </c>
      <c r="J89" s="199" t="n">
        <f aca="false">H89*J$4</f>
        <v>0</v>
      </c>
      <c r="K89" s="200" t="n">
        <v>3</v>
      </c>
      <c r="M89" s="35" t="n">
        <v>1.5</v>
      </c>
      <c r="N89" s="199" t="n">
        <f aca="false">M89*N$4</f>
        <v>0</v>
      </c>
      <c r="O89" s="199" t="n">
        <f aca="false">M89*O$4</f>
        <v>0</v>
      </c>
      <c r="P89" s="200" t="n">
        <v>3</v>
      </c>
      <c r="Q89" s="28"/>
      <c r="R89" s="35" t="n">
        <v>1.5</v>
      </c>
      <c r="S89" s="199" t="n">
        <f aca="false">R89*S$4</f>
        <v>0</v>
      </c>
      <c r="T89" s="199" t="n">
        <f aca="false">R89*T$4</f>
        <v>0</v>
      </c>
      <c r="U89" s="200" t="n">
        <v>3</v>
      </c>
      <c r="W89" s="35" t="n">
        <v>1.5</v>
      </c>
      <c r="X89" s="199" t="n">
        <f aca="false">W89*X$4</f>
        <v>0</v>
      </c>
      <c r="Y89" s="199" t="n">
        <f aca="false">W89*Y$4</f>
        <v>0</v>
      </c>
      <c r="Z89" s="200" t="n">
        <v>3</v>
      </c>
      <c r="AA89" s="28"/>
      <c r="AB89" s="35" t="n">
        <v>1.5</v>
      </c>
      <c r="AC89" s="199" t="n">
        <f aca="false">AB89*AC$4</f>
        <v>0</v>
      </c>
      <c r="AD89" s="199" t="n">
        <f aca="false">AB89*AD$4</f>
        <v>0</v>
      </c>
      <c r="AE89" s="200" t="n">
        <v>3</v>
      </c>
      <c r="AF89" s="201"/>
      <c r="AG89" s="35" t="n">
        <v>1.5</v>
      </c>
      <c r="AH89" s="199" t="n">
        <f aca="false">AG89*AH$4</f>
        <v>0</v>
      </c>
      <c r="AI89" s="199" t="n">
        <f aca="false">AG89*AI$4</f>
        <v>0</v>
      </c>
      <c r="AJ89" s="200" t="n">
        <v>3</v>
      </c>
      <c r="AN89" s="35" t="n">
        <v>1.5</v>
      </c>
      <c r="AO89" s="199" t="n">
        <f aca="false">AN89*AO$4</f>
        <v>0</v>
      </c>
      <c r="AP89" s="199" t="n">
        <f aca="false">AN89*AP$4</f>
        <v>0</v>
      </c>
      <c r="AQ89" s="200" t="n">
        <v>3</v>
      </c>
      <c r="AS89" s="35" t="n">
        <v>1.5</v>
      </c>
      <c r="AT89" s="199" t="n">
        <f aca="false">AS89*AT$4</f>
        <v>0</v>
      </c>
      <c r="AU89" s="199" t="n">
        <f aca="false">AS89*AU$4</f>
        <v>0</v>
      </c>
      <c r="AV89" s="200" t="n">
        <v>3</v>
      </c>
      <c r="AX89" s="35" t="n">
        <v>1.5</v>
      </c>
      <c r="AY89" s="199" t="n">
        <f aca="false">AX89*AY$4</f>
        <v>0</v>
      </c>
      <c r="AZ89" s="199" t="n">
        <f aca="false">AX89*AZ$4</f>
        <v>0</v>
      </c>
      <c r="BA89" s="200" t="n">
        <v>3</v>
      </c>
      <c r="BB89" s="28"/>
      <c r="BC89" s="35" t="n">
        <v>1.5</v>
      </c>
      <c r="BD89" s="199" t="n">
        <f aca="false">BC89*BD$4</f>
        <v>0</v>
      </c>
      <c r="BE89" s="199" t="n">
        <f aca="false">BC89*BE$4</f>
        <v>0</v>
      </c>
      <c r="BF89" s="200" t="n">
        <v>3</v>
      </c>
      <c r="BH89" s="35" t="n">
        <v>1.5</v>
      </c>
      <c r="BI89" s="199" t="n">
        <f aca="false">BH89*BI$4</f>
        <v>0</v>
      </c>
      <c r="BJ89" s="199" t="n">
        <f aca="false">BH89*BJ$4</f>
        <v>0</v>
      </c>
      <c r="BK89" s="200" t="n">
        <v>3</v>
      </c>
      <c r="BL89" s="28"/>
      <c r="BM89" s="35" t="n">
        <v>1.5</v>
      </c>
      <c r="BN89" s="199" t="n">
        <f aca="false">BM89*BN$4</f>
        <v>0</v>
      </c>
      <c r="BO89" s="199" t="n">
        <f aca="false">BM89*BO$4</f>
        <v>0</v>
      </c>
      <c r="BP89" s="200" t="n">
        <v>3</v>
      </c>
      <c r="BR89" s="35" t="n">
        <v>1.5</v>
      </c>
      <c r="BS89" s="199" t="n">
        <f aca="false">BR89*BS$4</f>
        <v>0</v>
      </c>
      <c r="BT89" s="199" t="n">
        <f aca="false">BR89*BT$4</f>
        <v>0</v>
      </c>
      <c r="BU89" s="200" t="n">
        <v>2</v>
      </c>
      <c r="BW89" s="35" t="n">
        <v>1.5</v>
      </c>
      <c r="BX89" s="199" t="n">
        <f aca="false">BW89*BX$4</f>
        <v>0</v>
      </c>
      <c r="BY89" s="199" t="n">
        <f aca="false">BW89*BY$4</f>
        <v>0</v>
      </c>
      <c r="BZ89" s="200" t="n">
        <v>3</v>
      </c>
    </row>
    <row r="90" customFormat="false" ht="12" hidden="false" customHeight="false" outlineLevel="0" collapsed="false">
      <c r="A90" s="198" t="n">
        <f aca="false">CurveCreator!A90</f>
        <v>39448</v>
      </c>
      <c r="C90" s="35" t="n">
        <v>1.5</v>
      </c>
      <c r="D90" s="199" t="n">
        <f aca="false">C90*D$4</f>
        <v>0</v>
      </c>
      <c r="E90" s="199" t="n">
        <f aca="false">C90*E$4</f>
        <v>0</v>
      </c>
      <c r="F90" s="200" t="n">
        <v>3</v>
      </c>
      <c r="H90" s="35" t="n">
        <v>1.5</v>
      </c>
      <c r="I90" s="199" t="n">
        <f aca="false">H90*I$4</f>
        <v>0</v>
      </c>
      <c r="J90" s="199" t="n">
        <f aca="false">H90*J$4</f>
        <v>0</v>
      </c>
      <c r="K90" s="200" t="n">
        <v>3</v>
      </c>
      <c r="M90" s="35" t="n">
        <v>1.5</v>
      </c>
      <c r="N90" s="199" t="n">
        <f aca="false">M90*N$4</f>
        <v>0</v>
      </c>
      <c r="O90" s="199" t="n">
        <f aca="false">M90*O$4</f>
        <v>0</v>
      </c>
      <c r="P90" s="200" t="n">
        <v>3</v>
      </c>
      <c r="Q90" s="28"/>
      <c r="R90" s="35" t="n">
        <v>1.5</v>
      </c>
      <c r="S90" s="199" t="n">
        <f aca="false">R90*S$4</f>
        <v>0</v>
      </c>
      <c r="T90" s="199" t="n">
        <f aca="false">R90*T$4</f>
        <v>0</v>
      </c>
      <c r="U90" s="200" t="n">
        <v>3</v>
      </c>
      <c r="W90" s="35" t="n">
        <v>1.5</v>
      </c>
      <c r="X90" s="199" t="n">
        <f aca="false">W90*X$4</f>
        <v>0</v>
      </c>
      <c r="Y90" s="199" t="n">
        <f aca="false">W90*Y$4</f>
        <v>0</v>
      </c>
      <c r="Z90" s="200" t="n">
        <v>3</v>
      </c>
      <c r="AA90" s="28"/>
      <c r="AB90" s="35" t="n">
        <v>1.5</v>
      </c>
      <c r="AC90" s="199" t="n">
        <f aca="false">AB90*AC$4</f>
        <v>0</v>
      </c>
      <c r="AD90" s="199" t="n">
        <f aca="false">AB90*AD$4</f>
        <v>0</v>
      </c>
      <c r="AE90" s="200" t="n">
        <v>3</v>
      </c>
      <c r="AF90" s="201"/>
      <c r="AG90" s="35" t="n">
        <v>1.5</v>
      </c>
      <c r="AH90" s="199" t="n">
        <f aca="false">AG90*AH$4</f>
        <v>0</v>
      </c>
      <c r="AI90" s="199" t="n">
        <f aca="false">AG90*AI$4</f>
        <v>0</v>
      </c>
      <c r="AJ90" s="200" t="n">
        <v>3</v>
      </c>
      <c r="AN90" s="35" t="n">
        <v>1.5</v>
      </c>
      <c r="AO90" s="199" t="n">
        <f aca="false">AN90*AO$4</f>
        <v>0</v>
      </c>
      <c r="AP90" s="199" t="n">
        <f aca="false">AN90*AP$4</f>
        <v>0</v>
      </c>
      <c r="AQ90" s="200" t="n">
        <v>3</v>
      </c>
      <c r="AS90" s="35" t="n">
        <v>1.5</v>
      </c>
      <c r="AT90" s="199" t="n">
        <f aca="false">AS90*AT$4</f>
        <v>0</v>
      </c>
      <c r="AU90" s="199" t="n">
        <f aca="false">AS90*AU$4</f>
        <v>0</v>
      </c>
      <c r="AV90" s="200" t="n">
        <v>3</v>
      </c>
      <c r="AX90" s="35" t="n">
        <v>1.5</v>
      </c>
      <c r="AY90" s="199" t="n">
        <f aca="false">AX90*AY$4</f>
        <v>0</v>
      </c>
      <c r="AZ90" s="199" t="n">
        <f aca="false">AX90*AZ$4</f>
        <v>0</v>
      </c>
      <c r="BA90" s="200" t="n">
        <v>3</v>
      </c>
      <c r="BB90" s="28"/>
      <c r="BC90" s="35" t="n">
        <v>1.5</v>
      </c>
      <c r="BD90" s="199" t="n">
        <f aca="false">BC90*BD$4</f>
        <v>0</v>
      </c>
      <c r="BE90" s="199" t="n">
        <f aca="false">BC90*BE$4</f>
        <v>0</v>
      </c>
      <c r="BF90" s="200" t="n">
        <v>3</v>
      </c>
      <c r="BH90" s="35" t="n">
        <v>1.5</v>
      </c>
      <c r="BI90" s="199" t="n">
        <f aca="false">BH90*BI$4</f>
        <v>0</v>
      </c>
      <c r="BJ90" s="199" t="n">
        <f aca="false">BH90*BJ$4</f>
        <v>0</v>
      </c>
      <c r="BK90" s="200" t="n">
        <v>3</v>
      </c>
      <c r="BL90" s="28"/>
      <c r="BM90" s="35" t="n">
        <v>1.5</v>
      </c>
      <c r="BN90" s="199" t="n">
        <f aca="false">BM90*BN$4</f>
        <v>0</v>
      </c>
      <c r="BO90" s="199" t="n">
        <f aca="false">BM90*BO$4</f>
        <v>0</v>
      </c>
      <c r="BP90" s="200" t="n">
        <v>3</v>
      </c>
      <c r="BR90" s="35" t="n">
        <v>1.5</v>
      </c>
      <c r="BS90" s="199" t="n">
        <f aca="false">BR90*BS$4</f>
        <v>0</v>
      </c>
      <c r="BT90" s="199" t="n">
        <f aca="false">BR90*BT$4</f>
        <v>0</v>
      </c>
      <c r="BU90" s="200" t="n">
        <v>2</v>
      </c>
      <c r="BW90" s="35" t="n">
        <v>1.5</v>
      </c>
      <c r="BX90" s="199" t="n">
        <f aca="false">BW90*BX$4</f>
        <v>0</v>
      </c>
      <c r="BY90" s="199" t="n">
        <f aca="false">BW90*BY$4</f>
        <v>0</v>
      </c>
      <c r="BZ90" s="200" t="n">
        <v>3</v>
      </c>
    </row>
    <row r="91" customFormat="false" ht="12" hidden="false" customHeight="false" outlineLevel="0" collapsed="false">
      <c r="A91" s="198" t="n">
        <f aca="false">CurveCreator!A91</f>
        <v>39479</v>
      </c>
      <c r="C91" s="35" t="n">
        <v>1.5</v>
      </c>
      <c r="D91" s="199" t="n">
        <f aca="false">C91*D$4</f>
        <v>0</v>
      </c>
      <c r="E91" s="199" t="n">
        <f aca="false">C91*E$4</f>
        <v>0</v>
      </c>
      <c r="F91" s="200" t="n">
        <v>3</v>
      </c>
      <c r="H91" s="35" t="n">
        <v>1.5</v>
      </c>
      <c r="I91" s="199" t="n">
        <f aca="false">H91*I$4</f>
        <v>0</v>
      </c>
      <c r="J91" s="199" t="n">
        <f aca="false">H91*J$4</f>
        <v>0</v>
      </c>
      <c r="K91" s="200" t="n">
        <v>3</v>
      </c>
      <c r="M91" s="35" t="n">
        <v>1.5</v>
      </c>
      <c r="N91" s="199" t="n">
        <f aca="false">M91*N$4</f>
        <v>0</v>
      </c>
      <c r="O91" s="199" t="n">
        <f aca="false">M91*O$4</f>
        <v>0</v>
      </c>
      <c r="P91" s="200" t="n">
        <v>3</v>
      </c>
      <c r="Q91" s="28"/>
      <c r="R91" s="35" t="n">
        <v>1.5</v>
      </c>
      <c r="S91" s="199" t="n">
        <f aca="false">R91*S$4</f>
        <v>0</v>
      </c>
      <c r="T91" s="199" t="n">
        <f aca="false">R91*T$4</f>
        <v>0</v>
      </c>
      <c r="U91" s="200" t="n">
        <v>3</v>
      </c>
      <c r="W91" s="35" t="n">
        <v>1.5</v>
      </c>
      <c r="X91" s="199" t="n">
        <f aca="false">W91*X$4</f>
        <v>0</v>
      </c>
      <c r="Y91" s="199" t="n">
        <f aca="false">W91*Y$4</f>
        <v>0</v>
      </c>
      <c r="Z91" s="200" t="n">
        <v>3</v>
      </c>
      <c r="AA91" s="28"/>
      <c r="AB91" s="35" t="n">
        <v>1.5</v>
      </c>
      <c r="AC91" s="199" t="n">
        <f aca="false">AB91*AC$4</f>
        <v>0</v>
      </c>
      <c r="AD91" s="199" t="n">
        <f aca="false">AB91*AD$4</f>
        <v>0</v>
      </c>
      <c r="AE91" s="200" t="n">
        <v>3</v>
      </c>
      <c r="AF91" s="201"/>
      <c r="AG91" s="35" t="n">
        <v>1.5</v>
      </c>
      <c r="AH91" s="199" t="n">
        <f aca="false">AG91*AH$4</f>
        <v>0</v>
      </c>
      <c r="AI91" s="199" t="n">
        <f aca="false">AG91*AI$4</f>
        <v>0</v>
      </c>
      <c r="AJ91" s="200" t="n">
        <v>3</v>
      </c>
      <c r="AN91" s="35" t="n">
        <v>1.5</v>
      </c>
      <c r="AO91" s="199" t="n">
        <f aca="false">AN91*AO$4</f>
        <v>0</v>
      </c>
      <c r="AP91" s="199" t="n">
        <f aca="false">AN91*AP$4</f>
        <v>0</v>
      </c>
      <c r="AQ91" s="200" t="n">
        <v>3</v>
      </c>
      <c r="AS91" s="35" t="n">
        <v>1.5</v>
      </c>
      <c r="AT91" s="199" t="n">
        <f aca="false">AS91*AT$4</f>
        <v>0</v>
      </c>
      <c r="AU91" s="199" t="n">
        <f aca="false">AS91*AU$4</f>
        <v>0</v>
      </c>
      <c r="AV91" s="200" t="n">
        <v>3</v>
      </c>
      <c r="AX91" s="35" t="n">
        <v>1.5</v>
      </c>
      <c r="AY91" s="199" t="n">
        <f aca="false">AX91*AY$4</f>
        <v>0</v>
      </c>
      <c r="AZ91" s="199" t="n">
        <f aca="false">AX91*AZ$4</f>
        <v>0</v>
      </c>
      <c r="BA91" s="200" t="n">
        <v>3</v>
      </c>
      <c r="BB91" s="28"/>
      <c r="BC91" s="35" t="n">
        <v>1.5</v>
      </c>
      <c r="BD91" s="199" t="n">
        <f aca="false">BC91*BD$4</f>
        <v>0</v>
      </c>
      <c r="BE91" s="199" t="n">
        <f aca="false">BC91*BE$4</f>
        <v>0</v>
      </c>
      <c r="BF91" s="200" t="n">
        <v>3</v>
      </c>
      <c r="BH91" s="35" t="n">
        <v>1.5</v>
      </c>
      <c r="BI91" s="199" t="n">
        <f aca="false">BH91*BI$4</f>
        <v>0</v>
      </c>
      <c r="BJ91" s="199" t="n">
        <f aca="false">BH91*BJ$4</f>
        <v>0</v>
      </c>
      <c r="BK91" s="200" t="n">
        <v>3</v>
      </c>
      <c r="BL91" s="28"/>
      <c r="BM91" s="35" t="n">
        <v>1.5</v>
      </c>
      <c r="BN91" s="199" t="n">
        <f aca="false">BM91*BN$4</f>
        <v>0</v>
      </c>
      <c r="BO91" s="199" t="n">
        <f aca="false">BM91*BO$4</f>
        <v>0</v>
      </c>
      <c r="BP91" s="200" t="n">
        <v>3</v>
      </c>
      <c r="BR91" s="35" t="n">
        <v>1.5</v>
      </c>
      <c r="BS91" s="199" t="n">
        <f aca="false">BR91*BS$4</f>
        <v>0</v>
      </c>
      <c r="BT91" s="199" t="n">
        <f aca="false">BR91*BT$4</f>
        <v>0</v>
      </c>
      <c r="BU91" s="200" t="n">
        <v>2</v>
      </c>
      <c r="BW91" s="35" t="n">
        <v>1.5</v>
      </c>
      <c r="BX91" s="199" t="n">
        <f aca="false">BW91*BX$4</f>
        <v>0</v>
      </c>
      <c r="BY91" s="199" t="n">
        <f aca="false">BW91*BY$4</f>
        <v>0</v>
      </c>
      <c r="BZ91" s="200" t="n">
        <v>3</v>
      </c>
    </row>
    <row r="92" customFormat="false" ht="12" hidden="false" customHeight="false" outlineLevel="0" collapsed="false">
      <c r="A92" s="198" t="n">
        <f aca="false">CurveCreator!A92</f>
        <v>39508</v>
      </c>
      <c r="C92" s="35" t="n">
        <v>1.5</v>
      </c>
      <c r="D92" s="199" t="n">
        <f aca="false">C92*D$4</f>
        <v>0</v>
      </c>
      <c r="E92" s="199" t="n">
        <f aca="false">C92*E$4</f>
        <v>0</v>
      </c>
      <c r="F92" s="200" t="n">
        <v>3</v>
      </c>
      <c r="H92" s="35" t="n">
        <v>1.5</v>
      </c>
      <c r="I92" s="199" t="n">
        <f aca="false">H92*I$4</f>
        <v>0</v>
      </c>
      <c r="J92" s="199" t="n">
        <f aca="false">H92*J$4</f>
        <v>0</v>
      </c>
      <c r="K92" s="200" t="n">
        <v>3</v>
      </c>
      <c r="M92" s="35" t="n">
        <v>1.5</v>
      </c>
      <c r="N92" s="199" t="n">
        <f aca="false">M92*N$4</f>
        <v>0</v>
      </c>
      <c r="O92" s="199" t="n">
        <f aca="false">M92*O$4</f>
        <v>0</v>
      </c>
      <c r="P92" s="200" t="n">
        <v>3</v>
      </c>
      <c r="Q92" s="28"/>
      <c r="R92" s="35" t="n">
        <v>1.5</v>
      </c>
      <c r="S92" s="199" t="n">
        <f aca="false">R92*S$4</f>
        <v>0</v>
      </c>
      <c r="T92" s="199" t="n">
        <f aca="false">R92*T$4</f>
        <v>0</v>
      </c>
      <c r="U92" s="200" t="n">
        <v>3</v>
      </c>
      <c r="W92" s="35" t="n">
        <v>1.5</v>
      </c>
      <c r="X92" s="199" t="n">
        <f aca="false">W92*X$4</f>
        <v>0</v>
      </c>
      <c r="Y92" s="199" t="n">
        <f aca="false">W92*Y$4</f>
        <v>0</v>
      </c>
      <c r="Z92" s="200" t="n">
        <v>3</v>
      </c>
      <c r="AA92" s="28"/>
      <c r="AB92" s="35" t="n">
        <v>1.5</v>
      </c>
      <c r="AC92" s="199" t="n">
        <f aca="false">AB92*AC$4</f>
        <v>0</v>
      </c>
      <c r="AD92" s="199" t="n">
        <f aca="false">AB92*AD$4</f>
        <v>0</v>
      </c>
      <c r="AE92" s="200" t="n">
        <v>3</v>
      </c>
      <c r="AF92" s="201"/>
      <c r="AG92" s="35" t="n">
        <v>1.5</v>
      </c>
      <c r="AH92" s="199" t="n">
        <f aca="false">AG92*AH$4</f>
        <v>0</v>
      </c>
      <c r="AI92" s="199" t="n">
        <f aca="false">AG92*AI$4</f>
        <v>0</v>
      </c>
      <c r="AJ92" s="200" t="n">
        <v>3</v>
      </c>
      <c r="AN92" s="35" t="n">
        <v>1.5</v>
      </c>
      <c r="AO92" s="199" t="n">
        <f aca="false">AN92*AO$4</f>
        <v>0</v>
      </c>
      <c r="AP92" s="199" t="n">
        <f aca="false">AN92*AP$4</f>
        <v>0</v>
      </c>
      <c r="AQ92" s="200" t="n">
        <v>3</v>
      </c>
      <c r="AS92" s="35" t="n">
        <v>1.5</v>
      </c>
      <c r="AT92" s="199" t="n">
        <f aca="false">AS92*AT$4</f>
        <v>0</v>
      </c>
      <c r="AU92" s="199" t="n">
        <f aca="false">AS92*AU$4</f>
        <v>0</v>
      </c>
      <c r="AV92" s="200" t="n">
        <v>3</v>
      </c>
      <c r="AX92" s="35" t="n">
        <v>1.5</v>
      </c>
      <c r="AY92" s="199" t="n">
        <f aca="false">AX92*AY$4</f>
        <v>0</v>
      </c>
      <c r="AZ92" s="199" t="n">
        <f aca="false">AX92*AZ$4</f>
        <v>0</v>
      </c>
      <c r="BA92" s="200" t="n">
        <v>3</v>
      </c>
      <c r="BB92" s="28"/>
      <c r="BC92" s="35" t="n">
        <v>1.5</v>
      </c>
      <c r="BD92" s="199" t="n">
        <f aca="false">BC92*BD$4</f>
        <v>0</v>
      </c>
      <c r="BE92" s="199" t="n">
        <f aca="false">BC92*BE$4</f>
        <v>0</v>
      </c>
      <c r="BF92" s="200" t="n">
        <v>3</v>
      </c>
      <c r="BH92" s="35" t="n">
        <v>1.5</v>
      </c>
      <c r="BI92" s="199" t="n">
        <f aca="false">BH92*BI$4</f>
        <v>0</v>
      </c>
      <c r="BJ92" s="199" t="n">
        <f aca="false">BH92*BJ$4</f>
        <v>0</v>
      </c>
      <c r="BK92" s="200" t="n">
        <v>3</v>
      </c>
      <c r="BL92" s="28"/>
      <c r="BM92" s="35" t="n">
        <v>1.5</v>
      </c>
      <c r="BN92" s="199" t="n">
        <f aca="false">BM92*BN$4</f>
        <v>0</v>
      </c>
      <c r="BO92" s="199" t="n">
        <f aca="false">BM92*BO$4</f>
        <v>0</v>
      </c>
      <c r="BP92" s="200" t="n">
        <v>3</v>
      </c>
      <c r="BR92" s="35" t="n">
        <v>1.5</v>
      </c>
      <c r="BS92" s="199" t="n">
        <f aca="false">BR92*BS$4</f>
        <v>0</v>
      </c>
      <c r="BT92" s="199" t="n">
        <f aca="false">BR92*BT$4</f>
        <v>0</v>
      </c>
      <c r="BU92" s="200" t="n">
        <v>2</v>
      </c>
      <c r="BW92" s="35" t="n">
        <v>1.5</v>
      </c>
      <c r="BX92" s="199" t="n">
        <f aca="false">BW92*BX$4</f>
        <v>0</v>
      </c>
      <c r="BY92" s="199" t="n">
        <f aca="false">BW92*BY$4</f>
        <v>0</v>
      </c>
      <c r="BZ92" s="200" t="n">
        <v>3</v>
      </c>
    </row>
    <row r="93" customFormat="false" ht="12" hidden="false" customHeight="false" outlineLevel="0" collapsed="false">
      <c r="A93" s="198" t="n">
        <f aca="false">CurveCreator!A93</f>
        <v>39539</v>
      </c>
      <c r="C93" s="35" t="n">
        <v>1.5</v>
      </c>
      <c r="D93" s="199" t="n">
        <f aca="false">C93*D$4</f>
        <v>0</v>
      </c>
      <c r="E93" s="199" t="n">
        <f aca="false">C93*E$4</f>
        <v>0</v>
      </c>
      <c r="F93" s="200" t="n">
        <v>3</v>
      </c>
      <c r="H93" s="35" t="n">
        <v>1.5</v>
      </c>
      <c r="I93" s="199" t="n">
        <f aca="false">H93*I$4</f>
        <v>0</v>
      </c>
      <c r="J93" s="199" t="n">
        <f aca="false">H93*J$4</f>
        <v>0</v>
      </c>
      <c r="K93" s="200" t="n">
        <v>3</v>
      </c>
      <c r="M93" s="35" t="n">
        <v>1.5</v>
      </c>
      <c r="N93" s="199" t="n">
        <f aca="false">M93*N$4</f>
        <v>0</v>
      </c>
      <c r="O93" s="199" t="n">
        <f aca="false">M93*O$4</f>
        <v>0</v>
      </c>
      <c r="P93" s="200" t="n">
        <v>3</v>
      </c>
      <c r="Q93" s="28"/>
      <c r="R93" s="35" t="n">
        <v>1.5</v>
      </c>
      <c r="S93" s="199" t="n">
        <f aca="false">R93*S$4</f>
        <v>0</v>
      </c>
      <c r="T93" s="199" t="n">
        <f aca="false">R93*T$4</f>
        <v>0</v>
      </c>
      <c r="U93" s="200" t="n">
        <v>3</v>
      </c>
      <c r="W93" s="35" t="n">
        <v>1.5</v>
      </c>
      <c r="X93" s="199" t="n">
        <f aca="false">W93*X$4</f>
        <v>0</v>
      </c>
      <c r="Y93" s="199" t="n">
        <f aca="false">W93*Y$4</f>
        <v>0</v>
      </c>
      <c r="Z93" s="200" t="n">
        <v>3</v>
      </c>
      <c r="AA93" s="28"/>
      <c r="AB93" s="35" t="n">
        <v>1.5</v>
      </c>
      <c r="AC93" s="199" t="n">
        <f aca="false">AB93*AC$4</f>
        <v>0</v>
      </c>
      <c r="AD93" s="199" t="n">
        <f aca="false">AB93*AD$4</f>
        <v>0</v>
      </c>
      <c r="AE93" s="200" t="n">
        <v>3</v>
      </c>
      <c r="AF93" s="201"/>
      <c r="AG93" s="35" t="n">
        <v>1.5</v>
      </c>
      <c r="AH93" s="199" t="n">
        <f aca="false">AG93*AH$4</f>
        <v>0</v>
      </c>
      <c r="AI93" s="199" t="n">
        <f aca="false">AG93*AI$4</f>
        <v>0</v>
      </c>
      <c r="AJ93" s="200" t="n">
        <v>3</v>
      </c>
      <c r="AN93" s="35" t="n">
        <v>1.5</v>
      </c>
      <c r="AO93" s="199" t="n">
        <f aca="false">AN93*AO$4</f>
        <v>0</v>
      </c>
      <c r="AP93" s="199" t="n">
        <f aca="false">AN93*AP$4</f>
        <v>0</v>
      </c>
      <c r="AQ93" s="200" t="n">
        <v>3</v>
      </c>
      <c r="AS93" s="35" t="n">
        <v>1.5</v>
      </c>
      <c r="AT93" s="199" t="n">
        <f aca="false">AS93*AT$4</f>
        <v>0</v>
      </c>
      <c r="AU93" s="199" t="n">
        <f aca="false">AS93*AU$4</f>
        <v>0</v>
      </c>
      <c r="AV93" s="200" t="n">
        <v>3</v>
      </c>
      <c r="AX93" s="35" t="n">
        <v>1.5</v>
      </c>
      <c r="AY93" s="199" t="n">
        <f aca="false">AX93*AY$4</f>
        <v>0</v>
      </c>
      <c r="AZ93" s="199" t="n">
        <f aca="false">AX93*AZ$4</f>
        <v>0</v>
      </c>
      <c r="BA93" s="200" t="n">
        <v>3</v>
      </c>
      <c r="BB93" s="28"/>
      <c r="BC93" s="35" t="n">
        <v>1.5</v>
      </c>
      <c r="BD93" s="199" t="n">
        <f aca="false">BC93*BD$4</f>
        <v>0</v>
      </c>
      <c r="BE93" s="199" t="n">
        <f aca="false">BC93*BE$4</f>
        <v>0</v>
      </c>
      <c r="BF93" s="200" t="n">
        <v>3</v>
      </c>
      <c r="BH93" s="35" t="n">
        <v>1.5</v>
      </c>
      <c r="BI93" s="199" t="n">
        <f aca="false">BH93*BI$4</f>
        <v>0</v>
      </c>
      <c r="BJ93" s="199" t="n">
        <f aca="false">BH93*BJ$4</f>
        <v>0</v>
      </c>
      <c r="BK93" s="200" t="n">
        <v>3</v>
      </c>
      <c r="BL93" s="28"/>
      <c r="BM93" s="35" t="n">
        <v>1.5</v>
      </c>
      <c r="BN93" s="199" t="n">
        <f aca="false">BM93*BN$4</f>
        <v>0</v>
      </c>
      <c r="BO93" s="199" t="n">
        <f aca="false">BM93*BO$4</f>
        <v>0</v>
      </c>
      <c r="BP93" s="200" t="n">
        <v>3</v>
      </c>
      <c r="BR93" s="35" t="n">
        <v>1.5</v>
      </c>
      <c r="BS93" s="199" t="n">
        <f aca="false">BR93*BS$4</f>
        <v>0</v>
      </c>
      <c r="BT93" s="199" t="n">
        <f aca="false">BR93*BT$4</f>
        <v>0</v>
      </c>
      <c r="BU93" s="200" t="n">
        <v>2</v>
      </c>
      <c r="BW93" s="35" t="n">
        <v>1.5</v>
      </c>
      <c r="BX93" s="199" t="n">
        <f aca="false">BW93*BX$4</f>
        <v>0</v>
      </c>
      <c r="BY93" s="199" t="n">
        <f aca="false">BW93*BY$4</f>
        <v>0</v>
      </c>
      <c r="BZ93" s="200" t="n">
        <v>3</v>
      </c>
    </row>
    <row r="94" customFormat="false" ht="12" hidden="false" customHeight="false" outlineLevel="0" collapsed="false">
      <c r="A94" s="198" t="n">
        <f aca="false">CurveCreator!A94</f>
        <v>39569</v>
      </c>
      <c r="C94" s="35" t="n">
        <v>1.5</v>
      </c>
      <c r="D94" s="199" t="n">
        <f aca="false">C94*D$4</f>
        <v>0</v>
      </c>
      <c r="E94" s="199" t="n">
        <f aca="false">C94*E$4</f>
        <v>0</v>
      </c>
      <c r="F94" s="200" t="n">
        <v>3</v>
      </c>
      <c r="H94" s="35" t="n">
        <v>1.5</v>
      </c>
      <c r="I94" s="199" t="n">
        <f aca="false">H94*I$4</f>
        <v>0</v>
      </c>
      <c r="J94" s="199" t="n">
        <f aca="false">H94*J$4</f>
        <v>0</v>
      </c>
      <c r="K94" s="200" t="n">
        <v>3</v>
      </c>
      <c r="M94" s="35" t="n">
        <v>1.5</v>
      </c>
      <c r="N94" s="199" t="n">
        <f aca="false">M94*N$4</f>
        <v>0</v>
      </c>
      <c r="O94" s="199" t="n">
        <f aca="false">M94*O$4</f>
        <v>0</v>
      </c>
      <c r="P94" s="200" t="n">
        <v>3</v>
      </c>
      <c r="Q94" s="28"/>
      <c r="R94" s="35" t="n">
        <v>1.5</v>
      </c>
      <c r="S94" s="199" t="n">
        <f aca="false">R94*S$4</f>
        <v>0</v>
      </c>
      <c r="T94" s="199" t="n">
        <f aca="false">R94*T$4</f>
        <v>0</v>
      </c>
      <c r="U94" s="200" t="n">
        <v>3</v>
      </c>
      <c r="W94" s="35" t="n">
        <v>1.5</v>
      </c>
      <c r="X94" s="199" t="n">
        <f aca="false">W94*X$4</f>
        <v>0</v>
      </c>
      <c r="Y94" s="199" t="n">
        <f aca="false">W94*Y$4</f>
        <v>0</v>
      </c>
      <c r="Z94" s="200" t="n">
        <v>3</v>
      </c>
      <c r="AA94" s="28"/>
      <c r="AB94" s="35" t="n">
        <v>1.5</v>
      </c>
      <c r="AC94" s="199" t="n">
        <f aca="false">AB94*AC$4</f>
        <v>0</v>
      </c>
      <c r="AD94" s="199" t="n">
        <f aca="false">AB94*AD$4</f>
        <v>0</v>
      </c>
      <c r="AE94" s="200" t="n">
        <v>3</v>
      </c>
      <c r="AF94" s="201"/>
      <c r="AG94" s="35" t="n">
        <v>1.5</v>
      </c>
      <c r="AH94" s="199" t="n">
        <f aca="false">AG94*AH$4</f>
        <v>0</v>
      </c>
      <c r="AI94" s="199" t="n">
        <f aca="false">AG94*AI$4</f>
        <v>0</v>
      </c>
      <c r="AJ94" s="200" t="n">
        <v>3</v>
      </c>
      <c r="AN94" s="35" t="n">
        <v>1.5</v>
      </c>
      <c r="AO94" s="199" t="n">
        <f aca="false">AN94*AO$4</f>
        <v>0</v>
      </c>
      <c r="AP94" s="199" t="n">
        <f aca="false">AN94*AP$4</f>
        <v>0</v>
      </c>
      <c r="AQ94" s="200" t="n">
        <v>3</v>
      </c>
      <c r="AS94" s="35" t="n">
        <v>1.5</v>
      </c>
      <c r="AT94" s="199" t="n">
        <f aca="false">AS94*AT$4</f>
        <v>0</v>
      </c>
      <c r="AU94" s="199" t="n">
        <f aca="false">AS94*AU$4</f>
        <v>0</v>
      </c>
      <c r="AV94" s="200" t="n">
        <v>3</v>
      </c>
      <c r="AX94" s="35" t="n">
        <v>1.5</v>
      </c>
      <c r="AY94" s="199" t="n">
        <f aca="false">AX94*AY$4</f>
        <v>0</v>
      </c>
      <c r="AZ94" s="199" t="n">
        <f aca="false">AX94*AZ$4</f>
        <v>0</v>
      </c>
      <c r="BA94" s="200" t="n">
        <v>3</v>
      </c>
      <c r="BB94" s="28"/>
      <c r="BC94" s="35" t="n">
        <v>1.5</v>
      </c>
      <c r="BD94" s="199" t="n">
        <f aca="false">BC94*BD$4</f>
        <v>0</v>
      </c>
      <c r="BE94" s="199" t="n">
        <f aca="false">BC94*BE$4</f>
        <v>0</v>
      </c>
      <c r="BF94" s="200" t="n">
        <v>3</v>
      </c>
      <c r="BH94" s="35" t="n">
        <v>1.5</v>
      </c>
      <c r="BI94" s="199" t="n">
        <f aca="false">BH94*BI$4</f>
        <v>0</v>
      </c>
      <c r="BJ94" s="199" t="n">
        <f aca="false">BH94*BJ$4</f>
        <v>0</v>
      </c>
      <c r="BK94" s="200" t="n">
        <v>3</v>
      </c>
      <c r="BL94" s="28"/>
      <c r="BM94" s="35" t="n">
        <v>1.5</v>
      </c>
      <c r="BN94" s="199" t="n">
        <f aca="false">BM94*BN$4</f>
        <v>0</v>
      </c>
      <c r="BO94" s="199" t="n">
        <f aca="false">BM94*BO$4</f>
        <v>0</v>
      </c>
      <c r="BP94" s="200" t="n">
        <v>3</v>
      </c>
      <c r="BR94" s="35" t="n">
        <v>1.5</v>
      </c>
      <c r="BS94" s="199" t="n">
        <f aca="false">BR94*BS$4</f>
        <v>0</v>
      </c>
      <c r="BT94" s="199" t="n">
        <f aca="false">BR94*BT$4</f>
        <v>0</v>
      </c>
      <c r="BU94" s="200" t="n">
        <v>2</v>
      </c>
      <c r="BW94" s="35" t="n">
        <v>1.5</v>
      </c>
      <c r="BX94" s="199" t="n">
        <f aca="false">BW94*BX$4</f>
        <v>0</v>
      </c>
      <c r="BY94" s="199" t="n">
        <f aca="false">BW94*BY$4</f>
        <v>0</v>
      </c>
      <c r="BZ94" s="200" t="n">
        <v>3</v>
      </c>
    </row>
    <row r="95" customFormat="false" ht="12" hidden="false" customHeight="false" outlineLevel="0" collapsed="false">
      <c r="A95" s="198" t="n">
        <f aca="false">CurveCreator!A95</f>
        <v>39600</v>
      </c>
      <c r="C95" s="35" t="n">
        <v>1.5</v>
      </c>
      <c r="D95" s="199" t="n">
        <f aca="false">C95*D$4</f>
        <v>0</v>
      </c>
      <c r="E95" s="199" t="n">
        <f aca="false">C95*E$4</f>
        <v>0</v>
      </c>
      <c r="F95" s="200" t="n">
        <v>3</v>
      </c>
      <c r="H95" s="35" t="n">
        <v>1.5</v>
      </c>
      <c r="I95" s="199" t="n">
        <f aca="false">H95*I$4</f>
        <v>0</v>
      </c>
      <c r="J95" s="199" t="n">
        <f aca="false">H95*J$4</f>
        <v>0</v>
      </c>
      <c r="K95" s="200" t="n">
        <v>3</v>
      </c>
      <c r="M95" s="35" t="n">
        <v>1.5</v>
      </c>
      <c r="N95" s="199" t="n">
        <f aca="false">M95*N$4</f>
        <v>0</v>
      </c>
      <c r="O95" s="199" t="n">
        <f aca="false">M95*O$4</f>
        <v>0</v>
      </c>
      <c r="P95" s="200" t="n">
        <v>3</v>
      </c>
      <c r="Q95" s="28"/>
      <c r="R95" s="35" t="n">
        <v>1.5</v>
      </c>
      <c r="S95" s="199" t="n">
        <f aca="false">R95*S$4</f>
        <v>0</v>
      </c>
      <c r="T95" s="199" t="n">
        <f aca="false">R95*T$4</f>
        <v>0</v>
      </c>
      <c r="U95" s="200" t="n">
        <v>3</v>
      </c>
      <c r="W95" s="35" t="n">
        <v>1.5</v>
      </c>
      <c r="X95" s="199" t="n">
        <f aca="false">W95*X$4</f>
        <v>0</v>
      </c>
      <c r="Y95" s="199" t="n">
        <f aca="false">W95*Y$4</f>
        <v>0</v>
      </c>
      <c r="Z95" s="200" t="n">
        <v>3</v>
      </c>
      <c r="AA95" s="28"/>
      <c r="AB95" s="35" t="n">
        <v>1.5</v>
      </c>
      <c r="AC95" s="199" t="n">
        <f aca="false">AB95*AC$4</f>
        <v>0</v>
      </c>
      <c r="AD95" s="199" t="n">
        <f aca="false">AB95*AD$4</f>
        <v>0</v>
      </c>
      <c r="AE95" s="200" t="n">
        <v>3</v>
      </c>
      <c r="AF95" s="201"/>
      <c r="AG95" s="35" t="n">
        <v>1.5</v>
      </c>
      <c r="AH95" s="199" t="n">
        <f aca="false">AG95*AH$4</f>
        <v>0</v>
      </c>
      <c r="AI95" s="199" t="n">
        <f aca="false">AG95*AI$4</f>
        <v>0</v>
      </c>
      <c r="AJ95" s="200" t="n">
        <v>3</v>
      </c>
      <c r="AN95" s="35" t="n">
        <v>1.5</v>
      </c>
      <c r="AO95" s="199" t="n">
        <f aca="false">AN95*AO$4</f>
        <v>0</v>
      </c>
      <c r="AP95" s="199" t="n">
        <f aca="false">AN95*AP$4</f>
        <v>0</v>
      </c>
      <c r="AQ95" s="200" t="n">
        <v>3</v>
      </c>
      <c r="AS95" s="35" t="n">
        <v>1.5</v>
      </c>
      <c r="AT95" s="199" t="n">
        <f aca="false">AS95*AT$4</f>
        <v>0</v>
      </c>
      <c r="AU95" s="199" t="n">
        <f aca="false">AS95*AU$4</f>
        <v>0</v>
      </c>
      <c r="AV95" s="200" t="n">
        <v>3</v>
      </c>
      <c r="AX95" s="35" t="n">
        <v>1.5</v>
      </c>
      <c r="AY95" s="199" t="n">
        <f aca="false">AX95*AY$4</f>
        <v>0</v>
      </c>
      <c r="AZ95" s="199" t="n">
        <f aca="false">AX95*AZ$4</f>
        <v>0</v>
      </c>
      <c r="BA95" s="200" t="n">
        <v>3</v>
      </c>
      <c r="BB95" s="28"/>
      <c r="BC95" s="35" t="n">
        <v>1.5</v>
      </c>
      <c r="BD95" s="199" t="n">
        <f aca="false">BC95*BD$4</f>
        <v>0</v>
      </c>
      <c r="BE95" s="199" t="n">
        <f aca="false">BC95*BE$4</f>
        <v>0</v>
      </c>
      <c r="BF95" s="200" t="n">
        <v>3</v>
      </c>
      <c r="BH95" s="35" t="n">
        <v>1.5</v>
      </c>
      <c r="BI95" s="199" t="n">
        <f aca="false">BH95*BI$4</f>
        <v>0</v>
      </c>
      <c r="BJ95" s="199" t="n">
        <f aca="false">BH95*BJ$4</f>
        <v>0</v>
      </c>
      <c r="BK95" s="200" t="n">
        <v>3</v>
      </c>
      <c r="BL95" s="28"/>
      <c r="BM95" s="35" t="n">
        <v>1.5</v>
      </c>
      <c r="BN95" s="199" t="n">
        <f aca="false">BM95*BN$4</f>
        <v>0</v>
      </c>
      <c r="BO95" s="199" t="n">
        <f aca="false">BM95*BO$4</f>
        <v>0</v>
      </c>
      <c r="BP95" s="200" t="n">
        <v>3</v>
      </c>
      <c r="BR95" s="35" t="n">
        <v>1.5</v>
      </c>
      <c r="BS95" s="199" t="n">
        <f aca="false">BR95*BS$4</f>
        <v>0</v>
      </c>
      <c r="BT95" s="199" t="n">
        <f aca="false">BR95*BT$4</f>
        <v>0</v>
      </c>
      <c r="BU95" s="200" t="n">
        <v>2</v>
      </c>
      <c r="BW95" s="35" t="n">
        <v>1.5</v>
      </c>
      <c r="BX95" s="199" t="n">
        <f aca="false">BW95*BX$4</f>
        <v>0</v>
      </c>
      <c r="BY95" s="199" t="n">
        <f aca="false">BW95*BY$4</f>
        <v>0</v>
      </c>
      <c r="BZ95" s="200" t="n">
        <v>3</v>
      </c>
    </row>
    <row r="96" customFormat="false" ht="12" hidden="false" customHeight="false" outlineLevel="0" collapsed="false">
      <c r="A96" s="198" t="n">
        <f aca="false">CurveCreator!A96</f>
        <v>39630</v>
      </c>
      <c r="C96" s="35" t="n">
        <v>1.5</v>
      </c>
      <c r="D96" s="199" t="n">
        <f aca="false">C96*D$4</f>
        <v>0</v>
      </c>
      <c r="E96" s="199" t="n">
        <f aca="false">C96*E$4</f>
        <v>0</v>
      </c>
      <c r="F96" s="200" t="n">
        <v>3</v>
      </c>
      <c r="H96" s="35" t="n">
        <v>1.5</v>
      </c>
      <c r="I96" s="199" t="n">
        <f aca="false">H96*I$4</f>
        <v>0</v>
      </c>
      <c r="J96" s="199" t="n">
        <f aca="false">H96*J$4</f>
        <v>0</v>
      </c>
      <c r="K96" s="200" t="n">
        <v>3</v>
      </c>
      <c r="M96" s="35" t="n">
        <v>1.5</v>
      </c>
      <c r="N96" s="199" t="n">
        <f aca="false">M96*N$4</f>
        <v>0</v>
      </c>
      <c r="O96" s="199" t="n">
        <f aca="false">M96*O$4</f>
        <v>0</v>
      </c>
      <c r="P96" s="200" t="n">
        <v>3</v>
      </c>
      <c r="Q96" s="28"/>
      <c r="R96" s="35" t="n">
        <v>1.5</v>
      </c>
      <c r="S96" s="199" t="n">
        <f aca="false">R96*S$4</f>
        <v>0</v>
      </c>
      <c r="T96" s="199" t="n">
        <f aca="false">R96*T$4</f>
        <v>0</v>
      </c>
      <c r="U96" s="200" t="n">
        <v>3</v>
      </c>
      <c r="W96" s="35" t="n">
        <v>1.5</v>
      </c>
      <c r="X96" s="199" t="n">
        <f aca="false">W96*X$4</f>
        <v>0</v>
      </c>
      <c r="Y96" s="199" t="n">
        <f aca="false">W96*Y$4</f>
        <v>0</v>
      </c>
      <c r="Z96" s="200" t="n">
        <v>3</v>
      </c>
      <c r="AA96" s="28"/>
      <c r="AB96" s="35" t="n">
        <v>1.5</v>
      </c>
      <c r="AC96" s="199" t="n">
        <f aca="false">AB96*AC$4</f>
        <v>0</v>
      </c>
      <c r="AD96" s="199" t="n">
        <f aca="false">AB96*AD$4</f>
        <v>0</v>
      </c>
      <c r="AE96" s="200" t="n">
        <v>3</v>
      </c>
      <c r="AF96" s="201"/>
      <c r="AG96" s="35" t="n">
        <v>1.5</v>
      </c>
      <c r="AH96" s="199" t="n">
        <f aca="false">AG96*AH$4</f>
        <v>0</v>
      </c>
      <c r="AI96" s="199" t="n">
        <f aca="false">AG96*AI$4</f>
        <v>0</v>
      </c>
      <c r="AJ96" s="200" t="n">
        <v>3</v>
      </c>
      <c r="AN96" s="35" t="n">
        <v>1.5</v>
      </c>
      <c r="AO96" s="199" t="n">
        <f aca="false">AN96*AO$4</f>
        <v>0</v>
      </c>
      <c r="AP96" s="199" t="n">
        <f aca="false">AN96*AP$4</f>
        <v>0</v>
      </c>
      <c r="AQ96" s="200" t="n">
        <v>3</v>
      </c>
      <c r="AS96" s="35" t="n">
        <v>1.5</v>
      </c>
      <c r="AT96" s="199" t="n">
        <f aca="false">AS96*AT$4</f>
        <v>0</v>
      </c>
      <c r="AU96" s="199" t="n">
        <f aca="false">AS96*AU$4</f>
        <v>0</v>
      </c>
      <c r="AV96" s="200" t="n">
        <v>3</v>
      </c>
      <c r="AX96" s="35" t="n">
        <v>1.5</v>
      </c>
      <c r="AY96" s="199" t="n">
        <f aca="false">AX96*AY$4</f>
        <v>0</v>
      </c>
      <c r="AZ96" s="199" t="n">
        <f aca="false">AX96*AZ$4</f>
        <v>0</v>
      </c>
      <c r="BA96" s="200" t="n">
        <v>3</v>
      </c>
      <c r="BB96" s="28"/>
      <c r="BC96" s="35" t="n">
        <v>1.5</v>
      </c>
      <c r="BD96" s="199" t="n">
        <f aca="false">BC96*BD$4</f>
        <v>0</v>
      </c>
      <c r="BE96" s="199" t="n">
        <f aca="false">BC96*BE$4</f>
        <v>0</v>
      </c>
      <c r="BF96" s="200" t="n">
        <v>3</v>
      </c>
      <c r="BH96" s="35" t="n">
        <v>1.5</v>
      </c>
      <c r="BI96" s="199" t="n">
        <f aca="false">BH96*BI$4</f>
        <v>0</v>
      </c>
      <c r="BJ96" s="199" t="n">
        <f aca="false">BH96*BJ$4</f>
        <v>0</v>
      </c>
      <c r="BK96" s="200" t="n">
        <v>3</v>
      </c>
      <c r="BL96" s="28"/>
      <c r="BM96" s="35" t="n">
        <v>1.5</v>
      </c>
      <c r="BN96" s="199" t="n">
        <f aca="false">BM96*BN$4</f>
        <v>0</v>
      </c>
      <c r="BO96" s="199" t="n">
        <f aca="false">BM96*BO$4</f>
        <v>0</v>
      </c>
      <c r="BP96" s="200" t="n">
        <v>3</v>
      </c>
      <c r="BR96" s="35" t="n">
        <v>1.5</v>
      </c>
      <c r="BS96" s="199" t="n">
        <f aca="false">BR96*BS$4</f>
        <v>0</v>
      </c>
      <c r="BT96" s="199" t="n">
        <f aca="false">BR96*BT$4</f>
        <v>0</v>
      </c>
      <c r="BU96" s="200" t="n">
        <v>2</v>
      </c>
      <c r="BW96" s="35" t="n">
        <v>1.5</v>
      </c>
      <c r="BX96" s="199" t="n">
        <f aca="false">BW96*BX$4</f>
        <v>0</v>
      </c>
      <c r="BY96" s="199" t="n">
        <f aca="false">BW96*BY$4</f>
        <v>0</v>
      </c>
      <c r="BZ96" s="200" t="n">
        <v>3</v>
      </c>
    </row>
    <row r="97" customFormat="false" ht="12" hidden="false" customHeight="false" outlineLevel="0" collapsed="false">
      <c r="A97" s="198" t="n">
        <f aca="false">CurveCreator!A97</f>
        <v>39661</v>
      </c>
      <c r="C97" s="35" t="n">
        <v>1.5</v>
      </c>
      <c r="D97" s="199" t="n">
        <f aca="false">C97*D$4</f>
        <v>0</v>
      </c>
      <c r="E97" s="199" t="n">
        <f aca="false">C97*E$4</f>
        <v>0</v>
      </c>
      <c r="F97" s="200" t="n">
        <v>3</v>
      </c>
      <c r="H97" s="35" t="n">
        <v>1.5</v>
      </c>
      <c r="I97" s="199" t="n">
        <f aca="false">H97*I$4</f>
        <v>0</v>
      </c>
      <c r="J97" s="199" t="n">
        <f aca="false">H97*J$4</f>
        <v>0</v>
      </c>
      <c r="K97" s="200" t="n">
        <v>3</v>
      </c>
      <c r="M97" s="35" t="n">
        <v>1.5</v>
      </c>
      <c r="N97" s="199" t="n">
        <f aca="false">M97*N$4</f>
        <v>0</v>
      </c>
      <c r="O97" s="199" t="n">
        <f aca="false">M97*O$4</f>
        <v>0</v>
      </c>
      <c r="P97" s="200" t="n">
        <v>3</v>
      </c>
      <c r="Q97" s="28"/>
      <c r="R97" s="35" t="n">
        <v>1.5</v>
      </c>
      <c r="S97" s="199" t="n">
        <f aca="false">R97*S$4</f>
        <v>0</v>
      </c>
      <c r="T97" s="199" t="n">
        <f aca="false">R97*T$4</f>
        <v>0</v>
      </c>
      <c r="U97" s="200" t="n">
        <v>3</v>
      </c>
      <c r="W97" s="35" t="n">
        <v>1.5</v>
      </c>
      <c r="X97" s="199" t="n">
        <f aca="false">W97*X$4</f>
        <v>0</v>
      </c>
      <c r="Y97" s="199" t="n">
        <f aca="false">W97*Y$4</f>
        <v>0</v>
      </c>
      <c r="Z97" s="200" t="n">
        <v>3</v>
      </c>
      <c r="AA97" s="28"/>
      <c r="AB97" s="35" t="n">
        <v>1.5</v>
      </c>
      <c r="AC97" s="199" t="n">
        <f aca="false">AB97*AC$4</f>
        <v>0</v>
      </c>
      <c r="AD97" s="199" t="n">
        <f aca="false">AB97*AD$4</f>
        <v>0</v>
      </c>
      <c r="AE97" s="200" t="n">
        <v>3</v>
      </c>
      <c r="AF97" s="201"/>
      <c r="AG97" s="35" t="n">
        <v>1.5</v>
      </c>
      <c r="AH97" s="199" t="n">
        <f aca="false">AG97*AH$4</f>
        <v>0</v>
      </c>
      <c r="AI97" s="199" t="n">
        <f aca="false">AG97*AI$4</f>
        <v>0</v>
      </c>
      <c r="AJ97" s="200" t="n">
        <v>3</v>
      </c>
      <c r="AN97" s="35" t="n">
        <v>1.5</v>
      </c>
      <c r="AO97" s="199" t="n">
        <f aca="false">AN97*AO$4</f>
        <v>0</v>
      </c>
      <c r="AP97" s="199" t="n">
        <f aca="false">AN97*AP$4</f>
        <v>0</v>
      </c>
      <c r="AQ97" s="200" t="n">
        <v>3</v>
      </c>
      <c r="AS97" s="35" t="n">
        <v>1.5</v>
      </c>
      <c r="AT97" s="199" t="n">
        <f aca="false">AS97*AT$4</f>
        <v>0</v>
      </c>
      <c r="AU97" s="199" t="n">
        <f aca="false">AS97*AU$4</f>
        <v>0</v>
      </c>
      <c r="AV97" s="200" t="n">
        <v>3</v>
      </c>
      <c r="AX97" s="35" t="n">
        <v>1.5</v>
      </c>
      <c r="AY97" s="199" t="n">
        <f aca="false">AX97*AY$4</f>
        <v>0</v>
      </c>
      <c r="AZ97" s="199" t="n">
        <f aca="false">AX97*AZ$4</f>
        <v>0</v>
      </c>
      <c r="BA97" s="200" t="n">
        <v>3</v>
      </c>
      <c r="BB97" s="28"/>
      <c r="BC97" s="35" t="n">
        <v>1.5</v>
      </c>
      <c r="BD97" s="199" t="n">
        <f aca="false">BC97*BD$4</f>
        <v>0</v>
      </c>
      <c r="BE97" s="199" t="n">
        <f aca="false">BC97*BE$4</f>
        <v>0</v>
      </c>
      <c r="BF97" s="200" t="n">
        <v>3</v>
      </c>
      <c r="BH97" s="35" t="n">
        <v>1.5</v>
      </c>
      <c r="BI97" s="199" t="n">
        <f aca="false">BH97*BI$4</f>
        <v>0</v>
      </c>
      <c r="BJ97" s="199" t="n">
        <f aca="false">BH97*BJ$4</f>
        <v>0</v>
      </c>
      <c r="BK97" s="200" t="n">
        <v>3</v>
      </c>
      <c r="BL97" s="28"/>
      <c r="BM97" s="35" t="n">
        <v>1.5</v>
      </c>
      <c r="BN97" s="199" t="n">
        <f aca="false">BM97*BN$4</f>
        <v>0</v>
      </c>
      <c r="BO97" s="199" t="n">
        <f aca="false">BM97*BO$4</f>
        <v>0</v>
      </c>
      <c r="BP97" s="200" t="n">
        <v>3</v>
      </c>
      <c r="BR97" s="35" t="n">
        <v>1.5</v>
      </c>
      <c r="BS97" s="199" t="n">
        <f aca="false">BR97*BS$4</f>
        <v>0</v>
      </c>
      <c r="BT97" s="199" t="n">
        <f aca="false">BR97*BT$4</f>
        <v>0</v>
      </c>
      <c r="BU97" s="200" t="n">
        <v>2</v>
      </c>
      <c r="BW97" s="35" t="n">
        <v>1.5</v>
      </c>
      <c r="BX97" s="199" t="n">
        <f aca="false">BW97*BX$4</f>
        <v>0</v>
      </c>
      <c r="BY97" s="199" t="n">
        <f aca="false">BW97*BY$4</f>
        <v>0</v>
      </c>
      <c r="BZ97" s="200" t="n">
        <v>3</v>
      </c>
    </row>
    <row r="98" customFormat="false" ht="12" hidden="false" customHeight="false" outlineLevel="0" collapsed="false">
      <c r="A98" s="198" t="n">
        <f aca="false">CurveCreator!A98</f>
        <v>39692</v>
      </c>
      <c r="C98" s="35" t="n">
        <v>1.5</v>
      </c>
      <c r="D98" s="199" t="n">
        <f aca="false">C98*D$4</f>
        <v>0</v>
      </c>
      <c r="E98" s="199" t="n">
        <f aca="false">C98*E$4</f>
        <v>0</v>
      </c>
      <c r="F98" s="200" t="n">
        <v>3</v>
      </c>
      <c r="H98" s="35" t="n">
        <v>1.5</v>
      </c>
      <c r="I98" s="199" t="n">
        <f aca="false">H98*I$4</f>
        <v>0</v>
      </c>
      <c r="J98" s="199" t="n">
        <f aca="false">H98*J$4</f>
        <v>0</v>
      </c>
      <c r="K98" s="200" t="n">
        <v>3</v>
      </c>
      <c r="M98" s="35" t="n">
        <v>1.5</v>
      </c>
      <c r="N98" s="199" t="n">
        <f aca="false">M98*N$4</f>
        <v>0</v>
      </c>
      <c r="O98" s="199" t="n">
        <f aca="false">M98*O$4</f>
        <v>0</v>
      </c>
      <c r="P98" s="200" t="n">
        <v>3</v>
      </c>
      <c r="Q98" s="28"/>
      <c r="R98" s="35" t="n">
        <v>1.5</v>
      </c>
      <c r="S98" s="199" t="n">
        <f aca="false">R98*S$4</f>
        <v>0</v>
      </c>
      <c r="T98" s="199" t="n">
        <f aca="false">R98*T$4</f>
        <v>0</v>
      </c>
      <c r="U98" s="200" t="n">
        <v>3</v>
      </c>
      <c r="W98" s="35" t="n">
        <v>1.5</v>
      </c>
      <c r="X98" s="199" t="n">
        <f aca="false">W98*X$4</f>
        <v>0</v>
      </c>
      <c r="Y98" s="199" t="n">
        <f aca="false">W98*Y$4</f>
        <v>0</v>
      </c>
      <c r="Z98" s="200" t="n">
        <v>3</v>
      </c>
      <c r="AA98" s="28"/>
      <c r="AB98" s="35" t="n">
        <v>1.5</v>
      </c>
      <c r="AC98" s="199" t="n">
        <f aca="false">AB98*AC$4</f>
        <v>0</v>
      </c>
      <c r="AD98" s="199" t="n">
        <f aca="false">AB98*AD$4</f>
        <v>0</v>
      </c>
      <c r="AE98" s="200" t="n">
        <v>3</v>
      </c>
      <c r="AF98" s="201"/>
      <c r="AG98" s="35" t="n">
        <v>1.5</v>
      </c>
      <c r="AH98" s="199" t="n">
        <f aca="false">AG98*AH$4</f>
        <v>0</v>
      </c>
      <c r="AI98" s="199" t="n">
        <f aca="false">AG98*AI$4</f>
        <v>0</v>
      </c>
      <c r="AJ98" s="200" t="n">
        <v>3</v>
      </c>
      <c r="AN98" s="35" t="n">
        <v>1.5</v>
      </c>
      <c r="AO98" s="199" t="n">
        <f aca="false">AN98*AO$4</f>
        <v>0</v>
      </c>
      <c r="AP98" s="199" t="n">
        <f aca="false">AN98*AP$4</f>
        <v>0</v>
      </c>
      <c r="AQ98" s="200" t="n">
        <v>3</v>
      </c>
      <c r="AS98" s="35" t="n">
        <v>1.5</v>
      </c>
      <c r="AT98" s="199" t="n">
        <f aca="false">AS98*AT$4</f>
        <v>0</v>
      </c>
      <c r="AU98" s="199" t="n">
        <f aca="false">AS98*AU$4</f>
        <v>0</v>
      </c>
      <c r="AV98" s="200" t="n">
        <v>3</v>
      </c>
      <c r="AX98" s="35" t="n">
        <v>1.5</v>
      </c>
      <c r="AY98" s="199" t="n">
        <f aca="false">AX98*AY$4</f>
        <v>0</v>
      </c>
      <c r="AZ98" s="199" t="n">
        <f aca="false">AX98*AZ$4</f>
        <v>0</v>
      </c>
      <c r="BA98" s="200" t="n">
        <v>3</v>
      </c>
      <c r="BB98" s="28"/>
      <c r="BC98" s="35" t="n">
        <v>1.5</v>
      </c>
      <c r="BD98" s="199" t="n">
        <f aca="false">BC98*BD$4</f>
        <v>0</v>
      </c>
      <c r="BE98" s="199" t="n">
        <f aca="false">BC98*BE$4</f>
        <v>0</v>
      </c>
      <c r="BF98" s="200" t="n">
        <v>3</v>
      </c>
      <c r="BH98" s="35" t="n">
        <v>1.5</v>
      </c>
      <c r="BI98" s="199" t="n">
        <f aca="false">BH98*BI$4</f>
        <v>0</v>
      </c>
      <c r="BJ98" s="199" t="n">
        <f aca="false">BH98*BJ$4</f>
        <v>0</v>
      </c>
      <c r="BK98" s="200" t="n">
        <v>3</v>
      </c>
      <c r="BL98" s="28"/>
      <c r="BM98" s="35" t="n">
        <v>1.5</v>
      </c>
      <c r="BN98" s="199" t="n">
        <f aca="false">BM98*BN$4</f>
        <v>0</v>
      </c>
      <c r="BO98" s="199" t="n">
        <f aca="false">BM98*BO$4</f>
        <v>0</v>
      </c>
      <c r="BP98" s="200" t="n">
        <v>3</v>
      </c>
      <c r="BR98" s="35" t="n">
        <v>1.5</v>
      </c>
      <c r="BS98" s="199" t="n">
        <f aca="false">BR98*BS$4</f>
        <v>0</v>
      </c>
      <c r="BT98" s="199" t="n">
        <f aca="false">BR98*BT$4</f>
        <v>0</v>
      </c>
      <c r="BU98" s="200" t="n">
        <v>2</v>
      </c>
      <c r="BW98" s="35" t="n">
        <v>1.5</v>
      </c>
      <c r="BX98" s="199" t="n">
        <f aca="false">BW98*BX$4</f>
        <v>0</v>
      </c>
      <c r="BY98" s="199" t="n">
        <f aca="false">BW98*BY$4</f>
        <v>0</v>
      </c>
      <c r="BZ98" s="200" t="n">
        <v>3</v>
      </c>
    </row>
    <row r="99" customFormat="false" ht="12" hidden="false" customHeight="false" outlineLevel="0" collapsed="false">
      <c r="A99" s="198" t="n">
        <f aca="false">CurveCreator!A99</f>
        <v>39722</v>
      </c>
      <c r="C99" s="35" t="n">
        <v>1.5</v>
      </c>
      <c r="D99" s="199" t="n">
        <f aca="false">C99*D$4</f>
        <v>0</v>
      </c>
      <c r="E99" s="199" t="n">
        <f aca="false">C99*E$4</f>
        <v>0</v>
      </c>
      <c r="F99" s="200" t="n">
        <v>3</v>
      </c>
      <c r="H99" s="35" t="n">
        <v>1.5</v>
      </c>
      <c r="I99" s="199" t="n">
        <f aca="false">H99*I$4</f>
        <v>0</v>
      </c>
      <c r="J99" s="199" t="n">
        <f aca="false">H99*J$4</f>
        <v>0</v>
      </c>
      <c r="K99" s="200" t="n">
        <v>3</v>
      </c>
      <c r="M99" s="35" t="n">
        <v>1.5</v>
      </c>
      <c r="N99" s="199" t="n">
        <f aca="false">M99*N$4</f>
        <v>0</v>
      </c>
      <c r="O99" s="199" t="n">
        <f aca="false">M99*O$4</f>
        <v>0</v>
      </c>
      <c r="P99" s="200" t="n">
        <v>3</v>
      </c>
      <c r="Q99" s="28"/>
      <c r="R99" s="35" t="n">
        <v>1.5</v>
      </c>
      <c r="S99" s="199" t="n">
        <f aca="false">R99*S$4</f>
        <v>0</v>
      </c>
      <c r="T99" s="199" t="n">
        <f aca="false">R99*T$4</f>
        <v>0</v>
      </c>
      <c r="U99" s="200" t="n">
        <v>3</v>
      </c>
      <c r="W99" s="35" t="n">
        <v>1.5</v>
      </c>
      <c r="X99" s="199" t="n">
        <f aca="false">W99*X$4</f>
        <v>0</v>
      </c>
      <c r="Y99" s="199" t="n">
        <f aca="false">W99*Y$4</f>
        <v>0</v>
      </c>
      <c r="Z99" s="200" t="n">
        <v>3</v>
      </c>
      <c r="AA99" s="28"/>
      <c r="AB99" s="35" t="n">
        <v>1.5</v>
      </c>
      <c r="AC99" s="199" t="n">
        <f aca="false">AB99*AC$4</f>
        <v>0</v>
      </c>
      <c r="AD99" s="199" t="n">
        <f aca="false">AB99*AD$4</f>
        <v>0</v>
      </c>
      <c r="AE99" s="200" t="n">
        <v>3</v>
      </c>
      <c r="AF99" s="201"/>
      <c r="AG99" s="35" t="n">
        <v>1.5</v>
      </c>
      <c r="AH99" s="199" t="n">
        <f aca="false">AG99*AH$4</f>
        <v>0</v>
      </c>
      <c r="AI99" s="199" t="n">
        <f aca="false">AG99*AI$4</f>
        <v>0</v>
      </c>
      <c r="AJ99" s="200" t="n">
        <v>3</v>
      </c>
      <c r="AN99" s="35" t="n">
        <v>1.5</v>
      </c>
      <c r="AO99" s="199" t="n">
        <f aca="false">AN99*AO$4</f>
        <v>0</v>
      </c>
      <c r="AP99" s="199" t="n">
        <f aca="false">AN99*AP$4</f>
        <v>0</v>
      </c>
      <c r="AQ99" s="200" t="n">
        <v>3</v>
      </c>
      <c r="AS99" s="35" t="n">
        <v>1.5</v>
      </c>
      <c r="AT99" s="199" t="n">
        <f aca="false">AS99*AT$4</f>
        <v>0</v>
      </c>
      <c r="AU99" s="199" t="n">
        <f aca="false">AS99*AU$4</f>
        <v>0</v>
      </c>
      <c r="AV99" s="200" t="n">
        <v>3</v>
      </c>
      <c r="AX99" s="35" t="n">
        <v>1.5</v>
      </c>
      <c r="AY99" s="199" t="n">
        <f aca="false">AX99*AY$4</f>
        <v>0</v>
      </c>
      <c r="AZ99" s="199" t="n">
        <f aca="false">AX99*AZ$4</f>
        <v>0</v>
      </c>
      <c r="BA99" s="200" t="n">
        <v>3</v>
      </c>
      <c r="BB99" s="28"/>
      <c r="BC99" s="35" t="n">
        <v>1.5</v>
      </c>
      <c r="BD99" s="199" t="n">
        <f aca="false">BC99*BD$4</f>
        <v>0</v>
      </c>
      <c r="BE99" s="199" t="n">
        <f aca="false">BC99*BE$4</f>
        <v>0</v>
      </c>
      <c r="BF99" s="200" t="n">
        <v>3</v>
      </c>
      <c r="BH99" s="35" t="n">
        <v>1.5</v>
      </c>
      <c r="BI99" s="199" t="n">
        <f aca="false">BH99*BI$4</f>
        <v>0</v>
      </c>
      <c r="BJ99" s="199" t="n">
        <f aca="false">BH99*BJ$4</f>
        <v>0</v>
      </c>
      <c r="BK99" s="200" t="n">
        <v>3</v>
      </c>
      <c r="BL99" s="28"/>
      <c r="BM99" s="35" t="n">
        <v>1.5</v>
      </c>
      <c r="BN99" s="199" t="n">
        <f aca="false">BM99*BN$4</f>
        <v>0</v>
      </c>
      <c r="BO99" s="199" t="n">
        <f aca="false">BM99*BO$4</f>
        <v>0</v>
      </c>
      <c r="BP99" s="200" t="n">
        <v>3</v>
      </c>
      <c r="BR99" s="35" t="n">
        <v>1.5</v>
      </c>
      <c r="BS99" s="199" t="n">
        <f aca="false">BR99*BS$4</f>
        <v>0</v>
      </c>
      <c r="BT99" s="199" t="n">
        <f aca="false">BR99*BT$4</f>
        <v>0</v>
      </c>
      <c r="BU99" s="200" t="n">
        <v>2</v>
      </c>
      <c r="BW99" s="35" t="n">
        <v>1.5</v>
      </c>
      <c r="BX99" s="199" t="n">
        <f aca="false">BW99*BX$4</f>
        <v>0</v>
      </c>
      <c r="BY99" s="199" t="n">
        <f aca="false">BW99*BY$4</f>
        <v>0</v>
      </c>
      <c r="BZ99" s="200" t="n">
        <v>3</v>
      </c>
    </row>
    <row r="100" customFormat="false" ht="12" hidden="false" customHeight="false" outlineLevel="0" collapsed="false">
      <c r="A100" s="198" t="n">
        <f aca="false">CurveCreator!A100</f>
        <v>39753</v>
      </c>
      <c r="C100" s="35" t="n">
        <v>1.5</v>
      </c>
      <c r="D100" s="199" t="n">
        <f aca="false">C100*D$4</f>
        <v>0</v>
      </c>
      <c r="E100" s="199" t="n">
        <f aca="false">C100*E$4</f>
        <v>0</v>
      </c>
      <c r="F100" s="200" t="n">
        <v>3</v>
      </c>
      <c r="H100" s="35" t="n">
        <v>1.5</v>
      </c>
      <c r="I100" s="199" t="n">
        <f aca="false">H100*I$4</f>
        <v>0</v>
      </c>
      <c r="J100" s="199" t="n">
        <f aca="false">H100*J$4</f>
        <v>0</v>
      </c>
      <c r="K100" s="200" t="n">
        <v>3</v>
      </c>
      <c r="M100" s="35" t="n">
        <v>1.5</v>
      </c>
      <c r="N100" s="199" t="n">
        <f aca="false">M100*N$4</f>
        <v>0</v>
      </c>
      <c r="O100" s="199" t="n">
        <f aca="false">M100*O$4</f>
        <v>0</v>
      </c>
      <c r="P100" s="200" t="n">
        <v>3</v>
      </c>
      <c r="Q100" s="28"/>
      <c r="R100" s="35" t="n">
        <v>1.5</v>
      </c>
      <c r="S100" s="199" t="n">
        <f aca="false">R100*S$4</f>
        <v>0</v>
      </c>
      <c r="T100" s="199" t="n">
        <f aca="false">R100*T$4</f>
        <v>0</v>
      </c>
      <c r="U100" s="200" t="n">
        <v>3</v>
      </c>
      <c r="W100" s="35" t="n">
        <v>1.5</v>
      </c>
      <c r="X100" s="199" t="n">
        <f aca="false">W100*X$4</f>
        <v>0</v>
      </c>
      <c r="Y100" s="199" t="n">
        <f aca="false">W100*Y$4</f>
        <v>0</v>
      </c>
      <c r="Z100" s="200" t="n">
        <v>3</v>
      </c>
      <c r="AA100" s="28"/>
      <c r="AB100" s="35" t="n">
        <v>1.5</v>
      </c>
      <c r="AC100" s="199" t="n">
        <f aca="false">AB100*AC$4</f>
        <v>0</v>
      </c>
      <c r="AD100" s="199" t="n">
        <f aca="false">AB100*AD$4</f>
        <v>0</v>
      </c>
      <c r="AE100" s="200" t="n">
        <v>3</v>
      </c>
      <c r="AF100" s="201"/>
      <c r="AG100" s="35" t="n">
        <v>1.5</v>
      </c>
      <c r="AH100" s="199" t="n">
        <f aca="false">AG100*AH$4</f>
        <v>0</v>
      </c>
      <c r="AI100" s="199" t="n">
        <f aca="false">AG100*AI$4</f>
        <v>0</v>
      </c>
      <c r="AJ100" s="200" t="n">
        <v>3</v>
      </c>
      <c r="AN100" s="35" t="n">
        <v>1.5</v>
      </c>
      <c r="AO100" s="199" t="n">
        <f aca="false">AN100*AO$4</f>
        <v>0</v>
      </c>
      <c r="AP100" s="199" t="n">
        <f aca="false">AN100*AP$4</f>
        <v>0</v>
      </c>
      <c r="AQ100" s="200" t="n">
        <v>3</v>
      </c>
      <c r="AS100" s="35" t="n">
        <v>1.5</v>
      </c>
      <c r="AT100" s="199" t="n">
        <f aca="false">AS100*AT$4</f>
        <v>0</v>
      </c>
      <c r="AU100" s="199" t="n">
        <f aca="false">AS100*AU$4</f>
        <v>0</v>
      </c>
      <c r="AV100" s="200" t="n">
        <v>3</v>
      </c>
      <c r="AX100" s="35" t="n">
        <v>1.5</v>
      </c>
      <c r="AY100" s="199" t="n">
        <f aca="false">AX100*AY$4</f>
        <v>0</v>
      </c>
      <c r="AZ100" s="199" t="n">
        <f aca="false">AX100*AZ$4</f>
        <v>0</v>
      </c>
      <c r="BA100" s="200" t="n">
        <v>3</v>
      </c>
      <c r="BB100" s="28"/>
      <c r="BC100" s="35" t="n">
        <v>1.5</v>
      </c>
      <c r="BD100" s="199" t="n">
        <f aca="false">BC100*BD$4</f>
        <v>0</v>
      </c>
      <c r="BE100" s="199" t="n">
        <f aca="false">BC100*BE$4</f>
        <v>0</v>
      </c>
      <c r="BF100" s="200" t="n">
        <v>3</v>
      </c>
      <c r="BH100" s="35" t="n">
        <v>1.5</v>
      </c>
      <c r="BI100" s="199" t="n">
        <f aca="false">BH100*BI$4</f>
        <v>0</v>
      </c>
      <c r="BJ100" s="199" t="n">
        <f aca="false">BH100*BJ$4</f>
        <v>0</v>
      </c>
      <c r="BK100" s="200" t="n">
        <v>3</v>
      </c>
      <c r="BL100" s="28"/>
      <c r="BM100" s="35" t="n">
        <v>1.5</v>
      </c>
      <c r="BN100" s="199" t="n">
        <f aca="false">BM100*BN$4</f>
        <v>0</v>
      </c>
      <c r="BO100" s="199" t="n">
        <f aca="false">BM100*BO$4</f>
        <v>0</v>
      </c>
      <c r="BP100" s="200" t="n">
        <v>3</v>
      </c>
      <c r="BR100" s="35" t="n">
        <v>1.5</v>
      </c>
      <c r="BS100" s="199" t="n">
        <f aca="false">BR100*BS$4</f>
        <v>0</v>
      </c>
      <c r="BT100" s="199" t="n">
        <f aca="false">BR100*BT$4</f>
        <v>0</v>
      </c>
      <c r="BU100" s="200" t="n">
        <v>2</v>
      </c>
      <c r="BW100" s="35" t="n">
        <v>1.5</v>
      </c>
      <c r="BX100" s="199" t="n">
        <f aca="false">BW100*BX$4</f>
        <v>0</v>
      </c>
      <c r="BY100" s="199" t="n">
        <f aca="false">BW100*BY$4</f>
        <v>0</v>
      </c>
      <c r="BZ100" s="200" t="n">
        <v>3</v>
      </c>
    </row>
    <row r="101" customFormat="false" ht="12" hidden="false" customHeight="false" outlineLevel="0" collapsed="false">
      <c r="A101" s="198" t="n">
        <f aca="false">CurveCreator!A101</f>
        <v>39783</v>
      </c>
      <c r="C101" s="35" t="n">
        <v>1.5</v>
      </c>
      <c r="D101" s="199" t="n">
        <f aca="false">C101*D$4</f>
        <v>0</v>
      </c>
      <c r="E101" s="199" t="n">
        <f aca="false">C101*E$4</f>
        <v>0</v>
      </c>
      <c r="F101" s="200" t="n">
        <v>3</v>
      </c>
      <c r="H101" s="35" t="n">
        <v>1.5</v>
      </c>
      <c r="I101" s="199" t="n">
        <f aca="false">H101*I$4</f>
        <v>0</v>
      </c>
      <c r="J101" s="199" t="n">
        <f aca="false">H101*J$4</f>
        <v>0</v>
      </c>
      <c r="K101" s="200" t="n">
        <v>3</v>
      </c>
      <c r="M101" s="35" t="n">
        <v>1.5</v>
      </c>
      <c r="N101" s="199" t="n">
        <f aca="false">M101*N$4</f>
        <v>0</v>
      </c>
      <c r="O101" s="199" t="n">
        <f aca="false">M101*O$4</f>
        <v>0</v>
      </c>
      <c r="P101" s="200" t="n">
        <v>3</v>
      </c>
      <c r="Q101" s="28"/>
      <c r="R101" s="35" t="n">
        <v>1.5</v>
      </c>
      <c r="S101" s="199" t="n">
        <f aca="false">R101*S$4</f>
        <v>0</v>
      </c>
      <c r="T101" s="199" t="n">
        <f aca="false">R101*T$4</f>
        <v>0</v>
      </c>
      <c r="U101" s="200" t="n">
        <v>3</v>
      </c>
      <c r="W101" s="35" t="n">
        <v>1.5</v>
      </c>
      <c r="X101" s="199" t="n">
        <f aca="false">W101*X$4</f>
        <v>0</v>
      </c>
      <c r="Y101" s="199" t="n">
        <f aca="false">W101*Y$4</f>
        <v>0</v>
      </c>
      <c r="Z101" s="200" t="n">
        <v>3</v>
      </c>
      <c r="AA101" s="28"/>
      <c r="AB101" s="35" t="n">
        <v>1.5</v>
      </c>
      <c r="AC101" s="199" t="n">
        <f aca="false">AB101*AC$4</f>
        <v>0</v>
      </c>
      <c r="AD101" s="199" t="n">
        <f aca="false">AB101*AD$4</f>
        <v>0</v>
      </c>
      <c r="AE101" s="200" t="n">
        <v>3</v>
      </c>
      <c r="AF101" s="201"/>
      <c r="AG101" s="35" t="n">
        <v>1.5</v>
      </c>
      <c r="AH101" s="199" t="n">
        <f aca="false">AG101*AH$4</f>
        <v>0</v>
      </c>
      <c r="AI101" s="199" t="n">
        <f aca="false">AG101*AI$4</f>
        <v>0</v>
      </c>
      <c r="AJ101" s="200" t="n">
        <v>3</v>
      </c>
      <c r="AN101" s="35" t="n">
        <v>1.5</v>
      </c>
      <c r="AO101" s="199" t="n">
        <f aca="false">AN101*AO$4</f>
        <v>0</v>
      </c>
      <c r="AP101" s="199" t="n">
        <f aca="false">AN101*AP$4</f>
        <v>0</v>
      </c>
      <c r="AQ101" s="200" t="n">
        <v>3</v>
      </c>
      <c r="AS101" s="35" t="n">
        <v>1.5</v>
      </c>
      <c r="AT101" s="199" t="n">
        <f aca="false">AS101*AT$4</f>
        <v>0</v>
      </c>
      <c r="AU101" s="199" t="n">
        <f aca="false">AS101*AU$4</f>
        <v>0</v>
      </c>
      <c r="AV101" s="200" t="n">
        <v>3</v>
      </c>
      <c r="AX101" s="35" t="n">
        <v>1.5</v>
      </c>
      <c r="AY101" s="199" t="n">
        <f aca="false">AX101*AY$4</f>
        <v>0</v>
      </c>
      <c r="AZ101" s="199" t="n">
        <f aca="false">AX101*AZ$4</f>
        <v>0</v>
      </c>
      <c r="BA101" s="200" t="n">
        <v>3</v>
      </c>
      <c r="BB101" s="28"/>
      <c r="BC101" s="35" t="n">
        <v>1.5</v>
      </c>
      <c r="BD101" s="199" t="n">
        <f aca="false">BC101*BD$4</f>
        <v>0</v>
      </c>
      <c r="BE101" s="199" t="n">
        <f aca="false">BC101*BE$4</f>
        <v>0</v>
      </c>
      <c r="BF101" s="200" t="n">
        <v>3</v>
      </c>
      <c r="BH101" s="35" t="n">
        <v>1.5</v>
      </c>
      <c r="BI101" s="199" t="n">
        <f aca="false">BH101*BI$4</f>
        <v>0</v>
      </c>
      <c r="BJ101" s="199" t="n">
        <f aca="false">BH101*BJ$4</f>
        <v>0</v>
      </c>
      <c r="BK101" s="200" t="n">
        <v>3</v>
      </c>
      <c r="BL101" s="28"/>
      <c r="BM101" s="35" t="n">
        <v>1.5</v>
      </c>
      <c r="BN101" s="199" t="n">
        <f aca="false">BM101*BN$4</f>
        <v>0</v>
      </c>
      <c r="BO101" s="199" t="n">
        <f aca="false">BM101*BO$4</f>
        <v>0</v>
      </c>
      <c r="BP101" s="200" t="n">
        <v>3</v>
      </c>
      <c r="BR101" s="35" t="n">
        <v>1.5</v>
      </c>
      <c r="BS101" s="199" t="n">
        <f aca="false">BR101*BS$4</f>
        <v>0</v>
      </c>
      <c r="BT101" s="199" t="n">
        <f aca="false">BR101*BT$4</f>
        <v>0</v>
      </c>
      <c r="BU101" s="200" t="n">
        <v>2</v>
      </c>
      <c r="BW101" s="35" t="n">
        <v>1.5</v>
      </c>
      <c r="BX101" s="199" t="n">
        <f aca="false">BW101*BX$4</f>
        <v>0</v>
      </c>
      <c r="BY101" s="199" t="n">
        <f aca="false">BW101*BY$4</f>
        <v>0</v>
      </c>
      <c r="BZ101" s="200" t="n">
        <v>3</v>
      </c>
    </row>
    <row r="102" customFormat="false" ht="12" hidden="false" customHeight="false" outlineLevel="0" collapsed="false">
      <c r="A102" s="198" t="n">
        <f aca="false">CurveCreator!A102</f>
        <v>39814</v>
      </c>
      <c r="C102" s="35" t="n">
        <v>1.5</v>
      </c>
      <c r="D102" s="199" t="n">
        <f aca="false">C102*D$4</f>
        <v>0</v>
      </c>
      <c r="E102" s="199" t="n">
        <f aca="false">C102*E$4</f>
        <v>0</v>
      </c>
      <c r="F102" s="200" t="n">
        <v>3</v>
      </c>
      <c r="H102" s="35" t="n">
        <v>1.5</v>
      </c>
      <c r="I102" s="199" t="n">
        <f aca="false">H102*I$4</f>
        <v>0</v>
      </c>
      <c r="J102" s="199" t="n">
        <f aca="false">H102*J$4</f>
        <v>0</v>
      </c>
      <c r="K102" s="200" t="n">
        <v>3</v>
      </c>
      <c r="M102" s="35" t="n">
        <v>1.5</v>
      </c>
      <c r="N102" s="199" t="n">
        <f aca="false">M102*N$4</f>
        <v>0</v>
      </c>
      <c r="O102" s="199" t="n">
        <f aca="false">M102*O$4</f>
        <v>0</v>
      </c>
      <c r="P102" s="200" t="n">
        <v>3</v>
      </c>
      <c r="Q102" s="28"/>
      <c r="R102" s="35" t="n">
        <v>1.5</v>
      </c>
      <c r="S102" s="199" t="n">
        <f aca="false">R102*S$4</f>
        <v>0</v>
      </c>
      <c r="T102" s="199" t="n">
        <f aca="false">R102*T$4</f>
        <v>0</v>
      </c>
      <c r="U102" s="200" t="n">
        <v>3</v>
      </c>
      <c r="W102" s="35" t="n">
        <v>1.5</v>
      </c>
      <c r="X102" s="199" t="n">
        <f aca="false">W102*X$4</f>
        <v>0</v>
      </c>
      <c r="Y102" s="199" t="n">
        <f aca="false">W102*Y$4</f>
        <v>0</v>
      </c>
      <c r="Z102" s="200" t="n">
        <v>3</v>
      </c>
      <c r="AA102" s="28"/>
      <c r="AB102" s="35" t="n">
        <v>1.5</v>
      </c>
      <c r="AC102" s="199" t="n">
        <f aca="false">AB102*AC$4</f>
        <v>0</v>
      </c>
      <c r="AD102" s="199" t="n">
        <f aca="false">AB102*AD$4</f>
        <v>0</v>
      </c>
      <c r="AE102" s="200" t="n">
        <v>3</v>
      </c>
      <c r="AF102" s="201"/>
      <c r="AG102" s="35" t="n">
        <v>1.5</v>
      </c>
      <c r="AH102" s="199" t="n">
        <f aca="false">AG102*AH$4</f>
        <v>0</v>
      </c>
      <c r="AI102" s="199" t="n">
        <f aca="false">AG102*AI$4</f>
        <v>0</v>
      </c>
      <c r="AJ102" s="200" t="n">
        <v>3</v>
      </c>
      <c r="AN102" s="35" t="n">
        <v>1.5</v>
      </c>
      <c r="AO102" s="199" t="n">
        <f aca="false">AN102*AO$4</f>
        <v>0</v>
      </c>
      <c r="AP102" s="199" t="n">
        <f aca="false">AN102*AP$4</f>
        <v>0</v>
      </c>
      <c r="AQ102" s="200" t="n">
        <v>3</v>
      </c>
      <c r="AS102" s="35" t="n">
        <v>1.5</v>
      </c>
      <c r="AT102" s="199" t="n">
        <f aca="false">AS102*AT$4</f>
        <v>0</v>
      </c>
      <c r="AU102" s="199" t="n">
        <f aca="false">AS102*AU$4</f>
        <v>0</v>
      </c>
      <c r="AV102" s="200" t="n">
        <v>3</v>
      </c>
      <c r="AX102" s="35" t="n">
        <v>1.5</v>
      </c>
      <c r="AY102" s="199" t="n">
        <f aca="false">AX102*AY$4</f>
        <v>0</v>
      </c>
      <c r="AZ102" s="199" t="n">
        <f aca="false">AX102*AZ$4</f>
        <v>0</v>
      </c>
      <c r="BA102" s="200" t="n">
        <v>3</v>
      </c>
      <c r="BB102" s="28"/>
      <c r="BC102" s="35" t="n">
        <v>1.5</v>
      </c>
      <c r="BD102" s="199" t="n">
        <f aca="false">BC102*BD$4</f>
        <v>0</v>
      </c>
      <c r="BE102" s="199" t="n">
        <f aca="false">BC102*BE$4</f>
        <v>0</v>
      </c>
      <c r="BF102" s="200" t="n">
        <v>3</v>
      </c>
      <c r="BH102" s="35" t="n">
        <v>1.5</v>
      </c>
      <c r="BI102" s="199" t="n">
        <f aca="false">BH102*BI$4</f>
        <v>0</v>
      </c>
      <c r="BJ102" s="199" t="n">
        <f aca="false">BH102*BJ$4</f>
        <v>0</v>
      </c>
      <c r="BK102" s="200" t="n">
        <v>3</v>
      </c>
      <c r="BL102" s="28"/>
      <c r="BM102" s="35" t="n">
        <v>1.5</v>
      </c>
      <c r="BN102" s="199" t="n">
        <f aca="false">BM102*BN$4</f>
        <v>0</v>
      </c>
      <c r="BO102" s="199" t="n">
        <f aca="false">BM102*BO$4</f>
        <v>0</v>
      </c>
      <c r="BP102" s="200" t="n">
        <v>3</v>
      </c>
      <c r="BR102" s="35" t="n">
        <v>1.5</v>
      </c>
      <c r="BS102" s="199" t="n">
        <f aca="false">BR102*BS$4</f>
        <v>0</v>
      </c>
      <c r="BT102" s="199" t="n">
        <f aca="false">BR102*BT$4</f>
        <v>0</v>
      </c>
      <c r="BU102" s="200" t="n">
        <v>2</v>
      </c>
      <c r="BW102" s="35" t="n">
        <v>1.5</v>
      </c>
      <c r="BX102" s="199" t="n">
        <f aca="false">BW102*BX$4</f>
        <v>0</v>
      </c>
      <c r="BY102" s="199" t="n">
        <f aca="false">BW102*BY$4</f>
        <v>0</v>
      </c>
      <c r="BZ102" s="200" t="n">
        <v>3</v>
      </c>
    </row>
    <row r="103" customFormat="false" ht="12" hidden="false" customHeight="false" outlineLevel="0" collapsed="false">
      <c r="A103" s="198" t="n">
        <f aca="false">CurveCreator!A103</f>
        <v>39845</v>
      </c>
      <c r="C103" s="35" t="n">
        <v>1.5</v>
      </c>
      <c r="D103" s="199" t="n">
        <f aca="false">C103*D$4</f>
        <v>0</v>
      </c>
      <c r="E103" s="199" t="n">
        <f aca="false">C103*E$4</f>
        <v>0</v>
      </c>
      <c r="F103" s="200" t="n">
        <v>3</v>
      </c>
      <c r="H103" s="35" t="n">
        <v>1.5</v>
      </c>
      <c r="I103" s="199" t="n">
        <f aca="false">H103*I$4</f>
        <v>0</v>
      </c>
      <c r="J103" s="199" t="n">
        <f aca="false">H103*J$4</f>
        <v>0</v>
      </c>
      <c r="K103" s="200" t="n">
        <v>3</v>
      </c>
      <c r="M103" s="35" t="n">
        <v>1.5</v>
      </c>
      <c r="N103" s="199" t="n">
        <f aca="false">M103*N$4</f>
        <v>0</v>
      </c>
      <c r="O103" s="199" t="n">
        <f aca="false">M103*O$4</f>
        <v>0</v>
      </c>
      <c r="P103" s="200" t="n">
        <v>3</v>
      </c>
      <c r="Q103" s="28"/>
      <c r="R103" s="35" t="n">
        <v>1.5</v>
      </c>
      <c r="S103" s="199" t="n">
        <f aca="false">R103*S$4</f>
        <v>0</v>
      </c>
      <c r="T103" s="199" t="n">
        <f aca="false">R103*T$4</f>
        <v>0</v>
      </c>
      <c r="U103" s="200" t="n">
        <v>3</v>
      </c>
      <c r="W103" s="35" t="n">
        <v>1.5</v>
      </c>
      <c r="X103" s="199" t="n">
        <f aca="false">W103*X$4</f>
        <v>0</v>
      </c>
      <c r="Y103" s="199" t="n">
        <f aca="false">W103*Y$4</f>
        <v>0</v>
      </c>
      <c r="Z103" s="200" t="n">
        <v>3</v>
      </c>
      <c r="AA103" s="28"/>
      <c r="AB103" s="35" t="n">
        <v>1.5</v>
      </c>
      <c r="AC103" s="199" t="n">
        <f aca="false">AB103*AC$4</f>
        <v>0</v>
      </c>
      <c r="AD103" s="199" t="n">
        <f aca="false">AB103*AD$4</f>
        <v>0</v>
      </c>
      <c r="AE103" s="200" t="n">
        <v>3</v>
      </c>
      <c r="AF103" s="201"/>
      <c r="AG103" s="35" t="n">
        <v>1.5</v>
      </c>
      <c r="AH103" s="199" t="n">
        <f aca="false">AG103*AH$4</f>
        <v>0</v>
      </c>
      <c r="AI103" s="199" t="n">
        <f aca="false">AG103*AI$4</f>
        <v>0</v>
      </c>
      <c r="AJ103" s="200" t="n">
        <v>3</v>
      </c>
      <c r="AN103" s="35" t="n">
        <v>1.5</v>
      </c>
      <c r="AO103" s="199" t="n">
        <f aca="false">AN103*AO$4</f>
        <v>0</v>
      </c>
      <c r="AP103" s="199" t="n">
        <f aca="false">AN103*AP$4</f>
        <v>0</v>
      </c>
      <c r="AQ103" s="200" t="n">
        <v>3</v>
      </c>
      <c r="AS103" s="35" t="n">
        <v>1.5</v>
      </c>
      <c r="AT103" s="199" t="n">
        <f aca="false">AS103*AT$4</f>
        <v>0</v>
      </c>
      <c r="AU103" s="199" t="n">
        <f aca="false">AS103*AU$4</f>
        <v>0</v>
      </c>
      <c r="AV103" s="200" t="n">
        <v>3</v>
      </c>
      <c r="AX103" s="35" t="n">
        <v>1.5</v>
      </c>
      <c r="AY103" s="199" t="n">
        <f aca="false">AX103*AY$4</f>
        <v>0</v>
      </c>
      <c r="AZ103" s="199" t="n">
        <f aca="false">AX103*AZ$4</f>
        <v>0</v>
      </c>
      <c r="BA103" s="200" t="n">
        <v>3</v>
      </c>
      <c r="BB103" s="28"/>
      <c r="BC103" s="35" t="n">
        <v>1.5</v>
      </c>
      <c r="BD103" s="199" t="n">
        <f aca="false">BC103*BD$4</f>
        <v>0</v>
      </c>
      <c r="BE103" s="199" t="n">
        <f aca="false">BC103*BE$4</f>
        <v>0</v>
      </c>
      <c r="BF103" s="200" t="n">
        <v>3</v>
      </c>
      <c r="BH103" s="35" t="n">
        <v>1.5</v>
      </c>
      <c r="BI103" s="199" t="n">
        <f aca="false">BH103*BI$4</f>
        <v>0</v>
      </c>
      <c r="BJ103" s="199" t="n">
        <f aca="false">BH103*BJ$4</f>
        <v>0</v>
      </c>
      <c r="BK103" s="200" t="n">
        <v>3</v>
      </c>
      <c r="BL103" s="28"/>
      <c r="BM103" s="35" t="n">
        <v>1.5</v>
      </c>
      <c r="BN103" s="199" t="n">
        <f aca="false">BM103*BN$4</f>
        <v>0</v>
      </c>
      <c r="BO103" s="199" t="n">
        <f aca="false">BM103*BO$4</f>
        <v>0</v>
      </c>
      <c r="BP103" s="200" t="n">
        <v>3</v>
      </c>
      <c r="BR103" s="35" t="n">
        <v>1.5</v>
      </c>
      <c r="BS103" s="199" t="n">
        <f aca="false">BR103*BS$4</f>
        <v>0</v>
      </c>
      <c r="BT103" s="199" t="n">
        <f aca="false">BR103*BT$4</f>
        <v>0</v>
      </c>
      <c r="BU103" s="200" t="n">
        <v>2</v>
      </c>
      <c r="BW103" s="35" t="n">
        <v>1.5</v>
      </c>
      <c r="BX103" s="199" t="n">
        <f aca="false">BW103*BX$4</f>
        <v>0</v>
      </c>
      <c r="BY103" s="199" t="n">
        <f aca="false">BW103*BY$4</f>
        <v>0</v>
      </c>
      <c r="BZ103" s="200" t="n">
        <v>3</v>
      </c>
    </row>
    <row r="104" customFormat="false" ht="12" hidden="false" customHeight="false" outlineLevel="0" collapsed="false">
      <c r="A104" s="198" t="n">
        <f aca="false">CurveCreator!A104</f>
        <v>39873</v>
      </c>
      <c r="C104" s="35" t="n">
        <v>1.5</v>
      </c>
      <c r="D104" s="199" t="n">
        <f aca="false">C104*D$4</f>
        <v>0</v>
      </c>
      <c r="E104" s="199" t="n">
        <f aca="false">C104*E$4</f>
        <v>0</v>
      </c>
      <c r="F104" s="200" t="n">
        <v>3</v>
      </c>
      <c r="H104" s="35" t="n">
        <v>1.5</v>
      </c>
      <c r="I104" s="199" t="n">
        <f aca="false">H104*I$4</f>
        <v>0</v>
      </c>
      <c r="J104" s="199" t="n">
        <f aca="false">H104*J$4</f>
        <v>0</v>
      </c>
      <c r="K104" s="200" t="n">
        <v>3</v>
      </c>
      <c r="M104" s="35" t="n">
        <v>1.5</v>
      </c>
      <c r="N104" s="199" t="n">
        <f aca="false">M104*N$4</f>
        <v>0</v>
      </c>
      <c r="O104" s="199" t="n">
        <f aca="false">M104*O$4</f>
        <v>0</v>
      </c>
      <c r="P104" s="200" t="n">
        <v>3</v>
      </c>
      <c r="Q104" s="28"/>
      <c r="R104" s="35" t="n">
        <v>1.5</v>
      </c>
      <c r="S104" s="199" t="n">
        <f aca="false">R104*S$4</f>
        <v>0</v>
      </c>
      <c r="T104" s="199" t="n">
        <f aca="false">R104*T$4</f>
        <v>0</v>
      </c>
      <c r="U104" s="200" t="n">
        <v>3</v>
      </c>
      <c r="W104" s="35" t="n">
        <v>1.5</v>
      </c>
      <c r="X104" s="199" t="n">
        <f aca="false">W104*X$4</f>
        <v>0</v>
      </c>
      <c r="Y104" s="199" t="n">
        <f aca="false">W104*Y$4</f>
        <v>0</v>
      </c>
      <c r="Z104" s="200" t="n">
        <v>3</v>
      </c>
      <c r="AA104" s="28"/>
      <c r="AB104" s="35" t="n">
        <v>1.5</v>
      </c>
      <c r="AC104" s="199" t="n">
        <f aca="false">AB104*AC$4</f>
        <v>0</v>
      </c>
      <c r="AD104" s="199" t="n">
        <f aca="false">AB104*AD$4</f>
        <v>0</v>
      </c>
      <c r="AE104" s="200" t="n">
        <v>3</v>
      </c>
      <c r="AF104" s="201"/>
      <c r="AG104" s="35" t="n">
        <v>1.5</v>
      </c>
      <c r="AH104" s="199" t="n">
        <f aca="false">AG104*AH$4</f>
        <v>0</v>
      </c>
      <c r="AI104" s="199" t="n">
        <f aca="false">AG104*AI$4</f>
        <v>0</v>
      </c>
      <c r="AJ104" s="200" t="n">
        <v>3</v>
      </c>
      <c r="AN104" s="35" t="n">
        <v>1.5</v>
      </c>
      <c r="AO104" s="199" t="n">
        <f aca="false">AN104*AO$4</f>
        <v>0</v>
      </c>
      <c r="AP104" s="199" t="n">
        <f aca="false">AN104*AP$4</f>
        <v>0</v>
      </c>
      <c r="AQ104" s="200" t="n">
        <v>3</v>
      </c>
      <c r="AS104" s="35" t="n">
        <v>1.5</v>
      </c>
      <c r="AT104" s="199" t="n">
        <f aca="false">AS104*AT$4</f>
        <v>0</v>
      </c>
      <c r="AU104" s="199" t="n">
        <f aca="false">AS104*AU$4</f>
        <v>0</v>
      </c>
      <c r="AV104" s="200" t="n">
        <v>3</v>
      </c>
      <c r="AX104" s="35" t="n">
        <v>1.5</v>
      </c>
      <c r="AY104" s="199" t="n">
        <f aca="false">AX104*AY$4</f>
        <v>0</v>
      </c>
      <c r="AZ104" s="199" t="n">
        <f aca="false">AX104*AZ$4</f>
        <v>0</v>
      </c>
      <c r="BA104" s="200" t="n">
        <v>3</v>
      </c>
      <c r="BB104" s="28"/>
      <c r="BC104" s="35" t="n">
        <v>1.5</v>
      </c>
      <c r="BD104" s="199" t="n">
        <f aca="false">BC104*BD$4</f>
        <v>0</v>
      </c>
      <c r="BE104" s="199" t="n">
        <f aca="false">BC104*BE$4</f>
        <v>0</v>
      </c>
      <c r="BF104" s="200" t="n">
        <v>3</v>
      </c>
      <c r="BH104" s="35" t="n">
        <v>1.5</v>
      </c>
      <c r="BI104" s="199" t="n">
        <f aca="false">BH104*BI$4</f>
        <v>0</v>
      </c>
      <c r="BJ104" s="199" t="n">
        <f aca="false">BH104*BJ$4</f>
        <v>0</v>
      </c>
      <c r="BK104" s="200" t="n">
        <v>3</v>
      </c>
      <c r="BL104" s="28"/>
      <c r="BM104" s="35" t="n">
        <v>1.5</v>
      </c>
      <c r="BN104" s="199" t="n">
        <f aca="false">BM104*BN$4</f>
        <v>0</v>
      </c>
      <c r="BO104" s="199" t="n">
        <f aca="false">BM104*BO$4</f>
        <v>0</v>
      </c>
      <c r="BP104" s="200" t="n">
        <v>3</v>
      </c>
      <c r="BR104" s="35" t="n">
        <v>1.5</v>
      </c>
      <c r="BS104" s="199" t="n">
        <f aca="false">BR104*BS$4</f>
        <v>0</v>
      </c>
      <c r="BT104" s="199" t="n">
        <f aca="false">BR104*BT$4</f>
        <v>0</v>
      </c>
      <c r="BU104" s="200" t="n">
        <v>2</v>
      </c>
      <c r="BW104" s="35" t="n">
        <v>1.5</v>
      </c>
      <c r="BX104" s="199" t="n">
        <f aca="false">BW104*BX$4</f>
        <v>0</v>
      </c>
      <c r="BY104" s="199" t="n">
        <f aca="false">BW104*BY$4</f>
        <v>0</v>
      </c>
      <c r="BZ104" s="200" t="n">
        <v>3</v>
      </c>
    </row>
    <row r="105" customFormat="false" ht="12" hidden="false" customHeight="false" outlineLevel="0" collapsed="false">
      <c r="A105" s="198" t="n">
        <f aca="false">CurveCreator!A105</f>
        <v>39904</v>
      </c>
      <c r="C105" s="35" t="n">
        <v>1.5</v>
      </c>
      <c r="D105" s="199" t="n">
        <f aca="false">C105*D$4</f>
        <v>0</v>
      </c>
      <c r="E105" s="199" t="n">
        <f aca="false">C105*E$4</f>
        <v>0</v>
      </c>
      <c r="F105" s="200" t="n">
        <v>3</v>
      </c>
      <c r="H105" s="35" t="n">
        <v>1.5</v>
      </c>
      <c r="I105" s="199" t="n">
        <f aca="false">H105*I$4</f>
        <v>0</v>
      </c>
      <c r="J105" s="199" t="n">
        <f aca="false">H105*J$4</f>
        <v>0</v>
      </c>
      <c r="K105" s="200" t="n">
        <v>3</v>
      </c>
      <c r="M105" s="35" t="n">
        <v>1.5</v>
      </c>
      <c r="N105" s="199" t="n">
        <f aca="false">M105*N$4</f>
        <v>0</v>
      </c>
      <c r="O105" s="199" t="n">
        <f aca="false">M105*O$4</f>
        <v>0</v>
      </c>
      <c r="P105" s="200" t="n">
        <v>3</v>
      </c>
      <c r="Q105" s="28"/>
      <c r="R105" s="35" t="n">
        <v>1.5</v>
      </c>
      <c r="S105" s="199" t="n">
        <f aca="false">R105*S$4</f>
        <v>0</v>
      </c>
      <c r="T105" s="199" t="n">
        <f aca="false">R105*T$4</f>
        <v>0</v>
      </c>
      <c r="U105" s="200" t="n">
        <v>3</v>
      </c>
      <c r="W105" s="35" t="n">
        <v>1.5</v>
      </c>
      <c r="X105" s="199" t="n">
        <f aca="false">W105*X$4</f>
        <v>0</v>
      </c>
      <c r="Y105" s="199" t="n">
        <f aca="false">W105*Y$4</f>
        <v>0</v>
      </c>
      <c r="Z105" s="200" t="n">
        <v>3</v>
      </c>
      <c r="AA105" s="28"/>
      <c r="AB105" s="35" t="n">
        <v>1.5</v>
      </c>
      <c r="AC105" s="199" t="n">
        <f aca="false">AB105*AC$4</f>
        <v>0</v>
      </c>
      <c r="AD105" s="199" t="n">
        <f aca="false">AB105*AD$4</f>
        <v>0</v>
      </c>
      <c r="AE105" s="200" t="n">
        <v>3</v>
      </c>
      <c r="AF105" s="201"/>
      <c r="AG105" s="35" t="n">
        <v>1.5</v>
      </c>
      <c r="AH105" s="199" t="n">
        <f aca="false">AG105*AH$4</f>
        <v>0</v>
      </c>
      <c r="AI105" s="199" t="n">
        <f aca="false">AG105*AI$4</f>
        <v>0</v>
      </c>
      <c r="AJ105" s="200" t="n">
        <v>3</v>
      </c>
      <c r="AN105" s="35" t="n">
        <v>1.5</v>
      </c>
      <c r="AO105" s="199" t="n">
        <f aca="false">AN105*AO$4</f>
        <v>0</v>
      </c>
      <c r="AP105" s="199" t="n">
        <f aca="false">AN105*AP$4</f>
        <v>0</v>
      </c>
      <c r="AQ105" s="200" t="n">
        <v>3</v>
      </c>
      <c r="AS105" s="35" t="n">
        <v>1.5</v>
      </c>
      <c r="AT105" s="199" t="n">
        <f aca="false">AS105*AT$4</f>
        <v>0</v>
      </c>
      <c r="AU105" s="199" t="n">
        <f aca="false">AS105*AU$4</f>
        <v>0</v>
      </c>
      <c r="AV105" s="200" t="n">
        <v>3</v>
      </c>
      <c r="AX105" s="35" t="n">
        <v>1.5</v>
      </c>
      <c r="AY105" s="199" t="n">
        <f aca="false">AX105*AY$4</f>
        <v>0</v>
      </c>
      <c r="AZ105" s="199" t="n">
        <f aca="false">AX105*AZ$4</f>
        <v>0</v>
      </c>
      <c r="BA105" s="200" t="n">
        <v>3</v>
      </c>
      <c r="BB105" s="28"/>
      <c r="BC105" s="35" t="n">
        <v>1.5</v>
      </c>
      <c r="BD105" s="199" t="n">
        <f aca="false">BC105*BD$4</f>
        <v>0</v>
      </c>
      <c r="BE105" s="199" t="n">
        <f aca="false">BC105*BE$4</f>
        <v>0</v>
      </c>
      <c r="BF105" s="200" t="n">
        <v>3</v>
      </c>
      <c r="BH105" s="35" t="n">
        <v>1.5</v>
      </c>
      <c r="BI105" s="199" t="n">
        <f aca="false">BH105*BI$4</f>
        <v>0</v>
      </c>
      <c r="BJ105" s="199" t="n">
        <f aca="false">BH105*BJ$4</f>
        <v>0</v>
      </c>
      <c r="BK105" s="200" t="n">
        <v>3</v>
      </c>
      <c r="BL105" s="28"/>
      <c r="BM105" s="35" t="n">
        <v>1.5</v>
      </c>
      <c r="BN105" s="199" t="n">
        <f aca="false">BM105*BN$4</f>
        <v>0</v>
      </c>
      <c r="BO105" s="199" t="n">
        <f aca="false">BM105*BO$4</f>
        <v>0</v>
      </c>
      <c r="BP105" s="200" t="n">
        <v>3</v>
      </c>
      <c r="BR105" s="35" t="n">
        <v>1.5</v>
      </c>
      <c r="BS105" s="199" t="n">
        <f aca="false">BR105*BS$4</f>
        <v>0</v>
      </c>
      <c r="BT105" s="199" t="n">
        <f aca="false">BR105*BT$4</f>
        <v>0</v>
      </c>
      <c r="BU105" s="200" t="n">
        <v>2</v>
      </c>
      <c r="BW105" s="35" t="n">
        <v>1.5</v>
      </c>
      <c r="BX105" s="199" t="n">
        <f aca="false">BW105*BX$4</f>
        <v>0</v>
      </c>
      <c r="BY105" s="199" t="n">
        <f aca="false">BW105*BY$4</f>
        <v>0</v>
      </c>
      <c r="BZ105" s="200" t="n">
        <v>3</v>
      </c>
    </row>
    <row r="106" customFormat="false" ht="12" hidden="false" customHeight="false" outlineLevel="0" collapsed="false">
      <c r="A106" s="198" t="n">
        <f aca="false">CurveCreator!A106</f>
        <v>39934</v>
      </c>
      <c r="C106" s="35" t="n">
        <v>1.5</v>
      </c>
      <c r="D106" s="199" t="n">
        <f aca="false">C106*D$4</f>
        <v>0</v>
      </c>
      <c r="E106" s="199" t="n">
        <f aca="false">C106*E$4</f>
        <v>0</v>
      </c>
      <c r="F106" s="200" t="n">
        <v>3</v>
      </c>
      <c r="H106" s="35" t="n">
        <v>1.5</v>
      </c>
      <c r="I106" s="199" t="n">
        <f aca="false">H106*I$4</f>
        <v>0</v>
      </c>
      <c r="J106" s="199" t="n">
        <f aca="false">H106*J$4</f>
        <v>0</v>
      </c>
      <c r="K106" s="200" t="n">
        <v>3</v>
      </c>
      <c r="M106" s="35" t="n">
        <v>1.5</v>
      </c>
      <c r="N106" s="199" t="n">
        <f aca="false">M106*N$4</f>
        <v>0</v>
      </c>
      <c r="O106" s="199" t="n">
        <f aca="false">M106*O$4</f>
        <v>0</v>
      </c>
      <c r="P106" s="200" t="n">
        <v>3</v>
      </c>
      <c r="Q106" s="28"/>
      <c r="R106" s="35" t="n">
        <v>1.5</v>
      </c>
      <c r="S106" s="199" t="n">
        <f aca="false">R106*S$4</f>
        <v>0</v>
      </c>
      <c r="T106" s="199" t="n">
        <f aca="false">R106*T$4</f>
        <v>0</v>
      </c>
      <c r="U106" s="200" t="n">
        <v>3</v>
      </c>
      <c r="W106" s="35" t="n">
        <v>1.5</v>
      </c>
      <c r="X106" s="199" t="n">
        <f aca="false">W106*X$4</f>
        <v>0</v>
      </c>
      <c r="Y106" s="199" t="n">
        <f aca="false">W106*Y$4</f>
        <v>0</v>
      </c>
      <c r="Z106" s="200" t="n">
        <v>3</v>
      </c>
      <c r="AA106" s="28"/>
      <c r="AB106" s="35" t="n">
        <v>1.5</v>
      </c>
      <c r="AC106" s="199" t="n">
        <f aca="false">AB106*AC$4</f>
        <v>0</v>
      </c>
      <c r="AD106" s="199" t="n">
        <f aca="false">AB106*AD$4</f>
        <v>0</v>
      </c>
      <c r="AE106" s="200" t="n">
        <v>3</v>
      </c>
      <c r="AF106" s="201"/>
      <c r="AG106" s="35" t="n">
        <v>1.5</v>
      </c>
      <c r="AH106" s="199" t="n">
        <f aca="false">AG106*AH$4</f>
        <v>0</v>
      </c>
      <c r="AI106" s="199" t="n">
        <f aca="false">AG106*AI$4</f>
        <v>0</v>
      </c>
      <c r="AJ106" s="200" t="n">
        <v>3</v>
      </c>
      <c r="AN106" s="35" t="n">
        <v>1.5</v>
      </c>
      <c r="AO106" s="199" t="n">
        <f aca="false">AN106*AO$4</f>
        <v>0</v>
      </c>
      <c r="AP106" s="199" t="n">
        <f aca="false">AN106*AP$4</f>
        <v>0</v>
      </c>
      <c r="AQ106" s="200" t="n">
        <v>3</v>
      </c>
      <c r="AS106" s="35" t="n">
        <v>1.5</v>
      </c>
      <c r="AT106" s="199" t="n">
        <f aca="false">AS106*AT$4</f>
        <v>0</v>
      </c>
      <c r="AU106" s="199" t="n">
        <f aca="false">AS106*AU$4</f>
        <v>0</v>
      </c>
      <c r="AV106" s="200" t="n">
        <v>3</v>
      </c>
      <c r="AX106" s="35" t="n">
        <v>1.5</v>
      </c>
      <c r="AY106" s="199" t="n">
        <f aca="false">AX106*AY$4</f>
        <v>0</v>
      </c>
      <c r="AZ106" s="199" t="n">
        <f aca="false">AX106*AZ$4</f>
        <v>0</v>
      </c>
      <c r="BA106" s="200" t="n">
        <v>3</v>
      </c>
      <c r="BB106" s="28"/>
      <c r="BC106" s="35" t="n">
        <v>1.5</v>
      </c>
      <c r="BD106" s="199" t="n">
        <f aca="false">BC106*BD$4</f>
        <v>0</v>
      </c>
      <c r="BE106" s="199" t="n">
        <f aca="false">BC106*BE$4</f>
        <v>0</v>
      </c>
      <c r="BF106" s="200" t="n">
        <v>3</v>
      </c>
      <c r="BH106" s="35" t="n">
        <v>1.5</v>
      </c>
      <c r="BI106" s="199" t="n">
        <f aca="false">BH106*BI$4</f>
        <v>0</v>
      </c>
      <c r="BJ106" s="199" t="n">
        <f aca="false">BH106*BJ$4</f>
        <v>0</v>
      </c>
      <c r="BK106" s="200" t="n">
        <v>3</v>
      </c>
      <c r="BL106" s="28"/>
      <c r="BM106" s="35" t="n">
        <v>1.5</v>
      </c>
      <c r="BN106" s="199" t="n">
        <f aca="false">BM106*BN$4</f>
        <v>0</v>
      </c>
      <c r="BO106" s="199" t="n">
        <f aca="false">BM106*BO$4</f>
        <v>0</v>
      </c>
      <c r="BP106" s="200" t="n">
        <v>3</v>
      </c>
      <c r="BR106" s="35" t="n">
        <v>1.5</v>
      </c>
      <c r="BS106" s="199" t="n">
        <f aca="false">BR106*BS$4</f>
        <v>0</v>
      </c>
      <c r="BT106" s="199" t="n">
        <f aca="false">BR106*BT$4</f>
        <v>0</v>
      </c>
      <c r="BU106" s="200" t="n">
        <v>2</v>
      </c>
      <c r="BW106" s="35" t="n">
        <v>1.5</v>
      </c>
      <c r="BX106" s="199" t="n">
        <f aca="false">BW106*BX$4</f>
        <v>0</v>
      </c>
      <c r="BY106" s="199" t="n">
        <f aca="false">BW106*BY$4</f>
        <v>0</v>
      </c>
      <c r="BZ106" s="200" t="n">
        <v>3</v>
      </c>
    </row>
    <row r="107" customFormat="false" ht="12" hidden="false" customHeight="false" outlineLevel="0" collapsed="false">
      <c r="A107" s="198" t="n">
        <f aca="false">CurveCreator!A107</f>
        <v>39965</v>
      </c>
      <c r="C107" s="35" t="n">
        <v>1.5</v>
      </c>
      <c r="D107" s="199" t="n">
        <f aca="false">C107*D$4</f>
        <v>0</v>
      </c>
      <c r="E107" s="199" t="n">
        <f aca="false">C107*E$4</f>
        <v>0</v>
      </c>
      <c r="F107" s="200" t="n">
        <v>3</v>
      </c>
      <c r="H107" s="35" t="n">
        <v>1.5</v>
      </c>
      <c r="I107" s="199" t="n">
        <f aca="false">H107*I$4</f>
        <v>0</v>
      </c>
      <c r="J107" s="199" t="n">
        <f aca="false">H107*J$4</f>
        <v>0</v>
      </c>
      <c r="K107" s="200" t="n">
        <v>3</v>
      </c>
      <c r="M107" s="35" t="n">
        <v>1.5</v>
      </c>
      <c r="N107" s="199" t="n">
        <f aca="false">M107*N$4</f>
        <v>0</v>
      </c>
      <c r="O107" s="199" t="n">
        <f aca="false">M107*O$4</f>
        <v>0</v>
      </c>
      <c r="P107" s="200" t="n">
        <v>3</v>
      </c>
      <c r="Q107" s="28"/>
      <c r="R107" s="35" t="n">
        <v>1.5</v>
      </c>
      <c r="S107" s="199" t="n">
        <f aca="false">R107*S$4</f>
        <v>0</v>
      </c>
      <c r="T107" s="199" t="n">
        <f aca="false">R107*T$4</f>
        <v>0</v>
      </c>
      <c r="U107" s="200" t="n">
        <v>3</v>
      </c>
      <c r="W107" s="35" t="n">
        <v>1.5</v>
      </c>
      <c r="X107" s="199" t="n">
        <f aca="false">W107*X$4</f>
        <v>0</v>
      </c>
      <c r="Y107" s="199" t="n">
        <f aca="false">W107*Y$4</f>
        <v>0</v>
      </c>
      <c r="Z107" s="200" t="n">
        <v>3</v>
      </c>
      <c r="AA107" s="28"/>
      <c r="AB107" s="35" t="n">
        <v>1.5</v>
      </c>
      <c r="AC107" s="199" t="n">
        <f aca="false">AB107*AC$4</f>
        <v>0</v>
      </c>
      <c r="AD107" s="199" t="n">
        <f aca="false">AB107*AD$4</f>
        <v>0</v>
      </c>
      <c r="AE107" s="200" t="n">
        <v>3</v>
      </c>
      <c r="AF107" s="201"/>
      <c r="AG107" s="35" t="n">
        <v>1.5</v>
      </c>
      <c r="AH107" s="199" t="n">
        <f aca="false">AG107*AH$4</f>
        <v>0</v>
      </c>
      <c r="AI107" s="199" t="n">
        <f aca="false">AG107*AI$4</f>
        <v>0</v>
      </c>
      <c r="AJ107" s="200" t="n">
        <v>3</v>
      </c>
      <c r="AN107" s="35" t="n">
        <v>1.5</v>
      </c>
      <c r="AO107" s="199" t="n">
        <f aca="false">AN107*AO$4</f>
        <v>0</v>
      </c>
      <c r="AP107" s="199" t="n">
        <f aca="false">AN107*AP$4</f>
        <v>0</v>
      </c>
      <c r="AQ107" s="200" t="n">
        <v>3</v>
      </c>
      <c r="AS107" s="35" t="n">
        <v>1.5</v>
      </c>
      <c r="AT107" s="199" t="n">
        <f aca="false">AS107*AT$4</f>
        <v>0</v>
      </c>
      <c r="AU107" s="199" t="n">
        <f aca="false">AS107*AU$4</f>
        <v>0</v>
      </c>
      <c r="AV107" s="200" t="n">
        <v>3</v>
      </c>
      <c r="AX107" s="35" t="n">
        <v>1.5</v>
      </c>
      <c r="AY107" s="199" t="n">
        <f aca="false">AX107*AY$4</f>
        <v>0</v>
      </c>
      <c r="AZ107" s="199" t="n">
        <f aca="false">AX107*AZ$4</f>
        <v>0</v>
      </c>
      <c r="BA107" s="200" t="n">
        <v>3</v>
      </c>
      <c r="BB107" s="28"/>
      <c r="BC107" s="35" t="n">
        <v>1.5</v>
      </c>
      <c r="BD107" s="199" t="n">
        <f aca="false">BC107*BD$4</f>
        <v>0</v>
      </c>
      <c r="BE107" s="199" t="n">
        <f aca="false">BC107*BE$4</f>
        <v>0</v>
      </c>
      <c r="BF107" s="200" t="n">
        <v>3</v>
      </c>
      <c r="BH107" s="35" t="n">
        <v>1.5</v>
      </c>
      <c r="BI107" s="199" t="n">
        <f aca="false">BH107*BI$4</f>
        <v>0</v>
      </c>
      <c r="BJ107" s="199" t="n">
        <f aca="false">BH107*BJ$4</f>
        <v>0</v>
      </c>
      <c r="BK107" s="200" t="n">
        <v>3</v>
      </c>
      <c r="BL107" s="28"/>
      <c r="BM107" s="35" t="n">
        <v>1.5</v>
      </c>
      <c r="BN107" s="199" t="n">
        <f aca="false">BM107*BN$4</f>
        <v>0</v>
      </c>
      <c r="BO107" s="199" t="n">
        <f aca="false">BM107*BO$4</f>
        <v>0</v>
      </c>
      <c r="BP107" s="200" t="n">
        <v>3</v>
      </c>
      <c r="BR107" s="35" t="n">
        <v>1.5</v>
      </c>
      <c r="BS107" s="199" t="n">
        <f aca="false">BR107*BS$4</f>
        <v>0</v>
      </c>
      <c r="BT107" s="199" t="n">
        <f aca="false">BR107*BT$4</f>
        <v>0</v>
      </c>
      <c r="BU107" s="200" t="n">
        <v>2</v>
      </c>
      <c r="BW107" s="35" t="n">
        <v>1.5</v>
      </c>
      <c r="BX107" s="199" t="n">
        <f aca="false">BW107*BX$4</f>
        <v>0</v>
      </c>
      <c r="BY107" s="199" t="n">
        <f aca="false">BW107*BY$4</f>
        <v>0</v>
      </c>
      <c r="BZ107" s="200" t="n">
        <v>3</v>
      </c>
    </row>
    <row r="108" customFormat="false" ht="12" hidden="false" customHeight="false" outlineLevel="0" collapsed="false">
      <c r="A108" s="198" t="n">
        <f aca="false">CurveCreator!A108</f>
        <v>39995</v>
      </c>
      <c r="C108" s="35" t="n">
        <v>1.5</v>
      </c>
      <c r="D108" s="199" t="n">
        <f aca="false">C108*D$4</f>
        <v>0</v>
      </c>
      <c r="E108" s="199" t="n">
        <f aca="false">C108*E$4</f>
        <v>0</v>
      </c>
      <c r="F108" s="200" t="n">
        <v>3</v>
      </c>
      <c r="H108" s="35" t="n">
        <v>1.5</v>
      </c>
      <c r="I108" s="199" t="n">
        <f aca="false">H108*I$4</f>
        <v>0</v>
      </c>
      <c r="J108" s="199" t="n">
        <f aca="false">H108*J$4</f>
        <v>0</v>
      </c>
      <c r="K108" s="200" t="n">
        <v>3</v>
      </c>
      <c r="M108" s="35" t="n">
        <v>1.5</v>
      </c>
      <c r="N108" s="199" t="n">
        <f aca="false">M108*N$4</f>
        <v>0</v>
      </c>
      <c r="O108" s="199" t="n">
        <f aca="false">M108*O$4</f>
        <v>0</v>
      </c>
      <c r="P108" s="200" t="n">
        <v>3</v>
      </c>
      <c r="Q108" s="28"/>
      <c r="R108" s="35" t="n">
        <v>1.5</v>
      </c>
      <c r="S108" s="199" t="n">
        <f aca="false">R108*S$4</f>
        <v>0</v>
      </c>
      <c r="T108" s="199" t="n">
        <f aca="false">R108*T$4</f>
        <v>0</v>
      </c>
      <c r="U108" s="200" t="n">
        <v>3</v>
      </c>
      <c r="W108" s="35" t="n">
        <v>1.5</v>
      </c>
      <c r="X108" s="199" t="n">
        <f aca="false">W108*X$4</f>
        <v>0</v>
      </c>
      <c r="Y108" s="199" t="n">
        <f aca="false">W108*Y$4</f>
        <v>0</v>
      </c>
      <c r="Z108" s="200" t="n">
        <v>3</v>
      </c>
      <c r="AA108" s="28"/>
      <c r="AB108" s="35" t="n">
        <v>1.5</v>
      </c>
      <c r="AC108" s="199" t="n">
        <f aca="false">AB108*AC$4</f>
        <v>0</v>
      </c>
      <c r="AD108" s="199" t="n">
        <f aca="false">AB108*AD$4</f>
        <v>0</v>
      </c>
      <c r="AE108" s="200" t="n">
        <v>3</v>
      </c>
      <c r="AF108" s="201"/>
      <c r="AG108" s="35" t="n">
        <v>1.5</v>
      </c>
      <c r="AH108" s="199" t="n">
        <f aca="false">AG108*AH$4</f>
        <v>0</v>
      </c>
      <c r="AI108" s="199" t="n">
        <f aca="false">AG108*AI$4</f>
        <v>0</v>
      </c>
      <c r="AJ108" s="200" t="n">
        <v>3</v>
      </c>
      <c r="AN108" s="35" t="n">
        <v>1.5</v>
      </c>
      <c r="AO108" s="199" t="n">
        <f aca="false">AN108*AO$4</f>
        <v>0</v>
      </c>
      <c r="AP108" s="199" t="n">
        <f aca="false">AN108*AP$4</f>
        <v>0</v>
      </c>
      <c r="AQ108" s="200" t="n">
        <v>3</v>
      </c>
      <c r="AS108" s="35" t="n">
        <v>1.5</v>
      </c>
      <c r="AT108" s="199" t="n">
        <f aca="false">AS108*AT$4</f>
        <v>0</v>
      </c>
      <c r="AU108" s="199" t="n">
        <f aca="false">AS108*AU$4</f>
        <v>0</v>
      </c>
      <c r="AV108" s="200" t="n">
        <v>3</v>
      </c>
      <c r="AX108" s="35" t="n">
        <v>1.5</v>
      </c>
      <c r="AY108" s="199" t="n">
        <f aca="false">AX108*AY$4</f>
        <v>0</v>
      </c>
      <c r="AZ108" s="199" t="n">
        <f aca="false">AX108*AZ$4</f>
        <v>0</v>
      </c>
      <c r="BA108" s="200" t="n">
        <v>3</v>
      </c>
      <c r="BB108" s="28"/>
      <c r="BC108" s="35" t="n">
        <v>1.5</v>
      </c>
      <c r="BD108" s="199" t="n">
        <f aca="false">BC108*BD$4</f>
        <v>0</v>
      </c>
      <c r="BE108" s="199" t="n">
        <f aca="false">BC108*BE$4</f>
        <v>0</v>
      </c>
      <c r="BF108" s="200" t="n">
        <v>3</v>
      </c>
      <c r="BH108" s="35" t="n">
        <v>1.5</v>
      </c>
      <c r="BI108" s="199" t="n">
        <f aca="false">BH108*BI$4</f>
        <v>0</v>
      </c>
      <c r="BJ108" s="199" t="n">
        <f aca="false">BH108*BJ$4</f>
        <v>0</v>
      </c>
      <c r="BK108" s="200" t="n">
        <v>3</v>
      </c>
      <c r="BL108" s="28"/>
      <c r="BM108" s="35" t="n">
        <v>1.5</v>
      </c>
      <c r="BN108" s="199" t="n">
        <f aca="false">BM108*BN$4</f>
        <v>0</v>
      </c>
      <c r="BO108" s="199" t="n">
        <f aca="false">BM108*BO$4</f>
        <v>0</v>
      </c>
      <c r="BP108" s="200" t="n">
        <v>3</v>
      </c>
      <c r="BR108" s="35" t="n">
        <v>1.5</v>
      </c>
      <c r="BS108" s="199" t="n">
        <f aca="false">BR108*BS$4</f>
        <v>0</v>
      </c>
      <c r="BT108" s="199" t="n">
        <f aca="false">BR108*BT$4</f>
        <v>0</v>
      </c>
      <c r="BU108" s="200" t="n">
        <v>2</v>
      </c>
      <c r="BW108" s="35" t="n">
        <v>1.5</v>
      </c>
      <c r="BX108" s="199" t="n">
        <f aca="false">BW108*BX$4</f>
        <v>0</v>
      </c>
      <c r="BY108" s="199" t="n">
        <f aca="false">BW108*BY$4</f>
        <v>0</v>
      </c>
      <c r="BZ108" s="200" t="n">
        <v>3</v>
      </c>
    </row>
    <row r="109" customFormat="false" ht="12" hidden="false" customHeight="false" outlineLevel="0" collapsed="false">
      <c r="A109" s="198" t="n">
        <f aca="false">CurveCreator!A109</f>
        <v>40026</v>
      </c>
      <c r="C109" s="35" t="n">
        <v>1.5</v>
      </c>
      <c r="D109" s="199" t="n">
        <f aca="false">C109*D$4</f>
        <v>0</v>
      </c>
      <c r="E109" s="199" t="n">
        <f aca="false">C109*E$4</f>
        <v>0</v>
      </c>
      <c r="F109" s="200" t="n">
        <v>3</v>
      </c>
      <c r="H109" s="35" t="n">
        <v>1.5</v>
      </c>
      <c r="I109" s="199" t="n">
        <f aca="false">H109*I$4</f>
        <v>0</v>
      </c>
      <c r="J109" s="199" t="n">
        <f aca="false">H109*J$4</f>
        <v>0</v>
      </c>
      <c r="K109" s="200" t="n">
        <v>3</v>
      </c>
      <c r="M109" s="35" t="n">
        <v>1.5</v>
      </c>
      <c r="N109" s="199" t="n">
        <f aca="false">M109*N$4</f>
        <v>0</v>
      </c>
      <c r="O109" s="199" t="n">
        <f aca="false">M109*O$4</f>
        <v>0</v>
      </c>
      <c r="P109" s="200" t="n">
        <v>3</v>
      </c>
      <c r="Q109" s="28"/>
      <c r="R109" s="35" t="n">
        <v>1.5</v>
      </c>
      <c r="S109" s="199" t="n">
        <f aca="false">R109*S$4</f>
        <v>0</v>
      </c>
      <c r="T109" s="199" t="n">
        <f aca="false">R109*T$4</f>
        <v>0</v>
      </c>
      <c r="U109" s="200" t="n">
        <v>3</v>
      </c>
      <c r="W109" s="35" t="n">
        <v>1.5</v>
      </c>
      <c r="X109" s="199" t="n">
        <f aca="false">W109*X$4</f>
        <v>0</v>
      </c>
      <c r="Y109" s="199" t="n">
        <f aca="false">W109*Y$4</f>
        <v>0</v>
      </c>
      <c r="Z109" s="200" t="n">
        <v>3</v>
      </c>
      <c r="AA109" s="28"/>
      <c r="AB109" s="35" t="n">
        <v>1.5</v>
      </c>
      <c r="AC109" s="199" t="n">
        <f aca="false">AB109*AC$4</f>
        <v>0</v>
      </c>
      <c r="AD109" s="199" t="n">
        <f aca="false">AB109*AD$4</f>
        <v>0</v>
      </c>
      <c r="AE109" s="200" t="n">
        <v>3</v>
      </c>
      <c r="AF109" s="201"/>
      <c r="AG109" s="35" t="n">
        <v>1.5</v>
      </c>
      <c r="AH109" s="199" t="n">
        <f aca="false">AG109*AH$4</f>
        <v>0</v>
      </c>
      <c r="AI109" s="199" t="n">
        <f aca="false">AG109*AI$4</f>
        <v>0</v>
      </c>
      <c r="AJ109" s="200" t="n">
        <v>3</v>
      </c>
      <c r="AN109" s="35" t="n">
        <v>1.5</v>
      </c>
      <c r="AO109" s="199" t="n">
        <f aca="false">AN109*AO$4</f>
        <v>0</v>
      </c>
      <c r="AP109" s="199" t="n">
        <f aca="false">AN109*AP$4</f>
        <v>0</v>
      </c>
      <c r="AQ109" s="200" t="n">
        <v>3</v>
      </c>
      <c r="AS109" s="35" t="n">
        <v>1.5</v>
      </c>
      <c r="AT109" s="199" t="n">
        <f aca="false">AS109*AT$4</f>
        <v>0</v>
      </c>
      <c r="AU109" s="199" t="n">
        <f aca="false">AS109*AU$4</f>
        <v>0</v>
      </c>
      <c r="AV109" s="200" t="n">
        <v>3</v>
      </c>
      <c r="AX109" s="35" t="n">
        <v>1.5</v>
      </c>
      <c r="AY109" s="199" t="n">
        <f aca="false">AX109*AY$4</f>
        <v>0</v>
      </c>
      <c r="AZ109" s="199" t="n">
        <f aca="false">AX109*AZ$4</f>
        <v>0</v>
      </c>
      <c r="BA109" s="200" t="n">
        <v>3</v>
      </c>
      <c r="BB109" s="28"/>
      <c r="BC109" s="35" t="n">
        <v>1.5</v>
      </c>
      <c r="BD109" s="199" t="n">
        <f aca="false">BC109*BD$4</f>
        <v>0</v>
      </c>
      <c r="BE109" s="199" t="n">
        <f aca="false">BC109*BE$4</f>
        <v>0</v>
      </c>
      <c r="BF109" s="200" t="n">
        <v>3</v>
      </c>
      <c r="BH109" s="35" t="n">
        <v>1.5</v>
      </c>
      <c r="BI109" s="199" t="n">
        <f aca="false">BH109*BI$4</f>
        <v>0</v>
      </c>
      <c r="BJ109" s="199" t="n">
        <f aca="false">BH109*BJ$4</f>
        <v>0</v>
      </c>
      <c r="BK109" s="200" t="n">
        <v>3</v>
      </c>
      <c r="BL109" s="28"/>
      <c r="BM109" s="35" t="n">
        <v>1.5</v>
      </c>
      <c r="BN109" s="199" t="n">
        <f aca="false">BM109*BN$4</f>
        <v>0</v>
      </c>
      <c r="BO109" s="199" t="n">
        <f aca="false">BM109*BO$4</f>
        <v>0</v>
      </c>
      <c r="BP109" s="200" t="n">
        <v>3</v>
      </c>
      <c r="BR109" s="35" t="n">
        <v>1.5</v>
      </c>
      <c r="BS109" s="199" t="n">
        <f aca="false">BR109*BS$4</f>
        <v>0</v>
      </c>
      <c r="BT109" s="199" t="n">
        <f aca="false">BR109*BT$4</f>
        <v>0</v>
      </c>
      <c r="BU109" s="200" t="n">
        <v>2</v>
      </c>
      <c r="BW109" s="35" t="n">
        <v>1.5</v>
      </c>
      <c r="BX109" s="199" t="n">
        <f aca="false">BW109*BX$4</f>
        <v>0</v>
      </c>
      <c r="BY109" s="199" t="n">
        <f aca="false">BW109*BY$4</f>
        <v>0</v>
      </c>
      <c r="BZ109" s="200" t="n">
        <v>3</v>
      </c>
    </row>
    <row r="110" customFormat="false" ht="12" hidden="false" customHeight="false" outlineLevel="0" collapsed="false">
      <c r="A110" s="198" t="n">
        <f aca="false">CurveCreator!A110</f>
        <v>40057</v>
      </c>
      <c r="C110" s="35" t="n">
        <v>1.5</v>
      </c>
      <c r="D110" s="199" t="n">
        <f aca="false">C110*D$4</f>
        <v>0</v>
      </c>
      <c r="E110" s="199" t="n">
        <f aca="false">C110*E$4</f>
        <v>0</v>
      </c>
      <c r="F110" s="200" t="n">
        <v>3</v>
      </c>
      <c r="H110" s="35" t="n">
        <v>1.5</v>
      </c>
      <c r="I110" s="199" t="n">
        <f aca="false">H110*I$4</f>
        <v>0</v>
      </c>
      <c r="J110" s="199" t="n">
        <f aca="false">H110*J$4</f>
        <v>0</v>
      </c>
      <c r="K110" s="200" t="n">
        <v>3</v>
      </c>
      <c r="M110" s="35" t="n">
        <v>1.5</v>
      </c>
      <c r="N110" s="199" t="n">
        <f aca="false">M110*N$4</f>
        <v>0</v>
      </c>
      <c r="O110" s="199" t="n">
        <f aca="false">M110*O$4</f>
        <v>0</v>
      </c>
      <c r="P110" s="200" t="n">
        <v>3</v>
      </c>
      <c r="Q110" s="28"/>
      <c r="R110" s="35" t="n">
        <v>1.5</v>
      </c>
      <c r="S110" s="199" t="n">
        <f aca="false">R110*S$4</f>
        <v>0</v>
      </c>
      <c r="T110" s="199" t="n">
        <f aca="false">R110*T$4</f>
        <v>0</v>
      </c>
      <c r="U110" s="200" t="n">
        <v>3</v>
      </c>
      <c r="W110" s="35" t="n">
        <v>1.5</v>
      </c>
      <c r="X110" s="199" t="n">
        <f aca="false">W110*X$4</f>
        <v>0</v>
      </c>
      <c r="Y110" s="199" t="n">
        <f aca="false">W110*Y$4</f>
        <v>0</v>
      </c>
      <c r="Z110" s="200" t="n">
        <v>3</v>
      </c>
      <c r="AA110" s="28"/>
      <c r="AB110" s="35" t="n">
        <v>1.5</v>
      </c>
      <c r="AC110" s="199" t="n">
        <f aca="false">AB110*AC$4</f>
        <v>0</v>
      </c>
      <c r="AD110" s="199" t="n">
        <f aca="false">AB110*AD$4</f>
        <v>0</v>
      </c>
      <c r="AE110" s="200" t="n">
        <v>3</v>
      </c>
      <c r="AF110" s="201"/>
      <c r="AG110" s="35" t="n">
        <v>1.5</v>
      </c>
      <c r="AH110" s="199" t="n">
        <f aca="false">AG110*AH$4</f>
        <v>0</v>
      </c>
      <c r="AI110" s="199" t="n">
        <f aca="false">AG110*AI$4</f>
        <v>0</v>
      </c>
      <c r="AJ110" s="200" t="n">
        <v>3</v>
      </c>
      <c r="AN110" s="35" t="n">
        <v>1.5</v>
      </c>
      <c r="AO110" s="199" t="n">
        <f aca="false">AN110*AO$4</f>
        <v>0</v>
      </c>
      <c r="AP110" s="199" t="n">
        <f aca="false">AN110*AP$4</f>
        <v>0</v>
      </c>
      <c r="AQ110" s="200" t="n">
        <v>3</v>
      </c>
      <c r="AS110" s="35" t="n">
        <v>1.5</v>
      </c>
      <c r="AT110" s="199" t="n">
        <f aca="false">AS110*AT$4</f>
        <v>0</v>
      </c>
      <c r="AU110" s="199" t="n">
        <f aca="false">AS110*AU$4</f>
        <v>0</v>
      </c>
      <c r="AV110" s="200" t="n">
        <v>3</v>
      </c>
      <c r="AX110" s="35" t="n">
        <v>1.5</v>
      </c>
      <c r="AY110" s="199" t="n">
        <f aca="false">AX110*AY$4</f>
        <v>0</v>
      </c>
      <c r="AZ110" s="199" t="n">
        <f aca="false">AX110*AZ$4</f>
        <v>0</v>
      </c>
      <c r="BA110" s="200" t="n">
        <v>3</v>
      </c>
      <c r="BB110" s="28"/>
      <c r="BC110" s="35" t="n">
        <v>1.5</v>
      </c>
      <c r="BD110" s="199" t="n">
        <f aca="false">BC110*BD$4</f>
        <v>0</v>
      </c>
      <c r="BE110" s="199" t="n">
        <f aca="false">BC110*BE$4</f>
        <v>0</v>
      </c>
      <c r="BF110" s="200" t="n">
        <v>3</v>
      </c>
      <c r="BH110" s="35" t="n">
        <v>1.5</v>
      </c>
      <c r="BI110" s="199" t="n">
        <f aca="false">BH110*BI$4</f>
        <v>0</v>
      </c>
      <c r="BJ110" s="199" t="n">
        <f aca="false">BH110*BJ$4</f>
        <v>0</v>
      </c>
      <c r="BK110" s="200" t="n">
        <v>3</v>
      </c>
      <c r="BL110" s="28"/>
      <c r="BM110" s="35" t="n">
        <v>1.5</v>
      </c>
      <c r="BN110" s="199" t="n">
        <f aca="false">BM110*BN$4</f>
        <v>0</v>
      </c>
      <c r="BO110" s="199" t="n">
        <f aca="false">BM110*BO$4</f>
        <v>0</v>
      </c>
      <c r="BP110" s="200" t="n">
        <v>3</v>
      </c>
      <c r="BR110" s="35" t="n">
        <v>1.5</v>
      </c>
      <c r="BS110" s="199" t="n">
        <f aca="false">BR110*BS$4</f>
        <v>0</v>
      </c>
      <c r="BT110" s="199" t="n">
        <f aca="false">BR110*BT$4</f>
        <v>0</v>
      </c>
      <c r="BU110" s="200" t="n">
        <v>2</v>
      </c>
      <c r="BW110" s="35" t="n">
        <v>1.5</v>
      </c>
      <c r="BX110" s="199" t="n">
        <f aca="false">BW110*BX$4</f>
        <v>0</v>
      </c>
      <c r="BY110" s="199" t="n">
        <f aca="false">BW110*BY$4</f>
        <v>0</v>
      </c>
      <c r="BZ110" s="200" t="n">
        <v>3</v>
      </c>
    </row>
    <row r="111" customFormat="false" ht="12" hidden="false" customHeight="false" outlineLevel="0" collapsed="false">
      <c r="A111" s="198" t="n">
        <f aca="false">CurveCreator!A111</f>
        <v>40087</v>
      </c>
      <c r="C111" s="35" t="n">
        <v>1.5</v>
      </c>
      <c r="D111" s="199" t="n">
        <f aca="false">C111*D$4</f>
        <v>0</v>
      </c>
      <c r="E111" s="199" t="n">
        <f aca="false">C111*E$4</f>
        <v>0</v>
      </c>
      <c r="F111" s="200" t="n">
        <v>3</v>
      </c>
      <c r="H111" s="35" t="n">
        <v>1.5</v>
      </c>
      <c r="I111" s="199" t="n">
        <f aca="false">H111*I$4</f>
        <v>0</v>
      </c>
      <c r="J111" s="199" t="n">
        <f aca="false">H111*J$4</f>
        <v>0</v>
      </c>
      <c r="K111" s="200" t="n">
        <v>3</v>
      </c>
      <c r="M111" s="35" t="n">
        <v>1.5</v>
      </c>
      <c r="N111" s="199" t="n">
        <f aca="false">M111*N$4</f>
        <v>0</v>
      </c>
      <c r="O111" s="199" t="n">
        <f aca="false">M111*O$4</f>
        <v>0</v>
      </c>
      <c r="P111" s="200" t="n">
        <v>3</v>
      </c>
      <c r="Q111" s="28"/>
      <c r="R111" s="35" t="n">
        <v>1.5</v>
      </c>
      <c r="S111" s="199" t="n">
        <f aca="false">R111*S$4</f>
        <v>0</v>
      </c>
      <c r="T111" s="199" t="n">
        <f aca="false">R111*T$4</f>
        <v>0</v>
      </c>
      <c r="U111" s="200" t="n">
        <v>3</v>
      </c>
      <c r="W111" s="35" t="n">
        <v>1.5</v>
      </c>
      <c r="X111" s="199" t="n">
        <f aca="false">W111*X$4</f>
        <v>0</v>
      </c>
      <c r="Y111" s="199" t="n">
        <f aca="false">W111*Y$4</f>
        <v>0</v>
      </c>
      <c r="Z111" s="200" t="n">
        <v>3</v>
      </c>
      <c r="AA111" s="28"/>
      <c r="AB111" s="35" t="n">
        <v>1.5</v>
      </c>
      <c r="AC111" s="199" t="n">
        <f aca="false">AB111*AC$4</f>
        <v>0</v>
      </c>
      <c r="AD111" s="199" t="n">
        <f aca="false">AB111*AD$4</f>
        <v>0</v>
      </c>
      <c r="AE111" s="200" t="n">
        <v>3</v>
      </c>
      <c r="AF111" s="201"/>
      <c r="AG111" s="35" t="n">
        <v>1.5</v>
      </c>
      <c r="AH111" s="199" t="n">
        <f aca="false">AG111*AH$4</f>
        <v>0</v>
      </c>
      <c r="AI111" s="199" t="n">
        <f aca="false">AG111*AI$4</f>
        <v>0</v>
      </c>
      <c r="AJ111" s="200" t="n">
        <v>3</v>
      </c>
      <c r="AN111" s="35" t="n">
        <v>1.5</v>
      </c>
      <c r="AO111" s="199" t="n">
        <f aca="false">AN111*AO$4</f>
        <v>0</v>
      </c>
      <c r="AP111" s="199" t="n">
        <f aca="false">AN111*AP$4</f>
        <v>0</v>
      </c>
      <c r="AQ111" s="200" t="n">
        <v>3</v>
      </c>
      <c r="AS111" s="35" t="n">
        <v>1.5</v>
      </c>
      <c r="AT111" s="199" t="n">
        <f aca="false">AS111*AT$4</f>
        <v>0</v>
      </c>
      <c r="AU111" s="199" t="n">
        <f aca="false">AS111*AU$4</f>
        <v>0</v>
      </c>
      <c r="AV111" s="200" t="n">
        <v>3</v>
      </c>
      <c r="AX111" s="35" t="n">
        <v>1.5</v>
      </c>
      <c r="AY111" s="199" t="n">
        <f aca="false">AX111*AY$4</f>
        <v>0</v>
      </c>
      <c r="AZ111" s="199" t="n">
        <f aca="false">AX111*AZ$4</f>
        <v>0</v>
      </c>
      <c r="BA111" s="200" t="n">
        <v>3</v>
      </c>
      <c r="BB111" s="28"/>
      <c r="BC111" s="35" t="n">
        <v>1.5</v>
      </c>
      <c r="BD111" s="199" t="n">
        <f aca="false">BC111*BD$4</f>
        <v>0</v>
      </c>
      <c r="BE111" s="199" t="n">
        <f aca="false">BC111*BE$4</f>
        <v>0</v>
      </c>
      <c r="BF111" s="200" t="n">
        <v>3</v>
      </c>
      <c r="BH111" s="35" t="n">
        <v>1.5</v>
      </c>
      <c r="BI111" s="199" t="n">
        <f aca="false">BH111*BI$4</f>
        <v>0</v>
      </c>
      <c r="BJ111" s="199" t="n">
        <f aca="false">BH111*BJ$4</f>
        <v>0</v>
      </c>
      <c r="BK111" s="200" t="n">
        <v>3</v>
      </c>
      <c r="BL111" s="28"/>
      <c r="BM111" s="35" t="n">
        <v>1.5</v>
      </c>
      <c r="BN111" s="199" t="n">
        <f aca="false">BM111*BN$4</f>
        <v>0</v>
      </c>
      <c r="BO111" s="199" t="n">
        <f aca="false">BM111*BO$4</f>
        <v>0</v>
      </c>
      <c r="BP111" s="200" t="n">
        <v>3</v>
      </c>
      <c r="BR111" s="35" t="n">
        <v>1.5</v>
      </c>
      <c r="BS111" s="199" t="n">
        <f aca="false">BR111*BS$4</f>
        <v>0</v>
      </c>
      <c r="BT111" s="199" t="n">
        <f aca="false">BR111*BT$4</f>
        <v>0</v>
      </c>
      <c r="BU111" s="200" t="n">
        <v>2</v>
      </c>
      <c r="BW111" s="35" t="n">
        <v>1.5</v>
      </c>
      <c r="BX111" s="199" t="n">
        <f aca="false">BW111*BX$4</f>
        <v>0</v>
      </c>
      <c r="BY111" s="199" t="n">
        <f aca="false">BW111*BY$4</f>
        <v>0</v>
      </c>
      <c r="BZ111" s="200" t="n">
        <v>3</v>
      </c>
    </row>
    <row r="112" customFormat="false" ht="12" hidden="false" customHeight="false" outlineLevel="0" collapsed="false">
      <c r="A112" s="198" t="n">
        <f aca="false">CurveCreator!A112</f>
        <v>40118</v>
      </c>
      <c r="C112" s="35" t="n">
        <v>1.5</v>
      </c>
      <c r="D112" s="199" t="n">
        <f aca="false">C112*D$4</f>
        <v>0</v>
      </c>
      <c r="E112" s="199" t="n">
        <f aca="false">C112*E$4</f>
        <v>0</v>
      </c>
      <c r="F112" s="200" t="n">
        <v>3</v>
      </c>
      <c r="H112" s="35" t="n">
        <v>1.5</v>
      </c>
      <c r="I112" s="199" t="n">
        <f aca="false">H112*I$4</f>
        <v>0</v>
      </c>
      <c r="J112" s="199" t="n">
        <f aca="false">H112*J$4</f>
        <v>0</v>
      </c>
      <c r="K112" s="200" t="n">
        <v>3</v>
      </c>
      <c r="M112" s="35" t="n">
        <v>1.5</v>
      </c>
      <c r="N112" s="199" t="n">
        <f aca="false">M112*N$4</f>
        <v>0</v>
      </c>
      <c r="O112" s="199" t="n">
        <f aca="false">M112*O$4</f>
        <v>0</v>
      </c>
      <c r="P112" s="200" t="n">
        <v>3</v>
      </c>
      <c r="Q112" s="28"/>
      <c r="R112" s="35" t="n">
        <v>1.5</v>
      </c>
      <c r="S112" s="199" t="n">
        <f aca="false">R112*S$4</f>
        <v>0</v>
      </c>
      <c r="T112" s="199" t="n">
        <f aca="false">R112*T$4</f>
        <v>0</v>
      </c>
      <c r="U112" s="200" t="n">
        <v>3</v>
      </c>
      <c r="W112" s="35" t="n">
        <v>1.5</v>
      </c>
      <c r="X112" s="199" t="n">
        <f aca="false">W112*X$4</f>
        <v>0</v>
      </c>
      <c r="Y112" s="199" t="n">
        <f aca="false">W112*Y$4</f>
        <v>0</v>
      </c>
      <c r="Z112" s="200" t="n">
        <v>3</v>
      </c>
      <c r="AA112" s="28"/>
      <c r="AB112" s="35" t="n">
        <v>1.5</v>
      </c>
      <c r="AC112" s="199" t="n">
        <f aca="false">AB112*AC$4</f>
        <v>0</v>
      </c>
      <c r="AD112" s="199" t="n">
        <f aca="false">AB112*AD$4</f>
        <v>0</v>
      </c>
      <c r="AE112" s="200" t="n">
        <v>3</v>
      </c>
      <c r="AF112" s="201"/>
      <c r="AG112" s="35" t="n">
        <v>1.5</v>
      </c>
      <c r="AH112" s="199" t="n">
        <f aca="false">AG112*AH$4</f>
        <v>0</v>
      </c>
      <c r="AI112" s="199" t="n">
        <f aca="false">AG112*AI$4</f>
        <v>0</v>
      </c>
      <c r="AJ112" s="200" t="n">
        <v>3</v>
      </c>
      <c r="AN112" s="35" t="n">
        <v>1.5</v>
      </c>
      <c r="AO112" s="199" t="n">
        <f aca="false">AN112*AO$4</f>
        <v>0</v>
      </c>
      <c r="AP112" s="199" t="n">
        <f aca="false">AN112*AP$4</f>
        <v>0</v>
      </c>
      <c r="AQ112" s="200" t="n">
        <v>3</v>
      </c>
      <c r="AS112" s="35" t="n">
        <v>1.5</v>
      </c>
      <c r="AT112" s="199" t="n">
        <f aca="false">AS112*AT$4</f>
        <v>0</v>
      </c>
      <c r="AU112" s="199" t="n">
        <f aca="false">AS112*AU$4</f>
        <v>0</v>
      </c>
      <c r="AV112" s="200" t="n">
        <v>3</v>
      </c>
      <c r="AX112" s="35" t="n">
        <v>1.5</v>
      </c>
      <c r="AY112" s="199" t="n">
        <f aca="false">AX112*AY$4</f>
        <v>0</v>
      </c>
      <c r="AZ112" s="199" t="n">
        <f aca="false">AX112*AZ$4</f>
        <v>0</v>
      </c>
      <c r="BA112" s="200" t="n">
        <v>3</v>
      </c>
      <c r="BB112" s="28"/>
      <c r="BC112" s="35" t="n">
        <v>1.5</v>
      </c>
      <c r="BD112" s="199" t="n">
        <f aca="false">BC112*BD$4</f>
        <v>0</v>
      </c>
      <c r="BE112" s="199" t="n">
        <f aca="false">BC112*BE$4</f>
        <v>0</v>
      </c>
      <c r="BF112" s="200" t="n">
        <v>3</v>
      </c>
      <c r="BH112" s="35" t="n">
        <v>1.5</v>
      </c>
      <c r="BI112" s="199" t="n">
        <f aca="false">BH112*BI$4</f>
        <v>0</v>
      </c>
      <c r="BJ112" s="199" t="n">
        <f aca="false">BH112*BJ$4</f>
        <v>0</v>
      </c>
      <c r="BK112" s="200" t="n">
        <v>3</v>
      </c>
      <c r="BL112" s="28"/>
      <c r="BM112" s="35" t="n">
        <v>1.5</v>
      </c>
      <c r="BN112" s="199" t="n">
        <f aca="false">BM112*BN$4</f>
        <v>0</v>
      </c>
      <c r="BO112" s="199" t="n">
        <f aca="false">BM112*BO$4</f>
        <v>0</v>
      </c>
      <c r="BP112" s="200" t="n">
        <v>3</v>
      </c>
      <c r="BR112" s="35" t="n">
        <v>1.5</v>
      </c>
      <c r="BS112" s="199" t="n">
        <f aca="false">BR112*BS$4</f>
        <v>0</v>
      </c>
      <c r="BT112" s="199" t="n">
        <f aca="false">BR112*BT$4</f>
        <v>0</v>
      </c>
      <c r="BU112" s="200" t="n">
        <v>2</v>
      </c>
      <c r="BW112" s="35" t="n">
        <v>1.5</v>
      </c>
      <c r="BX112" s="199" t="n">
        <f aca="false">BW112*BX$4</f>
        <v>0</v>
      </c>
      <c r="BY112" s="199" t="n">
        <f aca="false">BW112*BY$4</f>
        <v>0</v>
      </c>
      <c r="BZ112" s="200" t="n">
        <v>3</v>
      </c>
    </row>
    <row r="113" customFormat="false" ht="12" hidden="false" customHeight="false" outlineLevel="0" collapsed="false">
      <c r="A113" s="198" t="n">
        <f aca="false">CurveCreator!A113</f>
        <v>40148</v>
      </c>
      <c r="C113" s="35" t="n">
        <v>1.5</v>
      </c>
      <c r="D113" s="199" t="n">
        <f aca="false">C113*D$4</f>
        <v>0</v>
      </c>
      <c r="E113" s="199" t="n">
        <f aca="false">C113*E$4</f>
        <v>0</v>
      </c>
      <c r="F113" s="200" t="n">
        <v>3</v>
      </c>
      <c r="H113" s="35" t="n">
        <v>1.5</v>
      </c>
      <c r="I113" s="199" t="n">
        <f aca="false">H113*I$4</f>
        <v>0</v>
      </c>
      <c r="J113" s="199" t="n">
        <f aca="false">H113*J$4</f>
        <v>0</v>
      </c>
      <c r="K113" s="200" t="n">
        <v>3</v>
      </c>
      <c r="M113" s="35" t="n">
        <v>1.5</v>
      </c>
      <c r="N113" s="199" t="n">
        <f aca="false">M113*N$4</f>
        <v>0</v>
      </c>
      <c r="O113" s="199" t="n">
        <f aca="false">M113*O$4</f>
        <v>0</v>
      </c>
      <c r="P113" s="200" t="n">
        <v>3</v>
      </c>
      <c r="Q113" s="28"/>
      <c r="R113" s="35" t="n">
        <v>1.5</v>
      </c>
      <c r="S113" s="199" t="n">
        <f aca="false">R113*S$4</f>
        <v>0</v>
      </c>
      <c r="T113" s="199" t="n">
        <f aca="false">R113*T$4</f>
        <v>0</v>
      </c>
      <c r="U113" s="200" t="n">
        <v>3</v>
      </c>
      <c r="W113" s="35" t="n">
        <v>1.5</v>
      </c>
      <c r="X113" s="199" t="n">
        <f aca="false">W113*X$4</f>
        <v>0</v>
      </c>
      <c r="Y113" s="199" t="n">
        <f aca="false">W113*Y$4</f>
        <v>0</v>
      </c>
      <c r="Z113" s="200" t="n">
        <v>3</v>
      </c>
      <c r="AA113" s="28"/>
      <c r="AB113" s="35" t="n">
        <v>1.5</v>
      </c>
      <c r="AC113" s="199" t="n">
        <f aca="false">AB113*AC$4</f>
        <v>0</v>
      </c>
      <c r="AD113" s="199" t="n">
        <f aca="false">AB113*AD$4</f>
        <v>0</v>
      </c>
      <c r="AE113" s="200" t="n">
        <v>3</v>
      </c>
      <c r="AF113" s="201"/>
      <c r="AG113" s="35" t="n">
        <v>1.5</v>
      </c>
      <c r="AH113" s="199" t="n">
        <f aca="false">AG113*AH$4</f>
        <v>0</v>
      </c>
      <c r="AI113" s="199" t="n">
        <f aca="false">AG113*AI$4</f>
        <v>0</v>
      </c>
      <c r="AJ113" s="200" t="n">
        <v>3</v>
      </c>
      <c r="AN113" s="35" t="n">
        <v>1.5</v>
      </c>
      <c r="AO113" s="199" t="n">
        <f aca="false">AN113*AO$4</f>
        <v>0</v>
      </c>
      <c r="AP113" s="199" t="n">
        <f aca="false">AN113*AP$4</f>
        <v>0</v>
      </c>
      <c r="AQ113" s="200" t="n">
        <v>3</v>
      </c>
      <c r="AS113" s="35" t="n">
        <v>1.5</v>
      </c>
      <c r="AT113" s="199" t="n">
        <f aca="false">AS113*AT$4</f>
        <v>0</v>
      </c>
      <c r="AU113" s="199" t="n">
        <f aca="false">AS113*AU$4</f>
        <v>0</v>
      </c>
      <c r="AV113" s="200" t="n">
        <v>3</v>
      </c>
      <c r="AX113" s="35" t="n">
        <v>1.5</v>
      </c>
      <c r="AY113" s="199" t="n">
        <f aca="false">AX113*AY$4</f>
        <v>0</v>
      </c>
      <c r="AZ113" s="199" t="n">
        <f aca="false">AX113*AZ$4</f>
        <v>0</v>
      </c>
      <c r="BA113" s="200" t="n">
        <v>3</v>
      </c>
      <c r="BB113" s="28"/>
      <c r="BC113" s="35" t="n">
        <v>1.5</v>
      </c>
      <c r="BD113" s="199" t="n">
        <f aca="false">BC113*BD$4</f>
        <v>0</v>
      </c>
      <c r="BE113" s="199" t="n">
        <f aca="false">BC113*BE$4</f>
        <v>0</v>
      </c>
      <c r="BF113" s="200" t="n">
        <v>3</v>
      </c>
      <c r="BH113" s="35" t="n">
        <v>1.5</v>
      </c>
      <c r="BI113" s="199" t="n">
        <f aca="false">BH113*BI$4</f>
        <v>0</v>
      </c>
      <c r="BJ113" s="199" t="n">
        <f aca="false">BH113*BJ$4</f>
        <v>0</v>
      </c>
      <c r="BK113" s="200" t="n">
        <v>3</v>
      </c>
      <c r="BL113" s="28"/>
      <c r="BM113" s="35" t="n">
        <v>1.5</v>
      </c>
      <c r="BN113" s="199" t="n">
        <f aca="false">BM113*BN$4</f>
        <v>0</v>
      </c>
      <c r="BO113" s="199" t="n">
        <f aca="false">BM113*BO$4</f>
        <v>0</v>
      </c>
      <c r="BP113" s="200" t="n">
        <v>3</v>
      </c>
      <c r="BR113" s="35" t="n">
        <v>1.5</v>
      </c>
      <c r="BS113" s="199" t="n">
        <f aca="false">BR113*BS$4</f>
        <v>0</v>
      </c>
      <c r="BT113" s="199" t="n">
        <f aca="false">BR113*BT$4</f>
        <v>0</v>
      </c>
      <c r="BU113" s="200" t="n">
        <v>2</v>
      </c>
      <c r="BW113" s="35" t="n">
        <v>1.5</v>
      </c>
      <c r="BX113" s="199" t="n">
        <f aca="false">BW113*BX$4</f>
        <v>0</v>
      </c>
      <c r="BY113" s="199" t="n">
        <f aca="false">BW113*BY$4</f>
        <v>0</v>
      </c>
      <c r="BZ113" s="200" t="n">
        <v>3</v>
      </c>
    </row>
    <row r="114" customFormat="false" ht="12" hidden="false" customHeight="false" outlineLevel="0" collapsed="false">
      <c r="A114" s="198" t="n">
        <f aca="false">CurveCreator!A114</f>
        <v>40179</v>
      </c>
      <c r="C114" s="35" t="n">
        <v>1.5</v>
      </c>
      <c r="D114" s="199" t="n">
        <f aca="false">C114*D$4</f>
        <v>0</v>
      </c>
      <c r="E114" s="199" t="n">
        <f aca="false">C114*E$4</f>
        <v>0</v>
      </c>
      <c r="F114" s="200" t="n">
        <v>3</v>
      </c>
      <c r="H114" s="35" t="n">
        <v>1.5</v>
      </c>
      <c r="I114" s="199" t="n">
        <f aca="false">H114*I$4</f>
        <v>0</v>
      </c>
      <c r="J114" s="199" t="n">
        <f aca="false">H114*J$4</f>
        <v>0</v>
      </c>
      <c r="K114" s="200" t="n">
        <v>3</v>
      </c>
      <c r="M114" s="35" t="n">
        <v>1.5</v>
      </c>
      <c r="N114" s="199" t="n">
        <f aca="false">M114*N$4</f>
        <v>0</v>
      </c>
      <c r="O114" s="199" t="n">
        <f aca="false">M114*O$4</f>
        <v>0</v>
      </c>
      <c r="P114" s="200" t="n">
        <v>3</v>
      </c>
      <c r="Q114" s="28"/>
      <c r="R114" s="35" t="n">
        <v>1.5</v>
      </c>
      <c r="S114" s="199" t="n">
        <f aca="false">R114*S$4</f>
        <v>0</v>
      </c>
      <c r="T114" s="199" t="n">
        <f aca="false">R114*T$4</f>
        <v>0</v>
      </c>
      <c r="U114" s="200" t="n">
        <v>3</v>
      </c>
      <c r="W114" s="35" t="n">
        <v>1.5</v>
      </c>
      <c r="X114" s="199" t="n">
        <f aca="false">W114*X$4</f>
        <v>0</v>
      </c>
      <c r="Y114" s="199" t="n">
        <f aca="false">W114*Y$4</f>
        <v>0</v>
      </c>
      <c r="Z114" s="200" t="n">
        <v>3</v>
      </c>
      <c r="AA114" s="28"/>
      <c r="AB114" s="35" t="n">
        <v>1.5</v>
      </c>
      <c r="AC114" s="199" t="n">
        <f aca="false">AB114*AC$4</f>
        <v>0</v>
      </c>
      <c r="AD114" s="199" t="n">
        <f aca="false">AB114*AD$4</f>
        <v>0</v>
      </c>
      <c r="AE114" s="200" t="n">
        <v>3</v>
      </c>
      <c r="AF114" s="201"/>
      <c r="AG114" s="35" t="n">
        <v>1.5</v>
      </c>
      <c r="AH114" s="199" t="n">
        <f aca="false">AG114*AH$4</f>
        <v>0</v>
      </c>
      <c r="AI114" s="199" t="n">
        <f aca="false">AG114*AI$4</f>
        <v>0</v>
      </c>
      <c r="AJ114" s="200" t="n">
        <v>3</v>
      </c>
      <c r="AN114" s="35" t="n">
        <v>1.5</v>
      </c>
      <c r="AO114" s="199" t="n">
        <f aca="false">AN114*AO$4</f>
        <v>0</v>
      </c>
      <c r="AP114" s="199" t="n">
        <f aca="false">AN114*AP$4</f>
        <v>0</v>
      </c>
      <c r="AQ114" s="200" t="n">
        <v>3</v>
      </c>
      <c r="AS114" s="35" t="n">
        <v>1.5</v>
      </c>
      <c r="AT114" s="199" t="n">
        <f aca="false">AS114*AT$4</f>
        <v>0</v>
      </c>
      <c r="AU114" s="199" t="n">
        <f aca="false">AS114*AU$4</f>
        <v>0</v>
      </c>
      <c r="AV114" s="200" t="n">
        <v>3</v>
      </c>
      <c r="AX114" s="35" t="n">
        <v>1.5</v>
      </c>
      <c r="AY114" s="199" t="n">
        <f aca="false">AX114*AY$4</f>
        <v>0</v>
      </c>
      <c r="AZ114" s="199" t="n">
        <f aca="false">AX114*AZ$4</f>
        <v>0</v>
      </c>
      <c r="BA114" s="200" t="n">
        <v>3</v>
      </c>
      <c r="BB114" s="28"/>
      <c r="BC114" s="35" t="n">
        <v>1.5</v>
      </c>
      <c r="BD114" s="199" t="n">
        <f aca="false">BC114*BD$4</f>
        <v>0</v>
      </c>
      <c r="BE114" s="199" t="n">
        <f aca="false">BC114*BE$4</f>
        <v>0</v>
      </c>
      <c r="BF114" s="200" t="n">
        <v>3</v>
      </c>
      <c r="BH114" s="35" t="n">
        <v>1.5</v>
      </c>
      <c r="BI114" s="199" t="n">
        <f aca="false">BH114*BI$4</f>
        <v>0</v>
      </c>
      <c r="BJ114" s="199" t="n">
        <f aca="false">BH114*BJ$4</f>
        <v>0</v>
      </c>
      <c r="BK114" s="200" t="n">
        <v>3</v>
      </c>
      <c r="BL114" s="28"/>
      <c r="BM114" s="35" t="n">
        <v>1.5</v>
      </c>
      <c r="BN114" s="199" t="n">
        <f aca="false">BM114*BN$4</f>
        <v>0</v>
      </c>
      <c r="BO114" s="199" t="n">
        <f aca="false">BM114*BO$4</f>
        <v>0</v>
      </c>
      <c r="BP114" s="200" t="n">
        <v>3</v>
      </c>
      <c r="BR114" s="35" t="n">
        <v>1.5</v>
      </c>
      <c r="BS114" s="199" t="n">
        <f aca="false">BR114*BS$4</f>
        <v>0</v>
      </c>
      <c r="BT114" s="199" t="n">
        <f aca="false">BR114*BT$4</f>
        <v>0</v>
      </c>
      <c r="BU114" s="200" t="n">
        <v>2</v>
      </c>
      <c r="BW114" s="35" t="n">
        <v>1.5</v>
      </c>
      <c r="BX114" s="199" t="n">
        <f aca="false">BW114*BX$4</f>
        <v>0</v>
      </c>
      <c r="BY114" s="199" t="n">
        <f aca="false">BW114*BY$4</f>
        <v>0</v>
      </c>
      <c r="BZ114" s="200" t="n">
        <v>3</v>
      </c>
    </row>
    <row r="115" customFormat="false" ht="12" hidden="false" customHeight="false" outlineLevel="0" collapsed="false">
      <c r="A115" s="198" t="n">
        <f aca="false">CurveCreator!A115</f>
        <v>40210</v>
      </c>
      <c r="C115" s="35" t="n">
        <v>1.5</v>
      </c>
      <c r="D115" s="199" t="n">
        <f aca="false">C115*D$4</f>
        <v>0</v>
      </c>
      <c r="E115" s="199" t="n">
        <f aca="false">C115*E$4</f>
        <v>0</v>
      </c>
      <c r="F115" s="200" t="n">
        <v>3</v>
      </c>
      <c r="H115" s="35" t="n">
        <v>1.5</v>
      </c>
      <c r="I115" s="199" t="n">
        <f aca="false">H115*I$4</f>
        <v>0</v>
      </c>
      <c r="J115" s="199" t="n">
        <f aca="false">H115*J$4</f>
        <v>0</v>
      </c>
      <c r="K115" s="200" t="n">
        <v>3</v>
      </c>
      <c r="M115" s="35" t="n">
        <v>1.5</v>
      </c>
      <c r="N115" s="199" t="n">
        <f aca="false">M115*N$4</f>
        <v>0</v>
      </c>
      <c r="O115" s="199" t="n">
        <f aca="false">M115*O$4</f>
        <v>0</v>
      </c>
      <c r="P115" s="200" t="n">
        <v>3</v>
      </c>
      <c r="Q115" s="28"/>
      <c r="R115" s="35" t="n">
        <v>1.5</v>
      </c>
      <c r="S115" s="199" t="n">
        <f aca="false">R115*S$4</f>
        <v>0</v>
      </c>
      <c r="T115" s="199" t="n">
        <f aca="false">R115*T$4</f>
        <v>0</v>
      </c>
      <c r="U115" s="200" t="n">
        <v>3</v>
      </c>
      <c r="W115" s="35" t="n">
        <v>1.5</v>
      </c>
      <c r="X115" s="199" t="n">
        <f aca="false">W115*X$4</f>
        <v>0</v>
      </c>
      <c r="Y115" s="199" t="n">
        <f aca="false">W115*Y$4</f>
        <v>0</v>
      </c>
      <c r="Z115" s="200" t="n">
        <v>3</v>
      </c>
      <c r="AA115" s="28"/>
      <c r="AB115" s="35" t="n">
        <v>1.5</v>
      </c>
      <c r="AC115" s="199" t="n">
        <f aca="false">AB115*AC$4</f>
        <v>0</v>
      </c>
      <c r="AD115" s="199" t="n">
        <f aca="false">AB115*AD$4</f>
        <v>0</v>
      </c>
      <c r="AE115" s="200" t="n">
        <v>3</v>
      </c>
      <c r="AF115" s="201"/>
      <c r="AG115" s="35" t="n">
        <v>1.5</v>
      </c>
      <c r="AH115" s="199" t="n">
        <f aca="false">AG115*AH$4</f>
        <v>0</v>
      </c>
      <c r="AI115" s="199" t="n">
        <f aca="false">AG115*AI$4</f>
        <v>0</v>
      </c>
      <c r="AJ115" s="200" t="n">
        <v>3</v>
      </c>
      <c r="AN115" s="35" t="n">
        <v>1.5</v>
      </c>
      <c r="AO115" s="199" t="n">
        <f aca="false">AN115*AO$4</f>
        <v>0</v>
      </c>
      <c r="AP115" s="199" t="n">
        <f aca="false">AN115*AP$4</f>
        <v>0</v>
      </c>
      <c r="AQ115" s="200" t="n">
        <v>3</v>
      </c>
      <c r="AS115" s="35" t="n">
        <v>1.5</v>
      </c>
      <c r="AT115" s="199" t="n">
        <f aca="false">AS115*AT$4</f>
        <v>0</v>
      </c>
      <c r="AU115" s="199" t="n">
        <f aca="false">AS115*AU$4</f>
        <v>0</v>
      </c>
      <c r="AV115" s="200" t="n">
        <v>3</v>
      </c>
      <c r="AX115" s="35" t="n">
        <v>1.5</v>
      </c>
      <c r="AY115" s="199" t="n">
        <f aca="false">AX115*AY$4</f>
        <v>0</v>
      </c>
      <c r="AZ115" s="199" t="n">
        <f aca="false">AX115*AZ$4</f>
        <v>0</v>
      </c>
      <c r="BA115" s="200" t="n">
        <v>3</v>
      </c>
      <c r="BB115" s="28"/>
      <c r="BC115" s="35" t="n">
        <v>1.5</v>
      </c>
      <c r="BD115" s="199" t="n">
        <f aca="false">BC115*BD$4</f>
        <v>0</v>
      </c>
      <c r="BE115" s="199" t="n">
        <f aca="false">BC115*BE$4</f>
        <v>0</v>
      </c>
      <c r="BF115" s="200" t="n">
        <v>3</v>
      </c>
      <c r="BH115" s="35" t="n">
        <v>1.5</v>
      </c>
      <c r="BI115" s="199" t="n">
        <f aca="false">BH115*BI$4</f>
        <v>0</v>
      </c>
      <c r="BJ115" s="199" t="n">
        <f aca="false">BH115*BJ$4</f>
        <v>0</v>
      </c>
      <c r="BK115" s="200" t="n">
        <v>3</v>
      </c>
      <c r="BL115" s="28"/>
      <c r="BM115" s="35" t="n">
        <v>1.5</v>
      </c>
      <c r="BN115" s="199" t="n">
        <f aca="false">BM115*BN$4</f>
        <v>0</v>
      </c>
      <c r="BO115" s="199" t="n">
        <f aca="false">BM115*BO$4</f>
        <v>0</v>
      </c>
      <c r="BP115" s="200" t="n">
        <v>3</v>
      </c>
      <c r="BR115" s="35" t="n">
        <v>1.5</v>
      </c>
      <c r="BS115" s="199" t="n">
        <f aca="false">BR115*BS$4</f>
        <v>0</v>
      </c>
      <c r="BT115" s="199" t="n">
        <f aca="false">BR115*BT$4</f>
        <v>0</v>
      </c>
      <c r="BU115" s="200" t="n">
        <v>2</v>
      </c>
      <c r="BW115" s="35" t="n">
        <v>1.5</v>
      </c>
      <c r="BX115" s="199" t="n">
        <f aca="false">BW115*BX$4</f>
        <v>0</v>
      </c>
      <c r="BY115" s="199" t="n">
        <f aca="false">BW115*BY$4</f>
        <v>0</v>
      </c>
      <c r="BZ115" s="200" t="n">
        <v>3</v>
      </c>
    </row>
    <row r="116" customFormat="false" ht="12" hidden="false" customHeight="false" outlineLevel="0" collapsed="false">
      <c r="A116" s="198" t="n">
        <f aca="false">CurveCreator!A116</f>
        <v>40238</v>
      </c>
      <c r="C116" s="35" t="n">
        <v>1.5</v>
      </c>
      <c r="D116" s="199" t="n">
        <f aca="false">C116*D$4</f>
        <v>0</v>
      </c>
      <c r="E116" s="199" t="n">
        <f aca="false">C116*E$4</f>
        <v>0</v>
      </c>
      <c r="F116" s="200" t="n">
        <v>3</v>
      </c>
      <c r="H116" s="35" t="n">
        <v>1.5</v>
      </c>
      <c r="I116" s="199" t="n">
        <f aca="false">H116*I$4</f>
        <v>0</v>
      </c>
      <c r="J116" s="199" t="n">
        <f aca="false">H116*J$4</f>
        <v>0</v>
      </c>
      <c r="K116" s="200" t="n">
        <v>3</v>
      </c>
      <c r="M116" s="35" t="n">
        <v>1.5</v>
      </c>
      <c r="N116" s="199" t="n">
        <f aca="false">M116*N$4</f>
        <v>0</v>
      </c>
      <c r="O116" s="199" t="n">
        <f aca="false">M116*O$4</f>
        <v>0</v>
      </c>
      <c r="P116" s="200" t="n">
        <v>3</v>
      </c>
      <c r="Q116" s="28"/>
      <c r="R116" s="35" t="n">
        <v>1.5</v>
      </c>
      <c r="S116" s="199" t="n">
        <f aca="false">R116*S$4</f>
        <v>0</v>
      </c>
      <c r="T116" s="199" t="n">
        <f aca="false">R116*T$4</f>
        <v>0</v>
      </c>
      <c r="U116" s="200" t="n">
        <v>3</v>
      </c>
      <c r="W116" s="35" t="n">
        <v>1.5</v>
      </c>
      <c r="X116" s="199" t="n">
        <f aca="false">W116*X$4</f>
        <v>0</v>
      </c>
      <c r="Y116" s="199" t="n">
        <f aca="false">W116*Y$4</f>
        <v>0</v>
      </c>
      <c r="Z116" s="200" t="n">
        <v>3</v>
      </c>
      <c r="AA116" s="28"/>
      <c r="AB116" s="35" t="n">
        <v>1.5</v>
      </c>
      <c r="AC116" s="199" t="n">
        <f aca="false">AB116*AC$4</f>
        <v>0</v>
      </c>
      <c r="AD116" s="199" t="n">
        <f aca="false">AB116*AD$4</f>
        <v>0</v>
      </c>
      <c r="AE116" s="200" t="n">
        <v>3</v>
      </c>
      <c r="AF116" s="201"/>
      <c r="AG116" s="35" t="n">
        <v>1.5</v>
      </c>
      <c r="AH116" s="199" t="n">
        <f aca="false">AG116*AH$4</f>
        <v>0</v>
      </c>
      <c r="AI116" s="199" t="n">
        <f aca="false">AG116*AI$4</f>
        <v>0</v>
      </c>
      <c r="AJ116" s="200" t="n">
        <v>3</v>
      </c>
      <c r="AN116" s="35" t="n">
        <v>1.5</v>
      </c>
      <c r="AO116" s="199" t="n">
        <f aca="false">AN116*AO$4</f>
        <v>0</v>
      </c>
      <c r="AP116" s="199" t="n">
        <f aca="false">AN116*AP$4</f>
        <v>0</v>
      </c>
      <c r="AQ116" s="200" t="n">
        <v>3</v>
      </c>
      <c r="AS116" s="35" t="n">
        <v>1.5</v>
      </c>
      <c r="AT116" s="199" t="n">
        <f aca="false">AS116*AT$4</f>
        <v>0</v>
      </c>
      <c r="AU116" s="199" t="n">
        <f aca="false">AS116*AU$4</f>
        <v>0</v>
      </c>
      <c r="AV116" s="200" t="n">
        <v>3</v>
      </c>
      <c r="AX116" s="35" t="n">
        <v>1.5</v>
      </c>
      <c r="AY116" s="199" t="n">
        <f aca="false">AX116*AY$4</f>
        <v>0</v>
      </c>
      <c r="AZ116" s="199" t="n">
        <f aca="false">AX116*AZ$4</f>
        <v>0</v>
      </c>
      <c r="BA116" s="200" t="n">
        <v>3</v>
      </c>
      <c r="BB116" s="28"/>
      <c r="BC116" s="35" t="n">
        <v>1.5</v>
      </c>
      <c r="BD116" s="199" t="n">
        <f aca="false">BC116*BD$4</f>
        <v>0</v>
      </c>
      <c r="BE116" s="199" t="n">
        <f aca="false">BC116*BE$4</f>
        <v>0</v>
      </c>
      <c r="BF116" s="200" t="n">
        <v>3</v>
      </c>
      <c r="BH116" s="35" t="n">
        <v>1.5</v>
      </c>
      <c r="BI116" s="199" t="n">
        <f aca="false">BH116*BI$4</f>
        <v>0</v>
      </c>
      <c r="BJ116" s="199" t="n">
        <f aca="false">BH116*BJ$4</f>
        <v>0</v>
      </c>
      <c r="BK116" s="200" t="n">
        <v>3</v>
      </c>
      <c r="BL116" s="28"/>
      <c r="BM116" s="35" t="n">
        <v>1.5</v>
      </c>
      <c r="BN116" s="199" t="n">
        <f aca="false">BM116*BN$4</f>
        <v>0</v>
      </c>
      <c r="BO116" s="199" t="n">
        <f aca="false">BM116*BO$4</f>
        <v>0</v>
      </c>
      <c r="BP116" s="200" t="n">
        <v>3</v>
      </c>
      <c r="BR116" s="35" t="n">
        <v>1.5</v>
      </c>
      <c r="BS116" s="199" t="n">
        <f aca="false">BR116*BS$4</f>
        <v>0</v>
      </c>
      <c r="BT116" s="199" t="n">
        <f aca="false">BR116*BT$4</f>
        <v>0</v>
      </c>
      <c r="BU116" s="200" t="n">
        <v>2</v>
      </c>
      <c r="BW116" s="35" t="n">
        <v>1.5</v>
      </c>
      <c r="BX116" s="199" t="n">
        <f aca="false">BW116*BX$4</f>
        <v>0</v>
      </c>
      <c r="BY116" s="199" t="n">
        <f aca="false">BW116*BY$4</f>
        <v>0</v>
      </c>
      <c r="BZ116" s="200" t="n">
        <v>3</v>
      </c>
    </row>
    <row r="117" customFormat="false" ht="12" hidden="false" customHeight="false" outlineLevel="0" collapsed="false">
      <c r="A117" s="198" t="n">
        <f aca="false">CurveCreator!A117</f>
        <v>40269</v>
      </c>
      <c r="C117" s="35" t="n">
        <v>1.5</v>
      </c>
      <c r="D117" s="199" t="n">
        <f aca="false">C117*D$4</f>
        <v>0</v>
      </c>
      <c r="E117" s="199" t="n">
        <f aca="false">C117*E$4</f>
        <v>0</v>
      </c>
      <c r="F117" s="200" t="n">
        <v>3</v>
      </c>
      <c r="H117" s="35" t="n">
        <v>1.5</v>
      </c>
      <c r="I117" s="199" t="n">
        <f aca="false">H117*I$4</f>
        <v>0</v>
      </c>
      <c r="J117" s="199" t="n">
        <f aca="false">H117*J$4</f>
        <v>0</v>
      </c>
      <c r="K117" s="200" t="n">
        <v>3</v>
      </c>
      <c r="M117" s="35" t="n">
        <v>1.5</v>
      </c>
      <c r="N117" s="199" t="n">
        <f aca="false">M117*N$4</f>
        <v>0</v>
      </c>
      <c r="O117" s="199" t="n">
        <f aca="false">M117*O$4</f>
        <v>0</v>
      </c>
      <c r="P117" s="200" t="n">
        <v>3</v>
      </c>
      <c r="Q117" s="28"/>
      <c r="R117" s="35" t="n">
        <v>1.5</v>
      </c>
      <c r="S117" s="199" t="n">
        <f aca="false">R117*S$4</f>
        <v>0</v>
      </c>
      <c r="T117" s="199" t="n">
        <f aca="false">R117*T$4</f>
        <v>0</v>
      </c>
      <c r="U117" s="200" t="n">
        <v>3</v>
      </c>
      <c r="W117" s="35" t="n">
        <v>1.5</v>
      </c>
      <c r="X117" s="199" t="n">
        <f aca="false">W117*X$4</f>
        <v>0</v>
      </c>
      <c r="Y117" s="199" t="n">
        <f aca="false">W117*Y$4</f>
        <v>0</v>
      </c>
      <c r="Z117" s="200" t="n">
        <v>3</v>
      </c>
      <c r="AA117" s="28"/>
      <c r="AB117" s="35" t="n">
        <v>1.5</v>
      </c>
      <c r="AC117" s="199" t="n">
        <f aca="false">AB117*AC$4</f>
        <v>0</v>
      </c>
      <c r="AD117" s="199" t="n">
        <f aca="false">AB117*AD$4</f>
        <v>0</v>
      </c>
      <c r="AE117" s="200" t="n">
        <v>3</v>
      </c>
      <c r="AF117" s="201"/>
      <c r="AG117" s="35" t="n">
        <v>1.5</v>
      </c>
      <c r="AH117" s="199" t="n">
        <f aca="false">AG117*AH$4</f>
        <v>0</v>
      </c>
      <c r="AI117" s="199" t="n">
        <f aca="false">AG117*AI$4</f>
        <v>0</v>
      </c>
      <c r="AJ117" s="200" t="n">
        <v>3</v>
      </c>
      <c r="AN117" s="35" t="n">
        <v>1.5</v>
      </c>
      <c r="AO117" s="199" t="n">
        <f aca="false">AN117*AO$4</f>
        <v>0</v>
      </c>
      <c r="AP117" s="199" t="n">
        <f aca="false">AN117*AP$4</f>
        <v>0</v>
      </c>
      <c r="AQ117" s="200" t="n">
        <v>3</v>
      </c>
      <c r="AS117" s="35" t="n">
        <v>1.5</v>
      </c>
      <c r="AT117" s="199" t="n">
        <f aca="false">AS117*AT$4</f>
        <v>0</v>
      </c>
      <c r="AU117" s="199" t="n">
        <f aca="false">AS117*AU$4</f>
        <v>0</v>
      </c>
      <c r="AV117" s="200" t="n">
        <v>3</v>
      </c>
      <c r="AX117" s="35" t="n">
        <v>1.5</v>
      </c>
      <c r="AY117" s="199" t="n">
        <f aca="false">AX117*AY$4</f>
        <v>0</v>
      </c>
      <c r="AZ117" s="199" t="n">
        <f aca="false">AX117*AZ$4</f>
        <v>0</v>
      </c>
      <c r="BA117" s="200" t="n">
        <v>3</v>
      </c>
      <c r="BB117" s="28"/>
      <c r="BC117" s="35" t="n">
        <v>1.5</v>
      </c>
      <c r="BD117" s="199" t="n">
        <f aca="false">BC117*BD$4</f>
        <v>0</v>
      </c>
      <c r="BE117" s="199" t="n">
        <f aca="false">BC117*BE$4</f>
        <v>0</v>
      </c>
      <c r="BF117" s="200" t="n">
        <v>3</v>
      </c>
      <c r="BH117" s="35" t="n">
        <v>1.5</v>
      </c>
      <c r="BI117" s="199" t="n">
        <f aca="false">BH117*BI$4</f>
        <v>0</v>
      </c>
      <c r="BJ117" s="199" t="n">
        <f aca="false">BH117*BJ$4</f>
        <v>0</v>
      </c>
      <c r="BK117" s="200" t="n">
        <v>3</v>
      </c>
      <c r="BL117" s="28"/>
      <c r="BM117" s="35" t="n">
        <v>1.5</v>
      </c>
      <c r="BN117" s="199" t="n">
        <f aca="false">BM117*BN$4</f>
        <v>0</v>
      </c>
      <c r="BO117" s="199" t="n">
        <f aca="false">BM117*BO$4</f>
        <v>0</v>
      </c>
      <c r="BP117" s="200" t="n">
        <v>3</v>
      </c>
      <c r="BR117" s="35" t="n">
        <v>1.5</v>
      </c>
      <c r="BS117" s="199" t="n">
        <f aca="false">BR117*BS$4</f>
        <v>0</v>
      </c>
      <c r="BT117" s="199" t="n">
        <f aca="false">BR117*BT$4</f>
        <v>0</v>
      </c>
      <c r="BU117" s="200" t="n">
        <v>2</v>
      </c>
      <c r="BW117" s="35" t="n">
        <v>1.5</v>
      </c>
      <c r="BX117" s="199" t="n">
        <f aca="false">BW117*BX$4</f>
        <v>0</v>
      </c>
      <c r="BY117" s="199" t="n">
        <f aca="false">BW117*BY$4</f>
        <v>0</v>
      </c>
      <c r="BZ117" s="200" t="n">
        <v>3</v>
      </c>
    </row>
    <row r="118" customFormat="false" ht="12" hidden="false" customHeight="false" outlineLevel="0" collapsed="false">
      <c r="A118" s="198" t="n">
        <f aca="false">CurveCreator!A118</f>
        <v>40299</v>
      </c>
      <c r="C118" s="35" t="n">
        <v>1.5</v>
      </c>
      <c r="D118" s="199" t="n">
        <f aca="false">C118*D$4</f>
        <v>0</v>
      </c>
      <c r="E118" s="199" t="n">
        <f aca="false">C118*E$4</f>
        <v>0</v>
      </c>
      <c r="F118" s="200" t="n">
        <v>3</v>
      </c>
      <c r="H118" s="35" t="n">
        <v>1.5</v>
      </c>
      <c r="I118" s="199" t="n">
        <f aca="false">H118*I$4</f>
        <v>0</v>
      </c>
      <c r="J118" s="199" t="n">
        <f aca="false">H118*J$4</f>
        <v>0</v>
      </c>
      <c r="K118" s="200" t="n">
        <v>3</v>
      </c>
      <c r="M118" s="35" t="n">
        <v>1.5</v>
      </c>
      <c r="N118" s="199" t="n">
        <f aca="false">M118*N$4</f>
        <v>0</v>
      </c>
      <c r="O118" s="199" t="n">
        <f aca="false">M118*O$4</f>
        <v>0</v>
      </c>
      <c r="P118" s="200" t="n">
        <v>3</v>
      </c>
      <c r="Q118" s="28"/>
      <c r="R118" s="35" t="n">
        <v>1.5</v>
      </c>
      <c r="S118" s="199" t="n">
        <f aca="false">R118*S$4</f>
        <v>0</v>
      </c>
      <c r="T118" s="199" t="n">
        <f aca="false">R118*T$4</f>
        <v>0</v>
      </c>
      <c r="U118" s="200" t="n">
        <v>3</v>
      </c>
      <c r="W118" s="35" t="n">
        <v>1.5</v>
      </c>
      <c r="X118" s="199" t="n">
        <f aca="false">W118*X$4</f>
        <v>0</v>
      </c>
      <c r="Y118" s="199" t="n">
        <f aca="false">W118*Y$4</f>
        <v>0</v>
      </c>
      <c r="Z118" s="200" t="n">
        <v>3</v>
      </c>
      <c r="AA118" s="28"/>
      <c r="AB118" s="35" t="n">
        <v>1.5</v>
      </c>
      <c r="AC118" s="199" t="n">
        <f aca="false">AB118*AC$4</f>
        <v>0</v>
      </c>
      <c r="AD118" s="199" t="n">
        <f aca="false">AB118*AD$4</f>
        <v>0</v>
      </c>
      <c r="AE118" s="200" t="n">
        <v>3</v>
      </c>
      <c r="AF118" s="201"/>
      <c r="AG118" s="35" t="n">
        <v>1.5</v>
      </c>
      <c r="AH118" s="199" t="n">
        <f aca="false">AG118*AH$4</f>
        <v>0</v>
      </c>
      <c r="AI118" s="199" t="n">
        <f aca="false">AG118*AI$4</f>
        <v>0</v>
      </c>
      <c r="AJ118" s="200" t="n">
        <v>3</v>
      </c>
      <c r="AN118" s="35" t="n">
        <v>1.5</v>
      </c>
      <c r="AO118" s="199" t="n">
        <f aca="false">AN118*AO$4</f>
        <v>0</v>
      </c>
      <c r="AP118" s="199" t="n">
        <f aca="false">AN118*AP$4</f>
        <v>0</v>
      </c>
      <c r="AQ118" s="200" t="n">
        <v>3</v>
      </c>
      <c r="AS118" s="35" t="n">
        <v>1.5</v>
      </c>
      <c r="AT118" s="199" t="n">
        <f aca="false">AS118*AT$4</f>
        <v>0</v>
      </c>
      <c r="AU118" s="199" t="n">
        <f aca="false">AS118*AU$4</f>
        <v>0</v>
      </c>
      <c r="AV118" s="200" t="n">
        <v>3</v>
      </c>
      <c r="AX118" s="35" t="n">
        <v>1.5</v>
      </c>
      <c r="AY118" s="199" t="n">
        <f aca="false">AX118*AY$4</f>
        <v>0</v>
      </c>
      <c r="AZ118" s="199" t="n">
        <f aca="false">AX118*AZ$4</f>
        <v>0</v>
      </c>
      <c r="BA118" s="200" t="n">
        <v>3</v>
      </c>
      <c r="BB118" s="28"/>
      <c r="BC118" s="35" t="n">
        <v>1.5</v>
      </c>
      <c r="BD118" s="199" t="n">
        <f aca="false">BC118*BD$4</f>
        <v>0</v>
      </c>
      <c r="BE118" s="199" t="n">
        <f aca="false">BC118*BE$4</f>
        <v>0</v>
      </c>
      <c r="BF118" s="200" t="n">
        <v>3</v>
      </c>
      <c r="BH118" s="35" t="n">
        <v>1.5</v>
      </c>
      <c r="BI118" s="199" t="n">
        <f aca="false">BH118*BI$4</f>
        <v>0</v>
      </c>
      <c r="BJ118" s="199" t="n">
        <f aca="false">BH118*BJ$4</f>
        <v>0</v>
      </c>
      <c r="BK118" s="200" t="n">
        <v>3</v>
      </c>
      <c r="BL118" s="28"/>
      <c r="BM118" s="35" t="n">
        <v>1.5</v>
      </c>
      <c r="BN118" s="199" t="n">
        <f aca="false">BM118*BN$4</f>
        <v>0</v>
      </c>
      <c r="BO118" s="199" t="n">
        <f aca="false">BM118*BO$4</f>
        <v>0</v>
      </c>
      <c r="BP118" s="200" t="n">
        <v>3</v>
      </c>
      <c r="BR118" s="35" t="n">
        <v>1.5</v>
      </c>
      <c r="BS118" s="199" t="n">
        <f aca="false">BR118*BS$4</f>
        <v>0</v>
      </c>
      <c r="BT118" s="199" t="n">
        <f aca="false">BR118*BT$4</f>
        <v>0</v>
      </c>
      <c r="BU118" s="200" t="n">
        <v>2</v>
      </c>
      <c r="BW118" s="35" t="n">
        <v>1.5</v>
      </c>
      <c r="BX118" s="199" t="n">
        <f aca="false">BW118*BX$4</f>
        <v>0</v>
      </c>
      <c r="BY118" s="199" t="n">
        <f aca="false">BW118*BY$4</f>
        <v>0</v>
      </c>
      <c r="BZ118" s="200" t="n">
        <v>3</v>
      </c>
    </row>
    <row r="119" customFormat="false" ht="12" hidden="false" customHeight="false" outlineLevel="0" collapsed="false">
      <c r="A119" s="198" t="n">
        <f aca="false">CurveCreator!A119</f>
        <v>40330</v>
      </c>
      <c r="C119" s="35" t="n">
        <v>1.5</v>
      </c>
      <c r="D119" s="199" t="n">
        <f aca="false">C119*D$4</f>
        <v>0</v>
      </c>
      <c r="E119" s="199" t="n">
        <f aca="false">C119*E$4</f>
        <v>0</v>
      </c>
      <c r="F119" s="200" t="n">
        <v>3</v>
      </c>
      <c r="H119" s="35" t="n">
        <v>1.5</v>
      </c>
      <c r="I119" s="199" t="n">
        <f aca="false">H119*I$4</f>
        <v>0</v>
      </c>
      <c r="J119" s="199" t="n">
        <f aca="false">H119*J$4</f>
        <v>0</v>
      </c>
      <c r="K119" s="200" t="n">
        <v>3</v>
      </c>
      <c r="M119" s="35" t="n">
        <v>1.5</v>
      </c>
      <c r="N119" s="199" t="n">
        <f aca="false">M119*N$4</f>
        <v>0</v>
      </c>
      <c r="O119" s="199" t="n">
        <f aca="false">M119*O$4</f>
        <v>0</v>
      </c>
      <c r="P119" s="200" t="n">
        <v>3</v>
      </c>
      <c r="Q119" s="28"/>
      <c r="R119" s="35" t="n">
        <v>1.5</v>
      </c>
      <c r="S119" s="199" t="n">
        <f aca="false">R119*S$4</f>
        <v>0</v>
      </c>
      <c r="T119" s="199" t="n">
        <f aca="false">R119*T$4</f>
        <v>0</v>
      </c>
      <c r="U119" s="200" t="n">
        <v>3</v>
      </c>
      <c r="W119" s="35" t="n">
        <v>1.5</v>
      </c>
      <c r="X119" s="199" t="n">
        <f aca="false">W119*X$4</f>
        <v>0</v>
      </c>
      <c r="Y119" s="199" t="n">
        <f aca="false">W119*Y$4</f>
        <v>0</v>
      </c>
      <c r="Z119" s="200" t="n">
        <v>3</v>
      </c>
      <c r="AA119" s="28"/>
      <c r="AB119" s="35" t="n">
        <v>1.5</v>
      </c>
      <c r="AC119" s="199" t="n">
        <f aca="false">AB119*AC$4</f>
        <v>0</v>
      </c>
      <c r="AD119" s="199" t="n">
        <f aca="false">AB119*AD$4</f>
        <v>0</v>
      </c>
      <c r="AE119" s="200" t="n">
        <v>3</v>
      </c>
      <c r="AF119" s="201"/>
      <c r="AG119" s="35" t="n">
        <v>1.5</v>
      </c>
      <c r="AH119" s="199" t="n">
        <f aca="false">AG119*AH$4</f>
        <v>0</v>
      </c>
      <c r="AI119" s="199" t="n">
        <f aca="false">AG119*AI$4</f>
        <v>0</v>
      </c>
      <c r="AJ119" s="200" t="n">
        <v>3</v>
      </c>
      <c r="AN119" s="35" t="n">
        <v>1.5</v>
      </c>
      <c r="AO119" s="199" t="n">
        <f aca="false">AN119*AO$4</f>
        <v>0</v>
      </c>
      <c r="AP119" s="199" t="n">
        <f aca="false">AN119*AP$4</f>
        <v>0</v>
      </c>
      <c r="AQ119" s="200" t="n">
        <v>3</v>
      </c>
      <c r="AS119" s="35" t="n">
        <v>1.5</v>
      </c>
      <c r="AT119" s="199" t="n">
        <f aca="false">AS119*AT$4</f>
        <v>0</v>
      </c>
      <c r="AU119" s="199" t="n">
        <f aca="false">AS119*AU$4</f>
        <v>0</v>
      </c>
      <c r="AV119" s="200" t="n">
        <v>3</v>
      </c>
      <c r="AX119" s="35" t="n">
        <v>1.5</v>
      </c>
      <c r="AY119" s="199" t="n">
        <f aca="false">AX119*AY$4</f>
        <v>0</v>
      </c>
      <c r="AZ119" s="199" t="n">
        <f aca="false">AX119*AZ$4</f>
        <v>0</v>
      </c>
      <c r="BA119" s="200" t="n">
        <v>3</v>
      </c>
      <c r="BB119" s="28"/>
      <c r="BC119" s="35" t="n">
        <v>1.5</v>
      </c>
      <c r="BD119" s="199" t="n">
        <f aca="false">BC119*BD$4</f>
        <v>0</v>
      </c>
      <c r="BE119" s="199" t="n">
        <f aca="false">BC119*BE$4</f>
        <v>0</v>
      </c>
      <c r="BF119" s="200" t="n">
        <v>3</v>
      </c>
      <c r="BH119" s="35" t="n">
        <v>1.5</v>
      </c>
      <c r="BI119" s="199" t="n">
        <f aca="false">BH119*BI$4</f>
        <v>0</v>
      </c>
      <c r="BJ119" s="199" t="n">
        <f aca="false">BH119*BJ$4</f>
        <v>0</v>
      </c>
      <c r="BK119" s="200" t="n">
        <v>3</v>
      </c>
      <c r="BL119" s="28"/>
      <c r="BM119" s="35" t="n">
        <v>1.5</v>
      </c>
      <c r="BN119" s="199" t="n">
        <f aca="false">BM119*BN$4</f>
        <v>0</v>
      </c>
      <c r="BO119" s="199" t="n">
        <f aca="false">BM119*BO$4</f>
        <v>0</v>
      </c>
      <c r="BP119" s="200" t="n">
        <v>3</v>
      </c>
      <c r="BR119" s="35" t="n">
        <v>1.5</v>
      </c>
      <c r="BS119" s="199" t="n">
        <f aca="false">BR119*BS$4</f>
        <v>0</v>
      </c>
      <c r="BT119" s="199" t="n">
        <f aca="false">BR119*BT$4</f>
        <v>0</v>
      </c>
      <c r="BU119" s="200" t="n">
        <v>2</v>
      </c>
      <c r="BW119" s="35" t="n">
        <v>1.5</v>
      </c>
      <c r="BX119" s="199" t="n">
        <f aca="false">BW119*BX$4</f>
        <v>0</v>
      </c>
      <c r="BY119" s="199" t="n">
        <f aca="false">BW119*BY$4</f>
        <v>0</v>
      </c>
      <c r="BZ119" s="200" t="n">
        <v>3</v>
      </c>
    </row>
    <row r="120" customFormat="false" ht="12" hidden="false" customHeight="false" outlineLevel="0" collapsed="false">
      <c r="A120" s="198" t="n">
        <f aca="false">CurveCreator!A120</f>
        <v>40360</v>
      </c>
      <c r="C120" s="35" t="n">
        <v>1.5</v>
      </c>
      <c r="D120" s="199" t="n">
        <f aca="false">C120*D$4</f>
        <v>0</v>
      </c>
      <c r="E120" s="199" t="n">
        <f aca="false">C120*E$4</f>
        <v>0</v>
      </c>
      <c r="F120" s="200" t="n">
        <v>3</v>
      </c>
      <c r="H120" s="35" t="n">
        <v>1.5</v>
      </c>
      <c r="I120" s="199" t="n">
        <f aca="false">H120*I$4</f>
        <v>0</v>
      </c>
      <c r="J120" s="199" t="n">
        <f aca="false">H120*J$4</f>
        <v>0</v>
      </c>
      <c r="K120" s="200" t="n">
        <v>3</v>
      </c>
      <c r="M120" s="35" t="n">
        <v>1.5</v>
      </c>
      <c r="N120" s="199" t="n">
        <f aca="false">M120*N$4</f>
        <v>0</v>
      </c>
      <c r="O120" s="199" t="n">
        <f aca="false">M120*O$4</f>
        <v>0</v>
      </c>
      <c r="P120" s="200" t="n">
        <v>3</v>
      </c>
      <c r="Q120" s="28"/>
      <c r="R120" s="35" t="n">
        <v>1.5</v>
      </c>
      <c r="S120" s="199" t="n">
        <f aca="false">R120*S$4</f>
        <v>0</v>
      </c>
      <c r="T120" s="199" t="n">
        <f aca="false">R120*T$4</f>
        <v>0</v>
      </c>
      <c r="U120" s="200" t="n">
        <v>3</v>
      </c>
      <c r="W120" s="35" t="n">
        <v>1.5</v>
      </c>
      <c r="X120" s="199" t="n">
        <f aca="false">W120*X$4</f>
        <v>0</v>
      </c>
      <c r="Y120" s="199" t="n">
        <f aca="false">W120*Y$4</f>
        <v>0</v>
      </c>
      <c r="Z120" s="200" t="n">
        <v>3</v>
      </c>
      <c r="AA120" s="28"/>
      <c r="AB120" s="35" t="n">
        <v>1.5</v>
      </c>
      <c r="AC120" s="199" t="n">
        <f aca="false">AB120*AC$4</f>
        <v>0</v>
      </c>
      <c r="AD120" s="199" t="n">
        <f aca="false">AB120*AD$4</f>
        <v>0</v>
      </c>
      <c r="AE120" s="200" t="n">
        <v>3</v>
      </c>
      <c r="AF120" s="201"/>
      <c r="AG120" s="35" t="n">
        <v>1.5</v>
      </c>
      <c r="AH120" s="199" t="n">
        <f aca="false">AG120*AH$4</f>
        <v>0</v>
      </c>
      <c r="AI120" s="199" t="n">
        <f aca="false">AG120*AI$4</f>
        <v>0</v>
      </c>
      <c r="AJ120" s="200" t="n">
        <v>3</v>
      </c>
      <c r="AN120" s="35" t="n">
        <v>1.5</v>
      </c>
      <c r="AO120" s="199" t="n">
        <f aca="false">AN120*AO$4</f>
        <v>0</v>
      </c>
      <c r="AP120" s="199" t="n">
        <f aca="false">AN120*AP$4</f>
        <v>0</v>
      </c>
      <c r="AQ120" s="200" t="n">
        <v>3</v>
      </c>
      <c r="AS120" s="35" t="n">
        <v>1.5</v>
      </c>
      <c r="AT120" s="199" t="n">
        <f aca="false">AS120*AT$4</f>
        <v>0</v>
      </c>
      <c r="AU120" s="199" t="n">
        <f aca="false">AS120*AU$4</f>
        <v>0</v>
      </c>
      <c r="AV120" s="200" t="n">
        <v>3</v>
      </c>
      <c r="AX120" s="35" t="n">
        <v>1.5</v>
      </c>
      <c r="AY120" s="199" t="n">
        <f aca="false">AX120*AY$4</f>
        <v>0</v>
      </c>
      <c r="AZ120" s="199" t="n">
        <f aca="false">AX120*AZ$4</f>
        <v>0</v>
      </c>
      <c r="BA120" s="200" t="n">
        <v>3</v>
      </c>
      <c r="BB120" s="28"/>
      <c r="BC120" s="35" t="n">
        <v>1.5</v>
      </c>
      <c r="BD120" s="199" t="n">
        <f aca="false">BC120*BD$4</f>
        <v>0</v>
      </c>
      <c r="BE120" s="199" t="n">
        <f aca="false">BC120*BE$4</f>
        <v>0</v>
      </c>
      <c r="BF120" s="200" t="n">
        <v>3</v>
      </c>
      <c r="BH120" s="35" t="n">
        <v>1.5</v>
      </c>
      <c r="BI120" s="199" t="n">
        <f aca="false">BH120*BI$4</f>
        <v>0</v>
      </c>
      <c r="BJ120" s="199" t="n">
        <f aca="false">BH120*BJ$4</f>
        <v>0</v>
      </c>
      <c r="BK120" s="200" t="n">
        <v>3</v>
      </c>
      <c r="BL120" s="28"/>
      <c r="BM120" s="35" t="n">
        <v>1.5</v>
      </c>
      <c r="BN120" s="199" t="n">
        <f aca="false">BM120*BN$4</f>
        <v>0</v>
      </c>
      <c r="BO120" s="199" t="n">
        <f aca="false">BM120*BO$4</f>
        <v>0</v>
      </c>
      <c r="BP120" s="200" t="n">
        <v>3</v>
      </c>
      <c r="BR120" s="35" t="n">
        <v>1.5</v>
      </c>
      <c r="BS120" s="199" t="n">
        <f aca="false">BR120*BS$4</f>
        <v>0</v>
      </c>
      <c r="BT120" s="199" t="n">
        <f aca="false">BR120*BT$4</f>
        <v>0</v>
      </c>
      <c r="BU120" s="200" t="n">
        <v>2</v>
      </c>
      <c r="BW120" s="35" t="n">
        <v>1.5</v>
      </c>
      <c r="BX120" s="199" t="n">
        <f aca="false">BW120*BX$4</f>
        <v>0</v>
      </c>
      <c r="BY120" s="199" t="n">
        <f aca="false">BW120*BY$4</f>
        <v>0</v>
      </c>
      <c r="BZ120" s="200" t="n">
        <v>3</v>
      </c>
    </row>
    <row r="121" customFormat="false" ht="12" hidden="false" customHeight="false" outlineLevel="0" collapsed="false">
      <c r="A121" s="198" t="n">
        <f aca="false">CurveCreator!A121</f>
        <v>40391</v>
      </c>
      <c r="C121" s="35" t="n">
        <v>1.5</v>
      </c>
      <c r="D121" s="199" t="n">
        <f aca="false">C121*D$4</f>
        <v>0</v>
      </c>
      <c r="E121" s="199" t="n">
        <f aca="false">C121*E$4</f>
        <v>0</v>
      </c>
      <c r="F121" s="200" t="n">
        <v>3</v>
      </c>
      <c r="H121" s="35" t="n">
        <v>1.5</v>
      </c>
      <c r="I121" s="199" t="n">
        <f aca="false">H121*I$4</f>
        <v>0</v>
      </c>
      <c r="J121" s="199" t="n">
        <f aca="false">H121*J$4</f>
        <v>0</v>
      </c>
      <c r="K121" s="200" t="n">
        <v>3</v>
      </c>
      <c r="M121" s="35" t="n">
        <v>1.5</v>
      </c>
      <c r="N121" s="199" t="n">
        <f aca="false">M121*N$4</f>
        <v>0</v>
      </c>
      <c r="O121" s="199" t="n">
        <f aca="false">M121*O$4</f>
        <v>0</v>
      </c>
      <c r="P121" s="200" t="n">
        <v>3</v>
      </c>
      <c r="Q121" s="28"/>
      <c r="R121" s="35" t="n">
        <v>1.5</v>
      </c>
      <c r="S121" s="199" t="n">
        <f aca="false">R121*S$4</f>
        <v>0</v>
      </c>
      <c r="T121" s="199" t="n">
        <f aca="false">R121*T$4</f>
        <v>0</v>
      </c>
      <c r="U121" s="200" t="n">
        <v>3</v>
      </c>
      <c r="W121" s="35" t="n">
        <v>1.5</v>
      </c>
      <c r="X121" s="199" t="n">
        <f aca="false">W121*X$4</f>
        <v>0</v>
      </c>
      <c r="Y121" s="199" t="n">
        <f aca="false">W121*Y$4</f>
        <v>0</v>
      </c>
      <c r="Z121" s="200" t="n">
        <v>3</v>
      </c>
      <c r="AA121" s="28"/>
      <c r="AB121" s="35" t="n">
        <v>1.5</v>
      </c>
      <c r="AC121" s="199" t="n">
        <f aca="false">AB121*AC$4</f>
        <v>0</v>
      </c>
      <c r="AD121" s="199" t="n">
        <f aca="false">AB121*AD$4</f>
        <v>0</v>
      </c>
      <c r="AE121" s="200" t="n">
        <v>3</v>
      </c>
      <c r="AF121" s="201"/>
      <c r="AG121" s="35" t="n">
        <v>1.5</v>
      </c>
      <c r="AH121" s="199" t="n">
        <f aca="false">AG121*AH$4</f>
        <v>0</v>
      </c>
      <c r="AI121" s="199" t="n">
        <f aca="false">AG121*AI$4</f>
        <v>0</v>
      </c>
      <c r="AJ121" s="200" t="n">
        <v>3</v>
      </c>
      <c r="AN121" s="35" t="n">
        <v>1.5</v>
      </c>
      <c r="AO121" s="199" t="n">
        <f aca="false">AN121*AO$4</f>
        <v>0</v>
      </c>
      <c r="AP121" s="199" t="n">
        <f aca="false">AN121*AP$4</f>
        <v>0</v>
      </c>
      <c r="AQ121" s="200" t="n">
        <v>3</v>
      </c>
      <c r="AS121" s="35" t="n">
        <v>1.5</v>
      </c>
      <c r="AT121" s="199" t="n">
        <f aca="false">AS121*AT$4</f>
        <v>0</v>
      </c>
      <c r="AU121" s="199" t="n">
        <f aca="false">AS121*AU$4</f>
        <v>0</v>
      </c>
      <c r="AV121" s="200" t="n">
        <v>3</v>
      </c>
      <c r="AX121" s="35" t="n">
        <v>1.5</v>
      </c>
      <c r="AY121" s="199" t="n">
        <f aca="false">AX121*AY$4</f>
        <v>0</v>
      </c>
      <c r="AZ121" s="199" t="n">
        <f aca="false">AX121*AZ$4</f>
        <v>0</v>
      </c>
      <c r="BA121" s="200" t="n">
        <v>3</v>
      </c>
      <c r="BB121" s="28"/>
      <c r="BC121" s="35" t="n">
        <v>1.5</v>
      </c>
      <c r="BD121" s="199" t="n">
        <f aca="false">BC121*BD$4</f>
        <v>0</v>
      </c>
      <c r="BE121" s="199" t="n">
        <f aca="false">BC121*BE$4</f>
        <v>0</v>
      </c>
      <c r="BF121" s="200" t="n">
        <v>3</v>
      </c>
      <c r="BH121" s="35" t="n">
        <v>1.5</v>
      </c>
      <c r="BI121" s="199" t="n">
        <f aca="false">BH121*BI$4</f>
        <v>0</v>
      </c>
      <c r="BJ121" s="199" t="n">
        <f aca="false">BH121*BJ$4</f>
        <v>0</v>
      </c>
      <c r="BK121" s="200" t="n">
        <v>3</v>
      </c>
      <c r="BL121" s="28"/>
      <c r="BM121" s="35" t="n">
        <v>1.5</v>
      </c>
      <c r="BN121" s="199" t="n">
        <f aca="false">BM121*BN$4</f>
        <v>0</v>
      </c>
      <c r="BO121" s="199" t="n">
        <f aca="false">BM121*BO$4</f>
        <v>0</v>
      </c>
      <c r="BP121" s="200" t="n">
        <v>3</v>
      </c>
      <c r="BR121" s="35" t="n">
        <v>1.5</v>
      </c>
      <c r="BS121" s="199" t="n">
        <f aca="false">BR121*BS$4</f>
        <v>0</v>
      </c>
      <c r="BT121" s="199" t="n">
        <f aca="false">BR121*BT$4</f>
        <v>0</v>
      </c>
      <c r="BU121" s="200" t="n">
        <v>2</v>
      </c>
      <c r="BW121" s="35" t="n">
        <v>1.5</v>
      </c>
      <c r="BX121" s="199" t="n">
        <f aca="false">BW121*BX$4</f>
        <v>0</v>
      </c>
      <c r="BY121" s="199" t="n">
        <f aca="false">BW121*BY$4</f>
        <v>0</v>
      </c>
      <c r="BZ121" s="200" t="n">
        <v>3</v>
      </c>
    </row>
    <row r="122" customFormat="false" ht="12" hidden="false" customHeight="false" outlineLevel="0" collapsed="false">
      <c r="A122" s="198" t="n">
        <f aca="false">CurveCreator!A122</f>
        <v>40422</v>
      </c>
      <c r="C122" s="35" t="n">
        <v>1.5</v>
      </c>
      <c r="D122" s="199" t="n">
        <f aca="false">C122*D$4</f>
        <v>0</v>
      </c>
      <c r="E122" s="199" t="n">
        <f aca="false">C122*E$4</f>
        <v>0</v>
      </c>
      <c r="F122" s="200" t="n">
        <v>3</v>
      </c>
      <c r="H122" s="35" t="n">
        <v>1.5</v>
      </c>
      <c r="I122" s="199" t="n">
        <f aca="false">H122*I$4</f>
        <v>0</v>
      </c>
      <c r="J122" s="199" t="n">
        <f aca="false">H122*J$4</f>
        <v>0</v>
      </c>
      <c r="K122" s="200" t="n">
        <v>3</v>
      </c>
      <c r="M122" s="35" t="n">
        <v>1.5</v>
      </c>
      <c r="N122" s="199" t="n">
        <f aca="false">M122*N$4</f>
        <v>0</v>
      </c>
      <c r="O122" s="199" t="n">
        <f aca="false">M122*O$4</f>
        <v>0</v>
      </c>
      <c r="P122" s="200" t="n">
        <v>3</v>
      </c>
      <c r="Q122" s="28"/>
      <c r="R122" s="35" t="n">
        <v>1.5</v>
      </c>
      <c r="S122" s="199" t="n">
        <f aca="false">R122*S$4</f>
        <v>0</v>
      </c>
      <c r="T122" s="199" t="n">
        <f aca="false">R122*T$4</f>
        <v>0</v>
      </c>
      <c r="U122" s="200" t="n">
        <v>3</v>
      </c>
      <c r="W122" s="35" t="n">
        <v>1.5</v>
      </c>
      <c r="X122" s="199" t="n">
        <f aca="false">W122*X$4</f>
        <v>0</v>
      </c>
      <c r="Y122" s="199" t="n">
        <f aca="false">W122*Y$4</f>
        <v>0</v>
      </c>
      <c r="Z122" s="200" t="n">
        <v>3</v>
      </c>
      <c r="AA122" s="28"/>
      <c r="AB122" s="35" t="n">
        <v>1.5</v>
      </c>
      <c r="AC122" s="199" t="n">
        <f aca="false">AB122*AC$4</f>
        <v>0</v>
      </c>
      <c r="AD122" s="199" t="n">
        <f aca="false">AB122*AD$4</f>
        <v>0</v>
      </c>
      <c r="AE122" s="200" t="n">
        <v>3</v>
      </c>
      <c r="AF122" s="201"/>
      <c r="AG122" s="35" t="n">
        <v>1.5</v>
      </c>
      <c r="AH122" s="199" t="n">
        <f aca="false">AG122*AH$4</f>
        <v>0</v>
      </c>
      <c r="AI122" s="199" t="n">
        <f aca="false">AG122*AI$4</f>
        <v>0</v>
      </c>
      <c r="AJ122" s="200" t="n">
        <v>3</v>
      </c>
      <c r="AN122" s="35" t="n">
        <v>1.5</v>
      </c>
      <c r="AO122" s="199" t="n">
        <f aca="false">AN122*AO$4</f>
        <v>0</v>
      </c>
      <c r="AP122" s="199" t="n">
        <f aca="false">AN122*AP$4</f>
        <v>0</v>
      </c>
      <c r="AQ122" s="200" t="n">
        <v>3</v>
      </c>
      <c r="AS122" s="35" t="n">
        <v>1.5</v>
      </c>
      <c r="AT122" s="199" t="n">
        <f aca="false">AS122*AT$4</f>
        <v>0</v>
      </c>
      <c r="AU122" s="199" t="n">
        <f aca="false">AS122*AU$4</f>
        <v>0</v>
      </c>
      <c r="AV122" s="200" t="n">
        <v>3</v>
      </c>
      <c r="AX122" s="35" t="n">
        <v>1.5</v>
      </c>
      <c r="AY122" s="199" t="n">
        <f aca="false">AX122*AY$4</f>
        <v>0</v>
      </c>
      <c r="AZ122" s="199" t="n">
        <f aca="false">AX122*AZ$4</f>
        <v>0</v>
      </c>
      <c r="BA122" s="200" t="n">
        <v>3</v>
      </c>
      <c r="BB122" s="28"/>
      <c r="BC122" s="35" t="n">
        <v>1.5</v>
      </c>
      <c r="BD122" s="199" t="n">
        <f aca="false">BC122*BD$4</f>
        <v>0</v>
      </c>
      <c r="BE122" s="199" t="n">
        <f aca="false">BC122*BE$4</f>
        <v>0</v>
      </c>
      <c r="BF122" s="200" t="n">
        <v>3</v>
      </c>
      <c r="BH122" s="35" t="n">
        <v>1.5</v>
      </c>
      <c r="BI122" s="199" t="n">
        <f aca="false">BH122*BI$4</f>
        <v>0</v>
      </c>
      <c r="BJ122" s="199" t="n">
        <f aca="false">BH122*BJ$4</f>
        <v>0</v>
      </c>
      <c r="BK122" s="200" t="n">
        <v>3</v>
      </c>
      <c r="BL122" s="28"/>
      <c r="BM122" s="35" t="n">
        <v>1.5</v>
      </c>
      <c r="BN122" s="199" t="n">
        <f aca="false">BM122*BN$4</f>
        <v>0</v>
      </c>
      <c r="BO122" s="199" t="n">
        <f aca="false">BM122*BO$4</f>
        <v>0</v>
      </c>
      <c r="BP122" s="200" t="n">
        <v>3</v>
      </c>
      <c r="BR122" s="35" t="n">
        <v>1.5</v>
      </c>
      <c r="BS122" s="199" t="n">
        <f aca="false">BR122*BS$4</f>
        <v>0</v>
      </c>
      <c r="BT122" s="199" t="n">
        <f aca="false">BR122*BT$4</f>
        <v>0</v>
      </c>
      <c r="BU122" s="200" t="n">
        <v>2</v>
      </c>
      <c r="BW122" s="35" t="n">
        <v>1.5</v>
      </c>
      <c r="BX122" s="199" t="n">
        <f aca="false">BW122*BX$4</f>
        <v>0</v>
      </c>
      <c r="BY122" s="199" t="n">
        <f aca="false">BW122*BY$4</f>
        <v>0</v>
      </c>
      <c r="BZ122" s="200" t="n">
        <v>3</v>
      </c>
    </row>
    <row r="123" customFormat="false" ht="12" hidden="false" customHeight="false" outlineLevel="0" collapsed="false">
      <c r="A123" s="198" t="n">
        <f aca="false">CurveCreator!A123</f>
        <v>40452</v>
      </c>
      <c r="C123" s="35" t="n">
        <v>1.5</v>
      </c>
      <c r="D123" s="199" t="n">
        <f aca="false">C123*D$4</f>
        <v>0</v>
      </c>
      <c r="E123" s="199" t="n">
        <f aca="false">C123*E$4</f>
        <v>0</v>
      </c>
      <c r="F123" s="200" t="n">
        <v>3</v>
      </c>
      <c r="H123" s="35" t="n">
        <v>1.5</v>
      </c>
      <c r="I123" s="199" t="n">
        <f aca="false">H123*I$4</f>
        <v>0</v>
      </c>
      <c r="J123" s="199" t="n">
        <f aca="false">H123*J$4</f>
        <v>0</v>
      </c>
      <c r="K123" s="200" t="n">
        <v>3</v>
      </c>
      <c r="M123" s="35" t="n">
        <v>1.5</v>
      </c>
      <c r="N123" s="199" t="n">
        <f aca="false">M123*N$4</f>
        <v>0</v>
      </c>
      <c r="O123" s="199" t="n">
        <f aca="false">M123*O$4</f>
        <v>0</v>
      </c>
      <c r="P123" s="200" t="n">
        <v>3</v>
      </c>
      <c r="Q123" s="28"/>
      <c r="R123" s="35" t="n">
        <v>1.5</v>
      </c>
      <c r="S123" s="199" t="n">
        <f aca="false">R123*S$4</f>
        <v>0</v>
      </c>
      <c r="T123" s="199" t="n">
        <f aca="false">R123*T$4</f>
        <v>0</v>
      </c>
      <c r="U123" s="200" t="n">
        <v>3</v>
      </c>
      <c r="W123" s="35" t="n">
        <v>1.5</v>
      </c>
      <c r="X123" s="199" t="n">
        <f aca="false">W123*X$4</f>
        <v>0</v>
      </c>
      <c r="Y123" s="199" t="n">
        <f aca="false">W123*Y$4</f>
        <v>0</v>
      </c>
      <c r="Z123" s="200" t="n">
        <v>3</v>
      </c>
      <c r="AA123" s="28"/>
      <c r="AB123" s="35" t="n">
        <v>1.5</v>
      </c>
      <c r="AC123" s="199" t="n">
        <f aca="false">AB123*AC$4</f>
        <v>0</v>
      </c>
      <c r="AD123" s="199" t="n">
        <f aca="false">AB123*AD$4</f>
        <v>0</v>
      </c>
      <c r="AE123" s="200" t="n">
        <v>3</v>
      </c>
      <c r="AF123" s="201"/>
      <c r="AG123" s="35" t="n">
        <v>1.5</v>
      </c>
      <c r="AH123" s="199" t="n">
        <f aca="false">AG123*AH$4</f>
        <v>0</v>
      </c>
      <c r="AI123" s="199" t="n">
        <f aca="false">AG123*AI$4</f>
        <v>0</v>
      </c>
      <c r="AJ123" s="200" t="n">
        <v>3</v>
      </c>
      <c r="AN123" s="35" t="n">
        <v>1.5</v>
      </c>
      <c r="AO123" s="199" t="n">
        <f aca="false">AN123*AO$4</f>
        <v>0</v>
      </c>
      <c r="AP123" s="199" t="n">
        <f aca="false">AN123*AP$4</f>
        <v>0</v>
      </c>
      <c r="AQ123" s="200" t="n">
        <v>3</v>
      </c>
      <c r="AS123" s="35" t="n">
        <v>1.5</v>
      </c>
      <c r="AT123" s="199" t="n">
        <f aca="false">AS123*AT$4</f>
        <v>0</v>
      </c>
      <c r="AU123" s="199" t="n">
        <f aca="false">AS123*AU$4</f>
        <v>0</v>
      </c>
      <c r="AV123" s="200" t="n">
        <v>3</v>
      </c>
      <c r="AX123" s="35" t="n">
        <v>1.5</v>
      </c>
      <c r="AY123" s="199" t="n">
        <f aca="false">AX123*AY$4</f>
        <v>0</v>
      </c>
      <c r="AZ123" s="199" t="n">
        <f aca="false">AX123*AZ$4</f>
        <v>0</v>
      </c>
      <c r="BA123" s="200" t="n">
        <v>3</v>
      </c>
      <c r="BB123" s="28"/>
      <c r="BC123" s="35" t="n">
        <v>1.5</v>
      </c>
      <c r="BD123" s="199" t="n">
        <f aca="false">BC123*BD$4</f>
        <v>0</v>
      </c>
      <c r="BE123" s="199" t="n">
        <f aca="false">BC123*BE$4</f>
        <v>0</v>
      </c>
      <c r="BF123" s="200" t="n">
        <v>3</v>
      </c>
      <c r="BH123" s="35" t="n">
        <v>1.5</v>
      </c>
      <c r="BI123" s="199" t="n">
        <f aca="false">BH123*BI$4</f>
        <v>0</v>
      </c>
      <c r="BJ123" s="199" t="n">
        <f aca="false">BH123*BJ$4</f>
        <v>0</v>
      </c>
      <c r="BK123" s="200" t="n">
        <v>3</v>
      </c>
      <c r="BL123" s="28"/>
      <c r="BM123" s="35" t="n">
        <v>1.5</v>
      </c>
      <c r="BN123" s="199" t="n">
        <f aca="false">BM123*BN$4</f>
        <v>0</v>
      </c>
      <c r="BO123" s="199" t="n">
        <f aca="false">BM123*BO$4</f>
        <v>0</v>
      </c>
      <c r="BP123" s="200" t="n">
        <v>3</v>
      </c>
      <c r="BR123" s="35" t="n">
        <v>1.5</v>
      </c>
      <c r="BS123" s="199" t="n">
        <f aca="false">BR123*BS$4</f>
        <v>0</v>
      </c>
      <c r="BT123" s="199" t="n">
        <f aca="false">BR123*BT$4</f>
        <v>0</v>
      </c>
      <c r="BU123" s="200" t="n">
        <v>2</v>
      </c>
      <c r="BW123" s="35" t="n">
        <v>1.5</v>
      </c>
      <c r="BX123" s="199" t="n">
        <f aca="false">BW123*BX$4</f>
        <v>0</v>
      </c>
      <c r="BY123" s="199" t="n">
        <f aca="false">BW123*BY$4</f>
        <v>0</v>
      </c>
      <c r="BZ123" s="200" t="n">
        <v>3</v>
      </c>
    </row>
    <row r="124" customFormat="false" ht="12" hidden="false" customHeight="false" outlineLevel="0" collapsed="false">
      <c r="A124" s="198" t="n">
        <f aca="false">CurveCreator!A124</f>
        <v>40483</v>
      </c>
      <c r="C124" s="35" t="n">
        <v>1.5</v>
      </c>
      <c r="D124" s="199" t="n">
        <f aca="false">C124*D$4</f>
        <v>0</v>
      </c>
      <c r="E124" s="199" t="n">
        <f aca="false">C124*E$4</f>
        <v>0</v>
      </c>
      <c r="F124" s="200" t="n">
        <v>3</v>
      </c>
      <c r="H124" s="35" t="n">
        <v>1.5</v>
      </c>
      <c r="I124" s="199" t="n">
        <f aca="false">H124*I$4</f>
        <v>0</v>
      </c>
      <c r="J124" s="199" t="n">
        <f aca="false">H124*J$4</f>
        <v>0</v>
      </c>
      <c r="K124" s="200" t="n">
        <v>3</v>
      </c>
      <c r="M124" s="35" t="n">
        <v>1.5</v>
      </c>
      <c r="N124" s="199" t="n">
        <f aca="false">M124*N$4</f>
        <v>0</v>
      </c>
      <c r="O124" s="199" t="n">
        <f aca="false">M124*O$4</f>
        <v>0</v>
      </c>
      <c r="P124" s="200" t="n">
        <v>3</v>
      </c>
      <c r="Q124" s="28"/>
      <c r="R124" s="35" t="n">
        <v>1.5</v>
      </c>
      <c r="S124" s="199" t="n">
        <f aca="false">R124*S$4</f>
        <v>0</v>
      </c>
      <c r="T124" s="199" t="n">
        <f aca="false">R124*T$4</f>
        <v>0</v>
      </c>
      <c r="U124" s="200" t="n">
        <v>3</v>
      </c>
      <c r="W124" s="35" t="n">
        <v>1.5</v>
      </c>
      <c r="X124" s="199" t="n">
        <f aca="false">W124*X$4</f>
        <v>0</v>
      </c>
      <c r="Y124" s="199" t="n">
        <f aca="false">W124*Y$4</f>
        <v>0</v>
      </c>
      <c r="Z124" s="200" t="n">
        <v>3</v>
      </c>
      <c r="AA124" s="28"/>
      <c r="AB124" s="35" t="n">
        <v>1.5</v>
      </c>
      <c r="AC124" s="199" t="n">
        <f aca="false">AB124*AC$4</f>
        <v>0</v>
      </c>
      <c r="AD124" s="199" t="n">
        <f aca="false">AB124*AD$4</f>
        <v>0</v>
      </c>
      <c r="AE124" s="200" t="n">
        <v>3</v>
      </c>
      <c r="AF124" s="201"/>
      <c r="AG124" s="35" t="n">
        <v>1.5</v>
      </c>
      <c r="AH124" s="199" t="n">
        <f aca="false">AG124*AH$4</f>
        <v>0</v>
      </c>
      <c r="AI124" s="199" t="n">
        <f aca="false">AG124*AI$4</f>
        <v>0</v>
      </c>
      <c r="AJ124" s="200" t="n">
        <v>3</v>
      </c>
      <c r="AN124" s="35" t="n">
        <v>1.5</v>
      </c>
      <c r="AO124" s="199" t="n">
        <f aca="false">AN124*AO$4</f>
        <v>0</v>
      </c>
      <c r="AP124" s="199" t="n">
        <f aca="false">AN124*AP$4</f>
        <v>0</v>
      </c>
      <c r="AQ124" s="200" t="n">
        <v>3</v>
      </c>
      <c r="AS124" s="35" t="n">
        <v>1.5</v>
      </c>
      <c r="AT124" s="199" t="n">
        <f aca="false">AS124*AT$4</f>
        <v>0</v>
      </c>
      <c r="AU124" s="199" t="n">
        <f aca="false">AS124*AU$4</f>
        <v>0</v>
      </c>
      <c r="AV124" s="200" t="n">
        <v>3</v>
      </c>
      <c r="AX124" s="35" t="n">
        <v>1.5</v>
      </c>
      <c r="AY124" s="199" t="n">
        <f aca="false">AX124*AY$4</f>
        <v>0</v>
      </c>
      <c r="AZ124" s="199" t="n">
        <f aca="false">AX124*AZ$4</f>
        <v>0</v>
      </c>
      <c r="BA124" s="200" t="n">
        <v>3</v>
      </c>
      <c r="BB124" s="28"/>
      <c r="BC124" s="35" t="n">
        <v>1.5</v>
      </c>
      <c r="BD124" s="199" t="n">
        <f aca="false">BC124*BD$4</f>
        <v>0</v>
      </c>
      <c r="BE124" s="199" t="n">
        <f aca="false">BC124*BE$4</f>
        <v>0</v>
      </c>
      <c r="BF124" s="200" t="n">
        <v>3</v>
      </c>
      <c r="BH124" s="35" t="n">
        <v>1.5</v>
      </c>
      <c r="BI124" s="199" t="n">
        <f aca="false">BH124*BI$4</f>
        <v>0</v>
      </c>
      <c r="BJ124" s="199" t="n">
        <f aca="false">BH124*BJ$4</f>
        <v>0</v>
      </c>
      <c r="BK124" s="200" t="n">
        <v>3</v>
      </c>
      <c r="BL124" s="28"/>
      <c r="BM124" s="35" t="n">
        <v>1.5</v>
      </c>
      <c r="BN124" s="199" t="n">
        <f aca="false">BM124*BN$4</f>
        <v>0</v>
      </c>
      <c r="BO124" s="199" t="n">
        <f aca="false">BM124*BO$4</f>
        <v>0</v>
      </c>
      <c r="BP124" s="200" t="n">
        <v>3</v>
      </c>
      <c r="BR124" s="35" t="n">
        <v>1.5</v>
      </c>
      <c r="BS124" s="199" t="n">
        <f aca="false">BR124*BS$4</f>
        <v>0</v>
      </c>
      <c r="BT124" s="199" t="n">
        <f aca="false">BR124*BT$4</f>
        <v>0</v>
      </c>
      <c r="BU124" s="200" t="n">
        <v>2</v>
      </c>
      <c r="BW124" s="35" t="n">
        <v>1.5</v>
      </c>
      <c r="BX124" s="199" t="n">
        <f aca="false">BW124*BX$4</f>
        <v>0</v>
      </c>
      <c r="BY124" s="199" t="n">
        <f aca="false">BW124*BY$4</f>
        <v>0</v>
      </c>
      <c r="BZ124" s="200" t="n">
        <v>3</v>
      </c>
    </row>
    <row r="125" customFormat="false" ht="12" hidden="false" customHeight="false" outlineLevel="0" collapsed="false">
      <c r="A125" s="198" t="n">
        <f aca="false">CurveCreator!A125</f>
        <v>40513</v>
      </c>
      <c r="C125" s="35" t="n">
        <v>1.5</v>
      </c>
      <c r="D125" s="199" t="n">
        <f aca="false">C125*D$4</f>
        <v>0</v>
      </c>
      <c r="E125" s="199" t="n">
        <f aca="false">C125*E$4</f>
        <v>0</v>
      </c>
      <c r="F125" s="200" t="n">
        <v>3</v>
      </c>
      <c r="H125" s="35" t="n">
        <v>1.5</v>
      </c>
      <c r="I125" s="199" t="n">
        <f aca="false">H125*I$4</f>
        <v>0</v>
      </c>
      <c r="J125" s="199" t="n">
        <f aca="false">H125*J$4</f>
        <v>0</v>
      </c>
      <c r="K125" s="200" t="n">
        <v>3</v>
      </c>
      <c r="M125" s="35" t="n">
        <v>1.5</v>
      </c>
      <c r="N125" s="199" t="n">
        <f aca="false">M125*N$4</f>
        <v>0</v>
      </c>
      <c r="O125" s="199" t="n">
        <f aca="false">M125*O$4</f>
        <v>0</v>
      </c>
      <c r="P125" s="200" t="n">
        <v>3</v>
      </c>
      <c r="Q125" s="28"/>
      <c r="R125" s="35" t="n">
        <v>1.5</v>
      </c>
      <c r="S125" s="199" t="n">
        <f aca="false">R125*S$4</f>
        <v>0</v>
      </c>
      <c r="T125" s="199" t="n">
        <f aca="false">R125*T$4</f>
        <v>0</v>
      </c>
      <c r="U125" s="200" t="n">
        <v>3</v>
      </c>
      <c r="W125" s="35" t="n">
        <v>1.5</v>
      </c>
      <c r="X125" s="199" t="n">
        <f aca="false">W125*X$4</f>
        <v>0</v>
      </c>
      <c r="Y125" s="199" t="n">
        <f aca="false">W125*Y$4</f>
        <v>0</v>
      </c>
      <c r="Z125" s="200" t="n">
        <v>3</v>
      </c>
      <c r="AA125" s="28"/>
      <c r="AB125" s="35" t="n">
        <v>1.5</v>
      </c>
      <c r="AC125" s="199" t="n">
        <f aca="false">AB125*AC$4</f>
        <v>0</v>
      </c>
      <c r="AD125" s="199" t="n">
        <f aca="false">AB125*AD$4</f>
        <v>0</v>
      </c>
      <c r="AE125" s="200" t="n">
        <v>3</v>
      </c>
      <c r="AF125" s="201"/>
      <c r="AG125" s="35" t="n">
        <v>1.5</v>
      </c>
      <c r="AH125" s="199" t="n">
        <f aca="false">AG125*AH$4</f>
        <v>0</v>
      </c>
      <c r="AI125" s="199" t="n">
        <f aca="false">AG125*AI$4</f>
        <v>0</v>
      </c>
      <c r="AJ125" s="200" t="n">
        <v>3</v>
      </c>
      <c r="AN125" s="35" t="n">
        <v>1.5</v>
      </c>
      <c r="AO125" s="199" t="n">
        <f aca="false">AN125*AO$4</f>
        <v>0</v>
      </c>
      <c r="AP125" s="199" t="n">
        <f aca="false">AN125*AP$4</f>
        <v>0</v>
      </c>
      <c r="AQ125" s="200" t="n">
        <v>3</v>
      </c>
      <c r="AS125" s="35" t="n">
        <v>1.5</v>
      </c>
      <c r="AT125" s="199" t="n">
        <f aca="false">AS125*AT$4</f>
        <v>0</v>
      </c>
      <c r="AU125" s="199" t="n">
        <f aca="false">AS125*AU$4</f>
        <v>0</v>
      </c>
      <c r="AV125" s="200" t="n">
        <v>3</v>
      </c>
      <c r="AX125" s="35" t="n">
        <v>1.5</v>
      </c>
      <c r="AY125" s="199" t="n">
        <f aca="false">AX125*AY$4</f>
        <v>0</v>
      </c>
      <c r="AZ125" s="199" t="n">
        <f aca="false">AX125*AZ$4</f>
        <v>0</v>
      </c>
      <c r="BA125" s="200" t="n">
        <v>3</v>
      </c>
      <c r="BB125" s="28"/>
      <c r="BC125" s="35" t="n">
        <v>1.5</v>
      </c>
      <c r="BD125" s="199" t="n">
        <f aca="false">BC125*BD$4</f>
        <v>0</v>
      </c>
      <c r="BE125" s="199" t="n">
        <f aca="false">BC125*BE$4</f>
        <v>0</v>
      </c>
      <c r="BF125" s="200" t="n">
        <v>3</v>
      </c>
      <c r="BH125" s="35" t="n">
        <v>1.5</v>
      </c>
      <c r="BI125" s="199" t="n">
        <f aca="false">BH125*BI$4</f>
        <v>0</v>
      </c>
      <c r="BJ125" s="199" t="n">
        <f aca="false">BH125*BJ$4</f>
        <v>0</v>
      </c>
      <c r="BK125" s="200" t="n">
        <v>3</v>
      </c>
      <c r="BL125" s="28"/>
      <c r="BM125" s="35" t="n">
        <v>1.5</v>
      </c>
      <c r="BN125" s="199" t="n">
        <f aca="false">BM125*BN$4</f>
        <v>0</v>
      </c>
      <c r="BO125" s="199" t="n">
        <f aca="false">BM125*BO$4</f>
        <v>0</v>
      </c>
      <c r="BP125" s="200" t="n">
        <v>3</v>
      </c>
      <c r="BR125" s="35" t="n">
        <v>1.5</v>
      </c>
      <c r="BS125" s="199" t="n">
        <f aca="false">BR125*BS$4</f>
        <v>0</v>
      </c>
      <c r="BT125" s="199" t="n">
        <f aca="false">BR125*BT$4</f>
        <v>0</v>
      </c>
      <c r="BU125" s="200" t="n">
        <v>2</v>
      </c>
      <c r="BW125" s="35" t="n">
        <v>1.5</v>
      </c>
      <c r="BX125" s="199" t="n">
        <f aca="false">BW125*BX$4</f>
        <v>0</v>
      </c>
      <c r="BY125" s="199" t="n">
        <f aca="false">BW125*BY$4</f>
        <v>0</v>
      </c>
      <c r="BZ125" s="200" t="n">
        <v>3</v>
      </c>
    </row>
    <row r="126" customFormat="false" ht="12" hidden="false" customHeight="false" outlineLevel="0" collapsed="false">
      <c r="A126" s="198" t="n">
        <f aca="false">CurveCreator!A126</f>
        <v>40544</v>
      </c>
      <c r="C126" s="35" t="n">
        <v>1.5</v>
      </c>
      <c r="D126" s="199" t="n">
        <f aca="false">C126*D$4</f>
        <v>0</v>
      </c>
      <c r="E126" s="199" t="n">
        <f aca="false">C126*E$4</f>
        <v>0</v>
      </c>
      <c r="F126" s="200" t="n">
        <v>3</v>
      </c>
      <c r="H126" s="35" t="n">
        <v>1.5</v>
      </c>
      <c r="I126" s="199" t="n">
        <f aca="false">H126*I$4</f>
        <v>0</v>
      </c>
      <c r="J126" s="199" t="n">
        <f aca="false">H126*J$4</f>
        <v>0</v>
      </c>
      <c r="K126" s="200" t="n">
        <v>3</v>
      </c>
      <c r="M126" s="35" t="n">
        <v>1.5</v>
      </c>
      <c r="N126" s="199" t="n">
        <f aca="false">M126*N$4</f>
        <v>0</v>
      </c>
      <c r="O126" s="199" t="n">
        <f aca="false">M126*O$4</f>
        <v>0</v>
      </c>
      <c r="P126" s="200" t="n">
        <v>3</v>
      </c>
      <c r="Q126" s="28"/>
      <c r="R126" s="35" t="n">
        <v>1.5</v>
      </c>
      <c r="S126" s="199" t="n">
        <f aca="false">R126*S$4</f>
        <v>0</v>
      </c>
      <c r="T126" s="199" t="n">
        <f aca="false">R126*T$4</f>
        <v>0</v>
      </c>
      <c r="U126" s="200" t="n">
        <v>3</v>
      </c>
      <c r="W126" s="35" t="n">
        <v>1.5</v>
      </c>
      <c r="X126" s="199" t="n">
        <f aca="false">W126*X$4</f>
        <v>0</v>
      </c>
      <c r="Y126" s="199" t="n">
        <f aca="false">W126*Y$4</f>
        <v>0</v>
      </c>
      <c r="Z126" s="200" t="n">
        <v>3</v>
      </c>
      <c r="AA126" s="28"/>
      <c r="AB126" s="35" t="n">
        <v>1.5</v>
      </c>
      <c r="AC126" s="199" t="n">
        <f aca="false">AB126*AC$4</f>
        <v>0</v>
      </c>
      <c r="AD126" s="199" t="n">
        <f aca="false">AB126*AD$4</f>
        <v>0</v>
      </c>
      <c r="AE126" s="200" t="n">
        <v>3</v>
      </c>
      <c r="AF126" s="201"/>
      <c r="AG126" s="35" t="n">
        <v>1.5</v>
      </c>
      <c r="AH126" s="199" t="n">
        <f aca="false">AG126*AH$4</f>
        <v>0</v>
      </c>
      <c r="AI126" s="199" t="n">
        <f aca="false">AG126*AI$4</f>
        <v>0</v>
      </c>
      <c r="AJ126" s="200" t="n">
        <v>3</v>
      </c>
      <c r="AN126" s="35" t="n">
        <v>1.5</v>
      </c>
      <c r="AO126" s="199" t="n">
        <f aca="false">AN126*AO$4</f>
        <v>0</v>
      </c>
      <c r="AP126" s="199" t="n">
        <f aca="false">AN126*AP$4</f>
        <v>0</v>
      </c>
      <c r="AQ126" s="200" t="n">
        <v>3</v>
      </c>
      <c r="AS126" s="35" t="n">
        <v>1.5</v>
      </c>
      <c r="AT126" s="199" t="n">
        <f aca="false">AS126*AT$4</f>
        <v>0</v>
      </c>
      <c r="AU126" s="199" t="n">
        <f aca="false">AS126*AU$4</f>
        <v>0</v>
      </c>
      <c r="AV126" s="200" t="n">
        <v>3</v>
      </c>
      <c r="AX126" s="35" t="n">
        <v>1.5</v>
      </c>
      <c r="AY126" s="199" t="n">
        <f aca="false">AX126*AY$4</f>
        <v>0</v>
      </c>
      <c r="AZ126" s="199" t="n">
        <f aca="false">AX126*AZ$4</f>
        <v>0</v>
      </c>
      <c r="BA126" s="200" t="n">
        <v>3</v>
      </c>
      <c r="BB126" s="28"/>
      <c r="BC126" s="35" t="n">
        <v>1.5</v>
      </c>
      <c r="BD126" s="199" t="n">
        <f aca="false">BC126*BD$4</f>
        <v>0</v>
      </c>
      <c r="BE126" s="199" t="n">
        <f aca="false">BC126*BE$4</f>
        <v>0</v>
      </c>
      <c r="BF126" s="200" t="n">
        <v>3</v>
      </c>
      <c r="BH126" s="35" t="n">
        <v>1.5</v>
      </c>
      <c r="BI126" s="199" t="n">
        <f aca="false">BH126*BI$4</f>
        <v>0</v>
      </c>
      <c r="BJ126" s="199" t="n">
        <f aca="false">BH126*BJ$4</f>
        <v>0</v>
      </c>
      <c r="BK126" s="200" t="n">
        <v>3</v>
      </c>
      <c r="BL126" s="28"/>
      <c r="BM126" s="35" t="n">
        <v>1.5</v>
      </c>
      <c r="BN126" s="199" t="n">
        <f aca="false">BM126*BN$4</f>
        <v>0</v>
      </c>
      <c r="BO126" s="199" t="n">
        <f aca="false">BM126*BO$4</f>
        <v>0</v>
      </c>
      <c r="BP126" s="200" t="n">
        <v>3</v>
      </c>
      <c r="BR126" s="35" t="n">
        <v>1.5</v>
      </c>
      <c r="BS126" s="199" t="n">
        <f aca="false">BR126*BS$4</f>
        <v>0</v>
      </c>
      <c r="BT126" s="199" t="n">
        <f aca="false">BR126*BT$4</f>
        <v>0</v>
      </c>
      <c r="BU126" s="200" t="n">
        <v>2</v>
      </c>
      <c r="BW126" s="35" t="n">
        <v>1.5</v>
      </c>
      <c r="BX126" s="199" t="n">
        <f aca="false">BW126*BX$4</f>
        <v>0</v>
      </c>
      <c r="BY126" s="199" t="n">
        <f aca="false">BW126*BY$4</f>
        <v>0</v>
      </c>
      <c r="BZ126" s="200" t="n">
        <v>3</v>
      </c>
    </row>
    <row r="127" customFormat="false" ht="12" hidden="false" customHeight="false" outlineLevel="0" collapsed="false">
      <c r="A127" s="198" t="n">
        <f aca="false">CurveCreator!A127</f>
        <v>40575</v>
      </c>
      <c r="C127" s="35" t="n">
        <v>1.5</v>
      </c>
      <c r="D127" s="199" t="n">
        <f aca="false">C127*D$4</f>
        <v>0</v>
      </c>
      <c r="E127" s="199" t="n">
        <f aca="false">C127*E$4</f>
        <v>0</v>
      </c>
      <c r="F127" s="200" t="n">
        <v>3</v>
      </c>
      <c r="H127" s="35" t="n">
        <v>1.5</v>
      </c>
      <c r="I127" s="199" t="n">
        <f aca="false">H127*I$4</f>
        <v>0</v>
      </c>
      <c r="J127" s="199" t="n">
        <f aca="false">H127*J$4</f>
        <v>0</v>
      </c>
      <c r="K127" s="200" t="n">
        <v>3</v>
      </c>
      <c r="M127" s="35" t="n">
        <v>1.5</v>
      </c>
      <c r="N127" s="199" t="n">
        <f aca="false">M127*N$4</f>
        <v>0</v>
      </c>
      <c r="O127" s="199" t="n">
        <f aca="false">M127*O$4</f>
        <v>0</v>
      </c>
      <c r="P127" s="200" t="n">
        <v>3</v>
      </c>
      <c r="Q127" s="28"/>
      <c r="R127" s="35" t="n">
        <v>1.5</v>
      </c>
      <c r="S127" s="199" t="n">
        <f aca="false">R127*S$4</f>
        <v>0</v>
      </c>
      <c r="T127" s="199" t="n">
        <f aca="false">R127*T$4</f>
        <v>0</v>
      </c>
      <c r="U127" s="200" t="n">
        <v>3</v>
      </c>
      <c r="W127" s="35" t="n">
        <v>1.5</v>
      </c>
      <c r="X127" s="199" t="n">
        <f aca="false">W127*X$4</f>
        <v>0</v>
      </c>
      <c r="Y127" s="199" t="n">
        <f aca="false">W127*Y$4</f>
        <v>0</v>
      </c>
      <c r="Z127" s="200" t="n">
        <v>3</v>
      </c>
      <c r="AA127" s="28"/>
      <c r="AB127" s="35" t="n">
        <v>1.5</v>
      </c>
      <c r="AC127" s="199" t="n">
        <f aca="false">AB127*AC$4</f>
        <v>0</v>
      </c>
      <c r="AD127" s="199" t="n">
        <f aca="false">AB127*AD$4</f>
        <v>0</v>
      </c>
      <c r="AE127" s="200" t="n">
        <v>3</v>
      </c>
      <c r="AF127" s="201"/>
      <c r="AG127" s="35" t="n">
        <v>1.5</v>
      </c>
      <c r="AH127" s="199" t="n">
        <f aca="false">AG127*AH$4</f>
        <v>0</v>
      </c>
      <c r="AI127" s="199" t="n">
        <f aca="false">AG127*AI$4</f>
        <v>0</v>
      </c>
      <c r="AJ127" s="200" t="n">
        <v>3</v>
      </c>
      <c r="AN127" s="35" t="n">
        <v>1.5</v>
      </c>
      <c r="AO127" s="199" t="n">
        <f aca="false">AN127*AO$4</f>
        <v>0</v>
      </c>
      <c r="AP127" s="199" t="n">
        <f aca="false">AN127*AP$4</f>
        <v>0</v>
      </c>
      <c r="AQ127" s="200" t="n">
        <v>3</v>
      </c>
      <c r="AS127" s="35" t="n">
        <v>1.5</v>
      </c>
      <c r="AT127" s="199" t="n">
        <f aca="false">AS127*AT$4</f>
        <v>0</v>
      </c>
      <c r="AU127" s="199" t="n">
        <f aca="false">AS127*AU$4</f>
        <v>0</v>
      </c>
      <c r="AV127" s="200" t="n">
        <v>3</v>
      </c>
      <c r="AX127" s="35" t="n">
        <v>1.5</v>
      </c>
      <c r="AY127" s="199" t="n">
        <f aca="false">AX127*AY$4</f>
        <v>0</v>
      </c>
      <c r="AZ127" s="199" t="n">
        <f aca="false">AX127*AZ$4</f>
        <v>0</v>
      </c>
      <c r="BA127" s="200" t="n">
        <v>3</v>
      </c>
      <c r="BB127" s="28"/>
      <c r="BC127" s="35" t="n">
        <v>1.5</v>
      </c>
      <c r="BD127" s="199" t="n">
        <f aca="false">BC127*BD$4</f>
        <v>0</v>
      </c>
      <c r="BE127" s="199" t="n">
        <f aca="false">BC127*BE$4</f>
        <v>0</v>
      </c>
      <c r="BF127" s="200" t="n">
        <v>3</v>
      </c>
      <c r="BH127" s="35" t="n">
        <v>1.5</v>
      </c>
      <c r="BI127" s="199" t="n">
        <f aca="false">BH127*BI$4</f>
        <v>0</v>
      </c>
      <c r="BJ127" s="199" t="n">
        <f aca="false">BH127*BJ$4</f>
        <v>0</v>
      </c>
      <c r="BK127" s="200" t="n">
        <v>3</v>
      </c>
      <c r="BL127" s="28"/>
      <c r="BM127" s="35" t="n">
        <v>1.5</v>
      </c>
      <c r="BN127" s="199" t="n">
        <f aca="false">BM127*BN$4</f>
        <v>0</v>
      </c>
      <c r="BO127" s="199" t="n">
        <f aca="false">BM127*BO$4</f>
        <v>0</v>
      </c>
      <c r="BP127" s="200" t="n">
        <v>3</v>
      </c>
      <c r="BR127" s="35" t="n">
        <v>1.5</v>
      </c>
      <c r="BS127" s="199" t="n">
        <f aca="false">BR127*BS$4</f>
        <v>0</v>
      </c>
      <c r="BT127" s="199" t="n">
        <f aca="false">BR127*BT$4</f>
        <v>0</v>
      </c>
      <c r="BU127" s="200" t="n">
        <v>2</v>
      </c>
      <c r="BW127" s="35" t="n">
        <v>1.5</v>
      </c>
      <c r="BX127" s="199" t="n">
        <f aca="false">BW127*BX$4</f>
        <v>0</v>
      </c>
      <c r="BY127" s="199" t="n">
        <f aca="false">BW127*BY$4</f>
        <v>0</v>
      </c>
      <c r="BZ127" s="200" t="n">
        <v>3</v>
      </c>
    </row>
    <row r="128" customFormat="false" ht="12" hidden="false" customHeight="false" outlineLevel="0" collapsed="false">
      <c r="A128" s="198" t="n">
        <f aca="false">CurveCreator!A128</f>
        <v>40603</v>
      </c>
      <c r="C128" s="35" t="n">
        <v>1.5</v>
      </c>
      <c r="D128" s="199" t="n">
        <f aca="false">C128*D$4</f>
        <v>0</v>
      </c>
      <c r="E128" s="199" t="n">
        <f aca="false">C128*E$4</f>
        <v>0</v>
      </c>
      <c r="F128" s="200" t="n">
        <v>3</v>
      </c>
      <c r="H128" s="35" t="n">
        <v>1.5</v>
      </c>
      <c r="I128" s="199" t="n">
        <f aca="false">H128*I$4</f>
        <v>0</v>
      </c>
      <c r="J128" s="199" t="n">
        <f aca="false">H128*J$4</f>
        <v>0</v>
      </c>
      <c r="K128" s="200" t="n">
        <v>3</v>
      </c>
      <c r="M128" s="35" t="n">
        <v>1.5</v>
      </c>
      <c r="N128" s="199" t="n">
        <f aca="false">M128*N$4</f>
        <v>0</v>
      </c>
      <c r="O128" s="199" t="n">
        <f aca="false">M128*O$4</f>
        <v>0</v>
      </c>
      <c r="P128" s="200" t="n">
        <v>3</v>
      </c>
      <c r="Q128" s="28"/>
      <c r="R128" s="35" t="n">
        <v>1.5</v>
      </c>
      <c r="S128" s="199" t="n">
        <f aca="false">R128*S$4</f>
        <v>0</v>
      </c>
      <c r="T128" s="199" t="n">
        <f aca="false">R128*T$4</f>
        <v>0</v>
      </c>
      <c r="U128" s="200" t="n">
        <v>3</v>
      </c>
      <c r="W128" s="35" t="n">
        <v>1.5</v>
      </c>
      <c r="X128" s="199" t="n">
        <f aca="false">W128*X$4</f>
        <v>0</v>
      </c>
      <c r="Y128" s="199" t="n">
        <f aca="false">W128*Y$4</f>
        <v>0</v>
      </c>
      <c r="Z128" s="200" t="n">
        <v>3</v>
      </c>
      <c r="AA128" s="28"/>
      <c r="AB128" s="35" t="n">
        <v>1.5</v>
      </c>
      <c r="AC128" s="199" t="n">
        <f aca="false">AB128*AC$4</f>
        <v>0</v>
      </c>
      <c r="AD128" s="199" t="n">
        <f aca="false">AB128*AD$4</f>
        <v>0</v>
      </c>
      <c r="AE128" s="200" t="n">
        <v>3</v>
      </c>
      <c r="AF128" s="201"/>
      <c r="AG128" s="35" t="n">
        <v>1.5</v>
      </c>
      <c r="AH128" s="199" t="n">
        <f aca="false">AG128*AH$4</f>
        <v>0</v>
      </c>
      <c r="AI128" s="199" t="n">
        <f aca="false">AG128*AI$4</f>
        <v>0</v>
      </c>
      <c r="AJ128" s="200" t="n">
        <v>3</v>
      </c>
      <c r="AN128" s="35" t="n">
        <v>1.5</v>
      </c>
      <c r="AO128" s="199" t="n">
        <f aca="false">AN128*AO$4</f>
        <v>0</v>
      </c>
      <c r="AP128" s="199" t="n">
        <f aca="false">AN128*AP$4</f>
        <v>0</v>
      </c>
      <c r="AQ128" s="200" t="n">
        <v>3</v>
      </c>
      <c r="AS128" s="35" t="n">
        <v>1.5</v>
      </c>
      <c r="AT128" s="199" t="n">
        <f aca="false">AS128*AT$4</f>
        <v>0</v>
      </c>
      <c r="AU128" s="199" t="n">
        <f aca="false">AS128*AU$4</f>
        <v>0</v>
      </c>
      <c r="AV128" s="200" t="n">
        <v>3</v>
      </c>
      <c r="AX128" s="35" t="n">
        <v>1.5</v>
      </c>
      <c r="AY128" s="199" t="n">
        <f aca="false">AX128*AY$4</f>
        <v>0</v>
      </c>
      <c r="AZ128" s="199" t="n">
        <f aca="false">AX128*AZ$4</f>
        <v>0</v>
      </c>
      <c r="BA128" s="200" t="n">
        <v>3</v>
      </c>
      <c r="BB128" s="28"/>
      <c r="BC128" s="35" t="n">
        <v>1.5</v>
      </c>
      <c r="BD128" s="199" t="n">
        <f aca="false">BC128*BD$4</f>
        <v>0</v>
      </c>
      <c r="BE128" s="199" t="n">
        <f aca="false">BC128*BE$4</f>
        <v>0</v>
      </c>
      <c r="BF128" s="200" t="n">
        <v>3</v>
      </c>
      <c r="BH128" s="35" t="n">
        <v>1.5</v>
      </c>
      <c r="BI128" s="199" t="n">
        <f aca="false">BH128*BI$4</f>
        <v>0</v>
      </c>
      <c r="BJ128" s="199" t="n">
        <f aca="false">BH128*BJ$4</f>
        <v>0</v>
      </c>
      <c r="BK128" s="200" t="n">
        <v>3</v>
      </c>
      <c r="BL128" s="28"/>
      <c r="BM128" s="35" t="n">
        <v>1.5</v>
      </c>
      <c r="BN128" s="199" t="n">
        <f aca="false">BM128*BN$4</f>
        <v>0</v>
      </c>
      <c r="BO128" s="199" t="n">
        <f aca="false">BM128*BO$4</f>
        <v>0</v>
      </c>
      <c r="BP128" s="200" t="n">
        <v>3</v>
      </c>
      <c r="BR128" s="35" t="n">
        <v>1.5</v>
      </c>
      <c r="BS128" s="199" t="n">
        <f aca="false">BR128*BS$4</f>
        <v>0</v>
      </c>
      <c r="BT128" s="199" t="n">
        <f aca="false">BR128*BT$4</f>
        <v>0</v>
      </c>
      <c r="BU128" s="200" t="n">
        <v>2</v>
      </c>
      <c r="BW128" s="35" t="n">
        <v>1.5</v>
      </c>
      <c r="BX128" s="199" t="n">
        <f aca="false">BW128*BX$4</f>
        <v>0</v>
      </c>
      <c r="BY128" s="199" t="n">
        <f aca="false">BW128*BY$4</f>
        <v>0</v>
      </c>
      <c r="BZ128" s="200" t="n">
        <v>3</v>
      </c>
    </row>
    <row r="129" customFormat="false" ht="12" hidden="false" customHeight="false" outlineLevel="0" collapsed="false">
      <c r="A129" s="198" t="n">
        <f aca="false">CurveCreator!A129</f>
        <v>40634</v>
      </c>
      <c r="C129" s="35" t="n">
        <v>1.5</v>
      </c>
      <c r="D129" s="199" t="n">
        <f aca="false">C129*D$4</f>
        <v>0</v>
      </c>
      <c r="E129" s="199" t="n">
        <f aca="false">C129*E$4</f>
        <v>0</v>
      </c>
      <c r="F129" s="200" t="n">
        <v>3</v>
      </c>
      <c r="H129" s="35" t="n">
        <v>1.5</v>
      </c>
      <c r="I129" s="199" t="n">
        <f aca="false">H129*I$4</f>
        <v>0</v>
      </c>
      <c r="J129" s="199" t="n">
        <f aca="false">H129*J$4</f>
        <v>0</v>
      </c>
      <c r="K129" s="200" t="n">
        <v>3</v>
      </c>
      <c r="M129" s="35" t="n">
        <v>1.5</v>
      </c>
      <c r="N129" s="199" t="n">
        <f aca="false">M129*N$4</f>
        <v>0</v>
      </c>
      <c r="O129" s="199" t="n">
        <f aca="false">M129*O$4</f>
        <v>0</v>
      </c>
      <c r="P129" s="200" t="n">
        <v>3</v>
      </c>
      <c r="Q129" s="28"/>
      <c r="R129" s="35" t="n">
        <v>1.5</v>
      </c>
      <c r="S129" s="199" t="n">
        <f aca="false">R129*S$4</f>
        <v>0</v>
      </c>
      <c r="T129" s="199" t="n">
        <f aca="false">R129*T$4</f>
        <v>0</v>
      </c>
      <c r="U129" s="200" t="n">
        <v>3</v>
      </c>
      <c r="W129" s="35" t="n">
        <v>1.5</v>
      </c>
      <c r="X129" s="199" t="n">
        <f aca="false">W129*X$4</f>
        <v>0</v>
      </c>
      <c r="Y129" s="199" t="n">
        <f aca="false">W129*Y$4</f>
        <v>0</v>
      </c>
      <c r="Z129" s="200" t="n">
        <v>3</v>
      </c>
      <c r="AA129" s="28"/>
      <c r="AB129" s="35" t="n">
        <v>1.5</v>
      </c>
      <c r="AC129" s="199" t="n">
        <f aca="false">AB129*AC$4</f>
        <v>0</v>
      </c>
      <c r="AD129" s="199" t="n">
        <f aca="false">AB129*AD$4</f>
        <v>0</v>
      </c>
      <c r="AE129" s="200" t="n">
        <v>3</v>
      </c>
      <c r="AF129" s="201"/>
      <c r="AG129" s="35" t="n">
        <v>1.5</v>
      </c>
      <c r="AH129" s="199" t="n">
        <f aca="false">AG129*AH$4</f>
        <v>0</v>
      </c>
      <c r="AI129" s="199" t="n">
        <f aca="false">AG129*AI$4</f>
        <v>0</v>
      </c>
      <c r="AJ129" s="200" t="n">
        <v>3</v>
      </c>
      <c r="AN129" s="35" t="n">
        <v>1.5</v>
      </c>
      <c r="AO129" s="199" t="n">
        <f aca="false">AN129*AO$4</f>
        <v>0</v>
      </c>
      <c r="AP129" s="199" t="n">
        <f aca="false">AN129*AP$4</f>
        <v>0</v>
      </c>
      <c r="AQ129" s="200" t="n">
        <v>3</v>
      </c>
      <c r="AS129" s="35" t="n">
        <v>1.5</v>
      </c>
      <c r="AT129" s="199" t="n">
        <f aca="false">AS129*AT$4</f>
        <v>0</v>
      </c>
      <c r="AU129" s="199" t="n">
        <f aca="false">AS129*AU$4</f>
        <v>0</v>
      </c>
      <c r="AV129" s="200" t="n">
        <v>3</v>
      </c>
      <c r="AX129" s="35" t="n">
        <v>1.5</v>
      </c>
      <c r="AY129" s="199" t="n">
        <f aca="false">AX129*AY$4</f>
        <v>0</v>
      </c>
      <c r="AZ129" s="199" t="n">
        <f aca="false">AX129*AZ$4</f>
        <v>0</v>
      </c>
      <c r="BA129" s="200" t="n">
        <v>3</v>
      </c>
      <c r="BB129" s="28"/>
      <c r="BC129" s="35" t="n">
        <v>1.5</v>
      </c>
      <c r="BD129" s="199" t="n">
        <f aca="false">BC129*BD$4</f>
        <v>0</v>
      </c>
      <c r="BE129" s="199" t="n">
        <f aca="false">BC129*BE$4</f>
        <v>0</v>
      </c>
      <c r="BF129" s="200" t="n">
        <v>3</v>
      </c>
      <c r="BH129" s="35" t="n">
        <v>1.5</v>
      </c>
      <c r="BI129" s="199" t="n">
        <f aca="false">BH129*BI$4</f>
        <v>0</v>
      </c>
      <c r="BJ129" s="199" t="n">
        <f aca="false">BH129*BJ$4</f>
        <v>0</v>
      </c>
      <c r="BK129" s="200" t="n">
        <v>3</v>
      </c>
      <c r="BL129" s="28"/>
      <c r="BM129" s="35" t="n">
        <v>1.5</v>
      </c>
      <c r="BN129" s="199" t="n">
        <f aca="false">BM129*BN$4</f>
        <v>0</v>
      </c>
      <c r="BO129" s="199" t="n">
        <f aca="false">BM129*BO$4</f>
        <v>0</v>
      </c>
      <c r="BP129" s="200" t="n">
        <v>3</v>
      </c>
      <c r="BR129" s="35" t="n">
        <v>1.5</v>
      </c>
      <c r="BS129" s="199" t="n">
        <f aca="false">BR129*BS$4</f>
        <v>0</v>
      </c>
      <c r="BT129" s="199" t="n">
        <f aca="false">BR129*BT$4</f>
        <v>0</v>
      </c>
      <c r="BU129" s="200" t="n">
        <v>2</v>
      </c>
      <c r="BW129" s="35" t="n">
        <v>1.5</v>
      </c>
      <c r="BX129" s="199" t="n">
        <f aca="false">BW129*BX$4</f>
        <v>0</v>
      </c>
      <c r="BY129" s="199" t="n">
        <f aca="false">BW129*BY$4</f>
        <v>0</v>
      </c>
      <c r="BZ129" s="200" t="n">
        <v>3</v>
      </c>
    </row>
    <row r="130" customFormat="false" ht="12" hidden="false" customHeight="false" outlineLevel="0" collapsed="false">
      <c r="A130" s="198" t="n">
        <f aca="false">CurveCreator!A130</f>
        <v>40664</v>
      </c>
      <c r="C130" s="35" t="n">
        <v>1.5</v>
      </c>
      <c r="D130" s="199" t="n">
        <f aca="false">C130*D$4</f>
        <v>0</v>
      </c>
      <c r="E130" s="199" t="n">
        <f aca="false">C130*E$4</f>
        <v>0</v>
      </c>
      <c r="F130" s="200" t="n">
        <v>3</v>
      </c>
      <c r="H130" s="35" t="n">
        <v>1.5</v>
      </c>
      <c r="I130" s="199" t="n">
        <f aca="false">H130*I$4</f>
        <v>0</v>
      </c>
      <c r="J130" s="199" t="n">
        <f aca="false">H130*J$4</f>
        <v>0</v>
      </c>
      <c r="K130" s="200" t="n">
        <v>3</v>
      </c>
      <c r="M130" s="35" t="n">
        <v>1.5</v>
      </c>
      <c r="N130" s="199" t="n">
        <f aca="false">M130*N$4</f>
        <v>0</v>
      </c>
      <c r="O130" s="199" t="n">
        <f aca="false">M130*O$4</f>
        <v>0</v>
      </c>
      <c r="P130" s="200" t="n">
        <v>3</v>
      </c>
      <c r="Q130" s="28"/>
      <c r="R130" s="35" t="n">
        <v>1.5</v>
      </c>
      <c r="S130" s="199" t="n">
        <f aca="false">R130*S$4</f>
        <v>0</v>
      </c>
      <c r="T130" s="199" t="n">
        <f aca="false">R130*T$4</f>
        <v>0</v>
      </c>
      <c r="U130" s="200" t="n">
        <v>3</v>
      </c>
      <c r="W130" s="35" t="n">
        <v>1.5</v>
      </c>
      <c r="X130" s="199" t="n">
        <f aca="false">W130*X$4</f>
        <v>0</v>
      </c>
      <c r="Y130" s="199" t="n">
        <f aca="false">W130*Y$4</f>
        <v>0</v>
      </c>
      <c r="Z130" s="200" t="n">
        <v>3</v>
      </c>
      <c r="AA130" s="28"/>
      <c r="AB130" s="35" t="n">
        <v>1.5</v>
      </c>
      <c r="AC130" s="199" t="n">
        <f aca="false">AB130*AC$4</f>
        <v>0</v>
      </c>
      <c r="AD130" s="199" t="n">
        <f aca="false">AB130*AD$4</f>
        <v>0</v>
      </c>
      <c r="AE130" s="200" t="n">
        <v>3</v>
      </c>
      <c r="AF130" s="201"/>
      <c r="AG130" s="35" t="n">
        <v>1.5</v>
      </c>
      <c r="AH130" s="199" t="n">
        <f aca="false">AG130*AH$4</f>
        <v>0</v>
      </c>
      <c r="AI130" s="199" t="n">
        <f aca="false">AG130*AI$4</f>
        <v>0</v>
      </c>
      <c r="AJ130" s="200" t="n">
        <v>3</v>
      </c>
      <c r="AN130" s="35" t="n">
        <v>1.5</v>
      </c>
      <c r="AO130" s="199" t="n">
        <f aca="false">AN130*AO$4</f>
        <v>0</v>
      </c>
      <c r="AP130" s="199" t="n">
        <f aca="false">AN130*AP$4</f>
        <v>0</v>
      </c>
      <c r="AQ130" s="200" t="n">
        <v>3</v>
      </c>
      <c r="AS130" s="35" t="n">
        <v>1.5</v>
      </c>
      <c r="AT130" s="199" t="n">
        <f aca="false">AS130*AT$4</f>
        <v>0</v>
      </c>
      <c r="AU130" s="199" t="n">
        <f aca="false">AS130*AU$4</f>
        <v>0</v>
      </c>
      <c r="AV130" s="200" t="n">
        <v>3</v>
      </c>
      <c r="AX130" s="35" t="n">
        <v>1.5</v>
      </c>
      <c r="AY130" s="199" t="n">
        <f aca="false">AX130*AY$4</f>
        <v>0</v>
      </c>
      <c r="AZ130" s="199" t="n">
        <f aca="false">AX130*AZ$4</f>
        <v>0</v>
      </c>
      <c r="BA130" s="200" t="n">
        <v>3</v>
      </c>
      <c r="BB130" s="28"/>
      <c r="BC130" s="35" t="n">
        <v>1.5</v>
      </c>
      <c r="BD130" s="199" t="n">
        <f aca="false">BC130*BD$4</f>
        <v>0</v>
      </c>
      <c r="BE130" s="199" t="n">
        <f aca="false">BC130*BE$4</f>
        <v>0</v>
      </c>
      <c r="BF130" s="200" t="n">
        <v>3</v>
      </c>
      <c r="BH130" s="35" t="n">
        <v>1.5</v>
      </c>
      <c r="BI130" s="199" t="n">
        <f aca="false">BH130*BI$4</f>
        <v>0</v>
      </c>
      <c r="BJ130" s="199" t="n">
        <f aca="false">BH130*BJ$4</f>
        <v>0</v>
      </c>
      <c r="BK130" s="200" t="n">
        <v>3</v>
      </c>
      <c r="BL130" s="28"/>
      <c r="BM130" s="35" t="n">
        <v>1.5</v>
      </c>
      <c r="BN130" s="199" t="n">
        <f aca="false">BM130*BN$4</f>
        <v>0</v>
      </c>
      <c r="BO130" s="199" t="n">
        <f aca="false">BM130*BO$4</f>
        <v>0</v>
      </c>
      <c r="BP130" s="200" t="n">
        <v>3</v>
      </c>
      <c r="BR130" s="35" t="n">
        <v>1.5</v>
      </c>
      <c r="BS130" s="199" t="n">
        <f aca="false">BR130*BS$4</f>
        <v>0</v>
      </c>
      <c r="BT130" s="199" t="n">
        <f aca="false">BR130*BT$4</f>
        <v>0</v>
      </c>
      <c r="BU130" s="200" t="n">
        <v>2</v>
      </c>
      <c r="BW130" s="35" t="n">
        <v>1.5</v>
      </c>
      <c r="BX130" s="199" t="n">
        <f aca="false">BW130*BX$4</f>
        <v>0</v>
      </c>
      <c r="BY130" s="199" t="n">
        <f aca="false">BW130*BY$4</f>
        <v>0</v>
      </c>
      <c r="BZ130" s="200" t="n">
        <v>3</v>
      </c>
    </row>
    <row r="131" customFormat="false" ht="12" hidden="false" customHeight="false" outlineLevel="0" collapsed="false">
      <c r="A131" s="198" t="n">
        <f aca="false">CurveCreator!A131</f>
        <v>40695</v>
      </c>
      <c r="C131" s="35" t="n">
        <v>1.5</v>
      </c>
      <c r="D131" s="199" t="n">
        <f aca="false">C131*D$4</f>
        <v>0</v>
      </c>
      <c r="E131" s="199" t="n">
        <f aca="false">C131*E$4</f>
        <v>0</v>
      </c>
      <c r="F131" s="200" t="n">
        <v>3</v>
      </c>
      <c r="H131" s="35" t="n">
        <v>1.5</v>
      </c>
      <c r="I131" s="199" t="n">
        <f aca="false">H131*I$4</f>
        <v>0</v>
      </c>
      <c r="J131" s="199" t="n">
        <f aca="false">H131*J$4</f>
        <v>0</v>
      </c>
      <c r="K131" s="200" t="n">
        <v>3</v>
      </c>
      <c r="M131" s="35" t="n">
        <v>1.5</v>
      </c>
      <c r="N131" s="199" t="n">
        <f aca="false">M131*N$4</f>
        <v>0</v>
      </c>
      <c r="O131" s="199" t="n">
        <f aca="false">M131*O$4</f>
        <v>0</v>
      </c>
      <c r="P131" s="200" t="n">
        <v>3</v>
      </c>
      <c r="Q131" s="28"/>
      <c r="R131" s="35" t="n">
        <v>1.5</v>
      </c>
      <c r="S131" s="199" t="n">
        <f aca="false">R131*S$4</f>
        <v>0</v>
      </c>
      <c r="T131" s="199" t="n">
        <f aca="false">R131*T$4</f>
        <v>0</v>
      </c>
      <c r="U131" s="200" t="n">
        <v>3</v>
      </c>
      <c r="W131" s="35" t="n">
        <v>1.5</v>
      </c>
      <c r="X131" s="199" t="n">
        <f aca="false">W131*X$4</f>
        <v>0</v>
      </c>
      <c r="Y131" s="199" t="n">
        <f aca="false">W131*Y$4</f>
        <v>0</v>
      </c>
      <c r="Z131" s="200" t="n">
        <v>3</v>
      </c>
      <c r="AA131" s="28"/>
      <c r="AB131" s="35" t="n">
        <v>1.5</v>
      </c>
      <c r="AC131" s="199" t="n">
        <f aca="false">AB131*AC$4</f>
        <v>0</v>
      </c>
      <c r="AD131" s="199" t="n">
        <f aca="false">AB131*AD$4</f>
        <v>0</v>
      </c>
      <c r="AE131" s="200" t="n">
        <v>3</v>
      </c>
      <c r="AF131" s="201"/>
      <c r="AG131" s="35" t="n">
        <v>1.5</v>
      </c>
      <c r="AH131" s="199" t="n">
        <f aca="false">AG131*AH$4</f>
        <v>0</v>
      </c>
      <c r="AI131" s="199" t="n">
        <f aca="false">AG131*AI$4</f>
        <v>0</v>
      </c>
      <c r="AJ131" s="200" t="n">
        <v>3</v>
      </c>
      <c r="AN131" s="35" t="n">
        <v>1.5</v>
      </c>
      <c r="AO131" s="199" t="n">
        <f aca="false">AN131*AO$4</f>
        <v>0</v>
      </c>
      <c r="AP131" s="199" t="n">
        <f aca="false">AN131*AP$4</f>
        <v>0</v>
      </c>
      <c r="AQ131" s="200" t="n">
        <v>3</v>
      </c>
      <c r="AS131" s="35" t="n">
        <v>1.5</v>
      </c>
      <c r="AT131" s="199" t="n">
        <f aca="false">AS131*AT$4</f>
        <v>0</v>
      </c>
      <c r="AU131" s="199" t="n">
        <f aca="false">AS131*AU$4</f>
        <v>0</v>
      </c>
      <c r="AV131" s="200" t="n">
        <v>3</v>
      </c>
      <c r="AX131" s="35" t="n">
        <v>1.5</v>
      </c>
      <c r="AY131" s="199" t="n">
        <f aca="false">AX131*AY$4</f>
        <v>0</v>
      </c>
      <c r="AZ131" s="199" t="n">
        <f aca="false">AX131*AZ$4</f>
        <v>0</v>
      </c>
      <c r="BA131" s="200" t="n">
        <v>3</v>
      </c>
      <c r="BB131" s="28"/>
      <c r="BC131" s="35" t="n">
        <v>1.5</v>
      </c>
      <c r="BD131" s="199" t="n">
        <f aca="false">BC131*BD$4</f>
        <v>0</v>
      </c>
      <c r="BE131" s="199" t="n">
        <f aca="false">BC131*BE$4</f>
        <v>0</v>
      </c>
      <c r="BF131" s="200" t="n">
        <v>3</v>
      </c>
      <c r="BH131" s="35" t="n">
        <v>1.5</v>
      </c>
      <c r="BI131" s="199" t="n">
        <f aca="false">BH131*BI$4</f>
        <v>0</v>
      </c>
      <c r="BJ131" s="199" t="n">
        <f aca="false">BH131*BJ$4</f>
        <v>0</v>
      </c>
      <c r="BK131" s="200" t="n">
        <v>3</v>
      </c>
      <c r="BL131" s="28"/>
      <c r="BM131" s="35" t="n">
        <v>1.5</v>
      </c>
      <c r="BN131" s="199" t="n">
        <f aca="false">BM131*BN$4</f>
        <v>0</v>
      </c>
      <c r="BO131" s="199" t="n">
        <f aca="false">BM131*BO$4</f>
        <v>0</v>
      </c>
      <c r="BP131" s="200" t="n">
        <v>3</v>
      </c>
      <c r="BR131" s="35" t="n">
        <v>1.5</v>
      </c>
      <c r="BS131" s="199" t="n">
        <f aca="false">BR131*BS$4</f>
        <v>0</v>
      </c>
      <c r="BT131" s="199" t="n">
        <f aca="false">BR131*BT$4</f>
        <v>0</v>
      </c>
      <c r="BU131" s="200" t="n">
        <v>2</v>
      </c>
      <c r="BW131" s="35" t="n">
        <v>1.5</v>
      </c>
      <c r="BX131" s="199" t="n">
        <f aca="false">BW131*BX$4</f>
        <v>0</v>
      </c>
      <c r="BY131" s="199" t="n">
        <f aca="false">BW131*BY$4</f>
        <v>0</v>
      </c>
      <c r="BZ131" s="200" t="n">
        <v>3</v>
      </c>
    </row>
    <row r="132" customFormat="false" ht="12" hidden="false" customHeight="false" outlineLevel="0" collapsed="false">
      <c r="A132" s="198" t="n">
        <f aca="false">CurveCreator!A132</f>
        <v>40725</v>
      </c>
      <c r="C132" s="35" t="n">
        <v>1.5</v>
      </c>
      <c r="D132" s="199" t="n">
        <f aca="false">C132*D$4</f>
        <v>0</v>
      </c>
      <c r="E132" s="199" t="n">
        <f aca="false">C132*E$4</f>
        <v>0</v>
      </c>
      <c r="F132" s="200" t="n">
        <v>3</v>
      </c>
      <c r="H132" s="35" t="n">
        <v>1.5</v>
      </c>
      <c r="I132" s="199" t="n">
        <f aca="false">H132*I$4</f>
        <v>0</v>
      </c>
      <c r="J132" s="199" t="n">
        <f aca="false">H132*J$4</f>
        <v>0</v>
      </c>
      <c r="K132" s="200" t="n">
        <v>3</v>
      </c>
      <c r="M132" s="35" t="n">
        <v>1.5</v>
      </c>
      <c r="N132" s="199" t="n">
        <f aca="false">M132*N$4</f>
        <v>0</v>
      </c>
      <c r="O132" s="199" t="n">
        <f aca="false">M132*O$4</f>
        <v>0</v>
      </c>
      <c r="P132" s="200" t="n">
        <v>3</v>
      </c>
      <c r="Q132" s="28"/>
      <c r="R132" s="35" t="n">
        <v>1.5</v>
      </c>
      <c r="S132" s="199" t="n">
        <f aca="false">R132*S$4</f>
        <v>0</v>
      </c>
      <c r="T132" s="199" t="n">
        <f aca="false">R132*T$4</f>
        <v>0</v>
      </c>
      <c r="U132" s="200" t="n">
        <v>3</v>
      </c>
      <c r="W132" s="35" t="n">
        <v>1.5</v>
      </c>
      <c r="X132" s="199" t="n">
        <f aca="false">W132*X$4</f>
        <v>0</v>
      </c>
      <c r="Y132" s="199" t="n">
        <f aca="false">W132*Y$4</f>
        <v>0</v>
      </c>
      <c r="Z132" s="200" t="n">
        <v>3</v>
      </c>
      <c r="AA132" s="28"/>
      <c r="AB132" s="35" t="n">
        <v>1.5</v>
      </c>
      <c r="AC132" s="199" t="n">
        <f aca="false">AB132*AC$4</f>
        <v>0</v>
      </c>
      <c r="AD132" s="199" t="n">
        <f aca="false">AB132*AD$4</f>
        <v>0</v>
      </c>
      <c r="AE132" s="200" t="n">
        <v>3</v>
      </c>
      <c r="AF132" s="201"/>
      <c r="AG132" s="35" t="n">
        <v>1.5</v>
      </c>
      <c r="AH132" s="199" t="n">
        <f aca="false">AG132*AH$4</f>
        <v>0</v>
      </c>
      <c r="AI132" s="199" t="n">
        <f aca="false">AG132*AI$4</f>
        <v>0</v>
      </c>
      <c r="AJ132" s="200" t="n">
        <v>3</v>
      </c>
      <c r="AN132" s="35" t="n">
        <v>1.5</v>
      </c>
      <c r="AO132" s="199" t="n">
        <f aca="false">AN132*AO$4</f>
        <v>0</v>
      </c>
      <c r="AP132" s="199" t="n">
        <f aca="false">AN132*AP$4</f>
        <v>0</v>
      </c>
      <c r="AQ132" s="200" t="n">
        <v>3</v>
      </c>
      <c r="AS132" s="35" t="n">
        <v>1.5</v>
      </c>
      <c r="AT132" s="199" t="n">
        <f aca="false">AS132*AT$4</f>
        <v>0</v>
      </c>
      <c r="AU132" s="199" t="n">
        <f aca="false">AS132*AU$4</f>
        <v>0</v>
      </c>
      <c r="AV132" s="200" t="n">
        <v>3</v>
      </c>
      <c r="AX132" s="35" t="n">
        <v>1.5</v>
      </c>
      <c r="AY132" s="199" t="n">
        <f aca="false">AX132*AY$4</f>
        <v>0</v>
      </c>
      <c r="AZ132" s="199" t="n">
        <f aca="false">AX132*AZ$4</f>
        <v>0</v>
      </c>
      <c r="BA132" s="200" t="n">
        <v>3</v>
      </c>
      <c r="BB132" s="28"/>
      <c r="BC132" s="35" t="n">
        <v>1.5</v>
      </c>
      <c r="BD132" s="199" t="n">
        <f aca="false">BC132*BD$4</f>
        <v>0</v>
      </c>
      <c r="BE132" s="199" t="n">
        <f aca="false">BC132*BE$4</f>
        <v>0</v>
      </c>
      <c r="BF132" s="200" t="n">
        <v>3</v>
      </c>
      <c r="BH132" s="35" t="n">
        <v>1.5</v>
      </c>
      <c r="BI132" s="199" t="n">
        <f aca="false">BH132*BI$4</f>
        <v>0</v>
      </c>
      <c r="BJ132" s="199" t="n">
        <f aca="false">BH132*BJ$4</f>
        <v>0</v>
      </c>
      <c r="BK132" s="200" t="n">
        <v>3</v>
      </c>
      <c r="BL132" s="28"/>
      <c r="BM132" s="35" t="n">
        <v>1.5</v>
      </c>
      <c r="BN132" s="199" t="n">
        <f aca="false">BM132*BN$4</f>
        <v>0</v>
      </c>
      <c r="BO132" s="199" t="n">
        <f aca="false">BM132*BO$4</f>
        <v>0</v>
      </c>
      <c r="BP132" s="200" t="n">
        <v>3</v>
      </c>
      <c r="BR132" s="35" t="n">
        <v>1.5</v>
      </c>
      <c r="BS132" s="199" t="n">
        <f aca="false">BR132*BS$4</f>
        <v>0</v>
      </c>
      <c r="BT132" s="199" t="n">
        <f aca="false">BR132*BT$4</f>
        <v>0</v>
      </c>
      <c r="BU132" s="200" t="n">
        <v>2</v>
      </c>
      <c r="BW132" s="35" t="n">
        <v>1.5</v>
      </c>
      <c r="BX132" s="199" t="n">
        <f aca="false">BW132*BX$4</f>
        <v>0</v>
      </c>
      <c r="BY132" s="199" t="n">
        <f aca="false">BW132*BY$4</f>
        <v>0</v>
      </c>
      <c r="BZ132" s="200" t="n">
        <v>3</v>
      </c>
    </row>
    <row r="133" customFormat="false" ht="12" hidden="false" customHeight="false" outlineLevel="0" collapsed="false">
      <c r="A133" s="198" t="n">
        <f aca="false">CurveCreator!A133</f>
        <v>40756</v>
      </c>
      <c r="C133" s="35" t="n">
        <v>1.5</v>
      </c>
      <c r="D133" s="199" t="n">
        <f aca="false">C133*D$4</f>
        <v>0</v>
      </c>
      <c r="E133" s="199" t="n">
        <f aca="false">C133*E$4</f>
        <v>0</v>
      </c>
      <c r="F133" s="200" t="n">
        <v>3</v>
      </c>
      <c r="H133" s="35" t="n">
        <v>1.5</v>
      </c>
      <c r="I133" s="199" t="n">
        <f aca="false">H133*I$4</f>
        <v>0</v>
      </c>
      <c r="J133" s="199" t="n">
        <f aca="false">H133*J$4</f>
        <v>0</v>
      </c>
      <c r="K133" s="200" t="n">
        <v>3</v>
      </c>
      <c r="M133" s="35" t="n">
        <v>1.5</v>
      </c>
      <c r="N133" s="199" t="n">
        <f aca="false">M133*N$4</f>
        <v>0</v>
      </c>
      <c r="O133" s="199" t="n">
        <f aca="false">M133*O$4</f>
        <v>0</v>
      </c>
      <c r="P133" s="200" t="n">
        <v>3</v>
      </c>
      <c r="Q133" s="28"/>
      <c r="R133" s="35" t="n">
        <v>1.5</v>
      </c>
      <c r="S133" s="199" t="n">
        <f aca="false">R133*S$4</f>
        <v>0</v>
      </c>
      <c r="T133" s="199" t="n">
        <f aca="false">R133*T$4</f>
        <v>0</v>
      </c>
      <c r="U133" s="200" t="n">
        <v>3</v>
      </c>
      <c r="W133" s="35" t="n">
        <v>1.5</v>
      </c>
      <c r="X133" s="199" t="n">
        <f aca="false">W133*X$4</f>
        <v>0</v>
      </c>
      <c r="Y133" s="199" t="n">
        <f aca="false">W133*Y$4</f>
        <v>0</v>
      </c>
      <c r="Z133" s="200" t="n">
        <v>3</v>
      </c>
      <c r="AA133" s="28"/>
      <c r="AB133" s="35" t="n">
        <v>1.5</v>
      </c>
      <c r="AC133" s="199" t="n">
        <f aca="false">AB133*AC$4</f>
        <v>0</v>
      </c>
      <c r="AD133" s="199" t="n">
        <f aca="false">AB133*AD$4</f>
        <v>0</v>
      </c>
      <c r="AE133" s="200" t="n">
        <v>3</v>
      </c>
      <c r="AF133" s="201"/>
      <c r="AG133" s="35" t="n">
        <v>1.5</v>
      </c>
      <c r="AH133" s="199" t="n">
        <f aca="false">AG133*AH$4</f>
        <v>0</v>
      </c>
      <c r="AI133" s="199" t="n">
        <f aca="false">AG133*AI$4</f>
        <v>0</v>
      </c>
      <c r="AJ133" s="200" t="n">
        <v>3</v>
      </c>
      <c r="AN133" s="35" t="n">
        <v>1.5</v>
      </c>
      <c r="AO133" s="199" t="n">
        <f aca="false">AN133*AO$4</f>
        <v>0</v>
      </c>
      <c r="AP133" s="199" t="n">
        <f aca="false">AN133*AP$4</f>
        <v>0</v>
      </c>
      <c r="AQ133" s="200" t="n">
        <v>3</v>
      </c>
      <c r="AS133" s="35" t="n">
        <v>1.5</v>
      </c>
      <c r="AT133" s="199" t="n">
        <f aca="false">AS133*AT$4</f>
        <v>0</v>
      </c>
      <c r="AU133" s="199" t="n">
        <f aca="false">AS133*AU$4</f>
        <v>0</v>
      </c>
      <c r="AV133" s="200" t="n">
        <v>3</v>
      </c>
      <c r="AX133" s="35" t="n">
        <v>1.5</v>
      </c>
      <c r="AY133" s="199" t="n">
        <f aca="false">AX133*AY$4</f>
        <v>0</v>
      </c>
      <c r="AZ133" s="199" t="n">
        <f aca="false">AX133*AZ$4</f>
        <v>0</v>
      </c>
      <c r="BA133" s="200" t="n">
        <v>3</v>
      </c>
      <c r="BB133" s="28"/>
      <c r="BC133" s="35" t="n">
        <v>1.5</v>
      </c>
      <c r="BD133" s="199" t="n">
        <f aca="false">BC133*BD$4</f>
        <v>0</v>
      </c>
      <c r="BE133" s="199" t="n">
        <f aca="false">BC133*BE$4</f>
        <v>0</v>
      </c>
      <c r="BF133" s="200" t="n">
        <v>3</v>
      </c>
      <c r="BH133" s="35" t="n">
        <v>1.5</v>
      </c>
      <c r="BI133" s="199" t="n">
        <f aca="false">BH133*BI$4</f>
        <v>0</v>
      </c>
      <c r="BJ133" s="199" t="n">
        <f aca="false">BH133*BJ$4</f>
        <v>0</v>
      </c>
      <c r="BK133" s="200" t="n">
        <v>3</v>
      </c>
      <c r="BL133" s="28"/>
      <c r="BM133" s="35" t="n">
        <v>1.5</v>
      </c>
      <c r="BN133" s="199" t="n">
        <f aca="false">BM133*BN$4</f>
        <v>0</v>
      </c>
      <c r="BO133" s="199" t="n">
        <f aca="false">BM133*BO$4</f>
        <v>0</v>
      </c>
      <c r="BP133" s="200" t="n">
        <v>3</v>
      </c>
      <c r="BR133" s="35" t="n">
        <v>1.5</v>
      </c>
      <c r="BS133" s="199" t="n">
        <f aca="false">BR133*BS$4</f>
        <v>0</v>
      </c>
      <c r="BT133" s="199" t="n">
        <f aca="false">BR133*BT$4</f>
        <v>0</v>
      </c>
      <c r="BU133" s="200" t="n">
        <v>2</v>
      </c>
      <c r="BW133" s="35" t="n">
        <v>1.5</v>
      </c>
      <c r="BX133" s="199" t="n">
        <f aca="false">BW133*BX$4</f>
        <v>0</v>
      </c>
      <c r="BY133" s="199" t="n">
        <f aca="false">BW133*BY$4</f>
        <v>0</v>
      </c>
      <c r="BZ133" s="200" t="n">
        <v>3</v>
      </c>
    </row>
    <row r="134" customFormat="false" ht="12" hidden="false" customHeight="false" outlineLevel="0" collapsed="false">
      <c r="A134" s="198" t="n">
        <f aca="false">CurveCreator!A134</f>
        <v>40787</v>
      </c>
      <c r="C134" s="35" t="n">
        <v>1.5</v>
      </c>
      <c r="D134" s="199" t="n">
        <f aca="false">C134*D$4</f>
        <v>0</v>
      </c>
      <c r="E134" s="199" t="n">
        <f aca="false">C134*E$4</f>
        <v>0</v>
      </c>
      <c r="F134" s="200" t="n">
        <v>3</v>
      </c>
      <c r="H134" s="35" t="n">
        <v>1.5</v>
      </c>
      <c r="I134" s="199" t="n">
        <f aca="false">H134*I$4</f>
        <v>0</v>
      </c>
      <c r="J134" s="199" t="n">
        <f aca="false">H134*J$4</f>
        <v>0</v>
      </c>
      <c r="K134" s="200" t="n">
        <v>3</v>
      </c>
      <c r="M134" s="35" t="n">
        <v>1.5</v>
      </c>
      <c r="N134" s="199" t="n">
        <f aca="false">M134*N$4</f>
        <v>0</v>
      </c>
      <c r="O134" s="199" t="n">
        <f aca="false">M134*O$4</f>
        <v>0</v>
      </c>
      <c r="P134" s="200" t="n">
        <v>3</v>
      </c>
      <c r="Q134" s="28"/>
      <c r="R134" s="35" t="n">
        <v>1.5</v>
      </c>
      <c r="S134" s="199" t="n">
        <f aca="false">R134*S$4</f>
        <v>0</v>
      </c>
      <c r="T134" s="199" t="n">
        <f aca="false">R134*T$4</f>
        <v>0</v>
      </c>
      <c r="U134" s="200" t="n">
        <v>3</v>
      </c>
      <c r="W134" s="35" t="n">
        <v>1.5</v>
      </c>
      <c r="X134" s="199" t="n">
        <f aca="false">W134*X$4</f>
        <v>0</v>
      </c>
      <c r="Y134" s="199" t="n">
        <f aca="false">W134*Y$4</f>
        <v>0</v>
      </c>
      <c r="Z134" s="200" t="n">
        <v>3</v>
      </c>
      <c r="AA134" s="28"/>
      <c r="AB134" s="35" t="n">
        <v>1.5</v>
      </c>
      <c r="AC134" s="199" t="n">
        <f aca="false">AB134*AC$4</f>
        <v>0</v>
      </c>
      <c r="AD134" s="199" t="n">
        <f aca="false">AB134*AD$4</f>
        <v>0</v>
      </c>
      <c r="AE134" s="200" t="n">
        <v>3</v>
      </c>
      <c r="AF134" s="201"/>
      <c r="AG134" s="35" t="n">
        <v>1.5</v>
      </c>
      <c r="AH134" s="199" t="n">
        <f aca="false">AG134*AH$4</f>
        <v>0</v>
      </c>
      <c r="AI134" s="199" t="n">
        <f aca="false">AG134*AI$4</f>
        <v>0</v>
      </c>
      <c r="AJ134" s="200" t="n">
        <v>3</v>
      </c>
      <c r="AN134" s="35" t="n">
        <v>1.5</v>
      </c>
      <c r="AO134" s="199" t="n">
        <f aca="false">AN134*AO$4</f>
        <v>0</v>
      </c>
      <c r="AP134" s="199" t="n">
        <f aca="false">AN134*AP$4</f>
        <v>0</v>
      </c>
      <c r="AQ134" s="200" t="n">
        <v>3</v>
      </c>
      <c r="AS134" s="35" t="n">
        <v>1.5</v>
      </c>
      <c r="AT134" s="199" t="n">
        <f aca="false">AS134*AT$4</f>
        <v>0</v>
      </c>
      <c r="AU134" s="199" t="n">
        <f aca="false">AS134*AU$4</f>
        <v>0</v>
      </c>
      <c r="AV134" s="200" t="n">
        <v>3</v>
      </c>
      <c r="AX134" s="35" t="n">
        <v>1.5</v>
      </c>
      <c r="AY134" s="199" t="n">
        <f aca="false">AX134*AY$4</f>
        <v>0</v>
      </c>
      <c r="AZ134" s="199" t="n">
        <f aca="false">AX134*AZ$4</f>
        <v>0</v>
      </c>
      <c r="BA134" s="200" t="n">
        <v>3</v>
      </c>
      <c r="BB134" s="28"/>
      <c r="BC134" s="35" t="n">
        <v>1.5</v>
      </c>
      <c r="BD134" s="199" t="n">
        <f aca="false">BC134*BD$4</f>
        <v>0</v>
      </c>
      <c r="BE134" s="199" t="n">
        <f aca="false">BC134*BE$4</f>
        <v>0</v>
      </c>
      <c r="BF134" s="200" t="n">
        <v>3</v>
      </c>
      <c r="BH134" s="35" t="n">
        <v>1.5</v>
      </c>
      <c r="BI134" s="199" t="n">
        <f aca="false">BH134*BI$4</f>
        <v>0</v>
      </c>
      <c r="BJ134" s="199" t="n">
        <f aca="false">BH134*BJ$4</f>
        <v>0</v>
      </c>
      <c r="BK134" s="200" t="n">
        <v>3</v>
      </c>
      <c r="BL134" s="28"/>
      <c r="BM134" s="35" t="n">
        <v>1.5</v>
      </c>
      <c r="BN134" s="199" t="n">
        <f aca="false">BM134*BN$4</f>
        <v>0</v>
      </c>
      <c r="BO134" s="199" t="n">
        <f aca="false">BM134*BO$4</f>
        <v>0</v>
      </c>
      <c r="BP134" s="200" t="n">
        <v>3</v>
      </c>
      <c r="BR134" s="35" t="n">
        <v>1.5</v>
      </c>
      <c r="BS134" s="199" t="n">
        <f aca="false">BR134*BS$4</f>
        <v>0</v>
      </c>
      <c r="BT134" s="199" t="n">
        <f aca="false">BR134*BT$4</f>
        <v>0</v>
      </c>
      <c r="BU134" s="200" t="n">
        <v>2</v>
      </c>
      <c r="BW134" s="35" t="n">
        <v>1.5</v>
      </c>
      <c r="BX134" s="199" t="n">
        <f aca="false">BW134*BX$4</f>
        <v>0</v>
      </c>
      <c r="BY134" s="199" t="n">
        <f aca="false">BW134*BY$4</f>
        <v>0</v>
      </c>
      <c r="BZ134" s="200" t="n">
        <v>3</v>
      </c>
    </row>
    <row r="135" customFormat="false" ht="12" hidden="false" customHeight="false" outlineLevel="0" collapsed="false">
      <c r="A135" s="198" t="n">
        <f aca="false">CurveCreator!A135</f>
        <v>40817</v>
      </c>
      <c r="C135" s="35" t="n">
        <v>1.5</v>
      </c>
      <c r="D135" s="199" t="n">
        <f aca="false">C135*D$4</f>
        <v>0</v>
      </c>
      <c r="E135" s="199" t="n">
        <f aca="false">C135*E$4</f>
        <v>0</v>
      </c>
      <c r="F135" s="200" t="n">
        <v>3</v>
      </c>
      <c r="H135" s="35" t="n">
        <v>1.5</v>
      </c>
      <c r="I135" s="199" t="n">
        <f aca="false">H135*I$4</f>
        <v>0</v>
      </c>
      <c r="J135" s="199" t="n">
        <f aca="false">H135*J$4</f>
        <v>0</v>
      </c>
      <c r="K135" s="200" t="n">
        <v>3</v>
      </c>
      <c r="M135" s="35" t="n">
        <v>1.5</v>
      </c>
      <c r="N135" s="199" t="n">
        <f aca="false">M135*N$4</f>
        <v>0</v>
      </c>
      <c r="O135" s="199" t="n">
        <f aca="false">M135*O$4</f>
        <v>0</v>
      </c>
      <c r="P135" s="200" t="n">
        <v>3</v>
      </c>
      <c r="Q135" s="28"/>
      <c r="R135" s="35" t="n">
        <v>1.5</v>
      </c>
      <c r="S135" s="199" t="n">
        <f aca="false">R135*S$4</f>
        <v>0</v>
      </c>
      <c r="T135" s="199" t="n">
        <f aca="false">R135*T$4</f>
        <v>0</v>
      </c>
      <c r="U135" s="200" t="n">
        <v>3</v>
      </c>
      <c r="W135" s="35" t="n">
        <v>1.5</v>
      </c>
      <c r="X135" s="199" t="n">
        <f aca="false">W135*X$4</f>
        <v>0</v>
      </c>
      <c r="Y135" s="199" t="n">
        <f aca="false">W135*Y$4</f>
        <v>0</v>
      </c>
      <c r="Z135" s="200" t="n">
        <v>3</v>
      </c>
      <c r="AA135" s="28"/>
      <c r="AB135" s="35" t="n">
        <v>1.5</v>
      </c>
      <c r="AC135" s="199" t="n">
        <f aca="false">AB135*AC$4</f>
        <v>0</v>
      </c>
      <c r="AD135" s="199" t="n">
        <f aca="false">AB135*AD$4</f>
        <v>0</v>
      </c>
      <c r="AE135" s="200" t="n">
        <v>3</v>
      </c>
      <c r="AF135" s="201"/>
      <c r="AG135" s="35" t="n">
        <v>1.5</v>
      </c>
      <c r="AH135" s="199" t="n">
        <f aca="false">AG135*AH$4</f>
        <v>0</v>
      </c>
      <c r="AI135" s="199" t="n">
        <f aca="false">AG135*AI$4</f>
        <v>0</v>
      </c>
      <c r="AJ135" s="200" t="n">
        <v>3</v>
      </c>
      <c r="AN135" s="35" t="n">
        <v>1.5</v>
      </c>
      <c r="AO135" s="199" t="n">
        <f aca="false">AN135*AO$4</f>
        <v>0</v>
      </c>
      <c r="AP135" s="199" t="n">
        <f aca="false">AN135*AP$4</f>
        <v>0</v>
      </c>
      <c r="AQ135" s="200" t="n">
        <v>3</v>
      </c>
      <c r="AS135" s="35" t="n">
        <v>1.5</v>
      </c>
      <c r="AT135" s="199" t="n">
        <f aca="false">AS135*AT$4</f>
        <v>0</v>
      </c>
      <c r="AU135" s="199" t="n">
        <f aca="false">AS135*AU$4</f>
        <v>0</v>
      </c>
      <c r="AV135" s="200" t="n">
        <v>3</v>
      </c>
      <c r="AX135" s="35" t="n">
        <v>1.5</v>
      </c>
      <c r="AY135" s="199" t="n">
        <f aca="false">AX135*AY$4</f>
        <v>0</v>
      </c>
      <c r="AZ135" s="199" t="n">
        <f aca="false">AX135*AZ$4</f>
        <v>0</v>
      </c>
      <c r="BA135" s="200" t="n">
        <v>3</v>
      </c>
      <c r="BB135" s="28"/>
      <c r="BC135" s="35" t="n">
        <v>1.5</v>
      </c>
      <c r="BD135" s="199" t="n">
        <f aca="false">BC135*BD$4</f>
        <v>0</v>
      </c>
      <c r="BE135" s="199" t="n">
        <f aca="false">BC135*BE$4</f>
        <v>0</v>
      </c>
      <c r="BF135" s="200" t="n">
        <v>3</v>
      </c>
      <c r="BH135" s="35" t="n">
        <v>1.5</v>
      </c>
      <c r="BI135" s="199" t="n">
        <f aca="false">BH135*BI$4</f>
        <v>0</v>
      </c>
      <c r="BJ135" s="199" t="n">
        <f aca="false">BH135*BJ$4</f>
        <v>0</v>
      </c>
      <c r="BK135" s="200" t="n">
        <v>3</v>
      </c>
      <c r="BL135" s="28"/>
      <c r="BM135" s="35" t="n">
        <v>1.5</v>
      </c>
      <c r="BN135" s="199" t="n">
        <f aca="false">BM135*BN$4</f>
        <v>0</v>
      </c>
      <c r="BO135" s="199" t="n">
        <f aca="false">BM135*BO$4</f>
        <v>0</v>
      </c>
      <c r="BP135" s="200" t="n">
        <v>3</v>
      </c>
      <c r="BR135" s="35" t="n">
        <v>1.5</v>
      </c>
      <c r="BS135" s="199" t="n">
        <f aca="false">BR135*BS$4</f>
        <v>0</v>
      </c>
      <c r="BT135" s="199" t="n">
        <f aca="false">BR135*BT$4</f>
        <v>0</v>
      </c>
      <c r="BU135" s="200" t="n">
        <v>2</v>
      </c>
      <c r="BW135" s="35" t="n">
        <v>1.5</v>
      </c>
      <c r="BX135" s="199" t="n">
        <f aca="false">BW135*BX$4</f>
        <v>0</v>
      </c>
      <c r="BY135" s="199" t="n">
        <f aca="false">BW135*BY$4</f>
        <v>0</v>
      </c>
      <c r="BZ135" s="200" t="n">
        <v>3</v>
      </c>
    </row>
    <row r="136" customFormat="false" ht="12" hidden="false" customHeight="false" outlineLevel="0" collapsed="false">
      <c r="A136" s="198" t="n">
        <f aca="false">CurveCreator!A136</f>
        <v>40848</v>
      </c>
      <c r="C136" s="35" t="n">
        <v>1.5</v>
      </c>
      <c r="D136" s="199" t="n">
        <f aca="false">C136*D$4</f>
        <v>0</v>
      </c>
      <c r="E136" s="199" t="n">
        <f aca="false">C136*E$4</f>
        <v>0</v>
      </c>
      <c r="F136" s="200" t="n">
        <v>3</v>
      </c>
      <c r="H136" s="35" t="n">
        <v>1.5</v>
      </c>
      <c r="I136" s="199" t="n">
        <f aca="false">H136*I$4</f>
        <v>0</v>
      </c>
      <c r="J136" s="199" t="n">
        <f aca="false">H136*J$4</f>
        <v>0</v>
      </c>
      <c r="K136" s="200" t="n">
        <v>3</v>
      </c>
      <c r="M136" s="35" t="n">
        <v>1.5</v>
      </c>
      <c r="N136" s="199" t="n">
        <f aca="false">M136*N$4</f>
        <v>0</v>
      </c>
      <c r="O136" s="199" t="n">
        <f aca="false">M136*O$4</f>
        <v>0</v>
      </c>
      <c r="P136" s="200" t="n">
        <v>3</v>
      </c>
      <c r="Q136" s="28"/>
      <c r="R136" s="35" t="n">
        <v>1.5</v>
      </c>
      <c r="S136" s="199" t="n">
        <f aca="false">R136*S$4</f>
        <v>0</v>
      </c>
      <c r="T136" s="199" t="n">
        <f aca="false">R136*T$4</f>
        <v>0</v>
      </c>
      <c r="U136" s="200" t="n">
        <v>3</v>
      </c>
      <c r="W136" s="35" t="n">
        <v>1.5</v>
      </c>
      <c r="X136" s="199" t="n">
        <f aca="false">W136*X$4</f>
        <v>0</v>
      </c>
      <c r="Y136" s="199" t="n">
        <f aca="false">W136*Y$4</f>
        <v>0</v>
      </c>
      <c r="Z136" s="200" t="n">
        <v>3</v>
      </c>
      <c r="AA136" s="28"/>
      <c r="AB136" s="35" t="n">
        <v>1.5</v>
      </c>
      <c r="AC136" s="199" t="n">
        <f aca="false">AB136*AC$4</f>
        <v>0</v>
      </c>
      <c r="AD136" s="199" t="n">
        <f aca="false">AB136*AD$4</f>
        <v>0</v>
      </c>
      <c r="AE136" s="200" t="n">
        <v>3</v>
      </c>
      <c r="AF136" s="201"/>
      <c r="AG136" s="35" t="n">
        <v>1.5</v>
      </c>
      <c r="AH136" s="199" t="n">
        <f aca="false">AG136*AH$4</f>
        <v>0</v>
      </c>
      <c r="AI136" s="199" t="n">
        <f aca="false">AG136*AI$4</f>
        <v>0</v>
      </c>
      <c r="AJ136" s="200" t="n">
        <v>3</v>
      </c>
      <c r="AN136" s="35" t="n">
        <v>1.5</v>
      </c>
      <c r="AO136" s="199" t="n">
        <f aca="false">AN136*AO$4</f>
        <v>0</v>
      </c>
      <c r="AP136" s="199" t="n">
        <f aca="false">AN136*AP$4</f>
        <v>0</v>
      </c>
      <c r="AQ136" s="200" t="n">
        <v>3</v>
      </c>
      <c r="AS136" s="35" t="n">
        <v>1.5</v>
      </c>
      <c r="AT136" s="199" t="n">
        <f aca="false">AS136*AT$4</f>
        <v>0</v>
      </c>
      <c r="AU136" s="199" t="n">
        <f aca="false">AS136*AU$4</f>
        <v>0</v>
      </c>
      <c r="AV136" s="200" t="n">
        <v>3</v>
      </c>
      <c r="AX136" s="35" t="n">
        <v>1.5</v>
      </c>
      <c r="AY136" s="199" t="n">
        <f aca="false">AX136*AY$4</f>
        <v>0</v>
      </c>
      <c r="AZ136" s="199" t="n">
        <f aca="false">AX136*AZ$4</f>
        <v>0</v>
      </c>
      <c r="BA136" s="200" t="n">
        <v>3</v>
      </c>
      <c r="BB136" s="28"/>
      <c r="BC136" s="35" t="n">
        <v>1.5</v>
      </c>
      <c r="BD136" s="199" t="n">
        <f aca="false">BC136*BD$4</f>
        <v>0</v>
      </c>
      <c r="BE136" s="199" t="n">
        <f aca="false">BC136*BE$4</f>
        <v>0</v>
      </c>
      <c r="BF136" s="200" t="n">
        <v>3</v>
      </c>
      <c r="BH136" s="35" t="n">
        <v>1.5</v>
      </c>
      <c r="BI136" s="199" t="n">
        <f aca="false">BH136*BI$4</f>
        <v>0</v>
      </c>
      <c r="BJ136" s="199" t="n">
        <f aca="false">BH136*BJ$4</f>
        <v>0</v>
      </c>
      <c r="BK136" s="200" t="n">
        <v>3</v>
      </c>
      <c r="BL136" s="28"/>
      <c r="BM136" s="35" t="n">
        <v>1.5</v>
      </c>
      <c r="BN136" s="199" t="n">
        <f aca="false">BM136*BN$4</f>
        <v>0</v>
      </c>
      <c r="BO136" s="199" t="n">
        <f aca="false">BM136*BO$4</f>
        <v>0</v>
      </c>
      <c r="BP136" s="200" t="n">
        <v>3</v>
      </c>
      <c r="BR136" s="35" t="n">
        <v>1.5</v>
      </c>
      <c r="BS136" s="199" t="n">
        <f aca="false">BR136*BS$4</f>
        <v>0</v>
      </c>
      <c r="BT136" s="199" t="n">
        <f aca="false">BR136*BT$4</f>
        <v>0</v>
      </c>
      <c r="BU136" s="200" t="n">
        <v>2</v>
      </c>
      <c r="BW136" s="35" t="n">
        <v>1.5</v>
      </c>
      <c r="BX136" s="199" t="n">
        <f aca="false">BW136*BX$4</f>
        <v>0</v>
      </c>
      <c r="BY136" s="199" t="n">
        <f aca="false">BW136*BY$4</f>
        <v>0</v>
      </c>
      <c r="BZ136" s="200" t="n">
        <v>3</v>
      </c>
    </row>
    <row r="137" customFormat="false" ht="12" hidden="false" customHeight="false" outlineLevel="0" collapsed="false">
      <c r="A137" s="198" t="n">
        <f aca="false">CurveCreator!A137</f>
        <v>40878</v>
      </c>
      <c r="C137" s="35" t="n">
        <v>1.5</v>
      </c>
      <c r="D137" s="199" t="n">
        <f aca="false">C137*D$4</f>
        <v>0</v>
      </c>
      <c r="E137" s="199" t="n">
        <f aca="false">C137*E$4</f>
        <v>0</v>
      </c>
      <c r="F137" s="200" t="n">
        <v>3</v>
      </c>
      <c r="H137" s="35" t="n">
        <v>1.5</v>
      </c>
      <c r="I137" s="199" t="n">
        <f aca="false">H137*I$4</f>
        <v>0</v>
      </c>
      <c r="J137" s="199" t="n">
        <f aca="false">H137*J$4</f>
        <v>0</v>
      </c>
      <c r="K137" s="200" t="n">
        <v>3</v>
      </c>
      <c r="M137" s="35" t="n">
        <v>1.5</v>
      </c>
      <c r="N137" s="199" t="n">
        <f aca="false">M137*N$4</f>
        <v>0</v>
      </c>
      <c r="O137" s="199" t="n">
        <f aca="false">M137*O$4</f>
        <v>0</v>
      </c>
      <c r="P137" s="200" t="n">
        <v>3</v>
      </c>
      <c r="Q137" s="28"/>
      <c r="R137" s="35" t="n">
        <v>1.5</v>
      </c>
      <c r="S137" s="199" t="n">
        <f aca="false">R137*S$4</f>
        <v>0</v>
      </c>
      <c r="T137" s="199" t="n">
        <f aca="false">R137*T$4</f>
        <v>0</v>
      </c>
      <c r="U137" s="200" t="n">
        <v>3</v>
      </c>
      <c r="W137" s="35" t="n">
        <v>1.5</v>
      </c>
      <c r="X137" s="199" t="n">
        <f aca="false">W137*X$4</f>
        <v>0</v>
      </c>
      <c r="Y137" s="199" t="n">
        <f aca="false">W137*Y$4</f>
        <v>0</v>
      </c>
      <c r="Z137" s="200" t="n">
        <v>3</v>
      </c>
      <c r="AA137" s="28"/>
      <c r="AB137" s="35" t="n">
        <v>1.5</v>
      </c>
      <c r="AC137" s="199" t="n">
        <f aca="false">AB137*AC$4</f>
        <v>0</v>
      </c>
      <c r="AD137" s="199" t="n">
        <f aca="false">AB137*AD$4</f>
        <v>0</v>
      </c>
      <c r="AE137" s="200" t="n">
        <v>3</v>
      </c>
      <c r="AF137" s="201"/>
      <c r="AG137" s="35" t="n">
        <v>1.5</v>
      </c>
      <c r="AH137" s="199" t="n">
        <f aca="false">AG137*AH$4</f>
        <v>0</v>
      </c>
      <c r="AI137" s="199" t="n">
        <f aca="false">AG137*AI$4</f>
        <v>0</v>
      </c>
      <c r="AJ137" s="200" t="n">
        <v>3</v>
      </c>
      <c r="AN137" s="35" t="n">
        <v>1.5</v>
      </c>
      <c r="AO137" s="199" t="n">
        <f aca="false">AN137*AO$4</f>
        <v>0</v>
      </c>
      <c r="AP137" s="199" t="n">
        <f aca="false">AN137*AP$4</f>
        <v>0</v>
      </c>
      <c r="AQ137" s="200" t="n">
        <v>3</v>
      </c>
      <c r="AS137" s="35" t="n">
        <v>1.5</v>
      </c>
      <c r="AT137" s="199" t="n">
        <f aca="false">AS137*AT$4</f>
        <v>0</v>
      </c>
      <c r="AU137" s="199" t="n">
        <f aca="false">AS137*AU$4</f>
        <v>0</v>
      </c>
      <c r="AV137" s="200" t="n">
        <v>3</v>
      </c>
      <c r="AX137" s="35" t="n">
        <v>1.5</v>
      </c>
      <c r="AY137" s="199" t="n">
        <f aca="false">AX137*AY$4</f>
        <v>0</v>
      </c>
      <c r="AZ137" s="199" t="n">
        <f aca="false">AX137*AZ$4</f>
        <v>0</v>
      </c>
      <c r="BA137" s="200" t="n">
        <v>3</v>
      </c>
      <c r="BB137" s="28"/>
      <c r="BC137" s="35" t="n">
        <v>1.5</v>
      </c>
      <c r="BD137" s="199" t="n">
        <f aca="false">BC137*BD$4</f>
        <v>0</v>
      </c>
      <c r="BE137" s="199" t="n">
        <f aca="false">BC137*BE$4</f>
        <v>0</v>
      </c>
      <c r="BF137" s="200" t="n">
        <v>3</v>
      </c>
      <c r="BH137" s="35" t="n">
        <v>1.5</v>
      </c>
      <c r="BI137" s="199" t="n">
        <f aca="false">BH137*BI$4</f>
        <v>0</v>
      </c>
      <c r="BJ137" s="199" t="n">
        <f aca="false">BH137*BJ$4</f>
        <v>0</v>
      </c>
      <c r="BK137" s="200" t="n">
        <v>3</v>
      </c>
      <c r="BL137" s="28"/>
      <c r="BM137" s="35" t="n">
        <v>1.5</v>
      </c>
      <c r="BN137" s="199" t="n">
        <f aca="false">BM137*BN$4</f>
        <v>0</v>
      </c>
      <c r="BO137" s="199" t="n">
        <f aca="false">BM137*BO$4</f>
        <v>0</v>
      </c>
      <c r="BP137" s="200" t="n">
        <v>3</v>
      </c>
      <c r="BR137" s="35" t="n">
        <v>1.5</v>
      </c>
      <c r="BS137" s="199" t="n">
        <f aca="false">BR137*BS$4</f>
        <v>0</v>
      </c>
      <c r="BT137" s="199" t="n">
        <f aca="false">BR137*BT$4</f>
        <v>0</v>
      </c>
      <c r="BU137" s="200" t="n">
        <v>2</v>
      </c>
      <c r="BW137" s="35" t="n">
        <v>1.5</v>
      </c>
      <c r="BX137" s="199" t="n">
        <f aca="false">BW137*BX$4</f>
        <v>0</v>
      </c>
      <c r="BY137" s="199" t="n">
        <f aca="false">BW137*BY$4</f>
        <v>0</v>
      </c>
      <c r="BZ137" s="200" t="n">
        <v>3</v>
      </c>
    </row>
    <row r="138" customFormat="false" ht="12" hidden="false" customHeight="false" outlineLevel="0" collapsed="false">
      <c r="A138" s="198" t="n">
        <f aca="false">CurveCreator!A138</f>
        <v>40909</v>
      </c>
      <c r="C138" s="35" t="n">
        <v>1.5</v>
      </c>
      <c r="D138" s="199" t="n">
        <f aca="false">C138*D$4</f>
        <v>0</v>
      </c>
      <c r="E138" s="199" t="n">
        <f aca="false">C138*E$4</f>
        <v>0</v>
      </c>
      <c r="F138" s="200" t="n">
        <v>3</v>
      </c>
      <c r="H138" s="35" t="n">
        <v>1.5</v>
      </c>
      <c r="I138" s="199" t="n">
        <f aca="false">H138*I$4</f>
        <v>0</v>
      </c>
      <c r="J138" s="199" t="n">
        <f aca="false">H138*J$4</f>
        <v>0</v>
      </c>
      <c r="K138" s="200" t="n">
        <v>3</v>
      </c>
      <c r="M138" s="35" t="n">
        <v>1.5</v>
      </c>
      <c r="N138" s="199" t="n">
        <f aca="false">M138*N$4</f>
        <v>0</v>
      </c>
      <c r="O138" s="199" t="n">
        <f aca="false">M138*O$4</f>
        <v>0</v>
      </c>
      <c r="P138" s="200" t="n">
        <v>3</v>
      </c>
      <c r="Q138" s="28"/>
      <c r="R138" s="35" t="n">
        <v>1.5</v>
      </c>
      <c r="S138" s="199" t="n">
        <f aca="false">R138*S$4</f>
        <v>0</v>
      </c>
      <c r="T138" s="199" t="n">
        <f aca="false">R138*T$4</f>
        <v>0</v>
      </c>
      <c r="U138" s="200" t="n">
        <v>3</v>
      </c>
      <c r="W138" s="35" t="n">
        <v>1.5</v>
      </c>
      <c r="X138" s="199" t="n">
        <f aca="false">W138*X$4</f>
        <v>0</v>
      </c>
      <c r="Y138" s="199" t="n">
        <f aca="false">W138*Y$4</f>
        <v>0</v>
      </c>
      <c r="Z138" s="200" t="n">
        <v>3</v>
      </c>
      <c r="AA138" s="28"/>
      <c r="AB138" s="35" t="n">
        <v>1.5</v>
      </c>
      <c r="AC138" s="199" t="n">
        <f aca="false">AB138*AC$4</f>
        <v>0</v>
      </c>
      <c r="AD138" s="199" t="n">
        <f aca="false">AB138*AD$4</f>
        <v>0</v>
      </c>
      <c r="AE138" s="200" t="n">
        <v>3</v>
      </c>
      <c r="AF138" s="201"/>
      <c r="AG138" s="35" t="n">
        <v>1.5</v>
      </c>
      <c r="AH138" s="199" t="n">
        <f aca="false">AG138*AH$4</f>
        <v>0</v>
      </c>
      <c r="AI138" s="199" t="n">
        <f aca="false">AG138*AI$4</f>
        <v>0</v>
      </c>
      <c r="AJ138" s="200" t="n">
        <v>3</v>
      </c>
      <c r="AN138" s="35" t="n">
        <v>1.5</v>
      </c>
      <c r="AO138" s="199" t="n">
        <f aca="false">AN138*AO$4</f>
        <v>0</v>
      </c>
      <c r="AP138" s="199" t="n">
        <f aca="false">AN138*AP$4</f>
        <v>0</v>
      </c>
      <c r="AQ138" s="200" t="n">
        <v>3</v>
      </c>
      <c r="AS138" s="35" t="n">
        <v>1.5</v>
      </c>
      <c r="AT138" s="199" t="n">
        <f aca="false">AS138*AT$4</f>
        <v>0</v>
      </c>
      <c r="AU138" s="199" t="n">
        <f aca="false">AS138*AU$4</f>
        <v>0</v>
      </c>
      <c r="AV138" s="200" t="n">
        <v>3</v>
      </c>
      <c r="AX138" s="35" t="n">
        <v>1.5</v>
      </c>
      <c r="AY138" s="199" t="n">
        <f aca="false">AX138*AY$4</f>
        <v>0</v>
      </c>
      <c r="AZ138" s="199" t="n">
        <f aca="false">AX138*AZ$4</f>
        <v>0</v>
      </c>
      <c r="BA138" s="200" t="n">
        <v>3</v>
      </c>
      <c r="BB138" s="28"/>
      <c r="BC138" s="35" t="n">
        <v>1.5</v>
      </c>
      <c r="BD138" s="199" t="n">
        <f aca="false">BC138*BD$4</f>
        <v>0</v>
      </c>
      <c r="BE138" s="199" t="n">
        <f aca="false">BC138*BE$4</f>
        <v>0</v>
      </c>
      <c r="BF138" s="200" t="n">
        <v>3</v>
      </c>
      <c r="BH138" s="35" t="n">
        <v>1.5</v>
      </c>
      <c r="BI138" s="199" t="n">
        <f aca="false">BH138*BI$4</f>
        <v>0</v>
      </c>
      <c r="BJ138" s="199" t="n">
        <f aca="false">BH138*BJ$4</f>
        <v>0</v>
      </c>
      <c r="BK138" s="200" t="n">
        <v>3</v>
      </c>
      <c r="BL138" s="28"/>
      <c r="BM138" s="35" t="n">
        <v>1.5</v>
      </c>
      <c r="BN138" s="199" t="n">
        <f aca="false">BM138*BN$4</f>
        <v>0</v>
      </c>
      <c r="BO138" s="199" t="n">
        <f aca="false">BM138*BO$4</f>
        <v>0</v>
      </c>
      <c r="BP138" s="200" t="n">
        <v>3</v>
      </c>
      <c r="BR138" s="35" t="n">
        <v>1.5</v>
      </c>
      <c r="BS138" s="199" t="n">
        <f aca="false">BR138*BS$4</f>
        <v>0</v>
      </c>
      <c r="BT138" s="199" t="n">
        <f aca="false">BR138*BT$4</f>
        <v>0</v>
      </c>
      <c r="BU138" s="200" t="n">
        <v>2</v>
      </c>
      <c r="BW138" s="35" t="n">
        <v>1.5</v>
      </c>
      <c r="BX138" s="199" t="n">
        <f aca="false">BW138*BX$4</f>
        <v>0</v>
      </c>
      <c r="BY138" s="199" t="n">
        <f aca="false">BW138*BY$4</f>
        <v>0</v>
      </c>
      <c r="BZ138" s="200" t="n">
        <v>3</v>
      </c>
    </row>
    <row r="139" customFormat="false" ht="12" hidden="false" customHeight="false" outlineLevel="0" collapsed="false">
      <c r="A139" s="198" t="n">
        <f aca="false">CurveCreator!A139</f>
        <v>40940</v>
      </c>
      <c r="C139" s="35" t="n">
        <v>1.5</v>
      </c>
      <c r="D139" s="199" t="n">
        <f aca="false">C139*D$4</f>
        <v>0</v>
      </c>
      <c r="E139" s="199" t="n">
        <f aca="false">C139*E$4</f>
        <v>0</v>
      </c>
      <c r="F139" s="200" t="n">
        <v>3</v>
      </c>
      <c r="H139" s="35" t="n">
        <v>1.5</v>
      </c>
      <c r="I139" s="199" t="n">
        <f aca="false">H139*I$4</f>
        <v>0</v>
      </c>
      <c r="J139" s="199" t="n">
        <f aca="false">H139*J$4</f>
        <v>0</v>
      </c>
      <c r="K139" s="200" t="n">
        <v>3</v>
      </c>
      <c r="M139" s="35" t="n">
        <v>1.5</v>
      </c>
      <c r="N139" s="199" t="n">
        <f aca="false">M139*N$4</f>
        <v>0</v>
      </c>
      <c r="O139" s="199" t="n">
        <f aca="false">M139*O$4</f>
        <v>0</v>
      </c>
      <c r="P139" s="200" t="n">
        <v>3</v>
      </c>
      <c r="Q139" s="28"/>
      <c r="R139" s="35" t="n">
        <v>1.5</v>
      </c>
      <c r="S139" s="199" t="n">
        <f aca="false">R139*S$4</f>
        <v>0</v>
      </c>
      <c r="T139" s="199" t="n">
        <f aca="false">R139*T$4</f>
        <v>0</v>
      </c>
      <c r="U139" s="200" t="n">
        <v>3</v>
      </c>
      <c r="W139" s="35" t="n">
        <v>1.5</v>
      </c>
      <c r="X139" s="199" t="n">
        <f aca="false">W139*X$4</f>
        <v>0</v>
      </c>
      <c r="Y139" s="199" t="n">
        <f aca="false">W139*Y$4</f>
        <v>0</v>
      </c>
      <c r="Z139" s="200" t="n">
        <v>3</v>
      </c>
      <c r="AA139" s="28"/>
      <c r="AB139" s="35" t="n">
        <v>1.5</v>
      </c>
      <c r="AC139" s="199" t="n">
        <f aca="false">AB139*AC$4</f>
        <v>0</v>
      </c>
      <c r="AD139" s="199" t="n">
        <f aca="false">AB139*AD$4</f>
        <v>0</v>
      </c>
      <c r="AE139" s="200" t="n">
        <v>3</v>
      </c>
      <c r="AF139" s="201"/>
      <c r="AG139" s="35" t="n">
        <v>1.5</v>
      </c>
      <c r="AH139" s="199" t="n">
        <f aca="false">AG139*AH$4</f>
        <v>0</v>
      </c>
      <c r="AI139" s="199" t="n">
        <f aca="false">AG139*AI$4</f>
        <v>0</v>
      </c>
      <c r="AJ139" s="200" t="n">
        <v>3</v>
      </c>
      <c r="AN139" s="35" t="n">
        <v>1.5</v>
      </c>
      <c r="AO139" s="199" t="n">
        <f aca="false">AN139*AO$4</f>
        <v>0</v>
      </c>
      <c r="AP139" s="199" t="n">
        <f aca="false">AN139*AP$4</f>
        <v>0</v>
      </c>
      <c r="AQ139" s="200" t="n">
        <v>3</v>
      </c>
      <c r="AS139" s="35" t="n">
        <v>1.5</v>
      </c>
      <c r="AT139" s="199" t="n">
        <f aca="false">AS139*AT$4</f>
        <v>0</v>
      </c>
      <c r="AU139" s="199" t="n">
        <f aca="false">AS139*AU$4</f>
        <v>0</v>
      </c>
      <c r="AV139" s="200" t="n">
        <v>3</v>
      </c>
      <c r="AX139" s="35" t="n">
        <v>1.5</v>
      </c>
      <c r="AY139" s="199" t="n">
        <f aca="false">AX139*AY$4</f>
        <v>0</v>
      </c>
      <c r="AZ139" s="199" t="n">
        <f aca="false">AX139*AZ$4</f>
        <v>0</v>
      </c>
      <c r="BA139" s="200" t="n">
        <v>3</v>
      </c>
      <c r="BB139" s="28"/>
      <c r="BC139" s="35" t="n">
        <v>1.5</v>
      </c>
      <c r="BD139" s="199" t="n">
        <f aca="false">BC139*BD$4</f>
        <v>0</v>
      </c>
      <c r="BE139" s="199" t="n">
        <f aca="false">BC139*BE$4</f>
        <v>0</v>
      </c>
      <c r="BF139" s="200" t="n">
        <v>3</v>
      </c>
      <c r="BH139" s="35" t="n">
        <v>1.5</v>
      </c>
      <c r="BI139" s="199" t="n">
        <f aca="false">BH139*BI$4</f>
        <v>0</v>
      </c>
      <c r="BJ139" s="199" t="n">
        <f aca="false">BH139*BJ$4</f>
        <v>0</v>
      </c>
      <c r="BK139" s="200" t="n">
        <v>3</v>
      </c>
      <c r="BL139" s="28"/>
      <c r="BM139" s="35" t="n">
        <v>1.5</v>
      </c>
      <c r="BN139" s="199" t="n">
        <f aca="false">BM139*BN$4</f>
        <v>0</v>
      </c>
      <c r="BO139" s="199" t="n">
        <f aca="false">BM139*BO$4</f>
        <v>0</v>
      </c>
      <c r="BP139" s="200" t="n">
        <v>3</v>
      </c>
      <c r="BR139" s="35" t="n">
        <v>1.5</v>
      </c>
      <c r="BS139" s="199" t="n">
        <f aca="false">BR139*BS$4</f>
        <v>0</v>
      </c>
      <c r="BT139" s="199" t="n">
        <f aca="false">BR139*BT$4</f>
        <v>0</v>
      </c>
      <c r="BU139" s="200" t="n">
        <v>2</v>
      </c>
      <c r="BW139" s="35" t="n">
        <v>1.5</v>
      </c>
      <c r="BX139" s="199" t="n">
        <f aca="false">BW139*BX$4</f>
        <v>0</v>
      </c>
      <c r="BY139" s="199" t="n">
        <f aca="false">BW139*BY$4</f>
        <v>0</v>
      </c>
      <c r="BZ139" s="200" t="n">
        <v>3</v>
      </c>
    </row>
    <row r="140" customFormat="false" ht="12" hidden="false" customHeight="false" outlineLevel="0" collapsed="false">
      <c r="A140" s="198" t="n">
        <f aca="false">CurveCreator!A140</f>
        <v>40969</v>
      </c>
      <c r="C140" s="35" t="n">
        <v>1.5</v>
      </c>
      <c r="D140" s="199" t="n">
        <f aca="false">C140*D$4</f>
        <v>0</v>
      </c>
      <c r="E140" s="199" t="n">
        <f aca="false">C140*E$4</f>
        <v>0</v>
      </c>
      <c r="F140" s="200" t="n">
        <v>3</v>
      </c>
      <c r="H140" s="35" t="n">
        <v>1.5</v>
      </c>
      <c r="I140" s="199" t="n">
        <f aca="false">H140*I$4</f>
        <v>0</v>
      </c>
      <c r="J140" s="199" t="n">
        <f aca="false">H140*J$4</f>
        <v>0</v>
      </c>
      <c r="K140" s="200" t="n">
        <v>3</v>
      </c>
      <c r="M140" s="35" t="n">
        <v>1.5</v>
      </c>
      <c r="N140" s="199" t="n">
        <f aca="false">M140*N$4</f>
        <v>0</v>
      </c>
      <c r="O140" s="199" t="n">
        <f aca="false">M140*O$4</f>
        <v>0</v>
      </c>
      <c r="P140" s="200" t="n">
        <v>3</v>
      </c>
      <c r="Q140" s="28"/>
      <c r="R140" s="35" t="n">
        <v>1.5</v>
      </c>
      <c r="S140" s="199" t="n">
        <f aca="false">R140*S$4</f>
        <v>0</v>
      </c>
      <c r="T140" s="199" t="n">
        <f aca="false">R140*T$4</f>
        <v>0</v>
      </c>
      <c r="U140" s="200" t="n">
        <v>3</v>
      </c>
      <c r="W140" s="35" t="n">
        <v>1.5</v>
      </c>
      <c r="X140" s="199" t="n">
        <f aca="false">W140*X$4</f>
        <v>0</v>
      </c>
      <c r="Y140" s="199" t="n">
        <f aca="false">W140*Y$4</f>
        <v>0</v>
      </c>
      <c r="Z140" s="200" t="n">
        <v>3</v>
      </c>
      <c r="AA140" s="28"/>
      <c r="AB140" s="35" t="n">
        <v>1.5</v>
      </c>
      <c r="AC140" s="199" t="n">
        <f aca="false">AB140*AC$4</f>
        <v>0</v>
      </c>
      <c r="AD140" s="199" t="n">
        <f aca="false">AB140*AD$4</f>
        <v>0</v>
      </c>
      <c r="AE140" s="200" t="n">
        <v>3</v>
      </c>
      <c r="AF140" s="201"/>
      <c r="AG140" s="35" t="n">
        <v>1.5</v>
      </c>
      <c r="AH140" s="199" t="n">
        <f aca="false">AG140*AH$4</f>
        <v>0</v>
      </c>
      <c r="AI140" s="199" t="n">
        <f aca="false">AG140*AI$4</f>
        <v>0</v>
      </c>
      <c r="AJ140" s="200" t="n">
        <v>3</v>
      </c>
      <c r="AN140" s="35" t="n">
        <v>1.5</v>
      </c>
      <c r="AO140" s="199" t="n">
        <f aca="false">AN140*AO$4</f>
        <v>0</v>
      </c>
      <c r="AP140" s="199" t="n">
        <f aca="false">AN140*AP$4</f>
        <v>0</v>
      </c>
      <c r="AQ140" s="200" t="n">
        <v>3</v>
      </c>
      <c r="AS140" s="35" t="n">
        <v>1.5</v>
      </c>
      <c r="AT140" s="199" t="n">
        <f aca="false">AS140*AT$4</f>
        <v>0</v>
      </c>
      <c r="AU140" s="199" t="n">
        <f aca="false">AS140*AU$4</f>
        <v>0</v>
      </c>
      <c r="AV140" s="200" t="n">
        <v>3</v>
      </c>
      <c r="AX140" s="35" t="n">
        <v>1.5</v>
      </c>
      <c r="AY140" s="199" t="n">
        <f aca="false">AX140*AY$4</f>
        <v>0</v>
      </c>
      <c r="AZ140" s="199" t="n">
        <f aca="false">AX140*AZ$4</f>
        <v>0</v>
      </c>
      <c r="BA140" s="200" t="n">
        <v>3</v>
      </c>
      <c r="BB140" s="28"/>
      <c r="BC140" s="35" t="n">
        <v>1.5</v>
      </c>
      <c r="BD140" s="199" t="n">
        <f aca="false">BC140*BD$4</f>
        <v>0</v>
      </c>
      <c r="BE140" s="199" t="n">
        <f aca="false">BC140*BE$4</f>
        <v>0</v>
      </c>
      <c r="BF140" s="200" t="n">
        <v>3</v>
      </c>
      <c r="BH140" s="35" t="n">
        <v>1.5</v>
      </c>
      <c r="BI140" s="199" t="n">
        <f aca="false">BH140*BI$4</f>
        <v>0</v>
      </c>
      <c r="BJ140" s="199" t="n">
        <f aca="false">BH140*BJ$4</f>
        <v>0</v>
      </c>
      <c r="BK140" s="200" t="n">
        <v>3</v>
      </c>
      <c r="BL140" s="28"/>
      <c r="BM140" s="35" t="n">
        <v>1.5</v>
      </c>
      <c r="BN140" s="199" t="n">
        <f aca="false">BM140*BN$4</f>
        <v>0</v>
      </c>
      <c r="BO140" s="199" t="n">
        <f aca="false">BM140*BO$4</f>
        <v>0</v>
      </c>
      <c r="BP140" s="200" t="n">
        <v>3</v>
      </c>
      <c r="BR140" s="35" t="n">
        <v>1.5</v>
      </c>
      <c r="BS140" s="199" t="n">
        <f aca="false">BR140*BS$4</f>
        <v>0</v>
      </c>
      <c r="BT140" s="199" t="n">
        <f aca="false">BR140*BT$4</f>
        <v>0</v>
      </c>
      <c r="BU140" s="200" t="n">
        <v>2</v>
      </c>
      <c r="BW140" s="35" t="n">
        <v>1.5</v>
      </c>
      <c r="BX140" s="199" t="n">
        <f aca="false">BW140*BX$4</f>
        <v>0</v>
      </c>
      <c r="BY140" s="199" t="n">
        <f aca="false">BW140*BY$4</f>
        <v>0</v>
      </c>
      <c r="BZ140" s="200" t="n">
        <v>3</v>
      </c>
    </row>
    <row r="141" customFormat="false" ht="12" hidden="false" customHeight="false" outlineLevel="0" collapsed="false">
      <c r="A141" s="198" t="n">
        <f aca="false">CurveCreator!A141</f>
        <v>41000</v>
      </c>
      <c r="C141" s="35" t="n">
        <v>1.5</v>
      </c>
      <c r="D141" s="199" t="n">
        <f aca="false">C141*D$4</f>
        <v>0</v>
      </c>
      <c r="E141" s="199" t="n">
        <f aca="false">C141*E$4</f>
        <v>0</v>
      </c>
      <c r="F141" s="200" t="n">
        <v>3</v>
      </c>
      <c r="H141" s="35" t="n">
        <v>1.5</v>
      </c>
      <c r="I141" s="199" t="n">
        <f aca="false">H141*I$4</f>
        <v>0</v>
      </c>
      <c r="J141" s="199" t="n">
        <f aca="false">H141*J$4</f>
        <v>0</v>
      </c>
      <c r="K141" s="200" t="n">
        <v>3</v>
      </c>
      <c r="M141" s="35" t="n">
        <v>1.5</v>
      </c>
      <c r="N141" s="199" t="n">
        <f aca="false">M141*N$4</f>
        <v>0</v>
      </c>
      <c r="O141" s="199" t="n">
        <f aca="false">M141*O$4</f>
        <v>0</v>
      </c>
      <c r="P141" s="200" t="n">
        <v>3</v>
      </c>
      <c r="Q141" s="28"/>
      <c r="R141" s="35" t="n">
        <v>1.5</v>
      </c>
      <c r="S141" s="199" t="n">
        <f aca="false">R141*S$4</f>
        <v>0</v>
      </c>
      <c r="T141" s="199" t="n">
        <f aca="false">R141*T$4</f>
        <v>0</v>
      </c>
      <c r="U141" s="200" t="n">
        <v>3</v>
      </c>
      <c r="W141" s="35" t="n">
        <v>1.5</v>
      </c>
      <c r="X141" s="199" t="n">
        <f aca="false">W141*X$4</f>
        <v>0</v>
      </c>
      <c r="Y141" s="199" t="n">
        <f aca="false">W141*Y$4</f>
        <v>0</v>
      </c>
      <c r="Z141" s="200" t="n">
        <v>3</v>
      </c>
      <c r="AA141" s="28"/>
      <c r="AB141" s="35" t="n">
        <v>1.5</v>
      </c>
      <c r="AC141" s="199" t="n">
        <f aca="false">AB141*AC$4</f>
        <v>0</v>
      </c>
      <c r="AD141" s="199" t="n">
        <f aca="false">AB141*AD$4</f>
        <v>0</v>
      </c>
      <c r="AE141" s="200" t="n">
        <v>3</v>
      </c>
      <c r="AF141" s="201"/>
      <c r="AG141" s="35" t="n">
        <v>1.5</v>
      </c>
      <c r="AH141" s="199" t="n">
        <f aca="false">AG141*AH$4</f>
        <v>0</v>
      </c>
      <c r="AI141" s="199" t="n">
        <f aca="false">AG141*AI$4</f>
        <v>0</v>
      </c>
      <c r="AJ141" s="200" t="n">
        <v>3</v>
      </c>
      <c r="AN141" s="35" t="n">
        <v>1.5</v>
      </c>
      <c r="AO141" s="199" t="n">
        <f aca="false">AN141*AO$4</f>
        <v>0</v>
      </c>
      <c r="AP141" s="199" t="n">
        <f aca="false">AN141*AP$4</f>
        <v>0</v>
      </c>
      <c r="AQ141" s="200" t="n">
        <v>3</v>
      </c>
      <c r="AS141" s="35" t="n">
        <v>1.5</v>
      </c>
      <c r="AT141" s="199" t="n">
        <f aca="false">AS141*AT$4</f>
        <v>0</v>
      </c>
      <c r="AU141" s="199" t="n">
        <f aca="false">AS141*AU$4</f>
        <v>0</v>
      </c>
      <c r="AV141" s="200" t="n">
        <v>3</v>
      </c>
      <c r="AX141" s="35" t="n">
        <v>1.5</v>
      </c>
      <c r="AY141" s="199" t="n">
        <f aca="false">AX141*AY$4</f>
        <v>0</v>
      </c>
      <c r="AZ141" s="199" t="n">
        <f aca="false">AX141*AZ$4</f>
        <v>0</v>
      </c>
      <c r="BA141" s="200" t="n">
        <v>3</v>
      </c>
      <c r="BB141" s="28"/>
      <c r="BC141" s="35" t="n">
        <v>1.5</v>
      </c>
      <c r="BD141" s="199" t="n">
        <f aca="false">BC141*BD$4</f>
        <v>0</v>
      </c>
      <c r="BE141" s="199" t="n">
        <f aca="false">BC141*BE$4</f>
        <v>0</v>
      </c>
      <c r="BF141" s="200" t="n">
        <v>3</v>
      </c>
      <c r="BH141" s="35" t="n">
        <v>1.5</v>
      </c>
      <c r="BI141" s="199" t="n">
        <f aca="false">BH141*BI$4</f>
        <v>0</v>
      </c>
      <c r="BJ141" s="199" t="n">
        <f aca="false">BH141*BJ$4</f>
        <v>0</v>
      </c>
      <c r="BK141" s="200" t="n">
        <v>3</v>
      </c>
      <c r="BL141" s="28"/>
      <c r="BM141" s="35" t="n">
        <v>1.5</v>
      </c>
      <c r="BN141" s="199" t="n">
        <f aca="false">BM141*BN$4</f>
        <v>0</v>
      </c>
      <c r="BO141" s="199" t="n">
        <f aca="false">BM141*BO$4</f>
        <v>0</v>
      </c>
      <c r="BP141" s="200" t="n">
        <v>3</v>
      </c>
      <c r="BR141" s="35" t="n">
        <v>1.5</v>
      </c>
      <c r="BS141" s="199" t="n">
        <f aca="false">BR141*BS$4</f>
        <v>0</v>
      </c>
      <c r="BT141" s="199" t="n">
        <f aca="false">BR141*BT$4</f>
        <v>0</v>
      </c>
      <c r="BU141" s="200" t="n">
        <v>2</v>
      </c>
      <c r="BW141" s="35" t="n">
        <v>1.5</v>
      </c>
      <c r="BX141" s="199" t="n">
        <f aca="false">BW141*BX$4</f>
        <v>0</v>
      </c>
      <c r="BY141" s="199" t="n">
        <f aca="false">BW141*BY$4</f>
        <v>0</v>
      </c>
      <c r="BZ141" s="200" t="n">
        <v>3</v>
      </c>
    </row>
    <row r="142" customFormat="false" ht="12" hidden="false" customHeight="false" outlineLevel="0" collapsed="false">
      <c r="A142" s="198" t="n">
        <f aca="false">CurveCreator!A142</f>
        <v>41030</v>
      </c>
      <c r="C142" s="35" t="n">
        <v>1.5</v>
      </c>
      <c r="D142" s="199" t="n">
        <f aca="false">C142*D$4</f>
        <v>0</v>
      </c>
      <c r="E142" s="199" t="n">
        <f aca="false">C142*E$4</f>
        <v>0</v>
      </c>
      <c r="F142" s="200" t="n">
        <v>3</v>
      </c>
      <c r="H142" s="35" t="n">
        <v>1.5</v>
      </c>
      <c r="I142" s="199" t="n">
        <f aca="false">H142*I$4</f>
        <v>0</v>
      </c>
      <c r="J142" s="199" t="n">
        <f aca="false">H142*J$4</f>
        <v>0</v>
      </c>
      <c r="K142" s="200" t="n">
        <v>3</v>
      </c>
      <c r="M142" s="35" t="n">
        <v>1.5</v>
      </c>
      <c r="N142" s="199" t="n">
        <f aca="false">M142*N$4</f>
        <v>0</v>
      </c>
      <c r="O142" s="199" t="n">
        <f aca="false">M142*O$4</f>
        <v>0</v>
      </c>
      <c r="P142" s="200" t="n">
        <v>3</v>
      </c>
      <c r="Q142" s="28"/>
      <c r="R142" s="35" t="n">
        <v>1.5</v>
      </c>
      <c r="S142" s="199" t="n">
        <f aca="false">R142*S$4</f>
        <v>0</v>
      </c>
      <c r="T142" s="199" t="n">
        <f aca="false">R142*T$4</f>
        <v>0</v>
      </c>
      <c r="U142" s="200" t="n">
        <v>3</v>
      </c>
      <c r="W142" s="35" t="n">
        <v>1.5</v>
      </c>
      <c r="X142" s="199" t="n">
        <f aca="false">W142*X$4</f>
        <v>0</v>
      </c>
      <c r="Y142" s="199" t="n">
        <f aca="false">W142*Y$4</f>
        <v>0</v>
      </c>
      <c r="Z142" s="200" t="n">
        <v>3</v>
      </c>
      <c r="AA142" s="28"/>
      <c r="AB142" s="35" t="n">
        <v>1.5</v>
      </c>
      <c r="AC142" s="199" t="n">
        <f aca="false">AB142*AC$4</f>
        <v>0</v>
      </c>
      <c r="AD142" s="199" t="n">
        <f aca="false">AB142*AD$4</f>
        <v>0</v>
      </c>
      <c r="AE142" s="200" t="n">
        <v>3</v>
      </c>
      <c r="AF142" s="201"/>
      <c r="AG142" s="35" t="n">
        <v>1.5</v>
      </c>
      <c r="AH142" s="199" t="n">
        <f aca="false">AG142*AH$4</f>
        <v>0</v>
      </c>
      <c r="AI142" s="199" t="n">
        <f aca="false">AG142*AI$4</f>
        <v>0</v>
      </c>
      <c r="AJ142" s="200" t="n">
        <v>3</v>
      </c>
      <c r="AN142" s="35" t="n">
        <v>1.5</v>
      </c>
      <c r="AO142" s="199" t="n">
        <f aca="false">AN142*AO$4</f>
        <v>0</v>
      </c>
      <c r="AP142" s="199" t="n">
        <f aca="false">AN142*AP$4</f>
        <v>0</v>
      </c>
      <c r="AQ142" s="200" t="n">
        <v>3</v>
      </c>
      <c r="AS142" s="35" t="n">
        <v>1.5</v>
      </c>
      <c r="AT142" s="199" t="n">
        <f aca="false">AS142*AT$4</f>
        <v>0</v>
      </c>
      <c r="AU142" s="199" t="n">
        <f aca="false">AS142*AU$4</f>
        <v>0</v>
      </c>
      <c r="AV142" s="200" t="n">
        <v>3</v>
      </c>
      <c r="AX142" s="35" t="n">
        <v>1.5</v>
      </c>
      <c r="AY142" s="199" t="n">
        <f aca="false">AX142*AY$4</f>
        <v>0</v>
      </c>
      <c r="AZ142" s="199" t="n">
        <f aca="false">AX142*AZ$4</f>
        <v>0</v>
      </c>
      <c r="BA142" s="200" t="n">
        <v>3</v>
      </c>
      <c r="BB142" s="28"/>
      <c r="BC142" s="35" t="n">
        <v>1.5</v>
      </c>
      <c r="BD142" s="199" t="n">
        <f aca="false">BC142*BD$4</f>
        <v>0</v>
      </c>
      <c r="BE142" s="199" t="n">
        <f aca="false">BC142*BE$4</f>
        <v>0</v>
      </c>
      <c r="BF142" s="200" t="n">
        <v>3</v>
      </c>
      <c r="BH142" s="35" t="n">
        <v>1.5</v>
      </c>
      <c r="BI142" s="199" t="n">
        <f aca="false">BH142*BI$4</f>
        <v>0</v>
      </c>
      <c r="BJ142" s="199" t="n">
        <f aca="false">BH142*BJ$4</f>
        <v>0</v>
      </c>
      <c r="BK142" s="200" t="n">
        <v>3</v>
      </c>
      <c r="BL142" s="28"/>
      <c r="BM142" s="35" t="n">
        <v>1.5</v>
      </c>
      <c r="BN142" s="199" t="n">
        <f aca="false">BM142*BN$4</f>
        <v>0</v>
      </c>
      <c r="BO142" s="199" t="n">
        <f aca="false">BM142*BO$4</f>
        <v>0</v>
      </c>
      <c r="BP142" s="200" t="n">
        <v>3</v>
      </c>
      <c r="BR142" s="35" t="n">
        <v>1.5</v>
      </c>
      <c r="BS142" s="199" t="n">
        <f aca="false">BR142*BS$4</f>
        <v>0</v>
      </c>
      <c r="BT142" s="199" t="n">
        <f aca="false">BR142*BT$4</f>
        <v>0</v>
      </c>
      <c r="BU142" s="200" t="n">
        <v>2</v>
      </c>
      <c r="BW142" s="35" t="n">
        <v>1.5</v>
      </c>
      <c r="BX142" s="199" t="n">
        <f aca="false">BW142*BX$4</f>
        <v>0</v>
      </c>
      <c r="BY142" s="199" t="n">
        <f aca="false">BW142*BY$4</f>
        <v>0</v>
      </c>
      <c r="BZ142" s="200" t="n">
        <v>3</v>
      </c>
    </row>
    <row r="143" customFormat="false" ht="12" hidden="false" customHeight="false" outlineLevel="0" collapsed="false">
      <c r="A143" s="198" t="n">
        <f aca="false">CurveCreator!A143</f>
        <v>41061</v>
      </c>
      <c r="C143" s="35" t="n">
        <v>1.5</v>
      </c>
      <c r="D143" s="199" t="n">
        <f aca="false">C143*D$4</f>
        <v>0</v>
      </c>
      <c r="E143" s="199" t="n">
        <f aca="false">C143*E$4</f>
        <v>0</v>
      </c>
      <c r="F143" s="200" t="n">
        <v>3</v>
      </c>
      <c r="H143" s="35" t="n">
        <v>1.5</v>
      </c>
      <c r="I143" s="199" t="n">
        <f aca="false">H143*I$4</f>
        <v>0</v>
      </c>
      <c r="J143" s="199" t="n">
        <f aca="false">H143*J$4</f>
        <v>0</v>
      </c>
      <c r="K143" s="200" t="n">
        <v>3</v>
      </c>
      <c r="M143" s="35" t="n">
        <v>1.5</v>
      </c>
      <c r="N143" s="199" t="n">
        <f aca="false">M143*N$4</f>
        <v>0</v>
      </c>
      <c r="O143" s="199" t="n">
        <f aca="false">M143*O$4</f>
        <v>0</v>
      </c>
      <c r="P143" s="200" t="n">
        <v>3</v>
      </c>
      <c r="Q143" s="28"/>
      <c r="R143" s="35" t="n">
        <v>1.5</v>
      </c>
      <c r="S143" s="199" t="n">
        <f aca="false">R143*S$4</f>
        <v>0</v>
      </c>
      <c r="T143" s="199" t="n">
        <f aca="false">R143*T$4</f>
        <v>0</v>
      </c>
      <c r="U143" s="200" t="n">
        <v>3</v>
      </c>
      <c r="W143" s="35" t="n">
        <v>1.5</v>
      </c>
      <c r="X143" s="199" t="n">
        <f aca="false">W143*X$4</f>
        <v>0</v>
      </c>
      <c r="Y143" s="199" t="n">
        <f aca="false">W143*Y$4</f>
        <v>0</v>
      </c>
      <c r="Z143" s="200" t="n">
        <v>3</v>
      </c>
      <c r="AA143" s="28"/>
      <c r="AB143" s="35" t="n">
        <v>1.5</v>
      </c>
      <c r="AC143" s="199" t="n">
        <f aca="false">AB143*AC$4</f>
        <v>0</v>
      </c>
      <c r="AD143" s="199" t="n">
        <f aca="false">AB143*AD$4</f>
        <v>0</v>
      </c>
      <c r="AE143" s="200" t="n">
        <v>3</v>
      </c>
      <c r="AF143" s="201"/>
      <c r="AG143" s="35" t="n">
        <v>1.5</v>
      </c>
      <c r="AH143" s="199" t="n">
        <f aca="false">AG143*AH$4</f>
        <v>0</v>
      </c>
      <c r="AI143" s="199" t="n">
        <f aca="false">AG143*AI$4</f>
        <v>0</v>
      </c>
      <c r="AJ143" s="200" t="n">
        <v>3</v>
      </c>
      <c r="AN143" s="35" t="n">
        <v>1.5</v>
      </c>
      <c r="AO143" s="199" t="n">
        <f aca="false">AN143*AO$4</f>
        <v>0</v>
      </c>
      <c r="AP143" s="199" t="n">
        <f aca="false">AN143*AP$4</f>
        <v>0</v>
      </c>
      <c r="AQ143" s="200" t="n">
        <v>3</v>
      </c>
      <c r="AS143" s="35" t="n">
        <v>1.5</v>
      </c>
      <c r="AT143" s="199" t="n">
        <f aca="false">AS143*AT$4</f>
        <v>0</v>
      </c>
      <c r="AU143" s="199" t="n">
        <f aca="false">AS143*AU$4</f>
        <v>0</v>
      </c>
      <c r="AV143" s="200" t="n">
        <v>3</v>
      </c>
      <c r="AX143" s="35" t="n">
        <v>1.5</v>
      </c>
      <c r="AY143" s="199" t="n">
        <f aca="false">AX143*AY$4</f>
        <v>0</v>
      </c>
      <c r="AZ143" s="199" t="n">
        <f aca="false">AX143*AZ$4</f>
        <v>0</v>
      </c>
      <c r="BA143" s="200" t="n">
        <v>3</v>
      </c>
      <c r="BB143" s="28"/>
      <c r="BC143" s="35" t="n">
        <v>1.5</v>
      </c>
      <c r="BD143" s="199" t="n">
        <f aca="false">BC143*BD$4</f>
        <v>0</v>
      </c>
      <c r="BE143" s="199" t="n">
        <f aca="false">BC143*BE$4</f>
        <v>0</v>
      </c>
      <c r="BF143" s="200" t="n">
        <v>3</v>
      </c>
      <c r="BH143" s="35" t="n">
        <v>1.5</v>
      </c>
      <c r="BI143" s="199" t="n">
        <f aca="false">BH143*BI$4</f>
        <v>0</v>
      </c>
      <c r="BJ143" s="199" t="n">
        <f aca="false">BH143*BJ$4</f>
        <v>0</v>
      </c>
      <c r="BK143" s="200" t="n">
        <v>3</v>
      </c>
      <c r="BL143" s="28"/>
      <c r="BM143" s="35" t="n">
        <v>1.5</v>
      </c>
      <c r="BN143" s="199" t="n">
        <f aca="false">BM143*BN$4</f>
        <v>0</v>
      </c>
      <c r="BO143" s="199" t="n">
        <f aca="false">BM143*BO$4</f>
        <v>0</v>
      </c>
      <c r="BP143" s="200" t="n">
        <v>3</v>
      </c>
      <c r="BR143" s="35" t="n">
        <v>1.5</v>
      </c>
      <c r="BS143" s="199" t="n">
        <f aca="false">BR143*BS$4</f>
        <v>0</v>
      </c>
      <c r="BT143" s="199" t="n">
        <f aca="false">BR143*BT$4</f>
        <v>0</v>
      </c>
      <c r="BU143" s="200" t="n">
        <v>2</v>
      </c>
      <c r="BW143" s="35" t="n">
        <v>1.5</v>
      </c>
      <c r="BX143" s="199" t="n">
        <f aca="false">BW143*BX$4</f>
        <v>0</v>
      </c>
      <c r="BY143" s="199" t="n">
        <f aca="false">BW143*BY$4</f>
        <v>0</v>
      </c>
      <c r="BZ143" s="200" t="n">
        <v>3</v>
      </c>
    </row>
    <row r="144" customFormat="false" ht="12" hidden="false" customHeight="false" outlineLevel="0" collapsed="false">
      <c r="A144" s="198" t="n">
        <f aca="false">CurveCreator!A144</f>
        <v>41091</v>
      </c>
      <c r="C144" s="35" t="n">
        <v>1.5</v>
      </c>
      <c r="D144" s="199" t="n">
        <f aca="false">C144*D$4</f>
        <v>0</v>
      </c>
      <c r="E144" s="199" t="n">
        <f aca="false">C144*E$4</f>
        <v>0</v>
      </c>
      <c r="F144" s="200" t="n">
        <v>3</v>
      </c>
      <c r="H144" s="35" t="n">
        <v>1.5</v>
      </c>
      <c r="I144" s="199" t="n">
        <f aca="false">H144*I$4</f>
        <v>0</v>
      </c>
      <c r="J144" s="199" t="n">
        <f aca="false">H144*J$4</f>
        <v>0</v>
      </c>
      <c r="K144" s="200" t="n">
        <v>3</v>
      </c>
      <c r="M144" s="35" t="n">
        <v>1.5</v>
      </c>
      <c r="N144" s="199" t="n">
        <f aca="false">M144*N$4</f>
        <v>0</v>
      </c>
      <c r="O144" s="199" t="n">
        <f aca="false">M144*O$4</f>
        <v>0</v>
      </c>
      <c r="P144" s="200" t="n">
        <v>3</v>
      </c>
      <c r="Q144" s="28"/>
      <c r="R144" s="35" t="n">
        <v>1.5</v>
      </c>
      <c r="S144" s="199" t="n">
        <f aca="false">R144*S$4</f>
        <v>0</v>
      </c>
      <c r="T144" s="199" t="n">
        <f aca="false">R144*T$4</f>
        <v>0</v>
      </c>
      <c r="U144" s="200" t="n">
        <v>3</v>
      </c>
      <c r="W144" s="35" t="n">
        <v>1.5</v>
      </c>
      <c r="X144" s="199" t="n">
        <f aca="false">W144*X$4</f>
        <v>0</v>
      </c>
      <c r="Y144" s="199" t="n">
        <f aca="false">W144*Y$4</f>
        <v>0</v>
      </c>
      <c r="Z144" s="200" t="n">
        <v>3</v>
      </c>
      <c r="AA144" s="28"/>
      <c r="AB144" s="35" t="n">
        <v>1.5</v>
      </c>
      <c r="AC144" s="199" t="n">
        <f aca="false">AB144*AC$4</f>
        <v>0</v>
      </c>
      <c r="AD144" s="199" t="n">
        <f aca="false">AB144*AD$4</f>
        <v>0</v>
      </c>
      <c r="AE144" s="200" t="n">
        <v>3</v>
      </c>
      <c r="AF144" s="201"/>
      <c r="AG144" s="35" t="n">
        <v>1.5</v>
      </c>
      <c r="AH144" s="199" t="n">
        <f aca="false">AG144*AH$4</f>
        <v>0</v>
      </c>
      <c r="AI144" s="199" t="n">
        <f aca="false">AG144*AI$4</f>
        <v>0</v>
      </c>
      <c r="AJ144" s="200" t="n">
        <v>3</v>
      </c>
      <c r="AN144" s="35" t="n">
        <v>1.5</v>
      </c>
      <c r="AO144" s="199" t="n">
        <f aca="false">AN144*AO$4</f>
        <v>0</v>
      </c>
      <c r="AP144" s="199" t="n">
        <f aca="false">AN144*AP$4</f>
        <v>0</v>
      </c>
      <c r="AQ144" s="200" t="n">
        <v>3</v>
      </c>
      <c r="AS144" s="35" t="n">
        <v>1.5</v>
      </c>
      <c r="AT144" s="199" t="n">
        <f aca="false">AS144*AT$4</f>
        <v>0</v>
      </c>
      <c r="AU144" s="199" t="n">
        <f aca="false">AS144*AU$4</f>
        <v>0</v>
      </c>
      <c r="AV144" s="200" t="n">
        <v>3</v>
      </c>
      <c r="AX144" s="35" t="n">
        <v>1.5</v>
      </c>
      <c r="AY144" s="199" t="n">
        <f aca="false">AX144*AY$4</f>
        <v>0</v>
      </c>
      <c r="AZ144" s="199" t="n">
        <f aca="false">AX144*AZ$4</f>
        <v>0</v>
      </c>
      <c r="BA144" s="200" t="n">
        <v>3</v>
      </c>
      <c r="BB144" s="28"/>
      <c r="BC144" s="35" t="n">
        <v>1.5</v>
      </c>
      <c r="BD144" s="199" t="n">
        <f aca="false">BC144*BD$4</f>
        <v>0</v>
      </c>
      <c r="BE144" s="199" t="n">
        <f aca="false">BC144*BE$4</f>
        <v>0</v>
      </c>
      <c r="BF144" s="200" t="n">
        <v>3</v>
      </c>
      <c r="BH144" s="35" t="n">
        <v>1.5</v>
      </c>
      <c r="BI144" s="199" t="n">
        <f aca="false">BH144*BI$4</f>
        <v>0</v>
      </c>
      <c r="BJ144" s="199" t="n">
        <f aca="false">BH144*BJ$4</f>
        <v>0</v>
      </c>
      <c r="BK144" s="200" t="n">
        <v>3</v>
      </c>
      <c r="BL144" s="28"/>
      <c r="BM144" s="35" t="n">
        <v>1.5</v>
      </c>
      <c r="BN144" s="199" t="n">
        <f aca="false">BM144*BN$4</f>
        <v>0</v>
      </c>
      <c r="BO144" s="199" t="n">
        <f aca="false">BM144*BO$4</f>
        <v>0</v>
      </c>
      <c r="BP144" s="200" t="n">
        <v>3</v>
      </c>
      <c r="BR144" s="35" t="n">
        <v>1.5</v>
      </c>
      <c r="BS144" s="199" t="n">
        <f aca="false">BR144*BS$4</f>
        <v>0</v>
      </c>
      <c r="BT144" s="199" t="n">
        <f aca="false">BR144*BT$4</f>
        <v>0</v>
      </c>
      <c r="BU144" s="200" t="n">
        <v>2</v>
      </c>
      <c r="BW144" s="35" t="n">
        <v>1.5</v>
      </c>
      <c r="BX144" s="199" t="n">
        <f aca="false">BW144*BX$4</f>
        <v>0</v>
      </c>
      <c r="BY144" s="199" t="n">
        <f aca="false">BW144*BY$4</f>
        <v>0</v>
      </c>
      <c r="BZ144" s="200" t="n">
        <v>3</v>
      </c>
    </row>
    <row r="145" customFormat="false" ht="12" hidden="false" customHeight="false" outlineLevel="0" collapsed="false">
      <c r="A145" s="198" t="n">
        <f aca="false">CurveCreator!A145</f>
        <v>41122</v>
      </c>
      <c r="C145" s="35" t="n">
        <v>1.5</v>
      </c>
      <c r="D145" s="199" t="n">
        <f aca="false">C145*D$4</f>
        <v>0</v>
      </c>
      <c r="E145" s="199" t="n">
        <f aca="false">C145*E$4</f>
        <v>0</v>
      </c>
      <c r="F145" s="200" t="n">
        <v>3</v>
      </c>
      <c r="H145" s="35" t="n">
        <v>1.5</v>
      </c>
      <c r="I145" s="199" t="n">
        <f aca="false">H145*I$4</f>
        <v>0</v>
      </c>
      <c r="J145" s="199" t="n">
        <f aca="false">H145*J$4</f>
        <v>0</v>
      </c>
      <c r="K145" s="200" t="n">
        <v>3</v>
      </c>
      <c r="M145" s="35" t="n">
        <v>1.5</v>
      </c>
      <c r="N145" s="199" t="n">
        <f aca="false">M145*N$4</f>
        <v>0</v>
      </c>
      <c r="O145" s="199" t="n">
        <f aca="false">M145*O$4</f>
        <v>0</v>
      </c>
      <c r="P145" s="200" t="n">
        <v>3</v>
      </c>
      <c r="Q145" s="28"/>
      <c r="R145" s="35" t="n">
        <v>1.5</v>
      </c>
      <c r="S145" s="199" t="n">
        <f aca="false">R145*S$4</f>
        <v>0</v>
      </c>
      <c r="T145" s="199" t="n">
        <f aca="false">R145*T$4</f>
        <v>0</v>
      </c>
      <c r="U145" s="200" t="n">
        <v>3</v>
      </c>
      <c r="W145" s="35" t="n">
        <v>1.5</v>
      </c>
      <c r="X145" s="199" t="n">
        <f aca="false">W145*X$4</f>
        <v>0</v>
      </c>
      <c r="Y145" s="199" t="n">
        <f aca="false">W145*Y$4</f>
        <v>0</v>
      </c>
      <c r="Z145" s="200" t="n">
        <v>3</v>
      </c>
      <c r="AA145" s="28"/>
      <c r="AB145" s="35" t="n">
        <v>1.5</v>
      </c>
      <c r="AC145" s="199" t="n">
        <f aca="false">AB145*AC$4</f>
        <v>0</v>
      </c>
      <c r="AD145" s="199" t="n">
        <f aca="false">AB145*AD$4</f>
        <v>0</v>
      </c>
      <c r="AE145" s="200" t="n">
        <v>3</v>
      </c>
      <c r="AF145" s="201"/>
      <c r="AG145" s="35" t="n">
        <v>1.5</v>
      </c>
      <c r="AH145" s="199" t="n">
        <f aca="false">AG145*AH$4</f>
        <v>0</v>
      </c>
      <c r="AI145" s="199" t="n">
        <f aca="false">AG145*AI$4</f>
        <v>0</v>
      </c>
      <c r="AJ145" s="200" t="n">
        <v>3</v>
      </c>
      <c r="AN145" s="35" t="n">
        <v>1.5</v>
      </c>
      <c r="AO145" s="199" t="n">
        <f aca="false">AN145*AO$4</f>
        <v>0</v>
      </c>
      <c r="AP145" s="199" t="n">
        <f aca="false">AN145*AP$4</f>
        <v>0</v>
      </c>
      <c r="AQ145" s="200" t="n">
        <v>3</v>
      </c>
      <c r="AS145" s="35" t="n">
        <v>1.5</v>
      </c>
      <c r="AT145" s="199" t="n">
        <f aca="false">AS145*AT$4</f>
        <v>0</v>
      </c>
      <c r="AU145" s="199" t="n">
        <f aca="false">AS145*AU$4</f>
        <v>0</v>
      </c>
      <c r="AV145" s="200" t="n">
        <v>3</v>
      </c>
      <c r="AX145" s="35" t="n">
        <v>1.5</v>
      </c>
      <c r="AY145" s="199" t="n">
        <f aca="false">AX145*AY$4</f>
        <v>0</v>
      </c>
      <c r="AZ145" s="199" t="n">
        <f aca="false">AX145*AZ$4</f>
        <v>0</v>
      </c>
      <c r="BA145" s="200" t="n">
        <v>3</v>
      </c>
      <c r="BB145" s="28"/>
      <c r="BC145" s="35" t="n">
        <v>1.5</v>
      </c>
      <c r="BD145" s="199" t="n">
        <f aca="false">BC145*BD$4</f>
        <v>0</v>
      </c>
      <c r="BE145" s="199" t="n">
        <f aca="false">BC145*BE$4</f>
        <v>0</v>
      </c>
      <c r="BF145" s="200" t="n">
        <v>3</v>
      </c>
      <c r="BH145" s="35" t="n">
        <v>1.5</v>
      </c>
      <c r="BI145" s="199" t="n">
        <f aca="false">BH145*BI$4</f>
        <v>0</v>
      </c>
      <c r="BJ145" s="199" t="n">
        <f aca="false">BH145*BJ$4</f>
        <v>0</v>
      </c>
      <c r="BK145" s="200" t="n">
        <v>3</v>
      </c>
      <c r="BL145" s="28"/>
      <c r="BM145" s="35" t="n">
        <v>1.5</v>
      </c>
      <c r="BN145" s="199" t="n">
        <f aca="false">BM145*BN$4</f>
        <v>0</v>
      </c>
      <c r="BO145" s="199" t="n">
        <f aca="false">BM145*BO$4</f>
        <v>0</v>
      </c>
      <c r="BP145" s="200" t="n">
        <v>3</v>
      </c>
      <c r="BR145" s="35" t="n">
        <v>1.5</v>
      </c>
      <c r="BS145" s="199" t="n">
        <f aca="false">BR145*BS$4</f>
        <v>0</v>
      </c>
      <c r="BT145" s="199" t="n">
        <f aca="false">BR145*BT$4</f>
        <v>0</v>
      </c>
      <c r="BU145" s="200" t="n">
        <v>2</v>
      </c>
      <c r="BW145" s="35" t="n">
        <v>1.5</v>
      </c>
      <c r="BX145" s="199" t="n">
        <f aca="false">BW145*BX$4</f>
        <v>0</v>
      </c>
      <c r="BY145" s="199" t="n">
        <f aca="false">BW145*BY$4</f>
        <v>0</v>
      </c>
      <c r="BZ145" s="200" t="n">
        <v>3</v>
      </c>
    </row>
    <row r="146" customFormat="false" ht="12" hidden="false" customHeight="false" outlineLevel="0" collapsed="false">
      <c r="A146" s="198" t="n">
        <f aca="false">CurveCreator!A146</f>
        <v>41153</v>
      </c>
      <c r="C146" s="35" t="n">
        <v>1.5</v>
      </c>
      <c r="D146" s="199" t="n">
        <f aca="false">C146*D$4</f>
        <v>0</v>
      </c>
      <c r="E146" s="199" t="n">
        <f aca="false">C146*E$4</f>
        <v>0</v>
      </c>
      <c r="F146" s="200" t="n">
        <v>3</v>
      </c>
      <c r="H146" s="35" t="n">
        <v>1.5</v>
      </c>
      <c r="I146" s="199" t="n">
        <f aca="false">H146*I$4</f>
        <v>0</v>
      </c>
      <c r="J146" s="199" t="n">
        <f aca="false">H146*J$4</f>
        <v>0</v>
      </c>
      <c r="K146" s="200" t="n">
        <v>3</v>
      </c>
      <c r="M146" s="35" t="n">
        <v>1.5</v>
      </c>
      <c r="N146" s="199" t="n">
        <f aca="false">M146*N$4</f>
        <v>0</v>
      </c>
      <c r="O146" s="199" t="n">
        <f aca="false">M146*O$4</f>
        <v>0</v>
      </c>
      <c r="P146" s="200" t="n">
        <v>3</v>
      </c>
      <c r="Q146" s="28"/>
      <c r="R146" s="35" t="n">
        <v>1.5</v>
      </c>
      <c r="S146" s="199" t="n">
        <f aca="false">R146*S$4</f>
        <v>0</v>
      </c>
      <c r="T146" s="199" t="n">
        <f aca="false">R146*T$4</f>
        <v>0</v>
      </c>
      <c r="U146" s="200" t="n">
        <v>3</v>
      </c>
      <c r="W146" s="35" t="n">
        <v>1.5</v>
      </c>
      <c r="X146" s="199" t="n">
        <f aca="false">W146*X$4</f>
        <v>0</v>
      </c>
      <c r="Y146" s="199" t="n">
        <f aca="false">W146*Y$4</f>
        <v>0</v>
      </c>
      <c r="Z146" s="200" t="n">
        <v>3</v>
      </c>
      <c r="AA146" s="28"/>
      <c r="AB146" s="35" t="n">
        <v>1.5</v>
      </c>
      <c r="AC146" s="199" t="n">
        <f aca="false">AB146*AC$4</f>
        <v>0</v>
      </c>
      <c r="AD146" s="199" t="n">
        <f aca="false">AB146*AD$4</f>
        <v>0</v>
      </c>
      <c r="AE146" s="200" t="n">
        <v>3</v>
      </c>
      <c r="AF146" s="201"/>
      <c r="AG146" s="35" t="n">
        <v>1.5</v>
      </c>
      <c r="AH146" s="199" t="n">
        <f aca="false">AG146*AH$4</f>
        <v>0</v>
      </c>
      <c r="AI146" s="199" t="n">
        <f aca="false">AG146*AI$4</f>
        <v>0</v>
      </c>
      <c r="AJ146" s="200" t="n">
        <v>3</v>
      </c>
      <c r="AN146" s="35" t="n">
        <v>1.5</v>
      </c>
      <c r="AO146" s="199" t="n">
        <f aca="false">AN146*AO$4</f>
        <v>0</v>
      </c>
      <c r="AP146" s="199" t="n">
        <f aca="false">AN146*AP$4</f>
        <v>0</v>
      </c>
      <c r="AQ146" s="200" t="n">
        <v>3</v>
      </c>
      <c r="AS146" s="35" t="n">
        <v>1.5</v>
      </c>
      <c r="AT146" s="199" t="n">
        <f aca="false">AS146*AT$4</f>
        <v>0</v>
      </c>
      <c r="AU146" s="199" t="n">
        <f aca="false">AS146*AU$4</f>
        <v>0</v>
      </c>
      <c r="AV146" s="200" t="n">
        <v>3</v>
      </c>
      <c r="AX146" s="35" t="n">
        <v>1.5</v>
      </c>
      <c r="AY146" s="199" t="n">
        <f aca="false">AX146*AY$4</f>
        <v>0</v>
      </c>
      <c r="AZ146" s="199" t="n">
        <f aca="false">AX146*AZ$4</f>
        <v>0</v>
      </c>
      <c r="BA146" s="200" t="n">
        <v>3</v>
      </c>
      <c r="BB146" s="28"/>
      <c r="BC146" s="35" t="n">
        <v>1.5</v>
      </c>
      <c r="BD146" s="199" t="n">
        <f aca="false">BC146*BD$4</f>
        <v>0</v>
      </c>
      <c r="BE146" s="199" t="n">
        <f aca="false">BC146*BE$4</f>
        <v>0</v>
      </c>
      <c r="BF146" s="200" t="n">
        <v>3</v>
      </c>
      <c r="BH146" s="35" t="n">
        <v>1.5</v>
      </c>
      <c r="BI146" s="199" t="n">
        <f aca="false">BH146*BI$4</f>
        <v>0</v>
      </c>
      <c r="BJ146" s="199" t="n">
        <f aca="false">BH146*BJ$4</f>
        <v>0</v>
      </c>
      <c r="BK146" s="200" t="n">
        <v>3</v>
      </c>
      <c r="BL146" s="28"/>
      <c r="BM146" s="35" t="n">
        <v>1.5</v>
      </c>
      <c r="BN146" s="199" t="n">
        <f aca="false">BM146*BN$4</f>
        <v>0</v>
      </c>
      <c r="BO146" s="199" t="n">
        <f aca="false">BM146*BO$4</f>
        <v>0</v>
      </c>
      <c r="BP146" s="200" t="n">
        <v>3</v>
      </c>
      <c r="BR146" s="35" t="n">
        <v>1.5</v>
      </c>
      <c r="BS146" s="199" t="n">
        <f aca="false">BR146*BS$4</f>
        <v>0</v>
      </c>
      <c r="BT146" s="199" t="n">
        <f aca="false">BR146*BT$4</f>
        <v>0</v>
      </c>
      <c r="BU146" s="200" t="n">
        <v>2</v>
      </c>
      <c r="BW146" s="35" t="n">
        <v>1.5</v>
      </c>
      <c r="BX146" s="199" t="n">
        <f aca="false">BW146*BX$4</f>
        <v>0</v>
      </c>
      <c r="BY146" s="199" t="n">
        <f aca="false">BW146*BY$4</f>
        <v>0</v>
      </c>
      <c r="BZ146" s="200" t="n">
        <v>3</v>
      </c>
    </row>
    <row r="147" customFormat="false" ht="12" hidden="false" customHeight="false" outlineLevel="0" collapsed="false">
      <c r="A147" s="198" t="n">
        <f aca="false">CurveCreator!A147</f>
        <v>41183</v>
      </c>
      <c r="C147" s="35" t="n">
        <v>1.5</v>
      </c>
      <c r="D147" s="199" t="n">
        <f aca="false">C147*D$4</f>
        <v>0</v>
      </c>
      <c r="E147" s="199" t="n">
        <f aca="false">C147*E$4</f>
        <v>0</v>
      </c>
      <c r="F147" s="200" t="n">
        <v>3</v>
      </c>
      <c r="H147" s="35" t="n">
        <v>1.5</v>
      </c>
      <c r="I147" s="199" t="n">
        <f aca="false">H147*I$4</f>
        <v>0</v>
      </c>
      <c r="J147" s="199" t="n">
        <f aca="false">H147*J$4</f>
        <v>0</v>
      </c>
      <c r="K147" s="200" t="n">
        <v>3</v>
      </c>
      <c r="M147" s="35" t="n">
        <v>1.5</v>
      </c>
      <c r="N147" s="199" t="n">
        <f aca="false">M147*N$4</f>
        <v>0</v>
      </c>
      <c r="O147" s="199" t="n">
        <f aca="false">M147*O$4</f>
        <v>0</v>
      </c>
      <c r="P147" s="200" t="n">
        <v>3</v>
      </c>
      <c r="Q147" s="28"/>
      <c r="R147" s="35" t="n">
        <v>1.5</v>
      </c>
      <c r="S147" s="199" t="n">
        <f aca="false">R147*S$4</f>
        <v>0</v>
      </c>
      <c r="T147" s="199" t="n">
        <f aca="false">R147*T$4</f>
        <v>0</v>
      </c>
      <c r="U147" s="200" t="n">
        <v>3</v>
      </c>
      <c r="W147" s="35" t="n">
        <v>1.5</v>
      </c>
      <c r="X147" s="199" t="n">
        <f aca="false">W147*X$4</f>
        <v>0</v>
      </c>
      <c r="Y147" s="199" t="n">
        <f aca="false">W147*Y$4</f>
        <v>0</v>
      </c>
      <c r="Z147" s="200" t="n">
        <v>3</v>
      </c>
      <c r="AA147" s="28"/>
      <c r="AB147" s="35" t="n">
        <v>1.5</v>
      </c>
      <c r="AC147" s="199" t="n">
        <f aca="false">AB147*AC$4</f>
        <v>0</v>
      </c>
      <c r="AD147" s="199" t="n">
        <f aca="false">AB147*AD$4</f>
        <v>0</v>
      </c>
      <c r="AE147" s="200" t="n">
        <v>3</v>
      </c>
      <c r="AF147" s="201"/>
      <c r="AG147" s="35" t="n">
        <v>1.5</v>
      </c>
      <c r="AH147" s="199" t="n">
        <f aca="false">AG147*AH$4</f>
        <v>0</v>
      </c>
      <c r="AI147" s="199" t="n">
        <f aca="false">AG147*AI$4</f>
        <v>0</v>
      </c>
      <c r="AJ147" s="200" t="n">
        <v>3</v>
      </c>
      <c r="AN147" s="35" t="n">
        <v>1.5</v>
      </c>
      <c r="AO147" s="199" t="n">
        <f aca="false">AN147*AO$4</f>
        <v>0</v>
      </c>
      <c r="AP147" s="199" t="n">
        <f aca="false">AN147*AP$4</f>
        <v>0</v>
      </c>
      <c r="AQ147" s="200" t="n">
        <v>3</v>
      </c>
      <c r="AS147" s="35" t="n">
        <v>1.5</v>
      </c>
      <c r="AT147" s="199" t="n">
        <f aca="false">AS147*AT$4</f>
        <v>0</v>
      </c>
      <c r="AU147" s="199" t="n">
        <f aca="false">AS147*AU$4</f>
        <v>0</v>
      </c>
      <c r="AV147" s="200" t="n">
        <v>3</v>
      </c>
      <c r="AX147" s="35" t="n">
        <v>1.5</v>
      </c>
      <c r="AY147" s="199" t="n">
        <f aca="false">AX147*AY$4</f>
        <v>0</v>
      </c>
      <c r="AZ147" s="199" t="n">
        <f aca="false">AX147*AZ$4</f>
        <v>0</v>
      </c>
      <c r="BA147" s="200" t="n">
        <v>3</v>
      </c>
      <c r="BB147" s="28"/>
      <c r="BC147" s="35" t="n">
        <v>1.5</v>
      </c>
      <c r="BD147" s="199" t="n">
        <f aca="false">BC147*BD$4</f>
        <v>0</v>
      </c>
      <c r="BE147" s="199" t="n">
        <f aca="false">BC147*BE$4</f>
        <v>0</v>
      </c>
      <c r="BF147" s="200" t="n">
        <v>3</v>
      </c>
      <c r="BH147" s="35" t="n">
        <v>1.5</v>
      </c>
      <c r="BI147" s="199" t="n">
        <f aca="false">BH147*BI$4</f>
        <v>0</v>
      </c>
      <c r="BJ147" s="199" t="n">
        <f aca="false">BH147*BJ$4</f>
        <v>0</v>
      </c>
      <c r="BK147" s="200" t="n">
        <v>3</v>
      </c>
      <c r="BL147" s="28"/>
      <c r="BM147" s="35" t="n">
        <v>1.5</v>
      </c>
      <c r="BN147" s="199" t="n">
        <f aca="false">BM147*BN$4</f>
        <v>0</v>
      </c>
      <c r="BO147" s="199" t="n">
        <f aca="false">BM147*BO$4</f>
        <v>0</v>
      </c>
      <c r="BP147" s="200" t="n">
        <v>3</v>
      </c>
      <c r="BR147" s="35" t="n">
        <v>1.5</v>
      </c>
      <c r="BS147" s="199" t="n">
        <f aca="false">BR147*BS$4</f>
        <v>0</v>
      </c>
      <c r="BT147" s="199" t="n">
        <f aca="false">BR147*BT$4</f>
        <v>0</v>
      </c>
      <c r="BU147" s="200" t="n">
        <v>2</v>
      </c>
      <c r="BW147" s="35" t="n">
        <v>1.5</v>
      </c>
      <c r="BX147" s="199" t="n">
        <f aca="false">BW147*BX$4</f>
        <v>0</v>
      </c>
      <c r="BY147" s="199" t="n">
        <f aca="false">BW147*BY$4</f>
        <v>0</v>
      </c>
      <c r="BZ147" s="200" t="n">
        <v>3</v>
      </c>
    </row>
    <row r="148" customFormat="false" ht="12" hidden="false" customHeight="false" outlineLevel="0" collapsed="false">
      <c r="A148" s="198" t="n">
        <f aca="false">CurveCreator!A148</f>
        <v>41214</v>
      </c>
      <c r="C148" s="35" t="n">
        <v>1.5</v>
      </c>
      <c r="D148" s="199" t="n">
        <f aca="false">C148*D$4</f>
        <v>0</v>
      </c>
      <c r="E148" s="199" t="n">
        <f aca="false">C148*E$4</f>
        <v>0</v>
      </c>
      <c r="F148" s="200" t="n">
        <v>3</v>
      </c>
      <c r="H148" s="35" t="n">
        <v>1.5</v>
      </c>
      <c r="I148" s="199" t="n">
        <f aca="false">H148*I$4</f>
        <v>0</v>
      </c>
      <c r="J148" s="199" t="n">
        <f aca="false">H148*J$4</f>
        <v>0</v>
      </c>
      <c r="K148" s="200" t="n">
        <v>3</v>
      </c>
      <c r="M148" s="35" t="n">
        <v>1.5</v>
      </c>
      <c r="N148" s="199" t="n">
        <f aca="false">M148*N$4</f>
        <v>0</v>
      </c>
      <c r="O148" s="199" t="n">
        <f aca="false">M148*O$4</f>
        <v>0</v>
      </c>
      <c r="P148" s="200" t="n">
        <v>3</v>
      </c>
      <c r="Q148" s="28"/>
      <c r="R148" s="35" t="n">
        <v>1.5</v>
      </c>
      <c r="S148" s="199" t="n">
        <f aca="false">R148*S$4</f>
        <v>0</v>
      </c>
      <c r="T148" s="199" t="n">
        <f aca="false">R148*T$4</f>
        <v>0</v>
      </c>
      <c r="U148" s="200" t="n">
        <v>3</v>
      </c>
      <c r="W148" s="35" t="n">
        <v>1.5</v>
      </c>
      <c r="X148" s="199" t="n">
        <f aca="false">W148*X$4</f>
        <v>0</v>
      </c>
      <c r="Y148" s="199" t="n">
        <f aca="false">W148*Y$4</f>
        <v>0</v>
      </c>
      <c r="Z148" s="200" t="n">
        <v>3</v>
      </c>
      <c r="AA148" s="28"/>
      <c r="AB148" s="35" t="n">
        <v>1.5</v>
      </c>
      <c r="AC148" s="199" t="n">
        <f aca="false">AB148*AC$4</f>
        <v>0</v>
      </c>
      <c r="AD148" s="199" t="n">
        <f aca="false">AB148*AD$4</f>
        <v>0</v>
      </c>
      <c r="AE148" s="200" t="n">
        <v>3</v>
      </c>
      <c r="AF148" s="201"/>
      <c r="AG148" s="35" t="n">
        <v>1.5</v>
      </c>
      <c r="AH148" s="199" t="n">
        <f aca="false">AG148*AH$4</f>
        <v>0</v>
      </c>
      <c r="AI148" s="199" t="n">
        <f aca="false">AG148*AI$4</f>
        <v>0</v>
      </c>
      <c r="AJ148" s="200" t="n">
        <v>3</v>
      </c>
      <c r="AN148" s="35" t="n">
        <v>1.5</v>
      </c>
      <c r="AO148" s="199" t="n">
        <f aca="false">AN148*AO$4</f>
        <v>0</v>
      </c>
      <c r="AP148" s="199" t="n">
        <f aca="false">AN148*AP$4</f>
        <v>0</v>
      </c>
      <c r="AQ148" s="200" t="n">
        <v>3</v>
      </c>
      <c r="AS148" s="35" t="n">
        <v>1.5</v>
      </c>
      <c r="AT148" s="199" t="n">
        <f aca="false">AS148*AT$4</f>
        <v>0</v>
      </c>
      <c r="AU148" s="199" t="n">
        <f aca="false">AS148*AU$4</f>
        <v>0</v>
      </c>
      <c r="AV148" s="200" t="n">
        <v>3</v>
      </c>
      <c r="AX148" s="35" t="n">
        <v>1.5</v>
      </c>
      <c r="AY148" s="199" t="n">
        <f aca="false">AX148*AY$4</f>
        <v>0</v>
      </c>
      <c r="AZ148" s="199" t="n">
        <f aca="false">AX148*AZ$4</f>
        <v>0</v>
      </c>
      <c r="BA148" s="200" t="n">
        <v>3</v>
      </c>
      <c r="BB148" s="28"/>
      <c r="BC148" s="35" t="n">
        <v>1.5</v>
      </c>
      <c r="BD148" s="199" t="n">
        <f aca="false">BC148*BD$4</f>
        <v>0</v>
      </c>
      <c r="BE148" s="199" t="n">
        <f aca="false">BC148*BE$4</f>
        <v>0</v>
      </c>
      <c r="BF148" s="200" t="n">
        <v>3</v>
      </c>
      <c r="BH148" s="35" t="n">
        <v>1.5</v>
      </c>
      <c r="BI148" s="199" t="n">
        <f aca="false">BH148*BI$4</f>
        <v>0</v>
      </c>
      <c r="BJ148" s="199" t="n">
        <f aca="false">BH148*BJ$4</f>
        <v>0</v>
      </c>
      <c r="BK148" s="200" t="n">
        <v>3</v>
      </c>
      <c r="BL148" s="28"/>
      <c r="BM148" s="35" t="n">
        <v>1.5</v>
      </c>
      <c r="BN148" s="199" t="n">
        <f aca="false">BM148*BN$4</f>
        <v>0</v>
      </c>
      <c r="BO148" s="199" t="n">
        <f aca="false">BM148*BO$4</f>
        <v>0</v>
      </c>
      <c r="BP148" s="200" t="n">
        <v>3</v>
      </c>
      <c r="BR148" s="35" t="n">
        <v>1.5</v>
      </c>
      <c r="BS148" s="199" t="n">
        <f aca="false">BR148*BS$4</f>
        <v>0</v>
      </c>
      <c r="BT148" s="199" t="n">
        <f aca="false">BR148*BT$4</f>
        <v>0</v>
      </c>
      <c r="BU148" s="200" t="n">
        <v>2</v>
      </c>
      <c r="BW148" s="35" t="n">
        <v>1.5</v>
      </c>
      <c r="BX148" s="199" t="n">
        <f aca="false">BW148*BX$4</f>
        <v>0</v>
      </c>
      <c r="BY148" s="199" t="n">
        <f aca="false">BW148*BY$4</f>
        <v>0</v>
      </c>
      <c r="BZ148" s="200" t="n">
        <v>3</v>
      </c>
    </row>
    <row r="149" customFormat="false" ht="12" hidden="false" customHeight="false" outlineLevel="0" collapsed="false">
      <c r="A149" s="198" t="n">
        <f aca="false">CurveCreator!A149</f>
        <v>41244</v>
      </c>
      <c r="C149" s="35" t="n">
        <v>1.5</v>
      </c>
      <c r="D149" s="199" t="n">
        <f aca="false">C149*D$4</f>
        <v>0</v>
      </c>
      <c r="E149" s="199" t="n">
        <f aca="false">C149*E$4</f>
        <v>0</v>
      </c>
      <c r="F149" s="200" t="n">
        <v>3</v>
      </c>
      <c r="H149" s="35" t="n">
        <v>1.5</v>
      </c>
      <c r="I149" s="199" t="n">
        <f aca="false">H149*I$4</f>
        <v>0</v>
      </c>
      <c r="J149" s="199" t="n">
        <f aca="false">H149*J$4</f>
        <v>0</v>
      </c>
      <c r="K149" s="200" t="n">
        <v>3</v>
      </c>
      <c r="M149" s="35" t="n">
        <v>1.5</v>
      </c>
      <c r="N149" s="199" t="n">
        <f aca="false">M149*N$4</f>
        <v>0</v>
      </c>
      <c r="O149" s="199" t="n">
        <f aca="false">M149*O$4</f>
        <v>0</v>
      </c>
      <c r="P149" s="200" t="n">
        <v>3</v>
      </c>
      <c r="Q149" s="28"/>
      <c r="R149" s="35" t="n">
        <v>1.5</v>
      </c>
      <c r="S149" s="199" t="n">
        <f aca="false">R149*S$4</f>
        <v>0</v>
      </c>
      <c r="T149" s="199" t="n">
        <f aca="false">R149*T$4</f>
        <v>0</v>
      </c>
      <c r="U149" s="200" t="n">
        <v>3</v>
      </c>
      <c r="W149" s="35" t="n">
        <v>1.5</v>
      </c>
      <c r="X149" s="199" t="n">
        <f aca="false">W149*X$4</f>
        <v>0</v>
      </c>
      <c r="Y149" s="199" t="n">
        <f aca="false">W149*Y$4</f>
        <v>0</v>
      </c>
      <c r="Z149" s="200" t="n">
        <v>3</v>
      </c>
      <c r="AA149" s="28"/>
      <c r="AB149" s="35" t="n">
        <v>1.5</v>
      </c>
      <c r="AC149" s="199" t="n">
        <f aca="false">AB149*AC$4</f>
        <v>0</v>
      </c>
      <c r="AD149" s="199" t="n">
        <f aca="false">AB149*AD$4</f>
        <v>0</v>
      </c>
      <c r="AE149" s="200" t="n">
        <v>3</v>
      </c>
      <c r="AF149" s="201"/>
      <c r="AG149" s="35" t="n">
        <v>1.5</v>
      </c>
      <c r="AH149" s="199" t="n">
        <f aca="false">AG149*AH$4</f>
        <v>0</v>
      </c>
      <c r="AI149" s="199" t="n">
        <f aca="false">AG149*AI$4</f>
        <v>0</v>
      </c>
      <c r="AJ149" s="200" t="n">
        <v>3</v>
      </c>
      <c r="AN149" s="35" t="n">
        <v>1.5</v>
      </c>
      <c r="AO149" s="199" t="n">
        <f aca="false">AN149*AO$4</f>
        <v>0</v>
      </c>
      <c r="AP149" s="199" t="n">
        <f aca="false">AN149*AP$4</f>
        <v>0</v>
      </c>
      <c r="AQ149" s="200" t="n">
        <v>3</v>
      </c>
      <c r="AS149" s="35" t="n">
        <v>1.5</v>
      </c>
      <c r="AT149" s="199" t="n">
        <f aca="false">AS149*AT$4</f>
        <v>0</v>
      </c>
      <c r="AU149" s="199" t="n">
        <f aca="false">AS149*AU$4</f>
        <v>0</v>
      </c>
      <c r="AV149" s="200" t="n">
        <v>3</v>
      </c>
      <c r="AX149" s="35" t="n">
        <v>1.5</v>
      </c>
      <c r="AY149" s="199" t="n">
        <f aca="false">AX149*AY$4</f>
        <v>0</v>
      </c>
      <c r="AZ149" s="199" t="n">
        <f aca="false">AX149*AZ$4</f>
        <v>0</v>
      </c>
      <c r="BA149" s="200" t="n">
        <v>3</v>
      </c>
      <c r="BB149" s="28"/>
      <c r="BC149" s="35" t="n">
        <v>1.5</v>
      </c>
      <c r="BD149" s="199" t="n">
        <f aca="false">BC149*BD$4</f>
        <v>0</v>
      </c>
      <c r="BE149" s="199" t="n">
        <f aca="false">BC149*BE$4</f>
        <v>0</v>
      </c>
      <c r="BF149" s="200" t="n">
        <v>3</v>
      </c>
      <c r="BH149" s="35" t="n">
        <v>1.5</v>
      </c>
      <c r="BI149" s="199" t="n">
        <f aca="false">BH149*BI$4</f>
        <v>0</v>
      </c>
      <c r="BJ149" s="199" t="n">
        <f aca="false">BH149*BJ$4</f>
        <v>0</v>
      </c>
      <c r="BK149" s="200" t="n">
        <v>3</v>
      </c>
      <c r="BL149" s="28"/>
      <c r="BM149" s="35" t="n">
        <v>1.5</v>
      </c>
      <c r="BN149" s="199" t="n">
        <f aca="false">BM149*BN$4</f>
        <v>0</v>
      </c>
      <c r="BO149" s="199" t="n">
        <f aca="false">BM149*BO$4</f>
        <v>0</v>
      </c>
      <c r="BP149" s="200" t="n">
        <v>3</v>
      </c>
      <c r="BR149" s="35" t="n">
        <v>1.5</v>
      </c>
      <c r="BS149" s="199" t="n">
        <f aca="false">BR149*BS$4</f>
        <v>0</v>
      </c>
      <c r="BT149" s="199" t="n">
        <f aca="false">BR149*BT$4</f>
        <v>0</v>
      </c>
      <c r="BU149" s="200" t="n">
        <v>2</v>
      </c>
      <c r="BW149" s="35" t="n">
        <v>1.5</v>
      </c>
      <c r="BX149" s="199" t="n">
        <f aca="false">BW149*BX$4</f>
        <v>0</v>
      </c>
      <c r="BY149" s="199" t="n">
        <f aca="false">BW149*BY$4</f>
        <v>0</v>
      </c>
      <c r="BZ149" s="200" t="n">
        <v>3</v>
      </c>
    </row>
    <row r="150" customFormat="false" ht="12" hidden="false" customHeight="false" outlineLevel="0" collapsed="false">
      <c r="A150" s="198" t="n">
        <f aca="false">CurveCreator!A150</f>
        <v>41275</v>
      </c>
      <c r="C150" s="35" t="n">
        <v>1.5</v>
      </c>
      <c r="D150" s="199" t="n">
        <f aca="false">C150*D$4</f>
        <v>0</v>
      </c>
      <c r="E150" s="199" t="n">
        <f aca="false">C150*E$4</f>
        <v>0</v>
      </c>
      <c r="F150" s="200" t="n">
        <v>3</v>
      </c>
      <c r="H150" s="35" t="n">
        <v>1.5</v>
      </c>
      <c r="I150" s="199" t="n">
        <f aca="false">H150*I$4</f>
        <v>0</v>
      </c>
      <c r="J150" s="199" t="n">
        <f aca="false">H150*J$4</f>
        <v>0</v>
      </c>
      <c r="K150" s="200" t="n">
        <v>3</v>
      </c>
      <c r="M150" s="35" t="n">
        <v>1.5</v>
      </c>
      <c r="N150" s="199" t="n">
        <f aca="false">M150*N$4</f>
        <v>0</v>
      </c>
      <c r="O150" s="199" t="n">
        <f aca="false">M150*O$4</f>
        <v>0</v>
      </c>
      <c r="P150" s="200" t="n">
        <v>3</v>
      </c>
      <c r="Q150" s="28"/>
      <c r="R150" s="35" t="n">
        <v>1.5</v>
      </c>
      <c r="S150" s="199" t="n">
        <f aca="false">R150*S$4</f>
        <v>0</v>
      </c>
      <c r="T150" s="199" t="n">
        <f aca="false">R150*T$4</f>
        <v>0</v>
      </c>
      <c r="U150" s="200" t="n">
        <v>3</v>
      </c>
      <c r="W150" s="35" t="n">
        <v>1.5</v>
      </c>
      <c r="X150" s="199" t="n">
        <f aca="false">W150*X$4</f>
        <v>0</v>
      </c>
      <c r="Y150" s="199" t="n">
        <f aca="false">W150*Y$4</f>
        <v>0</v>
      </c>
      <c r="Z150" s="200" t="n">
        <v>3</v>
      </c>
      <c r="AA150" s="28"/>
      <c r="AB150" s="35" t="n">
        <v>1.5</v>
      </c>
      <c r="AC150" s="199" t="n">
        <f aca="false">AB150*AC$4</f>
        <v>0</v>
      </c>
      <c r="AD150" s="199" t="n">
        <f aca="false">AB150*AD$4</f>
        <v>0</v>
      </c>
      <c r="AE150" s="200" t="n">
        <v>3</v>
      </c>
      <c r="AF150" s="201"/>
      <c r="AG150" s="35" t="n">
        <v>1.5</v>
      </c>
      <c r="AH150" s="199" t="n">
        <f aca="false">AG150*AH$4</f>
        <v>0</v>
      </c>
      <c r="AI150" s="199" t="n">
        <f aca="false">AG150*AI$4</f>
        <v>0</v>
      </c>
      <c r="AJ150" s="200" t="n">
        <v>3</v>
      </c>
      <c r="AN150" s="35" t="n">
        <v>1.5</v>
      </c>
      <c r="AO150" s="199" t="n">
        <f aca="false">AN150*AO$4</f>
        <v>0</v>
      </c>
      <c r="AP150" s="199" t="n">
        <f aca="false">AN150*AP$4</f>
        <v>0</v>
      </c>
      <c r="AQ150" s="200" t="n">
        <v>3</v>
      </c>
      <c r="AS150" s="35" t="n">
        <v>1.5</v>
      </c>
      <c r="AT150" s="199" t="n">
        <f aca="false">AS150*AT$4</f>
        <v>0</v>
      </c>
      <c r="AU150" s="199" t="n">
        <f aca="false">AS150*AU$4</f>
        <v>0</v>
      </c>
      <c r="AV150" s="200" t="n">
        <v>3</v>
      </c>
      <c r="AX150" s="35" t="n">
        <v>1.5</v>
      </c>
      <c r="AY150" s="199" t="n">
        <f aca="false">AX150*AY$4</f>
        <v>0</v>
      </c>
      <c r="AZ150" s="199" t="n">
        <f aca="false">AX150*AZ$4</f>
        <v>0</v>
      </c>
      <c r="BA150" s="200" t="n">
        <v>3</v>
      </c>
      <c r="BB150" s="28"/>
      <c r="BC150" s="35" t="n">
        <v>1.5</v>
      </c>
      <c r="BD150" s="199" t="n">
        <f aca="false">BC150*BD$4</f>
        <v>0</v>
      </c>
      <c r="BE150" s="199" t="n">
        <f aca="false">BC150*BE$4</f>
        <v>0</v>
      </c>
      <c r="BF150" s="200" t="n">
        <v>3</v>
      </c>
      <c r="BH150" s="35" t="n">
        <v>1.5</v>
      </c>
      <c r="BI150" s="199" t="n">
        <f aca="false">BH150*BI$4</f>
        <v>0</v>
      </c>
      <c r="BJ150" s="199" t="n">
        <f aca="false">BH150*BJ$4</f>
        <v>0</v>
      </c>
      <c r="BK150" s="200" t="n">
        <v>3</v>
      </c>
      <c r="BL150" s="28"/>
      <c r="BM150" s="35" t="n">
        <v>1.5</v>
      </c>
      <c r="BN150" s="199" t="n">
        <f aca="false">BM150*BN$4</f>
        <v>0</v>
      </c>
      <c r="BO150" s="199" t="n">
        <f aca="false">BM150*BO$4</f>
        <v>0</v>
      </c>
      <c r="BP150" s="200" t="n">
        <v>3</v>
      </c>
      <c r="BR150" s="35" t="n">
        <v>1.5</v>
      </c>
      <c r="BS150" s="199" t="n">
        <f aca="false">BR150*BS$4</f>
        <v>0</v>
      </c>
      <c r="BT150" s="199" t="n">
        <f aca="false">BR150*BT$4</f>
        <v>0</v>
      </c>
      <c r="BU150" s="200" t="n">
        <v>2</v>
      </c>
      <c r="BW150" s="35" t="n">
        <v>1.5</v>
      </c>
      <c r="BX150" s="199" t="n">
        <f aca="false">BW150*BX$4</f>
        <v>0</v>
      </c>
      <c r="BY150" s="199" t="n">
        <f aca="false">BW150*BY$4</f>
        <v>0</v>
      </c>
      <c r="BZ150" s="200" t="n">
        <v>3</v>
      </c>
    </row>
    <row r="151" customFormat="false" ht="12" hidden="false" customHeight="false" outlineLevel="0" collapsed="false">
      <c r="A151" s="198" t="n">
        <f aca="false">CurveCreator!A151</f>
        <v>41306</v>
      </c>
      <c r="C151" s="35" t="n">
        <v>1.5</v>
      </c>
      <c r="D151" s="199" t="n">
        <f aca="false">C151*D$4</f>
        <v>0</v>
      </c>
      <c r="E151" s="199" t="n">
        <f aca="false">C151*E$4</f>
        <v>0</v>
      </c>
      <c r="F151" s="200" t="n">
        <v>3</v>
      </c>
      <c r="H151" s="35" t="n">
        <v>1.5</v>
      </c>
      <c r="I151" s="199" t="n">
        <f aca="false">H151*I$4</f>
        <v>0</v>
      </c>
      <c r="J151" s="199" t="n">
        <f aca="false">H151*J$4</f>
        <v>0</v>
      </c>
      <c r="K151" s="200" t="n">
        <v>3</v>
      </c>
      <c r="M151" s="35" t="n">
        <v>1.5</v>
      </c>
      <c r="N151" s="199" t="n">
        <f aca="false">M151*N$4</f>
        <v>0</v>
      </c>
      <c r="O151" s="199" t="n">
        <f aca="false">M151*O$4</f>
        <v>0</v>
      </c>
      <c r="P151" s="200" t="n">
        <v>3</v>
      </c>
      <c r="Q151" s="28"/>
      <c r="R151" s="35" t="n">
        <v>1.5</v>
      </c>
      <c r="S151" s="199" t="n">
        <f aca="false">R151*S$4</f>
        <v>0</v>
      </c>
      <c r="T151" s="199" t="n">
        <f aca="false">R151*T$4</f>
        <v>0</v>
      </c>
      <c r="U151" s="200" t="n">
        <v>3</v>
      </c>
      <c r="W151" s="35" t="n">
        <v>1.5</v>
      </c>
      <c r="X151" s="199" t="n">
        <f aca="false">W151*X$4</f>
        <v>0</v>
      </c>
      <c r="Y151" s="199" t="n">
        <f aca="false">W151*Y$4</f>
        <v>0</v>
      </c>
      <c r="Z151" s="200" t="n">
        <v>3</v>
      </c>
      <c r="AA151" s="28"/>
      <c r="AB151" s="35" t="n">
        <v>1.5</v>
      </c>
      <c r="AC151" s="199" t="n">
        <f aca="false">AB151*AC$4</f>
        <v>0</v>
      </c>
      <c r="AD151" s="199" t="n">
        <f aca="false">AB151*AD$4</f>
        <v>0</v>
      </c>
      <c r="AE151" s="200" t="n">
        <v>3</v>
      </c>
      <c r="AF151" s="201"/>
      <c r="AG151" s="35" t="n">
        <v>1.5</v>
      </c>
      <c r="AH151" s="199" t="n">
        <f aca="false">AG151*AH$4</f>
        <v>0</v>
      </c>
      <c r="AI151" s="199" t="n">
        <f aca="false">AG151*AI$4</f>
        <v>0</v>
      </c>
      <c r="AJ151" s="200" t="n">
        <v>3</v>
      </c>
      <c r="AN151" s="35" t="n">
        <v>1.5</v>
      </c>
      <c r="AO151" s="199" t="n">
        <f aca="false">AN151*AO$4</f>
        <v>0</v>
      </c>
      <c r="AP151" s="199" t="n">
        <f aca="false">AN151*AP$4</f>
        <v>0</v>
      </c>
      <c r="AQ151" s="200" t="n">
        <v>3</v>
      </c>
      <c r="AS151" s="35" t="n">
        <v>1.5</v>
      </c>
      <c r="AT151" s="199" t="n">
        <f aca="false">AS151*AT$4</f>
        <v>0</v>
      </c>
      <c r="AU151" s="199" t="n">
        <f aca="false">AS151*AU$4</f>
        <v>0</v>
      </c>
      <c r="AV151" s="200" t="n">
        <v>3</v>
      </c>
      <c r="AX151" s="35" t="n">
        <v>1.5</v>
      </c>
      <c r="AY151" s="199" t="n">
        <f aca="false">AX151*AY$4</f>
        <v>0</v>
      </c>
      <c r="AZ151" s="199" t="n">
        <f aca="false">AX151*AZ$4</f>
        <v>0</v>
      </c>
      <c r="BA151" s="200" t="n">
        <v>3</v>
      </c>
      <c r="BB151" s="28"/>
      <c r="BC151" s="35" t="n">
        <v>1.5</v>
      </c>
      <c r="BD151" s="199" t="n">
        <f aca="false">BC151*BD$4</f>
        <v>0</v>
      </c>
      <c r="BE151" s="199" t="n">
        <f aca="false">BC151*BE$4</f>
        <v>0</v>
      </c>
      <c r="BF151" s="200" t="n">
        <v>3</v>
      </c>
      <c r="BH151" s="35" t="n">
        <v>1.5</v>
      </c>
      <c r="BI151" s="199" t="n">
        <f aca="false">BH151*BI$4</f>
        <v>0</v>
      </c>
      <c r="BJ151" s="199" t="n">
        <f aca="false">BH151*BJ$4</f>
        <v>0</v>
      </c>
      <c r="BK151" s="200" t="n">
        <v>3</v>
      </c>
      <c r="BL151" s="28"/>
      <c r="BM151" s="35" t="n">
        <v>1.5</v>
      </c>
      <c r="BN151" s="199" t="n">
        <f aca="false">BM151*BN$4</f>
        <v>0</v>
      </c>
      <c r="BO151" s="199" t="n">
        <f aca="false">BM151*BO$4</f>
        <v>0</v>
      </c>
      <c r="BP151" s="200" t="n">
        <v>3</v>
      </c>
      <c r="BR151" s="35" t="n">
        <v>1.5</v>
      </c>
      <c r="BS151" s="199" t="n">
        <f aca="false">BR151*BS$4</f>
        <v>0</v>
      </c>
      <c r="BT151" s="199" t="n">
        <f aca="false">BR151*BT$4</f>
        <v>0</v>
      </c>
      <c r="BU151" s="200" t="n">
        <v>2</v>
      </c>
      <c r="BW151" s="35" t="n">
        <v>1.5</v>
      </c>
      <c r="BX151" s="199" t="n">
        <f aca="false">BW151*BX$4</f>
        <v>0</v>
      </c>
      <c r="BY151" s="199" t="n">
        <f aca="false">BW151*BY$4</f>
        <v>0</v>
      </c>
      <c r="BZ151" s="200" t="n">
        <v>3</v>
      </c>
    </row>
    <row r="152" customFormat="false" ht="12" hidden="false" customHeight="false" outlineLevel="0" collapsed="false">
      <c r="A152" s="198" t="n">
        <f aca="false">CurveCreator!A152</f>
        <v>41334</v>
      </c>
      <c r="C152" s="35" t="n">
        <v>1.5</v>
      </c>
      <c r="D152" s="199" t="n">
        <f aca="false">C152*D$4</f>
        <v>0</v>
      </c>
      <c r="E152" s="199" t="n">
        <f aca="false">C152*E$4</f>
        <v>0</v>
      </c>
      <c r="F152" s="200" t="n">
        <v>3</v>
      </c>
      <c r="H152" s="35" t="n">
        <v>1.5</v>
      </c>
      <c r="I152" s="199" t="n">
        <f aca="false">H152*I$4</f>
        <v>0</v>
      </c>
      <c r="J152" s="199" t="n">
        <f aca="false">H152*J$4</f>
        <v>0</v>
      </c>
      <c r="K152" s="200" t="n">
        <v>3</v>
      </c>
      <c r="M152" s="35" t="n">
        <v>1.5</v>
      </c>
      <c r="N152" s="199" t="n">
        <f aca="false">M152*N$4</f>
        <v>0</v>
      </c>
      <c r="O152" s="199" t="n">
        <f aca="false">M152*O$4</f>
        <v>0</v>
      </c>
      <c r="P152" s="200" t="n">
        <v>3</v>
      </c>
      <c r="Q152" s="28"/>
      <c r="R152" s="35" t="n">
        <v>1.5</v>
      </c>
      <c r="S152" s="199" t="n">
        <f aca="false">R152*S$4</f>
        <v>0</v>
      </c>
      <c r="T152" s="199" t="n">
        <f aca="false">R152*T$4</f>
        <v>0</v>
      </c>
      <c r="U152" s="200" t="n">
        <v>3</v>
      </c>
      <c r="W152" s="35" t="n">
        <v>1.5</v>
      </c>
      <c r="X152" s="199" t="n">
        <f aca="false">W152*X$4</f>
        <v>0</v>
      </c>
      <c r="Y152" s="199" t="n">
        <f aca="false">W152*Y$4</f>
        <v>0</v>
      </c>
      <c r="Z152" s="200" t="n">
        <v>3</v>
      </c>
      <c r="AA152" s="28"/>
      <c r="AB152" s="35" t="n">
        <v>1.5</v>
      </c>
      <c r="AC152" s="199" t="n">
        <f aca="false">AB152*AC$4</f>
        <v>0</v>
      </c>
      <c r="AD152" s="199" t="n">
        <f aca="false">AB152*AD$4</f>
        <v>0</v>
      </c>
      <c r="AE152" s="200" t="n">
        <v>3</v>
      </c>
      <c r="AF152" s="201"/>
      <c r="AG152" s="35" t="n">
        <v>1.5</v>
      </c>
      <c r="AH152" s="199" t="n">
        <f aca="false">AG152*AH$4</f>
        <v>0</v>
      </c>
      <c r="AI152" s="199" t="n">
        <f aca="false">AG152*AI$4</f>
        <v>0</v>
      </c>
      <c r="AJ152" s="200" t="n">
        <v>3</v>
      </c>
      <c r="AN152" s="35" t="n">
        <v>1.5</v>
      </c>
      <c r="AO152" s="199" t="n">
        <f aca="false">AN152*AO$4</f>
        <v>0</v>
      </c>
      <c r="AP152" s="199" t="n">
        <f aca="false">AN152*AP$4</f>
        <v>0</v>
      </c>
      <c r="AQ152" s="200" t="n">
        <v>3</v>
      </c>
      <c r="AS152" s="35" t="n">
        <v>1.5</v>
      </c>
      <c r="AT152" s="199" t="n">
        <f aca="false">AS152*AT$4</f>
        <v>0</v>
      </c>
      <c r="AU152" s="199" t="n">
        <f aca="false">AS152*AU$4</f>
        <v>0</v>
      </c>
      <c r="AV152" s="200" t="n">
        <v>3</v>
      </c>
      <c r="AX152" s="35" t="n">
        <v>1.5</v>
      </c>
      <c r="AY152" s="199" t="n">
        <f aca="false">AX152*AY$4</f>
        <v>0</v>
      </c>
      <c r="AZ152" s="199" t="n">
        <f aca="false">AX152*AZ$4</f>
        <v>0</v>
      </c>
      <c r="BA152" s="200" t="n">
        <v>3</v>
      </c>
      <c r="BB152" s="28"/>
      <c r="BC152" s="35" t="n">
        <v>1.5</v>
      </c>
      <c r="BD152" s="199" t="n">
        <f aca="false">BC152*BD$4</f>
        <v>0</v>
      </c>
      <c r="BE152" s="199" t="n">
        <f aca="false">BC152*BE$4</f>
        <v>0</v>
      </c>
      <c r="BF152" s="200" t="n">
        <v>3</v>
      </c>
      <c r="BH152" s="35" t="n">
        <v>1.5</v>
      </c>
      <c r="BI152" s="199" t="n">
        <f aca="false">BH152*BI$4</f>
        <v>0</v>
      </c>
      <c r="BJ152" s="199" t="n">
        <f aca="false">BH152*BJ$4</f>
        <v>0</v>
      </c>
      <c r="BK152" s="200" t="n">
        <v>3</v>
      </c>
      <c r="BL152" s="28"/>
      <c r="BM152" s="35" t="n">
        <v>1.5</v>
      </c>
      <c r="BN152" s="199" t="n">
        <f aca="false">BM152*BN$4</f>
        <v>0</v>
      </c>
      <c r="BO152" s="199" t="n">
        <f aca="false">BM152*BO$4</f>
        <v>0</v>
      </c>
      <c r="BP152" s="200" t="n">
        <v>3</v>
      </c>
      <c r="BR152" s="35" t="n">
        <v>1.5</v>
      </c>
      <c r="BS152" s="199" t="n">
        <f aca="false">BR152*BS$4</f>
        <v>0</v>
      </c>
      <c r="BT152" s="199" t="n">
        <f aca="false">BR152*BT$4</f>
        <v>0</v>
      </c>
      <c r="BU152" s="200" t="n">
        <v>2</v>
      </c>
      <c r="BW152" s="35" t="n">
        <v>1.5</v>
      </c>
      <c r="BX152" s="199" t="n">
        <f aca="false">BW152*BX$4</f>
        <v>0</v>
      </c>
      <c r="BY152" s="199" t="n">
        <f aca="false">BW152*BY$4</f>
        <v>0</v>
      </c>
      <c r="BZ152" s="200" t="n">
        <v>3</v>
      </c>
    </row>
    <row r="153" customFormat="false" ht="12" hidden="false" customHeight="false" outlineLevel="0" collapsed="false">
      <c r="A153" s="198" t="n">
        <f aca="false">CurveCreator!A153</f>
        <v>41365</v>
      </c>
      <c r="C153" s="35" t="n">
        <v>1.5</v>
      </c>
      <c r="D153" s="199" t="n">
        <f aca="false">C153*D$4</f>
        <v>0</v>
      </c>
      <c r="E153" s="199" t="n">
        <f aca="false">C153*E$4</f>
        <v>0</v>
      </c>
      <c r="F153" s="200" t="n">
        <v>3</v>
      </c>
      <c r="H153" s="35" t="n">
        <v>1.5</v>
      </c>
      <c r="I153" s="199" t="n">
        <f aca="false">H153*I$4</f>
        <v>0</v>
      </c>
      <c r="J153" s="199" t="n">
        <f aca="false">H153*J$4</f>
        <v>0</v>
      </c>
      <c r="K153" s="200" t="n">
        <v>3</v>
      </c>
      <c r="M153" s="35" t="n">
        <v>1.5</v>
      </c>
      <c r="N153" s="199" t="n">
        <f aca="false">M153*N$4</f>
        <v>0</v>
      </c>
      <c r="O153" s="199" t="n">
        <f aca="false">M153*O$4</f>
        <v>0</v>
      </c>
      <c r="P153" s="200" t="n">
        <v>3</v>
      </c>
      <c r="Q153" s="28"/>
      <c r="R153" s="35" t="n">
        <v>1.5</v>
      </c>
      <c r="S153" s="199" t="n">
        <f aca="false">R153*S$4</f>
        <v>0</v>
      </c>
      <c r="T153" s="199" t="n">
        <f aca="false">R153*T$4</f>
        <v>0</v>
      </c>
      <c r="U153" s="200" t="n">
        <v>3</v>
      </c>
      <c r="W153" s="35" t="n">
        <v>1.5</v>
      </c>
      <c r="X153" s="199" t="n">
        <f aca="false">W153*X$4</f>
        <v>0</v>
      </c>
      <c r="Y153" s="199" t="n">
        <f aca="false">W153*Y$4</f>
        <v>0</v>
      </c>
      <c r="Z153" s="200" t="n">
        <v>3</v>
      </c>
      <c r="AA153" s="28"/>
      <c r="AB153" s="35" t="n">
        <v>1.5</v>
      </c>
      <c r="AC153" s="199" t="n">
        <f aca="false">AB153*AC$4</f>
        <v>0</v>
      </c>
      <c r="AD153" s="199" t="n">
        <f aca="false">AB153*AD$4</f>
        <v>0</v>
      </c>
      <c r="AE153" s="200" t="n">
        <v>3</v>
      </c>
      <c r="AF153" s="201"/>
      <c r="AG153" s="35" t="n">
        <v>1.5</v>
      </c>
      <c r="AH153" s="199" t="n">
        <f aca="false">AG153*AH$4</f>
        <v>0</v>
      </c>
      <c r="AI153" s="199" t="n">
        <f aca="false">AG153*AI$4</f>
        <v>0</v>
      </c>
      <c r="AJ153" s="200" t="n">
        <v>3</v>
      </c>
      <c r="AN153" s="35" t="n">
        <v>1.5</v>
      </c>
      <c r="AO153" s="199" t="n">
        <f aca="false">AN153*AO$4</f>
        <v>0</v>
      </c>
      <c r="AP153" s="199" t="n">
        <f aca="false">AN153*AP$4</f>
        <v>0</v>
      </c>
      <c r="AQ153" s="200" t="n">
        <v>3</v>
      </c>
      <c r="AS153" s="35" t="n">
        <v>1.5</v>
      </c>
      <c r="AT153" s="199" t="n">
        <f aca="false">AS153*AT$4</f>
        <v>0</v>
      </c>
      <c r="AU153" s="199" t="n">
        <f aca="false">AS153*AU$4</f>
        <v>0</v>
      </c>
      <c r="AV153" s="200" t="n">
        <v>3</v>
      </c>
      <c r="AX153" s="35" t="n">
        <v>1.5</v>
      </c>
      <c r="AY153" s="199" t="n">
        <f aca="false">AX153*AY$4</f>
        <v>0</v>
      </c>
      <c r="AZ153" s="199" t="n">
        <f aca="false">AX153*AZ$4</f>
        <v>0</v>
      </c>
      <c r="BA153" s="200" t="n">
        <v>3</v>
      </c>
      <c r="BB153" s="28"/>
      <c r="BC153" s="35" t="n">
        <v>1.5</v>
      </c>
      <c r="BD153" s="199" t="n">
        <f aca="false">BC153*BD$4</f>
        <v>0</v>
      </c>
      <c r="BE153" s="199" t="n">
        <f aca="false">BC153*BE$4</f>
        <v>0</v>
      </c>
      <c r="BF153" s="200" t="n">
        <v>3</v>
      </c>
      <c r="BH153" s="35" t="n">
        <v>1.5</v>
      </c>
      <c r="BI153" s="199" t="n">
        <f aca="false">BH153*BI$4</f>
        <v>0</v>
      </c>
      <c r="BJ153" s="199" t="n">
        <f aca="false">BH153*BJ$4</f>
        <v>0</v>
      </c>
      <c r="BK153" s="200" t="n">
        <v>3</v>
      </c>
      <c r="BL153" s="28"/>
      <c r="BM153" s="35" t="n">
        <v>1.5</v>
      </c>
      <c r="BN153" s="199" t="n">
        <f aca="false">BM153*BN$4</f>
        <v>0</v>
      </c>
      <c r="BO153" s="199" t="n">
        <f aca="false">BM153*BO$4</f>
        <v>0</v>
      </c>
      <c r="BP153" s="200" t="n">
        <v>3</v>
      </c>
      <c r="BR153" s="35" t="n">
        <v>1.5</v>
      </c>
      <c r="BS153" s="199" t="n">
        <f aca="false">BR153*BS$4</f>
        <v>0</v>
      </c>
      <c r="BT153" s="199" t="n">
        <f aca="false">BR153*BT$4</f>
        <v>0</v>
      </c>
      <c r="BU153" s="200" t="n">
        <v>2</v>
      </c>
      <c r="BW153" s="35" t="n">
        <v>1.5</v>
      </c>
      <c r="BX153" s="199" t="n">
        <f aca="false">BW153*BX$4</f>
        <v>0</v>
      </c>
      <c r="BY153" s="199" t="n">
        <f aca="false">BW153*BY$4</f>
        <v>0</v>
      </c>
      <c r="BZ153" s="200" t="n">
        <v>3</v>
      </c>
    </row>
    <row r="154" customFormat="false" ht="12" hidden="false" customHeight="false" outlineLevel="0" collapsed="false">
      <c r="A154" s="198" t="n">
        <f aca="false">CurveCreator!A154</f>
        <v>41395</v>
      </c>
      <c r="C154" s="35" t="n">
        <v>1.5</v>
      </c>
      <c r="D154" s="199" t="n">
        <f aca="false">C154*D$4</f>
        <v>0</v>
      </c>
      <c r="E154" s="199" t="n">
        <f aca="false">C154*E$4</f>
        <v>0</v>
      </c>
      <c r="F154" s="200" t="n">
        <v>3</v>
      </c>
      <c r="H154" s="35" t="n">
        <v>1.5</v>
      </c>
      <c r="I154" s="199" t="n">
        <f aca="false">H154*I$4</f>
        <v>0</v>
      </c>
      <c r="J154" s="199" t="n">
        <f aca="false">H154*J$4</f>
        <v>0</v>
      </c>
      <c r="K154" s="200" t="n">
        <v>3</v>
      </c>
      <c r="M154" s="35" t="n">
        <v>1.5</v>
      </c>
      <c r="N154" s="199" t="n">
        <f aca="false">M154*N$4</f>
        <v>0</v>
      </c>
      <c r="O154" s="199" t="n">
        <f aca="false">M154*O$4</f>
        <v>0</v>
      </c>
      <c r="P154" s="200" t="n">
        <v>3</v>
      </c>
      <c r="Q154" s="28"/>
      <c r="R154" s="35" t="n">
        <v>1.5</v>
      </c>
      <c r="S154" s="199" t="n">
        <f aca="false">R154*S$4</f>
        <v>0</v>
      </c>
      <c r="T154" s="199" t="n">
        <f aca="false">R154*T$4</f>
        <v>0</v>
      </c>
      <c r="U154" s="200" t="n">
        <v>3</v>
      </c>
      <c r="W154" s="35" t="n">
        <v>1.5</v>
      </c>
      <c r="X154" s="199" t="n">
        <f aca="false">W154*X$4</f>
        <v>0</v>
      </c>
      <c r="Y154" s="199" t="n">
        <f aca="false">W154*Y$4</f>
        <v>0</v>
      </c>
      <c r="Z154" s="200" t="n">
        <v>3</v>
      </c>
      <c r="AA154" s="28"/>
      <c r="AB154" s="35" t="n">
        <v>1.5</v>
      </c>
      <c r="AC154" s="199" t="n">
        <f aca="false">AB154*AC$4</f>
        <v>0</v>
      </c>
      <c r="AD154" s="199" t="n">
        <f aca="false">AB154*AD$4</f>
        <v>0</v>
      </c>
      <c r="AE154" s="200" t="n">
        <v>3</v>
      </c>
      <c r="AF154" s="201"/>
      <c r="AG154" s="35" t="n">
        <v>1.5</v>
      </c>
      <c r="AH154" s="199" t="n">
        <f aca="false">AG154*AH$4</f>
        <v>0</v>
      </c>
      <c r="AI154" s="199" t="n">
        <f aca="false">AG154*AI$4</f>
        <v>0</v>
      </c>
      <c r="AJ154" s="200" t="n">
        <v>3</v>
      </c>
      <c r="AN154" s="35" t="n">
        <v>1.5</v>
      </c>
      <c r="AO154" s="199" t="n">
        <f aca="false">AN154*AO$4</f>
        <v>0</v>
      </c>
      <c r="AP154" s="199" t="n">
        <f aca="false">AN154*AP$4</f>
        <v>0</v>
      </c>
      <c r="AQ154" s="200" t="n">
        <v>3</v>
      </c>
      <c r="AS154" s="35" t="n">
        <v>1.5</v>
      </c>
      <c r="AT154" s="199" t="n">
        <f aca="false">AS154*AT$4</f>
        <v>0</v>
      </c>
      <c r="AU154" s="199" t="n">
        <f aca="false">AS154*AU$4</f>
        <v>0</v>
      </c>
      <c r="AV154" s="200" t="n">
        <v>3</v>
      </c>
      <c r="AX154" s="35" t="n">
        <v>1.5</v>
      </c>
      <c r="AY154" s="199" t="n">
        <f aca="false">AX154*AY$4</f>
        <v>0</v>
      </c>
      <c r="AZ154" s="199" t="n">
        <f aca="false">AX154*AZ$4</f>
        <v>0</v>
      </c>
      <c r="BA154" s="200" t="n">
        <v>3</v>
      </c>
      <c r="BB154" s="28"/>
      <c r="BC154" s="35" t="n">
        <v>1.5</v>
      </c>
      <c r="BD154" s="199" t="n">
        <f aca="false">BC154*BD$4</f>
        <v>0</v>
      </c>
      <c r="BE154" s="199" t="n">
        <f aca="false">BC154*BE$4</f>
        <v>0</v>
      </c>
      <c r="BF154" s="200" t="n">
        <v>3</v>
      </c>
      <c r="BH154" s="35" t="n">
        <v>1.5</v>
      </c>
      <c r="BI154" s="199" t="n">
        <f aca="false">BH154*BI$4</f>
        <v>0</v>
      </c>
      <c r="BJ154" s="199" t="n">
        <f aca="false">BH154*BJ$4</f>
        <v>0</v>
      </c>
      <c r="BK154" s="200" t="n">
        <v>3</v>
      </c>
      <c r="BL154" s="28"/>
      <c r="BM154" s="35" t="n">
        <v>1.5</v>
      </c>
      <c r="BN154" s="199" t="n">
        <f aca="false">BM154*BN$4</f>
        <v>0</v>
      </c>
      <c r="BO154" s="199" t="n">
        <f aca="false">BM154*BO$4</f>
        <v>0</v>
      </c>
      <c r="BP154" s="200" t="n">
        <v>3</v>
      </c>
      <c r="BR154" s="35" t="n">
        <v>1.5</v>
      </c>
      <c r="BS154" s="199" t="n">
        <f aca="false">BR154*BS$4</f>
        <v>0</v>
      </c>
      <c r="BT154" s="199" t="n">
        <f aca="false">BR154*BT$4</f>
        <v>0</v>
      </c>
      <c r="BU154" s="200" t="n">
        <v>2</v>
      </c>
      <c r="BW154" s="35" t="n">
        <v>1.5</v>
      </c>
      <c r="BX154" s="199" t="n">
        <f aca="false">BW154*BX$4</f>
        <v>0</v>
      </c>
      <c r="BY154" s="199" t="n">
        <f aca="false">BW154*BY$4</f>
        <v>0</v>
      </c>
      <c r="BZ154" s="200" t="n">
        <v>3</v>
      </c>
    </row>
    <row r="155" customFormat="false" ht="12" hidden="false" customHeight="false" outlineLevel="0" collapsed="false">
      <c r="A155" s="198" t="n">
        <f aca="false">CurveCreator!A155</f>
        <v>41426</v>
      </c>
      <c r="C155" s="35" t="n">
        <v>1.5</v>
      </c>
      <c r="D155" s="199" t="n">
        <f aca="false">C155*D$4</f>
        <v>0</v>
      </c>
      <c r="E155" s="199" t="n">
        <f aca="false">C155*E$4</f>
        <v>0</v>
      </c>
      <c r="F155" s="200" t="n">
        <v>3</v>
      </c>
      <c r="H155" s="35" t="n">
        <v>1.5</v>
      </c>
      <c r="I155" s="199" t="n">
        <f aca="false">H155*I$4</f>
        <v>0</v>
      </c>
      <c r="J155" s="199" t="n">
        <f aca="false">H155*J$4</f>
        <v>0</v>
      </c>
      <c r="K155" s="200" t="n">
        <v>3</v>
      </c>
      <c r="M155" s="35" t="n">
        <v>1.5</v>
      </c>
      <c r="N155" s="199" t="n">
        <f aca="false">M155*N$4</f>
        <v>0</v>
      </c>
      <c r="O155" s="199" t="n">
        <f aca="false">M155*O$4</f>
        <v>0</v>
      </c>
      <c r="P155" s="200" t="n">
        <v>3</v>
      </c>
      <c r="Q155" s="28"/>
      <c r="R155" s="35" t="n">
        <v>1.5</v>
      </c>
      <c r="S155" s="199" t="n">
        <f aca="false">R155*S$4</f>
        <v>0</v>
      </c>
      <c r="T155" s="199" t="n">
        <f aca="false">R155*T$4</f>
        <v>0</v>
      </c>
      <c r="U155" s="200" t="n">
        <v>3</v>
      </c>
      <c r="W155" s="35" t="n">
        <v>1.5</v>
      </c>
      <c r="X155" s="199" t="n">
        <f aca="false">W155*X$4</f>
        <v>0</v>
      </c>
      <c r="Y155" s="199" t="n">
        <f aca="false">W155*Y$4</f>
        <v>0</v>
      </c>
      <c r="Z155" s="200" t="n">
        <v>3</v>
      </c>
      <c r="AA155" s="28"/>
      <c r="AB155" s="35" t="n">
        <v>1.5</v>
      </c>
      <c r="AC155" s="199" t="n">
        <f aca="false">AB155*AC$4</f>
        <v>0</v>
      </c>
      <c r="AD155" s="199" t="n">
        <f aca="false">AB155*AD$4</f>
        <v>0</v>
      </c>
      <c r="AE155" s="200" t="n">
        <v>3</v>
      </c>
      <c r="AF155" s="201"/>
      <c r="AG155" s="35" t="n">
        <v>1.5</v>
      </c>
      <c r="AH155" s="199" t="n">
        <f aca="false">AG155*AH$4</f>
        <v>0</v>
      </c>
      <c r="AI155" s="199" t="n">
        <f aca="false">AG155*AI$4</f>
        <v>0</v>
      </c>
      <c r="AJ155" s="200" t="n">
        <v>3</v>
      </c>
      <c r="AN155" s="35" t="n">
        <v>1.5</v>
      </c>
      <c r="AO155" s="199" t="n">
        <f aca="false">AN155*AO$4</f>
        <v>0</v>
      </c>
      <c r="AP155" s="199" t="n">
        <f aca="false">AN155*AP$4</f>
        <v>0</v>
      </c>
      <c r="AQ155" s="200" t="n">
        <v>3</v>
      </c>
      <c r="AS155" s="35" t="n">
        <v>1.5</v>
      </c>
      <c r="AT155" s="199" t="n">
        <f aca="false">AS155*AT$4</f>
        <v>0</v>
      </c>
      <c r="AU155" s="199" t="n">
        <f aca="false">AS155*AU$4</f>
        <v>0</v>
      </c>
      <c r="AV155" s="200" t="n">
        <v>3</v>
      </c>
      <c r="AX155" s="35" t="n">
        <v>1.5</v>
      </c>
      <c r="AY155" s="199" t="n">
        <f aca="false">AX155*AY$4</f>
        <v>0</v>
      </c>
      <c r="AZ155" s="199" t="n">
        <f aca="false">AX155*AZ$4</f>
        <v>0</v>
      </c>
      <c r="BA155" s="200" t="n">
        <v>3</v>
      </c>
      <c r="BB155" s="28"/>
      <c r="BC155" s="35" t="n">
        <v>1.5</v>
      </c>
      <c r="BD155" s="199" t="n">
        <f aca="false">BC155*BD$4</f>
        <v>0</v>
      </c>
      <c r="BE155" s="199" t="n">
        <f aca="false">BC155*BE$4</f>
        <v>0</v>
      </c>
      <c r="BF155" s="200" t="n">
        <v>3</v>
      </c>
      <c r="BH155" s="35" t="n">
        <v>1.5</v>
      </c>
      <c r="BI155" s="199" t="n">
        <f aca="false">BH155*BI$4</f>
        <v>0</v>
      </c>
      <c r="BJ155" s="199" t="n">
        <f aca="false">BH155*BJ$4</f>
        <v>0</v>
      </c>
      <c r="BK155" s="200" t="n">
        <v>3</v>
      </c>
      <c r="BL155" s="28"/>
      <c r="BM155" s="35" t="n">
        <v>1.5</v>
      </c>
      <c r="BN155" s="199" t="n">
        <f aca="false">BM155*BN$4</f>
        <v>0</v>
      </c>
      <c r="BO155" s="199" t="n">
        <f aca="false">BM155*BO$4</f>
        <v>0</v>
      </c>
      <c r="BP155" s="200" t="n">
        <v>3</v>
      </c>
      <c r="BR155" s="35" t="n">
        <v>1.5</v>
      </c>
      <c r="BS155" s="199" t="n">
        <f aca="false">BR155*BS$4</f>
        <v>0</v>
      </c>
      <c r="BT155" s="199" t="n">
        <f aca="false">BR155*BT$4</f>
        <v>0</v>
      </c>
      <c r="BU155" s="200" t="n">
        <v>2</v>
      </c>
      <c r="BW155" s="35" t="n">
        <v>1.5</v>
      </c>
      <c r="BX155" s="199" t="n">
        <f aca="false">BW155*BX$4</f>
        <v>0</v>
      </c>
      <c r="BY155" s="199" t="n">
        <f aca="false">BW155*BY$4</f>
        <v>0</v>
      </c>
      <c r="BZ155" s="200" t="n">
        <v>3</v>
      </c>
    </row>
    <row r="156" customFormat="false" ht="12" hidden="false" customHeight="false" outlineLevel="0" collapsed="false">
      <c r="A156" s="198" t="n">
        <f aca="false">CurveCreator!A156</f>
        <v>41456</v>
      </c>
      <c r="C156" s="35" t="n">
        <v>1.5</v>
      </c>
      <c r="D156" s="199" t="n">
        <f aca="false">C156*D$4</f>
        <v>0</v>
      </c>
      <c r="E156" s="199" t="n">
        <f aca="false">C156*E$4</f>
        <v>0</v>
      </c>
      <c r="F156" s="200" t="n">
        <v>3</v>
      </c>
      <c r="H156" s="35" t="n">
        <v>1.5</v>
      </c>
      <c r="I156" s="199" t="n">
        <f aca="false">H156*I$4</f>
        <v>0</v>
      </c>
      <c r="J156" s="199" t="n">
        <f aca="false">H156*J$4</f>
        <v>0</v>
      </c>
      <c r="K156" s="200" t="n">
        <v>3</v>
      </c>
      <c r="M156" s="35" t="n">
        <v>1.5</v>
      </c>
      <c r="N156" s="199" t="n">
        <f aca="false">M156*N$4</f>
        <v>0</v>
      </c>
      <c r="O156" s="199" t="n">
        <f aca="false">M156*O$4</f>
        <v>0</v>
      </c>
      <c r="P156" s="200" t="n">
        <v>3</v>
      </c>
      <c r="Q156" s="28"/>
      <c r="R156" s="35" t="n">
        <v>1.5</v>
      </c>
      <c r="S156" s="199" t="n">
        <f aca="false">R156*S$4</f>
        <v>0</v>
      </c>
      <c r="T156" s="199" t="n">
        <f aca="false">R156*T$4</f>
        <v>0</v>
      </c>
      <c r="U156" s="200" t="n">
        <v>3</v>
      </c>
      <c r="W156" s="35" t="n">
        <v>1.5</v>
      </c>
      <c r="X156" s="199" t="n">
        <f aca="false">W156*X$4</f>
        <v>0</v>
      </c>
      <c r="Y156" s="199" t="n">
        <f aca="false">W156*Y$4</f>
        <v>0</v>
      </c>
      <c r="Z156" s="200" t="n">
        <v>3</v>
      </c>
      <c r="AA156" s="28"/>
      <c r="AB156" s="35" t="n">
        <v>1.5</v>
      </c>
      <c r="AC156" s="199" t="n">
        <f aca="false">AB156*AC$4</f>
        <v>0</v>
      </c>
      <c r="AD156" s="199" t="n">
        <f aca="false">AB156*AD$4</f>
        <v>0</v>
      </c>
      <c r="AE156" s="200" t="n">
        <v>3</v>
      </c>
      <c r="AF156" s="201"/>
      <c r="AG156" s="35" t="n">
        <v>1.5</v>
      </c>
      <c r="AH156" s="199" t="n">
        <f aca="false">AG156*AH$4</f>
        <v>0</v>
      </c>
      <c r="AI156" s="199" t="n">
        <f aca="false">AG156*AI$4</f>
        <v>0</v>
      </c>
      <c r="AJ156" s="200" t="n">
        <v>3</v>
      </c>
      <c r="AN156" s="35" t="n">
        <v>1.5</v>
      </c>
      <c r="AO156" s="199" t="n">
        <f aca="false">AN156*AO$4</f>
        <v>0</v>
      </c>
      <c r="AP156" s="199" t="n">
        <f aca="false">AN156*AP$4</f>
        <v>0</v>
      </c>
      <c r="AQ156" s="200" t="n">
        <v>3</v>
      </c>
      <c r="AS156" s="35" t="n">
        <v>1.5</v>
      </c>
      <c r="AT156" s="199" t="n">
        <f aca="false">AS156*AT$4</f>
        <v>0</v>
      </c>
      <c r="AU156" s="199" t="n">
        <f aca="false">AS156*AU$4</f>
        <v>0</v>
      </c>
      <c r="AV156" s="200" t="n">
        <v>3</v>
      </c>
      <c r="AX156" s="35" t="n">
        <v>1.5</v>
      </c>
      <c r="AY156" s="199" t="n">
        <f aca="false">AX156*AY$4</f>
        <v>0</v>
      </c>
      <c r="AZ156" s="199" t="n">
        <f aca="false">AX156*AZ$4</f>
        <v>0</v>
      </c>
      <c r="BA156" s="200" t="n">
        <v>3</v>
      </c>
      <c r="BB156" s="28"/>
      <c r="BC156" s="35" t="n">
        <v>1.5</v>
      </c>
      <c r="BD156" s="199" t="n">
        <f aca="false">BC156*BD$4</f>
        <v>0</v>
      </c>
      <c r="BE156" s="199" t="n">
        <f aca="false">BC156*BE$4</f>
        <v>0</v>
      </c>
      <c r="BF156" s="200" t="n">
        <v>3</v>
      </c>
      <c r="BH156" s="35" t="n">
        <v>1.5</v>
      </c>
      <c r="BI156" s="199" t="n">
        <f aca="false">BH156*BI$4</f>
        <v>0</v>
      </c>
      <c r="BJ156" s="199" t="n">
        <f aca="false">BH156*BJ$4</f>
        <v>0</v>
      </c>
      <c r="BK156" s="200" t="n">
        <v>3</v>
      </c>
      <c r="BL156" s="28"/>
      <c r="BM156" s="35" t="n">
        <v>1.5</v>
      </c>
      <c r="BN156" s="199" t="n">
        <f aca="false">BM156*BN$4</f>
        <v>0</v>
      </c>
      <c r="BO156" s="199" t="n">
        <f aca="false">BM156*BO$4</f>
        <v>0</v>
      </c>
      <c r="BP156" s="200" t="n">
        <v>3</v>
      </c>
      <c r="BR156" s="35" t="n">
        <v>1.5</v>
      </c>
      <c r="BS156" s="199" t="n">
        <f aca="false">BR156*BS$4</f>
        <v>0</v>
      </c>
      <c r="BT156" s="199" t="n">
        <f aca="false">BR156*BT$4</f>
        <v>0</v>
      </c>
      <c r="BU156" s="200" t="n">
        <v>2</v>
      </c>
      <c r="BW156" s="35" t="n">
        <v>1.5</v>
      </c>
      <c r="BX156" s="199" t="n">
        <f aca="false">BW156*BX$4</f>
        <v>0</v>
      </c>
      <c r="BY156" s="199" t="n">
        <f aca="false">BW156*BY$4</f>
        <v>0</v>
      </c>
      <c r="BZ156" s="200" t="n">
        <v>3</v>
      </c>
    </row>
    <row r="157" customFormat="false" ht="12" hidden="false" customHeight="false" outlineLevel="0" collapsed="false">
      <c r="A157" s="198" t="n">
        <f aca="false">CurveCreator!A157</f>
        <v>41487</v>
      </c>
      <c r="C157" s="35" t="n">
        <v>1.5</v>
      </c>
      <c r="D157" s="199" t="n">
        <f aca="false">C157*D$4</f>
        <v>0</v>
      </c>
      <c r="E157" s="199" t="n">
        <f aca="false">C157*E$4</f>
        <v>0</v>
      </c>
      <c r="F157" s="200" t="n">
        <v>3</v>
      </c>
      <c r="H157" s="35" t="n">
        <v>1.5</v>
      </c>
      <c r="I157" s="199" t="n">
        <f aca="false">H157*I$4</f>
        <v>0</v>
      </c>
      <c r="J157" s="199" t="n">
        <f aca="false">H157*J$4</f>
        <v>0</v>
      </c>
      <c r="K157" s="200" t="n">
        <v>3</v>
      </c>
      <c r="M157" s="35" t="n">
        <v>1.5</v>
      </c>
      <c r="N157" s="199" t="n">
        <f aca="false">M157*N$4</f>
        <v>0</v>
      </c>
      <c r="O157" s="199" t="n">
        <f aca="false">M157*O$4</f>
        <v>0</v>
      </c>
      <c r="P157" s="200" t="n">
        <v>3</v>
      </c>
      <c r="Q157" s="28"/>
      <c r="R157" s="35" t="n">
        <v>1.5</v>
      </c>
      <c r="S157" s="199" t="n">
        <f aca="false">R157*S$4</f>
        <v>0</v>
      </c>
      <c r="T157" s="199" t="n">
        <f aca="false">R157*T$4</f>
        <v>0</v>
      </c>
      <c r="U157" s="200" t="n">
        <v>3</v>
      </c>
      <c r="W157" s="35" t="n">
        <v>1.5</v>
      </c>
      <c r="X157" s="199" t="n">
        <f aca="false">W157*X$4</f>
        <v>0</v>
      </c>
      <c r="Y157" s="199" t="n">
        <f aca="false">W157*Y$4</f>
        <v>0</v>
      </c>
      <c r="Z157" s="200" t="n">
        <v>3</v>
      </c>
      <c r="AA157" s="28"/>
      <c r="AB157" s="35" t="n">
        <v>1.5</v>
      </c>
      <c r="AC157" s="199" t="n">
        <f aca="false">AB157*AC$4</f>
        <v>0</v>
      </c>
      <c r="AD157" s="199" t="n">
        <f aca="false">AB157*AD$4</f>
        <v>0</v>
      </c>
      <c r="AE157" s="200" t="n">
        <v>3</v>
      </c>
      <c r="AF157" s="201"/>
      <c r="AG157" s="35" t="n">
        <v>1.5</v>
      </c>
      <c r="AH157" s="199" t="n">
        <f aca="false">AG157*AH$4</f>
        <v>0</v>
      </c>
      <c r="AI157" s="199" t="n">
        <f aca="false">AG157*AI$4</f>
        <v>0</v>
      </c>
      <c r="AJ157" s="200" t="n">
        <v>3</v>
      </c>
      <c r="AN157" s="35" t="n">
        <v>1.5</v>
      </c>
      <c r="AO157" s="199" t="n">
        <f aca="false">AN157*AO$4</f>
        <v>0</v>
      </c>
      <c r="AP157" s="199" t="n">
        <f aca="false">AN157*AP$4</f>
        <v>0</v>
      </c>
      <c r="AQ157" s="200" t="n">
        <v>3</v>
      </c>
      <c r="AS157" s="35" t="n">
        <v>1.5</v>
      </c>
      <c r="AT157" s="199" t="n">
        <f aca="false">AS157*AT$4</f>
        <v>0</v>
      </c>
      <c r="AU157" s="199" t="n">
        <f aca="false">AS157*AU$4</f>
        <v>0</v>
      </c>
      <c r="AV157" s="200" t="n">
        <v>3</v>
      </c>
      <c r="AX157" s="35" t="n">
        <v>1.5</v>
      </c>
      <c r="AY157" s="199" t="n">
        <f aca="false">AX157*AY$4</f>
        <v>0</v>
      </c>
      <c r="AZ157" s="199" t="n">
        <f aca="false">AX157*AZ$4</f>
        <v>0</v>
      </c>
      <c r="BA157" s="200" t="n">
        <v>3</v>
      </c>
      <c r="BB157" s="28"/>
      <c r="BC157" s="35" t="n">
        <v>1.5</v>
      </c>
      <c r="BD157" s="199" t="n">
        <f aca="false">BC157*BD$4</f>
        <v>0</v>
      </c>
      <c r="BE157" s="199" t="n">
        <f aca="false">BC157*BE$4</f>
        <v>0</v>
      </c>
      <c r="BF157" s="200" t="n">
        <v>3</v>
      </c>
      <c r="BH157" s="35" t="n">
        <v>1.5</v>
      </c>
      <c r="BI157" s="199" t="n">
        <f aca="false">BH157*BI$4</f>
        <v>0</v>
      </c>
      <c r="BJ157" s="199" t="n">
        <f aca="false">BH157*BJ$4</f>
        <v>0</v>
      </c>
      <c r="BK157" s="200" t="n">
        <v>3</v>
      </c>
      <c r="BL157" s="28"/>
      <c r="BM157" s="35" t="n">
        <v>1.5</v>
      </c>
      <c r="BN157" s="199" t="n">
        <f aca="false">BM157*BN$4</f>
        <v>0</v>
      </c>
      <c r="BO157" s="199" t="n">
        <f aca="false">BM157*BO$4</f>
        <v>0</v>
      </c>
      <c r="BP157" s="200" t="n">
        <v>3</v>
      </c>
      <c r="BR157" s="35" t="n">
        <v>1.5</v>
      </c>
      <c r="BS157" s="199" t="n">
        <f aca="false">BR157*BS$4</f>
        <v>0</v>
      </c>
      <c r="BT157" s="199" t="n">
        <f aca="false">BR157*BT$4</f>
        <v>0</v>
      </c>
      <c r="BU157" s="200" t="n">
        <v>2</v>
      </c>
      <c r="BW157" s="35" t="n">
        <v>1.5</v>
      </c>
      <c r="BX157" s="199" t="n">
        <f aca="false">BW157*BX$4</f>
        <v>0</v>
      </c>
      <c r="BY157" s="199" t="n">
        <f aca="false">BW157*BY$4</f>
        <v>0</v>
      </c>
      <c r="BZ157" s="200" t="n">
        <v>3</v>
      </c>
    </row>
    <row r="158" customFormat="false" ht="12" hidden="false" customHeight="false" outlineLevel="0" collapsed="false">
      <c r="A158" s="198" t="n">
        <f aca="false">CurveCreator!A158</f>
        <v>41518</v>
      </c>
      <c r="C158" s="35" t="n">
        <v>1.5</v>
      </c>
      <c r="D158" s="199" t="n">
        <f aca="false">C158*D$4</f>
        <v>0</v>
      </c>
      <c r="E158" s="199" t="n">
        <f aca="false">C158*E$4</f>
        <v>0</v>
      </c>
      <c r="F158" s="200" t="n">
        <v>3</v>
      </c>
      <c r="H158" s="35" t="n">
        <v>1.5</v>
      </c>
      <c r="I158" s="199" t="n">
        <f aca="false">H158*I$4</f>
        <v>0</v>
      </c>
      <c r="J158" s="199" t="n">
        <f aca="false">H158*J$4</f>
        <v>0</v>
      </c>
      <c r="K158" s="200" t="n">
        <v>3</v>
      </c>
      <c r="M158" s="35" t="n">
        <v>1.5</v>
      </c>
      <c r="N158" s="199" t="n">
        <f aca="false">M158*N$4</f>
        <v>0</v>
      </c>
      <c r="O158" s="199" t="n">
        <f aca="false">M158*O$4</f>
        <v>0</v>
      </c>
      <c r="P158" s="200" t="n">
        <v>3</v>
      </c>
      <c r="Q158" s="28"/>
      <c r="R158" s="35" t="n">
        <v>1.5</v>
      </c>
      <c r="S158" s="199" t="n">
        <f aca="false">R158*S$4</f>
        <v>0</v>
      </c>
      <c r="T158" s="199" t="n">
        <f aca="false">R158*T$4</f>
        <v>0</v>
      </c>
      <c r="U158" s="200" t="n">
        <v>3</v>
      </c>
      <c r="W158" s="35" t="n">
        <v>1.5</v>
      </c>
      <c r="X158" s="199" t="n">
        <f aca="false">W158*X$4</f>
        <v>0</v>
      </c>
      <c r="Y158" s="199" t="n">
        <f aca="false">W158*Y$4</f>
        <v>0</v>
      </c>
      <c r="Z158" s="200" t="n">
        <v>3</v>
      </c>
      <c r="AA158" s="28"/>
      <c r="AB158" s="35" t="n">
        <v>1.5</v>
      </c>
      <c r="AC158" s="199" t="n">
        <f aca="false">AB158*AC$4</f>
        <v>0</v>
      </c>
      <c r="AD158" s="199" t="n">
        <f aca="false">AB158*AD$4</f>
        <v>0</v>
      </c>
      <c r="AE158" s="200" t="n">
        <v>3</v>
      </c>
      <c r="AF158" s="201"/>
      <c r="AG158" s="35" t="n">
        <v>1.5</v>
      </c>
      <c r="AH158" s="199" t="n">
        <f aca="false">AG158*AH$4</f>
        <v>0</v>
      </c>
      <c r="AI158" s="199" t="n">
        <f aca="false">AG158*AI$4</f>
        <v>0</v>
      </c>
      <c r="AJ158" s="200" t="n">
        <v>3</v>
      </c>
      <c r="AN158" s="35" t="n">
        <v>1.5</v>
      </c>
      <c r="AO158" s="199" t="n">
        <f aca="false">AN158*AO$4</f>
        <v>0</v>
      </c>
      <c r="AP158" s="199" t="n">
        <f aca="false">AN158*AP$4</f>
        <v>0</v>
      </c>
      <c r="AQ158" s="200" t="n">
        <v>3</v>
      </c>
      <c r="AS158" s="35" t="n">
        <v>1.5</v>
      </c>
      <c r="AT158" s="199" t="n">
        <f aca="false">AS158*AT$4</f>
        <v>0</v>
      </c>
      <c r="AU158" s="199" t="n">
        <f aca="false">AS158*AU$4</f>
        <v>0</v>
      </c>
      <c r="AV158" s="200" t="n">
        <v>3</v>
      </c>
      <c r="AX158" s="35" t="n">
        <v>1.5</v>
      </c>
      <c r="AY158" s="199" t="n">
        <f aca="false">AX158*AY$4</f>
        <v>0</v>
      </c>
      <c r="AZ158" s="199" t="n">
        <f aca="false">AX158*AZ$4</f>
        <v>0</v>
      </c>
      <c r="BA158" s="200" t="n">
        <v>3</v>
      </c>
      <c r="BB158" s="28"/>
      <c r="BC158" s="35" t="n">
        <v>1.5</v>
      </c>
      <c r="BD158" s="199" t="n">
        <f aca="false">BC158*BD$4</f>
        <v>0</v>
      </c>
      <c r="BE158" s="199" t="n">
        <f aca="false">BC158*BE$4</f>
        <v>0</v>
      </c>
      <c r="BF158" s="200" t="n">
        <v>3</v>
      </c>
      <c r="BH158" s="35" t="n">
        <v>1.5</v>
      </c>
      <c r="BI158" s="199" t="n">
        <f aca="false">BH158*BI$4</f>
        <v>0</v>
      </c>
      <c r="BJ158" s="199" t="n">
        <f aca="false">BH158*BJ$4</f>
        <v>0</v>
      </c>
      <c r="BK158" s="200" t="n">
        <v>3</v>
      </c>
      <c r="BL158" s="28"/>
      <c r="BM158" s="35" t="n">
        <v>1.5</v>
      </c>
      <c r="BN158" s="199" t="n">
        <f aca="false">BM158*BN$4</f>
        <v>0</v>
      </c>
      <c r="BO158" s="199" t="n">
        <f aca="false">BM158*BO$4</f>
        <v>0</v>
      </c>
      <c r="BP158" s="200" t="n">
        <v>3</v>
      </c>
      <c r="BR158" s="35" t="n">
        <v>1.5</v>
      </c>
      <c r="BS158" s="199" t="n">
        <f aca="false">BR158*BS$4</f>
        <v>0</v>
      </c>
      <c r="BT158" s="199" t="n">
        <f aca="false">BR158*BT$4</f>
        <v>0</v>
      </c>
      <c r="BU158" s="200" t="n">
        <v>2</v>
      </c>
      <c r="BW158" s="35" t="n">
        <v>1.5</v>
      </c>
      <c r="BX158" s="199" t="n">
        <f aca="false">BW158*BX$4</f>
        <v>0</v>
      </c>
      <c r="BY158" s="199" t="n">
        <f aca="false">BW158*BY$4</f>
        <v>0</v>
      </c>
      <c r="BZ158" s="200" t="n">
        <v>3</v>
      </c>
    </row>
    <row r="159" customFormat="false" ht="12" hidden="false" customHeight="false" outlineLevel="0" collapsed="false">
      <c r="A159" s="198" t="n">
        <f aca="false">CurveCreator!A159</f>
        <v>41548</v>
      </c>
      <c r="C159" s="35" t="n">
        <v>1.5</v>
      </c>
      <c r="D159" s="199" t="n">
        <f aca="false">C159*D$4</f>
        <v>0</v>
      </c>
      <c r="E159" s="199" t="n">
        <f aca="false">C159*E$4</f>
        <v>0</v>
      </c>
      <c r="F159" s="200" t="n">
        <v>3</v>
      </c>
      <c r="H159" s="35" t="n">
        <v>1.5</v>
      </c>
      <c r="I159" s="199" t="n">
        <f aca="false">H159*I$4</f>
        <v>0</v>
      </c>
      <c r="J159" s="199" t="n">
        <f aca="false">H159*J$4</f>
        <v>0</v>
      </c>
      <c r="K159" s="200" t="n">
        <v>3</v>
      </c>
      <c r="M159" s="35" t="n">
        <v>1.5</v>
      </c>
      <c r="N159" s="199" t="n">
        <f aca="false">M159*N$4</f>
        <v>0</v>
      </c>
      <c r="O159" s="199" t="n">
        <f aca="false">M159*O$4</f>
        <v>0</v>
      </c>
      <c r="P159" s="200" t="n">
        <v>3</v>
      </c>
      <c r="Q159" s="28"/>
      <c r="R159" s="35" t="n">
        <v>1.5</v>
      </c>
      <c r="S159" s="199" t="n">
        <f aca="false">R159*S$4</f>
        <v>0</v>
      </c>
      <c r="T159" s="199" t="n">
        <f aca="false">R159*T$4</f>
        <v>0</v>
      </c>
      <c r="U159" s="200" t="n">
        <v>3</v>
      </c>
      <c r="W159" s="35" t="n">
        <v>1.5</v>
      </c>
      <c r="X159" s="199" t="n">
        <f aca="false">W159*X$4</f>
        <v>0</v>
      </c>
      <c r="Y159" s="199" t="n">
        <f aca="false">W159*Y$4</f>
        <v>0</v>
      </c>
      <c r="Z159" s="200" t="n">
        <v>3</v>
      </c>
      <c r="AA159" s="28"/>
      <c r="AB159" s="35" t="n">
        <v>1.5</v>
      </c>
      <c r="AC159" s="199" t="n">
        <f aca="false">AB159*AC$4</f>
        <v>0</v>
      </c>
      <c r="AD159" s="199" t="n">
        <f aca="false">AB159*AD$4</f>
        <v>0</v>
      </c>
      <c r="AE159" s="200" t="n">
        <v>3</v>
      </c>
      <c r="AF159" s="201"/>
      <c r="AG159" s="35" t="n">
        <v>1.5</v>
      </c>
      <c r="AH159" s="199" t="n">
        <f aca="false">AG159*AH$4</f>
        <v>0</v>
      </c>
      <c r="AI159" s="199" t="n">
        <f aca="false">AG159*AI$4</f>
        <v>0</v>
      </c>
      <c r="AJ159" s="200" t="n">
        <v>3</v>
      </c>
      <c r="AN159" s="35" t="n">
        <v>1.5</v>
      </c>
      <c r="AO159" s="199" t="n">
        <f aca="false">AN159*AO$4</f>
        <v>0</v>
      </c>
      <c r="AP159" s="199" t="n">
        <f aca="false">AN159*AP$4</f>
        <v>0</v>
      </c>
      <c r="AQ159" s="200" t="n">
        <v>3</v>
      </c>
      <c r="AS159" s="35" t="n">
        <v>1.5</v>
      </c>
      <c r="AT159" s="199" t="n">
        <f aca="false">AS159*AT$4</f>
        <v>0</v>
      </c>
      <c r="AU159" s="199" t="n">
        <f aca="false">AS159*AU$4</f>
        <v>0</v>
      </c>
      <c r="AV159" s="200" t="n">
        <v>3</v>
      </c>
      <c r="AX159" s="35" t="n">
        <v>1.5</v>
      </c>
      <c r="AY159" s="199" t="n">
        <f aca="false">AX159*AY$4</f>
        <v>0</v>
      </c>
      <c r="AZ159" s="199" t="n">
        <f aca="false">AX159*AZ$4</f>
        <v>0</v>
      </c>
      <c r="BA159" s="200" t="n">
        <v>3</v>
      </c>
      <c r="BB159" s="28"/>
      <c r="BC159" s="35" t="n">
        <v>1.5</v>
      </c>
      <c r="BD159" s="199" t="n">
        <f aca="false">BC159*BD$4</f>
        <v>0</v>
      </c>
      <c r="BE159" s="199" t="n">
        <f aca="false">BC159*BE$4</f>
        <v>0</v>
      </c>
      <c r="BF159" s="200" t="n">
        <v>3</v>
      </c>
      <c r="BH159" s="35" t="n">
        <v>1.5</v>
      </c>
      <c r="BI159" s="199" t="n">
        <f aca="false">BH159*BI$4</f>
        <v>0</v>
      </c>
      <c r="BJ159" s="199" t="n">
        <f aca="false">BH159*BJ$4</f>
        <v>0</v>
      </c>
      <c r="BK159" s="200" t="n">
        <v>3</v>
      </c>
      <c r="BL159" s="28"/>
      <c r="BM159" s="35" t="n">
        <v>1.5</v>
      </c>
      <c r="BN159" s="199" t="n">
        <f aca="false">BM159*BN$4</f>
        <v>0</v>
      </c>
      <c r="BO159" s="199" t="n">
        <f aca="false">BM159*BO$4</f>
        <v>0</v>
      </c>
      <c r="BP159" s="200" t="n">
        <v>3</v>
      </c>
      <c r="BR159" s="35" t="n">
        <v>1.5</v>
      </c>
      <c r="BS159" s="199" t="n">
        <f aca="false">BR159*BS$4</f>
        <v>0</v>
      </c>
      <c r="BT159" s="199" t="n">
        <f aca="false">BR159*BT$4</f>
        <v>0</v>
      </c>
      <c r="BU159" s="200" t="n">
        <v>2</v>
      </c>
      <c r="BW159" s="35" t="n">
        <v>1.5</v>
      </c>
      <c r="BX159" s="199" t="n">
        <f aca="false">BW159*BX$4</f>
        <v>0</v>
      </c>
      <c r="BY159" s="199" t="n">
        <f aca="false">BW159*BY$4</f>
        <v>0</v>
      </c>
      <c r="BZ159" s="200" t="n">
        <v>3</v>
      </c>
    </row>
    <row r="160" customFormat="false" ht="12" hidden="false" customHeight="false" outlineLevel="0" collapsed="false">
      <c r="A160" s="198" t="n">
        <f aca="false">CurveCreator!A160</f>
        <v>41579</v>
      </c>
      <c r="C160" s="35" t="n">
        <v>1.5</v>
      </c>
      <c r="D160" s="199" t="n">
        <f aca="false">C160*D$4</f>
        <v>0</v>
      </c>
      <c r="E160" s="199" t="n">
        <f aca="false">C160*E$4</f>
        <v>0</v>
      </c>
      <c r="F160" s="200" t="n">
        <v>3</v>
      </c>
      <c r="H160" s="35" t="n">
        <v>1.5</v>
      </c>
      <c r="I160" s="199" t="n">
        <f aca="false">H160*I$4</f>
        <v>0</v>
      </c>
      <c r="J160" s="199" t="n">
        <f aca="false">H160*J$4</f>
        <v>0</v>
      </c>
      <c r="K160" s="200" t="n">
        <v>3</v>
      </c>
      <c r="M160" s="35" t="n">
        <v>1.5</v>
      </c>
      <c r="N160" s="199" t="n">
        <f aca="false">M160*N$4</f>
        <v>0</v>
      </c>
      <c r="O160" s="199" t="n">
        <f aca="false">M160*O$4</f>
        <v>0</v>
      </c>
      <c r="P160" s="200" t="n">
        <v>3</v>
      </c>
      <c r="Q160" s="28"/>
      <c r="R160" s="35" t="n">
        <v>1.5</v>
      </c>
      <c r="S160" s="199" t="n">
        <f aca="false">R160*S$4</f>
        <v>0</v>
      </c>
      <c r="T160" s="199" t="n">
        <f aca="false">R160*T$4</f>
        <v>0</v>
      </c>
      <c r="U160" s="200" t="n">
        <v>3</v>
      </c>
      <c r="W160" s="35" t="n">
        <v>1.5</v>
      </c>
      <c r="X160" s="199" t="n">
        <f aca="false">W160*X$4</f>
        <v>0</v>
      </c>
      <c r="Y160" s="199" t="n">
        <f aca="false">W160*Y$4</f>
        <v>0</v>
      </c>
      <c r="Z160" s="200" t="n">
        <v>3</v>
      </c>
      <c r="AA160" s="28"/>
      <c r="AB160" s="35" t="n">
        <v>1.5</v>
      </c>
      <c r="AC160" s="199" t="n">
        <f aca="false">AB160*AC$4</f>
        <v>0</v>
      </c>
      <c r="AD160" s="199" t="n">
        <f aca="false">AB160*AD$4</f>
        <v>0</v>
      </c>
      <c r="AE160" s="200" t="n">
        <v>3</v>
      </c>
      <c r="AF160" s="201"/>
      <c r="AG160" s="35" t="n">
        <v>1.5</v>
      </c>
      <c r="AH160" s="199" t="n">
        <f aca="false">AG160*AH$4</f>
        <v>0</v>
      </c>
      <c r="AI160" s="199" t="n">
        <f aca="false">AG160*AI$4</f>
        <v>0</v>
      </c>
      <c r="AJ160" s="200" t="n">
        <v>3</v>
      </c>
      <c r="AN160" s="35" t="n">
        <v>1.5</v>
      </c>
      <c r="AO160" s="199" t="n">
        <f aca="false">AN160*AO$4</f>
        <v>0</v>
      </c>
      <c r="AP160" s="199" t="n">
        <f aca="false">AN160*AP$4</f>
        <v>0</v>
      </c>
      <c r="AQ160" s="200" t="n">
        <v>3</v>
      </c>
      <c r="AS160" s="35" t="n">
        <v>1.5</v>
      </c>
      <c r="AT160" s="199" t="n">
        <f aca="false">AS160*AT$4</f>
        <v>0</v>
      </c>
      <c r="AU160" s="199" t="n">
        <f aca="false">AS160*AU$4</f>
        <v>0</v>
      </c>
      <c r="AV160" s="200" t="n">
        <v>3</v>
      </c>
      <c r="AX160" s="35" t="n">
        <v>1.5</v>
      </c>
      <c r="AY160" s="199" t="n">
        <f aca="false">AX160*AY$4</f>
        <v>0</v>
      </c>
      <c r="AZ160" s="199" t="n">
        <f aca="false">AX160*AZ$4</f>
        <v>0</v>
      </c>
      <c r="BA160" s="200" t="n">
        <v>3</v>
      </c>
      <c r="BB160" s="28"/>
      <c r="BC160" s="35" t="n">
        <v>1.5</v>
      </c>
      <c r="BD160" s="199" t="n">
        <f aca="false">BC160*BD$4</f>
        <v>0</v>
      </c>
      <c r="BE160" s="199" t="n">
        <f aca="false">BC160*BE$4</f>
        <v>0</v>
      </c>
      <c r="BF160" s="200" t="n">
        <v>3</v>
      </c>
      <c r="BH160" s="35" t="n">
        <v>1.5</v>
      </c>
      <c r="BI160" s="199" t="n">
        <f aca="false">BH160*BI$4</f>
        <v>0</v>
      </c>
      <c r="BJ160" s="199" t="n">
        <f aca="false">BH160*BJ$4</f>
        <v>0</v>
      </c>
      <c r="BK160" s="200" t="n">
        <v>3</v>
      </c>
      <c r="BL160" s="28"/>
      <c r="BM160" s="35" t="n">
        <v>1.5</v>
      </c>
      <c r="BN160" s="199" t="n">
        <f aca="false">BM160*BN$4</f>
        <v>0</v>
      </c>
      <c r="BO160" s="199" t="n">
        <f aca="false">BM160*BO$4</f>
        <v>0</v>
      </c>
      <c r="BP160" s="200" t="n">
        <v>3</v>
      </c>
      <c r="BR160" s="35" t="n">
        <v>1.5</v>
      </c>
      <c r="BS160" s="199" t="n">
        <f aca="false">BR160*BS$4</f>
        <v>0</v>
      </c>
      <c r="BT160" s="199" t="n">
        <f aca="false">BR160*BT$4</f>
        <v>0</v>
      </c>
      <c r="BU160" s="200" t="n">
        <v>2</v>
      </c>
      <c r="BW160" s="35" t="n">
        <v>1.5</v>
      </c>
      <c r="BX160" s="199" t="n">
        <f aca="false">BW160*BX$4</f>
        <v>0</v>
      </c>
      <c r="BY160" s="199" t="n">
        <f aca="false">BW160*BY$4</f>
        <v>0</v>
      </c>
      <c r="BZ160" s="200" t="n">
        <v>3</v>
      </c>
    </row>
    <row r="161" customFormat="false" ht="12" hidden="false" customHeight="false" outlineLevel="0" collapsed="false">
      <c r="A161" s="198" t="n">
        <f aca="false">CurveCreator!A161</f>
        <v>41609</v>
      </c>
      <c r="C161" s="35" t="n">
        <v>1.5</v>
      </c>
      <c r="D161" s="199" t="n">
        <f aca="false">C161*D$4</f>
        <v>0</v>
      </c>
      <c r="E161" s="199" t="n">
        <f aca="false">C161*E$4</f>
        <v>0</v>
      </c>
      <c r="F161" s="200" t="n">
        <v>3</v>
      </c>
      <c r="H161" s="35" t="n">
        <v>1.5</v>
      </c>
      <c r="I161" s="199" t="n">
        <f aca="false">H161*I$4</f>
        <v>0</v>
      </c>
      <c r="J161" s="199" t="n">
        <f aca="false">H161*J$4</f>
        <v>0</v>
      </c>
      <c r="K161" s="200" t="n">
        <v>3</v>
      </c>
      <c r="M161" s="35" t="n">
        <v>1.5</v>
      </c>
      <c r="N161" s="199" t="n">
        <f aca="false">M161*N$4</f>
        <v>0</v>
      </c>
      <c r="O161" s="199" t="n">
        <f aca="false">M161*O$4</f>
        <v>0</v>
      </c>
      <c r="P161" s="200" t="n">
        <v>3</v>
      </c>
      <c r="Q161" s="28"/>
      <c r="R161" s="35" t="n">
        <v>1.5</v>
      </c>
      <c r="S161" s="199" t="n">
        <f aca="false">R161*S$4</f>
        <v>0</v>
      </c>
      <c r="T161" s="199" t="n">
        <f aca="false">R161*T$4</f>
        <v>0</v>
      </c>
      <c r="U161" s="200" t="n">
        <v>3</v>
      </c>
      <c r="W161" s="35" t="n">
        <v>1.5</v>
      </c>
      <c r="X161" s="199" t="n">
        <f aca="false">W161*X$4</f>
        <v>0</v>
      </c>
      <c r="Y161" s="199" t="n">
        <f aca="false">W161*Y$4</f>
        <v>0</v>
      </c>
      <c r="Z161" s="200" t="n">
        <v>3</v>
      </c>
      <c r="AA161" s="28"/>
      <c r="AB161" s="35" t="n">
        <v>1.5</v>
      </c>
      <c r="AC161" s="199" t="n">
        <f aca="false">AB161*AC$4</f>
        <v>0</v>
      </c>
      <c r="AD161" s="199" t="n">
        <f aca="false">AB161*AD$4</f>
        <v>0</v>
      </c>
      <c r="AE161" s="200" t="n">
        <v>3</v>
      </c>
      <c r="AF161" s="201"/>
      <c r="AG161" s="35" t="n">
        <v>1.5</v>
      </c>
      <c r="AH161" s="199" t="n">
        <f aca="false">AG161*AH$4</f>
        <v>0</v>
      </c>
      <c r="AI161" s="199" t="n">
        <f aca="false">AG161*AI$4</f>
        <v>0</v>
      </c>
      <c r="AJ161" s="200" t="n">
        <v>3</v>
      </c>
      <c r="AN161" s="35" t="n">
        <v>1.5</v>
      </c>
      <c r="AO161" s="199" t="n">
        <f aca="false">AN161*AO$4</f>
        <v>0</v>
      </c>
      <c r="AP161" s="199" t="n">
        <f aca="false">AN161*AP$4</f>
        <v>0</v>
      </c>
      <c r="AQ161" s="200" t="n">
        <v>3</v>
      </c>
      <c r="AS161" s="35" t="n">
        <v>1.5</v>
      </c>
      <c r="AT161" s="199" t="n">
        <f aca="false">AS161*AT$4</f>
        <v>0</v>
      </c>
      <c r="AU161" s="199" t="n">
        <f aca="false">AS161*AU$4</f>
        <v>0</v>
      </c>
      <c r="AV161" s="200" t="n">
        <v>3</v>
      </c>
      <c r="AX161" s="35" t="n">
        <v>1.5</v>
      </c>
      <c r="AY161" s="199" t="n">
        <f aca="false">AX161*AY$4</f>
        <v>0</v>
      </c>
      <c r="AZ161" s="199" t="n">
        <f aca="false">AX161*AZ$4</f>
        <v>0</v>
      </c>
      <c r="BA161" s="200" t="n">
        <v>3</v>
      </c>
      <c r="BB161" s="28"/>
      <c r="BC161" s="35" t="n">
        <v>1.5</v>
      </c>
      <c r="BD161" s="199" t="n">
        <f aca="false">BC161*BD$4</f>
        <v>0</v>
      </c>
      <c r="BE161" s="199" t="n">
        <f aca="false">BC161*BE$4</f>
        <v>0</v>
      </c>
      <c r="BF161" s="200" t="n">
        <v>3</v>
      </c>
      <c r="BH161" s="35" t="n">
        <v>1.5</v>
      </c>
      <c r="BI161" s="199" t="n">
        <f aca="false">BH161*BI$4</f>
        <v>0</v>
      </c>
      <c r="BJ161" s="199" t="n">
        <f aca="false">BH161*BJ$4</f>
        <v>0</v>
      </c>
      <c r="BK161" s="200" t="n">
        <v>3</v>
      </c>
      <c r="BL161" s="28"/>
      <c r="BM161" s="35" t="n">
        <v>1.5</v>
      </c>
      <c r="BN161" s="199" t="n">
        <f aca="false">BM161*BN$4</f>
        <v>0</v>
      </c>
      <c r="BO161" s="199" t="n">
        <f aca="false">BM161*BO$4</f>
        <v>0</v>
      </c>
      <c r="BP161" s="200" t="n">
        <v>3</v>
      </c>
      <c r="BR161" s="35" t="n">
        <v>1.5</v>
      </c>
      <c r="BS161" s="199" t="n">
        <f aca="false">BR161*BS$4</f>
        <v>0</v>
      </c>
      <c r="BT161" s="199" t="n">
        <f aca="false">BR161*BT$4</f>
        <v>0</v>
      </c>
      <c r="BU161" s="200" t="n">
        <v>2</v>
      </c>
      <c r="BW161" s="35" t="n">
        <v>1.5</v>
      </c>
      <c r="BX161" s="199" t="n">
        <f aca="false">BW161*BX$4</f>
        <v>0</v>
      </c>
      <c r="BY161" s="199" t="n">
        <f aca="false">BW161*BY$4</f>
        <v>0</v>
      </c>
      <c r="BZ161" s="200" t="n">
        <v>3</v>
      </c>
    </row>
    <row r="162" customFormat="false" ht="12" hidden="false" customHeight="false" outlineLevel="0" collapsed="false">
      <c r="A162" s="198" t="n">
        <f aca="false">CurveCreator!A162</f>
        <v>41640</v>
      </c>
      <c r="C162" s="35" t="n">
        <v>1.5</v>
      </c>
      <c r="D162" s="199" t="n">
        <f aca="false">C162*D$4</f>
        <v>0</v>
      </c>
      <c r="E162" s="199" t="n">
        <f aca="false">C162*E$4</f>
        <v>0</v>
      </c>
      <c r="F162" s="200" t="n">
        <v>3</v>
      </c>
      <c r="H162" s="35" t="n">
        <v>1.5</v>
      </c>
      <c r="I162" s="199" t="n">
        <f aca="false">H162*I$4</f>
        <v>0</v>
      </c>
      <c r="J162" s="199" t="n">
        <f aca="false">H162*J$4</f>
        <v>0</v>
      </c>
      <c r="K162" s="200" t="n">
        <v>3</v>
      </c>
      <c r="M162" s="35" t="n">
        <v>1.5</v>
      </c>
      <c r="N162" s="199" t="n">
        <f aca="false">M162*N$4</f>
        <v>0</v>
      </c>
      <c r="O162" s="199" t="n">
        <f aca="false">M162*O$4</f>
        <v>0</v>
      </c>
      <c r="P162" s="200" t="n">
        <v>3</v>
      </c>
      <c r="Q162" s="28"/>
      <c r="R162" s="35" t="n">
        <v>1.5</v>
      </c>
      <c r="S162" s="199" t="n">
        <f aca="false">R162*S$4</f>
        <v>0</v>
      </c>
      <c r="T162" s="199" t="n">
        <f aca="false">R162*T$4</f>
        <v>0</v>
      </c>
      <c r="U162" s="200" t="n">
        <v>3</v>
      </c>
      <c r="W162" s="35" t="n">
        <v>1.5</v>
      </c>
      <c r="X162" s="199" t="n">
        <f aca="false">W162*X$4</f>
        <v>0</v>
      </c>
      <c r="Y162" s="199" t="n">
        <f aca="false">W162*Y$4</f>
        <v>0</v>
      </c>
      <c r="Z162" s="200" t="n">
        <v>3</v>
      </c>
      <c r="AA162" s="28"/>
      <c r="AB162" s="35" t="n">
        <v>1.5</v>
      </c>
      <c r="AC162" s="199" t="n">
        <f aca="false">AB162*AC$4</f>
        <v>0</v>
      </c>
      <c r="AD162" s="199" t="n">
        <f aca="false">AB162*AD$4</f>
        <v>0</v>
      </c>
      <c r="AE162" s="200" t="n">
        <v>3</v>
      </c>
      <c r="AF162" s="201"/>
      <c r="AG162" s="35" t="n">
        <v>1.5</v>
      </c>
      <c r="AH162" s="199" t="n">
        <f aca="false">AG162*AH$4</f>
        <v>0</v>
      </c>
      <c r="AI162" s="199" t="n">
        <f aca="false">AG162*AI$4</f>
        <v>0</v>
      </c>
      <c r="AJ162" s="200" t="n">
        <v>3</v>
      </c>
      <c r="AN162" s="35" t="n">
        <v>1.5</v>
      </c>
      <c r="AO162" s="199" t="n">
        <f aca="false">AN162*AO$4</f>
        <v>0</v>
      </c>
      <c r="AP162" s="199" t="n">
        <f aca="false">AN162*AP$4</f>
        <v>0</v>
      </c>
      <c r="AQ162" s="200" t="n">
        <v>3</v>
      </c>
      <c r="AS162" s="35" t="n">
        <v>1.5</v>
      </c>
      <c r="AT162" s="199" t="n">
        <f aca="false">AS162*AT$4</f>
        <v>0</v>
      </c>
      <c r="AU162" s="199" t="n">
        <f aca="false">AS162*AU$4</f>
        <v>0</v>
      </c>
      <c r="AV162" s="200" t="n">
        <v>3</v>
      </c>
      <c r="AX162" s="35" t="n">
        <v>1.5</v>
      </c>
      <c r="AY162" s="199" t="n">
        <f aca="false">AX162*AY$4</f>
        <v>0</v>
      </c>
      <c r="AZ162" s="199" t="n">
        <f aca="false">AX162*AZ$4</f>
        <v>0</v>
      </c>
      <c r="BA162" s="200" t="n">
        <v>3</v>
      </c>
      <c r="BB162" s="28"/>
      <c r="BC162" s="35" t="n">
        <v>1.5</v>
      </c>
      <c r="BD162" s="199" t="n">
        <f aca="false">BC162*BD$4</f>
        <v>0</v>
      </c>
      <c r="BE162" s="199" t="n">
        <f aca="false">BC162*BE$4</f>
        <v>0</v>
      </c>
      <c r="BF162" s="200" t="n">
        <v>3</v>
      </c>
      <c r="BH162" s="35" t="n">
        <v>1.5</v>
      </c>
      <c r="BI162" s="199" t="n">
        <f aca="false">BH162*BI$4</f>
        <v>0</v>
      </c>
      <c r="BJ162" s="199" t="n">
        <f aca="false">BH162*BJ$4</f>
        <v>0</v>
      </c>
      <c r="BK162" s="200" t="n">
        <v>3</v>
      </c>
      <c r="BL162" s="28"/>
      <c r="BM162" s="35" t="n">
        <v>1.5</v>
      </c>
      <c r="BN162" s="199" t="n">
        <f aca="false">BM162*BN$4</f>
        <v>0</v>
      </c>
      <c r="BO162" s="199" t="n">
        <f aca="false">BM162*BO$4</f>
        <v>0</v>
      </c>
      <c r="BP162" s="200" t="n">
        <v>3</v>
      </c>
      <c r="BR162" s="35" t="n">
        <v>1.5</v>
      </c>
      <c r="BS162" s="199" t="n">
        <f aca="false">BR162*BS$4</f>
        <v>0</v>
      </c>
      <c r="BT162" s="199" t="n">
        <f aca="false">BR162*BT$4</f>
        <v>0</v>
      </c>
      <c r="BU162" s="200" t="n">
        <v>2</v>
      </c>
      <c r="BW162" s="35" t="n">
        <v>1.5</v>
      </c>
      <c r="BX162" s="199" t="n">
        <f aca="false">BW162*BX$4</f>
        <v>0</v>
      </c>
      <c r="BY162" s="199" t="n">
        <f aca="false">BW162*BY$4</f>
        <v>0</v>
      </c>
      <c r="BZ162" s="200" t="n">
        <v>3</v>
      </c>
    </row>
    <row r="163" customFormat="false" ht="12" hidden="false" customHeight="false" outlineLevel="0" collapsed="false">
      <c r="A163" s="198" t="n">
        <f aca="false">CurveCreator!A163</f>
        <v>41671</v>
      </c>
      <c r="C163" s="35" t="n">
        <v>1.5</v>
      </c>
      <c r="D163" s="199" t="n">
        <f aca="false">C163*D$4</f>
        <v>0</v>
      </c>
      <c r="E163" s="199" t="n">
        <f aca="false">C163*E$4</f>
        <v>0</v>
      </c>
      <c r="F163" s="200" t="n">
        <v>3</v>
      </c>
      <c r="H163" s="35" t="n">
        <v>1.5</v>
      </c>
      <c r="I163" s="199" t="n">
        <f aca="false">H163*I$4</f>
        <v>0</v>
      </c>
      <c r="J163" s="199" t="n">
        <f aca="false">H163*J$4</f>
        <v>0</v>
      </c>
      <c r="K163" s="200" t="n">
        <v>3</v>
      </c>
      <c r="M163" s="35" t="n">
        <v>1.5</v>
      </c>
      <c r="N163" s="199" t="n">
        <f aca="false">M163*N$4</f>
        <v>0</v>
      </c>
      <c r="O163" s="199" t="n">
        <f aca="false">M163*O$4</f>
        <v>0</v>
      </c>
      <c r="P163" s="200" t="n">
        <v>3</v>
      </c>
      <c r="Q163" s="28"/>
      <c r="R163" s="35" t="n">
        <v>1.5</v>
      </c>
      <c r="S163" s="199" t="n">
        <f aca="false">R163*S$4</f>
        <v>0</v>
      </c>
      <c r="T163" s="199" t="n">
        <f aca="false">R163*T$4</f>
        <v>0</v>
      </c>
      <c r="U163" s="200" t="n">
        <v>3</v>
      </c>
      <c r="W163" s="35" t="n">
        <v>1.5</v>
      </c>
      <c r="X163" s="199" t="n">
        <f aca="false">W163*X$4</f>
        <v>0</v>
      </c>
      <c r="Y163" s="199" t="n">
        <f aca="false">W163*Y$4</f>
        <v>0</v>
      </c>
      <c r="Z163" s="200" t="n">
        <v>3</v>
      </c>
      <c r="AA163" s="28"/>
      <c r="AB163" s="35" t="n">
        <v>1.5</v>
      </c>
      <c r="AC163" s="199" t="n">
        <f aca="false">AB163*AC$4</f>
        <v>0</v>
      </c>
      <c r="AD163" s="199" t="n">
        <f aca="false">AB163*AD$4</f>
        <v>0</v>
      </c>
      <c r="AE163" s="200" t="n">
        <v>3</v>
      </c>
      <c r="AF163" s="201"/>
      <c r="AG163" s="35" t="n">
        <v>1.5</v>
      </c>
      <c r="AH163" s="199" t="n">
        <f aca="false">AG163*AH$4</f>
        <v>0</v>
      </c>
      <c r="AI163" s="199" t="n">
        <f aca="false">AG163*AI$4</f>
        <v>0</v>
      </c>
      <c r="AJ163" s="200" t="n">
        <v>3</v>
      </c>
      <c r="AN163" s="35" t="n">
        <v>1.5</v>
      </c>
      <c r="AO163" s="199" t="n">
        <f aca="false">AN163*AO$4</f>
        <v>0</v>
      </c>
      <c r="AP163" s="199" t="n">
        <f aca="false">AN163*AP$4</f>
        <v>0</v>
      </c>
      <c r="AQ163" s="200" t="n">
        <v>3</v>
      </c>
      <c r="AS163" s="35" t="n">
        <v>1.5</v>
      </c>
      <c r="AT163" s="199" t="n">
        <f aca="false">AS163*AT$4</f>
        <v>0</v>
      </c>
      <c r="AU163" s="199" t="n">
        <f aca="false">AS163*AU$4</f>
        <v>0</v>
      </c>
      <c r="AV163" s="200" t="n">
        <v>3</v>
      </c>
      <c r="AX163" s="35" t="n">
        <v>1.5</v>
      </c>
      <c r="AY163" s="199" t="n">
        <f aca="false">AX163*AY$4</f>
        <v>0</v>
      </c>
      <c r="AZ163" s="199" t="n">
        <f aca="false">AX163*AZ$4</f>
        <v>0</v>
      </c>
      <c r="BA163" s="200" t="n">
        <v>3</v>
      </c>
      <c r="BB163" s="28"/>
      <c r="BC163" s="35" t="n">
        <v>1.5</v>
      </c>
      <c r="BD163" s="199" t="n">
        <f aca="false">BC163*BD$4</f>
        <v>0</v>
      </c>
      <c r="BE163" s="199" t="n">
        <f aca="false">BC163*BE$4</f>
        <v>0</v>
      </c>
      <c r="BF163" s="200" t="n">
        <v>3</v>
      </c>
      <c r="BH163" s="35" t="n">
        <v>1.5</v>
      </c>
      <c r="BI163" s="199" t="n">
        <f aca="false">BH163*BI$4</f>
        <v>0</v>
      </c>
      <c r="BJ163" s="199" t="n">
        <f aca="false">BH163*BJ$4</f>
        <v>0</v>
      </c>
      <c r="BK163" s="200" t="n">
        <v>3</v>
      </c>
      <c r="BL163" s="28"/>
      <c r="BM163" s="35" t="n">
        <v>1.5</v>
      </c>
      <c r="BN163" s="199" t="n">
        <f aca="false">BM163*BN$4</f>
        <v>0</v>
      </c>
      <c r="BO163" s="199" t="n">
        <f aca="false">BM163*BO$4</f>
        <v>0</v>
      </c>
      <c r="BP163" s="200" t="n">
        <v>3</v>
      </c>
      <c r="BR163" s="35" t="n">
        <v>1.5</v>
      </c>
      <c r="BS163" s="199" t="n">
        <f aca="false">BR163*BS$4</f>
        <v>0</v>
      </c>
      <c r="BT163" s="199" t="n">
        <f aca="false">BR163*BT$4</f>
        <v>0</v>
      </c>
      <c r="BU163" s="200" t="n">
        <v>2</v>
      </c>
      <c r="BW163" s="35" t="n">
        <v>1.5</v>
      </c>
      <c r="BX163" s="199" t="n">
        <f aca="false">BW163*BX$4</f>
        <v>0</v>
      </c>
      <c r="BY163" s="199" t="n">
        <f aca="false">BW163*BY$4</f>
        <v>0</v>
      </c>
      <c r="BZ163" s="200" t="n">
        <v>3</v>
      </c>
    </row>
    <row r="164" customFormat="false" ht="12" hidden="false" customHeight="false" outlineLevel="0" collapsed="false">
      <c r="A164" s="198" t="n">
        <f aca="false">CurveCreator!A164</f>
        <v>41699</v>
      </c>
      <c r="C164" s="35" t="n">
        <v>1.5</v>
      </c>
      <c r="D164" s="199" t="n">
        <f aca="false">C164*D$4</f>
        <v>0</v>
      </c>
      <c r="E164" s="199" t="n">
        <f aca="false">C164*E$4</f>
        <v>0</v>
      </c>
      <c r="F164" s="200" t="n">
        <v>3</v>
      </c>
      <c r="H164" s="35" t="n">
        <v>1.5</v>
      </c>
      <c r="I164" s="199" t="n">
        <f aca="false">H164*I$4</f>
        <v>0</v>
      </c>
      <c r="J164" s="199" t="n">
        <f aca="false">H164*J$4</f>
        <v>0</v>
      </c>
      <c r="K164" s="200" t="n">
        <v>3</v>
      </c>
      <c r="M164" s="35" t="n">
        <v>1.5</v>
      </c>
      <c r="N164" s="199" t="n">
        <f aca="false">M164*N$4</f>
        <v>0</v>
      </c>
      <c r="O164" s="199" t="n">
        <f aca="false">M164*O$4</f>
        <v>0</v>
      </c>
      <c r="P164" s="200" t="n">
        <v>3</v>
      </c>
      <c r="Q164" s="28"/>
      <c r="R164" s="35" t="n">
        <v>1.5</v>
      </c>
      <c r="S164" s="199" t="n">
        <f aca="false">R164*S$4</f>
        <v>0</v>
      </c>
      <c r="T164" s="199" t="n">
        <f aca="false">R164*T$4</f>
        <v>0</v>
      </c>
      <c r="U164" s="200" t="n">
        <v>3</v>
      </c>
      <c r="W164" s="35" t="n">
        <v>1.5</v>
      </c>
      <c r="X164" s="199" t="n">
        <f aca="false">W164*X$4</f>
        <v>0</v>
      </c>
      <c r="Y164" s="199" t="n">
        <f aca="false">W164*Y$4</f>
        <v>0</v>
      </c>
      <c r="Z164" s="200" t="n">
        <v>3</v>
      </c>
      <c r="AA164" s="28"/>
      <c r="AB164" s="35" t="n">
        <v>1.5</v>
      </c>
      <c r="AC164" s="199" t="n">
        <f aca="false">AB164*AC$4</f>
        <v>0</v>
      </c>
      <c r="AD164" s="199" t="n">
        <f aca="false">AB164*AD$4</f>
        <v>0</v>
      </c>
      <c r="AE164" s="200" t="n">
        <v>3</v>
      </c>
      <c r="AF164" s="201"/>
      <c r="AG164" s="35" t="n">
        <v>1.5</v>
      </c>
      <c r="AH164" s="199" t="n">
        <f aca="false">AG164*AH$4</f>
        <v>0</v>
      </c>
      <c r="AI164" s="199" t="n">
        <f aca="false">AG164*AI$4</f>
        <v>0</v>
      </c>
      <c r="AJ164" s="200" t="n">
        <v>3</v>
      </c>
      <c r="AN164" s="35" t="n">
        <v>1.5</v>
      </c>
      <c r="AO164" s="199" t="n">
        <f aca="false">AN164*AO$4</f>
        <v>0</v>
      </c>
      <c r="AP164" s="199" t="n">
        <f aca="false">AN164*AP$4</f>
        <v>0</v>
      </c>
      <c r="AQ164" s="200" t="n">
        <v>3</v>
      </c>
      <c r="AS164" s="35" t="n">
        <v>1.5</v>
      </c>
      <c r="AT164" s="199" t="n">
        <f aca="false">AS164*AT$4</f>
        <v>0</v>
      </c>
      <c r="AU164" s="199" t="n">
        <f aca="false">AS164*AU$4</f>
        <v>0</v>
      </c>
      <c r="AV164" s="200" t="n">
        <v>3</v>
      </c>
      <c r="AX164" s="35" t="n">
        <v>1.5</v>
      </c>
      <c r="AY164" s="199" t="n">
        <f aca="false">AX164*AY$4</f>
        <v>0</v>
      </c>
      <c r="AZ164" s="199" t="n">
        <f aca="false">AX164*AZ$4</f>
        <v>0</v>
      </c>
      <c r="BA164" s="200" t="n">
        <v>3</v>
      </c>
      <c r="BB164" s="28"/>
      <c r="BC164" s="35" t="n">
        <v>1.5</v>
      </c>
      <c r="BD164" s="199" t="n">
        <f aca="false">BC164*BD$4</f>
        <v>0</v>
      </c>
      <c r="BE164" s="199" t="n">
        <f aca="false">BC164*BE$4</f>
        <v>0</v>
      </c>
      <c r="BF164" s="200" t="n">
        <v>3</v>
      </c>
      <c r="BH164" s="35" t="n">
        <v>1.5</v>
      </c>
      <c r="BI164" s="199" t="n">
        <f aca="false">BH164*BI$4</f>
        <v>0</v>
      </c>
      <c r="BJ164" s="199" t="n">
        <f aca="false">BH164*BJ$4</f>
        <v>0</v>
      </c>
      <c r="BK164" s="200" t="n">
        <v>3</v>
      </c>
      <c r="BL164" s="28"/>
      <c r="BM164" s="35" t="n">
        <v>1.5</v>
      </c>
      <c r="BN164" s="199" t="n">
        <f aca="false">BM164*BN$4</f>
        <v>0</v>
      </c>
      <c r="BO164" s="199" t="n">
        <f aca="false">BM164*BO$4</f>
        <v>0</v>
      </c>
      <c r="BP164" s="200" t="n">
        <v>3</v>
      </c>
      <c r="BR164" s="35" t="n">
        <v>1.5</v>
      </c>
      <c r="BS164" s="199" t="n">
        <f aca="false">BR164*BS$4</f>
        <v>0</v>
      </c>
      <c r="BT164" s="199" t="n">
        <f aca="false">BR164*BT$4</f>
        <v>0</v>
      </c>
      <c r="BU164" s="200" t="n">
        <v>2</v>
      </c>
      <c r="BW164" s="35" t="n">
        <v>1.5</v>
      </c>
      <c r="BX164" s="199" t="n">
        <f aca="false">BW164*BX$4</f>
        <v>0</v>
      </c>
      <c r="BY164" s="199" t="n">
        <f aca="false">BW164*BY$4</f>
        <v>0</v>
      </c>
      <c r="BZ164" s="200" t="n">
        <v>3</v>
      </c>
    </row>
    <row r="165" customFormat="false" ht="12" hidden="false" customHeight="false" outlineLevel="0" collapsed="false">
      <c r="A165" s="198" t="n">
        <f aca="false">CurveCreator!A165</f>
        <v>41730</v>
      </c>
      <c r="C165" s="35" t="n">
        <v>1.5</v>
      </c>
      <c r="D165" s="199" t="n">
        <f aca="false">C165*D$4</f>
        <v>0</v>
      </c>
      <c r="E165" s="199" t="n">
        <f aca="false">C165*E$4</f>
        <v>0</v>
      </c>
      <c r="F165" s="200" t="n">
        <v>3</v>
      </c>
      <c r="H165" s="35" t="n">
        <v>1.5</v>
      </c>
      <c r="I165" s="199" t="n">
        <f aca="false">H165*I$4</f>
        <v>0</v>
      </c>
      <c r="J165" s="199" t="n">
        <f aca="false">H165*J$4</f>
        <v>0</v>
      </c>
      <c r="K165" s="200" t="n">
        <v>3</v>
      </c>
      <c r="M165" s="35" t="n">
        <v>1.5</v>
      </c>
      <c r="N165" s="199" t="n">
        <f aca="false">M165*N$4</f>
        <v>0</v>
      </c>
      <c r="O165" s="199" t="n">
        <f aca="false">M165*O$4</f>
        <v>0</v>
      </c>
      <c r="P165" s="200" t="n">
        <v>3</v>
      </c>
      <c r="Q165" s="28"/>
      <c r="R165" s="35" t="n">
        <v>1.5</v>
      </c>
      <c r="S165" s="199" t="n">
        <f aca="false">R165*S$4</f>
        <v>0</v>
      </c>
      <c r="T165" s="199" t="n">
        <f aca="false">R165*T$4</f>
        <v>0</v>
      </c>
      <c r="U165" s="200" t="n">
        <v>3</v>
      </c>
      <c r="W165" s="35" t="n">
        <v>1.5</v>
      </c>
      <c r="X165" s="199" t="n">
        <f aca="false">W165*X$4</f>
        <v>0</v>
      </c>
      <c r="Y165" s="199" t="n">
        <f aca="false">W165*Y$4</f>
        <v>0</v>
      </c>
      <c r="Z165" s="200" t="n">
        <v>3</v>
      </c>
      <c r="AA165" s="28"/>
      <c r="AB165" s="35" t="n">
        <v>1.5</v>
      </c>
      <c r="AC165" s="199" t="n">
        <f aca="false">AB165*AC$4</f>
        <v>0</v>
      </c>
      <c r="AD165" s="199" t="n">
        <f aca="false">AB165*AD$4</f>
        <v>0</v>
      </c>
      <c r="AE165" s="200" t="n">
        <v>3</v>
      </c>
      <c r="AF165" s="201"/>
      <c r="AG165" s="35" t="n">
        <v>1.5</v>
      </c>
      <c r="AH165" s="199" t="n">
        <f aca="false">AG165*AH$4</f>
        <v>0</v>
      </c>
      <c r="AI165" s="199" t="n">
        <f aca="false">AG165*AI$4</f>
        <v>0</v>
      </c>
      <c r="AJ165" s="200" t="n">
        <v>3</v>
      </c>
      <c r="AN165" s="35" t="n">
        <v>1.5</v>
      </c>
      <c r="AO165" s="199" t="n">
        <f aca="false">AN165*AO$4</f>
        <v>0</v>
      </c>
      <c r="AP165" s="199" t="n">
        <f aca="false">AN165*AP$4</f>
        <v>0</v>
      </c>
      <c r="AQ165" s="200" t="n">
        <v>3</v>
      </c>
      <c r="AS165" s="35" t="n">
        <v>1.5</v>
      </c>
      <c r="AT165" s="199" t="n">
        <f aca="false">AS165*AT$4</f>
        <v>0</v>
      </c>
      <c r="AU165" s="199" t="n">
        <f aca="false">AS165*AU$4</f>
        <v>0</v>
      </c>
      <c r="AV165" s="200" t="n">
        <v>3</v>
      </c>
      <c r="AX165" s="35" t="n">
        <v>1.5</v>
      </c>
      <c r="AY165" s="199" t="n">
        <f aca="false">AX165*AY$4</f>
        <v>0</v>
      </c>
      <c r="AZ165" s="199" t="n">
        <f aca="false">AX165*AZ$4</f>
        <v>0</v>
      </c>
      <c r="BA165" s="200" t="n">
        <v>3</v>
      </c>
      <c r="BB165" s="28"/>
      <c r="BC165" s="35" t="n">
        <v>1.5</v>
      </c>
      <c r="BD165" s="199" t="n">
        <f aca="false">BC165*BD$4</f>
        <v>0</v>
      </c>
      <c r="BE165" s="199" t="n">
        <f aca="false">BC165*BE$4</f>
        <v>0</v>
      </c>
      <c r="BF165" s="200" t="n">
        <v>3</v>
      </c>
      <c r="BH165" s="35" t="n">
        <v>1.5</v>
      </c>
      <c r="BI165" s="199" t="n">
        <f aca="false">BH165*BI$4</f>
        <v>0</v>
      </c>
      <c r="BJ165" s="199" t="n">
        <f aca="false">BH165*BJ$4</f>
        <v>0</v>
      </c>
      <c r="BK165" s="200" t="n">
        <v>3</v>
      </c>
      <c r="BL165" s="28"/>
      <c r="BM165" s="35" t="n">
        <v>1.5</v>
      </c>
      <c r="BN165" s="199" t="n">
        <f aca="false">BM165*BN$4</f>
        <v>0</v>
      </c>
      <c r="BO165" s="199" t="n">
        <f aca="false">BM165*BO$4</f>
        <v>0</v>
      </c>
      <c r="BP165" s="200" t="n">
        <v>3</v>
      </c>
      <c r="BR165" s="35" t="n">
        <v>1.5</v>
      </c>
      <c r="BS165" s="199" t="n">
        <f aca="false">BR165*BS$4</f>
        <v>0</v>
      </c>
      <c r="BT165" s="199" t="n">
        <f aca="false">BR165*BT$4</f>
        <v>0</v>
      </c>
      <c r="BU165" s="200" t="n">
        <v>2</v>
      </c>
      <c r="BW165" s="35" t="n">
        <v>1.5</v>
      </c>
      <c r="BX165" s="199" t="n">
        <f aca="false">BW165*BX$4</f>
        <v>0</v>
      </c>
      <c r="BY165" s="199" t="n">
        <f aca="false">BW165*BY$4</f>
        <v>0</v>
      </c>
      <c r="BZ165" s="200" t="n">
        <v>3</v>
      </c>
    </row>
    <row r="166" customFormat="false" ht="12" hidden="false" customHeight="false" outlineLevel="0" collapsed="false">
      <c r="A166" s="198" t="n">
        <f aca="false">CurveCreator!A166</f>
        <v>41760</v>
      </c>
      <c r="C166" s="35" t="n">
        <v>1.5</v>
      </c>
      <c r="D166" s="199" t="n">
        <f aca="false">C166*D$4</f>
        <v>0</v>
      </c>
      <c r="E166" s="199" t="n">
        <f aca="false">C166*E$4</f>
        <v>0</v>
      </c>
      <c r="F166" s="200" t="n">
        <v>3</v>
      </c>
      <c r="H166" s="35" t="n">
        <v>1.5</v>
      </c>
      <c r="I166" s="199" t="n">
        <f aca="false">H166*I$4</f>
        <v>0</v>
      </c>
      <c r="J166" s="199" t="n">
        <f aca="false">H166*J$4</f>
        <v>0</v>
      </c>
      <c r="K166" s="200" t="n">
        <v>3</v>
      </c>
      <c r="M166" s="35" t="n">
        <v>1.5</v>
      </c>
      <c r="N166" s="199" t="n">
        <f aca="false">M166*N$4</f>
        <v>0</v>
      </c>
      <c r="O166" s="199" t="n">
        <f aca="false">M166*O$4</f>
        <v>0</v>
      </c>
      <c r="P166" s="200" t="n">
        <v>3</v>
      </c>
      <c r="Q166" s="28"/>
      <c r="R166" s="35" t="n">
        <v>1.5</v>
      </c>
      <c r="S166" s="199" t="n">
        <f aca="false">R166*S$4</f>
        <v>0</v>
      </c>
      <c r="T166" s="199" t="n">
        <f aca="false">R166*T$4</f>
        <v>0</v>
      </c>
      <c r="U166" s="200" t="n">
        <v>3</v>
      </c>
      <c r="W166" s="35" t="n">
        <v>1.5</v>
      </c>
      <c r="X166" s="199" t="n">
        <f aca="false">W166*X$4</f>
        <v>0</v>
      </c>
      <c r="Y166" s="199" t="n">
        <f aca="false">W166*Y$4</f>
        <v>0</v>
      </c>
      <c r="Z166" s="200" t="n">
        <v>3</v>
      </c>
      <c r="AA166" s="28"/>
      <c r="AB166" s="35" t="n">
        <v>1.5</v>
      </c>
      <c r="AC166" s="199" t="n">
        <f aca="false">AB166*AC$4</f>
        <v>0</v>
      </c>
      <c r="AD166" s="199" t="n">
        <f aca="false">AB166*AD$4</f>
        <v>0</v>
      </c>
      <c r="AE166" s="200" t="n">
        <v>3</v>
      </c>
      <c r="AF166" s="201"/>
      <c r="AG166" s="35" t="n">
        <v>1.5</v>
      </c>
      <c r="AH166" s="199" t="n">
        <f aca="false">AG166*AH$4</f>
        <v>0</v>
      </c>
      <c r="AI166" s="199" t="n">
        <f aca="false">AG166*AI$4</f>
        <v>0</v>
      </c>
      <c r="AJ166" s="200" t="n">
        <v>3</v>
      </c>
      <c r="AN166" s="35" t="n">
        <v>1.5</v>
      </c>
      <c r="AO166" s="199" t="n">
        <f aca="false">AN166*AO$4</f>
        <v>0</v>
      </c>
      <c r="AP166" s="199" t="n">
        <f aca="false">AN166*AP$4</f>
        <v>0</v>
      </c>
      <c r="AQ166" s="200" t="n">
        <v>3</v>
      </c>
      <c r="AS166" s="35" t="n">
        <v>1.5</v>
      </c>
      <c r="AT166" s="199" t="n">
        <f aca="false">AS166*AT$4</f>
        <v>0</v>
      </c>
      <c r="AU166" s="199" t="n">
        <f aca="false">AS166*AU$4</f>
        <v>0</v>
      </c>
      <c r="AV166" s="200" t="n">
        <v>3</v>
      </c>
      <c r="AX166" s="35" t="n">
        <v>1.5</v>
      </c>
      <c r="AY166" s="199" t="n">
        <f aca="false">AX166*AY$4</f>
        <v>0</v>
      </c>
      <c r="AZ166" s="199" t="n">
        <f aca="false">AX166*AZ$4</f>
        <v>0</v>
      </c>
      <c r="BA166" s="200" t="n">
        <v>3</v>
      </c>
      <c r="BB166" s="28"/>
      <c r="BC166" s="35" t="n">
        <v>1.5</v>
      </c>
      <c r="BD166" s="199" t="n">
        <f aca="false">BC166*BD$4</f>
        <v>0</v>
      </c>
      <c r="BE166" s="199" t="n">
        <f aca="false">BC166*BE$4</f>
        <v>0</v>
      </c>
      <c r="BF166" s="200" t="n">
        <v>3</v>
      </c>
      <c r="BH166" s="35" t="n">
        <v>1.5</v>
      </c>
      <c r="BI166" s="199" t="n">
        <f aca="false">BH166*BI$4</f>
        <v>0</v>
      </c>
      <c r="BJ166" s="199" t="n">
        <f aca="false">BH166*BJ$4</f>
        <v>0</v>
      </c>
      <c r="BK166" s="200" t="n">
        <v>3</v>
      </c>
      <c r="BL166" s="28"/>
      <c r="BM166" s="35" t="n">
        <v>1.5</v>
      </c>
      <c r="BN166" s="199" t="n">
        <f aca="false">BM166*BN$4</f>
        <v>0</v>
      </c>
      <c r="BO166" s="199" t="n">
        <f aca="false">BM166*BO$4</f>
        <v>0</v>
      </c>
      <c r="BP166" s="200" t="n">
        <v>3</v>
      </c>
      <c r="BR166" s="35" t="n">
        <v>1.5</v>
      </c>
      <c r="BS166" s="199" t="n">
        <f aca="false">BR166*BS$4</f>
        <v>0</v>
      </c>
      <c r="BT166" s="199" t="n">
        <f aca="false">BR166*BT$4</f>
        <v>0</v>
      </c>
      <c r="BU166" s="200" t="n">
        <v>2</v>
      </c>
      <c r="BW166" s="35" t="n">
        <v>1.5</v>
      </c>
      <c r="BX166" s="199" t="n">
        <f aca="false">BW166*BX$4</f>
        <v>0</v>
      </c>
      <c r="BY166" s="199" t="n">
        <f aca="false">BW166*BY$4</f>
        <v>0</v>
      </c>
      <c r="BZ166" s="200" t="n">
        <v>3</v>
      </c>
    </row>
    <row r="167" customFormat="false" ht="12" hidden="false" customHeight="false" outlineLevel="0" collapsed="false">
      <c r="A167" s="198" t="n">
        <f aca="false">CurveCreator!A167</f>
        <v>41791</v>
      </c>
      <c r="C167" s="35" t="n">
        <v>1.5</v>
      </c>
      <c r="D167" s="199" t="n">
        <f aca="false">C167*D$4</f>
        <v>0</v>
      </c>
      <c r="E167" s="199" t="n">
        <f aca="false">C167*E$4</f>
        <v>0</v>
      </c>
      <c r="F167" s="200" t="n">
        <v>3</v>
      </c>
      <c r="H167" s="35" t="n">
        <v>1.5</v>
      </c>
      <c r="I167" s="199" t="n">
        <f aca="false">H167*I$4</f>
        <v>0</v>
      </c>
      <c r="J167" s="199" t="n">
        <f aca="false">H167*J$4</f>
        <v>0</v>
      </c>
      <c r="K167" s="200" t="n">
        <v>3</v>
      </c>
      <c r="M167" s="35" t="n">
        <v>1.5</v>
      </c>
      <c r="N167" s="199" t="n">
        <f aca="false">M167*N$4</f>
        <v>0</v>
      </c>
      <c r="O167" s="199" t="n">
        <f aca="false">M167*O$4</f>
        <v>0</v>
      </c>
      <c r="P167" s="200" t="n">
        <v>3</v>
      </c>
      <c r="Q167" s="28"/>
      <c r="R167" s="35" t="n">
        <v>1.5</v>
      </c>
      <c r="S167" s="199" t="n">
        <f aca="false">R167*S$4</f>
        <v>0</v>
      </c>
      <c r="T167" s="199" t="n">
        <f aca="false">R167*T$4</f>
        <v>0</v>
      </c>
      <c r="U167" s="200" t="n">
        <v>3</v>
      </c>
      <c r="W167" s="35" t="n">
        <v>1.5</v>
      </c>
      <c r="X167" s="199" t="n">
        <f aca="false">W167*X$4</f>
        <v>0</v>
      </c>
      <c r="Y167" s="199" t="n">
        <f aca="false">W167*Y$4</f>
        <v>0</v>
      </c>
      <c r="Z167" s="200" t="n">
        <v>3</v>
      </c>
      <c r="AA167" s="28"/>
      <c r="AB167" s="35" t="n">
        <v>1.5</v>
      </c>
      <c r="AC167" s="199" t="n">
        <f aca="false">AB167*AC$4</f>
        <v>0</v>
      </c>
      <c r="AD167" s="199" t="n">
        <f aca="false">AB167*AD$4</f>
        <v>0</v>
      </c>
      <c r="AE167" s="200" t="n">
        <v>3</v>
      </c>
      <c r="AF167" s="201"/>
      <c r="AG167" s="35" t="n">
        <v>1.5</v>
      </c>
      <c r="AH167" s="199" t="n">
        <f aca="false">AG167*AH$4</f>
        <v>0</v>
      </c>
      <c r="AI167" s="199" t="n">
        <f aca="false">AG167*AI$4</f>
        <v>0</v>
      </c>
      <c r="AJ167" s="200" t="n">
        <v>3</v>
      </c>
      <c r="AN167" s="35" t="n">
        <v>1.5</v>
      </c>
      <c r="AO167" s="199" t="n">
        <f aca="false">AN167*AO$4</f>
        <v>0</v>
      </c>
      <c r="AP167" s="199" t="n">
        <f aca="false">AN167*AP$4</f>
        <v>0</v>
      </c>
      <c r="AQ167" s="200" t="n">
        <v>3</v>
      </c>
      <c r="AS167" s="35" t="n">
        <v>1.5</v>
      </c>
      <c r="AT167" s="199" t="n">
        <f aca="false">AS167*AT$4</f>
        <v>0</v>
      </c>
      <c r="AU167" s="199" t="n">
        <f aca="false">AS167*AU$4</f>
        <v>0</v>
      </c>
      <c r="AV167" s="200" t="n">
        <v>3</v>
      </c>
      <c r="AX167" s="35" t="n">
        <v>1.5</v>
      </c>
      <c r="AY167" s="199" t="n">
        <f aca="false">AX167*AY$4</f>
        <v>0</v>
      </c>
      <c r="AZ167" s="199" t="n">
        <f aca="false">AX167*AZ$4</f>
        <v>0</v>
      </c>
      <c r="BA167" s="200" t="n">
        <v>3</v>
      </c>
      <c r="BB167" s="28"/>
      <c r="BC167" s="35" t="n">
        <v>1.5</v>
      </c>
      <c r="BD167" s="199" t="n">
        <f aca="false">BC167*BD$4</f>
        <v>0</v>
      </c>
      <c r="BE167" s="199" t="n">
        <f aca="false">BC167*BE$4</f>
        <v>0</v>
      </c>
      <c r="BF167" s="200" t="n">
        <v>3</v>
      </c>
      <c r="BH167" s="35" t="n">
        <v>1.5</v>
      </c>
      <c r="BI167" s="199" t="n">
        <f aca="false">BH167*BI$4</f>
        <v>0</v>
      </c>
      <c r="BJ167" s="199" t="n">
        <f aca="false">BH167*BJ$4</f>
        <v>0</v>
      </c>
      <c r="BK167" s="200" t="n">
        <v>3</v>
      </c>
      <c r="BL167" s="28"/>
      <c r="BM167" s="35" t="n">
        <v>1.5</v>
      </c>
      <c r="BN167" s="199" t="n">
        <f aca="false">BM167*BN$4</f>
        <v>0</v>
      </c>
      <c r="BO167" s="199" t="n">
        <f aca="false">BM167*BO$4</f>
        <v>0</v>
      </c>
      <c r="BP167" s="200" t="n">
        <v>3</v>
      </c>
      <c r="BR167" s="35" t="n">
        <v>1.5</v>
      </c>
      <c r="BS167" s="199" t="n">
        <f aca="false">BR167*BS$4</f>
        <v>0</v>
      </c>
      <c r="BT167" s="199" t="n">
        <f aca="false">BR167*BT$4</f>
        <v>0</v>
      </c>
      <c r="BU167" s="200" t="n">
        <v>2</v>
      </c>
      <c r="BW167" s="35" t="n">
        <v>1.5</v>
      </c>
      <c r="BX167" s="199" t="n">
        <f aca="false">BW167*BX$4</f>
        <v>0</v>
      </c>
      <c r="BY167" s="199" t="n">
        <f aca="false">BW167*BY$4</f>
        <v>0</v>
      </c>
      <c r="BZ167" s="200" t="n">
        <v>3</v>
      </c>
    </row>
    <row r="168" customFormat="false" ht="12" hidden="false" customHeight="false" outlineLevel="0" collapsed="false">
      <c r="A168" s="198" t="n">
        <f aca="false">CurveCreator!A168</f>
        <v>41821</v>
      </c>
      <c r="C168" s="35" t="n">
        <v>1.5</v>
      </c>
      <c r="D168" s="199" t="n">
        <f aca="false">C168*D$4</f>
        <v>0</v>
      </c>
      <c r="E168" s="199" t="n">
        <f aca="false">C168*E$4</f>
        <v>0</v>
      </c>
      <c r="F168" s="200" t="n">
        <v>3</v>
      </c>
      <c r="H168" s="35" t="n">
        <v>1.5</v>
      </c>
      <c r="I168" s="199" t="n">
        <f aca="false">H168*I$4</f>
        <v>0</v>
      </c>
      <c r="J168" s="199" t="n">
        <f aca="false">H168*J$4</f>
        <v>0</v>
      </c>
      <c r="K168" s="200" t="n">
        <v>3</v>
      </c>
      <c r="M168" s="35" t="n">
        <v>1.5</v>
      </c>
      <c r="N168" s="199" t="n">
        <f aca="false">M168*N$4</f>
        <v>0</v>
      </c>
      <c r="O168" s="199" t="n">
        <f aca="false">M168*O$4</f>
        <v>0</v>
      </c>
      <c r="P168" s="200" t="n">
        <v>3</v>
      </c>
      <c r="Q168" s="28"/>
      <c r="R168" s="35" t="n">
        <v>1.5</v>
      </c>
      <c r="S168" s="199" t="n">
        <f aca="false">R168*S$4</f>
        <v>0</v>
      </c>
      <c r="T168" s="199" t="n">
        <f aca="false">R168*T$4</f>
        <v>0</v>
      </c>
      <c r="U168" s="200" t="n">
        <v>3</v>
      </c>
      <c r="W168" s="35" t="n">
        <v>1.5</v>
      </c>
      <c r="X168" s="199" t="n">
        <f aca="false">W168*X$4</f>
        <v>0</v>
      </c>
      <c r="Y168" s="199" t="n">
        <f aca="false">W168*Y$4</f>
        <v>0</v>
      </c>
      <c r="Z168" s="200" t="n">
        <v>3</v>
      </c>
      <c r="AA168" s="28"/>
      <c r="AB168" s="35" t="n">
        <v>1.5</v>
      </c>
      <c r="AC168" s="199" t="n">
        <f aca="false">AB168*AC$4</f>
        <v>0</v>
      </c>
      <c r="AD168" s="199" t="n">
        <f aca="false">AB168*AD$4</f>
        <v>0</v>
      </c>
      <c r="AE168" s="200" t="n">
        <v>3</v>
      </c>
      <c r="AF168" s="201"/>
      <c r="AG168" s="35" t="n">
        <v>1.5</v>
      </c>
      <c r="AH168" s="199" t="n">
        <f aca="false">AG168*AH$4</f>
        <v>0</v>
      </c>
      <c r="AI168" s="199" t="n">
        <f aca="false">AG168*AI$4</f>
        <v>0</v>
      </c>
      <c r="AJ168" s="200" t="n">
        <v>3</v>
      </c>
      <c r="AN168" s="35" t="n">
        <v>1.5</v>
      </c>
      <c r="AO168" s="199" t="n">
        <f aca="false">AN168*AO$4</f>
        <v>0</v>
      </c>
      <c r="AP168" s="199" t="n">
        <f aca="false">AN168*AP$4</f>
        <v>0</v>
      </c>
      <c r="AQ168" s="200" t="n">
        <v>3</v>
      </c>
      <c r="AS168" s="35" t="n">
        <v>1.5</v>
      </c>
      <c r="AT168" s="199" t="n">
        <f aca="false">AS168*AT$4</f>
        <v>0</v>
      </c>
      <c r="AU168" s="199" t="n">
        <f aca="false">AS168*AU$4</f>
        <v>0</v>
      </c>
      <c r="AV168" s="200" t="n">
        <v>3</v>
      </c>
      <c r="AX168" s="35" t="n">
        <v>1.5</v>
      </c>
      <c r="AY168" s="199" t="n">
        <f aca="false">AX168*AY$4</f>
        <v>0</v>
      </c>
      <c r="AZ168" s="199" t="n">
        <f aca="false">AX168*AZ$4</f>
        <v>0</v>
      </c>
      <c r="BA168" s="200" t="n">
        <v>3</v>
      </c>
      <c r="BB168" s="28"/>
      <c r="BC168" s="35" t="n">
        <v>1.5</v>
      </c>
      <c r="BD168" s="199" t="n">
        <f aca="false">BC168*BD$4</f>
        <v>0</v>
      </c>
      <c r="BE168" s="199" t="n">
        <f aca="false">BC168*BE$4</f>
        <v>0</v>
      </c>
      <c r="BF168" s="200" t="n">
        <v>3</v>
      </c>
      <c r="BH168" s="35" t="n">
        <v>1.5</v>
      </c>
      <c r="BI168" s="199" t="n">
        <f aca="false">BH168*BI$4</f>
        <v>0</v>
      </c>
      <c r="BJ168" s="199" t="n">
        <f aca="false">BH168*BJ$4</f>
        <v>0</v>
      </c>
      <c r="BK168" s="200" t="n">
        <v>3</v>
      </c>
      <c r="BL168" s="28"/>
      <c r="BM168" s="35" t="n">
        <v>1.5</v>
      </c>
      <c r="BN168" s="199" t="n">
        <f aca="false">BM168*BN$4</f>
        <v>0</v>
      </c>
      <c r="BO168" s="199" t="n">
        <f aca="false">BM168*BO$4</f>
        <v>0</v>
      </c>
      <c r="BP168" s="200" t="n">
        <v>3</v>
      </c>
      <c r="BR168" s="35" t="n">
        <v>1.5</v>
      </c>
      <c r="BS168" s="199" t="n">
        <f aca="false">BR168*BS$4</f>
        <v>0</v>
      </c>
      <c r="BT168" s="199" t="n">
        <f aca="false">BR168*BT$4</f>
        <v>0</v>
      </c>
      <c r="BU168" s="200" t="n">
        <v>2</v>
      </c>
      <c r="BW168" s="35" t="n">
        <v>1.5</v>
      </c>
      <c r="BX168" s="199" t="n">
        <f aca="false">BW168*BX$4</f>
        <v>0</v>
      </c>
      <c r="BY168" s="199" t="n">
        <f aca="false">BW168*BY$4</f>
        <v>0</v>
      </c>
      <c r="BZ168" s="200" t="n">
        <v>3</v>
      </c>
    </row>
    <row r="169" customFormat="false" ht="12" hidden="false" customHeight="false" outlineLevel="0" collapsed="false">
      <c r="A169" s="198" t="n">
        <f aca="false">CurveCreator!A169</f>
        <v>41852</v>
      </c>
      <c r="C169" s="35" t="n">
        <v>1.5</v>
      </c>
      <c r="D169" s="199" t="n">
        <f aca="false">C169*D$4</f>
        <v>0</v>
      </c>
      <c r="E169" s="199" t="n">
        <f aca="false">C169*E$4</f>
        <v>0</v>
      </c>
      <c r="F169" s="200" t="n">
        <v>3</v>
      </c>
      <c r="H169" s="35" t="n">
        <v>1.5</v>
      </c>
      <c r="I169" s="199" t="n">
        <f aca="false">H169*I$4</f>
        <v>0</v>
      </c>
      <c r="J169" s="199" t="n">
        <f aca="false">H169*J$4</f>
        <v>0</v>
      </c>
      <c r="K169" s="200" t="n">
        <v>3</v>
      </c>
      <c r="M169" s="35" t="n">
        <v>1.5</v>
      </c>
      <c r="N169" s="199" t="n">
        <f aca="false">M169*N$4</f>
        <v>0</v>
      </c>
      <c r="O169" s="199" t="n">
        <f aca="false">M169*O$4</f>
        <v>0</v>
      </c>
      <c r="P169" s="200" t="n">
        <v>3</v>
      </c>
      <c r="Q169" s="28"/>
      <c r="R169" s="35" t="n">
        <v>1.5</v>
      </c>
      <c r="S169" s="199" t="n">
        <f aca="false">R169*S$4</f>
        <v>0</v>
      </c>
      <c r="T169" s="199" t="n">
        <f aca="false">R169*T$4</f>
        <v>0</v>
      </c>
      <c r="U169" s="200" t="n">
        <v>3</v>
      </c>
      <c r="W169" s="35" t="n">
        <v>1.5</v>
      </c>
      <c r="X169" s="199" t="n">
        <f aca="false">W169*X$4</f>
        <v>0</v>
      </c>
      <c r="Y169" s="199" t="n">
        <f aca="false">W169*Y$4</f>
        <v>0</v>
      </c>
      <c r="Z169" s="200" t="n">
        <v>3</v>
      </c>
      <c r="AA169" s="28"/>
      <c r="AB169" s="35" t="n">
        <v>1.5</v>
      </c>
      <c r="AC169" s="199" t="n">
        <f aca="false">AB169*AC$4</f>
        <v>0</v>
      </c>
      <c r="AD169" s="199" t="n">
        <f aca="false">AB169*AD$4</f>
        <v>0</v>
      </c>
      <c r="AE169" s="200" t="n">
        <v>3</v>
      </c>
      <c r="AF169" s="201"/>
      <c r="AG169" s="35" t="n">
        <v>1.5</v>
      </c>
      <c r="AH169" s="199" t="n">
        <f aca="false">AG169*AH$4</f>
        <v>0</v>
      </c>
      <c r="AI169" s="199" t="n">
        <f aca="false">AG169*AI$4</f>
        <v>0</v>
      </c>
      <c r="AJ169" s="200" t="n">
        <v>3</v>
      </c>
      <c r="AN169" s="35" t="n">
        <v>1.5</v>
      </c>
      <c r="AO169" s="199" t="n">
        <f aca="false">AN169*AO$4</f>
        <v>0</v>
      </c>
      <c r="AP169" s="199" t="n">
        <f aca="false">AN169*AP$4</f>
        <v>0</v>
      </c>
      <c r="AQ169" s="200" t="n">
        <v>3</v>
      </c>
      <c r="AS169" s="35" t="n">
        <v>1.5</v>
      </c>
      <c r="AT169" s="199" t="n">
        <f aca="false">AS169*AT$4</f>
        <v>0</v>
      </c>
      <c r="AU169" s="199" t="n">
        <f aca="false">AS169*AU$4</f>
        <v>0</v>
      </c>
      <c r="AV169" s="200" t="n">
        <v>3</v>
      </c>
      <c r="AX169" s="35" t="n">
        <v>1.5</v>
      </c>
      <c r="AY169" s="199" t="n">
        <f aca="false">AX169*AY$4</f>
        <v>0</v>
      </c>
      <c r="AZ169" s="199" t="n">
        <f aca="false">AX169*AZ$4</f>
        <v>0</v>
      </c>
      <c r="BA169" s="200" t="n">
        <v>3</v>
      </c>
      <c r="BB169" s="28"/>
      <c r="BC169" s="35" t="n">
        <v>1.5</v>
      </c>
      <c r="BD169" s="199" t="n">
        <f aca="false">BC169*BD$4</f>
        <v>0</v>
      </c>
      <c r="BE169" s="199" t="n">
        <f aca="false">BC169*BE$4</f>
        <v>0</v>
      </c>
      <c r="BF169" s="200" t="n">
        <v>3</v>
      </c>
      <c r="BH169" s="35" t="n">
        <v>1.5</v>
      </c>
      <c r="BI169" s="199" t="n">
        <f aca="false">BH169*BI$4</f>
        <v>0</v>
      </c>
      <c r="BJ169" s="199" t="n">
        <f aca="false">BH169*BJ$4</f>
        <v>0</v>
      </c>
      <c r="BK169" s="200" t="n">
        <v>3</v>
      </c>
      <c r="BL169" s="28"/>
      <c r="BM169" s="35" t="n">
        <v>1.5</v>
      </c>
      <c r="BN169" s="199" t="n">
        <f aca="false">BM169*BN$4</f>
        <v>0</v>
      </c>
      <c r="BO169" s="199" t="n">
        <f aca="false">BM169*BO$4</f>
        <v>0</v>
      </c>
      <c r="BP169" s="200" t="n">
        <v>3</v>
      </c>
      <c r="BR169" s="35" t="n">
        <v>1.5</v>
      </c>
      <c r="BS169" s="199" t="n">
        <f aca="false">BR169*BS$4</f>
        <v>0</v>
      </c>
      <c r="BT169" s="199" t="n">
        <f aca="false">BR169*BT$4</f>
        <v>0</v>
      </c>
      <c r="BU169" s="200" t="n">
        <v>2</v>
      </c>
      <c r="BW169" s="35" t="n">
        <v>1.5</v>
      </c>
      <c r="BX169" s="199" t="n">
        <f aca="false">BW169*BX$4</f>
        <v>0</v>
      </c>
      <c r="BY169" s="199" t="n">
        <f aca="false">BW169*BY$4</f>
        <v>0</v>
      </c>
      <c r="BZ169" s="200" t="n">
        <v>3</v>
      </c>
    </row>
    <row r="170" customFormat="false" ht="12" hidden="false" customHeight="false" outlineLevel="0" collapsed="false">
      <c r="A170" s="198" t="n">
        <f aca="false">CurveCreator!A170</f>
        <v>41883</v>
      </c>
      <c r="C170" s="35" t="n">
        <v>1.5</v>
      </c>
      <c r="D170" s="199" t="n">
        <f aca="false">C170*D$4</f>
        <v>0</v>
      </c>
      <c r="E170" s="199" t="n">
        <f aca="false">C170*E$4</f>
        <v>0</v>
      </c>
      <c r="F170" s="200" t="n">
        <v>3</v>
      </c>
      <c r="H170" s="35" t="n">
        <v>1.5</v>
      </c>
      <c r="I170" s="199" t="n">
        <f aca="false">H170*I$4</f>
        <v>0</v>
      </c>
      <c r="J170" s="199" t="n">
        <f aca="false">H170*J$4</f>
        <v>0</v>
      </c>
      <c r="K170" s="200" t="n">
        <v>3</v>
      </c>
      <c r="M170" s="35" t="n">
        <v>1.5</v>
      </c>
      <c r="N170" s="199" t="n">
        <f aca="false">M170*N$4</f>
        <v>0</v>
      </c>
      <c r="O170" s="199" t="n">
        <f aca="false">M170*O$4</f>
        <v>0</v>
      </c>
      <c r="P170" s="200" t="n">
        <v>3</v>
      </c>
      <c r="Q170" s="28"/>
      <c r="R170" s="35" t="n">
        <v>1.5</v>
      </c>
      <c r="S170" s="199" t="n">
        <f aca="false">R170*S$4</f>
        <v>0</v>
      </c>
      <c r="T170" s="199" t="n">
        <f aca="false">R170*T$4</f>
        <v>0</v>
      </c>
      <c r="U170" s="200" t="n">
        <v>3</v>
      </c>
      <c r="W170" s="35" t="n">
        <v>1.5</v>
      </c>
      <c r="X170" s="199" t="n">
        <f aca="false">W170*X$4</f>
        <v>0</v>
      </c>
      <c r="Y170" s="199" t="n">
        <f aca="false">W170*Y$4</f>
        <v>0</v>
      </c>
      <c r="Z170" s="200" t="n">
        <v>3</v>
      </c>
      <c r="AA170" s="28"/>
      <c r="AB170" s="35" t="n">
        <v>1.5</v>
      </c>
      <c r="AC170" s="199" t="n">
        <f aca="false">AB170*AC$4</f>
        <v>0</v>
      </c>
      <c r="AD170" s="199" t="n">
        <f aca="false">AB170*AD$4</f>
        <v>0</v>
      </c>
      <c r="AE170" s="200" t="n">
        <v>3</v>
      </c>
      <c r="AF170" s="201"/>
      <c r="AG170" s="35" t="n">
        <v>1.5</v>
      </c>
      <c r="AH170" s="199" t="n">
        <f aca="false">AG170*AH$4</f>
        <v>0</v>
      </c>
      <c r="AI170" s="199" t="n">
        <f aca="false">AG170*AI$4</f>
        <v>0</v>
      </c>
      <c r="AJ170" s="200" t="n">
        <v>3</v>
      </c>
      <c r="AN170" s="35" t="n">
        <v>1.5</v>
      </c>
      <c r="AO170" s="199" t="n">
        <f aca="false">AN170*AO$4</f>
        <v>0</v>
      </c>
      <c r="AP170" s="199" t="n">
        <f aca="false">AN170*AP$4</f>
        <v>0</v>
      </c>
      <c r="AQ170" s="200" t="n">
        <v>3</v>
      </c>
      <c r="AS170" s="35" t="n">
        <v>1.5</v>
      </c>
      <c r="AT170" s="199" t="n">
        <f aca="false">AS170*AT$4</f>
        <v>0</v>
      </c>
      <c r="AU170" s="199" t="n">
        <f aca="false">AS170*AU$4</f>
        <v>0</v>
      </c>
      <c r="AV170" s="200" t="n">
        <v>3</v>
      </c>
      <c r="AX170" s="35" t="n">
        <v>1.5</v>
      </c>
      <c r="AY170" s="199" t="n">
        <f aca="false">AX170*AY$4</f>
        <v>0</v>
      </c>
      <c r="AZ170" s="199" t="n">
        <f aca="false">AX170*AZ$4</f>
        <v>0</v>
      </c>
      <c r="BA170" s="200" t="n">
        <v>3</v>
      </c>
      <c r="BB170" s="28"/>
      <c r="BC170" s="35" t="n">
        <v>1.5</v>
      </c>
      <c r="BD170" s="199" t="n">
        <f aca="false">BC170*BD$4</f>
        <v>0</v>
      </c>
      <c r="BE170" s="199" t="n">
        <f aca="false">BC170*BE$4</f>
        <v>0</v>
      </c>
      <c r="BF170" s="200" t="n">
        <v>3</v>
      </c>
      <c r="BH170" s="35" t="n">
        <v>1.5</v>
      </c>
      <c r="BI170" s="199" t="n">
        <f aca="false">BH170*BI$4</f>
        <v>0</v>
      </c>
      <c r="BJ170" s="199" t="n">
        <f aca="false">BH170*BJ$4</f>
        <v>0</v>
      </c>
      <c r="BK170" s="200" t="n">
        <v>3</v>
      </c>
      <c r="BL170" s="28"/>
      <c r="BM170" s="35" t="n">
        <v>1.5</v>
      </c>
      <c r="BN170" s="199" t="n">
        <f aca="false">BM170*BN$4</f>
        <v>0</v>
      </c>
      <c r="BO170" s="199" t="n">
        <f aca="false">BM170*BO$4</f>
        <v>0</v>
      </c>
      <c r="BP170" s="200" t="n">
        <v>3</v>
      </c>
      <c r="BR170" s="35" t="n">
        <v>1.5</v>
      </c>
      <c r="BS170" s="199" t="n">
        <f aca="false">BR170*BS$4</f>
        <v>0</v>
      </c>
      <c r="BT170" s="199" t="n">
        <f aca="false">BR170*BT$4</f>
        <v>0</v>
      </c>
      <c r="BU170" s="200" t="n">
        <v>2</v>
      </c>
      <c r="BW170" s="35" t="n">
        <v>1.5</v>
      </c>
      <c r="BX170" s="199" t="n">
        <f aca="false">BW170*BX$4</f>
        <v>0</v>
      </c>
      <c r="BY170" s="199" t="n">
        <f aca="false">BW170*BY$4</f>
        <v>0</v>
      </c>
      <c r="BZ170" s="200" t="n">
        <v>3</v>
      </c>
    </row>
    <row r="171" customFormat="false" ht="12" hidden="false" customHeight="false" outlineLevel="0" collapsed="false">
      <c r="A171" s="198" t="n">
        <f aca="false">CurveCreator!A171</f>
        <v>41913</v>
      </c>
      <c r="C171" s="35" t="n">
        <v>1.5</v>
      </c>
      <c r="D171" s="199" t="n">
        <f aca="false">C171*D$4</f>
        <v>0</v>
      </c>
      <c r="E171" s="199" t="n">
        <f aca="false">C171*E$4</f>
        <v>0</v>
      </c>
      <c r="F171" s="200" t="n">
        <v>3</v>
      </c>
      <c r="H171" s="35" t="n">
        <v>1.5</v>
      </c>
      <c r="I171" s="199" t="n">
        <f aca="false">H171*I$4</f>
        <v>0</v>
      </c>
      <c r="J171" s="199" t="n">
        <f aca="false">H171*J$4</f>
        <v>0</v>
      </c>
      <c r="K171" s="200" t="n">
        <v>3</v>
      </c>
      <c r="M171" s="35" t="n">
        <v>1.5</v>
      </c>
      <c r="N171" s="199" t="n">
        <f aca="false">M171*N$4</f>
        <v>0</v>
      </c>
      <c r="O171" s="199" t="n">
        <f aca="false">M171*O$4</f>
        <v>0</v>
      </c>
      <c r="P171" s="200" t="n">
        <v>3</v>
      </c>
      <c r="Q171" s="28"/>
      <c r="R171" s="35" t="n">
        <v>1.5</v>
      </c>
      <c r="S171" s="199" t="n">
        <f aca="false">R171*S$4</f>
        <v>0</v>
      </c>
      <c r="T171" s="199" t="n">
        <f aca="false">R171*T$4</f>
        <v>0</v>
      </c>
      <c r="U171" s="200" t="n">
        <v>3</v>
      </c>
      <c r="W171" s="35" t="n">
        <v>1.5</v>
      </c>
      <c r="X171" s="199" t="n">
        <f aca="false">W171*X$4</f>
        <v>0</v>
      </c>
      <c r="Y171" s="199" t="n">
        <f aca="false">W171*Y$4</f>
        <v>0</v>
      </c>
      <c r="Z171" s="200" t="n">
        <v>3</v>
      </c>
      <c r="AA171" s="28"/>
      <c r="AB171" s="35" t="n">
        <v>1.5</v>
      </c>
      <c r="AC171" s="199" t="n">
        <f aca="false">AB171*AC$4</f>
        <v>0</v>
      </c>
      <c r="AD171" s="199" t="n">
        <f aca="false">AB171*AD$4</f>
        <v>0</v>
      </c>
      <c r="AE171" s="200" t="n">
        <v>3</v>
      </c>
      <c r="AF171" s="201"/>
      <c r="AG171" s="35" t="n">
        <v>1.5</v>
      </c>
      <c r="AH171" s="199" t="n">
        <f aca="false">AG171*AH$4</f>
        <v>0</v>
      </c>
      <c r="AI171" s="199" t="n">
        <f aca="false">AG171*AI$4</f>
        <v>0</v>
      </c>
      <c r="AJ171" s="200" t="n">
        <v>3</v>
      </c>
      <c r="AN171" s="35" t="n">
        <v>1.5</v>
      </c>
      <c r="AO171" s="199" t="n">
        <f aca="false">AN171*AO$4</f>
        <v>0</v>
      </c>
      <c r="AP171" s="199" t="n">
        <f aca="false">AN171*AP$4</f>
        <v>0</v>
      </c>
      <c r="AQ171" s="200" t="n">
        <v>3</v>
      </c>
      <c r="AS171" s="35" t="n">
        <v>1.5</v>
      </c>
      <c r="AT171" s="199" t="n">
        <f aca="false">AS171*AT$4</f>
        <v>0</v>
      </c>
      <c r="AU171" s="199" t="n">
        <f aca="false">AS171*AU$4</f>
        <v>0</v>
      </c>
      <c r="AV171" s="200" t="n">
        <v>3</v>
      </c>
      <c r="AX171" s="35" t="n">
        <v>1.5</v>
      </c>
      <c r="AY171" s="199" t="n">
        <f aca="false">AX171*AY$4</f>
        <v>0</v>
      </c>
      <c r="AZ171" s="199" t="n">
        <f aca="false">AX171*AZ$4</f>
        <v>0</v>
      </c>
      <c r="BA171" s="200" t="n">
        <v>3</v>
      </c>
      <c r="BB171" s="28"/>
      <c r="BC171" s="35" t="n">
        <v>1.5</v>
      </c>
      <c r="BD171" s="199" t="n">
        <f aca="false">BC171*BD$4</f>
        <v>0</v>
      </c>
      <c r="BE171" s="199" t="n">
        <f aca="false">BC171*BE$4</f>
        <v>0</v>
      </c>
      <c r="BF171" s="200" t="n">
        <v>3</v>
      </c>
      <c r="BH171" s="35" t="n">
        <v>1.5</v>
      </c>
      <c r="BI171" s="199" t="n">
        <f aca="false">BH171*BI$4</f>
        <v>0</v>
      </c>
      <c r="BJ171" s="199" t="n">
        <f aca="false">BH171*BJ$4</f>
        <v>0</v>
      </c>
      <c r="BK171" s="200" t="n">
        <v>3</v>
      </c>
      <c r="BL171" s="28"/>
      <c r="BM171" s="35" t="n">
        <v>1.5</v>
      </c>
      <c r="BN171" s="199" t="n">
        <f aca="false">BM171*BN$4</f>
        <v>0</v>
      </c>
      <c r="BO171" s="199" t="n">
        <f aca="false">BM171*BO$4</f>
        <v>0</v>
      </c>
      <c r="BP171" s="200" t="n">
        <v>3</v>
      </c>
      <c r="BR171" s="35" t="n">
        <v>1.5</v>
      </c>
      <c r="BS171" s="199" t="n">
        <f aca="false">BR171*BS$4</f>
        <v>0</v>
      </c>
      <c r="BT171" s="199" t="n">
        <f aca="false">BR171*BT$4</f>
        <v>0</v>
      </c>
      <c r="BU171" s="200" t="n">
        <v>2</v>
      </c>
      <c r="BW171" s="35" t="n">
        <v>1.5</v>
      </c>
      <c r="BX171" s="199" t="n">
        <f aca="false">BW171*BX$4</f>
        <v>0</v>
      </c>
      <c r="BY171" s="199" t="n">
        <f aca="false">BW171*BY$4</f>
        <v>0</v>
      </c>
      <c r="BZ171" s="200" t="n">
        <v>3</v>
      </c>
    </row>
    <row r="172" customFormat="false" ht="12" hidden="false" customHeight="false" outlineLevel="0" collapsed="false">
      <c r="A172" s="198" t="n">
        <f aca="false">CurveCreator!A172</f>
        <v>41944</v>
      </c>
      <c r="C172" s="35" t="n">
        <v>1.5</v>
      </c>
      <c r="D172" s="199" t="n">
        <f aca="false">C172*D$4</f>
        <v>0</v>
      </c>
      <c r="E172" s="199" t="n">
        <f aca="false">C172*E$4</f>
        <v>0</v>
      </c>
      <c r="F172" s="200" t="n">
        <v>3</v>
      </c>
      <c r="H172" s="35" t="n">
        <v>1.5</v>
      </c>
      <c r="I172" s="199" t="n">
        <f aca="false">H172*I$4</f>
        <v>0</v>
      </c>
      <c r="J172" s="199" t="n">
        <f aca="false">H172*J$4</f>
        <v>0</v>
      </c>
      <c r="K172" s="200" t="n">
        <v>3</v>
      </c>
      <c r="M172" s="35" t="n">
        <v>1.5</v>
      </c>
      <c r="N172" s="199" t="n">
        <f aca="false">M172*N$4</f>
        <v>0</v>
      </c>
      <c r="O172" s="199" t="n">
        <f aca="false">M172*O$4</f>
        <v>0</v>
      </c>
      <c r="P172" s="200" t="n">
        <v>3</v>
      </c>
      <c r="Q172" s="28"/>
      <c r="R172" s="35" t="n">
        <v>1.5</v>
      </c>
      <c r="S172" s="199" t="n">
        <f aca="false">R172*S$4</f>
        <v>0</v>
      </c>
      <c r="T172" s="199" t="n">
        <f aca="false">R172*T$4</f>
        <v>0</v>
      </c>
      <c r="U172" s="200" t="n">
        <v>3</v>
      </c>
      <c r="W172" s="35" t="n">
        <v>1.5</v>
      </c>
      <c r="X172" s="199" t="n">
        <f aca="false">W172*X$4</f>
        <v>0</v>
      </c>
      <c r="Y172" s="199" t="n">
        <f aca="false">W172*Y$4</f>
        <v>0</v>
      </c>
      <c r="Z172" s="200" t="n">
        <v>3</v>
      </c>
      <c r="AA172" s="28"/>
      <c r="AB172" s="35" t="n">
        <v>1.5</v>
      </c>
      <c r="AC172" s="199" t="n">
        <f aca="false">AB172*AC$4</f>
        <v>0</v>
      </c>
      <c r="AD172" s="199" t="n">
        <f aca="false">AB172*AD$4</f>
        <v>0</v>
      </c>
      <c r="AE172" s="200" t="n">
        <v>3</v>
      </c>
      <c r="AF172" s="201"/>
      <c r="AG172" s="35" t="n">
        <v>1.5</v>
      </c>
      <c r="AH172" s="199" t="n">
        <f aca="false">AG172*AH$4</f>
        <v>0</v>
      </c>
      <c r="AI172" s="199" t="n">
        <f aca="false">AG172*AI$4</f>
        <v>0</v>
      </c>
      <c r="AJ172" s="200" t="n">
        <v>3</v>
      </c>
      <c r="AN172" s="35" t="n">
        <v>1.5</v>
      </c>
      <c r="AO172" s="199" t="n">
        <f aca="false">AN172*AO$4</f>
        <v>0</v>
      </c>
      <c r="AP172" s="199" t="n">
        <f aca="false">AN172*AP$4</f>
        <v>0</v>
      </c>
      <c r="AQ172" s="200" t="n">
        <v>3</v>
      </c>
      <c r="AS172" s="35" t="n">
        <v>1.5</v>
      </c>
      <c r="AT172" s="199" t="n">
        <f aca="false">AS172*AT$4</f>
        <v>0</v>
      </c>
      <c r="AU172" s="199" t="n">
        <f aca="false">AS172*AU$4</f>
        <v>0</v>
      </c>
      <c r="AV172" s="200" t="n">
        <v>3</v>
      </c>
      <c r="AX172" s="35" t="n">
        <v>1.5</v>
      </c>
      <c r="AY172" s="199" t="n">
        <f aca="false">AX172*AY$4</f>
        <v>0</v>
      </c>
      <c r="AZ172" s="199" t="n">
        <f aca="false">AX172*AZ$4</f>
        <v>0</v>
      </c>
      <c r="BA172" s="200" t="n">
        <v>3</v>
      </c>
      <c r="BB172" s="28"/>
      <c r="BC172" s="35" t="n">
        <v>1.5</v>
      </c>
      <c r="BD172" s="199" t="n">
        <f aca="false">BC172*BD$4</f>
        <v>0</v>
      </c>
      <c r="BE172" s="199" t="n">
        <f aca="false">BC172*BE$4</f>
        <v>0</v>
      </c>
      <c r="BF172" s="200" t="n">
        <v>3</v>
      </c>
      <c r="BH172" s="35" t="n">
        <v>1.5</v>
      </c>
      <c r="BI172" s="199" t="n">
        <f aca="false">BH172*BI$4</f>
        <v>0</v>
      </c>
      <c r="BJ172" s="199" t="n">
        <f aca="false">BH172*BJ$4</f>
        <v>0</v>
      </c>
      <c r="BK172" s="200" t="n">
        <v>3</v>
      </c>
      <c r="BL172" s="28"/>
      <c r="BM172" s="35" t="n">
        <v>1.5</v>
      </c>
      <c r="BN172" s="199" t="n">
        <f aca="false">BM172*BN$4</f>
        <v>0</v>
      </c>
      <c r="BO172" s="199" t="n">
        <f aca="false">BM172*BO$4</f>
        <v>0</v>
      </c>
      <c r="BP172" s="200" t="n">
        <v>3</v>
      </c>
      <c r="BR172" s="35" t="n">
        <v>1.5</v>
      </c>
      <c r="BS172" s="199" t="n">
        <f aca="false">BR172*BS$4</f>
        <v>0</v>
      </c>
      <c r="BT172" s="199" t="n">
        <f aca="false">BR172*BT$4</f>
        <v>0</v>
      </c>
      <c r="BU172" s="200" t="n">
        <v>2</v>
      </c>
      <c r="BW172" s="35" t="n">
        <v>1.5</v>
      </c>
      <c r="BX172" s="199" t="n">
        <f aca="false">BW172*BX$4</f>
        <v>0</v>
      </c>
      <c r="BY172" s="199" t="n">
        <f aca="false">BW172*BY$4</f>
        <v>0</v>
      </c>
      <c r="BZ172" s="200" t="n">
        <v>3</v>
      </c>
    </row>
    <row r="173" customFormat="false" ht="12" hidden="false" customHeight="false" outlineLevel="0" collapsed="false">
      <c r="A173" s="198" t="n">
        <f aca="false">CurveCreator!A173</f>
        <v>41974</v>
      </c>
      <c r="C173" s="35" t="n">
        <v>1.5</v>
      </c>
      <c r="D173" s="199" t="n">
        <f aca="false">C173*D$4</f>
        <v>0</v>
      </c>
      <c r="E173" s="199" t="n">
        <f aca="false">C173*E$4</f>
        <v>0</v>
      </c>
      <c r="F173" s="200" t="n">
        <v>3</v>
      </c>
      <c r="H173" s="35" t="n">
        <v>1.5</v>
      </c>
      <c r="I173" s="199" t="n">
        <f aca="false">H173*I$4</f>
        <v>0</v>
      </c>
      <c r="J173" s="199" t="n">
        <f aca="false">H173*J$4</f>
        <v>0</v>
      </c>
      <c r="K173" s="200" t="n">
        <v>3</v>
      </c>
      <c r="M173" s="35" t="n">
        <v>1.5</v>
      </c>
      <c r="N173" s="199" t="n">
        <f aca="false">M173*N$4</f>
        <v>0</v>
      </c>
      <c r="O173" s="199" t="n">
        <f aca="false">M173*O$4</f>
        <v>0</v>
      </c>
      <c r="P173" s="200" t="n">
        <v>3</v>
      </c>
      <c r="Q173" s="28"/>
      <c r="R173" s="35" t="n">
        <v>1.5</v>
      </c>
      <c r="S173" s="199" t="n">
        <f aca="false">R173*S$4</f>
        <v>0</v>
      </c>
      <c r="T173" s="199" t="n">
        <f aca="false">R173*T$4</f>
        <v>0</v>
      </c>
      <c r="U173" s="200" t="n">
        <v>3</v>
      </c>
      <c r="W173" s="35" t="n">
        <v>1.5</v>
      </c>
      <c r="X173" s="199" t="n">
        <f aca="false">W173*X$4</f>
        <v>0</v>
      </c>
      <c r="Y173" s="199" t="n">
        <f aca="false">W173*Y$4</f>
        <v>0</v>
      </c>
      <c r="Z173" s="200" t="n">
        <v>3</v>
      </c>
      <c r="AA173" s="28"/>
      <c r="AB173" s="35" t="n">
        <v>1.5</v>
      </c>
      <c r="AC173" s="199" t="n">
        <f aca="false">AB173*AC$4</f>
        <v>0</v>
      </c>
      <c r="AD173" s="199" t="n">
        <f aca="false">AB173*AD$4</f>
        <v>0</v>
      </c>
      <c r="AE173" s="200" t="n">
        <v>3</v>
      </c>
      <c r="AF173" s="201"/>
      <c r="AG173" s="35" t="n">
        <v>1.5</v>
      </c>
      <c r="AH173" s="199" t="n">
        <f aca="false">AG173*AH$4</f>
        <v>0</v>
      </c>
      <c r="AI173" s="199" t="n">
        <f aca="false">AG173*AI$4</f>
        <v>0</v>
      </c>
      <c r="AJ173" s="200" t="n">
        <v>3</v>
      </c>
      <c r="AN173" s="35" t="n">
        <v>1.5</v>
      </c>
      <c r="AO173" s="199" t="n">
        <f aca="false">AN173*AO$4</f>
        <v>0</v>
      </c>
      <c r="AP173" s="199" t="n">
        <f aca="false">AN173*AP$4</f>
        <v>0</v>
      </c>
      <c r="AQ173" s="200" t="n">
        <v>3</v>
      </c>
      <c r="AS173" s="35" t="n">
        <v>1.5</v>
      </c>
      <c r="AT173" s="199" t="n">
        <f aca="false">AS173*AT$4</f>
        <v>0</v>
      </c>
      <c r="AU173" s="199" t="n">
        <f aca="false">AS173*AU$4</f>
        <v>0</v>
      </c>
      <c r="AV173" s="200" t="n">
        <v>3</v>
      </c>
      <c r="AX173" s="35" t="n">
        <v>1.5</v>
      </c>
      <c r="AY173" s="199" t="n">
        <f aca="false">AX173*AY$4</f>
        <v>0</v>
      </c>
      <c r="AZ173" s="199" t="n">
        <f aca="false">AX173*AZ$4</f>
        <v>0</v>
      </c>
      <c r="BA173" s="200" t="n">
        <v>3</v>
      </c>
      <c r="BB173" s="28"/>
      <c r="BC173" s="35" t="n">
        <v>1.5</v>
      </c>
      <c r="BD173" s="199" t="n">
        <f aca="false">BC173*BD$4</f>
        <v>0</v>
      </c>
      <c r="BE173" s="199" t="n">
        <f aca="false">BC173*BE$4</f>
        <v>0</v>
      </c>
      <c r="BF173" s="200" t="n">
        <v>3</v>
      </c>
      <c r="BH173" s="35" t="n">
        <v>1.5</v>
      </c>
      <c r="BI173" s="199" t="n">
        <f aca="false">BH173*BI$4</f>
        <v>0</v>
      </c>
      <c r="BJ173" s="199" t="n">
        <f aca="false">BH173*BJ$4</f>
        <v>0</v>
      </c>
      <c r="BK173" s="200" t="n">
        <v>3</v>
      </c>
      <c r="BL173" s="28"/>
      <c r="BM173" s="35" t="n">
        <v>1.5</v>
      </c>
      <c r="BN173" s="199" t="n">
        <f aca="false">BM173*BN$4</f>
        <v>0</v>
      </c>
      <c r="BO173" s="199" t="n">
        <f aca="false">BM173*BO$4</f>
        <v>0</v>
      </c>
      <c r="BP173" s="200" t="n">
        <v>3</v>
      </c>
      <c r="BR173" s="35" t="n">
        <v>1.5</v>
      </c>
      <c r="BS173" s="199" t="n">
        <f aca="false">BR173*BS$4</f>
        <v>0</v>
      </c>
      <c r="BT173" s="199" t="n">
        <f aca="false">BR173*BT$4</f>
        <v>0</v>
      </c>
      <c r="BU173" s="200" t="n">
        <v>2</v>
      </c>
      <c r="BW173" s="35" t="n">
        <v>1.5</v>
      </c>
      <c r="BX173" s="199" t="n">
        <f aca="false">BW173*BX$4</f>
        <v>0</v>
      </c>
      <c r="BY173" s="199" t="n">
        <f aca="false">BW173*BY$4</f>
        <v>0</v>
      </c>
      <c r="BZ173" s="200" t="n">
        <v>3</v>
      </c>
    </row>
    <row r="174" customFormat="false" ht="12" hidden="false" customHeight="false" outlineLevel="0" collapsed="false">
      <c r="A174" s="198" t="n">
        <f aca="false">CurveCreator!A174</f>
        <v>42005</v>
      </c>
      <c r="C174" s="35" t="n">
        <v>1.5</v>
      </c>
      <c r="D174" s="199" t="n">
        <f aca="false">C174*D$4</f>
        <v>0</v>
      </c>
      <c r="E174" s="199" t="n">
        <f aca="false">C174*E$4</f>
        <v>0</v>
      </c>
      <c r="F174" s="200" t="n">
        <v>3</v>
      </c>
      <c r="H174" s="35" t="n">
        <v>1.5</v>
      </c>
      <c r="I174" s="199" t="n">
        <f aca="false">H174*I$4</f>
        <v>0</v>
      </c>
      <c r="J174" s="199" t="n">
        <f aca="false">H174*J$4</f>
        <v>0</v>
      </c>
      <c r="K174" s="200" t="n">
        <v>3</v>
      </c>
      <c r="M174" s="35" t="n">
        <v>1.5</v>
      </c>
      <c r="N174" s="199" t="n">
        <f aca="false">M174*N$4</f>
        <v>0</v>
      </c>
      <c r="O174" s="199" t="n">
        <f aca="false">M174*O$4</f>
        <v>0</v>
      </c>
      <c r="P174" s="200" t="n">
        <v>3</v>
      </c>
      <c r="Q174" s="28"/>
      <c r="R174" s="35" t="n">
        <v>1.5</v>
      </c>
      <c r="S174" s="199" t="n">
        <f aca="false">R174*S$4</f>
        <v>0</v>
      </c>
      <c r="T174" s="199" t="n">
        <f aca="false">R174*T$4</f>
        <v>0</v>
      </c>
      <c r="U174" s="200" t="n">
        <v>3</v>
      </c>
      <c r="W174" s="35" t="n">
        <v>1.5</v>
      </c>
      <c r="X174" s="199" t="n">
        <f aca="false">W174*X$4</f>
        <v>0</v>
      </c>
      <c r="Y174" s="199" t="n">
        <f aca="false">W174*Y$4</f>
        <v>0</v>
      </c>
      <c r="Z174" s="200" t="n">
        <v>3</v>
      </c>
      <c r="AA174" s="28"/>
      <c r="AB174" s="35" t="n">
        <v>1.5</v>
      </c>
      <c r="AC174" s="199" t="n">
        <f aca="false">AB174*AC$4</f>
        <v>0</v>
      </c>
      <c r="AD174" s="199" t="n">
        <f aca="false">AB174*AD$4</f>
        <v>0</v>
      </c>
      <c r="AE174" s="200" t="n">
        <v>3</v>
      </c>
      <c r="AF174" s="201"/>
      <c r="AG174" s="35" t="n">
        <v>1.5</v>
      </c>
      <c r="AH174" s="199" t="n">
        <f aca="false">AG174*AH$4</f>
        <v>0</v>
      </c>
      <c r="AI174" s="199" t="n">
        <f aca="false">AG174*AI$4</f>
        <v>0</v>
      </c>
      <c r="AJ174" s="200" t="n">
        <v>3</v>
      </c>
      <c r="AN174" s="35" t="n">
        <v>1.5</v>
      </c>
      <c r="AO174" s="199" t="n">
        <f aca="false">AN174*AO$4</f>
        <v>0</v>
      </c>
      <c r="AP174" s="199" t="n">
        <f aca="false">AN174*AP$4</f>
        <v>0</v>
      </c>
      <c r="AQ174" s="200" t="n">
        <v>3</v>
      </c>
      <c r="AS174" s="35" t="n">
        <v>1.5</v>
      </c>
      <c r="AT174" s="199" t="n">
        <f aca="false">AS174*AT$4</f>
        <v>0</v>
      </c>
      <c r="AU174" s="199" t="n">
        <f aca="false">AS174*AU$4</f>
        <v>0</v>
      </c>
      <c r="AV174" s="200" t="n">
        <v>3</v>
      </c>
      <c r="AX174" s="35" t="n">
        <v>1.5</v>
      </c>
      <c r="AY174" s="199" t="n">
        <f aca="false">AX174*AY$4</f>
        <v>0</v>
      </c>
      <c r="AZ174" s="199" t="n">
        <f aca="false">AX174*AZ$4</f>
        <v>0</v>
      </c>
      <c r="BA174" s="200" t="n">
        <v>3</v>
      </c>
      <c r="BB174" s="28"/>
      <c r="BC174" s="35" t="n">
        <v>1.5</v>
      </c>
      <c r="BD174" s="199" t="n">
        <f aca="false">BC174*BD$4</f>
        <v>0</v>
      </c>
      <c r="BE174" s="199" t="n">
        <f aca="false">BC174*BE$4</f>
        <v>0</v>
      </c>
      <c r="BF174" s="200" t="n">
        <v>3</v>
      </c>
      <c r="BH174" s="35" t="n">
        <v>1.5</v>
      </c>
      <c r="BI174" s="199" t="n">
        <f aca="false">BH174*BI$4</f>
        <v>0</v>
      </c>
      <c r="BJ174" s="199" t="n">
        <f aca="false">BH174*BJ$4</f>
        <v>0</v>
      </c>
      <c r="BK174" s="200" t="n">
        <v>3</v>
      </c>
      <c r="BL174" s="28"/>
      <c r="BM174" s="35" t="n">
        <v>1.5</v>
      </c>
      <c r="BN174" s="199" t="n">
        <f aca="false">BM174*BN$4</f>
        <v>0</v>
      </c>
      <c r="BO174" s="199" t="n">
        <f aca="false">BM174*BO$4</f>
        <v>0</v>
      </c>
      <c r="BP174" s="200" t="n">
        <v>3</v>
      </c>
      <c r="BR174" s="35" t="n">
        <v>1.5</v>
      </c>
      <c r="BS174" s="199" t="n">
        <f aca="false">BR174*BS$4</f>
        <v>0</v>
      </c>
      <c r="BT174" s="199" t="n">
        <f aca="false">BR174*BT$4</f>
        <v>0</v>
      </c>
      <c r="BU174" s="200" t="n">
        <v>2</v>
      </c>
      <c r="BW174" s="35" t="n">
        <v>1.5</v>
      </c>
      <c r="BX174" s="199" t="n">
        <f aca="false">BW174*BX$4</f>
        <v>0</v>
      </c>
      <c r="BY174" s="199" t="n">
        <f aca="false">BW174*BY$4</f>
        <v>0</v>
      </c>
      <c r="BZ174" s="200" t="n">
        <v>3</v>
      </c>
    </row>
    <row r="175" customFormat="false" ht="12" hidden="false" customHeight="false" outlineLevel="0" collapsed="false">
      <c r="A175" s="198" t="n">
        <f aca="false">CurveCreator!A175</f>
        <v>42036</v>
      </c>
      <c r="C175" s="35" t="n">
        <v>1.5</v>
      </c>
      <c r="D175" s="199" t="n">
        <f aca="false">C175*D$4</f>
        <v>0</v>
      </c>
      <c r="E175" s="199" t="n">
        <f aca="false">C175*E$4</f>
        <v>0</v>
      </c>
      <c r="F175" s="200" t="n">
        <v>3</v>
      </c>
      <c r="H175" s="35" t="n">
        <v>1.5</v>
      </c>
      <c r="I175" s="199" t="n">
        <f aca="false">H175*I$4</f>
        <v>0</v>
      </c>
      <c r="J175" s="199" t="n">
        <f aca="false">H175*J$4</f>
        <v>0</v>
      </c>
      <c r="K175" s="200" t="n">
        <v>3</v>
      </c>
      <c r="M175" s="35" t="n">
        <v>1.5</v>
      </c>
      <c r="N175" s="199" t="n">
        <f aca="false">M175*N$4</f>
        <v>0</v>
      </c>
      <c r="O175" s="199" t="n">
        <f aca="false">M175*O$4</f>
        <v>0</v>
      </c>
      <c r="P175" s="200" t="n">
        <v>3</v>
      </c>
      <c r="Q175" s="28"/>
      <c r="R175" s="35" t="n">
        <v>1.5</v>
      </c>
      <c r="S175" s="199" t="n">
        <f aca="false">R175*S$4</f>
        <v>0</v>
      </c>
      <c r="T175" s="199" t="n">
        <f aca="false">R175*T$4</f>
        <v>0</v>
      </c>
      <c r="U175" s="200" t="n">
        <v>3</v>
      </c>
      <c r="W175" s="35" t="n">
        <v>1.5</v>
      </c>
      <c r="X175" s="199" t="n">
        <f aca="false">W175*X$4</f>
        <v>0</v>
      </c>
      <c r="Y175" s="199" t="n">
        <f aca="false">W175*Y$4</f>
        <v>0</v>
      </c>
      <c r="Z175" s="200" t="n">
        <v>3</v>
      </c>
      <c r="AA175" s="28"/>
      <c r="AB175" s="35" t="n">
        <v>1.5</v>
      </c>
      <c r="AC175" s="199" t="n">
        <f aca="false">AB175*AC$4</f>
        <v>0</v>
      </c>
      <c r="AD175" s="199" t="n">
        <f aca="false">AB175*AD$4</f>
        <v>0</v>
      </c>
      <c r="AE175" s="200" t="n">
        <v>3</v>
      </c>
      <c r="AF175" s="201"/>
      <c r="AG175" s="35" t="n">
        <v>1.5</v>
      </c>
      <c r="AH175" s="199" t="n">
        <f aca="false">AG175*AH$4</f>
        <v>0</v>
      </c>
      <c r="AI175" s="199" t="n">
        <f aca="false">AG175*AI$4</f>
        <v>0</v>
      </c>
      <c r="AJ175" s="200" t="n">
        <v>3</v>
      </c>
      <c r="AN175" s="35" t="n">
        <v>1.5</v>
      </c>
      <c r="AO175" s="199" t="n">
        <f aca="false">AN175*AO$4</f>
        <v>0</v>
      </c>
      <c r="AP175" s="199" t="n">
        <f aca="false">AN175*AP$4</f>
        <v>0</v>
      </c>
      <c r="AQ175" s="200" t="n">
        <v>3</v>
      </c>
      <c r="AS175" s="35" t="n">
        <v>1.5</v>
      </c>
      <c r="AT175" s="199" t="n">
        <f aca="false">AS175*AT$4</f>
        <v>0</v>
      </c>
      <c r="AU175" s="199" t="n">
        <f aca="false">AS175*AU$4</f>
        <v>0</v>
      </c>
      <c r="AV175" s="200" t="n">
        <v>3</v>
      </c>
      <c r="AX175" s="35" t="n">
        <v>1.5</v>
      </c>
      <c r="AY175" s="199" t="n">
        <f aca="false">AX175*AY$4</f>
        <v>0</v>
      </c>
      <c r="AZ175" s="199" t="n">
        <f aca="false">AX175*AZ$4</f>
        <v>0</v>
      </c>
      <c r="BA175" s="200" t="n">
        <v>3</v>
      </c>
      <c r="BB175" s="28"/>
      <c r="BC175" s="35" t="n">
        <v>1.5</v>
      </c>
      <c r="BD175" s="199" t="n">
        <f aca="false">BC175*BD$4</f>
        <v>0</v>
      </c>
      <c r="BE175" s="199" t="n">
        <f aca="false">BC175*BE$4</f>
        <v>0</v>
      </c>
      <c r="BF175" s="200" t="n">
        <v>3</v>
      </c>
      <c r="BH175" s="35" t="n">
        <v>1.5</v>
      </c>
      <c r="BI175" s="199" t="n">
        <f aca="false">BH175*BI$4</f>
        <v>0</v>
      </c>
      <c r="BJ175" s="199" t="n">
        <f aca="false">BH175*BJ$4</f>
        <v>0</v>
      </c>
      <c r="BK175" s="200" t="n">
        <v>3</v>
      </c>
      <c r="BL175" s="28"/>
      <c r="BM175" s="35" t="n">
        <v>1.5</v>
      </c>
      <c r="BN175" s="199" t="n">
        <f aca="false">BM175*BN$4</f>
        <v>0</v>
      </c>
      <c r="BO175" s="199" t="n">
        <f aca="false">BM175*BO$4</f>
        <v>0</v>
      </c>
      <c r="BP175" s="200" t="n">
        <v>3</v>
      </c>
      <c r="BR175" s="35" t="n">
        <v>1.5</v>
      </c>
      <c r="BS175" s="199" t="n">
        <f aca="false">BR175*BS$4</f>
        <v>0</v>
      </c>
      <c r="BT175" s="199" t="n">
        <f aca="false">BR175*BT$4</f>
        <v>0</v>
      </c>
      <c r="BU175" s="200" t="n">
        <v>2</v>
      </c>
      <c r="BW175" s="35" t="n">
        <v>1.5</v>
      </c>
      <c r="BX175" s="199" t="n">
        <f aca="false">BW175*BX$4</f>
        <v>0</v>
      </c>
      <c r="BY175" s="199" t="n">
        <f aca="false">BW175*BY$4</f>
        <v>0</v>
      </c>
      <c r="BZ175" s="200" t="n">
        <v>3</v>
      </c>
    </row>
    <row r="176" customFormat="false" ht="12" hidden="false" customHeight="false" outlineLevel="0" collapsed="false">
      <c r="A176" s="198" t="n">
        <f aca="false">CurveCreator!A176</f>
        <v>42064</v>
      </c>
      <c r="C176" s="35" t="n">
        <v>1.5</v>
      </c>
      <c r="D176" s="199" t="n">
        <f aca="false">C176*D$4</f>
        <v>0</v>
      </c>
      <c r="E176" s="199" t="n">
        <f aca="false">C176*E$4</f>
        <v>0</v>
      </c>
      <c r="F176" s="200" t="n">
        <v>3</v>
      </c>
      <c r="H176" s="35" t="n">
        <v>1.5</v>
      </c>
      <c r="I176" s="199" t="n">
        <f aca="false">H176*I$4</f>
        <v>0</v>
      </c>
      <c r="J176" s="199" t="n">
        <f aca="false">H176*J$4</f>
        <v>0</v>
      </c>
      <c r="K176" s="200" t="n">
        <v>3</v>
      </c>
      <c r="M176" s="35" t="n">
        <v>1.5</v>
      </c>
      <c r="N176" s="199" t="n">
        <f aca="false">M176*N$4</f>
        <v>0</v>
      </c>
      <c r="O176" s="199" t="n">
        <f aca="false">M176*O$4</f>
        <v>0</v>
      </c>
      <c r="P176" s="200" t="n">
        <v>3</v>
      </c>
      <c r="Q176" s="28"/>
      <c r="R176" s="35" t="n">
        <v>1.5</v>
      </c>
      <c r="S176" s="199" t="n">
        <f aca="false">R176*S$4</f>
        <v>0</v>
      </c>
      <c r="T176" s="199" t="n">
        <f aca="false">R176*T$4</f>
        <v>0</v>
      </c>
      <c r="U176" s="200" t="n">
        <v>3</v>
      </c>
      <c r="W176" s="35" t="n">
        <v>1.5</v>
      </c>
      <c r="X176" s="199" t="n">
        <f aca="false">W176*X$4</f>
        <v>0</v>
      </c>
      <c r="Y176" s="199" t="n">
        <f aca="false">W176*Y$4</f>
        <v>0</v>
      </c>
      <c r="Z176" s="200" t="n">
        <v>3</v>
      </c>
      <c r="AA176" s="28"/>
      <c r="AB176" s="35" t="n">
        <v>1.5</v>
      </c>
      <c r="AC176" s="199" t="n">
        <f aca="false">AB176*AC$4</f>
        <v>0</v>
      </c>
      <c r="AD176" s="199" t="n">
        <f aca="false">AB176*AD$4</f>
        <v>0</v>
      </c>
      <c r="AE176" s="200" t="n">
        <v>3</v>
      </c>
      <c r="AF176" s="201"/>
      <c r="AG176" s="35" t="n">
        <v>1.5</v>
      </c>
      <c r="AH176" s="199" t="n">
        <f aca="false">AG176*AH$4</f>
        <v>0</v>
      </c>
      <c r="AI176" s="199" t="n">
        <f aca="false">AG176*AI$4</f>
        <v>0</v>
      </c>
      <c r="AJ176" s="200" t="n">
        <v>3</v>
      </c>
      <c r="AN176" s="35" t="n">
        <v>1.5</v>
      </c>
      <c r="AO176" s="199" t="n">
        <f aca="false">AN176*AO$4</f>
        <v>0</v>
      </c>
      <c r="AP176" s="199" t="n">
        <f aca="false">AN176*AP$4</f>
        <v>0</v>
      </c>
      <c r="AQ176" s="200" t="n">
        <v>3</v>
      </c>
      <c r="AS176" s="35" t="n">
        <v>1.5</v>
      </c>
      <c r="AT176" s="199" t="n">
        <f aca="false">AS176*AT$4</f>
        <v>0</v>
      </c>
      <c r="AU176" s="199" t="n">
        <f aca="false">AS176*AU$4</f>
        <v>0</v>
      </c>
      <c r="AV176" s="200" t="n">
        <v>3</v>
      </c>
      <c r="AX176" s="35" t="n">
        <v>1.5</v>
      </c>
      <c r="AY176" s="199" t="n">
        <f aca="false">AX176*AY$4</f>
        <v>0</v>
      </c>
      <c r="AZ176" s="199" t="n">
        <f aca="false">AX176*AZ$4</f>
        <v>0</v>
      </c>
      <c r="BA176" s="200" t="n">
        <v>3</v>
      </c>
      <c r="BB176" s="28"/>
      <c r="BC176" s="35" t="n">
        <v>1.5</v>
      </c>
      <c r="BD176" s="199" t="n">
        <f aca="false">BC176*BD$4</f>
        <v>0</v>
      </c>
      <c r="BE176" s="199" t="n">
        <f aca="false">BC176*BE$4</f>
        <v>0</v>
      </c>
      <c r="BF176" s="200" t="n">
        <v>3</v>
      </c>
      <c r="BH176" s="35" t="n">
        <v>1.5</v>
      </c>
      <c r="BI176" s="199" t="n">
        <f aca="false">BH176*BI$4</f>
        <v>0</v>
      </c>
      <c r="BJ176" s="199" t="n">
        <f aca="false">BH176*BJ$4</f>
        <v>0</v>
      </c>
      <c r="BK176" s="200" t="n">
        <v>3</v>
      </c>
      <c r="BL176" s="28"/>
      <c r="BM176" s="35" t="n">
        <v>1.5</v>
      </c>
      <c r="BN176" s="199" t="n">
        <f aca="false">BM176*BN$4</f>
        <v>0</v>
      </c>
      <c r="BO176" s="199" t="n">
        <f aca="false">BM176*BO$4</f>
        <v>0</v>
      </c>
      <c r="BP176" s="200" t="n">
        <v>3</v>
      </c>
      <c r="BR176" s="35" t="n">
        <v>1.5</v>
      </c>
      <c r="BS176" s="199" t="n">
        <f aca="false">BR176*BS$4</f>
        <v>0</v>
      </c>
      <c r="BT176" s="199" t="n">
        <f aca="false">BR176*BT$4</f>
        <v>0</v>
      </c>
      <c r="BU176" s="200" t="n">
        <v>2</v>
      </c>
      <c r="BW176" s="35" t="n">
        <v>1.5</v>
      </c>
      <c r="BX176" s="199" t="n">
        <f aca="false">BW176*BX$4</f>
        <v>0</v>
      </c>
      <c r="BY176" s="199" t="n">
        <f aca="false">BW176*BY$4</f>
        <v>0</v>
      </c>
      <c r="BZ176" s="200" t="n">
        <v>3</v>
      </c>
    </row>
    <row r="177" customFormat="false" ht="12" hidden="false" customHeight="false" outlineLevel="0" collapsed="false">
      <c r="A177" s="198" t="n">
        <f aca="false">CurveCreator!A177</f>
        <v>42095</v>
      </c>
      <c r="C177" s="35" t="n">
        <v>1.5</v>
      </c>
      <c r="D177" s="199" t="n">
        <f aca="false">C177*D$4</f>
        <v>0</v>
      </c>
      <c r="E177" s="199" t="n">
        <f aca="false">C177*E$4</f>
        <v>0</v>
      </c>
      <c r="F177" s="200" t="n">
        <v>3</v>
      </c>
      <c r="H177" s="35" t="n">
        <v>1.5</v>
      </c>
      <c r="I177" s="199" t="n">
        <f aca="false">H177*I$4</f>
        <v>0</v>
      </c>
      <c r="J177" s="199" t="n">
        <f aca="false">H177*J$4</f>
        <v>0</v>
      </c>
      <c r="K177" s="200" t="n">
        <v>3</v>
      </c>
      <c r="M177" s="35" t="n">
        <v>1.5</v>
      </c>
      <c r="N177" s="199" t="n">
        <f aca="false">M177*N$4</f>
        <v>0</v>
      </c>
      <c r="O177" s="199" t="n">
        <f aca="false">M177*O$4</f>
        <v>0</v>
      </c>
      <c r="P177" s="200" t="n">
        <v>3</v>
      </c>
      <c r="Q177" s="28"/>
      <c r="R177" s="35" t="n">
        <v>1.5</v>
      </c>
      <c r="S177" s="199" t="n">
        <f aca="false">R177*S$4</f>
        <v>0</v>
      </c>
      <c r="T177" s="199" t="n">
        <f aca="false">R177*T$4</f>
        <v>0</v>
      </c>
      <c r="U177" s="200" t="n">
        <v>3</v>
      </c>
      <c r="W177" s="35" t="n">
        <v>1.5</v>
      </c>
      <c r="X177" s="199" t="n">
        <f aca="false">W177*X$4</f>
        <v>0</v>
      </c>
      <c r="Y177" s="199" t="n">
        <f aca="false">W177*Y$4</f>
        <v>0</v>
      </c>
      <c r="Z177" s="200" t="n">
        <v>3</v>
      </c>
      <c r="AA177" s="28"/>
      <c r="AB177" s="35" t="n">
        <v>1.5</v>
      </c>
      <c r="AC177" s="199" t="n">
        <f aca="false">AB177*AC$4</f>
        <v>0</v>
      </c>
      <c r="AD177" s="199" t="n">
        <f aca="false">AB177*AD$4</f>
        <v>0</v>
      </c>
      <c r="AE177" s="200" t="n">
        <v>3</v>
      </c>
      <c r="AF177" s="201"/>
      <c r="AG177" s="35" t="n">
        <v>1.5</v>
      </c>
      <c r="AH177" s="199" t="n">
        <f aca="false">AG177*AH$4</f>
        <v>0</v>
      </c>
      <c r="AI177" s="199" t="n">
        <f aca="false">AG177*AI$4</f>
        <v>0</v>
      </c>
      <c r="AJ177" s="200" t="n">
        <v>3</v>
      </c>
      <c r="AN177" s="35" t="n">
        <v>1.5</v>
      </c>
      <c r="AO177" s="199" t="n">
        <f aca="false">AN177*AO$4</f>
        <v>0</v>
      </c>
      <c r="AP177" s="199" t="n">
        <f aca="false">AN177*AP$4</f>
        <v>0</v>
      </c>
      <c r="AQ177" s="200" t="n">
        <v>3</v>
      </c>
      <c r="AS177" s="35" t="n">
        <v>1.5</v>
      </c>
      <c r="AT177" s="199" t="n">
        <f aca="false">AS177*AT$4</f>
        <v>0</v>
      </c>
      <c r="AU177" s="199" t="n">
        <f aca="false">AS177*AU$4</f>
        <v>0</v>
      </c>
      <c r="AV177" s="200" t="n">
        <v>3</v>
      </c>
      <c r="AX177" s="35" t="n">
        <v>1.5</v>
      </c>
      <c r="AY177" s="199" t="n">
        <f aca="false">AX177*AY$4</f>
        <v>0</v>
      </c>
      <c r="AZ177" s="199" t="n">
        <f aca="false">AX177*AZ$4</f>
        <v>0</v>
      </c>
      <c r="BA177" s="200" t="n">
        <v>3</v>
      </c>
      <c r="BB177" s="28"/>
      <c r="BC177" s="35" t="n">
        <v>1.5</v>
      </c>
      <c r="BD177" s="199" t="n">
        <f aca="false">BC177*BD$4</f>
        <v>0</v>
      </c>
      <c r="BE177" s="199" t="n">
        <f aca="false">BC177*BE$4</f>
        <v>0</v>
      </c>
      <c r="BF177" s="200" t="n">
        <v>3</v>
      </c>
      <c r="BH177" s="35" t="n">
        <v>1.5</v>
      </c>
      <c r="BI177" s="199" t="n">
        <f aca="false">BH177*BI$4</f>
        <v>0</v>
      </c>
      <c r="BJ177" s="199" t="n">
        <f aca="false">BH177*BJ$4</f>
        <v>0</v>
      </c>
      <c r="BK177" s="200" t="n">
        <v>3</v>
      </c>
      <c r="BL177" s="28"/>
      <c r="BM177" s="35" t="n">
        <v>1.5</v>
      </c>
      <c r="BN177" s="199" t="n">
        <f aca="false">BM177*BN$4</f>
        <v>0</v>
      </c>
      <c r="BO177" s="199" t="n">
        <f aca="false">BM177*BO$4</f>
        <v>0</v>
      </c>
      <c r="BP177" s="200" t="n">
        <v>3</v>
      </c>
      <c r="BR177" s="35" t="n">
        <v>1.5</v>
      </c>
      <c r="BS177" s="199" t="n">
        <f aca="false">BR177*BS$4</f>
        <v>0</v>
      </c>
      <c r="BT177" s="199" t="n">
        <f aca="false">BR177*BT$4</f>
        <v>0</v>
      </c>
      <c r="BU177" s="200" t="n">
        <v>2</v>
      </c>
      <c r="BW177" s="35" t="n">
        <v>1.5</v>
      </c>
      <c r="BX177" s="199" t="n">
        <f aca="false">BW177*BX$4</f>
        <v>0</v>
      </c>
      <c r="BY177" s="199" t="n">
        <f aca="false">BW177*BY$4</f>
        <v>0</v>
      </c>
      <c r="BZ177" s="200" t="n">
        <v>3</v>
      </c>
    </row>
    <row r="178" customFormat="false" ht="12" hidden="false" customHeight="false" outlineLevel="0" collapsed="false">
      <c r="A178" s="198" t="n">
        <f aca="false">CurveCreator!A178</f>
        <v>42125</v>
      </c>
      <c r="C178" s="35" t="n">
        <v>1.5</v>
      </c>
      <c r="D178" s="199" t="n">
        <f aca="false">C178*D$4</f>
        <v>0</v>
      </c>
      <c r="E178" s="199" t="n">
        <f aca="false">C178*E$4</f>
        <v>0</v>
      </c>
      <c r="F178" s="200" t="n">
        <v>3</v>
      </c>
      <c r="H178" s="35" t="n">
        <v>1.5</v>
      </c>
      <c r="I178" s="199" t="n">
        <f aca="false">H178*I$4</f>
        <v>0</v>
      </c>
      <c r="J178" s="199" t="n">
        <f aca="false">H178*J$4</f>
        <v>0</v>
      </c>
      <c r="K178" s="200" t="n">
        <v>3</v>
      </c>
      <c r="M178" s="35" t="n">
        <v>1.5</v>
      </c>
      <c r="N178" s="199" t="n">
        <f aca="false">M178*N$4</f>
        <v>0</v>
      </c>
      <c r="O178" s="199" t="n">
        <f aca="false">M178*O$4</f>
        <v>0</v>
      </c>
      <c r="P178" s="200" t="n">
        <v>3</v>
      </c>
      <c r="Q178" s="28"/>
      <c r="R178" s="35" t="n">
        <v>1.5</v>
      </c>
      <c r="S178" s="199" t="n">
        <f aca="false">R178*S$4</f>
        <v>0</v>
      </c>
      <c r="T178" s="199" t="n">
        <f aca="false">R178*T$4</f>
        <v>0</v>
      </c>
      <c r="U178" s="200" t="n">
        <v>3</v>
      </c>
      <c r="W178" s="35" t="n">
        <v>1.5</v>
      </c>
      <c r="X178" s="199" t="n">
        <f aca="false">W178*X$4</f>
        <v>0</v>
      </c>
      <c r="Y178" s="199" t="n">
        <f aca="false">W178*Y$4</f>
        <v>0</v>
      </c>
      <c r="Z178" s="200" t="n">
        <v>3</v>
      </c>
      <c r="AA178" s="28"/>
      <c r="AB178" s="35" t="n">
        <v>1.5</v>
      </c>
      <c r="AC178" s="199" t="n">
        <f aca="false">AB178*AC$4</f>
        <v>0</v>
      </c>
      <c r="AD178" s="199" t="n">
        <f aca="false">AB178*AD$4</f>
        <v>0</v>
      </c>
      <c r="AE178" s="200" t="n">
        <v>3</v>
      </c>
      <c r="AF178" s="201"/>
      <c r="AG178" s="35" t="n">
        <v>1.5</v>
      </c>
      <c r="AH178" s="199" t="n">
        <f aca="false">AG178*AH$4</f>
        <v>0</v>
      </c>
      <c r="AI178" s="199" t="n">
        <f aca="false">AG178*AI$4</f>
        <v>0</v>
      </c>
      <c r="AJ178" s="200" t="n">
        <v>3</v>
      </c>
      <c r="AN178" s="35" t="n">
        <v>1.5</v>
      </c>
      <c r="AO178" s="199" t="n">
        <f aca="false">AN178*AO$4</f>
        <v>0</v>
      </c>
      <c r="AP178" s="199" t="n">
        <f aca="false">AN178*AP$4</f>
        <v>0</v>
      </c>
      <c r="AQ178" s="200" t="n">
        <v>3</v>
      </c>
      <c r="AS178" s="35" t="n">
        <v>1.5</v>
      </c>
      <c r="AT178" s="199" t="n">
        <f aca="false">AS178*AT$4</f>
        <v>0</v>
      </c>
      <c r="AU178" s="199" t="n">
        <f aca="false">AS178*AU$4</f>
        <v>0</v>
      </c>
      <c r="AV178" s="200" t="n">
        <v>3</v>
      </c>
      <c r="AX178" s="35" t="n">
        <v>1.5</v>
      </c>
      <c r="AY178" s="199" t="n">
        <f aca="false">AX178*AY$4</f>
        <v>0</v>
      </c>
      <c r="AZ178" s="199" t="n">
        <f aca="false">AX178*AZ$4</f>
        <v>0</v>
      </c>
      <c r="BA178" s="200" t="n">
        <v>3</v>
      </c>
      <c r="BB178" s="28"/>
      <c r="BC178" s="35" t="n">
        <v>1.5</v>
      </c>
      <c r="BD178" s="199" t="n">
        <f aca="false">BC178*BD$4</f>
        <v>0</v>
      </c>
      <c r="BE178" s="199" t="n">
        <f aca="false">BC178*BE$4</f>
        <v>0</v>
      </c>
      <c r="BF178" s="200" t="n">
        <v>3</v>
      </c>
      <c r="BH178" s="35" t="n">
        <v>1.5</v>
      </c>
      <c r="BI178" s="199" t="n">
        <f aca="false">BH178*BI$4</f>
        <v>0</v>
      </c>
      <c r="BJ178" s="199" t="n">
        <f aca="false">BH178*BJ$4</f>
        <v>0</v>
      </c>
      <c r="BK178" s="200" t="n">
        <v>3</v>
      </c>
      <c r="BL178" s="28"/>
      <c r="BM178" s="35" t="n">
        <v>1.5</v>
      </c>
      <c r="BN178" s="199" t="n">
        <f aca="false">BM178*BN$4</f>
        <v>0</v>
      </c>
      <c r="BO178" s="199" t="n">
        <f aca="false">BM178*BO$4</f>
        <v>0</v>
      </c>
      <c r="BP178" s="200" t="n">
        <v>3</v>
      </c>
      <c r="BR178" s="35" t="n">
        <v>1.5</v>
      </c>
      <c r="BS178" s="199" t="n">
        <f aca="false">BR178*BS$4</f>
        <v>0</v>
      </c>
      <c r="BT178" s="199" t="n">
        <f aca="false">BR178*BT$4</f>
        <v>0</v>
      </c>
      <c r="BU178" s="200" t="n">
        <v>2</v>
      </c>
      <c r="BW178" s="35" t="n">
        <v>1.5</v>
      </c>
      <c r="BX178" s="199" t="n">
        <f aca="false">BW178*BX$4</f>
        <v>0</v>
      </c>
      <c r="BY178" s="199" t="n">
        <f aca="false">BW178*BY$4</f>
        <v>0</v>
      </c>
      <c r="BZ178" s="200" t="n">
        <v>3</v>
      </c>
    </row>
    <row r="179" customFormat="false" ht="12" hidden="false" customHeight="false" outlineLevel="0" collapsed="false">
      <c r="A179" s="198" t="n">
        <f aca="false">CurveCreator!A179</f>
        <v>42156</v>
      </c>
      <c r="C179" s="35" t="n">
        <v>1.5</v>
      </c>
      <c r="D179" s="199" t="n">
        <f aca="false">C179*D$4</f>
        <v>0</v>
      </c>
      <c r="E179" s="199" t="n">
        <f aca="false">C179*E$4</f>
        <v>0</v>
      </c>
      <c r="F179" s="200" t="n">
        <v>3</v>
      </c>
      <c r="H179" s="35" t="n">
        <v>1.5</v>
      </c>
      <c r="I179" s="199" t="n">
        <f aca="false">H179*I$4</f>
        <v>0</v>
      </c>
      <c r="J179" s="199" t="n">
        <f aca="false">H179*J$4</f>
        <v>0</v>
      </c>
      <c r="K179" s="200" t="n">
        <v>3</v>
      </c>
      <c r="M179" s="35" t="n">
        <v>1.5</v>
      </c>
      <c r="N179" s="199" t="n">
        <f aca="false">M179*N$4</f>
        <v>0</v>
      </c>
      <c r="O179" s="199" t="n">
        <f aca="false">M179*O$4</f>
        <v>0</v>
      </c>
      <c r="P179" s="200" t="n">
        <v>3</v>
      </c>
      <c r="Q179" s="28"/>
      <c r="R179" s="35" t="n">
        <v>1.5</v>
      </c>
      <c r="S179" s="199" t="n">
        <f aca="false">R179*S$4</f>
        <v>0</v>
      </c>
      <c r="T179" s="199" t="n">
        <f aca="false">R179*T$4</f>
        <v>0</v>
      </c>
      <c r="U179" s="200" t="n">
        <v>3</v>
      </c>
      <c r="W179" s="35" t="n">
        <v>1.5</v>
      </c>
      <c r="X179" s="199" t="n">
        <f aca="false">W179*X$4</f>
        <v>0</v>
      </c>
      <c r="Y179" s="199" t="n">
        <f aca="false">W179*Y$4</f>
        <v>0</v>
      </c>
      <c r="Z179" s="200" t="n">
        <v>3</v>
      </c>
      <c r="AA179" s="28"/>
      <c r="AB179" s="35" t="n">
        <v>1.5</v>
      </c>
      <c r="AC179" s="199" t="n">
        <f aca="false">AB179*AC$4</f>
        <v>0</v>
      </c>
      <c r="AD179" s="199" t="n">
        <f aca="false">AB179*AD$4</f>
        <v>0</v>
      </c>
      <c r="AE179" s="200" t="n">
        <v>3</v>
      </c>
      <c r="AF179" s="201"/>
      <c r="AG179" s="35" t="n">
        <v>1.5</v>
      </c>
      <c r="AH179" s="199" t="n">
        <f aca="false">AG179*AH$4</f>
        <v>0</v>
      </c>
      <c r="AI179" s="199" t="n">
        <f aca="false">AG179*AI$4</f>
        <v>0</v>
      </c>
      <c r="AJ179" s="200" t="n">
        <v>3</v>
      </c>
      <c r="AN179" s="35" t="n">
        <v>1.5</v>
      </c>
      <c r="AO179" s="199" t="n">
        <f aca="false">AN179*AO$4</f>
        <v>0</v>
      </c>
      <c r="AP179" s="199" t="n">
        <f aca="false">AN179*AP$4</f>
        <v>0</v>
      </c>
      <c r="AQ179" s="200" t="n">
        <v>3</v>
      </c>
      <c r="AS179" s="35" t="n">
        <v>1.5</v>
      </c>
      <c r="AT179" s="199" t="n">
        <f aca="false">AS179*AT$4</f>
        <v>0</v>
      </c>
      <c r="AU179" s="199" t="n">
        <f aca="false">AS179*AU$4</f>
        <v>0</v>
      </c>
      <c r="AV179" s="200" t="n">
        <v>3</v>
      </c>
      <c r="AX179" s="35" t="n">
        <v>1.5</v>
      </c>
      <c r="AY179" s="199" t="n">
        <f aca="false">AX179*AY$4</f>
        <v>0</v>
      </c>
      <c r="AZ179" s="199" t="n">
        <f aca="false">AX179*AZ$4</f>
        <v>0</v>
      </c>
      <c r="BA179" s="200" t="n">
        <v>3</v>
      </c>
      <c r="BB179" s="28"/>
      <c r="BC179" s="35" t="n">
        <v>1.5</v>
      </c>
      <c r="BD179" s="199" t="n">
        <f aca="false">BC179*BD$4</f>
        <v>0</v>
      </c>
      <c r="BE179" s="199" t="n">
        <f aca="false">BC179*BE$4</f>
        <v>0</v>
      </c>
      <c r="BF179" s="200" t="n">
        <v>3</v>
      </c>
      <c r="BH179" s="35" t="n">
        <v>1.5</v>
      </c>
      <c r="BI179" s="199" t="n">
        <f aca="false">BH179*BI$4</f>
        <v>0</v>
      </c>
      <c r="BJ179" s="199" t="n">
        <f aca="false">BH179*BJ$4</f>
        <v>0</v>
      </c>
      <c r="BK179" s="200" t="n">
        <v>3</v>
      </c>
      <c r="BL179" s="28"/>
      <c r="BM179" s="35" t="n">
        <v>1.5</v>
      </c>
      <c r="BN179" s="199" t="n">
        <f aca="false">BM179*BN$4</f>
        <v>0</v>
      </c>
      <c r="BO179" s="199" t="n">
        <f aca="false">BM179*BO$4</f>
        <v>0</v>
      </c>
      <c r="BP179" s="200" t="n">
        <v>3</v>
      </c>
      <c r="BR179" s="35" t="n">
        <v>1.5</v>
      </c>
      <c r="BS179" s="199" t="n">
        <f aca="false">BR179*BS$4</f>
        <v>0</v>
      </c>
      <c r="BT179" s="199" t="n">
        <f aca="false">BR179*BT$4</f>
        <v>0</v>
      </c>
      <c r="BU179" s="200" t="n">
        <v>2</v>
      </c>
      <c r="BW179" s="35" t="n">
        <v>1.5</v>
      </c>
      <c r="BX179" s="199" t="n">
        <f aca="false">BW179*BX$4</f>
        <v>0</v>
      </c>
      <c r="BY179" s="199" t="n">
        <f aca="false">BW179*BY$4</f>
        <v>0</v>
      </c>
      <c r="BZ179" s="200" t="n">
        <v>3</v>
      </c>
    </row>
    <row r="180" customFormat="false" ht="12" hidden="false" customHeight="false" outlineLevel="0" collapsed="false">
      <c r="A180" s="198" t="n">
        <f aca="false">CurveCreator!A180</f>
        <v>42186</v>
      </c>
      <c r="C180" s="35" t="n">
        <v>1.5</v>
      </c>
      <c r="D180" s="199" t="n">
        <f aca="false">C180*D$4</f>
        <v>0</v>
      </c>
      <c r="E180" s="199" t="n">
        <f aca="false">C180*E$4</f>
        <v>0</v>
      </c>
      <c r="F180" s="200" t="n">
        <v>3</v>
      </c>
      <c r="H180" s="35" t="n">
        <v>1.5</v>
      </c>
      <c r="I180" s="199" t="n">
        <f aca="false">H180*I$4</f>
        <v>0</v>
      </c>
      <c r="J180" s="199" t="n">
        <f aca="false">H180*J$4</f>
        <v>0</v>
      </c>
      <c r="K180" s="200" t="n">
        <v>3</v>
      </c>
      <c r="M180" s="35" t="n">
        <v>1.5</v>
      </c>
      <c r="N180" s="199" t="n">
        <f aca="false">M180*N$4</f>
        <v>0</v>
      </c>
      <c r="O180" s="199" t="n">
        <f aca="false">M180*O$4</f>
        <v>0</v>
      </c>
      <c r="P180" s="200" t="n">
        <v>3</v>
      </c>
      <c r="Q180" s="28"/>
      <c r="R180" s="35" t="n">
        <v>1.5</v>
      </c>
      <c r="S180" s="199" t="n">
        <f aca="false">R180*S$4</f>
        <v>0</v>
      </c>
      <c r="T180" s="199" t="n">
        <f aca="false">R180*T$4</f>
        <v>0</v>
      </c>
      <c r="U180" s="200" t="n">
        <v>3</v>
      </c>
      <c r="W180" s="35" t="n">
        <v>1.5</v>
      </c>
      <c r="X180" s="199" t="n">
        <f aca="false">W180*X$4</f>
        <v>0</v>
      </c>
      <c r="Y180" s="199" t="n">
        <f aca="false">W180*Y$4</f>
        <v>0</v>
      </c>
      <c r="Z180" s="200" t="n">
        <v>3</v>
      </c>
      <c r="AA180" s="28"/>
      <c r="AB180" s="35" t="n">
        <v>1.5</v>
      </c>
      <c r="AC180" s="199" t="n">
        <f aca="false">AB180*AC$4</f>
        <v>0</v>
      </c>
      <c r="AD180" s="199" t="n">
        <f aca="false">AB180*AD$4</f>
        <v>0</v>
      </c>
      <c r="AE180" s="200" t="n">
        <v>3</v>
      </c>
      <c r="AF180" s="201"/>
      <c r="AG180" s="35" t="n">
        <v>1.5</v>
      </c>
      <c r="AH180" s="199" t="n">
        <f aca="false">AG180*AH$4</f>
        <v>0</v>
      </c>
      <c r="AI180" s="199" t="n">
        <f aca="false">AG180*AI$4</f>
        <v>0</v>
      </c>
      <c r="AJ180" s="200" t="n">
        <v>3</v>
      </c>
      <c r="AN180" s="35" t="n">
        <v>1.5</v>
      </c>
      <c r="AO180" s="199" t="n">
        <f aca="false">AN180*AO$4</f>
        <v>0</v>
      </c>
      <c r="AP180" s="199" t="n">
        <f aca="false">AN180*AP$4</f>
        <v>0</v>
      </c>
      <c r="AQ180" s="200" t="n">
        <v>3</v>
      </c>
      <c r="AS180" s="35" t="n">
        <v>1.5</v>
      </c>
      <c r="AT180" s="199" t="n">
        <f aca="false">AS180*AT$4</f>
        <v>0</v>
      </c>
      <c r="AU180" s="199" t="n">
        <f aca="false">AS180*AU$4</f>
        <v>0</v>
      </c>
      <c r="AV180" s="200" t="n">
        <v>3</v>
      </c>
      <c r="AX180" s="35" t="n">
        <v>1.5</v>
      </c>
      <c r="AY180" s="199" t="n">
        <f aca="false">AX180*AY$4</f>
        <v>0</v>
      </c>
      <c r="AZ180" s="199" t="n">
        <f aca="false">AX180*AZ$4</f>
        <v>0</v>
      </c>
      <c r="BA180" s="200" t="n">
        <v>3</v>
      </c>
      <c r="BB180" s="28"/>
      <c r="BC180" s="35" t="n">
        <v>1.5</v>
      </c>
      <c r="BD180" s="199" t="n">
        <f aca="false">BC180*BD$4</f>
        <v>0</v>
      </c>
      <c r="BE180" s="199" t="n">
        <f aca="false">BC180*BE$4</f>
        <v>0</v>
      </c>
      <c r="BF180" s="200" t="n">
        <v>3</v>
      </c>
      <c r="BH180" s="35" t="n">
        <v>1.5</v>
      </c>
      <c r="BI180" s="199" t="n">
        <f aca="false">BH180*BI$4</f>
        <v>0</v>
      </c>
      <c r="BJ180" s="199" t="n">
        <f aca="false">BH180*BJ$4</f>
        <v>0</v>
      </c>
      <c r="BK180" s="200" t="n">
        <v>3</v>
      </c>
      <c r="BL180" s="28"/>
      <c r="BM180" s="35" t="n">
        <v>1.5</v>
      </c>
      <c r="BN180" s="199" t="n">
        <f aca="false">BM180*BN$4</f>
        <v>0</v>
      </c>
      <c r="BO180" s="199" t="n">
        <f aca="false">BM180*BO$4</f>
        <v>0</v>
      </c>
      <c r="BP180" s="200" t="n">
        <v>3</v>
      </c>
      <c r="BR180" s="35" t="n">
        <v>1.5</v>
      </c>
      <c r="BS180" s="199" t="n">
        <f aca="false">BR180*BS$4</f>
        <v>0</v>
      </c>
      <c r="BT180" s="199" t="n">
        <f aca="false">BR180*BT$4</f>
        <v>0</v>
      </c>
      <c r="BU180" s="200" t="n">
        <v>2</v>
      </c>
      <c r="BW180" s="35" t="n">
        <v>1.5</v>
      </c>
      <c r="BX180" s="199" t="n">
        <f aca="false">BW180*BX$4</f>
        <v>0</v>
      </c>
      <c r="BY180" s="199" t="n">
        <f aca="false">BW180*BY$4</f>
        <v>0</v>
      </c>
      <c r="BZ180" s="200" t="n">
        <v>3</v>
      </c>
    </row>
    <row r="181" customFormat="false" ht="12" hidden="false" customHeight="false" outlineLevel="0" collapsed="false">
      <c r="A181" s="198" t="n">
        <f aca="false">CurveCreator!A181</f>
        <v>42217</v>
      </c>
      <c r="C181" s="35" t="n">
        <v>1.5</v>
      </c>
      <c r="D181" s="199" t="n">
        <f aca="false">C181*D$4</f>
        <v>0</v>
      </c>
      <c r="E181" s="199" t="n">
        <f aca="false">C181*E$4</f>
        <v>0</v>
      </c>
      <c r="F181" s="200" t="n">
        <v>3</v>
      </c>
      <c r="H181" s="35" t="n">
        <v>1.5</v>
      </c>
      <c r="I181" s="199" t="n">
        <f aca="false">H181*I$4</f>
        <v>0</v>
      </c>
      <c r="J181" s="199" t="n">
        <f aca="false">H181*J$4</f>
        <v>0</v>
      </c>
      <c r="K181" s="200" t="n">
        <v>3</v>
      </c>
      <c r="M181" s="35" t="n">
        <v>1.5</v>
      </c>
      <c r="N181" s="199" t="n">
        <f aca="false">M181*N$4</f>
        <v>0</v>
      </c>
      <c r="O181" s="199" t="n">
        <f aca="false">M181*O$4</f>
        <v>0</v>
      </c>
      <c r="P181" s="200" t="n">
        <v>3</v>
      </c>
      <c r="Q181" s="28"/>
      <c r="R181" s="35" t="n">
        <v>1.5</v>
      </c>
      <c r="S181" s="199" t="n">
        <f aca="false">R181*S$4</f>
        <v>0</v>
      </c>
      <c r="T181" s="199" t="n">
        <f aca="false">R181*T$4</f>
        <v>0</v>
      </c>
      <c r="U181" s="200" t="n">
        <v>3</v>
      </c>
      <c r="W181" s="35" t="n">
        <v>1.5</v>
      </c>
      <c r="X181" s="199" t="n">
        <f aca="false">W181*X$4</f>
        <v>0</v>
      </c>
      <c r="Y181" s="199" t="n">
        <f aca="false">W181*Y$4</f>
        <v>0</v>
      </c>
      <c r="Z181" s="200" t="n">
        <v>3</v>
      </c>
      <c r="AA181" s="28"/>
      <c r="AB181" s="35" t="n">
        <v>1.5</v>
      </c>
      <c r="AC181" s="199" t="n">
        <f aca="false">AB181*AC$4</f>
        <v>0</v>
      </c>
      <c r="AD181" s="199" t="n">
        <f aca="false">AB181*AD$4</f>
        <v>0</v>
      </c>
      <c r="AE181" s="200" t="n">
        <v>3</v>
      </c>
      <c r="AF181" s="201"/>
      <c r="AG181" s="35" t="n">
        <v>1.5</v>
      </c>
      <c r="AH181" s="199" t="n">
        <f aca="false">AG181*AH$4</f>
        <v>0</v>
      </c>
      <c r="AI181" s="199" t="n">
        <f aca="false">AG181*AI$4</f>
        <v>0</v>
      </c>
      <c r="AJ181" s="200" t="n">
        <v>3</v>
      </c>
      <c r="AN181" s="35" t="n">
        <v>1.5</v>
      </c>
      <c r="AO181" s="199" t="n">
        <f aca="false">AN181*AO$4</f>
        <v>0</v>
      </c>
      <c r="AP181" s="199" t="n">
        <f aca="false">AN181*AP$4</f>
        <v>0</v>
      </c>
      <c r="AQ181" s="200" t="n">
        <v>3</v>
      </c>
      <c r="AS181" s="35" t="n">
        <v>1.5</v>
      </c>
      <c r="AT181" s="199" t="n">
        <f aca="false">AS181*AT$4</f>
        <v>0</v>
      </c>
      <c r="AU181" s="199" t="n">
        <f aca="false">AS181*AU$4</f>
        <v>0</v>
      </c>
      <c r="AV181" s="200" t="n">
        <v>3</v>
      </c>
      <c r="AX181" s="35" t="n">
        <v>1.5</v>
      </c>
      <c r="AY181" s="199" t="n">
        <f aca="false">AX181*AY$4</f>
        <v>0</v>
      </c>
      <c r="AZ181" s="199" t="n">
        <f aca="false">AX181*AZ$4</f>
        <v>0</v>
      </c>
      <c r="BA181" s="200" t="n">
        <v>3</v>
      </c>
      <c r="BB181" s="28"/>
      <c r="BC181" s="35" t="n">
        <v>1.5</v>
      </c>
      <c r="BD181" s="199" t="n">
        <f aca="false">BC181*BD$4</f>
        <v>0</v>
      </c>
      <c r="BE181" s="199" t="n">
        <f aca="false">BC181*BE$4</f>
        <v>0</v>
      </c>
      <c r="BF181" s="200" t="n">
        <v>3</v>
      </c>
      <c r="BH181" s="35" t="n">
        <v>1.5</v>
      </c>
      <c r="BI181" s="199" t="n">
        <f aca="false">BH181*BI$4</f>
        <v>0</v>
      </c>
      <c r="BJ181" s="199" t="n">
        <f aca="false">BH181*BJ$4</f>
        <v>0</v>
      </c>
      <c r="BK181" s="200" t="n">
        <v>3</v>
      </c>
      <c r="BL181" s="28"/>
      <c r="BM181" s="35" t="n">
        <v>1.5</v>
      </c>
      <c r="BN181" s="199" t="n">
        <f aca="false">BM181*BN$4</f>
        <v>0</v>
      </c>
      <c r="BO181" s="199" t="n">
        <f aca="false">BM181*BO$4</f>
        <v>0</v>
      </c>
      <c r="BP181" s="200" t="n">
        <v>3</v>
      </c>
      <c r="BR181" s="35" t="n">
        <v>1.5</v>
      </c>
      <c r="BS181" s="199" t="n">
        <f aca="false">BR181*BS$4</f>
        <v>0</v>
      </c>
      <c r="BT181" s="199" t="n">
        <f aca="false">BR181*BT$4</f>
        <v>0</v>
      </c>
      <c r="BU181" s="200" t="n">
        <v>2</v>
      </c>
      <c r="BW181" s="35" t="n">
        <v>1.5</v>
      </c>
      <c r="BX181" s="199" t="n">
        <f aca="false">BW181*BX$4</f>
        <v>0</v>
      </c>
      <c r="BY181" s="199" t="n">
        <f aca="false">BW181*BY$4</f>
        <v>0</v>
      </c>
      <c r="BZ181" s="200" t="n">
        <v>3</v>
      </c>
    </row>
    <row r="182" customFormat="false" ht="12" hidden="false" customHeight="false" outlineLevel="0" collapsed="false">
      <c r="A182" s="198" t="n">
        <f aca="false">CurveCreator!A182</f>
        <v>42248</v>
      </c>
      <c r="C182" s="35" t="n">
        <v>1.5</v>
      </c>
      <c r="D182" s="199" t="n">
        <f aca="false">C182*D$4</f>
        <v>0</v>
      </c>
      <c r="E182" s="199" t="n">
        <f aca="false">C182*E$4</f>
        <v>0</v>
      </c>
      <c r="F182" s="200" t="n">
        <v>3</v>
      </c>
      <c r="H182" s="35" t="n">
        <v>1.5</v>
      </c>
      <c r="I182" s="199" t="n">
        <f aca="false">H182*I$4</f>
        <v>0</v>
      </c>
      <c r="J182" s="199" t="n">
        <f aca="false">H182*J$4</f>
        <v>0</v>
      </c>
      <c r="K182" s="200" t="n">
        <v>3</v>
      </c>
      <c r="M182" s="35" t="n">
        <v>1.5</v>
      </c>
      <c r="N182" s="199" t="n">
        <f aca="false">M182*N$4</f>
        <v>0</v>
      </c>
      <c r="O182" s="199" t="n">
        <f aca="false">M182*O$4</f>
        <v>0</v>
      </c>
      <c r="P182" s="200" t="n">
        <v>3</v>
      </c>
      <c r="Q182" s="28"/>
      <c r="R182" s="35" t="n">
        <v>1.5</v>
      </c>
      <c r="S182" s="199" t="n">
        <f aca="false">R182*S$4</f>
        <v>0</v>
      </c>
      <c r="T182" s="199" t="n">
        <f aca="false">R182*T$4</f>
        <v>0</v>
      </c>
      <c r="U182" s="200" t="n">
        <v>3</v>
      </c>
      <c r="W182" s="35" t="n">
        <v>1.5</v>
      </c>
      <c r="X182" s="199" t="n">
        <f aca="false">W182*X$4</f>
        <v>0</v>
      </c>
      <c r="Y182" s="199" t="n">
        <f aca="false">W182*Y$4</f>
        <v>0</v>
      </c>
      <c r="Z182" s="200" t="n">
        <v>3</v>
      </c>
      <c r="AA182" s="28"/>
      <c r="AB182" s="35" t="n">
        <v>1.5</v>
      </c>
      <c r="AC182" s="199" t="n">
        <f aca="false">AB182*AC$4</f>
        <v>0</v>
      </c>
      <c r="AD182" s="199" t="n">
        <f aca="false">AB182*AD$4</f>
        <v>0</v>
      </c>
      <c r="AE182" s="200" t="n">
        <v>3</v>
      </c>
      <c r="AF182" s="201"/>
      <c r="AG182" s="35" t="n">
        <v>1.5</v>
      </c>
      <c r="AH182" s="199" t="n">
        <f aca="false">AG182*AH$4</f>
        <v>0</v>
      </c>
      <c r="AI182" s="199" t="n">
        <f aca="false">AG182*AI$4</f>
        <v>0</v>
      </c>
      <c r="AJ182" s="200" t="n">
        <v>3</v>
      </c>
      <c r="AN182" s="35" t="n">
        <v>1.5</v>
      </c>
      <c r="AO182" s="199" t="n">
        <f aca="false">AN182*AO$4</f>
        <v>0</v>
      </c>
      <c r="AP182" s="199" t="n">
        <f aca="false">AN182*AP$4</f>
        <v>0</v>
      </c>
      <c r="AQ182" s="200" t="n">
        <v>3</v>
      </c>
      <c r="AS182" s="35" t="n">
        <v>1.5</v>
      </c>
      <c r="AT182" s="199" t="n">
        <f aca="false">AS182*AT$4</f>
        <v>0</v>
      </c>
      <c r="AU182" s="199" t="n">
        <f aca="false">AS182*AU$4</f>
        <v>0</v>
      </c>
      <c r="AV182" s="200" t="n">
        <v>3</v>
      </c>
      <c r="AX182" s="35" t="n">
        <v>1.5</v>
      </c>
      <c r="AY182" s="199" t="n">
        <f aca="false">AX182*AY$4</f>
        <v>0</v>
      </c>
      <c r="AZ182" s="199" t="n">
        <f aca="false">AX182*AZ$4</f>
        <v>0</v>
      </c>
      <c r="BA182" s="200" t="n">
        <v>3</v>
      </c>
      <c r="BB182" s="28"/>
      <c r="BC182" s="35" t="n">
        <v>1.5</v>
      </c>
      <c r="BD182" s="199" t="n">
        <f aca="false">BC182*BD$4</f>
        <v>0</v>
      </c>
      <c r="BE182" s="199" t="n">
        <f aca="false">BC182*BE$4</f>
        <v>0</v>
      </c>
      <c r="BF182" s="200" t="n">
        <v>3</v>
      </c>
      <c r="BH182" s="35" t="n">
        <v>1.5</v>
      </c>
      <c r="BI182" s="199" t="n">
        <f aca="false">BH182*BI$4</f>
        <v>0</v>
      </c>
      <c r="BJ182" s="199" t="n">
        <f aca="false">BH182*BJ$4</f>
        <v>0</v>
      </c>
      <c r="BK182" s="200" t="n">
        <v>3</v>
      </c>
      <c r="BL182" s="28"/>
      <c r="BM182" s="35" t="n">
        <v>1.5</v>
      </c>
      <c r="BN182" s="199" t="n">
        <f aca="false">BM182*BN$4</f>
        <v>0</v>
      </c>
      <c r="BO182" s="199" t="n">
        <f aca="false">BM182*BO$4</f>
        <v>0</v>
      </c>
      <c r="BP182" s="200" t="n">
        <v>3</v>
      </c>
      <c r="BR182" s="35" t="n">
        <v>1.5</v>
      </c>
      <c r="BS182" s="199" t="n">
        <f aca="false">BR182*BS$4</f>
        <v>0</v>
      </c>
      <c r="BT182" s="199" t="n">
        <f aca="false">BR182*BT$4</f>
        <v>0</v>
      </c>
      <c r="BU182" s="200" t="n">
        <v>2</v>
      </c>
      <c r="BW182" s="35" t="n">
        <v>1.5</v>
      </c>
      <c r="BX182" s="199" t="n">
        <f aca="false">BW182*BX$4</f>
        <v>0</v>
      </c>
      <c r="BY182" s="199" t="n">
        <f aca="false">BW182*BY$4</f>
        <v>0</v>
      </c>
      <c r="BZ182" s="200" t="n">
        <v>3</v>
      </c>
    </row>
    <row r="183" customFormat="false" ht="12" hidden="false" customHeight="false" outlineLevel="0" collapsed="false">
      <c r="A183" s="198" t="n">
        <f aca="false">CurveCreator!A183</f>
        <v>42278</v>
      </c>
      <c r="C183" s="35" t="n">
        <v>1.5</v>
      </c>
      <c r="D183" s="199" t="n">
        <f aca="false">C183*D$4</f>
        <v>0</v>
      </c>
      <c r="E183" s="199" t="n">
        <f aca="false">C183*E$4</f>
        <v>0</v>
      </c>
      <c r="F183" s="200" t="n">
        <v>3</v>
      </c>
      <c r="H183" s="35" t="n">
        <v>1.5</v>
      </c>
      <c r="I183" s="199" t="n">
        <f aca="false">H183*I$4</f>
        <v>0</v>
      </c>
      <c r="J183" s="199" t="n">
        <f aca="false">H183*J$4</f>
        <v>0</v>
      </c>
      <c r="K183" s="200" t="n">
        <v>3</v>
      </c>
      <c r="M183" s="35" t="n">
        <v>1.5</v>
      </c>
      <c r="N183" s="199" t="n">
        <f aca="false">M183*N$4</f>
        <v>0</v>
      </c>
      <c r="O183" s="199" t="n">
        <f aca="false">M183*O$4</f>
        <v>0</v>
      </c>
      <c r="P183" s="200" t="n">
        <v>3</v>
      </c>
      <c r="Q183" s="28"/>
      <c r="R183" s="35" t="n">
        <v>1.5</v>
      </c>
      <c r="S183" s="199" t="n">
        <f aca="false">R183*S$4</f>
        <v>0</v>
      </c>
      <c r="T183" s="199" t="n">
        <f aca="false">R183*T$4</f>
        <v>0</v>
      </c>
      <c r="U183" s="200" t="n">
        <v>3</v>
      </c>
      <c r="W183" s="35" t="n">
        <v>1.5</v>
      </c>
      <c r="X183" s="199" t="n">
        <f aca="false">W183*X$4</f>
        <v>0</v>
      </c>
      <c r="Y183" s="199" t="n">
        <f aca="false">W183*Y$4</f>
        <v>0</v>
      </c>
      <c r="Z183" s="200" t="n">
        <v>3</v>
      </c>
      <c r="AA183" s="28"/>
      <c r="AB183" s="35" t="n">
        <v>1.5</v>
      </c>
      <c r="AC183" s="199" t="n">
        <f aca="false">AB183*AC$4</f>
        <v>0</v>
      </c>
      <c r="AD183" s="199" t="n">
        <f aca="false">AB183*AD$4</f>
        <v>0</v>
      </c>
      <c r="AE183" s="200" t="n">
        <v>3</v>
      </c>
      <c r="AF183" s="201"/>
      <c r="AG183" s="35" t="n">
        <v>1.5</v>
      </c>
      <c r="AH183" s="199" t="n">
        <f aca="false">AG183*AH$4</f>
        <v>0</v>
      </c>
      <c r="AI183" s="199" t="n">
        <f aca="false">AG183*AI$4</f>
        <v>0</v>
      </c>
      <c r="AJ183" s="200" t="n">
        <v>3</v>
      </c>
      <c r="AN183" s="35" t="n">
        <v>1.5</v>
      </c>
      <c r="AO183" s="199" t="n">
        <f aca="false">AN183*AO$4</f>
        <v>0</v>
      </c>
      <c r="AP183" s="199" t="n">
        <f aca="false">AN183*AP$4</f>
        <v>0</v>
      </c>
      <c r="AQ183" s="200" t="n">
        <v>3</v>
      </c>
      <c r="AS183" s="35" t="n">
        <v>1.5</v>
      </c>
      <c r="AT183" s="199" t="n">
        <f aca="false">AS183*AT$4</f>
        <v>0</v>
      </c>
      <c r="AU183" s="199" t="n">
        <f aca="false">AS183*AU$4</f>
        <v>0</v>
      </c>
      <c r="AV183" s="200" t="n">
        <v>3</v>
      </c>
      <c r="AX183" s="35" t="n">
        <v>1.5</v>
      </c>
      <c r="AY183" s="199" t="n">
        <f aca="false">AX183*AY$4</f>
        <v>0</v>
      </c>
      <c r="AZ183" s="199" t="n">
        <f aca="false">AX183*AZ$4</f>
        <v>0</v>
      </c>
      <c r="BA183" s="200" t="n">
        <v>3</v>
      </c>
      <c r="BB183" s="28"/>
      <c r="BC183" s="35" t="n">
        <v>1.5</v>
      </c>
      <c r="BD183" s="199" t="n">
        <f aca="false">BC183*BD$4</f>
        <v>0</v>
      </c>
      <c r="BE183" s="199" t="n">
        <f aca="false">BC183*BE$4</f>
        <v>0</v>
      </c>
      <c r="BF183" s="200" t="n">
        <v>3</v>
      </c>
      <c r="BH183" s="35" t="n">
        <v>1.5</v>
      </c>
      <c r="BI183" s="199" t="n">
        <f aca="false">BH183*BI$4</f>
        <v>0</v>
      </c>
      <c r="BJ183" s="199" t="n">
        <f aca="false">BH183*BJ$4</f>
        <v>0</v>
      </c>
      <c r="BK183" s="200" t="n">
        <v>3</v>
      </c>
      <c r="BL183" s="28"/>
      <c r="BM183" s="35" t="n">
        <v>1.5</v>
      </c>
      <c r="BN183" s="199" t="n">
        <f aca="false">BM183*BN$4</f>
        <v>0</v>
      </c>
      <c r="BO183" s="199" t="n">
        <f aca="false">BM183*BO$4</f>
        <v>0</v>
      </c>
      <c r="BP183" s="200" t="n">
        <v>3</v>
      </c>
      <c r="BR183" s="35" t="n">
        <v>1.5</v>
      </c>
      <c r="BS183" s="199" t="n">
        <f aca="false">BR183*BS$4</f>
        <v>0</v>
      </c>
      <c r="BT183" s="199" t="n">
        <f aca="false">BR183*BT$4</f>
        <v>0</v>
      </c>
      <c r="BU183" s="200" t="n">
        <v>2</v>
      </c>
      <c r="BW183" s="35" t="n">
        <v>1.5</v>
      </c>
      <c r="BX183" s="199" t="n">
        <f aca="false">BW183*BX$4</f>
        <v>0</v>
      </c>
      <c r="BY183" s="199" t="n">
        <f aca="false">BW183*BY$4</f>
        <v>0</v>
      </c>
      <c r="BZ183" s="200" t="n">
        <v>3</v>
      </c>
    </row>
    <row r="184" customFormat="false" ht="12" hidden="false" customHeight="false" outlineLevel="0" collapsed="false">
      <c r="A184" s="198" t="n">
        <f aca="false">CurveCreator!A184</f>
        <v>42309</v>
      </c>
      <c r="C184" s="35" t="n">
        <v>1.5</v>
      </c>
      <c r="D184" s="199" t="n">
        <f aca="false">C184*D$4</f>
        <v>0</v>
      </c>
      <c r="E184" s="199" t="n">
        <f aca="false">C184*E$4</f>
        <v>0</v>
      </c>
      <c r="F184" s="200" t="n">
        <v>3</v>
      </c>
      <c r="H184" s="35" t="n">
        <v>1.5</v>
      </c>
      <c r="I184" s="199" t="n">
        <f aca="false">H184*I$4</f>
        <v>0</v>
      </c>
      <c r="J184" s="199" t="n">
        <f aca="false">H184*J$4</f>
        <v>0</v>
      </c>
      <c r="K184" s="200" t="n">
        <v>3</v>
      </c>
      <c r="M184" s="35" t="n">
        <v>1.5</v>
      </c>
      <c r="N184" s="199" t="n">
        <f aca="false">M184*N$4</f>
        <v>0</v>
      </c>
      <c r="O184" s="199" t="n">
        <f aca="false">M184*O$4</f>
        <v>0</v>
      </c>
      <c r="P184" s="200" t="n">
        <v>3</v>
      </c>
      <c r="Q184" s="28"/>
      <c r="R184" s="35" t="n">
        <v>1.5</v>
      </c>
      <c r="S184" s="199" t="n">
        <f aca="false">R184*S$4</f>
        <v>0</v>
      </c>
      <c r="T184" s="199" t="n">
        <f aca="false">R184*T$4</f>
        <v>0</v>
      </c>
      <c r="U184" s="200" t="n">
        <v>3</v>
      </c>
      <c r="W184" s="35" t="n">
        <v>1.5</v>
      </c>
      <c r="X184" s="199" t="n">
        <f aca="false">W184*X$4</f>
        <v>0</v>
      </c>
      <c r="Y184" s="199" t="n">
        <f aca="false">W184*Y$4</f>
        <v>0</v>
      </c>
      <c r="Z184" s="200" t="n">
        <v>3</v>
      </c>
      <c r="AA184" s="28"/>
      <c r="AB184" s="35" t="n">
        <v>1.5</v>
      </c>
      <c r="AC184" s="199" t="n">
        <f aca="false">AB184*AC$4</f>
        <v>0</v>
      </c>
      <c r="AD184" s="199" t="n">
        <f aca="false">AB184*AD$4</f>
        <v>0</v>
      </c>
      <c r="AE184" s="200" t="n">
        <v>3</v>
      </c>
      <c r="AF184" s="201"/>
      <c r="AG184" s="35" t="n">
        <v>1.5</v>
      </c>
      <c r="AH184" s="199" t="n">
        <f aca="false">AG184*AH$4</f>
        <v>0</v>
      </c>
      <c r="AI184" s="199" t="n">
        <f aca="false">AG184*AI$4</f>
        <v>0</v>
      </c>
      <c r="AJ184" s="200" t="n">
        <v>3</v>
      </c>
      <c r="AN184" s="35" t="n">
        <v>1.5</v>
      </c>
      <c r="AO184" s="199" t="n">
        <f aca="false">AN184*AO$4</f>
        <v>0</v>
      </c>
      <c r="AP184" s="199" t="n">
        <f aca="false">AN184*AP$4</f>
        <v>0</v>
      </c>
      <c r="AQ184" s="200" t="n">
        <v>3</v>
      </c>
      <c r="AS184" s="35" t="n">
        <v>1.5</v>
      </c>
      <c r="AT184" s="199" t="n">
        <f aca="false">AS184*AT$4</f>
        <v>0</v>
      </c>
      <c r="AU184" s="199" t="n">
        <f aca="false">AS184*AU$4</f>
        <v>0</v>
      </c>
      <c r="AV184" s="200" t="n">
        <v>3</v>
      </c>
      <c r="AX184" s="35" t="n">
        <v>1.5</v>
      </c>
      <c r="AY184" s="199" t="n">
        <f aca="false">AX184*AY$4</f>
        <v>0</v>
      </c>
      <c r="AZ184" s="199" t="n">
        <f aca="false">AX184*AZ$4</f>
        <v>0</v>
      </c>
      <c r="BA184" s="200" t="n">
        <v>3</v>
      </c>
      <c r="BB184" s="28"/>
      <c r="BC184" s="35" t="n">
        <v>1.5</v>
      </c>
      <c r="BD184" s="199" t="n">
        <f aca="false">BC184*BD$4</f>
        <v>0</v>
      </c>
      <c r="BE184" s="199" t="n">
        <f aca="false">BC184*BE$4</f>
        <v>0</v>
      </c>
      <c r="BF184" s="200" t="n">
        <v>3</v>
      </c>
      <c r="BH184" s="35" t="n">
        <v>1.5</v>
      </c>
      <c r="BI184" s="199" t="n">
        <f aca="false">BH184*BI$4</f>
        <v>0</v>
      </c>
      <c r="BJ184" s="199" t="n">
        <f aca="false">BH184*BJ$4</f>
        <v>0</v>
      </c>
      <c r="BK184" s="200" t="n">
        <v>3</v>
      </c>
      <c r="BL184" s="28"/>
      <c r="BM184" s="35" t="n">
        <v>1.5</v>
      </c>
      <c r="BN184" s="199" t="n">
        <f aca="false">BM184*BN$4</f>
        <v>0</v>
      </c>
      <c r="BO184" s="199" t="n">
        <f aca="false">BM184*BO$4</f>
        <v>0</v>
      </c>
      <c r="BP184" s="200" t="n">
        <v>3</v>
      </c>
      <c r="BR184" s="35" t="n">
        <v>1.5</v>
      </c>
      <c r="BS184" s="199" t="n">
        <f aca="false">BR184*BS$4</f>
        <v>0</v>
      </c>
      <c r="BT184" s="199" t="n">
        <f aca="false">BR184*BT$4</f>
        <v>0</v>
      </c>
      <c r="BU184" s="200" t="n">
        <v>2</v>
      </c>
      <c r="BW184" s="35" t="n">
        <v>1.5</v>
      </c>
      <c r="BX184" s="199" t="n">
        <f aca="false">BW184*BX$4</f>
        <v>0</v>
      </c>
      <c r="BY184" s="199" t="n">
        <f aca="false">BW184*BY$4</f>
        <v>0</v>
      </c>
      <c r="BZ184" s="200" t="n">
        <v>3</v>
      </c>
    </row>
    <row r="185" customFormat="false" ht="12" hidden="false" customHeight="false" outlineLevel="0" collapsed="false">
      <c r="A185" s="198" t="n">
        <f aca="false">CurveCreator!A185</f>
        <v>42339</v>
      </c>
      <c r="C185" s="35" t="n">
        <v>1.5</v>
      </c>
      <c r="D185" s="199" t="n">
        <f aca="false">C185*D$4</f>
        <v>0</v>
      </c>
      <c r="E185" s="199" t="n">
        <f aca="false">C185*E$4</f>
        <v>0</v>
      </c>
      <c r="F185" s="200" t="n">
        <v>3</v>
      </c>
      <c r="H185" s="35" t="n">
        <v>1.5</v>
      </c>
      <c r="I185" s="199" t="n">
        <f aca="false">H185*I$4</f>
        <v>0</v>
      </c>
      <c r="J185" s="199" t="n">
        <f aca="false">H185*J$4</f>
        <v>0</v>
      </c>
      <c r="K185" s="200" t="n">
        <v>3</v>
      </c>
      <c r="M185" s="35" t="n">
        <v>1.5</v>
      </c>
      <c r="N185" s="199" t="n">
        <f aca="false">M185*N$4</f>
        <v>0</v>
      </c>
      <c r="O185" s="199" t="n">
        <f aca="false">M185*O$4</f>
        <v>0</v>
      </c>
      <c r="P185" s="200" t="n">
        <v>3</v>
      </c>
      <c r="Q185" s="28"/>
      <c r="R185" s="35" t="n">
        <v>1.5</v>
      </c>
      <c r="S185" s="199" t="n">
        <f aca="false">R185*S$4</f>
        <v>0</v>
      </c>
      <c r="T185" s="199" t="n">
        <f aca="false">R185*T$4</f>
        <v>0</v>
      </c>
      <c r="U185" s="200" t="n">
        <v>3</v>
      </c>
      <c r="W185" s="35" t="n">
        <v>1.5</v>
      </c>
      <c r="X185" s="199" t="n">
        <f aca="false">W185*X$4</f>
        <v>0</v>
      </c>
      <c r="Y185" s="199" t="n">
        <f aca="false">W185*Y$4</f>
        <v>0</v>
      </c>
      <c r="Z185" s="200" t="n">
        <v>3</v>
      </c>
      <c r="AA185" s="28"/>
      <c r="AB185" s="35" t="n">
        <v>1.5</v>
      </c>
      <c r="AC185" s="199" t="n">
        <f aca="false">AB185*AC$4</f>
        <v>0</v>
      </c>
      <c r="AD185" s="199" t="n">
        <f aca="false">AB185*AD$4</f>
        <v>0</v>
      </c>
      <c r="AE185" s="200" t="n">
        <v>3</v>
      </c>
      <c r="AF185" s="201"/>
      <c r="AG185" s="35" t="n">
        <v>1.5</v>
      </c>
      <c r="AH185" s="199" t="n">
        <f aca="false">AG185*AH$4</f>
        <v>0</v>
      </c>
      <c r="AI185" s="199" t="n">
        <f aca="false">AG185*AI$4</f>
        <v>0</v>
      </c>
      <c r="AJ185" s="200" t="n">
        <v>3</v>
      </c>
      <c r="AN185" s="35" t="n">
        <v>1.5</v>
      </c>
      <c r="AO185" s="199" t="n">
        <f aca="false">AN185*AO$4</f>
        <v>0</v>
      </c>
      <c r="AP185" s="199" t="n">
        <f aca="false">AN185*AP$4</f>
        <v>0</v>
      </c>
      <c r="AQ185" s="200" t="n">
        <v>3</v>
      </c>
      <c r="AS185" s="35" t="n">
        <v>1.5</v>
      </c>
      <c r="AT185" s="199" t="n">
        <f aca="false">AS185*AT$4</f>
        <v>0</v>
      </c>
      <c r="AU185" s="199" t="n">
        <f aca="false">AS185*AU$4</f>
        <v>0</v>
      </c>
      <c r="AV185" s="200" t="n">
        <v>3</v>
      </c>
      <c r="AX185" s="35" t="n">
        <v>1.5</v>
      </c>
      <c r="AY185" s="199" t="n">
        <f aca="false">AX185*AY$4</f>
        <v>0</v>
      </c>
      <c r="AZ185" s="199" t="n">
        <f aca="false">AX185*AZ$4</f>
        <v>0</v>
      </c>
      <c r="BA185" s="200" t="n">
        <v>3</v>
      </c>
      <c r="BB185" s="28"/>
      <c r="BC185" s="35" t="n">
        <v>1.5</v>
      </c>
      <c r="BD185" s="199" t="n">
        <f aca="false">BC185*BD$4</f>
        <v>0</v>
      </c>
      <c r="BE185" s="199" t="n">
        <f aca="false">BC185*BE$4</f>
        <v>0</v>
      </c>
      <c r="BF185" s="200" t="n">
        <v>3</v>
      </c>
      <c r="BH185" s="35" t="n">
        <v>1.5</v>
      </c>
      <c r="BI185" s="199" t="n">
        <f aca="false">BH185*BI$4</f>
        <v>0</v>
      </c>
      <c r="BJ185" s="199" t="n">
        <f aca="false">BH185*BJ$4</f>
        <v>0</v>
      </c>
      <c r="BK185" s="200" t="n">
        <v>3</v>
      </c>
      <c r="BL185" s="28"/>
      <c r="BM185" s="35" t="n">
        <v>1.5</v>
      </c>
      <c r="BN185" s="199" t="n">
        <f aca="false">BM185*BN$4</f>
        <v>0</v>
      </c>
      <c r="BO185" s="199" t="n">
        <f aca="false">BM185*BO$4</f>
        <v>0</v>
      </c>
      <c r="BP185" s="200" t="n">
        <v>3</v>
      </c>
      <c r="BR185" s="35" t="n">
        <v>1.5</v>
      </c>
      <c r="BS185" s="199" t="n">
        <f aca="false">BR185*BS$4</f>
        <v>0</v>
      </c>
      <c r="BT185" s="199" t="n">
        <f aca="false">BR185*BT$4</f>
        <v>0</v>
      </c>
      <c r="BU185" s="200" t="n">
        <v>2</v>
      </c>
      <c r="BW185" s="35" t="n">
        <v>1.5</v>
      </c>
      <c r="BX185" s="199" t="n">
        <f aca="false">BW185*BX$4</f>
        <v>0</v>
      </c>
      <c r="BY185" s="199" t="n">
        <f aca="false">BW185*BY$4</f>
        <v>0</v>
      </c>
      <c r="BZ185" s="200" t="n">
        <v>3</v>
      </c>
    </row>
    <row r="186" customFormat="false" ht="12" hidden="false" customHeight="false" outlineLevel="0" collapsed="false">
      <c r="A186" s="198" t="n">
        <f aca="false">CurveCreator!A186</f>
        <v>42370</v>
      </c>
      <c r="C186" s="35" t="n">
        <v>1.5</v>
      </c>
      <c r="D186" s="199" t="n">
        <f aca="false">C186*D$4</f>
        <v>0</v>
      </c>
      <c r="E186" s="199" t="n">
        <f aca="false">C186*E$4</f>
        <v>0</v>
      </c>
      <c r="F186" s="200" t="n">
        <v>3</v>
      </c>
      <c r="H186" s="35" t="n">
        <v>1.5</v>
      </c>
      <c r="I186" s="199" t="n">
        <f aca="false">H186*I$4</f>
        <v>0</v>
      </c>
      <c r="J186" s="199" t="n">
        <f aca="false">H186*J$4</f>
        <v>0</v>
      </c>
      <c r="K186" s="200" t="n">
        <v>3</v>
      </c>
      <c r="M186" s="35" t="n">
        <v>1.5</v>
      </c>
      <c r="N186" s="199" t="n">
        <f aca="false">M186*N$4</f>
        <v>0</v>
      </c>
      <c r="O186" s="199" t="n">
        <f aca="false">M186*O$4</f>
        <v>0</v>
      </c>
      <c r="P186" s="200" t="n">
        <v>3</v>
      </c>
      <c r="Q186" s="28"/>
      <c r="R186" s="35" t="n">
        <v>1.5</v>
      </c>
      <c r="S186" s="199" t="n">
        <f aca="false">R186*S$4</f>
        <v>0</v>
      </c>
      <c r="T186" s="199" t="n">
        <f aca="false">R186*T$4</f>
        <v>0</v>
      </c>
      <c r="U186" s="200" t="n">
        <v>3</v>
      </c>
      <c r="W186" s="35" t="n">
        <v>1.5</v>
      </c>
      <c r="X186" s="199" t="n">
        <f aca="false">W186*X$4</f>
        <v>0</v>
      </c>
      <c r="Y186" s="199" t="n">
        <f aca="false">W186*Y$4</f>
        <v>0</v>
      </c>
      <c r="Z186" s="200" t="n">
        <v>3</v>
      </c>
      <c r="AA186" s="28"/>
      <c r="AB186" s="35" t="n">
        <v>1.5</v>
      </c>
      <c r="AC186" s="199" t="n">
        <f aca="false">AB186*AC$4</f>
        <v>0</v>
      </c>
      <c r="AD186" s="199" t="n">
        <f aca="false">AB186*AD$4</f>
        <v>0</v>
      </c>
      <c r="AE186" s="200" t="n">
        <v>3</v>
      </c>
      <c r="AF186" s="201"/>
      <c r="AG186" s="35" t="n">
        <v>1.5</v>
      </c>
      <c r="AH186" s="199" t="n">
        <f aca="false">AG186*AH$4</f>
        <v>0</v>
      </c>
      <c r="AI186" s="199" t="n">
        <f aca="false">AG186*AI$4</f>
        <v>0</v>
      </c>
      <c r="AJ186" s="200" t="n">
        <v>3</v>
      </c>
      <c r="AN186" s="35" t="n">
        <v>1.5</v>
      </c>
      <c r="AO186" s="199" t="n">
        <f aca="false">AN186*AO$4</f>
        <v>0</v>
      </c>
      <c r="AP186" s="199" t="n">
        <f aca="false">AN186*AP$4</f>
        <v>0</v>
      </c>
      <c r="AQ186" s="200" t="n">
        <v>3</v>
      </c>
      <c r="AS186" s="35" t="n">
        <v>1.5</v>
      </c>
      <c r="AT186" s="199" t="n">
        <f aca="false">AS186*AT$4</f>
        <v>0</v>
      </c>
      <c r="AU186" s="199" t="n">
        <f aca="false">AS186*AU$4</f>
        <v>0</v>
      </c>
      <c r="AV186" s="200" t="n">
        <v>3</v>
      </c>
      <c r="AX186" s="35" t="n">
        <v>1.5</v>
      </c>
      <c r="AY186" s="199" t="n">
        <f aca="false">AX186*AY$4</f>
        <v>0</v>
      </c>
      <c r="AZ186" s="199" t="n">
        <f aca="false">AX186*AZ$4</f>
        <v>0</v>
      </c>
      <c r="BA186" s="200" t="n">
        <v>3</v>
      </c>
      <c r="BB186" s="28"/>
      <c r="BC186" s="35" t="n">
        <v>1.5</v>
      </c>
      <c r="BD186" s="199" t="n">
        <f aca="false">BC186*BD$4</f>
        <v>0</v>
      </c>
      <c r="BE186" s="199" t="n">
        <f aca="false">BC186*BE$4</f>
        <v>0</v>
      </c>
      <c r="BF186" s="200" t="n">
        <v>3</v>
      </c>
      <c r="BH186" s="35" t="n">
        <v>1.5</v>
      </c>
      <c r="BI186" s="199" t="n">
        <f aca="false">BH186*BI$4</f>
        <v>0</v>
      </c>
      <c r="BJ186" s="199" t="n">
        <f aca="false">BH186*BJ$4</f>
        <v>0</v>
      </c>
      <c r="BK186" s="200" t="n">
        <v>3</v>
      </c>
      <c r="BL186" s="28"/>
      <c r="BM186" s="35" t="n">
        <v>1.5</v>
      </c>
      <c r="BN186" s="199" t="n">
        <f aca="false">BM186*BN$4</f>
        <v>0</v>
      </c>
      <c r="BO186" s="199" t="n">
        <f aca="false">BM186*BO$4</f>
        <v>0</v>
      </c>
      <c r="BP186" s="200" t="n">
        <v>3</v>
      </c>
      <c r="BR186" s="35" t="n">
        <v>1.5</v>
      </c>
      <c r="BS186" s="199" t="n">
        <f aca="false">BR186*BS$4</f>
        <v>0</v>
      </c>
      <c r="BT186" s="199" t="n">
        <f aca="false">BR186*BT$4</f>
        <v>0</v>
      </c>
      <c r="BU186" s="200" t="n">
        <v>2</v>
      </c>
      <c r="BW186" s="35" t="n">
        <v>1.5</v>
      </c>
      <c r="BX186" s="199" t="n">
        <f aca="false">BW186*BX$4</f>
        <v>0</v>
      </c>
      <c r="BY186" s="199" t="n">
        <f aca="false">BW186*BY$4</f>
        <v>0</v>
      </c>
      <c r="BZ186" s="200" t="n">
        <v>3</v>
      </c>
    </row>
    <row r="187" customFormat="false" ht="12" hidden="false" customHeight="false" outlineLevel="0" collapsed="false">
      <c r="A187" s="198" t="n">
        <f aca="false">CurveCreator!A187</f>
        <v>42401</v>
      </c>
      <c r="C187" s="35" t="n">
        <v>1.5</v>
      </c>
      <c r="D187" s="199" t="n">
        <f aca="false">C187*D$4</f>
        <v>0</v>
      </c>
      <c r="E187" s="199" t="n">
        <f aca="false">C187*E$4</f>
        <v>0</v>
      </c>
      <c r="F187" s="200" t="n">
        <v>3</v>
      </c>
      <c r="H187" s="35" t="n">
        <v>1.5</v>
      </c>
      <c r="I187" s="199" t="n">
        <f aca="false">H187*I$4</f>
        <v>0</v>
      </c>
      <c r="J187" s="199" t="n">
        <f aca="false">H187*J$4</f>
        <v>0</v>
      </c>
      <c r="K187" s="200" t="n">
        <v>3</v>
      </c>
      <c r="M187" s="35" t="n">
        <v>1.5</v>
      </c>
      <c r="N187" s="199" t="n">
        <f aca="false">M187*N$4</f>
        <v>0</v>
      </c>
      <c r="O187" s="199" t="n">
        <f aca="false">M187*O$4</f>
        <v>0</v>
      </c>
      <c r="P187" s="200" t="n">
        <v>3</v>
      </c>
      <c r="Q187" s="28"/>
      <c r="R187" s="35" t="n">
        <v>1.5</v>
      </c>
      <c r="S187" s="199" t="n">
        <f aca="false">R187*S$4</f>
        <v>0</v>
      </c>
      <c r="T187" s="199" t="n">
        <f aca="false">R187*T$4</f>
        <v>0</v>
      </c>
      <c r="U187" s="200" t="n">
        <v>3</v>
      </c>
      <c r="W187" s="35" t="n">
        <v>1.5</v>
      </c>
      <c r="X187" s="199" t="n">
        <f aca="false">W187*X$4</f>
        <v>0</v>
      </c>
      <c r="Y187" s="199" t="n">
        <f aca="false">W187*Y$4</f>
        <v>0</v>
      </c>
      <c r="Z187" s="200" t="n">
        <v>3</v>
      </c>
      <c r="AA187" s="28"/>
      <c r="AB187" s="35" t="n">
        <v>1.5</v>
      </c>
      <c r="AC187" s="199" t="n">
        <f aca="false">AB187*AC$4</f>
        <v>0</v>
      </c>
      <c r="AD187" s="199" t="n">
        <f aca="false">AB187*AD$4</f>
        <v>0</v>
      </c>
      <c r="AE187" s="200" t="n">
        <v>3</v>
      </c>
      <c r="AF187" s="201"/>
      <c r="AG187" s="35" t="n">
        <v>1.5</v>
      </c>
      <c r="AH187" s="199" t="n">
        <f aca="false">AG187*AH$4</f>
        <v>0</v>
      </c>
      <c r="AI187" s="199" t="n">
        <f aca="false">AG187*AI$4</f>
        <v>0</v>
      </c>
      <c r="AJ187" s="200" t="n">
        <v>3</v>
      </c>
      <c r="AN187" s="35" t="n">
        <v>1.5</v>
      </c>
      <c r="AO187" s="199" t="n">
        <f aca="false">AN187*AO$4</f>
        <v>0</v>
      </c>
      <c r="AP187" s="199" t="n">
        <f aca="false">AN187*AP$4</f>
        <v>0</v>
      </c>
      <c r="AQ187" s="200" t="n">
        <v>3</v>
      </c>
      <c r="AS187" s="35" t="n">
        <v>1.5</v>
      </c>
      <c r="AT187" s="199" t="n">
        <f aca="false">AS187*AT$4</f>
        <v>0</v>
      </c>
      <c r="AU187" s="199" t="n">
        <f aca="false">AS187*AU$4</f>
        <v>0</v>
      </c>
      <c r="AV187" s="200" t="n">
        <v>3</v>
      </c>
      <c r="AX187" s="35" t="n">
        <v>1.5</v>
      </c>
      <c r="AY187" s="199" t="n">
        <f aca="false">AX187*AY$4</f>
        <v>0</v>
      </c>
      <c r="AZ187" s="199" t="n">
        <f aca="false">AX187*AZ$4</f>
        <v>0</v>
      </c>
      <c r="BA187" s="200" t="n">
        <v>3</v>
      </c>
      <c r="BB187" s="28"/>
      <c r="BC187" s="35" t="n">
        <v>1.5</v>
      </c>
      <c r="BD187" s="199" t="n">
        <f aca="false">BC187*BD$4</f>
        <v>0</v>
      </c>
      <c r="BE187" s="199" t="n">
        <f aca="false">BC187*BE$4</f>
        <v>0</v>
      </c>
      <c r="BF187" s="200" t="n">
        <v>3</v>
      </c>
      <c r="BH187" s="35" t="n">
        <v>1.5</v>
      </c>
      <c r="BI187" s="199" t="n">
        <f aca="false">BH187*BI$4</f>
        <v>0</v>
      </c>
      <c r="BJ187" s="199" t="n">
        <f aca="false">BH187*BJ$4</f>
        <v>0</v>
      </c>
      <c r="BK187" s="200" t="n">
        <v>3</v>
      </c>
      <c r="BL187" s="28"/>
      <c r="BM187" s="35" t="n">
        <v>1.5</v>
      </c>
      <c r="BN187" s="199" t="n">
        <f aca="false">BM187*BN$4</f>
        <v>0</v>
      </c>
      <c r="BO187" s="199" t="n">
        <f aca="false">BM187*BO$4</f>
        <v>0</v>
      </c>
      <c r="BP187" s="200" t="n">
        <v>3</v>
      </c>
      <c r="BR187" s="35" t="n">
        <v>1.5</v>
      </c>
      <c r="BS187" s="199" t="n">
        <f aca="false">BR187*BS$4</f>
        <v>0</v>
      </c>
      <c r="BT187" s="199" t="n">
        <f aca="false">BR187*BT$4</f>
        <v>0</v>
      </c>
      <c r="BU187" s="200" t="n">
        <v>2</v>
      </c>
      <c r="BW187" s="35" t="n">
        <v>1.5</v>
      </c>
      <c r="BX187" s="199" t="n">
        <f aca="false">BW187*BX$4</f>
        <v>0</v>
      </c>
      <c r="BY187" s="199" t="n">
        <f aca="false">BW187*BY$4</f>
        <v>0</v>
      </c>
      <c r="BZ187" s="200" t="n">
        <v>3</v>
      </c>
    </row>
    <row r="188" customFormat="false" ht="12" hidden="false" customHeight="false" outlineLevel="0" collapsed="false">
      <c r="A188" s="198" t="n">
        <f aca="false">CurveCreator!A188</f>
        <v>42430</v>
      </c>
      <c r="C188" s="35" t="n">
        <v>1.5</v>
      </c>
      <c r="D188" s="199" t="n">
        <f aca="false">C188*D$4</f>
        <v>0</v>
      </c>
      <c r="E188" s="199" t="n">
        <f aca="false">C188*E$4</f>
        <v>0</v>
      </c>
      <c r="F188" s="200" t="n">
        <v>3</v>
      </c>
      <c r="H188" s="35" t="n">
        <v>1.5</v>
      </c>
      <c r="I188" s="199" t="n">
        <f aca="false">H188*I$4</f>
        <v>0</v>
      </c>
      <c r="J188" s="199" t="n">
        <f aca="false">H188*J$4</f>
        <v>0</v>
      </c>
      <c r="K188" s="200" t="n">
        <v>3</v>
      </c>
      <c r="M188" s="35" t="n">
        <v>1.5</v>
      </c>
      <c r="N188" s="199" t="n">
        <f aca="false">M188*N$4</f>
        <v>0</v>
      </c>
      <c r="O188" s="199" t="n">
        <f aca="false">M188*O$4</f>
        <v>0</v>
      </c>
      <c r="P188" s="200" t="n">
        <v>3</v>
      </c>
      <c r="Q188" s="28"/>
      <c r="R188" s="35" t="n">
        <v>1.5</v>
      </c>
      <c r="S188" s="199" t="n">
        <f aca="false">R188*S$4</f>
        <v>0</v>
      </c>
      <c r="T188" s="199" t="n">
        <f aca="false">R188*T$4</f>
        <v>0</v>
      </c>
      <c r="U188" s="200" t="n">
        <v>3</v>
      </c>
      <c r="W188" s="35" t="n">
        <v>1.5</v>
      </c>
      <c r="X188" s="199" t="n">
        <f aca="false">W188*X$4</f>
        <v>0</v>
      </c>
      <c r="Y188" s="199" t="n">
        <f aca="false">W188*Y$4</f>
        <v>0</v>
      </c>
      <c r="Z188" s="200" t="n">
        <v>3</v>
      </c>
      <c r="AA188" s="28"/>
      <c r="AB188" s="35" t="n">
        <v>1.5</v>
      </c>
      <c r="AC188" s="199" t="n">
        <f aca="false">AB188*AC$4</f>
        <v>0</v>
      </c>
      <c r="AD188" s="199" t="n">
        <f aca="false">AB188*AD$4</f>
        <v>0</v>
      </c>
      <c r="AE188" s="200" t="n">
        <v>3</v>
      </c>
      <c r="AF188" s="201"/>
      <c r="AG188" s="35" t="n">
        <v>1.5</v>
      </c>
      <c r="AH188" s="199" t="n">
        <f aca="false">AG188*AH$4</f>
        <v>0</v>
      </c>
      <c r="AI188" s="199" t="n">
        <f aca="false">AG188*AI$4</f>
        <v>0</v>
      </c>
      <c r="AJ188" s="200" t="n">
        <v>3</v>
      </c>
      <c r="AN188" s="35" t="n">
        <v>1.5</v>
      </c>
      <c r="AO188" s="199" t="n">
        <f aca="false">AN188*AO$4</f>
        <v>0</v>
      </c>
      <c r="AP188" s="199" t="n">
        <f aca="false">AN188*AP$4</f>
        <v>0</v>
      </c>
      <c r="AQ188" s="200" t="n">
        <v>3</v>
      </c>
      <c r="AS188" s="35" t="n">
        <v>1.5</v>
      </c>
      <c r="AT188" s="199" t="n">
        <f aca="false">AS188*AT$4</f>
        <v>0</v>
      </c>
      <c r="AU188" s="199" t="n">
        <f aca="false">AS188*AU$4</f>
        <v>0</v>
      </c>
      <c r="AV188" s="200" t="n">
        <v>3</v>
      </c>
      <c r="AX188" s="35" t="n">
        <v>1.5</v>
      </c>
      <c r="AY188" s="199" t="n">
        <f aca="false">AX188*AY$4</f>
        <v>0</v>
      </c>
      <c r="AZ188" s="199" t="n">
        <f aca="false">AX188*AZ$4</f>
        <v>0</v>
      </c>
      <c r="BA188" s="200" t="n">
        <v>3</v>
      </c>
      <c r="BB188" s="28"/>
      <c r="BC188" s="35" t="n">
        <v>1.5</v>
      </c>
      <c r="BD188" s="199" t="n">
        <f aca="false">BC188*BD$4</f>
        <v>0</v>
      </c>
      <c r="BE188" s="199" t="n">
        <f aca="false">BC188*BE$4</f>
        <v>0</v>
      </c>
      <c r="BF188" s="200" t="n">
        <v>3</v>
      </c>
      <c r="BH188" s="35" t="n">
        <v>1.5</v>
      </c>
      <c r="BI188" s="199" t="n">
        <f aca="false">BH188*BI$4</f>
        <v>0</v>
      </c>
      <c r="BJ188" s="199" t="n">
        <f aca="false">BH188*BJ$4</f>
        <v>0</v>
      </c>
      <c r="BK188" s="200" t="n">
        <v>3</v>
      </c>
      <c r="BL188" s="28"/>
      <c r="BM188" s="35" t="n">
        <v>1.5</v>
      </c>
      <c r="BN188" s="199" t="n">
        <f aca="false">BM188*BN$4</f>
        <v>0</v>
      </c>
      <c r="BO188" s="199" t="n">
        <f aca="false">BM188*BO$4</f>
        <v>0</v>
      </c>
      <c r="BP188" s="200" t="n">
        <v>3</v>
      </c>
      <c r="BR188" s="35" t="n">
        <v>1.5</v>
      </c>
      <c r="BS188" s="199" t="n">
        <f aca="false">BR188*BS$4</f>
        <v>0</v>
      </c>
      <c r="BT188" s="199" t="n">
        <f aca="false">BR188*BT$4</f>
        <v>0</v>
      </c>
      <c r="BU188" s="200" t="n">
        <v>2</v>
      </c>
      <c r="BW188" s="35" t="n">
        <v>1.5</v>
      </c>
      <c r="BX188" s="199" t="n">
        <f aca="false">BW188*BX$4</f>
        <v>0</v>
      </c>
      <c r="BY188" s="199" t="n">
        <f aca="false">BW188*BY$4</f>
        <v>0</v>
      </c>
      <c r="BZ188" s="200" t="n">
        <v>3</v>
      </c>
    </row>
    <row r="189" customFormat="false" ht="12" hidden="false" customHeight="false" outlineLevel="0" collapsed="false">
      <c r="A189" s="198" t="n">
        <f aca="false">CurveCreator!A189</f>
        <v>42461</v>
      </c>
      <c r="C189" s="35" t="n">
        <v>1.5</v>
      </c>
      <c r="D189" s="199" t="n">
        <f aca="false">C189*D$4</f>
        <v>0</v>
      </c>
      <c r="E189" s="199" t="n">
        <f aca="false">C189*E$4</f>
        <v>0</v>
      </c>
      <c r="F189" s="200" t="n">
        <v>3</v>
      </c>
      <c r="H189" s="35" t="n">
        <v>1.5</v>
      </c>
      <c r="I189" s="199" t="n">
        <f aca="false">H189*I$4</f>
        <v>0</v>
      </c>
      <c r="J189" s="199" t="n">
        <f aca="false">H189*J$4</f>
        <v>0</v>
      </c>
      <c r="K189" s="200" t="n">
        <v>3</v>
      </c>
      <c r="M189" s="35" t="n">
        <v>1.5</v>
      </c>
      <c r="N189" s="199" t="n">
        <f aca="false">M189*N$4</f>
        <v>0</v>
      </c>
      <c r="O189" s="199" t="n">
        <f aca="false">M189*O$4</f>
        <v>0</v>
      </c>
      <c r="P189" s="200" t="n">
        <v>3</v>
      </c>
      <c r="Q189" s="28"/>
      <c r="R189" s="35" t="n">
        <v>1.5</v>
      </c>
      <c r="S189" s="199" t="n">
        <f aca="false">R189*S$4</f>
        <v>0</v>
      </c>
      <c r="T189" s="199" t="n">
        <f aca="false">R189*T$4</f>
        <v>0</v>
      </c>
      <c r="U189" s="200" t="n">
        <v>3</v>
      </c>
      <c r="W189" s="35" t="n">
        <v>1.5</v>
      </c>
      <c r="X189" s="199" t="n">
        <f aca="false">W189*X$4</f>
        <v>0</v>
      </c>
      <c r="Y189" s="199" t="n">
        <f aca="false">W189*Y$4</f>
        <v>0</v>
      </c>
      <c r="Z189" s="200" t="n">
        <v>3</v>
      </c>
      <c r="AA189" s="28"/>
      <c r="AB189" s="35" t="n">
        <v>1.5</v>
      </c>
      <c r="AC189" s="199" t="n">
        <f aca="false">AB189*AC$4</f>
        <v>0</v>
      </c>
      <c r="AD189" s="199" t="n">
        <f aca="false">AB189*AD$4</f>
        <v>0</v>
      </c>
      <c r="AE189" s="200" t="n">
        <v>3</v>
      </c>
      <c r="AF189" s="201"/>
      <c r="AG189" s="35" t="n">
        <v>1.5</v>
      </c>
      <c r="AH189" s="199" t="n">
        <f aca="false">AG189*AH$4</f>
        <v>0</v>
      </c>
      <c r="AI189" s="199" t="n">
        <f aca="false">AG189*AI$4</f>
        <v>0</v>
      </c>
      <c r="AJ189" s="200" t="n">
        <v>3</v>
      </c>
      <c r="AN189" s="35" t="n">
        <v>1.5</v>
      </c>
      <c r="AO189" s="199" t="n">
        <f aca="false">AN189*AO$4</f>
        <v>0</v>
      </c>
      <c r="AP189" s="199" t="n">
        <f aca="false">AN189*AP$4</f>
        <v>0</v>
      </c>
      <c r="AQ189" s="200" t="n">
        <v>3</v>
      </c>
      <c r="AS189" s="35" t="n">
        <v>1.5</v>
      </c>
      <c r="AT189" s="199" t="n">
        <f aca="false">AS189*AT$4</f>
        <v>0</v>
      </c>
      <c r="AU189" s="199" t="n">
        <f aca="false">AS189*AU$4</f>
        <v>0</v>
      </c>
      <c r="AV189" s="200" t="n">
        <v>3</v>
      </c>
      <c r="AX189" s="35" t="n">
        <v>1.5</v>
      </c>
      <c r="AY189" s="199" t="n">
        <f aca="false">AX189*AY$4</f>
        <v>0</v>
      </c>
      <c r="AZ189" s="199" t="n">
        <f aca="false">AX189*AZ$4</f>
        <v>0</v>
      </c>
      <c r="BA189" s="200" t="n">
        <v>3</v>
      </c>
      <c r="BB189" s="28"/>
      <c r="BC189" s="35" t="n">
        <v>1.5</v>
      </c>
      <c r="BD189" s="199" t="n">
        <f aca="false">BC189*BD$4</f>
        <v>0</v>
      </c>
      <c r="BE189" s="199" t="n">
        <f aca="false">BC189*BE$4</f>
        <v>0</v>
      </c>
      <c r="BF189" s="200" t="n">
        <v>3</v>
      </c>
      <c r="BH189" s="35" t="n">
        <v>1.5</v>
      </c>
      <c r="BI189" s="199" t="n">
        <f aca="false">BH189*BI$4</f>
        <v>0</v>
      </c>
      <c r="BJ189" s="199" t="n">
        <f aca="false">BH189*BJ$4</f>
        <v>0</v>
      </c>
      <c r="BK189" s="200" t="n">
        <v>3</v>
      </c>
      <c r="BL189" s="28"/>
      <c r="BM189" s="35" t="n">
        <v>1.5</v>
      </c>
      <c r="BN189" s="199" t="n">
        <f aca="false">BM189*BN$4</f>
        <v>0</v>
      </c>
      <c r="BO189" s="199" t="n">
        <f aca="false">BM189*BO$4</f>
        <v>0</v>
      </c>
      <c r="BP189" s="200" t="n">
        <v>3</v>
      </c>
      <c r="BR189" s="35" t="n">
        <v>1.5</v>
      </c>
      <c r="BS189" s="199" t="n">
        <f aca="false">BR189*BS$4</f>
        <v>0</v>
      </c>
      <c r="BT189" s="199" t="n">
        <f aca="false">BR189*BT$4</f>
        <v>0</v>
      </c>
      <c r="BU189" s="200" t="n">
        <v>2</v>
      </c>
      <c r="BW189" s="35" t="n">
        <v>1.5</v>
      </c>
      <c r="BX189" s="199" t="n">
        <f aca="false">BW189*BX$4</f>
        <v>0</v>
      </c>
      <c r="BY189" s="199" t="n">
        <f aca="false">BW189*BY$4</f>
        <v>0</v>
      </c>
      <c r="BZ189" s="200" t="n">
        <v>3</v>
      </c>
    </row>
    <row r="190" customFormat="false" ht="12" hidden="false" customHeight="false" outlineLevel="0" collapsed="false">
      <c r="A190" s="198" t="n">
        <f aca="false">CurveCreator!A190</f>
        <v>42491</v>
      </c>
      <c r="C190" s="35" t="n">
        <v>1.5</v>
      </c>
      <c r="D190" s="199" t="n">
        <f aca="false">C190*D$4</f>
        <v>0</v>
      </c>
      <c r="E190" s="199" t="n">
        <f aca="false">C190*E$4</f>
        <v>0</v>
      </c>
      <c r="F190" s="200" t="n">
        <v>3</v>
      </c>
      <c r="H190" s="35" t="n">
        <v>1.5</v>
      </c>
      <c r="I190" s="199" t="n">
        <f aca="false">H190*I$4</f>
        <v>0</v>
      </c>
      <c r="J190" s="199" t="n">
        <f aca="false">H190*J$4</f>
        <v>0</v>
      </c>
      <c r="K190" s="200" t="n">
        <v>3</v>
      </c>
      <c r="M190" s="35" t="n">
        <v>1.5</v>
      </c>
      <c r="N190" s="199" t="n">
        <f aca="false">M190*N$4</f>
        <v>0</v>
      </c>
      <c r="O190" s="199" t="n">
        <f aca="false">M190*O$4</f>
        <v>0</v>
      </c>
      <c r="P190" s="200" t="n">
        <v>3</v>
      </c>
      <c r="Q190" s="28"/>
      <c r="R190" s="35" t="n">
        <v>1.5</v>
      </c>
      <c r="S190" s="199" t="n">
        <f aca="false">R190*S$4</f>
        <v>0</v>
      </c>
      <c r="T190" s="199" t="n">
        <f aca="false">R190*T$4</f>
        <v>0</v>
      </c>
      <c r="U190" s="200" t="n">
        <v>3</v>
      </c>
      <c r="W190" s="35" t="n">
        <v>1.5</v>
      </c>
      <c r="X190" s="199" t="n">
        <f aca="false">W190*X$4</f>
        <v>0</v>
      </c>
      <c r="Y190" s="199" t="n">
        <f aca="false">W190*Y$4</f>
        <v>0</v>
      </c>
      <c r="Z190" s="200" t="n">
        <v>3</v>
      </c>
      <c r="AA190" s="28"/>
      <c r="AB190" s="35" t="n">
        <v>1.5</v>
      </c>
      <c r="AC190" s="199" t="n">
        <f aca="false">AB190*AC$4</f>
        <v>0</v>
      </c>
      <c r="AD190" s="199" t="n">
        <f aca="false">AB190*AD$4</f>
        <v>0</v>
      </c>
      <c r="AE190" s="200" t="n">
        <v>3</v>
      </c>
      <c r="AF190" s="201"/>
      <c r="AG190" s="35" t="n">
        <v>1.5</v>
      </c>
      <c r="AH190" s="199" t="n">
        <f aca="false">AG190*AH$4</f>
        <v>0</v>
      </c>
      <c r="AI190" s="199" t="n">
        <f aca="false">AG190*AI$4</f>
        <v>0</v>
      </c>
      <c r="AJ190" s="200" t="n">
        <v>3</v>
      </c>
      <c r="AN190" s="35" t="n">
        <v>1.5</v>
      </c>
      <c r="AO190" s="199" t="n">
        <f aca="false">AN190*AO$4</f>
        <v>0</v>
      </c>
      <c r="AP190" s="199" t="n">
        <f aca="false">AN190*AP$4</f>
        <v>0</v>
      </c>
      <c r="AQ190" s="200" t="n">
        <v>3</v>
      </c>
      <c r="AS190" s="35" t="n">
        <v>1.5</v>
      </c>
      <c r="AT190" s="199" t="n">
        <f aca="false">AS190*AT$4</f>
        <v>0</v>
      </c>
      <c r="AU190" s="199" t="n">
        <f aca="false">AS190*AU$4</f>
        <v>0</v>
      </c>
      <c r="AV190" s="200" t="n">
        <v>3</v>
      </c>
      <c r="AX190" s="35" t="n">
        <v>1.5</v>
      </c>
      <c r="AY190" s="199" t="n">
        <f aca="false">AX190*AY$4</f>
        <v>0</v>
      </c>
      <c r="AZ190" s="199" t="n">
        <f aca="false">AX190*AZ$4</f>
        <v>0</v>
      </c>
      <c r="BA190" s="200" t="n">
        <v>3</v>
      </c>
      <c r="BB190" s="28"/>
      <c r="BC190" s="35" t="n">
        <v>1.5</v>
      </c>
      <c r="BD190" s="199" t="n">
        <f aca="false">BC190*BD$4</f>
        <v>0</v>
      </c>
      <c r="BE190" s="199" t="n">
        <f aca="false">BC190*BE$4</f>
        <v>0</v>
      </c>
      <c r="BF190" s="200" t="n">
        <v>3</v>
      </c>
      <c r="BH190" s="35" t="n">
        <v>1.5</v>
      </c>
      <c r="BI190" s="199" t="n">
        <f aca="false">BH190*BI$4</f>
        <v>0</v>
      </c>
      <c r="BJ190" s="199" t="n">
        <f aca="false">BH190*BJ$4</f>
        <v>0</v>
      </c>
      <c r="BK190" s="200" t="n">
        <v>3</v>
      </c>
      <c r="BL190" s="28"/>
      <c r="BM190" s="35" t="n">
        <v>1.5</v>
      </c>
      <c r="BN190" s="199" t="n">
        <f aca="false">BM190*BN$4</f>
        <v>0</v>
      </c>
      <c r="BO190" s="199" t="n">
        <f aca="false">BM190*BO$4</f>
        <v>0</v>
      </c>
      <c r="BP190" s="200" t="n">
        <v>3</v>
      </c>
      <c r="BR190" s="35" t="n">
        <v>1.5</v>
      </c>
      <c r="BS190" s="199" t="n">
        <f aca="false">BR190*BS$4</f>
        <v>0</v>
      </c>
      <c r="BT190" s="199" t="n">
        <f aca="false">BR190*BT$4</f>
        <v>0</v>
      </c>
      <c r="BU190" s="200" t="n">
        <v>2</v>
      </c>
      <c r="BW190" s="35" t="n">
        <v>1.5</v>
      </c>
      <c r="BX190" s="199" t="n">
        <f aca="false">BW190*BX$4</f>
        <v>0</v>
      </c>
      <c r="BY190" s="199" t="n">
        <f aca="false">BW190*BY$4</f>
        <v>0</v>
      </c>
      <c r="BZ190" s="200" t="n">
        <v>3</v>
      </c>
    </row>
    <row r="191" customFormat="false" ht="12" hidden="false" customHeight="false" outlineLevel="0" collapsed="false">
      <c r="A191" s="198" t="n">
        <f aca="false">CurveCreator!A191</f>
        <v>42522</v>
      </c>
      <c r="C191" s="35" t="n">
        <v>1.5</v>
      </c>
      <c r="D191" s="199" t="n">
        <f aca="false">C191*D$4</f>
        <v>0</v>
      </c>
      <c r="E191" s="199" t="n">
        <f aca="false">C191*E$4</f>
        <v>0</v>
      </c>
      <c r="F191" s="200" t="n">
        <v>3</v>
      </c>
      <c r="H191" s="35" t="n">
        <v>1.5</v>
      </c>
      <c r="I191" s="199" t="n">
        <f aca="false">H191*I$4</f>
        <v>0</v>
      </c>
      <c r="J191" s="199" t="n">
        <f aca="false">H191*J$4</f>
        <v>0</v>
      </c>
      <c r="K191" s="200" t="n">
        <v>3</v>
      </c>
      <c r="M191" s="35" t="n">
        <v>1.5</v>
      </c>
      <c r="N191" s="199" t="n">
        <f aca="false">M191*N$4</f>
        <v>0</v>
      </c>
      <c r="O191" s="199" t="n">
        <f aca="false">M191*O$4</f>
        <v>0</v>
      </c>
      <c r="P191" s="200" t="n">
        <v>3</v>
      </c>
      <c r="Q191" s="28"/>
      <c r="R191" s="35" t="n">
        <v>1.5</v>
      </c>
      <c r="S191" s="199" t="n">
        <f aca="false">R191*S$4</f>
        <v>0</v>
      </c>
      <c r="T191" s="199" t="n">
        <f aca="false">R191*T$4</f>
        <v>0</v>
      </c>
      <c r="U191" s="200" t="n">
        <v>3</v>
      </c>
      <c r="W191" s="35" t="n">
        <v>1.5</v>
      </c>
      <c r="X191" s="199" t="n">
        <f aca="false">W191*X$4</f>
        <v>0</v>
      </c>
      <c r="Y191" s="199" t="n">
        <f aca="false">W191*Y$4</f>
        <v>0</v>
      </c>
      <c r="Z191" s="200" t="n">
        <v>3</v>
      </c>
      <c r="AA191" s="28"/>
      <c r="AB191" s="35" t="n">
        <v>1.5</v>
      </c>
      <c r="AC191" s="199" t="n">
        <f aca="false">AB191*AC$4</f>
        <v>0</v>
      </c>
      <c r="AD191" s="199" t="n">
        <f aca="false">AB191*AD$4</f>
        <v>0</v>
      </c>
      <c r="AE191" s="200" t="n">
        <v>3</v>
      </c>
      <c r="AF191" s="201"/>
      <c r="AG191" s="35" t="n">
        <v>1.5</v>
      </c>
      <c r="AH191" s="199" t="n">
        <f aca="false">AG191*AH$4</f>
        <v>0</v>
      </c>
      <c r="AI191" s="199" t="n">
        <f aca="false">AG191*AI$4</f>
        <v>0</v>
      </c>
      <c r="AJ191" s="200" t="n">
        <v>3</v>
      </c>
      <c r="AN191" s="35" t="n">
        <v>1.5</v>
      </c>
      <c r="AO191" s="199" t="n">
        <f aca="false">AN191*AO$4</f>
        <v>0</v>
      </c>
      <c r="AP191" s="199" t="n">
        <f aca="false">AN191*AP$4</f>
        <v>0</v>
      </c>
      <c r="AQ191" s="200" t="n">
        <v>3</v>
      </c>
      <c r="AS191" s="35" t="n">
        <v>1.5</v>
      </c>
      <c r="AT191" s="199" t="n">
        <f aca="false">AS191*AT$4</f>
        <v>0</v>
      </c>
      <c r="AU191" s="199" t="n">
        <f aca="false">AS191*AU$4</f>
        <v>0</v>
      </c>
      <c r="AV191" s="200" t="n">
        <v>3</v>
      </c>
      <c r="AX191" s="35" t="n">
        <v>1.5</v>
      </c>
      <c r="AY191" s="199" t="n">
        <f aca="false">AX191*AY$4</f>
        <v>0</v>
      </c>
      <c r="AZ191" s="199" t="n">
        <f aca="false">AX191*AZ$4</f>
        <v>0</v>
      </c>
      <c r="BA191" s="200" t="n">
        <v>3</v>
      </c>
      <c r="BB191" s="28"/>
      <c r="BC191" s="35" t="n">
        <v>1.5</v>
      </c>
      <c r="BD191" s="199" t="n">
        <f aca="false">BC191*BD$4</f>
        <v>0</v>
      </c>
      <c r="BE191" s="199" t="n">
        <f aca="false">BC191*BE$4</f>
        <v>0</v>
      </c>
      <c r="BF191" s="200" t="n">
        <v>3</v>
      </c>
      <c r="BH191" s="35" t="n">
        <v>1.5</v>
      </c>
      <c r="BI191" s="199" t="n">
        <f aca="false">BH191*BI$4</f>
        <v>0</v>
      </c>
      <c r="BJ191" s="199" t="n">
        <f aca="false">BH191*BJ$4</f>
        <v>0</v>
      </c>
      <c r="BK191" s="200" t="n">
        <v>3</v>
      </c>
      <c r="BL191" s="28"/>
      <c r="BM191" s="35" t="n">
        <v>1.5</v>
      </c>
      <c r="BN191" s="199" t="n">
        <f aca="false">BM191*BN$4</f>
        <v>0</v>
      </c>
      <c r="BO191" s="199" t="n">
        <f aca="false">BM191*BO$4</f>
        <v>0</v>
      </c>
      <c r="BP191" s="200" t="n">
        <v>3</v>
      </c>
      <c r="BR191" s="35" t="n">
        <v>1.5</v>
      </c>
      <c r="BS191" s="199" t="n">
        <f aca="false">BR191*BS$4</f>
        <v>0</v>
      </c>
      <c r="BT191" s="199" t="n">
        <f aca="false">BR191*BT$4</f>
        <v>0</v>
      </c>
      <c r="BU191" s="200" t="n">
        <v>2</v>
      </c>
      <c r="BW191" s="35" t="n">
        <v>1.5</v>
      </c>
      <c r="BX191" s="199" t="n">
        <f aca="false">BW191*BX$4</f>
        <v>0</v>
      </c>
      <c r="BY191" s="199" t="n">
        <f aca="false">BW191*BY$4</f>
        <v>0</v>
      </c>
      <c r="BZ191" s="200" t="n">
        <v>3</v>
      </c>
    </row>
    <row r="192" customFormat="false" ht="12" hidden="false" customHeight="false" outlineLevel="0" collapsed="false">
      <c r="A192" s="198" t="n">
        <f aca="false">CurveCreator!A192</f>
        <v>42552</v>
      </c>
      <c r="C192" s="35" t="n">
        <v>1.5</v>
      </c>
      <c r="D192" s="199" t="n">
        <f aca="false">C192*D$4</f>
        <v>0</v>
      </c>
      <c r="E192" s="199" t="n">
        <f aca="false">C192*E$4</f>
        <v>0</v>
      </c>
      <c r="F192" s="200" t="n">
        <v>3</v>
      </c>
      <c r="H192" s="35" t="n">
        <v>1.5</v>
      </c>
      <c r="I192" s="199" t="n">
        <f aca="false">H192*I$4</f>
        <v>0</v>
      </c>
      <c r="J192" s="199" t="n">
        <f aca="false">H192*J$4</f>
        <v>0</v>
      </c>
      <c r="K192" s="200" t="n">
        <v>3</v>
      </c>
      <c r="M192" s="35" t="n">
        <v>1.5</v>
      </c>
      <c r="N192" s="199" t="n">
        <f aca="false">M192*N$4</f>
        <v>0</v>
      </c>
      <c r="O192" s="199" t="n">
        <f aca="false">M192*O$4</f>
        <v>0</v>
      </c>
      <c r="P192" s="200" t="n">
        <v>3</v>
      </c>
      <c r="Q192" s="28"/>
      <c r="R192" s="35" t="n">
        <v>1.5</v>
      </c>
      <c r="S192" s="199" t="n">
        <f aca="false">R192*S$4</f>
        <v>0</v>
      </c>
      <c r="T192" s="199" t="n">
        <f aca="false">R192*T$4</f>
        <v>0</v>
      </c>
      <c r="U192" s="200" t="n">
        <v>3</v>
      </c>
      <c r="W192" s="35" t="n">
        <v>1.5</v>
      </c>
      <c r="X192" s="199" t="n">
        <f aca="false">W192*X$4</f>
        <v>0</v>
      </c>
      <c r="Y192" s="199" t="n">
        <f aca="false">W192*Y$4</f>
        <v>0</v>
      </c>
      <c r="Z192" s="200" t="n">
        <v>3</v>
      </c>
      <c r="AA192" s="28"/>
      <c r="AB192" s="35" t="n">
        <v>1.5</v>
      </c>
      <c r="AC192" s="199" t="n">
        <f aca="false">AB192*AC$4</f>
        <v>0</v>
      </c>
      <c r="AD192" s="199" t="n">
        <f aca="false">AB192*AD$4</f>
        <v>0</v>
      </c>
      <c r="AE192" s="200" t="n">
        <v>3</v>
      </c>
      <c r="AF192" s="201"/>
      <c r="AG192" s="35" t="n">
        <v>1.5</v>
      </c>
      <c r="AH192" s="199" t="n">
        <f aca="false">AG192*AH$4</f>
        <v>0</v>
      </c>
      <c r="AI192" s="199" t="n">
        <f aca="false">AG192*AI$4</f>
        <v>0</v>
      </c>
      <c r="AJ192" s="200" t="n">
        <v>3</v>
      </c>
      <c r="AN192" s="35" t="n">
        <v>1.5</v>
      </c>
      <c r="AO192" s="199" t="n">
        <f aca="false">AN192*AO$4</f>
        <v>0</v>
      </c>
      <c r="AP192" s="199" t="n">
        <f aca="false">AN192*AP$4</f>
        <v>0</v>
      </c>
      <c r="AQ192" s="200" t="n">
        <v>3</v>
      </c>
      <c r="AS192" s="35" t="n">
        <v>1.5</v>
      </c>
      <c r="AT192" s="199" t="n">
        <f aca="false">AS192*AT$4</f>
        <v>0</v>
      </c>
      <c r="AU192" s="199" t="n">
        <f aca="false">AS192*AU$4</f>
        <v>0</v>
      </c>
      <c r="AV192" s="200" t="n">
        <v>3</v>
      </c>
      <c r="AX192" s="35" t="n">
        <v>1.5</v>
      </c>
      <c r="AY192" s="199" t="n">
        <f aca="false">AX192*AY$4</f>
        <v>0</v>
      </c>
      <c r="AZ192" s="199" t="n">
        <f aca="false">AX192*AZ$4</f>
        <v>0</v>
      </c>
      <c r="BA192" s="200" t="n">
        <v>3</v>
      </c>
      <c r="BB192" s="28"/>
      <c r="BC192" s="35" t="n">
        <v>1.5</v>
      </c>
      <c r="BD192" s="199" t="n">
        <f aca="false">BC192*BD$4</f>
        <v>0</v>
      </c>
      <c r="BE192" s="199" t="n">
        <f aca="false">BC192*BE$4</f>
        <v>0</v>
      </c>
      <c r="BF192" s="200" t="n">
        <v>3</v>
      </c>
      <c r="BH192" s="35" t="n">
        <v>1.5</v>
      </c>
      <c r="BI192" s="199" t="n">
        <f aca="false">BH192*BI$4</f>
        <v>0</v>
      </c>
      <c r="BJ192" s="199" t="n">
        <f aca="false">BH192*BJ$4</f>
        <v>0</v>
      </c>
      <c r="BK192" s="200" t="n">
        <v>3</v>
      </c>
      <c r="BL192" s="28"/>
      <c r="BM192" s="35" t="n">
        <v>1.5</v>
      </c>
      <c r="BN192" s="199" t="n">
        <f aca="false">BM192*BN$4</f>
        <v>0</v>
      </c>
      <c r="BO192" s="199" t="n">
        <f aca="false">BM192*BO$4</f>
        <v>0</v>
      </c>
      <c r="BP192" s="200" t="n">
        <v>3</v>
      </c>
      <c r="BR192" s="35" t="n">
        <v>1.5</v>
      </c>
      <c r="BS192" s="199" t="n">
        <f aca="false">BR192*BS$4</f>
        <v>0</v>
      </c>
      <c r="BT192" s="199" t="n">
        <f aca="false">BR192*BT$4</f>
        <v>0</v>
      </c>
      <c r="BU192" s="200" t="n">
        <v>2</v>
      </c>
      <c r="BW192" s="35" t="n">
        <v>1.5</v>
      </c>
      <c r="BX192" s="199" t="n">
        <f aca="false">BW192*BX$4</f>
        <v>0</v>
      </c>
      <c r="BY192" s="199" t="n">
        <f aca="false">BW192*BY$4</f>
        <v>0</v>
      </c>
      <c r="BZ192" s="200" t="n">
        <v>3</v>
      </c>
    </row>
    <row r="193" customFormat="false" ht="12" hidden="false" customHeight="false" outlineLevel="0" collapsed="false">
      <c r="A193" s="198" t="n">
        <f aca="false">CurveCreator!A193</f>
        <v>42583</v>
      </c>
      <c r="C193" s="35" t="n">
        <v>1.5</v>
      </c>
      <c r="D193" s="199" t="n">
        <f aca="false">C193*D$4</f>
        <v>0</v>
      </c>
      <c r="E193" s="199" t="n">
        <f aca="false">C193*E$4</f>
        <v>0</v>
      </c>
      <c r="F193" s="200" t="n">
        <v>3</v>
      </c>
      <c r="H193" s="35" t="n">
        <v>1.5</v>
      </c>
      <c r="I193" s="199" t="n">
        <f aca="false">H193*I$4</f>
        <v>0</v>
      </c>
      <c r="J193" s="199" t="n">
        <f aca="false">H193*J$4</f>
        <v>0</v>
      </c>
      <c r="K193" s="200" t="n">
        <v>3</v>
      </c>
      <c r="M193" s="35" t="n">
        <v>1.5</v>
      </c>
      <c r="N193" s="199" t="n">
        <f aca="false">M193*N$4</f>
        <v>0</v>
      </c>
      <c r="O193" s="199" t="n">
        <f aca="false">M193*O$4</f>
        <v>0</v>
      </c>
      <c r="P193" s="200" t="n">
        <v>3</v>
      </c>
      <c r="Q193" s="28"/>
      <c r="R193" s="35" t="n">
        <v>1.5</v>
      </c>
      <c r="S193" s="199" t="n">
        <f aca="false">R193*S$4</f>
        <v>0</v>
      </c>
      <c r="T193" s="199" t="n">
        <f aca="false">R193*T$4</f>
        <v>0</v>
      </c>
      <c r="U193" s="200" t="n">
        <v>3</v>
      </c>
      <c r="W193" s="35" t="n">
        <v>1.5</v>
      </c>
      <c r="X193" s="199" t="n">
        <f aca="false">W193*X$4</f>
        <v>0</v>
      </c>
      <c r="Y193" s="199" t="n">
        <f aca="false">W193*Y$4</f>
        <v>0</v>
      </c>
      <c r="Z193" s="200" t="n">
        <v>3</v>
      </c>
      <c r="AA193" s="28"/>
      <c r="AB193" s="35" t="n">
        <v>1.5</v>
      </c>
      <c r="AC193" s="199" t="n">
        <f aca="false">AB193*AC$4</f>
        <v>0</v>
      </c>
      <c r="AD193" s="199" t="n">
        <f aca="false">AB193*AD$4</f>
        <v>0</v>
      </c>
      <c r="AE193" s="200" t="n">
        <v>3</v>
      </c>
      <c r="AF193" s="201"/>
      <c r="AG193" s="35" t="n">
        <v>1.5</v>
      </c>
      <c r="AH193" s="199" t="n">
        <f aca="false">AG193*AH$4</f>
        <v>0</v>
      </c>
      <c r="AI193" s="199" t="n">
        <f aca="false">AG193*AI$4</f>
        <v>0</v>
      </c>
      <c r="AJ193" s="200" t="n">
        <v>3</v>
      </c>
      <c r="AN193" s="35" t="n">
        <v>1.5</v>
      </c>
      <c r="AO193" s="199" t="n">
        <f aca="false">AN193*AO$4</f>
        <v>0</v>
      </c>
      <c r="AP193" s="199" t="n">
        <f aca="false">AN193*AP$4</f>
        <v>0</v>
      </c>
      <c r="AQ193" s="200" t="n">
        <v>3</v>
      </c>
      <c r="AS193" s="35" t="n">
        <v>1.5</v>
      </c>
      <c r="AT193" s="199" t="n">
        <f aca="false">AS193*AT$4</f>
        <v>0</v>
      </c>
      <c r="AU193" s="199" t="n">
        <f aca="false">AS193*AU$4</f>
        <v>0</v>
      </c>
      <c r="AV193" s="200" t="n">
        <v>3</v>
      </c>
      <c r="AX193" s="35" t="n">
        <v>1.5</v>
      </c>
      <c r="AY193" s="199" t="n">
        <f aca="false">AX193*AY$4</f>
        <v>0</v>
      </c>
      <c r="AZ193" s="199" t="n">
        <f aca="false">AX193*AZ$4</f>
        <v>0</v>
      </c>
      <c r="BA193" s="200" t="n">
        <v>3</v>
      </c>
      <c r="BB193" s="28"/>
      <c r="BC193" s="35" t="n">
        <v>1.5</v>
      </c>
      <c r="BD193" s="199" t="n">
        <f aca="false">BC193*BD$4</f>
        <v>0</v>
      </c>
      <c r="BE193" s="199" t="n">
        <f aca="false">BC193*BE$4</f>
        <v>0</v>
      </c>
      <c r="BF193" s="200" t="n">
        <v>3</v>
      </c>
      <c r="BH193" s="35" t="n">
        <v>1.5</v>
      </c>
      <c r="BI193" s="199" t="n">
        <f aca="false">BH193*BI$4</f>
        <v>0</v>
      </c>
      <c r="BJ193" s="199" t="n">
        <f aca="false">BH193*BJ$4</f>
        <v>0</v>
      </c>
      <c r="BK193" s="200" t="n">
        <v>3</v>
      </c>
      <c r="BL193" s="28"/>
      <c r="BM193" s="35" t="n">
        <v>1.5</v>
      </c>
      <c r="BN193" s="199" t="n">
        <f aca="false">BM193*BN$4</f>
        <v>0</v>
      </c>
      <c r="BO193" s="199" t="n">
        <f aca="false">BM193*BO$4</f>
        <v>0</v>
      </c>
      <c r="BP193" s="200" t="n">
        <v>3</v>
      </c>
      <c r="BR193" s="35" t="n">
        <v>1.5</v>
      </c>
      <c r="BS193" s="199" t="n">
        <f aca="false">BR193*BS$4</f>
        <v>0</v>
      </c>
      <c r="BT193" s="199" t="n">
        <f aca="false">BR193*BT$4</f>
        <v>0</v>
      </c>
      <c r="BU193" s="200" t="n">
        <v>2</v>
      </c>
      <c r="BW193" s="35" t="n">
        <v>1.5</v>
      </c>
      <c r="BX193" s="199" t="n">
        <f aca="false">BW193*BX$4</f>
        <v>0</v>
      </c>
      <c r="BY193" s="199" t="n">
        <f aca="false">BW193*BY$4</f>
        <v>0</v>
      </c>
      <c r="BZ193" s="200" t="n">
        <v>3</v>
      </c>
    </row>
    <row r="194" customFormat="false" ht="12" hidden="false" customHeight="false" outlineLevel="0" collapsed="false">
      <c r="A194" s="198" t="n">
        <f aca="false">CurveCreator!A194</f>
        <v>42614</v>
      </c>
      <c r="C194" s="35" t="n">
        <v>1.5</v>
      </c>
      <c r="D194" s="199" t="n">
        <f aca="false">C194*D$4</f>
        <v>0</v>
      </c>
      <c r="E194" s="199" t="n">
        <f aca="false">C194*E$4</f>
        <v>0</v>
      </c>
      <c r="F194" s="200" t="n">
        <v>3</v>
      </c>
      <c r="H194" s="35" t="n">
        <v>1.5</v>
      </c>
      <c r="I194" s="199" t="n">
        <f aca="false">H194*I$4</f>
        <v>0</v>
      </c>
      <c r="J194" s="199" t="n">
        <f aca="false">H194*J$4</f>
        <v>0</v>
      </c>
      <c r="K194" s="200" t="n">
        <v>3</v>
      </c>
      <c r="M194" s="35" t="n">
        <v>1.5</v>
      </c>
      <c r="N194" s="199" t="n">
        <f aca="false">M194*N$4</f>
        <v>0</v>
      </c>
      <c r="O194" s="199" t="n">
        <f aca="false">M194*O$4</f>
        <v>0</v>
      </c>
      <c r="P194" s="200" t="n">
        <v>3</v>
      </c>
      <c r="Q194" s="28"/>
      <c r="R194" s="35" t="n">
        <v>1.5</v>
      </c>
      <c r="S194" s="199" t="n">
        <f aca="false">R194*S$4</f>
        <v>0</v>
      </c>
      <c r="T194" s="199" t="n">
        <f aca="false">R194*T$4</f>
        <v>0</v>
      </c>
      <c r="U194" s="200" t="n">
        <v>3</v>
      </c>
      <c r="W194" s="35" t="n">
        <v>1.5</v>
      </c>
      <c r="X194" s="199" t="n">
        <f aca="false">W194*X$4</f>
        <v>0</v>
      </c>
      <c r="Y194" s="199" t="n">
        <f aca="false">W194*Y$4</f>
        <v>0</v>
      </c>
      <c r="Z194" s="200" t="n">
        <v>3</v>
      </c>
      <c r="AA194" s="28"/>
      <c r="AB194" s="35" t="n">
        <v>1.5</v>
      </c>
      <c r="AC194" s="199" t="n">
        <f aca="false">AB194*AC$4</f>
        <v>0</v>
      </c>
      <c r="AD194" s="199" t="n">
        <f aca="false">AB194*AD$4</f>
        <v>0</v>
      </c>
      <c r="AE194" s="200" t="n">
        <v>3</v>
      </c>
      <c r="AF194" s="201"/>
      <c r="AG194" s="35" t="n">
        <v>1.5</v>
      </c>
      <c r="AH194" s="199" t="n">
        <f aca="false">AG194*AH$4</f>
        <v>0</v>
      </c>
      <c r="AI194" s="199" t="n">
        <f aca="false">AG194*AI$4</f>
        <v>0</v>
      </c>
      <c r="AJ194" s="200" t="n">
        <v>3</v>
      </c>
      <c r="AN194" s="35" t="n">
        <v>1.5</v>
      </c>
      <c r="AO194" s="199" t="n">
        <f aca="false">AN194*AO$4</f>
        <v>0</v>
      </c>
      <c r="AP194" s="199" t="n">
        <f aca="false">AN194*AP$4</f>
        <v>0</v>
      </c>
      <c r="AQ194" s="200" t="n">
        <v>3</v>
      </c>
      <c r="AS194" s="35" t="n">
        <v>1.5</v>
      </c>
      <c r="AT194" s="199" t="n">
        <f aca="false">AS194*AT$4</f>
        <v>0</v>
      </c>
      <c r="AU194" s="199" t="n">
        <f aca="false">AS194*AU$4</f>
        <v>0</v>
      </c>
      <c r="AV194" s="200" t="n">
        <v>3</v>
      </c>
      <c r="AX194" s="35" t="n">
        <v>1.5</v>
      </c>
      <c r="AY194" s="199" t="n">
        <f aca="false">AX194*AY$4</f>
        <v>0</v>
      </c>
      <c r="AZ194" s="199" t="n">
        <f aca="false">AX194*AZ$4</f>
        <v>0</v>
      </c>
      <c r="BA194" s="200" t="n">
        <v>3</v>
      </c>
      <c r="BB194" s="28"/>
      <c r="BC194" s="35" t="n">
        <v>1.5</v>
      </c>
      <c r="BD194" s="199" t="n">
        <f aca="false">BC194*BD$4</f>
        <v>0</v>
      </c>
      <c r="BE194" s="199" t="n">
        <f aca="false">BC194*BE$4</f>
        <v>0</v>
      </c>
      <c r="BF194" s="200" t="n">
        <v>3</v>
      </c>
      <c r="BH194" s="35" t="n">
        <v>1.5</v>
      </c>
      <c r="BI194" s="199" t="n">
        <f aca="false">BH194*BI$4</f>
        <v>0</v>
      </c>
      <c r="BJ194" s="199" t="n">
        <f aca="false">BH194*BJ$4</f>
        <v>0</v>
      </c>
      <c r="BK194" s="200" t="n">
        <v>3</v>
      </c>
      <c r="BL194" s="28"/>
      <c r="BM194" s="35" t="n">
        <v>1.5</v>
      </c>
      <c r="BN194" s="199" t="n">
        <f aca="false">BM194*BN$4</f>
        <v>0</v>
      </c>
      <c r="BO194" s="199" t="n">
        <f aca="false">BM194*BO$4</f>
        <v>0</v>
      </c>
      <c r="BP194" s="200" t="n">
        <v>3</v>
      </c>
      <c r="BR194" s="35" t="n">
        <v>1.5</v>
      </c>
      <c r="BS194" s="199" t="n">
        <f aca="false">BR194*BS$4</f>
        <v>0</v>
      </c>
      <c r="BT194" s="199" t="n">
        <f aca="false">BR194*BT$4</f>
        <v>0</v>
      </c>
      <c r="BU194" s="200" t="n">
        <v>2</v>
      </c>
      <c r="BW194" s="35" t="n">
        <v>1.5</v>
      </c>
      <c r="BX194" s="199" t="n">
        <f aca="false">BW194*BX$4</f>
        <v>0</v>
      </c>
      <c r="BY194" s="199" t="n">
        <f aca="false">BW194*BY$4</f>
        <v>0</v>
      </c>
      <c r="BZ194" s="200" t="n">
        <v>3</v>
      </c>
    </row>
    <row r="195" customFormat="false" ht="12" hidden="false" customHeight="false" outlineLevel="0" collapsed="false">
      <c r="A195" s="198" t="n">
        <f aca="false">CurveCreator!A195</f>
        <v>42644</v>
      </c>
      <c r="C195" s="35" t="n">
        <v>1.5</v>
      </c>
      <c r="D195" s="199" t="n">
        <f aca="false">C195*D$4</f>
        <v>0</v>
      </c>
      <c r="E195" s="199" t="n">
        <f aca="false">C195*E$4</f>
        <v>0</v>
      </c>
      <c r="F195" s="200" t="n">
        <v>3</v>
      </c>
      <c r="H195" s="35" t="n">
        <v>1.5</v>
      </c>
      <c r="I195" s="199" t="n">
        <f aca="false">H195*I$4</f>
        <v>0</v>
      </c>
      <c r="J195" s="199" t="n">
        <f aca="false">H195*J$4</f>
        <v>0</v>
      </c>
      <c r="K195" s="200" t="n">
        <v>3</v>
      </c>
      <c r="M195" s="35" t="n">
        <v>1.5</v>
      </c>
      <c r="N195" s="199" t="n">
        <f aca="false">M195*N$4</f>
        <v>0</v>
      </c>
      <c r="O195" s="199" t="n">
        <f aca="false">M195*O$4</f>
        <v>0</v>
      </c>
      <c r="P195" s="200" t="n">
        <v>3</v>
      </c>
      <c r="Q195" s="28"/>
      <c r="R195" s="35" t="n">
        <v>1.5</v>
      </c>
      <c r="S195" s="199" t="n">
        <f aca="false">R195*S$4</f>
        <v>0</v>
      </c>
      <c r="T195" s="199" t="n">
        <f aca="false">R195*T$4</f>
        <v>0</v>
      </c>
      <c r="U195" s="200" t="n">
        <v>3</v>
      </c>
      <c r="W195" s="35" t="n">
        <v>1.5</v>
      </c>
      <c r="X195" s="199" t="n">
        <f aca="false">W195*X$4</f>
        <v>0</v>
      </c>
      <c r="Y195" s="199" t="n">
        <f aca="false">W195*Y$4</f>
        <v>0</v>
      </c>
      <c r="Z195" s="200" t="n">
        <v>3</v>
      </c>
      <c r="AA195" s="28"/>
      <c r="AB195" s="35" t="n">
        <v>1.5</v>
      </c>
      <c r="AC195" s="199" t="n">
        <f aca="false">AB195*AC$4</f>
        <v>0</v>
      </c>
      <c r="AD195" s="199" t="n">
        <f aca="false">AB195*AD$4</f>
        <v>0</v>
      </c>
      <c r="AE195" s="200" t="n">
        <v>3</v>
      </c>
      <c r="AF195" s="201"/>
      <c r="AG195" s="35" t="n">
        <v>1.5</v>
      </c>
      <c r="AH195" s="199" t="n">
        <f aca="false">AG195*AH$4</f>
        <v>0</v>
      </c>
      <c r="AI195" s="199" t="n">
        <f aca="false">AG195*AI$4</f>
        <v>0</v>
      </c>
      <c r="AJ195" s="200" t="n">
        <v>3</v>
      </c>
      <c r="AN195" s="35" t="n">
        <v>1.5</v>
      </c>
      <c r="AO195" s="199" t="n">
        <f aca="false">AN195*AO$4</f>
        <v>0</v>
      </c>
      <c r="AP195" s="199" t="n">
        <f aca="false">AN195*AP$4</f>
        <v>0</v>
      </c>
      <c r="AQ195" s="200" t="n">
        <v>3</v>
      </c>
      <c r="AS195" s="35" t="n">
        <v>1.5</v>
      </c>
      <c r="AT195" s="199" t="n">
        <f aca="false">AS195*AT$4</f>
        <v>0</v>
      </c>
      <c r="AU195" s="199" t="n">
        <f aca="false">AS195*AU$4</f>
        <v>0</v>
      </c>
      <c r="AV195" s="200" t="n">
        <v>3</v>
      </c>
      <c r="AX195" s="35" t="n">
        <v>1.5</v>
      </c>
      <c r="AY195" s="199" t="n">
        <f aca="false">AX195*AY$4</f>
        <v>0</v>
      </c>
      <c r="AZ195" s="199" t="n">
        <f aca="false">AX195*AZ$4</f>
        <v>0</v>
      </c>
      <c r="BA195" s="200" t="n">
        <v>3</v>
      </c>
      <c r="BB195" s="28"/>
      <c r="BC195" s="35" t="n">
        <v>1.5</v>
      </c>
      <c r="BD195" s="199" t="n">
        <f aca="false">BC195*BD$4</f>
        <v>0</v>
      </c>
      <c r="BE195" s="199" t="n">
        <f aca="false">BC195*BE$4</f>
        <v>0</v>
      </c>
      <c r="BF195" s="200" t="n">
        <v>3</v>
      </c>
      <c r="BH195" s="35" t="n">
        <v>1.5</v>
      </c>
      <c r="BI195" s="199" t="n">
        <f aca="false">BH195*BI$4</f>
        <v>0</v>
      </c>
      <c r="BJ195" s="199" t="n">
        <f aca="false">BH195*BJ$4</f>
        <v>0</v>
      </c>
      <c r="BK195" s="200" t="n">
        <v>3</v>
      </c>
      <c r="BL195" s="28"/>
      <c r="BM195" s="35" t="n">
        <v>1.5</v>
      </c>
      <c r="BN195" s="199" t="n">
        <f aca="false">BM195*BN$4</f>
        <v>0</v>
      </c>
      <c r="BO195" s="199" t="n">
        <f aca="false">BM195*BO$4</f>
        <v>0</v>
      </c>
      <c r="BP195" s="200" t="n">
        <v>3</v>
      </c>
      <c r="BR195" s="35" t="n">
        <v>1.5</v>
      </c>
      <c r="BS195" s="199" t="n">
        <f aca="false">BR195*BS$4</f>
        <v>0</v>
      </c>
      <c r="BT195" s="199" t="n">
        <f aca="false">BR195*BT$4</f>
        <v>0</v>
      </c>
      <c r="BU195" s="200" t="n">
        <v>2</v>
      </c>
      <c r="BW195" s="35" t="n">
        <v>1.5</v>
      </c>
      <c r="BX195" s="199" t="n">
        <f aca="false">BW195*BX$4</f>
        <v>0</v>
      </c>
      <c r="BY195" s="199" t="n">
        <f aca="false">BW195*BY$4</f>
        <v>0</v>
      </c>
      <c r="BZ195" s="200" t="n">
        <v>3</v>
      </c>
    </row>
    <row r="196" customFormat="false" ht="12" hidden="false" customHeight="false" outlineLevel="0" collapsed="false">
      <c r="A196" s="198" t="n">
        <f aca="false">CurveCreator!A196</f>
        <v>42675</v>
      </c>
      <c r="C196" s="35" t="n">
        <v>1.5</v>
      </c>
      <c r="D196" s="199" t="n">
        <f aca="false">C196*D$4</f>
        <v>0</v>
      </c>
      <c r="E196" s="199" t="n">
        <f aca="false">C196*E$4</f>
        <v>0</v>
      </c>
      <c r="F196" s="200" t="n">
        <v>3</v>
      </c>
      <c r="H196" s="35" t="n">
        <v>1.5</v>
      </c>
      <c r="I196" s="199" t="n">
        <f aca="false">H196*I$4</f>
        <v>0</v>
      </c>
      <c r="J196" s="199" t="n">
        <f aca="false">H196*J$4</f>
        <v>0</v>
      </c>
      <c r="K196" s="200" t="n">
        <v>3</v>
      </c>
      <c r="M196" s="35" t="n">
        <v>1.5</v>
      </c>
      <c r="N196" s="199" t="n">
        <f aca="false">M196*N$4</f>
        <v>0</v>
      </c>
      <c r="O196" s="199" t="n">
        <f aca="false">M196*O$4</f>
        <v>0</v>
      </c>
      <c r="P196" s="200" t="n">
        <v>3</v>
      </c>
      <c r="Q196" s="28"/>
      <c r="R196" s="35" t="n">
        <v>1.5</v>
      </c>
      <c r="S196" s="199" t="n">
        <f aca="false">R196*S$4</f>
        <v>0</v>
      </c>
      <c r="T196" s="199" t="n">
        <f aca="false">R196*T$4</f>
        <v>0</v>
      </c>
      <c r="U196" s="200" t="n">
        <v>3</v>
      </c>
      <c r="W196" s="35" t="n">
        <v>1.5</v>
      </c>
      <c r="X196" s="199" t="n">
        <f aca="false">W196*X$4</f>
        <v>0</v>
      </c>
      <c r="Y196" s="199" t="n">
        <f aca="false">W196*Y$4</f>
        <v>0</v>
      </c>
      <c r="Z196" s="200" t="n">
        <v>3</v>
      </c>
      <c r="AA196" s="28"/>
      <c r="AB196" s="35" t="n">
        <v>1.5</v>
      </c>
      <c r="AC196" s="199" t="n">
        <f aca="false">AB196*AC$4</f>
        <v>0</v>
      </c>
      <c r="AD196" s="199" t="n">
        <f aca="false">AB196*AD$4</f>
        <v>0</v>
      </c>
      <c r="AE196" s="200" t="n">
        <v>3</v>
      </c>
      <c r="AF196" s="201"/>
      <c r="AG196" s="35" t="n">
        <v>1.5</v>
      </c>
      <c r="AH196" s="199" t="n">
        <f aca="false">AG196*AH$4</f>
        <v>0</v>
      </c>
      <c r="AI196" s="199" t="n">
        <f aca="false">AG196*AI$4</f>
        <v>0</v>
      </c>
      <c r="AJ196" s="200" t="n">
        <v>3</v>
      </c>
      <c r="AN196" s="35" t="n">
        <v>1.5</v>
      </c>
      <c r="AO196" s="199" t="n">
        <f aca="false">AN196*AO$4</f>
        <v>0</v>
      </c>
      <c r="AP196" s="199" t="n">
        <f aca="false">AN196*AP$4</f>
        <v>0</v>
      </c>
      <c r="AQ196" s="200" t="n">
        <v>3</v>
      </c>
      <c r="AS196" s="35" t="n">
        <v>1.5</v>
      </c>
      <c r="AT196" s="199" t="n">
        <f aca="false">AS196*AT$4</f>
        <v>0</v>
      </c>
      <c r="AU196" s="199" t="n">
        <f aca="false">AS196*AU$4</f>
        <v>0</v>
      </c>
      <c r="AV196" s="200" t="n">
        <v>3</v>
      </c>
      <c r="AX196" s="35" t="n">
        <v>1.5</v>
      </c>
      <c r="AY196" s="199" t="n">
        <f aca="false">AX196*AY$4</f>
        <v>0</v>
      </c>
      <c r="AZ196" s="199" t="n">
        <f aca="false">AX196*AZ$4</f>
        <v>0</v>
      </c>
      <c r="BA196" s="200" t="n">
        <v>3</v>
      </c>
      <c r="BB196" s="28"/>
      <c r="BC196" s="35" t="n">
        <v>1.5</v>
      </c>
      <c r="BD196" s="199" t="n">
        <f aca="false">BC196*BD$4</f>
        <v>0</v>
      </c>
      <c r="BE196" s="199" t="n">
        <f aca="false">BC196*BE$4</f>
        <v>0</v>
      </c>
      <c r="BF196" s="200" t="n">
        <v>3</v>
      </c>
      <c r="BH196" s="35" t="n">
        <v>1.5</v>
      </c>
      <c r="BI196" s="199" t="n">
        <f aca="false">BH196*BI$4</f>
        <v>0</v>
      </c>
      <c r="BJ196" s="199" t="n">
        <f aca="false">BH196*BJ$4</f>
        <v>0</v>
      </c>
      <c r="BK196" s="200" t="n">
        <v>3</v>
      </c>
      <c r="BL196" s="28"/>
      <c r="BM196" s="35" t="n">
        <v>1.5</v>
      </c>
      <c r="BN196" s="199" t="n">
        <f aca="false">BM196*BN$4</f>
        <v>0</v>
      </c>
      <c r="BO196" s="199" t="n">
        <f aca="false">BM196*BO$4</f>
        <v>0</v>
      </c>
      <c r="BP196" s="200" t="n">
        <v>3</v>
      </c>
      <c r="BR196" s="35" t="n">
        <v>1.5</v>
      </c>
      <c r="BS196" s="199" t="n">
        <f aca="false">BR196*BS$4</f>
        <v>0</v>
      </c>
      <c r="BT196" s="199" t="n">
        <f aca="false">BR196*BT$4</f>
        <v>0</v>
      </c>
      <c r="BU196" s="200" t="n">
        <v>2</v>
      </c>
      <c r="BW196" s="35" t="n">
        <v>1.5</v>
      </c>
      <c r="BX196" s="199" t="n">
        <f aca="false">BW196*BX$4</f>
        <v>0</v>
      </c>
      <c r="BY196" s="199" t="n">
        <f aca="false">BW196*BY$4</f>
        <v>0</v>
      </c>
      <c r="BZ196" s="200" t="n">
        <v>3</v>
      </c>
    </row>
    <row r="197" customFormat="false" ht="12" hidden="false" customHeight="false" outlineLevel="0" collapsed="false">
      <c r="A197" s="198" t="n">
        <f aca="false">CurveCreator!A197</f>
        <v>42705</v>
      </c>
      <c r="C197" s="35" t="n">
        <v>1.5</v>
      </c>
      <c r="D197" s="199" t="n">
        <f aca="false">C197*D$4</f>
        <v>0</v>
      </c>
      <c r="E197" s="199" t="n">
        <f aca="false">C197*E$4</f>
        <v>0</v>
      </c>
      <c r="F197" s="200" t="n">
        <v>3</v>
      </c>
      <c r="H197" s="35" t="n">
        <v>1.5</v>
      </c>
      <c r="I197" s="199" t="n">
        <f aca="false">H197*I$4</f>
        <v>0</v>
      </c>
      <c r="J197" s="199" t="n">
        <f aca="false">H197*J$4</f>
        <v>0</v>
      </c>
      <c r="K197" s="200" t="n">
        <v>3</v>
      </c>
      <c r="M197" s="35" t="n">
        <v>1.5</v>
      </c>
      <c r="N197" s="199" t="n">
        <f aca="false">M197*N$4</f>
        <v>0</v>
      </c>
      <c r="O197" s="199" t="n">
        <f aca="false">M197*O$4</f>
        <v>0</v>
      </c>
      <c r="P197" s="200" t="n">
        <v>3</v>
      </c>
      <c r="Q197" s="28"/>
      <c r="R197" s="35" t="n">
        <v>1.5</v>
      </c>
      <c r="S197" s="199" t="n">
        <f aca="false">R197*S$4</f>
        <v>0</v>
      </c>
      <c r="T197" s="199" t="n">
        <f aca="false">R197*T$4</f>
        <v>0</v>
      </c>
      <c r="U197" s="200" t="n">
        <v>3</v>
      </c>
      <c r="W197" s="35" t="n">
        <v>1.5</v>
      </c>
      <c r="X197" s="199" t="n">
        <f aca="false">W197*X$4</f>
        <v>0</v>
      </c>
      <c r="Y197" s="199" t="n">
        <f aca="false">W197*Y$4</f>
        <v>0</v>
      </c>
      <c r="Z197" s="200" t="n">
        <v>3</v>
      </c>
      <c r="AA197" s="28"/>
      <c r="AB197" s="35" t="n">
        <v>1.5</v>
      </c>
      <c r="AC197" s="199" t="n">
        <f aca="false">AB197*AC$4</f>
        <v>0</v>
      </c>
      <c r="AD197" s="199" t="n">
        <f aca="false">AB197*AD$4</f>
        <v>0</v>
      </c>
      <c r="AE197" s="200" t="n">
        <v>3</v>
      </c>
      <c r="AF197" s="201"/>
      <c r="AG197" s="35" t="n">
        <v>1.5</v>
      </c>
      <c r="AH197" s="199" t="n">
        <f aca="false">AG197*AH$4</f>
        <v>0</v>
      </c>
      <c r="AI197" s="199" t="n">
        <f aca="false">AG197*AI$4</f>
        <v>0</v>
      </c>
      <c r="AJ197" s="200" t="n">
        <v>3</v>
      </c>
      <c r="AN197" s="35" t="n">
        <v>1.5</v>
      </c>
      <c r="AO197" s="199" t="n">
        <f aca="false">AN197*AO$4</f>
        <v>0</v>
      </c>
      <c r="AP197" s="199" t="n">
        <f aca="false">AN197*AP$4</f>
        <v>0</v>
      </c>
      <c r="AQ197" s="200" t="n">
        <v>3</v>
      </c>
      <c r="AS197" s="35" t="n">
        <v>1.5</v>
      </c>
      <c r="AT197" s="199" t="n">
        <f aca="false">AS197*AT$4</f>
        <v>0</v>
      </c>
      <c r="AU197" s="199" t="n">
        <f aca="false">AS197*AU$4</f>
        <v>0</v>
      </c>
      <c r="AV197" s="200" t="n">
        <v>3</v>
      </c>
      <c r="AX197" s="35" t="n">
        <v>1.5</v>
      </c>
      <c r="AY197" s="199" t="n">
        <f aca="false">AX197*AY$4</f>
        <v>0</v>
      </c>
      <c r="AZ197" s="199" t="n">
        <f aca="false">AX197*AZ$4</f>
        <v>0</v>
      </c>
      <c r="BA197" s="200" t="n">
        <v>3</v>
      </c>
      <c r="BB197" s="28"/>
      <c r="BC197" s="35" t="n">
        <v>1.5</v>
      </c>
      <c r="BD197" s="199" t="n">
        <f aca="false">BC197*BD$4</f>
        <v>0</v>
      </c>
      <c r="BE197" s="199" t="n">
        <f aca="false">BC197*BE$4</f>
        <v>0</v>
      </c>
      <c r="BF197" s="200" t="n">
        <v>3</v>
      </c>
      <c r="BH197" s="35" t="n">
        <v>1.5</v>
      </c>
      <c r="BI197" s="199" t="n">
        <f aca="false">BH197*BI$4</f>
        <v>0</v>
      </c>
      <c r="BJ197" s="199" t="n">
        <f aca="false">BH197*BJ$4</f>
        <v>0</v>
      </c>
      <c r="BK197" s="200" t="n">
        <v>3</v>
      </c>
      <c r="BL197" s="28"/>
      <c r="BM197" s="35" t="n">
        <v>1.5</v>
      </c>
      <c r="BN197" s="199" t="n">
        <f aca="false">BM197*BN$4</f>
        <v>0</v>
      </c>
      <c r="BO197" s="199" t="n">
        <f aca="false">BM197*BO$4</f>
        <v>0</v>
      </c>
      <c r="BP197" s="200" t="n">
        <v>3</v>
      </c>
      <c r="BR197" s="35" t="n">
        <v>1.5</v>
      </c>
      <c r="BS197" s="199" t="n">
        <f aca="false">BR197*BS$4</f>
        <v>0</v>
      </c>
      <c r="BT197" s="199" t="n">
        <f aca="false">BR197*BT$4</f>
        <v>0</v>
      </c>
      <c r="BU197" s="200" t="n">
        <v>2</v>
      </c>
      <c r="BW197" s="35" t="n">
        <v>1.5</v>
      </c>
      <c r="BX197" s="199" t="n">
        <f aca="false">BW197*BX$4</f>
        <v>0</v>
      </c>
      <c r="BY197" s="199" t="n">
        <f aca="false">BW197*BY$4</f>
        <v>0</v>
      </c>
      <c r="BZ197" s="200" t="n">
        <v>3</v>
      </c>
    </row>
    <row r="198" customFormat="false" ht="12" hidden="false" customHeight="false" outlineLevel="0" collapsed="false">
      <c r="A198" s="198" t="n">
        <f aca="false">CurveCreator!A198</f>
        <v>42736</v>
      </c>
      <c r="C198" s="35" t="n">
        <v>1.5</v>
      </c>
      <c r="D198" s="199" t="n">
        <f aca="false">C198*D$4</f>
        <v>0</v>
      </c>
      <c r="E198" s="199" t="n">
        <f aca="false">C198*E$4</f>
        <v>0</v>
      </c>
      <c r="F198" s="200" t="n">
        <v>3</v>
      </c>
      <c r="H198" s="35" t="n">
        <v>1.5</v>
      </c>
      <c r="I198" s="199" t="n">
        <f aca="false">H198*I$4</f>
        <v>0</v>
      </c>
      <c r="J198" s="199" t="n">
        <f aca="false">H198*J$4</f>
        <v>0</v>
      </c>
      <c r="K198" s="200" t="n">
        <v>3</v>
      </c>
      <c r="M198" s="35" t="n">
        <v>1.5</v>
      </c>
      <c r="N198" s="199" t="n">
        <f aca="false">M198*N$4</f>
        <v>0</v>
      </c>
      <c r="O198" s="199" t="n">
        <f aca="false">M198*O$4</f>
        <v>0</v>
      </c>
      <c r="P198" s="200" t="n">
        <v>3</v>
      </c>
      <c r="Q198" s="28"/>
      <c r="R198" s="35" t="n">
        <v>1.5</v>
      </c>
      <c r="S198" s="199" t="n">
        <f aca="false">R198*S$4</f>
        <v>0</v>
      </c>
      <c r="T198" s="199" t="n">
        <f aca="false">R198*T$4</f>
        <v>0</v>
      </c>
      <c r="U198" s="200" t="n">
        <v>3</v>
      </c>
      <c r="W198" s="35" t="n">
        <v>1.5</v>
      </c>
      <c r="X198" s="199" t="n">
        <f aca="false">W198*X$4</f>
        <v>0</v>
      </c>
      <c r="Y198" s="199" t="n">
        <f aca="false">W198*Y$4</f>
        <v>0</v>
      </c>
      <c r="Z198" s="200" t="n">
        <v>3</v>
      </c>
      <c r="AA198" s="28"/>
      <c r="AB198" s="35" t="n">
        <v>1.5</v>
      </c>
      <c r="AC198" s="199" t="n">
        <f aca="false">AB198*AC$4</f>
        <v>0</v>
      </c>
      <c r="AD198" s="199" t="n">
        <f aca="false">AB198*AD$4</f>
        <v>0</v>
      </c>
      <c r="AE198" s="200" t="n">
        <v>3</v>
      </c>
      <c r="AF198" s="201"/>
      <c r="AG198" s="35" t="n">
        <v>1.5</v>
      </c>
      <c r="AH198" s="199" t="n">
        <f aca="false">AG198*AH$4</f>
        <v>0</v>
      </c>
      <c r="AI198" s="199" t="n">
        <f aca="false">AG198*AI$4</f>
        <v>0</v>
      </c>
      <c r="AJ198" s="200" t="n">
        <v>3</v>
      </c>
      <c r="AN198" s="35" t="n">
        <v>1.5</v>
      </c>
      <c r="AO198" s="199" t="n">
        <f aca="false">AN198*AO$4</f>
        <v>0</v>
      </c>
      <c r="AP198" s="199" t="n">
        <f aca="false">AN198*AP$4</f>
        <v>0</v>
      </c>
      <c r="AQ198" s="200" t="n">
        <v>3</v>
      </c>
      <c r="AS198" s="35" t="n">
        <v>1.5</v>
      </c>
      <c r="AT198" s="199" t="n">
        <f aca="false">AS198*AT$4</f>
        <v>0</v>
      </c>
      <c r="AU198" s="199" t="n">
        <f aca="false">AS198*AU$4</f>
        <v>0</v>
      </c>
      <c r="AV198" s="200" t="n">
        <v>3</v>
      </c>
      <c r="AX198" s="35" t="n">
        <v>1.5</v>
      </c>
      <c r="AY198" s="199" t="n">
        <f aca="false">AX198*AY$4</f>
        <v>0</v>
      </c>
      <c r="AZ198" s="199" t="n">
        <f aca="false">AX198*AZ$4</f>
        <v>0</v>
      </c>
      <c r="BA198" s="200" t="n">
        <v>3</v>
      </c>
      <c r="BB198" s="28"/>
      <c r="BC198" s="35" t="n">
        <v>1.5</v>
      </c>
      <c r="BD198" s="199" t="n">
        <f aca="false">BC198*BD$4</f>
        <v>0</v>
      </c>
      <c r="BE198" s="199" t="n">
        <f aca="false">BC198*BE$4</f>
        <v>0</v>
      </c>
      <c r="BF198" s="200" t="n">
        <v>3</v>
      </c>
      <c r="BH198" s="35" t="n">
        <v>1.5</v>
      </c>
      <c r="BI198" s="199" t="n">
        <f aca="false">BH198*BI$4</f>
        <v>0</v>
      </c>
      <c r="BJ198" s="199" t="n">
        <f aca="false">BH198*BJ$4</f>
        <v>0</v>
      </c>
      <c r="BK198" s="200" t="n">
        <v>3</v>
      </c>
      <c r="BL198" s="28"/>
      <c r="BM198" s="35" t="n">
        <v>1.5</v>
      </c>
      <c r="BN198" s="199" t="n">
        <f aca="false">BM198*BN$4</f>
        <v>0</v>
      </c>
      <c r="BO198" s="199" t="n">
        <f aca="false">BM198*BO$4</f>
        <v>0</v>
      </c>
      <c r="BP198" s="200" t="n">
        <v>3</v>
      </c>
      <c r="BR198" s="35" t="n">
        <v>1.5</v>
      </c>
      <c r="BS198" s="199" t="n">
        <f aca="false">BR198*BS$4</f>
        <v>0</v>
      </c>
      <c r="BT198" s="199" t="n">
        <f aca="false">BR198*BT$4</f>
        <v>0</v>
      </c>
      <c r="BU198" s="200" t="n">
        <v>2</v>
      </c>
      <c r="BW198" s="35" t="n">
        <v>1.5</v>
      </c>
      <c r="BX198" s="199" t="n">
        <f aca="false">BW198*BX$4</f>
        <v>0</v>
      </c>
      <c r="BY198" s="199" t="n">
        <f aca="false">BW198*BY$4</f>
        <v>0</v>
      </c>
      <c r="BZ198" s="200" t="n">
        <v>3</v>
      </c>
    </row>
    <row r="199" customFormat="false" ht="12" hidden="false" customHeight="false" outlineLevel="0" collapsed="false">
      <c r="A199" s="198" t="n">
        <f aca="false">CurveCreator!A199</f>
        <v>42767</v>
      </c>
      <c r="C199" s="35" t="n">
        <v>1.5</v>
      </c>
      <c r="D199" s="199" t="n">
        <f aca="false">C199*D$4</f>
        <v>0</v>
      </c>
      <c r="E199" s="199" t="n">
        <f aca="false">C199*E$4</f>
        <v>0</v>
      </c>
      <c r="F199" s="200" t="n">
        <v>3</v>
      </c>
      <c r="H199" s="35" t="n">
        <v>1.5</v>
      </c>
      <c r="I199" s="199" t="n">
        <f aca="false">H199*I$4</f>
        <v>0</v>
      </c>
      <c r="J199" s="199" t="n">
        <f aca="false">H199*J$4</f>
        <v>0</v>
      </c>
      <c r="K199" s="200" t="n">
        <v>3</v>
      </c>
      <c r="M199" s="35" t="n">
        <v>1.5</v>
      </c>
      <c r="N199" s="199" t="n">
        <f aca="false">M199*N$4</f>
        <v>0</v>
      </c>
      <c r="O199" s="199" t="n">
        <f aca="false">M199*O$4</f>
        <v>0</v>
      </c>
      <c r="P199" s="200" t="n">
        <v>3</v>
      </c>
      <c r="Q199" s="28"/>
      <c r="R199" s="35" t="n">
        <v>1.5</v>
      </c>
      <c r="S199" s="199" t="n">
        <f aca="false">R199*S$4</f>
        <v>0</v>
      </c>
      <c r="T199" s="199" t="n">
        <f aca="false">R199*T$4</f>
        <v>0</v>
      </c>
      <c r="U199" s="200" t="n">
        <v>3</v>
      </c>
      <c r="W199" s="35" t="n">
        <v>1.5</v>
      </c>
      <c r="X199" s="199" t="n">
        <f aca="false">W199*X$4</f>
        <v>0</v>
      </c>
      <c r="Y199" s="199" t="n">
        <f aca="false">W199*Y$4</f>
        <v>0</v>
      </c>
      <c r="Z199" s="200" t="n">
        <v>3</v>
      </c>
      <c r="AA199" s="28"/>
      <c r="AB199" s="35" t="n">
        <v>1.5</v>
      </c>
      <c r="AC199" s="199" t="n">
        <f aca="false">AB199*AC$4</f>
        <v>0</v>
      </c>
      <c r="AD199" s="199" t="n">
        <f aca="false">AB199*AD$4</f>
        <v>0</v>
      </c>
      <c r="AE199" s="200" t="n">
        <v>3</v>
      </c>
      <c r="AF199" s="201"/>
      <c r="AG199" s="35" t="n">
        <v>1.5</v>
      </c>
      <c r="AH199" s="199" t="n">
        <f aca="false">AG199*AH$4</f>
        <v>0</v>
      </c>
      <c r="AI199" s="199" t="n">
        <f aca="false">AG199*AI$4</f>
        <v>0</v>
      </c>
      <c r="AJ199" s="200" t="n">
        <v>3</v>
      </c>
      <c r="AN199" s="35" t="n">
        <v>1.5</v>
      </c>
      <c r="AO199" s="199" t="n">
        <f aca="false">AN199*AO$4</f>
        <v>0</v>
      </c>
      <c r="AP199" s="199" t="n">
        <f aca="false">AN199*AP$4</f>
        <v>0</v>
      </c>
      <c r="AQ199" s="200" t="n">
        <v>3</v>
      </c>
      <c r="AS199" s="35" t="n">
        <v>1.5</v>
      </c>
      <c r="AT199" s="199" t="n">
        <f aca="false">AS199*AT$4</f>
        <v>0</v>
      </c>
      <c r="AU199" s="199" t="n">
        <f aca="false">AS199*AU$4</f>
        <v>0</v>
      </c>
      <c r="AV199" s="200" t="n">
        <v>3</v>
      </c>
      <c r="AX199" s="35" t="n">
        <v>1.5</v>
      </c>
      <c r="AY199" s="199" t="n">
        <f aca="false">AX199*AY$4</f>
        <v>0</v>
      </c>
      <c r="AZ199" s="199" t="n">
        <f aca="false">AX199*AZ$4</f>
        <v>0</v>
      </c>
      <c r="BA199" s="200" t="n">
        <v>3</v>
      </c>
      <c r="BB199" s="28"/>
      <c r="BC199" s="35" t="n">
        <v>1.5</v>
      </c>
      <c r="BD199" s="199" t="n">
        <f aca="false">BC199*BD$4</f>
        <v>0</v>
      </c>
      <c r="BE199" s="199" t="n">
        <f aca="false">BC199*BE$4</f>
        <v>0</v>
      </c>
      <c r="BF199" s="200" t="n">
        <v>3</v>
      </c>
      <c r="BH199" s="35" t="n">
        <v>1.5</v>
      </c>
      <c r="BI199" s="199" t="n">
        <f aca="false">BH199*BI$4</f>
        <v>0</v>
      </c>
      <c r="BJ199" s="199" t="n">
        <f aca="false">BH199*BJ$4</f>
        <v>0</v>
      </c>
      <c r="BK199" s="200" t="n">
        <v>3</v>
      </c>
      <c r="BL199" s="28"/>
      <c r="BM199" s="35" t="n">
        <v>1.5</v>
      </c>
      <c r="BN199" s="199" t="n">
        <f aca="false">BM199*BN$4</f>
        <v>0</v>
      </c>
      <c r="BO199" s="199" t="n">
        <f aca="false">BM199*BO$4</f>
        <v>0</v>
      </c>
      <c r="BP199" s="200" t="n">
        <v>3</v>
      </c>
      <c r="BR199" s="35" t="n">
        <v>1.5</v>
      </c>
      <c r="BS199" s="199" t="n">
        <f aca="false">BR199*BS$4</f>
        <v>0</v>
      </c>
      <c r="BT199" s="199" t="n">
        <f aca="false">BR199*BT$4</f>
        <v>0</v>
      </c>
      <c r="BU199" s="200" t="n">
        <v>2</v>
      </c>
      <c r="BW199" s="35" t="n">
        <v>1.5</v>
      </c>
      <c r="BX199" s="199" t="n">
        <f aca="false">BW199*BX$4</f>
        <v>0</v>
      </c>
      <c r="BY199" s="199" t="n">
        <f aca="false">BW199*BY$4</f>
        <v>0</v>
      </c>
      <c r="BZ199" s="200" t="n">
        <v>3</v>
      </c>
    </row>
    <row r="200" customFormat="false" ht="12" hidden="false" customHeight="false" outlineLevel="0" collapsed="false">
      <c r="A200" s="198" t="n">
        <f aca="false">CurveCreator!A200</f>
        <v>42795</v>
      </c>
      <c r="C200" s="35" t="n">
        <v>1.5</v>
      </c>
      <c r="D200" s="199" t="n">
        <f aca="false">C200*D$4</f>
        <v>0</v>
      </c>
      <c r="E200" s="199" t="n">
        <f aca="false">C200*E$4</f>
        <v>0</v>
      </c>
      <c r="F200" s="200" t="n">
        <v>3</v>
      </c>
      <c r="H200" s="35" t="n">
        <v>1.5</v>
      </c>
      <c r="I200" s="199" t="n">
        <f aca="false">H200*I$4</f>
        <v>0</v>
      </c>
      <c r="J200" s="199" t="n">
        <f aca="false">H200*J$4</f>
        <v>0</v>
      </c>
      <c r="K200" s="200" t="n">
        <v>3</v>
      </c>
      <c r="M200" s="35" t="n">
        <v>1.5</v>
      </c>
      <c r="N200" s="199" t="n">
        <f aca="false">M200*N$4</f>
        <v>0</v>
      </c>
      <c r="O200" s="199" t="n">
        <f aca="false">M200*O$4</f>
        <v>0</v>
      </c>
      <c r="P200" s="200" t="n">
        <v>3</v>
      </c>
      <c r="Q200" s="28"/>
      <c r="R200" s="35" t="n">
        <v>1.5</v>
      </c>
      <c r="S200" s="199" t="n">
        <f aca="false">R200*S$4</f>
        <v>0</v>
      </c>
      <c r="T200" s="199" t="n">
        <f aca="false">R200*T$4</f>
        <v>0</v>
      </c>
      <c r="U200" s="200" t="n">
        <v>3</v>
      </c>
      <c r="W200" s="35" t="n">
        <v>1.5</v>
      </c>
      <c r="X200" s="199" t="n">
        <f aca="false">W200*X$4</f>
        <v>0</v>
      </c>
      <c r="Y200" s="199" t="n">
        <f aca="false">W200*Y$4</f>
        <v>0</v>
      </c>
      <c r="Z200" s="200" t="n">
        <v>3</v>
      </c>
      <c r="AA200" s="28"/>
      <c r="AB200" s="35" t="n">
        <v>1.5</v>
      </c>
      <c r="AC200" s="199" t="n">
        <f aca="false">AB200*AC$4</f>
        <v>0</v>
      </c>
      <c r="AD200" s="199" t="n">
        <f aca="false">AB200*AD$4</f>
        <v>0</v>
      </c>
      <c r="AE200" s="200" t="n">
        <v>3</v>
      </c>
      <c r="AF200" s="201"/>
      <c r="AG200" s="35" t="n">
        <v>1.5</v>
      </c>
      <c r="AH200" s="199" t="n">
        <f aca="false">AG200*AH$4</f>
        <v>0</v>
      </c>
      <c r="AI200" s="199" t="n">
        <f aca="false">AG200*AI$4</f>
        <v>0</v>
      </c>
      <c r="AJ200" s="200" t="n">
        <v>3</v>
      </c>
      <c r="AN200" s="35" t="n">
        <v>1.5</v>
      </c>
      <c r="AO200" s="199" t="n">
        <f aca="false">AN200*AO$4</f>
        <v>0</v>
      </c>
      <c r="AP200" s="199" t="n">
        <f aca="false">AN200*AP$4</f>
        <v>0</v>
      </c>
      <c r="AQ200" s="200" t="n">
        <v>3</v>
      </c>
      <c r="AS200" s="35" t="n">
        <v>1.5</v>
      </c>
      <c r="AT200" s="199" t="n">
        <f aca="false">AS200*AT$4</f>
        <v>0</v>
      </c>
      <c r="AU200" s="199" t="n">
        <f aca="false">AS200*AU$4</f>
        <v>0</v>
      </c>
      <c r="AV200" s="200" t="n">
        <v>3</v>
      </c>
      <c r="AX200" s="35" t="n">
        <v>1.5</v>
      </c>
      <c r="AY200" s="199" t="n">
        <f aca="false">AX200*AY$4</f>
        <v>0</v>
      </c>
      <c r="AZ200" s="199" t="n">
        <f aca="false">AX200*AZ$4</f>
        <v>0</v>
      </c>
      <c r="BA200" s="200" t="n">
        <v>3</v>
      </c>
      <c r="BB200" s="28"/>
      <c r="BC200" s="35" t="n">
        <v>1.5</v>
      </c>
      <c r="BD200" s="199" t="n">
        <f aca="false">BC200*BD$4</f>
        <v>0</v>
      </c>
      <c r="BE200" s="199" t="n">
        <f aca="false">BC200*BE$4</f>
        <v>0</v>
      </c>
      <c r="BF200" s="200" t="n">
        <v>3</v>
      </c>
      <c r="BH200" s="35" t="n">
        <v>1.5</v>
      </c>
      <c r="BI200" s="199" t="n">
        <f aca="false">BH200*BI$4</f>
        <v>0</v>
      </c>
      <c r="BJ200" s="199" t="n">
        <f aca="false">BH200*BJ$4</f>
        <v>0</v>
      </c>
      <c r="BK200" s="200" t="n">
        <v>3</v>
      </c>
      <c r="BL200" s="28"/>
      <c r="BM200" s="35" t="n">
        <v>1.5</v>
      </c>
      <c r="BN200" s="199" t="n">
        <f aca="false">BM200*BN$4</f>
        <v>0</v>
      </c>
      <c r="BO200" s="199" t="n">
        <f aca="false">BM200*BO$4</f>
        <v>0</v>
      </c>
      <c r="BP200" s="200" t="n">
        <v>3</v>
      </c>
      <c r="BR200" s="35" t="n">
        <v>1.5</v>
      </c>
      <c r="BS200" s="199" t="n">
        <f aca="false">BR200*BS$4</f>
        <v>0</v>
      </c>
      <c r="BT200" s="199" t="n">
        <f aca="false">BR200*BT$4</f>
        <v>0</v>
      </c>
      <c r="BU200" s="200" t="n">
        <v>2</v>
      </c>
      <c r="BW200" s="35" t="n">
        <v>1.5</v>
      </c>
      <c r="BX200" s="199" t="n">
        <f aca="false">BW200*BX$4</f>
        <v>0</v>
      </c>
      <c r="BY200" s="199" t="n">
        <f aca="false">BW200*BY$4</f>
        <v>0</v>
      </c>
      <c r="BZ200" s="200" t="n">
        <v>3</v>
      </c>
    </row>
    <row r="201" customFormat="false" ht="12" hidden="false" customHeight="false" outlineLevel="0" collapsed="false">
      <c r="A201" s="198" t="n">
        <f aca="false">CurveCreator!A201</f>
        <v>42826</v>
      </c>
      <c r="C201" s="35" t="n">
        <v>1.5</v>
      </c>
      <c r="D201" s="199" t="n">
        <f aca="false">C201*D$4</f>
        <v>0</v>
      </c>
      <c r="E201" s="199" t="n">
        <f aca="false">C201*E$4</f>
        <v>0</v>
      </c>
      <c r="F201" s="200" t="n">
        <v>3</v>
      </c>
      <c r="H201" s="35" t="n">
        <v>1.5</v>
      </c>
      <c r="I201" s="199" t="n">
        <f aca="false">H201*I$4</f>
        <v>0</v>
      </c>
      <c r="J201" s="199" t="n">
        <f aca="false">H201*J$4</f>
        <v>0</v>
      </c>
      <c r="K201" s="200" t="n">
        <v>3</v>
      </c>
      <c r="M201" s="35" t="n">
        <v>1.5</v>
      </c>
      <c r="N201" s="199" t="n">
        <f aca="false">M201*N$4</f>
        <v>0</v>
      </c>
      <c r="O201" s="199" t="n">
        <f aca="false">M201*O$4</f>
        <v>0</v>
      </c>
      <c r="P201" s="200" t="n">
        <v>3</v>
      </c>
      <c r="Q201" s="28"/>
      <c r="R201" s="35" t="n">
        <v>1.5</v>
      </c>
      <c r="S201" s="199" t="n">
        <f aca="false">R201*S$4</f>
        <v>0</v>
      </c>
      <c r="T201" s="199" t="n">
        <f aca="false">R201*T$4</f>
        <v>0</v>
      </c>
      <c r="U201" s="200" t="n">
        <v>3</v>
      </c>
      <c r="W201" s="35" t="n">
        <v>1.5</v>
      </c>
      <c r="X201" s="199" t="n">
        <f aca="false">W201*X$4</f>
        <v>0</v>
      </c>
      <c r="Y201" s="199" t="n">
        <f aca="false">W201*Y$4</f>
        <v>0</v>
      </c>
      <c r="Z201" s="200" t="n">
        <v>3</v>
      </c>
      <c r="AA201" s="28"/>
      <c r="AB201" s="35" t="n">
        <v>1.5</v>
      </c>
      <c r="AC201" s="199" t="n">
        <f aca="false">AB201*AC$4</f>
        <v>0</v>
      </c>
      <c r="AD201" s="199" t="n">
        <f aca="false">AB201*AD$4</f>
        <v>0</v>
      </c>
      <c r="AE201" s="200" t="n">
        <v>3</v>
      </c>
      <c r="AF201" s="201"/>
      <c r="AG201" s="35" t="n">
        <v>1.5</v>
      </c>
      <c r="AH201" s="199" t="n">
        <f aca="false">AG201*AH$4</f>
        <v>0</v>
      </c>
      <c r="AI201" s="199" t="n">
        <f aca="false">AG201*AI$4</f>
        <v>0</v>
      </c>
      <c r="AJ201" s="200" t="n">
        <v>3</v>
      </c>
      <c r="AN201" s="35" t="n">
        <v>1.5</v>
      </c>
      <c r="AO201" s="199" t="n">
        <f aca="false">AN201*AO$4</f>
        <v>0</v>
      </c>
      <c r="AP201" s="199" t="n">
        <f aca="false">AN201*AP$4</f>
        <v>0</v>
      </c>
      <c r="AQ201" s="200" t="n">
        <v>3</v>
      </c>
      <c r="AS201" s="35" t="n">
        <v>1.5</v>
      </c>
      <c r="AT201" s="199" t="n">
        <f aca="false">AS201*AT$4</f>
        <v>0</v>
      </c>
      <c r="AU201" s="199" t="n">
        <f aca="false">AS201*AU$4</f>
        <v>0</v>
      </c>
      <c r="AV201" s="200" t="n">
        <v>3</v>
      </c>
      <c r="AX201" s="35" t="n">
        <v>1.5</v>
      </c>
      <c r="AY201" s="199" t="n">
        <f aca="false">AX201*AY$4</f>
        <v>0</v>
      </c>
      <c r="AZ201" s="199" t="n">
        <f aca="false">AX201*AZ$4</f>
        <v>0</v>
      </c>
      <c r="BA201" s="200" t="n">
        <v>3</v>
      </c>
      <c r="BB201" s="28"/>
      <c r="BC201" s="35" t="n">
        <v>1.5</v>
      </c>
      <c r="BD201" s="199" t="n">
        <f aca="false">BC201*BD$4</f>
        <v>0</v>
      </c>
      <c r="BE201" s="199" t="n">
        <f aca="false">BC201*BE$4</f>
        <v>0</v>
      </c>
      <c r="BF201" s="200" t="n">
        <v>3</v>
      </c>
      <c r="BH201" s="35" t="n">
        <v>1.5</v>
      </c>
      <c r="BI201" s="199" t="n">
        <f aca="false">BH201*BI$4</f>
        <v>0</v>
      </c>
      <c r="BJ201" s="199" t="n">
        <f aca="false">BH201*BJ$4</f>
        <v>0</v>
      </c>
      <c r="BK201" s="200" t="n">
        <v>3</v>
      </c>
      <c r="BL201" s="28"/>
      <c r="BM201" s="35" t="n">
        <v>1.5</v>
      </c>
      <c r="BN201" s="199" t="n">
        <f aca="false">BM201*BN$4</f>
        <v>0</v>
      </c>
      <c r="BO201" s="199" t="n">
        <f aca="false">BM201*BO$4</f>
        <v>0</v>
      </c>
      <c r="BP201" s="200" t="n">
        <v>3</v>
      </c>
      <c r="BR201" s="35" t="n">
        <v>1.5</v>
      </c>
      <c r="BS201" s="199" t="n">
        <f aca="false">BR201*BS$4</f>
        <v>0</v>
      </c>
      <c r="BT201" s="199" t="n">
        <f aca="false">BR201*BT$4</f>
        <v>0</v>
      </c>
      <c r="BU201" s="200" t="n">
        <v>2</v>
      </c>
      <c r="BW201" s="35" t="n">
        <v>1.5</v>
      </c>
      <c r="BX201" s="199" t="n">
        <f aca="false">BW201*BX$4</f>
        <v>0</v>
      </c>
      <c r="BY201" s="199" t="n">
        <f aca="false">BW201*BY$4</f>
        <v>0</v>
      </c>
      <c r="BZ201" s="200" t="n">
        <v>3</v>
      </c>
    </row>
    <row r="202" customFormat="false" ht="12" hidden="false" customHeight="false" outlineLevel="0" collapsed="false">
      <c r="A202" s="198" t="n">
        <f aca="false">CurveCreator!A202</f>
        <v>42856</v>
      </c>
      <c r="C202" s="35" t="n">
        <v>1.5</v>
      </c>
      <c r="D202" s="199" t="n">
        <f aca="false">C202*D$4</f>
        <v>0</v>
      </c>
      <c r="E202" s="199" t="n">
        <f aca="false">C202*E$4</f>
        <v>0</v>
      </c>
      <c r="F202" s="200" t="n">
        <v>3</v>
      </c>
      <c r="H202" s="35" t="n">
        <v>1.5</v>
      </c>
      <c r="I202" s="199" t="n">
        <f aca="false">H202*I$4</f>
        <v>0</v>
      </c>
      <c r="J202" s="199" t="n">
        <f aca="false">H202*J$4</f>
        <v>0</v>
      </c>
      <c r="K202" s="200" t="n">
        <v>3</v>
      </c>
      <c r="M202" s="35" t="n">
        <v>1.5</v>
      </c>
      <c r="N202" s="199" t="n">
        <f aca="false">M202*N$4</f>
        <v>0</v>
      </c>
      <c r="O202" s="199" t="n">
        <f aca="false">M202*O$4</f>
        <v>0</v>
      </c>
      <c r="P202" s="200" t="n">
        <v>3</v>
      </c>
      <c r="Q202" s="28"/>
      <c r="R202" s="35" t="n">
        <v>1.5</v>
      </c>
      <c r="S202" s="199" t="n">
        <f aca="false">R202*S$4</f>
        <v>0</v>
      </c>
      <c r="T202" s="199" t="n">
        <f aca="false">R202*T$4</f>
        <v>0</v>
      </c>
      <c r="U202" s="200" t="n">
        <v>3</v>
      </c>
      <c r="W202" s="35" t="n">
        <v>1.5</v>
      </c>
      <c r="X202" s="199" t="n">
        <f aca="false">W202*X$4</f>
        <v>0</v>
      </c>
      <c r="Y202" s="199" t="n">
        <f aca="false">W202*Y$4</f>
        <v>0</v>
      </c>
      <c r="Z202" s="200" t="n">
        <v>3</v>
      </c>
      <c r="AA202" s="28"/>
      <c r="AB202" s="35" t="n">
        <v>1.5</v>
      </c>
      <c r="AC202" s="199" t="n">
        <f aca="false">AB202*AC$4</f>
        <v>0</v>
      </c>
      <c r="AD202" s="199" t="n">
        <f aca="false">AB202*AD$4</f>
        <v>0</v>
      </c>
      <c r="AE202" s="200" t="n">
        <v>3</v>
      </c>
      <c r="AF202" s="201"/>
      <c r="AG202" s="35" t="n">
        <v>1.5</v>
      </c>
      <c r="AH202" s="199" t="n">
        <f aca="false">AG202*AH$4</f>
        <v>0</v>
      </c>
      <c r="AI202" s="199" t="n">
        <f aca="false">AG202*AI$4</f>
        <v>0</v>
      </c>
      <c r="AJ202" s="200" t="n">
        <v>3</v>
      </c>
      <c r="AN202" s="35" t="n">
        <v>1.5</v>
      </c>
      <c r="AO202" s="199" t="n">
        <f aca="false">AN202*AO$4</f>
        <v>0</v>
      </c>
      <c r="AP202" s="199" t="n">
        <f aca="false">AN202*AP$4</f>
        <v>0</v>
      </c>
      <c r="AQ202" s="200" t="n">
        <v>3</v>
      </c>
      <c r="AS202" s="35" t="n">
        <v>1.5</v>
      </c>
      <c r="AT202" s="199" t="n">
        <f aca="false">AS202*AT$4</f>
        <v>0</v>
      </c>
      <c r="AU202" s="199" t="n">
        <f aca="false">AS202*AU$4</f>
        <v>0</v>
      </c>
      <c r="AV202" s="200" t="n">
        <v>3</v>
      </c>
      <c r="AX202" s="35" t="n">
        <v>1.5</v>
      </c>
      <c r="AY202" s="199" t="n">
        <f aca="false">AX202*AY$4</f>
        <v>0</v>
      </c>
      <c r="AZ202" s="199" t="n">
        <f aca="false">AX202*AZ$4</f>
        <v>0</v>
      </c>
      <c r="BA202" s="200" t="n">
        <v>3</v>
      </c>
      <c r="BB202" s="28"/>
      <c r="BC202" s="35" t="n">
        <v>1.5</v>
      </c>
      <c r="BD202" s="199" t="n">
        <f aca="false">BC202*BD$4</f>
        <v>0</v>
      </c>
      <c r="BE202" s="199" t="n">
        <f aca="false">BC202*BE$4</f>
        <v>0</v>
      </c>
      <c r="BF202" s="200" t="n">
        <v>3</v>
      </c>
      <c r="BH202" s="35" t="n">
        <v>1.5</v>
      </c>
      <c r="BI202" s="199" t="n">
        <f aca="false">BH202*BI$4</f>
        <v>0</v>
      </c>
      <c r="BJ202" s="199" t="n">
        <f aca="false">BH202*BJ$4</f>
        <v>0</v>
      </c>
      <c r="BK202" s="200" t="n">
        <v>3</v>
      </c>
      <c r="BL202" s="28"/>
      <c r="BM202" s="35" t="n">
        <v>1.5</v>
      </c>
      <c r="BN202" s="199" t="n">
        <f aca="false">BM202*BN$4</f>
        <v>0</v>
      </c>
      <c r="BO202" s="199" t="n">
        <f aca="false">BM202*BO$4</f>
        <v>0</v>
      </c>
      <c r="BP202" s="200" t="n">
        <v>3</v>
      </c>
      <c r="BR202" s="35" t="n">
        <v>1.5</v>
      </c>
      <c r="BS202" s="199" t="n">
        <f aca="false">BR202*BS$4</f>
        <v>0</v>
      </c>
      <c r="BT202" s="199" t="n">
        <f aca="false">BR202*BT$4</f>
        <v>0</v>
      </c>
      <c r="BU202" s="200" t="n">
        <v>2</v>
      </c>
      <c r="BW202" s="35" t="n">
        <v>1.5</v>
      </c>
      <c r="BX202" s="199" t="n">
        <f aca="false">BW202*BX$4</f>
        <v>0</v>
      </c>
      <c r="BY202" s="199" t="n">
        <f aca="false">BW202*BY$4</f>
        <v>0</v>
      </c>
      <c r="BZ202" s="200" t="n">
        <v>3</v>
      </c>
    </row>
    <row r="203" customFormat="false" ht="12" hidden="false" customHeight="false" outlineLevel="0" collapsed="false">
      <c r="A203" s="198" t="n">
        <f aca="false">CurveCreator!A203</f>
        <v>42887</v>
      </c>
      <c r="C203" s="35" t="n">
        <v>1.5</v>
      </c>
      <c r="D203" s="199" t="n">
        <f aca="false">C203*D$4</f>
        <v>0</v>
      </c>
      <c r="E203" s="199" t="n">
        <f aca="false">C203*E$4</f>
        <v>0</v>
      </c>
      <c r="F203" s="200" t="n">
        <v>3</v>
      </c>
      <c r="H203" s="35" t="n">
        <v>1.5</v>
      </c>
      <c r="I203" s="199" t="n">
        <f aca="false">H203*I$4</f>
        <v>0</v>
      </c>
      <c r="J203" s="199" t="n">
        <f aca="false">H203*J$4</f>
        <v>0</v>
      </c>
      <c r="K203" s="200" t="n">
        <v>3</v>
      </c>
      <c r="M203" s="35" t="n">
        <v>1.5</v>
      </c>
      <c r="N203" s="199" t="n">
        <f aca="false">M203*N$4</f>
        <v>0</v>
      </c>
      <c r="O203" s="199" t="n">
        <f aca="false">M203*O$4</f>
        <v>0</v>
      </c>
      <c r="P203" s="200" t="n">
        <v>3</v>
      </c>
      <c r="Q203" s="28"/>
      <c r="R203" s="35" t="n">
        <v>1.5</v>
      </c>
      <c r="S203" s="199" t="n">
        <f aca="false">R203*S$4</f>
        <v>0</v>
      </c>
      <c r="T203" s="199" t="n">
        <f aca="false">R203*T$4</f>
        <v>0</v>
      </c>
      <c r="U203" s="200" t="n">
        <v>3</v>
      </c>
      <c r="W203" s="35" t="n">
        <v>1.5</v>
      </c>
      <c r="X203" s="199" t="n">
        <f aca="false">W203*X$4</f>
        <v>0</v>
      </c>
      <c r="Y203" s="199" t="n">
        <f aca="false">W203*Y$4</f>
        <v>0</v>
      </c>
      <c r="Z203" s="200" t="n">
        <v>3</v>
      </c>
      <c r="AA203" s="28"/>
      <c r="AB203" s="35" t="n">
        <v>1.5</v>
      </c>
      <c r="AC203" s="199" t="n">
        <f aca="false">AB203*AC$4</f>
        <v>0</v>
      </c>
      <c r="AD203" s="199" t="n">
        <f aca="false">AB203*AD$4</f>
        <v>0</v>
      </c>
      <c r="AE203" s="200" t="n">
        <v>3</v>
      </c>
      <c r="AF203" s="201"/>
      <c r="AG203" s="35" t="n">
        <v>1.5</v>
      </c>
      <c r="AH203" s="199" t="n">
        <f aca="false">AG203*AH$4</f>
        <v>0</v>
      </c>
      <c r="AI203" s="199" t="n">
        <f aca="false">AG203*AI$4</f>
        <v>0</v>
      </c>
      <c r="AJ203" s="200" t="n">
        <v>3</v>
      </c>
      <c r="AN203" s="35" t="n">
        <v>1.5</v>
      </c>
      <c r="AO203" s="199" t="n">
        <f aca="false">AN203*AO$4</f>
        <v>0</v>
      </c>
      <c r="AP203" s="199" t="n">
        <f aca="false">AN203*AP$4</f>
        <v>0</v>
      </c>
      <c r="AQ203" s="200" t="n">
        <v>3</v>
      </c>
      <c r="AS203" s="35" t="n">
        <v>1.5</v>
      </c>
      <c r="AT203" s="199" t="n">
        <f aca="false">AS203*AT$4</f>
        <v>0</v>
      </c>
      <c r="AU203" s="199" t="n">
        <f aca="false">AS203*AU$4</f>
        <v>0</v>
      </c>
      <c r="AV203" s="200" t="n">
        <v>3</v>
      </c>
      <c r="AX203" s="35" t="n">
        <v>1.5</v>
      </c>
      <c r="AY203" s="199" t="n">
        <f aca="false">AX203*AY$4</f>
        <v>0</v>
      </c>
      <c r="AZ203" s="199" t="n">
        <f aca="false">AX203*AZ$4</f>
        <v>0</v>
      </c>
      <c r="BA203" s="200" t="n">
        <v>3</v>
      </c>
      <c r="BB203" s="28"/>
      <c r="BC203" s="35" t="n">
        <v>1.5</v>
      </c>
      <c r="BD203" s="199" t="n">
        <f aca="false">BC203*BD$4</f>
        <v>0</v>
      </c>
      <c r="BE203" s="199" t="n">
        <f aca="false">BC203*BE$4</f>
        <v>0</v>
      </c>
      <c r="BF203" s="200" t="n">
        <v>3</v>
      </c>
      <c r="BH203" s="35" t="n">
        <v>1.5</v>
      </c>
      <c r="BI203" s="199" t="n">
        <f aca="false">BH203*BI$4</f>
        <v>0</v>
      </c>
      <c r="BJ203" s="199" t="n">
        <f aca="false">BH203*BJ$4</f>
        <v>0</v>
      </c>
      <c r="BK203" s="200" t="n">
        <v>3</v>
      </c>
      <c r="BL203" s="28"/>
      <c r="BM203" s="35" t="n">
        <v>1.5</v>
      </c>
      <c r="BN203" s="199" t="n">
        <f aca="false">BM203*BN$4</f>
        <v>0</v>
      </c>
      <c r="BO203" s="199" t="n">
        <f aca="false">BM203*BO$4</f>
        <v>0</v>
      </c>
      <c r="BP203" s="200" t="n">
        <v>3</v>
      </c>
      <c r="BR203" s="35" t="n">
        <v>1.5</v>
      </c>
      <c r="BS203" s="199" t="n">
        <f aca="false">BR203*BS$4</f>
        <v>0</v>
      </c>
      <c r="BT203" s="199" t="n">
        <f aca="false">BR203*BT$4</f>
        <v>0</v>
      </c>
      <c r="BU203" s="200" t="n">
        <v>2</v>
      </c>
      <c r="BW203" s="35" t="n">
        <v>1.5</v>
      </c>
      <c r="BX203" s="199" t="n">
        <f aca="false">BW203*BX$4</f>
        <v>0</v>
      </c>
      <c r="BY203" s="199" t="n">
        <f aca="false">BW203*BY$4</f>
        <v>0</v>
      </c>
      <c r="BZ203" s="200" t="n">
        <v>3</v>
      </c>
    </row>
    <row r="204" customFormat="false" ht="12" hidden="false" customHeight="false" outlineLevel="0" collapsed="false">
      <c r="A204" s="198" t="n">
        <f aca="false">CurveCreator!A204</f>
        <v>42917</v>
      </c>
      <c r="C204" s="35" t="n">
        <v>1.5</v>
      </c>
      <c r="D204" s="199" t="n">
        <f aca="false">C204*D$4</f>
        <v>0</v>
      </c>
      <c r="E204" s="199" t="n">
        <f aca="false">C204*E$4</f>
        <v>0</v>
      </c>
      <c r="F204" s="200" t="n">
        <v>3</v>
      </c>
      <c r="H204" s="35" t="n">
        <v>1.5</v>
      </c>
      <c r="I204" s="199" t="n">
        <f aca="false">H204*I$4</f>
        <v>0</v>
      </c>
      <c r="J204" s="199" t="n">
        <f aca="false">H204*J$4</f>
        <v>0</v>
      </c>
      <c r="K204" s="200" t="n">
        <v>3</v>
      </c>
      <c r="M204" s="35" t="n">
        <v>1.5</v>
      </c>
      <c r="N204" s="199" t="n">
        <f aca="false">M204*N$4</f>
        <v>0</v>
      </c>
      <c r="O204" s="199" t="n">
        <f aca="false">M204*O$4</f>
        <v>0</v>
      </c>
      <c r="P204" s="200" t="n">
        <v>3</v>
      </c>
      <c r="Q204" s="28"/>
      <c r="R204" s="35" t="n">
        <v>1.5</v>
      </c>
      <c r="S204" s="199" t="n">
        <f aca="false">R204*S$4</f>
        <v>0</v>
      </c>
      <c r="T204" s="199" t="n">
        <f aca="false">R204*T$4</f>
        <v>0</v>
      </c>
      <c r="U204" s="200" t="n">
        <v>3</v>
      </c>
      <c r="W204" s="35" t="n">
        <v>1.5</v>
      </c>
      <c r="X204" s="199" t="n">
        <f aca="false">W204*X$4</f>
        <v>0</v>
      </c>
      <c r="Y204" s="199" t="n">
        <f aca="false">W204*Y$4</f>
        <v>0</v>
      </c>
      <c r="Z204" s="200" t="n">
        <v>3</v>
      </c>
      <c r="AA204" s="28"/>
      <c r="AB204" s="35" t="n">
        <v>1.5</v>
      </c>
      <c r="AC204" s="199" t="n">
        <f aca="false">AB204*AC$4</f>
        <v>0</v>
      </c>
      <c r="AD204" s="199" t="n">
        <f aca="false">AB204*AD$4</f>
        <v>0</v>
      </c>
      <c r="AE204" s="200" t="n">
        <v>3</v>
      </c>
      <c r="AF204" s="201"/>
      <c r="AG204" s="35" t="n">
        <v>1.5</v>
      </c>
      <c r="AH204" s="199" t="n">
        <f aca="false">AG204*AH$4</f>
        <v>0</v>
      </c>
      <c r="AI204" s="199" t="n">
        <f aca="false">AG204*AI$4</f>
        <v>0</v>
      </c>
      <c r="AJ204" s="200" t="n">
        <v>3</v>
      </c>
      <c r="AN204" s="35" t="n">
        <v>1.5</v>
      </c>
      <c r="AO204" s="199" t="n">
        <f aca="false">AN204*AO$4</f>
        <v>0</v>
      </c>
      <c r="AP204" s="199" t="n">
        <f aca="false">AN204*AP$4</f>
        <v>0</v>
      </c>
      <c r="AQ204" s="200" t="n">
        <v>3</v>
      </c>
      <c r="AS204" s="35" t="n">
        <v>1.5</v>
      </c>
      <c r="AT204" s="199" t="n">
        <f aca="false">AS204*AT$4</f>
        <v>0</v>
      </c>
      <c r="AU204" s="199" t="n">
        <f aca="false">AS204*AU$4</f>
        <v>0</v>
      </c>
      <c r="AV204" s="200" t="n">
        <v>3</v>
      </c>
      <c r="AX204" s="35" t="n">
        <v>1.5</v>
      </c>
      <c r="AY204" s="199" t="n">
        <f aca="false">AX204*AY$4</f>
        <v>0</v>
      </c>
      <c r="AZ204" s="199" t="n">
        <f aca="false">AX204*AZ$4</f>
        <v>0</v>
      </c>
      <c r="BA204" s="200" t="n">
        <v>3</v>
      </c>
      <c r="BB204" s="28"/>
      <c r="BC204" s="35" t="n">
        <v>1.5</v>
      </c>
      <c r="BD204" s="199" t="n">
        <f aca="false">BC204*BD$4</f>
        <v>0</v>
      </c>
      <c r="BE204" s="199" t="n">
        <f aca="false">BC204*BE$4</f>
        <v>0</v>
      </c>
      <c r="BF204" s="200" t="n">
        <v>3</v>
      </c>
      <c r="BH204" s="35" t="n">
        <v>1.5</v>
      </c>
      <c r="BI204" s="199" t="n">
        <f aca="false">BH204*BI$4</f>
        <v>0</v>
      </c>
      <c r="BJ204" s="199" t="n">
        <f aca="false">BH204*BJ$4</f>
        <v>0</v>
      </c>
      <c r="BK204" s="200" t="n">
        <v>3</v>
      </c>
      <c r="BL204" s="28"/>
      <c r="BM204" s="35" t="n">
        <v>1.5</v>
      </c>
      <c r="BN204" s="199" t="n">
        <f aca="false">BM204*BN$4</f>
        <v>0</v>
      </c>
      <c r="BO204" s="199" t="n">
        <f aca="false">BM204*BO$4</f>
        <v>0</v>
      </c>
      <c r="BP204" s="200" t="n">
        <v>3</v>
      </c>
      <c r="BR204" s="35" t="n">
        <v>1.5</v>
      </c>
      <c r="BS204" s="199" t="n">
        <f aca="false">BR204*BS$4</f>
        <v>0</v>
      </c>
      <c r="BT204" s="199" t="n">
        <f aca="false">BR204*BT$4</f>
        <v>0</v>
      </c>
      <c r="BU204" s="200" t="n">
        <v>2</v>
      </c>
      <c r="BW204" s="35" t="n">
        <v>1.5</v>
      </c>
      <c r="BX204" s="199" t="n">
        <f aca="false">BW204*BX$4</f>
        <v>0</v>
      </c>
      <c r="BY204" s="199" t="n">
        <f aca="false">BW204*BY$4</f>
        <v>0</v>
      </c>
      <c r="BZ204" s="200" t="n">
        <v>3</v>
      </c>
    </row>
    <row r="205" customFormat="false" ht="12" hidden="false" customHeight="false" outlineLevel="0" collapsed="false">
      <c r="A205" s="198" t="n">
        <f aca="false">CurveCreator!A205</f>
        <v>42948</v>
      </c>
      <c r="C205" s="35" t="n">
        <v>1.5</v>
      </c>
      <c r="D205" s="199" t="n">
        <f aca="false">C205*D$4</f>
        <v>0</v>
      </c>
      <c r="E205" s="199" t="n">
        <f aca="false">C205*E$4</f>
        <v>0</v>
      </c>
      <c r="F205" s="200" t="n">
        <v>3</v>
      </c>
      <c r="H205" s="35" t="n">
        <v>1.5</v>
      </c>
      <c r="I205" s="199" t="n">
        <f aca="false">H205*I$4</f>
        <v>0</v>
      </c>
      <c r="J205" s="199" t="n">
        <f aca="false">H205*J$4</f>
        <v>0</v>
      </c>
      <c r="K205" s="200" t="n">
        <v>3</v>
      </c>
      <c r="M205" s="35" t="n">
        <v>1.5</v>
      </c>
      <c r="N205" s="199" t="n">
        <f aca="false">M205*N$4</f>
        <v>0</v>
      </c>
      <c r="O205" s="199" t="n">
        <f aca="false">M205*O$4</f>
        <v>0</v>
      </c>
      <c r="P205" s="200" t="n">
        <v>3</v>
      </c>
      <c r="Q205" s="28"/>
      <c r="R205" s="35" t="n">
        <v>1.5</v>
      </c>
      <c r="S205" s="199" t="n">
        <f aca="false">R205*S$4</f>
        <v>0</v>
      </c>
      <c r="T205" s="199" t="n">
        <f aca="false">R205*T$4</f>
        <v>0</v>
      </c>
      <c r="U205" s="200" t="n">
        <v>3</v>
      </c>
      <c r="W205" s="35" t="n">
        <v>1.5</v>
      </c>
      <c r="X205" s="199" t="n">
        <f aca="false">W205*X$4</f>
        <v>0</v>
      </c>
      <c r="Y205" s="199" t="n">
        <f aca="false">W205*Y$4</f>
        <v>0</v>
      </c>
      <c r="Z205" s="200" t="n">
        <v>3</v>
      </c>
      <c r="AA205" s="28"/>
      <c r="AB205" s="35" t="n">
        <v>1.5</v>
      </c>
      <c r="AC205" s="199" t="n">
        <f aca="false">AB205*AC$4</f>
        <v>0</v>
      </c>
      <c r="AD205" s="199" t="n">
        <f aca="false">AB205*AD$4</f>
        <v>0</v>
      </c>
      <c r="AE205" s="200" t="n">
        <v>3</v>
      </c>
      <c r="AF205" s="201"/>
      <c r="AG205" s="35" t="n">
        <v>1.5</v>
      </c>
      <c r="AH205" s="199" t="n">
        <f aca="false">AG205*AH$4</f>
        <v>0</v>
      </c>
      <c r="AI205" s="199" t="n">
        <f aca="false">AG205*AI$4</f>
        <v>0</v>
      </c>
      <c r="AJ205" s="200" t="n">
        <v>3</v>
      </c>
      <c r="AN205" s="35" t="n">
        <v>1.5</v>
      </c>
      <c r="AO205" s="199" t="n">
        <f aca="false">AN205*AO$4</f>
        <v>0</v>
      </c>
      <c r="AP205" s="199" t="n">
        <f aca="false">AN205*AP$4</f>
        <v>0</v>
      </c>
      <c r="AQ205" s="200" t="n">
        <v>3</v>
      </c>
      <c r="AS205" s="35" t="n">
        <v>1.5</v>
      </c>
      <c r="AT205" s="199" t="n">
        <f aca="false">AS205*AT$4</f>
        <v>0</v>
      </c>
      <c r="AU205" s="199" t="n">
        <f aca="false">AS205*AU$4</f>
        <v>0</v>
      </c>
      <c r="AV205" s="200" t="n">
        <v>3</v>
      </c>
      <c r="AX205" s="35" t="n">
        <v>1.5</v>
      </c>
      <c r="AY205" s="199" t="n">
        <f aca="false">AX205*AY$4</f>
        <v>0</v>
      </c>
      <c r="AZ205" s="199" t="n">
        <f aca="false">AX205*AZ$4</f>
        <v>0</v>
      </c>
      <c r="BA205" s="200" t="n">
        <v>3</v>
      </c>
      <c r="BB205" s="28"/>
      <c r="BC205" s="35" t="n">
        <v>1.5</v>
      </c>
      <c r="BD205" s="199" t="n">
        <f aca="false">BC205*BD$4</f>
        <v>0</v>
      </c>
      <c r="BE205" s="199" t="n">
        <f aca="false">BC205*BE$4</f>
        <v>0</v>
      </c>
      <c r="BF205" s="200" t="n">
        <v>3</v>
      </c>
      <c r="BH205" s="35" t="n">
        <v>1.5</v>
      </c>
      <c r="BI205" s="199" t="n">
        <f aca="false">BH205*BI$4</f>
        <v>0</v>
      </c>
      <c r="BJ205" s="199" t="n">
        <f aca="false">BH205*BJ$4</f>
        <v>0</v>
      </c>
      <c r="BK205" s="200" t="n">
        <v>3</v>
      </c>
      <c r="BL205" s="28"/>
      <c r="BM205" s="35" t="n">
        <v>1.5</v>
      </c>
      <c r="BN205" s="199" t="n">
        <f aca="false">BM205*BN$4</f>
        <v>0</v>
      </c>
      <c r="BO205" s="199" t="n">
        <f aca="false">BM205*BO$4</f>
        <v>0</v>
      </c>
      <c r="BP205" s="200" t="n">
        <v>3</v>
      </c>
      <c r="BR205" s="35" t="n">
        <v>1.5</v>
      </c>
      <c r="BS205" s="199" t="n">
        <f aca="false">BR205*BS$4</f>
        <v>0</v>
      </c>
      <c r="BT205" s="199" t="n">
        <f aca="false">BR205*BT$4</f>
        <v>0</v>
      </c>
      <c r="BU205" s="200" t="n">
        <v>2</v>
      </c>
      <c r="BW205" s="35" t="n">
        <v>1.5</v>
      </c>
      <c r="BX205" s="199" t="n">
        <f aca="false">BW205*BX$4</f>
        <v>0</v>
      </c>
      <c r="BY205" s="199" t="n">
        <f aca="false">BW205*BY$4</f>
        <v>0</v>
      </c>
      <c r="BZ205" s="200" t="n">
        <v>3</v>
      </c>
    </row>
    <row r="206" customFormat="false" ht="12" hidden="false" customHeight="false" outlineLevel="0" collapsed="false">
      <c r="A206" s="198" t="n">
        <f aca="false">CurveCreator!A206</f>
        <v>42979</v>
      </c>
      <c r="C206" s="35" t="n">
        <v>1.5</v>
      </c>
      <c r="D206" s="199" t="n">
        <f aca="false">C206*D$4</f>
        <v>0</v>
      </c>
      <c r="E206" s="199" t="n">
        <f aca="false">C206*E$4</f>
        <v>0</v>
      </c>
      <c r="F206" s="200" t="n">
        <v>3</v>
      </c>
      <c r="H206" s="35" t="n">
        <v>1.5</v>
      </c>
      <c r="I206" s="199" t="n">
        <f aca="false">H206*I$4</f>
        <v>0</v>
      </c>
      <c r="J206" s="199" t="n">
        <f aca="false">H206*J$4</f>
        <v>0</v>
      </c>
      <c r="K206" s="200" t="n">
        <v>3</v>
      </c>
      <c r="M206" s="35" t="n">
        <v>1.5</v>
      </c>
      <c r="N206" s="199" t="n">
        <f aca="false">M206*N$4</f>
        <v>0</v>
      </c>
      <c r="O206" s="199" t="n">
        <f aca="false">M206*O$4</f>
        <v>0</v>
      </c>
      <c r="P206" s="200" t="n">
        <v>3</v>
      </c>
      <c r="Q206" s="28"/>
      <c r="R206" s="35" t="n">
        <v>1.5</v>
      </c>
      <c r="S206" s="199" t="n">
        <f aca="false">R206*S$4</f>
        <v>0</v>
      </c>
      <c r="T206" s="199" t="n">
        <f aca="false">R206*T$4</f>
        <v>0</v>
      </c>
      <c r="U206" s="200" t="n">
        <v>3</v>
      </c>
      <c r="W206" s="35" t="n">
        <v>1.5</v>
      </c>
      <c r="X206" s="199" t="n">
        <f aca="false">W206*X$4</f>
        <v>0</v>
      </c>
      <c r="Y206" s="199" t="n">
        <f aca="false">W206*Y$4</f>
        <v>0</v>
      </c>
      <c r="Z206" s="200" t="n">
        <v>3</v>
      </c>
      <c r="AA206" s="28"/>
      <c r="AB206" s="35" t="n">
        <v>1.5</v>
      </c>
      <c r="AC206" s="199" t="n">
        <f aca="false">AB206*AC$4</f>
        <v>0</v>
      </c>
      <c r="AD206" s="199" t="n">
        <f aca="false">AB206*AD$4</f>
        <v>0</v>
      </c>
      <c r="AE206" s="200" t="n">
        <v>3</v>
      </c>
      <c r="AF206" s="201"/>
      <c r="AG206" s="35" t="n">
        <v>1.5</v>
      </c>
      <c r="AH206" s="199" t="n">
        <f aca="false">AG206*AH$4</f>
        <v>0</v>
      </c>
      <c r="AI206" s="199" t="n">
        <f aca="false">AG206*AI$4</f>
        <v>0</v>
      </c>
      <c r="AJ206" s="200" t="n">
        <v>3</v>
      </c>
      <c r="AN206" s="35" t="n">
        <v>1.5</v>
      </c>
      <c r="AO206" s="199" t="n">
        <f aca="false">AN206*AO$4</f>
        <v>0</v>
      </c>
      <c r="AP206" s="199" t="n">
        <f aca="false">AN206*AP$4</f>
        <v>0</v>
      </c>
      <c r="AQ206" s="200" t="n">
        <v>3</v>
      </c>
      <c r="AS206" s="35" t="n">
        <v>1.5</v>
      </c>
      <c r="AT206" s="199" t="n">
        <f aca="false">AS206*AT$4</f>
        <v>0</v>
      </c>
      <c r="AU206" s="199" t="n">
        <f aca="false">AS206*AU$4</f>
        <v>0</v>
      </c>
      <c r="AV206" s="200" t="n">
        <v>3</v>
      </c>
      <c r="AX206" s="35" t="n">
        <v>1.5</v>
      </c>
      <c r="AY206" s="199" t="n">
        <f aca="false">AX206*AY$4</f>
        <v>0</v>
      </c>
      <c r="AZ206" s="199" t="n">
        <f aca="false">AX206*AZ$4</f>
        <v>0</v>
      </c>
      <c r="BA206" s="200" t="n">
        <v>3</v>
      </c>
      <c r="BB206" s="28"/>
      <c r="BC206" s="35" t="n">
        <v>1.5</v>
      </c>
      <c r="BD206" s="199" t="n">
        <f aca="false">BC206*BD$4</f>
        <v>0</v>
      </c>
      <c r="BE206" s="199" t="n">
        <f aca="false">BC206*BE$4</f>
        <v>0</v>
      </c>
      <c r="BF206" s="200" t="n">
        <v>3</v>
      </c>
      <c r="BH206" s="35" t="n">
        <v>1.5</v>
      </c>
      <c r="BI206" s="199" t="n">
        <f aca="false">BH206*BI$4</f>
        <v>0</v>
      </c>
      <c r="BJ206" s="199" t="n">
        <f aca="false">BH206*BJ$4</f>
        <v>0</v>
      </c>
      <c r="BK206" s="200" t="n">
        <v>3</v>
      </c>
      <c r="BL206" s="28"/>
      <c r="BM206" s="35" t="n">
        <v>1.5</v>
      </c>
      <c r="BN206" s="199" t="n">
        <f aca="false">BM206*BN$4</f>
        <v>0</v>
      </c>
      <c r="BO206" s="199" t="n">
        <f aca="false">BM206*BO$4</f>
        <v>0</v>
      </c>
      <c r="BP206" s="200" t="n">
        <v>3</v>
      </c>
      <c r="BR206" s="35" t="n">
        <v>1.5</v>
      </c>
      <c r="BS206" s="199" t="n">
        <f aca="false">BR206*BS$4</f>
        <v>0</v>
      </c>
      <c r="BT206" s="199" t="n">
        <f aca="false">BR206*BT$4</f>
        <v>0</v>
      </c>
      <c r="BU206" s="200" t="n">
        <v>2</v>
      </c>
      <c r="BW206" s="35" t="n">
        <v>1.5</v>
      </c>
      <c r="BX206" s="199" t="n">
        <f aca="false">BW206*BX$4</f>
        <v>0</v>
      </c>
      <c r="BY206" s="199" t="n">
        <f aca="false">BW206*BY$4</f>
        <v>0</v>
      </c>
      <c r="BZ206" s="200" t="n">
        <v>3</v>
      </c>
    </row>
    <row r="207" customFormat="false" ht="12" hidden="false" customHeight="false" outlineLevel="0" collapsed="false">
      <c r="A207" s="198" t="n">
        <f aca="false">CurveCreator!A207</f>
        <v>43009</v>
      </c>
      <c r="C207" s="35" t="n">
        <v>1.5</v>
      </c>
      <c r="D207" s="199" t="n">
        <f aca="false">C207*D$4</f>
        <v>0</v>
      </c>
      <c r="E207" s="199" t="n">
        <f aca="false">C207*E$4</f>
        <v>0</v>
      </c>
      <c r="F207" s="200" t="n">
        <v>3</v>
      </c>
      <c r="H207" s="35" t="n">
        <v>1.5</v>
      </c>
      <c r="I207" s="199" t="n">
        <f aca="false">H207*I$4</f>
        <v>0</v>
      </c>
      <c r="J207" s="199" t="n">
        <f aca="false">H207*J$4</f>
        <v>0</v>
      </c>
      <c r="K207" s="200" t="n">
        <v>3</v>
      </c>
      <c r="M207" s="35" t="n">
        <v>1.5</v>
      </c>
      <c r="N207" s="199" t="n">
        <f aca="false">M207*N$4</f>
        <v>0</v>
      </c>
      <c r="O207" s="199" t="n">
        <f aca="false">M207*O$4</f>
        <v>0</v>
      </c>
      <c r="P207" s="200" t="n">
        <v>3</v>
      </c>
      <c r="Q207" s="28"/>
      <c r="R207" s="35" t="n">
        <v>1.5</v>
      </c>
      <c r="S207" s="199" t="n">
        <f aca="false">R207*S$4</f>
        <v>0</v>
      </c>
      <c r="T207" s="199" t="n">
        <f aca="false">R207*T$4</f>
        <v>0</v>
      </c>
      <c r="U207" s="200" t="n">
        <v>3</v>
      </c>
      <c r="W207" s="35" t="n">
        <v>1.5</v>
      </c>
      <c r="X207" s="199" t="n">
        <f aca="false">W207*X$4</f>
        <v>0</v>
      </c>
      <c r="Y207" s="199" t="n">
        <f aca="false">W207*Y$4</f>
        <v>0</v>
      </c>
      <c r="Z207" s="200" t="n">
        <v>3</v>
      </c>
      <c r="AA207" s="28"/>
      <c r="AB207" s="35" t="n">
        <v>1.5</v>
      </c>
      <c r="AC207" s="199" t="n">
        <f aca="false">AB207*AC$4</f>
        <v>0</v>
      </c>
      <c r="AD207" s="199" t="n">
        <f aca="false">AB207*AD$4</f>
        <v>0</v>
      </c>
      <c r="AE207" s="200" t="n">
        <v>3</v>
      </c>
      <c r="AF207" s="201"/>
      <c r="AG207" s="35" t="n">
        <v>1.5</v>
      </c>
      <c r="AH207" s="199" t="n">
        <f aca="false">AG207*AH$4</f>
        <v>0</v>
      </c>
      <c r="AI207" s="199" t="n">
        <f aca="false">AG207*AI$4</f>
        <v>0</v>
      </c>
      <c r="AJ207" s="200" t="n">
        <v>3</v>
      </c>
      <c r="AN207" s="35" t="n">
        <v>1.5</v>
      </c>
      <c r="AO207" s="199" t="n">
        <f aca="false">AN207*AO$4</f>
        <v>0</v>
      </c>
      <c r="AP207" s="199" t="n">
        <f aca="false">AN207*AP$4</f>
        <v>0</v>
      </c>
      <c r="AQ207" s="200" t="n">
        <v>3</v>
      </c>
      <c r="AS207" s="35" t="n">
        <v>1.5</v>
      </c>
      <c r="AT207" s="199" t="n">
        <f aca="false">AS207*AT$4</f>
        <v>0</v>
      </c>
      <c r="AU207" s="199" t="n">
        <f aca="false">AS207*AU$4</f>
        <v>0</v>
      </c>
      <c r="AV207" s="200" t="n">
        <v>3</v>
      </c>
      <c r="AX207" s="35" t="n">
        <v>1.5</v>
      </c>
      <c r="AY207" s="199" t="n">
        <f aca="false">AX207*AY$4</f>
        <v>0</v>
      </c>
      <c r="AZ207" s="199" t="n">
        <f aca="false">AX207*AZ$4</f>
        <v>0</v>
      </c>
      <c r="BA207" s="200" t="n">
        <v>3</v>
      </c>
      <c r="BB207" s="28"/>
      <c r="BC207" s="35" t="n">
        <v>1.5</v>
      </c>
      <c r="BD207" s="199" t="n">
        <f aca="false">BC207*BD$4</f>
        <v>0</v>
      </c>
      <c r="BE207" s="199" t="n">
        <f aca="false">BC207*BE$4</f>
        <v>0</v>
      </c>
      <c r="BF207" s="200" t="n">
        <v>3</v>
      </c>
      <c r="BH207" s="35" t="n">
        <v>1.5</v>
      </c>
      <c r="BI207" s="199" t="n">
        <f aca="false">BH207*BI$4</f>
        <v>0</v>
      </c>
      <c r="BJ207" s="199" t="n">
        <f aca="false">BH207*BJ$4</f>
        <v>0</v>
      </c>
      <c r="BK207" s="200" t="n">
        <v>3</v>
      </c>
      <c r="BL207" s="28"/>
      <c r="BM207" s="35" t="n">
        <v>1.5</v>
      </c>
      <c r="BN207" s="199" t="n">
        <f aca="false">BM207*BN$4</f>
        <v>0</v>
      </c>
      <c r="BO207" s="199" t="n">
        <f aca="false">BM207*BO$4</f>
        <v>0</v>
      </c>
      <c r="BP207" s="200" t="n">
        <v>3</v>
      </c>
      <c r="BR207" s="35" t="n">
        <v>1.5</v>
      </c>
      <c r="BS207" s="199" t="n">
        <f aca="false">BR207*BS$4</f>
        <v>0</v>
      </c>
      <c r="BT207" s="199" t="n">
        <f aca="false">BR207*BT$4</f>
        <v>0</v>
      </c>
      <c r="BU207" s="200" t="n">
        <v>2</v>
      </c>
      <c r="BW207" s="35" t="n">
        <v>1.5</v>
      </c>
      <c r="BX207" s="199" t="n">
        <f aca="false">BW207*BX$4</f>
        <v>0</v>
      </c>
      <c r="BY207" s="199" t="n">
        <f aca="false">BW207*BY$4</f>
        <v>0</v>
      </c>
      <c r="BZ207" s="200" t="n">
        <v>3</v>
      </c>
    </row>
    <row r="208" customFormat="false" ht="12" hidden="false" customHeight="false" outlineLevel="0" collapsed="false">
      <c r="A208" s="198" t="n">
        <f aca="false">CurveCreator!A208</f>
        <v>43040</v>
      </c>
      <c r="C208" s="35" t="n">
        <v>1.5</v>
      </c>
      <c r="D208" s="199" t="n">
        <f aca="false">C208*D$4</f>
        <v>0</v>
      </c>
      <c r="E208" s="199" t="n">
        <f aca="false">C208*E$4</f>
        <v>0</v>
      </c>
      <c r="F208" s="200" t="n">
        <v>3</v>
      </c>
      <c r="H208" s="35" t="n">
        <v>1.5</v>
      </c>
      <c r="I208" s="199" t="n">
        <f aca="false">H208*I$4</f>
        <v>0</v>
      </c>
      <c r="J208" s="199" t="n">
        <f aca="false">H208*J$4</f>
        <v>0</v>
      </c>
      <c r="K208" s="200" t="n">
        <v>3</v>
      </c>
      <c r="M208" s="35" t="n">
        <v>1.5</v>
      </c>
      <c r="N208" s="199" t="n">
        <f aca="false">M208*N$4</f>
        <v>0</v>
      </c>
      <c r="O208" s="199" t="n">
        <f aca="false">M208*O$4</f>
        <v>0</v>
      </c>
      <c r="P208" s="200" t="n">
        <v>3</v>
      </c>
      <c r="Q208" s="28"/>
      <c r="R208" s="35" t="n">
        <v>1.5</v>
      </c>
      <c r="S208" s="199" t="n">
        <f aca="false">R208*S$4</f>
        <v>0</v>
      </c>
      <c r="T208" s="199" t="n">
        <f aca="false">R208*T$4</f>
        <v>0</v>
      </c>
      <c r="U208" s="200" t="n">
        <v>3</v>
      </c>
      <c r="W208" s="35" t="n">
        <v>1.5</v>
      </c>
      <c r="X208" s="199" t="n">
        <f aca="false">W208*X$4</f>
        <v>0</v>
      </c>
      <c r="Y208" s="199" t="n">
        <f aca="false">W208*Y$4</f>
        <v>0</v>
      </c>
      <c r="Z208" s="200" t="n">
        <v>3</v>
      </c>
      <c r="AA208" s="28"/>
      <c r="AB208" s="35" t="n">
        <v>1.5</v>
      </c>
      <c r="AC208" s="199" t="n">
        <f aca="false">AB208*AC$4</f>
        <v>0</v>
      </c>
      <c r="AD208" s="199" t="n">
        <f aca="false">AB208*AD$4</f>
        <v>0</v>
      </c>
      <c r="AE208" s="200" t="n">
        <v>3</v>
      </c>
      <c r="AF208" s="201"/>
      <c r="AG208" s="35" t="n">
        <v>1.5</v>
      </c>
      <c r="AH208" s="199" t="n">
        <f aca="false">AG208*AH$4</f>
        <v>0</v>
      </c>
      <c r="AI208" s="199" t="n">
        <f aca="false">AG208*AI$4</f>
        <v>0</v>
      </c>
      <c r="AJ208" s="200" t="n">
        <v>3</v>
      </c>
      <c r="AN208" s="35" t="n">
        <v>1.5</v>
      </c>
      <c r="AO208" s="199" t="n">
        <f aca="false">AN208*AO$4</f>
        <v>0</v>
      </c>
      <c r="AP208" s="199" t="n">
        <f aca="false">AN208*AP$4</f>
        <v>0</v>
      </c>
      <c r="AQ208" s="200" t="n">
        <v>3</v>
      </c>
      <c r="AS208" s="35" t="n">
        <v>1.5</v>
      </c>
      <c r="AT208" s="199" t="n">
        <f aca="false">AS208*AT$4</f>
        <v>0</v>
      </c>
      <c r="AU208" s="199" t="n">
        <f aca="false">AS208*AU$4</f>
        <v>0</v>
      </c>
      <c r="AV208" s="200" t="n">
        <v>3</v>
      </c>
      <c r="AX208" s="35" t="n">
        <v>1.5</v>
      </c>
      <c r="AY208" s="199" t="n">
        <f aca="false">AX208*AY$4</f>
        <v>0</v>
      </c>
      <c r="AZ208" s="199" t="n">
        <f aca="false">AX208*AZ$4</f>
        <v>0</v>
      </c>
      <c r="BA208" s="200" t="n">
        <v>3</v>
      </c>
      <c r="BB208" s="28"/>
      <c r="BC208" s="35" t="n">
        <v>1.5</v>
      </c>
      <c r="BD208" s="199" t="n">
        <f aca="false">BC208*BD$4</f>
        <v>0</v>
      </c>
      <c r="BE208" s="199" t="n">
        <f aca="false">BC208*BE$4</f>
        <v>0</v>
      </c>
      <c r="BF208" s="200" t="n">
        <v>3</v>
      </c>
      <c r="BH208" s="35" t="n">
        <v>1.5</v>
      </c>
      <c r="BI208" s="199" t="n">
        <f aca="false">BH208*BI$4</f>
        <v>0</v>
      </c>
      <c r="BJ208" s="199" t="n">
        <f aca="false">BH208*BJ$4</f>
        <v>0</v>
      </c>
      <c r="BK208" s="200" t="n">
        <v>3</v>
      </c>
      <c r="BL208" s="28"/>
      <c r="BM208" s="35" t="n">
        <v>1.5</v>
      </c>
      <c r="BN208" s="199" t="n">
        <f aca="false">BM208*BN$4</f>
        <v>0</v>
      </c>
      <c r="BO208" s="199" t="n">
        <f aca="false">BM208*BO$4</f>
        <v>0</v>
      </c>
      <c r="BP208" s="200" t="n">
        <v>3</v>
      </c>
      <c r="BR208" s="35" t="n">
        <v>1.5</v>
      </c>
      <c r="BS208" s="199" t="n">
        <f aca="false">BR208*BS$4</f>
        <v>0</v>
      </c>
      <c r="BT208" s="199" t="n">
        <f aca="false">BR208*BT$4</f>
        <v>0</v>
      </c>
      <c r="BU208" s="200" t="n">
        <v>2</v>
      </c>
      <c r="BW208" s="35" t="n">
        <v>1.5</v>
      </c>
      <c r="BX208" s="199" t="n">
        <f aca="false">BW208*BX$4</f>
        <v>0</v>
      </c>
      <c r="BY208" s="199" t="n">
        <f aca="false">BW208*BY$4</f>
        <v>0</v>
      </c>
      <c r="BZ208" s="200" t="n">
        <v>3</v>
      </c>
    </row>
    <row r="209" customFormat="false" ht="12" hidden="false" customHeight="false" outlineLevel="0" collapsed="false">
      <c r="A209" s="198" t="n">
        <f aca="false">CurveCreator!A209</f>
        <v>43070</v>
      </c>
      <c r="C209" s="35" t="n">
        <v>1.5</v>
      </c>
      <c r="D209" s="199" t="n">
        <f aca="false">C209*D$4</f>
        <v>0</v>
      </c>
      <c r="E209" s="199" t="n">
        <f aca="false">C209*E$4</f>
        <v>0</v>
      </c>
      <c r="F209" s="200" t="n">
        <v>3</v>
      </c>
      <c r="H209" s="35" t="n">
        <v>1.5</v>
      </c>
      <c r="I209" s="199" t="n">
        <f aca="false">H209*I$4</f>
        <v>0</v>
      </c>
      <c r="J209" s="199" t="n">
        <f aca="false">H209*J$4</f>
        <v>0</v>
      </c>
      <c r="K209" s="200" t="n">
        <v>3</v>
      </c>
      <c r="M209" s="35" t="n">
        <v>1.5</v>
      </c>
      <c r="N209" s="199" t="n">
        <f aca="false">M209*N$4</f>
        <v>0</v>
      </c>
      <c r="O209" s="199" t="n">
        <f aca="false">M209*O$4</f>
        <v>0</v>
      </c>
      <c r="P209" s="200" t="n">
        <v>3</v>
      </c>
      <c r="Q209" s="28"/>
      <c r="R209" s="35" t="n">
        <v>1.5</v>
      </c>
      <c r="S209" s="199" t="n">
        <f aca="false">R209*S$4</f>
        <v>0</v>
      </c>
      <c r="T209" s="199" t="n">
        <f aca="false">R209*T$4</f>
        <v>0</v>
      </c>
      <c r="U209" s="200" t="n">
        <v>3</v>
      </c>
      <c r="W209" s="35" t="n">
        <v>1.5</v>
      </c>
      <c r="X209" s="199" t="n">
        <f aca="false">W209*X$4</f>
        <v>0</v>
      </c>
      <c r="Y209" s="199" t="n">
        <f aca="false">W209*Y$4</f>
        <v>0</v>
      </c>
      <c r="Z209" s="200" t="n">
        <v>3</v>
      </c>
      <c r="AA209" s="28"/>
      <c r="AB209" s="35" t="n">
        <v>1.5</v>
      </c>
      <c r="AC209" s="199" t="n">
        <f aca="false">AB209*AC$4</f>
        <v>0</v>
      </c>
      <c r="AD209" s="199" t="n">
        <f aca="false">AB209*AD$4</f>
        <v>0</v>
      </c>
      <c r="AE209" s="200" t="n">
        <v>3</v>
      </c>
      <c r="AF209" s="201"/>
      <c r="AG209" s="35" t="n">
        <v>1.5</v>
      </c>
      <c r="AH209" s="199" t="n">
        <f aca="false">AG209*AH$4</f>
        <v>0</v>
      </c>
      <c r="AI209" s="199" t="n">
        <f aca="false">AG209*AI$4</f>
        <v>0</v>
      </c>
      <c r="AJ209" s="200" t="n">
        <v>3</v>
      </c>
      <c r="AN209" s="35" t="n">
        <v>1.5</v>
      </c>
      <c r="AO209" s="199" t="n">
        <f aca="false">AN209*AO$4</f>
        <v>0</v>
      </c>
      <c r="AP209" s="199" t="n">
        <f aca="false">AN209*AP$4</f>
        <v>0</v>
      </c>
      <c r="AQ209" s="200" t="n">
        <v>3</v>
      </c>
      <c r="AS209" s="35" t="n">
        <v>1.5</v>
      </c>
      <c r="AT209" s="199" t="n">
        <f aca="false">AS209*AT$4</f>
        <v>0</v>
      </c>
      <c r="AU209" s="199" t="n">
        <f aca="false">AS209*AU$4</f>
        <v>0</v>
      </c>
      <c r="AV209" s="200" t="n">
        <v>3</v>
      </c>
      <c r="AX209" s="35" t="n">
        <v>1.5</v>
      </c>
      <c r="AY209" s="199" t="n">
        <f aca="false">AX209*AY$4</f>
        <v>0</v>
      </c>
      <c r="AZ209" s="199" t="n">
        <f aca="false">AX209*AZ$4</f>
        <v>0</v>
      </c>
      <c r="BA209" s="200" t="n">
        <v>3</v>
      </c>
      <c r="BB209" s="28"/>
      <c r="BC209" s="35" t="n">
        <v>1.5</v>
      </c>
      <c r="BD209" s="199" t="n">
        <f aca="false">BC209*BD$4</f>
        <v>0</v>
      </c>
      <c r="BE209" s="199" t="n">
        <f aca="false">BC209*BE$4</f>
        <v>0</v>
      </c>
      <c r="BF209" s="200" t="n">
        <v>3</v>
      </c>
      <c r="BH209" s="35" t="n">
        <v>1.5</v>
      </c>
      <c r="BI209" s="199" t="n">
        <f aca="false">BH209*BI$4</f>
        <v>0</v>
      </c>
      <c r="BJ209" s="199" t="n">
        <f aca="false">BH209*BJ$4</f>
        <v>0</v>
      </c>
      <c r="BK209" s="200" t="n">
        <v>3</v>
      </c>
      <c r="BL209" s="28"/>
      <c r="BM209" s="35" t="n">
        <v>1.5</v>
      </c>
      <c r="BN209" s="199" t="n">
        <f aca="false">BM209*BN$4</f>
        <v>0</v>
      </c>
      <c r="BO209" s="199" t="n">
        <f aca="false">BM209*BO$4</f>
        <v>0</v>
      </c>
      <c r="BP209" s="200" t="n">
        <v>3</v>
      </c>
      <c r="BR209" s="35" t="n">
        <v>1.5</v>
      </c>
      <c r="BS209" s="199" t="n">
        <f aca="false">BR209*BS$4</f>
        <v>0</v>
      </c>
      <c r="BT209" s="199" t="n">
        <f aca="false">BR209*BT$4</f>
        <v>0</v>
      </c>
      <c r="BU209" s="200" t="n">
        <v>2</v>
      </c>
      <c r="BW209" s="35" t="n">
        <v>1.5</v>
      </c>
      <c r="BX209" s="199" t="n">
        <f aca="false">BW209*BX$4</f>
        <v>0</v>
      </c>
      <c r="BY209" s="199" t="n">
        <f aca="false">BW209*BY$4</f>
        <v>0</v>
      </c>
      <c r="BZ209" s="200" t="n">
        <v>3</v>
      </c>
    </row>
    <row r="210" customFormat="false" ht="12" hidden="false" customHeight="false" outlineLevel="0" collapsed="false">
      <c r="A210" s="198" t="n">
        <f aca="false">CurveCreator!A210</f>
        <v>43101</v>
      </c>
      <c r="C210" s="35" t="n">
        <v>1.5</v>
      </c>
      <c r="D210" s="199" t="n">
        <f aca="false">C210*D$4</f>
        <v>0</v>
      </c>
      <c r="E210" s="199" t="n">
        <f aca="false">C210*E$4</f>
        <v>0</v>
      </c>
      <c r="F210" s="200" t="n">
        <v>3</v>
      </c>
      <c r="H210" s="35" t="n">
        <v>1.5</v>
      </c>
      <c r="I210" s="199" t="n">
        <f aca="false">H210*I$4</f>
        <v>0</v>
      </c>
      <c r="J210" s="199" t="n">
        <f aca="false">H210*J$4</f>
        <v>0</v>
      </c>
      <c r="K210" s="200" t="n">
        <v>3</v>
      </c>
      <c r="M210" s="35" t="n">
        <v>1.5</v>
      </c>
      <c r="N210" s="199" t="n">
        <f aca="false">M210*N$4</f>
        <v>0</v>
      </c>
      <c r="O210" s="199" t="n">
        <f aca="false">M210*O$4</f>
        <v>0</v>
      </c>
      <c r="P210" s="200" t="n">
        <v>3</v>
      </c>
      <c r="Q210" s="28"/>
      <c r="R210" s="35" t="n">
        <v>1.5</v>
      </c>
      <c r="S210" s="199" t="n">
        <f aca="false">R210*S$4</f>
        <v>0</v>
      </c>
      <c r="T210" s="199" t="n">
        <f aca="false">R210*T$4</f>
        <v>0</v>
      </c>
      <c r="U210" s="200" t="n">
        <v>3</v>
      </c>
      <c r="W210" s="35" t="n">
        <v>1.5</v>
      </c>
      <c r="X210" s="199" t="n">
        <f aca="false">W210*X$4</f>
        <v>0</v>
      </c>
      <c r="Y210" s="199" t="n">
        <f aca="false">W210*Y$4</f>
        <v>0</v>
      </c>
      <c r="Z210" s="200" t="n">
        <v>3</v>
      </c>
      <c r="AA210" s="28"/>
      <c r="AB210" s="35" t="n">
        <v>1.5</v>
      </c>
      <c r="AC210" s="199" t="n">
        <f aca="false">AB210*AC$4</f>
        <v>0</v>
      </c>
      <c r="AD210" s="199" t="n">
        <f aca="false">AB210*AD$4</f>
        <v>0</v>
      </c>
      <c r="AE210" s="200" t="n">
        <v>3</v>
      </c>
      <c r="AF210" s="201"/>
      <c r="AG210" s="35" t="n">
        <v>1.5</v>
      </c>
      <c r="AH210" s="199" t="n">
        <f aca="false">AG210*AH$4</f>
        <v>0</v>
      </c>
      <c r="AI210" s="199" t="n">
        <f aca="false">AG210*AI$4</f>
        <v>0</v>
      </c>
      <c r="AJ210" s="200" t="n">
        <v>3</v>
      </c>
      <c r="AN210" s="35" t="n">
        <v>1.5</v>
      </c>
      <c r="AO210" s="199" t="n">
        <f aca="false">AN210*AO$4</f>
        <v>0</v>
      </c>
      <c r="AP210" s="199" t="n">
        <f aca="false">AN210*AP$4</f>
        <v>0</v>
      </c>
      <c r="AQ210" s="200" t="n">
        <v>3</v>
      </c>
      <c r="AS210" s="35" t="n">
        <v>1.5</v>
      </c>
      <c r="AT210" s="199" t="n">
        <f aca="false">AS210*AT$4</f>
        <v>0</v>
      </c>
      <c r="AU210" s="199" t="n">
        <f aca="false">AS210*AU$4</f>
        <v>0</v>
      </c>
      <c r="AV210" s="200" t="n">
        <v>3</v>
      </c>
      <c r="AX210" s="35" t="n">
        <v>1.5</v>
      </c>
      <c r="AY210" s="199" t="n">
        <f aca="false">AX210*AY$4</f>
        <v>0</v>
      </c>
      <c r="AZ210" s="199" t="n">
        <f aca="false">AX210*AZ$4</f>
        <v>0</v>
      </c>
      <c r="BA210" s="200" t="n">
        <v>3</v>
      </c>
      <c r="BB210" s="28"/>
      <c r="BC210" s="35" t="n">
        <v>1.5</v>
      </c>
      <c r="BD210" s="199" t="n">
        <f aca="false">BC210*BD$4</f>
        <v>0</v>
      </c>
      <c r="BE210" s="199" t="n">
        <f aca="false">BC210*BE$4</f>
        <v>0</v>
      </c>
      <c r="BF210" s="200" t="n">
        <v>3</v>
      </c>
      <c r="BH210" s="35" t="n">
        <v>1.5</v>
      </c>
      <c r="BI210" s="199" t="n">
        <f aca="false">BH210*BI$4</f>
        <v>0</v>
      </c>
      <c r="BJ210" s="199" t="n">
        <f aca="false">BH210*BJ$4</f>
        <v>0</v>
      </c>
      <c r="BK210" s="200" t="n">
        <v>3</v>
      </c>
      <c r="BL210" s="28"/>
      <c r="BM210" s="35" t="n">
        <v>1.5</v>
      </c>
      <c r="BN210" s="199" t="n">
        <f aca="false">BM210*BN$4</f>
        <v>0</v>
      </c>
      <c r="BO210" s="199" t="n">
        <f aca="false">BM210*BO$4</f>
        <v>0</v>
      </c>
      <c r="BP210" s="200" t="n">
        <v>3</v>
      </c>
      <c r="BR210" s="35" t="n">
        <v>1.5</v>
      </c>
      <c r="BS210" s="199" t="n">
        <f aca="false">BR210*BS$4</f>
        <v>0</v>
      </c>
      <c r="BT210" s="199" t="n">
        <f aca="false">BR210*BT$4</f>
        <v>0</v>
      </c>
      <c r="BU210" s="200" t="n">
        <v>2</v>
      </c>
      <c r="BW210" s="35" t="n">
        <v>1.5</v>
      </c>
      <c r="BX210" s="199" t="n">
        <f aca="false">BW210*BX$4</f>
        <v>0</v>
      </c>
      <c r="BY210" s="199" t="n">
        <f aca="false">BW210*BY$4</f>
        <v>0</v>
      </c>
      <c r="BZ210" s="200" t="n">
        <v>3</v>
      </c>
    </row>
    <row r="211" customFormat="false" ht="12" hidden="false" customHeight="false" outlineLevel="0" collapsed="false">
      <c r="A211" s="198" t="n">
        <f aca="false">CurveCreator!A211</f>
        <v>43132</v>
      </c>
      <c r="C211" s="35" t="n">
        <v>1.5</v>
      </c>
      <c r="D211" s="199" t="n">
        <f aca="false">C211*D$4</f>
        <v>0</v>
      </c>
      <c r="E211" s="199" t="n">
        <f aca="false">C211*E$4</f>
        <v>0</v>
      </c>
      <c r="F211" s="200" t="n">
        <v>3</v>
      </c>
      <c r="H211" s="35" t="n">
        <v>1.5</v>
      </c>
      <c r="I211" s="199" t="n">
        <f aca="false">H211*I$4</f>
        <v>0</v>
      </c>
      <c r="J211" s="199" t="n">
        <f aca="false">H211*J$4</f>
        <v>0</v>
      </c>
      <c r="K211" s="200" t="n">
        <v>3</v>
      </c>
      <c r="M211" s="35" t="n">
        <v>1.5</v>
      </c>
      <c r="N211" s="199" t="n">
        <f aca="false">M211*N$4</f>
        <v>0</v>
      </c>
      <c r="O211" s="199" t="n">
        <f aca="false">M211*O$4</f>
        <v>0</v>
      </c>
      <c r="P211" s="200" t="n">
        <v>3</v>
      </c>
      <c r="Q211" s="28"/>
      <c r="R211" s="35" t="n">
        <v>1.5</v>
      </c>
      <c r="S211" s="199" t="n">
        <f aca="false">R211*S$4</f>
        <v>0</v>
      </c>
      <c r="T211" s="199" t="n">
        <f aca="false">R211*T$4</f>
        <v>0</v>
      </c>
      <c r="U211" s="200" t="n">
        <v>3</v>
      </c>
      <c r="W211" s="35" t="n">
        <v>1.5</v>
      </c>
      <c r="X211" s="199" t="n">
        <f aca="false">W211*X$4</f>
        <v>0</v>
      </c>
      <c r="Y211" s="199" t="n">
        <f aca="false">W211*Y$4</f>
        <v>0</v>
      </c>
      <c r="Z211" s="200" t="n">
        <v>3</v>
      </c>
      <c r="AA211" s="28"/>
      <c r="AB211" s="35" t="n">
        <v>1.5</v>
      </c>
      <c r="AC211" s="199" t="n">
        <f aca="false">AB211*AC$4</f>
        <v>0</v>
      </c>
      <c r="AD211" s="199" t="n">
        <f aca="false">AB211*AD$4</f>
        <v>0</v>
      </c>
      <c r="AE211" s="200" t="n">
        <v>3</v>
      </c>
      <c r="AF211" s="201"/>
      <c r="AG211" s="35" t="n">
        <v>1.5</v>
      </c>
      <c r="AH211" s="199" t="n">
        <f aca="false">AG211*AH$4</f>
        <v>0</v>
      </c>
      <c r="AI211" s="199" t="n">
        <f aca="false">AG211*AI$4</f>
        <v>0</v>
      </c>
      <c r="AJ211" s="200" t="n">
        <v>3</v>
      </c>
      <c r="AN211" s="35" t="n">
        <v>1.5</v>
      </c>
      <c r="AO211" s="199" t="n">
        <f aca="false">AN211*AO$4</f>
        <v>0</v>
      </c>
      <c r="AP211" s="199" t="n">
        <f aca="false">AN211*AP$4</f>
        <v>0</v>
      </c>
      <c r="AQ211" s="200" t="n">
        <v>3</v>
      </c>
      <c r="AS211" s="35" t="n">
        <v>1.5</v>
      </c>
      <c r="AT211" s="199" t="n">
        <f aca="false">AS211*AT$4</f>
        <v>0</v>
      </c>
      <c r="AU211" s="199" t="n">
        <f aca="false">AS211*AU$4</f>
        <v>0</v>
      </c>
      <c r="AV211" s="200" t="n">
        <v>3</v>
      </c>
      <c r="AX211" s="35" t="n">
        <v>1.5</v>
      </c>
      <c r="AY211" s="199" t="n">
        <f aca="false">AX211*AY$4</f>
        <v>0</v>
      </c>
      <c r="AZ211" s="199" t="n">
        <f aca="false">AX211*AZ$4</f>
        <v>0</v>
      </c>
      <c r="BA211" s="200" t="n">
        <v>3</v>
      </c>
      <c r="BB211" s="28"/>
      <c r="BC211" s="35" t="n">
        <v>1.5</v>
      </c>
      <c r="BD211" s="199" t="n">
        <f aca="false">BC211*BD$4</f>
        <v>0</v>
      </c>
      <c r="BE211" s="199" t="n">
        <f aca="false">BC211*BE$4</f>
        <v>0</v>
      </c>
      <c r="BF211" s="200" t="n">
        <v>3</v>
      </c>
      <c r="BH211" s="35" t="n">
        <v>1.5</v>
      </c>
      <c r="BI211" s="199" t="n">
        <f aca="false">BH211*BI$4</f>
        <v>0</v>
      </c>
      <c r="BJ211" s="199" t="n">
        <f aca="false">BH211*BJ$4</f>
        <v>0</v>
      </c>
      <c r="BK211" s="200" t="n">
        <v>3</v>
      </c>
      <c r="BL211" s="28"/>
      <c r="BM211" s="35" t="n">
        <v>1.5</v>
      </c>
      <c r="BN211" s="199" t="n">
        <f aca="false">BM211*BN$4</f>
        <v>0</v>
      </c>
      <c r="BO211" s="199" t="n">
        <f aca="false">BM211*BO$4</f>
        <v>0</v>
      </c>
      <c r="BP211" s="200" t="n">
        <v>3</v>
      </c>
      <c r="BR211" s="35" t="n">
        <v>1.5</v>
      </c>
      <c r="BS211" s="199" t="n">
        <f aca="false">BR211*BS$4</f>
        <v>0</v>
      </c>
      <c r="BT211" s="199" t="n">
        <f aca="false">BR211*BT$4</f>
        <v>0</v>
      </c>
      <c r="BU211" s="200" t="n">
        <v>2</v>
      </c>
      <c r="BW211" s="35" t="n">
        <v>1.5</v>
      </c>
      <c r="BX211" s="199" t="n">
        <f aca="false">BW211*BX$4</f>
        <v>0</v>
      </c>
      <c r="BY211" s="199" t="n">
        <f aca="false">BW211*BY$4</f>
        <v>0</v>
      </c>
      <c r="BZ211" s="200" t="n">
        <v>3</v>
      </c>
    </row>
    <row r="212" customFormat="false" ht="12" hidden="false" customHeight="false" outlineLevel="0" collapsed="false">
      <c r="A212" s="198" t="n">
        <f aca="false">CurveCreator!A212</f>
        <v>43160</v>
      </c>
      <c r="C212" s="35" t="n">
        <v>1.5</v>
      </c>
      <c r="D212" s="199" t="n">
        <f aca="false">C212*D$4</f>
        <v>0</v>
      </c>
      <c r="E212" s="199" t="n">
        <f aca="false">C212*E$4</f>
        <v>0</v>
      </c>
      <c r="F212" s="200" t="n">
        <v>3</v>
      </c>
      <c r="H212" s="35" t="n">
        <v>1.5</v>
      </c>
      <c r="I212" s="199" t="n">
        <f aca="false">H212*I$4</f>
        <v>0</v>
      </c>
      <c r="J212" s="199" t="n">
        <f aca="false">H212*J$4</f>
        <v>0</v>
      </c>
      <c r="K212" s="200" t="n">
        <v>3</v>
      </c>
      <c r="M212" s="35" t="n">
        <v>1.5</v>
      </c>
      <c r="N212" s="199" t="n">
        <f aca="false">M212*N$4</f>
        <v>0</v>
      </c>
      <c r="O212" s="199" t="n">
        <f aca="false">M212*O$4</f>
        <v>0</v>
      </c>
      <c r="P212" s="200" t="n">
        <v>3</v>
      </c>
      <c r="Q212" s="28"/>
      <c r="R212" s="35" t="n">
        <v>1.5</v>
      </c>
      <c r="S212" s="199" t="n">
        <f aca="false">R212*S$4</f>
        <v>0</v>
      </c>
      <c r="T212" s="199" t="n">
        <f aca="false">R212*T$4</f>
        <v>0</v>
      </c>
      <c r="U212" s="200" t="n">
        <v>3</v>
      </c>
      <c r="W212" s="35" t="n">
        <v>1.5</v>
      </c>
      <c r="X212" s="199" t="n">
        <f aca="false">W212*X$4</f>
        <v>0</v>
      </c>
      <c r="Y212" s="199" t="n">
        <f aca="false">W212*Y$4</f>
        <v>0</v>
      </c>
      <c r="Z212" s="200" t="n">
        <v>3</v>
      </c>
      <c r="AA212" s="28"/>
      <c r="AB212" s="35" t="n">
        <v>1.5</v>
      </c>
      <c r="AC212" s="199" t="n">
        <f aca="false">AB212*AC$4</f>
        <v>0</v>
      </c>
      <c r="AD212" s="199" t="n">
        <f aca="false">AB212*AD$4</f>
        <v>0</v>
      </c>
      <c r="AE212" s="200" t="n">
        <v>3</v>
      </c>
      <c r="AF212" s="201"/>
      <c r="AG212" s="35" t="n">
        <v>1.5</v>
      </c>
      <c r="AH212" s="199" t="n">
        <f aca="false">AG212*AH$4</f>
        <v>0</v>
      </c>
      <c r="AI212" s="199" t="n">
        <f aca="false">AG212*AI$4</f>
        <v>0</v>
      </c>
      <c r="AJ212" s="200" t="n">
        <v>3</v>
      </c>
      <c r="AN212" s="35" t="n">
        <v>1.5</v>
      </c>
      <c r="AO212" s="199" t="n">
        <f aca="false">AN212*AO$4</f>
        <v>0</v>
      </c>
      <c r="AP212" s="199" t="n">
        <f aca="false">AN212*AP$4</f>
        <v>0</v>
      </c>
      <c r="AQ212" s="200" t="n">
        <v>3</v>
      </c>
      <c r="AS212" s="35" t="n">
        <v>1.5</v>
      </c>
      <c r="AT212" s="199" t="n">
        <f aca="false">AS212*AT$4</f>
        <v>0</v>
      </c>
      <c r="AU212" s="199" t="n">
        <f aca="false">AS212*AU$4</f>
        <v>0</v>
      </c>
      <c r="AV212" s="200" t="n">
        <v>3</v>
      </c>
      <c r="AX212" s="35" t="n">
        <v>1.5</v>
      </c>
      <c r="AY212" s="199" t="n">
        <f aca="false">AX212*AY$4</f>
        <v>0</v>
      </c>
      <c r="AZ212" s="199" t="n">
        <f aca="false">AX212*AZ$4</f>
        <v>0</v>
      </c>
      <c r="BA212" s="200" t="n">
        <v>3</v>
      </c>
      <c r="BB212" s="28"/>
      <c r="BC212" s="35" t="n">
        <v>1.5</v>
      </c>
      <c r="BD212" s="199" t="n">
        <f aca="false">BC212*BD$4</f>
        <v>0</v>
      </c>
      <c r="BE212" s="199" t="n">
        <f aca="false">BC212*BE$4</f>
        <v>0</v>
      </c>
      <c r="BF212" s="200" t="n">
        <v>3</v>
      </c>
      <c r="BH212" s="35" t="n">
        <v>1.5</v>
      </c>
      <c r="BI212" s="199" t="n">
        <f aca="false">BH212*BI$4</f>
        <v>0</v>
      </c>
      <c r="BJ212" s="199" t="n">
        <f aca="false">BH212*BJ$4</f>
        <v>0</v>
      </c>
      <c r="BK212" s="200" t="n">
        <v>3</v>
      </c>
      <c r="BL212" s="28"/>
      <c r="BM212" s="35" t="n">
        <v>1.5</v>
      </c>
      <c r="BN212" s="199" t="n">
        <f aca="false">BM212*BN$4</f>
        <v>0</v>
      </c>
      <c r="BO212" s="199" t="n">
        <f aca="false">BM212*BO$4</f>
        <v>0</v>
      </c>
      <c r="BP212" s="200" t="n">
        <v>3</v>
      </c>
      <c r="BR212" s="35" t="n">
        <v>1.5</v>
      </c>
      <c r="BS212" s="199" t="n">
        <f aca="false">BR212*BS$4</f>
        <v>0</v>
      </c>
      <c r="BT212" s="199" t="n">
        <f aca="false">BR212*BT$4</f>
        <v>0</v>
      </c>
      <c r="BU212" s="200" t="n">
        <v>2</v>
      </c>
      <c r="BW212" s="35" t="n">
        <v>1.5</v>
      </c>
      <c r="BX212" s="199" t="n">
        <f aca="false">BW212*BX$4</f>
        <v>0</v>
      </c>
      <c r="BY212" s="199" t="n">
        <f aca="false">BW212*BY$4</f>
        <v>0</v>
      </c>
      <c r="BZ212" s="200" t="n">
        <v>3</v>
      </c>
    </row>
    <row r="213" customFormat="false" ht="12" hidden="false" customHeight="false" outlineLevel="0" collapsed="false">
      <c r="A213" s="198" t="n">
        <f aca="false">CurveCreator!A213</f>
        <v>43191</v>
      </c>
      <c r="C213" s="35" t="n">
        <v>1.5</v>
      </c>
      <c r="D213" s="199" t="n">
        <f aca="false">C213*D$4</f>
        <v>0</v>
      </c>
      <c r="E213" s="199" t="n">
        <f aca="false">C213*E$4</f>
        <v>0</v>
      </c>
      <c r="F213" s="200" t="n">
        <v>3</v>
      </c>
      <c r="H213" s="35" t="n">
        <v>1.5</v>
      </c>
      <c r="I213" s="199" t="n">
        <f aca="false">H213*I$4</f>
        <v>0</v>
      </c>
      <c r="J213" s="199" t="n">
        <f aca="false">H213*J$4</f>
        <v>0</v>
      </c>
      <c r="K213" s="200" t="n">
        <v>3</v>
      </c>
      <c r="M213" s="35" t="n">
        <v>1.5</v>
      </c>
      <c r="N213" s="199" t="n">
        <f aca="false">M213*N$4</f>
        <v>0</v>
      </c>
      <c r="O213" s="199" t="n">
        <f aca="false">M213*O$4</f>
        <v>0</v>
      </c>
      <c r="P213" s="200" t="n">
        <v>3</v>
      </c>
      <c r="Q213" s="28"/>
      <c r="R213" s="35" t="n">
        <v>1.5</v>
      </c>
      <c r="S213" s="199" t="n">
        <f aca="false">R213*S$4</f>
        <v>0</v>
      </c>
      <c r="T213" s="199" t="n">
        <f aca="false">R213*T$4</f>
        <v>0</v>
      </c>
      <c r="U213" s="200" t="n">
        <v>3</v>
      </c>
      <c r="W213" s="35" t="n">
        <v>1.5</v>
      </c>
      <c r="X213" s="199" t="n">
        <f aca="false">W213*X$4</f>
        <v>0</v>
      </c>
      <c r="Y213" s="199" t="n">
        <f aca="false">W213*Y$4</f>
        <v>0</v>
      </c>
      <c r="Z213" s="200" t="n">
        <v>3</v>
      </c>
      <c r="AA213" s="28"/>
      <c r="AB213" s="35" t="n">
        <v>1.5</v>
      </c>
      <c r="AC213" s="199" t="n">
        <f aca="false">AB213*AC$4</f>
        <v>0</v>
      </c>
      <c r="AD213" s="199" t="n">
        <f aca="false">AB213*AD$4</f>
        <v>0</v>
      </c>
      <c r="AE213" s="200" t="n">
        <v>3</v>
      </c>
      <c r="AF213" s="201"/>
      <c r="AG213" s="35" t="n">
        <v>1.5</v>
      </c>
      <c r="AH213" s="199" t="n">
        <f aca="false">AG213*AH$4</f>
        <v>0</v>
      </c>
      <c r="AI213" s="199" t="n">
        <f aca="false">AG213*AI$4</f>
        <v>0</v>
      </c>
      <c r="AJ213" s="200" t="n">
        <v>3</v>
      </c>
      <c r="AN213" s="35" t="n">
        <v>1.5</v>
      </c>
      <c r="AO213" s="199" t="n">
        <f aca="false">AN213*AO$4</f>
        <v>0</v>
      </c>
      <c r="AP213" s="199" t="n">
        <f aca="false">AN213*AP$4</f>
        <v>0</v>
      </c>
      <c r="AQ213" s="200" t="n">
        <v>3</v>
      </c>
      <c r="AS213" s="35" t="n">
        <v>1.5</v>
      </c>
      <c r="AT213" s="199" t="n">
        <f aca="false">AS213*AT$4</f>
        <v>0</v>
      </c>
      <c r="AU213" s="199" t="n">
        <f aca="false">AS213*AU$4</f>
        <v>0</v>
      </c>
      <c r="AV213" s="200" t="n">
        <v>3</v>
      </c>
      <c r="AX213" s="35" t="n">
        <v>1.5</v>
      </c>
      <c r="AY213" s="199" t="n">
        <f aca="false">AX213*AY$4</f>
        <v>0</v>
      </c>
      <c r="AZ213" s="199" t="n">
        <f aca="false">AX213*AZ$4</f>
        <v>0</v>
      </c>
      <c r="BA213" s="200" t="n">
        <v>3</v>
      </c>
      <c r="BB213" s="28"/>
      <c r="BC213" s="35" t="n">
        <v>1.5</v>
      </c>
      <c r="BD213" s="199" t="n">
        <f aca="false">BC213*BD$4</f>
        <v>0</v>
      </c>
      <c r="BE213" s="199" t="n">
        <f aca="false">BC213*BE$4</f>
        <v>0</v>
      </c>
      <c r="BF213" s="200" t="n">
        <v>3</v>
      </c>
      <c r="BH213" s="35" t="n">
        <v>1.5</v>
      </c>
      <c r="BI213" s="199" t="n">
        <f aca="false">BH213*BI$4</f>
        <v>0</v>
      </c>
      <c r="BJ213" s="199" t="n">
        <f aca="false">BH213*BJ$4</f>
        <v>0</v>
      </c>
      <c r="BK213" s="200" t="n">
        <v>3</v>
      </c>
      <c r="BL213" s="28"/>
      <c r="BM213" s="35" t="n">
        <v>1.5</v>
      </c>
      <c r="BN213" s="199" t="n">
        <f aca="false">BM213*BN$4</f>
        <v>0</v>
      </c>
      <c r="BO213" s="199" t="n">
        <f aca="false">BM213*BO$4</f>
        <v>0</v>
      </c>
      <c r="BP213" s="200" t="n">
        <v>3</v>
      </c>
      <c r="BR213" s="35" t="n">
        <v>1.5</v>
      </c>
      <c r="BS213" s="199" t="n">
        <f aca="false">BR213*BS$4</f>
        <v>0</v>
      </c>
      <c r="BT213" s="199" t="n">
        <f aca="false">BR213*BT$4</f>
        <v>0</v>
      </c>
      <c r="BU213" s="200" t="n">
        <v>2</v>
      </c>
      <c r="BW213" s="35" t="n">
        <v>1.5</v>
      </c>
      <c r="BX213" s="199" t="n">
        <f aca="false">BW213*BX$4</f>
        <v>0</v>
      </c>
      <c r="BY213" s="199" t="n">
        <f aca="false">BW213*BY$4</f>
        <v>0</v>
      </c>
      <c r="BZ213" s="200" t="n">
        <v>3</v>
      </c>
    </row>
    <row r="214" customFormat="false" ht="12" hidden="false" customHeight="false" outlineLevel="0" collapsed="false">
      <c r="A214" s="198" t="n">
        <f aca="false">CurveCreator!A214</f>
        <v>43221</v>
      </c>
      <c r="C214" s="35" t="n">
        <v>1.5</v>
      </c>
      <c r="D214" s="199" t="n">
        <f aca="false">C214*D$4</f>
        <v>0</v>
      </c>
      <c r="E214" s="199" t="n">
        <f aca="false">C214*E$4</f>
        <v>0</v>
      </c>
      <c r="F214" s="200" t="n">
        <v>3</v>
      </c>
      <c r="H214" s="35" t="n">
        <v>1.5</v>
      </c>
      <c r="I214" s="199" t="n">
        <f aca="false">H214*I$4</f>
        <v>0</v>
      </c>
      <c r="J214" s="199" t="n">
        <f aca="false">H214*J$4</f>
        <v>0</v>
      </c>
      <c r="K214" s="200" t="n">
        <v>3</v>
      </c>
      <c r="M214" s="35" t="n">
        <v>1.5</v>
      </c>
      <c r="N214" s="199" t="n">
        <f aca="false">M214*N$4</f>
        <v>0</v>
      </c>
      <c r="O214" s="199" t="n">
        <f aca="false">M214*O$4</f>
        <v>0</v>
      </c>
      <c r="P214" s="200" t="n">
        <v>3</v>
      </c>
      <c r="Q214" s="28"/>
      <c r="R214" s="35" t="n">
        <v>1.5</v>
      </c>
      <c r="S214" s="199" t="n">
        <f aca="false">R214*S$4</f>
        <v>0</v>
      </c>
      <c r="T214" s="199" t="n">
        <f aca="false">R214*T$4</f>
        <v>0</v>
      </c>
      <c r="U214" s="200" t="n">
        <v>3</v>
      </c>
      <c r="W214" s="35" t="n">
        <v>1.5</v>
      </c>
      <c r="X214" s="199" t="n">
        <f aca="false">W214*X$4</f>
        <v>0</v>
      </c>
      <c r="Y214" s="199" t="n">
        <f aca="false">W214*Y$4</f>
        <v>0</v>
      </c>
      <c r="Z214" s="200" t="n">
        <v>3</v>
      </c>
      <c r="AA214" s="28"/>
      <c r="AB214" s="35" t="n">
        <v>1.5</v>
      </c>
      <c r="AC214" s="199" t="n">
        <f aca="false">AB214*AC$4</f>
        <v>0</v>
      </c>
      <c r="AD214" s="199" t="n">
        <f aca="false">AB214*AD$4</f>
        <v>0</v>
      </c>
      <c r="AE214" s="200" t="n">
        <v>3</v>
      </c>
      <c r="AF214" s="201"/>
      <c r="AG214" s="35" t="n">
        <v>1.5</v>
      </c>
      <c r="AH214" s="199" t="n">
        <f aca="false">AG214*AH$4</f>
        <v>0</v>
      </c>
      <c r="AI214" s="199" t="n">
        <f aca="false">AG214*AI$4</f>
        <v>0</v>
      </c>
      <c r="AJ214" s="200" t="n">
        <v>3</v>
      </c>
      <c r="AN214" s="35" t="n">
        <v>1.5</v>
      </c>
      <c r="AO214" s="199" t="n">
        <f aca="false">AN214*AO$4</f>
        <v>0</v>
      </c>
      <c r="AP214" s="199" t="n">
        <f aca="false">AN214*AP$4</f>
        <v>0</v>
      </c>
      <c r="AQ214" s="200" t="n">
        <v>3</v>
      </c>
      <c r="AS214" s="35" t="n">
        <v>1.5</v>
      </c>
      <c r="AT214" s="199" t="n">
        <f aca="false">AS214*AT$4</f>
        <v>0</v>
      </c>
      <c r="AU214" s="199" t="n">
        <f aca="false">AS214*AU$4</f>
        <v>0</v>
      </c>
      <c r="AV214" s="200" t="n">
        <v>3</v>
      </c>
      <c r="AX214" s="35" t="n">
        <v>1.5</v>
      </c>
      <c r="AY214" s="199" t="n">
        <f aca="false">AX214*AY$4</f>
        <v>0</v>
      </c>
      <c r="AZ214" s="199" t="n">
        <f aca="false">AX214*AZ$4</f>
        <v>0</v>
      </c>
      <c r="BA214" s="200" t="n">
        <v>3</v>
      </c>
      <c r="BB214" s="28"/>
      <c r="BC214" s="35" t="n">
        <v>1.5</v>
      </c>
      <c r="BD214" s="199" t="n">
        <f aca="false">BC214*BD$4</f>
        <v>0</v>
      </c>
      <c r="BE214" s="199" t="n">
        <f aca="false">BC214*BE$4</f>
        <v>0</v>
      </c>
      <c r="BF214" s="200" t="n">
        <v>3</v>
      </c>
      <c r="BH214" s="35" t="n">
        <v>1.5</v>
      </c>
      <c r="BI214" s="199" t="n">
        <f aca="false">BH214*BI$4</f>
        <v>0</v>
      </c>
      <c r="BJ214" s="199" t="n">
        <f aca="false">BH214*BJ$4</f>
        <v>0</v>
      </c>
      <c r="BK214" s="200" t="n">
        <v>3</v>
      </c>
      <c r="BL214" s="28"/>
      <c r="BM214" s="35" t="n">
        <v>1.5</v>
      </c>
      <c r="BN214" s="199" t="n">
        <f aca="false">BM214*BN$4</f>
        <v>0</v>
      </c>
      <c r="BO214" s="199" t="n">
        <f aca="false">BM214*BO$4</f>
        <v>0</v>
      </c>
      <c r="BP214" s="200" t="n">
        <v>3</v>
      </c>
      <c r="BR214" s="35" t="n">
        <v>1.5</v>
      </c>
      <c r="BS214" s="199" t="n">
        <f aca="false">BR214*BS$4</f>
        <v>0</v>
      </c>
      <c r="BT214" s="199" t="n">
        <f aca="false">BR214*BT$4</f>
        <v>0</v>
      </c>
      <c r="BU214" s="200" t="n">
        <v>2</v>
      </c>
      <c r="BW214" s="35" t="n">
        <v>1.5</v>
      </c>
      <c r="BX214" s="199" t="n">
        <f aca="false">BW214*BX$4</f>
        <v>0</v>
      </c>
      <c r="BY214" s="199" t="n">
        <f aca="false">BW214*BY$4</f>
        <v>0</v>
      </c>
      <c r="BZ214" s="200" t="n">
        <v>3</v>
      </c>
    </row>
    <row r="215" customFormat="false" ht="12" hidden="false" customHeight="false" outlineLevel="0" collapsed="false">
      <c r="A215" s="198" t="n">
        <f aca="false">CurveCreator!A215</f>
        <v>43252</v>
      </c>
      <c r="C215" s="35" t="n">
        <v>1.5</v>
      </c>
      <c r="D215" s="199" t="n">
        <f aca="false">C215*D$4</f>
        <v>0</v>
      </c>
      <c r="E215" s="199" t="n">
        <f aca="false">C215*E$4</f>
        <v>0</v>
      </c>
      <c r="F215" s="200" t="n">
        <v>3</v>
      </c>
      <c r="H215" s="35" t="n">
        <v>1.5</v>
      </c>
      <c r="I215" s="199" t="n">
        <f aca="false">H215*I$4</f>
        <v>0</v>
      </c>
      <c r="J215" s="199" t="n">
        <f aca="false">H215*J$4</f>
        <v>0</v>
      </c>
      <c r="K215" s="200" t="n">
        <v>3</v>
      </c>
      <c r="M215" s="35" t="n">
        <v>1.5</v>
      </c>
      <c r="N215" s="199" t="n">
        <f aca="false">M215*N$4</f>
        <v>0</v>
      </c>
      <c r="O215" s="199" t="n">
        <f aca="false">M215*O$4</f>
        <v>0</v>
      </c>
      <c r="P215" s="200" t="n">
        <v>3</v>
      </c>
      <c r="Q215" s="28"/>
      <c r="R215" s="35" t="n">
        <v>1.5</v>
      </c>
      <c r="S215" s="199" t="n">
        <f aca="false">R215*S$4</f>
        <v>0</v>
      </c>
      <c r="T215" s="199" t="n">
        <f aca="false">R215*T$4</f>
        <v>0</v>
      </c>
      <c r="U215" s="200" t="n">
        <v>3</v>
      </c>
      <c r="W215" s="35" t="n">
        <v>1.5</v>
      </c>
      <c r="X215" s="199" t="n">
        <f aca="false">W215*X$4</f>
        <v>0</v>
      </c>
      <c r="Y215" s="199" t="n">
        <f aca="false">W215*Y$4</f>
        <v>0</v>
      </c>
      <c r="Z215" s="200" t="n">
        <v>3</v>
      </c>
      <c r="AA215" s="28"/>
      <c r="AB215" s="35" t="n">
        <v>1.5</v>
      </c>
      <c r="AC215" s="199" t="n">
        <f aca="false">AB215*AC$4</f>
        <v>0</v>
      </c>
      <c r="AD215" s="199" t="n">
        <f aca="false">AB215*AD$4</f>
        <v>0</v>
      </c>
      <c r="AE215" s="200" t="n">
        <v>3</v>
      </c>
      <c r="AF215" s="201"/>
      <c r="AG215" s="35" t="n">
        <v>1.5</v>
      </c>
      <c r="AH215" s="199" t="n">
        <f aca="false">AG215*AH$4</f>
        <v>0</v>
      </c>
      <c r="AI215" s="199" t="n">
        <f aca="false">AG215*AI$4</f>
        <v>0</v>
      </c>
      <c r="AJ215" s="200" t="n">
        <v>3</v>
      </c>
      <c r="AN215" s="35" t="n">
        <v>1.5</v>
      </c>
      <c r="AO215" s="199" t="n">
        <f aca="false">AN215*AO$4</f>
        <v>0</v>
      </c>
      <c r="AP215" s="199" t="n">
        <f aca="false">AN215*AP$4</f>
        <v>0</v>
      </c>
      <c r="AQ215" s="200" t="n">
        <v>3</v>
      </c>
      <c r="AS215" s="35" t="n">
        <v>1.5</v>
      </c>
      <c r="AT215" s="199" t="n">
        <f aca="false">AS215*AT$4</f>
        <v>0</v>
      </c>
      <c r="AU215" s="199" t="n">
        <f aca="false">AS215*AU$4</f>
        <v>0</v>
      </c>
      <c r="AV215" s="200" t="n">
        <v>3</v>
      </c>
      <c r="AX215" s="35" t="n">
        <v>1.5</v>
      </c>
      <c r="AY215" s="199" t="n">
        <f aca="false">AX215*AY$4</f>
        <v>0</v>
      </c>
      <c r="AZ215" s="199" t="n">
        <f aca="false">AX215*AZ$4</f>
        <v>0</v>
      </c>
      <c r="BA215" s="200" t="n">
        <v>3</v>
      </c>
      <c r="BB215" s="28"/>
      <c r="BC215" s="35" t="n">
        <v>1.5</v>
      </c>
      <c r="BD215" s="199" t="n">
        <f aca="false">BC215*BD$4</f>
        <v>0</v>
      </c>
      <c r="BE215" s="199" t="n">
        <f aca="false">BC215*BE$4</f>
        <v>0</v>
      </c>
      <c r="BF215" s="200" t="n">
        <v>3</v>
      </c>
      <c r="BH215" s="35" t="n">
        <v>1.5</v>
      </c>
      <c r="BI215" s="199" t="n">
        <f aca="false">BH215*BI$4</f>
        <v>0</v>
      </c>
      <c r="BJ215" s="199" t="n">
        <f aca="false">BH215*BJ$4</f>
        <v>0</v>
      </c>
      <c r="BK215" s="200" t="n">
        <v>3</v>
      </c>
      <c r="BL215" s="28"/>
      <c r="BM215" s="35" t="n">
        <v>1.5</v>
      </c>
      <c r="BN215" s="199" t="n">
        <f aca="false">BM215*BN$4</f>
        <v>0</v>
      </c>
      <c r="BO215" s="199" t="n">
        <f aca="false">BM215*BO$4</f>
        <v>0</v>
      </c>
      <c r="BP215" s="200" t="n">
        <v>3</v>
      </c>
      <c r="BR215" s="35" t="n">
        <v>1.5</v>
      </c>
      <c r="BS215" s="199" t="n">
        <f aca="false">BR215*BS$4</f>
        <v>0</v>
      </c>
      <c r="BT215" s="199" t="n">
        <f aca="false">BR215*BT$4</f>
        <v>0</v>
      </c>
      <c r="BU215" s="200" t="n">
        <v>2</v>
      </c>
      <c r="BW215" s="35" t="n">
        <v>1.5</v>
      </c>
      <c r="BX215" s="199" t="n">
        <f aca="false">BW215*BX$4</f>
        <v>0</v>
      </c>
      <c r="BY215" s="199" t="n">
        <f aca="false">BW215*BY$4</f>
        <v>0</v>
      </c>
      <c r="BZ215" s="200" t="n">
        <v>3</v>
      </c>
    </row>
    <row r="216" customFormat="false" ht="12" hidden="false" customHeight="false" outlineLevel="0" collapsed="false">
      <c r="A216" s="198" t="n">
        <f aca="false">CurveCreator!A216</f>
        <v>43282</v>
      </c>
      <c r="C216" s="35" t="n">
        <v>1.5</v>
      </c>
      <c r="D216" s="199" t="n">
        <f aca="false">C216*D$4</f>
        <v>0</v>
      </c>
      <c r="E216" s="199" t="n">
        <f aca="false">C216*E$4</f>
        <v>0</v>
      </c>
      <c r="F216" s="200" t="n">
        <v>3</v>
      </c>
      <c r="H216" s="35" t="n">
        <v>1.5</v>
      </c>
      <c r="I216" s="199" t="n">
        <f aca="false">H216*I$4</f>
        <v>0</v>
      </c>
      <c r="J216" s="199" t="n">
        <f aca="false">H216*J$4</f>
        <v>0</v>
      </c>
      <c r="K216" s="200" t="n">
        <v>3</v>
      </c>
      <c r="M216" s="35" t="n">
        <v>1.5</v>
      </c>
      <c r="N216" s="199" t="n">
        <f aca="false">M216*N$4</f>
        <v>0</v>
      </c>
      <c r="O216" s="199" t="n">
        <f aca="false">M216*O$4</f>
        <v>0</v>
      </c>
      <c r="P216" s="200" t="n">
        <v>3</v>
      </c>
      <c r="Q216" s="28"/>
      <c r="R216" s="35" t="n">
        <v>1.5</v>
      </c>
      <c r="S216" s="199" t="n">
        <f aca="false">R216*S$4</f>
        <v>0</v>
      </c>
      <c r="T216" s="199" t="n">
        <f aca="false">R216*T$4</f>
        <v>0</v>
      </c>
      <c r="U216" s="200" t="n">
        <v>3</v>
      </c>
      <c r="W216" s="35" t="n">
        <v>1.5</v>
      </c>
      <c r="X216" s="199" t="n">
        <f aca="false">W216*X$4</f>
        <v>0</v>
      </c>
      <c r="Y216" s="199" t="n">
        <f aca="false">W216*Y$4</f>
        <v>0</v>
      </c>
      <c r="Z216" s="200" t="n">
        <v>3</v>
      </c>
      <c r="AA216" s="28"/>
      <c r="AB216" s="35" t="n">
        <v>1.5</v>
      </c>
      <c r="AC216" s="199" t="n">
        <f aca="false">AB216*AC$4</f>
        <v>0</v>
      </c>
      <c r="AD216" s="199" t="n">
        <f aca="false">AB216*AD$4</f>
        <v>0</v>
      </c>
      <c r="AE216" s="200" t="n">
        <v>3</v>
      </c>
      <c r="AF216" s="201"/>
      <c r="AG216" s="35" t="n">
        <v>1.5</v>
      </c>
      <c r="AH216" s="199" t="n">
        <f aca="false">AG216*AH$4</f>
        <v>0</v>
      </c>
      <c r="AI216" s="199" t="n">
        <f aca="false">AG216*AI$4</f>
        <v>0</v>
      </c>
      <c r="AJ216" s="200" t="n">
        <v>3</v>
      </c>
      <c r="AN216" s="35" t="n">
        <v>1.5</v>
      </c>
      <c r="AO216" s="199" t="n">
        <f aca="false">AN216*AO$4</f>
        <v>0</v>
      </c>
      <c r="AP216" s="199" t="n">
        <f aca="false">AN216*AP$4</f>
        <v>0</v>
      </c>
      <c r="AQ216" s="200" t="n">
        <v>3</v>
      </c>
      <c r="AS216" s="35" t="n">
        <v>1.5</v>
      </c>
      <c r="AT216" s="199" t="n">
        <f aca="false">AS216*AT$4</f>
        <v>0</v>
      </c>
      <c r="AU216" s="199" t="n">
        <f aca="false">AS216*AU$4</f>
        <v>0</v>
      </c>
      <c r="AV216" s="200" t="n">
        <v>3</v>
      </c>
      <c r="AX216" s="35" t="n">
        <v>1.5</v>
      </c>
      <c r="AY216" s="199" t="n">
        <f aca="false">AX216*AY$4</f>
        <v>0</v>
      </c>
      <c r="AZ216" s="199" t="n">
        <f aca="false">AX216*AZ$4</f>
        <v>0</v>
      </c>
      <c r="BA216" s="200" t="n">
        <v>3</v>
      </c>
      <c r="BB216" s="28"/>
      <c r="BC216" s="35" t="n">
        <v>1.5</v>
      </c>
      <c r="BD216" s="199" t="n">
        <f aca="false">BC216*BD$4</f>
        <v>0</v>
      </c>
      <c r="BE216" s="199" t="n">
        <f aca="false">BC216*BE$4</f>
        <v>0</v>
      </c>
      <c r="BF216" s="200" t="n">
        <v>3</v>
      </c>
      <c r="BH216" s="35" t="n">
        <v>1.5</v>
      </c>
      <c r="BI216" s="199" t="n">
        <f aca="false">BH216*BI$4</f>
        <v>0</v>
      </c>
      <c r="BJ216" s="199" t="n">
        <f aca="false">BH216*BJ$4</f>
        <v>0</v>
      </c>
      <c r="BK216" s="200" t="n">
        <v>3</v>
      </c>
      <c r="BL216" s="28"/>
      <c r="BM216" s="35" t="n">
        <v>1.5</v>
      </c>
      <c r="BN216" s="199" t="n">
        <f aca="false">BM216*BN$4</f>
        <v>0</v>
      </c>
      <c r="BO216" s="199" t="n">
        <f aca="false">BM216*BO$4</f>
        <v>0</v>
      </c>
      <c r="BP216" s="200" t="n">
        <v>3</v>
      </c>
      <c r="BR216" s="35" t="n">
        <v>1.5</v>
      </c>
      <c r="BS216" s="199" t="n">
        <f aca="false">BR216*BS$4</f>
        <v>0</v>
      </c>
      <c r="BT216" s="199" t="n">
        <f aca="false">BR216*BT$4</f>
        <v>0</v>
      </c>
      <c r="BU216" s="200" t="n">
        <v>2</v>
      </c>
      <c r="BW216" s="35" t="n">
        <v>1.5</v>
      </c>
      <c r="BX216" s="199" t="n">
        <f aca="false">BW216*BX$4</f>
        <v>0</v>
      </c>
      <c r="BY216" s="199" t="n">
        <f aca="false">BW216*BY$4</f>
        <v>0</v>
      </c>
      <c r="BZ216" s="200" t="n">
        <v>3</v>
      </c>
    </row>
    <row r="217" customFormat="false" ht="12" hidden="false" customHeight="false" outlineLevel="0" collapsed="false">
      <c r="A217" s="198" t="n">
        <f aca="false">CurveCreator!A217</f>
        <v>43313</v>
      </c>
      <c r="C217" s="35" t="n">
        <v>1.5</v>
      </c>
      <c r="D217" s="199" t="n">
        <f aca="false">C217*D$4</f>
        <v>0</v>
      </c>
      <c r="E217" s="199" t="n">
        <f aca="false">C217*E$4</f>
        <v>0</v>
      </c>
      <c r="F217" s="200" t="n">
        <v>3</v>
      </c>
      <c r="H217" s="35" t="n">
        <v>1.5</v>
      </c>
      <c r="I217" s="199" t="n">
        <f aca="false">H217*I$4</f>
        <v>0</v>
      </c>
      <c r="J217" s="199" t="n">
        <f aca="false">H217*J$4</f>
        <v>0</v>
      </c>
      <c r="K217" s="200" t="n">
        <v>3</v>
      </c>
      <c r="M217" s="35" t="n">
        <v>1.5</v>
      </c>
      <c r="N217" s="199" t="n">
        <f aca="false">M217*N$4</f>
        <v>0</v>
      </c>
      <c r="O217" s="199" t="n">
        <f aca="false">M217*O$4</f>
        <v>0</v>
      </c>
      <c r="P217" s="200" t="n">
        <v>3</v>
      </c>
      <c r="Q217" s="28"/>
      <c r="R217" s="35" t="n">
        <v>1.5</v>
      </c>
      <c r="S217" s="199" t="n">
        <f aca="false">R217*S$4</f>
        <v>0</v>
      </c>
      <c r="T217" s="199" t="n">
        <f aca="false">R217*T$4</f>
        <v>0</v>
      </c>
      <c r="U217" s="200" t="n">
        <v>3</v>
      </c>
      <c r="W217" s="35" t="n">
        <v>1.5</v>
      </c>
      <c r="X217" s="199" t="n">
        <f aca="false">W217*X$4</f>
        <v>0</v>
      </c>
      <c r="Y217" s="199" t="n">
        <f aca="false">W217*Y$4</f>
        <v>0</v>
      </c>
      <c r="Z217" s="200" t="n">
        <v>3</v>
      </c>
      <c r="AA217" s="28"/>
      <c r="AB217" s="35" t="n">
        <v>1.5</v>
      </c>
      <c r="AC217" s="199" t="n">
        <f aca="false">AB217*AC$4</f>
        <v>0</v>
      </c>
      <c r="AD217" s="199" t="n">
        <f aca="false">AB217*AD$4</f>
        <v>0</v>
      </c>
      <c r="AE217" s="200" t="n">
        <v>3</v>
      </c>
      <c r="AF217" s="201"/>
      <c r="AG217" s="35" t="n">
        <v>1.5</v>
      </c>
      <c r="AH217" s="199" t="n">
        <f aca="false">AG217*AH$4</f>
        <v>0</v>
      </c>
      <c r="AI217" s="199" t="n">
        <f aca="false">AG217*AI$4</f>
        <v>0</v>
      </c>
      <c r="AJ217" s="200" t="n">
        <v>3</v>
      </c>
      <c r="AN217" s="35" t="n">
        <v>1.5</v>
      </c>
      <c r="AO217" s="199" t="n">
        <f aca="false">AN217*AO$4</f>
        <v>0</v>
      </c>
      <c r="AP217" s="199" t="n">
        <f aca="false">AN217*AP$4</f>
        <v>0</v>
      </c>
      <c r="AQ217" s="200" t="n">
        <v>3</v>
      </c>
      <c r="AS217" s="35" t="n">
        <v>1.5</v>
      </c>
      <c r="AT217" s="199" t="n">
        <f aca="false">AS217*AT$4</f>
        <v>0</v>
      </c>
      <c r="AU217" s="199" t="n">
        <f aca="false">AS217*AU$4</f>
        <v>0</v>
      </c>
      <c r="AV217" s="200" t="n">
        <v>3</v>
      </c>
      <c r="AX217" s="35" t="n">
        <v>1.5</v>
      </c>
      <c r="AY217" s="199" t="n">
        <f aca="false">AX217*AY$4</f>
        <v>0</v>
      </c>
      <c r="AZ217" s="199" t="n">
        <f aca="false">AX217*AZ$4</f>
        <v>0</v>
      </c>
      <c r="BA217" s="200" t="n">
        <v>3</v>
      </c>
      <c r="BB217" s="28"/>
      <c r="BC217" s="35" t="n">
        <v>1.5</v>
      </c>
      <c r="BD217" s="199" t="n">
        <f aca="false">BC217*BD$4</f>
        <v>0</v>
      </c>
      <c r="BE217" s="199" t="n">
        <f aca="false">BC217*BE$4</f>
        <v>0</v>
      </c>
      <c r="BF217" s="200" t="n">
        <v>3</v>
      </c>
      <c r="BH217" s="35" t="n">
        <v>1.5</v>
      </c>
      <c r="BI217" s="199" t="n">
        <f aca="false">BH217*BI$4</f>
        <v>0</v>
      </c>
      <c r="BJ217" s="199" t="n">
        <f aca="false">BH217*BJ$4</f>
        <v>0</v>
      </c>
      <c r="BK217" s="200" t="n">
        <v>3</v>
      </c>
      <c r="BL217" s="28"/>
      <c r="BM217" s="35" t="n">
        <v>1.5</v>
      </c>
      <c r="BN217" s="199" t="n">
        <f aca="false">BM217*BN$4</f>
        <v>0</v>
      </c>
      <c r="BO217" s="199" t="n">
        <f aca="false">BM217*BO$4</f>
        <v>0</v>
      </c>
      <c r="BP217" s="200" t="n">
        <v>3</v>
      </c>
      <c r="BR217" s="35" t="n">
        <v>1.5</v>
      </c>
      <c r="BS217" s="199" t="n">
        <f aca="false">BR217*BS$4</f>
        <v>0</v>
      </c>
      <c r="BT217" s="199" t="n">
        <f aca="false">BR217*BT$4</f>
        <v>0</v>
      </c>
      <c r="BU217" s="200" t="n">
        <v>2</v>
      </c>
      <c r="BW217" s="35" t="n">
        <v>1.5</v>
      </c>
      <c r="BX217" s="199" t="n">
        <f aca="false">BW217*BX$4</f>
        <v>0</v>
      </c>
      <c r="BY217" s="199" t="n">
        <f aca="false">BW217*BY$4</f>
        <v>0</v>
      </c>
      <c r="BZ217" s="200" t="n">
        <v>3</v>
      </c>
    </row>
    <row r="218" customFormat="false" ht="12" hidden="false" customHeight="false" outlineLevel="0" collapsed="false">
      <c r="A218" s="198" t="n">
        <f aca="false">CurveCreator!A218</f>
        <v>43344</v>
      </c>
      <c r="C218" s="35" t="n">
        <v>1.5</v>
      </c>
      <c r="D218" s="199" t="n">
        <f aca="false">C218*D$4</f>
        <v>0</v>
      </c>
      <c r="E218" s="199" t="n">
        <f aca="false">C218*E$4</f>
        <v>0</v>
      </c>
      <c r="F218" s="200" t="n">
        <v>3</v>
      </c>
      <c r="H218" s="35" t="n">
        <v>1.5</v>
      </c>
      <c r="I218" s="199" t="n">
        <f aca="false">H218*I$4</f>
        <v>0</v>
      </c>
      <c r="J218" s="199" t="n">
        <f aca="false">H218*J$4</f>
        <v>0</v>
      </c>
      <c r="K218" s="200" t="n">
        <v>3</v>
      </c>
      <c r="M218" s="35" t="n">
        <v>1.5</v>
      </c>
      <c r="N218" s="199" t="n">
        <f aca="false">M218*N$4</f>
        <v>0</v>
      </c>
      <c r="O218" s="199" t="n">
        <f aca="false">M218*O$4</f>
        <v>0</v>
      </c>
      <c r="P218" s="200" t="n">
        <v>3</v>
      </c>
      <c r="Q218" s="28"/>
      <c r="R218" s="35" t="n">
        <v>1.5</v>
      </c>
      <c r="S218" s="199" t="n">
        <f aca="false">R218*S$4</f>
        <v>0</v>
      </c>
      <c r="T218" s="199" t="n">
        <f aca="false">R218*T$4</f>
        <v>0</v>
      </c>
      <c r="U218" s="200" t="n">
        <v>3</v>
      </c>
      <c r="W218" s="35" t="n">
        <v>1.5</v>
      </c>
      <c r="X218" s="199" t="n">
        <f aca="false">W218*X$4</f>
        <v>0</v>
      </c>
      <c r="Y218" s="199" t="n">
        <f aca="false">W218*Y$4</f>
        <v>0</v>
      </c>
      <c r="Z218" s="200" t="n">
        <v>3</v>
      </c>
      <c r="AA218" s="28"/>
      <c r="AB218" s="35" t="n">
        <v>1.5</v>
      </c>
      <c r="AC218" s="199" t="n">
        <f aca="false">AB218*AC$4</f>
        <v>0</v>
      </c>
      <c r="AD218" s="199" t="n">
        <f aca="false">AB218*AD$4</f>
        <v>0</v>
      </c>
      <c r="AE218" s="200" t="n">
        <v>3</v>
      </c>
      <c r="AF218" s="201"/>
      <c r="AG218" s="35" t="n">
        <v>1.5</v>
      </c>
      <c r="AH218" s="199" t="n">
        <f aca="false">AG218*AH$4</f>
        <v>0</v>
      </c>
      <c r="AI218" s="199" t="n">
        <f aca="false">AG218*AI$4</f>
        <v>0</v>
      </c>
      <c r="AJ218" s="200" t="n">
        <v>3</v>
      </c>
      <c r="AN218" s="35" t="n">
        <v>1.5</v>
      </c>
      <c r="AO218" s="199" t="n">
        <f aca="false">AN218*AO$4</f>
        <v>0</v>
      </c>
      <c r="AP218" s="199" t="n">
        <f aca="false">AN218*AP$4</f>
        <v>0</v>
      </c>
      <c r="AQ218" s="200" t="n">
        <v>3</v>
      </c>
      <c r="AS218" s="35" t="n">
        <v>1.5</v>
      </c>
      <c r="AT218" s="199" t="n">
        <f aca="false">AS218*AT$4</f>
        <v>0</v>
      </c>
      <c r="AU218" s="199" t="n">
        <f aca="false">AS218*AU$4</f>
        <v>0</v>
      </c>
      <c r="AV218" s="200" t="n">
        <v>3</v>
      </c>
      <c r="AX218" s="35" t="n">
        <v>1.5</v>
      </c>
      <c r="AY218" s="199" t="n">
        <f aca="false">AX218*AY$4</f>
        <v>0</v>
      </c>
      <c r="AZ218" s="199" t="n">
        <f aca="false">AX218*AZ$4</f>
        <v>0</v>
      </c>
      <c r="BA218" s="200" t="n">
        <v>3</v>
      </c>
      <c r="BB218" s="28"/>
      <c r="BC218" s="35" t="n">
        <v>1.5</v>
      </c>
      <c r="BD218" s="199" t="n">
        <f aca="false">BC218*BD$4</f>
        <v>0</v>
      </c>
      <c r="BE218" s="199" t="n">
        <f aca="false">BC218*BE$4</f>
        <v>0</v>
      </c>
      <c r="BF218" s="200" t="n">
        <v>3</v>
      </c>
      <c r="BH218" s="35" t="n">
        <v>1.5</v>
      </c>
      <c r="BI218" s="199" t="n">
        <f aca="false">BH218*BI$4</f>
        <v>0</v>
      </c>
      <c r="BJ218" s="199" t="n">
        <f aca="false">BH218*BJ$4</f>
        <v>0</v>
      </c>
      <c r="BK218" s="200" t="n">
        <v>3</v>
      </c>
      <c r="BL218" s="28"/>
      <c r="BM218" s="35" t="n">
        <v>1.5</v>
      </c>
      <c r="BN218" s="199" t="n">
        <f aca="false">BM218*BN$4</f>
        <v>0</v>
      </c>
      <c r="BO218" s="199" t="n">
        <f aca="false">BM218*BO$4</f>
        <v>0</v>
      </c>
      <c r="BP218" s="200" t="n">
        <v>3</v>
      </c>
      <c r="BR218" s="35" t="n">
        <v>1.5</v>
      </c>
      <c r="BS218" s="199" t="n">
        <f aca="false">BR218*BS$4</f>
        <v>0</v>
      </c>
      <c r="BT218" s="199" t="n">
        <f aca="false">BR218*BT$4</f>
        <v>0</v>
      </c>
      <c r="BU218" s="200" t="n">
        <v>2</v>
      </c>
      <c r="BW218" s="35" t="n">
        <v>1.5</v>
      </c>
      <c r="BX218" s="199" t="n">
        <f aca="false">BW218*BX$4</f>
        <v>0</v>
      </c>
      <c r="BY218" s="199" t="n">
        <f aca="false">BW218*BY$4</f>
        <v>0</v>
      </c>
      <c r="BZ218" s="200" t="n">
        <v>3</v>
      </c>
    </row>
    <row r="219" customFormat="false" ht="12" hidden="false" customHeight="false" outlineLevel="0" collapsed="false">
      <c r="A219" s="198" t="n">
        <f aca="false">CurveCreator!A219</f>
        <v>43374</v>
      </c>
      <c r="C219" s="35" t="n">
        <v>1.5</v>
      </c>
      <c r="D219" s="199" t="n">
        <f aca="false">C219*D$4</f>
        <v>0</v>
      </c>
      <c r="E219" s="199" t="n">
        <f aca="false">C219*E$4</f>
        <v>0</v>
      </c>
      <c r="F219" s="200" t="n">
        <v>3</v>
      </c>
      <c r="H219" s="35" t="n">
        <v>1.5</v>
      </c>
      <c r="I219" s="199" t="n">
        <f aca="false">H219*I$4</f>
        <v>0</v>
      </c>
      <c r="J219" s="199" t="n">
        <f aca="false">H219*J$4</f>
        <v>0</v>
      </c>
      <c r="K219" s="200" t="n">
        <v>3</v>
      </c>
      <c r="M219" s="35" t="n">
        <v>1.5</v>
      </c>
      <c r="N219" s="199" t="n">
        <f aca="false">M219*N$4</f>
        <v>0</v>
      </c>
      <c r="O219" s="199" t="n">
        <f aca="false">M219*O$4</f>
        <v>0</v>
      </c>
      <c r="P219" s="200" t="n">
        <v>3</v>
      </c>
      <c r="Q219" s="28"/>
      <c r="R219" s="35" t="n">
        <v>1.5</v>
      </c>
      <c r="S219" s="199" t="n">
        <f aca="false">R219*S$4</f>
        <v>0</v>
      </c>
      <c r="T219" s="199" t="n">
        <f aca="false">R219*T$4</f>
        <v>0</v>
      </c>
      <c r="U219" s="200" t="n">
        <v>3</v>
      </c>
      <c r="W219" s="35" t="n">
        <v>1.5</v>
      </c>
      <c r="X219" s="199" t="n">
        <f aca="false">W219*X$4</f>
        <v>0</v>
      </c>
      <c r="Y219" s="199" t="n">
        <f aca="false">W219*Y$4</f>
        <v>0</v>
      </c>
      <c r="Z219" s="200" t="n">
        <v>3</v>
      </c>
      <c r="AA219" s="28"/>
      <c r="AB219" s="35" t="n">
        <v>1.5</v>
      </c>
      <c r="AC219" s="199" t="n">
        <f aca="false">AB219*AC$4</f>
        <v>0</v>
      </c>
      <c r="AD219" s="199" t="n">
        <f aca="false">AB219*AD$4</f>
        <v>0</v>
      </c>
      <c r="AE219" s="200" t="n">
        <v>3</v>
      </c>
      <c r="AF219" s="201"/>
      <c r="AG219" s="35" t="n">
        <v>1.5</v>
      </c>
      <c r="AH219" s="199" t="n">
        <f aca="false">AG219*AH$4</f>
        <v>0</v>
      </c>
      <c r="AI219" s="199" t="n">
        <f aca="false">AG219*AI$4</f>
        <v>0</v>
      </c>
      <c r="AJ219" s="200" t="n">
        <v>3</v>
      </c>
      <c r="AN219" s="35" t="n">
        <v>1.5</v>
      </c>
      <c r="AO219" s="199" t="n">
        <f aca="false">AN219*AO$4</f>
        <v>0</v>
      </c>
      <c r="AP219" s="199" t="n">
        <f aca="false">AN219*AP$4</f>
        <v>0</v>
      </c>
      <c r="AQ219" s="200" t="n">
        <v>3</v>
      </c>
      <c r="AS219" s="35" t="n">
        <v>1.5</v>
      </c>
      <c r="AT219" s="199" t="n">
        <f aca="false">AS219*AT$4</f>
        <v>0</v>
      </c>
      <c r="AU219" s="199" t="n">
        <f aca="false">AS219*AU$4</f>
        <v>0</v>
      </c>
      <c r="AV219" s="200" t="n">
        <v>3</v>
      </c>
      <c r="AX219" s="35" t="n">
        <v>1.5</v>
      </c>
      <c r="AY219" s="199" t="n">
        <f aca="false">AX219*AY$4</f>
        <v>0</v>
      </c>
      <c r="AZ219" s="199" t="n">
        <f aca="false">AX219*AZ$4</f>
        <v>0</v>
      </c>
      <c r="BA219" s="200" t="n">
        <v>3</v>
      </c>
      <c r="BB219" s="28"/>
      <c r="BC219" s="35" t="n">
        <v>1.5</v>
      </c>
      <c r="BD219" s="199" t="n">
        <f aca="false">BC219*BD$4</f>
        <v>0</v>
      </c>
      <c r="BE219" s="199" t="n">
        <f aca="false">BC219*BE$4</f>
        <v>0</v>
      </c>
      <c r="BF219" s="200" t="n">
        <v>3</v>
      </c>
      <c r="BH219" s="35" t="n">
        <v>1.5</v>
      </c>
      <c r="BI219" s="199" t="n">
        <f aca="false">BH219*BI$4</f>
        <v>0</v>
      </c>
      <c r="BJ219" s="199" t="n">
        <f aca="false">BH219*BJ$4</f>
        <v>0</v>
      </c>
      <c r="BK219" s="200" t="n">
        <v>3</v>
      </c>
      <c r="BL219" s="28"/>
      <c r="BM219" s="35" t="n">
        <v>1.5</v>
      </c>
      <c r="BN219" s="199" t="n">
        <f aca="false">BM219*BN$4</f>
        <v>0</v>
      </c>
      <c r="BO219" s="199" t="n">
        <f aca="false">BM219*BO$4</f>
        <v>0</v>
      </c>
      <c r="BP219" s="200" t="n">
        <v>3</v>
      </c>
      <c r="BR219" s="35" t="n">
        <v>1.5</v>
      </c>
      <c r="BS219" s="199" t="n">
        <f aca="false">BR219*BS$4</f>
        <v>0</v>
      </c>
      <c r="BT219" s="199" t="n">
        <f aca="false">BR219*BT$4</f>
        <v>0</v>
      </c>
      <c r="BU219" s="200" t="n">
        <v>2</v>
      </c>
      <c r="BW219" s="35" t="n">
        <v>1.5</v>
      </c>
      <c r="BX219" s="199" t="n">
        <f aca="false">BW219*BX$4</f>
        <v>0</v>
      </c>
      <c r="BY219" s="199" t="n">
        <f aca="false">BW219*BY$4</f>
        <v>0</v>
      </c>
      <c r="BZ219" s="200" t="n">
        <v>3</v>
      </c>
    </row>
    <row r="220" customFormat="false" ht="12" hidden="false" customHeight="false" outlineLevel="0" collapsed="false">
      <c r="A220" s="198" t="n">
        <f aca="false">CurveCreator!A220</f>
        <v>43405</v>
      </c>
      <c r="C220" s="35" t="n">
        <v>1.5</v>
      </c>
      <c r="D220" s="199" t="n">
        <f aca="false">C220*D$4</f>
        <v>0</v>
      </c>
      <c r="E220" s="199" t="n">
        <f aca="false">C220*E$4</f>
        <v>0</v>
      </c>
      <c r="F220" s="200" t="n">
        <v>3</v>
      </c>
      <c r="H220" s="35" t="n">
        <v>1.5</v>
      </c>
      <c r="I220" s="199" t="n">
        <f aca="false">H220*I$4</f>
        <v>0</v>
      </c>
      <c r="J220" s="199" t="n">
        <f aca="false">H220*J$4</f>
        <v>0</v>
      </c>
      <c r="K220" s="200" t="n">
        <v>3</v>
      </c>
      <c r="M220" s="35" t="n">
        <v>1.5</v>
      </c>
      <c r="N220" s="199" t="n">
        <f aca="false">M220*N$4</f>
        <v>0</v>
      </c>
      <c r="O220" s="199" t="n">
        <f aca="false">M220*O$4</f>
        <v>0</v>
      </c>
      <c r="P220" s="200" t="n">
        <v>3</v>
      </c>
      <c r="Q220" s="28"/>
      <c r="R220" s="35" t="n">
        <v>1.5</v>
      </c>
      <c r="S220" s="199" t="n">
        <f aca="false">R220*S$4</f>
        <v>0</v>
      </c>
      <c r="T220" s="199" t="n">
        <f aca="false">R220*T$4</f>
        <v>0</v>
      </c>
      <c r="U220" s="200" t="n">
        <v>3</v>
      </c>
      <c r="W220" s="35" t="n">
        <v>1.5</v>
      </c>
      <c r="X220" s="199" t="n">
        <f aca="false">W220*X$4</f>
        <v>0</v>
      </c>
      <c r="Y220" s="199" t="n">
        <f aca="false">W220*Y$4</f>
        <v>0</v>
      </c>
      <c r="Z220" s="200" t="n">
        <v>3</v>
      </c>
      <c r="AA220" s="28"/>
      <c r="AB220" s="35" t="n">
        <v>1.5</v>
      </c>
      <c r="AC220" s="199" t="n">
        <f aca="false">AB220*AC$4</f>
        <v>0</v>
      </c>
      <c r="AD220" s="199" t="n">
        <f aca="false">AB220*AD$4</f>
        <v>0</v>
      </c>
      <c r="AE220" s="200" t="n">
        <v>3</v>
      </c>
      <c r="AF220" s="201"/>
      <c r="AG220" s="35" t="n">
        <v>1.5</v>
      </c>
      <c r="AH220" s="199" t="n">
        <f aca="false">AG220*AH$4</f>
        <v>0</v>
      </c>
      <c r="AI220" s="199" t="n">
        <f aca="false">AG220*AI$4</f>
        <v>0</v>
      </c>
      <c r="AJ220" s="200" t="n">
        <v>3</v>
      </c>
      <c r="AN220" s="35" t="n">
        <v>1.5</v>
      </c>
      <c r="AO220" s="199" t="n">
        <f aca="false">AN220*AO$4</f>
        <v>0</v>
      </c>
      <c r="AP220" s="199" t="n">
        <f aca="false">AN220*AP$4</f>
        <v>0</v>
      </c>
      <c r="AQ220" s="200" t="n">
        <v>3</v>
      </c>
      <c r="AS220" s="35" t="n">
        <v>1.5</v>
      </c>
      <c r="AT220" s="199" t="n">
        <f aca="false">AS220*AT$4</f>
        <v>0</v>
      </c>
      <c r="AU220" s="199" t="n">
        <f aca="false">AS220*AU$4</f>
        <v>0</v>
      </c>
      <c r="AV220" s="200" t="n">
        <v>3</v>
      </c>
      <c r="AX220" s="35" t="n">
        <v>1.5</v>
      </c>
      <c r="AY220" s="199" t="n">
        <f aca="false">AX220*AY$4</f>
        <v>0</v>
      </c>
      <c r="AZ220" s="199" t="n">
        <f aca="false">AX220*AZ$4</f>
        <v>0</v>
      </c>
      <c r="BA220" s="200" t="n">
        <v>3</v>
      </c>
      <c r="BB220" s="28"/>
      <c r="BC220" s="35" t="n">
        <v>1.5</v>
      </c>
      <c r="BD220" s="199" t="n">
        <f aca="false">BC220*BD$4</f>
        <v>0</v>
      </c>
      <c r="BE220" s="199" t="n">
        <f aca="false">BC220*BE$4</f>
        <v>0</v>
      </c>
      <c r="BF220" s="200" t="n">
        <v>3</v>
      </c>
      <c r="BH220" s="35" t="n">
        <v>1.5</v>
      </c>
      <c r="BI220" s="199" t="n">
        <f aca="false">BH220*BI$4</f>
        <v>0</v>
      </c>
      <c r="BJ220" s="199" t="n">
        <f aca="false">BH220*BJ$4</f>
        <v>0</v>
      </c>
      <c r="BK220" s="200" t="n">
        <v>3</v>
      </c>
      <c r="BL220" s="28"/>
      <c r="BM220" s="35" t="n">
        <v>1.5</v>
      </c>
      <c r="BN220" s="199" t="n">
        <f aca="false">BM220*BN$4</f>
        <v>0</v>
      </c>
      <c r="BO220" s="199" t="n">
        <f aca="false">BM220*BO$4</f>
        <v>0</v>
      </c>
      <c r="BP220" s="200" t="n">
        <v>3</v>
      </c>
      <c r="BR220" s="35" t="n">
        <v>1.5</v>
      </c>
      <c r="BS220" s="199" t="n">
        <f aca="false">BR220*BS$4</f>
        <v>0</v>
      </c>
      <c r="BT220" s="199" t="n">
        <f aca="false">BR220*BT$4</f>
        <v>0</v>
      </c>
      <c r="BU220" s="200" t="n">
        <v>2</v>
      </c>
      <c r="BW220" s="35" t="n">
        <v>1.5</v>
      </c>
      <c r="BX220" s="199" t="n">
        <f aca="false">BW220*BX$4</f>
        <v>0</v>
      </c>
      <c r="BY220" s="199" t="n">
        <f aca="false">BW220*BY$4</f>
        <v>0</v>
      </c>
      <c r="BZ220" s="200" t="n">
        <v>3</v>
      </c>
    </row>
    <row r="221" customFormat="false" ht="12" hidden="false" customHeight="false" outlineLevel="0" collapsed="false">
      <c r="A221" s="198" t="n">
        <f aca="false">CurveCreator!A221</f>
        <v>43435</v>
      </c>
      <c r="C221" s="35" t="n">
        <v>1.5</v>
      </c>
      <c r="D221" s="199" t="n">
        <f aca="false">C221*D$4</f>
        <v>0</v>
      </c>
      <c r="E221" s="199" t="n">
        <f aca="false">C221*E$4</f>
        <v>0</v>
      </c>
      <c r="F221" s="200" t="n">
        <v>3</v>
      </c>
      <c r="H221" s="35" t="n">
        <v>1.5</v>
      </c>
      <c r="I221" s="199" t="n">
        <f aca="false">H221*I$4</f>
        <v>0</v>
      </c>
      <c r="J221" s="199" t="n">
        <f aca="false">H221*J$4</f>
        <v>0</v>
      </c>
      <c r="K221" s="200" t="n">
        <v>3</v>
      </c>
      <c r="M221" s="35" t="n">
        <v>1.5</v>
      </c>
      <c r="N221" s="199" t="n">
        <f aca="false">M221*N$4</f>
        <v>0</v>
      </c>
      <c r="O221" s="199" t="n">
        <f aca="false">M221*O$4</f>
        <v>0</v>
      </c>
      <c r="P221" s="200" t="n">
        <v>3</v>
      </c>
      <c r="Q221" s="28"/>
      <c r="R221" s="35" t="n">
        <v>1.5</v>
      </c>
      <c r="S221" s="199" t="n">
        <f aca="false">R221*S$4</f>
        <v>0</v>
      </c>
      <c r="T221" s="199" t="n">
        <f aca="false">R221*T$4</f>
        <v>0</v>
      </c>
      <c r="U221" s="200" t="n">
        <v>3</v>
      </c>
      <c r="W221" s="35" t="n">
        <v>1.5</v>
      </c>
      <c r="X221" s="199" t="n">
        <f aca="false">W221*X$4</f>
        <v>0</v>
      </c>
      <c r="Y221" s="199" t="n">
        <f aca="false">W221*Y$4</f>
        <v>0</v>
      </c>
      <c r="Z221" s="200" t="n">
        <v>3</v>
      </c>
      <c r="AA221" s="28"/>
      <c r="AB221" s="35" t="n">
        <v>1.5</v>
      </c>
      <c r="AC221" s="199" t="n">
        <f aca="false">AB221*AC$4</f>
        <v>0</v>
      </c>
      <c r="AD221" s="199" t="n">
        <f aca="false">AB221*AD$4</f>
        <v>0</v>
      </c>
      <c r="AE221" s="200" t="n">
        <v>3</v>
      </c>
      <c r="AF221" s="201"/>
      <c r="AG221" s="35" t="n">
        <v>1.5</v>
      </c>
      <c r="AH221" s="199" t="n">
        <f aca="false">AG221*AH$4</f>
        <v>0</v>
      </c>
      <c r="AI221" s="199" t="n">
        <f aca="false">AG221*AI$4</f>
        <v>0</v>
      </c>
      <c r="AJ221" s="200" t="n">
        <v>3</v>
      </c>
      <c r="AN221" s="35" t="n">
        <v>1.5</v>
      </c>
      <c r="AO221" s="199" t="n">
        <f aca="false">AN221*AO$4</f>
        <v>0</v>
      </c>
      <c r="AP221" s="199" t="n">
        <f aca="false">AN221*AP$4</f>
        <v>0</v>
      </c>
      <c r="AQ221" s="200" t="n">
        <v>3</v>
      </c>
      <c r="AS221" s="35" t="n">
        <v>1.5</v>
      </c>
      <c r="AT221" s="199" t="n">
        <f aca="false">AS221*AT$4</f>
        <v>0</v>
      </c>
      <c r="AU221" s="199" t="n">
        <f aca="false">AS221*AU$4</f>
        <v>0</v>
      </c>
      <c r="AV221" s="200" t="n">
        <v>3</v>
      </c>
      <c r="AX221" s="35" t="n">
        <v>1.5</v>
      </c>
      <c r="AY221" s="199" t="n">
        <f aca="false">AX221*AY$4</f>
        <v>0</v>
      </c>
      <c r="AZ221" s="199" t="n">
        <f aca="false">AX221*AZ$4</f>
        <v>0</v>
      </c>
      <c r="BA221" s="200" t="n">
        <v>3</v>
      </c>
      <c r="BB221" s="28"/>
      <c r="BC221" s="35" t="n">
        <v>1.5</v>
      </c>
      <c r="BD221" s="199" t="n">
        <f aca="false">BC221*BD$4</f>
        <v>0</v>
      </c>
      <c r="BE221" s="199" t="n">
        <f aca="false">BC221*BE$4</f>
        <v>0</v>
      </c>
      <c r="BF221" s="200" t="n">
        <v>3</v>
      </c>
      <c r="BH221" s="35" t="n">
        <v>1.5</v>
      </c>
      <c r="BI221" s="199" t="n">
        <f aca="false">BH221*BI$4</f>
        <v>0</v>
      </c>
      <c r="BJ221" s="199" t="n">
        <f aca="false">BH221*BJ$4</f>
        <v>0</v>
      </c>
      <c r="BK221" s="200" t="n">
        <v>3</v>
      </c>
      <c r="BL221" s="28"/>
      <c r="BM221" s="35" t="n">
        <v>1.5</v>
      </c>
      <c r="BN221" s="199" t="n">
        <f aca="false">BM221*BN$4</f>
        <v>0</v>
      </c>
      <c r="BO221" s="199" t="n">
        <f aca="false">BM221*BO$4</f>
        <v>0</v>
      </c>
      <c r="BP221" s="200" t="n">
        <v>3</v>
      </c>
      <c r="BR221" s="35" t="n">
        <v>1.5</v>
      </c>
      <c r="BS221" s="199" t="n">
        <f aca="false">BR221*BS$4</f>
        <v>0</v>
      </c>
      <c r="BT221" s="199" t="n">
        <f aca="false">BR221*BT$4</f>
        <v>0</v>
      </c>
      <c r="BU221" s="200" t="n">
        <v>2</v>
      </c>
      <c r="BW221" s="35" t="n">
        <v>1.5</v>
      </c>
      <c r="BX221" s="199" t="n">
        <f aca="false">BW221*BX$4</f>
        <v>0</v>
      </c>
      <c r="BY221" s="199" t="n">
        <f aca="false">BW221*BY$4</f>
        <v>0</v>
      </c>
      <c r="BZ221" s="200" t="n">
        <v>3</v>
      </c>
    </row>
    <row r="222" customFormat="false" ht="12" hidden="false" customHeight="false" outlineLevel="0" collapsed="false">
      <c r="A222" s="198" t="n">
        <f aca="false">CurveCreator!A222</f>
        <v>43466</v>
      </c>
      <c r="C222" s="35" t="n">
        <v>1.5</v>
      </c>
      <c r="D222" s="199" t="n">
        <f aca="false">C222*D$4</f>
        <v>0</v>
      </c>
      <c r="E222" s="199" t="n">
        <f aca="false">C222*E$4</f>
        <v>0</v>
      </c>
      <c r="F222" s="200" t="n">
        <v>3</v>
      </c>
      <c r="H222" s="35" t="n">
        <v>1.5</v>
      </c>
      <c r="I222" s="199" t="n">
        <f aca="false">H222*I$4</f>
        <v>0</v>
      </c>
      <c r="J222" s="199" t="n">
        <f aca="false">H222*J$4</f>
        <v>0</v>
      </c>
      <c r="K222" s="200" t="n">
        <v>3</v>
      </c>
      <c r="M222" s="35" t="n">
        <v>1.5</v>
      </c>
      <c r="N222" s="199" t="n">
        <f aca="false">M222*N$4</f>
        <v>0</v>
      </c>
      <c r="O222" s="199" t="n">
        <f aca="false">M222*O$4</f>
        <v>0</v>
      </c>
      <c r="P222" s="200" t="n">
        <v>3</v>
      </c>
      <c r="Q222" s="28"/>
      <c r="R222" s="35" t="n">
        <v>1.5</v>
      </c>
      <c r="S222" s="199" t="n">
        <f aca="false">R222*S$4</f>
        <v>0</v>
      </c>
      <c r="T222" s="199" t="n">
        <f aca="false">R222*T$4</f>
        <v>0</v>
      </c>
      <c r="U222" s="200" t="n">
        <v>3</v>
      </c>
      <c r="W222" s="35" t="n">
        <v>1.5</v>
      </c>
      <c r="X222" s="199" t="n">
        <f aca="false">W222*X$4</f>
        <v>0</v>
      </c>
      <c r="Y222" s="199" t="n">
        <f aca="false">W222*Y$4</f>
        <v>0</v>
      </c>
      <c r="Z222" s="200" t="n">
        <v>3</v>
      </c>
      <c r="AA222" s="28"/>
      <c r="AB222" s="35" t="n">
        <v>1.5</v>
      </c>
      <c r="AC222" s="199" t="n">
        <f aca="false">AB222*AC$4</f>
        <v>0</v>
      </c>
      <c r="AD222" s="199" t="n">
        <f aca="false">AB222*AD$4</f>
        <v>0</v>
      </c>
      <c r="AE222" s="200" t="n">
        <v>3</v>
      </c>
      <c r="AF222" s="201"/>
      <c r="AG222" s="35" t="n">
        <v>1.5</v>
      </c>
      <c r="AH222" s="199" t="n">
        <f aca="false">AG222*AH$4</f>
        <v>0</v>
      </c>
      <c r="AI222" s="199" t="n">
        <f aca="false">AG222*AI$4</f>
        <v>0</v>
      </c>
      <c r="AJ222" s="200" t="n">
        <v>3</v>
      </c>
      <c r="AN222" s="35" t="n">
        <v>1.5</v>
      </c>
      <c r="AO222" s="199" t="n">
        <f aca="false">AN222*AO$4</f>
        <v>0</v>
      </c>
      <c r="AP222" s="199" t="n">
        <f aca="false">AN222*AP$4</f>
        <v>0</v>
      </c>
      <c r="AQ222" s="200" t="n">
        <v>3</v>
      </c>
      <c r="AS222" s="35" t="n">
        <v>1.5</v>
      </c>
      <c r="AT222" s="199" t="n">
        <f aca="false">AS222*AT$4</f>
        <v>0</v>
      </c>
      <c r="AU222" s="199" t="n">
        <f aca="false">AS222*AU$4</f>
        <v>0</v>
      </c>
      <c r="AV222" s="200" t="n">
        <v>3</v>
      </c>
      <c r="AX222" s="35" t="n">
        <v>1.5</v>
      </c>
      <c r="AY222" s="199" t="n">
        <f aca="false">AX222*AY$4</f>
        <v>0</v>
      </c>
      <c r="AZ222" s="199" t="n">
        <f aca="false">AX222*AZ$4</f>
        <v>0</v>
      </c>
      <c r="BA222" s="200" t="n">
        <v>3</v>
      </c>
      <c r="BB222" s="28"/>
      <c r="BC222" s="35" t="n">
        <v>1.5</v>
      </c>
      <c r="BD222" s="199" t="n">
        <f aca="false">BC222*BD$4</f>
        <v>0</v>
      </c>
      <c r="BE222" s="199" t="n">
        <f aca="false">BC222*BE$4</f>
        <v>0</v>
      </c>
      <c r="BF222" s="200" t="n">
        <v>3</v>
      </c>
      <c r="BH222" s="35" t="n">
        <v>1.5</v>
      </c>
      <c r="BI222" s="199" t="n">
        <f aca="false">BH222*BI$4</f>
        <v>0</v>
      </c>
      <c r="BJ222" s="199" t="n">
        <f aca="false">BH222*BJ$4</f>
        <v>0</v>
      </c>
      <c r="BK222" s="200" t="n">
        <v>3</v>
      </c>
      <c r="BL222" s="28"/>
      <c r="BM222" s="35" t="n">
        <v>1.5</v>
      </c>
      <c r="BN222" s="199" t="n">
        <f aca="false">BM222*BN$4</f>
        <v>0</v>
      </c>
      <c r="BO222" s="199" t="n">
        <f aca="false">BM222*BO$4</f>
        <v>0</v>
      </c>
      <c r="BP222" s="200" t="n">
        <v>3</v>
      </c>
      <c r="BR222" s="35" t="n">
        <v>1.5</v>
      </c>
      <c r="BS222" s="199" t="n">
        <f aca="false">BR222*BS$4</f>
        <v>0</v>
      </c>
      <c r="BT222" s="199" t="n">
        <f aca="false">BR222*BT$4</f>
        <v>0</v>
      </c>
      <c r="BU222" s="200" t="n">
        <v>2</v>
      </c>
      <c r="BW222" s="35" t="n">
        <v>1.5</v>
      </c>
      <c r="BX222" s="199" t="n">
        <f aca="false">BW222*BX$4</f>
        <v>0</v>
      </c>
      <c r="BY222" s="199" t="n">
        <f aca="false">BW222*BY$4</f>
        <v>0</v>
      </c>
      <c r="BZ222" s="200" t="n">
        <v>3</v>
      </c>
    </row>
    <row r="223" customFormat="false" ht="12" hidden="false" customHeight="false" outlineLevel="0" collapsed="false">
      <c r="A223" s="198" t="n">
        <f aca="false">CurveCreator!A223</f>
        <v>43497</v>
      </c>
      <c r="C223" s="35" t="n">
        <v>1.5</v>
      </c>
      <c r="D223" s="199" t="n">
        <f aca="false">C223*D$4</f>
        <v>0</v>
      </c>
      <c r="E223" s="199" t="n">
        <f aca="false">C223*E$4</f>
        <v>0</v>
      </c>
      <c r="F223" s="200" t="n">
        <v>3</v>
      </c>
      <c r="H223" s="35" t="n">
        <v>1.5</v>
      </c>
      <c r="I223" s="199" t="n">
        <f aca="false">H223*I$4</f>
        <v>0</v>
      </c>
      <c r="J223" s="199" t="n">
        <f aca="false">H223*J$4</f>
        <v>0</v>
      </c>
      <c r="K223" s="200" t="n">
        <v>3</v>
      </c>
      <c r="M223" s="35" t="n">
        <v>1.5</v>
      </c>
      <c r="N223" s="199" t="n">
        <f aca="false">M223*N$4</f>
        <v>0</v>
      </c>
      <c r="O223" s="199" t="n">
        <f aca="false">M223*O$4</f>
        <v>0</v>
      </c>
      <c r="P223" s="200" t="n">
        <v>3</v>
      </c>
      <c r="Q223" s="28"/>
      <c r="R223" s="35" t="n">
        <v>1.5</v>
      </c>
      <c r="S223" s="199" t="n">
        <f aca="false">R223*S$4</f>
        <v>0</v>
      </c>
      <c r="T223" s="199" t="n">
        <f aca="false">R223*T$4</f>
        <v>0</v>
      </c>
      <c r="U223" s="200" t="n">
        <v>3</v>
      </c>
      <c r="W223" s="35" t="n">
        <v>1.5</v>
      </c>
      <c r="X223" s="199" t="n">
        <f aca="false">W223*X$4</f>
        <v>0</v>
      </c>
      <c r="Y223" s="199" t="n">
        <f aca="false">W223*Y$4</f>
        <v>0</v>
      </c>
      <c r="Z223" s="200" t="n">
        <v>3</v>
      </c>
      <c r="AA223" s="28"/>
      <c r="AB223" s="35" t="n">
        <v>1.5</v>
      </c>
      <c r="AC223" s="199" t="n">
        <f aca="false">AB223*AC$4</f>
        <v>0</v>
      </c>
      <c r="AD223" s="199" t="n">
        <f aca="false">AB223*AD$4</f>
        <v>0</v>
      </c>
      <c r="AE223" s="200" t="n">
        <v>3</v>
      </c>
      <c r="AF223" s="201"/>
      <c r="AG223" s="35" t="n">
        <v>1.5</v>
      </c>
      <c r="AH223" s="199" t="n">
        <f aca="false">AG223*AH$4</f>
        <v>0</v>
      </c>
      <c r="AI223" s="199" t="n">
        <f aca="false">AG223*AI$4</f>
        <v>0</v>
      </c>
      <c r="AJ223" s="200" t="n">
        <v>3</v>
      </c>
      <c r="AN223" s="35" t="n">
        <v>1.5</v>
      </c>
      <c r="AO223" s="199" t="n">
        <f aca="false">AN223*AO$4</f>
        <v>0</v>
      </c>
      <c r="AP223" s="199" t="n">
        <f aca="false">AN223*AP$4</f>
        <v>0</v>
      </c>
      <c r="AQ223" s="200" t="n">
        <v>3</v>
      </c>
      <c r="AS223" s="35" t="n">
        <v>1.5</v>
      </c>
      <c r="AT223" s="199" t="n">
        <f aca="false">AS223*AT$4</f>
        <v>0</v>
      </c>
      <c r="AU223" s="199" t="n">
        <f aca="false">AS223*AU$4</f>
        <v>0</v>
      </c>
      <c r="AV223" s="200" t="n">
        <v>3</v>
      </c>
      <c r="AX223" s="35" t="n">
        <v>1.5</v>
      </c>
      <c r="AY223" s="199" t="n">
        <f aca="false">AX223*AY$4</f>
        <v>0</v>
      </c>
      <c r="AZ223" s="199" t="n">
        <f aca="false">AX223*AZ$4</f>
        <v>0</v>
      </c>
      <c r="BA223" s="200" t="n">
        <v>3</v>
      </c>
      <c r="BB223" s="28"/>
      <c r="BC223" s="35" t="n">
        <v>1.5</v>
      </c>
      <c r="BD223" s="199" t="n">
        <f aca="false">BC223*BD$4</f>
        <v>0</v>
      </c>
      <c r="BE223" s="199" t="n">
        <f aca="false">BC223*BE$4</f>
        <v>0</v>
      </c>
      <c r="BF223" s="200" t="n">
        <v>3</v>
      </c>
      <c r="BH223" s="35" t="n">
        <v>1.5</v>
      </c>
      <c r="BI223" s="199" t="n">
        <f aca="false">BH223*BI$4</f>
        <v>0</v>
      </c>
      <c r="BJ223" s="199" t="n">
        <f aca="false">BH223*BJ$4</f>
        <v>0</v>
      </c>
      <c r="BK223" s="200" t="n">
        <v>3</v>
      </c>
      <c r="BL223" s="28"/>
      <c r="BM223" s="35" t="n">
        <v>1.5</v>
      </c>
      <c r="BN223" s="199" t="n">
        <f aca="false">BM223*BN$4</f>
        <v>0</v>
      </c>
      <c r="BO223" s="199" t="n">
        <f aca="false">BM223*BO$4</f>
        <v>0</v>
      </c>
      <c r="BP223" s="200" t="n">
        <v>3</v>
      </c>
      <c r="BR223" s="35" t="n">
        <v>1.5</v>
      </c>
      <c r="BS223" s="199" t="n">
        <f aca="false">BR223*BS$4</f>
        <v>0</v>
      </c>
      <c r="BT223" s="199" t="n">
        <f aca="false">BR223*BT$4</f>
        <v>0</v>
      </c>
      <c r="BU223" s="200" t="n">
        <v>2</v>
      </c>
      <c r="BW223" s="35" t="n">
        <v>1.5</v>
      </c>
      <c r="BX223" s="199" t="n">
        <f aca="false">BW223*BX$4</f>
        <v>0</v>
      </c>
      <c r="BY223" s="199" t="n">
        <f aca="false">BW223*BY$4</f>
        <v>0</v>
      </c>
      <c r="BZ223" s="200" t="n">
        <v>3</v>
      </c>
    </row>
    <row r="224" customFormat="false" ht="12" hidden="false" customHeight="false" outlineLevel="0" collapsed="false">
      <c r="A224" s="198" t="n">
        <f aca="false">CurveCreator!A224</f>
        <v>43525</v>
      </c>
      <c r="C224" s="35" t="n">
        <v>1.5</v>
      </c>
      <c r="D224" s="199" t="n">
        <f aca="false">C224*D$4</f>
        <v>0</v>
      </c>
      <c r="E224" s="199" t="n">
        <f aca="false">C224*E$4</f>
        <v>0</v>
      </c>
      <c r="F224" s="200" t="n">
        <v>3</v>
      </c>
      <c r="H224" s="35" t="n">
        <v>1.5</v>
      </c>
      <c r="I224" s="199" t="n">
        <f aca="false">H224*I$4</f>
        <v>0</v>
      </c>
      <c r="J224" s="199" t="n">
        <f aca="false">H224*J$4</f>
        <v>0</v>
      </c>
      <c r="K224" s="200" t="n">
        <v>3</v>
      </c>
      <c r="M224" s="35" t="n">
        <v>1.5</v>
      </c>
      <c r="N224" s="199" t="n">
        <f aca="false">M224*N$4</f>
        <v>0</v>
      </c>
      <c r="O224" s="199" t="n">
        <f aca="false">M224*O$4</f>
        <v>0</v>
      </c>
      <c r="P224" s="200" t="n">
        <v>3</v>
      </c>
      <c r="Q224" s="28"/>
      <c r="R224" s="35" t="n">
        <v>1.5</v>
      </c>
      <c r="S224" s="199" t="n">
        <f aca="false">R224*S$4</f>
        <v>0</v>
      </c>
      <c r="T224" s="199" t="n">
        <f aca="false">R224*T$4</f>
        <v>0</v>
      </c>
      <c r="U224" s="200" t="n">
        <v>3</v>
      </c>
      <c r="W224" s="35" t="n">
        <v>1.5</v>
      </c>
      <c r="X224" s="199" t="n">
        <f aca="false">W224*X$4</f>
        <v>0</v>
      </c>
      <c r="Y224" s="199" t="n">
        <f aca="false">W224*Y$4</f>
        <v>0</v>
      </c>
      <c r="Z224" s="200" t="n">
        <v>3</v>
      </c>
      <c r="AA224" s="28"/>
      <c r="AB224" s="35" t="n">
        <v>1.5</v>
      </c>
      <c r="AC224" s="199" t="n">
        <f aca="false">AB224*AC$4</f>
        <v>0</v>
      </c>
      <c r="AD224" s="199" t="n">
        <f aca="false">AB224*AD$4</f>
        <v>0</v>
      </c>
      <c r="AE224" s="200" t="n">
        <v>3</v>
      </c>
      <c r="AF224" s="201"/>
      <c r="AG224" s="35" t="n">
        <v>1.5</v>
      </c>
      <c r="AH224" s="199" t="n">
        <f aca="false">AG224*AH$4</f>
        <v>0</v>
      </c>
      <c r="AI224" s="199" t="n">
        <f aca="false">AG224*AI$4</f>
        <v>0</v>
      </c>
      <c r="AJ224" s="200" t="n">
        <v>3</v>
      </c>
      <c r="AN224" s="35" t="n">
        <v>1.5</v>
      </c>
      <c r="AO224" s="199" t="n">
        <f aca="false">AN224*AO$4</f>
        <v>0</v>
      </c>
      <c r="AP224" s="199" t="n">
        <f aca="false">AN224*AP$4</f>
        <v>0</v>
      </c>
      <c r="AQ224" s="200" t="n">
        <v>3</v>
      </c>
      <c r="AS224" s="35" t="n">
        <v>1.5</v>
      </c>
      <c r="AT224" s="199" t="n">
        <f aca="false">AS224*AT$4</f>
        <v>0</v>
      </c>
      <c r="AU224" s="199" t="n">
        <f aca="false">AS224*AU$4</f>
        <v>0</v>
      </c>
      <c r="AV224" s="200" t="n">
        <v>3</v>
      </c>
      <c r="AX224" s="35" t="n">
        <v>1.5</v>
      </c>
      <c r="AY224" s="199" t="n">
        <f aca="false">AX224*AY$4</f>
        <v>0</v>
      </c>
      <c r="AZ224" s="199" t="n">
        <f aca="false">AX224*AZ$4</f>
        <v>0</v>
      </c>
      <c r="BA224" s="200" t="n">
        <v>3</v>
      </c>
      <c r="BB224" s="28"/>
      <c r="BC224" s="35" t="n">
        <v>1.5</v>
      </c>
      <c r="BD224" s="199" t="n">
        <f aca="false">BC224*BD$4</f>
        <v>0</v>
      </c>
      <c r="BE224" s="199" t="n">
        <f aca="false">BC224*BE$4</f>
        <v>0</v>
      </c>
      <c r="BF224" s="200" t="n">
        <v>3</v>
      </c>
      <c r="BH224" s="35" t="n">
        <v>1.5</v>
      </c>
      <c r="BI224" s="199" t="n">
        <f aca="false">BH224*BI$4</f>
        <v>0</v>
      </c>
      <c r="BJ224" s="199" t="n">
        <f aca="false">BH224*BJ$4</f>
        <v>0</v>
      </c>
      <c r="BK224" s="200" t="n">
        <v>3</v>
      </c>
      <c r="BL224" s="28"/>
      <c r="BM224" s="35" t="n">
        <v>1.5</v>
      </c>
      <c r="BN224" s="199" t="n">
        <f aca="false">BM224*BN$4</f>
        <v>0</v>
      </c>
      <c r="BO224" s="199" t="n">
        <f aca="false">BM224*BO$4</f>
        <v>0</v>
      </c>
      <c r="BP224" s="200" t="n">
        <v>3</v>
      </c>
      <c r="BR224" s="35" t="n">
        <v>1.5</v>
      </c>
      <c r="BS224" s="199" t="n">
        <f aca="false">BR224*BS$4</f>
        <v>0</v>
      </c>
      <c r="BT224" s="199" t="n">
        <f aca="false">BR224*BT$4</f>
        <v>0</v>
      </c>
      <c r="BU224" s="200" t="n">
        <v>2</v>
      </c>
      <c r="BW224" s="35" t="n">
        <v>1.5</v>
      </c>
      <c r="BX224" s="199" t="n">
        <f aca="false">BW224*BX$4</f>
        <v>0</v>
      </c>
      <c r="BY224" s="199" t="n">
        <f aca="false">BW224*BY$4</f>
        <v>0</v>
      </c>
      <c r="BZ224" s="200" t="n">
        <v>3</v>
      </c>
    </row>
    <row r="225" customFormat="false" ht="12" hidden="false" customHeight="false" outlineLevel="0" collapsed="false">
      <c r="A225" s="198" t="n">
        <f aca="false">CurveCreator!A225</f>
        <v>43556</v>
      </c>
      <c r="C225" s="35" t="n">
        <v>1.5</v>
      </c>
      <c r="D225" s="199" t="n">
        <f aca="false">C225*D$4</f>
        <v>0</v>
      </c>
      <c r="E225" s="199" t="n">
        <f aca="false">C225*E$4</f>
        <v>0</v>
      </c>
      <c r="F225" s="200" t="n">
        <v>3</v>
      </c>
      <c r="H225" s="35" t="n">
        <v>1.5</v>
      </c>
      <c r="I225" s="199" t="n">
        <f aca="false">H225*I$4</f>
        <v>0</v>
      </c>
      <c r="J225" s="199" t="n">
        <f aca="false">H225*J$4</f>
        <v>0</v>
      </c>
      <c r="K225" s="200" t="n">
        <v>3</v>
      </c>
      <c r="M225" s="35" t="n">
        <v>1.5</v>
      </c>
      <c r="N225" s="199" t="n">
        <f aca="false">M225*N$4</f>
        <v>0</v>
      </c>
      <c r="O225" s="199" t="n">
        <f aca="false">M225*O$4</f>
        <v>0</v>
      </c>
      <c r="P225" s="200" t="n">
        <v>3</v>
      </c>
      <c r="Q225" s="28"/>
      <c r="R225" s="35" t="n">
        <v>1.5</v>
      </c>
      <c r="S225" s="199" t="n">
        <f aca="false">R225*S$4</f>
        <v>0</v>
      </c>
      <c r="T225" s="199" t="n">
        <f aca="false">R225*T$4</f>
        <v>0</v>
      </c>
      <c r="U225" s="200" t="n">
        <v>3</v>
      </c>
      <c r="W225" s="35" t="n">
        <v>1.5</v>
      </c>
      <c r="X225" s="199" t="n">
        <f aca="false">W225*X$4</f>
        <v>0</v>
      </c>
      <c r="Y225" s="199" t="n">
        <f aca="false">W225*Y$4</f>
        <v>0</v>
      </c>
      <c r="Z225" s="200" t="n">
        <v>3</v>
      </c>
      <c r="AA225" s="28"/>
      <c r="AB225" s="35" t="n">
        <v>1.5</v>
      </c>
      <c r="AC225" s="199" t="n">
        <f aca="false">AB225*AC$4</f>
        <v>0</v>
      </c>
      <c r="AD225" s="199" t="n">
        <f aca="false">AB225*AD$4</f>
        <v>0</v>
      </c>
      <c r="AE225" s="200" t="n">
        <v>3</v>
      </c>
      <c r="AF225" s="201"/>
      <c r="AG225" s="35" t="n">
        <v>1.5</v>
      </c>
      <c r="AH225" s="199" t="n">
        <f aca="false">AG225*AH$4</f>
        <v>0</v>
      </c>
      <c r="AI225" s="199" t="n">
        <f aca="false">AG225*AI$4</f>
        <v>0</v>
      </c>
      <c r="AJ225" s="200" t="n">
        <v>3</v>
      </c>
      <c r="AN225" s="35" t="n">
        <v>1.5</v>
      </c>
      <c r="AO225" s="199" t="n">
        <f aca="false">AN225*AO$4</f>
        <v>0</v>
      </c>
      <c r="AP225" s="199" t="n">
        <f aca="false">AN225*AP$4</f>
        <v>0</v>
      </c>
      <c r="AQ225" s="200" t="n">
        <v>3</v>
      </c>
      <c r="AS225" s="35" t="n">
        <v>1.5</v>
      </c>
      <c r="AT225" s="199" t="n">
        <f aca="false">AS225*AT$4</f>
        <v>0</v>
      </c>
      <c r="AU225" s="199" t="n">
        <f aca="false">AS225*AU$4</f>
        <v>0</v>
      </c>
      <c r="AV225" s="200" t="n">
        <v>3</v>
      </c>
      <c r="AX225" s="35" t="n">
        <v>1.5</v>
      </c>
      <c r="AY225" s="199" t="n">
        <f aca="false">AX225*AY$4</f>
        <v>0</v>
      </c>
      <c r="AZ225" s="199" t="n">
        <f aca="false">AX225*AZ$4</f>
        <v>0</v>
      </c>
      <c r="BA225" s="200" t="n">
        <v>3</v>
      </c>
      <c r="BB225" s="28"/>
      <c r="BC225" s="35" t="n">
        <v>1.5</v>
      </c>
      <c r="BD225" s="199" t="n">
        <f aca="false">BC225*BD$4</f>
        <v>0</v>
      </c>
      <c r="BE225" s="199" t="n">
        <f aca="false">BC225*BE$4</f>
        <v>0</v>
      </c>
      <c r="BF225" s="200" t="n">
        <v>3</v>
      </c>
      <c r="BH225" s="35" t="n">
        <v>1.5</v>
      </c>
      <c r="BI225" s="199" t="n">
        <f aca="false">BH225*BI$4</f>
        <v>0</v>
      </c>
      <c r="BJ225" s="199" t="n">
        <f aca="false">BH225*BJ$4</f>
        <v>0</v>
      </c>
      <c r="BK225" s="200" t="n">
        <v>3</v>
      </c>
      <c r="BL225" s="28"/>
      <c r="BM225" s="35" t="n">
        <v>1.5</v>
      </c>
      <c r="BN225" s="199" t="n">
        <f aca="false">BM225*BN$4</f>
        <v>0</v>
      </c>
      <c r="BO225" s="199" t="n">
        <f aca="false">BM225*BO$4</f>
        <v>0</v>
      </c>
      <c r="BP225" s="200" t="n">
        <v>3</v>
      </c>
      <c r="BR225" s="35" t="n">
        <v>1.5</v>
      </c>
      <c r="BS225" s="199" t="n">
        <f aca="false">BR225*BS$4</f>
        <v>0</v>
      </c>
      <c r="BT225" s="199" t="n">
        <f aca="false">BR225*BT$4</f>
        <v>0</v>
      </c>
      <c r="BU225" s="200" t="n">
        <v>2</v>
      </c>
      <c r="BW225" s="35" t="n">
        <v>1.5</v>
      </c>
      <c r="BX225" s="199" t="n">
        <f aca="false">BW225*BX$4</f>
        <v>0</v>
      </c>
      <c r="BY225" s="199" t="n">
        <f aca="false">BW225*BY$4</f>
        <v>0</v>
      </c>
      <c r="BZ225" s="200" t="n">
        <v>3</v>
      </c>
    </row>
    <row r="226" customFormat="false" ht="12" hidden="false" customHeight="false" outlineLevel="0" collapsed="false">
      <c r="A226" s="198" t="n">
        <f aca="false">CurveCreator!A226</f>
        <v>43586</v>
      </c>
      <c r="C226" s="35" t="n">
        <v>1.5</v>
      </c>
      <c r="D226" s="199" t="n">
        <f aca="false">C226*D$4</f>
        <v>0</v>
      </c>
      <c r="E226" s="199" t="n">
        <f aca="false">C226*E$4</f>
        <v>0</v>
      </c>
      <c r="F226" s="200" t="n">
        <v>3</v>
      </c>
      <c r="H226" s="35" t="n">
        <v>1.5</v>
      </c>
      <c r="I226" s="199" t="n">
        <f aca="false">H226*I$4</f>
        <v>0</v>
      </c>
      <c r="J226" s="199" t="n">
        <f aca="false">H226*J$4</f>
        <v>0</v>
      </c>
      <c r="K226" s="200" t="n">
        <v>3</v>
      </c>
      <c r="M226" s="35" t="n">
        <v>1.5</v>
      </c>
      <c r="N226" s="199" t="n">
        <f aca="false">M226*N$4</f>
        <v>0</v>
      </c>
      <c r="O226" s="199" t="n">
        <f aca="false">M226*O$4</f>
        <v>0</v>
      </c>
      <c r="P226" s="200" t="n">
        <v>3</v>
      </c>
      <c r="Q226" s="28"/>
      <c r="R226" s="35" t="n">
        <v>1.5</v>
      </c>
      <c r="S226" s="199" t="n">
        <f aca="false">R226*S$4</f>
        <v>0</v>
      </c>
      <c r="T226" s="199" t="n">
        <f aca="false">R226*T$4</f>
        <v>0</v>
      </c>
      <c r="U226" s="200" t="n">
        <v>3</v>
      </c>
      <c r="W226" s="35" t="n">
        <v>1.5</v>
      </c>
      <c r="X226" s="199" t="n">
        <f aca="false">W226*X$4</f>
        <v>0</v>
      </c>
      <c r="Y226" s="199" t="n">
        <f aca="false">W226*Y$4</f>
        <v>0</v>
      </c>
      <c r="Z226" s="200" t="n">
        <v>3</v>
      </c>
      <c r="AA226" s="28"/>
      <c r="AB226" s="35" t="n">
        <v>1.5</v>
      </c>
      <c r="AC226" s="199" t="n">
        <f aca="false">AB226*AC$4</f>
        <v>0</v>
      </c>
      <c r="AD226" s="199" t="n">
        <f aca="false">AB226*AD$4</f>
        <v>0</v>
      </c>
      <c r="AE226" s="200" t="n">
        <v>3</v>
      </c>
      <c r="AF226" s="201"/>
      <c r="AG226" s="35" t="n">
        <v>1.5</v>
      </c>
      <c r="AH226" s="199" t="n">
        <f aca="false">AG226*AH$4</f>
        <v>0</v>
      </c>
      <c r="AI226" s="199" t="n">
        <f aca="false">AG226*AI$4</f>
        <v>0</v>
      </c>
      <c r="AJ226" s="200" t="n">
        <v>3</v>
      </c>
      <c r="AN226" s="35" t="n">
        <v>1.5</v>
      </c>
      <c r="AO226" s="199" t="n">
        <f aca="false">AN226*AO$4</f>
        <v>0</v>
      </c>
      <c r="AP226" s="199" t="n">
        <f aca="false">AN226*AP$4</f>
        <v>0</v>
      </c>
      <c r="AQ226" s="200" t="n">
        <v>3</v>
      </c>
      <c r="AS226" s="35" t="n">
        <v>1.5</v>
      </c>
      <c r="AT226" s="199" t="n">
        <f aca="false">AS226*AT$4</f>
        <v>0</v>
      </c>
      <c r="AU226" s="199" t="n">
        <f aca="false">AS226*AU$4</f>
        <v>0</v>
      </c>
      <c r="AV226" s="200" t="n">
        <v>3</v>
      </c>
      <c r="AX226" s="35" t="n">
        <v>1.5</v>
      </c>
      <c r="AY226" s="199" t="n">
        <f aca="false">AX226*AY$4</f>
        <v>0</v>
      </c>
      <c r="AZ226" s="199" t="n">
        <f aca="false">AX226*AZ$4</f>
        <v>0</v>
      </c>
      <c r="BA226" s="200" t="n">
        <v>3</v>
      </c>
      <c r="BB226" s="28"/>
      <c r="BC226" s="35" t="n">
        <v>1.5</v>
      </c>
      <c r="BD226" s="199" t="n">
        <f aca="false">BC226*BD$4</f>
        <v>0</v>
      </c>
      <c r="BE226" s="199" t="n">
        <f aca="false">BC226*BE$4</f>
        <v>0</v>
      </c>
      <c r="BF226" s="200" t="n">
        <v>3</v>
      </c>
      <c r="BH226" s="35" t="n">
        <v>1.5</v>
      </c>
      <c r="BI226" s="199" t="n">
        <f aca="false">BH226*BI$4</f>
        <v>0</v>
      </c>
      <c r="BJ226" s="199" t="n">
        <f aca="false">BH226*BJ$4</f>
        <v>0</v>
      </c>
      <c r="BK226" s="200" t="n">
        <v>3</v>
      </c>
      <c r="BL226" s="28"/>
      <c r="BM226" s="35" t="n">
        <v>1.5</v>
      </c>
      <c r="BN226" s="199" t="n">
        <f aca="false">BM226*BN$4</f>
        <v>0</v>
      </c>
      <c r="BO226" s="199" t="n">
        <f aca="false">BM226*BO$4</f>
        <v>0</v>
      </c>
      <c r="BP226" s="200" t="n">
        <v>3</v>
      </c>
      <c r="BR226" s="35" t="n">
        <v>1.5</v>
      </c>
      <c r="BS226" s="199" t="n">
        <f aca="false">BR226*BS$4</f>
        <v>0</v>
      </c>
      <c r="BT226" s="199" t="n">
        <f aca="false">BR226*BT$4</f>
        <v>0</v>
      </c>
      <c r="BU226" s="200" t="n">
        <v>2</v>
      </c>
      <c r="BW226" s="35" t="n">
        <v>1.5</v>
      </c>
      <c r="BX226" s="199" t="n">
        <f aca="false">BW226*BX$4</f>
        <v>0</v>
      </c>
      <c r="BY226" s="199" t="n">
        <f aca="false">BW226*BY$4</f>
        <v>0</v>
      </c>
      <c r="BZ226" s="200" t="n">
        <v>3</v>
      </c>
    </row>
    <row r="227" customFormat="false" ht="12" hidden="false" customHeight="false" outlineLevel="0" collapsed="false">
      <c r="A227" s="198" t="n">
        <f aca="false">CurveCreator!A227</f>
        <v>43617</v>
      </c>
      <c r="C227" s="35" t="n">
        <v>1.5</v>
      </c>
      <c r="D227" s="199" t="n">
        <f aca="false">C227*D$4</f>
        <v>0</v>
      </c>
      <c r="E227" s="199" t="n">
        <f aca="false">C227*E$4</f>
        <v>0</v>
      </c>
      <c r="F227" s="200" t="n">
        <v>3</v>
      </c>
      <c r="H227" s="35" t="n">
        <v>1.5</v>
      </c>
      <c r="I227" s="199" t="n">
        <f aca="false">H227*I$4</f>
        <v>0</v>
      </c>
      <c r="J227" s="199" t="n">
        <f aca="false">H227*J$4</f>
        <v>0</v>
      </c>
      <c r="K227" s="200" t="n">
        <v>3</v>
      </c>
      <c r="M227" s="35" t="n">
        <v>1.5</v>
      </c>
      <c r="N227" s="199" t="n">
        <f aca="false">M227*N$4</f>
        <v>0</v>
      </c>
      <c r="O227" s="199" t="n">
        <f aca="false">M227*O$4</f>
        <v>0</v>
      </c>
      <c r="P227" s="200" t="n">
        <v>3</v>
      </c>
      <c r="Q227" s="28"/>
      <c r="R227" s="35" t="n">
        <v>1.5</v>
      </c>
      <c r="S227" s="199" t="n">
        <f aca="false">R227*S$4</f>
        <v>0</v>
      </c>
      <c r="T227" s="199" t="n">
        <f aca="false">R227*T$4</f>
        <v>0</v>
      </c>
      <c r="U227" s="200" t="n">
        <v>3</v>
      </c>
      <c r="W227" s="35" t="n">
        <v>1.5</v>
      </c>
      <c r="X227" s="199" t="n">
        <f aca="false">W227*X$4</f>
        <v>0</v>
      </c>
      <c r="Y227" s="199" t="n">
        <f aca="false">W227*Y$4</f>
        <v>0</v>
      </c>
      <c r="Z227" s="200" t="n">
        <v>3</v>
      </c>
      <c r="AA227" s="28"/>
      <c r="AB227" s="35" t="n">
        <v>1.5</v>
      </c>
      <c r="AC227" s="199" t="n">
        <f aca="false">AB227*AC$4</f>
        <v>0</v>
      </c>
      <c r="AD227" s="199" t="n">
        <f aca="false">AB227*AD$4</f>
        <v>0</v>
      </c>
      <c r="AE227" s="200" t="n">
        <v>3</v>
      </c>
      <c r="AF227" s="201"/>
      <c r="AG227" s="35" t="n">
        <v>1.5</v>
      </c>
      <c r="AH227" s="199" t="n">
        <f aca="false">AG227*AH$4</f>
        <v>0</v>
      </c>
      <c r="AI227" s="199" t="n">
        <f aca="false">AG227*AI$4</f>
        <v>0</v>
      </c>
      <c r="AJ227" s="200" t="n">
        <v>3</v>
      </c>
      <c r="AN227" s="35" t="n">
        <v>1.5</v>
      </c>
      <c r="AO227" s="199" t="n">
        <f aca="false">AN227*AO$4</f>
        <v>0</v>
      </c>
      <c r="AP227" s="199" t="n">
        <f aca="false">AN227*AP$4</f>
        <v>0</v>
      </c>
      <c r="AQ227" s="200" t="n">
        <v>3</v>
      </c>
      <c r="AS227" s="35" t="n">
        <v>1.5</v>
      </c>
      <c r="AT227" s="199" t="n">
        <f aca="false">AS227*AT$4</f>
        <v>0</v>
      </c>
      <c r="AU227" s="199" t="n">
        <f aca="false">AS227*AU$4</f>
        <v>0</v>
      </c>
      <c r="AV227" s="200" t="n">
        <v>3</v>
      </c>
      <c r="AX227" s="35" t="n">
        <v>1.5</v>
      </c>
      <c r="AY227" s="199" t="n">
        <f aca="false">AX227*AY$4</f>
        <v>0</v>
      </c>
      <c r="AZ227" s="199" t="n">
        <f aca="false">AX227*AZ$4</f>
        <v>0</v>
      </c>
      <c r="BA227" s="200" t="n">
        <v>3</v>
      </c>
      <c r="BB227" s="28"/>
      <c r="BC227" s="35" t="n">
        <v>1.5</v>
      </c>
      <c r="BD227" s="199" t="n">
        <f aca="false">BC227*BD$4</f>
        <v>0</v>
      </c>
      <c r="BE227" s="199" t="n">
        <f aca="false">BC227*BE$4</f>
        <v>0</v>
      </c>
      <c r="BF227" s="200" t="n">
        <v>3</v>
      </c>
      <c r="BH227" s="35" t="n">
        <v>1.5</v>
      </c>
      <c r="BI227" s="199" t="n">
        <f aca="false">BH227*BI$4</f>
        <v>0</v>
      </c>
      <c r="BJ227" s="199" t="n">
        <f aca="false">BH227*BJ$4</f>
        <v>0</v>
      </c>
      <c r="BK227" s="200" t="n">
        <v>3</v>
      </c>
      <c r="BL227" s="28"/>
      <c r="BM227" s="35" t="n">
        <v>1.5</v>
      </c>
      <c r="BN227" s="199" t="n">
        <f aca="false">BM227*BN$4</f>
        <v>0</v>
      </c>
      <c r="BO227" s="199" t="n">
        <f aca="false">BM227*BO$4</f>
        <v>0</v>
      </c>
      <c r="BP227" s="200" t="n">
        <v>3</v>
      </c>
      <c r="BR227" s="35" t="n">
        <v>1.5</v>
      </c>
      <c r="BS227" s="199" t="n">
        <f aca="false">BR227*BS$4</f>
        <v>0</v>
      </c>
      <c r="BT227" s="199" t="n">
        <f aca="false">BR227*BT$4</f>
        <v>0</v>
      </c>
      <c r="BU227" s="200" t="n">
        <v>2</v>
      </c>
      <c r="BW227" s="35" t="n">
        <v>1.5</v>
      </c>
      <c r="BX227" s="199" t="n">
        <f aca="false">BW227*BX$4</f>
        <v>0</v>
      </c>
      <c r="BY227" s="199" t="n">
        <f aca="false">BW227*BY$4</f>
        <v>0</v>
      </c>
      <c r="BZ227" s="200" t="n">
        <v>3</v>
      </c>
    </row>
    <row r="228" customFormat="false" ht="12" hidden="false" customHeight="false" outlineLevel="0" collapsed="false">
      <c r="A228" s="198" t="n">
        <f aca="false">CurveCreator!A228</f>
        <v>43647</v>
      </c>
      <c r="C228" s="35" t="n">
        <v>1.5</v>
      </c>
      <c r="D228" s="199" t="n">
        <f aca="false">C228*D$4</f>
        <v>0</v>
      </c>
      <c r="E228" s="199" t="n">
        <f aca="false">C228*E$4</f>
        <v>0</v>
      </c>
      <c r="F228" s="200" t="n">
        <v>3</v>
      </c>
      <c r="H228" s="35" t="n">
        <v>1.5</v>
      </c>
      <c r="I228" s="199" t="n">
        <f aca="false">H228*I$4</f>
        <v>0</v>
      </c>
      <c r="J228" s="199" t="n">
        <f aca="false">H228*J$4</f>
        <v>0</v>
      </c>
      <c r="K228" s="200" t="n">
        <v>3</v>
      </c>
      <c r="M228" s="35" t="n">
        <v>1.5</v>
      </c>
      <c r="N228" s="199" t="n">
        <f aca="false">M228*N$4</f>
        <v>0</v>
      </c>
      <c r="O228" s="199" t="n">
        <f aca="false">M228*O$4</f>
        <v>0</v>
      </c>
      <c r="P228" s="200" t="n">
        <v>3</v>
      </c>
      <c r="Q228" s="28"/>
      <c r="R228" s="35" t="n">
        <v>1.5</v>
      </c>
      <c r="S228" s="199" t="n">
        <f aca="false">R228*S$4</f>
        <v>0</v>
      </c>
      <c r="T228" s="199" t="n">
        <f aca="false">R228*T$4</f>
        <v>0</v>
      </c>
      <c r="U228" s="200" t="n">
        <v>3</v>
      </c>
      <c r="W228" s="35" t="n">
        <v>1.5</v>
      </c>
      <c r="X228" s="199" t="n">
        <f aca="false">W228*X$4</f>
        <v>0</v>
      </c>
      <c r="Y228" s="199" t="n">
        <f aca="false">W228*Y$4</f>
        <v>0</v>
      </c>
      <c r="Z228" s="200" t="n">
        <v>3</v>
      </c>
      <c r="AA228" s="28"/>
      <c r="AB228" s="35" t="n">
        <v>1.5</v>
      </c>
      <c r="AC228" s="199" t="n">
        <f aca="false">AB228*AC$4</f>
        <v>0</v>
      </c>
      <c r="AD228" s="199" t="n">
        <f aca="false">AB228*AD$4</f>
        <v>0</v>
      </c>
      <c r="AE228" s="200" t="n">
        <v>3</v>
      </c>
      <c r="AF228" s="201"/>
      <c r="AG228" s="35" t="n">
        <v>1.5</v>
      </c>
      <c r="AH228" s="199" t="n">
        <f aca="false">AG228*AH$4</f>
        <v>0</v>
      </c>
      <c r="AI228" s="199" t="n">
        <f aca="false">AG228*AI$4</f>
        <v>0</v>
      </c>
      <c r="AJ228" s="200" t="n">
        <v>3</v>
      </c>
      <c r="AN228" s="35" t="n">
        <v>1.5</v>
      </c>
      <c r="AO228" s="199" t="n">
        <f aca="false">AN228*AO$4</f>
        <v>0</v>
      </c>
      <c r="AP228" s="199" t="n">
        <f aca="false">AN228*AP$4</f>
        <v>0</v>
      </c>
      <c r="AQ228" s="200" t="n">
        <v>3</v>
      </c>
      <c r="AS228" s="35" t="n">
        <v>1.5</v>
      </c>
      <c r="AT228" s="199" t="n">
        <f aca="false">AS228*AT$4</f>
        <v>0</v>
      </c>
      <c r="AU228" s="199" t="n">
        <f aca="false">AS228*AU$4</f>
        <v>0</v>
      </c>
      <c r="AV228" s="200" t="n">
        <v>3</v>
      </c>
      <c r="AX228" s="35" t="n">
        <v>1.5</v>
      </c>
      <c r="AY228" s="199" t="n">
        <f aca="false">AX228*AY$4</f>
        <v>0</v>
      </c>
      <c r="AZ228" s="199" t="n">
        <f aca="false">AX228*AZ$4</f>
        <v>0</v>
      </c>
      <c r="BA228" s="200" t="n">
        <v>3</v>
      </c>
      <c r="BB228" s="28"/>
      <c r="BC228" s="35" t="n">
        <v>1.5</v>
      </c>
      <c r="BD228" s="199" t="n">
        <f aca="false">BC228*BD$4</f>
        <v>0</v>
      </c>
      <c r="BE228" s="199" t="n">
        <f aca="false">BC228*BE$4</f>
        <v>0</v>
      </c>
      <c r="BF228" s="200" t="n">
        <v>3</v>
      </c>
      <c r="BH228" s="35" t="n">
        <v>1.5</v>
      </c>
      <c r="BI228" s="199" t="n">
        <f aca="false">BH228*BI$4</f>
        <v>0</v>
      </c>
      <c r="BJ228" s="199" t="n">
        <f aca="false">BH228*BJ$4</f>
        <v>0</v>
      </c>
      <c r="BK228" s="200" t="n">
        <v>3</v>
      </c>
      <c r="BL228" s="28"/>
      <c r="BM228" s="35" t="n">
        <v>1.5</v>
      </c>
      <c r="BN228" s="199" t="n">
        <f aca="false">BM228*BN$4</f>
        <v>0</v>
      </c>
      <c r="BO228" s="199" t="n">
        <f aca="false">BM228*BO$4</f>
        <v>0</v>
      </c>
      <c r="BP228" s="200" t="n">
        <v>3</v>
      </c>
      <c r="BR228" s="35" t="n">
        <v>1.5</v>
      </c>
      <c r="BS228" s="199" t="n">
        <f aca="false">BR228*BS$4</f>
        <v>0</v>
      </c>
      <c r="BT228" s="199" t="n">
        <f aca="false">BR228*BT$4</f>
        <v>0</v>
      </c>
      <c r="BU228" s="200" t="n">
        <v>2</v>
      </c>
      <c r="BW228" s="35" t="n">
        <v>1.5</v>
      </c>
      <c r="BX228" s="199" t="n">
        <f aca="false">BW228*BX$4</f>
        <v>0</v>
      </c>
      <c r="BY228" s="199" t="n">
        <f aca="false">BW228*BY$4</f>
        <v>0</v>
      </c>
      <c r="BZ228" s="200" t="n">
        <v>3</v>
      </c>
    </row>
    <row r="229" customFormat="false" ht="12" hidden="false" customHeight="false" outlineLevel="0" collapsed="false">
      <c r="A229" s="198" t="n">
        <f aca="false">CurveCreator!A229</f>
        <v>43678</v>
      </c>
      <c r="C229" s="35" t="n">
        <v>1.5</v>
      </c>
      <c r="D229" s="199" t="n">
        <f aca="false">C229*D$4</f>
        <v>0</v>
      </c>
      <c r="E229" s="199" t="n">
        <f aca="false">C229*E$4</f>
        <v>0</v>
      </c>
      <c r="F229" s="200" t="n">
        <v>3</v>
      </c>
      <c r="H229" s="35" t="n">
        <v>1.5</v>
      </c>
      <c r="I229" s="199" t="n">
        <f aca="false">H229*I$4</f>
        <v>0</v>
      </c>
      <c r="J229" s="199" t="n">
        <f aca="false">H229*J$4</f>
        <v>0</v>
      </c>
      <c r="K229" s="200" t="n">
        <v>3</v>
      </c>
      <c r="M229" s="35" t="n">
        <v>1.5</v>
      </c>
      <c r="N229" s="199" t="n">
        <f aca="false">M229*N$4</f>
        <v>0</v>
      </c>
      <c r="O229" s="199" t="n">
        <f aca="false">M229*O$4</f>
        <v>0</v>
      </c>
      <c r="P229" s="200" t="n">
        <v>3</v>
      </c>
      <c r="Q229" s="28"/>
      <c r="R229" s="35" t="n">
        <v>1.5</v>
      </c>
      <c r="S229" s="199" t="n">
        <f aca="false">R229*S$4</f>
        <v>0</v>
      </c>
      <c r="T229" s="199" t="n">
        <f aca="false">R229*T$4</f>
        <v>0</v>
      </c>
      <c r="U229" s="200" t="n">
        <v>3</v>
      </c>
      <c r="W229" s="35" t="n">
        <v>1.5</v>
      </c>
      <c r="X229" s="199" t="n">
        <f aca="false">W229*X$4</f>
        <v>0</v>
      </c>
      <c r="Y229" s="199" t="n">
        <f aca="false">W229*Y$4</f>
        <v>0</v>
      </c>
      <c r="Z229" s="200" t="n">
        <v>3</v>
      </c>
      <c r="AA229" s="28"/>
      <c r="AB229" s="35" t="n">
        <v>1.5</v>
      </c>
      <c r="AC229" s="199" t="n">
        <f aca="false">AB229*AC$4</f>
        <v>0</v>
      </c>
      <c r="AD229" s="199" t="n">
        <f aca="false">AB229*AD$4</f>
        <v>0</v>
      </c>
      <c r="AE229" s="200" t="n">
        <v>3</v>
      </c>
      <c r="AF229" s="201"/>
      <c r="AG229" s="35" t="n">
        <v>1.5</v>
      </c>
      <c r="AH229" s="199" t="n">
        <f aca="false">AG229*AH$4</f>
        <v>0</v>
      </c>
      <c r="AI229" s="199" t="n">
        <f aca="false">AG229*AI$4</f>
        <v>0</v>
      </c>
      <c r="AJ229" s="200" t="n">
        <v>3</v>
      </c>
      <c r="AN229" s="35" t="n">
        <v>1.5</v>
      </c>
      <c r="AO229" s="199" t="n">
        <f aca="false">AN229*AO$4</f>
        <v>0</v>
      </c>
      <c r="AP229" s="199" t="n">
        <f aca="false">AN229*AP$4</f>
        <v>0</v>
      </c>
      <c r="AQ229" s="200" t="n">
        <v>3</v>
      </c>
      <c r="AS229" s="35" t="n">
        <v>1.5</v>
      </c>
      <c r="AT229" s="199" t="n">
        <f aca="false">AS229*AT$4</f>
        <v>0</v>
      </c>
      <c r="AU229" s="199" t="n">
        <f aca="false">AS229*AU$4</f>
        <v>0</v>
      </c>
      <c r="AV229" s="200" t="n">
        <v>3</v>
      </c>
      <c r="AX229" s="35" t="n">
        <v>1.5</v>
      </c>
      <c r="AY229" s="199" t="n">
        <f aca="false">AX229*AY$4</f>
        <v>0</v>
      </c>
      <c r="AZ229" s="199" t="n">
        <f aca="false">AX229*AZ$4</f>
        <v>0</v>
      </c>
      <c r="BA229" s="200" t="n">
        <v>3</v>
      </c>
      <c r="BB229" s="28"/>
      <c r="BC229" s="35" t="n">
        <v>1.5</v>
      </c>
      <c r="BD229" s="199" t="n">
        <f aca="false">BC229*BD$4</f>
        <v>0</v>
      </c>
      <c r="BE229" s="199" t="n">
        <f aca="false">BC229*BE$4</f>
        <v>0</v>
      </c>
      <c r="BF229" s="200" t="n">
        <v>3</v>
      </c>
      <c r="BH229" s="35" t="n">
        <v>1.5</v>
      </c>
      <c r="BI229" s="199" t="n">
        <f aca="false">BH229*BI$4</f>
        <v>0</v>
      </c>
      <c r="BJ229" s="199" t="n">
        <f aca="false">BH229*BJ$4</f>
        <v>0</v>
      </c>
      <c r="BK229" s="200" t="n">
        <v>3</v>
      </c>
      <c r="BL229" s="28"/>
      <c r="BM229" s="35" t="n">
        <v>1.5</v>
      </c>
      <c r="BN229" s="199" t="n">
        <f aca="false">BM229*BN$4</f>
        <v>0</v>
      </c>
      <c r="BO229" s="199" t="n">
        <f aca="false">BM229*BO$4</f>
        <v>0</v>
      </c>
      <c r="BP229" s="200" t="n">
        <v>3</v>
      </c>
      <c r="BR229" s="35" t="n">
        <v>1.5</v>
      </c>
      <c r="BS229" s="199" t="n">
        <f aca="false">BR229*BS$4</f>
        <v>0</v>
      </c>
      <c r="BT229" s="199" t="n">
        <f aca="false">BR229*BT$4</f>
        <v>0</v>
      </c>
      <c r="BU229" s="200" t="n">
        <v>2</v>
      </c>
      <c r="BW229" s="35" t="n">
        <v>1.5</v>
      </c>
      <c r="BX229" s="199" t="n">
        <f aca="false">BW229*BX$4</f>
        <v>0</v>
      </c>
      <c r="BY229" s="199" t="n">
        <f aca="false">BW229*BY$4</f>
        <v>0</v>
      </c>
      <c r="BZ229" s="200" t="n">
        <v>3</v>
      </c>
    </row>
    <row r="230" customFormat="false" ht="12" hidden="false" customHeight="false" outlineLevel="0" collapsed="false">
      <c r="A230" s="198" t="n">
        <f aca="false">CurveCreator!A230</f>
        <v>43709</v>
      </c>
      <c r="C230" s="35" t="n">
        <v>1.5</v>
      </c>
      <c r="D230" s="199" t="n">
        <f aca="false">C230*D$4</f>
        <v>0</v>
      </c>
      <c r="E230" s="199" t="n">
        <f aca="false">C230*E$4</f>
        <v>0</v>
      </c>
      <c r="F230" s="200" t="n">
        <v>3</v>
      </c>
      <c r="H230" s="35" t="n">
        <v>1.5</v>
      </c>
      <c r="I230" s="199" t="n">
        <f aca="false">H230*I$4</f>
        <v>0</v>
      </c>
      <c r="J230" s="199" t="n">
        <f aca="false">H230*J$4</f>
        <v>0</v>
      </c>
      <c r="K230" s="200" t="n">
        <v>3</v>
      </c>
      <c r="M230" s="35" t="n">
        <v>1.5</v>
      </c>
      <c r="N230" s="199" t="n">
        <f aca="false">M230*N$4</f>
        <v>0</v>
      </c>
      <c r="O230" s="199" t="n">
        <f aca="false">M230*O$4</f>
        <v>0</v>
      </c>
      <c r="P230" s="200" t="n">
        <v>3</v>
      </c>
      <c r="Q230" s="28"/>
      <c r="R230" s="35" t="n">
        <v>1.5</v>
      </c>
      <c r="S230" s="199" t="n">
        <f aca="false">R230*S$4</f>
        <v>0</v>
      </c>
      <c r="T230" s="199" t="n">
        <f aca="false">R230*T$4</f>
        <v>0</v>
      </c>
      <c r="U230" s="200" t="n">
        <v>3</v>
      </c>
      <c r="W230" s="35" t="n">
        <v>1.5</v>
      </c>
      <c r="X230" s="199" t="n">
        <f aca="false">W230*X$4</f>
        <v>0</v>
      </c>
      <c r="Y230" s="199" t="n">
        <f aca="false">W230*Y$4</f>
        <v>0</v>
      </c>
      <c r="Z230" s="200" t="n">
        <v>3</v>
      </c>
      <c r="AA230" s="28"/>
      <c r="AB230" s="35" t="n">
        <v>1.5</v>
      </c>
      <c r="AC230" s="199" t="n">
        <f aca="false">AB230*AC$4</f>
        <v>0</v>
      </c>
      <c r="AD230" s="199" t="n">
        <f aca="false">AB230*AD$4</f>
        <v>0</v>
      </c>
      <c r="AE230" s="200" t="n">
        <v>3</v>
      </c>
      <c r="AF230" s="201"/>
      <c r="AG230" s="35" t="n">
        <v>1.5</v>
      </c>
      <c r="AH230" s="199" t="n">
        <f aca="false">AG230*AH$4</f>
        <v>0</v>
      </c>
      <c r="AI230" s="199" t="n">
        <f aca="false">AG230*AI$4</f>
        <v>0</v>
      </c>
      <c r="AJ230" s="200" t="n">
        <v>3</v>
      </c>
      <c r="AN230" s="35" t="n">
        <v>1.5</v>
      </c>
      <c r="AO230" s="199" t="n">
        <f aca="false">AN230*AO$4</f>
        <v>0</v>
      </c>
      <c r="AP230" s="199" t="n">
        <f aca="false">AN230*AP$4</f>
        <v>0</v>
      </c>
      <c r="AQ230" s="200" t="n">
        <v>3</v>
      </c>
      <c r="AS230" s="35" t="n">
        <v>1.5</v>
      </c>
      <c r="AT230" s="199" t="n">
        <f aca="false">AS230*AT$4</f>
        <v>0</v>
      </c>
      <c r="AU230" s="199" t="n">
        <f aca="false">AS230*AU$4</f>
        <v>0</v>
      </c>
      <c r="AV230" s="200" t="n">
        <v>3</v>
      </c>
      <c r="AX230" s="35" t="n">
        <v>1.5</v>
      </c>
      <c r="AY230" s="199" t="n">
        <f aca="false">AX230*AY$4</f>
        <v>0</v>
      </c>
      <c r="AZ230" s="199" t="n">
        <f aca="false">AX230*AZ$4</f>
        <v>0</v>
      </c>
      <c r="BA230" s="200" t="n">
        <v>3</v>
      </c>
      <c r="BB230" s="28"/>
      <c r="BC230" s="35" t="n">
        <v>1.5</v>
      </c>
      <c r="BD230" s="199" t="n">
        <f aca="false">BC230*BD$4</f>
        <v>0</v>
      </c>
      <c r="BE230" s="199" t="n">
        <f aca="false">BC230*BE$4</f>
        <v>0</v>
      </c>
      <c r="BF230" s="200" t="n">
        <v>3</v>
      </c>
      <c r="BH230" s="35" t="n">
        <v>1.5</v>
      </c>
      <c r="BI230" s="199" t="n">
        <f aca="false">BH230*BI$4</f>
        <v>0</v>
      </c>
      <c r="BJ230" s="199" t="n">
        <f aca="false">BH230*BJ$4</f>
        <v>0</v>
      </c>
      <c r="BK230" s="200" t="n">
        <v>3</v>
      </c>
      <c r="BL230" s="28"/>
      <c r="BM230" s="35" t="n">
        <v>1.5</v>
      </c>
      <c r="BN230" s="199" t="n">
        <f aca="false">BM230*BN$4</f>
        <v>0</v>
      </c>
      <c r="BO230" s="199" t="n">
        <f aca="false">BM230*BO$4</f>
        <v>0</v>
      </c>
      <c r="BP230" s="200" t="n">
        <v>3</v>
      </c>
      <c r="BR230" s="35" t="n">
        <v>1.5</v>
      </c>
      <c r="BS230" s="199" t="n">
        <f aca="false">BR230*BS$4</f>
        <v>0</v>
      </c>
      <c r="BT230" s="199" t="n">
        <f aca="false">BR230*BT$4</f>
        <v>0</v>
      </c>
      <c r="BU230" s="200" t="n">
        <v>2</v>
      </c>
      <c r="BW230" s="35" t="n">
        <v>1.5</v>
      </c>
      <c r="BX230" s="199" t="n">
        <f aca="false">BW230*BX$4</f>
        <v>0</v>
      </c>
      <c r="BY230" s="199" t="n">
        <f aca="false">BW230*BY$4</f>
        <v>0</v>
      </c>
      <c r="BZ230" s="200" t="n">
        <v>3</v>
      </c>
    </row>
    <row r="231" customFormat="false" ht="12" hidden="false" customHeight="false" outlineLevel="0" collapsed="false">
      <c r="A231" s="198" t="n">
        <f aca="false">CurveCreator!A231</f>
        <v>43739</v>
      </c>
      <c r="C231" s="35" t="n">
        <v>1.5</v>
      </c>
      <c r="D231" s="199" t="n">
        <f aca="false">C231*D$4</f>
        <v>0</v>
      </c>
      <c r="E231" s="199" t="n">
        <f aca="false">C231*E$4</f>
        <v>0</v>
      </c>
      <c r="F231" s="200" t="n">
        <v>3</v>
      </c>
      <c r="H231" s="35" t="n">
        <v>1.5</v>
      </c>
      <c r="I231" s="199" t="n">
        <f aca="false">H231*I$4</f>
        <v>0</v>
      </c>
      <c r="J231" s="199" t="n">
        <f aca="false">H231*J$4</f>
        <v>0</v>
      </c>
      <c r="K231" s="200" t="n">
        <v>3</v>
      </c>
      <c r="M231" s="35" t="n">
        <v>1.5</v>
      </c>
      <c r="N231" s="199" t="n">
        <f aca="false">M231*N$4</f>
        <v>0</v>
      </c>
      <c r="O231" s="199" t="n">
        <f aca="false">M231*O$4</f>
        <v>0</v>
      </c>
      <c r="P231" s="200" t="n">
        <v>3</v>
      </c>
      <c r="Q231" s="28"/>
      <c r="R231" s="35" t="n">
        <v>1.5</v>
      </c>
      <c r="S231" s="199" t="n">
        <f aca="false">R231*S$4</f>
        <v>0</v>
      </c>
      <c r="T231" s="199" t="n">
        <f aca="false">R231*T$4</f>
        <v>0</v>
      </c>
      <c r="U231" s="200" t="n">
        <v>3</v>
      </c>
      <c r="W231" s="35" t="n">
        <v>1.5</v>
      </c>
      <c r="X231" s="199" t="n">
        <f aca="false">W231*X$4</f>
        <v>0</v>
      </c>
      <c r="Y231" s="199" t="n">
        <f aca="false">W231*Y$4</f>
        <v>0</v>
      </c>
      <c r="Z231" s="200" t="n">
        <v>3</v>
      </c>
      <c r="AA231" s="28"/>
      <c r="AB231" s="35" t="n">
        <v>1.5</v>
      </c>
      <c r="AC231" s="199" t="n">
        <f aca="false">AB231*AC$4</f>
        <v>0</v>
      </c>
      <c r="AD231" s="199" t="n">
        <f aca="false">AB231*AD$4</f>
        <v>0</v>
      </c>
      <c r="AE231" s="200" t="n">
        <v>3</v>
      </c>
      <c r="AF231" s="201"/>
      <c r="AG231" s="35" t="n">
        <v>1.5</v>
      </c>
      <c r="AH231" s="199" t="n">
        <f aca="false">AG231*AH$4</f>
        <v>0</v>
      </c>
      <c r="AI231" s="199" t="n">
        <f aca="false">AG231*AI$4</f>
        <v>0</v>
      </c>
      <c r="AJ231" s="200" t="n">
        <v>3</v>
      </c>
      <c r="AN231" s="35" t="n">
        <v>1.5</v>
      </c>
      <c r="AO231" s="199" t="n">
        <f aca="false">AN231*AO$4</f>
        <v>0</v>
      </c>
      <c r="AP231" s="199" t="n">
        <f aca="false">AN231*AP$4</f>
        <v>0</v>
      </c>
      <c r="AQ231" s="200" t="n">
        <v>3</v>
      </c>
      <c r="AS231" s="35" t="n">
        <v>1.5</v>
      </c>
      <c r="AT231" s="199" t="n">
        <f aca="false">AS231*AT$4</f>
        <v>0</v>
      </c>
      <c r="AU231" s="199" t="n">
        <f aca="false">AS231*AU$4</f>
        <v>0</v>
      </c>
      <c r="AV231" s="200" t="n">
        <v>3</v>
      </c>
      <c r="AX231" s="35" t="n">
        <v>1.5</v>
      </c>
      <c r="AY231" s="199" t="n">
        <f aca="false">AX231*AY$4</f>
        <v>0</v>
      </c>
      <c r="AZ231" s="199" t="n">
        <f aca="false">AX231*AZ$4</f>
        <v>0</v>
      </c>
      <c r="BA231" s="200" t="n">
        <v>3</v>
      </c>
      <c r="BB231" s="28"/>
      <c r="BC231" s="35" t="n">
        <v>1.5</v>
      </c>
      <c r="BD231" s="199" t="n">
        <f aca="false">BC231*BD$4</f>
        <v>0</v>
      </c>
      <c r="BE231" s="199" t="n">
        <f aca="false">BC231*BE$4</f>
        <v>0</v>
      </c>
      <c r="BF231" s="200" t="n">
        <v>3</v>
      </c>
      <c r="BH231" s="35" t="n">
        <v>1.5</v>
      </c>
      <c r="BI231" s="199" t="n">
        <f aca="false">BH231*BI$4</f>
        <v>0</v>
      </c>
      <c r="BJ231" s="199" t="n">
        <f aca="false">BH231*BJ$4</f>
        <v>0</v>
      </c>
      <c r="BK231" s="200" t="n">
        <v>3</v>
      </c>
      <c r="BL231" s="28"/>
      <c r="BM231" s="35" t="n">
        <v>1.5</v>
      </c>
      <c r="BN231" s="199" t="n">
        <f aca="false">BM231*BN$4</f>
        <v>0</v>
      </c>
      <c r="BO231" s="199" t="n">
        <f aca="false">BM231*BO$4</f>
        <v>0</v>
      </c>
      <c r="BP231" s="200" t="n">
        <v>3</v>
      </c>
      <c r="BR231" s="35" t="n">
        <v>1.5</v>
      </c>
      <c r="BS231" s="199" t="n">
        <f aca="false">BR231*BS$4</f>
        <v>0</v>
      </c>
      <c r="BT231" s="199" t="n">
        <f aca="false">BR231*BT$4</f>
        <v>0</v>
      </c>
      <c r="BU231" s="200" t="n">
        <v>2</v>
      </c>
      <c r="BW231" s="35" t="n">
        <v>1.5</v>
      </c>
      <c r="BX231" s="199" t="n">
        <f aca="false">BW231*BX$4</f>
        <v>0</v>
      </c>
      <c r="BY231" s="199" t="n">
        <f aca="false">BW231*BY$4</f>
        <v>0</v>
      </c>
      <c r="BZ231" s="200" t="n">
        <v>3</v>
      </c>
    </row>
    <row r="232" customFormat="false" ht="12" hidden="false" customHeight="false" outlineLevel="0" collapsed="false">
      <c r="A232" s="198" t="n">
        <f aca="false">CurveCreator!A232</f>
        <v>43770</v>
      </c>
      <c r="C232" s="35" t="n">
        <v>1.5</v>
      </c>
      <c r="D232" s="199" t="n">
        <f aca="false">C232*D$4</f>
        <v>0</v>
      </c>
      <c r="E232" s="199" t="n">
        <f aca="false">C232*E$4</f>
        <v>0</v>
      </c>
      <c r="F232" s="200" t="n">
        <v>3</v>
      </c>
      <c r="H232" s="35" t="n">
        <v>1.5</v>
      </c>
      <c r="I232" s="199" t="n">
        <f aca="false">H232*I$4</f>
        <v>0</v>
      </c>
      <c r="J232" s="199" t="n">
        <f aca="false">H232*J$4</f>
        <v>0</v>
      </c>
      <c r="K232" s="200" t="n">
        <v>3</v>
      </c>
      <c r="M232" s="35" t="n">
        <v>1.5</v>
      </c>
      <c r="N232" s="199" t="n">
        <f aca="false">M232*N$4</f>
        <v>0</v>
      </c>
      <c r="O232" s="199" t="n">
        <f aca="false">M232*O$4</f>
        <v>0</v>
      </c>
      <c r="P232" s="200" t="n">
        <v>3</v>
      </c>
      <c r="Q232" s="28"/>
      <c r="R232" s="35" t="n">
        <v>1.5</v>
      </c>
      <c r="S232" s="199" t="n">
        <f aca="false">R232*S$4</f>
        <v>0</v>
      </c>
      <c r="T232" s="199" t="n">
        <f aca="false">R232*T$4</f>
        <v>0</v>
      </c>
      <c r="U232" s="200" t="n">
        <v>3</v>
      </c>
      <c r="W232" s="35" t="n">
        <v>1.5</v>
      </c>
      <c r="X232" s="199" t="n">
        <f aca="false">W232*X$4</f>
        <v>0</v>
      </c>
      <c r="Y232" s="199" t="n">
        <f aca="false">W232*Y$4</f>
        <v>0</v>
      </c>
      <c r="Z232" s="200" t="n">
        <v>3</v>
      </c>
      <c r="AA232" s="28"/>
      <c r="AB232" s="35" t="n">
        <v>1.5</v>
      </c>
      <c r="AC232" s="199" t="n">
        <f aca="false">AB232*AC$4</f>
        <v>0</v>
      </c>
      <c r="AD232" s="199" t="n">
        <f aca="false">AB232*AD$4</f>
        <v>0</v>
      </c>
      <c r="AE232" s="200" t="n">
        <v>3</v>
      </c>
      <c r="AF232" s="201"/>
      <c r="AG232" s="35" t="n">
        <v>1.5</v>
      </c>
      <c r="AH232" s="199" t="n">
        <f aca="false">AG232*AH$4</f>
        <v>0</v>
      </c>
      <c r="AI232" s="199" t="n">
        <f aca="false">AG232*AI$4</f>
        <v>0</v>
      </c>
      <c r="AJ232" s="200" t="n">
        <v>3</v>
      </c>
      <c r="AN232" s="35" t="n">
        <v>1.5</v>
      </c>
      <c r="AO232" s="199" t="n">
        <f aca="false">AN232*AO$4</f>
        <v>0</v>
      </c>
      <c r="AP232" s="199" t="n">
        <f aca="false">AN232*AP$4</f>
        <v>0</v>
      </c>
      <c r="AQ232" s="200" t="n">
        <v>3</v>
      </c>
      <c r="AS232" s="35" t="n">
        <v>1.5</v>
      </c>
      <c r="AT232" s="199" t="n">
        <f aca="false">AS232*AT$4</f>
        <v>0</v>
      </c>
      <c r="AU232" s="199" t="n">
        <f aca="false">AS232*AU$4</f>
        <v>0</v>
      </c>
      <c r="AV232" s="200" t="n">
        <v>3</v>
      </c>
      <c r="AX232" s="35" t="n">
        <v>1.5</v>
      </c>
      <c r="AY232" s="199" t="n">
        <f aca="false">AX232*AY$4</f>
        <v>0</v>
      </c>
      <c r="AZ232" s="199" t="n">
        <f aca="false">AX232*AZ$4</f>
        <v>0</v>
      </c>
      <c r="BA232" s="200" t="n">
        <v>3</v>
      </c>
      <c r="BB232" s="28"/>
      <c r="BC232" s="35" t="n">
        <v>1.5</v>
      </c>
      <c r="BD232" s="199" t="n">
        <f aca="false">BC232*BD$4</f>
        <v>0</v>
      </c>
      <c r="BE232" s="199" t="n">
        <f aca="false">BC232*BE$4</f>
        <v>0</v>
      </c>
      <c r="BF232" s="200" t="n">
        <v>3</v>
      </c>
      <c r="BH232" s="35" t="n">
        <v>1.5</v>
      </c>
      <c r="BI232" s="199" t="n">
        <f aca="false">BH232*BI$4</f>
        <v>0</v>
      </c>
      <c r="BJ232" s="199" t="n">
        <f aca="false">BH232*BJ$4</f>
        <v>0</v>
      </c>
      <c r="BK232" s="200" t="n">
        <v>3</v>
      </c>
      <c r="BL232" s="28"/>
      <c r="BM232" s="35" t="n">
        <v>1.5</v>
      </c>
      <c r="BN232" s="199" t="n">
        <f aca="false">BM232*BN$4</f>
        <v>0</v>
      </c>
      <c r="BO232" s="199" t="n">
        <f aca="false">BM232*BO$4</f>
        <v>0</v>
      </c>
      <c r="BP232" s="200" t="n">
        <v>3</v>
      </c>
      <c r="BR232" s="35" t="n">
        <v>1.5</v>
      </c>
      <c r="BS232" s="199" t="n">
        <f aca="false">BR232*BS$4</f>
        <v>0</v>
      </c>
      <c r="BT232" s="199" t="n">
        <f aca="false">BR232*BT$4</f>
        <v>0</v>
      </c>
      <c r="BU232" s="200" t="n">
        <v>2</v>
      </c>
      <c r="BW232" s="35" t="n">
        <v>1.5</v>
      </c>
      <c r="BX232" s="199" t="n">
        <f aca="false">BW232*BX$4</f>
        <v>0</v>
      </c>
      <c r="BY232" s="199" t="n">
        <f aca="false">BW232*BY$4</f>
        <v>0</v>
      </c>
      <c r="BZ232" s="200" t="n">
        <v>3</v>
      </c>
    </row>
    <row r="233" customFormat="false" ht="12" hidden="false" customHeight="false" outlineLevel="0" collapsed="false">
      <c r="A233" s="198" t="n">
        <f aca="false">CurveCreator!A233</f>
        <v>43800</v>
      </c>
      <c r="C233" s="35" t="n">
        <v>1.5</v>
      </c>
      <c r="D233" s="199" t="n">
        <f aca="false">C233*D$4</f>
        <v>0</v>
      </c>
      <c r="E233" s="199" t="n">
        <f aca="false">C233*E$4</f>
        <v>0</v>
      </c>
      <c r="F233" s="200" t="n">
        <v>3</v>
      </c>
      <c r="H233" s="35" t="n">
        <v>1.5</v>
      </c>
      <c r="I233" s="199" t="n">
        <f aca="false">H233*I$4</f>
        <v>0</v>
      </c>
      <c r="J233" s="199" t="n">
        <f aca="false">H233*J$4</f>
        <v>0</v>
      </c>
      <c r="K233" s="200" t="n">
        <v>3</v>
      </c>
      <c r="M233" s="35" t="n">
        <v>1.5</v>
      </c>
      <c r="N233" s="199" t="n">
        <f aca="false">M233*N$4</f>
        <v>0</v>
      </c>
      <c r="O233" s="199" t="n">
        <f aca="false">M233*O$4</f>
        <v>0</v>
      </c>
      <c r="P233" s="200" t="n">
        <v>3</v>
      </c>
      <c r="Q233" s="28"/>
      <c r="R233" s="35" t="n">
        <v>1.5</v>
      </c>
      <c r="S233" s="199" t="n">
        <f aca="false">R233*S$4</f>
        <v>0</v>
      </c>
      <c r="T233" s="199" t="n">
        <f aca="false">R233*T$4</f>
        <v>0</v>
      </c>
      <c r="U233" s="200" t="n">
        <v>3</v>
      </c>
      <c r="W233" s="35" t="n">
        <v>1.5</v>
      </c>
      <c r="X233" s="199" t="n">
        <f aca="false">W233*X$4</f>
        <v>0</v>
      </c>
      <c r="Y233" s="199" t="n">
        <f aca="false">W233*Y$4</f>
        <v>0</v>
      </c>
      <c r="Z233" s="200" t="n">
        <v>3</v>
      </c>
      <c r="AA233" s="28"/>
      <c r="AB233" s="35" t="n">
        <v>1.5</v>
      </c>
      <c r="AC233" s="199" t="n">
        <f aca="false">AB233*AC$4</f>
        <v>0</v>
      </c>
      <c r="AD233" s="199" t="n">
        <f aca="false">AB233*AD$4</f>
        <v>0</v>
      </c>
      <c r="AE233" s="200" t="n">
        <v>3</v>
      </c>
      <c r="AF233" s="201"/>
      <c r="AG233" s="35" t="n">
        <v>1.5</v>
      </c>
      <c r="AH233" s="199" t="n">
        <f aca="false">AG233*AH$4</f>
        <v>0</v>
      </c>
      <c r="AI233" s="199" t="n">
        <f aca="false">AG233*AI$4</f>
        <v>0</v>
      </c>
      <c r="AJ233" s="200" t="n">
        <v>3</v>
      </c>
      <c r="AN233" s="35" t="n">
        <v>1.5</v>
      </c>
      <c r="AO233" s="199" t="n">
        <f aca="false">AN233*AO$4</f>
        <v>0</v>
      </c>
      <c r="AP233" s="199" t="n">
        <f aca="false">AN233*AP$4</f>
        <v>0</v>
      </c>
      <c r="AQ233" s="200" t="n">
        <v>3</v>
      </c>
      <c r="AS233" s="35" t="n">
        <v>1.5</v>
      </c>
      <c r="AT233" s="199" t="n">
        <f aca="false">AS233*AT$4</f>
        <v>0</v>
      </c>
      <c r="AU233" s="199" t="n">
        <f aca="false">AS233*AU$4</f>
        <v>0</v>
      </c>
      <c r="AV233" s="200" t="n">
        <v>3</v>
      </c>
      <c r="AX233" s="35" t="n">
        <v>1.5</v>
      </c>
      <c r="AY233" s="199" t="n">
        <f aca="false">AX233*AY$4</f>
        <v>0</v>
      </c>
      <c r="AZ233" s="199" t="n">
        <f aca="false">AX233*AZ$4</f>
        <v>0</v>
      </c>
      <c r="BA233" s="200" t="n">
        <v>3</v>
      </c>
      <c r="BB233" s="28"/>
      <c r="BC233" s="35" t="n">
        <v>1.5</v>
      </c>
      <c r="BD233" s="199" t="n">
        <f aca="false">BC233*BD$4</f>
        <v>0</v>
      </c>
      <c r="BE233" s="199" t="n">
        <f aca="false">BC233*BE$4</f>
        <v>0</v>
      </c>
      <c r="BF233" s="200" t="n">
        <v>3</v>
      </c>
      <c r="BH233" s="35" t="n">
        <v>1.5</v>
      </c>
      <c r="BI233" s="199" t="n">
        <f aca="false">BH233*BI$4</f>
        <v>0</v>
      </c>
      <c r="BJ233" s="199" t="n">
        <f aca="false">BH233*BJ$4</f>
        <v>0</v>
      </c>
      <c r="BK233" s="200" t="n">
        <v>3</v>
      </c>
      <c r="BL233" s="28"/>
      <c r="BM233" s="35" t="n">
        <v>1.5</v>
      </c>
      <c r="BN233" s="199" t="n">
        <f aca="false">BM233*BN$4</f>
        <v>0</v>
      </c>
      <c r="BO233" s="199" t="n">
        <f aca="false">BM233*BO$4</f>
        <v>0</v>
      </c>
      <c r="BP233" s="200" t="n">
        <v>3</v>
      </c>
      <c r="BR233" s="35" t="n">
        <v>1.5</v>
      </c>
      <c r="BS233" s="199" t="n">
        <f aca="false">BR233*BS$4</f>
        <v>0</v>
      </c>
      <c r="BT233" s="199" t="n">
        <f aca="false">BR233*BT$4</f>
        <v>0</v>
      </c>
      <c r="BU233" s="200" t="n">
        <v>2</v>
      </c>
      <c r="BW233" s="35" t="n">
        <v>1.5</v>
      </c>
      <c r="BX233" s="199" t="n">
        <f aca="false">BW233*BX$4</f>
        <v>0</v>
      </c>
      <c r="BY233" s="199" t="n">
        <f aca="false">BW233*BY$4</f>
        <v>0</v>
      </c>
      <c r="BZ233" s="200" t="n">
        <v>3</v>
      </c>
    </row>
    <row r="234" customFormat="false" ht="12" hidden="false" customHeight="false" outlineLevel="0" collapsed="false">
      <c r="A234" s="198" t="n">
        <f aca="false">CurveCreator!A234</f>
        <v>43831</v>
      </c>
      <c r="C234" s="35" t="n">
        <v>1.5</v>
      </c>
      <c r="D234" s="199" t="n">
        <f aca="false">C234*D$4</f>
        <v>0</v>
      </c>
      <c r="E234" s="199" t="n">
        <f aca="false">C234*E$4</f>
        <v>0</v>
      </c>
      <c r="F234" s="200" t="n">
        <v>3</v>
      </c>
      <c r="H234" s="35" t="n">
        <v>1.5</v>
      </c>
      <c r="I234" s="199" t="n">
        <f aca="false">H234*I$4</f>
        <v>0</v>
      </c>
      <c r="J234" s="199" t="n">
        <f aca="false">H234*J$4</f>
        <v>0</v>
      </c>
      <c r="K234" s="200" t="n">
        <v>3</v>
      </c>
      <c r="M234" s="35" t="n">
        <v>1.5</v>
      </c>
      <c r="N234" s="199" t="n">
        <f aca="false">M234*N$4</f>
        <v>0</v>
      </c>
      <c r="O234" s="199" t="n">
        <f aca="false">M234*O$4</f>
        <v>0</v>
      </c>
      <c r="P234" s="200" t="n">
        <v>3</v>
      </c>
      <c r="Q234" s="28"/>
      <c r="R234" s="35" t="n">
        <v>1.5</v>
      </c>
      <c r="S234" s="199" t="n">
        <f aca="false">R234*S$4</f>
        <v>0</v>
      </c>
      <c r="T234" s="199" t="n">
        <f aca="false">R234*T$4</f>
        <v>0</v>
      </c>
      <c r="U234" s="200" t="n">
        <v>3</v>
      </c>
      <c r="W234" s="35" t="n">
        <v>1.5</v>
      </c>
      <c r="X234" s="199" t="n">
        <f aca="false">W234*X$4</f>
        <v>0</v>
      </c>
      <c r="Y234" s="199" t="n">
        <f aca="false">W234*Y$4</f>
        <v>0</v>
      </c>
      <c r="Z234" s="200" t="n">
        <v>3</v>
      </c>
      <c r="AA234" s="28"/>
      <c r="AB234" s="35" t="n">
        <v>1.5</v>
      </c>
      <c r="AC234" s="199" t="n">
        <f aca="false">AB234*AC$4</f>
        <v>0</v>
      </c>
      <c r="AD234" s="199" t="n">
        <f aca="false">AB234*AD$4</f>
        <v>0</v>
      </c>
      <c r="AE234" s="200" t="n">
        <v>3</v>
      </c>
      <c r="AF234" s="201"/>
      <c r="AG234" s="35" t="n">
        <v>1.5</v>
      </c>
      <c r="AH234" s="199" t="n">
        <f aca="false">AG234*AH$4</f>
        <v>0</v>
      </c>
      <c r="AI234" s="199" t="n">
        <f aca="false">AG234*AI$4</f>
        <v>0</v>
      </c>
      <c r="AJ234" s="200" t="n">
        <v>3</v>
      </c>
      <c r="AN234" s="35" t="n">
        <v>1.5</v>
      </c>
      <c r="AO234" s="199" t="n">
        <f aca="false">AN234*AO$4</f>
        <v>0</v>
      </c>
      <c r="AP234" s="199" t="n">
        <f aca="false">AN234*AP$4</f>
        <v>0</v>
      </c>
      <c r="AQ234" s="200" t="n">
        <v>3</v>
      </c>
      <c r="AS234" s="35" t="n">
        <v>1.5</v>
      </c>
      <c r="AT234" s="199" t="n">
        <f aca="false">AS234*AT$4</f>
        <v>0</v>
      </c>
      <c r="AU234" s="199" t="n">
        <f aca="false">AS234*AU$4</f>
        <v>0</v>
      </c>
      <c r="AV234" s="200" t="n">
        <v>3</v>
      </c>
      <c r="AX234" s="35" t="n">
        <v>1.5</v>
      </c>
      <c r="AY234" s="199" t="n">
        <f aca="false">AX234*AY$4</f>
        <v>0</v>
      </c>
      <c r="AZ234" s="199" t="n">
        <f aca="false">AX234*AZ$4</f>
        <v>0</v>
      </c>
      <c r="BA234" s="200" t="n">
        <v>3</v>
      </c>
      <c r="BB234" s="28"/>
      <c r="BC234" s="35" t="n">
        <v>1.5</v>
      </c>
      <c r="BD234" s="199" t="n">
        <f aca="false">BC234*BD$4</f>
        <v>0</v>
      </c>
      <c r="BE234" s="199" t="n">
        <f aca="false">BC234*BE$4</f>
        <v>0</v>
      </c>
      <c r="BF234" s="200" t="n">
        <v>3</v>
      </c>
      <c r="BH234" s="35" t="n">
        <v>1.5</v>
      </c>
      <c r="BI234" s="199" t="n">
        <f aca="false">BH234*BI$4</f>
        <v>0</v>
      </c>
      <c r="BJ234" s="199" t="n">
        <f aca="false">BH234*BJ$4</f>
        <v>0</v>
      </c>
      <c r="BK234" s="200" t="n">
        <v>3</v>
      </c>
      <c r="BL234" s="28"/>
      <c r="BM234" s="35" t="n">
        <v>1.5</v>
      </c>
      <c r="BN234" s="199" t="n">
        <f aca="false">BM234*BN$4</f>
        <v>0</v>
      </c>
      <c r="BO234" s="199" t="n">
        <f aca="false">BM234*BO$4</f>
        <v>0</v>
      </c>
      <c r="BP234" s="200" t="n">
        <v>3</v>
      </c>
      <c r="BR234" s="35" t="n">
        <v>1.5</v>
      </c>
      <c r="BS234" s="199" t="n">
        <f aca="false">BR234*BS$4</f>
        <v>0</v>
      </c>
      <c r="BT234" s="199" t="n">
        <f aca="false">BR234*BT$4</f>
        <v>0</v>
      </c>
      <c r="BU234" s="200" t="n">
        <v>2</v>
      </c>
      <c r="BW234" s="35" t="n">
        <v>1.5</v>
      </c>
      <c r="BX234" s="199" t="n">
        <f aca="false">BW234*BX$4</f>
        <v>0</v>
      </c>
      <c r="BY234" s="199" t="n">
        <f aca="false">BW234*BY$4</f>
        <v>0</v>
      </c>
      <c r="BZ234" s="200" t="n">
        <v>3</v>
      </c>
    </row>
    <row r="235" customFormat="false" ht="12" hidden="false" customHeight="false" outlineLevel="0" collapsed="false">
      <c r="A235" s="198" t="n">
        <f aca="false">CurveCreator!A235</f>
        <v>43862</v>
      </c>
      <c r="C235" s="35" t="n">
        <v>1.5</v>
      </c>
      <c r="D235" s="199" t="n">
        <f aca="false">C235*D$4</f>
        <v>0</v>
      </c>
      <c r="E235" s="199" t="n">
        <f aca="false">C235*E$4</f>
        <v>0</v>
      </c>
      <c r="F235" s="200" t="n">
        <v>3</v>
      </c>
      <c r="H235" s="35" t="n">
        <v>1.5</v>
      </c>
      <c r="I235" s="199" t="n">
        <f aca="false">H235*I$4</f>
        <v>0</v>
      </c>
      <c r="J235" s="199" t="n">
        <f aca="false">H235*J$4</f>
        <v>0</v>
      </c>
      <c r="K235" s="200" t="n">
        <v>3</v>
      </c>
      <c r="M235" s="35" t="n">
        <v>1.5</v>
      </c>
      <c r="N235" s="199" t="n">
        <f aca="false">M235*N$4</f>
        <v>0</v>
      </c>
      <c r="O235" s="199" t="n">
        <f aca="false">M235*O$4</f>
        <v>0</v>
      </c>
      <c r="P235" s="200" t="n">
        <v>3</v>
      </c>
      <c r="Q235" s="28"/>
      <c r="R235" s="35" t="n">
        <v>1.5</v>
      </c>
      <c r="S235" s="199" t="n">
        <f aca="false">R235*S$4</f>
        <v>0</v>
      </c>
      <c r="T235" s="199" t="n">
        <f aca="false">R235*T$4</f>
        <v>0</v>
      </c>
      <c r="U235" s="200" t="n">
        <v>3</v>
      </c>
      <c r="W235" s="35" t="n">
        <v>1.5</v>
      </c>
      <c r="X235" s="199" t="n">
        <f aca="false">W235*X$4</f>
        <v>0</v>
      </c>
      <c r="Y235" s="199" t="n">
        <f aca="false">W235*Y$4</f>
        <v>0</v>
      </c>
      <c r="Z235" s="200" t="n">
        <v>3</v>
      </c>
      <c r="AA235" s="28"/>
      <c r="AB235" s="35" t="n">
        <v>1.5</v>
      </c>
      <c r="AC235" s="199" t="n">
        <f aca="false">AB235*AC$4</f>
        <v>0</v>
      </c>
      <c r="AD235" s="199" t="n">
        <f aca="false">AB235*AD$4</f>
        <v>0</v>
      </c>
      <c r="AE235" s="200" t="n">
        <v>3</v>
      </c>
      <c r="AF235" s="201"/>
      <c r="AG235" s="35" t="n">
        <v>1.5</v>
      </c>
      <c r="AH235" s="199" t="n">
        <f aca="false">AG235*AH$4</f>
        <v>0</v>
      </c>
      <c r="AI235" s="199" t="n">
        <f aca="false">AG235*AI$4</f>
        <v>0</v>
      </c>
      <c r="AJ235" s="200" t="n">
        <v>3</v>
      </c>
      <c r="AN235" s="35" t="n">
        <v>1.5</v>
      </c>
      <c r="AO235" s="199" t="n">
        <f aca="false">AN235*AO$4</f>
        <v>0</v>
      </c>
      <c r="AP235" s="199" t="n">
        <f aca="false">AN235*AP$4</f>
        <v>0</v>
      </c>
      <c r="AQ235" s="200" t="n">
        <v>3</v>
      </c>
      <c r="AS235" s="35" t="n">
        <v>1.5</v>
      </c>
      <c r="AT235" s="199" t="n">
        <f aca="false">AS235*AT$4</f>
        <v>0</v>
      </c>
      <c r="AU235" s="199" t="n">
        <f aca="false">AS235*AU$4</f>
        <v>0</v>
      </c>
      <c r="AV235" s="200" t="n">
        <v>3</v>
      </c>
      <c r="AX235" s="35" t="n">
        <v>1.5</v>
      </c>
      <c r="AY235" s="199" t="n">
        <f aca="false">AX235*AY$4</f>
        <v>0</v>
      </c>
      <c r="AZ235" s="199" t="n">
        <f aca="false">AX235*AZ$4</f>
        <v>0</v>
      </c>
      <c r="BA235" s="200" t="n">
        <v>3</v>
      </c>
      <c r="BB235" s="28"/>
      <c r="BC235" s="35" t="n">
        <v>1.5</v>
      </c>
      <c r="BD235" s="199" t="n">
        <f aca="false">BC235*BD$4</f>
        <v>0</v>
      </c>
      <c r="BE235" s="199" t="n">
        <f aca="false">BC235*BE$4</f>
        <v>0</v>
      </c>
      <c r="BF235" s="200" t="n">
        <v>3</v>
      </c>
      <c r="BH235" s="35" t="n">
        <v>1.5</v>
      </c>
      <c r="BI235" s="199" t="n">
        <f aca="false">BH235*BI$4</f>
        <v>0</v>
      </c>
      <c r="BJ235" s="199" t="n">
        <f aca="false">BH235*BJ$4</f>
        <v>0</v>
      </c>
      <c r="BK235" s="200" t="n">
        <v>3</v>
      </c>
      <c r="BL235" s="28"/>
      <c r="BM235" s="35" t="n">
        <v>1.5</v>
      </c>
      <c r="BN235" s="199" t="n">
        <f aca="false">BM235*BN$4</f>
        <v>0</v>
      </c>
      <c r="BO235" s="199" t="n">
        <f aca="false">BM235*BO$4</f>
        <v>0</v>
      </c>
      <c r="BP235" s="200" t="n">
        <v>3</v>
      </c>
      <c r="BR235" s="35" t="n">
        <v>1.5</v>
      </c>
      <c r="BS235" s="199" t="n">
        <f aca="false">BR235*BS$4</f>
        <v>0</v>
      </c>
      <c r="BT235" s="199" t="n">
        <f aca="false">BR235*BT$4</f>
        <v>0</v>
      </c>
      <c r="BU235" s="200" t="n">
        <v>2</v>
      </c>
      <c r="BW235" s="35" t="n">
        <v>1.5</v>
      </c>
      <c r="BX235" s="199" t="n">
        <f aca="false">BW235*BX$4</f>
        <v>0</v>
      </c>
      <c r="BY235" s="199" t="n">
        <f aca="false">BW235*BY$4</f>
        <v>0</v>
      </c>
      <c r="BZ235" s="200" t="n">
        <v>3</v>
      </c>
    </row>
    <row r="236" customFormat="false" ht="12" hidden="false" customHeight="false" outlineLevel="0" collapsed="false">
      <c r="A236" s="198" t="n">
        <f aca="false">CurveCreator!A236</f>
        <v>43891</v>
      </c>
      <c r="C236" s="35" t="n">
        <v>1.5</v>
      </c>
      <c r="D236" s="199" t="n">
        <f aca="false">C236*D$4</f>
        <v>0</v>
      </c>
      <c r="E236" s="199" t="n">
        <f aca="false">C236*E$4</f>
        <v>0</v>
      </c>
      <c r="F236" s="200" t="n">
        <v>3</v>
      </c>
      <c r="H236" s="35" t="n">
        <v>1.5</v>
      </c>
      <c r="I236" s="199" t="n">
        <f aca="false">H236*I$4</f>
        <v>0</v>
      </c>
      <c r="J236" s="199" t="n">
        <f aca="false">H236*J$4</f>
        <v>0</v>
      </c>
      <c r="K236" s="200" t="n">
        <v>3</v>
      </c>
      <c r="M236" s="35" t="n">
        <v>1.5</v>
      </c>
      <c r="N236" s="199" t="n">
        <f aca="false">M236*N$4</f>
        <v>0</v>
      </c>
      <c r="O236" s="199" t="n">
        <f aca="false">M236*O$4</f>
        <v>0</v>
      </c>
      <c r="P236" s="200" t="n">
        <v>3</v>
      </c>
      <c r="Q236" s="28"/>
      <c r="R236" s="35" t="n">
        <v>1.5</v>
      </c>
      <c r="S236" s="199" t="n">
        <f aca="false">R236*S$4</f>
        <v>0</v>
      </c>
      <c r="T236" s="199" t="n">
        <f aca="false">R236*T$4</f>
        <v>0</v>
      </c>
      <c r="U236" s="200" t="n">
        <v>3</v>
      </c>
      <c r="W236" s="35" t="n">
        <v>1.5</v>
      </c>
      <c r="X236" s="199" t="n">
        <f aca="false">W236*X$4</f>
        <v>0</v>
      </c>
      <c r="Y236" s="199" t="n">
        <f aca="false">W236*Y$4</f>
        <v>0</v>
      </c>
      <c r="Z236" s="200" t="n">
        <v>3</v>
      </c>
      <c r="AA236" s="28"/>
      <c r="AB236" s="35" t="n">
        <v>1.5</v>
      </c>
      <c r="AC236" s="199" t="n">
        <f aca="false">AB236*AC$4</f>
        <v>0</v>
      </c>
      <c r="AD236" s="199" t="n">
        <f aca="false">AB236*AD$4</f>
        <v>0</v>
      </c>
      <c r="AE236" s="200" t="n">
        <v>3</v>
      </c>
      <c r="AF236" s="201"/>
      <c r="AG236" s="35" t="n">
        <v>1.5</v>
      </c>
      <c r="AH236" s="199" t="n">
        <f aca="false">AG236*AH$4</f>
        <v>0</v>
      </c>
      <c r="AI236" s="199" t="n">
        <f aca="false">AG236*AI$4</f>
        <v>0</v>
      </c>
      <c r="AJ236" s="200" t="n">
        <v>3</v>
      </c>
      <c r="AN236" s="35" t="n">
        <v>1.5</v>
      </c>
      <c r="AO236" s="199" t="n">
        <f aca="false">AN236*AO$4</f>
        <v>0</v>
      </c>
      <c r="AP236" s="199" t="n">
        <f aca="false">AN236*AP$4</f>
        <v>0</v>
      </c>
      <c r="AQ236" s="200" t="n">
        <v>3</v>
      </c>
      <c r="AS236" s="35" t="n">
        <v>1.5</v>
      </c>
      <c r="AT236" s="199" t="n">
        <f aca="false">AS236*AT$4</f>
        <v>0</v>
      </c>
      <c r="AU236" s="199" t="n">
        <f aca="false">AS236*AU$4</f>
        <v>0</v>
      </c>
      <c r="AV236" s="200" t="n">
        <v>3</v>
      </c>
      <c r="AX236" s="35" t="n">
        <v>1.5</v>
      </c>
      <c r="AY236" s="199" t="n">
        <f aca="false">AX236*AY$4</f>
        <v>0</v>
      </c>
      <c r="AZ236" s="199" t="n">
        <f aca="false">AX236*AZ$4</f>
        <v>0</v>
      </c>
      <c r="BA236" s="200" t="n">
        <v>3</v>
      </c>
      <c r="BB236" s="28"/>
      <c r="BC236" s="35" t="n">
        <v>1.5</v>
      </c>
      <c r="BD236" s="199" t="n">
        <f aca="false">BC236*BD$4</f>
        <v>0</v>
      </c>
      <c r="BE236" s="199" t="n">
        <f aca="false">BC236*BE$4</f>
        <v>0</v>
      </c>
      <c r="BF236" s="200" t="n">
        <v>3</v>
      </c>
      <c r="BH236" s="35" t="n">
        <v>1.5</v>
      </c>
      <c r="BI236" s="199" t="n">
        <f aca="false">BH236*BI$4</f>
        <v>0</v>
      </c>
      <c r="BJ236" s="199" t="n">
        <f aca="false">BH236*BJ$4</f>
        <v>0</v>
      </c>
      <c r="BK236" s="200" t="n">
        <v>3</v>
      </c>
      <c r="BL236" s="28"/>
      <c r="BM236" s="35" t="n">
        <v>1.5</v>
      </c>
      <c r="BN236" s="199" t="n">
        <f aca="false">BM236*BN$4</f>
        <v>0</v>
      </c>
      <c r="BO236" s="199" t="n">
        <f aca="false">BM236*BO$4</f>
        <v>0</v>
      </c>
      <c r="BP236" s="200" t="n">
        <v>3</v>
      </c>
      <c r="BR236" s="35" t="n">
        <v>1.5</v>
      </c>
      <c r="BS236" s="199" t="n">
        <f aca="false">BR236*BS$4</f>
        <v>0</v>
      </c>
      <c r="BT236" s="199" t="n">
        <f aca="false">BR236*BT$4</f>
        <v>0</v>
      </c>
      <c r="BU236" s="200" t="n">
        <v>2</v>
      </c>
      <c r="BW236" s="35" t="n">
        <v>1.5</v>
      </c>
      <c r="BX236" s="199" t="n">
        <f aca="false">BW236*BX$4</f>
        <v>0</v>
      </c>
      <c r="BY236" s="199" t="n">
        <f aca="false">BW236*BY$4</f>
        <v>0</v>
      </c>
      <c r="BZ236" s="200" t="n">
        <v>3</v>
      </c>
    </row>
    <row r="237" customFormat="false" ht="12" hidden="false" customHeight="false" outlineLevel="0" collapsed="false">
      <c r="A237" s="198" t="n">
        <f aca="false">CurveCreator!A237</f>
        <v>43922</v>
      </c>
      <c r="C237" s="35" t="n">
        <v>1.5</v>
      </c>
      <c r="D237" s="199" t="n">
        <f aca="false">C237*D$4</f>
        <v>0</v>
      </c>
      <c r="E237" s="199" t="n">
        <f aca="false">C237*E$4</f>
        <v>0</v>
      </c>
      <c r="F237" s="200" t="n">
        <v>3</v>
      </c>
      <c r="H237" s="35" t="n">
        <v>1.5</v>
      </c>
      <c r="I237" s="199" t="n">
        <f aca="false">H237*I$4</f>
        <v>0</v>
      </c>
      <c r="J237" s="199" t="n">
        <f aca="false">H237*J$4</f>
        <v>0</v>
      </c>
      <c r="K237" s="200" t="n">
        <v>3</v>
      </c>
      <c r="M237" s="35" t="n">
        <v>1.5</v>
      </c>
      <c r="N237" s="199" t="n">
        <f aca="false">M237*N$4</f>
        <v>0</v>
      </c>
      <c r="O237" s="199" t="n">
        <f aca="false">M237*O$4</f>
        <v>0</v>
      </c>
      <c r="P237" s="200" t="n">
        <v>3</v>
      </c>
      <c r="Q237" s="28"/>
      <c r="R237" s="35" t="n">
        <v>1.5</v>
      </c>
      <c r="S237" s="199" t="n">
        <f aca="false">R237*S$4</f>
        <v>0</v>
      </c>
      <c r="T237" s="199" t="n">
        <f aca="false">R237*T$4</f>
        <v>0</v>
      </c>
      <c r="U237" s="200" t="n">
        <v>3</v>
      </c>
      <c r="W237" s="35" t="n">
        <v>1.5</v>
      </c>
      <c r="X237" s="199" t="n">
        <f aca="false">W237*X$4</f>
        <v>0</v>
      </c>
      <c r="Y237" s="199" t="n">
        <f aca="false">W237*Y$4</f>
        <v>0</v>
      </c>
      <c r="Z237" s="200" t="n">
        <v>3</v>
      </c>
      <c r="AA237" s="28"/>
      <c r="AB237" s="35" t="n">
        <v>1.5</v>
      </c>
      <c r="AC237" s="199" t="n">
        <f aca="false">AB237*AC$4</f>
        <v>0</v>
      </c>
      <c r="AD237" s="199" t="n">
        <f aca="false">AB237*AD$4</f>
        <v>0</v>
      </c>
      <c r="AE237" s="200" t="n">
        <v>3</v>
      </c>
      <c r="AF237" s="201"/>
      <c r="AG237" s="35" t="n">
        <v>1.5</v>
      </c>
      <c r="AH237" s="199" t="n">
        <f aca="false">AG237*AH$4</f>
        <v>0</v>
      </c>
      <c r="AI237" s="199" t="n">
        <f aca="false">AG237*AI$4</f>
        <v>0</v>
      </c>
      <c r="AJ237" s="200" t="n">
        <v>3</v>
      </c>
      <c r="AN237" s="35" t="n">
        <v>1.5</v>
      </c>
      <c r="AO237" s="199" t="n">
        <f aca="false">AN237*AO$4</f>
        <v>0</v>
      </c>
      <c r="AP237" s="199" t="n">
        <f aca="false">AN237*AP$4</f>
        <v>0</v>
      </c>
      <c r="AQ237" s="200" t="n">
        <v>3</v>
      </c>
      <c r="AS237" s="35" t="n">
        <v>1.5</v>
      </c>
      <c r="AT237" s="199" t="n">
        <f aca="false">AS237*AT$4</f>
        <v>0</v>
      </c>
      <c r="AU237" s="199" t="n">
        <f aca="false">AS237*AU$4</f>
        <v>0</v>
      </c>
      <c r="AV237" s="200" t="n">
        <v>3</v>
      </c>
      <c r="AX237" s="35" t="n">
        <v>1.5</v>
      </c>
      <c r="AY237" s="199" t="n">
        <f aca="false">AX237*AY$4</f>
        <v>0</v>
      </c>
      <c r="AZ237" s="199" t="n">
        <f aca="false">AX237*AZ$4</f>
        <v>0</v>
      </c>
      <c r="BA237" s="200" t="n">
        <v>3</v>
      </c>
      <c r="BB237" s="28"/>
      <c r="BC237" s="35" t="n">
        <v>1.5</v>
      </c>
      <c r="BD237" s="199" t="n">
        <f aca="false">BC237*BD$4</f>
        <v>0</v>
      </c>
      <c r="BE237" s="199" t="n">
        <f aca="false">BC237*BE$4</f>
        <v>0</v>
      </c>
      <c r="BF237" s="200" t="n">
        <v>3</v>
      </c>
      <c r="BH237" s="35" t="n">
        <v>1.5</v>
      </c>
      <c r="BI237" s="199" t="n">
        <f aca="false">BH237*BI$4</f>
        <v>0</v>
      </c>
      <c r="BJ237" s="199" t="n">
        <f aca="false">BH237*BJ$4</f>
        <v>0</v>
      </c>
      <c r="BK237" s="200" t="n">
        <v>3</v>
      </c>
      <c r="BL237" s="28"/>
      <c r="BM237" s="35" t="n">
        <v>1.5</v>
      </c>
      <c r="BN237" s="199" t="n">
        <f aca="false">BM237*BN$4</f>
        <v>0</v>
      </c>
      <c r="BO237" s="199" t="n">
        <f aca="false">BM237*BO$4</f>
        <v>0</v>
      </c>
      <c r="BP237" s="200" t="n">
        <v>3</v>
      </c>
      <c r="BR237" s="35" t="n">
        <v>1.5</v>
      </c>
      <c r="BS237" s="199" t="n">
        <f aca="false">BR237*BS$4</f>
        <v>0</v>
      </c>
      <c r="BT237" s="199" t="n">
        <f aca="false">BR237*BT$4</f>
        <v>0</v>
      </c>
      <c r="BU237" s="200" t="n">
        <v>2</v>
      </c>
      <c r="BW237" s="35" t="n">
        <v>1.5</v>
      </c>
      <c r="BX237" s="199" t="n">
        <f aca="false">BW237*BX$4</f>
        <v>0</v>
      </c>
      <c r="BY237" s="199" t="n">
        <f aca="false">BW237*BY$4</f>
        <v>0</v>
      </c>
      <c r="BZ237" s="200" t="n">
        <v>3</v>
      </c>
    </row>
    <row r="238" customFormat="false" ht="12" hidden="false" customHeight="false" outlineLevel="0" collapsed="false">
      <c r="A238" s="198" t="n">
        <f aca="false">CurveCreator!A238</f>
        <v>43952</v>
      </c>
      <c r="C238" s="35" t="n">
        <v>1.5</v>
      </c>
      <c r="D238" s="199" t="n">
        <f aca="false">C238*D$4</f>
        <v>0</v>
      </c>
      <c r="E238" s="199" t="n">
        <f aca="false">C238*E$4</f>
        <v>0</v>
      </c>
      <c r="F238" s="200" t="n">
        <v>3</v>
      </c>
      <c r="H238" s="35" t="n">
        <v>1.5</v>
      </c>
      <c r="I238" s="199" t="n">
        <f aca="false">H238*I$4</f>
        <v>0</v>
      </c>
      <c r="J238" s="199" t="n">
        <f aca="false">H238*J$4</f>
        <v>0</v>
      </c>
      <c r="K238" s="200" t="n">
        <v>3</v>
      </c>
      <c r="M238" s="35" t="n">
        <v>1.5</v>
      </c>
      <c r="N238" s="199" t="n">
        <f aca="false">M238*N$4</f>
        <v>0</v>
      </c>
      <c r="O238" s="199" t="n">
        <f aca="false">M238*O$4</f>
        <v>0</v>
      </c>
      <c r="P238" s="200" t="n">
        <v>3</v>
      </c>
      <c r="Q238" s="28"/>
      <c r="R238" s="35" t="n">
        <v>1.5</v>
      </c>
      <c r="S238" s="199" t="n">
        <f aca="false">R238*S$4</f>
        <v>0</v>
      </c>
      <c r="T238" s="199" t="n">
        <f aca="false">R238*T$4</f>
        <v>0</v>
      </c>
      <c r="U238" s="200" t="n">
        <v>3</v>
      </c>
      <c r="W238" s="35" t="n">
        <v>1.5</v>
      </c>
      <c r="X238" s="199" t="n">
        <f aca="false">W238*X$4</f>
        <v>0</v>
      </c>
      <c r="Y238" s="199" t="n">
        <f aca="false">W238*Y$4</f>
        <v>0</v>
      </c>
      <c r="Z238" s="200" t="n">
        <v>3</v>
      </c>
      <c r="AA238" s="28"/>
      <c r="AB238" s="35" t="n">
        <v>1.5</v>
      </c>
      <c r="AC238" s="199" t="n">
        <f aca="false">AB238*AC$4</f>
        <v>0</v>
      </c>
      <c r="AD238" s="199" t="n">
        <f aca="false">AB238*AD$4</f>
        <v>0</v>
      </c>
      <c r="AE238" s="200" t="n">
        <v>3</v>
      </c>
      <c r="AF238" s="201"/>
      <c r="AG238" s="35" t="n">
        <v>1.5</v>
      </c>
      <c r="AH238" s="199" t="n">
        <f aca="false">AG238*AH$4</f>
        <v>0</v>
      </c>
      <c r="AI238" s="199" t="n">
        <f aca="false">AG238*AI$4</f>
        <v>0</v>
      </c>
      <c r="AJ238" s="200" t="n">
        <v>3</v>
      </c>
      <c r="AN238" s="35" t="n">
        <v>1.5</v>
      </c>
      <c r="AO238" s="199" t="n">
        <f aca="false">AN238*AO$4</f>
        <v>0</v>
      </c>
      <c r="AP238" s="199" t="n">
        <f aca="false">AN238*AP$4</f>
        <v>0</v>
      </c>
      <c r="AQ238" s="200" t="n">
        <v>3</v>
      </c>
      <c r="AS238" s="35" t="n">
        <v>1.5</v>
      </c>
      <c r="AT238" s="199" t="n">
        <f aca="false">AS238*AT$4</f>
        <v>0</v>
      </c>
      <c r="AU238" s="199" t="n">
        <f aca="false">AS238*AU$4</f>
        <v>0</v>
      </c>
      <c r="AV238" s="200" t="n">
        <v>3</v>
      </c>
      <c r="AX238" s="35" t="n">
        <v>1.5</v>
      </c>
      <c r="AY238" s="199" t="n">
        <f aca="false">AX238*AY$4</f>
        <v>0</v>
      </c>
      <c r="AZ238" s="199" t="n">
        <f aca="false">AX238*AZ$4</f>
        <v>0</v>
      </c>
      <c r="BA238" s="200" t="n">
        <v>3</v>
      </c>
      <c r="BB238" s="28"/>
      <c r="BC238" s="35" t="n">
        <v>1.5</v>
      </c>
      <c r="BD238" s="199" t="n">
        <f aca="false">BC238*BD$4</f>
        <v>0</v>
      </c>
      <c r="BE238" s="199" t="n">
        <f aca="false">BC238*BE$4</f>
        <v>0</v>
      </c>
      <c r="BF238" s="200" t="n">
        <v>3</v>
      </c>
      <c r="BH238" s="35" t="n">
        <v>1.5</v>
      </c>
      <c r="BI238" s="199" t="n">
        <f aca="false">BH238*BI$4</f>
        <v>0</v>
      </c>
      <c r="BJ238" s="199" t="n">
        <f aca="false">BH238*BJ$4</f>
        <v>0</v>
      </c>
      <c r="BK238" s="200" t="n">
        <v>3</v>
      </c>
      <c r="BL238" s="28"/>
      <c r="BM238" s="35" t="n">
        <v>1.5</v>
      </c>
      <c r="BN238" s="199" t="n">
        <f aca="false">BM238*BN$4</f>
        <v>0</v>
      </c>
      <c r="BO238" s="199" t="n">
        <f aca="false">BM238*BO$4</f>
        <v>0</v>
      </c>
      <c r="BP238" s="200" t="n">
        <v>3</v>
      </c>
      <c r="BR238" s="35" t="n">
        <v>1.5</v>
      </c>
      <c r="BS238" s="199" t="n">
        <f aca="false">BR238*BS$4</f>
        <v>0</v>
      </c>
      <c r="BT238" s="199" t="n">
        <f aca="false">BR238*BT$4</f>
        <v>0</v>
      </c>
      <c r="BU238" s="200" t="n">
        <v>2</v>
      </c>
      <c r="BW238" s="35" t="n">
        <v>1.5</v>
      </c>
      <c r="BX238" s="199" t="n">
        <f aca="false">BW238*BX$4</f>
        <v>0</v>
      </c>
      <c r="BY238" s="199" t="n">
        <f aca="false">BW238*BY$4</f>
        <v>0</v>
      </c>
      <c r="BZ238" s="200" t="n">
        <v>3</v>
      </c>
    </row>
    <row r="239" customFormat="false" ht="12" hidden="false" customHeight="false" outlineLevel="0" collapsed="false">
      <c r="A239" s="198" t="n">
        <f aca="false">CurveCreator!A239</f>
        <v>43983</v>
      </c>
      <c r="C239" s="35" t="n">
        <v>1.5</v>
      </c>
      <c r="D239" s="199" t="n">
        <f aca="false">C239*D$4</f>
        <v>0</v>
      </c>
      <c r="E239" s="199" t="n">
        <f aca="false">C239*E$4</f>
        <v>0</v>
      </c>
      <c r="F239" s="200" t="n">
        <v>3</v>
      </c>
      <c r="H239" s="35" t="n">
        <v>1.5</v>
      </c>
      <c r="I239" s="199" t="n">
        <f aca="false">H239*I$4</f>
        <v>0</v>
      </c>
      <c r="J239" s="199" t="n">
        <f aca="false">H239*J$4</f>
        <v>0</v>
      </c>
      <c r="K239" s="200" t="n">
        <v>3</v>
      </c>
      <c r="M239" s="35" t="n">
        <v>1.5</v>
      </c>
      <c r="N239" s="199" t="n">
        <f aca="false">M239*N$4</f>
        <v>0</v>
      </c>
      <c r="O239" s="199" t="n">
        <f aca="false">M239*O$4</f>
        <v>0</v>
      </c>
      <c r="P239" s="200" t="n">
        <v>3</v>
      </c>
      <c r="Q239" s="28"/>
      <c r="R239" s="35" t="n">
        <v>1.5</v>
      </c>
      <c r="S239" s="199" t="n">
        <f aca="false">R239*S$4</f>
        <v>0</v>
      </c>
      <c r="T239" s="199" t="n">
        <f aca="false">R239*T$4</f>
        <v>0</v>
      </c>
      <c r="U239" s="200" t="n">
        <v>3</v>
      </c>
      <c r="W239" s="35" t="n">
        <v>1.5</v>
      </c>
      <c r="X239" s="199" t="n">
        <f aca="false">W239*X$4</f>
        <v>0</v>
      </c>
      <c r="Y239" s="199" t="n">
        <f aca="false">W239*Y$4</f>
        <v>0</v>
      </c>
      <c r="Z239" s="200" t="n">
        <v>3</v>
      </c>
      <c r="AA239" s="28"/>
      <c r="AB239" s="35" t="n">
        <v>1.5</v>
      </c>
      <c r="AC239" s="199" t="n">
        <f aca="false">AB239*AC$4</f>
        <v>0</v>
      </c>
      <c r="AD239" s="199" t="n">
        <f aca="false">AB239*AD$4</f>
        <v>0</v>
      </c>
      <c r="AE239" s="200" t="n">
        <v>3</v>
      </c>
      <c r="AF239" s="201"/>
      <c r="AG239" s="35" t="n">
        <v>1.5</v>
      </c>
      <c r="AH239" s="199" t="n">
        <f aca="false">AG239*AH$4</f>
        <v>0</v>
      </c>
      <c r="AI239" s="199" t="n">
        <f aca="false">AG239*AI$4</f>
        <v>0</v>
      </c>
      <c r="AJ239" s="200" t="n">
        <v>3</v>
      </c>
      <c r="AN239" s="35" t="n">
        <v>1.5</v>
      </c>
      <c r="AO239" s="199" t="n">
        <f aca="false">AN239*AO$4</f>
        <v>0</v>
      </c>
      <c r="AP239" s="199" t="n">
        <f aca="false">AN239*AP$4</f>
        <v>0</v>
      </c>
      <c r="AQ239" s="200" t="n">
        <v>3</v>
      </c>
      <c r="AS239" s="35" t="n">
        <v>1.5</v>
      </c>
      <c r="AT239" s="199" t="n">
        <f aca="false">AS239*AT$4</f>
        <v>0</v>
      </c>
      <c r="AU239" s="199" t="n">
        <f aca="false">AS239*AU$4</f>
        <v>0</v>
      </c>
      <c r="AV239" s="200" t="n">
        <v>3</v>
      </c>
      <c r="AX239" s="35" t="n">
        <v>1.5</v>
      </c>
      <c r="AY239" s="199" t="n">
        <f aca="false">AX239*AY$4</f>
        <v>0</v>
      </c>
      <c r="AZ239" s="199" t="n">
        <f aca="false">AX239*AZ$4</f>
        <v>0</v>
      </c>
      <c r="BA239" s="200" t="n">
        <v>3</v>
      </c>
      <c r="BB239" s="28"/>
      <c r="BC239" s="35" t="n">
        <v>1.5</v>
      </c>
      <c r="BD239" s="199" t="n">
        <f aca="false">BC239*BD$4</f>
        <v>0</v>
      </c>
      <c r="BE239" s="199" t="n">
        <f aca="false">BC239*BE$4</f>
        <v>0</v>
      </c>
      <c r="BF239" s="200" t="n">
        <v>3</v>
      </c>
      <c r="BH239" s="35" t="n">
        <v>1.5</v>
      </c>
      <c r="BI239" s="199" t="n">
        <f aca="false">BH239*BI$4</f>
        <v>0</v>
      </c>
      <c r="BJ239" s="199" t="n">
        <f aca="false">BH239*BJ$4</f>
        <v>0</v>
      </c>
      <c r="BK239" s="200" t="n">
        <v>3</v>
      </c>
      <c r="BL239" s="28"/>
      <c r="BM239" s="35" t="n">
        <v>1.5</v>
      </c>
      <c r="BN239" s="199" t="n">
        <f aca="false">BM239*BN$4</f>
        <v>0</v>
      </c>
      <c r="BO239" s="199" t="n">
        <f aca="false">BM239*BO$4</f>
        <v>0</v>
      </c>
      <c r="BP239" s="200" t="n">
        <v>3</v>
      </c>
      <c r="BR239" s="35" t="n">
        <v>1.5</v>
      </c>
      <c r="BS239" s="199" t="n">
        <f aca="false">BR239*BS$4</f>
        <v>0</v>
      </c>
      <c r="BT239" s="199" t="n">
        <f aca="false">BR239*BT$4</f>
        <v>0</v>
      </c>
      <c r="BU239" s="200" t="n">
        <v>2</v>
      </c>
      <c r="BW239" s="35" t="n">
        <v>1.5</v>
      </c>
      <c r="BX239" s="199" t="n">
        <f aca="false">BW239*BX$4</f>
        <v>0</v>
      </c>
      <c r="BY239" s="199" t="n">
        <f aca="false">BW239*BY$4</f>
        <v>0</v>
      </c>
      <c r="BZ239" s="200" t="n">
        <v>3</v>
      </c>
    </row>
    <row r="240" customFormat="false" ht="12" hidden="false" customHeight="false" outlineLevel="0" collapsed="false">
      <c r="A240" s="198" t="n">
        <f aca="false">CurveCreator!A240</f>
        <v>44013</v>
      </c>
      <c r="C240" s="35" t="n">
        <v>1.5</v>
      </c>
      <c r="D240" s="199" t="n">
        <f aca="false">C240*D$4</f>
        <v>0</v>
      </c>
      <c r="E240" s="199" t="n">
        <f aca="false">C240*E$4</f>
        <v>0</v>
      </c>
      <c r="F240" s="200" t="n">
        <v>3</v>
      </c>
      <c r="H240" s="35" t="n">
        <v>1.5</v>
      </c>
      <c r="I240" s="199" t="n">
        <f aca="false">H240*I$4</f>
        <v>0</v>
      </c>
      <c r="J240" s="199" t="n">
        <f aca="false">H240*J$4</f>
        <v>0</v>
      </c>
      <c r="K240" s="200" t="n">
        <v>3</v>
      </c>
      <c r="M240" s="35" t="n">
        <v>1.5</v>
      </c>
      <c r="N240" s="199" t="n">
        <f aca="false">M240*N$4</f>
        <v>0</v>
      </c>
      <c r="O240" s="199" t="n">
        <f aca="false">M240*O$4</f>
        <v>0</v>
      </c>
      <c r="P240" s="200" t="n">
        <v>3</v>
      </c>
      <c r="Q240" s="28"/>
      <c r="R240" s="35" t="n">
        <v>1.5</v>
      </c>
      <c r="S240" s="199" t="n">
        <f aca="false">R240*S$4</f>
        <v>0</v>
      </c>
      <c r="T240" s="199" t="n">
        <f aca="false">R240*T$4</f>
        <v>0</v>
      </c>
      <c r="U240" s="200" t="n">
        <v>3</v>
      </c>
      <c r="W240" s="35" t="n">
        <v>1.5</v>
      </c>
      <c r="X240" s="199" t="n">
        <f aca="false">W240*X$4</f>
        <v>0</v>
      </c>
      <c r="Y240" s="199" t="n">
        <f aca="false">W240*Y$4</f>
        <v>0</v>
      </c>
      <c r="Z240" s="200" t="n">
        <v>3</v>
      </c>
      <c r="AA240" s="28"/>
      <c r="AB240" s="35" t="n">
        <v>1.5</v>
      </c>
      <c r="AC240" s="199" t="n">
        <f aca="false">AB240*AC$4</f>
        <v>0</v>
      </c>
      <c r="AD240" s="199" t="n">
        <f aca="false">AB240*AD$4</f>
        <v>0</v>
      </c>
      <c r="AE240" s="200" t="n">
        <v>3</v>
      </c>
      <c r="AF240" s="201"/>
      <c r="AG240" s="35" t="n">
        <v>1.5</v>
      </c>
      <c r="AH240" s="199" t="n">
        <f aca="false">AG240*AH$4</f>
        <v>0</v>
      </c>
      <c r="AI240" s="199" t="n">
        <f aca="false">AG240*AI$4</f>
        <v>0</v>
      </c>
      <c r="AJ240" s="200" t="n">
        <v>3</v>
      </c>
      <c r="AN240" s="35" t="n">
        <v>1.5</v>
      </c>
      <c r="AO240" s="199" t="n">
        <f aca="false">AN240*AO$4</f>
        <v>0</v>
      </c>
      <c r="AP240" s="199" t="n">
        <f aca="false">AN240*AP$4</f>
        <v>0</v>
      </c>
      <c r="AQ240" s="200" t="n">
        <v>3</v>
      </c>
      <c r="AS240" s="35" t="n">
        <v>1.5</v>
      </c>
      <c r="AT240" s="199" t="n">
        <f aca="false">AS240*AT$4</f>
        <v>0</v>
      </c>
      <c r="AU240" s="199" t="n">
        <f aca="false">AS240*AU$4</f>
        <v>0</v>
      </c>
      <c r="AV240" s="200" t="n">
        <v>3</v>
      </c>
      <c r="AX240" s="35" t="n">
        <v>1.5</v>
      </c>
      <c r="AY240" s="199" t="n">
        <f aca="false">AX240*AY$4</f>
        <v>0</v>
      </c>
      <c r="AZ240" s="199" t="n">
        <f aca="false">AX240*AZ$4</f>
        <v>0</v>
      </c>
      <c r="BA240" s="200" t="n">
        <v>3</v>
      </c>
      <c r="BB240" s="28"/>
      <c r="BC240" s="35" t="n">
        <v>1.5</v>
      </c>
      <c r="BD240" s="199" t="n">
        <f aca="false">BC240*BD$4</f>
        <v>0</v>
      </c>
      <c r="BE240" s="199" t="n">
        <f aca="false">BC240*BE$4</f>
        <v>0</v>
      </c>
      <c r="BF240" s="200" t="n">
        <v>3</v>
      </c>
      <c r="BH240" s="35" t="n">
        <v>1.5</v>
      </c>
      <c r="BI240" s="199" t="n">
        <f aca="false">BH240*BI$4</f>
        <v>0</v>
      </c>
      <c r="BJ240" s="199" t="n">
        <f aca="false">BH240*BJ$4</f>
        <v>0</v>
      </c>
      <c r="BK240" s="200" t="n">
        <v>3</v>
      </c>
      <c r="BL240" s="28"/>
      <c r="BM240" s="35" t="n">
        <v>1.5</v>
      </c>
      <c r="BN240" s="199" t="n">
        <f aca="false">BM240*BN$4</f>
        <v>0</v>
      </c>
      <c r="BO240" s="199" t="n">
        <f aca="false">BM240*BO$4</f>
        <v>0</v>
      </c>
      <c r="BP240" s="200" t="n">
        <v>3</v>
      </c>
      <c r="BR240" s="35" t="n">
        <v>1.5</v>
      </c>
      <c r="BS240" s="199" t="n">
        <f aca="false">BR240*BS$4</f>
        <v>0</v>
      </c>
      <c r="BT240" s="199" t="n">
        <f aca="false">BR240*BT$4</f>
        <v>0</v>
      </c>
      <c r="BU240" s="200" t="n">
        <v>2</v>
      </c>
      <c r="BW240" s="35" t="n">
        <v>1.5</v>
      </c>
      <c r="BX240" s="199" t="n">
        <f aca="false">BW240*BX$4</f>
        <v>0</v>
      </c>
      <c r="BY240" s="199" t="n">
        <f aca="false">BW240*BY$4</f>
        <v>0</v>
      </c>
      <c r="BZ240" s="200" t="n">
        <v>3</v>
      </c>
    </row>
    <row r="241" customFormat="false" ht="12" hidden="false" customHeight="false" outlineLevel="0" collapsed="false">
      <c r="A241" s="198" t="n">
        <f aca="false">CurveCreator!A241</f>
        <v>44044</v>
      </c>
      <c r="C241" s="35" t="n">
        <v>1.5</v>
      </c>
      <c r="D241" s="199" t="n">
        <f aca="false">C241*D$4</f>
        <v>0</v>
      </c>
      <c r="E241" s="199" t="n">
        <f aca="false">C241*E$4</f>
        <v>0</v>
      </c>
      <c r="F241" s="200" t="n">
        <v>3</v>
      </c>
      <c r="H241" s="35" t="n">
        <v>1.5</v>
      </c>
      <c r="I241" s="199" t="n">
        <f aca="false">H241*I$4</f>
        <v>0</v>
      </c>
      <c r="J241" s="199" t="n">
        <f aca="false">H241*J$4</f>
        <v>0</v>
      </c>
      <c r="K241" s="200" t="n">
        <v>3</v>
      </c>
      <c r="M241" s="35" t="n">
        <v>1.5</v>
      </c>
      <c r="N241" s="199" t="n">
        <f aca="false">M241*N$4</f>
        <v>0</v>
      </c>
      <c r="O241" s="199" t="n">
        <f aca="false">M241*O$4</f>
        <v>0</v>
      </c>
      <c r="P241" s="200" t="n">
        <v>3</v>
      </c>
      <c r="Q241" s="28"/>
      <c r="R241" s="35" t="n">
        <v>1.5</v>
      </c>
      <c r="S241" s="199" t="n">
        <f aca="false">R241*S$4</f>
        <v>0</v>
      </c>
      <c r="T241" s="199" t="n">
        <f aca="false">R241*T$4</f>
        <v>0</v>
      </c>
      <c r="U241" s="200" t="n">
        <v>3</v>
      </c>
      <c r="W241" s="35" t="n">
        <v>1.5</v>
      </c>
      <c r="X241" s="199" t="n">
        <f aca="false">W241*X$4</f>
        <v>0</v>
      </c>
      <c r="Y241" s="199" t="n">
        <f aca="false">W241*Y$4</f>
        <v>0</v>
      </c>
      <c r="Z241" s="200" t="n">
        <v>3</v>
      </c>
      <c r="AA241" s="28"/>
      <c r="AB241" s="35" t="n">
        <v>1.5</v>
      </c>
      <c r="AC241" s="199" t="n">
        <f aca="false">AB241*AC$4</f>
        <v>0</v>
      </c>
      <c r="AD241" s="199" t="n">
        <f aca="false">AB241*AD$4</f>
        <v>0</v>
      </c>
      <c r="AE241" s="200" t="n">
        <v>3</v>
      </c>
      <c r="AF241" s="201"/>
      <c r="AG241" s="35" t="n">
        <v>1.5</v>
      </c>
      <c r="AH241" s="199" t="n">
        <f aca="false">AG241*AH$4</f>
        <v>0</v>
      </c>
      <c r="AI241" s="199" t="n">
        <f aca="false">AG241*AI$4</f>
        <v>0</v>
      </c>
      <c r="AJ241" s="200" t="n">
        <v>3</v>
      </c>
      <c r="AN241" s="35" t="n">
        <v>1.5</v>
      </c>
      <c r="AO241" s="199" t="n">
        <f aca="false">AN241*AO$4</f>
        <v>0</v>
      </c>
      <c r="AP241" s="199" t="n">
        <f aca="false">AN241*AP$4</f>
        <v>0</v>
      </c>
      <c r="AQ241" s="200" t="n">
        <v>3</v>
      </c>
      <c r="AS241" s="35" t="n">
        <v>1.5</v>
      </c>
      <c r="AT241" s="199" t="n">
        <f aca="false">AS241*AT$4</f>
        <v>0</v>
      </c>
      <c r="AU241" s="199" t="n">
        <f aca="false">AS241*AU$4</f>
        <v>0</v>
      </c>
      <c r="AV241" s="200" t="n">
        <v>3</v>
      </c>
      <c r="AX241" s="35" t="n">
        <v>1.5</v>
      </c>
      <c r="AY241" s="199" t="n">
        <f aca="false">AX241*AY$4</f>
        <v>0</v>
      </c>
      <c r="AZ241" s="199" t="n">
        <f aca="false">AX241*AZ$4</f>
        <v>0</v>
      </c>
      <c r="BA241" s="200" t="n">
        <v>3</v>
      </c>
      <c r="BB241" s="28"/>
      <c r="BC241" s="35" t="n">
        <v>1.5</v>
      </c>
      <c r="BD241" s="199" t="n">
        <f aca="false">BC241*BD$4</f>
        <v>0</v>
      </c>
      <c r="BE241" s="199" t="n">
        <f aca="false">BC241*BE$4</f>
        <v>0</v>
      </c>
      <c r="BF241" s="200" t="n">
        <v>3</v>
      </c>
      <c r="BH241" s="35" t="n">
        <v>1.5</v>
      </c>
      <c r="BI241" s="199" t="n">
        <f aca="false">BH241*BI$4</f>
        <v>0</v>
      </c>
      <c r="BJ241" s="199" t="n">
        <f aca="false">BH241*BJ$4</f>
        <v>0</v>
      </c>
      <c r="BK241" s="200" t="n">
        <v>3</v>
      </c>
      <c r="BL241" s="28"/>
      <c r="BM241" s="35" t="n">
        <v>1.5</v>
      </c>
      <c r="BN241" s="199" t="n">
        <f aca="false">BM241*BN$4</f>
        <v>0</v>
      </c>
      <c r="BO241" s="199" t="n">
        <f aca="false">BM241*BO$4</f>
        <v>0</v>
      </c>
      <c r="BP241" s="200" t="n">
        <v>3</v>
      </c>
      <c r="BR241" s="35" t="n">
        <v>1.5</v>
      </c>
      <c r="BS241" s="199" t="n">
        <f aca="false">BR241*BS$4</f>
        <v>0</v>
      </c>
      <c r="BT241" s="199" t="n">
        <f aca="false">BR241*BT$4</f>
        <v>0</v>
      </c>
      <c r="BU241" s="200" t="n">
        <v>2</v>
      </c>
      <c r="BW241" s="35" t="n">
        <v>1.5</v>
      </c>
      <c r="BX241" s="199" t="n">
        <f aca="false">BW241*BX$4</f>
        <v>0</v>
      </c>
      <c r="BY241" s="199" t="n">
        <f aca="false">BW241*BY$4</f>
        <v>0</v>
      </c>
      <c r="BZ241" s="200" t="n">
        <v>3</v>
      </c>
    </row>
    <row r="242" customFormat="false" ht="12" hidden="false" customHeight="false" outlineLevel="0" collapsed="false">
      <c r="A242" s="198" t="n">
        <f aca="false">CurveCreator!A242</f>
        <v>44075</v>
      </c>
      <c r="C242" s="35" t="n">
        <v>1.5</v>
      </c>
      <c r="D242" s="199" t="n">
        <f aca="false">C242*D$4</f>
        <v>0</v>
      </c>
      <c r="E242" s="199" t="n">
        <f aca="false">C242*E$4</f>
        <v>0</v>
      </c>
      <c r="F242" s="200" t="n">
        <v>3</v>
      </c>
      <c r="H242" s="35" t="n">
        <v>1.5</v>
      </c>
      <c r="I242" s="199" t="n">
        <f aca="false">H242*I$4</f>
        <v>0</v>
      </c>
      <c r="J242" s="199" t="n">
        <f aca="false">H242*J$4</f>
        <v>0</v>
      </c>
      <c r="K242" s="200" t="n">
        <v>3</v>
      </c>
      <c r="M242" s="35" t="n">
        <v>1.5</v>
      </c>
      <c r="N242" s="199" t="n">
        <f aca="false">M242*N$4</f>
        <v>0</v>
      </c>
      <c r="O242" s="199" t="n">
        <f aca="false">M242*O$4</f>
        <v>0</v>
      </c>
      <c r="P242" s="200" t="n">
        <v>3</v>
      </c>
      <c r="Q242" s="28"/>
      <c r="R242" s="35" t="n">
        <v>1.5</v>
      </c>
      <c r="S242" s="199" t="n">
        <f aca="false">R242*S$4</f>
        <v>0</v>
      </c>
      <c r="T242" s="199" t="n">
        <f aca="false">R242*T$4</f>
        <v>0</v>
      </c>
      <c r="U242" s="200" t="n">
        <v>3</v>
      </c>
      <c r="W242" s="35" t="n">
        <v>1.5</v>
      </c>
      <c r="X242" s="199" t="n">
        <f aca="false">W242*X$4</f>
        <v>0</v>
      </c>
      <c r="Y242" s="199" t="n">
        <f aca="false">W242*Y$4</f>
        <v>0</v>
      </c>
      <c r="Z242" s="200" t="n">
        <v>3</v>
      </c>
      <c r="AA242" s="28"/>
      <c r="AB242" s="35" t="n">
        <v>1.5</v>
      </c>
      <c r="AC242" s="199" t="n">
        <f aca="false">AB242*AC$4</f>
        <v>0</v>
      </c>
      <c r="AD242" s="199" t="n">
        <f aca="false">AB242*AD$4</f>
        <v>0</v>
      </c>
      <c r="AE242" s="200" t="n">
        <v>3</v>
      </c>
      <c r="AF242" s="201"/>
      <c r="AG242" s="35" t="n">
        <v>1.5</v>
      </c>
      <c r="AH242" s="199" t="n">
        <f aca="false">AG242*AH$4</f>
        <v>0</v>
      </c>
      <c r="AI242" s="199" t="n">
        <f aca="false">AG242*AI$4</f>
        <v>0</v>
      </c>
      <c r="AJ242" s="200" t="n">
        <v>3</v>
      </c>
      <c r="AN242" s="35" t="n">
        <v>1.5</v>
      </c>
      <c r="AO242" s="199" t="n">
        <f aca="false">AN242*AO$4</f>
        <v>0</v>
      </c>
      <c r="AP242" s="199" t="n">
        <f aca="false">AN242*AP$4</f>
        <v>0</v>
      </c>
      <c r="AQ242" s="200" t="n">
        <v>3</v>
      </c>
      <c r="AS242" s="35" t="n">
        <v>1.5</v>
      </c>
      <c r="AT242" s="199" t="n">
        <f aca="false">AS242*AT$4</f>
        <v>0</v>
      </c>
      <c r="AU242" s="199" t="n">
        <f aca="false">AS242*AU$4</f>
        <v>0</v>
      </c>
      <c r="AV242" s="200" t="n">
        <v>3</v>
      </c>
      <c r="AX242" s="35" t="n">
        <v>1.5</v>
      </c>
      <c r="AY242" s="199" t="n">
        <f aca="false">AX242*AY$4</f>
        <v>0</v>
      </c>
      <c r="AZ242" s="199" t="n">
        <f aca="false">AX242*AZ$4</f>
        <v>0</v>
      </c>
      <c r="BA242" s="200" t="n">
        <v>3</v>
      </c>
      <c r="BB242" s="28"/>
      <c r="BC242" s="35" t="n">
        <v>1.5</v>
      </c>
      <c r="BD242" s="199" t="n">
        <f aca="false">BC242*BD$4</f>
        <v>0</v>
      </c>
      <c r="BE242" s="199" t="n">
        <f aca="false">BC242*BE$4</f>
        <v>0</v>
      </c>
      <c r="BF242" s="200" t="n">
        <v>3</v>
      </c>
      <c r="BH242" s="35" t="n">
        <v>1.5</v>
      </c>
      <c r="BI242" s="199" t="n">
        <f aca="false">BH242*BI$4</f>
        <v>0</v>
      </c>
      <c r="BJ242" s="199" t="n">
        <f aca="false">BH242*BJ$4</f>
        <v>0</v>
      </c>
      <c r="BK242" s="200" t="n">
        <v>3</v>
      </c>
      <c r="BL242" s="28"/>
      <c r="BM242" s="35" t="n">
        <v>1.5</v>
      </c>
      <c r="BN242" s="199" t="n">
        <f aca="false">BM242*BN$4</f>
        <v>0</v>
      </c>
      <c r="BO242" s="199" t="n">
        <f aca="false">BM242*BO$4</f>
        <v>0</v>
      </c>
      <c r="BP242" s="200" t="n">
        <v>3</v>
      </c>
      <c r="BR242" s="35" t="n">
        <v>1.5</v>
      </c>
      <c r="BS242" s="199" t="n">
        <f aca="false">BR242*BS$4</f>
        <v>0</v>
      </c>
      <c r="BT242" s="199" t="n">
        <f aca="false">BR242*BT$4</f>
        <v>0</v>
      </c>
      <c r="BU242" s="200" t="n">
        <v>2</v>
      </c>
      <c r="BW242" s="35" t="n">
        <v>1.5</v>
      </c>
      <c r="BX242" s="199" t="n">
        <f aca="false">BW242*BX$4</f>
        <v>0</v>
      </c>
      <c r="BY242" s="199" t="n">
        <f aca="false">BW242*BY$4</f>
        <v>0</v>
      </c>
      <c r="BZ242" s="200" t="n">
        <v>3</v>
      </c>
    </row>
    <row r="243" customFormat="false" ht="12" hidden="false" customHeight="false" outlineLevel="0" collapsed="false">
      <c r="A243" s="198" t="n">
        <f aca="false">CurveCreator!A243</f>
        <v>44105</v>
      </c>
      <c r="C243" s="35" t="n">
        <v>1.5</v>
      </c>
      <c r="D243" s="199" t="n">
        <f aca="false">C243*D$4</f>
        <v>0</v>
      </c>
      <c r="E243" s="199" t="n">
        <f aca="false">C243*E$4</f>
        <v>0</v>
      </c>
      <c r="F243" s="200" t="n">
        <v>3</v>
      </c>
      <c r="H243" s="35" t="n">
        <v>1.5</v>
      </c>
      <c r="I243" s="199" t="n">
        <f aca="false">H243*I$4</f>
        <v>0</v>
      </c>
      <c r="J243" s="199" t="n">
        <f aca="false">H243*J$4</f>
        <v>0</v>
      </c>
      <c r="K243" s="200" t="n">
        <v>3</v>
      </c>
      <c r="M243" s="35" t="n">
        <v>1.5</v>
      </c>
      <c r="N243" s="199" t="n">
        <f aca="false">M243*N$4</f>
        <v>0</v>
      </c>
      <c r="O243" s="199" t="n">
        <f aca="false">M243*O$4</f>
        <v>0</v>
      </c>
      <c r="P243" s="200" t="n">
        <v>3</v>
      </c>
      <c r="Q243" s="28"/>
      <c r="R243" s="35" t="n">
        <v>1.5</v>
      </c>
      <c r="S243" s="199" t="n">
        <f aca="false">R243*S$4</f>
        <v>0</v>
      </c>
      <c r="T243" s="199" t="n">
        <f aca="false">R243*T$4</f>
        <v>0</v>
      </c>
      <c r="U243" s="200" t="n">
        <v>3</v>
      </c>
      <c r="W243" s="35" t="n">
        <v>1.5</v>
      </c>
      <c r="X243" s="199" t="n">
        <f aca="false">W243*X$4</f>
        <v>0</v>
      </c>
      <c r="Y243" s="199" t="n">
        <f aca="false">W243*Y$4</f>
        <v>0</v>
      </c>
      <c r="Z243" s="200" t="n">
        <v>3</v>
      </c>
      <c r="AA243" s="28"/>
      <c r="AB243" s="35" t="n">
        <v>1.5</v>
      </c>
      <c r="AC243" s="199" t="n">
        <f aca="false">AB243*AC$4</f>
        <v>0</v>
      </c>
      <c r="AD243" s="199" t="n">
        <f aca="false">AB243*AD$4</f>
        <v>0</v>
      </c>
      <c r="AE243" s="200" t="n">
        <v>3</v>
      </c>
      <c r="AF243" s="201"/>
      <c r="AG243" s="35" t="n">
        <v>1.5</v>
      </c>
      <c r="AH243" s="199" t="n">
        <f aca="false">AG243*AH$4</f>
        <v>0</v>
      </c>
      <c r="AI243" s="199" t="n">
        <f aca="false">AG243*AI$4</f>
        <v>0</v>
      </c>
      <c r="AJ243" s="200" t="n">
        <v>3</v>
      </c>
      <c r="AN243" s="35" t="n">
        <v>1.5</v>
      </c>
      <c r="AO243" s="199" t="n">
        <f aca="false">AN243*AO$4</f>
        <v>0</v>
      </c>
      <c r="AP243" s="199" t="n">
        <f aca="false">AN243*AP$4</f>
        <v>0</v>
      </c>
      <c r="AQ243" s="200" t="n">
        <v>3</v>
      </c>
      <c r="AS243" s="35" t="n">
        <v>1.5</v>
      </c>
      <c r="AT243" s="199" t="n">
        <f aca="false">AS243*AT$4</f>
        <v>0</v>
      </c>
      <c r="AU243" s="199" t="n">
        <f aca="false">AS243*AU$4</f>
        <v>0</v>
      </c>
      <c r="AV243" s="200" t="n">
        <v>3</v>
      </c>
      <c r="AX243" s="35" t="n">
        <v>1.5</v>
      </c>
      <c r="AY243" s="199" t="n">
        <f aca="false">AX243*AY$4</f>
        <v>0</v>
      </c>
      <c r="AZ243" s="199" t="n">
        <f aca="false">AX243*AZ$4</f>
        <v>0</v>
      </c>
      <c r="BA243" s="200" t="n">
        <v>3</v>
      </c>
      <c r="BB243" s="28"/>
      <c r="BC243" s="35" t="n">
        <v>1.5</v>
      </c>
      <c r="BD243" s="199" t="n">
        <f aca="false">BC243*BD$4</f>
        <v>0</v>
      </c>
      <c r="BE243" s="199" t="n">
        <f aca="false">BC243*BE$4</f>
        <v>0</v>
      </c>
      <c r="BF243" s="200" t="n">
        <v>3</v>
      </c>
      <c r="BH243" s="35" t="n">
        <v>1.5</v>
      </c>
      <c r="BI243" s="199" t="n">
        <f aca="false">BH243*BI$4</f>
        <v>0</v>
      </c>
      <c r="BJ243" s="199" t="n">
        <f aca="false">BH243*BJ$4</f>
        <v>0</v>
      </c>
      <c r="BK243" s="200" t="n">
        <v>3</v>
      </c>
      <c r="BL243" s="28"/>
      <c r="BM243" s="35" t="n">
        <v>1.5</v>
      </c>
      <c r="BN243" s="199" t="n">
        <f aca="false">BM243*BN$4</f>
        <v>0</v>
      </c>
      <c r="BO243" s="199" t="n">
        <f aca="false">BM243*BO$4</f>
        <v>0</v>
      </c>
      <c r="BP243" s="200" t="n">
        <v>3</v>
      </c>
      <c r="BR243" s="35" t="n">
        <v>1.5</v>
      </c>
      <c r="BS243" s="199" t="n">
        <f aca="false">BR243*BS$4</f>
        <v>0</v>
      </c>
      <c r="BT243" s="199" t="n">
        <f aca="false">BR243*BT$4</f>
        <v>0</v>
      </c>
      <c r="BU243" s="200" t="n">
        <v>2</v>
      </c>
      <c r="BW243" s="35" t="n">
        <v>1.5</v>
      </c>
      <c r="BX243" s="199" t="n">
        <f aca="false">BW243*BX$4</f>
        <v>0</v>
      </c>
      <c r="BY243" s="199" t="n">
        <f aca="false">BW243*BY$4</f>
        <v>0</v>
      </c>
      <c r="BZ243" s="200" t="n">
        <v>3</v>
      </c>
    </row>
    <row r="244" customFormat="false" ht="12" hidden="false" customHeight="false" outlineLevel="0" collapsed="false">
      <c r="A244" s="198" t="n">
        <f aca="false">CurveCreator!A244</f>
        <v>44136</v>
      </c>
      <c r="C244" s="35" t="n">
        <v>1.5</v>
      </c>
      <c r="D244" s="199" t="n">
        <f aca="false">C244*D$4</f>
        <v>0</v>
      </c>
      <c r="E244" s="199" t="n">
        <f aca="false">C244*E$4</f>
        <v>0</v>
      </c>
      <c r="F244" s="200" t="n">
        <v>3</v>
      </c>
      <c r="H244" s="35" t="n">
        <v>1.5</v>
      </c>
      <c r="I244" s="199" t="n">
        <f aca="false">H244*I$4</f>
        <v>0</v>
      </c>
      <c r="J244" s="199" t="n">
        <f aca="false">H244*J$4</f>
        <v>0</v>
      </c>
      <c r="K244" s="200" t="n">
        <v>3</v>
      </c>
      <c r="M244" s="35" t="n">
        <v>1.5</v>
      </c>
      <c r="N244" s="199" t="n">
        <f aca="false">M244*N$4</f>
        <v>0</v>
      </c>
      <c r="O244" s="199" t="n">
        <f aca="false">M244*O$4</f>
        <v>0</v>
      </c>
      <c r="P244" s="200" t="n">
        <v>3</v>
      </c>
      <c r="Q244" s="28"/>
      <c r="R244" s="35" t="n">
        <v>1.5</v>
      </c>
      <c r="S244" s="199" t="n">
        <f aca="false">R244*S$4</f>
        <v>0</v>
      </c>
      <c r="T244" s="199" t="n">
        <f aca="false">R244*T$4</f>
        <v>0</v>
      </c>
      <c r="U244" s="200" t="n">
        <v>3</v>
      </c>
      <c r="W244" s="35" t="n">
        <v>1.5</v>
      </c>
      <c r="X244" s="199" t="n">
        <f aca="false">W244*X$4</f>
        <v>0</v>
      </c>
      <c r="Y244" s="199" t="n">
        <f aca="false">W244*Y$4</f>
        <v>0</v>
      </c>
      <c r="Z244" s="200" t="n">
        <v>3</v>
      </c>
      <c r="AA244" s="28"/>
      <c r="AB244" s="35" t="n">
        <v>1.5</v>
      </c>
      <c r="AC244" s="199" t="n">
        <f aca="false">AB244*AC$4</f>
        <v>0</v>
      </c>
      <c r="AD244" s="199" t="n">
        <f aca="false">AB244*AD$4</f>
        <v>0</v>
      </c>
      <c r="AE244" s="200" t="n">
        <v>3</v>
      </c>
      <c r="AF244" s="201"/>
      <c r="AG244" s="35" t="n">
        <v>1.5</v>
      </c>
      <c r="AH244" s="199" t="n">
        <f aca="false">AG244*AH$4</f>
        <v>0</v>
      </c>
      <c r="AI244" s="199" t="n">
        <f aca="false">AG244*AI$4</f>
        <v>0</v>
      </c>
      <c r="AJ244" s="200" t="n">
        <v>3</v>
      </c>
      <c r="AN244" s="35" t="n">
        <v>1.5</v>
      </c>
      <c r="AO244" s="199" t="n">
        <f aca="false">AN244*AO$4</f>
        <v>0</v>
      </c>
      <c r="AP244" s="199" t="n">
        <f aca="false">AN244*AP$4</f>
        <v>0</v>
      </c>
      <c r="AQ244" s="200" t="n">
        <v>3</v>
      </c>
      <c r="AS244" s="35" t="n">
        <v>1.5</v>
      </c>
      <c r="AT244" s="199" t="n">
        <f aca="false">AS244*AT$4</f>
        <v>0</v>
      </c>
      <c r="AU244" s="199" t="n">
        <f aca="false">AS244*AU$4</f>
        <v>0</v>
      </c>
      <c r="AV244" s="200" t="n">
        <v>3</v>
      </c>
      <c r="AX244" s="35" t="n">
        <v>1.5</v>
      </c>
      <c r="AY244" s="199" t="n">
        <f aca="false">AX244*AY$4</f>
        <v>0</v>
      </c>
      <c r="AZ244" s="199" t="n">
        <f aca="false">AX244*AZ$4</f>
        <v>0</v>
      </c>
      <c r="BA244" s="200" t="n">
        <v>3</v>
      </c>
      <c r="BB244" s="28"/>
      <c r="BC244" s="35" t="n">
        <v>1.5</v>
      </c>
      <c r="BD244" s="199" t="n">
        <f aca="false">BC244*BD$4</f>
        <v>0</v>
      </c>
      <c r="BE244" s="199" t="n">
        <f aca="false">BC244*BE$4</f>
        <v>0</v>
      </c>
      <c r="BF244" s="200" t="n">
        <v>3</v>
      </c>
      <c r="BH244" s="35" t="n">
        <v>1.5</v>
      </c>
      <c r="BI244" s="199" t="n">
        <f aca="false">BH244*BI$4</f>
        <v>0</v>
      </c>
      <c r="BJ244" s="199" t="n">
        <f aca="false">BH244*BJ$4</f>
        <v>0</v>
      </c>
      <c r="BK244" s="200" t="n">
        <v>3</v>
      </c>
      <c r="BL244" s="28"/>
      <c r="BM244" s="35" t="n">
        <v>1.5</v>
      </c>
      <c r="BN244" s="199" t="n">
        <f aca="false">BM244*BN$4</f>
        <v>0</v>
      </c>
      <c r="BO244" s="199" t="n">
        <f aca="false">BM244*BO$4</f>
        <v>0</v>
      </c>
      <c r="BP244" s="200" t="n">
        <v>3</v>
      </c>
      <c r="BR244" s="35" t="n">
        <v>1.5</v>
      </c>
      <c r="BS244" s="199" t="n">
        <f aca="false">BR244*BS$4</f>
        <v>0</v>
      </c>
      <c r="BT244" s="199" t="n">
        <f aca="false">BR244*BT$4</f>
        <v>0</v>
      </c>
      <c r="BU244" s="200" t="n">
        <v>2</v>
      </c>
      <c r="BW244" s="35" t="n">
        <v>1.5</v>
      </c>
      <c r="BX244" s="199" t="n">
        <f aca="false">BW244*BX$4</f>
        <v>0</v>
      </c>
      <c r="BY244" s="199" t="n">
        <f aca="false">BW244*BY$4</f>
        <v>0</v>
      </c>
      <c r="BZ244" s="200" t="n">
        <v>3</v>
      </c>
    </row>
    <row r="245" customFormat="false" ht="12" hidden="false" customHeight="false" outlineLevel="0" collapsed="false">
      <c r="A245" s="198" t="n">
        <f aca="false">CurveCreator!A245</f>
        <v>44166</v>
      </c>
      <c r="C245" s="35" t="n">
        <v>1.5</v>
      </c>
      <c r="D245" s="199" t="n">
        <f aca="false">C245*D$4</f>
        <v>0</v>
      </c>
      <c r="E245" s="199" t="n">
        <f aca="false">C245*E$4</f>
        <v>0</v>
      </c>
      <c r="F245" s="200" t="n">
        <v>3</v>
      </c>
      <c r="H245" s="35" t="n">
        <v>1.5</v>
      </c>
      <c r="I245" s="199" t="n">
        <f aca="false">H245*I$4</f>
        <v>0</v>
      </c>
      <c r="J245" s="199" t="n">
        <f aca="false">H245*J$4</f>
        <v>0</v>
      </c>
      <c r="K245" s="200" t="n">
        <v>3</v>
      </c>
      <c r="M245" s="35" t="n">
        <v>1.5</v>
      </c>
      <c r="N245" s="199" t="n">
        <f aca="false">M245*N$4</f>
        <v>0</v>
      </c>
      <c r="O245" s="199" t="n">
        <f aca="false">M245*O$4</f>
        <v>0</v>
      </c>
      <c r="P245" s="200" t="n">
        <v>3</v>
      </c>
      <c r="Q245" s="28"/>
      <c r="R245" s="35" t="n">
        <v>1.5</v>
      </c>
      <c r="S245" s="199" t="n">
        <f aca="false">R245*S$4</f>
        <v>0</v>
      </c>
      <c r="T245" s="199" t="n">
        <f aca="false">R245*T$4</f>
        <v>0</v>
      </c>
      <c r="U245" s="200" t="n">
        <v>3</v>
      </c>
      <c r="W245" s="35" t="n">
        <v>1.5</v>
      </c>
      <c r="X245" s="199" t="n">
        <f aca="false">W245*X$4</f>
        <v>0</v>
      </c>
      <c r="Y245" s="199" t="n">
        <f aca="false">W245*Y$4</f>
        <v>0</v>
      </c>
      <c r="Z245" s="200" t="n">
        <v>3</v>
      </c>
      <c r="AA245" s="28"/>
      <c r="AB245" s="35" t="n">
        <v>1.5</v>
      </c>
      <c r="AC245" s="199" t="n">
        <f aca="false">AB245*AC$4</f>
        <v>0</v>
      </c>
      <c r="AD245" s="199" t="n">
        <f aca="false">AB245*AD$4</f>
        <v>0</v>
      </c>
      <c r="AE245" s="200" t="n">
        <v>3</v>
      </c>
      <c r="AF245" s="201"/>
      <c r="AG245" s="35" t="n">
        <v>1.5</v>
      </c>
      <c r="AH245" s="199" t="n">
        <f aca="false">AG245*AH$4</f>
        <v>0</v>
      </c>
      <c r="AI245" s="199" t="n">
        <f aca="false">AG245*AI$4</f>
        <v>0</v>
      </c>
      <c r="AJ245" s="200" t="n">
        <v>3</v>
      </c>
      <c r="AN245" s="35" t="n">
        <v>1.5</v>
      </c>
      <c r="AO245" s="199" t="n">
        <f aca="false">AN245*AO$4</f>
        <v>0</v>
      </c>
      <c r="AP245" s="199" t="n">
        <f aca="false">AN245*AP$4</f>
        <v>0</v>
      </c>
      <c r="AQ245" s="200" t="n">
        <v>3</v>
      </c>
      <c r="AS245" s="35" t="n">
        <v>1.5</v>
      </c>
      <c r="AT245" s="199" t="n">
        <f aca="false">AS245*AT$4</f>
        <v>0</v>
      </c>
      <c r="AU245" s="199" t="n">
        <f aca="false">AS245*AU$4</f>
        <v>0</v>
      </c>
      <c r="AV245" s="200" t="n">
        <v>3</v>
      </c>
      <c r="AX245" s="35" t="n">
        <v>1.5</v>
      </c>
      <c r="AY245" s="199" t="n">
        <f aca="false">AX245*AY$4</f>
        <v>0</v>
      </c>
      <c r="AZ245" s="199" t="n">
        <f aca="false">AX245*AZ$4</f>
        <v>0</v>
      </c>
      <c r="BA245" s="200" t="n">
        <v>3</v>
      </c>
      <c r="BB245" s="28"/>
      <c r="BC245" s="35" t="n">
        <v>1.5</v>
      </c>
      <c r="BD245" s="199" t="n">
        <f aca="false">BC245*BD$4</f>
        <v>0</v>
      </c>
      <c r="BE245" s="199" t="n">
        <f aca="false">BC245*BE$4</f>
        <v>0</v>
      </c>
      <c r="BF245" s="200" t="n">
        <v>3</v>
      </c>
      <c r="BH245" s="35" t="n">
        <v>1.5</v>
      </c>
      <c r="BI245" s="199" t="n">
        <f aca="false">BH245*BI$4</f>
        <v>0</v>
      </c>
      <c r="BJ245" s="199" t="n">
        <f aca="false">BH245*BJ$4</f>
        <v>0</v>
      </c>
      <c r="BK245" s="200" t="n">
        <v>3</v>
      </c>
      <c r="BL245" s="28"/>
      <c r="BM245" s="35" t="n">
        <v>1.5</v>
      </c>
      <c r="BN245" s="199" t="n">
        <f aca="false">BM245*BN$4</f>
        <v>0</v>
      </c>
      <c r="BO245" s="199" t="n">
        <f aca="false">BM245*BO$4</f>
        <v>0</v>
      </c>
      <c r="BP245" s="200" t="n">
        <v>3</v>
      </c>
      <c r="BR245" s="35" t="n">
        <v>1.5</v>
      </c>
      <c r="BS245" s="199" t="n">
        <f aca="false">BR245*BS$4</f>
        <v>0</v>
      </c>
      <c r="BT245" s="199" t="n">
        <f aca="false">BR245*BT$4</f>
        <v>0</v>
      </c>
      <c r="BU245" s="200" t="n">
        <v>2</v>
      </c>
      <c r="BW245" s="35" t="n">
        <v>1.5</v>
      </c>
      <c r="BX245" s="199" t="n">
        <f aca="false">BW245*BX$4</f>
        <v>0</v>
      </c>
      <c r="BY245" s="199" t="n">
        <f aca="false">BW245*BY$4</f>
        <v>0</v>
      </c>
      <c r="BZ245" s="200" t="n">
        <v>3</v>
      </c>
    </row>
    <row r="246" customFormat="false" ht="12" hidden="false" customHeight="false" outlineLevel="0" collapsed="false">
      <c r="A246" s="198" t="n">
        <f aca="false">CurveCreator!A246</f>
        <v>44197</v>
      </c>
      <c r="C246" s="35" t="n">
        <v>1.5</v>
      </c>
      <c r="D246" s="199" t="n">
        <f aca="false">C246*D$4</f>
        <v>0</v>
      </c>
      <c r="E246" s="199" t="n">
        <f aca="false">C246*E$4</f>
        <v>0</v>
      </c>
      <c r="F246" s="200" t="n">
        <v>3</v>
      </c>
      <c r="H246" s="35" t="n">
        <v>1.5</v>
      </c>
      <c r="I246" s="199" t="n">
        <f aca="false">H246*I$4</f>
        <v>0</v>
      </c>
      <c r="J246" s="199" t="n">
        <f aca="false">H246*J$4</f>
        <v>0</v>
      </c>
      <c r="K246" s="200" t="n">
        <v>3</v>
      </c>
      <c r="M246" s="35" t="n">
        <v>1.5</v>
      </c>
      <c r="N246" s="199" t="n">
        <f aca="false">M246*N$4</f>
        <v>0</v>
      </c>
      <c r="O246" s="199" t="n">
        <f aca="false">M246*O$4</f>
        <v>0</v>
      </c>
      <c r="P246" s="200" t="n">
        <v>3</v>
      </c>
      <c r="Q246" s="28"/>
      <c r="R246" s="35" t="n">
        <v>1.5</v>
      </c>
      <c r="S246" s="199" t="n">
        <f aca="false">R246*S$4</f>
        <v>0</v>
      </c>
      <c r="T246" s="199" t="n">
        <f aca="false">R246*T$4</f>
        <v>0</v>
      </c>
      <c r="U246" s="200" t="n">
        <v>3</v>
      </c>
      <c r="W246" s="35" t="n">
        <v>1.5</v>
      </c>
      <c r="X246" s="199" t="n">
        <f aca="false">W246*X$4</f>
        <v>0</v>
      </c>
      <c r="Y246" s="199" t="n">
        <f aca="false">W246*Y$4</f>
        <v>0</v>
      </c>
      <c r="Z246" s="200" t="n">
        <v>3</v>
      </c>
      <c r="AA246" s="28"/>
      <c r="AB246" s="35" t="n">
        <v>1.5</v>
      </c>
      <c r="AC246" s="199" t="n">
        <f aca="false">AB246*AC$4</f>
        <v>0</v>
      </c>
      <c r="AD246" s="199" t="n">
        <f aca="false">AB246*AD$4</f>
        <v>0</v>
      </c>
      <c r="AE246" s="200" t="n">
        <v>3</v>
      </c>
      <c r="AF246" s="201"/>
      <c r="AG246" s="35" t="n">
        <v>1.5</v>
      </c>
      <c r="AH246" s="199" t="n">
        <f aca="false">AG246*AH$4</f>
        <v>0</v>
      </c>
      <c r="AI246" s="199" t="n">
        <f aca="false">AG246*AI$4</f>
        <v>0</v>
      </c>
      <c r="AJ246" s="200" t="n">
        <v>3</v>
      </c>
      <c r="AN246" s="35" t="n">
        <v>1.5</v>
      </c>
      <c r="AO246" s="199" t="n">
        <f aca="false">AN246*AO$4</f>
        <v>0</v>
      </c>
      <c r="AP246" s="199" t="n">
        <f aca="false">AN246*AP$4</f>
        <v>0</v>
      </c>
      <c r="AQ246" s="200" t="n">
        <v>3</v>
      </c>
      <c r="AS246" s="35" t="n">
        <v>1.5</v>
      </c>
      <c r="AT246" s="199" t="n">
        <f aca="false">AS246*AT$4</f>
        <v>0</v>
      </c>
      <c r="AU246" s="199" t="n">
        <f aca="false">AS246*AU$4</f>
        <v>0</v>
      </c>
      <c r="AV246" s="200" t="n">
        <v>3</v>
      </c>
      <c r="AX246" s="35" t="n">
        <v>1.5</v>
      </c>
      <c r="AY246" s="199" t="n">
        <f aca="false">AX246*AY$4</f>
        <v>0</v>
      </c>
      <c r="AZ246" s="199" t="n">
        <f aca="false">AX246*AZ$4</f>
        <v>0</v>
      </c>
      <c r="BA246" s="200" t="n">
        <v>3</v>
      </c>
      <c r="BB246" s="28"/>
      <c r="BC246" s="35" t="n">
        <v>1.5</v>
      </c>
      <c r="BD246" s="199" t="n">
        <f aca="false">BC246*BD$4</f>
        <v>0</v>
      </c>
      <c r="BE246" s="199" t="n">
        <f aca="false">BC246*BE$4</f>
        <v>0</v>
      </c>
      <c r="BF246" s="200" t="n">
        <v>3</v>
      </c>
      <c r="BH246" s="35" t="n">
        <v>1.5</v>
      </c>
      <c r="BI246" s="199" t="n">
        <f aca="false">BH246*BI$4</f>
        <v>0</v>
      </c>
      <c r="BJ246" s="199" t="n">
        <f aca="false">BH246*BJ$4</f>
        <v>0</v>
      </c>
      <c r="BK246" s="200" t="n">
        <v>3</v>
      </c>
      <c r="BL246" s="28"/>
      <c r="BM246" s="35" t="n">
        <v>1.5</v>
      </c>
      <c r="BN246" s="199" t="n">
        <f aca="false">BM246*BN$4</f>
        <v>0</v>
      </c>
      <c r="BO246" s="199" t="n">
        <f aca="false">BM246*BO$4</f>
        <v>0</v>
      </c>
      <c r="BP246" s="200" t="n">
        <v>3</v>
      </c>
      <c r="BR246" s="35" t="n">
        <v>1.5</v>
      </c>
      <c r="BS246" s="199" t="n">
        <f aca="false">BR246*BS$4</f>
        <v>0</v>
      </c>
      <c r="BT246" s="199" t="n">
        <f aca="false">BR246*BT$4</f>
        <v>0</v>
      </c>
      <c r="BU246" s="200" t="n">
        <v>2</v>
      </c>
      <c r="BW246" s="35" t="n">
        <v>1.5</v>
      </c>
      <c r="BX246" s="199" t="n">
        <f aca="false">BW246*BX$4</f>
        <v>0</v>
      </c>
      <c r="BY246" s="199" t="n">
        <f aca="false">BW246*BY$4</f>
        <v>0</v>
      </c>
      <c r="BZ246" s="200" t="n">
        <v>3</v>
      </c>
    </row>
    <row r="247" customFormat="false" ht="12" hidden="false" customHeight="false" outlineLevel="0" collapsed="false">
      <c r="A247" s="198" t="n">
        <f aca="false">CurveCreator!A247</f>
        <v>44228</v>
      </c>
      <c r="C247" s="35" t="n">
        <v>1.5</v>
      </c>
      <c r="D247" s="199" t="n">
        <f aca="false">C247*D$4</f>
        <v>0</v>
      </c>
      <c r="E247" s="199" t="n">
        <f aca="false">C247*E$4</f>
        <v>0</v>
      </c>
      <c r="F247" s="200" t="n">
        <v>3</v>
      </c>
      <c r="H247" s="35" t="n">
        <v>1.5</v>
      </c>
      <c r="I247" s="199" t="n">
        <f aca="false">H247*I$4</f>
        <v>0</v>
      </c>
      <c r="J247" s="199" t="n">
        <f aca="false">H247*J$4</f>
        <v>0</v>
      </c>
      <c r="K247" s="200" t="n">
        <v>3</v>
      </c>
      <c r="M247" s="35" t="n">
        <v>1.5</v>
      </c>
      <c r="N247" s="199" t="n">
        <f aca="false">M247*N$4</f>
        <v>0</v>
      </c>
      <c r="O247" s="199" t="n">
        <f aca="false">M247*O$4</f>
        <v>0</v>
      </c>
      <c r="P247" s="200" t="n">
        <v>3</v>
      </c>
      <c r="Q247" s="28"/>
      <c r="R247" s="35" t="n">
        <v>1.5</v>
      </c>
      <c r="S247" s="199" t="n">
        <f aca="false">R247*S$4</f>
        <v>0</v>
      </c>
      <c r="T247" s="199" t="n">
        <f aca="false">R247*T$4</f>
        <v>0</v>
      </c>
      <c r="U247" s="200" t="n">
        <v>3</v>
      </c>
      <c r="W247" s="35" t="n">
        <v>1.5</v>
      </c>
      <c r="X247" s="199" t="n">
        <f aca="false">W247*X$4</f>
        <v>0</v>
      </c>
      <c r="Y247" s="199" t="n">
        <f aca="false">W247*Y$4</f>
        <v>0</v>
      </c>
      <c r="Z247" s="200" t="n">
        <v>3</v>
      </c>
      <c r="AA247" s="28"/>
      <c r="AB247" s="35" t="n">
        <v>1.5</v>
      </c>
      <c r="AC247" s="199" t="n">
        <f aca="false">AB247*AC$4</f>
        <v>0</v>
      </c>
      <c r="AD247" s="199" t="n">
        <f aca="false">AB247*AD$4</f>
        <v>0</v>
      </c>
      <c r="AE247" s="200" t="n">
        <v>3</v>
      </c>
      <c r="AF247" s="201"/>
      <c r="AG247" s="35" t="n">
        <v>1.5</v>
      </c>
      <c r="AH247" s="199" t="n">
        <f aca="false">AG247*AH$4</f>
        <v>0</v>
      </c>
      <c r="AI247" s="199" t="n">
        <f aca="false">AG247*AI$4</f>
        <v>0</v>
      </c>
      <c r="AJ247" s="200" t="n">
        <v>3</v>
      </c>
      <c r="AN247" s="35" t="n">
        <v>1.5</v>
      </c>
      <c r="AO247" s="199" t="n">
        <f aca="false">AN247*AO$4</f>
        <v>0</v>
      </c>
      <c r="AP247" s="199" t="n">
        <f aca="false">AN247*AP$4</f>
        <v>0</v>
      </c>
      <c r="AQ247" s="200" t="n">
        <v>3</v>
      </c>
      <c r="AS247" s="35" t="n">
        <v>1.5</v>
      </c>
      <c r="AT247" s="199" t="n">
        <f aca="false">AS247*AT$4</f>
        <v>0</v>
      </c>
      <c r="AU247" s="199" t="n">
        <f aca="false">AS247*AU$4</f>
        <v>0</v>
      </c>
      <c r="AV247" s="200" t="n">
        <v>3</v>
      </c>
      <c r="AX247" s="35" t="n">
        <v>1.5</v>
      </c>
      <c r="AY247" s="199" t="n">
        <f aca="false">AX247*AY$4</f>
        <v>0</v>
      </c>
      <c r="AZ247" s="199" t="n">
        <f aca="false">AX247*AZ$4</f>
        <v>0</v>
      </c>
      <c r="BA247" s="200" t="n">
        <v>3</v>
      </c>
      <c r="BB247" s="28"/>
      <c r="BC247" s="35" t="n">
        <v>1.5</v>
      </c>
      <c r="BD247" s="199" t="n">
        <f aca="false">BC247*BD$4</f>
        <v>0</v>
      </c>
      <c r="BE247" s="199" t="n">
        <f aca="false">BC247*BE$4</f>
        <v>0</v>
      </c>
      <c r="BF247" s="200" t="n">
        <v>3</v>
      </c>
      <c r="BH247" s="35" t="n">
        <v>1.5</v>
      </c>
      <c r="BI247" s="199" t="n">
        <f aca="false">BH247*BI$4</f>
        <v>0</v>
      </c>
      <c r="BJ247" s="199" t="n">
        <f aca="false">BH247*BJ$4</f>
        <v>0</v>
      </c>
      <c r="BK247" s="200" t="n">
        <v>3</v>
      </c>
      <c r="BL247" s="28"/>
      <c r="BM247" s="35" t="n">
        <v>1.5</v>
      </c>
      <c r="BN247" s="199" t="n">
        <f aca="false">BM247*BN$4</f>
        <v>0</v>
      </c>
      <c r="BO247" s="199" t="n">
        <f aca="false">BM247*BO$4</f>
        <v>0</v>
      </c>
      <c r="BP247" s="200" t="n">
        <v>3</v>
      </c>
      <c r="BR247" s="35" t="n">
        <v>1.5</v>
      </c>
      <c r="BS247" s="199" t="n">
        <f aca="false">BR247*BS$4</f>
        <v>0</v>
      </c>
      <c r="BT247" s="199" t="n">
        <f aca="false">BR247*BT$4</f>
        <v>0</v>
      </c>
      <c r="BU247" s="200" t="n">
        <v>2</v>
      </c>
      <c r="BW247" s="35" t="n">
        <v>1.5</v>
      </c>
      <c r="BX247" s="199" t="n">
        <f aca="false">BW247*BX$4</f>
        <v>0</v>
      </c>
      <c r="BY247" s="199" t="n">
        <f aca="false">BW247*BY$4</f>
        <v>0</v>
      </c>
      <c r="BZ247" s="200" t="n">
        <v>3</v>
      </c>
    </row>
    <row r="248" customFormat="false" ht="12" hidden="false" customHeight="false" outlineLevel="0" collapsed="false">
      <c r="A248" s="198" t="n">
        <f aca="false">CurveCreator!A248</f>
        <v>44256</v>
      </c>
      <c r="C248" s="35" t="n">
        <v>1.5</v>
      </c>
      <c r="D248" s="199" t="n">
        <f aca="false">C248*D$4</f>
        <v>0</v>
      </c>
      <c r="E248" s="199" t="n">
        <f aca="false">C248*E$4</f>
        <v>0</v>
      </c>
      <c r="F248" s="200" t="n">
        <v>3</v>
      </c>
      <c r="H248" s="35" t="n">
        <v>1.5</v>
      </c>
      <c r="I248" s="199" t="n">
        <f aca="false">H248*I$4</f>
        <v>0</v>
      </c>
      <c r="J248" s="199" t="n">
        <f aca="false">H248*J$4</f>
        <v>0</v>
      </c>
      <c r="K248" s="200" t="n">
        <v>3</v>
      </c>
      <c r="M248" s="35" t="n">
        <v>1.5</v>
      </c>
      <c r="N248" s="199" t="n">
        <f aca="false">M248*N$4</f>
        <v>0</v>
      </c>
      <c r="O248" s="199" t="n">
        <f aca="false">M248*O$4</f>
        <v>0</v>
      </c>
      <c r="P248" s="200" t="n">
        <v>3</v>
      </c>
      <c r="Q248" s="28"/>
      <c r="R248" s="35" t="n">
        <v>1.5</v>
      </c>
      <c r="S248" s="199" t="n">
        <f aca="false">R248*S$4</f>
        <v>0</v>
      </c>
      <c r="T248" s="199" t="n">
        <f aca="false">R248*T$4</f>
        <v>0</v>
      </c>
      <c r="U248" s="200" t="n">
        <v>3</v>
      </c>
      <c r="W248" s="35" t="n">
        <v>1.5</v>
      </c>
      <c r="X248" s="199" t="n">
        <f aca="false">W248*X$4</f>
        <v>0</v>
      </c>
      <c r="Y248" s="199" t="n">
        <f aca="false">W248*Y$4</f>
        <v>0</v>
      </c>
      <c r="Z248" s="200" t="n">
        <v>3</v>
      </c>
      <c r="AA248" s="28"/>
      <c r="AB248" s="35" t="n">
        <v>1.5</v>
      </c>
      <c r="AC248" s="199" t="n">
        <f aca="false">AB248*AC$4</f>
        <v>0</v>
      </c>
      <c r="AD248" s="199" t="n">
        <f aca="false">AB248*AD$4</f>
        <v>0</v>
      </c>
      <c r="AE248" s="200" t="n">
        <v>3</v>
      </c>
      <c r="AF248" s="201"/>
      <c r="AG248" s="35" t="n">
        <v>1.5</v>
      </c>
      <c r="AH248" s="199" t="n">
        <f aca="false">AG248*AH$4</f>
        <v>0</v>
      </c>
      <c r="AI248" s="199" t="n">
        <f aca="false">AG248*AI$4</f>
        <v>0</v>
      </c>
      <c r="AJ248" s="200" t="n">
        <v>3</v>
      </c>
      <c r="AN248" s="35" t="n">
        <v>1.5</v>
      </c>
      <c r="AO248" s="199" t="n">
        <f aca="false">AN248*AO$4</f>
        <v>0</v>
      </c>
      <c r="AP248" s="199" t="n">
        <f aca="false">AN248*AP$4</f>
        <v>0</v>
      </c>
      <c r="AQ248" s="200" t="n">
        <v>3</v>
      </c>
      <c r="AS248" s="35" t="n">
        <v>1.5</v>
      </c>
      <c r="AT248" s="199" t="n">
        <f aca="false">AS248*AT$4</f>
        <v>0</v>
      </c>
      <c r="AU248" s="199" t="n">
        <f aca="false">AS248*AU$4</f>
        <v>0</v>
      </c>
      <c r="AV248" s="200" t="n">
        <v>3</v>
      </c>
      <c r="AX248" s="35" t="n">
        <v>1.5</v>
      </c>
      <c r="AY248" s="199" t="n">
        <f aca="false">AX248*AY$4</f>
        <v>0</v>
      </c>
      <c r="AZ248" s="199" t="n">
        <f aca="false">AX248*AZ$4</f>
        <v>0</v>
      </c>
      <c r="BA248" s="200" t="n">
        <v>3</v>
      </c>
      <c r="BB248" s="28"/>
      <c r="BC248" s="35" t="n">
        <v>1.5</v>
      </c>
      <c r="BD248" s="199" t="n">
        <f aca="false">BC248*BD$4</f>
        <v>0</v>
      </c>
      <c r="BE248" s="199" t="n">
        <f aca="false">BC248*BE$4</f>
        <v>0</v>
      </c>
      <c r="BF248" s="200" t="n">
        <v>3</v>
      </c>
      <c r="BH248" s="35" t="n">
        <v>1.5</v>
      </c>
      <c r="BI248" s="199" t="n">
        <f aca="false">BH248*BI$4</f>
        <v>0</v>
      </c>
      <c r="BJ248" s="199" t="n">
        <f aca="false">BH248*BJ$4</f>
        <v>0</v>
      </c>
      <c r="BK248" s="200" t="n">
        <v>3</v>
      </c>
      <c r="BL248" s="28"/>
      <c r="BM248" s="35" t="n">
        <v>1.5</v>
      </c>
      <c r="BN248" s="199" t="n">
        <f aca="false">BM248*BN$4</f>
        <v>0</v>
      </c>
      <c r="BO248" s="199" t="n">
        <f aca="false">BM248*BO$4</f>
        <v>0</v>
      </c>
      <c r="BP248" s="200" t="n">
        <v>3</v>
      </c>
      <c r="BR248" s="35" t="n">
        <v>1.5</v>
      </c>
      <c r="BS248" s="199" t="n">
        <f aca="false">BR248*BS$4</f>
        <v>0</v>
      </c>
      <c r="BT248" s="199" t="n">
        <f aca="false">BR248*BT$4</f>
        <v>0</v>
      </c>
      <c r="BU248" s="200" t="n">
        <v>2</v>
      </c>
      <c r="BW248" s="35" t="n">
        <v>1.5</v>
      </c>
      <c r="BX248" s="199" t="n">
        <f aca="false">BW248*BX$4</f>
        <v>0</v>
      </c>
      <c r="BY248" s="199" t="n">
        <f aca="false">BW248*BY$4</f>
        <v>0</v>
      </c>
      <c r="BZ248" s="200" t="n">
        <v>3</v>
      </c>
    </row>
    <row r="249" customFormat="false" ht="12" hidden="false" customHeight="false" outlineLevel="0" collapsed="false">
      <c r="A249" s="198" t="n">
        <f aca="false">CurveCreator!A249</f>
        <v>44287</v>
      </c>
      <c r="C249" s="35" t="n">
        <v>1.5</v>
      </c>
      <c r="D249" s="199" t="n">
        <f aca="false">C249*D$4</f>
        <v>0</v>
      </c>
      <c r="E249" s="199" t="n">
        <f aca="false">C249*E$4</f>
        <v>0</v>
      </c>
      <c r="F249" s="200" t="n">
        <v>3</v>
      </c>
      <c r="H249" s="35" t="n">
        <v>1.5</v>
      </c>
      <c r="I249" s="199" t="n">
        <f aca="false">H249*I$4</f>
        <v>0</v>
      </c>
      <c r="J249" s="199" t="n">
        <f aca="false">H249*J$4</f>
        <v>0</v>
      </c>
      <c r="K249" s="200" t="n">
        <v>3</v>
      </c>
      <c r="M249" s="35" t="n">
        <v>1.5</v>
      </c>
      <c r="N249" s="199" t="n">
        <f aca="false">M249*N$4</f>
        <v>0</v>
      </c>
      <c r="O249" s="199" t="n">
        <f aca="false">M249*O$4</f>
        <v>0</v>
      </c>
      <c r="P249" s="200" t="n">
        <v>3</v>
      </c>
      <c r="Q249" s="28"/>
      <c r="R249" s="35" t="n">
        <v>1.5</v>
      </c>
      <c r="S249" s="199" t="n">
        <f aca="false">R249*S$4</f>
        <v>0</v>
      </c>
      <c r="T249" s="199" t="n">
        <f aca="false">R249*T$4</f>
        <v>0</v>
      </c>
      <c r="U249" s="200" t="n">
        <v>3</v>
      </c>
      <c r="W249" s="35" t="n">
        <v>1.5</v>
      </c>
      <c r="X249" s="199" t="n">
        <f aca="false">W249*X$4</f>
        <v>0</v>
      </c>
      <c r="Y249" s="199" t="n">
        <f aca="false">W249*Y$4</f>
        <v>0</v>
      </c>
      <c r="Z249" s="200" t="n">
        <v>3</v>
      </c>
      <c r="AA249" s="28"/>
      <c r="AB249" s="35" t="n">
        <v>1.5</v>
      </c>
      <c r="AC249" s="199" t="n">
        <f aca="false">AB249*AC$4</f>
        <v>0</v>
      </c>
      <c r="AD249" s="199" t="n">
        <f aca="false">AB249*AD$4</f>
        <v>0</v>
      </c>
      <c r="AE249" s="200" t="n">
        <v>3</v>
      </c>
      <c r="AF249" s="201"/>
      <c r="AG249" s="35" t="n">
        <v>1.5</v>
      </c>
      <c r="AH249" s="199" t="n">
        <f aca="false">AG249*AH$4</f>
        <v>0</v>
      </c>
      <c r="AI249" s="199" t="n">
        <f aca="false">AG249*AI$4</f>
        <v>0</v>
      </c>
      <c r="AJ249" s="200" t="n">
        <v>3</v>
      </c>
      <c r="AN249" s="35" t="n">
        <v>1.5</v>
      </c>
      <c r="AO249" s="199" t="n">
        <f aca="false">AN249*AO$4</f>
        <v>0</v>
      </c>
      <c r="AP249" s="199" t="n">
        <f aca="false">AN249*AP$4</f>
        <v>0</v>
      </c>
      <c r="AQ249" s="200" t="n">
        <v>3</v>
      </c>
      <c r="AS249" s="35" t="n">
        <v>1.5</v>
      </c>
      <c r="AT249" s="199" t="n">
        <f aca="false">AS249*AT$4</f>
        <v>0</v>
      </c>
      <c r="AU249" s="199" t="n">
        <f aca="false">AS249*AU$4</f>
        <v>0</v>
      </c>
      <c r="AV249" s="200" t="n">
        <v>3</v>
      </c>
      <c r="AX249" s="35" t="n">
        <v>1.5</v>
      </c>
      <c r="AY249" s="199" t="n">
        <f aca="false">AX249*AY$4</f>
        <v>0</v>
      </c>
      <c r="AZ249" s="199" t="n">
        <f aca="false">AX249*AZ$4</f>
        <v>0</v>
      </c>
      <c r="BA249" s="200" t="n">
        <v>3</v>
      </c>
      <c r="BB249" s="28"/>
      <c r="BC249" s="35" t="n">
        <v>1.5</v>
      </c>
      <c r="BD249" s="199" t="n">
        <f aca="false">BC249*BD$4</f>
        <v>0</v>
      </c>
      <c r="BE249" s="199" t="n">
        <f aca="false">BC249*BE$4</f>
        <v>0</v>
      </c>
      <c r="BF249" s="200" t="n">
        <v>3</v>
      </c>
      <c r="BH249" s="35" t="n">
        <v>1.5</v>
      </c>
      <c r="BI249" s="199" t="n">
        <f aca="false">BH249*BI$4</f>
        <v>0</v>
      </c>
      <c r="BJ249" s="199" t="n">
        <f aca="false">BH249*BJ$4</f>
        <v>0</v>
      </c>
      <c r="BK249" s="200" t="n">
        <v>3</v>
      </c>
      <c r="BL249" s="28"/>
      <c r="BM249" s="35" t="n">
        <v>1.5</v>
      </c>
      <c r="BN249" s="199" t="n">
        <f aca="false">BM249*BN$4</f>
        <v>0</v>
      </c>
      <c r="BO249" s="199" t="n">
        <f aca="false">BM249*BO$4</f>
        <v>0</v>
      </c>
      <c r="BP249" s="200" t="n">
        <v>3</v>
      </c>
      <c r="BR249" s="35" t="n">
        <v>1.5</v>
      </c>
      <c r="BS249" s="199" t="n">
        <f aca="false">BR249*BS$4</f>
        <v>0</v>
      </c>
      <c r="BT249" s="199" t="n">
        <f aca="false">BR249*BT$4</f>
        <v>0</v>
      </c>
      <c r="BU249" s="200" t="n">
        <v>2</v>
      </c>
      <c r="BW249" s="35" t="n">
        <v>1.5</v>
      </c>
      <c r="BX249" s="199" t="n">
        <f aca="false">BW249*BX$4</f>
        <v>0</v>
      </c>
      <c r="BY249" s="199" t="n">
        <f aca="false">BW249*BY$4</f>
        <v>0</v>
      </c>
      <c r="BZ249" s="200" t="n">
        <v>3</v>
      </c>
    </row>
    <row r="250" customFormat="false" ht="12" hidden="false" customHeight="false" outlineLevel="0" collapsed="false">
      <c r="A250" s="198" t="n">
        <f aca="false">CurveCreator!A250</f>
        <v>44317</v>
      </c>
      <c r="C250" s="35" t="n">
        <v>1.5</v>
      </c>
      <c r="D250" s="199" t="n">
        <f aca="false">C250*D$4</f>
        <v>0</v>
      </c>
      <c r="E250" s="199" t="n">
        <f aca="false">C250*E$4</f>
        <v>0</v>
      </c>
      <c r="F250" s="200" t="n">
        <v>3</v>
      </c>
      <c r="H250" s="35" t="n">
        <v>1.5</v>
      </c>
      <c r="I250" s="199" t="n">
        <f aca="false">H250*I$4</f>
        <v>0</v>
      </c>
      <c r="J250" s="199" t="n">
        <f aca="false">H250*J$4</f>
        <v>0</v>
      </c>
      <c r="K250" s="200" t="n">
        <v>3</v>
      </c>
      <c r="M250" s="35" t="n">
        <v>1.5</v>
      </c>
      <c r="N250" s="199" t="n">
        <f aca="false">M250*N$4</f>
        <v>0</v>
      </c>
      <c r="O250" s="199" t="n">
        <f aca="false">M250*O$4</f>
        <v>0</v>
      </c>
      <c r="P250" s="200" t="n">
        <v>3</v>
      </c>
      <c r="Q250" s="28"/>
      <c r="R250" s="35" t="n">
        <v>1.5</v>
      </c>
      <c r="S250" s="199" t="n">
        <f aca="false">R250*S$4</f>
        <v>0</v>
      </c>
      <c r="T250" s="199" t="n">
        <f aca="false">R250*T$4</f>
        <v>0</v>
      </c>
      <c r="U250" s="200" t="n">
        <v>3</v>
      </c>
      <c r="W250" s="35" t="n">
        <v>1.5</v>
      </c>
      <c r="X250" s="199" t="n">
        <f aca="false">W250*X$4</f>
        <v>0</v>
      </c>
      <c r="Y250" s="199" t="n">
        <f aca="false">W250*Y$4</f>
        <v>0</v>
      </c>
      <c r="Z250" s="200" t="n">
        <v>3</v>
      </c>
      <c r="AA250" s="28"/>
      <c r="AB250" s="35" t="n">
        <v>1.5</v>
      </c>
      <c r="AC250" s="199" t="n">
        <f aca="false">AB250*AC$4</f>
        <v>0</v>
      </c>
      <c r="AD250" s="199" t="n">
        <f aca="false">AB250*AD$4</f>
        <v>0</v>
      </c>
      <c r="AE250" s="200" t="n">
        <v>3</v>
      </c>
      <c r="AF250" s="201"/>
      <c r="AG250" s="35" t="n">
        <v>1.5</v>
      </c>
      <c r="AH250" s="199" t="n">
        <f aca="false">AG250*AH$4</f>
        <v>0</v>
      </c>
      <c r="AI250" s="199" t="n">
        <f aca="false">AG250*AI$4</f>
        <v>0</v>
      </c>
      <c r="AJ250" s="200" t="n">
        <v>3</v>
      </c>
      <c r="AN250" s="35" t="n">
        <v>1.5</v>
      </c>
      <c r="AO250" s="199" t="n">
        <f aca="false">AN250*AO$4</f>
        <v>0</v>
      </c>
      <c r="AP250" s="199" t="n">
        <f aca="false">AN250*AP$4</f>
        <v>0</v>
      </c>
      <c r="AQ250" s="200" t="n">
        <v>3</v>
      </c>
      <c r="AS250" s="35" t="n">
        <v>1.5</v>
      </c>
      <c r="AT250" s="199" t="n">
        <f aca="false">AS250*AT$4</f>
        <v>0</v>
      </c>
      <c r="AU250" s="199" t="n">
        <f aca="false">AS250*AU$4</f>
        <v>0</v>
      </c>
      <c r="AV250" s="200" t="n">
        <v>3</v>
      </c>
      <c r="AX250" s="35" t="n">
        <v>1.5</v>
      </c>
      <c r="AY250" s="199" t="n">
        <f aca="false">AX250*AY$4</f>
        <v>0</v>
      </c>
      <c r="AZ250" s="199" t="n">
        <f aca="false">AX250*AZ$4</f>
        <v>0</v>
      </c>
      <c r="BA250" s="200" t="n">
        <v>3</v>
      </c>
      <c r="BB250" s="28"/>
      <c r="BC250" s="35" t="n">
        <v>1.5</v>
      </c>
      <c r="BD250" s="199" t="n">
        <f aca="false">BC250*BD$4</f>
        <v>0</v>
      </c>
      <c r="BE250" s="199" t="n">
        <f aca="false">BC250*BE$4</f>
        <v>0</v>
      </c>
      <c r="BF250" s="200" t="n">
        <v>3</v>
      </c>
      <c r="BH250" s="35" t="n">
        <v>1.5</v>
      </c>
      <c r="BI250" s="199" t="n">
        <f aca="false">BH250*BI$4</f>
        <v>0</v>
      </c>
      <c r="BJ250" s="199" t="n">
        <f aca="false">BH250*BJ$4</f>
        <v>0</v>
      </c>
      <c r="BK250" s="200" t="n">
        <v>3</v>
      </c>
      <c r="BL250" s="28"/>
      <c r="BM250" s="35" t="n">
        <v>1.5</v>
      </c>
      <c r="BN250" s="199" t="n">
        <f aca="false">BM250*BN$4</f>
        <v>0</v>
      </c>
      <c r="BO250" s="199" t="n">
        <f aca="false">BM250*BO$4</f>
        <v>0</v>
      </c>
      <c r="BP250" s="200" t="n">
        <v>3</v>
      </c>
      <c r="BR250" s="35" t="n">
        <v>1.5</v>
      </c>
      <c r="BS250" s="199" t="n">
        <f aca="false">BR250*BS$4</f>
        <v>0</v>
      </c>
      <c r="BT250" s="199" t="n">
        <f aca="false">BR250*BT$4</f>
        <v>0</v>
      </c>
      <c r="BU250" s="200" t="n">
        <v>2</v>
      </c>
      <c r="BW250" s="35" t="n">
        <v>1.5</v>
      </c>
      <c r="BX250" s="199" t="n">
        <f aca="false">BW250*BX$4</f>
        <v>0</v>
      </c>
      <c r="BY250" s="199" t="n">
        <f aca="false">BW250*BY$4</f>
        <v>0</v>
      </c>
      <c r="BZ250" s="200" t="n">
        <v>3</v>
      </c>
    </row>
    <row r="251" customFormat="false" ht="12" hidden="false" customHeight="false" outlineLevel="0" collapsed="false">
      <c r="A251" s="198" t="n">
        <f aca="false">CurveCreator!A251</f>
        <v>44348</v>
      </c>
      <c r="C251" s="35" t="n">
        <v>1.5</v>
      </c>
      <c r="D251" s="199" t="n">
        <f aca="false">C251*D$4</f>
        <v>0</v>
      </c>
      <c r="E251" s="199" t="n">
        <f aca="false">C251*E$4</f>
        <v>0</v>
      </c>
      <c r="F251" s="200" t="n">
        <v>3</v>
      </c>
      <c r="H251" s="35" t="n">
        <v>1.5</v>
      </c>
      <c r="I251" s="199" t="n">
        <f aca="false">H251*I$4</f>
        <v>0</v>
      </c>
      <c r="J251" s="199" t="n">
        <f aca="false">H251*J$4</f>
        <v>0</v>
      </c>
      <c r="K251" s="200" t="n">
        <v>3</v>
      </c>
      <c r="M251" s="35" t="n">
        <v>1.5</v>
      </c>
      <c r="N251" s="199" t="n">
        <f aca="false">M251*N$4</f>
        <v>0</v>
      </c>
      <c r="O251" s="199" t="n">
        <f aca="false">M251*O$4</f>
        <v>0</v>
      </c>
      <c r="P251" s="200" t="n">
        <v>3</v>
      </c>
      <c r="Q251" s="28"/>
      <c r="R251" s="35" t="n">
        <v>1.5</v>
      </c>
      <c r="S251" s="199" t="n">
        <f aca="false">R251*S$4</f>
        <v>0</v>
      </c>
      <c r="T251" s="199" t="n">
        <f aca="false">R251*T$4</f>
        <v>0</v>
      </c>
      <c r="U251" s="200" t="n">
        <v>3</v>
      </c>
      <c r="W251" s="35" t="n">
        <v>1.5</v>
      </c>
      <c r="X251" s="199" t="n">
        <f aca="false">W251*X$4</f>
        <v>0</v>
      </c>
      <c r="Y251" s="199" t="n">
        <f aca="false">W251*Y$4</f>
        <v>0</v>
      </c>
      <c r="Z251" s="200" t="n">
        <v>3</v>
      </c>
      <c r="AA251" s="28"/>
      <c r="AB251" s="35" t="n">
        <v>1.5</v>
      </c>
      <c r="AC251" s="199" t="n">
        <f aca="false">AB251*AC$4</f>
        <v>0</v>
      </c>
      <c r="AD251" s="199" t="n">
        <f aca="false">AB251*AD$4</f>
        <v>0</v>
      </c>
      <c r="AE251" s="200" t="n">
        <v>3</v>
      </c>
      <c r="AF251" s="201"/>
      <c r="AG251" s="35" t="n">
        <v>1.5</v>
      </c>
      <c r="AH251" s="199" t="n">
        <f aca="false">AG251*AH$4</f>
        <v>0</v>
      </c>
      <c r="AI251" s="199" t="n">
        <f aca="false">AG251*AI$4</f>
        <v>0</v>
      </c>
      <c r="AJ251" s="200" t="n">
        <v>3</v>
      </c>
      <c r="AN251" s="35" t="n">
        <v>1.5</v>
      </c>
      <c r="AO251" s="199" t="n">
        <f aca="false">AN251*AO$4</f>
        <v>0</v>
      </c>
      <c r="AP251" s="199" t="n">
        <f aca="false">AN251*AP$4</f>
        <v>0</v>
      </c>
      <c r="AQ251" s="200" t="n">
        <v>3</v>
      </c>
      <c r="AS251" s="35" t="n">
        <v>1.5</v>
      </c>
      <c r="AT251" s="199" t="n">
        <f aca="false">AS251*AT$4</f>
        <v>0</v>
      </c>
      <c r="AU251" s="199" t="n">
        <f aca="false">AS251*AU$4</f>
        <v>0</v>
      </c>
      <c r="AV251" s="200" t="n">
        <v>3</v>
      </c>
      <c r="AX251" s="35" t="n">
        <v>1.5</v>
      </c>
      <c r="AY251" s="199" t="n">
        <f aca="false">AX251*AY$4</f>
        <v>0</v>
      </c>
      <c r="AZ251" s="199" t="n">
        <f aca="false">AX251*AZ$4</f>
        <v>0</v>
      </c>
      <c r="BA251" s="200" t="n">
        <v>3</v>
      </c>
      <c r="BB251" s="28"/>
      <c r="BC251" s="35" t="n">
        <v>1.5</v>
      </c>
      <c r="BD251" s="199" t="n">
        <f aca="false">BC251*BD$4</f>
        <v>0</v>
      </c>
      <c r="BE251" s="199" t="n">
        <f aca="false">BC251*BE$4</f>
        <v>0</v>
      </c>
      <c r="BF251" s="200" t="n">
        <v>3</v>
      </c>
      <c r="BH251" s="35" t="n">
        <v>1.5</v>
      </c>
      <c r="BI251" s="199" t="n">
        <f aca="false">BH251*BI$4</f>
        <v>0</v>
      </c>
      <c r="BJ251" s="199" t="n">
        <f aca="false">BH251*BJ$4</f>
        <v>0</v>
      </c>
      <c r="BK251" s="200" t="n">
        <v>3</v>
      </c>
      <c r="BL251" s="28"/>
      <c r="BM251" s="35" t="n">
        <v>1.5</v>
      </c>
      <c r="BN251" s="199" t="n">
        <f aca="false">BM251*BN$4</f>
        <v>0</v>
      </c>
      <c r="BO251" s="199" t="n">
        <f aca="false">BM251*BO$4</f>
        <v>0</v>
      </c>
      <c r="BP251" s="200" t="n">
        <v>3</v>
      </c>
      <c r="BR251" s="35" t="n">
        <v>1.5</v>
      </c>
      <c r="BS251" s="199" t="n">
        <f aca="false">BR251*BS$4</f>
        <v>0</v>
      </c>
      <c r="BT251" s="199" t="n">
        <f aca="false">BR251*BT$4</f>
        <v>0</v>
      </c>
      <c r="BU251" s="200" t="n">
        <v>2</v>
      </c>
      <c r="BW251" s="35" t="n">
        <v>1.5</v>
      </c>
      <c r="BX251" s="199" t="n">
        <f aca="false">BW251*BX$4</f>
        <v>0</v>
      </c>
      <c r="BY251" s="199" t="n">
        <f aca="false">BW251*BY$4</f>
        <v>0</v>
      </c>
      <c r="BZ251" s="200" t="n">
        <v>3</v>
      </c>
    </row>
    <row r="252" customFormat="false" ht="12" hidden="false" customHeight="false" outlineLevel="0" collapsed="false">
      <c r="A252" s="198" t="n">
        <f aca="false">CurveCreator!A252</f>
        <v>44378</v>
      </c>
      <c r="C252" s="35" t="n">
        <v>1.5</v>
      </c>
      <c r="D252" s="199" t="n">
        <f aca="false">C252*D$4</f>
        <v>0</v>
      </c>
      <c r="E252" s="199" t="n">
        <f aca="false">C252*E$4</f>
        <v>0</v>
      </c>
      <c r="F252" s="200" t="n">
        <v>3</v>
      </c>
      <c r="H252" s="35" t="n">
        <v>1.5</v>
      </c>
      <c r="I252" s="199" t="n">
        <f aca="false">H252*I$4</f>
        <v>0</v>
      </c>
      <c r="J252" s="199" t="n">
        <f aca="false">H252*J$4</f>
        <v>0</v>
      </c>
      <c r="K252" s="200" t="n">
        <v>3</v>
      </c>
      <c r="M252" s="35" t="n">
        <v>1.5</v>
      </c>
      <c r="N252" s="199" t="n">
        <f aca="false">M252*N$4</f>
        <v>0</v>
      </c>
      <c r="O252" s="199" t="n">
        <f aca="false">M252*O$4</f>
        <v>0</v>
      </c>
      <c r="P252" s="200" t="n">
        <v>3</v>
      </c>
      <c r="Q252" s="28"/>
      <c r="R252" s="35" t="n">
        <v>1.5</v>
      </c>
      <c r="S252" s="199" t="n">
        <f aca="false">R252*S$4</f>
        <v>0</v>
      </c>
      <c r="T252" s="199" t="n">
        <f aca="false">R252*T$4</f>
        <v>0</v>
      </c>
      <c r="U252" s="200" t="n">
        <v>3</v>
      </c>
      <c r="W252" s="35" t="n">
        <v>1.5</v>
      </c>
      <c r="X252" s="199" t="n">
        <f aca="false">W252*X$4</f>
        <v>0</v>
      </c>
      <c r="Y252" s="199" t="n">
        <f aca="false">W252*Y$4</f>
        <v>0</v>
      </c>
      <c r="Z252" s="200" t="n">
        <v>3</v>
      </c>
      <c r="AA252" s="28"/>
      <c r="AB252" s="35" t="n">
        <v>1.5</v>
      </c>
      <c r="AC252" s="199" t="n">
        <f aca="false">AB252*AC$4</f>
        <v>0</v>
      </c>
      <c r="AD252" s="199" t="n">
        <f aca="false">AB252*AD$4</f>
        <v>0</v>
      </c>
      <c r="AE252" s="200" t="n">
        <v>3</v>
      </c>
      <c r="AF252" s="201"/>
      <c r="AG252" s="35" t="n">
        <v>1.5</v>
      </c>
      <c r="AH252" s="199" t="n">
        <f aca="false">AG252*AH$4</f>
        <v>0</v>
      </c>
      <c r="AI252" s="199" t="n">
        <f aca="false">AG252*AI$4</f>
        <v>0</v>
      </c>
      <c r="AJ252" s="200" t="n">
        <v>3</v>
      </c>
      <c r="AN252" s="35" t="n">
        <v>1.5</v>
      </c>
      <c r="AO252" s="199" t="n">
        <f aca="false">AN252*AO$4</f>
        <v>0</v>
      </c>
      <c r="AP252" s="199" t="n">
        <f aca="false">AN252*AP$4</f>
        <v>0</v>
      </c>
      <c r="AQ252" s="200" t="n">
        <v>3</v>
      </c>
      <c r="AS252" s="35" t="n">
        <v>1.5</v>
      </c>
      <c r="AT252" s="199" t="n">
        <f aca="false">AS252*AT$4</f>
        <v>0</v>
      </c>
      <c r="AU252" s="199" t="n">
        <f aca="false">AS252*AU$4</f>
        <v>0</v>
      </c>
      <c r="AV252" s="200" t="n">
        <v>3</v>
      </c>
      <c r="AX252" s="35" t="n">
        <v>1.5</v>
      </c>
      <c r="AY252" s="199" t="n">
        <f aca="false">AX252*AY$4</f>
        <v>0</v>
      </c>
      <c r="AZ252" s="199" t="n">
        <f aca="false">AX252*AZ$4</f>
        <v>0</v>
      </c>
      <c r="BA252" s="200" t="n">
        <v>3</v>
      </c>
      <c r="BB252" s="28"/>
      <c r="BC252" s="35" t="n">
        <v>1.5</v>
      </c>
      <c r="BD252" s="199" t="n">
        <f aca="false">BC252*BD$4</f>
        <v>0</v>
      </c>
      <c r="BE252" s="199" t="n">
        <f aca="false">BC252*BE$4</f>
        <v>0</v>
      </c>
      <c r="BF252" s="200" t="n">
        <v>3</v>
      </c>
      <c r="BH252" s="35" t="n">
        <v>1.5</v>
      </c>
      <c r="BI252" s="199" t="n">
        <f aca="false">BH252*BI$4</f>
        <v>0</v>
      </c>
      <c r="BJ252" s="199" t="n">
        <f aca="false">BH252*BJ$4</f>
        <v>0</v>
      </c>
      <c r="BK252" s="200" t="n">
        <v>3</v>
      </c>
      <c r="BL252" s="28"/>
      <c r="BM252" s="35" t="n">
        <v>1.5</v>
      </c>
      <c r="BN252" s="199" t="n">
        <f aca="false">BM252*BN$4</f>
        <v>0</v>
      </c>
      <c r="BO252" s="199" t="n">
        <f aca="false">BM252*BO$4</f>
        <v>0</v>
      </c>
      <c r="BP252" s="200" t="n">
        <v>3</v>
      </c>
      <c r="BR252" s="35" t="n">
        <v>1.5</v>
      </c>
      <c r="BS252" s="199" t="n">
        <f aca="false">BR252*BS$4</f>
        <v>0</v>
      </c>
      <c r="BT252" s="199" t="n">
        <f aca="false">BR252*BT$4</f>
        <v>0</v>
      </c>
      <c r="BU252" s="200" t="n">
        <v>2</v>
      </c>
      <c r="BW252" s="35" t="n">
        <v>1.5</v>
      </c>
      <c r="BX252" s="199" t="n">
        <f aca="false">BW252*BX$4</f>
        <v>0</v>
      </c>
      <c r="BY252" s="199" t="n">
        <f aca="false">BW252*BY$4</f>
        <v>0</v>
      </c>
      <c r="BZ252" s="200" t="n">
        <v>3</v>
      </c>
    </row>
    <row r="253" customFormat="false" ht="12" hidden="false" customHeight="false" outlineLevel="0" collapsed="false">
      <c r="A253" s="198" t="n">
        <f aca="false">CurveCreator!A253</f>
        <v>44409</v>
      </c>
      <c r="C253" s="35" t="n">
        <v>1.5</v>
      </c>
      <c r="D253" s="199" t="n">
        <f aca="false">C253*D$4</f>
        <v>0</v>
      </c>
      <c r="E253" s="199" t="n">
        <f aca="false">C253*E$4</f>
        <v>0</v>
      </c>
      <c r="F253" s="200" t="n">
        <v>3</v>
      </c>
      <c r="H253" s="35" t="n">
        <v>1.5</v>
      </c>
      <c r="I253" s="199" t="n">
        <f aca="false">H253*I$4</f>
        <v>0</v>
      </c>
      <c r="J253" s="199" t="n">
        <f aca="false">H253*J$4</f>
        <v>0</v>
      </c>
      <c r="K253" s="200" t="n">
        <v>3</v>
      </c>
      <c r="M253" s="35" t="n">
        <v>1.5</v>
      </c>
      <c r="N253" s="199" t="n">
        <f aca="false">M253*N$4</f>
        <v>0</v>
      </c>
      <c r="O253" s="199" t="n">
        <f aca="false">M253*O$4</f>
        <v>0</v>
      </c>
      <c r="P253" s="200" t="n">
        <v>3</v>
      </c>
      <c r="Q253" s="28"/>
      <c r="R253" s="35" t="n">
        <v>1.5</v>
      </c>
      <c r="S253" s="199" t="n">
        <f aca="false">R253*S$4</f>
        <v>0</v>
      </c>
      <c r="T253" s="199" t="n">
        <f aca="false">R253*T$4</f>
        <v>0</v>
      </c>
      <c r="U253" s="200" t="n">
        <v>3</v>
      </c>
      <c r="W253" s="35" t="n">
        <v>1.5</v>
      </c>
      <c r="X253" s="199" t="n">
        <f aca="false">W253*X$4</f>
        <v>0</v>
      </c>
      <c r="Y253" s="199" t="n">
        <f aca="false">W253*Y$4</f>
        <v>0</v>
      </c>
      <c r="Z253" s="200" t="n">
        <v>3</v>
      </c>
      <c r="AA253" s="28"/>
      <c r="AB253" s="35" t="n">
        <v>1.5</v>
      </c>
      <c r="AC253" s="199" t="n">
        <f aca="false">AB253*AC$4</f>
        <v>0</v>
      </c>
      <c r="AD253" s="199" t="n">
        <f aca="false">AB253*AD$4</f>
        <v>0</v>
      </c>
      <c r="AE253" s="200" t="n">
        <v>3</v>
      </c>
      <c r="AF253" s="201"/>
      <c r="AG253" s="35" t="n">
        <v>1.5</v>
      </c>
      <c r="AH253" s="199" t="n">
        <f aca="false">AG253*AH$4</f>
        <v>0</v>
      </c>
      <c r="AI253" s="199" t="n">
        <f aca="false">AG253*AI$4</f>
        <v>0</v>
      </c>
      <c r="AJ253" s="200" t="n">
        <v>3</v>
      </c>
      <c r="AN253" s="35" t="n">
        <v>1.5</v>
      </c>
      <c r="AO253" s="199" t="n">
        <f aca="false">AN253*AO$4</f>
        <v>0</v>
      </c>
      <c r="AP253" s="199" t="n">
        <f aca="false">AN253*AP$4</f>
        <v>0</v>
      </c>
      <c r="AQ253" s="200" t="n">
        <v>3</v>
      </c>
      <c r="AS253" s="35" t="n">
        <v>1.5</v>
      </c>
      <c r="AT253" s="199" t="n">
        <f aca="false">AS253*AT$4</f>
        <v>0</v>
      </c>
      <c r="AU253" s="199" t="n">
        <f aca="false">AS253*AU$4</f>
        <v>0</v>
      </c>
      <c r="AV253" s="200" t="n">
        <v>3</v>
      </c>
      <c r="AX253" s="35" t="n">
        <v>1.5</v>
      </c>
      <c r="AY253" s="199" t="n">
        <f aca="false">AX253*AY$4</f>
        <v>0</v>
      </c>
      <c r="AZ253" s="199" t="n">
        <f aca="false">AX253*AZ$4</f>
        <v>0</v>
      </c>
      <c r="BA253" s="200" t="n">
        <v>3</v>
      </c>
      <c r="BB253" s="28"/>
      <c r="BC253" s="35" t="n">
        <v>1.5</v>
      </c>
      <c r="BD253" s="199" t="n">
        <f aca="false">BC253*BD$4</f>
        <v>0</v>
      </c>
      <c r="BE253" s="199" t="n">
        <f aca="false">BC253*BE$4</f>
        <v>0</v>
      </c>
      <c r="BF253" s="200" t="n">
        <v>3</v>
      </c>
      <c r="BH253" s="35" t="n">
        <v>1.5</v>
      </c>
      <c r="BI253" s="199" t="n">
        <f aca="false">BH253*BI$4</f>
        <v>0</v>
      </c>
      <c r="BJ253" s="199" t="n">
        <f aca="false">BH253*BJ$4</f>
        <v>0</v>
      </c>
      <c r="BK253" s="200" t="n">
        <v>3</v>
      </c>
      <c r="BL253" s="28"/>
      <c r="BM253" s="35" t="n">
        <v>1.5</v>
      </c>
      <c r="BN253" s="199" t="n">
        <f aca="false">BM253*BN$4</f>
        <v>0</v>
      </c>
      <c r="BO253" s="199" t="n">
        <f aca="false">BM253*BO$4</f>
        <v>0</v>
      </c>
      <c r="BP253" s="200" t="n">
        <v>3</v>
      </c>
      <c r="BR253" s="35" t="n">
        <v>1.5</v>
      </c>
      <c r="BS253" s="199" t="n">
        <f aca="false">BR253*BS$4</f>
        <v>0</v>
      </c>
      <c r="BT253" s="199" t="n">
        <f aca="false">BR253*BT$4</f>
        <v>0</v>
      </c>
      <c r="BU253" s="200" t="n">
        <v>2</v>
      </c>
      <c r="BW253" s="35" t="n">
        <v>1.5</v>
      </c>
      <c r="BX253" s="199" t="n">
        <f aca="false">BW253*BX$4</f>
        <v>0</v>
      </c>
      <c r="BY253" s="199" t="n">
        <f aca="false">BW253*BY$4</f>
        <v>0</v>
      </c>
      <c r="BZ253" s="200" t="n">
        <v>3</v>
      </c>
    </row>
    <row r="254" customFormat="false" ht="12" hidden="false" customHeight="false" outlineLevel="0" collapsed="false">
      <c r="A254" s="198" t="n">
        <f aca="false">CurveCreator!A254</f>
        <v>44440</v>
      </c>
      <c r="C254" s="35" t="n">
        <v>1.5</v>
      </c>
      <c r="D254" s="199" t="n">
        <f aca="false">C254*D$4</f>
        <v>0</v>
      </c>
      <c r="E254" s="199" t="n">
        <f aca="false">C254*E$4</f>
        <v>0</v>
      </c>
      <c r="F254" s="200" t="n">
        <v>3</v>
      </c>
      <c r="H254" s="35" t="n">
        <v>1.5</v>
      </c>
      <c r="I254" s="199" t="n">
        <f aca="false">H254*I$4</f>
        <v>0</v>
      </c>
      <c r="J254" s="199" t="n">
        <f aca="false">H254*J$4</f>
        <v>0</v>
      </c>
      <c r="K254" s="200" t="n">
        <v>3</v>
      </c>
      <c r="M254" s="35" t="n">
        <v>1.5</v>
      </c>
      <c r="N254" s="199" t="n">
        <f aca="false">M254*N$4</f>
        <v>0</v>
      </c>
      <c r="O254" s="199" t="n">
        <f aca="false">M254*O$4</f>
        <v>0</v>
      </c>
      <c r="P254" s="200" t="n">
        <v>3</v>
      </c>
      <c r="Q254" s="28"/>
      <c r="R254" s="35" t="n">
        <v>1.5</v>
      </c>
      <c r="S254" s="199" t="n">
        <f aca="false">R254*S$4</f>
        <v>0</v>
      </c>
      <c r="T254" s="199" t="n">
        <f aca="false">R254*T$4</f>
        <v>0</v>
      </c>
      <c r="U254" s="200" t="n">
        <v>3</v>
      </c>
      <c r="W254" s="35" t="n">
        <v>1.5</v>
      </c>
      <c r="X254" s="199" t="n">
        <f aca="false">W254*X$4</f>
        <v>0</v>
      </c>
      <c r="Y254" s="199" t="n">
        <f aca="false">W254*Y$4</f>
        <v>0</v>
      </c>
      <c r="Z254" s="200" t="n">
        <v>3</v>
      </c>
      <c r="AA254" s="28"/>
      <c r="AB254" s="35" t="n">
        <v>1.5</v>
      </c>
      <c r="AC254" s="199" t="n">
        <f aca="false">AB254*AC$4</f>
        <v>0</v>
      </c>
      <c r="AD254" s="199" t="n">
        <f aca="false">AB254*AD$4</f>
        <v>0</v>
      </c>
      <c r="AE254" s="200" t="n">
        <v>3</v>
      </c>
      <c r="AF254" s="201"/>
      <c r="AG254" s="35" t="n">
        <v>1.5</v>
      </c>
      <c r="AH254" s="199" t="n">
        <f aca="false">AG254*AH$4</f>
        <v>0</v>
      </c>
      <c r="AI254" s="199" t="n">
        <f aca="false">AG254*AI$4</f>
        <v>0</v>
      </c>
      <c r="AJ254" s="200" t="n">
        <v>3</v>
      </c>
      <c r="AN254" s="35" t="n">
        <v>1.5</v>
      </c>
      <c r="AO254" s="199" t="n">
        <f aca="false">AN254*AO$4</f>
        <v>0</v>
      </c>
      <c r="AP254" s="199" t="n">
        <f aca="false">AN254*AP$4</f>
        <v>0</v>
      </c>
      <c r="AQ254" s="200" t="n">
        <v>3</v>
      </c>
      <c r="AS254" s="35" t="n">
        <v>1.5</v>
      </c>
      <c r="AT254" s="199" t="n">
        <f aca="false">AS254*AT$4</f>
        <v>0</v>
      </c>
      <c r="AU254" s="199" t="n">
        <f aca="false">AS254*AU$4</f>
        <v>0</v>
      </c>
      <c r="AV254" s="200" t="n">
        <v>3</v>
      </c>
      <c r="AX254" s="35" t="n">
        <v>1.5</v>
      </c>
      <c r="AY254" s="199" t="n">
        <f aca="false">AX254*AY$4</f>
        <v>0</v>
      </c>
      <c r="AZ254" s="199" t="n">
        <f aca="false">AX254*AZ$4</f>
        <v>0</v>
      </c>
      <c r="BA254" s="200" t="n">
        <v>3</v>
      </c>
      <c r="BB254" s="28"/>
      <c r="BC254" s="35" t="n">
        <v>1.5</v>
      </c>
      <c r="BD254" s="199" t="n">
        <f aca="false">BC254*BD$4</f>
        <v>0</v>
      </c>
      <c r="BE254" s="199" t="n">
        <f aca="false">BC254*BE$4</f>
        <v>0</v>
      </c>
      <c r="BF254" s="200" t="n">
        <v>3</v>
      </c>
      <c r="BH254" s="35" t="n">
        <v>1.5</v>
      </c>
      <c r="BI254" s="199" t="n">
        <f aca="false">BH254*BI$4</f>
        <v>0</v>
      </c>
      <c r="BJ254" s="199" t="n">
        <f aca="false">BH254*BJ$4</f>
        <v>0</v>
      </c>
      <c r="BK254" s="200" t="n">
        <v>3</v>
      </c>
      <c r="BL254" s="28"/>
      <c r="BM254" s="35" t="n">
        <v>1.5</v>
      </c>
      <c r="BN254" s="199" t="n">
        <f aca="false">BM254*BN$4</f>
        <v>0</v>
      </c>
      <c r="BO254" s="199" t="n">
        <f aca="false">BM254*BO$4</f>
        <v>0</v>
      </c>
      <c r="BP254" s="200" t="n">
        <v>3</v>
      </c>
      <c r="BR254" s="35" t="n">
        <v>1.5</v>
      </c>
      <c r="BS254" s="199" t="n">
        <f aca="false">BR254*BS$4</f>
        <v>0</v>
      </c>
      <c r="BT254" s="199" t="n">
        <f aca="false">BR254*BT$4</f>
        <v>0</v>
      </c>
      <c r="BU254" s="200" t="n">
        <v>2</v>
      </c>
      <c r="BW254" s="35" t="n">
        <v>1.5</v>
      </c>
      <c r="BX254" s="199" t="n">
        <f aca="false">BW254*BX$4</f>
        <v>0</v>
      </c>
      <c r="BY254" s="199" t="n">
        <f aca="false">BW254*BY$4</f>
        <v>0</v>
      </c>
      <c r="BZ254" s="200" t="n">
        <v>3</v>
      </c>
    </row>
    <row r="255" customFormat="false" ht="12" hidden="false" customHeight="false" outlineLevel="0" collapsed="false">
      <c r="A255" s="198" t="n">
        <f aca="false">CurveCreator!A255</f>
        <v>44470</v>
      </c>
      <c r="C255" s="35" t="n">
        <v>1.5</v>
      </c>
      <c r="D255" s="199" t="n">
        <f aca="false">C255*D$4</f>
        <v>0</v>
      </c>
      <c r="E255" s="199" t="n">
        <f aca="false">C255*E$4</f>
        <v>0</v>
      </c>
      <c r="F255" s="200" t="n">
        <v>3</v>
      </c>
      <c r="H255" s="35" t="n">
        <v>1.5</v>
      </c>
      <c r="I255" s="199" t="n">
        <f aca="false">H255*I$4</f>
        <v>0</v>
      </c>
      <c r="J255" s="199" t="n">
        <f aca="false">H255*J$4</f>
        <v>0</v>
      </c>
      <c r="K255" s="200" t="n">
        <v>3</v>
      </c>
      <c r="M255" s="35" t="n">
        <v>1.5</v>
      </c>
      <c r="N255" s="199" t="n">
        <f aca="false">M255*N$4</f>
        <v>0</v>
      </c>
      <c r="O255" s="199" t="n">
        <f aca="false">M255*O$4</f>
        <v>0</v>
      </c>
      <c r="P255" s="200" t="n">
        <v>3</v>
      </c>
      <c r="Q255" s="28"/>
      <c r="R255" s="35" t="n">
        <v>1.5</v>
      </c>
      <c r="S255" s="199" t="n">
        <f aca="false">R255*S$4</f>
        <v>0</v>
      </c>
      <c r="T255" s="199" t="n">
        <f aca="false">R255*T$4</f>
        <v>0</v>
      </c>
      <c r="U255" s="200" t="n">
        <v>3</v>
      </c>
      <c r="W255" s="35" t="n">
        <v>1.5</v>
      </c>
      <c r="X255" s="199" t="n">
        <f aca="false">W255*X$4</f>
        <v>0</v>
      </c>
      <c r="Y255" s="199" t="n">
        <f aca="false">W255*Y$4</f>
        <v>0</v>
      </c>
      <c r="Z255" s="200" t="n">
        <v>3</v>
      </c>
      <c r="AA255" s="28"/>
      <c r="AB255" s="35" t="n">
        <v>1.5</v>
      </c>
      <c r="AC255" s="199" t="n">
        <f aca="false">AB255*AC$4</f>
        <v>0</v>
      </c>
      <c r="AD255" s="199" t="n">
        <f aca="false">AB255*AD$4</f>
        <v>0</v>
      </c>
      <c r="AE255" s="200" t="n">
        <v>3</v>
      </c>
      <c r="AF255" s="201"/>
      <c r="AG255" s="35" t="n">
        <v>1.5</v>
      </c>
      <c r="AH255" s="199" t="n">
        <f aca="false">AG255*AH$4</f>
        <v>0</v>
      </c>
      <c r="AI255" s="199" t="n">
        <f aca="false">AG255*AI$4</f>
        <v>0</v>
      </c>
      <c r="AJ255" s="200" t="n">
        <v>3</v>
      </c>
      <c r="AN255" s="35" t="n">
        <v>1.5</v>
      </c>
      <c r="AO255" s="199" t="n">
        <f aca="false">AN255*AO$4</f>
        <v>0</v>
      </c>
      <c r="AP255" s="199" t="n">
        <f aca="false">AN255*AP$4</f>
        <v>0</v>
      </c>
      <c r="AQ255" s="200" t="n">
        <v>3</v>
      </c>
      <c r="AS255" s="35" t="n">
        <v>1.5</v>
      </c>
      <c r="AT255" s="199" t="n">
        <f aca="false">AS255*AT$4</f>
        <v>0</v>
      </c>
      <c r="AU255" s="199" t="n">
        <f aca="false">AS255*AU$4</f>
        <v>0</v>
      </c>
      <c r="AV255" s="200" t="n">
        <v>3</v>
      </c>
      <c r="AX255" s="35" t="n">
        <v>1.5</v>
      </c>
      <c r="AY255" s="199" t="n">
        <f aca="false">AX255*AY$4</f>
        <v>0</v>
      </c>
      <c r="AZ255" s="199" t="n">
        <f aca="false">AX255*AZ$4</f>
        <v>0</v>
      </c>
      <c r="BA255" s="200" t="n">
        <v>3</v>
      </c>
      <c r="BB255" s="28"/>
      <c r="BC255" s="35" t="n">
        <v>1.5</v>
      </c>
      <c r="BD255" s="199" t="n">
        <f aca="false">BC255*BD$4</f>
        <v>0</v>
      </c>
      <c r="BE255" s="199" t="n">
        <f aca="false">BC255*BE$4</f>
        <v>0</v>
      </c>
      <c r="BF255" s="200" t="n">
        <v>3</v>
      </c>
      <c r="BH255" s="35" t="n">
        <v>1.5</v>
      </c>
      <c r="BI255" s="199" t="n">
        <f aca="false">BH255*BI$4</f>
        <v>0</v>
      </c>
      <c r="BJ255" s="199" t="n">
        <f aca="false">BH255*BJ$4</f>
        <v>0</v>
      </c>
      <c r="BK255" s="200" t="n">
        <v>3</v>
      </c>
      <c r="BL255" s="28"/>
      <c r="BM255" s="35" t="n">
        <v>1.5</v>
      </c>
      <c r="BN255" s="199" t="n">
        <f aca="false">BM255*BN$4</f>
        <v>0</v>
      </c>
      <c r="BO255" s="199" t="n">
        <f aca="false">BM255*BO$4</f>
        <v>0</v>
      </c>
      <c r="BP255" s="200" t="n">
        <v>3</v>
      </c>
      <c r="BR255" s="35" t="n">
        <v>1.5</v>
      </c>
      <c r="BS255" s="199" t="n">
        <f aca="false">BR255*BS$4</f>
        <v>0</v>
      </c>
      <c r="BT255" s="199" t="n">
        <f aca="false">BR255*BT$4</f>
        <v>0</v>
      </c>
      <c r="BU255" s="200" t="n">
        <v>2</v>
      </c>
      <c r="BW255" s="35" t="n">
        <v>1.5</v>
      </c>
      <c r="BX255" s="199" t="n">
        <f aca="false">BW255*BX$4</f>
        <v>0</v>
      </c>
      <c r="BY255" s="199" t="n">
        <f aca="false">BW255*BY$4</f>
        <v>0</v>
      </c>
      <c r="BZ255" s="200" t="n">
        <v>3</v>
      </c>
    </row>
    <row r="256" customFormat="false" ht="12" hidden="false" customHeight="false" outlineLevel="0" collapsed="false">
      <c r="A256" s="198" t="n">
        <f aca="false">CurveCreator!A256</f>
        <v>44501</v>
      </c>
      <c r="C256" s="35" t="n">
        <v>1.5</v>
      </c>
      <c r="D256" s="199" t="n">
        <f aca="false">C256*D$4</f>
        <v>0</v>
      </c>
      <c r="E256" s="199" t="n">
        <f aca="false">C256*E$4</f>
        <v>0</v>
      </c>
      <c r="F256" s="200" t="n">
        <v>3</v>
      </c>
      <c r="H256" s="35" t="n">
        <v>1.5</v>
      </c>
      <c r="I256" s="199" t="n">
        <f aca="false">H256*I$4</f>
        <v>0</v>
      </c>
      <c r="J256" s="199" t="n">
        <f aca="false">H256*J$4</f>
        <v>0</v>
      </c>
      <c r="K256" s="200" t="n">
        <v>3</v>
      </c>
      <c r="M256" s="35" t="n">
        <v>1.5</v>
      </c>
      <c r="N256" s="199" t="n">
        <f aca="false">M256*N$4</f>
        <v>0</v>
      </c>
      <c r="O256" s="199" t="n">
        <f aca="false">M256*O$4</f>
        <v>0</v>
      </c>
      <c r="P256" s="200" t="n">
        <v>3</v>
      </c>
      <c r="Q256" s="28"/>
      <c r="R256" s="35" t="n">
        <v>1.5</v>
      </c>
      <c r="S256" s="199" t="n">
        <f aca="false">R256*S$4</f>
        <v>0</v>
      </c>
      <c r="T256" s="199" t="n">
        <f aca="false">R256*T$4</f>
        <v>0</v>
      </c>
      <c r="U256" s="200" t="n">
        <v>3</v>
      </c>
      <c r="W256" s="35" t="n">
        <v>1.5</v>
      </c>
      <c r="X256" s="199" t="n">
        <f aca="false">W256*X$4</f>
        <v>0</v>
      </c>
      <c r="Y256" s="199" t="n">
        <f aca="false">W256*Y$4</f>
        <v>0</v>
      </c>
      <c r="Z256" s="200" t="n">
        <v>3</v>
      </c>
      <c r="AA256" s="28"/>
      <c r="AB256" s="35" t="n">
        <v>1.5</v>
      </c>
      <c r="AC256" s="199" t="n">
        <f aca="false">AB256*AC$4</f>
        <v>0</v>
      </c>
      <c r="AD256" s="199" t="n">
        <f aca="false">AB256*AD$4</f>
        <v>0</v>
      </c>
      <c r="AE256" s="200" t="n">
        <v>3</v>
      </c>
      <c r="AF256" s="201"/>
      <c r="AG256" s="35" t="n">
        <v>1.5</v>
      </c>
      <c r="AH256" s="199" t="n">
        <f aca="false">AG256*AH$4</f>
        <v>0</v>
      </c>
      <c r="AI256" s="199" t="n">
        <f aca="false">AG256*AI$4</f>
        <v>0</v>
      </c>
      <c r="AJ256" s="200" t="n">
        <v>3</v>
      </c>
      <c r="AN256" s="35" t="n">
        <v>1.5</v>
      </c>
      <c r="AO256" s="199" t="n">
        <f aca="false">AN256*AO$4</f>
        <v>0</v>
      </c>
      <c r="AP256" s="199" t="n">
        <f aca="false">AN256*AP$4</f>
        <v>0</v>
      </c>
      <c r="AQ256" s="200" t="n">
        <v>3</v>
      </c>
      <c r="AS256" s="35" t="n">
        <v>1.5</v>
      </c>
      <c r="AT256" s="199" t="n">
        <f aca="false">AS256*AT$4</f>
        <v>0</v>
      </c>
      <c r="AU256" s="199" t="n">
        <f aca="false">AS256*AU$4</f>
        <v>0</v>
      </c>
      <c r="AV256" s="200" t="n">
        <v>3</v>
      </c>
      <c r="AX256" s="35" t="n">
        <v>1.5</v>
      </c>
      <c r="AY256" s="199" t="n">
        <f aca="false">AX256*AY$4</f>
        <v>0</v>
      </c>
      <c r="AZ256" s="199" t="n">
        <f aca="false">AX256*AZ$4</f>
        <v>0</v>
      </c>
      <c r="BA256" s="200" t="n">
        <v>3</v>
      </c>
      <c r="BB256" s="28"/>
      <c r="BC256" s="35" t="n">
        <v>1.5</v>
      </c>
      <c r="BD256" s="199" t="n">
        <f aca="false">BC256*BD$4</f>
        <v>0</v>
      </c>
      <c r="BE256" s="199" t="n">
        <f aca="false">BC256*BE$4</f>
        <v>0</v>
      </c>
      <c r="BF256" s="200" t="n">
        <v>3</v>
      </c>
      <c r="BH256" s="35" t="n">
        <v>1.5</v>
      </c>
      <c r="BI256" s="199" t="n">
        <f aca="false">BH256*BI$4</f>
        <v>0</v>
      </c>
      <c r="BJ256" s="199" t="n">
        <f aca="false">BH256*BJ$4</f>
        <v>0</v>
      </c>
      <c r="BK256" s="200" t="n">
        <v>3</v>
      </c>
      <c r="BL256" s="28"/>
      <c r="BM256" s="35" t="n">
        <v>1.5</v>
      </c>
      <c r="BN256" s="199" t="n">
        <f aca="false">BM256*BN$4</f>
        <v>0</v>
      </c>
      <c r="BO256" s="199" t="n">
        <f aca="false">BM256*BO$4</f>
        <v>0</v>
      </c>
      <c r="BP256" s="200" t="n">
        <v>3</v>
      </c>
      <c r="BR256" s="35" t="n">
        <v>1.5</v>
      </c>
      <c r="BS256" s="199" t="n">
        <f aca="false">BR256*BS$4</f>
        <v>0</v>
      </c>
      <c r="BT256" s="199" t="n">
        <f aca="false">BR256*BT$4</f>
        <v>0</v>
      </c>
      <c r="BU256" s="200" t="n">
        <v>2</v>
      </c>
      <c r="BW256" s="35" t="n">
        <v>1.5</v>
      </c>
      <c r="BX256" s="199" t="n">
        <f aca="false">BW256*BX$4</f>
        <v>0</v>
      </c>
      <c r="BY256" s="199" t="n">
        <f aca="false">BW256*BY$4</f>
        <v>0</v>
      </c>
      <c r="BZ256" s="200" t="n">
        <v>3</v>
      </c>
    </row>
    <row r="257" customFormat="false" ht="12" hidden="false" customHeight="false" outlineLevel="0" collapsed="false">
      <c r="A257" s="198" t="n">
        <f aca="false">CurveCreator!A257</f>
        <v>44531</v>
      </c>
      <c r="C257" s="35" t="n">
        <v>1.5</v>
      </c>
      <c r="D257" s="199" t="n">
        <f aca="false">C257*D$4</f>
        <v>0</v>
      </c>
      <c r="E257" s="199" t="n">
        <f aca="false">C257*E$4</f>
        <v>0</v>
      </c>
      <c r="F257" s="200" t="n">
        <v>3</v>
      </c>
      <c r="H257" s="35" t="n">
        <v>1.5</v>
      </c>
      <c r="I257" s="199" t="n">
        <f aca="false">H257*I$4</f>
        <v>0</v>
      </c>
      <c r="J257" s="199" t="n">
        <f aca="false">H257*J$4</f>
        <v>0</v>
      </c>
      <c r="K257" s="200" t="n">
        <v>3</v>
      </c>
      <c r="M257" s="35" t="n">
        <v>1.5</v>
      </c>
      <c r="N257" s="199" t="n">
        <f aca="false">M257*N$4</f>
        <v>0</v>
      </c>
      <c r="O257" s="199" t="n">
        <f aca="false">M257*O$4</f>
        <v>0</v>
      </c>
      <c r="P257" s="200" t="n">
        <v>3</v>
      </c>
      <c r="Q257" s="28"/>
      <c r="R257" s="35" t="n">
        <v>1.5</v>
      </c>
      <c r="S257" s="199" t="n">
        <f aca="false">R257*S$4</f>
        <v>0</v>
      </c>
      <c r="T257" s="199" t="n">
        <f aca="false">R257*T$4</f>
        <v>0</v>
      </c>
      <c r="U257" s="200" t="n">
        <v>3</v>
      </c>
      <c r="W257" s="35" t="n">
        <v>1.5</v>
      </c>
      <c r="X257" s="199" t="n">
        <f aca="false">W257*X$4</f>
        <v>0</v>
      </c>
      <c r="Y257" s="199" t="n">
        <f aca="false">W257*Y$4</f>
        <v>0</v>
      </c>
      <c r="Z257" s="200" t="n">
        <v>3</v>
      </c>
      <c r="AA257" s="28"/>
      <c r="AB257" s="35" t="n">
        <v>1.5</v>
      </c>
      <c r="AC257" s="199" t="n">
        <f aca="false">AB257*AC$4</f>
        <v>0</v>
      </c>
      <c r="AD257" s="199" t="n">
        <f aca="false">AB257*AD$4</f>
        <v>0</v>
      </c>
      <c r="AE257" s="200" t="n">
        <v>3</v>
      </c>
      <c r="AF257" s="201"/>
      <c r="AG257" s="35" t="n">
        <v>1.5</v>
      </c>
      <c r="AH257" s="199" t="n">
        <f aca="false">AG257*AH$4</f>
        <v>0</v>
      </c>
      <c r="AI257" s="199" t="n">
        <f aca="false">AG257*AI$4</f>
        <v>0</v>
      </c>
      <c r="AJ257" s="200" t="n">
        <v>3</v>
      </c>
      <c r="AN257" s="35" t="n">
        <v>1.5</v>
      </c>
      <c r="AO257" s="199" t="n">
        <f aca="false">AN257*AO$4</f>
        <v>0</v>
      </c>
      <c r="AP257" s="199" t="n">
        <f aca="false">AN257*AP$4</f>
        <v>0</v>
      </c>
      <c r="AQ257" s="200" t="n">
        <v>3</v>
      </c>
      <c r="AS257" s="35" t="n">
        <v>1.5</v>
      </c>
      <c r="AT257" s="199" t="n">
        <f aca="false">AS257*AT$4</f>
        <v>0</v>
      </c>
      <c r="AU257" s="199" t="n">
        <f aca="false">AS257*AU$4</f>
        <v>0</v>
      </c>
      <c r="AV257" s="200" t="n">
        <v>3</v>
      </c>
      <c r="AX257" s="35" t="n">
        <v>1.5</v>
      </c>
      <c r="AY257" s="199" t="n">
        <f aca="false">AX257*AY$4</f>
        <v>0</v>
      </c>
      <c r="AZ257" s="199" t="n">
        <f aca="false">AX257*AZ$4</f>
        <v>0</v>
      </c>
      <c r="BA257" s="200" t="n">
        <v>3</v>
      </c>
      <c r="BB257" s="28"/>
      <c r="BC257" s="35" t="n">
        <v>1.5</v>
      </c>
      <c r="BD257" s="199" t="n">
        <f aca="false">BC257*BD$4</f>
        <v>0</v>
      </c>
      <c r="BE257" s="199" t="n">
        <f aca="false">BC257*BE$4</f>
        <v>0</v>
      </c>
      <c r="BF257" s="200" t="n">
        <v>3</v>
      </c>
      <c r="BH257" s="35" t="n">
        <v>1.5</v>
      </c>
      <c r="BI257" s="199" t="n">
        <f aca="false">BH257*BI$4</f>
        <v>0</v>
      </c>
      <c r="BJ257" s="199" t="n">
        <f aca="false">BH257*BJ$4</f>
        <v>0</v>
      </c>
      <c r="BK257" s="200" t="n">
        <v>3</v>
      </c>
      <c r="BL257" s="28"/>
      <c r="BM257" s="35" t="n">
        <v>1.5</v>
      </c>
      <c r="BN257" s="199" t="n">
        <f aca="false">BM257*BN$4</f>
        <v>0</v>
      </c>
      <c r="BO257" s="199" t="n">
        <f aca="false">BM257*BO$4</f>
        <v>0</v>
      </c>
      <c r="BP257" s="200" t="n">
        <v>3</v>
      </c>
      <c r="BR257" s="35" t="n">
        <v>1.5</v>
      </c>
      <c r="BS257" s="199" t="n">
        <f aca="false">BR257*BS$4</f>
        <v>0</v>
      </c>
      <c r="BT257" s="199" t="n">
        <f aca="false">BR257*BT$4</f>
        <v>0</v>
      </c>
      <c r="BU257" s="200" t="n">
        <v>2</v>
      </c>
      <c r="BW257" s="35" t="n">
        <v>1.5</v>
      </c>
      <c r="BX257" s="199" t="n">
        <f aca="false">BW257*BX$4</f>
        <v>0</v>
      </c>
      <c r="BY257" s="199" t="n">
        <f aca="false">BW257*BY$4</f>
        <v>0</v>
      </c>
      <c r="BZ257" s="200" t="n">
        <v>3</v>
      </c>
    </row>
    <row r="258" customFormat="false" ht="12" hidden="false" customHeight="false" outlineLevel="0" collapsed="false">
      <c r="A258" s="198" t="n">
        <f aca="false">CurveCreator!A258</f>
        <v>44562</v>
      </c>
      <c r="C258" s="35" t="n">
        <v>1.5</v>
      </c>
      <c r="D258" s="199" t="n">
        <f aca="false">C258*D$4</f>
        <v>0</v>
      </c>
      <c r="E258" s="199" t="n">
        <f aca="false">C258*E$4</f>
        <v>0</v>
      </c>
      <c r="F258" s="200" t="n">
        <v>3</v>
      </c>
      <c r="H258" s="35" t="n">
        <v>1.5</v>
      </c>
      <c r="I258" s="199" t="n">
        <f aca="false">H258*I$4</f>
        <v>0</v>
      </c>
      <c r="J258" s="199" t="n">
        <f aca="false">H258*J$4</f>
        <v>0</v>
      </c>
      <c r="K258" s="200" t="n">
        <v>3</v>
      </c>
      <c r="M258" s="35" t="n">
        <v>1.5</v>
      </c>
      <c r="N258" s="199" t="n">
        <f aca="false">M258*N$4</f>
        <v>0</v>
      </c>
      <c r="O258" s="199" t="n">
        <f aca="false">M258*O$4</f>
        <v>0</v>
      </c>
      <c r="P258" s="200" t="n">
        <v>3</v>
      </c>
      <c r="Q258" s="28"/>
      <c r="R258" s="35" t="n">
        <v>1.5</v>
      </c>
      <c r="S258" s="199" t="n">
        <f aca="false">R258*S$4</f>
        <v>0</v>
      </c>
      <c r="T258" s="199" t="n">
        <f aca="false">R258*T$4</f>
        <v>0</v>
      </c>
      <c r="U258" s="200" t="n">
        <v>3</v>
      </c>
      <c r="W258" s="35" t="n">
        <v>1.5</v>
      </c>
      <c r="X258" s="199" t="n">
        <f aca="false">W258*X$4</f>
        <v>0</v>
      </c>
      <c r="Y258" s="199" t="n">
        <f aca="false">W258*Y$4</f>
        <v>0</v>
      </c>
      <c r="Z258" s="200" t="n">
        <v>3</v>
      </c>
      <c r="AA258" s="28"/>
      <c r="AB258" s="35" t="n">
        <v>1.5</v>
      </c>
      <c r="AC258" s="199" t="n">
        <f aca="false">AB258*AC$4</f>
        <v>0</v>
      </c>
      <c r="AD258" s="199" t="n">
        <f aca="false">AB258*AD$4</f>
        <v>0</v>
      </c>
      <c r="AE258" s="200" t="n">
        <v>3</v>
      </c>
      <c r="AF258" s="201"/>
      <c r="AG258" s="35" t="n">
        <v>1.5</v>
      </c>
      <c r="AH258" s="199" t="n">
        <f aca="false">AG258*AH$4</f>
        <v>0</v>
      </c>
      <c r="AI258" s="199" t="n">
        <f aca="false">AG258*AI$4</f>
        <v>0</v>
      </c>
      <c r="AJ258" s="200" t="n">
        <v>3</v>
      </c>
      <c r="AN258" s="35" t="n">
        <v>1.5</v>
      </c>
      <c r="AO258" s="199" t="n">
        <f aca="false">AN258*AO$4</f>
        <v>0</v>
      </c>
      <c r="AP258" s="199" t="n">
        <f aca="false">AN258*AP$4</f>
        <v>0</v>
      </c>
      <c r="AQ258" s="200" t="n">
        <v>3</v>
      </c>
      <c r="AS258" s="35" t="n">
        <v>1.5</v>
      </c>
      <c r="AT258" s="199" t="n">
        <f aca="false">AS258*AT$4</f>
        <v>0</v>
      </c>
      <c r="AU258" s="199" t="n">
        <f aca="false">AS258*AU$4</f>
        <v>0</v>
      </c>
      <c r="AV258" s="200" t="n">
        <v>3</v>
      </c>
      <c r="AX258" s="35" t="n">
        <v>1.5</v>
      </c>
      <c r="AY258" s="199" t="n">
        <f aca="false">AX258*AY$4</f>
        <v>0</v>
      </c>
      <c r="AZ258" s="199" t="n">
        <f aca="false">AX258*AZ$4</f>
        <v>0</v>
      </c>
      <c r="BA258" s="200" t="n">
        <v>3</v>
      </c>
      <c r="BB258" s="28"/>
      <c r="BC258" s="35" t="n">
        <v>1.5</v>
      </c>
      <c r="BD258" s="199" t="n">
        <f aca="false">BC258*BD$4</f>
        <v>0</v>
      </c>
      <c r="BE258" s="199" t="n">
        <f aca="false">BC258*BE$4</f>
        <v>0</v>
      </c>
      <c r="BF258" s="200" t="n">
        <v>3</v>
      </c>
      <c r="BH258" s="35" t="n">
        <v>1.5</v>
      </c>
      <c r="BI258" s="199" t="n">
        <f aca="false">BH258*BI$4</f>
        <v>0</v>
      </c>
      <c r="BJ258" s="199" t="n">
        <f aca="false">BH258*BJ$4</f>
        <v>0</v>
      </c>
      <c r="BK258" s="200" t="n">
        <v>3</v>
      </c>
      <c r="BL258" s="28"/>
      <c r="BM258" s="35" t="n">
        <v>1.5</v>
      </c>
      <c r="BN258" s="199" t="n">
        <f aca="false">BM258*BN$4</f>
        <v>0</v>
      </c>
      <c r="BO258" s="199" t="n">
        <f aca="false">BM258*BO$4</f>
        <v>0</v>
      </c>
      <c r="BP258" s="200" t="n">
        <v>3</v>
      </c>
      <c r="BR258" s="35" t="n">
        <v>1.5</v>
      </c>
      <c r="BS258" s="199" t="n">
        <f aca="false">BR258*BS$4</f>
        <v>0</v>
      </c>
      <c r="BT258" s="199" t="n">
        <f aca="false">BR258*BT$4</f>
        <v>0</v>
      </c>
      <c r="BU258" s="200" t="n">
        <v>2</v>
      </c>
      <c r="BW258" s="35" t="n">
        <v>1.5</v>
      </c>
      <c r="BX258" s="199" t="n">
        <f aca="false">BW258*BX$4</f>
        <v>0</v>
      </c>
      <c r="BY258" s="199" t="n">
        <f aca="false">BW258*BY$4</f>
        <v>0</v>
      </c>
      <c r="BZ258" s="200" t="n">
        <v>3</v>
      </c>
    </row>
    <row r="259" customFormat="false" ht="12" hidden="false" customHeight="false" outlineLevel="0" collapsed="false">
      <c r="A259" s="198" t="n">
        <f aca="false">CurveCreator!A259</f>
        <v>44593</v>
      </c>
      <c r="C259" s="35" t="n">
        <v>1.5</v>
      </c>
      <c r="D259" s="199" t="n">
        <f aca="false">C259*D$4</f>
        <v>0</v>
      </c>
      <c r="E259" s="199" t="n">
        <f aca="false">C259*E$4</f>
        <v>0</v>
      </c>
      <c r="F259" s="200" t="n">
        <v>3</v>
      </c>
      <c r="H259" s="35" t="n">
        <v>1.5</v>
      </c>
      <c r="I259" s="199" t="n">
        <f aca="false">H259*I$4</f>
        <v>0</v>
      </c>
      <c r="J259" s="199" t="n">
        <f aca="false">H259*J$4</f>
        <v>0</v>
      </c>
      <c r="K259" s="200" t="n">
        <v>3</v>
      </c>
      <c r="M259" s="35" t="n">
        <v>1.5</v>
      </c>
      <c r="N259" s="199" t="n">
        <f aca="false">M259*N$4</f>
        <v>0</v>
      </c>
      <c r="O259" s="199" t="n">
        <f aca="false">M259*O$4</f>
        <v>0</v>
      </c>
      <c r="P259" s="200" t="n">
        <v>3</v>
      </c>
      <c r="Q259" s="28"/>
      <c r="R259" s="35" t="n">
        <v>1.5</v>
      </c>
      <c r="S259" s="199" t="n">
        <f aca="false">R259*S$4</f>
        <v>0</v>
      </c>
      <c r="T259" s="199" t="n">
        <f aca="false">R259*T$4</f>
        <v>0</v>
      </c>
      <c r="U259" s="200" t="n">
        <v>3</v>
      </c>
      <c r="W259" s="35" t="n">
        <v>1.5</v>
      </c>
      <c r="X259" s="199" t="n">
        <f aca="false">W259*X$4</f>
        <v>0</v>
      </c>
      <c r="Y259" s="199" t="n">
        <f aca="false">W259*Y$4</f>
        <v>0</v>
      </c>
      <c r="Z259" s="200" t="n">
        <v>3</v>
      </c>
      <c r="AA259" s="28"/>
      <c r="AB259" s="35" t="n">
        <v>1.5</v>
      </c>
      <c r="AC259" s="199" t="n">
        <f aca="false">AB259*AC$4</f>
        <v>0</v>
      </c>
      <c r="AD259" s="199" t="n">
        <f aca="false">AB259*AD$4</f>
        <v>0</v>
      </c>
      <c r="AE259" s="200" t="n">
        <v>3</v>
      </c>
      <c r="AF259" s="201"/>
      <c r="AG259" s="35" t="n">
        <v>1.5</v>
      </c>
      <c r="AH259" s="199" t="n">
        <f aca="false">AG259*AH$4</f>
        <v>0</v>
      </c>
      <c r="AI259" s="199" t="n">
        <f aca="false">AG259*AI$4</f>
        <v>0</v>
      </c>
      <c r="AJ259" s="200" t="n">
        <v>3</v>
      </c>
      <c r="AN259" s="35" t="n">
        <v>1.5</v>
      </c>
      <c r="AO259" s="199" t="n">
        <f aca="false">AN259*AO$4</f>
        <v>0</v>
      </c>
      <c r="AP259" s="199" t="n">
        <f aca="false">AN259*AP$4</f>
        <v>0</v>
      </c>
      <c r="AQ259" s="200" t="n">
        <v>3</v>
      </c>
      <c r="AS259" s="35" t="n">
        <v>1.5</v>
      </c>
      <c r="AT259" s="199" t="n">
        <f aca="false">AS259*AT$4</f>
        <v>0</v>
      </c>
      <c r="AU259" s="199" t="n">
        <f aca="false">AS259*AU$4</f>
        <v>0</v>
      </c>
      <c r="AV259" s="200" t="n">
        <v>3</v>
      </c>
      <c r="AX259" s="35" t="n">
        <v>1.5</v>
      </c>
      <c r="AY259" s="199" t="n">
        <f aca="false">AX259*AY$4</f>
        <v>0</v>
      </c>
      <c r="AZ259" s="199" t="n">
        <f aca="false">AX259*AZ$4</f>
        <v>0</v>
      </c>
      <c r="BA259" s="200" t="n">
        <v>3</v>
      </c>
      <c r="BB259" s="28"/>
      <c r="BC259" s="35" t="n">
        <v>1.5</v>
      </c>
      <c r="BD259" s="199" t="n">
        <f aca="false">BC259*BD$4</f>
        <v>0</v>
      </c>
      <c r="BE259" s="199" t="n">
        <f aca="false">BC259*BE$4</f>
        <v>0</v>
      </c>
      <c r="BF259" s="200" t="n">
        <v>3</v>
      </c>
      <c r="BH259" s="35" t="n">
        <v>1.5</v>
      </c>
      <c r="BI259" s="199" t="n">
        <f aca="false">BH259*BI$4</f>
        <v>0</v>
      </c>
      <c r="BJ259" s="199" t="n">
        <f aca="false">BH259*BJ$4</f>
        <v>0</v>
      </c>
      <c r="BK259" s="200" t="n">
        <v>3</v>
      </c>
      <c r="BL259" s="28"/>
      <c r="BM259" s="35" t="n">
        <v>1.5</v>
      </c>
      <c r="BN259" s="199" t="n">
        <f aca="false">BM259*BN$4</f>
        <v>0</v>
      </c>
      <c r="BO259" s="199" t="n">
        <f aca="false">BM259*BO$4</f>
        <v>0</v>
      </c>
      <c r="BP259" s="200" t="n">
        <v>3</v>
      </c>
      <c r="BR259" s="35" t="n">
        <v>1.5</v>
      </c>
      <c r="BS259" s="199" t="n">
        <f aca="false">BR259*BS$4</f>
        <v>0</v>
      </c>
      <c r="BT259" s="199" t="n">
        <f aca="false">BR259*BT$4</f>
        <v>0</v>
      </c>
      <c r="BU259" s="200" t="n">
        <v>2</v>
      </c>
      <c r="BW259" s="35" t="n">
        <v>1.5</v>
      </c>
      <c r="BX259" s="199" t="n">
        <f aca="false">BW259*BX$4</f>
        <v>0</v>
      </c>
      <c r="BY259" s="199" t="n">
        <f aca="false">BW259*BY$4</f>
        <v>0</v>
      </c>
      <c r="BZ259" s="200" t="n">
        <v>3</v>
      </c>
    </row>
    <row r="260" customFormat="false" ht="12" hidden="false" customHeight="false" outlineLevel="0" collapsed="false">
      <c r="A260" s="198" t="n">
        <f aca="false">CurveCreator!A260</f>
        <v>44621</v>
      </c>
      <c r="C260" s="35" t="n">
        <v>1.5</v>
      </c>
      <c r="D260" s="199" t="n">
        <f aca="false">C260*D$4</f>
        <v>0</v>
      </c>
      <c r="E260" s="199" t="n">
        <f aca="false">C260*E$4</f>
        <v>0</v>
      </c>
      <c r="F260" s="200" t="n">
        <v>3</v>
      </c>
      <c r="H260" s="35" t="n">
        <v>1.5</v>
      </c>
      <c r="I260" s="199" t="n">
        <f aca="false">H260*I$4</f>
        <v>0</v>
      </c>
      <c r="J260" s="199" t="n">
        <f aca="false">H260*J$4</f>
        <v>0</v>
      </c>
      <c r="K260" s="200" t="n">
        <v>3</v>
      </c>
      <c r="M260" s="35" t="n">
        <v>1.5</v>
      </c>
      <c r="N260" s="199" t="n">
        <f aca="false">M260*N$4</f>
        <v>0</v>
      </c>
      <c r="O260" s="199" t="n">
        <f aca="false">M260*O$4</f>
        <v>0</v>
      </c>
      <c r="P260" s="200" t="n">
        <v>3</v>
      </c>
      <c r="Q260" s="28"/>
      <c r="R260" s="35" t="n">
        <v>1.5</v>
      </c>
      <c r="S260" s="199" t="n">
        <f aca="false">R260*S$4</f>
        <v>0</v>
      </c>
      <c r="T260" s="199" t="n">
        <f aca="false">R260*T$4</f>
        <v>0</v>
      </c>
      <c r="U260" s="200" t="n">
        <v>3</v>
      </c>
      <c r="W260" s="35" t="n">
        <v>1.5</v>
      </c>
      <c r="X260" s="199" t="n">
        <f aca="false">W260*X$4</f>
        <v>0</v>
      </c>
      <c r="Y260" s="199" t="n">
        <f aca="false">W260*Y$4</f>
        <v>0</v>
      </c>
      <c r="Z260" s="200" t="n">
        <v>3</v>
      </c>
      <c r="AA260" s="28"/>
      <c r="AB260" s="35" t="n">
        <v>1.5</v>
      </c>
      <c r="AC260" s="199" t="n">
        <f aca="false">AB260*AC$4</f>
        <v>0</v>
      </c>
      <c r="AD260" s="199" t="n">
        <f aca="false">AB260*AD$4</f>
        <v>0</v>
      </c>
      <c r="AE260" s="200" t="n">
        <v>3</v>
      </c>
      <c r="AF260" s="201"/>
      <c r="AG260" s="35" t="n">
        <v>1.5</v>
      </c>
      <c r="AH260" s="199" t="n">
        <f aca="false">AG260*AH$4</f>
        <v>0</v>
      </c>
      <c r="AI260" s="199" t="n">
        <f aca="false">AG260*AI$4</f>
        <v>0</v>
      </c>
      <c r="AJ260" s="200" t="n">
        <v>3</v>
      </c>
      <c r="AN260" s="35" t="n">
        <v>1.5</v>
      </c>
      <c r="AO260" s="199" t="n">
        <f aca="false">AN260*AO$4</f>
        <v>0</v>
      </c>
      <c r="AP260" s="199" t="n">
        <f aca="false">AN260*AP$4</f>
        <v>0</v>
      </c>
      <c r="AQ260" s="200" t="n">
        <v>3</v>
      </c>
      <c r="AS260" s="35" t="n">
        <v>1.5</v>
      </c>
      <c r="AT260" s="199" t="n">
        <f aca="false">AS260*AT$4</f>
        <v>0</v>
      </c>
      <c r="AU260" s="199" t="n">
        <f aca="false">AS260*AU$4</f>
        <v>0</v>
      </c>
      <c r="AV260" s="200" t="n">
        <v>3</v>
      </c>
      <c r="AX260" s="35" t="n">
        <v>1.5</v>
      </c>
      <c r="AY260" s="199" t="n">
        <f aca="false">AX260*AY$4</f>
        <v>0</v>
      </c>
      <c r="AZ260" s="199" t="n">
        <f aca="false">AX260*AZ$4</f>
        <v>0</v>
      </c>
      <c r="BA260" s="200" t="n">
        <v>3</v>
      </c>
      <c r="BB260" s="28"/>
      <c r="BC260" s="35" t="n">
        <v>1.5</v>
      </c>
      <c r="BD260" s="199" t="n">
        <f aca="false">BC260*BD$4</f>
        <v>0</v>
      </c>
      <c r="BE260" s="199" t="n">
        <f aca="false">BC260*BE$4</f>
        <v>0</v>
      </c>
      <c r="BF260" s="200" t="n">
        <v>3</v>
      </c>
      <c r="BH260" s="35" t="n">
        <v>1.5</v>
      </c>
      <c r="BI260" s="199" t="n">
        <f aca="false">BH260*BI$4</f>
        <v>0</v>
      </c>
      <c r="BJ260" s="199" t="n">
        <f aca="false">BH260*BJ$4</f>
        <v>0</v>
      </c>
      <c r="BK260" s="200" t="n">
        <v>3</v>
      </c>
      <c r="BL260" s="28"/>
      <c r="BM260" s="35" t="n">
        <v>1.5</v>
      </c>
      <c r="BN260" s="199" t="n">
        <f aca="false">BM260*BN$4</f>
        <v>0</v>
      </c>
      <c r="BO260" s="199" t="n">
        <f aca="false">BM260*BO$4</f>
        <v>0</v>
      </c>
      <c r="BP260" s="200" t="n">
        <v>3</v>
      </c>
      <c r="BR260" s="35" t="n">
        <v>1.5</v>
      </c>
      <c r="BS260" s="199" t="n">
        <f aca="false">BR260*BS$4</f>
        <v>0</v>
      </c>
      <c r="BT260" s="199" t="n">
        <f aca="false">BR260*BT$4</f>
        <v>0</v>
      </c>
      <c r="BU260" s="200" t="n">
        <v>2</v>
      </c>
      <c r="BW260" s="35" t="n">
        <v>1.5</v>
      </c>
      <c r="BX260" s="199" t="n">
        <f aca="false">BW260*BX$4</f>
        <v>0</v>
      </c>
      <c r="BY260" s="199" t="n">
        <f aca="false">BW260*BY$4</f>
        <v>0</v>
      </c>
      <c r="BZ260" s="200" t="n">
        <v>3</v>
      </c>
    </row>
    <row r="261" customFormat="false" ht="12" hidden="false" customHeight="false" outlineLevel="0" collapsed="false">
      <c r="A261" s="198" t="n">
        <f aca="false">CurveCreator!A261</f>
        <v>44652</v>
      </c>
      <c r="C261" s="35" t="n">
        <v>1.5</v>
      </c>
      <c r="D261" s="199" t="n">
        <f aca="false">C261*D$4</f>
        <v>0</v>
      </c>
      <c r="E261" s="199" t="n">
        <f aca="false">C261*E$4</f>
        <v>0</v>
      </c>
      <c r="F261" s="200" t="n">
        <v>3</v>
      </c>
      <c r="H261" s="35" t="n">
        <v>1.5</v>
      </c>
      <c r="I261" s="199" t="n">
        <f aca="false">H261*I$4</f>
        <v>0</v>
      </c>
      <c r="J261" s="199" t="n">
        <f aca="false">H261*J$4</f>
        <v>0</v>
      </c>
      <c r="K261" s="200" t="n">
        <v>3</v>
      </c>
      <c r="M261" s="35" t="n">
        <v>1.5</v>
      </c>
      <c r="N261" s="199" t="n">
        <f aca="false">M261*N$4</f>
        <v>0</v>
      </c>
      <c r="O261" s="199" t="n">
        <f aca="false">M261*O$4</f>
        <v>0</v>
      </c>
      <c r="P261" s="200" t="n">
        <v>3</v>
      </c>
      <c r="Q261" s="28"/>
      <c r="R261" s="35" t="n">
        <v>1.5</v>
      </c>
      <c r="S261" s="199" t="n">
        <f aca="false">R261*S$4</f>
        <v>0</v>
      </c>
      <c r="T261" s="199" t="n">
        <f aca="false">R261*T$4</f>
        <v>0</v>
      </c>
      <c r="U261" s="200" t="n">
        <v>3</v>
      </c>
      <c r="W261" s="35" t="n">
        <v>1.5</v>
      </c>
      <c r="X261" s="199" t="n">
        <f aca="false">W261*X$4</f>
        <v>0</v>
      </c>
      <c r="Y261" s="199" t="n">
        <f aca="false">W261*Y$4</f>
        <v>0</v>
      </c>
      <c r="Z261" s="200" t="n">
        <v>3</v>
      </c>
      <c r="AA261" s="28"/>
      <c r="AB261" s="35" t="n">
        <v>1.5</v>
      </c>
      <c r="AC261" s="199" t="n">
        <f aca="false">AB261*AC$4</f>
        <v>0</v>
      </c>
      <c r="AD261" s="199" t="n">
        <f aca="false">AB261*AD$4</f>
        <v>0</v>
      </c>
      <c r="AE261" s="200" t="n">
        <v>3</v>
      </c>
      <c r="AF261" s="201"/>
      <c r="AG261" s="35" t="n">
        <v>1.5</v>
      </c>
      <c r="AH261" s="199" t="n">
        <f aca="false">AG261*AH$4</f>
        <v>0</v>
      </c>
      <c r="AI261" s="199" t="n">
        <f aca="false">AG261*AI$4</f>
        <v>0</v>
      </c>
      <c r="AJ261" s="200" t="n">
        <v>3</v>
      </c>
      <c r="AN261" s="35" t="n">
        <v>1.5</v>
      </c>
      <c r="AO261" s="199" t="n">
        <f aca="false">AN261*AO$4</f>
        <v>0</v>
      </c>
      <c r="AP261" s="199" t="n">
        <f aca="false">AN261*AP$4</f>
        <v>0</v>
      </c>
      <c r="AQ261" s="200" t="n">
        <v>3</v>
      </c>
      <c r="AS261" s="35" t="n">
        <v>1.5</v>
      </c>
      <c r="AT261" s="199" t="n">
        <f aca="false">AS261*AT$4</f>
        <v>0</v>
      </c>
      <c r="AU261" s="199" t="n">
        <f aca="false">AS261*AU$4</f>
        <v>0</v>
      </c>
      <c r="AV261" s="200" t="n">
        <v>3</v>
      </c>
      <c r="AX261" s="35" t="n">
        <v>1.5</v>
      </c>
      <c r="AY261" s="199" t="n">
        <f aca="false">AX261*AY$4</f>
        <v>0</v>
      </c>
      <c r="AZ261" s="199" t="n">
        <f aca="false">AX261*AZ$4</f>
        <v>0</v>
      </c>
      <c r="BA261" s="200" t="n">
        <v>3</v>
      </c>
      <c r="BB261" s="28"/>
      <c r="BC261" s="35" t="n">
        <v>1.5</v>
      </c>
      <c r="BD261" s="199" t="n">
        <f aca="false">BC261*BD$4</f>
        <v>0</v>
      </c>
      <c r="BE261" s="199" t="n">
        <f aca="false">BC261*BE$4</f>
        <v>0</v>
      </c>
      <c r="BF261" s="200" t="n">
        <v>3</v>
      </c>
      <c r="BH261" s="35" t="n">
        <v>1.5</v>
      </c>
      <c r="BI261" s="199" t="n">
        <f aca="false">BH261*BI$4</f>
        <v>0</v>
      </c>
      <c r="BJ261" s="199" t="n">
        <f aca="false">BH261*BJ$4</f>
        <v>0</v>
      </c>
      <c r="BK261" s="200" t="n">
        <v>3</v>
      </c>
      <c r="BL261" s="28"/>
      <c r="BM261" s="35" t="n">
        <v>1.5</v>
      </c>
      <c r="BN261" s="199" t="n">
        <f aca="false">BM261*BN$4</f>
        <v>0</v>
      </c>
      <c r="BO261" s="199" t="n">
        <f aca="false">BM261*BO$4</f>
        <v>0</v>
      </c>
      <c r="BP261" s="200" t="n">
        <v>3</v>
      </c>
      <c r="BR261" s="35" t="n">
        <v>1.5</v>
      </c>
      <c r="BS261" s="199" t="n">
        <f aca="false">BR261*BS$4</f>
        <v>0</v>
      </c>
      <c r="BT261" s="199" t="n">
        <f aca="false">BR261*BT$4</f>
        <v>0</v>
      </c>
      <c r="BU261" s="200" t="n">
        <v>2</v>
      </c>
      <c r="BW261" s="35" t="n">
        <v>1.5</v>
      </c>
      <c r="BX261" s="199" t="n">
        <f aca="false">BW261*BX$4</f>
        <v>0</v>
      </c>
      <c r="BY261" s="199" t="n">
        <f aca="false">BW261*BY$4</f>
        <v>0</v>
      </c>
      <c r="BZ261" s="200" t="n">
        <v>3</v>
      </c>
    </row>
    <row r="262" customFormat="false" ht="12" hidden="false" customHeight="false" outlineLevel="0" collapsed="false">
      <c r="A262" s="198" t="n">
        <f aca="false">CurveCreator!A262</f>
        <v>44682</v>
      </c>
      <c r="C262" s="35" t="n">
        <v>1.5</v>
      </c>
      <c r="D262" s="199" t="n">
        <f aca="false">C262*D$4</f>
        <v>0</v>
      </c>
      <c r="E262" s="199" t="n">
        <f aca="false">C262*E$4</f>
        <v>0</v>
      </c>
      <c r="F262" s="200" t="n">
        <v>3</v>
      </c>
      <c r="H262" s="35" t="n">
        <v>1.5</v>
      </c>
      <c r="I262" s="199" t="n">
        <f aca="false">H262*I$4</f>
        <v>0</v>
      </c>
      <c r="J262" s="199" t="n">
        <f aca="false">H262*J$4</f>
        <v>0</v>
      </c>
      <c r="K262" s="200" t="n">
        <v>3</v>
      </c>
      <c r="M262" s="35" t="n">
        <v>1.5</v>
      </c>
      <c r="N262" s="199" t="n">
        <f aca="false">M262*N$4</f>
        <v>0</v>
      </c>
      <c r="O262" s="199" t="n">
        <f aca="false">M262*O$4</f>
        <v>0</v>
      </c>
      <c r="P262" s="200" t="n">
        <v>3</v>
      </c>
      <c r="Q262" s="28"/>
      <c r="R262" s="35" t="n">
        <v>1.5</v>
      </c>
      <c r="S262" s="199" t="n">
        <f aca="false">R262*S$4</f>
        <v>0</v>
      </c>
      <c r="T262" s="199" t="n">
        <f aca="false">R262*T$4</f>
        <v>0</v>
      </c>
      <c r="U262" s="200" t="n">
        <v>3</v>
      </c>
      <c r="W262" s="35" t="n">
        <v>1.5</v>
      </c>
      <c r="X262" s="199" t="n">
        <f aca="false">W262*X$4</f>
        <v>0</v>
      </c>
      <c r="Y262" s="199" t="n">
        <f aca="false">W262*Y$4</f>
        <v>0</v>
      </c>
      <c r="Z262" s="200" t="n">
        <v>3</v>
      </c>
      <c r="AA262" s="28"/>
      <c r="AB262" s="35" t="n">
        <v>1.5</v>
      </c>
      <c r="AC262" s="199" t="n">
        <f aca="false">AB262*AC$4</f>
        <v>0</v>
      </c>
      <c r="AD262" s="199" t="n">
        <f aca="false">AB262*AD$4</f>
        <v>0</v>
      </c>
      <c r="AE262" s="200" t="n">
        <v>3</v>
      </c>
      <c r="AF262" s="201"/>
      <c r="AG262" s="35" t="n">
        <v>1.5</v>
      </c>
      <c r="AH262" s="199" t="n">
        <f aca="false">AG262*AH$4</f>
        <v>0</v>
      </c>
      <c r="AI262" s="199" t="n">
        <f aca="false">AG262*AI$4</f>
        <v>0</v>
      </c>
      <c r="AJ262" s="200" t="n">
        <v>3</v>
      </c>
      <c r="AN262" s="35" t="n">
        <v>1.5</v>
      </c>
      <c r="AO262" s="199" t="n">
        <f aca="false">AN262*AO$4</f>
        <v>0</v>
      </c>
      <c r="AP262" s="199" t="n">
        <f aca="false">AN262*AP$4</f>
        <v>0</v>
      </c>
      <c r="AQ262" s="200" t="n">
        <v>3</v>
      </c>
      <c r="AS262" s="35" t="n">
        <v>1.5</v>
      </c>
      <c r="AT262" s="199" t="n">
        <f aca="false">AS262*AT$4</f>
        <v>0</v>
      </c>
      <c r="AU262" s="199" t="n">
        <f aca="false">AS262*AU$4</f>
        <v>0</v>
      </c>
      <c r="AV262" s="200" t="n">
        <v>3</v>
      </c>
      <c r="AX262" s="35" t="n">
        <v>1.5</v>
      </c>
      <c r="AY262" s="199" t="n">
        <f aca="false">AX262*AY$4</f>
        <v>0</v>
      </c>
      <c r="AZ262" s="199" t="n">
        <f aca="false">AX262*AZ$4</f>
        <v>0</v>
      </c>
      <c r="BA262" s="200" t="n">
        <v>3</v>
      </c>
      <c r="BB262" s="28"/>
      <c r="BC262" s="35" t="n">
        <v>1.5</v>
      </c>
      <c r="BD262" s="199" t="n">
        <f aca="false">BC262*BD$4</f>
        <v>0</v>
      </c>
      <c r="BE262" s="199" t="n">
        <f aca="false">BC262*BE$4</f>
        <v>0</v>
      </c>
      <c r="BF262" s="200" t="n">
        <v>3</v>
      </c>
      <c r="BH262" s="35" t="n">
        <v>1.5</v>
      </c>
      <c r="BI262" s="199" t="n">
        <f aca="false">BH262*BI$4</f>
        <v>0</v>
      </c>
      <c r="BJ262" s="199" t="n">
        <f aca="false">BH262*BJ$4</f>
        <v>0</v>
      </c>
      <c r="BK262" s="200" t="n">
        <v>3</v>
      </c>
      <c r="BL262" s="28"/>
      <c r="BM262" s="35" t="n">
        <v>1.5</v>
      </c>
      <c r="BN262" s="199" t="n">
        <f aca="false">BM262*BN$4</f>
        <v>0</v>
      </c>
      <c r="BO262" s="199" t="n">
        <f aca="false">BM262*BO$4</f>
        <v>0</v>
      </c>
      <c r="BP262" s="200" t="n">
        <v>3</v>
      </c>
      <c r="BR262" s="35" t="n">
        <v>1.5</v>
      </c>
      <c r="BS262" s="199" t="n">
        <f aca="false">BR262*BS$4</f>
        <v>0</v>
      </c>
      <c r="BT262" s="199" t="n">
        <f aca="false">BR262*BT$4</f>
        <v>0</v>
      </c>
      <c r="BU262" s="200" t="n">
        <v>2</v>
      </c>
      <c r="BW262" s="35" t="n">
        <v>1.5</v>
      </c>
      <c r="BX262" s="199" t="n">
        <f aca="false">BW262*BX$4</f>
        <v>0</v>
      </c>
      <c r="BY262" s="199" t="n">
        <f aca="false">BW262*BY$4</f>
        <v>0</v>
      </c>
      <c r="BZ262" s="200" t="n">
        <v>3</v>
      </c>
    </row>
    <row r="263" customFormat="false" ht="12" hidden="false" customHeight="false" outlineLevel="0" collapsed="false">
      <c r="A263" s="198" t="n">
        <f aca="false">CurveCreator!A263</f>
        <v>44713</v>
      </c>
      <c r="C263" s="35" t="n">
        <v>1.5</v>
      </c>
      <c r="D263" s="199" t="n">
        <f aca="false">C263*D$4</f>
        <v>0</v>
      </c>
      <c r="E263" s="199" t="n">
        <f aca="false">C263*E$4</f>
        <v>0</v>
      </c>
      <c r="F263" s="200" t="n">
        <v>3</v>
      </c>
      <c r="H263" s="35" t="n">
        <v>1.5</v>
      </c>
      <c r="I263" s="199" t="n">
        <f aca="false">H263*I$4</f>
        <v>0</v>
      </c>
      <c r="J263" s="199" t="n">
        <f aca="false">H263*J$4</f>
        <v>0</v>
      </c>
      <c r="K263" s="200" t="n">
        <v>3</v>
      </c>
      <c r="M263" s="35" t="n">
        <v>1.5</v>
      </c>
      <c r="N263" s="199" t="n">
        <f aca="false">M263*N$4</f>
        <v>0</v>
      </c>
      <c r="O263" s="199" t="n">
        <f aca="false">M263*O$4</f>
        <v>0</v>
      </c>
      <c r="P263" s="200" t="n">
        <v>3</v>
      </c>
      <c r="Q263" s="28"/>
      <c r="R263" s="35" t="n">
        <v>1.5</v>
      </c>
      <c r="S263" s="199" t="n">
        <f aca="false">R263*S$4</f>
        <v>0</v>
      </c>
      <c r="T263" s="199" t="n">
        <f aca="false">R263*T$4</f>
        <v>0</v>
      </c>
      <c r="U263" s="200" t="n">
        <v>3</v>
      </c>
      <c r="W263" s="35" t="n">
        <v>1.5</v>
      </c>
      <c r="X263" s="199" t="n">
        <f aca="false">W263*X$4</f>
        <v>0</v>
      </c>
      <c r="Y263" s="199" t="n">
        <f aca="false">W263*Y$4</f>
        <v>0</v>
      </c>
      <c r="Z263" s="200" t="n">
        <v>3</v>
      </c>
      <c r="AA263" s="28"/>
      <c r="AB263" s="35" t="n">
        <v>1.5</v>
      </c>
      <c r="AC263" s="199" t="n">
        <f aca="false">AB263*AC$4</f>
        <v>0</v>
      </c>
      <c r="AD263" s="199" t="n">
        <f aca="false">AB263*AD$4</f>
        <v>0</v>
      </c>
      <c r="AE263" s="200" t="n">
        <v>3</v>
      </c>
      <c r="AF263" s="201"/>
      <c r="AG263" s="35" t="n">
        <v>1.5</v>
      </c>
      <c r="AH263" s="199" t="n">
        <f aca="false">AG263*AH$4</f>
        <v>0</v>
      </c>
      <c r="AI263" s="199" t="n">
        <f aca="false">AG263*AI$4</f>
        <v>0</v>
      </c>
      <c r="AJ263" s="200" t="n">
        <v>3</v>
      </c>
      <c r="AN263" s="35" t="n">
        <v>1.5</v>
      </c>
      <c r="AO263" s="199" t="n">
        <f aca="false">AN263*AO$4</f>
        <v>0</v>
      </c>
      <c r="AP263" s="199" t="n">
        <f aca="false">AN263*AP$4</f>
        <v>0</v>
      </c>
      <c r="AQ263" s="200" t="n">
        <v>3</v>
      </c>
      <c r="AS263" s="35" t="n">
        <v>1.5</v>
      </c>
      <c r="AT263" s="199" t="n">
        <f aca="false">AS263*AT$4</f>
        <v>0</v>
      </c>
      <c r="AU263" s="199" t="n">
        <f aca="false">AS263*AU$4</f>
        <v>0</v>
      </c>
      <c r="AV263" s="200" t="n">
        <v>3</v>
      </c>
      <c r="AX263" s="35" t="n">
        <v>1.5</v>
      </c>
      <c r="AY263" s="199" t="n">
        <f aca="false">AX263*AY$4</f>
        <v>0</v>
      </c>
      <c r="AZ263" s="199" t="n">
        <f aca="false">AX263*AZ$4</f>
        <v>0</v>
      </c>
      <c r="BA263" s="200" t="n">
        <v>3</v>
      </c>
      <c r="BB263" s="28"/>
      <c r="BC263" s="35" t="n">
        <v>1.5</v>
      </c>
      <c r="BD263" s="199" t="n">
        <f aca="false">BC263*BD$4</f>
        <v>0</v>
      </c>
      <c r="BE263" s="199" t="n">
        <f aca="false">BC263*BE$4</f>
        <v>0</v>
      </c>
      <c r="BF263" s="200" t="n">
        <v>3</v>
      </c>
      <c r="BH263" s="35" t="n">
        <v>1.5</v>
      </c>
      <c r="BI263" s="199" t="n">
        <f aca="false">BH263*BI$4</f>
        <v>0</v>
      </c>
      <c r="BJ263" s="199" t="n">
        <f aca="false">BH263*BJ$4</f>
        <v>0</v>
      </c>
      <c r="BK263" s="200" t="n">
        <v>3</v>
      </c>
      <c r="BL263" s="28"/>
      <c r="BM263" s="35" t="n">
        <v>1.5</v>
      </c>
      <c r="BN263" s="199" t="n">
        <f aca="false">BM263*BN$4</f>
        <v>0</v>
      </c>
      <c r="BO263" s="199" t="n">
        <f aca="false">BM263*BO$4</f>
        <v>0</v>
      </c>
      <c r="BP263" s="200" t="n">
        <v>3</v>
      </c>
      <c r="BR263" s="35" t="n">
        <v>1.5</v>
      </c>
      <c r="BS263" s="199" t="n">
        <f aca="false">BR263*BS$4</f>
        <v>0</v>
      </c>
      <c r="BT263" s="199" t="n">
        <f aca="false">BR263*BT$4</f>
        <v>0</v>
      </c>
      <c r="BU263" s="200" t="n">
        <v>2</v>
      </c>
      <c r="BW263" s="35" t="n">
        <v>1.5</v>
      </c>
      <c r="BX263" s="199" t="n">
        <f aca="false">BW263*BX$4</f>
        <v>0</v>
      </c>
      <c r="BY263" s="199" t="n">
        <f aca="false">BW263*BY$4</f>
        <v>0</v>
      </c>
      <c r="BZ263" s="200" t="n">
        <v>3</v>
      </c>
    </row>
    <row r="264" customFormat="false" ht="12" hidden="false" customHeight="false" outlineLevel="0" collapsed="false">
      <c r="A264" s="198" t="n">
        <f aca="false">CurveCreator!A264</f>
        <v>44743</v>
      </c>
      <c r="C264" s="35" t="n">
        <v>1.5</v>
      </c>
      <c r="D264" s="199" t="n">
        <f aca="false">C264*D$4</f>
        <v>0</v>
      </c>
      <c r="E264" s="199" t="n">
        <f aca="false">C264*E$4</f>
        <v>0</v>
      </c>
      <c r="F264" s="200" t="n">
        <v>3</v>
      </c>
      <c r="H264" s="35" t="n">
        <v>1.5</v>
      </c>
      <c r="I264" s="199" t="n">
        <f aca="false">H264*I$4</f>
        <v>0</v>
      </c>
      <c r="J264" s="199" t="n">
        <f aca="false">H264*J$4</f>
        <v>0</v>
      </c>
      <c r="K264" s="200" t="n">
        <v>3</v>
      </c>
      <c r="M264" s="35" t="n">
        <v>1.5</v>
      </c>
      <c r="N264" s="199" t="n">
        <f aca="false">M264*N$4</f>
        <v>0</v>
      </c>
      <c r="O264" s="199" t="n">
        <f aca="false">M264*O$4</f>
        <v>0</v>
      </c>
      <c r="P264" s="200" t="n">
        <v>3</v>
      </c>
      <c r="Q264" s="28"/>
      <c r="R264" s="35" t="n">
        <v>1.5</v>
      </c>
      <c r="S264" s="199" t="n">
        <f aca="false">R264*S$4</f>
        <v>0</v>
      </c>
      <c r="T264" s="199" t="n">
        <f aca="false">R264*T$4</f>
        <v>0</v>
      </c>
      <c r="U264" s="200" t="n">
        <v>3</v>
      </c>
      <c r="W264" s="35" t="n">
        <v>1.5</v>
      </c>
      <c r="X264" s="199" t="n">
        <f aca="false">W264*X$4</f>
        <v>0</v>
      </c>
      <c r="Y264" s="199" t="n">
        <f aca="false">W264*Y$4</f>
        <v>0</v>
      </c>
      <c r="Z264" s="200" t="n">
        <v>3</v>
      </c>
      <c r="AA264" s="28"/>
      <c r="AB264" s="35" t="n">
        <v>1.5</v>
      </c>
      <c r="AC264" s="199" t="n">
        <f aca="false">AB264*AC$4</f>
        <v>0</v>
      </c>
      <c r="AD264" s="199" t="n">
        <f aca="false">AB264*AD$4</f>
        <v>0</v>
      </c>
      <c r="AE264" s="200" t="n">
        <v>3</v>
      </c>
      <c r="AF264" s="201"/>
      <c r="AG264" s="35" t="n">
        <v>1.5</v>
      </c>
      <c r="AH264" s="199" t="n">
        <f aca="false">AG264*AH$4</f>
        <v>0</v>
      </c>
      <c r="AI264" s="199" t="n">
        <f aca="false">AG264*AI$4</f>
        <v>0</v>
      </c>
      <c r="AJ264" s="200" t="n">
        <v>3</v>
      </c>
      <c r="AN264" s="35" t="n">
        <v>1.5</v>
      </c>
      <c r="AO264" s="199" t="n">
        <f aca="false">AN264*AO$4</f>
        <v>0</v>
      </c>
      <c r="AP264" s="199" t="n">
        <f aca="false">AN264*AP$4</f>
        <v>0</v>
      </c>
      <c r="AQ264" s="200" t="n">
        <v>3</v>
      </c>
      <c r="AS264" s="35" t="n">
        <v>1.5</v>
      </c>
      <c r="AT264" s="199" t="n">
        <f aca="false">AS264*AT$4</f>
        <v>0</v>
      </c>
      <c r="AU264" s="199" t="n">
        <f aca="false">AS264*AU$4</f>
        <v>0</v>
      </c>
      <c r="AV264" s="200" t="n">
        <v>3</v>
      </c>
      <c r="AX264" s="35" t="n">
        <v>1.5</v>
      </c>
      <c r="AY264" s="199" t="n">
        <f aca="false">AX264*AY$4</f>
        <v>0</v>
      </c>
      <c r="AZ264" s="199" t="n">
        <f aca="false">AX264*AZ$4</f>
        <v>0</v>
      </c>
      <c r="BA264" s="200" t="n">
        <v>3</v>
      </c>
      <c r="BB264" s="28"/>
      <c r="BC264" s="35" t="n">
        <v>1.5</v>
      </c>
      <c r="BD264" s="199" t="n">
        <f aca="false">BC264*BD$4</f>
        <v>0</v>
      </c>
      <c r="BE264" s="199" t="n">
        <f aca="false">BC264*BE$4</f>
        <v>0</v>
      </c>
      <c r="BF264" s="200" t="n">
        <v>3</v>
      </c>
      <c r="BH264" s="35" t="n">
        <v>1.5</v>
      </c>
      <c r="BI264" s="199" t="n">
        <f aca="false">BH264*BI$4</f>
        <v>0</v>
      </c>
      <c r="BJ264" s="199" t="n">
        <f aca="false">BH264*BJ$4</f>
        <v>0</v>
      </c>
      <c r="BK264" s="200" t="n">
        <v>3</v>
      </c>
      <c r="BL264" s="28"/>
      <c r="BM264" s="35" t="n">
        <v>1.5</v>
      </c>
      <c r="BN264" s="199" t="n">
        <f aca="false">BM264*BN$4</f>
        <v>0</v>
      </c>
      <c r="BO264" s="199" t="n">
        <f aca="false">BM264*BO$4</f>
        <v>0</v>
      </c>
      <c r="BP264" s="200" t="n">
        <v>3</v>
      </c>
      <c r="BR264" s="35" t="n">
        <v>1.5</v>
      </c>
      <c r="BS264" s="199" t="n">
        <f aca="false">BR264*BS$4</f>
        <v>0</v>
      </c>
      <c r="BT264" s="199" t="n">
        <f aca="false">BR264*BT$4</f>
        <v>0</v>
      </c>
      <c r="BU264" s="200" t="n">
        <v>2</v>
      </c>
      <c r="BW264" s="35" t="n">
        <v>1.5</v>
      </c>
      <c r="BX264" s="199" t="n">
        <f aca="false">BW264*BX$4</f>
        <v>0</v>
      </c>
      <c r="BY264" s="199" t="n">
        <f aca="false">BW264*BY$4</f>
        <v>0</v>
      </c>
      <c r="BZ264" s="200" t="n">
        <v>3</v>
      </c>
    </row>
    <row r="265" customFormat="false" ht="12" hidden="false" customHeight="false" outlineLevel="0" collapsed="false">
      <c r="A265" s="198" t="n">
        <f aca="false">CurveCreator!A265</f>
        <v>44774</v>
      </c>
      <c r="C265" s="35" t="n">
        <v>1.5</v>
      </c>
      <c r="D265" s="199" t="n">
        <f aca="false">C265*D$4</f>
        <v>0</v>
      </c>
      <c r="E265" s="199" t="n">
        <f aca="false">C265*E$4</f>
        <v>0</v>
      </c>
      <c r="F265" s="200" t="n">
        <v>3</v>
      </c>
      <c r="H265" s="35" t="n">
        <v>1.5</v>
      </c>
      <c r="I265" s="199" t="n">
        <f aca="false">H265*I$4</f>
        <v>0</v>
      </c>
      <c r="J265" s="199" t="n">
        <f aca="false">H265*J$4</f>
        <v>0</v>
      </c>
      <c r="K265" s="200" t="n">
        <v>3</v>
      </c>
      <c r="M265" s="35" t="n">
        <v>1.5</v>
      </c>
      <c r="N265" s="199" t="n">
        <f aca="false">M265*N$4</f>
        <v>0</v>
      </c>
      <c r="O265" s="199" t="n">
        <f aca="false">M265*O$4</f>
        <v>0</v>
      </c>
      <c r="P265" s="200" t="n">
        <v>3</v>
      </c>
      <c r="Q265" s="28"/>
      <c r="R265" s="35" t="n">
        <v>1.5</v>
      </c>
      <c r="S265" s="199" t="n">
        <f aca="false">R265*S$4</f>
        <v>0</v>
      </c>
      <c r="T265" s="199" t="n">
        <f aca="false">R265*T$4</f>
        <v>0</v>
      </c>
      <c r="U265" s="200" t="n">
        <v>3</v>
      </c>
      <c r="W265" s="35" t="n">
        <v>1.5</v>
      </c>
      <c r="X265" s="199" t="n">
        <f aca="false">W265*X$4</f>
        <v>0</v>
      </c>
      <c r="Y265" s="199" t="n">
        <f aca="false">W265*Y$4</f>
        <v>0</v>
      </c>
      <c r="Z265" s="200" t="n">
        <v>3</v>
      </c>
      <c r="AA265" s="28"/>
      <c r="AB265" s="35" t="n">
        <v>1.5</v>
      </c>
      <c r="AC265" s="199" t="n">
        <f aca="false">AB265*AC$4</f>
        <v>0</v>
      </c>
      <c r="AD265" s="199" t="n">
        <f aca="false">AB265*AD$4</f>
        <v>0</v>
      </c>
      <c r="AE265" s="200" t="n">
        <v>3</v>
      </c>
      <c r="AF265" s="201"/>
      <c r="AG265" s="35" t="n">
        <v>1.5</v>
      </c>
      <c r="AH265" s="199" t="n">
        <f aca="false">AG265*AH$4</f>
        <v>0</v>
      </c>
      <c r="AI265" s="199" t="n">
        <f aca="false">AG265*AI$4</f>
        <v>0</v>
      </c>
      <c r="AJ265" s="200" t="n">
        <v>3</v>
      </c>
      <c r="AN265" s="35" t="n">
        <v>1.5</v>
      </c>
      <c r="AO265" s="199" t="n">
        <f aca="false">AN265*AO$4</f>
        <v>0</v>
      </c>
      <c r="AP265" s="199" t="n">
        <f aca="false">AN265*AP$4</f>
        <v>0</v>
      </c>
      <c r="AQ265" s="200" t="n">
        <v>3</v>
      </c>
      <c r="AS265" s="35" t="n">
        <v>1.5</v>
      </c>
      <c r="AT265" s="199" t="n">
        <f aca="false">AS265*AT$4</f>
        <v>0</v>
      </c>
      <c r="AU265" s="199" t="n">
        <f aca="false">AS265*AU$4</f>
        <v>0</v>
      </c>
      <c r="AV265" s="200" t="n">
        <v>3</v>
      </c>
      <c r="AX265" s="35" t="n">
        <v>1.5</v>
      </c>
      <c r="AY265" s="199" t="n">
        <f aca="false">AX265*AY$4</f>
        <v>0</v>
      </c>
      <c r="AZ265" s="199" t="n">
        <f aca="false">AX265*AZ$4</f>
        <v>0</v>
      </c>
      <c r="BA265" s="200" t="n">
        <v>3</v>
      </c>
      <c r="BB265" s="28"/>
      <c r="BC265" s="35" t="n">
        <v>1.5</v>
      </c>
      <c r="BD265" s="199" t="n">
        <f aca="false">BC265*BD$4</f>
        <v>0</v>
      </c>
      <c r="BE265" s="199" t="n">
        <f aca="false">BC265*BE$4</f>
        <v>0</v>
      </c>
      <c r="BF265" s="200" t="n">
        <v>3</v>
      </c>
      <c r="BH265" s="35" t="n">
        <v>1.5</v>
      </c>
      <c r="BI265" s="199" t="n">
        <f aca="false">BH265*BI$4</f>
        <v>0</v>
      </c>
      <c r="BJ265" s="199" t="n">
        <f aca="false">BH265*BJ$4</f>
        <v>0</v>
      </c>
      <c r="BK265" s="200" t="n">
        <v>3</v>
      </c>
      <c r="BL265" s="28"/>
      <c r="BM265" s="35" t="n">
        <v>1.5</v>
      </c>
      <c r="BN265" s="199" t="n">
        <f aca="false">BM265*BN$4</f>
        <v>0</v>
      </c>
      <c r="BO265" s="199" t="n">
        <f aca="false">BM265*BO$4</f>
        <v>0</v>
      </c>
      <c r="BP265" s="200" t="n">
        <v>3</v>
      </c>
      <c r="BR265" s="35" t="n">
        <v>1.5</v>
      </c>
      <c r="BS265" s="199" t="n">
        <f aca="false">BR265*BS$4</f>
        <v>0</v>
      </c>
      <c r="BT265" s="199" t="n">
        <f aca="false">BR265*BT$4</f>
        <v>0</v>
      </c>
      <c r="BU265" s="200" t="n">
        <v>2</v>
      </c>
      <c r="BW265" s="35" t="n">
        <v>1.5</v>
      </c>
      <c r="BX265" s="199" t="n">
        <f aca="false">BW265*BX$4</f>
        <v>0</v>
      </c>
      <c r="BY265" s="199" t="n">
        <f aca="false">BW265*BY$4</f>
        <v>0</v>
      </c>
      <c r="BZ265" s="200" t="n">
        <v>3</v>
      </c>
    </row>
    <row r="266" customFormat="false" ht="12.75" hidden="false" customHeight="false" outlineLevel="0" collapsed="false">
      <c r="A266" s="198" t="n">
        <f aca="false">CurveCreator!A266</f>
        <v>44805</v>
      </c>
      <c r="C266" s="35" t="n">
        <v>1.5</v>
      </c>
      <c r="D266" s="199" t="n">
        <f aca="false">C266*D$4</f>
        <v>0</v>
      </c>
      <c r="E266" s="199" t="n">
        <f aca="false">C266*E$4</f>
        <v>0</v>
      </c>
      <c r="F266" s="200" t="n">
        <v>3</v>
      </c>
      <c r="H266" s="35" t="n">
        <v>1.5</v>
      </c>
      <c r="I266" s="199" t="n">
        <f aca="false">H266*I$4</f>
        <v>0</v>
      </c>
      <c r="J266" s="199" t="n">
        <f aca="false">H266*J$4</f>
        <v>0</v>
      </c>
      <c r="K266" s="200" t="n">
        <v>3</v>
      </c>
      <c r="M266" s="35" t="n">
        <v>1.5</v>
      </c>
      <c r="N266" s="199" t="n">
        <f aca="false">M266*N$4</f>
        <v>0</v>
      </c>
      <c r="O266" s="199" t="n">
        <f aca="false">M266*O$4</f>
        <v>0</v>
      </c>
      <c r="P266" s="200" t="n">
        <v>3</v>
      </c>
      <c r="Q266" s="28"/>
      <c r="R266" s="35" t="n">
        <v>1.5</v>
      </c>
      <c r="S266" s="199" t="n">
        <f aca="false">R266*S$4</f>
        <v>0</v>
      </c>
      <c r="T266" s="199" t="n">
        <f aca="false">R266*T$4</f>
        <v>0</v>
      </c>
      <c r="U266" s="202" t="n">
        <v>3</v>
      </c>
      <c r="W266" s="35" t="n">
        <v>1.5</v>
      </c>
      <c r="X266" s="199" t="n">
        <f aca="false">W266*X$4</f>
        <v>0</v>
      </c>
      <c r="Y266" s="199" t="n">
        <f aca="false">W266*Y$4</f>
        <v>0</v>
      </c>
      <c r="Z266" s="200" t="n">
        <v>3</v>
      </c>
      <c r="AA266" s="28"/>
      <c r="AB266" s="35" t="n">
        <v>1.5</v>
      </c>
      <c r="AC266" s="199" t="n">
        <f aca="false">AB266*AC$4</f>
        <v>0</v>
      </c>
      <c r="AD266" s="199" t="n">
        <f aca="false">AB266*AD$4</f>
        <v>0</v>
      </c>
      <c r="AE266" s="200" t="n">
        <v>3</v>
      </c>
      <c r="AF266" s="201"/>
      <c r="AG266" s="35" t="n">
        <v>1.5</v>
      </c>
      <c r="AH266" s="199" t="n">
        <f aca="false">AG266*AH$4</f>
        <v>0</v>
      </c>
      <c r="AI266" s="199" t="n">
        <f aca="false">AG266*AI$4</f>
        <v>0</v>
      </c>
      <c r="AJ266" s="200" t="n">
        <v>3</v>
      </c>
      <c r="AN266" s="35" t="n">
        <v>1.5</v>
      </c>
      <c r="AO266" s="199" t="n">
        <f aca="false">AN266*AO$4</f>
        <v>0</v>
      </c>
      <c r="AP266" s="199" t="n">
        <f aca="false">AN266*AP$4</f>
        <v>0</v>
      </c>
      <c r="AQ266" s="202" t="n">
        <v>3</v>
      </c>
      <c r="AS266" s="35" t="n">
        <v>1.5</v>
      </c>
      <c r="AT266" s="199" t="n">
        <f aca="false">AS266*AT$4</f>
        <v>0</v>
      </c>
      <c r="AU266" s="199" t="n">
        <f aca="false">AS266*AU$4</f>
        <v>0</v>
      </c>
      <c r="AV266" s="202" t="n">
        <v>3</v>
      </c>
      <c r="AX266" s="35" t="n">
        <v>1.5</v>
      </c>
      <c r="AY266" s="199" t="n">
        <f aca="false">AX266*AY$4</f>
        <v>0</v>
      </c>
      <c r="AZ266" s="199" t="n">
        <f aca="false">AX266*AZ$4</f>
        <v>0</v>
      </c>
      <c r="BA266" s="202" t="n">
        <v>3</v>
      </c>
      <c r="BB266" s="28"/>
      <c r="BC266" s="35" t="n">
        <v>1.5</v>
      </c>
      <c r="BD266" s="199" t="n">
        <f aca="false">BC266*BD$4</f>
        <v>0</v>
      </c>
      <c r="BE266" s="199" t="n">
        <f aca="false">BC266*BE$4</f>
        <v>0</v>
      </c>
      <c r="BF266" s="202" t="n">
        <v>3</v>
      </c>
      <c r="BH266" s="35" t="n">
        <v>1.5</v>
      </c>
      <c r="BI266" s="199" t="n">
        <f aca="false">BH266*BI$4</f>
        <v>0</v>
      </c>
      <c r="BJ266" s="199" t="n">
        <f aca="false">BH266*BJ$4</f>
        <v>0</v>
      </c>
      <c r="BK266" s="202" t="n">
        <v>3</v>
      </c>
      <c r="BL266" s="28"/>
      <c r="BM266" s="35" t="n">
        <v>1.5</v>
      </c>
      <c r="BN266" s="199" t="n">
        <f aca="false">BM266*BN$4</f>
        <v>0</v>
      </c>
      <c r="BO266" s="199" t="n">
        <f aca="false">BM266*BO$4</f>
        <v>0</v>
      </c>
      <c r="BP266" s="200" t="n">
        <v>3</v>
      </c>
      <c r="BR266" s="35" t="n">
        <v>1.5</v>
      </c>
      <c r="BS266" s="199" t="n">
        <f aca="false">BR266*BS$4</f>
        <v>0</v>
      </c>
      <c r="BT266" s="199" t="n">
        <f aca="false">BR266*BT$4</f>
        <v>0</v>
      </c>
      <c r="BU266" s="200" t="n">
        <v>2</v>
      </c>
      <c r="BW266" s="35" t="n">
        <v>1.5</v>
      </c>
      <c r="BX266" s="199" t="n">
        <f aca="false">BW266*BX$4</f>
        <v>0</v>
      </c>
      <c r="BY266" s="199" t="n">
        <f aca="false">BW266*BY$4</f>
        <v>0</v>
      </c>
      <c r="BZ266" s="200" t="n">
        <v>3</v>
      </c>
    </row>
    <row r="267" customFormat="false" ht="12.75" hidden="false" customHeight="false" outlineLevel="0" collapsed="false">
      <c r="A267" s="198" t="n">
        <f aca="false">CurveCreator!A267</f>
        <v>44835</v>
      </c>
      <c r="C267" s="35" t="n">
        <v>1.5</v>
      </c>
      <c r="D267" s="199" t="n">
        <f aca="false">C267*D$4</f>
        <v>0</v>
      </c>
      <c r="E267" s="199" t="n">
        <f aca="false">C267*E$4</f>
        <v>0</v>
      </c>
      <c r="F267" s="200" t="n">
        <v>3</v>
      </c>
      <c r="H267" s="35" t="n">
        <v>1.5</v>
      </c>
      <c r="I267" s="199" t="n">
        <f aca="false">H267*I$4</f>
        <v>0</v>
      </c>
      <c r="J267" s="199" t="n">
        <f aca="false">H267*J$4</f>
        <v>0</v>
      </c>
      <c r="K267" s="200" t="n">
        <v>3</v>
      </c>
      <c r="M267" s="35" t="n">
        <v>1.5</v>
      </c>
      <c r="N267" s="199" t="n">
        <f aca="false">M267*N$4</f>
        <v>0</v>
      </c>
      <c r="O267" s="199" t="n">
        <f aca="false">M267*O$4</f>
        <v>0</v>
      </c>
      <c r="P267" s="200" t="n">
        <v>3</v>
      </c>
      <c r="Q267" s="28"/>
      <c r="R267" s="35" t="n">
        <v>1.5</v>
      </c>
      <c r="S267" s="199" t="n">
        <f aca="false">R267*S$4</f>
        <v>0</v>
      </c>
      <c r="T267" s="199" t="n">
        <f aca="false">R267*T$4</f>
        <v>0</v>
      </c>
      <c r="U267" s="202" t="n">
        <v>3</v>
      </c>
      <c r="W267" s="35" t="n">
        <v>1.5</v>
      </c>
      <c r="X267" s="199" t="n">
        <f aca="false">W267*X$4</f>
        <v>0</v>
      </c>
      <c r="Y267" s="199" t="n">
        <f aca="false">W267*Y$4</f>
        <v>0</v>
      </c>
      <c r="Z267" s="200" t="n">
        <v>3</v>
      </c>
      <c r="AA267" s="28"/>
      <c r="AB267" s="35" t="n">
        <v>1.5</v>
      </c>
      <c r="AC267" s="199" t="n">
        <f aca="false">AB267*AC$4</f>
        <v>0</v>
      </c>
      <c r="AD267" s="199" t="n">
        <f aca="false">AB267*AD$4</f>
        <v>0</v>
      </c>
      <c r="AE267" s="200" t="n">
        <v>3</v>
      </c>
      <c r="AF267" s="201"/>
      <c r="AG267" s="35" t="n">
        <v>1.5</v>
      </c>
      <c r="AH267" s="199" t="n">
        <f aca="false">AG267*AH$4</f>
        <v>0</v>
      </c>
      <c r="AI267" s="199" t="n">
        <f aca="false">AG267*AI$4</f>
        <v>0</v>
      </c>
      <c r="AJ267" s="200" t="n">
        <v>3</v>
      </c>
      <c r="AN267" s="35" t="n">
        <v>1.5</v>
      </c>
      <c r="AO267" s="199" t="n">
        <f aca="false">AN267*AO$4</f>
        <v>0</v>
      </c>
      <c r="AP267" s="199" t="n">
        <f aca="false">AN267*AP$4</f>
        <v>0</v>
      </c>
      <c r="AQ267" s="202" t="n">
        <v>3</v>
      </c>
      <c r="AS267" s="35" t="n">
        <v>1.5</v>
      </c>
      <c r="AT267" s="199" t="n">
        <f aca="false">AS267*AT$4</f>
        <v>0</v>
      </c>
      <c r="AU267" s="199" t="n">
        <f aca="false">AS267*AU$4</f>
        <v>0</v>
      </c>
      <c r="AV267" s="202" t="n">
        <v>3</v>
      </c>
      <c r="AX267" s="35" t="n">
        <v>1.5</v>
      </c>
      <c r="AY267" s="199" t="n">
        <f aca="false">AX267*AY$4</f>
        <v>0</v>
      </c>
      <c r="AZ267" s="199" t="n">
        <f aca="false">AX267*AZ$4</f>
        <v>0</v>
      </c>
      <c r="BA267" s="202" t="n">
        <v>3</v>
      </c>
      <c r="BB267" s="28"/>
      <c r="BC267" s="35" t="n">
        <v>1.5</v>
      </c>
      <c r="BD267" s="199" t="n">
        <f aca="false">BC267*BD$4</f>
        <v>0</v>
      </c>
      <c r="BE267" s="199" t="n">
        <f aca="false">BC267*BE$4</f>
        <v>0</v>
      </c>
      <c r="BF267" s="202" t="n">
        <v>3</v>
      </c>
      <c r="BH267" s="35" t="n">
        <v>1.5</v>
      </c>
      <c r="BI267" s="199" t="n">
        <f aca="false">BH267*BI$4</f>
        <v>0</v>
      </c>
      <c r="BJ267" s="199" t="n">
        <f aca="false">BH267*BJ$4</f>
        <v>0</v>
      </c>
      <c r="BK267" s="202" t="n">
        <v>3</v>
      </c>
      <c r="BL267" s="28"/>
      <c r="BM267" s="35" t="n">
        <v>1.5</v>
      </c>
      <c r="BN267" s="199" t="n">
        <f aca="false">BM267*BN$4</f>
        <v>0</v>
      </c>
      <c r="BO267" s="199" t="n">
        <f aca="false">BM267*BO$4</f>
        <v>0</v>
      </c>
      <c r="BP267" s="200" t="n">
        <v>3</v>
      </c>
      <c r="BR267" s="35" t="n">
        <v>1.5</v>
      </c>
      <c r="BS267" s="199" t="n">
        <f aca="false">BR267*BS$4</f>
        <v>0</v>
      </c>
      <c r="BT267" s="199" t="n">
        <f aca="false">BR267*BT$4</f>
        <v>0</v>
      </c>
      <c r="BU267" s="200" t="n">
        <v>2</v>
      </c>
      <c r="BW267" s="35" t="n">
        <v>1.5</v>
      </c>
      <c r="BX267" s="199" t="n">
        <f aca="false">BW267*BX$4</f>
        <v>0</v>
      </c>
      <c r="BY267" s="199" t="n">
        <f aca="false">BW267*BY$4</f>
        <v>0</v>
      </c>
      <c r="BZ267" s="200" t="n">
        <v>3</v>
      </c>
    </row>
    <row r="268" customFormat="false" ht="12.75" hidden="false" customHeight="false" outlineLevel="0" collapsed="false">
      <c r="A268" s="198" t="n">
        <f aca="false">CurveCreator!A268</f>
        <v>44866</v>
      </c>
      <c r="C268" s="35" t="n">
        <v>1.5</v>
      </c>
      <c r="D268" s="199" t="n">
        <f aca="false">C268*D$4</f>
        <v>0</v>
      </c>
      <c r="E268" s="199" t="n">
        <f aca="false">C268*E$4</f>
        <v>0</v>
      </c>
      <c r="F268" s="200" t="n">
        <v>3</v>
      </c>
      <c r="H268" s="35" t="n">
        <v>1.5</v>
      </c>
      <c r="I268" s="199" t="n">
        <f aca="false">H268*I$4</f>
        <v>0</v>
      </c>
      <c r="J268" s="199" t="n">
        <f aca="false">H268*J$4</f>
        <v>0</v>
      </c>
      <c r="K268" s="200" t="n">
        <v>3</v>
      </c>
      <c r="M268" s="35" t="n">
        <v>1.5</v>
      </c>
      <c r="N268" s="199" t="n">
        <f aca="false">M268*N$4</f>
        <v>0</v>
      </c>
      <c r="O268" s="199" t="n">
        <f aca="false">M268*O$4</f>
        <v>0</v>
      </c>
      <c r="P268" s="200" t="n">
        <v>3</v>
      </c>
      <c r="Q268" s="28"/>
      <c r="R268" s="35" t="n">
        <v>1.5</v>
      </c>
      <c r="S268" s="199" t="n">
        <f aca="false">R268*S$4</f>
        <v>0</v>
      </c>
      <c r="T268" s="199" t="n">
        <f aca="false">R268*T$4</f>
        <v>0</v>
      </c>
      <c r="U268" s="202" t="n">
        <v>3</v>
      </c>
      <c r="W268" s="35" t="n">
        <v>1.5</v>
      </c>
      <c r="X268" s="199" t="n">
        <f aca="false">W268*X$4</f>
        <v>0</v>
      </c>
      <c r="Y268" s="199" t="n">
        <f aca="false">W268*Y$4</f>
        <v>0</v>
      </c>
      <c r="Z268" s="200" t="n">
        <v>3</v>
      </c>
      <c r="AA268" s="28"/>
      <c r="AB268" s="35" t="n">
        <v>1.5</v>
      </c>
      <c r="AC268" s="199" t="n">
        <f aca="false">AB268*AC$4</f>
        <v>0</v>
      </c>
      <c r="AD268" s="199" t="n">
        <f aca="false">AB268*AD$4</f>
        <v>0</v>
      </c>
      <c r="AE268" s="200" t="n">
        <v>3</v>
      </c>
      <c r="AF268" s="201"/>
      <c r="AG268" s="35" t="n">
        <v>1.5</v>
      </c>
      <c r="AH268" s="199" t="n">
        <f aca="false">AG268*AH$4</f>
        <v>0</v>
      </c>
      <c r="AI268" s="199" t="n">
        <f aca="false">AG268*AI$4</f>
        <v>0</v>
      </c>
      <c r="AJ268" s="200" t="n">
        <v>3</v>
      </c>
      <c r="AN268" s="35" t="n">
        <v>1.5</v>
      </c>
      <c r="AO268" s="199" t="n">
        <f aca="false">AN268*AO$4</f>
        <v>0</v>
      </c>
      <c r="AP268" s="199" t="n">
        <f aca="false">AN268*AP$4</f>
        <v>0</v>
      </c>
      <c r="AQ268" s="202" t="n">
        <v>3</v>
      </c>
      <c r="AS268" s="35" t="n">
        <v>1.5</v>
      </c>
      <c r="AT268" s="199" t="n">
        <f aca="false">AS268*AT$4</f>
        <v>0</v>
      </c>
      <c r="AU268" s="199" t="n">
        <f aca="false">AS268*AU$4</f>
        <v>0</v>
      </c>
      <c r="AV268" s="202" t="n">
        <v>3</v>
      </c>
      <c r="AX268" s="35" t="n">
        <v>1.5</v>
      </c>
      <c r="AY268" s="199" t="n">
        <f aca="false">AX268*AY$4</f>
        <v>0</v>
      </c>
      <c r="AZ268" s="199" t="n">
        <f aca="false">AX268*AZ$4</f>
        <v>0</v>
      </c>
      <c r="BA268" s="202" t="n">
        <v>3</v>
      </c>
      <c r="BB268" s="28"/>
      <c r="BC268" s="35" t="n">
        <v>1.5</v>
      </c>
      <c r="BD268" s="199" t="n">
        <f aca="false">BC268*BD$4</f>
        <v>0</v>
      </c>
      <c r="BE268" s="199" t="n">
        <f aca="false">BC268*BE$4</f>
        <v>0</v>
      </c>
      <c r="BF268" s="202" t="n">
        <v>3</v>
      </c>
      <c r="BH268" s="35" t="n">
        <v>1.5</v>
      </c>
      <c r="BI268" s="199" t="n">
        <f aca="false">BH268*BI$4</f>
        <v>0</v>
      </c>
      <c r="BJ268" s="199" t="n">
        <f aca="false">BH268*BJ$4</f>
        <v>0</v>
      </c>
      <c r="BK268" s="202" t="n">
        <v>3</v>
      </c>
      <c r="BL268" s="28"/>
      <c r="BM268" s="35" t="n">
        <v>1.5</v>
      </c>
      <c r="BN268" s="199" t="n">
        <f aca="false">BM268*BN$4</f>
        <v>0</v>
      </c>
      <c r="BO268" s="199" t="n">
        <f aca="false">BM268*BO$4</f>
        <v>0</v>
      </c>
      <c r="BP268" s="200" t="n">
        <v>3</v>
      </c>
      <c r="BR268" s="35" t="n">
        <v>1.5</v>
      </c>
      <c r="BS268" s="199" t="n">
        <f aca="false">BR268*BS$4</f>
        <v>0</v>
      </c>
      <c r="BT268" s="199" t="n">
        <f aca="false">BR268*BT$4</f>
        <v>0</v>
      </c>
      <c r="BU268" s="200" t="n">
        <v>2</v>
      </c>
      <c r="BW268" s="35" t="n">
        <v>1.5</v>
      </c>
      <c r="BX268" s="199" t="n">
        <f aca="false">BW268*BX$4</f>
        <v>0</v>
      </c>
      <c r="BY268" s="199" t="n">
        <f aca="false">BW268*BY$4</f>
        <v>0</v>
      </c>
      <c r="BZ268" s="200" t="n">
        <v>3</v>
      </c>
    </row>
    <row r="269" customFormat="false" ht="12.75" hidden="false" customHeight="false" outlineLevel="0" collapsed="false">
      <c r="A269" s="198" t="n">
        <f aca="false">CurveCreator!A269</f>
        <v>44896</v>
      </c>
      <c r="C269" s="35" t="n">
        <v>1.5</v>
      </c>
      <c r="D269" s="199" t="n">
        <f aca="false">C269*D$4</f>
        <v>0</v>
      </c>
      <c r="E269" s="199" t="n">
        <f aca="false">C269*E$4</f>
        <v>0</v>
      </c>
      <c r="F269" s="200" t="n">
        <v>3</v>
      </c>
      <c r="H269" s="35" t="n">
        <v>1.5</v>
      </c>
      <c r="I269" s="199" t="n">
        <f aca="false">H269*I$4</f>
        <v>0</v>
      </c>
      <c r="J269" s="199" t="n">
        <f aca="false">H269*J$4</f>
        <v>0</v>
      </c>
      <c r="K269" s="200" t="n">
        <v>3</v>
      </c>
      <c r="M269" s="35" t="n">
        <v>1.5</v>
      </c>
      <c r="N269" s="199" t="n">
        <f aca="false">M269*N$4</f>
        <v>0</v>
      </c>
      <c r="O269" s="199" t="n">
        <f aca="false">M269*O$4</f>
        <v>0</v>
      </c>
      <c r="P269" s="200" t="n">
        <v>3</v>
      </c>
      <c r="Q269" s="28"/>
      <c r="R269" s="35" t="n">
        <v>1.5</v>
      </c>
      <c r="S269" s="199" t="n">
        <f aca="false">R269*S$4</f>
        <v>0</v>
      </c>
      <c r="T269" s="199" t="n">
        <f aca="false">R269*T$4</f>
        <v>0</v>
      </c>
      <c r="U269" s="202" t="n">
        <v>3</v>
      </c>
      <c r="W269" s="35" t="n">
        <v>1.5</v>
      </c>
      <c r="X269" s="199" t="n">
        <f aca="false">W269*X$4</f>
        <v>0</v>
      </c>
      <c r="Y269" s="199" t="n">
        <f aca="false">W269*Y$4</f>
        <v>0</v>
      </c>
      <c r="Z269" s="200" t="n">
        <v>3</v>
      </c>
      <c r="AA269" s="28"/>
      <c r="AB269" s="35" t="n">
        <v>1.5</v>
      </c>
      <c r="AC269" s="199" t="n">
        <f aca="false">AB269*AC$4</f>
        <v>0</v>
      </c>
      <c r="AD269" s="199" t="n">
        <f aca="false">AB269*AD$4</f>
        <v>0</v>
      </c>
      <c r="AE269" s="200" t="n">
        <v>3</v>
      </c>
      <c r="AF269" s="201"/>
      <c r="AG269" s="35" t="n">
        <v>1.5</v>
      </c>
      <c r="AH269" s="199" t="n">
        <f aca="false">AG269*AH$4</f>
        <v>0</v>
      </c>
      <c r="AI269" s="199" t="n">
        <f aca="false">AG269*AI$4</f>
        <v>0</v>
      </c>
      <c r="AJ269" s="200" t="n">
        <v>3</v>
      </c>
      <c r="AN269" s="35" t="n">
        <v>1.5</v>
      </c>
      <c r="AO269" s="199" t="n">
        <f aca="false">AN269*AO$4</f>
        <v>0</v>
      </c>
      <c r="AP269" s="199" t="n">
        <f aca="false">AN269*AP$4</f>
        <v>0</v>
      </c>
      <c r="AQ269" s="202" t="n">
        <v>3</v>
      </c>
      <c r="AS269" s="35" t="n">
        <v>1.5</v>
      </c>
      <c r="AT269" s="199" t="n">
        <f aca="false">AS269*AT$4</f>
        <v>0</v>
      </c>
      <c r="AU269" s="199" t="n">
        <f aca="false">AS269*AU$4</f>
        <v>0</v>
      </c>
      <c r="AV269" s="202" t="n">
        <v>3</v>
      </c>
      <c r="AX269" s="35" t="n">
        <v>1.5</v>
      </c>
      <c r="AY269" s="199" t="n">
        <f aca="false">AX269*AY$4</f>
        <v>0</v>
      </c>
      <c r="AZ269" s="199" t="n">
        <f aca="false">AX269*AZ$4</f>
        <v>0</v>
      </c>
      <c r="BA269" s="202" t="n">
        <v>3</v>
      </c>
      <c r="BB269" s="28"/>
      <c r="BC269" s="35" t="n">
        <v>1.5</v>
      </c>
      <c r="BD269" s="199" t="n">
        <f aca="false">BC269*BD$4</f>
        <v>0</v>
      </c>
      <c r="BE269" s="199" t="n">
        <f aca="false">BC269*BE$4</f>
        <v>0</v>
      </c>
      <c r="BF269" s="202" t="n">
        <v>3</v>
      </c>
      <c r="BH269" s="35" t="n">
        <v>1.5</v>
      </c>
      <c r="BI269" s="199" t="n">
        <f aca="false">BH269*BI$4</f>
        <v>0</v>
      </c>
      <c r="BJ269" s="199" t="n">
        <f aca="false">BH269*BJ$4</f>
        <v>0</v>
      </c>
      <c r="BK269" s="202" t="n">
        <v>3</v>
      </c>
      <c r="BL269" s="28"/>
      <c r="BM269" s="35" t="n">
        <v>1.5</v>
      </c>
      <c r="BN269" s="199" t="n">
        <f aca="false">BM269*BN$4</f>
        <v>0</v>
      </c>
      <c r="BO269" s="199" t="n">
        <f aca="false">BM269*BO$4</f>
        <v>0</v>
      </c>
      <c r="BP269" s="200" t="n">
        <v>3</v>
      </c>
      <c r="BR269" s="35" t="n">
        <v>1.5</v>
      </c>
      <c r="BS269" s="199" t="n">
        <f aca="false">BR269*BS$4</f>
        <v>0</v>
      </c>
      <c r="BT269" s="199" t="n">
        <f aca="false">BR269*BT$4</f>
        <v>0</v>
      </c>
      <c r="BU269" s="200" t="n">
        <v>2</v>
      </c>
      <c r="BW269" s="35" t="n">
        <v>1.5</v>
      </c>
      <c r="BX269" s="199" t="n">
        <f aca="false">BW269*BX$4</f>
        <v>0</v>
      </c>
      <c r="BY269" s="199" t="n">
        <f aca="false">BW269*BY$4</f>
        <v>0</v>
      </c>
      <c r="BZ269" s="200" t="n">
        <v>3</v>
      </c>
    </row>
    <row r="270" customFormat="false" ht="12.75" hidden="false" customHeight="false" outlineLevel="0" collapsed="false">
      <c r="A270" s="198" t="n">
        <f aca="false">CurveCreator!A270</f>
        <v>44927</v>
      </c>
      <c r="C270" s="35" t="n">
        <v>1.5</v>
      </c>
      <c r="D270" s="199" t="n">
        <f aca="false">C270*D$4</f>
        <v>0</v>
      </c>
      <c r="E270" s="199" t="n">
        <f aca="false">C270*E$4</f>
        <v>0</v>
      </c>
      <c r="F270" s="200" t="n">
        <v>3</v>
      </c>
      <c r="H270" s="35" t="n">
        <v>1.5</v>
      </c>
      <c r="I270" s="199" t="n">
        <f aca="false">H270*I$4</f>
        <v>0</v>
      </c>
      <c r="J270" s="199" t="n">
        <f aca="false">H270*J$4</f>
        <v>0</v>
      </c>
      <c r="K270" s="200" t="n">
        <v>3</v>
      </c>
      <c r="M270" s="35" t="n">
        <v>1.5</v>
      </c>
      <c r="N270" s="199" t="n">
        <f aca="false">M270*N$4</f>
        <v>0</v>
      </c>
      <c r="O270" s="199" t="n">
        <f aca="false">M270*O$4</f>
        <v>0</v>
      </c>
      <c r="P270" s="200" t="n">
        <v>3</v>
      </c>
      <c r="Q270" s="28"/>
      <c r="R270" s="35" t="n">
        <v>1.5</v>
      </c>
      <c r="S270" s="199" t="n">
        <f aca="false">R270*S$4</f>
        <v>0</v>
      </c>
      <c r="T270" s="199" t="n">
        <f aca="false">R270*T$4</f>
        <v>0</v>
      </c>
      <c r="U270" s="202" t="n">
        <v>3</v>
      </c>
      <c r="W270" s="35" t="n">
        <v>1.5</v>
      </c>
      <c r="X270" s="199" t="n">
        <f aca="false">W270*X$4</f>
        <v>0</v>
      </c>
      <c r="Y270" s="199" t="n">
        <f aca="false">W270*Y$4</f>
        <v>0</v>
      </c>
      <c r="Z270" s="200" t="n">
        <v>3</v>
      </c>
      <c r="AA270" s="28"/>
      <c r="AB270" s="35" t="n">
        <v>1.5</v>
      </c>
      <c r="AC270" s="199" t="n">
        <f aca="false">AB270*AC$4</f>
        <v>0</v>
      </c>
      <c r="AD270" s="199" t="n">
        <f aca="false">AB270*AD$4</f>
        <v>0</v>
      </c>
      <c r="AE270" s="200" t="n">
        <v>3</v>
      </c>
      <c r="AF270" s="201"/>
      <c r="AG270" s="35" t="n">
        <v>1.5</v>
      </c>
      <c r="AH270" s="199" t="n">
        <f aca="false">AG270*AH$4</f>
        <v>0</v>
      </c>
      <c r="AI270" s="199" t="n">
        <f aca="false">AG270*AI$4</f>
        <v>0</v>
      </c>
      <c r="AJ270" s="200" t="n">
        <v>3</v>
      </c>
      <c r="AN270" s="35" t="n">
        <v>1.5</v>
      </c>
      <c r="AO270" s="199" t="n">
        <f aca="false">AN270*AO$4</f>
        <v>0</v>
      </c>
      <c r="AP270" s="199" t="n">
        <f aca="false">AN270*AP$4</f>
        <v>0</v>
      </c>
      <c r="AQ270" s="202" t="n">
        <v>3</v>
      </c>
      <c r="AS270" s="35" t="n">
        <v>1.5</v>
      </c>
      <c r="AT270" s="199" t="n">
        <f aca="false">AS270*AT$4</f>
        <v>0</v>
      </c>
      <c r="AU270" s="199" t="n">
        <f aca="false">AS270*AU$4</f>
        <v>0</v>
      </c>
      <c r="AV270" s="202" t="n">
        <v>3</v>
      </c>
      <c r="AX270" s="35" t="n">
        <v>1.5</v>
      </c>
      <c r="AY270" s="199" t="n">
        <f aca="false">AX270*AY$4</f>
        <v>0</v>
      </c>
      <c r="AZ270" s="199" t="n">
        <f aca="false">AX270*AZ$4</f>
        <v>0</v>
      </c>
      <c r="BA270" s="202" t="n">
        <v>3</v>
      </c>
      <c r="BB270" s="28"/>
      <c r="BC270" s="35" t="n">
        <v>1.5</v>
      </c>
      <c r="BD270" s="199" t="n">
        <f aca="false">BC270*BD$4</f>
        <v>0</v>
      </c>
      <c r="BE270" s="199" t="n">
        <f aca="false">BC270*BE$4</f>
        <v>0</v>
      </c>
      <c r="BF270" s="202" t="n">
        <v>3</v>
      </c>
      <c r="BH270" s="35" t="n">
        <v>1.5</v>
      </c>
      <c r="BI270" s="199" t="n">
        <f aca="false">BH270*BI$4</f>
        <v>0</v>
      </c>
      <c r="BJ270" s="199" t="n">
        <f aca="false">BH270*BJ$4</f>
        <v>0</v>
      </c>
      <c r="BK270" s="202" t="n">
        <v>3</v>
      </c>
      <c r="BL270" s="28"/>
      <c r="BM270" s="35" t="n">
        <v>1.5</v>
      </c>
      <c r="BN270" s="199" t="n">
        <f aca="false">BM270*BN$4</f>
        <v>0</v>
      </c>
      <c r="BO270" s="199" t="n">
        <f aca="false">BM270*BO$4</f>
        <v>0</v>
      </c>
      <c r="BP270" s="200" t="n">
        <v>3</v>
      </c>
      <c r="BR270" s="35" t="n">
        <v>1.5</v>
      </c>
      <c r="BS270" s="199" t="n">
        <f aca="false">BR270*BS$4</f>
        <v>0</v>
      </c>
      <c r="BT270" s="199" t="n">
        <f aca="false">BR270*BT$4</f>
        <v>0</v>
      </c>
      <c r="BU270" s="200" t="n">
        <v>2</v>
      </c>
      <c r="BW270" s="35" t="n">
        <v>1.5</v>
      </c>
      <c r="BX270" s="199" t="n">
        <f aca="false">BW270*BX$4</f>
        <v>0</v>
      </c>
      <c r="BY270" s="199" t="n">
        <f aca="false">BW270*BY$4</f>
        <v>0</v>
      </c>
      <c r="BZ270" s="200" t="n">
        <v>3</v>
      </c>
    </row>
    <row r="271" customFormat="false" ht="12.75" hidden="false" customHeight="false" outlineLevel="0" collapsed="false">
      <c r="A271" s="198" t="n">
        <f aca="false">CurveCreator!A271</f>
        <v>44958</v>
      </c>
      <c r="C271" s="35" t="n">
        <v>1.5</v>
      </c>
      <c r="D271" s="199" t="n">
        <f aca="false">C271*D$4</f>
        <v>0</v>
      </c>
      <c r="E271" s="199" t="n">
        <f aca="false">C271*E$4</f>
        <v>0</v>
      </c>
      <c r="F271" s="200" t="n">
        <v>3</v>
      </c>
      <c r="H271" s="35" t="n">
        <v>1.5</v>
      </c>
      <c r="I271" s="199" t="n">
        <f aca="false">H271*I$4</f>
        <v>0</v>
      </c>
      <c r="J271" s="199" t="n">
        <f aca="false">H271*J$4</f>
        <v>0</v>
      </c>
      <c r="K271" s="200" t="n">
        <v>3</v>
      </c>
      <c r="M271" s="35" t="n">
        <v>1.5</v>
      </c>
      <c r="N271" s="199" t="n">
        <f aca="false">M271*N$4</f>
        <v>0</v>
      </c>
      <c r="O271" s="199" t="n">
        <f aca="false">M271*O$4</f>
        <v>0</v>
      </c>
      <c r="P271" s="200" t="n">
        <v>3</v>
      </c>
      <c r="Q271" s="28"/>
      <c r="R271" s="35" t="n">
        <v>1.5</v>
      </c>
      <c r="S271" s="199" t="n">
        <f aca="false">R271*S$4</f>
        <v>0</v>
      </c>
      <c r="T271" s="199" t="n">
        <f aca="false">R271*T$4</f>
        <v>0</v>
      </c>
      <c r="U271" s="202" t="n">
        <v>3</v>
      </c>
      <c r="W271" s="35" t="n">
        <v>1.5</v>
      </c>
      <c r="X271" s="199" t="n">
        <f aca="false">W271*X$4</f>
        <v>0</v>
      </c>
      <c r="Y271" s="199" t="n">
        <f aca="false">W271*Y$4</f>
        <v>0</v>
      </c>
      <c r="Z271" s="200" t="n">
        <v>3</v>
      </c>
      <c r="AA271" s="28"/>
      <c r="AB271" s="35" t="n">
        <v>1.5</v>
      </c>
      <c r="AC271" s="199" t="n">
        <f aca="false">AB271*AC$4</f>
        <v>0</v>
      </c>
      <c r="AD271" s="199" t="n">
        <f aca="false">AB271*AD$4</f>
        <v>0</v>
      </c>
      <c r="AE271" s="200" t="n">
        <v>3</v>
      </c>
      <c r="AF271" s="201"/>
      <c r="AG271" s="35" t="n">
        <v>1.5</v>
      </c>
      <c r="AH271" s="199" t="n">
        <f aca="false">AG271*AH$4</f>
        <v>0</v>
      </c>
      <c r="AI271" s="199" t="n">
        <f aca="false">AG271*AI$4</f>
        <v>0</v>
      </c>
      <c r="AJ271" s="200" t="n">
        <v>3</v>
      </c>
      <c r="AN271" s="35" t="n">
        <v>1.5</v>
      </c>
      <c r="AO271" s="199" t="n">
        <f aca="false">AN271*AO$4</f>
        <v>0</v>
      </c>
      <c r="AP271" s="199" t="n">
        <f aca="false">AN271*AP$4</f>
        <v>0</v>
      </c>
      <c r="AQ271" s="202" t="n">
        <v>3</v>
      </c>
      <c r="AS271" s="35" t="n">
        <v>1.5</v>
      </c>
      <c r="AT271" s="199" t="n">
        <f aca="false">AS271*AT$4</f>
        <v>0</v>
      </c>
      <c r="AU271" s="199" t="n">
        <f aca="false">AS271*AU$4</f>
        <v>0</v>
      </c>
      <c r="AV271" s="202" t="n">
        <v>3</v>
      </c>
      <c r="AX271" s="35" t="n">
        <v>1.5</v>
      </c>
      <c r="AY271" s="199" t="n">
        <f aca="false">AX271*AY$4</f>
        <v>0</v>
      </c>
      <c r="AZ271" s="199" t="n">
        <f aca="false">AX271*AZ$4</f>
        <v>0</v>
      </c>
      <c r="BA271" s="202" t="n">
        <v>3</v>
      </c>
      <c r="BB271" s="28"/>
      <c r="BC271" s="35" t="n">
        <v>1.5</v>
      </c>
      <c r="BD271" s="199" t="n">
        <f aca="false">BC271*BD$4</f>
        <v>0</v>
      </c>
      <c r="BE271" s="199" t="n">
        <f aca="false">BC271*BE$4</f>
        <v>0</v>
      </c>
      <c r="BF271" s="202" t="n">
        <v>3</v>
      </c>
      <c r="BH271" s="35" t="n">
        <v>1.5</v>
      </c>
      <c r="BI271" s="199" t="n">
        <f aca="false">BH271*BI$4</f>
        <v>0</v>
      </c>
      <c r="BJ271" s="199" t="n">
        <f aca="false">BH271*BJ$4</f>
        <v>0</v>
      </c>
      <c r="BK271" s="202" t="n">
        <v>3</v>
      </c>
      <c r="BL271" s="28"/>
      <c r="BM271" s="35" t="n">
        <v>1.5</v>
      </c>
      <c r="BN271" s="199" t="n">
        <f aca="false">BM271*BN$4</f>
        <v>0</v>
      </c>
      <c r="BO271" s="199" t="n">
        <f aca="false">BM271*BO$4</f>
        <v>0</v>
      </c>
      <c r="BP271" s="200" t="n">
        <v>3</v>
      </c>
      <c r="BR271" s="35" t="n">
        <v>1.5</v>
      </c>
      <c r="BS271" s="199" t="n">
        <f aca="false">BR271*BS$4</f>
        <v>0</v>
      </c>
      <c r="BT271" s="199" t="n">
        <f aca="false">BR271*BT$4</f>
        <v>0</v>
      </c>
      <c r="BU271" s="200" t="n">
        <v>2</v>
      </c>
      <c r="BW271" s="35" t="n">
        <v>1.5</v>
      </c>
      <c r="BX271" s="199" t="n">
        <f aca="false">BW271*BX$4</f>
        <v>0</v>
      </c>
      <c r="BY271" s="199" t="n">
        <f aca="false">BW271*BY$4</f>
        <v>0</v>
      </c>
      <c r="BZ271" s="200" t="n">
        <v>3</v>
      </c>
    </row>
    <row r="272" customFormat="false" ht="12.75" hidden="false" customHeight="false" outlineLevel="0" collapsed="false">
      <c r="A272" s="198" t="n">
        <f aca="false">CurveCreator!A272</f>
        <v>44986</v>
      </c>
      <c r="C272" s="35" t="n">
        <v>1.5</v>
      </c>
      <c r="D272" s="199" t="n">
        <f aca="false">C272*D$4</f>
        <v>0</v>
      </c>
      <c r="E272" s="199" t="n">
        <f aca="false">C272*E$4</f>
        <v>0</v>
      </c>
      <c r="F272" s="200" t="n">
        <v>3</v>
      </c>
      <c r="H272" s="35" t="n">
        <v>1.5</v>
      </c>
      <c r="I272" s="199" t="n">
        <f aca="false">H272*I$4</f>
        <v>0</v>
      </c>
      <c r="J272" s="199" t="n">
        <f aca="false">H272*J$4</f>
        <v>0</v>
      </c>
      <c r="K272" s="200" t="n">
        <v>3</v>
      </c>
      <c r="M272" s="35" t="n">
        <v>1.5</v>
      </c>
      <c r="N272" s="199" t="n">
        <f aca="false">M272*N$4</f>
        <v>0</v>
      </c>
      <c r="O272" s="199" t="n">
        <f aca="false">M272*O$4</f>
        <v>0</v>
      </c>
      <c r="P272" s="200" t="n">
        <v>3</v>
      </c>
      <c r="Q272" s="28"/>
      <c r="R272" s="35" t="n">
        <v>1.5</v>
      </c>
      <c r="S272" s="199" t="n">
        <f aca="false">R272*S$4</f>
        <v>0</v>
      </c>
      <c r="T272" s="199" t="n">
        <f aca="false">R272*T$4</f>
        <v>0</v>
      </c>
      <c r="U272" s="202" t="n">
        <v>3</v>
      </c>
      <c r="W272" s="35" t="n">
        <v>1.5</v>
      </c>
      <c r="X272" s="199" t="n">
        <f aca="false">W272*X$4</f>
        <v>0</v>
      </c>
      <c r="Y272" s="199" t="n">
        <f aca="false">W272*Y$4</f>
        <v>0</v>
      </c>
      <c r="Z272" s="200" t="n">
        <v>3</v>
      </c>
      <c r="AA272" s="28"/>
      <c r="AB272" s="35" t="n">
        <v>1.5</v>
      </c>
      <c r="AC272" s="199" t="n">
        <f aca="false">AB272*AC$4</f>
        <v>0</v>
      </c>
      <c r="AD272" s="199" t="n">
        <f aca="false">AB272*AD$4</f>
        <v>0</v>
      </c>
      <c r="AE272" s="200" t="n">
        <v>3</v>
      </c>
      <c r="AF272" s="201"/>
      <c r="AG272" s="35" t="n">
        <v>1.5</v>
      </c>
      <c r="AH272" s="199" t="n">
        <f aca="false">AG272*AH$4</f>
        <v>0</v>
      </c>
      <c r="AI272" s="199" t="n">
        <f aca="false">AG272*AI$4</f>
        <v>0</v>
      </c>
      <c r="AJ272" s="200" t="n">
        <v>3</v>
      </c>
      <c r="AN272" s="35" t="n">
        <v>1.5</v>
      </c>
      <c r="AO272" s="199" t="n">
        <f aca="false">AN272*AO$4</f>
        <v>0</v>
      </c>
      <c r="AP272" s="199" t="n">
        <f aca="false">AN272*AP$4</f>
        <v>0</v>
      </c>
      <c r="AQ272" s="202" t="n">
        <v>3</v>
      </c>
      <c r="AS272" s="35" t="n">
        <v>1.5</v>
      </c>
      <c r="AT272" s="199" t="n">
        <f aca="false">AS272*AT$4</f>
        <v>0</v>
      </c>
      <c r="AU272" s="199" t="n">
        <f aca="false">AS272*AU$4</f>
        <v>0</v>
      </c>
      <c r="AV272" s="202" t="n">
        <v>3</v>
      </c>
      <c r="AX272" s="35" t="n">
        <v>1.5</v>
      </c>
      <c r="AY272" s="199" t="n">
        <f aca="false">AX272*AY$4</f>
        <v>0</v>
      </c>
      <c r="AZ272" s="199" t="n">
        <f aca="false">AX272*AZ$4</f>
        <v>0</v>
      </c>
      <c r="BA272" s="202" t="n">
        <v>3</v>
      </c>
      <c r="BB272" s="28"/>
      <c r="BC272" s="35" t="n">
        <v>1.5</v>
      </c>
      <c r="BD272" s="199" t="n">
        <f aca="false">BC272*BD$4</f>
        <v>0</v>
      </c>
      <c r="BE272" s="199" t="n">
        <f aca="false">BC272*BE$4</f>
        <v>0</v>
      </c>
      <c r="BF272" s="202" t="n">
        <v>3</v>
      </c>
      <c r="BH272" s="35" t="n">
        <v>1.5</v>
      </c>
      <c r="BI272" s="199" t="n">
        <f aca="false">BH272*BI$4</f>
        <v>0</v>
      </c>
      <c r="BJ272" s="199" t="n">
        <f aca="false">BH272*BJ$4</f>
        <v>0</v>
      </c>
      <c r="BK272" s="202" t="n">
        <v>3</v>
      </c>
      <c r="BL272" s="28"/>
      <c r="BM272" s="35" t="n">
        <v>1.5</v>
      </c>
      <c r="BN272" s="199" t="n">
        <f aca="false">BM272*BN$4</f>
        <v>0</v>
      </c>
      <c r="BO272" s="199" t="n">
        <f aca="false">BM272*BO$4</f>
        <v>0</v>
      </c>
      <c r="BP272" s="200" t="n">
        <v>3</v>
      </c>
      <c r="BR272" s="35" t="n">
        <v>1.5</v>
      </c>
      <c r="BS272" s="199" t="n">
        <f aca="false">BR272*BS$4</f>
        <v>0</v>
      </c>
      <c r="BT272" s="199" t="n">
        <f aca="false">BR272*BT$4</f>
        <v>0</v>
      </c>
      <c r="BU272" s="200" t="n">
        <v>2</v>
      </c>
      <c r="BW272" s="35" t="n">
        <v>1.5</v>
      </c>
      <c r="BX272" s="199" t="n">
        <f aca="false">BW272*BX$4</f>
        <v>0</v>
      </c>
      <c r="BY272" s="199" t="n">
        <f aca="false">BW272*BY$4</f>
        <v>0</v>
      </c>
      <c r="BZ272" s="200" t="n">
        <v>3</v>
      </c>
    </row>
    <row r="273" customFormat="false" ht="12.75" hidden="false" customHeight="false" outlineLevel="0" collapsed="false">
      <c r="A273" s="198" t="n">
        <f aca="false">CurveCreator!A273</f>
        <v>45017</v>
      </c>
      <c r="C273" s="35" t="n">
        <v>1.5</v>
      </c>
      <c r="D273" s="199" t="n">
        <f aca="false">C273*D$4</f>
        <v>0</v>
      </c>
      <c r="E273" s="199" t="n">
        <f aca="false">C273*E$4</f>
        <v>0</v>
      </c>
      <c r="F273" s="200" t="n">
        <v>3</v>
      </c>
      <c r="H273" s="35" t="n">
        <v>1.5</v>
      </c>
      <c r="I273" s="199" t="n">
        <f aca="false">H273*I$4</f>
        <v>0</v>
      </c>
      <c r="J273" s="199" t="n">
        <f aca="false">H273*J$4</f>
        <v>0</v>
      </c>
      <c r="K273" s="200" t="n">
        <v>3</v>
      </c>
      <c r="M273" s="35" t="n">
        <v>1.5</v>
      </c>
      <c r="N273" s="199" t="n">
        <f aca="false">M273*N$4</f>
        <v>0</v>
      </c>
      <c r="O273" s="199" t="n">
        <f aca="false">M273*O$4</f>
        <v>0</v>
      </c>
      <c r="P273" s="200" t="n">
        <v>3</v>
      </c>
      <c r="Q273" s="28"/>
      <c r="R273" s="35" t="n">
        <v>1.5</v>
      </c>
      <c r="S273" s="199" t="n">
        <f aca="false">R273*S$4</f>
        <v>0</v>
      </c>
      <c r="T273" s="199" t="n">
        <f aca="false">R273*T$4</f>
        <v>0</v>
      </c>
      <c r="U273" s="202" t="n">
        <v>3</v>
      </c>
      <c r="W273" s="35" t="n">
        <v>1.5</v>
      </c>
      <c r="X273" s="199" t="n">
        <f aca="false">W273*X$4</f>
        <v>0</v>
      </c>
      <c r="Y273" s="199" t="n">
        <f aca="false">W273*Y$4</f>
        <v>0</v>
      </c>
      <c r="Z273" s="200" t="n">
        <v>3</v>
      </c>
      <c r="AA273" s="28"/>
      <c r="AB273" s="35" t="n">
        <v>1.5</v>
      </c>
      <c r="AC273" s="199" t="n">
        <f aca="false">AB273*AC$4</f>
        <v>0</v>
      </c>
      <c r="AD273" s="199" t="n">
        <f aca="false">AB273*AD$4</f>
        <v>0</v>
      </c>
      <c r="AE273" s="200" t="n">
        <v>3</v>
      </c>
      <c r="AF273" s="201"/>
      <c r="AG273" s="35" t="n">
        <v>1.5</v>
      </c>
      <c r="AH273" s="199" t="n">
        <f aca="false">AG273*AH$4</f>
        <v>0</v>
      </c>
      <c r="AI273" s="199" t="n">
        <f aca="false">AG273*AI$4</f>
        <v>0</v>
      </c>
      <c r="AJ273" s="200" t="n">
        <v>3</v>
      </c>
      <c r="AN273" s="35" t="n">
        <v>1.5</v>
      </c>
      <c r="AO273" s="199" t="n">
        <f aca="false">AN273*AO$4</f>
        <v>0</v>
      </c>
      <c r="AP273" s="199" t="n">
        <f aca="false">AN273*AP$4</f>
        <v>0</v>
      </c>
      <c r="AQ273" s="202" t="n">
        <v>3</v>
      </c>
      <c r="AS273" s="35" t="n">
        <v>1.5</v>
      </c>
      <c r="AT273" s="199" t="n">
        <f aca="false">AS273*AT$4</f>
        <v>0</v>
      </c>
      <c r="AU273" s="199" t="n">
        <f aca="false">AS273*AU$4</f>
        <v>0</v>
      </c>
      <c r="AV273" s="202" t="n">
        <v>3</v>
      </c>
      <c r="AX273" s="35" t="n">
        <v>1.5</v>
      </c>
      <c r="AY273" s="199" t="n">
        <f aca="false">AX273*AY$4</f>
        <v>0</v>
      </c>
      <c r="AZ273" s="199" t="n">
        <f aca="false">AX273*AZ$4</f>
        <v>0</v>
      </c>
      <c r="BA273" s="202" t="n">
        <v>3</v>
      </c>
      <c r="BB273" s="28"/>
      <c r="BC273" s="35" t="n">
        <v>1.5</v>
      </c>
      <c r="BD273" s="199" t="n">
        <f aca="false">BC273*BD$4</f>
        <v>0</v>
      </c>
      <c r="BE273" s="199" t="n">
        <f aca="false">BC273*BE$4</f>
        <v>0</v>
      </c>
      <c r="BF273" s="202" t="n">
        <v>3</v>
      </c>
      <c r="BH273" s="35" t="n">
        <v>1.5</v>
      </c>
      <c r="BI273" s="199" t="n">
        <f aca="false">BH273*BI$4</f>
        <v>0</v>
      </c>
      <c r="BJ273" s="199" t="n">
        <f aca="false">BH273*BJ$4</f>
        <v>0</v>
      </c>
      <c r="BK273" s="202" t="n">
        <v>3</v>
      </c>
      <c r="BL273" s="28"/>
      <c r="BM273" s="35" t="n">
        <v>1.5</v>
      </c>
      <c r="BN273" s="199" t="n">
        <f aca="false">BM273*BN$4</f>
        <v>0</v>
      </c>
      <c r="BO273" s="199" t="n">
        <f aca="false">BM273*BO$4</f>
        <v>0</v>
      </c>
      <c r="BP273" s="200" t="n">
        <v>3</v>
      </c>
      <c r="BR273" s="35" t="n">
        <v>1.5</v>
      </c>
      <c r="BS273" s="199" t="n">
        <f aca="false">BR273*BS$4</f>
        <v>0</v>
      </c>
      <c r="BT273" s="199" t="n">
        <f aca="false">BR273*BT$4</f>
        <v>0</v>
      </c>
      <c r="BU273" s="200" t="n">
        <v>2</v>
      </c>
      <c r="BW273" s="35" t="n">
        <v>1.5</v>
      </c>
      <c r="BX273" s="199" t="n">
        <f aca="false">BW273*BX$4</f>
        <v>0</v>
      </c>
      <c r="BY273" s="199" t="n">
        <f aca="false">BW273*BY$4</f>
        <v>0</v>
      </c>
      <c r="BZ273" s="200" t="n">
        <v>3</v>
      </c>
    </row>
    <row r="274" customFormat="false" ht="12.75" hidden="false" customHeight="false" outlineLevel="0" collapsed="false">
      <c r="A274" s="198" t="n">
        <f aca="false">CurveCreator!A274</f>
        <v>45047</v>
      </c>
      <c r="C274" s="35" t="n">
        <v>1.5</v>
      </c>
      <c r="D274" s="199" t="n">
        <f aca="false">C274*D$4</f>
        <v>0</v>
      </c>
      <c r="E274" s="199" t="n">
        <f aca="false">C274*E$4</f>
        <v>0</v>
      </c>
      <c r="F274" s="200" t="n">
        <v>3</v>
      </c>
      <c r="H274" s="35" t="n">
        <v>1.5</v>
      </c>
      <c r="I274" s="199" t="n">
        <f aca="false">H274*I$4</f>
        <v>0</v>
      </c>
      <c r="J274" s="199" t="n">
        <f aca="false">H274*J$4</f>
        <v>0</v>
      </c>
      <c r="K274" s="200" t="n">
        <v>3</v>
      </c>
      <c r="M274" s="35" t="n">
        <v>1.5</v>
      </c>
      <c r="N274" s="199" t="n">
        <f aca="false">M274*N$4</f>
        <v>0</v>
      </c>
      <c r="O274" s="199" t="n">
        <f aca="false">M274*O$4</f>
        <v>0</v>
      </c>
      <c r="P274" s="200" t="n">
        <v>3</v>
      </c>
      <c r="Q274" s="28"/>
      <c r="R274" s="35" t="n">
        <v>1.5</v>
      </c>
      <c r="S274" s="199" t="n">
        <f aca="false">R274*S$4</f>
        <v>0</v>
      </c>
      <c r="T274" s="199" t="n">
        <f aca="false">R274*T$4</f>
        <v>0</v>
      </c>
      <c r="U274" s="202" t="n">
        <v>3</v>
      </c>
      <c r="W274" s="35" t="n">
        <v>1.5</v>
      </c>
      <c r="X274" s="199" t="n">
        <f aca="false">W274*X$4</f>
        <v>0</v>
      </c>
      <c r="Y274" s="199" t="n">
        <f aca="false">W274*Y$4</f>
        <v>0</v>
      </c>
      <c r="Z274" s="200" t="n">
        <v>3</v>
      </c>
      <c r="AA274" s="28"/>
      <c r="AB274" s="35" t="n">
        <v>1.5</v>
      </c>
      <c r="AC274" s="199" t="n">
        <f aca="false">AB274*AC$4</f>
        <v>0</v>
      </c>
      <c r="AD274" s="199" t="n">
        <f aca="false">AB274*AD$4</f>
        <v>0</v>
      </c>
      <c r="AE274" s="200" t="n">
        <v>3</v>
      </c>
      <c r="AF274" s="201"/>
      <c r="AG274" s="35" t="n">
        <v>1.5</v>
      </c>
      <c r="AH274" s="199" t="n">
        <f aca="false">AG274*AH$4</f>
        <v>0</v>
      </c>
      <c r="AI274" s="199" t="n">
        <f aca="false">AG274*AI$4</f>
        <v>0</v>
      </c>
      <c r="AJ274" s="200" t="n">
        <v>3</v>
      </c>
      <c r="AN274" s="35" t="n">
        <v>1.5</v>
      </c>
      <c r="AO274" s="199" t="n">
        <f aca="false">AN274*AO$4</f>
        <v>0</v>
      </c>
      <c r="AP274" s="199" t="n">
        <f aca="false">AN274*AP$4</f>
        <v>0</v>
      </c>
      <c r="AQ274" s="202" t="n">
        <v>3</v>
      </c>
      <c r="AS274" s="35" t="n">
        <v>1.5</v>
      </c>
      <c r="AT274" s="199" t="n">
        <f aca="false">AS274*AT$4</f>
        <v>0</v>
      </c>
      <c r="AU274" s="199" t="n">
        <f aca="false">AS274*AU$4</f>
        <v>0</v>
      </c>
      <c r="AV274" s="202" t="n">
        <v>3</v>
      </c>
      <c r="AX274" s="35" t="n">
        <v>1.5</v>
      </c>
      <c r="AY274" s="199" t="n">
        <f aca="false">AX274*AY$4</f>
        <v>0</v>
      </c>
      <c r="AZ274" s="199" t="n">
        <f aca="false">AX274*AZ$4</f>
        <v>0</v>
      </c>
      <c r="BA274" s="202" t="n">
        <v>3</v>
      </c>
      <c r="BB274" s="28"/>
      <c r="BC274" s="35" t="n">
        <v>1.5</v>
      </c>
      <c r="BD274" s="199" t="n">
        <f aca="false">BC274*BD$4</f>
        <v>0</v>
      </c>
      <c r="BE274" s="199" t="n">
        <f aca="false">BC274*BE$4</f>
        <v>0</v>
      </c>
      <c r="BF274" s="202" t="n">
        <v>3</v>
      </c>
      <c r="BH274" s="35" t="n">
        <v>1.5</v>
      </c>
      <c r="BI274" s="199" t="n">
        <f aca="false">BH274*BI$4</f>
        <v>0</v>
      </c>
      <c r="BJ274" s="199" t="n">
        <f aca="false">BH274*BJ$4</f>
        <v>0</v>
      </c>
      <c r="BK274" s="202" t="n">
        <v>3</v>
      </c>
      <c r="BL274" s="28"/>
      <c r="BM274" s="35" t="n">
        <v>1.5</v>
      </c>
      <c r="BN274" s="199" t="n">
        <f aca="false">BM274*BN$4</f>
        <v>0</v>
      </c>
      <c r="BO274" s="199" t="n">
        <f aca="false">BM274*BO$4</f>
        <v>0</v>
      </c>
      <c r="BP274" s="200" t="n">
        <v>3</v>
      </c>
      <c r="BR274" s="35" t="n">
        <v>1.5</v>
      </c>
      <c r="BS274" s="199" t="n">
        <f aca="false">BR274*BS$4</f>
        <v>0</v>
      </c>
      <c r="BT274" s="199" t="n">
        <f aca="false">BR274*BT$4</f>
        <v>0</v>
      </c>
      <c r="BU274" s="200" t="n">
        <v>2</v>
      </c>
      <c r="BW274" s="35" t="n">
        <v>1.5</v>
      </c>
      <c r="BX274" s="199" t="n">
        <f aca="false">BW274*BX$4</f>
        <v>0</v>
      </c>
      <c r="BY274" s="199" t="n">
        <f aca="false">BW274*BY$4</f>
        <v>0</v>
      </c>
      <c r="BZ274" s="200" t="n">
        <v>3</v>
      </c>
    </row>
    <row r="275" customFormat="false" ht="12.75" hidden="false" customHeight="false" outlineLevel="0" collapsed="false">
      <c r="A275" s="198" t="n">
        <f aca="false">CurveCreator!A275</f>
        <v>45078</v>
      </c>
      <c r="C275" s="35" t="n">
        <v>1.5</v>
      </c>
      <c r="D275" s="199" t="n">
        <f aca="false">C275*D$4</f>
        <v>0</v>
      </c>
      <c r="E275" s="199" t="n">
        <f aca="false">C275*E$4</f>
        <v>0</v>
      </c>
      <c r="F275" s="200" t="n">
        <v>3</v>
      </c>
      <c r="H275" s="35" t="n">
        <v>1.5</v>
      </c>
      <c r="I275" s="199" t="n">
        <f aca="false">H275*I$4</f>
        <v>0</v>
      </c>
      <c r="J275" s="199" t="n">
        <f aca="false">H275*J$4</f>
        <v>0</v>
      </c>
      <c r="K275" s="200" t="n">
        <v>3</v>
      </c>
      <c r="M275" s="35" t="n">
        <v>1.5</v>
      </c>
      <c r="N275" s="199" t="n">
        <f aca="false">M275*N$4</f>
        <v>0</v>
      </c>
      <c r="O275" s="199" t="n">
        <f aca="false">M275*O$4</f>
        <v>0</v>
      </c>
      <c r="P275" s="200" t="n">
        <v>3</v>
      </c>
      <c r="Q275" s="28"/>
      <c r="R275" s="35" t="n">
        <v>1.5</v>
      </c>
      <c r="S275" s="199" t="n">
        <f aca="false">R275*S$4</f>
        <v>0</v>
      </c>
      <c r="T275" s="199" t="n">
        <f aca="false">R275*T$4</f>
        <v>0</v>
      </c>
      <c r="U275" s="202" t="n">
        <v>3</v>
      </c>
      <c r="W275" s="35" t="n">
        <v>1.5</v>
      </c>
      <c r="X275" s="199" t="n">
        <f aca="false">W275*X$4</f>
        <v>0</v>
      </c>
      <c r="Y275" s="199" t="n">
        <f aca="false">W275*Y$4</f>
        <v>0</v>
      </c>
      <c r="Z275" s="200" t="n">
        <v>3</v>
      </c>
      <c r="AA275" s="28"/>
      <c r="AB275" s="35" t="n">
        <v>1.5</v>
      </c>
      <c r="AC275" s="199" t="n">
        <f aca="false">AB275*AC$4</f>
        <v>0</v>
      </c>
      <c r="AD275" s="199" t="n">
        <f aca="false">AB275*AD$4</f>
        <v>0</v>
      </c>
      <c r="AE275" s="200" t="n">
        <v>3</v>
      </c>
      <c r="AF275" s="201"/>
      <c r="AG275" s="35" t="n">
        <v>1.5</v>
      </c>
      <c r="AH275" s="199" t="n">
        <f aca="false">AG275*AH$4</f>
        <v>0</v>
      </c>
      <c r="AI275" s="199" t="n">
        <f aca="false">AG275*AI$4</f>
        <v>0</v>
      </c>
      <c r="AJ275" s="200" t="n">
        <v>3</v>
      </c>
      <c r="AN275" s="35" t="n">
        <v>1.5</v>
      </c>
      <c r="AO275" s="199" t="n">
        <f aca="false">AN275*AO$4</f>
        <v>0</v>
      </c>
      <c r="AP275" s="199" t="n">
        <f aca="false">AN275*AP$4</f>
        <v>0</v>
      </c>
      <c r="AQ275" s="202" t="n">
        <v>3</v>
      </c>
      <c r="AS275" s="35" t="n">
        <v>1.5</v>
      </c>
      <c r="AT275" s="199" t="n">
        <f aca="false">AS275*AT$4</f>
        <v>0</v>
      </c>
      <c r="AU275" s="199" t="n">
        <f aca="false">AS275*AU$4</f>
        <v>0</v>
      </c>
      <c r="AV275" s="202" t="n">
        <v>3</v>
      </c>
      <c r="AX275" s="35" t="n">
        <v>1.5</v>
      </c>
      <c r="AY275" s="199" t="n">
        <f aca="false">AX275*AY$4</f>
        <v>0</v>
      </c>
      <c r="AZ275" s="199" t="n">
        <f aca="false">AX275*AZ$4</f>
        <v>0</v>
      </c>
      <c r="BA275" s="202" t="n">
        <v>3</v>
      </c>
      <c r="BB275" s="28"/>
      <c r="BC275" s="35" t="n">
        <v>1.5</v>
      </c>
      <c r="BD275" s="199" t="n">
        <f aca="false">BC275*BD$4</f>
        <v>0</v>
      </c>
      <c r="BE275" s="199" t="n">
        <f aca="false">BC275*BE$4</f>
        <v>0</v>
      </c>
      <c r="BF275" s="202" t="n">
        <v>3</v>
      </c>
      <c r="BH275" s="35" t="n">
        <v>1.5</v>
      </c>
      <c r="BI275" s="199" t="n">
        <f aca="false">BH275*BI$4</f>
        <v>0</v>
      </c>
      <c r="BJ275" s="199" t="n">
        <f aca="false">BH275*BJ$4</f>
        <v>0</v>
      </c>
      <c r="BK275" s="202" t="n">
        <v>3</v>
      </c>
      <c r="BL275" s="28"/>
      <c r="BM275" s="35" t="n">
        <v>1.5</v>
      </c>
      <c r="BN275" s="199" t="n">
        <f aca="false">BM275*BN$4</f>
        <v>0</v>
      </c>
      <c r="BO275" s="199" t="n">
        <f aca="false">BM275*BO$4</f>
        <v>0</v>
      </c>
      <c r="BP275" s="200" t="n">
        <v>3</v>
      </c>
      <c r="BR275" s="35" t="n">
        <v>1.5</v>
      </c>
      <c r="BS275" s="199" t="n">
        <f aca="false">BR275*BS$4</f>
        <v>0</v>
      </c>
      <c r="BT275" s="199" t="n">
        <f aca="false">BR275*BT$4</f>
        <v>0</v>
      </c>
      <c r="BU275" s="200" t="n">
        <v>2</v>
      </c>
      <c r="BW275" s="35" t="n">
        <v>1.5</v>
      </c>
      <c r="BX275" s="199" t="n">
        <f aca="false">BW275*BX$4</f>
        <v>0</v>
      </c>
      <c r="BY275" s="199" t="n">
        <f aca="false">BW275*BY$4</f>
        <v>0</v>
      </c>
      <c r="BZ275" s="200" t="n">
        <v>3</v>
      </c>
    </row>
    <row r="276" customFormat="false" ht="12.75" hidden="false" customHeight="false" outlineLevel="0" collapsed="false">
      <c r="A276" s="198" t="n">
        <f aca="false">CurveCreator!A276</f>
        <v>45108</v>
      </c>
      <c r="C276" s="35" t="n">
        <v>1.5</v>
      </c>
      <c r="D276" s="199" t="n">
        <f aca="false">C276*D$4</f>
        <v>0</v>
      </c>
      <c r="E276" s="199" t="n">
        <f aca="false">C276*E$4</f>
        <v>0</v>
      </c>
      <c r="F276" s="200" t="n">
        <v>3</v>
      </c>
      <c r="H276" s="35" t="n">
        <v>1.5</v>
      </c>
      <c r="I276" s="199" t="n">
        <f aca="false">H276*I$4</f>
        <v>0</v>
      </c>
      <c r="J276" s="199" t="n">
        <f aca="false">H276*J$4</f>
        <v>0</v>
      </c>
      <c r="K276" s="200" t="n">
        <v>3</v>
      </c>
      <c r="M276" s="35" t="n">
        <v>1.5</v>
      </c>
      <c r="N276" s="199" t="n">
        <f aca="false">M276*N$4</f>
        <v>0</v>
      </c>
      <c r="O276" s="199" t="n">
        <f aca="false">M276*O$4</f>
        <v>0</v>
      </c>
      <c r="P276" s="200" t="n">
        <v>3</v>
      </c>
      <c r="Q276" s="28"/>
      <c r="R276" s="35" t="n">
        <v>1.5</v>
      </c>
      <c r="S276" s="199" t="n">
        <f aca="false">R276*S$4</f>
        <v>0</v>
      </c>
      <c r="T276" s="199" t="n">
        <f aca="false">R276*T$4</f>
        <v>0</v>
      </c>
      <c r="U276" s="202" t="n">
        <v>3</v>
      </c>
      <c r="W276" s="35" t="n">
        <v>1.5</v>
      </c>
      <c r="X276" s="199" t="n">
        <f aca="false">W276*X$4</f>
        <v>0</v>
      </c>
      <c r="Y276" s="199" t="n">
        <f aca="false">W276*Y$4</f>
        <v>0</v>
      </c>
      <c r="Z276" s="200" t="n">
        <v>3</v>
      </c>
      <c r="AA276" s="28"/>
      <c r="AB276" s="35" t="n">
        <v>1.5</v>
      </c>
      <c r="AC276" s="199" t="n">
        <f aca="false">AB276*AC$4</f>
        <v>0</v>
      </c>
      <c r="AD276" s="199" t="n">
        <f aca="false">AB276*AD$4</f>
        <v>0</v>
      </c>
      <c r="AE276" s="200" t="n">
        <v>3</v>
      </c>
      <c r="AF276" s="201"/>
      <c r="AG276" s="35" t="n">
        <v>1.5</v>
      </c>
      <c r="AH276" s="199" t="n">
        <f aca="false">AG276*AH$4</f>
        <v>0</v>
      </c>
      <c r="AI276" s="199" t="n">
        <f aca="false">AG276*AI$4</f>
        <v>0</v>
      </c>
      <c r="AJ276" s="200" t="n">
        <v>3</v>
      </c>
      <c r="AN276" s="35" t="n">
        <v>1.5</v>
      </c>
      <c r="AO276" s="199" t="n">
        <f aca="false">AN276*AO$4</f>
        <v>0</v>
      </c>
      <c r="AP276" s="199" t="n">
        <f aca="false">AN276*AP$4</f>
        <v>0</v>
      </c>
      <c r="AQ276" s="202" t="n">
        <v>3</v>
      </c>
      <c r="AS276" s="35" t="n">
        <v>1.5</v>
      </c>
      <c r="AT276" s="199" t="n">
        <f aca="false">AS276*AT$4</f>
        <v>0</v>
      </c>
      <c r="AU276" s="199" t="n">
        <f aca="false">AS276*AU$4</f>
        <v>0</v>
      </c>
      <c r="AV276" s="202" t="n">
        <v>3</v>
      </c>
      <c r="AX276" s="35" t="n">
        <v>1.5</v>
      </c>
      <c r="AY276" s="199" t="n">
        <f aca="false">AX276*AY$4</f>
        <v>0</v>
      </c>
      <c r="AZ276" s="199" t="n">
        <f aca="false">AX276*AZ$4</f>
        <v>0</v>
      </c>
      <c r="BA276" s="202" t="n">
        <v>3</v>
      </c>
      <c r="BB276" s="28"/>
      <c r="BC276" s="35" t="n">
        <v>1.5</v>
      </c>
      <c r="BD276" s="199" t="n">
        <f aca="false">BC276*BD$4</f>
        <v>0</v>
      </c>
      <c r="BE276" s="199" t="n">
        <f aca="false">BC276*BE$4</f>
        <v>0</v>
      </c>
      <c r="BF276" s="202" t="n">
        <v>3</v>
      </c>
      <c r="BH276" s="35" t="n">
        <v>1.5</v>
      </c>
      <c r="BI276" s="199" t="n">
        <f aca="false">BH276*BI$4</f>
        <v>0</v>
      </c>
      <c r="BJ276" s="199" t="n">
        <f aca="false">BH276*BJ$4</f>
        <v>0</v>
      </c>
      <c r="BK276" s="202" t="n">
        <v>3</v>
      </c>
      <c r="BL276" s="28"/>
      <c r="BM276" s="35" t="n">
        <v>1.5</v>
      </c>
      <c r="BN276" s="199" t="n">
        <f aca="false">BM276*BN$4</f>
        <v>0</v>
      </c>
      <c r="BO276" s="199" t="n">
        <f aca="false">BM276*BO$4</f>
        <v>0</v>
      </c>
      <c r="BP276" s="200" t="n">
        <v>3</v>
      </c>
      <c r="BR276" s="35" t="n">
        <v>1.5</v>
      </c>
      <c r="BS276" s="199" t="n">
        <f aca="false">BR276*BS$4</f>
        <v>0</v>
      </c>
      <c r="BT276" s="199" t="n">
        <f aca="false">BR276*BT$4</f>
        <v>0</v>
      </c>
      <c r="BU276" s="200" t="n">
        <v>2</v>
      </c>
      <c r="BW276" s="35" t="n">
        <v>1.5</v>
      </c>
      <c r="BX276" s="199" t="n">
        <f aca="false">BW276*BX$4</f>
        <v>0</v>
      </c>
      <c r="BY276" s="199" t="n">
        <f aca="false">BW276*BY$4</f>
        <v>0</v>
      </c>
      <c r="BZ276" s="200" t="n">
        <v>3</v>
      </c>
    </row>
    <row r="277" customFormat="false" ht="12.75" hidden="false" customHeight="false" outlineLevel="0" collapsed="false">
      <c r="A277" s="198" t="n">
        <f aca="false">CurveCreator!A277</f>
        <v>45139</v>
      </c>
      <c r="C277" s="35" t="n">
        <v>1.5</v>
      </c>
      <c r="D277" s="199" t="n">
        <f aca="false">C277*D$4</f>
        <v>0</v>
      </c>
      <c r="E277" s="199" t="n">
        <f aca="false">C277*E$4</f>
        <v>0</v>
      </c>
      <c r="F277" s="200" t="n">
        <v>3</v>
      </c>
      <c r="H277" s="35" t="n">
        <v>1.5</v>
      </c>
      <c r="I277" s="199" t="n">
        <f aca="false">H277*I$4</f>
        <v>0</v>
      </c>
      <c r="J277" s="199" t="n">
        <f aca="false">H277*J$4</f>
        <v>0</v>
      </c>
      <c r="K277" s="200" t="n">
        <v>3</v>
      </c>
      <c r="M277" s="35" t="n">
        <v>1.5</v>
      </c>
      <c r="N277" s="199" t="n">
        <f aca="false">M277*N$4</f>
        <v>0</v>
      </c>
      <c r="O277" s="199" t="n">
        <f aca="false">M277*O$4</f>
        <v>0</v>
      </c>
      <c r="P277" s="200" t="n">
        <v>3</v>
      </c>
      <c r="Q277" s="28"/>
      <c r="R277" s="35" t="n">
        <v>1.5</v>
      </c>
      <c r="S277" s="199" t="n">
        <f aca="false">R277*S$4</f>
        <v>0</v>
      </c>
      <c r="T277" s="199" t="n">
        <f aca="false">R277*T$4</f>
        <v>0</v>
      </c>
      <c r="U277" s="202" t="n">
        <v>3</v>
      </c>
      <c r="W277" s="35" t="n">
        <v>1.5</v>
      </c>
      <c r="X277" s="199" t="n">
        <f aca="false">W277*X$4</f>
        <v>0</v>
      </c>
      <c r="Y277" s="199" t="n">
        <f aca="false">W277*Y$4</f>
        <v>0</v>
      </c>
      <c r="Z277" s="200" t="n">
        <v>3</v>
      </c>
      <c r="AA277" s="28"/>
      <c r="AB277" s="35" t="n">
        <v>1.5</v>
      </c>
      <c r="AC277" s="199" t="n">
        <f aca="false">AB277*AC$4</f>
        <v>0</v>
      </c>
      <c r="AD277" s="199" t="n">
        <f aca="false">AB277*AD$4</f>
        <v>0</v>
      </c>
      <c r="AE277" s="200" t="n">
        <v>3</v>
      </c>
      <c r="AF277" s="201"/>
      <c r="AG277" s="35" t="n">
        <v>1.5</v>
      </c>
      <c r="AH277" s="199" t="n">
        <f aca="false">AG277*AH$4</f>
        <v>0</v>
      </c>
      <c r="AI277" s="199" t="n">
        <f aca="false">AG277*AI$4</f>
        <v>0</v>
      </c>
      <c r="AJ277" s="200" t="n">
        <v>3</v>
      </c>
      <c r="AN277" s="35" t="n">
        <v>1.5</v>
      </c>
      <c r="AO277" s="199" t="n">
        <f aca="false">AN277*AO$4</f>
        <v>0</v>
      </c>
      <c r="AP277" s="199" t="n">
        <f aca="false">AN277*AP$4</f>
        <v>0</v>
      </c>
      <c r="AQ277" s="202" t="n">
        <v>3</v>
      </c>
      <c r="AS277" s="35" t="n">
        <v>1.5</v>
      </c>
      <c r="AT277" s="199" t="n">
        <f aca="false">AS277*AT$4</f>
        <v>0</v>
      </c>
      <c r="AU277" s="199" t="n">
        <f aca="false">AS277*AU$4</f>
        <v>0</v>
      </c>
      <c r="AV277" s="202" t="n">
        <v>3</v>
      </c>
      <c r="AX277" s="35" t="n">
        <v>1.5</v>
      </c>
      <c r="AY277" s="199" t="n">
        <f aca="false">AX277*AY$4</f>
        <v>0</v>
      </c>
      <c r="AZ277" s="199" t="n">
        <f aca="false">AX277*AZ$4</f>
        <v>0</v>
      </c>
      <c r="BA277" s="202" t="n">
        <v>3</v>
      </c>
      <c r="BB277" s="28"/>
      <c r="BC277" s="35" t="n">
        <v>1.5</v>
      </c>
      <c r="BD277" s="199" t="n">
        <f aca="false">BC277*BD$4</f>
        <v>0</v>
      </c>
      <c r="BE277" s="199" t="n">
        <f aca="false">BC277*BE$4</f>
        <v>0</v>
      </c>
      <c r="BF277" s="202" t="n">
        <v>3</v>
      </c>
      <c r="BH277" s="35" t="n">
        <v>1.5</v>
      </c>
      <c r="BI277" s="199" t="n">
        <f aca="false">BH277*BI$4</f>
        <v>0</v>
      </c>
      <c r="BJ277" s="199" t="n">
        <f aca="false">BH277*BJ$4</f>
        <v>0</v>
      </c>
      <c r="BK277" s="202" t="n">
        <v>3</v>
      </c>
      <c r="BL277" s="28"/>
      <c r="BM277" s="35" t="n">
        <v>1.5</v>
      </c>
      <c r="BN277" s="199" t="n">
        <f aca="false">BM277*BN$4</f>
        <v>0</v>
      </c>
      <c r="BO277" s="199" t="n">
        <f aca="false">BM277*BO$4</f>
        <v>0</v>
      </c>
      <c r="BP277" s="200" t="n">
        <v>3</v>
      </c>
      <c r="BR277" s="35" t="n">
        <v>1.5</v>
      </c>
      <c r="BS277" s="199" t="n">
        <f aca="false">BR277*BS$4</f>
        <v>0</v>
      </c>
      <c r="BT277" s="199" t="n">
        <f aca="false">BR277*BT$4</f>
        <v>0</v>
      </c>
      <c r="BU277" s="200" t="n">
        <v>2</v>
      </c>
      <c r="BW277" s="35" t="n">
        <v>1.5</v>
      </c>
      <c r="BX277" s="199" t="n">
        <f aca="false">BW277*BX$4</f>
        <v>0</v>
      </c>
      <c r="BY277" s="199" t="n">
        <f aca="false">BW277*BY$4</f>
        <v>0</v>
      </c>
      <c r="BZ277" s="200" t="n">
        <v>3</v>
      </c>
    </row>
    <row r="278" customFormat="false" ht="12.75" hidden="false" customHeight="false" outlineLevel="0" collapsed="false">
      <c r="A278" s="198" t="n">
        <f aca="false">CurveCreator!A278</f>
        <v>45170</v>
      </c>
      <c r="C278" s="35" t="n">
        <v>1.5</v>
      </c>
      <c r="D278" s="199" t="n">
        <f aca="false">C278*D$4</f>
        <v>0</v>
      </c>
      <c r="E278" s="199" t="n">
        <f aca="false">C278*E$4</f>
        <v>0</v>
      </c>
      <c r="F278" s="200" t="n">
        <v>3</v>
      </c>
      <c r="H278" s="35" t="n">
        <v>1.5</v>
      </c>
      <c r="I278" s="199" t="n">
        <f aca="false">H278*I$4</f>
        <v>0</v>
      </c>
      <c r="J278" s="199" t="n">
        <f aca="false">H278*J$4</f>
        <v>0</v>
      </c>
      <c r="K278" s="200" t="n">
        <v>3</v>
      </c>
      <c r="M278" s="35" t="n">
        <v>1.5</v>
      </c>
      <c r="N278" s="199" t="n">
        <f aca="false">M278*N$4</f>
        <v>0</v>
      </c>
      <c r="O278" s="199" t="n">
        <f aca="false">M278*O$4</f>
        <v>0</v>
      </c>
      <c r="P278" s="200" t="n">
        <v>3</v>
      </c>
      <c r="Q278" s="28"/>
      <c r="R278" s="35" t="n">
        <v>1.5</v>
      </c>
      <c r="S278" s="199" t="n">
        <f aca="false">R278*S$4</f>
        <v>0</v>
      </c>
      <c r="T278" s="199" t="n">
        <f aca="false">R278*T$4</f>
        <v>0</v>
      </c>
      <c r="U278" s="202" t="n">
        <v>3</v>
      </c>
      <c r="W278" s="35" t="n">
        <v>1.5</v>
      </c>
      <c r="X278" s="199" t="n">
        <f aca="false">W278*X$4</f>
        <v>0</v>
      </c>
      <c r="Y278" s="199" t="n">
        <f aca="false">W278*Y$4</f>
        <v>0</v>
      </c>
      <c r="Z278" s="200" t="n">
        <v>3</v>
      </c>
      <c r="AA278" s="28"/>
      <c r="AB278" s="35" t="n">
        <v>1.5</v>
      </c>
      <c r="AC278" s="199" t="n">
        <f aca="false">AB278*AC$4</f>
        <v>0</v>
      </c>
      <c r="AD278" s="199" t="n">
        <f aca="false">AB278*AD$4</f>
        <v>0</v>
      </c>
      <c r="AE278" s="200" t="n">
        <v>3</v>
      </c>
      <c r="AF278" s="201"/>
      <c r="AG278" s="35" t="n">
        <v>1.5</v>
      </c>
      <c r="AH278" s="199" t="n">
        <f aca="false">AG278*AH$4</f>
        <v>0</v>
      </c>
      <c r="AI278" s="199" t="n">
        <f aca="false">AG278*AI$4</f>
        <v>0</v>
      </c>
      <c r="AJ278" s="200" t="n">
        <v>3</v>
      </c>
      <c r="AN278" s="35" t="n">
        <v>1.5</v>
      </c>
      <c r="AO278" s="199" t="n">
        <f aca="false">AN278*AO$4</f>
        <v>0</v>
      </c>
      <c r="AP278" s="199" t="n">
        <f aca="false">AN278*AP$4</f>
        <v>0</v>
      </c>
      <c r="AQ278" s="202" t="n">
        <v>3</v>
      </c>
      <c r="AS278" s="35" t="n">
        <v>1.5</v>
      </c>
      <c r="AT278" s="199" t="n">
        <f aca="false">AS278*AT$4</f>
        <v>0</v>
      </c>
      <c r="AU278" s="199" t="n">
        <f aca="false">AS278*AU$4</f>
        <v>0</v>
      </c>
      <c r="AV278" s="202" t="n">
        <v>3</v>
      </c>
      <c r="AX278" s="35" t="n">
        <v>1.5</v>
      </c>
      <c r="AY278" s="199" t="n">
        <f aca="false">AX278*AY$4</f>
        <v>0</v>
      </c>
      <c r="AZ278" s="199" t="n">
        <f aca="false">AX278*AZ$4</f>
        <v>0</v>
      </c>
      <c r="BA278" s="202" t="n">
        <v>3</v>
      </c>
      <c r="BB278" s="28"/>
      <c r="BC278" s="35" t="n">
        <v>1.5</v>
      </c>
      <c r="BD278" s="199" t="n">
        <f aca="false">BC278*BD$4</f>
        <v>0</v>
      </c>
      <c r="BE278" s="199" t="n">
        <f aca="false">BC278*BE$4</f>
        <v>0</v>
      </c>
      <c r="BF278" s="202" t="n">
        <v>3</v>
      </c>
      <c r="BH278" s="35" t="n">
        <v>1.5</v>
      </c>
      <c r="BI278" s="199" t="n">
        <f aca="false">BH278*BI$4</f>
        <v>0</v>
      </c>
      <c r="BJ278" s="199" t="n">
        <f aca="false">BH278*BJ$4</f>
        <v>0</v>
      </c>
      <c r="BK278" s="202" t="n">
        <v>3</v>
      </c>
      <c r="BL278" s="28"/>
      <c r="BM278" s="35" t="n">
        <v>1.5</v>
      </c>
      <c r="BN278" s="199" t="n">
        <f aca="false">BM278*BN$4</f>
        <v>0</v>
      </c>
      <c r="BO278" s="199" t="n">
        <f aca="false">BM278*BO$4</f>
        <v>0</v>
      </c>
      <c r="BP278" s="200" t="n">
        <v>3</v>
      </c>
      <c r="BR278" s="35" t="n">
        <v>1.5</v>
      </c>
      <c r="BS278" s="199" t="n">
        <f aca="false">BR278*BS$4</f>
        <v>0</v>
      </c>
      <c r="BT278" s="199" t="n">
        <f aca="false">BR278*BT$4</f>
        <v>0</v>
      </c>
      <c r="BU278" s="200" t="n">
        <v>2</v>
      </c>
      <c r="BW278" s="35" t="n">
        <v>1.5</v>
      </c>
      <c r="BX278" s="199" t="n">
        <f aca="false">BW278*BX$4</f>
        <v>0</v>
      </c>
      <c r="BY278" s="199" t="n">
        <f aca="false">BW278*BY$4</f>
        <v>0</v>
      </c>
      <c r="BZ278" s="200" t="n">
        <v>3</v>
      </c>
    </row>
    <row r="279" customFormat="false" ht="12.75" hidden="false" customHeight="false" outlineLevel="0" collapsed="false">
      <c r="A279" s="198" t="n">
        <f aca="false">CurveCreator!A279</f>
        <v>45200</v>
      </c>
      <c r="C279" s="35" t="n">
        <v>1.5</v>
      </c>
      <c r="D279" s="199" t="n">
        <f aca="false">C279*D$4</f>
        <v>0</v>
      </c>
      <c r="E279" s="199" t="n">
        <f aca="false">C279*E$4</f>
        <v>0</v>
      </c>
      <c r="F279" s="200" t="n">
        <v>3</v>
      </c>
      <c r="H279" s="35" t="n">
        <v>1.5</v>
      </c>
      <c r="I279" s="199" t="n">
        <f aca="false">H279*I$4</f>
        <v>0</v>
      </c>
      <c r="J279" s="199" t="n">
        <f aca="false">H279*J$4</f>
        <v>0</v>
      </c>
      <c r="K279" s="200" t="n">
        <v>3</v>
      </c>
      <c r="M279" s="35" t="n">
        <v>1.5</v>
      </c>
      <c r="N279" s="199" t="n">
        <f aca="false">M279*N$4</f>
        <v>0</v>
      </c>
      <c r="O279" s="199" t="n">
        <f aca="false">M279*O$4</f>
        <v>0</v>
      </c>
      <c r="P279" s="200" t="n">
        <v>3</v>
      </c>
      <c r="Q279" s="28"/>
      <c r="R279" s="35" t="n">
        <v>1.5</v>
      </c>
      <c r="S279" s="199" t="n">
        <f aca="false">R279*S$4</f>
        <v>0</v>
      </c>
      <c r="T279" s="199" t="n">
        <f aca="false">R279*T$4</f>
        <v>0</v>
      </c>
      <c r="U279" s="202" t="n">
        <v>3</v>
      </c>
      <c r="W279" s="35" t="n">
        <v>1.5</v>
      </c>
      <c r="X279" s="199" t="n">
        <f aca="false">W279*X$4</f>
        <v>0</v>
      </c>
      <c r="Y279" s="199" t="n">
        <f aca="false">W279*Y$4</f>
        <v>0</v>
      </c>
      <c r="Z279" s="200" t="n">
        <v>3</v>
      </c>
      <c r="AA279" s="28"/>
      <c r="AB279" s="35" t="n">
        <v>1.5</v>
      </c>
      <c r="AC279" s="199" t="n">
        <f aca="false">AB279*AC$4</f>
        <v>0</v>
      </c>
      <c r="AD279" s="199" t="n">
        <f aca="false">AB279*AD$4</f>
        <v>0</v>
      </c>
      <c r="AE279" s="200" t="n">
        <v>3</v>
      </c>
      <c r="AF279" s="201"/>
      <c r="AG279" s="35" t="n">
        <v>1.5</v>
      </c>
      <c r="AH279" s="199" t="n">
        <f aca="false">AG279*AH$4</f>
        <v>0</v>
      </c>
      <c r="AI279" s="199" t="n">
        <f aca="false">AG279*AI$4</f>
        <v>0</v>
      </c>
      <c r="AJ279" s="200" t="n">
        <v>3</v>
      </c>
      <c r="AN279" s="35" t="n">
        <v>1.5</v>
      </c>
      <c r="AO279" s="199" t="n">
        <f aca="false">AN279*AO$4</f>
        <v>0</v>
      </c>
      <c r="AP279" s="199" t="n">
        <f aca="false">AN279*AP$4</f>
        <v>0</v>
      </c>
      <c r="AQ279" s="202" t="n">
        <v>3</v>
      </c>
      <c r="AS279" s="35" t="n">
        <v>1.5</v>
      </c>
      <c r="AT279" s="199" t="n">
        <f aca="false">AS279*AT$4</f>
        <v>0</v>
      </c>
      <c r="AU279" s="199" t="n">
        <f aca="false">AS279*AU$4</f>
        <v>0</v>
      </c>
      <c r="AV279" s="202" t="n">
        <v>3</v>
      </c>
      <c r="AX279" s="35" t="n">
        <v>1.5</v>
      </c>
      <c r="AY279" s="199" t="n">
        <f aca="false">AX279*AY$4</f>
        <v>0</v>
      </c>
      <c r="AZ279" s="199" t="n">
        <f aca="false">AX279*AZ$4</f>
        <v>0</v>
      </c>
      <c r="BA279" s="202" t="n">
        <v>3</v>
      </c>
      <c r="BB279" s="28"/>
      <c r="BC279" s="35" t="n">
        <v>1.5</v>
      </c>
      <c r="BD279" s="199" t="n">
        <f aca="false">BC279*BD$4</f>
        <v>0</v>
      </c>
      <c r="BE279" s="199" t="n">
        <f aca="false">BC279*BE$4</f>
        <v>0</v>
      </c>
      <c r="BF279" s="202" t="n">
        <v>3</v>
      </c>
      <c r="BH279" s="35" t="n">
        <v>1.5</v>
      </c>
      <c r="BI279" s="199" t="n">
        <f aca="false">BH279*BI$4</f>
        <v>0</v>
      </c>
      <c r="BJ279" s="199" t="n">
        <f aca="false">BH279*BJ$4</f>
        <v>0</v>
      </c>
      <c r="BK279" s="202" t="n">
        <v>3</v>
      </c>
      <c r="BL279" s="28"/>
      <c r="BM279" s="35" t="n">
        <v>1.5</v>
      </c>
      <c r="BN279" s="199" t="n">
        <f aca="false">BM279*BN$4</f>
        <v>0</v>
      </c>
      <c r="BO279" s="199" t="n">
        <f aca="false">BM279*BO$4</f>
        <v>0</v>
      </c>
      <c r="BP279" s="200" t="n">
        <v>3</v>
      </c>
      <c r="BR279" s="35" t="n">
        <v>1.5</v>
      </c>
      <c r="BS279" s="199" t="n">
        <f aca="false">BR279*BS$4</f>
        <v>0</v>
      </c>
      <c r="BT279" s="199" t="n">
        <f aca="false">BR279*BT$4</f>
        <v>0</v>
      </c>
      <c r="BU279" s="200" t="n">
        <v>2</v>
      </c>
      <c r="BW279" s="35" t="n">
        <v>1.5</v>
      </c>
      <c r="BX279" s="199" t="n">
        <f aca="false">BW279*BX$4</f>
        <v>0</v>
      </c>
      <c r="BY279" s="199" t="n">
        <f aca="false">BW279*BY$4</f>
        <v>0</v>
      </c>
      <c r="BZ279" s="200" t="n">
        <v>3</v>
      </c>
    </row>
    <row r="280" customFormat="false" ht="12.75" hidden="false" customHeight="false" outlineLevel="0" collapsed="false">
      <c r="A280" s="198" t="n">
        <f aca="false">CurveCreator!A280</f>
        <v>0</v>
      </c>
      <c r="C280" s="35" t="n">
        <v>1.5</v>
      </c>
      <c r="D280" s="199" t="n">
        <f aca="false">C280*D$4</f>
        <v>0</v>
      </c>
      <c r="E280" s="199" t="n">
        <f aca="false">C280*E$4</f>
        <v>0</v>
      </c>
      <c r="F280" s="200" t="n">
        <v>3</v>
      </c>
      <c r="H280" s="35" t="n">
        <v>1.5</v>
      </c>
      <c r="I280" s="199" t="n">
        <f aca="false">H280*I$4</f>
        <v>0</v>
      </c>
      <c r="J280" s="199" t="n">
        <f aca="false">H280*J$4</f>
        <v>0</v>
      </c>
      <c r="K280" s="200" t="n">
        <v>3</v>
      </c>
      <c r="M280" s="35" t="n">
        <v>1.5</v>
      </c>
      <c r="N280" s="199" t="n">
        <f aca="false">M280*N$4</f>
        <v>0</v>
      </c>
      <c r="O280" s="199" t="n">
        <f aca="false">M280*O$4</f>
        <v>0</v>
      </c>
      <c r="P280" s="200" t="n">
        <v>3</v>
      </c>
      <c r="Q280" s="28"/>
      <c r="R280" s="35" t="n">
        <v>1.5</v>
      </c>
      <c r="S280" s="199" t="n">
        <f aca="false">R280*S$4</f>
        <v>0</v>
      </c>
      <c r="T280" s="199" t="n">
        <f aca="false">R280*T$4</f>
        <v>0</v>
      </c>
      <c r="U280" s="202" t="n">
        <v>3</v>
      </c>
      <c r="W280" s="35" t="n">
        <v>1.5</v>
      </c>
      <c r="X280" s="199" t="n">
        <f aca="false">W280*X$4</f>
        <v>0</v>
      </c>
      <c r="Y280" s="199" t="n">
        <f aca="false">W280*Y$4</f>
        <v>0</v>
      </c>
      <c r="Z280" s="200" t="n">
        <v>3</v>
      </c>
      <c r="AA280" s="28"/>
      <c r="AB280" s="35" t="n">
        <v>1.5</v>
      </c>
      <c r="AC280" s="199" t="n">
        <f aca="false">AB280*AC$4</f>
        <v>0</v>
      </c>
      <c r="AD280" s="199" t="n">
        <f aca="false">AB280*AD$4</f>
        <v>0</v>
      </c>
      <c r="AE280" s="200" t="n">
        <v>3</v>
      </c>
      <c r="AF280" s="201"/>
      <c r="AG280" s="35" t="n">
        <v>1.5</v>
      </c>
      <c r="AH280" s="199" t="n">
        <f aca="false">AG280*AH$4</f>
        <v>0</v>
      </c>
      <c r="AI280" s="199" t="n">
        <f aca="false">AG280*AI$4</f>
        <v>0</v>
      </c>
      <c r="AJ280" s="200" t="n">
        <v>3</v>
      </c>
      <c r="AN280" s="35" t="n">
        <v>1.5</v>
      </c>
      <c r="AO280" s="199" t="n">
        <f aca="false">AN280*AO$4</f>
        <v>0</v>
      </c>
      <c r="AP280" s="199" t="n">
        <f aca="false">AN280*AP$4</f>
        <v>0</v>
      </c>
      <c r="AQ280" s="202" t="n">
        <v>3</v>
      </c>
      <c r="AS280" s="35" t="n">
        <v>1.5</v>
      </c>
      <c r="AT280" s="199" t="n">
        <f aca="false">AS280*AT$4</f>
        <v>0</v>
      </c>
      <c r="AU280" s="199" t="n">
        <f aca="false">AS280*AU$4</f>
        <v>0</v>
      </c>
      <c r="AV280" s="202" t="n">
        <v>3</v>
      </c>
      <c r="AX280" s="35" t="n">
        <v>1.5</v>
      </c>
      <c r="AY280" s="199" t="n">
        <f aca="false">AX280*AY$4</f>
        <v>0</v>
      </c>
      <c r="AZ280" s="199" t="n">
        <f aca="false">AX280*AZ$4</f>
        <v>0</v>
      </c>
      <c r="BA280" s="202" t="n">
        <v>3</v>
      </c>
      <c r="BB280" s="28"/>
      <c r="BC280" s="35" t="n">
        <v>1.5</v>
      </c>
      <c r="BD280" s="199" t="n">
        <f aca="false">BC280*BD$4</f>
        <v>0</v>
      </c>
      <c r="BE280" s="199" t="n">
        <f aca="false">BC280*BE$4</f>
        <v>0</v>
      </c>
      <c r="BF280" s="202" t="n">
        <v>3</v>
      </c>
      <c r="BH280" s="35" t="n">
        <v>1.5</v>
      </c>
      <c r="BI280" s="199" t="n">
        <f aca="false">BH280*BI$4</f>
        <v>0</v>
      </c>
      <c r="BJ280" s="199" t="n">
        <f aca="false">BH280*BJ$4</f>
        <v>0</v>
      </c>
      <c r="BK280" s="202" t="n">
        <v>3</v>
      </c>
      <c r="BL280" s="28"/>
      <c r="BM280" s="35" t="n">
        <v>1.5</v>
      </c>
      <c r="BN280" s="199" t="n">
        <f aca="false">BM280*BN$4</f>
        <v>0</v>
      </c>
      <c r="BO280" s="199" t="n">
        <f aca="false">BM280*BO$4</f>
        <v>0</v>
      </c>
      <c r="BP280" s="200" t="n">
        <v>3</v>
      </c>
      <c r="BR280" s="35" t="n">
        <v>1.5</v>
      </c>
      <c r="BS280" s="199" t="n">
        <f aca="false">BR280*BS$4</f>
        <v>0</v>
      </c>
      <c r="BT280" s="199" t="n">
        <f aca="false">BR280*BT$4</f>
        <v>0</v>
      </c>
      <c r="BU280" s="200" t="n">
        <v>2</v>
      </c>
      <c r="BW280" s="35" t="n">
        <v>1.5</v>
      </c>
      <c r="BX280" s="199" t="n">
        <f aca="false">BW280*BX$4</f>
        <v>0</v>
      </c>
      <c r="BY280" s="199" t="n">
        <f aca="false">BW280*BY$4</f>
        <v>0</v>
      </c>
      <c r="BZ280" s="200" t="n">
        <v>3</v>
      </c>
    </row>
    <row r="281" customFormat="false" ht="12" hidden="false" customHeight="false" outlineLevel="0" collapsed="false">
      <c r="K281" s="124"/>
      <c r="L281" s="124"/>
      <c r="O281" s="124"/>
      <c r="P281" s="124"/>
      <c r="AS281" s="124"/>
    </row>
    <row r="282" customFormat="false" ht="12" hidden="false" customHeight="false" outlineLevel="0" collapsed="false">
      <c r="K282" s="124"/>
      <c r="L282" s="124"/>
      <c r="O282" s="124"/>
      <c r="P282" s="124"/>
      <c r="AS282" s="124"/>
    </row>
    <row r="283" customFormat="false" ht="12" hidden="false" customHeight="false" outlineLevel="0" collapsed="false">
      <c r="K283" s="124"/>
      <c r="L283" s="124"/>
      <c r="O283" s="124"/>
      <c r="P283" s="124"/>
      <c r="AS283" s="124"/>
    </row>
    <row r="284" customFormat="false" ht="12" hidden="false" customHeight="false" outlineLevel="0" collapsed="false">
      <c r="K284" s="124"/>
      <c r="L284" s="124"/>
      <c r="O284" s="124"/>
      <c r="P284" s="124"/>
      <c r="AS284" s="124"/>
    </row>
    <row r="285" customFormat="false" ht="12" hidden="false" customHeight="false" outlineLevel="0" collapsed="false">
      <c r="K285" s="124"/>
      <c r="L285" s="124"/>
      <c r="O285" s="124"/>
      <c r="P285" s="124"/>
      <c r="AS285" s="124"/>
    </row>
    <row r="286" customFormat="false" ht="12" hidden="false" customHeight="false" outlineLevel="0" collapsed="false">
      <c r="K286" s="124"/>
      <c r="L286" s="124"/>
      <c r="O286" s="124"/>
      <c r="P286" s="124"/>
      <c r="AS286" s="124"/>
    </row>
    <row r="287" customFormat="false" ht="12" hidden="false" customHeight="false" outlineLevel="0" collapsed="false">
      <c r="K287" s="124"/>
      <c r="L287" s="124"/>
      <c r="O287" s="124"/>
      <c r="P287" s="124"/>
      <c r="AS287" s="124"/>
    </row>
    <row r="288" customFormat="false" ht="12" hidden="false" customHeight="false" outlineLevel="0" collapsed="false">
      <c r="K288" s="124"/>
      <c r="L288" s="124"/>
      <c r="O288" s="124"/>
      <c r="P288" s="124"/>
      <c r="AS288" s="124"/>
    </row>
    <row r="289" customFormat="false" ht="12" hidden="false" customHeight="false" outlineLevel="0" collapsed="false">
      <c r="K289" s="124"/>
      <c r="L289" s="124"/>
      <c r="O289" s="124"/>
      <c r="P289" s="124"/>
      <c r="AS289" s="124"/>
    </row>
    <row r="290" customFormat="false" ht="12" hidden="false" customHeight="false" outlineLevel="0" collapsed="false">
      <c r="K290" s="124"/>
      <c r="L290" s="124"/>
      <c r="O290" s="124"/>
      <c r="P290" s="124"/>
      <c r="AS290" s="124"/>
    </row>
    <row r="291" customFormat="false" ht="12" hidden="false" customHeight="false" outlineLevel="0" collapsed="false">
      <c r="K291" s="124"/>
      <c r="L291" s="124"/>
      <c r="O291" s="124"/>
      <c r="P291" s="124"/>
      <c r="AS291" s="124"/>
    </row>
    <row r="292" customFormat="false" ht="12" hidden="false" customHeight="false" outlineLevel="0" collapsed="false">
      <c r="K292" s="124"/>
      <c r="L292" s="124"/>
      <c r="O292" s="124"/>
      <c r="P292" s="124"/>
      <c r="AS292" s="124"/>
    </row>
    <row r="293" customFormat="false" ht="12" hidden="false" customHeight="false" outlineLevel="0" collapsed="false">
      <c r="K293" s="124"/>
      <c r="L293" s="124"/>
      <c r="O293" s="124"/>
      <c r="P293" s="124"/>
      <c r="AS293" s="124"/>
    </row>
    <row r="294" customFormat="false" ht="12" hidden="false" customHeight="false" outlineLevel="0" collapsed="false">
      <c r="K294" s="124"/>
      <c r="L294" s="124"/>
      <c r="O294" s="124"/>
      <c r="P294" s="124"/>
      <c r="AS294" s="124"/>
    </row>
    <row r="295" customFormat="false" ht="12" hidden="false" customHeight="false" outlineLevel="0" collapsed="false">
      <c r="K295" s="124"/>
      <c r="L295" s="124"/>
      <c r="O295" s="124"/>
      <c r="P295" s="124"/>
      <c r="AS295" s="124"/>
    </row>
    <row r="296" customFormat="false" ht="12" hidden="false" customHeight="false" outlineLevel="0" collapsed="false">
      <c r="K296" s="124"/>
      <c r="L296" s="124"/>
      <c r="O296" s="124"/>
      <c r="P296" s="124"/>
      <c r="AS296" s="124"/>
    </row>
    <row r="297" customFormat="false" ht="12" hidden="false" customHeight="false" outlineLevel="0" collapsed="false">
      <c r="K297" s="124"/>
      <c r="L297" s="124"/>
      <c r="O297" s="124"/>
      <c r="P297" s="124"/>
      <c r="AS297" s="124"/>
    </row>
    <row r="298" customFormat="false" ht="12" hidden="false" customHeight="false" outlineLevel="0" collapsed="false">
      <c r="K298" s="124"/>
      <c r="L298" s="124"/>
      <c r="O298" s="124"/>
      <c r="P298" s="124"/>
      <c r="AS298" s="124"/>
    </row>
    <row r="299" customFormat="false" ht="12" hidden="false" customHeight="false" outlineLevel="0" collapsed="false">
      <c r="K299" s="124"/>
      <c r="L299" s="124"/>
      <c r="O299" s="124"/>
      <c r="P299" s="124"/>
      <c r="AS299" s="124"/>
    </row>
    <row r="300" customFormat="false" ht="12" hidden="false" customHeight="false" outlineLevel="0" collapsed="false">
      <c r="K300" s="124"/>
      <c r="L300" s="124"/>
      <c r="O300" s="124"/>
      <c r="P300" s="124"/>
      <c r="AS300" s="124"/>
    </row>
    <row r="301" customFormat="false" ht="12" hidden="false" customHeight="false" outlineLevel="0" collapsed="false">
      <c r="K301" s="124"/>
      <c r="L301" s="124"/>
      <c r="O301" s="124"/>
      <c r="P301" s="124"/>
      <c r="AS301" s="124"/>
    </row>
    <row r="302" customFormat="false" ht="12" hidden="false" customHeight="false" outlineLevel="0" collapsed="false">
      <c r="K302" s="124"/>
      <c r="L302" s="124"/>
      <c r="O302" s="124"/>
      <c r="P302" s="124"/>
      <c r="AS302" s="124"/>
    </row>
    <row r="303" customFormat="false" ht="12" hidden="false" customHeight="false" outlineLevel="0" collapsed="false">
      <c r="K303" s="124"/>
      <c r="L303" s="124"/>
      <c r="O303" s="124"/>
      <c r="P303" s="124"/>
      <c r="AS303" s="124"/>
    </row>
    <row r="304" customFormat="false" ht="12" hidden="false" customHeight="false" outlineLevel="0" collapsed="false">
      <c r="K304" s="124"/>
      <c r="L304" s="124"/>
      <c r="O304" s="124"/>
      <c r="P304" s="124"/>
      <c r="AS304" s="124"/>
    </row>
    <row r="305" customFormat="false" ht="12" hidden="false" customHeight="false" outlineLevel="0" collapsed="false">
      <c r="K305" s="124"/>
      <c r="L305" s="124"/>
      <c r="O305" s="124"/>
      <c r="P305" s="124"/>
      <c r="AS305" s="124"/>
    </row>
    <row r="306" customFormat="false" ht="12" hidden="false" customHeight="false" outlineLevel="0" collapsed="false">
      <c r="K306" s="124"/>
      <c r="L306" s="124"/>
      <c r="O306" s="124"/>
      <c r="P306" s="124"/>
      <c r="AS306" s="124"/>
    </row>
    <row r="307" customFormat="false" ht="12" hidden="false" customHeight="false" outlineLevel="0" collapsed="false">
      <c r="K307" s="124"/>
      <c r="L307" s="124"/>
      <c r="O307" s="124"/>
      <c r="P307" s="124"/>
      <c r="AS307" s="124"/>
    </row>
    <row r="308" customFormat="false" ht="12" hidden="false" customHeight="false" outlineLevel="0" collapsed="false">
      <c r="K308" s="124"/>
      <c r="L308" s="124"/>
      <c r="O308" s="124"/>
      <c r="P308" s="124"/>
      <c r="AS308" s="124"/>
    </row>
    <row r="309" customFormat="false" ht="12" hidden="false" customHeight="false" outlineLevel="0" collapsed="false">
      <c r="K309" s="124"/>
      <c r="L309" s="124"/>
      <c r="O309" s="124"/>
      <c r="P309" s="124"/>
      <c r="AS309" s="124"/>
    </row>
    <row r="310" customFormat="false" ht="12" hidden="false" customHeight="false" outlineLevel="0" collapsed="false">
      <c r="K310" s="124"/>
      <c r="L310" s="124"/>
      <c r="O310" s="124"/>
      <c r="P310" s="124"/>
      <c r="AS310" s="124"/>
    </row>
    <row r="311" customFormat="false" ht="12" hidden="false" customHeight="false" outlineLevel="0" collapsed="false">
      <c r="K311" s="124"/>
      <c r="L311" s="124"/>
      <c r="O311" s="124"/>
      <c r="P311" s="124"/>
      <c r="AS311" s="124"/>
    </row>
    <row r="312" customFormat="false" ht="12" hidden="false" customHeight="false" outlineLevel="0" collapsed="false">
      <c r="K312" s="124"/>
      <c r="L312" s="124"/>
      <c r="O312" s="124"/>
      <c r="P312" s="124"/>
      <c r="AS312" s="124"/>
    </row>
    <row r="313" customFormat="false" ht="12" hidden="false" customHeight="false" outlineLevel="0" collapsed="false">
      <c r="K313" s="124"/>
      <c r="L313" s="124"/>
      <c r="O313" s="124"/>
      <c r="P313" s="124"/>
      <c r="AS313" s="124"/>
    </row>
    <row r="314" customFormat="false" ht="12" hidden="false" customHeight="false" outlineLevel="0" collapsed="false">
      <c r="K314" s="124"/>
      <c r="L314" s="124"/>
      <c r="O314" s="124"/>
      <c r="P314" s="124"/>
      <c r="AS314" s="124"/>
    </row>
    <row r="315" customFormat="false" ht="12" hidden="false" customHeight="false" outlineLevel="0" collapsed="false">
      <c r="K315" s="124"/>
      <c r="L315" s="124"/>
      <c r="O315" s="124"/>
      <c r="P315" s="124"/>
      <c r="AS315" s="124"/>
    </row>
    <row r="316" customFormat="false" ht="12" hidden="false" customHeight="false" outlineLevel="0" collapsed="false">
      <c r="K316" s="124"/>
      <c r="L316" s="124"/>
      <c r="O316" s="124"/>
      <c r="P316" s="124"/>
      <c r="AS316" s="124"/>
    </row>
    <row r="317" customFormat="false" ht="12" hidden="false" customHeight="false" outlineLevel="0" collapsed="false">
      <c r="K317" s="124"/>
      <c r="L317" s="124"/>
      <c r="O317" s="124"/>
      <c r="P317" s="124"/>
      <c r="AS317" s="124"/>
    </row>
    <row r="318" customFormat="false" ht="12" hidden="false" customHeight="false" outlineLevel="0" collapsed="false">
      <c r="K318" s="124"/>
      <c r="L318" s="124"/>
      <c r="O318" s="124"/>
      <c r="P318" s="124"/>
      <c r="AS318" s="124"/>
    </row>
    <row r="319" customFormat="false" ht="12" hidden="false" customHeight="false" outlineLevel="0" collapsed="false">
      <c r="K319" s="124"/>
      <c r="L319" s="124"/>
      <c r="O319" s="124"/>
      <c r="P319" s="124"/>
      <c r="AS319" s="124"/>
    </row>
    <row r="320" customFormat="false" ht="12" hidden="false" customHeight="false" outlineLevel="0" collapsed="false">
      <c r="K320" s="124"/>
      <c r="L320" s="124"/>
      <c r="O320" s="124"/>
      <c r="P320" s="124"/>
      <c r="AS320" s="124"/>
    </row>
    <row r="321" customFormat="false" ht="12" hidden="false" customHeight="false" outlineLevel="0" collapsed="false">
      <c r="K321" s="124"/>
      <c r="L321" s="124"/>
      <c r="O321" s="124"/>
      <c r="P321" s="124"/>
      <c r="AS321" s="124"/>
    </row>
    <row r="322" customFormat="false" ht="12" hidden="false" customHeight="false" outlineLevel="0" collapsed="false">
      <c r="K322" s="124"/>
      <c r="L322" s="124"/>
      <c r="O322" s="124"/>
      <c r="P322" s="124"/>
      <c r="AS322" s="124"/>
    </row>
    <row r="323" customFormat="false" ht="12" hidden="false" customHeight="false" outlineLevel="0" collapsed="false">
      <c r="K323" s="124"/>
      <c r="L323" s="124"/>
      <c r="O323" s="124"/>
      <c r="P323" s="124"/>
      <c r="AS323" s="124"/>
    </row>
    <row r="324" customFormat="false" ht="12" hidden="false" customHeight="false" outlineLevel="0" collapsed="false">
      <c r="K324" s="124"/>
      <c r="L324" s="124"/>
      <c r="O324" s="124"/>
      <c r="P324" s="124"/>
      <c r="AS324" s="124"/>
    </row>
    <row r="325" customFormat="false" ht="12" hidden="false" customHeight="false" outlineLevel="0" collapsed="false">
      <c r="K325" s="124"/>
      <c r="L325" s="124"/>
      <c r="O325" s="124"/>
      <c r="P325" s="124"/>
      <c r="AS325" s="124"/>
    </row>
    <row r="326" customFormat="false" ht="12" hidden="false" customHeight="false" outlineLevel="0" collapsed="false">
      <c r="K326" s="124"/>
      <c r="L326" s="124"/>
      <c r="O326" s="124"/>
      <c r="P326" s="124"/>
      <c r="AS326" s="124"/>
    </row>
    <row r="327" customFormat="false" ht="12" hidden="false" customHeight="false" outlineLevel="0" collapsed="false">
      <c r="K327" s="124"/>
      <c r="L327" s="124"/>
      <c r="O327" s="124"/>
      <c r="P327" s="124"/>
      <c r="AS327" s="124"/>
    </row>
    <row r="328" customFormat="false" ht="12" hidden="false" customHeight="false" outlineLevel="0" collapsed="false">
      <c r="K328" s="124"/>
      <c r="L328" s="124"/>
      <c r="O328" s="124"/>
      <c r="P328" s="124"/>
      <c r="AS328" s="124"/>
    </row>
    <row r="329" customFormat="false" ht="12" hidden="false" customHeight="false" outlineLevel="0" collapsed="false">
      <c r="K329" s="124"/>
      <c r="L329" s="124"/>
      <c r="O329" s="124"/>
      <c r="P329" s="124"/>
      <c r="AS329" s="124"/>
    </row>
    <row r="330" customFormat="false" ht="12" hidden="false" customHeight="false" outlineLevel="0" collapsed="false">
      <c r="K330" s="124"/>
      <c r="L330" s="124"/>
      <c r="O330" s="124"/>
      <c r="P330" s="124"/>
      <c r="AS330" s="124"/>
    </row>
    <row r="331" customFormat="false" ht="12" hidden="false" customHeight="false" outlineLevel="0" collapsed="false">
      <c r="K331" s="124"/>
      <c r="L331" s="124"/>
      <c r="O331" s="124"/>
      <c r="P331" s="124"/>
      <c r="AS331" s="124"/>
    </row>
    <row r="332" customFormat="false" ht="12" hidden="false" customHeight="false" outlineLevel="0" collapsed="false">
      <c r="K332" s="124"/>
      <c r="L332" s="124"/>
      <c r="O332" s="124"/>
      <c r="P332" s="124"/>
      <c r="AS332" s="124"/>
    </row>
    <row r="333" customFormat="false" ht="12" hidden="false" customHeight="false" outlineLevel="0" collapsed="false">
      <c r="K333" s="124"/>
      <c r="L333" s="124"/>
      <c r="O333" s="124"/>
      <c r="P333" s="124"/>
      <c r="AS333" s="124"/>
    </row>
    <row r="334" customFormat="false" ht="12" hidden="false" customHeight="false" outlineLevel="0" collapsed="false">
      <c r="K334" s="124"/>
      <c r="L334" s="124"/>
      <c r="O334" s="124"/>
      <c r="P334" s="124"/>
      <c r="AS334" s="124"/>
    </row>
    <row r="335" customFormat="false" ht="12" hidden="false" customHeight="false" outlineLevel="0" collapsed="false">
      <c r="K335" s="124"/>
      <c r="L335" s="124"/>
      <c r="O335" s="124"/>
      <c r="P335" s="124"/>
      <c r="AS335" s="124"/>
    </row>
    <row r="336" customFormat="false" ht="12" hidden="false" customHeight="false" outlineLevel="0" collapsed="false">
      <c r="K336" s="124"/>
      <c r="L336" s="124"/>
      <c r="O336" s="124"/>
      <c r="P336" s="124"/>
      <c r="AS336" s="124"/>
    </row>
    <row r="337" customFormat="false" ht="12" hidden="false" customHeight="false" outlineLevel="0" collapsed="false">
      <c r="K337" s="124"/>
      <c r="L337" s="124"/>
      <c r="O337" s="124"/>
      <c r="P337" s="124"/>
      <c r="AS337" s="124"/>
    </row>
    <row r="338" customFormat="false" ht="12" hidden="false" customHeight="false" outlineLevel="0" collapsed="false">
      <c r="K338" s="124"/>
      <c r="L338" s="124"/>
      <c r="O338" s="124"/>
      <c r="P338" s="124"/>
      <c r="AS338" s="124"/>
    </row>
    <row r="339" customFormat="false" ht="12" hidden="false" customHeight="false" outlineLevel="0" collapsed="false">
      <c r="K339" s="124"/>
      <c r="L339" s="124"/>
      <c r="O339" s="124"/>
      <c r="P339" s="124"/>
      <c r="AS339" s="124"/>
    </row>
    <row r="340" customFormat="false" ht="12" hidden="false" customHeight="false" outlineLevel="0" collapsed="false">
      <c r="K340" s="124"/>
      <c r="L340" s="124"/>
      <c r="O340" s="124"/>
      <c r="P340" s="124"/>
      <c r="AS340" s="124"/>
    </row>
    <row r="341" customFormat="false" ht="12" hidden="false" customHeight="false" outlineLevel="0" collapsed="false">
      <c r="K341" s="124"/>
      <c r="L341" s="124"/>
      <c r="O341" s="124"/>
      <c r="P341" s="124"/>
      <c r="AS341" s="124"/>
    </row>
  </sheetData>
  <mergeCells count="15">
    <mergeCell ref="D6:E6"/>
    <mergeCell ref="I6:J6"/>
    <mergeCell ref="N6:O6"/>
    <mergeCell ref="S6:T6"/>
    <mergeCell ref="X6:Y6"/>
    <mergeCell ref="AC6:AD6"/>
    <mergeCell ref="AH6:AI6"/>
    <mergeCell ref="AO6:AP6"/>
    <mergeCell ref="AT6:AU6"/>
    <mergeCell ref="AY6:AZ6"/>
    <mergeCell ref="BD6:BE6"/>
    <mergeCell ref="BI6:BJ6"/>
    <mergeCell ref="BN6:BO6"/>
    <mergeCell ref="BS6:BT6"/>
    <mergeCell ref="BX6:BY6"/>
  </mergeCells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2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N34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8" topLeftCell="H9" activePane="bottomRight" state="frozen"/>
      <selection pane="topLeft" activeCell="A1" activeCellId="0" sqref="A1"/>
      <selection pane="topRight" activeCell="H1" activeCellId="0" sqref="H1"/>
      <selection pane="bottomLeft" activeCell="A9" activeCellId="0" sqref="A9"/>
      <selection pane="bottomRight" activeCell="I27" activeCellId="0" sqref="I27"/>
    </sheetView>
  </sheetViews>
  <sheetFormatPr defaultColWidth="10.8671875" defaultRowHeight="12" customHeight="true" zeroHeight="false" outlineLevelRow="0" outlineLevelCol="0"/>
  <cols>
    <col collapsed="false" customWidth="true" hidden="false" outlineLevel="0" max="1" min="1" style="0" width="21.24"/>
    <col collapsed="false" customWidth="true" hidden="false" outlineLevel="0" max="2" min="2" style="0" width="8.24"/>
    <col collapsed="false" customWidth="true" hidden="false" outlineLevel="0" max="3" min="3" style="0" width="8.74"/>
    <col collapsed="false" customWidth="true" hidden="false" outlineLevel="0" max="5" min="4" style="0" width="5.87"/>
    <col collapsed="false" customWidth="true" hidden="false" outlineLevel="0" max="8" min="6" style="0" width="4.87"/>
    <col collapsed="false" customWidth="true" hidden="false" outlineLevel="0" max="10" min="9" style="0" width="5.99"/>
    <col collapsed="false" customWidth="true" hidden="false" outlineLevel="0" max="12" min="11" style="0" width="6.37"/>
    <col collapsed="false" customWidth="true" hidden="false" outlineLevel="0" max="13" min="13" style="0" width="6.86"/>
    <col collapsed="false" customWidth="true" hidden="false" outlineLevel="0" max="15" min="14" style="0" width="5.87"/>
    <col collapsed="false" customWidth="true" hidden="false" outlineLevel="0" max="18" min="16" style="0" width="4.87"/>
    <col collapsed="false" customWidth="true" hidden="false" outlineLevel="0" max="20" min="19" style="0" width="6.99"/>
    <col collapsed="false" customWidth="true" hidden="false" outlineLevel="0" max="21" min="21" style="0" width="4.87"/>
    <col collapsed="false" customWidth="true" hidden="false" outlineLevel="0" max="22" min="22" style="0" width="5.87"/>
    <col collapsed="false" customWidth="true" hidden="false" outlineLevel="0" max="23" min="23" style="0" width="6.86"/>
    <col collapsed="false" customWidth="true" hidden="false" outlineLevel="0" max="27" min="24" style="0" width="5.87"/>
    <col collapsed="false" customWidth="true" hidden="false" outlineLevel="0" max="28" min="28" style="0" width="6.86"/>
    <col collapsed="false" customWidth="true" hidden="false" outlineLevel="0" max="32" min="29" style="0" width="5.87"/>
    <col collapsed="false" customWidth="true" hidden="false" outlineLevel="0" max="33" min="33" style="0" width="6.86"/>
    <col collapsed="false" customWidth="true" hidden="false" outlineLevel="0" max="34" min="34" style="0" width="5.87"/>
    <col collapsed="false" customWidth="true" hidden="false" outlineLevel="0" max="35" min="35" style="0" width="6.62"/>
    <col collapsed="false" customWidth="true" hidden="false" outlineLevel="0" max="36" min="36" style="0" width="4.87"/>
    <col collapsed="false" customWidth="true" hidden="false" outlineLevel="0" max="37" min="37" style="0" width="4.62"/>
  </cols>
  <sheetData>
    <row r="1" customFormat="false" ht="12" hidden="false" customHeight="false" outlineLevel="0" collapsed="false">
      <c r="B1" s="0" t="s">
        <v>248</v>
      </c>
      <c r="O1" s="203" t="s">
        <v>249</v>
      </c>
      <c r="P1" s="203"/>
      <c r="Q1" s="203"/>
      <c r="R1" s="203"/>
    </row>
    <row r="2" customFormat="false" ht="12" hidden="false" customHeight="false" outlineLevel="0" collapsed="false">
      <c r="A2" s="0" t="s">
        <v>250</v>
      </c>
      <c r="B2" s="0" t="s">
        <v>73</v>
      </c>
      <c r="D2" s="0" t="s">
        <v>81</v>
      </c>
      <c r="I2" s="0" t="s">
        <v>82</v>
      </c>
      <c r="N2" s="0" t="s">
        <v>87</v>
      </c>
      <c r="S2" s="0" t="s">
        <v>80</v>
      </c>
      <c r="X2" s="0" t="s">
        <v>80</v>
      </c>
      <c r="AC2" s="0" t="s">
        <v>80</v>
      </c>
      <c r="AH2" s="0" t="s">
        <v>218</v>
      </c>
    </row>
    <row r="3" customFormat="false" ht="12.75" hidden="false" customHeight="false" outlineLevel="0" collapsed="false"/>
    <row r="4" customFormat="false" ht="12.75" hidden="false" customHeight="false" outlineLevel="0" collapsed="false">
      <c r="A4" s="0" t="s">
        <v>225</v>
      </c>
      <c r="D4" s="192" t="n">
        <v>0</v>
      </c>
      <c r="E4" s="192" t="n">
        <v>0</v>
      </c>
      <c r="F4" s="1"/>
      <c r="G4" s="1"/>
      <c r="I4" s="192" t="n">
        <v>0</v>
      </c>
      <c r="J4" s="192" t="n">
        <v>0</v>
      </c>
      <c r="K4" s="1"/>
      <c r="L4" s="1"/>
      <c r="M4" s="1"/>
      <c r="N4" s="193" t="n">
        <v>0</v>
      </c>
      <c r="O4" s="193"/>
      <c r="P4" s="1"/>
      <c r="Q4" s="1"/>
      <c r="R4" s="1"/>
      <c r="S4" s="193" t="n">
        <v>0</v>
      </c>
      <c r="T4" s="193"/>
      <c r="U4" s="1"/>
      <c r="V4" s="1"/>
      <c r="W4" s="1"/>
      <c r="X4" s="193"/>
      <c r="Y4" s="193"/>
      <c r="Z4" s="1"/>
      <c r="AA4" s="1"/>
      <c r="AB4" s="1"/>
      <c r="AC4" s="193"/>
      <c r="AD4" s="193"/>
      <c r="AE4" s="1"/>
      <c r="AF4" s="1"/>
      <c r="AG4" s="1"/>
      <c r="AH4" s="193"/>
      <c r="AI4" s="193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</row>
    <row r="6" customFormat="false" ht="12" hidden="false" customHeight="false" outlineLevel="0" collapsed="false">
      <c r="D6" s="28" t="s">
        <v>36</v>
      </c>
      <c r="F6" s="28"/>
      <c r="G6" s="28"/>
      <c r="I6" s="28" t="s">
        <v>251</v>
      </c>
      <c r="K6" s="28"/>
      <c r="L6" s="28"/>
      <c r="N6" s="28" t="s">
        <v>252</v>
      </c>
      <c r="P6" s="28"/>
      <c r="Q6" s="28"/>
      <c r="S6" s="28" t="s">
        <v>253</v>
      </c>
      <c r="U6" s="28"/>
      <c r="V6" s="28"/>
      <c r="X6" s="28" t="s">
        <v>44</v>
      </c>
      <c r="Z6" s="28"/>
      <c r="AA6" s="28"/>
      <c r="AC6" s="28" t="s">
        <v>254</v>
      </c>
      <c r="AE6" s="28"/>
      <c r="AF6" s="28"/>
      <c r="AH6" s="28" t="s">
        <v>51</v>
      </c>
      <c r="AI6" s="196"/>
      <c r="AK6" s="28"/>
    </row>
    <row r="7" customFormat="false" ht="12" hidden="false" customHeight="false" outlineLevel="0" collapsed="false">
      <c r="C7" s="35" t="s">
        <v>242</v>
      </c>
      <c r="D7" s="196" t="s">
        <v>243</v>
      </c>
      <c r="E7" s="196" t="s">
        <v>244</v>
      </c>
      <c r="F7" s="8" t="s">
        <v>245</v>
      </c>
      <c r="G7" s="8"/>
      <c r="H7" s="35" t="s">
        <v>242</v>
      </c>
      <c r="I7" s="196" t="s">
        <v>243</v>
      </c>
      <c r="J7" s="196" t="s">
        <v>244</v>
      </c>
      <c r="K7" s="8" t="s">
        <v>245</v>
      </c>
      <c r="L7" s="8"/>
      <c r="M7" s="35" t="s">
        <v>242</v>
      </c>
      <c r="N7" s="196" t="s">
        <v>243</v>
      </c>
      <c r="O7" s="196" t="s">
        <v>244</v>
      </c>
      <c r="P7" s="8" t="s">
        <v>245</v>
      </c>
      <c r="Q7" s="8"/>
      <c r="R7" s="35" t="s">
        <v>242</v>
      </c>
      <c r="S7" s="196" t="s">
        <v>243</v>
      </c>
      <c r="T7" s="196" t="s">
        <v>244</v>
      </c>
      <c r="U7" s="8" t="s">
        <v>245</v>
      </c>
      <c r="W7" s="35" t="s">
        <v>242</v>
      </c>
      <c r="X7" s="196" t="s">
        <v>243</v>
      </c>
      <c r="Y7" s="196" t="s">
        <v>244</v>
      </c>
      <c r="Z7" s="8" t="s">
        <v>245</v>
      </c>
      <c r="AA7" s="28"/>
      <c r="AB7" s="35" t="s">
        <v>242</v>
      </c>
      <c r="AC7" s="196" t="s">
        <v>243</v>
      </c>
      <c r="AD7" s="196" t="s">
        <v>244</v>
      </c>
      <c r="AE7" s="8" t="s">
        <v>245</v>
      </c>
      <c r="AF7" s="28"/>
      <c r="AG7" s="35" t="s">
        <v>242</v>
      </c>
      <c r="AH7" s="196" t="s">
        <v>243</v>
      </c>
      <c r="AI7" s="196" t="s">
        <v>244</v>
      </c>
      <c r="AJ7" s="8" t="s">
        <v>245</v>
      </c>
      <c r="AK7" s="28"/>
    </row>
    <row r="8" customFormat="false" ht="12" hidden="false" customHeight="false" outlineLevel="0" collapsed="false">
      <c r="C8" s="35" t="s">
        <v>246</v>
      </c>
      <c r="D8" s="196" t="s">
        <v>122</v>
      </c>
      <c r="E8" s="196" t="s">
        <v>122</v>
      </c>
      <c r="F8" s="8" t="s">
        <v>247</v>
      </c>
      <c r="G8" s="8"/>
      <c r="H8" s="35" t="s">
        <v>246</v>
      </c>
      <c r="I8" s="196" t="s">
        <v>122</v>
      </c>
      <c r="J8" s="196" t="s">
        <v>122</v>
      </c>
      <c r="K8" s="8" t="s">
        <v>247</v>
      </c>
      <c r="L8" s="8"/>
      <c r="M8" s="35" t="s">
        <v>246</v>
      </c>
      <c r="N8" s="196" t="s">
        <v>122</v>
      </c>
      <c r="O8" s="196" t="s">
        <v>122</v>
      </c>
      <c r="P8" s="8" t="s">
        <v>247</v>
      </c>
      <c r="Q8" s="8"/>
      <c r="R8" s="35" t="s">
        <v>246</v>
      </c>
      <c r="S8" s="196" t="s">
        <v>122</v>
      </c>
      <c r="T8" s="196" t="s">
        <v>122</v>
      </c>
      <c r="U8" s="8" t="s">
        <v>247</v>
      </c>
      <c r="W8" s="35" t="s">
        <v>246</v>
      </c>
      <c r="X8" s="196" t="s">
        <v>122</v>
      </c>
      <c r="Y8" s="196" t="s">
        <v>122</v>
      </c>
      <c r="Z8" s="8" t="s">
        <v>247</v>
      </c>
      <c r="AA8" s="28"/>
      <c r="AB8" s="35" t="s">
        <v>246</v>
      </c>
      <c r="AC8" s="196" t="s">
        <v>122</v>
      </c>
      <c r="AD8" s="196" t="s">
        <v>122</v>
      </c>
      <c r="AE8" s="8" t="s">
        <v>247</v>
      </c>
      <c r="AF8" s="28"/>
      <c r="AG8" s="35" t="s">
        <v>246</v>
      </c>
      <c r="AH8" s="196" t="s">
        <v>122</v>
      </c>
      <c r="AI8" s="196" t="s">
        <v>122</v>
      </c>
      <c r="AJ8" s="8" t="s">
        <v>247</v>
      </c>
      <c r="AK8" s="28"/>
    </row>
    <row r="9" customFormat="false" ht="12" hidden="false" customHeight="false" outlineLevel="0" collapsed="false">
      <c r="A9" s="198" t="n">
        <f aca="false">CurveCreator!A9</f>
        <v>36982</v>
      </c>
      <c r="B9" s="198"/>
      <c r="C9" s="35" t="n">
        <v>1.5</v>
      </c>
      <c r="D9" s="199" t="n">
        <f aca="false">C9*D$4</f>
        <v>0</v>
      </c>
      <c r="E9" s="199" t="n">
        <f aca="false">C9*E$4</f>
        <v>0</v>
      </c>
      <c r="F9" s="200" t="n">
        <v>4</v>
      </c>
      <c r="G9" s="204"/>
      <c r="H9" s="35" t="n">
        <v>1.5</v>
      </c>
      <c r="I9" s="199" t="n">
        <f aca="false">H9*I$4</f>
        <v>0</v>
      </c>
      <c r="J9" s="199" t="n">
        <f aca="false">H9*J$4</f>
        <v>0</v>
      </c>
      <c r="K9" s="200" t="n">
        <v>2</v>
      </c>
      <c r="L9" s="204"/>
      <c r="M9" s="35" t="n">
        <v>1.5</v>
      </c>
      <c r="N9" s="199" t="n">
        <f aca="false">M9*N$4</f>
        <v>0</v>
      </c>
      <c r="O9" s="199" t="n">
        <f aca="false">M9*O$4</f>
        <v>0</v>
      </c>
      <c r="P9" s="200" t="n">
        <v>3</v>
      </c>
      <c r="Q9" s="204"/>
      <c r="R9" s="35" t="n">
        <v>1.5</v>
      </c>
      <c r="S9" s="199" t="n">
        <f aca="false">R9*S$4</f>
        <v>0</v>
      </c>
      <c r="T9" s="199" t="n">
        <f aca="false">R9*T$4</f>
        <v>0</v>
      </c>
      <c r="U9" s="200" t="n">
        <v>4</v>
      </c>
      <c r="W9" s="35" t="n">
        <v>1.5</v>
      </c>
      <c r="X9" s="199" t="n">
        <f aca="false">W9*X$4</f>
        <v>0</v>
      </c>
      <c r="Y9" s="199" t="n">
        <f aca="false">W9*Y$4</f>
        <v>0</v>
      </c>
      <c r="Z9" s="200" t="n">
        <v>3</v>
      </c>
      <c r="AA9" s="28"/>
      <c r="AB9" s="35" t="n">
        <v>1.5</v>
      </c>
      <c r="AC9" s="199" t="n">
        <f aca="false">AB9*AC$4</f>
        <v>0</v>
      </c>
      <c r="AD9" s="199" t="n">
        <f aca="false">AB9*AD$4</f>
        <v>0</v>
      </c>
      <c r="AE9" s="200" t="n">
        <v>4</v>
      </c>
      <c r="AF9" s="28"/>
      <c r="AG9" s="35" t="n">
        <v>1.5</v>
      </c>
      <c r="AH9" s="199" t="n">
        <f aca="false">AG9*AH$4</f>
        <v>0</v>
      </c>
      <c r="AI9" s="199" t="n">
        <f aca="false">AG9*AI$4</f>
        <v>0</v>
      </c>
      <c r="AJ9" s="200" t="n">
        <v>3</v>
      </c>
    </row>
    <row r="10" customFormat="false" ht="12" hidden="false" customHeight="false" outlineLevel="0" collapsed="false">
      <c r="A10" s="198" t="n">
        <f aca="false">CurveCreator!A10</f>
        <v>37012</v>
      </c>
      <c r="B10" s="198"/>
      <c r="C10" s="35" t="n">
        <v>1.5</v>
      </c>
      <c r="D10" s="199" t="n">
        <f aca="false">C10*D$4</f>
        <v>0</v>
      </c>
      <c r="E10" s="199" t="n">
        <f aca="false">C10*E$4</f>
        <v>0</v>
      </c>
      <c r="F10" s="200" t="n">
        <v>4</v>
      </c>
      <c r="G10" s="204"/>
      <c r="H10" s="35" t="n">
        <v>1.5</v>
      </c>
      <c r="I10" s="199" t="n">
        <f aca="false">H10*I$4</f>
        <v>0</v>
      </c>
      <c r="J10" s="199" t="n">
        <f aca="false">H10*J$4</f>
        <v>0</v>
      </c>
      <c r="K10" s="200" t="n">
        <v>2</v>
      </c>
      <c r="L10" s="204"/>
      <c r="M10" s="35" t="n">
        <v>1.5</v>
      </c>
      <c r="N10" s="199" t="n">
        <f aca="false">M10*N$4</f>
        <v>0</v>
      </c>
      <c r="O10" s="199" t="n">
        <f aca="false">M10*O$4</f>
        <v>0</v>
      </c>
      <c r="P10" s="200" t="n">
        <v>3</v>
      </c>
      <c r="Q10" s="204"/>
      <c r="R10" s="35" t="n">
        <v>1.5</v>
      </c>
      <c r="S10" s="199" t="n">
        <f aca="false">R10*S$4</f>
        <v>0</v>
      </c>
      <c r="T10" s="199" t="n">
        <f aca="false">R10*T$4</f>
        <v>0</v>
      </c>
      <c r="U10" s="200" t="n">
        <v>2</v>
      </c>
      <c r="W10" s="35" t="n">
        <v>1.5</v>
      </c>
      <c r="X10" s="199" t="n">
        <f aca="false">W10*X$4</f>
        <v>0</v>
      </c>
      <c r="Y10" s="199" t="n">
        <f aca="false">W10*Y$4</f>
        <v>0</v>
      </c>
      <c r="Z10" s="200" t="n">
        <v>3</v>
      </c>
      <c r="AA10" s="28"/>
      <c r="AB10" s="35" t="n">
        <v>1.5</v>
      </c>
      <c r="AC10" s="199" t="n">
        <f aca="false">AB10*AC$4</f>
        <v>0</v>
      </c>
      <c r="AD10" s="199" t="n">
        <f aca="false">AB10*AD$4</f>
        <v>0</v>
      </c>
      <c r="AE10" s="200" t="n">
        <v>4</v>
      </c>
      <c r="AF10" s="28"/>
      <c r="AG10" s="35" t="n">
        <v>1.5</v>
      </c>
      <c r="AH10" s="199" t="n">
        <f aca="false">AG10*AH$4</f>
        <v>0</v>
      </c>
      <c r="AI10" s="199" t="n">
        <f aca="false">AG10*AI$4</f>
        <v>0</v>
      </c>
      <c r="AJ10" s="200" t="n">
        <v>3</v>
      </c>
      <c r="AK10" s="28"/>
    </row>
    <row r="11" customFormat="false" ht="12" hidden="false" customHeight="false" outlineLevel="0" collapsed="false">
      <c r="A11" s="198" t="n">
        <f aca="false">CurveCreator!A11</f>
        <v>37043</v>
      </c>
      <c r="B11" s="198"/>
      <c r="C11" s="35" t="n">
        <v>1.5</v>
      </c>
      <c r="D11" s="199" t="n">
        <f aca="false">C11*D$4</f>
        <v>0</v>
      </c>
      <c r="E11" s="199" t="n">
        <f aca="false">C11*E$4</f>
        <v>0</v>
      </c>
      <c r="F11" s="200" t="n">
        <v>4</v>
      </c>
      <c r="G11" s="204"/>
      <c r="H11" s="35" t="n">
        <v>1.5</v>
      </c>
      <c r="I11" s="199" t="n">
        <f aca="false">H11*I$4</f>
        <v>0</v>
      </c>
      <c r="J11" s="199" t="n">
        <f aca="false">H11*J$4</f>
        <v>0</v>
      </c>
      <c r="K11" s="200" t="n">
        <v>2</v>
      </c>
      <c r="L11" s="204"/>
      <c r="M11" s="35" t="n">
        <v>1.5</v>
      </c>
      <c r="N11" s="199" t="n">
        <f aca="false">M11*N$4</f>
        <v>0</v>
      </c>
      <c r="O11" s="199" t="n">
        <f aca="false">M11*O$4</f>
        <v>0</v>
      </c>
      <c r="P11" s="200" t="n">
        <v>3</v>
      </c>
      <c r="Q11" s="204"/>
      <c r="R11" s="35" t="n">
        <v>1.5</v>
      </c>
      <c r="S11" s="199" t="n">
        <f aca="false">R11*S$4</f>
        <v>0</v>
      </c>
      <c r="T11" s="199" t="n">
        <f aca="false">R11*T$4</f>
        <v>0</v>
      </c>
      <c r="U11" s="200" t="n">
        <v>2</v>
      </c>
      <c r="W11" s="35" t="n">
        <v>1.5</v>
      </c>
      <c r="X11" s="199" t="n">
        <f aca="false">W11*X$4</f>
        <v>0</v>
      </c>
      <c r="Y11" s="199" t="n">
        <f aca="false">W11*Y$4</f>
        <v>0</v>
      </c>
      <c r="Z11" s="200" t="n">
        <v>3</v>
      </c>
      <c r="AA11" s="28"/>
      <c r="AB11" s="35" t="n">
        <v>1.5</v>
      </c>
      <c r="AC11" s="199" t="n">
        <f aca="false">AB11*AC$4</f>
        <v>0</v>
      </c>
      <c r="AD11" s="199" t="n">
        <f aca="false">AB11*AD$4</f>
        <v>0</v>
      </c>
      <c r="AE11" s="200" t="n">
        <v>3</v>
      </c>
      <c r="AF11" s="28"/>
      <c r="AG11" s="35" t="n">
        <v>1.5</v>
      </c>
      <c r="AH11" s="199" t="n">
        <f aca="false">AG11*AH$4</f>
        <v>0</v>
      </c>
      <c r="AI11" s="199" t="n">
        <f aca="false">AG11*AI$4</f>
        <v>0</v>
      </c>
      <c r="AJ11" s="200" t="n">
        <v>3</v>
      </c>
      <c r="AK11" s="28"/>
    </row>
    <row r="12" customFormat="false" ht="12" hidden="false" customHeight="false" outlineLevel="0" collapsed="false">
      <c r="A12" s="198" t="n">
        <f aca="false">CurveCreator!A12</f>
        <v>37073</v>
      </c>
      <c r="B12" s="198"/>
      <c r="C12" s="35" t="n">
        <v>1.5</v>
      </c>
      <c r="D12" s="199" t="n">
        <f aca="false">C12*D$4</f>
        <v>0</v>
      </c>
      <c r="E12" s="199" t="n">
        <f aca="false">C12*E$4</f>
        <v>0</v>
      </c>
      <c r="F12" s="200" t="n">
        <v>4</v>
      </c>
      <c r="G12" s="204"/>
      <c r="H12" s="35" t="n">
        <v>1.5</v>
      </c>
      <c r="I12" s="199" t="n">
        <f aca="false">H12*I$4</f>
        <v>0</v>
      </c>
      <c r="J12" s="199" t="n">
        <f aca="false">H12*J$4</f>
        <v>0</v>
      </c>
      <c r="K12" s="200" t="n">
        <v>2</v>
      </c>
      <c r="L12" s="204"/>
      <c r="M12" s="35" t="n">
        <v>1.5</v>
      </c>
      <c r="N12" s="199" t="n">
        <f aca="false">M12*N$4</f>
        <v>0</v>
      </c>
      <c r="O12" s="199" t="n">
        <f aca="false">M12*O$4</f>
        <v>0</v>
      </c>
      <c r="P12" s="200" t="n">
        <v>3</v>
      </c>
      <c r="Q12" s="204"/>
      <c r="R12" s="35" t="n">
        <v>1.5</v>
      </c>
      <c r="S12" s="199" t="n">
        <f aca="false">R12*S$4</f>
        <v>0</v>
      </c>
      <c r="T12" s="199" t="n">
        <f aca="false">R12*T$4</f>
        <v>0</v>
      </c>
      <c r="U12" s="200" t="n">
        <v>1</v>
      </c>
      <c r="W12" s="35" t="n">
        <v>1.5</v>
      </c>
      <c r="X12" s="199" t="n">
        <f aca="false">W12*X$4</f>
        <v>0</v>
      </c>
      <c r="Y12" s="199" t="n">
        <f aca="false">W12*Y$4</f>
        <v>0</v>
      </c>
      <c r="Z12" s="200" t="n">
        <v>3</v>
      </c>
      <c r="AA12" s="28"/>
      <c r="AB12" s="35" t="n">
        <v>1.5</v>
      </c>
      <c r="AC12" s="199" t="n">
        <f aca="false">AB12*AC$4</f>
        <v>0</v>
      </c>
      <c r="AD12" s="199" t="n">
        <f aca="false">AB12*AD$4</f>
        <v>0</v>
      </c>
      <c r="AE12" s="200" t="n">
        <v>3</v>
      </c>
      <c r="AF12" s="28"/>
      <c r="AG12" s="35" t="n">
        <v>1.5</v>
      </c>
      <c r="AH12" s="199" t="n">
        <f aca="false">AG12*AH$4</f>
        <v>0</v>
      </c>
      <c r="AI12" s="199" t="n">
        <f aca="false">AG12*AI$4</f>
        <v>0</v>
      </c>
      <c r="AJ12" s="200" t="n">
        <v>3</v>
      </c>
    </row>
    <row r="13" customFormat="false" ht="12" hidden="false" customHeight="false" outlineLevel="0" collapsed="false">
      <c r="A13" s="198" t="n">
        <f aca="false">CurveCreator!A13</f>
        <v>37104</v>
      </c>
      <c r="B13" s="198"/>
      <c r="C13" s="35" t="n">
        <v>1.5</v>
      </c>
      <c r="D13" s="199" t="n">
        <f aca="false">C13*D$4</f>
        <v>0</v>
      </c>
      <c r="E13" s="199" t="n">
        <f aca="false">C13*E$4</f>
        <v>0</v>
      </c>
      <c r="F13" s="200" t="n">
        <v>5</v>
      </c>
      <c r="G13" s="204"/>
      <c r="H13" s="35" t="n">
        <v>1.5</v>
      </c>
      <c r="I13" s="199" t="n">
        <f aca="false">H13*I$4</f>
        <v>0</v>
      </c>
      <c r="J13" s="199" t="n">
        <f aca="false">H13*J$4</f>
        <v>0</v>
      </c>
      <c r="K13" s="200" t="n">
        <v>3</v>
      </c>
      <c r="L13" s="204"/>
      <c r="M13" s="35" t="n">
        <v>1.5</v>
      </c>
      <c r="N13" s="199" t="n">
        <f aca="false">M13*N$4</f>
        <v>0</v>
      </c>
      <c r="O13" s="199" t="n">
        <f aca="false">M13*O$4</f>
        <v>0</v>
      </c>
      <c r="P13" s="200" t="n">
        <v>3</v>
      </c>
      <c r="Q13" s="204"/>
      <c r="R13" s="35" t="n">
        <v>1.5</v>
      </c>
      <c r="S13" s="199" t="n">
        <f aca="false">R13*S$4</f>
        <v>0</v>
      </c>
      <c r="T13" s="199" t="n">
        <f aca="false">R13*T$4</f>
        <v>0</v>
      </c>
      <c r="U13" s="200" t="n">
        <v>1</v>
      </c>
      <c r="W13" s="35" t="n">
        <v>1.5</v>
      </c>
      <c r="X13" s="199" t="n">
        <f aca="false">W13*X$4</f>
        <v>0</v>
      </c>
      <c r="Y13" s="199" t="n">
        <f aca="false">W13*Y$4</f>
        <v>0</v>
      </c>
      <c r="Z13" s="200" t="n">
        <v>3</v>
      </c>
      <c r="AA13" s="28"/>
      <c r="AB13" s="35" t="n">
        <v>1.5</v>
      </c>
      <c r="AC13" s="199" t="n">
        <f aca="false">AB13*AC$4</f>
        <v>0</v>
      </c>
      <c r="AD13" s="199" t="n">
        <f aca="false">AB13*AD$4</f>
        <v>0</v>
      </c>
      <c r="AE13" s="200" t="n">
        <v>4</v>
      </c>
      <c r="AF13" s="28"/>
      <c r="AG13" s="35" t="n">
        <v>1.5</v>
      </c>
      <c r="AH13" s="199" t="n">
        <f aca="false">AG13*AH$4</f>
        <v>0</v>
      </c>
      <c r="AI13" s="199" t="n">
        <f aca="false">AG13*AI$4</f>
        <v>0</v>
      </c>
      <c r="AJ13" s="200" t="n">
        <v>3</v>
      </c>
      <c r="AK13" s="28"/>
    </row>
    <row r="14" customFormat="false" ht="12" hidden="false" customHeight="false" outlineLevel="0" collapsed="false">
      <c r="A14" s="198" t="n">
        <f aca="false">CurveCreator!A14</f>
        <v>37135</v>
      </c>
      <c r="B14" s="198"/>
      <c r="C14" s="35" t="n">
        <v>1.5</v>
      </c>
      <c r="D14" s="199" t="n">
        <f aca="false">C14*D$4</f>
        <v>0</v>
      </c>
      <c r="E14" s="199" t="n">
        <f aca="false">C14*E$4</f>
        <v>0</v>
      </c>
      <c r="F14" s="200" t="n">
        <v>5</v>
      </c>
      <c r="G14" s="204"/>
      <c r="H14" s="35" t="n">
        <v>1.5</v>
      </c>
      <c r="I14" s="199" t="n">
        <f aca="false">H14*I$4</f>
        <v>0</v>
      </c>
      <c r="J14" s="199" t="n">
        <f aca="false">H14*J$4</f>
        <v>0</v>
      </c>
      <c r="K14" s="200" t="n">
        <v>2</v>
      </c>
      <c r="L14" s="204"/>
      <c r="M14" s="35" t="n">
        <v>1.5</v>
      </c>
      <c r="N14" s="199" t="n">
        <f aca="false">M14*N$4</f>
        <v>0</v>
      </c>
      <c r="O14" s="199" t="n">
        <f aca="false">M14*O$4</f>
        <v>0</v>
      </c>
      <c r="P14" s="200" t="n">
        <v>3</v>
      </c>
      <c r="Q14" s="204"/>
      <c r="R14" s="35" t="n">
        <v>1.5</v>
      </c>
      <c r="S14" s="199" t="n">
        <f aca="false">R14*S$4</f>
        <v>0</v>
      </c>
      <c r="T14" s="199" t="n">
        <f aca="false">R14*T$4</f>
        <v>0</v>
      </c>
      <c r="U14" s="200" t="n">
        <v>1</v>
      </c>
      <c r="W14" s="35" t="n">
        <v>1.5</v>
      </c>
      <c r="X14" s="199" t="n">
        <f aca="false">W14*X$4</f>
        <v>0</v>
      </c>
      <c r="Y14" s="199" t="n">
        <f aca="false">W14*Y$4</f>
        <v>0</v>
      </c>
      <c r="Z14" s="200" t="n">
        <v>3</v>
      </c>
      <c r="AA14" s="28"/>
      <c r="AB14" s="35" t="n">
        <v>1.5</v>
      </c>
      <c r="AC14" s="199" t="n">
        <f aca="false">AB14*AC$4</f>
        <v>0</v>
      </c>
      <c r="AD14" s="199" t="n">
        <f aca="false">AB14*AD$4</f>
        <v>0</v>
      </c>
      <c r="AE14" s="200" t="n">
        <v>4</v>
      </c>
      <c r="AF14" s="28"/>
      <c r="AG14" s="35" t="n">
        <v>1.5</v>
      </c>
      <c r="AH14" s="199" t="n">
        <f aca="false">AG14*AH$4</f>
        <v>0</v>
      </c>
      <c r="AI14" s="199" t="n">
        <f aca="false">AG14*AI$4</f>
        <v>0</v>
      </c>
      <c r="AJ14" s="200" t="n">
        <v>3</v>
      </c>
      <c r="AK14" s="28"/>
    </row>
    <row r="15" customFormat="false" ht="12" hidden="false" customHeight="false" outlineLevel="0" collapsed="false">
      <c r="A15" s="198" t="n">
        <f aca="false">CurveCreator!A15</f>
        <v>37165</v>
      </c>
      <c r="B15" s="198"/>
      <c r="C15" s="35" t="n">
        <v>1.5</v>
      </c>
      <c r="D15" s="199" t="n">
        <f aca="false">C15*D$4</f>
        <v>0</v>
      </c>
      <c r="E15" s="199" t="n">
        <f aca="false">C15*E$4</f>
        <v>0</v>
      </c>
      <c r="F15" s="200" t="n">
        <v>5</v>
      </c>
      <c r="G15" s="204"/>
      <c r="H15" s="35" t="n">
        <v>1.5</v>
      </c>
      <c r="I15" s="199" t="n">
        <f aca="false">H15*I$4</f>
        <v>0</v>
      </c>
      <c r="J15" s="199" t="n">
        <f aca="false">H15*J$4</f>
        <v>0</v>
      </c>
      <c r="K15" s="200" t="n">
        <v>2</v>
      </c>
      <c r="L15" s="204"/>
      <c r="M15" s="35" t="n">
        <v>1.5</v>
      </c>
      <c r="N15" s="199" t="n">
        <f aca="false">M15*N$4</f>
        <v>0</v>
      </c>
      <c r="O15" s="199" t="n">
        <f aca="false">M15*O$4</f>
        <v>0</v>
      </c>
      <c r="P15" s="200" t="n">
        <v>4</v>
      </c>
      <c r="Q15" s="204"/>
      <c r="R15" s="35" t="n">
        <v>1.5</v>
      </c>
      <c r="S15" s="199" t="n">
        <f aca="false">R15*S$4</f>
        <v>0</v>
      </c>
      <c r="T15" s="199" t="n">
        <f aca="false">R15*T$4</f>
        <v>0</v>
      </c>
      <c r="U15" s="200" t="n">
        <v>1</v>
      </c>
      <c r="W15" s="35" t="n">
        <v>1.5</v>
      </c>
      <c r="X15" s="199" t="n">
        <f aca="false">W15*X$4</f>
        <v>0</v>
      </c>
      <c r="Y15" s="199" t="n">
        <f aca="false">W15*Y$4</f>
        <v>0</v>
      </c>
      <c r="Z15" s="200" t="n">
        <v>3</v>
      </c>
      <c r="AA15" s="28"/>
      <c r="AB15" s="35" t="n">
        <v>1.5</v>
      </c>
      <c r="AC15" s="199" t="n">
        <f aca="false">AB15*AC$4</f>
        <v>0</v>
      </c>
      <c r="AD15" s="199" t="n">
        <f aca="false">AB15*AD$4</f>
        <v>0</v>
      </c>
      <c r="AE15" s="200" t="n">
        <v>4</v>
      </c>
      <c r="AF15" s="28"/>
      <c r="AG15" s="35" t="n">
        <v>1.5</v>
      </c>
      <c r="AH15" s="199" t="n">
        <f aca="false">AG15*AH$4</f>
        <v>0</v>
      </c>
      <c r="AI15" s="199" t="n">
        <f aca="false">AG15*AI$4</f>
        <v>0</v>
      </c>
      <c r="AJ15" s="200" t="n">
        <v>3</v>
      </c>
      <c r="AK15" s="28"/>
    </row>
    <row r="16" customFormat="false" ht="12" hidden="false" customHeight="false" outlineLevel="0" collapsed="false">
      <c r="A16" s="198" t="n">
        <f aca="false">CurveCreator!A16</f>
        <v>37196</v>
      </c>
      <c r="B16" s="198"/>
      <c r="C16" s="35" t="n">
        <v>1.5</v>
      </c>
      <c r="D16" s="199" t="n">
        <f aca="false">C16*D$4</f>
        <v>0</v>
      </c>
      <c r="E16" s="199" t="n">
        <f aca="false">C16*E$4</f>
        <v>0</v>
      </c>
      <c r="F16" s="200" t="n">
        <v>5</v>
      </c>
      <c r="G16" s="204"/>
      <c r="H16" s="35" t="n">
        <v>1.5</v>
      </c>
      <c r="I16" s="199" t="n">
        <f aca="false">H16*I$4</f>
        <v>0</v>
      </c>
      <c r="J16" s="199" t="n">
        <f aca="false">H16*J$4</f>
        <v>0</v>
      </c>
      <c r="K16" s="200" t="n">
        <v>2</v>
      </c>
      <c r="L16" s="204"/>
      <c r="M16" s="35" t="n">
        <v>1.5</v>
      </c>
      <c r="N16" s="199" t="n">
        <f aca="false">M16*N$4</f>
        <v>0</v>
      </c>
      <c r="O16" s="199" t="n">
        <f aca="false">M16*O$4</f>
        <v>0</v>
      </c>
      <c r="P16" s="200" t="n">
        <v>4</v>
      </c>
      <c r="Q16" s="204"/>
      <c r="R16" s="35" t="n">
        <v>1.5</v>
      </c>
      <c r="S16" s="199" t="n">
        <f aca="false">R16*S$4</f>
        <v>0</v>
      </c>
      <c r="T16" s="199" t="n">
        <f aca="false">R16*T$4</f>
        <v>0</v>
      </c>
      <c r="U16" s="200" t="n">
        <v>2</v>
      </c>
      <c r="W16" s="35" t="n">
        <v>1.5</v>
      </c>
      <c r="X16" s="199" t="n">
        <f aca="false">W16*X$4</f>
        <v>0</v>
      </c>
      <c r="Y16" s="199" t="n">
        <f aca="false">W16*Y$4</f>
        <v>0</v>
      </c>
      <c r="Z16" s="200" t="n">
        <v>3</v>
      </c>
      <c r="AA16" s="28"/>
      <c r="AB16" s="35" t="n">
        <v>1.5</v>
      </c>
      <c r="AC16" s="199" t="n">
        <f aca="false">AB16*AC$4</f>
        <v>0</v>
      </c>
      <c r="AD16" s="199" t="n">
        <f aca="false">AB16*AD$4</f>
        <v>0</v>
      </c>
      <c r="AE16" s="200" t="n">
        <v>4</v>
      </c>
      <c r="AF16" s="28"/>
      <c r="AG16" s="35" t="n">
        <v>1.5</v>
      </c>
      <c r="AH16" s="199" t="n">
        <f aca="false">AG16*AH$4</f>
        <v>0</v>
      </c>
      <c r="AI16" s="199" t="n">
        <f aca="false">AG16*AI$4</f>
        <v>0</v>
      </c>
      <c r="AJ16" s="200" t="n">
        <v>3</v>
      </c>
      <c r="AK16" s="28"/>
    </row>
    <row r="17" customFormat="false" ht="12" hidden="false" customHeight="false" outlineLevel="0" collapsed="false">
      <c r="A17" s="198" t="n">
        <f aca="false">CurveCreator!A17</f>
        <v>37226</v>
      </c>
      <c r="B17" s="198"/>
      <c r="C17" s="35" t="n">
        <v>1.5</v>
      </c>
      <c r="D17" s="199" t="n">
        <f aca="false">C17*D$4</f>
        <v>0</v>
      </c>
      <c r="E17" s="199" t="n">
        <f aca="false">C17*E$4</f>
        <v>0</v>
      </c>
      <c r="F17" s="200" t="n">
        <v>5</v>
      </c>
      <c r="G17" s="204"/>
      <c r="H17" s="35" t="n">
        <v>1.5</v>
      </c>
      <c r="I17" s="199" t="n">
        <f aca="false">H17*I$4</f>
        <v>0</v>
      </c>
      <c r="J17" s="199" t="n">
        <f aca="false">H17*J$4</f>
        <v>0</v>
      </c>
      <c r="K17" s="200" t="n">
        <v>3</v>
      </c>
      <c r="L17" s="204"/>
      <c r="M17" s="35" t="n">
        <v>1.5</v>
      </c>
      <c r="N17" s="199" t="n">
        <f aca="false">M17*N$4</f>
        <v>0</v>
      </c>
      <c r="O17" s="199" t="n">
        <f aca="false">M17*O$4</f>
        <v>0</v>
      </c>
      <c r="P17" s="200" t="n">
        <v>4</v>
      </c>
      <c r="Q17" s="204"/>
      <c r="R17" s="35" t="n">
        <v>1.5</v>
      </c>
      <c r="S17" s="199" t="n">
        <f aca="false">R17*S$4</f>
        <v>0</v>
      </c>
      <c r="T17" s="199" t="n">
        <f aca="false">R17*T$4</f>
        <v>0</v>
      </c>
      <c r="U17" s="200" t="n">
        <v>3</v>
      </c>
      <c r="W17" s="35" t="n">
        <v>1.5</v>
      </c>
      <c r="X17" s="199" t="n">
        <f aca="false">W17*X$4</f>
        <v>0</v>
      </c>
      <c r="Y17" s="199" t="n">
        <f aca="false">W17*Y$4</f>
        <v>0</v>
      </c>
      <c r="Z17" s="200" t="n">
        <v>3</v>
      </c>
      <c r="AA17" s="28"/>
      <c r="AB17" s="35" t="n">
        <v>1.5</v>
      </c>
      <c r="AC17" s="199" t="n">
        <f aca="false">AB17*AC$4</f>
        <v>0</v>
      </c>
      <c r="AD17" s="199" t="n">
        <f aca="false">AB17*AD$4</f>
        <v>0</v>
      </c>
      <c r="AE17" s="200" t="n">
        <v>4</v>
      </c>
      <c r="AF17" s="28"/>
      <c r="AG17" s="35" t="n">
        <v>1.5</v>
      </c>
      <c r="AH17" s="199" t="n">
        <f aca="false">AG17*AH$4</f>
        <v>0</v>
      </c>
      <c r="AI17" s="199" t="n">
        <f aca="false">AG17*AI$4</f>
        <v>0</v>
      </c>
      <c r="AJ17" s="200" t="n">
        <v>3</v>
      </c>
      <c r="AK17" s="28"/>
    </row>
    <row r="18" customFormat="false" ht="12" hidden="false" customHeight="false" outlineLevel="0" collapsed="false">
      <c r="A18" s="198" t="n">
        <f aca="false">CurveCreator!A18</f>
        <v>37257</v>
      </c>
      <c r="B18" s="198"/>
      <c r="C18" s="35" t="n">
        <v>1.5</v>
      </c>
      <c r="D18" s="199" t="n">
        <f aca="false">C18*D$4</f>
        <v>0</v>
      </c>
      <c r="E18" s="199" t="n">
        <f aca="false">C18*E$4</f>
        <v>0</v>
      </c>
      <c r="F18" s="200" t="n">
        <v>5</v>
      </c>
      <c r="G18" s="204"/>
      <c r="H18" s="35" t="n">
        <v>1.5</v>
      </c>
      <c r="I18" s="199" t="n">
        <f aca="false">H18*I$4</f>
        <v>0</v>
      </c>
      <c r="J18" s="199" t="n">
        <f aca="false">H18*J$4</f>
        <v>0</v>
      </c>
      <c r="K18" s="200" t="n">
        <v>3</v>
      </c>
      <c r="L18" s="204"/>
      <c r="M18" s="35" t="n">
        <v>1.5</v>
      </c>
      <c r="N18" s="199" t="n">
        <f aca="false">M18*N$4</f>
        <v>0</v>
      </c>
      <c r="O18" s="199" t="n">
        <f aca="false">M18*O$4</f>
        <v>0</v>
      </c>
      <c r="P18" s="200" t="n">
        <v>4</v>
      </c>
      <c r="Q18" s="204"/>
      <c r="R18" s="35" t="n">
        <v>1.5</v>
      </c>
      <c r="S18" s="199" t="n">
        <f aca="false">R18*S$4</f>
        <v>0</v>
      </c>
      <c r="T18" s="199" t="n">
        <f aca="false">R18*T$4</f>
        <v>0</v>
      </c>
      <c r="U18" s="200" t="n">
        <v>3</v>
      </c>
      <c r="W18" s="35" t="n">
        <v>1.5</v>
      </c>
      <c r="X18" s="199" t="n">
        <f aca="false">W18*X$4</f>
        <v>0</v>
      </c>
      <c r="Y18" s="199" t="n">
        <f aca="false">W18*Y$4</f>
        <v>0</v>
      </c>
      <c r="Z18" s="200" t="n">
        <v>3</v>
      </c>
      <c r="AA18" s="28"/>
      <c r="AB18" s="35" t="n">
        <v>1.5</v>
      </c>
      <c r="AC18" s="199" t="n">
        <f aca="false">AB18*AC$4</f>
        <v>0</v>
      </c>
      <c r="AD18" s="199" t="n">
        <f aca="false">AB18*AD$4</f>
        <v>0</v>
      </c>
      <c r="AE18" s="200" t="n">
        <v>4</v>
      </c>
      <c r="AF18" s="28"/>
      <c r="AG18" s="35" t="n">
        <v>1.5</v>
      </c>
      <c r="AH18" s="199" t="n">
        <f aca="false">AG18*AH$4</f>
        <v>0</v>
      </c>
      <c r="AI18" s="199" t="n">
        <f aca="false">AG18*AI$4</f>
        <v>0</v>
      </c>
      <c r="AJ18" s="200" t="n">
        <v>3</v>
      </c>
      <c r="AK18" s="28"/>
    </row>
    <row r="19" customFormat="false" ht="12" hidden="false" customHeight="false" outlineLevel="0" collapsed="false">
      <c r="A19" s="198" t="n">
        <f aca="false">CurveCreator!A19</f>
        <v>37288</v>
      </c>
      <c r="B19" s="198"/>
      <c r="C19" s="35" t="n">
        <v>1.5</v>
      </c>
      <c r="D19" s="199" t="n">
        <f aca="false">C19*D$4</f>
        <v>0</v>
      </c>
      <c r="E19" s="199" t="n">
        <f aca="false">C19*E$4</f>
        <v>0</v>
      </c>
      <c r="F19" s="200" t="n">
        <v>5</v>
      </c>
      <c r="G19" s="204"/>
      <c r="H19" s="35" t="n">
        <v>1.5</v>
      </c>
      <c r="I19" s="199" t="n">
        <f aca="false">H19*I$4</f>
        <v>0</v>
      </c>
      <c r="J19" s="199" t="n">
        <f aca="false">H19*J$4</f>
        <v>0</v>
      </c>
      <c r="K19" s="200" t="n">
        <v>3</v>
      </c>
      <c r="L19" s="204"/>
      <c r="M19" s="35" t="n">
        <v>1.5</v>
      </c>
      <c r="N19" s="199" t="n">
        <f aca="false">M19*N$4</f>
        <v>0</v>
      </c>
      <c r="O19" s="199" t="n">
        <f aca="false">M19*O$4</f>
        <v>0</v>
      </c>
      <c r="P19" s="200" t="n">
        <v>4</v>
      </c>
      <c r="Q19" s="204"/>
      <c r="R19" s="35" t="n">
        <v>1.5</v>
      </c>
      <c r="S19" s="199" t="n">
        <f aca="false">R19*S$4</f>
        <v>0</v>
      </c>
      <c r="T19" s="199" t="n">
        <f aca="false">R19*T$4</f>
        <v>0</v>
      </c>
      <c r="U19" s="200" t="n">
        <v>2</v>
      </c>
      <c r="W19" s="35" t="n">
        <v>1.5</v>
      </c>
      <c r="X19" s="199" t="n">
        <f aca="false">W19*X$4</f>
        <v>0</v>
      </c>
      <c r="Y19" s="199" t="n">
        <f aca="false">W19*Y$4</f>
        <v>0</v>
      </c>
      <c r="Z19" s="200" t="n">
        <v>3</v>
      </c>
      <c r="AA19" s="28"/>
      <c r="AB19" s="35" t="n">
        <v>1.5</v>
      </c>
      <c r="AC19" s="199" t="n">
        <f aca="false">AB19*AC$4</f>
        <v>0</v>
      </c>
      <c r="AD19" s="199" t="n">
        <f aca="false">AB19*AD$4</f>
        <v>0</v>
      </c>
      <c r="AE19" s="200" t="n">
        <v>3</v>
      </c>
      <c r="AF19" s="28"/>
      <c r="AG19" s="35" t="n">
        <v>1.5</v>
      </c>
      <c r="AH19" s="199" t="n">
        <f aca="false">AG19*AH$4</f>
        <v>0</v>
      </c>
      <c r="AI19" s="199" t="n">
        <f aca="false">AG19*AI$4</f>
        <v>0</v>
      </c>
      <c r="AJ19" s="200" t="n">
        <v>3</v>
      </c>
      <c r="AK19" s="28"/>
    </row>
    <row r="20" customFormat="false" ht="12" hidden="false" customHeight="false" outlineLevel="0" collapsed="false">
      <c r="A20" s="198" t="n">
        <f aca="false">CurveCreator!A20</f>
        <v>37316</v>
      </c>
      <c r="B20" s="198"/>
      <c r="C20" s="35" t="n">
        <v>1.5</v>
      </c>
      <c r="D20" s="199" t="n">
        <f aca="false">C20*D$4</f>
        <v>0</v>
      </c>
      <c r="E20" s="199" t="n">
        <f aca="false">C20*E$4</f>
        <v>0</v>
      </c>
      <c r="F20" s="200" t="n">
        <v>5</v>
      </c>
      <c r="G20" s="204"/>
      <c r="H20" s="35" t="n">
        <v>1.5</v>
      </c>
      <c r="I20" s="199" t="n">
        <f aca="false">H20*I$4</f>
        <v>0</v>
      </c>
      <c r="J20" s="199" t="n">
        <f aca="false">H20*J$4</f>
        <v>0</v>
      </c>
      <c r="K20" s="200" t="n">
        <v>3</v>
      </c>
      <c r="L20" s="204"/>
      <c r="M20" s="35" t="n">
        <v>1.5</v>
      </c>
      <c r="N20" s="199" t="n">
        <f aca="false">M20*N$4</f>
        <v>0</v>
      </c>
      <c r="O20" s="199" t="n">
        <f aca="false">M20*O$4</f>
        <v>0</v>
      </c>
      <c r="P20" s="200" t="n">
        <v>3</v>
      </c>
      <c r="Q20" s="204"/>
      <c r="R20" s="35" t="n">
        <v>1.5</v>
      </c>
      <c r="S20" s="199" t="n">
        <f aca="false">R20*S$4</f>
        <v>0</v>
      </c>
      <c r="T20" s="199" t="n">
        <f aca="false">R20*T$4</f>
        <v>0</v>
      </c>
      <c r="U20" s="200" t="n">
        <v>2</v>
      </c>
      <c r="W20" s="35" t="n">
        <v>1.5</v>
      </c>
      <c r="X20" s="199" t="n">
        <f aca="false">W20*X$4</f>
        <v>0</v>
      </c>
      <c r="Y20" s="199" t="n">
        <f aca="false">W20*Y$4</f>
        <v>0</v>
      </c>
      <c r="Z20" s="200" t="n">
        <v>3</v>
      </c>
      <c r="AA20" s="28"/>
      <c r="AB20" s="35" t="n">
        <v>1.5</v>
      </c>
      <c r="AC20" s="199" t="n">
        <f aca="false">AB20*AC$4</f>
        <v>0</v>
      </c>
      <c r="AD20" s="199" t="n">
        <f aca="false">AB20*AD$4</f>
        <v>0</v>
      </c>
      <c r="AE20" s="200" t="n">
        <v>3</v>
      </c>
      <c r="AF20" s="28"/>
      <c r="AG20" s="35" t="n">
        <v>1.5</v>
      </c>
      <c r="AH20" s="199" t="n">
        <f aca="false">AG20*AH$4</f>
        <v>0</v>
      </c>
      <c r="AI20" s="199" t="n">
        <f aca="false">AG20*AI$4</f>
        <v>0</v>
      </c>
      <c r="AJ20" s="200" t="n">
        <v>3</v>
      </c>
      <c r="AK20" s="28"/>
    </row>
    <row r="21" customFormat="false" ht="12" hidden="false" customHeight="false" outlineLevel="0" collapsed="false">
      <c r="A21" s="198" t="n">
        <f aca="false">CurveCreator!A21</f>
        <v>37347</v>
      </c>
      <c r="B21" s="198"/>
      <c r="C21" s="35" t="n">
        <v>1.5</v>
      </c>
      <c r="D21" s="199" t="n">
        <f aca="false">C21*D$4</f>
        <v>0</v>
      </c>
      <c r="E21" s="199" t="n">
        <f aca="false">C21*E$4</f>
        <v>0</v>
      </c>
      <c r="F21" s="200" t="n">
        <v>5</v>
      </c>
      <c r="G21" s="204"/>
      <c r="H21" s="35" t="n">
        <v>1.5</v>
      </c>
      <c r="I21" s="199" t="n">
        <f aca="false">H21*I$4</f>
        <v>0</v>
      </c>
      <c r="J21" s="199" t="n">
        <f aca="false">H21*J$4</f>
        <v>0</v>
      </c>
      <c r="K21" s="200" t="n">
        <v>3</v>
      </c>
      <c r="L21" s="204"/>
      <c r="M21" s="35" t="n">
        <v>1.5</v>
      </c>
      <c r="N21" s="199" t="n">
        <f aca="false">M21*N$4</f>
        <v>0</v>
      </c>
      <c r="O21" s="199" t="n">
        <f aca="false">M21*O$4</f>
        <v>0</v>
      </c>
      <c r="P21" s="200" t="n">
        <v>3</v>
      </c>
      <c r="Q21" s="204"/>
      <c r="R21" s="35" t="n">
        <v>1.5</v>
      </c>
      <c r="S21" s="199" t="n">
        <f aca="false">R21*S$4</f>
        <v>0</v>
      </c>
      <c r="T21" s="199" t="n">
        <f aca="false">R21*T$4</f>
        <v>0</v>
      </c>
      <c r="U21" s="200" t="n">
        <v>2</v>
      </c>
      <c r="W21" s="35" t="n">
        <v>1.5</v>
      </c>
      <c r="X21" s="199" t="n">
        <f aca="false">W21*X$4</f>
        <v>0</v>
      </c>
      <c r="Y21" s="199" t="n">
        <f aca="false">W21*Y$4</f>
        <v>0</v>
      </c>
      <c r="Z21" s="200" t="n">
        <v>3</v>
      </c>
      <c r="AA21" s="28"/>
      <c r="AB21" s="35" t="n">
        <v>1.5</v>
      </c>
      <c r="AC21" s="199" t="n">
        <f aca="false">AB21*AC$4</f>
        <v>0</v>
      </c>
      <c r="AD21" s="199" t="n">
        <f aca="false">AB21*AD$4</f>
        <v>0</v>
      </c>
      <c r="AE21" s="200" t="n">
        <v>3</v>
      </c>
      <c r="AF21" s="28"/>
      <c r="AG21" s="35" t="n">
        <v>1.5</v>
      </c>
      <c r="AH21" s="199" t="n">
        <f aca="false">AG21*AH$4</f>
        <v>0</v>
      </c>
      <c r="AI21" s="199" t="n">
        <f aca="false">AG21*AI$4</f>
        <v>0</v>
      </c>
      <c r="AJ21" s="200" t="n">
        <v>3</v>
      </c>
      <c r="AK21" s="28"/>
    </row>
    <row r="22" customFormat="false" ht="12" hidden="false" customHeight="false" outlineLevel="0" collapsed="false">
      <c r="A22" s="198" t="n">
        <f aca="false">CurveCreator!A22</f>
        <v>37377</v>
      </c>
      <c r="B22" s="198"/>
      <c r="C22" s="35" t="n">
        <v>1.5</v>
      </c>
      <c r="D22" s="199" t="n">
        <f aca="false">C22*D$4</f>
        <v>0</v>
      </c>
      <c r="E22" s="199" t="n">
        <f aca="false">C22*E$4</f>
        <v>0</v>
      </c>
      <c r="F22" s="200" t="n">
        <v>5</v>
      </c>
      <c r="G22" s="204"/>
      <c r="H22" s="35" t="n">
        <v>1.5</v>
      </c>
      <c r="I22" s="199" t="n">
        <f aca="false">H22*I$4</f>
        <v>0</v>
      </c>
      <c r="J22" s="199" t="n">
        <f aca="false">H22*J$4</f>
        <v>0</v>
      </c>
      <c r="K22" s="200" t="n">
        <v>3</v>
      </c>
      <c r="L22" s="204"/>
      <c r="M22" s="35" t="n">
        <v>1.5</v>
      </c>
      <c r="N22" s="199" t="n">
        <f aca="false">M22*N$4</f>
        <v>0</v>
      </c>
      <c r="O22" s="199" t="n">
        <f aca="false">M22*O$4</f>
        <v>0</v>
      </c>
      <c r="P22" s="200" t="n">
        <v>3</v>
      </c>
      <c r="Q22" s="204"/>
      <c r="R22" s="35" t="n">
        <v>1.5</v>
      </c>
      <c r="S22" s="199" t="n">
        <f aca="false">R22*S$4</f>
        <v>0</v>
      </c>
      <c r="T22" s="199" t="n">
        <f aca="false">R22*T$4</f>
        <v>0</v>
      </c>
      <c r="U22" s="200" t="n">
        <v>3</v>
      </c>
      <c r="W22" s="35" t="n">
        <v>1.5</v>
      </c>
      <c r="X22" s="199" t="n">
        <f aca="false">W22*X$4</f>
        <v>0</v>
      </c>
      <c r="Y22" s="199" t="n">
        <f aca="false">W22*Y$4</f>
        <v>0</v>
      </c>
      <c r="Z22" s="200" t="n">
        <v>3</v>
      </c>
      <c r="AA22" s="28"/>
      <c r="AB22" s="35" t="n">
        <v>1.5</v>
      </c>
      <c r="AC22" s="199" t="n">
        <f aca="false">AB22*AC$4</f>
        <v>0</v>
      </c>
      <c r="AD22" s="199" t="n">
        <f aca="false">AB22*AD$4</f>
        <v>0</v>
      </c>
      <c r="AE22" s="200" t="n">
        <v>3</v>
      </c>
      <c r="AF22" s="28"/>
      <c r="AG22" s="35" t="n">
        <v>1.5</v>
      </c>
      <c r="AH22" s="199" t="n">
        <f aca="false">AG22*AH$4</f>
        <v>0</v>
      </c>
      <c r="AI22" s="199" t="n">
        <f aca="false">AG22*AI$4</f>
        <v>0</v>
      </c>
      <c r="AJ22" s="200" t="n">
        <v>3</v>
      </c>
      <c r="AK22" s="28"/>
    </row>
    <row r="23" customFormat="false" ht="12" hidden="false" customHeight="false" outlineLevel="0" collapsed="false">
      <c r="A23" s="198" t="n">
        <f aca="false">CurveCreator!A23</f>
        <v>37408</v>
      </c>
      <c r="B23" s="198"/>
      <c r="C23" s="35" t="n">
        <v>1.5</v>
      </c>
      <c r="D23" s="199" t="n">
        <f aca="false">C23*D$4</f>
        <v>0</v>
      </c>
      <c r="E23" s="199" t="n">
        <f aca="false">C23*E$4</f>
        <v>0</v>
      </c>
      <c r="F23" s="200" t="n">
        <v>5</v>
      </c>
      <c r="G23" s="204"/>
      <c r="H23" s="35" t="n">
        <v>1.5</v>
      </c>
      <c r="I23" s="199" t="n">
        <f aca="false">H23*I$4</f>
        <v>0</v>
      </c>
      <c r="J23" s="199" t="n">
        <f aca="false">H23*J$4</f>
        <v>0</v>
      </c>
      <c r="K23" s="200" t="n">
        <v>3</v>
      </c>
      <c r="L23" s="204"/>
      <c r="M23" s="35" t="n">
        <v>1.5</v>
      </c>
      <c r="N23" s="199" t="n">
        <f aca="false">M23*N$4</f>
        <v>0</v>
      </c>
      <c r="O23" s="199" t="n">
        <f aca="false">M23*O$4</f>
        <v>0</v>
      </c>
      <c r="P23" s="200" t="n">
        <v>3</v>
      </c>
      <c r="Q23" s="204"/>
      <c r="R23" s="35" t="n">
        <v>1.5</v>
      </c>
      <c r="S23" s="199" t="n">
        <f aca="false">R23*S$4</f>
        <v>0</v>
      </c>
      <c r="T23" s="199" t="n">
        <f aca="false">R23*T$4</f>
        <v>0</v>
      </c>
      <c r="U23" s="200" t="n">
        <v>3</v>
      </c>
      <c r="W23" s="35" t="n">
        <v>1.5</v>
      </c>
      <c r="X23" s="199" t="n">
        <f aca="false">W23*X$4</f>
        <v>0</v>
      </c>
      <c r="Y23" s="199" t="n">
        <f aca="false">W23*Y$4</f>
        <v>0</v>
      </c>
      <c r="Z23" s="200" t="n">
        <v>3</v>
      </c>
      <c r="AA23" s="28"/>
      <c r="AB23" s="35" t="n">
        <v>1.5</v>
      </c>
      <c r="AC23" s="199" t="n">
        <f aca="false">AB23*AC$4</f>
        <v>0</v>
      </c>
      <c r="AD23" s="199" t="n">
        <f aca="false">AB23*AD$4</f>
        <v>0</v>
      </c>
      <c r="AE23" s="200" t="n">
        <v>3</v>
      </c>
      <c r="AF23" s="28"/>
      <c r="AG23" s="35" t="n">
        <v>1.5</v>
      </c>
      <c r="AH23" s="199" t="n">
        <f aca="false">AG23*AH$4</f>
        <v>0</v>
      </c>
      <c r="AI23" s="199" t="n">
        <f aca="false">AG23*AI$4</f>
        <v>0</v>
      </c>
      <c r="AJ23" s="200" t="n">
        <v>3</v>
      </c>
      <c r="AK23" s="28"/>
    </row>
    <row r="24" customFormat="false" ht="12" hidden="false" customHeight="false" outlineLevel="0" collapsed="false">
      <c r="A24" s="198" t="n">
        <f aca="false">CurveCreator!A24</f>
        <v>37438</v>
      </c>
      <c r="B24" s="198"/>
      <c r="C24" s="35" t="n">
        <v>1.5</v>
      </c>
      <c r="D24" s="199" t="n">
        <f aca="false">C24*D$4</f>
        <v>0</v>
      </c>
      <c r="E24" s="199" t="n">
        <f aca="false">C24*E$4</f>
        <v>0</v>
      </c>
      <c r="F24" s="200" t="n">
        <v>5</v>
      </c>
      <c r="G24" s="204"/>
      <c r="H24" s="35" t="n">
        <v>1.5</v>
      </c>
      <c r="I24" s="199" t="n">
        <f aca="false">H24*I$4</f>
        <v>0</v>
      </c>
      <c r="J24" s="199" t="n">
        <f aca="false">H24*J$4</f>
        <v>0</v>
      </c>
      <c r="K24" s="200" t="n">
        <v>3</v>
      </c>
      <c r="L24" s="204"/>
      <c r="M24" s="35" t="n">
        <v>1.5</v>
      </c>
      <c r="N24" s="199" t="n">
        <f aca="false">M24*N$4</f>
        <v>0</v>
      </c>
      <c r="O24" s="199" t="n">
        <f aca="false">M24*O$4</f>
        <v>0</v>
      </c>
      <c r="P24" s="200" t="n">
        <v>3</v>
      </c>
      <c r="Q24" s="204"/>
      <c r="R24" s="35" t="n">
        <v>1.5</v>
      </c>
      <c r="S24" s="199" t="n">
        <f aca="false">R24*S$4</f>
        <v>0</v>
      </c>
      <c r="T24" s="199" t="n">
        <f aca="false">R24*T$4</f>
        <v>0</v>
      </c>
      <c r="U24" s="200" t="n">
        <v>3</v>
      </c>
      <c r="W24" s="35" t="n">
        <v>1.5</v>
      </c>
      <c r="X24" s="199" t="n">
        <f aca="false">W24*X$4</f>
        <v>0</v>
      </c>
      <c r="Y24" s="199" t="n">
        <f aca="false">W24*Y$4</f>
        <v>0</v>
      </c>
      <c r="Z24" s="200" t="n">
        <v>3</v>
      </c>
      <c r="AA24" s="28"/>
      <c r="AB24" s="35" t="n">
        <v>1.5</v>
      </c>
      <c r="AC24" s="199" t="n">
        <f aca="false">AB24*AC$4</f>
        <v>0</v>
      </c>
      <c r="AD24" s="199" t="n">
        <f aca="false">AB24*AD$4</f>
        <v>0</v>
      </c>
      <c r="AE24" s="200" t="n">
        <v>3</v>
      </c>
      <c r="AF24" s="28"/>
      <c r="AG24" s="35" t="n">
        <v>1.5</v>
      </c>
      <c r="AH24" s="199" t="n">
        <f aca="false">AG24*AH$4</f>
        <v>0</v>
      </c>
      <c r="AI24" s="199" t="n">
        <f aca="false">AG24*AI$4</f>
        <v>0</v>
      </c>
      <c r="AJ24" s="200" t="n">
        <v>3</v>
      </c>
      <c r="AK24" s="28"/>
    </row>
    <row r="25" customFormat="false" ht="12" hidden="false" customHeight="false" outlineLevel="0" collapsed="false">
      <c r="A25" s="198" t="n">
        <f aca="false">CurveCreator!A25</f>
        <v>37469</v>
      </c>
      <c r="B25" s="198"/>
      <c r="C25" s="35" t="n">
        <v>1.5</v>
      </c>
      <c r="D25" s="199" t="n">
        <f aca="false">C25*D$4</f>
        <v>0</v>
      </c>
      <c r="E25" s="199" t="n">
        <f aca="false">C25*E$4</f>
        <v>0</v>
      </c>
      <c r="F25" s="200" t="n">
        <v>3</v>
      </c>
      <c r="G25" s="204"/>
      <c r="H25" s="35" t="n">
        <v>1.5</v>
      </c>
      <c r="I25" s="199" t="n">
        <f aca="false">H25*I$4</f>
        <v>0</v>
      </c>
      <c r="J25" s="199" t="n">
        <f aca="false">H25*J$4</f>
        <v>0</v>
      </c>
      <c r="K25" s="200" t="n">
        <v>3</v>
      </c>
      <c r="L25" s="204"/>
      <c r="M25" s="35" t="n">
        <v>1.5</v>
      </c>
      <c r="N25" s="199" t="n">
        <f aca="false">M25*N$4</f>
        <v>0</v>
      </c>
      <c r="O25" s="199" t="n">
        <f aca="false">M25*O$4</f>
        <v>0</v>
      </c>
      <c r="P25" s="200" t="n">
        <v>3</v>
      </c>
      <c r="Q25" s="204"/>
      <c r="R25" s="35" t="n">
        <v>1.5</v>
      </c>
      <c r="S25" s="199" t="n">
        <f aca="false">R25*S$4</f>
        <v>0</v>
      </c>
      <c r="T25" s="199" t="n">
        <f aca="false">R25*T$4</f>
        <v>0</v>
      </c>
      <c r="U25" s="200" t="n">
        <v>3</v>
      </c>
      <c r="W25" s="35" t="n">
        <v>1.5</v>
      </c>
      <c r="X25" s="199" t="n">
        <f aca="false">W25*X$4</f>
        <v>0</v>
      </c>
      <c r="Y25" s="199" t="n">
        <f aca="false">W25*Y$4</f>
        <v>0</v>
      </c>
      <c r="Z25" s="200" t="n">
        <v>3</v>
      </c>
      <c r="AA25" s="28"/>
      <c r="AB25" s="35" t="n">
        <v>1.5</v>
      </c>
      <c r="AC25" s="199" t="n">
        <f aca="false">AB25*AC$4</f>
        <v>0</v>
      </c>
      <c r="AD25" s="199" t="n">
        <f aca="false">AB25*AD$4</f>
        <v>0</v>
      </c>
      <c r="AE25" s="200" t="n">
        <v>3</v>
      </c>
      <c r="AF25" s="28"/>
      <c r="AG25" s="35" t="n">
        <v>1.5</v>
      </c>
      <c r="AH25" s="199" t="n">
        <f aca="false">AG25*AH$4</f>
        <v>0</v>
      </c>
      <c r="AI25" s="199" t="n">
        <f aca="false">AG25*AI$4</f>
        <v>0</v>
      </c>
      <c r="AJ25" s="200" t="n">
        <v>3</v>
      </c>
      <c r="AK25" s="28"/>
    </row>
    <row r="26" customFormat="false" ht="12" hidden="false" customHeight="false" outlineLevel="0" collapsed="false">
      <c r="A26" s="198" t="n">
        <f aca="false">CurveCreator!A26</f>
        <v>37500</v>
      </c>
      <c r="B26" s="198"/>
      <c r="C26" s="35" t="n">
        <v>1.5</v>
      </c>
      <c r="D26" s="199" t="n">
        <f aca="false">C26*D$4</f>
        <v>0</v>
      </c>
      <c r="E26" s="199" t="n">
        <f aca="false">C26*E$4</f>
        <v>0</v>
      </c>
      <c r="F26" s="200" t="n">
        <v>3</v>
      </c>
      <c r="G26" s="204"/>
      <c r="H26" s="35" t="n">
        <v>1.5</v>
      </c>
      <c r="I26" s="199" t="n">
        <f aca="false">H26*I$4</f>
        <v>0</v>
      </c>
      <c r="J26" s="199" t="n">
        <f aca="false">H26*J$4</f>
        <v>0</v>
      </c>
      <c r="K26" s="200" t="n">
        <v>3</v>
      </c>
      <c r="L26" s="204"/>
      <c r="M26" s="35" t="n">
        <v>1.5</v>
      </c>
      <c r="N26" s="199" t="n">
        <f aca="false">M26*N$4</f>
        <v>0</v>
      </c>
      <c r="O26" s="199" t="n">
        <f aca="false">M26*O$4</f>
        <v>0</v>
      </c>
      <c r="P26" s="200" t="n">
        <v>3</v>
      </c>
      <c r="Q26" s="204"/>
      <c r="R26" s="35" t="n">
        <v>1.5</v>
      </c>
      <c r="S26" s="199" t="n">
        <f aca="false">R26*S$4</f>
        <v>0</v>
      </c>
      <c r="T26" s="199" t="n">
        <f aca="false">R26*T$4</f>
        <v>0</v>
      </c>
      <c r="U26" s="200" t="n">
        <v>3</v>
      </c>
      <c r="W26" s="35" t="n">
        <v>1.5</v>
      </c>
      <c r="X26" s="199" t="n">
        <f aca="false">W26*X$4</f>
        <v>0</v>
      </c>
      <c r="Y26" s="199" t="n">
        <f aca="false">W26*Y$4</f>
        <v>0</v>
      </c>
      <c r="Z26" s="200" t="n">
        <v>3</v>
      </c>
      <c r="AA26" s="28"/>
      <c r="AB26" s="35" t="n">
        <v>1.5</v>
      </c>
      <c r="AC26" s="199" t="n">
        <f aca="false">AB26*AC$4</f>
        <v>0</v>
      </c>
      <c r="AD26" s="199" t="n">
        <f aca="false">AB26*AD$4</f>
        <v>0</v>
      </c>
      <c r="AE26" s="200" t="n">
        <v>3</v>
      </c>
      <c r="AF26" s="28"/>
      <c r="AG26" s="35" t="n">
        <v>1.5</v>
      </c>
      <c r="AH26" s="199" t="n">
        <f aca="false">AG26*AH$4</f>
        <v>0</v>
      </c>
      <c r="AI26" s="199" t="n">
        <f aca="false">AG26*AI$4</f>
        <v>0</v>
      </c>
      <c r="AJ26" s="200" t="n">
        <v>3</v>
      </c>
      <c r="AK26" s="28"/>
    </row>
    <row r="27" customFormat="false" ht="12" hidden="false" customHeight="false" outlineLevel="0" collapsed="false">
      <c r="A27" s="198" t="n">
        <f aca="false">CurveCreator!A27</f>
        <v>37530</v>
      </c>
      <c r="B27" s="198"/>
      <c r="C27" s="35" t="n">
        <v>1.5</v>
      </c>
      <c r="D27" s="199" t="n">
        <f aca="false">C27*D$4</f>
        <v>0</v>
      </c>
      <c r="E27" s="199" t="n">
        <f aca="false">C27*E$4</f>
        <v>0</v>
      </c>
      <c r="F27" s="200" t="n">
        <v>3</v>
      </c>
      <c r="G27" s="204"/>
      <c r="H27" s="35" t="n">
        <v>1.5</v>
      </c>
      <c r="I27" s="199" t="n">
        <f aca="false">H27*I$4</f>
        <v>0</v>
      </c>
      <c r="J27" s="199" t="n">
        <f aca="false">H27*J$4</f>
        <v>0</v>
      </c>
      <c r="K27" s="200" t="n">
        <v>3</v>
      </c>
      <c r="L27" s="204"/>
      <c r="M27" s="35" t="n">
        <v>1.5</v>
      </c>
      <c r="N27" s="199" t="n">
        <f aca="false">M27*N$4</f>
        <v>0</v>
      </c>
      <c r="O27" s="199" t="n">
        <f aca="false">M27*O$4</f>
        <v>0</v>
      </c>
      <c r="P27" s="200" t="n">
        <v>3</v>
      </c>
      <c r="Q27" s="204"/>
      <c r="R27" s="35" t="n">
        <v>1.5</v>
      </c>
      <c r="S27" s="199" t="n">
        <f aca="false">R27*S$4</f>
        <v>0</v>
      </c>
      <c r="T27" s="199" t="n">
        <f aca="false">R27*T$4</f>
        <v>0</v>
      </c>
      <c r="U27" s="200" t="n">
        <v>3</v>
      </c>
      <c r="W27" s="35" t="n">
        <v>1.5</v>
      </c>
      <c r="X27" s="199" t="n">
        <f aca="false">W27*X$4</f>
        <v>0</v>
      </c>
      <c r="Y27" s="199" t="n">
        <f aca="false">W27*Y$4</f>
        <v>0</v>
      </c>
      <c r="Z27" s="200" t="n">
        <v>3</v>
      </c>
      <c r="AA27" s="28"/>
      <c r="AB27" s="35" t="n">
        <v>1.5</v>
      </c>
      <c r="AC27" s="199" t="n">
        <f aca="false">AB27*AC$4</f>
        <v>0</v>
      </c>
      <c r="AD27" s="199" t="n">
        <f aca="false">AB27*AD$4</f>
        <v>0</v>
      </c>
      <c r="AE27" s="200" t="n">
        <v>3</v>
      </c>
      <c r="AF27" s="28"/>
      <c r="AG27" s="35" t="n">
        <v>1.5</v>
      </c>
      <c r="AH27" s="199" t="n">
        <f aca="false">AG27*AH$4</f>
        <v>0</v>
      </c>
      <c r="AI27" s="199" t="n">
        <f aca="false">AG27*AI$4</f>
        <v>0</v>
      </c>
      <c r="AJ27" s="200" t="n">
        <v>3</v>
      </c>
      <c r="AK27" s="28"/>
    </row>
    <row r="28" customFormat="false" ht="12" hidden="false" customHeight="false" outlineLevel="0" collapsed="false">
      <c r="A28" s="198" t="n">
        <f aca="false">CurveCreator!A28</f>
        <v>37561</v>
      </c>
      <c r="B28" s="198"/>
      <c r="C28" s="35" t="n">
        <v>1.5</v>
      </c>
      <c r="D28" s="199" t="n">
        <f aca="false">C28*D$4</f>
        <v>0</v>
      </c>
      <c r="E28" s="199" t="n">
        <f aca="false">C28*E$4</f>
        <v>0</v>
      </c>
      <c r="F28" s="200" t="n">
        <v>3</v>
      </c>
      <c r="G28" s="204"/>
      <c r="H28" s="35" t="n">
        <v>1.5</v>
      </c>
      <c r="I28" s="199" t="n">
        <f aca="false">H28*I$4</f>
        <v>0</v>
      </c>
      <c r="J28" s="199" t="n">
        <f aca="false">H28*J$4</f>
        <v>0</v>
      </c>
      <c r="K28" s="200" t="n">
        <v>3</v>
      </c>
      <c r="L28" s="204"/>
      <c r="M28" s="35" t="n">
        <v>1.5</v>
      </c>
      <c r="N28" s="199" t="n">
        <f aca="false">M28*N$4</f>
        <v>0</v>
      </c>
      <c r="O28" s="199" t="n">
        <f aca="false">M28*O$4</f>
        <v>0</v>
      </c>
      <c r="P28" s="200" t="n">
        <v>3</v>
      </c>
      <c r="Q28" s="204"/>
      <c r="R28" s="35" t="n">
        <v>1.5</v>
      </c>
      <c r="S28" s="199" t="n">
        <f aca="false">R28*S$4</f>
        <v>0</v>
      </c>
      <c r="T28" s="199" t="n">
        <f aca="false">R28*T$4</f>
        <v>0</v>
      </c>
      <c r="U28" s="200" t="n">
        <v>3</v>
      </c>
      <c r="W28" s="35" t="n">
        <v>1.5</v>
      </c>
      <c r="X28" s="199" t="n">
        <f aca="false">W28*X$4</f>
        <v>0</v>
      </c>
      <c r="Y28" s="199" t="n">
        <f aca="false">W28*Y$4</f>
        <v>0</v>
      </c>
      <c r="Z28" s="200" t="n">
        <v>3</v>
      </c>
      <c r="AA28" s="28"/>
      <c r="AB28" s="35" t="n">
        <v>1.5</v>
      </c>
      <c r="AC28" s="199" t="n">
        <f aca="false">AB28*AC$4</f>
        <v>0</v>
      </c>
      <c r="AD28" s="199" t="n">
        <f aca="false">AB28*AD$4</f>
        <v>0</v>
      </c>
      <c r="AE28" s="200" t="n">
        <v>3</v>
      </c>
      <c r="AF28" s="28"/>
      <c r="AG28" s="35" t="n">
        <v>1.5</v>
      </c>
      <c r="AH28" s="199" t="n">
        <f aca="false">AG28*AH$4</f>
        <v>0</v>
      </c>
      <c r="AI28" s="199" t="n">
        <f aca="false">AG28*AI$4</f>
        <v>0</v>
      </c>
      <c r="AJ28" s="200" t="n">
        <v>3</v>
      </c>
      <c r="AK28" s="28"/>
    </row>
    <row r="29" customFormat="false" ht="12" hidden="false" customHeight="false" outlineLevel="0" collapsed="false">
      <c r="A29" s="198" t="n">
        <f aca="false">CurveCreator!A29</f>
        <v>37591</v>
      </c>
      <c r="B29" s="198"/>
      <c r="C29" s="35" t="n">
        <v>1.5</v>
      </c>
      <c r="D29" s="199" t="n">
        <f aca="false">C29*D$4</f>
        <v>0</v>
      </c>
      <c r="E29" s="199" t="n">
        <f aca="false">C29*E$4</f>
        <v>0</v>
      </c>
      <c r="F29" s="200" t="n">
        <v>3</v>
      </c>
      <c r="G29" s="204"/>
      <c r="H29" s="35" t="n">
        <v>1.5</v>
      </c>
      <c r="I29" s="199" t="n">
        <f aca="false">H29*I$4</f>
        <v>0</v>
      </c>
      <c r="J29" s="199" t="n">
        <f aca="false">H29*J$4</f>
        <v>0</v>
      </c>
      <c r="K29" s="200" t="n">
        <v>3</v>
      </c>
      <c r="L29" s="204"/>
      <c r="M29" s="35" t="n">
        <v>1.5</v>
      </c>
      <c r="N29" s="199" t="n">
        <f aca="false">M29*N$4</f>
        <v>0</v>
      </c>
      <c r="O29" s="199" t="n">
        <f aca="false">M29*O$4</f>
        <v>0</v>
      </c>
      <c r="P29" s="200" t="n">
        <v>3</v>
      </c>
      <c r="Q29" s="204"/>
      <c r="R29" s="35" t="n">
        <v>1.5</v>
      </c>
      <c r="S29" s="199" t="n">
        <f aca="false">R29*S$4</f>
        <v>0</v>
      </c>
      <c r="T29" s="199" t="n">
        <f aca="false">R29*T$4</f>
        <v>0</v>
      </c>
      <c r="U29" s="200" t="n">
        <v>3</v>
      </c>
      <c r="W29" s="35" t="n">
        <v>1.5</v>
      </c>
      <c r="X29" s="199" t="n">
        <f aca="false">W29*X$4</f>
        <v>0</v>
      </c>
      <c r="Y29" s="199" t="n">
        <f aca="false">W29*Y$4</f>
        <v>0</v>
      </c>
      <c r="Z29" s="200" t="n">
        <v>3</v>
      </c>
      <c r="AA29" s="28"/>
      <c r="AB29" s="35" t="n">
        <v>1.5</v>
      </c>
      <c r="AC29" s="199" t="n">
        <f aca="false">AB29*AC$4</f>
        <v>0</v>
      </c>
      <c r="AD29" s="199" t="n">
        <f aca="false">AB29*AD$4</f>
        <v>0</v>
      </c>
      <c r="AE29" s="200" t="n">
        <v>3</v>
      </c>
      <c r="AF29" s="28"/>
      <c r="AG29" s="35" t="n">
        <v>1.5</v>
      </c>
      <c r="AH29" s="199" t="n">
        <f aca="false">AG29*AH$4</f>
        <v>0</v>
      </c>
      <c r="AI29" s="199" t="n">
        <f aca="false">AG29*AI$4</f>
        <v>0</v>
      </c>
      <c r="AJ29" s="200" t="n">
        <v>3</v>
      </c>
      <c r="AK29" s="28"/>
    </row>
    <row r="30" customFormat="false" ht="12" hidden="false" customHeight="false" outlineLevel="0" collapsed="false">
      <c r="A30" s="198" t="n">
        <f aca="false">CurveCreator!A30</f>
        <v>37622</v>
      </c>
      <c r="B30" s="198"/>
      <c r="C30" s="35" t="n">
        <v>1.5</v>
      </c>
      <c r="D30" s="199" t="n">
        <f aca="false">C30*D$4</f>
        <v>0</v>
      </c>
      <c r="E30" s="199" t="n">
        <f aca="false">C30*E$4</f>
        <v>0</v>
      </c>
      <c r="F30" s="200" t="n">
        <v>3</v>
      </c>
      <c r="G30" s="204"/>
      <c r="H30" s="35" t="n">
        <v>1.5</v>
      </c>
      <c r="I30" s="199" t="n">
        <f aca="false">H30*I$4</f>
        <v>0</v>
      </c>
      <c r="J30" s="199" t="n">
        <f aca="false">H30*J$4</f>
        <v>0</v>
      </c>
      <c r="K30" s="200" t="n">
        <v>3</v>
      </c>
      <c r="L30" s="204"/>
      <c r="M30" s="35" t="n">
        <v>1.5</v>
      </c>
      <c r="N30" s="199" t="n">
        <f aca="false">M30*N$4</f>
        <v>0</v>
      </c>
      <c r="O30" s="199" t="n">
        <f aca="false">M30*O$4</f>
        <v>0</v>
      </c>
      <c r="P30" s="200" t="n">
        <v>3</v>
      </c>
      <c r="Q30" s="204"/>
      <c r="R30" s="35" t="n">
        <v>1.5</v>
      </c>
      <c r="S30" s="199" t="n">
        <f aca="false">R30*S$4</f>
        <v>0</v>
      </c>
      <c r="T30" s="199" t="n">
        <f aca="false">R30*T$4</f>
        <v>0</v>
      </c>
      <c r="U30" s="200" t="n">
        <v>3</v>
      </c>
      <c r="W30" s="35" t="n">
        <v>1.5</v>
      </c>
      <c r="X30" s="199" t="n">
        <f aca="false">W30*X$4</f>
        <v>0</v>
      </c>
      <c r="Y30" s="199" t="n">
        <f aca="false">W30*Y$4</f>
        <v>0</v>
      </c>
      <c r="Z30" s="200" t="n">
        <v>3</v>
      </c>
      <c r="AA30" s="28"/>
      <c r="AB30" s="35" t="n">
        <v>1.5</v>
      </c>
      <c r="AC30" s="199" t="n">
        <f aca="false">AB30*AC$4</f>
        <v>0</v>
      </c>
      <c r="AD30" s="199" t="n">
        <f aca="false">AB30*AD$4</f>
        <v>0</v>
      </c>
      <c r="AE30" s="200" t="n">
        <v>3</v>
      </c>
      <c r="AF30" s="28"/>
      <c r="AG30" s="35" t="n">
        <v>1.5</v>
      </c>
      <c r="AH30" s="199" t="n">
        <f aca="false">AG30*AH$4</f>
        <v>0</v>
      </c>
      <c r="AI30" s="199" t="n">
        <f aca="false">AG30*AI$4</f>
        <v>0</v>
      </c>
      <c r="AJ30" s="200" t="n">
        <v>3</v>
      </c>
      <c r="AK30" s="28"/>
    </row>
    <row r="31" customFormat="false" ht="12" hidden="false" customHeight="false" outlineLevel="0" collapsed="false">
      <c r="A31" s="198" t="n">
        <f aca="false">CurveCreator!A31</f>
        <v>37653</v>
      </c>
      <c r="B31" s="198"/>
      <c r="C31" s="35" t="n">
        <v>1.5</v>
      </c>
      <c r="D31" s="199" t="n">
        <f aca="false">C31*D$4</f>
        <v>0</v>
      </c>
      <c r="E31" s="199" t="n">
        <f aca="false">C31*E$4</f>
        <v>0</v>
      </c>
      <c r="F31" s="200" t="n">
        <v>3</v>
      </c>
      <c r="G31" s="204"/>
      <c r="H31" s="35" t="n">
        <v>1.5</v>
      </c>
      <c r="I31" s="199" t="n">
        <f aca="false">H31*I$4</f>
        <v>0</v>
      </c>
      <c r="J31" s="199" t="n">
        <f aca="false">H31*J$4</f>
        <v>0</v>
      </c>
      <c r="K31" s="200" t="n">
        <v>3</v>
      </c>
      <c r="L31" s="204"/>
      <c r="M31" s="35" t="n">
        <v>1.5</v>
      </c>
      <c r="N31" s="199" t="n">
        <f aca="false">M31*N$4</f>
        <v>0</v>
      </c>
      <c r="O31" s="199" t="n">
        <f aca="false">M31*O$4</f>
        <v>0</v>
      </c>
      <c r="P31" s="200" t="n">
        <v>2</v>
      </c>
      <c r="Q31" s="204"/>
      <c r="R31" s="35" t="n">
        <v>1.5</v>
      </c>
      <c r="S31" s="199" t="n">
        <f aca="false">R31*S$4</f>
        <v>0</v>
      </c>
      <c r="T31" s="199" t="n">
        <f aca="false">R31*T$4</f>
        <v>0</v>
      </c>
      <c r="U31" s="200" t="n">
        <v>2</v>
      </c>
      <c r="W31" s="35" t="n">
        <v>1.5</v>
      </c>
      <c r="X31" s="199" t="n">
        <f aca="false">W31*X$4</f>
        <v>0</v>
      </c>
      <c r="Y31" s="199" t="n">
        <f aca="false">W31*Y$4</f>
        <v>0</v>
      </c>
      <c r="Z31" s="200" t="n">
        <v>3</v>
      </c>
      <c r="AA31" s="28"/>
      <c r="AB31" s="35" t="n">
        <v>1.5</v>
      </c>
      <c r="AC31" s="199" t="n">
        <f aca="false">AB31*AC$4</f>
        <v>0</v>
      </c>
      <c r="AD31" s="199" t="n">
        <f aca="false">AB31*AD$4</f>
        <v>0</v>
      </c>
      <c r="AE31" s="200" t="n">
        <v>3</v>
      </c>
      <c r="AF31" s="28"/>
      <c r="AG31" s="35" t="n">
        <v>1.5</v>
      </c>
      <c r="AH31" s="199" t="n">
        <f aca="false">AG31*AH$4</f>
        <v>0</v>
      </c>
      <c r="AI31" s="199" t="n">
        <f aca="false">AG31*AI$4</f>
        <v>0</v>
      </c>
      <c r="AJ31" s="200" t="n">
        <v>3</v>
      </c>
      <c r="AK31" s="28"/>
    </row>
    <row r="32" customFormat="false" ht="12" hidden="false" customHeight="false" outlineLevel="0" collapsed="false">
      <c r="A32" s="198" t="n">
        <f aca="false">CurveCreator!A32</f>
        <v>37681</v>
      </c>
      <c r="B32" s="198"/>
      <c r="C32" s="35" t="n">
        <v>1.5</v>
      </c>
      <c r="D32" s="199" t="n">
        <f aca="false">C32*D$4</f>
        <v>0</v>
      </c>
      <c r="E32" s="199" t="n">
        <f aca="false">C32*E$4</f>
        <v>0</v>
      </c>
      <c r="F32" s="200" t="n">
        <v>3</v>
      </c>
      <c r="G32" s="204"/>
      <c r="H32" s="35" t="n">
        <v>1.5</v>
      </c>
      <c r="I32" s="199" t="n">
        <f aca="false">H32*I$4</f>
        <v>0</v>
      </c>
      <c r="J32" s="199" t="n">
        <f aca="false">H32*J$4</f>
        <v>0</v>
      </c>
      <c r="K32" s="200" t="n">
        <v>3</v>
      </c>
      <c r="L32" s="204"/>
      <c r="M32" s="35" t="n">
        <v>1.5</v>
      </c>
      <c r="N32" s="199" t="n">
        <f aca="false">M32*N$4</f>
        <v>0</v>
      </c>
      <c r="O32" s="199" t="n">
        <f aca="false">M32*O$4</f>
        <v>0</v>
      </c>
      <c r="P32" s="200" t="n">
        <v>2</v>
      </c>
      <c r="Q32" s="204"/>
      <c r="R32" s="35" t="n">
        <v>1.5</v>
      </c>
      <c r="S32" s="199" t="n">
        <f aca="false">R32*S$4</f>
        <v>0</v>
      </c>
      <c r="T32" s="199" t="n">
        <f aca="false">R32*T$4</f>
        <v>0</v>
      </c>
      <c r="U32" s="200" t="n">
        <v>2</v>
      </c>
      <c r="W32" s="35" t="n">
        <v>1.5</v>
      </c>
      <c r="X32" s="199" t="n">
        <f aca="false">W32*X$4</f>
        <v>0</v>
      </c>
      <c r="Y32" s="199" t="n">
        <f aca="false">W32*Y$4</f>
        <v>0</v>
      </c>
      <c r="Z32" s="200" t="n">
        <v>3</v>
      </c>
      <c r="AA32" s="28"/>
      <c r="AB32" s="35" t="n">
        <v>1.5</v>
      </c>
      <c r="AC32" s="199" t="n">
        <f aca="false">AB32*AC$4</f>
        <v>0</v>
      </c>
      <c r="AD32" s="199" t="n">
        <f aca="false">AB32*AD$4</f>
        <v>0</v>
      </c>
      <c r="AE32" s="200" t="n">
        <v>3</v>
      </c>
      <c r="AF32" s="28"/>
      <c r="AG32" s="35" t="n">
        <v>1.5</v>
      </c>
      <c r="AH32" s="199" t="n">
        <f aca="false">AG32*AH$4</f>
        <v>0</v>
      </c>
      <c r="AI32" s="199" t="n">
        <f aca="false">AG32*AI$4</f>
        <v>0</v>
      </c>
      <c r="AJ32" s="200" t="n">
        <v>3</v>
      </c>
      <c r="AK32" s="28"/>
    </row>
    <row r="33" customFormat="false" ht="12" hidden="false" customHeight="false" outlineLevel="0" collapsed="false">
      <c r="A33" s="198" t="n">
        <f aca="false">CurveCreator!A33</f>
        <v>37712</v>
      </c>
      <c r="B33" s="198"/>
      <c r="C33" s="35" t="n">
        <v>1.5</v>
      </c>
      <c r="D33" s="199" t="n">
        <f aca="false">C33*D$4</f>
        <v>0</v>
      </c>
      <c r="E33" s="199" t="n">
        <f aca="false">C33*E$4</f>
        <v>0</v>
      </c>
      <c r="F33" s="200" t="n">
        <v>3</v>
      </c>
      <c r="G33" s="204"/>
      <c r="H33" s="35" t="n">
        <v>1.5</v>
      </c>
      <c r="I33" s="199" t="n">
        <f aca="false">H33*I$4</f>
        <v>0</v>
      </c>
      <c r="J33" s="199" t="n">
        <f aca="false">H33*J$4</f>
        <v>0</v>
      </c>
      <c r="K33" s="200" t="n">
        <v>3</v>
      </c>
      <c r="L33" s="204"/>
      <c r="M33" s="35" t="n">
        <v>1.5</v>
      </c>
      <c r="N33" s="199" t="n">
        <f aca="false">M33*N$4</f>
        <v>0</v>
      </c>
      <c r="O33" s="199" t="n">
        <f aca="false">M33*O$4</f>
        <v>0</v>
      </c>
      <c r="P33" s="200" t="n">
        <v>2</v>
      </c>
      <c r="Q33" s="204"/>
      <c r="R33" s="35" t="n">
        <v>1.5</v>
      </c>
      <c r="S33" s="199" t="n">
        <f aca="false">R33*S$4</f>
        <v>0</v>
      </c>
      <c r="T33" s="199" t="n">
        <f aca="false">R33*T$4</f>
        <v>0</v>
      </c>
      <c r="U33" s="200" t="n">
        <v>2</v>
      </c>
      <c r="W33" s="35" t="n">
        <v>1.5</v>
      </c>
      <c r="X33" s="199" t="n">
        <f aca="false">W33*X$4</f>
        <v>0</v>
      </c>
      <c r="Y33" s="199" t="n">
        <f aca="false">W33*Y$4</f>
        <v>0</v>
      </c>
      <c r="Z33" s="200" t="n">
        <v>3</v>
      </c>
      <c r="AA33" s="28"/>
      <c r="AB33" s="35" t="n">
        <v>1.5</v>
      </c>
      <c r="AC33" s="199" t="n">
        <f aca="false">AB33*AC$4</f>
        <v>0</v>
      </c>
      <c r="AD33" s="199" t="n">
        <f aca="false">AB33*AD$4</f>
        <v>0</v>
      </c>
      <c r="AE33" s="200" t="n">
        <v>3</v>
      </c>
      <c r="AF33" s="28"/>
      <c r="AG33" s="35" t="n">
        <v>1.5</v>
      </c>
      <c r="AH33" s="199" t="n">
        <f aca="false">AG33*AH$4</f>
        <v>0</v>
      </c>
      <c r="AI33" s="199" t="n">
        <f aca="false">AG33*AI$4</f>
        <v>0</v>
      </c>
      <c r="AJ33" s="200" t="n">
        <v>3</v>
      </c>
      <c r="AK33" s="28"/>
    </row>
    <row r="34" customFormat="false" ht="12" hidden="false" customHeight="false" outlineLevel="0" collapsed="false">
      <c r="A34" s="198" t="n">
        <f aca="false">CurveCreator!A34</f>
        <v>37742</v>
      </c>
      <c r="B34" s="198"/>
      <c r="C34" s="35" t="n">
        <v>1.5</v>
      </c>
      <c r="D34" s="199" t="n">
        <f aca="false">C34*D$4</f>
        <v>0</v>
      </c>
      <c r="E34" s="199" t="n">
        <f aca="false">C34*E$4</f>
        <v>0</v>
      </c>
      <c r="F34" s="200" t="n">
        <v>3</v>
      </c>
      <c r="G34" s="204"/>
      <c r="H34" s="35" t="n">
        <v>1.5</v>
      </c>
      <c r="I34" s="199" t="n">
        <f aca="false">H34*I$4</f>
        <v>0</v>
      </c>
      <c r="J34" s="199" t="n">
        <f aca="false">H34*J$4</f>
        <v>0</v>
      </c>
      <c r="K34" s="200" t="n">
        <v>3</v>
      </c>
      <c r="L34" s="204"/>
      <c r="M34" s="35" t="n">
        <v>1.5</v>
      </c>
      <c r="N34" s="199" t="n">
        <f aca="false">M34*N$4</f>
        <v>0</v>
      </c>
      <c r="O34" s="199" t="n">
        <f aca="false">M34*O$4</f>
        <v>0</v>
      </c>
      <c r="P34" s="200" t="n">
        <v>2</v>
      </c>
      <c r="Q34" s="204"/>
      <c r="R34" s="35" t="n">
        <v>1.5</v>
      </c>
      <c r="S34" s="199" t="n">
        <f aca="false">R34*S$4</f>
        <v>0</v>
      </c>
      <c r="T34" s="199" t="n">
        <f aca="false">R34*T$4</f>
        <v>0</v>
      </c>
      <c r="U34" s="200" t="n">
        <v>2</v>
      </c>
      <c r="W34" s="35" t="n">
        <v>1.5</v>
      </c>
      <c r="X34" s="199" t="n">
        <f aca="false">W34*X$4</f>
        <v>0</v>
      </c>
      <c r="Y34" s="199" t="n">
        <f aca="false">W34*Y$4</f>
        <v>0</v>
      </c>
      <c r="Z34" s="200" t="n">
        <v>3</v>
      </c>
      <c r="AA34" s="28"/>
      <c r="AB34" s="35" t="n">
        <v>1.5</v>
      </c>
      <c r="AC34" s="199" t="n">
        <f aca="false">AB34*AC$4</f>
        <v>0</v>
      </c>
      <c r="AD34" s="199" t="n">
        <f aca="false">AB34*AD$4</f>
        <v>0</v>
      </c>
      <c r="AE34" s="200" t="n">
        <v>3</v>
      </c>
      <c r="AF34" s="28"/>
      <c r="AG34" s="35" t="n">
        <v>1.5</v>
      </c>
      <c r="AH34" s="199" t="n">
        <f aca="false">AG34*AH$4</f>
        <v>0</v>
      </c>
      <c r="AI34" s="199" t="n">
        <f aca="false">AG34*AI$4</f>
        <v>0</v>
      </c>
      <c r="AJ34" s="200" t="n">
        <v>3</v>
      </c>
      <c r="AK34" s="28"/>
    </row>
    <row r="35" customFormat="false" ht="12" hidden="false" customHeight="false" outlineLevel="0" collapsed="false">
      <c r="A35" s="198" t="n">
        <f aca="false">CurveCreator!A35</f>
        <v>37773</v>
      </c>
      <c r="B35" s="198"/>
      <c r="C35" s="35" t="n">
        <v>1.5</v>
      </c>
      <c r="D35" s="199" t="n">
        <f aca="false">C35*D$4</f>
        <v>0</v>
      </c>
      <c r="E35" s="199" t="n">
        <f aca="false">C35*E$4</f>
        <v>0</v>
      </c>
      <c r="F35" s="200" t="n">
        <v>3</v>
      </c>
      <c r="G35" s="204"/>
      <c r="H35" s="35" t="n">
        <v>1.5</v>
      </c>
      <c r="I35" s="199" t="n">
        <f aca="false">H35*I$4</f>
        <v>0</v>
      </c>
      <c r="J35" s="199" t="n">
        <f aca="false">H35*J$4</f>
        <v>0</v>
      </c>
      <c r="K35" s="200" t="n">
        <v>3</v>
      </c>
      <c r="L35" s="204"/>
      <c r="M35" s="35" t="n">
        <v>1.5</v>
      </c>
      <c r="N35" s="199" t="n">
        <f aca="false">M35*N$4</f>
        <v>0</v>
      </c>
      <c r="O35" s="199" t="n">
        <f aca="false">M35*O$4</f>
        <v>0</v>
      </c>
      <c r="P35" s="200" t="n">
        <v>2</v>
      </c>
      <c r="Q35" s="204"/>
      <c r="R35" s="35" t="n">
        <v>1.5</v>
      </c>
      <c r="S35" s="199" t="n">
        <f aca="false">R35*S$4</f>
        <v>0</v>
      </c>
      <c r="T35" s="199" t="n">
        <f aca="false">R35*T$4</f>
        <v>0</v>
      </c>
      <c r="U35" s="200" t="n">
        <v>2</v>
      </c>
      <c r="W35" s="35" t="n">
        <v>1.5</v>
      </c>
      <c r="X35" s="199" t="n">
        <f aca="false">W35*X$4</f>
        <v>0</v>
      </c>
      <c r="Y35" s="199" t="n">
        <f aca="false">W35*Y$4</f>
        <v>0</v>
      </c>
      <c r="Z35" s="200" t="n">
        <v>3</v>
      </c>
      <c r="AA35" s="28"/>
      <c r="AB35" s="35" t="n">
        <v>1.5</v>
      </c>
      <c r="AC35" s="199" t="n">
        <f aca="false">AB35*AC$4</f>
        <v>0</v>
      </c>
      <c r="AD35" s="199" t="n">
        <f aca="false">AB35*AD$4</f>
        <v>0</v>
      </c>
      <c r="AE35" s="200" t="n">
        <v>3</v>
      </c>
      <c r="AF35" s="28"/>
      <c r="AG35" s="35" t="n">
        <v>1.5</v>
      </c>
      <c r="AH35" s="199" t="n">
        <f aca="false">AG35*AH$4</f>
        <v>0</v>
      </c>
      <c r="AI35" s="199" t="n">
        <f aca="false">AG35*AI$4</f>
        <v>0</v>
      </c>
      <c r="AJ35" s="200" t="n">
        <v>3</v>
      </c>
      <c r="AK35" s="28"/>
    </row>
    <row r="36" customFormat="false" ht="12" hidden="false" customHeight="false" outlineLevel="0" collapsed="false">
      <c r="A36" s="198" t="n">
        <f aca="false">CurveCreator!A36</f>
        <v>37803</v>
      </c>
      <c r="B36" s="198"/>
      <c r="C36" s="35" t="n">
        <v>1.5</v>
      </c>
      <c r="D36" s="199" t="n">
        <f aca="false">C36*D$4</f>
        <v>0</v>
      </c>
      <c r="E36" s="199" t="n">
        <f aca="false">C36*E$4</f>
        <v>0</v>
      </c>
      <c r="F36" s="200" t="n">
        <v>3</v>
      </c>
      <c r="G36" s="204"/>
      <c r="H36" s="35" t="n">
        <v>1.5</v>
      </c>
      <c r="I36" s="199" t="n">
        <f aca="false">H36*I$4</f>
        <v>0</v>
      </c>
      <c r="J36" s="199" t="n">
        <f aca="false">H36*J$4</f>
        <v>0</v>
      </c>
      <c r="K36" s="200" t="n">
        <v>3</v>
      </c>
      <c r="L36" s="204"/>
      <c r="M36" s="35" t="n">
        <v>1.5</v>
      </c>
      <c r="N36" s="199" t="n">
        <f aca="false">M36*N$4</f>
        <v>0</v>
      </c>
      <c r="O36" s="199" t="n">
        <f aca="false">M36*O$4</f>
        <v>0</v>
      </c>
      <c r="P36" s="200" t="n">
        <v>2</v>
      </c>
      <c r="Q36" s="204"/>
      <c r="R36" s="35" t="n">
        <v>1.5</v>
      </c>
      <c r="S36" s="199" t="n">
        <f aca="false">R36*S$4</f>
        <v>0</v>
      </c>
      <c r="T36" s="199" t="n">
        <f aca="false">R36*T$4</f>
        <v>0</v>
      </c>
      <c r="U36" s="200" t="n">
        <v>2</v>
      </c>
      <c r="W36" s="35" t="n">
        <v>1.5</v>
      </c>
      <c r="X36" s="199" t="n">
        <f aca="false">W36*X$4</f>
        <v>0</v>
      </c>
      <c r="Y36" s="199" t="n">
        <f aca="false">W36*Y$4</f>
        <v>0</v>
      </c>
      <c r="Z36" s="200" t="n">
        <v>3</v>
      </c>
      <c r="AA36" s="28"/>
      <c r="AB36" s="35" t="n">
        <v>1.5</v>
      </c>
      <c r="AC36" s="199" t="n">
        <f aca="false">AB36*AC$4</f>
        <v>0</v>
      </c>
      <c r="AD36" s="199" t="n">
        <f aca="false">AB36*AD$4</f>
        <v>0</v>
      </c>
      <c r="AE36" s="200" t="n">
        <v>3</v>
      </c>
      <c r="AF36" s="28"/>
      <c r="AG36" s="35" t="n">
        <v>1.5</v>
      </c>
      <c r="AH36" s="199" t="n">
        <f aca="false">AG36*AH$4</f>
        <v>0</v>
      </c>
      <c r="AI36" s="199" t="n">
        <f aca="false">AG36*AI$4</f>
        <v>0</v>
      </c>
      <c r="AJ36" s="200" t="n">
        <v>3</v>
      </c>
      <c r="AK36" s="28"/>
    </row>
    <row r="37" customFormat="false" ht="12" hidden="false" customHeight="false" outlineLevel="0" collapsed="false">
      <c r="A37" s="198" t="n">
        <f aca="false">CurveCreator!A37</f>
        <v>37834</v>
      </c>
      <c r="B37" s="198"/>
      <c r="C37" s="35" t="n">
        <v>1.5</v>
      </c>
      <c r="D37" s="199" t="n">
        <f aca="false">C37*D$4</f>
        <v>0</v>
      </c>
      <c r="E37" s="199" t="n">
        <f aca="false">C37*E$4</f>
        <v>0</v>
      </c>
      <c r="F37" s="200" t="n">
        <v>3</v>
      </c>
      <c r="G37" s="204"/>
      <c r="H37" s="35" t="n">
        <v>1.5</v>
      </c>
      <c r="I37" s="199" t="n">
        <f aca="false">H37*I$4</f>
        <v>0</v>
      </c>
      <c r="J37" s="199" t="n">
        <f aca="false">H37*J$4</f>
        <v>0</v>
      </c>
      <c r="K37" s="200" t="n">
        <v>3</v>
      </c>
      <c r="L37" s="204"/>
      <c r="M37" s="35" t="n">
        <v>1.5</v>
      </c>
      <c r="N37" s="199" t="n">
        <f aca="false">M37*N$4</f>
        <v>0</v>
      </c>
      <c r="O37" s="199" t="n">
        <f aca="false">M37*O$4</f>
        <v>0</v>
      </c>
      <c r="P37" s="200" t="n">
        <v>2</v>
      </c>
      <c r="Q37" s="204"/>
      <c r="R37" s="35" t="n">
        <v>1.5</v>
      </c>
      <c r="S37" s="199" t="n">
        <f aca="false">R37*S$4</f>
        <v>0</v>
      </c>
      <c r="T37" s="199" t="n">
        <f aca="false">R37*T$4</f>
        <v>0</v>
      </c>
      <c r="U37" s="200" t="n">
        <v>2</v>
      </c>
      <c r="W37" s="35" t="n">
        <v>1.5</v>
      </c>
      <c r="X37" s="199" t="n">
        <f aca="false">W37*X$4</f>
        <v>0</v>
      </c>
      <c r="Y37" s="199" t="n">
        <f aca="false">W37*Y$4</f>
        <v>0</v>
      </c>
      <c r="Z37" s="200" t="n">
        <v>3</v>
      </c>
      <c r="AA37" s="28"/>
      <c r="AB37" s="35" t="n">
        <v>1.5</v>
      </c>
      <c r="AC37" s="199" t="n">
        <f aca="false">AB37*AC$4</f>
        <v>0</v>
      </c>
      <c r="AD37" s="199" t="n">
        <f aca="false">AB37*AD$4</f>
        <v>0</v>
      </c>
      <c r="AE37" s="200" t="n">
        <v>3</v>
      </c>
      <c r="AF37" s="28"/>
      <c r="AG37" s="35" t="n">
        <v>1.5</v>
      </c>
      <c r="AH37" s="199" t="n">
        <f aca="false">AG37*AH$4</f>
        <v>0</v>
      </c>
      <c r="AI37" s="199" t="n">
        <f aca="false">AG37*AI$4</f>
        <v>0</v>
      </c>
      <c r="AJ37" s="200" t="n">
        <v>3</v>
      </c>
      <c r="AK37" s="28"/>
    </row>
    <row r="38" customFormat="false" ht="12" hidden="false" customHeight="false" outlineLevel="0" collapsed="false">
      <c r="A38" s="198" t="n">
        <f aca="false">CurveCreator!A38</f>
        <v>37865</v>
      </c>
      <c r="B38" s="198"/>
      <c r="C38" s="35" t="n">
        <v>1.5</v>
      </c>
      <c r="D38" s="199" t="n">
        <f aca="false">C38*D$4</f>
        <v>0</v>
      </c>
      <c r="E38" s="199" t="n">
        <f aca="false">C38*E$4</f>
        <v>0</v>
      </c>
      <c r="F38" s="200" t="n">
        <v>3</v>
      </c>
      <c r="G38" s="204"/>
      <c r="H38" s="35" t="n">
        <v>1.5</v>
      </c>
      <c r="I38" s="199" t="n">
        <f aca="false">H38*I$4</f>
        <v>0</v>
      </c>
      <c r="J38" s="199" t="n">
        <f aca="false">H38*J$4</f>
        <v>0</v>
      </c>
      <c r="K38" s="200" t="n">
        <v>3</v>
      </c>
      <c r="L38" s="204"/>
      <c r="M38" s="35" t="n">
        <v>1.5</v>
      </c>
      <c r="N38" s="199" t="n">
        <f aca="false">M38*N$4</f>
        <v>0</v>
      </c>
      <c r="O38" s="199" t="n">
        <f aca="false">M38*O$4</f>
        <v>0</v>
      </c>
      <c r="P38" s="200" t="n">
        <v>2</v>
      </c>
      <c r="Q38" s="204"/>
      <c r="R38" s="35" t="n">
        <v>1.5</v>
      </c>
      <c r="S38" s="199" t="n">
        <f aca="false">R38*S$4</f>
        <v>0</v>
      </c>
      <c r="T38" s="199" t="n">
        <f aca="false">R38*T$4</f>
        <v>0</v>
      </c>
      <c r="U38" s="200" t="n">
        <v>2</v>
      </c>
      <c r="W38" s="35" t="n">
        <v>1.5</v>
      </c>
      <c r="X38" s="199" t="n">
        <f aca="false">W38*X$4</f>
        <v>0</v>
      </c>
      <c r="Y38" s="199" t="n">
        <f aca="false">W38*Y$4</f>
        <v>0</v>
      </c>
      <c r="Z38" s="200" t="n">
        <v>3</v>
      </c>
      <c r="AA38" s="28"/>
      <c r="AB38" s="35" t="n">
        <v>1.5</v>
      </c>
      <c r="AC38" s="199" t="n">
        <f aca="false">AB38*AC$4</f>
        <v>0</v>
      </c>
      <c r="AD38" s="199" t="n">
        <f aca="false">AB38*AD$4</f>
        <v>0</v>
      </c>
      <c r="AE38" s="200" t="n">
        <v>3</v>
      </c>
      <c r="AF38" s="28"/>
      <c r="AG38" s="35" t="n">
        <v>1.5</v>
      </c>
      <c r="AH38" s="199" t="n">
        <f aca="false">AG38*AH$4</f>
        <v>0</v>
      </c>
      <c r="AI38" s="199" t="n">
        <f aca="false">AG38*AI$4</f>
        <v>0</v>
      </c>
      <c r="AJ38" s="200" t="n">
        <v>3</v>
      </c>
      <c r="AK38" s="28"/>
    </row>
    <row r="39" customFormat="false" ht="12" hidden="false" customHeight="false" outlineLevel="0" collapsed="false">
      <c r="A39" s="198" t="n">
        <f aca="false">CurveCreator!A39</f>
        <v>37895</v>
      </c>
      <c r="B39" s="198"/>
      <c r="C39" s="35" t="n">
        <v>1.5</v>
      </c>
      <c r="D39" s="199" t="n">
        <f aca="false">C39*D$4</f>
        <v>0</v>
      </c>
      <c r="E39" s="199" t="n">
        <f aca="false">C39*E$4</f>
        <v>0</v>
      </c>
      <c r="F39" s="200" t="n">
        <v>3</v>
      </c>
      <c r="G39" s="204"/>
      <c r="H39" s="35" t="n">
        <v>1.5</v>
      </c>
      <c r="I39" s="199" t="n">
        <f aca="false">H39*I$4</f>
        <v>0</v>
      </c>
      <c r="J39" s="199" t="n">
        <f aca="false">H39*J$4</f>
        <v>0</v>
      </c>
      <c r="K39" s="200" t="n">
        <v>3</v>
      </c>
      <c r="L39" s="204"/>
      <c r="M39" s="35" t="n">
        <v>1.5</v>
      </c>
      <c r="N39" s="199" t="n">
        <f aca="false">M39*N$4</f>
        <v>0</v>
      </c>
      <c r="O39" s="199" t="n">
        <f aca="false">M39*O$4</f>
        <v>0</v>
      </c>
      <c r="P39" s="200" t="n">
        <v>2</v>
      </c>
      <c r="Q39" s="204"/>
      <c r="R39" s="35" t="n">
        <v>1.5</v>
      </c>
      <c r="S39" s="199" t="n">
        <f aca="false">R39*S$4</f>
        <v>0</v>
      </c>
      <c r="T39" s="199" t="n">
        <f aca="false">R39*T$4</f>
        <v>0</v>
      </c>
      <c r="U39" s="200" t="n">
        <v>2</v>
      </c>
      <c r="W39" s="35" t="n">
        <v>1.5</v>
      </c>
      <c r="X39" s="199" t="n">
        <f aca="false">W39*X$4</f>
        <v>0</v>
      </c>
      <c r="Y39" s="199" t="n">
        <f aca="false">W39*Y$4</f>
        <v>0</v>
      </c>
      <c r="Z39" s="200" t="n">
        <v>3</v>
      </c>
      <c r="AA39" s="28"/>
      <c r="AB39" s="35" t="n">
        <v>1.5</v>
      </c>
      <c r="AC39" s="199" t="n">
        <f aca="false">AB39*AC$4</f>
        <v>0</v>
      </c>
      <c r="AD39" s="199" t="n">
        <f aca="false">AB39*AD$4</f>
        <v>0</v>
      </c>
      <c r="AE39" s="200" t="n">
        <v>3</v>
      </c>
      <c r="AF39" s="28"/>
      <c r="AG39" s="35" t="n">
        <v>1.5</v>
      </c>
      <c r="AH39" s="199" t="n">
        <f aca="false">AG39*AH$4</f>
        <v>0</v>
      </c>
      <c r="AI39" s="199" t="n">
        <f aca="false">AG39*AI$4</f>
        <v>0</v>
      </c>
      <c r="AJ39" s="200" t="n">
        <v>3</v>
      </c>
      <c r="AK39" s="28"/>
    </row>
    <row r="40" customFormat="false" ht="12" hidden="false" customHeight="false" outlineLevel="0" collapsed="false">
      <c r="A40" s="198" t="n">
        <f aca="false">CurveCreator!A40</f>
        <v>37926</v>
      </c>
      <c r="B40" s="198"/>
      <c r="C40" s="35" t="n">
        <v>1.5</v>
      </c>
      <c r="D40" s="199" t="n">
        <f aca="false">C40*D$4</f>
        <v>0</v>
      </c>
      <c r="E40" s="199" t="n">
        <f aca="false">C40*E$4</f>
        <v>0</v>
      </c>
      <c r="F40" s="200" t="n">
        <v>3</v>
      </c>
      <c r="G40" s="204"/>
      <c r="H40" s="35" t="n">
        <v>1.5</v>
      </c>
      <c r="I40" s="199" t="n">
        <f aca="false">H40*I$4</f>
        <v>0</v>
      </c>
      <c r="J40" s="199" t="n">
        <f aca="false">H40*J$4</f>
        <v>0</v>
      </c>
      <c r="K40" s="200" t="n">
        <v>3</v>
      </c>
      <c r="L40" s="204"/>
      <c r="M40" s="35" t="n">
        <v>1.5</v>
      </c>
      <c r="N40" s="199" t="n">
        <f aca="false">M40*N$4</f>
        <v>0</v>
      </c>
      <c r="O40" s="199" t="n">
        <f aca="false">M40*O$4</f>
        <v>0</v>
      </c>
      <c r="P40" s="200" t="n">
        <v>2</v>
      </c>
      <c r="Q40" s="204"/>
      <c r="R40" s="35" t="n">
        <v>1.5</v>
      </c>
      <c r="S40" s="199" t="n">
        <f aca="false">R40*S$4</f>
        <v>0</v>
      </c>
      <c r="T40" s="199" t="n">
        <f aca="false">R40*T$4</f>
        <v>0</v>
      </c>
      <c r="U40" s="200" t="n">
        <v>2</v>
      </c>
      <c r="W40" s="35" t="n">
        <v>1.5</v>
      </c>
      <c r="X40" s="199" t="n">
        <f aca="false">W40*X$4</f>
        <v>0</v>
      </c>
      <c r="Y40" s="199" t="n">
        <f aca="false">W40*Y$4</f>
        <v>0</v>
      </c>
      <c r="Z40" s="200" t="n">
        <v>3</v>
      </c>
      <c r="AA40" s="28"/>
      <c r="AB40" s="35" t="n">
        <v>1.5</v>
      </c>
      <c r="AC40" s="199" t="n">
        <f aca="false">AB40*AC$4</f>
        <v>0</v>
      </c>
      <c r="AD40" s="199" t="n">
        <f aca="false">AB40*AD$4</f>
        <v>0</v>
      </c>
      <c r="AE40" s="200" t="n">
        <v>3</v>
      </c>
      <c r="AF40" s="28"/>
      <c r="AG40" s="35" t="n">
        <v>1.5</v>
      </c>
      <c r="AH40" s="199" t="n">
        <f aca="false">AG40*AH$4</f>
        <v>0</v>
      </c>
      <c r="AI40" s="199" t="n">
        <f aca="false">AG40*AI$4</f>
        <v>0</v>
      </c>
      <c r="AJ40" s="200" t="n">
        <v>3</v>
      </c>
      <c r="AK40" s="28"/>
    </row>
    <row r="41" customFormat="false" ht="12" hidden="false" customHeight="false" outlineLevel="0" collapsed="false">
      <c r="A41" s="198" t="n">
        <f aca="false">CurveCreator!A41</f>
        <v>37956</v>
      </c>
      <c r="B41" s="198"/>
      <c r="C41" s="35" t="n">
        <v>1.5</v>
      </c>
      <c r="D41" s="199" t="n">
        <f aca="false">C41*D$4</f>
        <v>0</v>
      </c>
      <c r="E41" s="199" t="n">
        <f aca="false">C41*E$4</f>
        <v>0</v>
      </c>
      <c r="F41" s="200" t="n">
        <v>3</v>
      </c>
      <c r="G41" s="204"/>
      <c r="H41" s="35" t="n">
        <v>1.5</v>
      </c>
      <c r="I41" s="199" t="n">
        <f aca="false">H41*I$4</f>
        <v>0</v>
      </c>
      <c r="J41" s="199" t="n">
        <f aca="false">H41*J$4</f>
        <v>0</v>
      </c>
      <c r="K41" s="200" t="n">
        <v>3</v>
      </c>
      <c r="L41" s="204"/>
      <c r="M41" s="35" t="n">
        <v>1.5</v>
      </c>
      <c r="N41" s="199" t="n">
        <f aca="false">M41*N$4</f>
        <v>0</v>
      </c>
      <c r="O41" s="199" t="n">
        <f aca="false">M41*O$4</f>
        <v>0</v>
      </c>
      <c r="P41" s="200" t="n">
        <v>2</v>
      </c>
      <c r="Q41" s="204"/>
      <c r="R41" s="35" t="n">
        <v>1.5</v>
      </c>
      <c r="S41" s="199" t="n">
        <f aca="false">R41*S$4</f>
        <v>0</v>
      </c>
      <c r="T41" s="199" t="n">
        <f aca="false">R41*T$4</f>
        <v>0</v>
      </c>
      <c r="U41" s="200" t="n">
        <v>2</v>
      </c>
      <c r="W41" s="35" t="n">
        <v>1.5</v>
      </c>
      <c r="X41" s="199" t="n">
        <f aca="false">W41*X$4</f>
        <v>0</v>
      </c>
      <c r="Y41" s="199" t="n">
        <f aca="false">W41*Y$4</f>
        <v>0</v>
      </c>
      <c r="Z41" s="200" t="n">
        <v>3</v>
      </c>
      <c r="AA41" s="28"/>
      <c r="AB41" s="35" t="n">
        <v>1.5</v>
      </c>
      <c r="AC41" s="199" t="n">
        <f aca="false">AB41*AC$4</f>
        <v>0</v>
      </c>
      <c r="AD41" s="199" t="n">
        <f aca="false">AB41*AD$4</f>
        <v>0</v>
      </c>
      <c r="AE41" s="200" t="n">
        <v>3</v>
      </c>
      <c r="AF41" s="28"/>
      <c r="AG41" s="35" t="n">
        <v>1.5</v>
      </c>
      <c r="AH41" s="199" t="n">
        <f aca="false">AG41*AH$4</f>
        <v>0</v>
      </c>
      <c r="AI41" s="199" t="n">
        <f aca="false">AG41*AI$4</f>
        <v>0</v>
      </c>
      <c r="AJ41" s="200" t="n">
        <v>3</v>
      </c>
      <c r="AK41" s="28"/>
    </row>
    <row r="42" customFormat="false" ht="12" hidden="false" customHeight="false" outlineLevel="0" collapsed="false">
      <c r="A42" s="198" t="n">
        <f aca="false">CurveCreator!A42</f>
        <v>37987</v>
      </c>
      <c r="B42" s="198"/>
      <c r="C42" s="35" t="n">
        <v>1.5</v>
      </c>
      <c r="D42" s="199" t="n">
        <f aca="false">C42*D$4</f>
        <v>0</v>
      </c>
      <c r="E42" s="199" t="n">
        <f aca="false">C42*E$4</f>
        <v>0</v>
      </c>
      <c r="F42" s="200" t="n">
        <v>3</v>
      </c>
      <c r="G42" s="204"/>
      <c r="H42" s="35" t="n">
        <v>1.5</v>
      </c>
      <c r="I42" s="199" t="n">
        <f aca="false">H42*I$4</f>
        <v>0</v>
      </c>
      <c r="J42" s="199" t="n">
        <f aca="false">H42*J$4</f>
        <v>0</v>
      </c>
      <c r="K42" s="200" t="n">
        <v>3</v>
      </c>
      <c r="L42" s="204"/>
      <c r="M42" s="35" t="n">
        <v>1.5</v>
      </c>
      <c r="N42" s="199" t="n">
        <f aca="false">M42*N$4</f>
        <v>0</v>
      </c>
      <c r="O42" s="199" t="n">
        <f aca="false">M42*O$4</f>
        <v>0</v>
      </c>
      <c r="P42" s="200" t="n">
        <v>2</v>
      </c>
      <c r="Q42" s="204"/>
      <c r="R42" s="35" t="n">
        <v>1.5</v>
      </c>
      <c r="S42" s="199" t="n">
        <f aca="false">R42*S$4</f>
        <v>0</v>
      </c>
      <c r="T42" s="199" t="n">
        <f aca="false">R42*T$4</f>
        <v>0</v>
      </c>
      <c r="U42" s="200" t="n">
        <v>2</v>
      </c>
      <c r="W42" s="35" t="n">
        <v>1.5</v>
      </c>
      <c r="X42" s="199" t="n">
        <f aca="false">W42*X$4</f>
        <v>0</v>
      </c>
      <c r="Y42" s="199" t="n">
        <f aca="false">W42*Y$4</f>
        <v>0</v>
      </c>
      <c r="Z42" s="200" t="n">
        <v>3</v>
      </c>
      <c r="AA42" s="28"/>
      <c r="AB42" s="35" t="n">
        <v>1.5</v>
      </c>
      <c r="AC42" s="199" t="n">
        <f aca="false">AB42*AC$4</f>
        <v>0</v>
      </c>
      <c r="AD42" s="199" t="n">
        <f aca="false">AB42*AD$4</f>
        <v>0</v>
      </c>
      <c r="AE42" s="200" t="n">
        <v>3</v>
      </c>
      <c r="AF42" s="28"/>
      <c r="AG42" s="35" t="n">
        <v>1.5</v>
      </c>
      <c r="AH42" s="199" t="n">
        <f aca="false">AG42*AH$4</f>
        <v>0</v>
      </c>
      <c r="AI42" s="199" t="n">
        <f aca="false">AG42*AI$4</f>
        <v>0</v>
      </c>
      <c r="AJ42" s="200" t="n">
        <v>3</v>
      </c>
      <c r="AK42" s="28"/>
    </row>
    <row r="43" customFormat="false" ht="12" hidden="false" customHeight="false" outlineLevel="0" collapsed="false">
      <c r="A43" s="198" t="n">
        <f aca="false">CurveCreator!A43</f>
        <v>38018</v>
      </c>
      <c r="B43" s="198"/>
      <c r="C43" s="35" t="n">
        <v>1.5</v>
      </c>
      <c r="D43" s="199" t="n">
        <f aca="false">C43*D$4</f>
        <v>0</v>
      </c>
      <c r="E43" s="199" t="n">
        <f aca="false">C43*E$4</f>
        <v>0</v>
      </c>
      <c r="F43" s="200" t="n">
        <v>3</v>
      </c>
      <c r="G43" s="204"/>
      <c r="H43" s="35" t="n">
        <v>1.5</v>
      </c>
      <c r="I43" s="199" t="n">
        <f aca="false">H43*I$4</f>
        <v>0</v>
      </c>
      <c r="J43" s="199" t="n">
        <f aca="false">H43*J$4</f>
        <v>0</v>
      </c>
      <c r="K43" s="200" t="n">
        <v>3</v>
      </c>
      <c r="L43" s="204"/>
      <c r="M43" s="35" t="n">
        <v>1.5</v>
      </c>
      <c r="N43" s="199" t="n">
        <f aca="false">M43*N$4</f>
        <v>0</v>
      </c>
      <c r="O43" s="199" t="n">
        <f aca="false">M43*O$4</f>
        <v>0</v>
      </c>
      <c r="P43" s="200" t="n">
        <v>2</v>
      </c>
      <c r="Q43" s="204"/>
      <c r="R43" s="35" t="n">
        <v>1.5</v>
      </c>
      <c r="S43" s="199" t="n">
        <f aca="false">R43*S$4</f>
        <v>0</v>
      </c>
      <c r="T43" s="199" t="n">
        <f aca="false">R43*T$4</f>
        <v>0</v>
      </c>
      <c r="U43" s="200" t="n">
        <v>2</v>
      </c>
      <c r="W43" s="35" t="n">
        <v>1.5</v>
      </c>
      <c r="X43" s="199" t="n">
        <f aca="false">W43*X$4</f>
        <v>0</v>
      </c>
      <c r="Y43" s="199" t="n">
        <f aca="false">W43*Y$4</f>
        <v>0</v>
      </c>
      <c r="Z43" s="200" t="n">
        <v>3</v>
      </c>
      <c r="AA43" s="28"/>
      <c r="AB43" s="35" t="n">
        <v>1.5</v>
      </c>
      <c r="AC43" s="199" t="n">
        <f aca="false">AB43*AC$4</f>
        <v>0</v>
      </c>
      <c r="AD43" s="199" t="n">
        <f aca="false">AB43*AD$4</f>
        <v>0</v>
      </c>
      <c r="AE43" s="200" t="n">
        <v>3</v>
      </c>
      <c r="AF43" s="28"/>
      <c r="AG43" s="35" t="n">
        <v>1.5</v>
      </c>
      <c r="AH43" s="199" t="n">
        <f aca="false">AG43*AH$4</f>
        <v>0</v>
      </c>
      <c r="AI43" s="199" t="n">
        <f aca="false">AG43*AI$4</f>
        <v>0</v>
      </c>
      <c r="AJ43" s="200" t="n">
        <v>3</v>
      </c>
      <c r="AK43" s="28"/>
    </row>
    <row r="44" customFormat="false" ht="12" hidden="false" customHeight="false" outlineLevel="0" collapsed="false">
      <c r="A44" s="198" t="n">
        <f aca="false">CurveCreator!A44</f>
        <v>38047</v>
      </c>
      <c r="B44" s="198"/>
      <c r="C44" s="35" t="n">
        <v>1.5</v>
      </c>
      <c r="D44" s="199" t="n">
        <f aca="false">C44*D$4</f>
        <v>0</v>
      </c>
      <c r="E44" s="199" t="n">
        <f aca="false">C44*E$4</f>
        <v>0</v>
      </c>
      <c r="F44" s="200" t="n">
        <v>3</v>
      </c>
      <c r="G44" s="204"/>
      <c r="H44" s="35" t="n">
        <v>1.5</v>
      </c>
      <c r="I44" s="199" t="n">
        <f aca="false">H44*I$4</f>
        <v>0</v>
      </c>
      <c r="J44" s="199" t="n">
        <f aca="false">H44*J$4</f>
        <v>0</v>
      </c>
      <c r="K44" s="200" t="n">
        <v>3</v>
      </c>
      <c r="L44" s="204"/>
      <c r="M44" s="35" t="n">
        <v>1.5</v>
      </c>
      <c r="N44" s="199" t="n">
        <f aca="false">M44*N$4</f>
        <v>0</v>
      </c>
      <c r="O44" s="199" t="n">
        <f aca="false">M44*O$4</f>
        <v>0</v>
      </c>
      <c r="P44" s="200" t="n">
        <v>2</v>
      </c>
      <c r="Q44" s="204"/>
      <c r="R44" s="35" t="n">
        <v>1.5</v>
      </c>
      <c r="S44" s="199" t="n">
        <f aca="false">R44*S$4</f>
        <v>0</v>
      </c>
      <c r="T44" s="199" t="n">
        <f aca="false">R44*T$4</f>
        <v>0</v>
      </c>
      <c r="U44" s="200" t="n">
        <v>2</v>
      </c>
      <c r="W44" s="35" t="n">
        <v>1.5</v>
      </c>
      <c r="X44" s="199" t="n">
        <f aca="false">W44*X$4</f>
        <v>0</v>
      </c>
      <c r="Y44" s="199" t="n">
        <f aca="false">W44*Y$4</f>
        <v>0</v>
      </c>
      <c r="Z44" s="200" t="n">
        <v>3</v>
      </c>
      <c r="AA44" s="28"/>
      <c r="AB44" s="35" t="n">
        <v>1.5</v>
      </c>
      <c r="AC44" s="199" t="n">
        <f aca="false">AB44*AC$4</f>
        <v>0</v>
      </c>
      <c r="AD44" s="199" t="n">
        <f aca="false">AB44*AD$4</f>
        <v>0</v>
      </c>
      <c r="AE44" s="200" t="n">
        <v>3</v>
      </c>
      <c r="AF44" s="28"/>
      <c r="AG44" s="35" t="n">
        <v>1.5</v>
      </c>
      <c r="AH44" s="199" t="n">
        <f aca="false">AG44*AH$4</f>
        <v>0</v>
      </c>
      <c r="AI44" s="199" t="n">
        <f aca="false">AG44*AI$4</f>
        <v>0</v>
      </c>
      <c r="AJ44" s="200" t="n">
        <v>3</v>
      </c>
      <c r="AK44" s="28"/>
    </row>
    <row r="45" customFormat="false" ht="12" hidden="false" customHeight="false" outlineLevel="0" collapsed="false">
      <c r="A45" s="198" t="n">
        <f aca="false">CurveCreator!A45</f>
        <v>38078</v>
      </c>
      <c r="B45" s="198"/>
      <c r="C45" s="35" t="n">
        <v>1.5</v>
      </c>
      <c r="D45" s="199" t="n">
        <f aca="false">C45*D$4</f>
        <v>0</v>
      </c>
      <c r="E45" s="199" t="n">
        <f aca="false">C45*E$4</f>
        <v>0</v>
      </c>
      <c r="F45" s="200" t="n">
        <v>3</v>
      </c>
      <c r="G45" s="204"/>
      <c r="H45" s="35" t="n">
        <v>1.5</v>
      </c>
      <c r="I45" s="199" t="n">
        <f aca="false">H45*I$4</f>
        <v>0</v>
      </c>
      <c r="J45" s="199" t="n">
        <f aca="false">H45*J$4</f>
        <v>0</v>
      </c>
      <c r="K45" s="200" t="n">
        <v>3</v>
      </c>
      <c r="L45" s="204"/>
      <c r="M45" s="35" t="n">
        <v>1.5</v>
      </c>
      <c r="N45" s="199" t="n">
        <f aca="false">M45*N$4</f>
        <v>0</v>
      </c>
      <c r="O45" s="199" t="n">
        <f aca="false">M45*O$4</f>
        <v>0</v>
      </c>
      <c r="P45" s="200" t="n">
        <v>2</v>
      </c>
      <c r="Q45" s="204"/>
      <c r="R45" s="35" t="n">
        <v>1.5</v>
      </c>
      <c r="S45" s="199" t="n">
        <f aca="false">R45*S$4</f>
        <v>0</v>
      </c>
      <c r="T45" s="199" t="n">
        <f aca="false">R45*T$4</f>
        <v>0</v>
      </c>
      <c r="U45" s="200" t="n">
        <v>2</v>
      </c>
      <c r="W45" s="35" t="n">
        <v>1.5</v>
      </c>
      <c r="X45" s="199" t="n">
        <f aca="false">W45*X$4</f>
        <v>0</v>
      </c>
      <c r="Y45" s="199" t="n">
        <f aca="false">W45*Y$4</f>
        <v>0</v>
      </c>
      <c r="Z45" s="200" t="n">
        <v>3</v>
      </c>
      <c r="AA45" s="28"/>
      <c r="AB45" s="35" t="n">
        <v>1.5</v>
      </c>
      <c r="AC45" s="199" t="n">
        <f aca="false">AB45*AC$4</f>
        <v>0</v>
      </c>
      <c r="AD45" s="199" t="n">
        <f aca="false">AB45*AD$4</f>
        <v>0</v>
      </c>
      <c r="AE45" s="200" t="n">
        <v>3</v>
      </c>
      <c r="AF45" s="28"/>
      <c r="AG45" s="35" t="n">
        <v>1.5</v>
      </c>
      <c r="AH45" s="199" t="n">
        <f aca="false">AG45*AH$4</f>
        <v>0</v>
      </c>
      <c r="AI45" s="199" t="n">
        <f aca="false">AG45*AI$4</f>
        <v>0</v>
      </c>
      <c r="AJ45" s="200" t="n">
        <v>3</v>
      </c>
      <c r="AK45" s="28"/>
    </row>
    <row r="46" customFormat="false" ht="12" hidden="false" customHeight="false" outlineLevel="0" collapsed="false">
      <c r="A46" s="198" t="n">
        <f aca="false">CurveCreator!A46</f>
        <v>38108</v>
      </c>
      <c r="B46" s="198"/>
      <c r="C46" s="35" t="n">
        <v>1.5</v>
      </c>
      <c r="D46" s="199" t="n">
        <f aca="false">C46*D$4</f>
        <v>0</v>
      </c>
      <c r="E46" s="199" t="n">
        <f aca="false">C46*E$4</f>
        <v>0</v>
      </c>
      <c r="F46" s="200" t="n">
        <v>3</v>
      </c>
      <c r="G46" s="204"/>
      <c r="H46" s="35" t="n">
        <v>1.5</v>
      </c>
      <c r="I46" s="199" t="n">
        <f aca="false">H46*I$4</f>
        <v>0</v>
      </c>
      <c r="J46" s="199" t="n">
        <f aca="false">H46*J$4</f>
        <v>0</v>
      </c>
      <c r="K46" s="200" t="n">
        <v>3</v>
      </c>
      <c r="L46" s="204"/>
      <c r="M46" s="35" t="n">
        <v>1.5</v>
      </c>
      <c r="N46" s="199" t="n">
        <f aca="false">M46*N$4</f>
        <v>0</v>
      </c>
      <c r="O46" s="199" t="n">
        <f aca="false">M46*O$4</f>
        <v>0</v>
      </c>
      <c r="P46" s="200" t="n">
        <v>2</v>
      </c>
      <c r="Q46" s="204"/>
      <c r="R46" s="35" t="n">
        <v>1.5</v>
      </c>
      <c r="S46" s="199" t="n">
        <f aca="false">R46*S$4</f>
        <v>0</v>
      </c>
      <c r="T46" s="199" t="n">
        <f aca="false">R46*T$4</f>
        <v>0</v>
      </c>
      <c r="U46" s="200" t="n">
        <v>2</v>
      </c>
      <c r="W46" s="35" t="n">
        <v>1.5</v>
      </c>
      <c r="X46" s="199" t="n">
        <f aca="false">W46*X$4</f>
        <v>0</v>
      </c>
      <c r="Y46" s="199" t="n">
        <f aca="false">W46*Y$4</f>
        <v>0</v>
      </c>
      <c r="Z46" s="200" t="n">
        <v>3</v>
      </c>
      <c r="AA46" s="28"/>
      <c r="AB46" s="35" t="n">
        <v>1.5</v>
      </c>
      <c r="AC46" s="199" t="n">
        <f aca="false">AB46*AC$4</f>
        <v>0</v>
      </c>
      <c r="AD46" s="199" t="n">
        <f aca="false">AB46*AD$4</f>
        <v>0</v>
      </c>
      <c r="AE46" s="200" t="n">
        <v>3</v>
      </c>
      <c r="AF46" s="28"/>
      <c r="AG46" s="35" t="n">
        <v>1.5</v>
      </c>
      <c r="AH46" s="199" t="n">
        <f aca="false">AG46*AH$4</f>
        <v>0</v>
      </c>
      <c r="AI46" s="199" t="n">
        <f aca="false">AG46*AI$4</f>
        <v>0</v>
      </c>
      <c r="AJ46" s="200" t="n">
        <v>3</v>
      </c>
      <c r="AK46" s="28"/>
    </row>
    <row r="47" customFormat="false" ht="12" hidden="false" customHeight="false" outlineLevel="0" collapsed="false">
      <c r="A47" s="198" t="n">
        <f aca="false">CurveCreator!A47</f>
        <v>38139</v>
      </c>
      <c r="B47" s="198"/>
      <c r="C47" s="35" t="n">
        <v>1.5</v>
      </c>
      <c r="D47" s="199" t="n">
        <f aca="false">C47*D$4</f>
        <v>0</v>
      </c>
      <c r="E47" s="199" t="n">
        <f aca="false">C47*E$4</f>
        <v>0</v>
      </c>
      <c r="F47" s="200" t="n">
        <v>3</v>
      </c>
      <c r="G47" s="204"/>
      <c r="H47" s="35" t="n">
        <v>1.5</v>
      </c>
      <c r="I47" s="199" t="n">
        <f aca="false">H47*I$4</f>
        <v>0</v>
      </c>
      <c r="J47" s="199" t="n">
        <f aca="false">H47*J$4</f>
        <v>0</v>
      </c>
      <c r="K47" s="200" t="n">
        <v>3</v>
      </c>
      <c r="L47" s="204"/>
      <c r="M47" s="35" t="n">
        <v>1.5</v>
      </c>
      <c r="N47" s="199" t="n">
        <f aca="false">M47*N$4</f>
        <v>0</v>
      </c>
      <c r="O47" s="199" t="n">
        <f aca="false">M47*O$4</f>
        <v>0</v>
      </c>
      <c r="P47" s="200" t="n">
        <v>2</v>
      </c>
      <c r="Q47" s="204"/>
      <c r="R47" s="35" t="n">
        <v>1.5</v>
      </c>
      <c r="S47" s="199" t="n">
        <f aca="false">R47*S$4</f>
        <v>0</v>
      </c>
      <c r="T47" s="199" t="n">
        <f aca="false">R47*T$4</f>
        <v>0</v>
      </c>
      <c r="U47" s="200" t="n">
        <v>2</v>
      </c>
      <c r="W47" s="35" t="n">
        <v>1.5</v>
      </c>
      <c r="X47" s="199" t="n">
        <f aca="false">W47*X$4</f>
        <v>0</v>
      </c>
      <c r="Y47" s="199" t="n">
        <f aca="false">W47*Y$4</f>
        <v>0</v>
      </c>
      <c r="Z47" s="200" t="n">
        <v>3</v>
      </c>
      <c r="AA47" s="28"/>
      <c r="AB47" s="35" t="n">
        <v>1.5</v>
      </c>
      <c r="AC47" s="199" t="n">
        <f aca="false">AB47*AC$4</f>
        <v>0</v>
      </c>
      <c r="AD47" s="199" t="n">
        <f aca="false">AB47*AD$4</f>
        <v>0</v>
      </c>
      <c r="AE47" s="200" t="n">
        <v>3</v>
      </c>
      <c r="AF47" s="28"/>
      <c r="AG47" s="35" t="n">
        <v>1.5</v>
      </c>
      <c r="AH47" s="199" t="n">
        <f aca="false">AG47*AH$4</f>
        <v>0</v>
      </c>
      <c r="AI47" s="199" t="n">
        <f aca="false">AG47*AI$4</f>
        <v>0</v>
      </c>
      <c r="AJ47" s="200" t="n">
        <v>3</v>
      </c>
      <c r="AK47" s="28"/>
    </row>
    <row r="48" customFormat="false" ht="12" hidden="false" customHeight="false" outlineLevel="0" collapsed="false">
      <c r="A48" s="198" t="n">
        <f aca="false">CurveCreator!A48</f>
        <v>38169</v>
      </c>
      <c r="B48" s="198"/>
      <c r="C48" s="35" t="n">
        <v>1.5</v>
      </c>
      <c r="D48" s="199" t="n">
        <f aca="false">C48*D$4</f>
        <v>0</v>
      </c>
      <c r="E48" s="199" t="n">
        <f aca="false">C48*E$4</f>
        <v>0</v>
      </c>
      <c r="F48" s="200" t="n">
        <v>3</v>
      </c>
      <c r="G48" s="204"/>
      <c r="H48" s="35" t="n">
        <v>1.5</v>
      </c>
      <c r="I48" s="199" t="n">
        <f aca="false">H48*I$4</f>
        <v>0</v>
      </c>
      <c r="J48" s="199" t="n">
        <f aca="false">H48*J$4</f>
        <v>0</v>
      </c>
      <c r="K48" s="200" t="n">
        <v>3</v>
      </c>
      <c r="L48" s="204"/>
      <c r="M48" s="35" t="n">
        <v>1.5</v>
      </c>
      <c r="N48" s="199" t="n">
        <f aca="false">M48*N$4</f>
        <v>0</v>
      </c>
      <c r="O48" s="199" t="n">
        <f aca="false">M48*O$4</f>
        <v>0</v>
      </c>
      <c r="P48" s="200" t="n">
        <v>2</v>
      </c>
      <c r="Q48" s="204"/>
      <c r="R48" s="35" t="n">
        <v>1.5</v>
      </c>
      <c r="S48" s="199" t="n">
        <f aca="false">R48*S$4</f>
        <v>0</v>
      </c>
      <c r="T48" s="199" t="n">
        <f aca="false">R48*T$4</f>
        <v>0</v>
      </c>
      <c r="U48" s="200" t="n">
        <v>2</v>
      </c>
      <c r="W48" s="35" t="n">
        <v>1.5</v>
      </c>
      <c r="X48" s="199" t="n">
        <f aca="false">W48*X$4</f>
        <v>0</v>
      </c>
      <c r="Y48" s="199" t="n">
        <f aca="false">W48*Y$4</f>
        <v>0</v>
      </c>
      <c r="Z48" s="200" t="n">
        <v>3</v>
      </c>
      <c r="AA48" s="28"/>
      <c r="AB48" s="35" t="n">
        <v>1.5</v>
      </c>
      <c r="AC48" s="199" t="n">
        <f aca="false">AB48*AC$4</f>
        <v>0</v>
      </c>
      <c r="AD48" s="199" t="n">
        <f aca="false">AB48*AD$4</f>
        <v>0</v>
      </c>
      <c r="AE48" s="200" t="n">
        <v>3</v>
      </c>
      <c r="AF48" s="28"/>
      <c r="AG48" s="35" t="n">
        <v>1.5</v>
      </c>
      <c r="AH48" s="199" t="n">
        <f aca="false">AG48*AH$4</f>
        <v>0</v>
      </c>
      <c r="AI48" s="199" t="n">
        <f aca="false">AG48*AI$4</f>
        <v>0</v>
      </c>
      <c r="AJ48" s="200" t="n">
        <v>3</v>
      </c>
      <c r="AK48" s="28"/>
    </row>
    <row r="49" customFormat="false" ht="12" hidden="false" customHeight="false" outlineLevel="0" collapsed="false">
      <c r="A49" s="198" t="n">
        <f aca="false">CurveCreator!A49</f>
        <v>38200</v>
      </c>
      <c r="B49" s="198"/>
      <c r="C49" s="35" t="n">
        <v>1.5</v>
      </c>
      <c r="D49" s="199" t="n">
        <f aca="false">C49*D$4</f>
        <v>0</v>
      </c>
      <c r="E49" s="199" t="n">
        <f aca="false">C49*E$4</f>
        <v>0</v>
      </c>
      <c r="F49" s="200" t="n">
        <v>3</v>
      </c>
      <c r="G49" s="204"/>
      <c r="H49" s="35" t="n">
        <v>1.5</v>
      </c>
      <c r="I49" s="199" t="n">
        <f aca="false">H49*I$4</f>
        <v>0</v>
      </c>
      <c r="J49" s="199" t="n">
        <f aca="false">H49*J$4</f>
        <v>0</v>
      </c>
      <c r="K49" s="200" t="n">
        <v>3</v>
      </c>
      <c r="L49" s="204"/>
      <c r="M49" s="35" t="n">
        <v>1.5</v>
      </c>
      <c r="N49" s="199" t="n">
        <f aca="false">M49*N$4</f>
        <v>0</v>
      </c>
      <c r="O49" s="199" t="n">
        <f aca="false">M49*O$4</f>
        <v>0</v>
      </c>
      <c r="P49" s="200" t="n">
        <v>2</v>
      </c>
      <c r="Q49" s="204"/>
      <c r="R49" s="35" t="n">
        <v>1.5</v>
      </c>
      <c r="S49" s="199" t="n">
        <f aca="false">R49*S$4</f>
        <v>0</v>
      </c>
      <c r="T49" s="199" t="n">
        <f aca="false">R49*T$4</f>
        <v>0</v>
      </c>
      <c r="U49" s="200" t="n">
        <v>2</v>
      </c>
      <c r="W49" s="35" t="n">
        <v>1.5</v>
      </c>
      <c r="X49" s="199" t="n">
        <f aca="false">W49*X$4</f>
        <v>0</v>
      </c>
      <c r="Y49" s="199" t="n">
        <f aca="false">W49*Y$4</f>
        <v>0</v>
      </c>
      <c r="Z49" s="200" t="n">
        <v>3</v>
      </c>
      <c r="AA49" s="28"/>
      <c r="AB49" s="35" t="n">
        <v>1.5</v>
      </c>
      <c r="AC49" s="199" t="n">
        <f aca="false">AB49*AC$4</f>
        <v>0</v>
      </c>
      <c r="AD49" s="199" t="n">
        <f aca="false">AB49*AD$4</f>
        <v>0</v>
      </c>
      <c r="AE49" s="200" t="n">
        <v>3</v>
      </c>
      <c r="AF49" s="28"/>
      <c r="AG49" s="35" t="n">
        <v>1.5</v>
      </c>
      <c r="AH49" s="199" t="n">
        <f aca="false">AG49*AH$4</f>
        <v>0</v>
      </c>
      <c r="AI49" s="199" t="n">
        <f aca="false">AG49*AI$4</f>
        <v>0</v>
      </c>
      <c r="AJ49" s="200" t="n">
        <v>3</v>
      </c>
      <c r="AK49" s="28"/>
    </row>
    <row r="50" customFormat="false" ht="12" hidden="false" customHeight="false" outlineLevel="0" collapsed="false">
      <c r="A50" s="198" t="n">
        <f aca="false">CurveCreator!A50</f>
        <v>38231</v>
      </c>
      <c r="B50" s="198"/>
      <c r="C50" s="35" t="n">
        <v>1.5</v>
      </c>
      <c r="D50" s="199" t="n">
        <f aca="false">C50*D$4</f>
        <v>0</v>
      </c>
      <c r="E50" s="199" t="n">
        <f aca="false">C50*E$4</f>
        <v>0</v>
      </c>
      <c r="F50" s="200" t="n">
        <v>3</v>
      </c>
      <c r="G50" s="204"/>
      <c r="H50" s="35" t="n">
        <v>1.5</v>
      </c>
      <c r="I50" s="199" t="n">
        <f aca="false">H50*I$4</f>
        <v>0</v>
      </c>
      <c r="J50" s="199" t="n">
        <f aca="false">H50*J$4</f>
        <v>0</v>
      </c>
      <c r="K50" s="200" t="n">
        <v>3</v>
      </c>
      <c r="L50" s="204"/>
      <c r="M50" s="35" t="n">
        <v>1.5</v>
      </c>
      <c r="N50" s="199" t="n">
        <f aca="false">M50*N$4</f>
        <v>0</v>
      </c>
      <c r="O50" s="199" t="n">
        <f aca="false">M50*O$4</f>
        <v>0</v>
      </c>
      <c r="P50" s="200" t="n">
        <v>2</v>
      </c>
      <c r="Q50" s="204"/>
      <c r="R50" s="35" t="n">
        <v>1.5</v>
      </c>
      <c r="S50" s="199" t="n">
        <f aca="false">R50*S$4</f>
        <v>0</v>
      </c>
      <c r="T50" s="199" t="n">
        <f aca="false">R50*T$4</f>
        <v>0</v>
      </c>
      <c r="U50" s="200" t="n">
        <v>2</v>
      </c>
      <c r="W50" s="35" t="n">
        <v>1.5</v>
      </c>
      <c r="X50" s="199" t="n">
        <f aca="false">W50*X$4</f>
        <v>0</v>
      </c>
      <c r="Y50" s="199" t="n">
        <f aca="false">W50*Y$4</f>
        <v>0</v>
      </c>
      <c r="Z50" s="200" t="n">
        <v>3</v>
      </c>
      <c r="AA50" s="28"/>
      <c r="AB50" s="35" t="n">
        <v>1.5</v>
      </c>
      <c r="AC50" s="199" t="n">
        <f aca="false">AB50*AC$4</f>
        <v>0</v>
      </c>
      <c r="AD50" s="199" t="n">
        <f aca="false">AB50*AD$4</f>
        <v>0</v>
      </c>
      <c r="AE50" s="200" t="n">
        <v>3</v>
      </c>
      <c r="AF50" s="28"/>
      <c r="AG50" s="35" t="n">
        <v>1.5</v>
      </c>
      <c r="AH50" s="199" t="n">
        <f aca="false">AG50*AH$4</f>
        <v>0</v>
      </c>
      <c r="AI50" s="199" t="n">
        <f aca="false">AG50*AI$4</f>
        <v>0</v>
      </c>
      <c r="AJ50" s="200" t="n">
        <v>3</v>
      </c>
      <c r="AK50" s="28"/>
    </row>
    <row r="51" customFormat="false" ht="12" hidden="false" customHeight="false" outlineLevel="0" collapsed="false">
      <c r="A51" s="198" t="n">
        <f aca="false">CurveCreator!A51</f>
        <v>38261</v>
      </c>
      <c r="B51" s="198"/>
      <c r="C51" s="35" t="n">
        <v>1.5</v>
      </c>
      <c r="D51" s="199" t="n">
        <f aca="false">C51*D$4</f>
        <v>0</v>
      </c>
      <c r="E51" s="199" t="n">
        <f aca="false">C51*E$4</f>
        <v>0</v>
      </c>
      <c r="F51" s="200" t="n">
        <v>3</v>
      </c>
      <c r="G51" s="204"/>
      <c r="H51" s="35" t="n">
        <v>1.5</v>
      </c>
      <c r="I51" s="199" t="n">
        <f aca="false">H51*I$4</f>
        <v>0</v>
      </c>
      <c r="J51" s="199" t="n">
        <f aca="false">H51*J$4</f>
        <v>0</v>
      </c>
      <c r="K51" s="200" t="n">
        <v>3</v>
      </c>
      <c r="L51" s="204"/>
      <c r="M51" s="35" t="n">
        <v>1.5</v>
      </c>
      <c r="N51" s="199" t="n">
        <f aca="false">M51*N$4</f>
        <v>0</v>
      </c>
      <c r="O51" s="199" t="n">
        <f aca="false">M51*O$4</f>
        <v>0</v>
      </c>
      <c r="P51" s="200" t="n">
        <v>2</v>
      </c>
      <c r="Q51" s="204"/>
      <c r="R51" s="35" t="n">
        <v>1.5</v>
      </c>
      <c r="S51" s="199" t="n">
        <f aca="false">R51*S$4</f>
        <v>0</v>
      </c>
      <c r="T51" s="199" t="n">
        <f aca="false">R51*T$4</f>
        <v>0</v>
      </c>
      <c r="U51" s="200" t="n">
        <v>2</v>
      </c>
      <c r="W51" s="35" t="n">
        <v>1.5</v>
      </c>
      <c r="X51" s="199" t="n">
        <f aca="false">W51*X$4</f>
        <v>0</v>
      </c>
      <c r="Y51" s="199" t="n">
        <f aca="false">W51*Y$4</f>
        <v>0</v>
      </c>
      <c r="Z51" s="200" t="n">
        <v>3</v>
      </c>
      <c r="AA51" s="28"/>
      <c r="AB51" s="35" t="n">
        <v>1.5</v>
      </c>
      <c r="AC51" s="199" t="n">
        <f aca="false">AB51*AC$4</f>
        <v>0</v>
      </c>
      <c r="AD51" s="199" t="n">
        <f aca="false">AB51*AD$4</f>
        <v>0</v>
      </c>
      <c r="AE51" s="200" t="n">
        <v>3</v>
      </c>
      <c r="AF51" s="28"/>
      <c r="AG51" s="35" t="n">
        <v>1.5</v>
      </c>
      <c r="AH51" s="199" t="n">
        <f aca="false">AG51*AH$4</f>
        <v>0</v>
      </c>
      <c r="AI51" s="199" t="n">
        <f aca="false">AG51*AI$4</f>
        <v>0</v>
      </c>
      <c r="AJ51" s="200" t="n">
        <v>3</v>
      </c>
      <c r="AK51" s="28"/>
    </row>
    <row r="52" customFormat="false" ht="12" hidden="false" customHeight="false" outlineLevel="0" collapsed="false">
      <c r="A52" s="198" t="n">
        <f aca="false">CurveCreator!A52</f>
        <v>38292</v>
      </c>
      <c r="B52" s="198"/>
      <c r="C52" s="35" t="n">
        <v>1.5</v>
      </c>
      <c r="D52" s="199" t="n">
        <f aca="false">C52*D$4</f>
        <v>0</v>
      </c>
      <c r="E52" s="199" t="n">
        <f aca="false">C52*E$4</f>
        <v>0</v>
      </c>
      <c r="F52" s="200" t="n">
        <v>3</v>
      </c>
      <c r="G52" s="204"/>
      <c r="H52" s="35" t="n">
        <v>1.5</v>
      </c>
      <c r="I52" s="199" t="n">
        <f aca="false">H52*I$4</f>
        <v>0</v>
      </c>
      <c r="J52" s="199" t="n">
        <f aca="false">H52*J$4</f>
        <v>0</v>
      </c>
      <c r="K52" s="200" t="n">
        <v>3</v>
      </c>
      <c r="L52" s="204"/>
      <c r="M52" s="35" t="n">
        <v>1.5</v>
      </c>
      <c r="N52" s="199" t="n">
        <f aca="false">M52*N$4</f>
        <v>0</v>
      </c>
      <c r="O52" s="199" t="n">
        <f aca="false">M52*O$4</f>
        <v>0</v>
      </c>
      <c r="P52" s="200" t="n">
        <v>2</v>
      </c>
      <c r="Q52" s="204"/>
      <c r="R52" s="35" t="n">
        <v>1.5</v>
      </c>
      <c r="S52" s="199" t="n">
        <f aca="false">R52*S$4</f>
        <v>0</v>
      </c>
      <c r="T52" s="199" t="n">
        <f aca="false">R52*T$4</f>
        <v>0</v>
      </c>
      <c r="U52" s="200" t="n">
        <v>2</v>
      </c>
      <c r="W52" s="35" t="n">
        <v>1.5</v>
      </c>
      <c r="X52" s="199" t="n">
        <f aca="false">W52*X$4</f>
        <v>0</v>
      </c>
      <c r="Y52" s="199" t="n">
        <f aca="false">W52*Y$4</f>
        <v>0</v>
      </c>
      <c r="Z52" s="200" t="n">
        <v>3</v>
      </c>
      <c r="AA52" s="28"/>
      <c r="AB52" s="35" t="n">
        <v>1.5</v>
      </c>
      <c r="AC52" s="199" t="n">
        <f aca="false">AB52*AC$4</f>
        <v>0</v>
      </c>
      <c r="AD52" s="199" t="n">
        <f aca="false">AB52*AD$4</f>
        <v>0</v>
      </c>
      <c r="AE52" s="200" t="n">
        <v>3</v>
      </c>
      <c r="AF52" s="28"/>
      <c r="AG52" s="35" t="n">
        <v>1.5</v>
      </c>
      <c r="AH52" s="199" t="n">
        <f aca="false">AG52*AH$4</f>
        <v>0</v>
      </c>
      <c r="AI52" s="199" t="n">
        <f aca="false">AG52*AI$4</f>
        <v>0</v>
      </c>
      <c r="AJ52" s="200" t="n">
        <v>3</v>
      </c>
      <c r="AK52" s="28"/>
    </row>
    <row r="53" customFormat="false" ht="12" hidden="false" customHeight="false" outlineLevel="0" collapsed="false">
      <c r="A53" s="198" t="n">
        <f aca="false">CurveCreator!A53</f>
        <v>38322</v>
      </c>
      <c r="B53" s="198"/>
      <c r="C53" s="35" t="n">
        <v>1.5</v>
      </c>
      <c r="D53" s="199" t="n">
        <f aca="false">C53*D$4</f>
        <v>0</v>
      </c>
      <c r="E53" s="199" t="n">
        <f aca="false">C53*E$4</f>
        <v>0</v>
      </c>
      <c r="F53" s="200" t="n">
        <v>3</v>
      </c>
      <c r="G53" s="204"/>
      <c r="H53" s="35" t="n">
        <v>1.5</v>
      </c>
      <c r="I53" s="199" t="n">
        <f aca="false">H53*I$4</f>
        <v>0</v>
      </c>
      <c r="J53" s="199" t="n">
        <f aca="false">H53*J$4</f>
        <v>0</v>
      </c>
      <c r="K53" s="200" t="n">
        <v>3</v>
      </c>
      <c r="L53" s="204"/>
      <c r="M53" s="35" t="n">
        <v>1.5</v>
      </c>
      <c r="N53" s="199" t="n">
        <f aca="false">M53*N$4</f>
        <v>0</v>
      </c>
      <c r="O53" s="199" t="n">
        <f aca="false">M53*O$4</f>
        <v>0</v>
      </c>
      <c r="P53" s="200" t="n">
        <v>2</v>
      </c>
      <c r="Q53" s="204"/>
      <c r="R53" s="35" t="n">
        <v>1.5</v>
      </c>
      <c r="S53" s="199" t="n">
        <f aca="false">R53*S$4</f>
        <v>0</v>
      </c>
      <c r="T53" s="199" t="n">
        <f aca="false">R53*T$4</f>
        <v>0</v>
      </c>
      <c r="U53" s="200" t="n">
        <v>2</v>
      </c>
      <c r="W53" s="35" t="n">
        <v>1.5</v>
      </c>
      <c r="X53" s="199" t="n">
        <f aca="false">W53*X$4</f>
        <v>0</v>
      </c>
      <c r="Y53" s="199" t="n">
        <f aca="false">W53*Y$4</f>
        <v>0</v>
      </c>
      <c r="Z53" s="200" t="n">
        <v>3</v>
      </c>
      <c r="AA53" s="28"/>
      <c r="AB53" s="35" t="n">
        <v>1.5</v>
      </c>
      <c r="AC53" s="199" t="n">
        <f aca="false">AB53*AC$4</f>
        <v>0</v>
      </c>
      <c r="AD53" s="199" t="n">
        <f aca="false">AB53*AD$4</f>
        <v>0</v>
      </c>
      <c r="AE53" s="200" t="n">
        <v>3</v>
      </c>
      <c r="AF53" s="28"/>
      <c r="AG53" s="35" t="n">
        <v>1.5</v>
      </c>
      <c r="AH53" s="199" t="n">
        <f aca="false">AG53*AH$4</f>
        <v>0</v>
      </c>
      <c r="AI53" s="199" t="n">
        <f aca="false">AG53*AI$4</f>
        <v>0</v>
      </c>
      <c r="AJ53" s="200" t="n">
        <v>3</v>
      </c>
      <c r="AK53" s="28"/>
    </row>
    <row r="54" customFormat="false" ht="12" hidden="false" customHeight="false" outlineLevel="0" collapsed="false">
      <c r="A54" s="198" t="n">
        <f aca="false">CurveCreator!A54</f>
        <v>38353</v>
      </c>
      <c r="B54" s="198"/>
      <c r="C54" s="35" t="n">
        <v>1.5</v>
      </c>
      <c r="D54" s="199" t="n">
        <f aca="false">C54*D$4</f>
        <v>0</v>
      </c>
      <c r="E54" s="199" t="n">
        <f aca="false">C54*E$4</f>
        <v>0</v>
      </c>
      <c r="F54" s="200" t="n">
        <v>3</v>
      </c>
      <c r="G54" s="204"/>
      <c r="H54" s="35" t="n">
        <v>1.5</v>
      </c>
      <c r="I54" s="199" t="n">
        <f aca="false">H54*I$4</f>
        <v>0</v>
      </c>
      <c r="J54" s="199" t="n">
        <f aca="false">H54*J$4</f>
        <v>0</v>
      </c>
      <c r="K54" s="200" t="n">
        <v>3</v>
      </c>
      <c r="L54" s="204"/>
      <c r="M54" s="35" t="n">
        <v>1.5</v>
      </c>
      <c r="N54" s="199" t="n">
        <f aca="false">M54*N$4</f>
        <v>0</v>
      </c>
      <c r="O54" s="199" t="n">
        <f aca="false">M54*O$4</f>
        <v>0</v>
      </c>
      <c r="P54" s="200" t="n">
        <v>2</v>
      </c>
      <c r="Q54" s="204"/>
      <c r="R54" s="35" t="n">
        <v>1.5</v>
      </c>
      <c r="S54" s="199" t="n">
        <f aca="false">R54*S$4</f>
        <v>0</v>
      </c>
      <c r="T54" s="199" t="n">
        <f aca="false">R54*T$4</f>
        <v>0</v>
      </c>
      <c r="U54" s="200" t="n">
        <v>3</v>
      </c>
      <c r="W54" s="35" t="n">
        <v>1.5</v>
      </c>
      <c r="X54" s="199" t="n">
        <f aca="false">W54*X$4</f>
        <v>0</v>
      </c>
      <c r="Y54" s="199" t="n">
        <f aca="false">W54*Y$4</f>
        <v>0</v>
      </c>
      <c r="Z54" s="200" t="n">
        <v>3</v>
      </c>
      <c r="AA54" s="28"/>
      <c r="AB54" s="35" t="n">
        <v>1.5</v>
      </c>
      <c r="AC54" s="199" t="n">
        <f aca="false">AB54*AC$4</f>
        <v>0</v>
      </c>
      <c r="AD54" s="199" t="n">
        <f aca="false">AB54*AD$4</f>
        <v>0</v>
      </c>
      <c r="AE54" s="200" t="n">
        <v>3</v>
      </c>
      <c r="AF54" s="28"/>
      <c r="AG54" s="35" t="n">
        <v>1.5</v>
      </c>
      <c r="AH54" s="199" t="n">
        <f aca="false">AG54*AH$4</f>
        <v>0</v>
      </c>
      <c r="AI54" s="199" t="n">
        <f aca="false">AG54*AI$4</f>
        <v>0</v>
      </c>
      <c r="AJ54" s="200" t="n">
        <v>3</v>
      </c>
      <c r="AK54" s="28"/>
    </row>
    <row r="55" customFormat="false" ht="12" hidden="false" customHeight="false" outlineLevel="0" collapsed="false">
      <c r="A55" s="198" t="n">
        <f aca="false">CurveCreator!A55</f>
        <v>38384</v>
      </c>
      <c r="B55" s="198"/>
      <c r="C55" s="35" t="n">
        <v>1.5</v>
      </c>
      <c r="D55" s="199" t="n">
        <f aca="false">C55*D$4</f>
        <v>0</v>
      </c>
      <c r="E55" s="199" t="n">
        <f aca="false">C55*E$4</f>
        <v>0</v>
      </c>
      <c r="F55" s="200" t="n">
        <v>3</v>
      </c>
      <c r="G55" s="204"/>
      <c r="H55" s="35" t="n">
        <v>1.5</v>
      </c>
      <c r="I55" s="199" t="n">
        <f aca="false">H55*I$4</f>
        <v>0</v>
      </c>
      <c r="J55" s="199" t="n">
        <f aca="false">H55*J$4</f>
        <v>0</v>
      </c>
      <c r="K55" s="200" t="n">
        <v>3</v>
      </c>
      <c r="L55" s="204"/>
      <c r="M55" s="35" t="n">
        <v>1.5</v>
      </c>
      <c r="N55" s="199" t="n">
        <f aca="false">M55*N$4</f>
        <v>0</v>
      </c>
      <c r="O55" s="199" t="n">
        <f aca="false">M55*O$4</f>
        <v>0</v>
      </c>
      <c r="P55" s="200" t="n">
        <v>2</v>
      </c>
      <c r="Q55" s="204"/>
      <c r="R55" s="35" t="n">
        <v>1.5</v>
      </c>
      <c r="S55" s="199" t="n">
        <f aca="false">R55*S$4</f>
        <v>0</v>
      </c>
      <c r="T55" s="199" t="n">
        <f aca="false">R55*T$4</f>
        <v>0</v>
      </c>
      <c r="U55" s="200" t="n">
        <v>3</v>
      </c>
      <c r="W55" s="35" t="n">
        <v>1.5</v>
      </c>
      <c r="X55" s="199" t="n">
        <f aca="false">W55*X$4</f>
        <v>0</v>
      </c>
      <c r="Y55" s="199" t="n">
        <f aca="false">W55*Y$4</f>
        <v>0</v>
      </c>
      <c r="Z55" s="200" t="n">
        <v>3</v>
      </c>
      <c r="AA55" s="28"/>
      <c r="AB55" s="35" t="n">
        <v>1.5</v>
      </c>
      <c r="AC55" s="199" t="n">
        <f aca="false">AB55*AC$4</f>
        <v>0</v>
      </c>
      <c r="AD55" s="199" t="n">
        <f aca="false">AB55*AD$4</f>
        <v>0</v>
      </c>
      <c r="AE55" s="200" t="n">
        <v>3</v>
      </c>
      <c r="AF55" s="28"/>
      <c r="AG55" s="35" t="n">
        <v>1.5</v>
      </c>
      <c r="AH55" s="199" t="n">
        <f aca="false">AG55*AH$4</f>
        <v>0</v>
      </c>
      <c r="AI55" s="199" t="n">
        <f aca="false">AG55*AI$4</f>
        <v>0</v>
      </c>
      <c r="AJ55" s="200" t="n">
        <v>3</v>
      </c>
      <c r="AK55" s="28"/>
    </row>
    <row r="56" customFormat="false" ht="12" hidden="false" customHeight="false" outlineLevel="0" collapsed="false">
      <c r="A56" s="198" t="n">
        <f aca="false">CurveCreator!A56</f>
        <v>38412</v>
      </c>
      <c r="B56" s="198"/>
      <c r="C56" s="35" t="n">
        <v>1.5</v>
      </c>
      <c r="D56" s="199" t="n">
        <f aca="false">C56*D$4</f>
        <v>0</v>
      </c>
      <c r="E56" s="199" t="n">
        <f aca="false">C56*E$4</f>
        <v>0</v>
      </c>
      <c r="F56" s="200" t="n">
        <v>3</v>
      </c>
      <c r="G56" s="204"/>
      <c r="H56" s="35" t="n">
        <v>1.5</v>
      </c>
      <c r="I56" s="199" t="n">
        <f aca="false">H56*I$4</f>
        <v>0</v>
      </c>
      <c r="J56" s="199" t="n">
        <f aca="false">H56*J$4</f>
        <v>0</v>
      </c>
      <c r="K56" s="200" t="n">
        <v>3</v>
      </c>
      <c r="L56" s="204"/>
      <c r="M56" s="35" t="n">
        <v>1.5</v>
      </c>
      <c r="N56" s="199" t="n">
        <f aca="false">M56*N$4</f>
        <v>0</v>
      </c>
      <c r="O56" s="199" t="n">
        <f aca="false">M56*O$4</f>
        <v>0</v>
      </c>
      <c r="P56" s="200" t="n">
        <v>2</v>
      </c>
      <c r="Q56" s="204"/>
      <c r="R56" s="35" t="n">
        <v>1.5</v>
      </c>
      <c r="S56" s="199" t="n">
        <f aca="false">R56*S$4</f>
        <v>0</v>
      </c>
      <c r="T56" s="199" t="n">
        <f aca="false">R56*T$4</f>
        <v>0</v>
      </c>
      <c r="U56" s="200" t="n">
        <v>3</v>
      </c>
      <c r="W56" s="35" t="n">
        <v>1.5</v>
      </c>
      <c r="X56" s="199" t="n">
        <f aca="false">W56*X$4</f>
        <v>0</v>
      </c>
      <c r="Y56" s="199" t="n">
        <f aca="false">W56*Y$4</f>
        <v>0</v>
      </c>
      <c r="Z56" s="200" t="n">
        <v>3</v>
      </c>
      <c r="AA56" s="28"/>
      <c r="AB56" s="35" t="n">
        <v>1.5</v>
      </c>
      <c r="AC56" s="199" t="n">
        <f aca="false">AB56*AC$4</f>
        <v>0</v>
      </c>
      <c r="AD56" s="199" t="n">
        <f aca="false">AB56*AD$4</f>
        <v>0</v>
      </c>
      <c r="AE56" s="200" t="n">
        <v>3</v>
      </c>
      <c r="AF56" s="28"/>
      <c r="AG56" s="35" t="n">
        <v>1.5</v>
      </c>
      <c r="AH56" s="199" t="n">
        <f aca="false">AG56*AH$4</f>
        <v>0</v>
      </c>
      <c r="AI56" s="199" t="n">
        <f aca="false">AG56*AI$4</f>
        <v>0</v>
      </c>
      <c r="AJ56" s="200" t="n">
        <v>3</v>
      </c>
      <c r="AK56" s="28"/>
    </row>
    <row r="57" customFormat="false" ht="12" hidden="false" customHeight="false" outlineLevel="0" collapsed="false">
      <c r="A57" s="198" t="n">
        <f aca="false">CurveCreator!A57</f>
        <v>38443</v>
      </c>
      <c r="B57" s="198"/>
      <c r="C57" s="35" t="n">
        <v>1.5</v>
      </c>
      <c r="D57" s="199" t="n">
        <f aca="false">C57*D$4</f>
        <v>0</v>
      </c>
      <c r="E57" s="199" t="n">
        <f aca="false">C57*E$4</f>
        <v>0</v>
      </c>
      <c r="F57" s="200" t="n">
        <v>3</v>
      </c>
      <c r="G57" s="204"/>
      <c r="H57" s="35" t="n">
        <v>1.5</v>
      </c>
      <c r="I57" s="199" t="n">
        <f aca="false">H57*I$4</f>
        <v>0</v>
      </c>
      <c r="J57" s="199" t="n">
        <f aca="false">H57*J$4</f>
        <v>0</v>
      </c>
      <c r="K57" s="200" t="n">
        <v>3</v>
      </c>
      <c r="L57" s="204"/>
      <c r="M57" s="35" t="n">
        <v>1.5</v>
      </c>
      <c r="N57" s="199" t="n">
        <f aca="false">M57*N$4</f>
        <v>0</v>
      </c>
      <c r="O57" s="199" t="n">
        <f aca="false">M57*O$4</f>
        <v>0</v>
      </c>
      <c r="P57" s="200" t="n">
        <v>2</v>
      </c>
      <c r="Q57" s="204"/>
      <c r="R57" s="35" t="n">
        <v>1.5</v>
      </c>
      <c r="S57" s="199" t="n">
        <f aca="false">R57*S$4</f>
        <v>0</v>
      </c>
      <c r="T57" s="199" t="n">
        <f aca="false">R57*T$4</f>
        <v>0</v>
      </c>
      <c r="U57" s="200" t="n">
        <v>3</v>
      </c>
      <c r="W57" s="35" t="n">
        <v>1.5</v>
      </c>
      <c r="X57" s="199" t="n">
        <f aca="false">W57*X$4</f>
        <v>0</v>
      </c>
      <c r="Y57" s="199" t="n">
        <f aca="false">W57*Y$4</f>
        <v>0</v>
      </c>
      <c r="Z57" s="200" t="n">
        <v>3</v>
      </c>
      <c r="AA57" s="28"/>
      <c r="AB57" s="35" t="n">
        <v>1.5</v>
      </c>
      <c r="AC57" s="199" t="n">
        <f aca="false">AB57*AC$4</f>
        <v>0</v>
      </c>
      <c r="AD57" s="199" t="n">
        <f aca="false">AB57*AD$4</f>
        <v>0</v>
      </c>
      <c r="AE57" s="200" t="n">
        <v>3</v>
      </c>
      <c r="AF57" s="28"/>
      <c r="AG57" s="35" t="n">
        <v>1.5</v>
      </c>
      <c r="AH57" s="199" t="n">
        <f aca="false">AG57*AH$4</f>
        <v>0</v>
      </c>
      <c r="AI57" s="199" t="n">
        <f aca="false">AG57*AI$4</f>
        <v>0</v>
      </c>
      <c r="AJ57" s="200" t="n">
        <v>3</v>
      </c>
      <c r="AK57" s="28"/>
    </row>
    <row r="58" customFormat="false" ht="12" hidden="false" customHeight="false" outlineLevel="0" collapsed="false">
      <c r="A58" s="198" t="n">
        <f aca="false">CurveCreator!A58</f>
        <v>38473</v>
      </c>
      <c r="B58" s="198"/>
      <c r="C58" s="35" t="n">
        <v>1.5</v>
      </c>
      <c r="D58" s="199" t="n">
        <f aca="false">C58*D$4</f>
        <v>0</v>
      </c>
      <c r="E58" s="199" t="n">
        <f aca="false">C58*E$4</f>
        <v>0</v>
      </c>
      <c r="F58" s="200" t="n">
        <v>3</v>
      </c>
      <c r="G58" s="204"/>
      <c r="H58" s="35" t="n">
        <v>1.5</v>
      </c>
      <c r="I58" s="199" t="n">
        <f aca="false">H58*I$4</f>
        <v>0</v>
      </c>
      <c r="J58" s="199" t="n">
        <f aca="false">H58*J$4</f>
        <v>0</v>
      </c>
      <c r="K58" s="200" t="n">
        <v>3</v>
      </c>
      <c r="L58" s="204"/>
      <c r="M58" s="35" t="n">
        <v>1.5</v>
      </c>
      <c r="N58" s="199" t="n">
        <f aca="false">M58*N$4</f>
        <v>0</v>
      </c>
      <c r="O58" s="199" t="n">
        <f aca="false">M58*O$4</f>
        <v>0</v>
      </c>
      <c r="P58" s="200" t="n">
        <v>2</v>
      </c>
      <c r="Q58" s="204"/>
      <c r="R58" s="35" t="n">
        <v>1.5</v>
      </c>
      <c r="S58" s="199" t="n">
        <f aca="false">R58*S$4</f>
        <v>0</v>
      </c>
      <c r="T58" s="199" t="n">
        <f aca="false">R58*T$4</f>
        <v>0</v>
      </c>
      <c r="U58" s="200" t="n">
        <v>3</v>
      </c>
      <c r="W58" s="35" t="n">
        <v>1.5</v>
      </c>
      <c r="X58" s="199" t="n">
        <f aca="false">W58*X$4</f>
        <v>0</v>
      </c>
      <c r="Y58" s="199" t="n">
        <f aca="false">W58*Y$4</f>
        <v>0</v>
      </c>
      <c r="Z58" s="200" t="n">
        <v>3</v>
      </c>
      <c r="AA58" s="28"/>
      <c r="AB58" s="35" t="n">
        <v>1.5</v>
      </c>
      <c r="AC58" s="199" t="n">
        <f aca="false">AB58*AC$4</f>
        <v>0</v>
      </c>
      <c r="AD58" s="199" t="n">
        <f aca="false">AB58*AD$4</f>
        <v>0</v>
      </c>
      <c r="AE58" s="200" t="n">
        <v>3</v>
      </c>
      <c r="AF58" s="28"/>
      <c r="AG58" s="35" t="n">
        <v>1.5</v>
      </c>
      <c r="AH58" s="199" t="n">
        <f aca="false">AG58*AH$4</f>
        <v>0</v>
      </c>
      <c r="AI58" s="199" t="n">
        <f aca="false">AG58*AI$4</f>
        <v>0</v>
      </c>
      <c r="AJ58" s="200" t="n">
        <v>3</v>
      </c>
      <c r="AK58" s="28"/>
    </row>
    <row r="59" customFormat="false" ht="12" hidden="false" customHeight="false" outlineLevel="0" collapsed="false">
      <c r="A59" s="198" t="n">
        <f aca="false">CurveCreator!A59</f>
        <v>38504</v>
      </c>
      <c r="B59" s="198"/>
      <c r="C59" s="35" t="n">
        <v>1.5</v>
      </c>
      <c r="D59" s="199" t="n">
        <f aca="false">C59*D$4</f>
        <v>0</v>
      </c>
      <c r="E59" s="199" t="n">
        <f aca="false">C59*E$4</f>
        <v>0</v>
      </c>
      <c r="F59" s="200" t="n">
        <v>3</v>
      </c>
      <c r="G59" s="204"/>
      <c r="H59" s="35" t="n">
        <v>1.5</v>
      </c>
      <c r="I59" s="199" t="n">
        <f aca="false">H59*I$4</f>
        <v>0</v>
      </c>
      <c r="J59" s="199" t="n">
        <f aca="false">H59*J$4</f>
        <v>0</v>
      </c>
      <c r="K59" s="200" t="n">
        <v>3</v>
      </c>
      <c r="L59" s="204"/>
      <c r="M59" s="35" t="n">
        <v>1.5</v>
      </c>
      <c r="N59" s="199" t="n">
        <f aca="false">M59*N$4</f>
        <v>0</v>
      </c>
      <c r="O59" s="199" t="n">
        <f aca="false">M59*O$4</f>
        <v>0</v>
      </c>
      <c r="P59" s="200" t="n">
        <v>2</v>
      </c>
      <c r="Q59" s="204"/>
      <c r="R59" s="35" t="n">
        <v>1.5</v>
      </c>
      <c r="S59" s="199" t="n">
        <f aca="false">R59*S$4</f>
        <v>0</v>
      </c>
      <c r="T59" s="199" t="n">
        <f aca="false">R59*T$4</f>
        <v>0</v>
      </c>
      <c r="U59" s="200" t="n">
        <v>3</v>
      </c>
      <c r="W59" s="35" t="n">
        <v>1.5</v>
      </c>
      <c r="X59" s="199" t="n">
        <f aca="false">W59*X$4</f>
        <v>0</v>
      </c>
      <c r="Y59" s="199" t="n">
        <f aca="false">W59*Y$4</f>
        <v>0</v>
      </c>
      <c r="Z59" s="200" t="n">
        <v>3</v>
      </c>
      <c r="AA59" s="28"/>
      <c r="AB59" s="35" t="n">
        <v>1.5</v>
      </c>
      <c r="AC59" s="199" t="n">
        <f aca="false">AB59*AC$4</f>
        <v>0</v>
      </c>
      <c r="AD59" s="199" t="n">
        <f aca="false">AB59*AD$4</f>
        <v>0</v>
      </c>
      <c r="AE59" s="200" t="n">
        <v>3</v>
      </c>
      <c r="AF59" s="28"/>
      <c r="AG59" s="35" t="n">
        <v>1.5</v>
      </c>
      <c r="AH59" s="199" t="n">
        <f aca="false">AG59*AH$4</f>
        <v>0</v>
      </c>
      <c r="AI59" s="199" t="n">
        <f aca="false">AG59*AI$4</f>
        <v>0</v>
      </c>
      <c r="AJ59" s="200" t="n">
        <v>3</v>
      </c>
      <c r="AK59" s="28"/>
    </row>
    <row r="60" customFormat="false" ht="12" hidden="false" customHeight="false" outlineLevel="0" collapsed="false">
      <c r="A60" s="198" t="n">
        <f aca="false">CurveCreator!A60</f>
        <v>38534</v>
      </c>
      <c r="B60" s="198"/>
      <c r="C60" s="35" t="n">
        <v>1.5</v>
      </c>
      <c r="D60" s="199" t="n">
        <f aca="false">C60*D$4</f>
        <v>0</v>
      </c>
      <c r="E60" s="199" t="n">
        <f aca="false">C60*E$4</f>
        <v>0</v>
      </c>
      <c r="F60" s="200" t="n">
        <v>3</v>
      </c>
      <c r="G60" s="204"/>
      <c r="H60" s="35" t="n">
        <v>1.5</v>
      </c>
      <c r="I60" s="199" t="n">
        <f aca="false">H60*I$4</f>
        <v>0</v>
      </c>
      <c r="J60" s="199" t="n">
        <f aca="false">H60*J$4</f>
        <v>0</v>
      </c>
      <c r="K60" s="200" t="n">
        <v>3</v>
      </c>
      <c r="L60" s="204"/>
      <c r="M60" s="35" t="n">
        <v>1.5</v>
      </c>
      <c r="N60" s="199" t="n">
        <f aca="false">M60*N$4</f>
        <v>0</v>
      </c>
      <c r="O60" s="199" t="n">
        <f aca="false">M60*O$4</f>
        <v>0</v>
      </c>
      <c r="P60" s="200" t="n">
        <v>2</v>
      </c>
      <c r="Q60" s="204"/>
      <c r="R60" s="35" t="n">
        <v>1.5</v>
      </c>
      <c r="S60" s="199" t="n">
        <f aca="false">R60*S$4</f>
        <v>0</v>
      </c>
      <c r="T60" s="199" t="n">
        <f aca="false">R60*T$4</f>
        <v>0</v>
      </c>
      <c r="U60" s="200" t="n">
        <v>3</v>
      </c>
      <c r="W60" s="35" t="n">
        <v>1.5</v>
      </c>
      <c r="X60" s="199" t="n">
        <f aca="false">W60*X$4</f>
        <v>0</v>
      </c>
      <c r="Y60" s="199" t="n">
        <f aca="false">W60*Y$4</f>
        <v>0</v>
      </c>
      <c r="Z60" s="200" t="n">
        <v>3</v>
      </c>
      <c r="AA60" s="28"/>
      <c r="AB60" s="35" t="n">
        <v>1.5</v>
      </c>
      <c r="AC60" s="199" t="n">
        <f aca="false">AB60*AC$4</f>
        <v>0</v>
      </c>
      <c r="AD60" s="199" t="n">
        <f aca="false">AB60*AD$4</f>
        <v>0</v>
      </c>
      <c r="AE60" s="200" t="n">
        <v>3</v>
      </c>
      <c r="AF60" s="28"/>
      <c r="AG60" s="35" t="n">
        <v>1.5</v>
      </c>
      <c r="AH60" s="199" t="n">
        <f aca="false">AG60*AH$4</f>
        <v>0</v>
      </c>
      <c r="AI60" s="199" t="n">
        <f aca="false">AG60*AI$4</f>
        <v>0</v>
      </c>
      <c r="AJ60" s="200" t="n">
        <v>3</v>
      </c>
      <c r="AK60" s="28"/>
    </row>
    <row r="61" customFormat="false" ht="12" hidden="false" customHeight="false" outlineLevel="0" collapsed="false">
      <c r="A61" s="198" t="n">
        <f aca="false">CurveCreator!A61</f>
        <v>38565</v>
      </c>
      <c r="B61" s="198"/>
      <c r="C61" s="35" t="n">
        <v>1.5</v>
      </c>
      <c r="D61" s="199" t="n">
        <f aca="false">C61*D$4</f>
        <v>0</v>
      </c>
      <c r="E61" s="199" t="n">
        <f aca="false">C61*E$4</f>
        <v>0</v>
      </c>
      <c r="F61" s="200" t="n">
        <v>3</v>
      </c>
      <c r="G61" s="204"/>
      <c r="H61" s="35" t="n">
        <v>1.5</v>
      </c>
      <c r="I61" s="199" t="n">
        <f aca="false">H61*I$4</f>
        <v>0</v>
      </c>
      <c r="J61" s="199" t="n">
        <f aca="false">H61*J$4</f>
        <v>0</v>
      </c>
      <c r="K61" s="200" t="n">
        <v>3</v>
      </c>
      <c r="L61" s="204"/>
      <c r="M61" s="35" t="n">
        <v>1.5</v>
      </c>
      <c r="N61" s="199" t="n">
        <f aca="false">M61*N$4</f>
        <v>0</v>
      </c>
      <c r="O61" s="199" t="n">
        <f aca="false">M61*O$4</f>
        <v>0</v>
      </c>
      <c r="P61" s="200" t="n">
        <v>2</v>
      </c>
      <c r="Q61" s="204"/>
      <c r="R61" s="35" t="n">
        <v>1.5</v>
      </c>
      <c r="S61" s="199" t="n">
        <f aca="false">R61*S$4</f>
        <v>0</v>
      </c>
      <c r="T61" s="199" t="n">
        <f aca="false">R61*T$4</f>
        <v>0</v>
      </c>
      <c r="U61" s="200" t="n">
        <v>3</v>
      </c>
      <c r="W61" s="35" t="n">
        <v>1.5</v>
      </c>
      <c r="X61" s="199" t="n">
        <f aca="false">W61*X$4</f>
        <v>0</v>
      </c>
      <c r="Y61" s="199" t="n">
        <f aca="false">W61*Y$4</f>
        <v>0</v>
      </c>
      <c r="Z61" s="200" t="n">
        <v>3</v>
      </c>
      <c r="AA61" s="28"/>
      <c r="AB61" s="35" t="n">
        <v>1.5</v>
      </c>
      <c r="AC61" s="199" t="n">
        <f aca="false">AB61*AC$4</f>
        <v>0</v>
      </c>
      <c r="AD61" s="199" t="n">
        <f aca="false">AB61*AD$4</f>
        <v>0</v>
      </c>
      <c r="AE61" s="200" t="n">
        <v>3</v>
      </c>
      <c r="AF61" s="28"/>
      <c r="AG61" s="35" t="n">
        <v>1.5</v>
      </c>
      <c r="AH61" s="199" t="n">
        <f aca="false">AG61*AH$4</f>
        <v>0</v>
      </c>
      <c r="AI61" s="199" t="n">
        <f aca="false">AG61*AI$4</f>
        <v>0</v>
      </c>
      <c r="AJ61" s="200" t="n">
        <v>3</v>
      </c>
      <c r="AK61" s="28"/>
    </row>
    <row r="62" customFormat="false" ht="12" hidden="false" customHeight="false" outlineLevel="0" collapsed="false">
      <c r="A62" s="198" t="n">
        <f aca="false">CurveCreator!A62</f>
        <v>38596</v>
      </c>
      <c r="B62" s="198"/>
      <c r="C62" s="35" t="n">
        <v>1.5</v>
      </c>
      <c r="D62" s="199" t="n">
        <f aca="false">C62*D$4</f>
        <v>0</v>
      </c>
      <c r="E62" s="199" t="n">
        <f aca="false">C62*E$4</f>
        <v>0</v>
      </c>
      <c r="F62" s="200" t="n">
        <v>3</v>
      </c>
      <c r="G62" s="204"/>
      <c r="H62" s="35" t="n">
        <v>1.5</v>
      </c>
      <c r="I62" s="199" t="n">
        <f aca="false">H62*I$4</f>
        <v>0</v>
      </c>
      <c r="J62" s="199" t="n">
        <f aca="false">H62*J$4</f>
        <v>0</v>
      </c>
      <c r="K62" s="200" t="n">
        <v>3</v>
      </c>
      <c r="L62" s="204"/>
      <c r="M62" s="35" t="n">
        <v>1.5</v>
      </c>
      <c r="N62" s="199" t="n">
        <f aca="false">M62*N$4</f>
        <v>0</v>
      </c>
      <c r="O62" s="199" t="n">
        <f aca="false">M62*O$4</f>
        <v>0</v>
      </c>
      <c r="P62" s="200" t="n">
        <v>2</v>
      </c>
      <c r="Q62" s="204"/>
      <c r="R62" s="35" t="n">
        <v>1.5</v>
      </c>
      <c r="S62" s="199" t="n">
        <f aca="false">R62*S$4</f>
        <v>0</v>
      </c>
      <c r="T62" s="199" t="n">
        <f aca="false">R62*T$4</f>
        <v>0</v>
      </c>
      <c r="U62" s="200" t="n">
        <v>3</v>
      </c>
      <c r="W62" s="35" t="n">
        <v>1.5</v>
      </c>
      <c r="X62" s="199" t="n">
        <f aca="false">W62*X$4</f>
        <v>0</v>
      </c>
      <c r="Y62" s="199" t="n">
        <f aca="false">W62*Y$4</f>
        <v>0</v>
      </c>
      <c r="Z62" s="200" t="n">
        <v>3</v>
      </c>
      <c r="AA62" s="28"/>
      <c r="AB62" s="35" t="n">
        <v>1.5</v>
      </c>
      <c r="AC62" s="199" t="n">
        <f aca="false">AB62*AC$4</f>
        <v>0</v>
      </c>
      <c r="AD62" s="199" t="n">
        <f aca="false">AB62*AD$4</f>
        <v>0</v>
      </c>
      <c r="AE62" s="200" t="n">
        <v>3</v>
      </c>
      <c r="AF62" s="28"/>
      <c r="AG62" s="35" t="n">
        <v>1.5</v>
      </c>
      <c r="AH62" s="199" t="n">
        <f aca="false">AG62*AH$4</f>
        <v>0</v>
      </c>
      <c r="AI62" s="199" t="n">
        <f aca="false">AG62*AI$4</f>
        <v>0</v>
      </c>
      <c r="AJ62" s="200" t="n">
        <v>3</v>
      </c>
      <c r="AK62" s="28"/>
    </row>
    <row r="63" customFormat="false" ht="12" hidden="false" customHeight="false" outlineLevel="0" collapsed="false">
      <c r="A63" s="198" t="n">
        <f aca="false">CurveCreator!A63</f>
        <v>38626</v>
      </c>
      <c r="B63" s="198"/>
      <c r="C63" s="35" t="n">
        <v>1.5</v>
      </c>
      <c r="D63" s="199" t="n">
        <f aca="false">C63*D$4</f>
        <v>0</v>
      </c>
      <c r="E63" s="199" t="n">
        <f aca="false">C63*E$4</f>
        <v>0</v>
      </c>
      <c r="F63" s="200" t="n">
        <v>3</v>
      </c>
      <c r="G63" s="204"/>
      <c r="H63" s="35" t="n">
        <v>1.5</v>
      </c>
      <c r="I63" s="199" t="n">
        <f aca="false">H63*I$4</f>
        <v>0</v>
      </c>
      <c r="J63" s="199" t="n">
        <f aca="false">H63*J$4</f>
        <v>0</v>
      </c>
      <c r="K63" s="200" t="n">
        <v>3</v>
      </c>
      <c r="L63" s="204"/>
      <c r="M63" s="35" t="n">
        <v>1.5</v>
      </c>
      <c r="N63" s="199" t="n">
        <f aca="false">M63*N$4</f>
        <v>0</v>
      </c>
      <c r="O63" s="199" t="n">
        <f aca="false">M63*O$4</f>
        <v>0</v>
      </c>
      <c r="P63" s="200" t="n">
        <v>2</v>
      </c>
      <c r="Q63" s="204"/>
      <c r="R63" s="35" t="n">
        <v>1.5</v>
      </c>
      <c r="S63" s="199" t="n">
        <f aca="false">R63*S$4</f>
        <v>0</v>
      </c>
      <c r="T63" s="199" t="n">
        <f aca="false">R63*T$4</f>
        <v>0</v>
      </c>
      <c r="U63" s="200" t="n">
        <v>3</v>
      </c>
      <c r="W63" s="35" t="n">
        <v>1.5</v>
      </c>
      <c r="X63" s="199" t="n">
        <f aca="false">W63*X$4</f>
        <v>0</v>
      </c>
      <c r="Y63" s="199" t="n">
        <f aca="false">W63*Y$4</f>
        <v>0</v>
      </c>
      <c r="Z63" s="200" t="n">
        <v>3</v>
      </c>
      <c r="AA63" s="28"/>
      <c r="AB63" s="35" t="n">
        <v>1.5</v>
      </c>
      <c r="AC63" s="199" t="n">
        <f aca="false">AB63*AC$4</f>
        <v>0</v>
      </c>
      <c r="AD63" s="199" t="n">
        <f aca="false">AB63*AD$4</f>
        <v>0</v>
      </c>
      <c r="AE63" s="200" t="n">
        <v>3</v>
      </c>
      <c r="AF63" s="28"/>
      <c r="AG63" s="35" t="n">
        <v>1.5</v>
      </c>
      <c r="AH63" s="199" t="n">
        <f aca="false">AG63*AH$4</f>
        <v>0</v>
      </c>
      <c r="AI63" s="199" t="n">
        <f aca="false">AG63*AI$4</f>
        <v>0</v>
      </c>
      <c r="AJ63" s="200" t="n">
        <v>3</v>
      </c>
      <c r="AK63" s="28"/>
    </row>
    <row r="64" customFormat="false" ht="12" hidden="false" customHeight="false" outlineLevel="0" collapsed="false">
      <c r="A64" s="198" t="n">
        <f aca="false">CurveCreator!A64</f>
        <v>38657</v>
      </c>
      <c r="B64" s="198"/>
      <c r="C64" s="35" t="n">
        <v>1.5</v>
      </c>
      <c r="D64" s="199" t="n">
        <f aca="false">C64*D$4</f>
        <v>0</v>
      </c>
      <c r="E64" s="199" t="n">
        <f aca="false">C64*E$4</f>
        <v>0</v>
      </c>
      <c r="F64" s="200" t="n">
        <v>3</v>
      </c>
      <c r="G64" s="204"/>
      <c r="H64" s="35" t="n">
        <v>1.5</v>
      </c>
      <c r="I64" s="199" t="n">
        <f aca="false">H64*I$4</f>
        <v>0</v>
      </c>
      <c r="J64" s="199" t="n">
        <f aca="false">H64*J$4</f>
        <v>0</v>
      </c>
      <c r="K64" s="200" t="n">
        <v>3</v>
      </c>
      <c r="L64" s="204"/>
      <c r="M64" s="35" t="n">
        <v>1.5</v>
      </c>
      <c r="N64" s="199" t="n">
        <f aca="false">M64*N$4</f>
        <v>0</v>
      </c>
      <c r="O64" s="199" t="n">
        <f aca="false">M64*O$4</f>
        <v>0</v>
      </c>
      <c r="P64" s="200" t="n">
        <v>2</v>
      </c>
      <c r="Q64" s="204"/>
      <c r="R64" s="35" t="n">
        <v>1.5</v>
      </c>
      <c r="S64" s="199" t="n">
        <f aca="false">R64*S$4</f>
        <v>0</v>
      </c>
      <c r="T64" s="199" t="n">
        <f aca="false">R64*T$4</f>
        <v>0</v>
      </c>
      <c r="U64" s="200" t="n">
        <v>3</v>
      </c>
      <c r="W64" s="35" t="n">
        <v>1.5</v>
      </c>
      <c r="X64" s="199" t="n">
        <f aca="false">W64*X$4</f>
        <v>0</v>
      </c>
      <c r="Y64" s="199" t="n">
        <f aca="false">W64*Y$4</f>
        <v>0</v>
      </c>
      <c r="Z64" s="200" t="n">
        <v>3</v>
      </c>
      <c r="AA64" s="28"/>
      <c r="AB64" s="35" t="n">
        <v>1.5</v>
      </c>
      <c r="AC64" s="199" t="n">
        <f aca="false">AB64*AC$4</f>
        <v>0</v>
      </c>
      <c r="AD64" s="199" t="n">
        <f aca="false">AB64*AD$4</f>
        <v>0</v>
      </c>
      <c r="AE64" s="200" t="n">
        <v>3</v>
      </c>
      <c r="AF64" s="28"/>
      <c r="AG64" s="35" t="n">
        <v>1.5</v>
      </c>
      <c r="AH64" s="199" t="n">
        <f aca="false">AG64*AH$4</f>
        <v>0</v>
      </c>
      <c r="AI64" s="199" t="n">
        <f aca="false">AG64*AI$4</f>
        <v>0</v>
      </c>
      <c r="AJ64" s="200" t="n">
        <v>3</v>
      </c>
      <c r="AK64" s="28"/>
    </row>
    <row r="65" customFormat="false" ht="12" hidden="false" customHeight="false" outlineLevel="0" collapsed="false">
      <c r="A65" s="198" t="n">
        <f aca="false">CurveCreator!A65</f>
        <v>38687</v>
      </c>
      <c r="B65" s="198"/>
      <c r="C65" s="35" t="n">
        <v>1.5</v>
      </c>
      <c r="D65" s="199" t="n">
        <f aca="false">C65*D$4</f>
        <v>0</v>
      </c>
      <c r="E65" s="199" t="n">
        <f aca="false">C65*E$4</f>
        <v>0</v>
      </c>
      <c r="F65" s="200" t="n">
        <v>3</v>
      </c>
      <c r="G65" s="204"/>
      <c r="H65" s="35" t="n">
        <v>1.5</v>
      </c>
      <c r="I65" s="199" t="n">
        <f aca="false">H65*I$4</f>
        <v>0</v>
      </c>
      <c r="J65" s="199" t="n">
        <f aca="false">H65*J$4</f>
        <v>0</v>
      </c>
      <c r="K65" s="200" t="n">
        <v>3</v>
      </c>
      <c r="L65" s="204"/>
      <c r="M65" s="35" t="n">
        <v>1.5</v>
      </c>
      <c r="N65" s="199" t="n">
        <f aca="false">M65*N$4</f>
        <v>0</v>
      </c>
      <c r="O65" s="199" t="n">
        <f aca="false">M65*O$4</f>
        <v>0</v>
      </c>
      <c r="P65" s="200" t="n">
        <v>2</v>
      </c>
      <c r="Q65" s="204"/>
      <c r="R65" s="35" t="n">
        <v>1.5</v>
      </c>
      <c r="S65" s="199" t="n">
        <f aca="false">R65*S$4</f>
        <v>0</v>
      </c>
      <c r="T65" s="199" t="n">
        <f aca="false">R65*T$4</f>
        <v>0</v>
      </c>
      <c r="U65" s="200" t="n">
        <v>3</v>
      </c>
      <c r="W65" s="35" t="n">
        <v>1.5</v>
      </c>
      <c r="X65" s="199" t="n">
        <f aca="false">W65*X$4</f>
        <v>0</v>
      </c>
      <c r="Y65" s="199" t="n">
        <f aca="false">W65*Y$4</f>
        <v>0</v>
      </c>
      <c r="Z65" s="200" t="n">
        <v>3</v>
      </c>
      <c r="AA65" s="28"/>
      <c r="AB65" s="35" t="n">
        <v>1.5</v>
      </c>
      <c r="AC65" s="199" t="n">
        <f aca="false">AB65*AC$4</f>
        <v>0</v>
      </c>
      <c r="AD65" s="199" t="n">
        <f aca="false">AB65*AD$4</f>
        <v>0</v>
      </c>
      <c r="AE65" s="200" t="n">
        <v>3</v>
      </c>
      <c r="AF65" s="28"/>
      <c r="AG65" s="35" t="n">
        <v>1.5</v>
      </c>
      <c r="AH65" s="199" t="n">
        <f aca="false">AG65*AH$4</f>
        <v>0</v>
      </c>
      <c r="AI65" s="199" t="n">
        <f aca="false">AG65*AI$4</f>
        <v>0</v>
      </c>
      <c r="AJ65" s="200" t="n">
        <v>3</v>
      </c>
      <c r="AK65" s="28"/>
    </row>
    <row r="66" customFormat="false" ht="12" hidden="false" customHeight="false" outlineLevel="0" collapsed="false">
      <c r="A66" s="198" t="n">
        <f aca="false">CurveCreator!A66</f>
        <v>38718</v>
      </c>
      <c r="B66" s="198"/>
      <c r="C66" s="35" t="n">
        <v>1.5</v>
      </c>
      <c r="D66" s="199" t="n">
        <f aca="false">C66*D$4</f>
        <v>0</v>
      </c>
      <c r="E66" s="199" t="n">
        <f aca="false">C66*E$4</f>
        <v>0</v>
      </c>
      <c r="F66" s="200" t="n">
        <v>3</v>
      </c>
      <c r="G66" s="204"/>
      <c r="H66" s="35" t="n">
        <v>1.5</v>
      </c>
      <c r="I66" s="199" t="n">
        <f aca="false">H66*I$4</f>
        <v>0</v>
      </c>
      <c r="J66" s="199" t="n">
        <f aca="false">H66*J$4</f>
        <v>0</v>
      </c>
      <c r="K66" s="200" t="n">
        <v>3</v>
      </c>
      <c r="L66" s="204"/>
      <c r="M66" s="35" t="n">
        <v>1.5</v>
      </c>
      <c r="N66" s="199" t="n">
        <f aca="false">M66*N$4</f>
        <v>0</v>
      </c>
      <c r="O66" s="199" t="n">
        <f aca="false">M66*O$4</f>
        <v>0</v>
      </c>
      <c r="P66" s="200" t="n">
        <v>3</v>
      </c>
      <c r="Q66" s="204"/>
      <c r="R66" s="35" t="n">
        <v>1.5</v>
      </c>
      <c r="S66" s="199" t="n">
        <f aca="false">R66*S$4</f>
        <v>0</v>
      </c>
      <c r="T66" s="199" t="n">
        <f aca="false">R66*T$4</f>
        <v>0</v>
      </c>
      <c r="U66" s="200" t="n">
        <v>2</v>
      </c>
      <c r="W66" s="35" t="n">
        <v>1.5</v>
      </c>
      <c r="X66" s="199" t="n">
        <f aca="false">W66*X$4</f>
        <v>0</v>
      </c>
      <c r="Y66" s="199" t="n">
        <f aca="false">W66*Y$4</f>
        <v>0</v>
      </c>
      <c r="Z66" s="200" t="n">
        <v>3</v>
      </c>
      <c r="AA66" s="28"/>
      <c r="AB66" s="35" t="n">
        <v>1.5</v>
      </c>
      <c r="AC66" s="199" t="n">
        <f aca="false">AB66*AC$4</f>
        <v>0</v>
      </c>
      <c r="AD66" s="199" t="n">
        <f aca="false">AB66*AD$4</f>
        <v>0</v>
      </c>
      <c r="AE66" s="200" t="n">
        <v>3</v>
      </c>
      <c r="AF66" s="28"/>
      <c r="AG66" s="35" t="n">
        <v>1.5</v>
      </c>
      <c r="AH66" s="199" t="n">
        <f aca="false">AG66*AH$4</f>
        <v>0</v>
      </c>
      <c r="AI66" s="199" t="n">
        <f aca="false">AG66*AI$4</f>
        <v>0</v>
      </c>
      <c r="AJ66" s="200" t="n">
        <v>3</v>
      </c>
      <c r="AK66" s="28"/>
    </row>
    <row r="67" customFormat="false" ht="12" hidden="false" customHeight="false" outlineLevel="0" collapsed="false">
      <c r="A67" s="198" t="n">
        <f aca="false">CurveCreator!A67</f>
        <v>38749</v>
      </c>
      <c r="B67" s="198"/>
      <c r="C67" s="35" t="n">
        <v>1.5</v>
      </c>
      <c r="D67" s="199" t="n">
        <f aca="false">C67*D$4</f>
        <v>0</v>
      </c>
      <c r="E67" s="199" t="n">
        <f aca="false">C67*E$4</f>
        <v>0</v>
      </c>
      <c r="F67" s="200" t="n">
        <v>3</v>
      </c>
      <c r="G67" s="204"/>
      <c r="H67" s="35" t="n">
        <v>1.5</v>
      </c>
      <c r="I67" s="199" t="n">
        <f aca="false">H67*I$4</f>
        <v>0</v>
      </c>
      <c r="J67" s="199" t="n">
        <f aca="false">H67*J$4</f>
        <v>0</v>
      </c>
      <c r="K67" s="200" t="n">
        <v>3</v>
      </c>
      <c r="L67" s="204"/>
      <c r="M67" s="35" t="n">
        <v>1.5</v>
      </c>
      <c r="N67" s="199" t="n">
        <f aca="false">M67*N$4</f>
        <v>0</v>
      </c>
      <c r="O67" s="199" t="n">
        <f aca="false">M67*O$4</f>
        <v>0</v>
      </c>
      <c r="P67" s="200" t="n">
        <v>3</v>
      </c>
      <c r="Q67" s="204"/>
      <c r="R67" s="35" t="n">
        <v>1.5</v>
      </c>
      <c r="S67" s="199" t="n">
        <f aca="false">R67*S$4</f>
        <v>0</v>
      </c>
      <c r="T67" s="199" t="n">
        <f aca="false">R67*T$4</f>
        <v>0</v>
      </c>
      <c r="U67" s="200" t="n">
        <v>2</v>
      </c>
      <c r="W67" s="35" t="n">
        <v>1.5</v>
      </c>
      <c r="X67" s="199" t="n">
        <f aca="false">W67*X$4</f>
        <v>0</v>
      </c>
      <c r="Y67" s="199" t="n">
        <f aca="false">W67*Y$4</f>
        <v>0</v>
      </c>
      <c r="Z67" s="200" t="n">
        <v>3</v>
      </c>
      <c r="AA67" s="28"/>
      <c r="AB67" s="35" t="n">
        <v>1.5</v>
      </c>
      <c r="AC67" s="199" t="n">
        <f aca="false">AB67*AC$4</f>
        <v>0</v>
      </c>
      <c r="AD67" s="199" t="n">
        <f aca="false">AB67*AD$4</f>
        <v>0</v>
      </c>
      <c r="AE67" s="200" t="n">
        <v>3</v>
      </c>
      <c r="AF67" s="28"/>
      <c r="AG67" s="35" t="n">
        <v>1.5</v>
      </c>
      <c r="AH67" s="199" t="n">
        <f aca="false">AG67*AH$4</f>
        <v>0</v>
      </c>
      <c r="AI67" s="199" t="n">
        <f aca="false">AG67*AI$4</f>
        <v>0</v>
      </c>
      <c r="AJ67" s="200" t="n">
        <v>3</v>
      </c>
      <c r="AK67" s="28"/>
    </row>
    <row r="68" customFormat="false" ht="12" hidden="false" customHeight="false" outlineLevel="0" collapsed="false">
      <c r="A68" s="198" t="n">
        <f aca="false">CurveCreator!A68</f>
        <v>38777</v>
      </c>
      <c r="B68" s="198"/>
      <c r="C68" s="35" t="n">
        <v>1.5</v>
      </c>
      <c r="D68" s="199" t="n">
        <f aca="false">C68*D$4</f>
        <v>0</v>
      </c>
      <c r="E68" s="199" t="n">
        <f aca="false">C68*E$4</f>
        <v>0</v>
      </c>
      <c r="F68" s="200" t="n">
        <v>3</v>
      </c>
      <c r="G68" s="204"/>
      <c r="H68" s="35" t="n">
        <v>1.5</v>
      </c>
      <c r="I68" s="199" t="n">
        <f aca="false">H68*I$4</f>
        <v>0</v>
      </c>
      <c r="J68" s="199" t="n">
        <f aca="false">H68*J$4</f>
        <v>0</v>
      </c>
      <c r="K68" s="200" t="n">
        <v>3</v>
      </c>
      <c r="L68" s="204"/>
      <c r="M68" s="35" t="n">
        <v>1.5</v>
      </c>
      <c r="N68" s="199" t="n">
        <f aca="false">M68*N$4</f>
        <v>0</v>
      </c>
      <c r="O68" s="199" t="n">
        <f aca="false">M68*O$4</f>
        <v>0</v>
      </c>
      <c r="P68" s="200" t="n">
        <v>3</v>
      </c>
      <c r="Q68" s="204"/>
      <c r="R68" s="35" t="n">
        <v>1.5</v>
      </c>
      <c r="S68" s="199" t="n">
        <f aca="false">R68*S$4</f>
        <v>0</v>
      </c>
      <c r="T68" s="199" t="n">
        <f aca="false">R68*T$4</f>
        <v>0</v>
      </c>
      <c r="U68" s="200" t="n">
        <v>2</v>
      </c>
      <c r="W68" s="35" t="n">
        <v>1.5</v>
      </c>
      <c r="X68" s="199" t="n">
        <f aca="false">W68*X$4</f>
        <v>0</v>
      </c>
      <c r="Y68" s="199" t="n">
        <f aca="false">W68*Y$4</f>
        <v>0</v>
      </c>
      <c r="Z68" s="200" t="n">
        <v>3</v>
      </c>
      <c r="AA68" s="28"/>
      <c r="AB68" s="35" t="n">
        <v>1.5</v>
      </c>
      <c r="AC68" s="199" t="n">
        <f aca="false">AB68*AC$4</f>
        <v>0</v>
      </c>
      <c r="AD68" s="199" t="n">
        <f aca="false">AB68*AD$4</f>
        <v>0</v>
      </c>
      <c r="AE68" s="200" t="n">
        <v>3</v>
      </c>
      <c r="AF68" s="28"/>
      <c r="AG68" s="35" t="n">
        <v>1.5</v>
      </c>
      <c r="AH68" s="199" t="n">
        <f aca="false">AG68*AH$4</f>
        <v>0</v>
      </c>
      <c r="AI68" s="199" t="n">
        <f aca="false">AG68*AI$4</f>
        <v>0</v>
      </c>
      <c r="AJ68" s="200" t="n">
        <v>3</v>
      </c>
      <c r="AK68" s="28"/>
    </row>
    <row r="69" customFormat="false" ht="12" hidden="false" customHeight="false" outlineLevel="0" collapsed="false">
      <c r="A69" s="198" t="n">
        <f aca="false">CurveCreator!A69</f>
        <v>38808</v>
      </c>
      <c r="B69" s="198"/>
      <c r="C69" s="35" t="n">
        <v>1.5</v>
      </c>
      <c r="D69" s="199" t="n">
        <f aca="false">C69*D$4</f>
        <v>0</v>
      </c>
      <c r="E69" s="199" t="n">
        <f aca="false">C69*E$4</f>
        <v>0</v>
      </c>
      <c r="F69" s="200" t="n">
        <v>3</v>
      </c>
      <c r="G69" s="204"/>
      <c r="H69" s="35" t="n">
        <v>1.5</v>
      </c>
      <c r="I69" s="199" t="n">
        <f aca="false">H69*I$4</f>
        <v>0</v>
      </c>
      <c r="J69" s="199" t="n">
        <f aca="false">H69*J$4</f>
        <v>0</v>
      </c>
      <c r="K69" s="200" t="n">
        <v>3</v>
      </c>
      <c r="L69" s="204"/>
      <c r="M69" s="35" t="n">
        <v>1.5</v>
      </c>
      <c r="N69" s="199" t="n">
        <f aca="false">M69*N$4</f>
        <v>0</v>
      </c>
      <c r="O69" s="199" t="n">
        <f aca="false">M69*O$4</f>
        <v>0</v>
      </c>
      <c r="P69" s="200" t="n">
        <v>3</v>
      </c>
      <c r="Q69" s="204"/>
      <c r="R69" s="35" t="n">
        <v>1.5</v>
      </c>
      <c r="S69" s="199" t="n">
        <f aca="false">R69*S$4</f>
        <v>0</v>
      </c>
      <c r="T69" s="199" t="n">
        <f aca="false">R69*T$4</f>
        <v>0</v>
      </c>
      <c r="U69" s="200" t="n">
        <v>2</v>
      </c>
      <c r="W69" s="35" t="n">
        <v>1.5</v>
      </c>
      <c r="X69" s="199" t="n">
        <f aca="false">W69*X$4</f>
        <v>0</v>
      </c>
      <c r="Y69" s="199" t="n">
        <f aca="false">W69*Y$4</f>
        <v>0</v>
      </c>
      <c r="Z69" s="200" t="n">
        <v>3</v>
      </c>
      <c r="AA69" s="28"/>
      <c r="AB69" s="35" t="n">
        <v>1.5</v>
      </c>
      <c r="AC69" s="199" t="n">
        <f aca="false">AB69*AC$4</f>
        <v>0</v>
      </c>
      <c r="AD69" s="199" t="n">
        <f aca="false">AB69*AD$4</f>
        <v>0</v>
      </c>
      <c r="AE69" s="200" t="n">
        <v>3</v>
      </c>
      <c r="AF69" s="28"/>
      <c r="AG69" s="35" t="n">
        <v>1.5</v>
      </c>
      <c r="AH69" s="199" t="n">
        <f aca="false">AG69*AH$4</f>
        <v>0</v>
      </c>
      <c r="AI69" s="199" t="n">
        <f aca="false">AG69*AI$4</f>
        <v>0</v>
      </c>
      <c r="AJ69" s="200" t="n">
        <v>3</v>
      </c>
      <c r="AK69" s="28"/>
    </row>
    <row r="70" customFormat="false" ht="12" hidden="false" customHeight="false" outlineLevel="0" collapsed="false">
      <c r="A70" s="198" t="n">
        <f aca="false">CurveCreator!A70</f>
        <v>38838</v>
      </c>
      <c r="B70" s="198"/>
      <c r="C70" s="35" t="n">
        <v>1.5</v>
      </c>
      <c r="D70" s="199" t="n">
        <f aca="false">C70*D$4</f>
        <v>0</v>
      </c>
      <c r="E70" s="199" t="n">
        <f aca="false">C70*E$4</f>
        <v>0</v>
      </c>
      <c r="F70" s="200" t="n">
        <v>3</v>
      </c>
      <c r="G70" s="204"/>
      <c r="H70" s="35" t="n">
        <v>1.5</v>
      </c>
      <c r="I70" s="199" t="n">
        <f aca="false">H70*I$4</f>
        <v>0</v>
      </c>
      <c r="J70" s="199" t="n">
        <f aca="false">H70*J$4</f>
        <v>0</v>
      </c>
      <c r="K70" s="200" t="n">
        <v>3</v>
      </c>
      <c r="L70" s="204"/>
      <c r="M70" s="35" t="n">
        <v>1.5</v>
      </c>
      <c r="N70" s="199" t="n">
        <f aca="false">M70*N$4</f>
        <v>0</v>
      </c>
      <c r="O70" s="199" t="n">
        <f aca="false">M70*O$4</f>
        <v>0</v>
      </c>
      <c r="P70" s="200" t="n">
        <v>3</v>
      </c>
      <c r="Q70" s="204"/>
      <c r="R70" s="35" t="n">
        <v>1.5</v>
      </c>
      <c r="S70" s="199" t="n">
        <f aca="false">R70*S$4</f>
        <v>0</v>
      </c>
      <c r="T70" s="199" t="n">
        <f aca="false">R70*T$4</f>
        <v>0</v>
      </c>
      <c r="U70" s="200" t="n">
        <v>2</v>
      </c>
      <c r="W70" s="35" t="n">
        <v>1.5</v>
      </c>
      <c r="X70" s="199" t="n">
        <f aca="false">W70*X$4</f>
        <v>0</v>
      </c>
      <c r="Y70" s="199" t="n">
        <f aca="false">W70*Y$4</f>
        <v>0</v>
      </c>
      <c r="Z70" s="200" t="n">
        <v>3</v>
      </c>
      <c r="AA70" s="28"/>
      <c r="AB70" s="35" t="n">
        <v>1.5</v>
      </c>
      <c r="AC70" s="199" t="n">
        <f aca="false">AB70*AC$4</f>
        <v>0</v>
      </c>
      <c r="AD70" s="199" t="n">
        <f aca="false">AB70*AD$4</f>
        <v>0</v>
      </c>
      <c r="AE70" s="200" t="n">
        <v>3</v>
      </c>
      <c r="AF70" s="28"/>
      <c r="AG70" s="35" t="n">
        <v>1.5</v>
      </c>
      <c r="AH70" s="199" t="n">
        <f aca="false">AG70*AH$4</f>
        <v>0</v>
      </c>
      <c r="AI70" s="199" t="n">
        <f aca="false">AG70*AI$4</f>
        <v>0</v>
      </c>
      <c r="AJ70" s="200" t="n">
        <v>3</v>
      </c>
      <c r="AK70" s="28"/>
    </row>
    <row r="71" customFormat="false" ht="12" hidden="false" customHeight="false" outlineLevel="0" collapsed="false">
      <c r="A71" s="198" t="n">
        <f aca="false">CurveCreator!A71</f>
        <v>38869</v>
      </c>
      <c r="B71" s="198"/>
      <c r="C71" s="35" t="n">
        <v>1.5</v>
      </c>
      <c r="D71" s="199" t="n">
        <f aca="false">C71*D$4</f>
        <v>0</v>
      </c>
      <c r="E71" s="199" t="n">
        <f aca="false">C71*E$4</f>
        <v>0</v>
      </c>
      <c r="F71" s="200" t="n">
        <v>3</v>
      </c>
      <c r="G71" s="204"/>
      <c r="H71" s="35" t="n">
        <v>1.5</v>
      </c>
      <c r="I71" s="199" t="n">
        <f aca="false">H71*I$4</f>
        <v>0</v>
      </c>
      <c r="J71" s="199" t="n">
        <f aca="false">H71*J$4</f>
        <v>0</v>
      </c>
      <c r="K71" s="200" t="n">
        <v>3</v>
      </c>
      <c r="L71" s="204"/>
      <c r="M71" s="35" t="n">
        <v>1.5</v>
      </c>
      <c r="N71" s="199" t="n">
        <f aca="false">M71*N$4</f>
        <v>0</v>
      </c>
      <c r="O71" s="199" t="n">
        <f aca="false">M71*O$4</f>
        <v>0</v>
      </c>
      <c r="P71" s="200" t="n">
        <v>3</v>
      </c>
      <c r="Q71" s="204"/>
      <c r="R71" s="35" t="n">
        <v>1.5</v>
      </c>
      <c r="S71" s="199" t="n">
        <f aca="false">R71*S$4</f>
        <v>0</v>
      </c>
      <c r="T71" s="199" t="n">
        <f aca="false">R71*T$4</f>
        <v>0</v>
      </c>
      <c r="U71" s="200" t="n">
        <v>2</v>
      </c>
      <c r="W71" s="35" t="n">
        <v>1.5</v>
      </c>
      <c r="X71" s="199" t="n">
        <f aca="false">W71*X$4</f>
        <v>0</v>
      </c>
      <c r="Y71" s="199" t="n">
        <f aca="false">W71*Y$4</f>
        <v>0</v>
      </c>
      <c r="Z71" s="200" t="n">
        <v>3</v>
      </c>
      <c r="AA71" s="28"/>
      <c r="AB71" s="35" t="n">
        <v>1.5</v>
      </c>
      <c r="AC71" s="199" t="n">
        <f aca="false">AB71*AC$4</f>
        <v>0</v>
      </c>
      <c r="AD71" s="199" t="n">
        <f aca="false">AB71*AD$4</f>
        <v>0</v>
      </c>
      <c r="AE71" s="200" t="n">
        <v>3</v>
      </c>
      <c r="AF71" s="28"/>
      <c r="AG71" s="35" t="n">
        <v>1.5</v>
      </c>
      <c r="AH71" s="199" t="n">
        <f aca="false">AG71*AH$4</f>
        <v>0</v>
      </c>
      <c r="AI71" s="199" t="n">
        <f aca="false">AG71*AI$4</f>
        <v>0</v>
      </c>
      <c r="AJ71" s="200" t="n">
        <v>3</v>
      </c>
      <c r="AK71" s="28"/>
    </row>
    <row r="72" customFormat="false" ht="12" hidden="false" customHeight="false" outlineLevel="0" collapsed="false">
      <c r="A72" s="198" t="n">
        <f aca="false">CurveCreator!A72</f>
        <v>38899</v>
      </c>
      <c r="B72" s="198"/>
      <c r="C72" s="35" t="n">
        <v>1.5</v>
      </c>
      <c r="D72" s="199" t="n">
        <f aca="false">C72*D$4</f>
        <v>0</v>
      </c>
      <c r="E72" s="199" t="n">
        <f aca="false">C72*E$4</f>
        <v>0</v>
      </c>
      <c r="F72" s="200" t="n">
        <v>3</v>
      </c>
      <c r="G72" s="204"/>
      <c r="H72" s="35" t="n">
        <v>1.5</v>
      </c>
      <c r="I72" s="199" t="n">
        <f aca="false">H72*I$4</f>
        <v>0</v>
      </c>
      <c r="J72" s="199" t="n">
        <f aca="false">H72*J$4</f>
        <v>0</v>
      </c>
      <c r="K72" s="200" t="n">
        <v>3</v>
      </c>
      <c r="L72" s="204"/>
      <c r="M72" s="35" t="n">
        <v>1.5</v>
      </c>
      <c r="N72" s="199" t="n">
        <f aca="false">M72*N$4</f>
        <v>0</v>
      </c>
      <c r="O72" s="199" t="n">
        <f aca="false">M72*O$4</f>
        <v>0</v>
      </c>
      <c r="P72" s="200" t="n">
        <v>3</v>
      </c>
      <c r="Q72" s="204"/>
      <c r="R72" s="35" t="n">
        <v>1.5</v>
      </c>
      <c r="S72" s="199" t="n">
        <f aca="false">R72*S$4</f>
        <v>0</v>
      </c>
      <c r="T72" s="199" t="n">
        <f aca="false">R72*T$4</f>
        <v>0</v>
      </c>
      <c r="U72" s="200" t="n">
        <v>2</v>
      </c>
      <c r="W72" s="35" t="n">
        <v>1.5</v>
      </c>
      <c r="X72" s="199" t="n">
        <f aca="false">W72*X$4</f>
        <v>0</v>
      </c>
      <c r="Y72" s="199" t="n">
        <f aca="false">W72*Y$4</f>
        <v>0</v>
      </c>
      <c r="Z72" s="200" t="n">
        <v>3</v>
      </c>
      <c r="AA72" s="28"/>
      <c r="AB72" s="35" t="n">
        <v>1.5</v>
      </c>
      <c r="AC72" s="199" t="n">
        <f aca="false">AB72*AC$4</f>
        <v>0</v>
      </c>
      <c r="AD72" s="199" t="n">
        <f aca="false">AB72*AD$4</f>
        <v>0</v>
      </c>
      <c r="AE72" s="200" t="n">
        <v>3</v>
      </c>
      <c r="AF72" s="28"/>
      <c r="AG72" s="35" t="n">
        <v>1.5</v>
      </c>
      <c r="AH72" s="199" t="n">
        <f aca="false">AG72*AH$4</f>
        <v>0</v>
      </c>
      <c r="AI72" s="199" t="n">
        <f aca="false">AG72*AI$4</f>
        <v>0</v>
      </c>
      <c r="AJ72" s="200" t="n">
        <v>3</v>
      </c>
      <c r="AK72" s="28"/>
    </row>
    <row r="73" customFormat="false" ht="12" hidden="false" customHeight="false" outlineLevel="0" collapsed="false">
      <c r="A73" s="198" t="n">
        <f aca="false">CurveCreator!A73</f>
        <v>38930</v>
      </c>
      <c r="B73" s="198"/>
      <c r="C73" s="35" t="n">
        <v>1.5</v>
      </c>
      <c r="D73" s="199" t="n">
        <f aca="false">C73*D$4</f>
        <v>0</v>
      </c>
      <c r="E73" s="199" t="n">
        <f aca="false">C73*E$4</f>
        <v>0</v>
      </c>
      <c r="F73" s="200" t="n">
        <v>3</v>
      </c>
      <c r="G73" s="204"/>
      <c r="H73" s="35" t="n">
        <v>1.5</v>
      </c>
      <c r="I73" s="199" t="n">
        <f aca="false">H73*I$4</f>
        <v>0</v>
      </c>
      <c r="J73" s="199" t="n">
        <f aca="false">H73*J$4</f>
        <v>0</v>
      </c>
      <c r="K73" s="200" t="n">
        <v>3</v>
      </c>
      <c r="L73" s="204"/>
      <c r="M73" s="35" t="n">
        <v>1.5</v>
      </c>
      <c r="N73" s="199" t="n">
        <f aca="false">M73*N$4</f>
        <v>0</v>
      </c>
      <c r="O73" s="199" t="n">
        <f aca="false">M73*O$4</f>
        <v>0</v>
      </c>
      <c r="P73" s="200" t="n">
        <v>3</v>
      </c>
      <c r="Q73" s="204"/>
      <c r="R73" s="35" t="n">
        <v>1.5</v>
      </c>
      <c r="S73" s="199" t="n">
        <f aca="false">R73*S$4</f>
        <v>0</v>
      </c>
      <c r="T73" s="199" t="n">
        <f aca="false">R73*T$4</f>
        <v>0</v>
      </c>
      <c r="U73" s="200" t="n">
        <v>2</v>
      </c>
      <c r="W73" s="35" t="n">
        <v>1.5</v>
      </c>
      <c r="X73" s="199" t="n">
        <f aca="false">W73*X$4</f>
        <v>0</v>
      </c>
      <c r="Y73" s="199" t="n">
        <f aca="false">W73*Y$4</f>
        <v>0</v>
      </c>
      <c r="Z73" s="200" t="n">
        <v>3</v>
      </c>
      <c r="AA73" s="28"/>
      <c r="AB73" s="35" t="n">
        <v>1.5</v>
      </c>
      <c r="AC73" s="199" t="n">
        <f aca="false">AB73*AC$4</f>
        <v>0</v>
      </c>
      <c r="AD73" s="199" t="n">
        <f aca="false">AB73*AD$4</f>
        <v>0</v>
      </c>
      <c r="AE73" s="200" t="n">
        <v>3</v>
      </c>
      <c r="AF73" s="28"/>
      <c r="AG73" s="35" t="n">
        <v>1.5</v>
      </c>
      <c r="AH73" s="199" t="n">
        <f aca="false">AG73*AH$4</f>
        <v>0</v>
      </c>
      <c r="AI73" s="199" t="n">
        <f aca="false">AG73*AI$4</f>
        <v>0</v>
      </c>
      <c r="AJ73" s="200" t="n">
        <v>3</v>
      </c>
      <c r="AK73" s="28"/>
    </row>
    <row r="74" customFormat="false" ht="12" hidden="false" customHeight="false" outlineLevel="0" collapsed="false">
      <c r="A74" s="198" t="n">
        <f aca="false">CurveCreator!A74</f>
        <v>38961</v>
      </c>
      <c r="B74" s="198"/>
      <c r="C74" s="35" t="n">
        <v>1.5</v>
      </c>
      <c r="D74" s="199" t="n">
        <f aca="false">C74*D$4</f>
        <v>0</v>
      </c>
      <c r="E74" s="199" t="n">
        <f aca="false">C74*E$4</f>
        <v>0</v>
      </c>
      <c r="F74" s="200" t="n">
        <v>3</v>
      </c>
      <c r="G74" s="204"/>
      <c r="H74" s="35" t="n">
        <v>1.5</v>
      </c>
      <c r="I74" s="199" t="n">
        <f aca="false">H74*I$4</f>
        <v>0</v>
      </c>
      <c r="J74" s="199" t="n">
        <f aca="false">H74*J$4</f>
        <v>0</v>
      </c>
      <c r="K74" s="200" t="n">
        <v>3</v>
      </c>
      <c r="L74" s="204"/>
      <c r="M74" s="35" t="n">
        <v>1.5</v>
      </c>
      <c r="N74" s="199" t="n">
        <f aca="false">M74*N$4</f>
        <v>0</v>
      </c>
      <c r="O74" s="199" t="n">
        <f aca="false">M74*O$4</f>
        <v>0</v>
      </c>
      <c r="P74" s="200" t="n">
        <v>3</v>
      </c>
      <c r="Q74" s="204"/>
      <c r="R74" s="35" t="n">
        <v>1.5</v>
      </c>
      <c r="S74" s="199" t="n">
        <f aca="false">R74*S$4</f>
        <v>0</v>
      </c>
      <c r="T74" s="199" t="n">
        <f aca="false">R74*T$4</f>
        <v>0</v>
      </c>
      <c r="U74" s="200" t="n">
        <v>2</v>
      </c>
      <c r="W74" s="35" t="n">
        <v>1.5</v>
      </c>
      <c r="X74" s="199" t="n">
        <f aca="false">W74*X$4</f>
        <v>0</v>
      </c>
      <c r="Y74" s="199" t="n">
        <f aca="false">W74*Y$4</f>
        <v>0</v>
      </c>
      <c r="Z74" s="200" t="n">
        <v>3</v>
      </c>
      <c r="AA74" s="28"/>
      <c r="AB74" s="35" t="n">
        <v>1.5</v>
      </c>
      <c r="AC74" s="199" t="n">
        <f aca="false">AB74*AC$4</f>
        <v>0</v>
      </c>
      <c r="AD74" s="199" t="n">
        <f aca="false">AB74*AD$4</f>
        <v>0</v>
      </c>
      <c r="AE74" s="200" t="n">
        <v>3</v>
      </c>
      <c r="AF74" s="28"/>
      <c r="AG74" s="35" t="n">
        <v>1.5</v>
      </c>
      <c r="AH74" s="199" t="n">
        <f aca="false">AG74*AH$4</f>
        <v>0</v>
      </c>
      <c r="AI74" s="199" t="n">
        <f aca="false">AG74*AI$4</f>
        <v>0</v>
      </c>
      <c r="AJ74" s="200" t="n">
        <v>3</v>
      </c>
      <c r="AK74" s="28"/>
    </row>
    <row r="75" customFormat="false" ht="12" hidden="false" customHeight="false" outlineLevel="0" collapsed="false">
      <c r="A75" s="198" t="n">
        <f aca="false">CurveCreator!A75</f>
        <v>38991</v>
      </c>
      <c r="B75" s="198"/>
      <c r="C75" s="35" t="n">
        <v>1.5</v>
      </c>
      <c r="D75" s="199" t="n">
        <f aca="false">C75*D$4</f>
        <v>0</v>
      </c>
      <c r="E75" s="199" t="n">
        <f aca="false">C75*E$4</f>
        <v>0</v>
      </c>
      <c r="F75" s="200" t="n">
        <v>3</v>
      </c>
      <c r="G75" s="204"/>
      <c r="H75" s="35" t="n">
        <v>1.5</v>
      </c>
      <c r="I75" s="199" t="n">
        <f aca="false">H75*I$4</f>
        <v>0</v>
      </c>
      <c r="J75" s="199" t="n">
        <f aca="false">H75*J$4</f>
        <v>0</v>
      </c>
      <c r="K75" s="200" t="n">
        <v>3</v>
      </c>
      <c r="L75" s="204"/>
      <c r="M75" s="35" t="n">
        <v>1.5</v>
      </c>
      <c r="N75" s="199" t="n">
        <f aca="false">M75*N$4</f>
        <v>0</v>
      </c>
      <c r="O75" s="199" t="n">
        <f aca="false">M75*O$4</f>
        <v>0</v>
      </c>
      <c r="P75" s="200" t="n">
        <v>3</v>
      </c>
      <c r="Q75" s="204"/>
      <c r="R75" s="35" t="n">
        <v>1.5</v>
      </c>
      <c r="S75" s="199" t="n">
        <f aca="false">R75*S$4</f>
        <v>0</v>
      </c>
      <c r="T75" s="199" t="n">
        <f aca="false">R75*T$4</f>
        <v>0</v>
      </c>
      <c r="U75" s="200" t="n">
        <v>2</v>
      </c>
      <c r="W75" s="35" t="n">
        <v>1.5</v>
      </c>
      <c r="X75" s="199" t="n">
        <f aca="false">W75*X$4</f>
        <v>0</v>
      </c>
      <c r="Y75" s="199" t="n">
        <f aca="false">W75*Y$4</f>
        <v>0</v>
      </c>
      <c r="Z75" s="200" t="n">
        <v>3</v>
      </c>
      <c r="AA75" s="28"/>
      <c r="AB75" s="35" t="n">
        <v>1.5</v>
      </c>
      <c r="AC75" s="199" t="n">
        <f aca="false">AB75*AC$4</f>
        <v>0</v>
      </c>
      <c r="AD75" s="199" t="n">
        <f aca="false">AB75*AD$4</f>
        <v>0</v>
      </c>
      <c r="AE75" s="200" t="n">
        <v>3</v>
      </c>
      <c r="AF75" s="28"/>
      <c r="AG75" s="35" t="n">
        <v>1.5</v>
      </c>
      <c r="AH75" s="199" t="n">
        <f aca="false">AG75*AH$4</f>
        <v>0</v>
      </c>
      <c r="AI75" s="199" t="n">
        <f aca="false">AG75*AI$4</f>
        <v>0</v>
      </c>
      <c r="AJ75" s="200" t="n">
        <v>3</v>
      </c>
      <c r="AK75" s="28"/>
    </row>
    <row r="76" customFormat="false" ht="12" hidden="false" customHeight="false" outlineLevel="0" collapsed="false">
      <c r="A76" s="198" t="n">
        <f aca="false">CurveCreator!A76</f>
        <v>39022</v>
      </c>
      <c r="B76" s="198"/>
      <c r="C76" s="35" t="n">
        <v>1.5</v>
      </c>
      <c r="D76" s="199" t="n">
        <f aca="false">C76*D$4</f>
        <v>0</v>
      </c>
      <c r="E76" s="199" t="n">
        <f aca="false">C76*E$4</f>
        <v>0</v>
      </c>
      <c r="F76" s="200" t="n">
        <v>3</v>
      </c>
      <c r="G76" s="204"/>
      <c r="H76" s="35" t="n">
        <v>1.5</v>
      </c>
      <c r="I76" s="199" t="n">
        <f aca="false">H76*I$4</f>
        <v>0</v>
      </c>
      <c r="J76" s="199" t="n">
        <f aca="false">H76*J$4</f>
        <v>0</v>
      </c>
      <c r="K76" s="200" t="n">
        <v>3</v>
      </c>
      <c r="L76" s="204"/>
      <c r="M76" s="35" t="n">
        <v>1.5</v>
      </c>
      <c r="N76" s="199" t="n">
        <f aca="false">M76*N$4</f>
        <v>0</v>
      </c>
      <c r="O76" s="199" t="n">
        <f aca="false">M76*O$4</f>
        <v>0</v>
      </c>
      <c r="P76" s="200" t="n">
        <v>3</v>
      </c>
      <c r="Q76" s="204"/>
      <c r="R76" s="35" t="n">
        <v>1.5</v>
      </c>
      <c r="S76" s="199" t="n">
        <f aca="false">R76*S$4</f>
        <v>0</v>
      </c>
      <c r="T76" s="199" t="n">
        <f aca="false">R76*T$4</f>
        <v>0</v>
      </c>
      <c r="U76" s="200" t="n">
        <v>2</v>
      </c>
      <c r="W76" s="35" t="n">
        <v>1.5</v>
      </c>
      <c r="X76" s="199" t="n">
        <f aca="false">W76*X$4</f>
        <v>0</v>
      </c>
      <c r="Y76" s="199" t="n">
        <f aca="false">W76*Y$4</f>
        <v>0</v>
      </c>
      <c r="Z76" s="200" t="n">
        <v>3</v>
      </c>
      <c r="AA76" s="28"/>
      <c r="AB76" s="35" t="n">
        <v>1.5</v>
      </c>
      <c r="AC76" s="199" t="n">
        <f aca="false">AB76*AC$4</f>
        <v>0</v>
      </c>
      <c r="AD76" s="199" t="n">
        <f aca="false">AB76*AD$4</f>
        <v>0</v>
      </c>
      <c r="AE76" s="200" t="n">
        <v>3</v>
      </c>
      <c r="AF76" s="28"/>
      <c r="AG76" s="35" t="n">
        <v>1.5</v>
      </c>
      <c r="AH76" s="199" t="n">
        <f aca="false">AG76*AH$4</f>
        <v>0</v>
      </c>
      <c r="AI76" s="199" t="n">
        <f aca="false">AG76*AI$4</f>
        <v>0</v>
      </c>
      <c r="AJ76" s="200" t="n">
        <v>3</v>
      </c>
      <c r="AK76" s="28"/>
    </row>
    <row r="77" customFormat="false" ht="12" hidden="false" customHeight="false" outlineLevel="0" collapsed="false">
      <c r="A77" s="198" t="n">
        <f aca="false">CurveCreator!A77</f>
        <v>39052</v>
      </c>
      <c r="B77" s="198"/>
      <c r="C77" s="35" t="n">
        <v>1.5</v>
      </c>
      <c r="D77" s="199" t="n">
        <f aca="false">C77*D$4</f>
        <v>0</v>
      </c>
      <c r="E77" s="199" t="n">
        <f aca="false">C77*E$4</f>
        <v>0</v>
      </c>
      <c r="F77" s="200" t="n">
        <v>3</v>
      </c>
      <c r="G77" s="204"/>
      <c r="H77" s="35" t="n">
        <v>1.5</v>
      </c>
      <c r="I77" s="199" t="n">
        <f aca="false">H77*I$4</f>
        <v>0</v>
      </c>
      <c r="J77" s="199" t="n">
        <f aca="false">H77*J$4</f>
        <v>0</v>
      </c>
      <c r="K77" s="200" t="n">
        <v>3</v>
      </c>
      <c r="L77" s="204"/>
      <c r="M77" s="35" t="n">
        <v>1.5</v>
      </c>
      <c r="N77" s="199" t="n">
        <f aca="false">M77*N$4</f>
        <v>0</v>
      </c>
      <c r="O77" s="199" t="n">
        <f aca="false">M77*O$4</f>
        <v>0</v>
      </c>
      <c r="P77" s="200" t="n">
        <v>3</v>
      </c>
      <c r="Q77" s="204"/>
      <c r="R77" s="35" t="n">
        <v>1.5</v>
      </c>
      <c r="S77" s="199" t="n">
        <f aca="false">R77*S$4</f>
        <v>0</v>
      </c>
      <c r="T77" s="199" t="n">
        <f aca="false">R77*T$4</f>
        <v>0</v>
      </c>
      <c r="U77" s="200" t="n">
        <v>2</v>
      </c>
      <c r="W77" s="35" t="n">
        <v>1.5</v>
      </c>
      <c r="X77" s="199" t="n">
        <f aca="false">W77*X$4</f>
        <v>0</v>
      </c>
      <c r="Y77" s="199" t="n">
        <f aca="false">W77*Y$4</f>
        <v>0</v>
      </c>
      <c r="Z77" s="200" t="n">
        <v>3</v>
      </c>
      <c r="AA77" s="28"/>
      <c r="AB77" s="35" t="n">
        <v>1.5</v>
      </c>
      <c r="AC77" s="199" t="n">
        <f aca="false">AB77*AC$4</f>
        <v>0</v>
      </c>
      <c r="AD77" s="199" t="n">
        <f aca="false">AB77*AD$4</f>
        <v>0</v>
      </c>
      <c r="AE77" s="200" t="n">
        <v>3</v>
      </c>
      <c r="AF77" s="28"/>
      <c r="AG77" s="35" t="n">
        <v>1.5</v>
      </c>
      <c r="AH77" s="199" t="n">
        <f aca="false">AG77*AH$4</f>
        <v>0</v>
      </c>
      <c r="AI77" s="199" t="n">
        <f aca="false">AG77*AI$4</f>
        <v>0</v>
      </c>
      <c r="AJ77" s="200" t="n">
        <v>3</v>
      </c>
      <c r="AK77" s="28"/>
    </row>
    <row r="78" customFormat="false" ht="12" hidden="false" customHeight="false" outlineLevel="0" collapsed="false">
      <c r="A78" s="198" t="n">
        <f aca="false">CurveCreator!A78</f>
        <v>39083</v>
      </c>
      <c r="B78" s="198"/>
      <c r="C78" s="35" t="n">
        <v>1.5</v>
      </c>
      <c r="D78" s="199" t="n">
        <f aca="false">C78*D$4</f>
        <v>0</v>
      </c>
      <c r="E78" s="199" t="n">
        <f aca="false">C78*E$4</f>
        <v>0</v>
      </c>
      <c r="F78" s="200" t="n">
        <v>3</v>
      </c>
      <c r="G78" s="204"/>
      <c r="H78" s="35" t="n">
        <v>1.5</v>
      </c>
      <c r="I78" s="199" t="n">
        <f aca="false">H78*I$4</f>
        <v>0</v>
      </c>
      <c r="J78" s="199" t="n">
        <f aca="false">H78*J$4</f>
        <v>0</v>
      </c>
      <c r="K78" s="200" t="n">
        <v>3</v>
      </c>
      <c r="L78" s="204"/>
      <c r="M78" s="35" t="n">
        <v>1.5</v>
      </c>
      <c r="N78" s="199" t="n">
        <f aca="false">M78*N$4</f>
        <v>0</v>
      </c>
      <c r="O78" s="199" t="n">
        <f aca="false">M78*O$4</f>
        <v>0</v>
      </c>
      <c r="P78" s="200" t="n">
        <v>3</v>
      </c>
      <c r="Q78" s="204"/>
      <c r="R78" s="35" t="n">
        <v>1.5</v>
      </c>
      <c r="S78" s="199" t="n">
        <f aca="false">R78*S$4</f>
        <v>0</v>
      </c>
      <c r="T78" s="199" t="n">
        <f aca="false">R78*T$4</f>
        <v>0</v>
      </c>
      <c r="U78" s="200" t="n">
        <v>2</v>
      </c>
      <c r="W78" s="35" t="n">
        <v>1.5</v>
      </c>
      <c r="X78" s="199" t="n">
        <f aca="false">W78*X$4</f>
        <v>0</v>
      </c>
      <c r="Y78" s="199" t="n">
        <f aca="false">W78*Y$4</f>
        <v>0</v>
      </c>
      <c r="Z78" s="200" t="n">
        <v>3</v>
      </c>
      <c r="AA78" s="28"/>
      <c r="AB78" s="35" t="n">
        <v>1.5</v>
      </c>
      <c r="AC78" s="199" t="n">
        <f aca="false">AB78*AC$4</f>
        <v>0</v>
      </c>
      <c r="AD78" s="199" t="n">
        <f aca="false">AB78*AD$4</f>
        <v>0</v>
      </c>
      <c r="AE78" s="200" t="n">
        <v>3</v>
      </c>
      <c r="AF78" s="28"/>
      <c r="AG78" s="35" t="n">
        <v>1.5</v>
      </c>
      <c r="AH78" s="199" t="n">
        <f aca="false">AG78*AH$4</f>
        <v>0</v>
      </c>
      <c r="AI78" s="199" t="n">
        <f aca="false">AG78*AI$4</f>
        <v>0</v>
      </c>
      <c r="AJ78" s="200" t="n">
        <v>3</v>
      </c>
      <c r="AK78" s="28"/>
    </row>
    <row r="79" customFormat="false" ht="12" hidden="false" customHeight="false" outlineLevel="0" collapsed="false">
      <c r="A79" s="198" t="n">
        <f aca="false">CurveCreator!A79</f>
        <v>39114</v>
      </c>
      <c r="B79" s="198"/>
      <c r="C79" s="35" t="n">
        <v>1.5</v>
      </c>
      <c r="D79" s="199" t="n">
        <f aca="false">C79*D$4</f>
        <v>0</v>
      </c>
      <c r="E79" s="199" t="n">
        <f aca="false">C79*E$4</f>
        <v>0</v>
      </c>
      <c r="F79" s="200" t="n">
        <v>3</v>
      </c>
      <c r="G79" s="204"/>
      <c r="H79" s="35" t="n">
        <v>1.5</v>
      </c>
      <c r="I79" s="199" t="n">
        <f aca="false">H79*I$4</f>
        <v>0</v>
      </c>
      <c r="J79" s="199" t="n">
        <f aca="false">H79*J$4</f>
        <v>0</v>
      </c>
      <c r="K79" s="200" t="n">
        <v>3</v>
      </c>
      <c r="L79" s="204"/>
      <c r="M79" s="35" t="n">
        <v>1.5</v>
      </c>
      <c r="N79" s="199" t="n">
        <f aca="false">M79*N$4</f>
        <v>0</v>
      </c>
      <c r="O79" s="199" t="n">
        <f aca="false">M79*O$4</f>
        <v>0</v>
      </c>
      <c r="P79" s="200" t="n">
        <v>3</v>
      </c>
      <c r="Q79" s="204"/>
      <c r="R79" s="35" t="n">
        <v>1.5</v>
      </c>
      <c r="S79" s="199" t="n">
        <f aca="false">R79*S$4</f>
        <v>0</v>
      </c>
      <c r="T79" s="199" t="n">
        <f aca="false">R79*T$4</f>
        <v>0</v>
      </c>
      <c r="U79" s="200" t="n">
        <v>2</v>
      </c>
      <c r="W79" s="35" t="n">
        <v>1.5</v>
      </c>
      <c r="X79" s="199" t="n">
        <f aca="false">W79*X$4</f>
        <v>0</v>
      </c>
      <c r="Y79" s="199" t="n">
        <f aca="false">W79*Y$4</f>
        <v>0</v>
      </c>
      <c r="Z79" s="200" t="n">
        <v>3</v>
      </c>
      <c r="AA79" s="28"/>
      <c r="AB79" s="35" t="n">
        <v>1.5</v>
      </c>
      <c r="AC79" s="199" t="n">
        <f aca="false">AB79*AC$4</f>
        <v>0</v>
      </c>
      <c r="AD79" s="199" t="n">
        <f aca="false">AB79*AD$4</f>
        <v>0</v>
      </c>
      <c r="AE79" s="200" t="n">
        <v>3</v>
      </c>
      <c r="AF79" s="28"/>
      <c r="AG79" s="35" t="n">
        <v>1.5</v>
      </c>
      <c r="AH79" s="199" t="n">
        <f aca="false">AG79*AH$4</f>
        <v>0</v>
      </c>
      <c r="AI79" s="199" t="n">
        <f aca="false">AG79*AI$4</f>
        <v>0</v>
      </c>
      <c r="AJ79" s="200" t="n">
        <v>3</v>
      </c>
      <c r="AK79" s="28"/>
    </row>
    <row r="80" customFormat="false" ht="12" hidden="false" customHeight="false" outlineLevel="0" collapsed="false">
      <c r="A80" s="198" t="n">
        <f aca="false">CurveCreator!A80</f>
        <v>39142</v>
      </c>
      <c r="B80" s="198"/>
      <c r="C80" s="35" t="n">
        <v>1.5</v>
      </c>
      <c r="D80" s="199" t="n">
        <f aca="false">C80*D$4</f>
        <v>0</v>
      </c>
      <c r="E80" s="199" t="n">
        <f aca="false">C80*E$4</f>
        <v>0</v>
      </c>
      <c r="F80" s="200" t="n">
        <v>3</v>
      </c>
      <c r="G80" s="204"/>
      <c r="H80" s="35" t="n">
        <v>1.5</v>
      </c>
      <c r="I80" s="199" t="n">
        <f aca="false">H80*I$4</f>
        <v>0</v>
      </c>
      <c r="J80" s="199" t="n">
        <f aca="false">H80*J$4</f>
        <v>0</v>
      </c>
      <c r="K80" s="200" t="n">
        <v>3</v>
      </c>
      <c r="L80" s="204"/>
      <c r="M80" s="35" t="n">
        <v>1.5</v>
      </c>
      <c r="N80" s="199" t="n">
        <f aca="false">M80*N$4</f>
        <v>0</v>
      </c>
      <c r="O80" s="199" t="n">
        <f aca="false">M80*O$4</f>
        <v>0</v>
      </c>
      <c r="P80" s="200" t="n">
        <v>3</v>
      </c>
      <c r="Q80" s="204"/>
      <c r="R80" s="35" t="n">
        <v>1.5</v>
      </c>
      <c r="S80" s="199" t="n">
        <f aca="false">R80*S$4</f>
        <v>0</v>
      </c>
      <c r="T80" s="199" t="n">
        <f aca="false">R80*T$4</f>
        <v>0</v>
      </c>
      <c r="U80" s="200" t="n">
        <v>2</v>
      </c>
      <c r="W80" s="35" t="n">
        <v>1.5</v>
      </c>
      <c r="X80" s="199" t="n">
        <f aca="false">W80*X$4</f>
        <v>0</v>
      </c>
      <c r="Y80" s="199" t="n">
        <f aca="false">W80*Y$4</f>
        <v>0</v>
      </c>
      <c r="Z80" s="200" t="n">
        <v>3</v>
      </c>
      <c r="AA80" s="28"/>
      <c r="AB80" s="35" t="n">
        <v>1.5</v>
      </c>
      <c r="AC80" s="199" t="n">
        <f aca="false">AB80*AC$4</f>
        <v>0</v>
      </c>
      <c r="AD80" s="199" t="n">
        <f aca="false">AB80*AD$4</f>
        <v>0</v>
      </c>
      <c r="AE80" s="200" t="n">
        <v>3</v>
      </c>
      <c r="AF80" s="28"/>
      <c r="AG80" s="35" t="n">
        <v>1.5</v>
      </c>
      <c r="AH80" s="199" t="n">
        <f aca="false">AG80*AH$4</f>
        <v>0</v>
      </c>
      <c r="AI80" s="199" t="n">
        <f aca="false">AG80*AI$4</f>
        <v>0</v>
      </c>
      <c r="AJ80" s="200" t="n">
        <v>3</v>
      </c>
      <c r="AK80" s="28"/>
    </row>
    <row r="81" customFormat="false" ht="12" hidden="false" customHeight="false" outlineLevel="0" collapsed="false">
      <c r="A81" s="198" t="n">
        <f aca="false">CurveCreator!A81</f>
        <v>39173</v>
      </c>
      <c r="B81" s="198"/>
      <c r="C81" s="35" t="n">
        <v>1.5</v>
      </c>
      <c r="D81" s="199" t="n">
        <f aca="false">C81*D$4</f>
        <v>0</v>
      </c>
      <c r="E81" s="199" t="n">
        <f aca="false">C81*E$4</f>
        <v>0</v>
      </c>
      <c r="F81" s="200" t="n">
        <v>3</v>
      </c>
      <c r="G81" s="204"/>
      <c r="H81" s="35" t="n">
        <v>1.5</v>
      </c>
      <c r="I81" s="199" t="n">
        <f aca="false">H81*I$4</f>
        <v>0</v>
      </c>
      <c r="J81" s="199" t="n">
        <f aca="false">H81*J$4</f>
        <v>0</v>
      </c>
      <c r="K81" s="200" t="n">
        <v>3</v>
      </c>
      <c r="L81" s="204"/>
      <c r="M81" s="35" t="n">
        <v>1.5</v>
      </c>
      <c r="N81" s="199" t="n">
        <f aca="false">M81*N$4</f>
        <v>0</v>
      </c>
      <c r="O81" s="199" t="n">
        <f aca="false">M81*O$4</f>
        <v>0</v>
      </c>
      <c r="P81" s="200" t="n">
        <v>3</v>
      </c>
      <c r="Q81" s="204"/>
      <c r="R81" s="35" t="n">
        <v>1.5</v>
      </c>
      <c r="S81" s="199" t="n">
        <f aca="false">R81*S$4</f>
        <v>0</v>
      </c>
      <c r="T81" s="199" t="n">
        <f aca="false">R81*T$4</f>
        <v>0</v>
      </c>
      <c r="U81" s="200" t="n">
        <v>2</v>
      </c>
      <c r="W81" s="35" t="n">
        <v>1.5</v>
      </c>
      <c r="X81" s="199" t="n">
        <f aca="false">W81*X$4</f>
        <v>0</v>
      </c>
      <c r="Y81" s="199" t="n">
        <f aca="false">W81*Y$4</f>
        <v>0</v>
      </c>
      <c r="Z81" s="200" t="n">
        <v>3</v>
      </c>
      <c r="AA81" s="28"/>
      <c r="AB81" s="35" t="n">
        <v>1.5</v>
      </c>
      <c r="AC81" s="199" t="n">
        <f aca="false">AB81*AC$4</f>
        <v>0</v>
      </c>
      <c r="AD81" s="199" t="n">
        <f aca="false">AB81*AD$4</f>
        <v>0</v>
      </c>
      <c r="AE81" s="200" t="n">
        <v>3</v>
      </c>
      <c r="AF81" s="28"/>
      <c r="AG81" s="35" t="n">
        <v>1.5</v>
      </c>
      <c r="AH81" s="199" t="n">
        <f aca="false">AG81*AH$4</f>
        <v>0</v>
      </c>
      <c r="AI81" s="199" t="n">
        <f aca="false">AG81*AI$4</f>
        <v>0</v>
      </c>
      <c r="AJ81" s="200" t="n">
        <v>3</v>
      </c>
      <c r="AK81" s="28"/>
    </row>
    <row r="82" customFormat="false" ht="12" hidden="false" customHeight="false" outlineLevel="0" collapsed="false">
      <c r="A82" s="198" t="n">
        <f aca="false">CurveCreator!A82</f>
        <v>39203</v>
      </c>
      <c r="B82" s="198"/>
      <c r="C82" s="35" t="n">
        <v>1.5</v>
      </c>
      <c r="D82" s="199" t="n">
        <f aca="false">C82*D$4</f>
        <v>0</v>
      </c>
      <c r="E82" s="199" t="n">
        <f aca="false">C82*E$4</f>
        <v>0</v>
      </c>
      <c r="F82" s="200" t="n">
        <v>3</v>
      </c>
      <c r="G82" s="204"/>
      <c r="H82" s="35" t="n">
        <v>1.5</v>
      </c>
      <c r="I82" s="199" t="n">
        <f aca="false">H82*I$4</f>
        <v>0</v>
      </c>
      <c r="J82" s="199" t="n">
        <f aca="false">H82*J$4</f>
        <v>0</v>
      </c>
      <c r="K82" s="200" t="n">
        <v>3</v>
      </c>
      <c r="L82" s="204"/>
      <c r="M82" s="35" t="n">
        <v>1.5</v>
      </c>
      <c r="N82" s="199" t="n">
        <f aca="false">M82*N$4</f>
        <v>0</v>
      </c>
      <c r="O82" s="199" t="n">
        <f aca="false">M82*O$4</f>
        <v>0</v>
      </c>
      <c r="P82" s="200" t="n">
        <v>3</v>
      </c>
      <c r="Q82" s="204"/>
      <c r="R82" s="35" t="n">
        <v>1.5</v>
      </c>
      <c r="S82" s="199" t="n">
        <f aca="false">R82*S$4</f>
        <v>0</v>
      </c>
      <c r="T82" s="199" t="n">
        <f aca="false">R82*T$4</f>
        <v>0</v>
      </c>
      <c r="U82" s="200" t="n">
        <v>2</v>
      </c>
      <c r="W82" s="35" t="n">
        <v>1.5</v>
      </c>
      <c r="X82" s="199" t="n">
        <f aca="false">W82*X$4</f>
        <v>0</v>
      </c>
      <c r="Y82" s="199" t="n">
        <f aca="false">W82*Y$4</f>
        <v>0</v>
      </c>
      <c r="Z82" s="200" t="n">
        <v>3</v>
      </c>
      <c r="AA82" s="28"/>
      <c r="AB82" s="35" t="n">
        <v>1.5</v>
      </c>
      <c r="AC82" s="199" t="n">
        <f aca="false">AB82*AC$4</f>
        <v>0</v>
      </c>
      <c r="AD82" s="199" t="n">
        <f aca="false">AB82*AD$4</f>
        <v>0</v>
      </c>
      <c r="AE82" s="200" t="n">
        <v>3</v>
      </c>
      <c r="AF82" s="28"/>
      <c r="AG82" s="35" t="n">
        <v>1.5</v>
      </c>
      <c r="AH82" s="199" t="n">
        <f aca="false">AG82*AH$4</f>
        <v>0</v>
      </c>
      <c r="AI82" s="199" t="n">
        <f aca="false">AG82*AI$4</f>
        <v>0</v>
      </c>
      <c r="AJ82" s="200" t="n">
        <v>3</v>
      </c>
      <c r="AK82" s="28"/>
    </row>
    <row r="83" customFormat="false" ht="12" hidden="false" customHeight="false" outlineLevel="0" collapsed="false">
      <c r="A83" s="198" t="n">
        <f aca="false">CurveCreator!A83</f>
        <v>39234</v>
      </c>
      <c r="B83" s="198"/>
      <c r="C83" s="35" t="n">
        <v>1.5</v>
      </c>
      <c r="D83" s="199" t="n">
        <f aca="false">C83*D$4</f>
        <v>0</v>
      </c>
      <c r="E83" s="199" t="n">
        <f aca="false">C83*E$4</f>
        <v>0</v>
      </c>
      <c r="F83" s="200" t="n">
        <v>3</v>
      </c>
      <c r="G83" s="204"/>
      <c r="H83" s="35" t="n">
        <v>1.5</v>
      </c>
      <c r="I83" s="199" t="n">
        <f aca="false">H83*I$4</f>
        <v>0</v>
      </c>
      <c r="J83" s="199" t="n">
        <f aca="false">H83*J$4</f>
        <v>0</v>
      </c>
      <c r="K83" s="200" t="n">
        <v>3</v>
      </c>
      <c r="L83" s="204"/>
      <c r="M83" s="35" t="n">
        <v>1.5</v>
      </c>
      <c r="N83" s="199" t="n">
        <f aca="false">M83*N$4</f>
        <v>0</v>
      </c>
      <c r="O83" s="199" t="n">
        <f aca="false">M83*O$4</f>
        <v>0</v>
      </c>
      <c r="P83" s="200" t="n">
        <v>3</v>
      </c>
      <c r="Q83" s="204"/>
      <c r="R83" s="35" t="n">
        <v>1.5</v>
      </c>
      <c r="S83" s="199" t="n">
        <f aca="false">R83*S$4</f>
        <v>0</v>
      </c>
      <c r="T83" s="199" t="n">
        <f aca="false">R83*T$4</f>
        <v>0</v>
      </c>
      <c r="U83" s="200" t="n">
        <v>2</v>
      </c>
      <c r="W83" s="35" t="n">
        <v>1.5</v>
      </c>
      <c r="X83" s="199" t="n">
        <f aca="false">W83*X$4</f>
        <v>0</v>
      </c>
      <c r="Y83" s="199" t="n">
        <f aca="false">W83*Y$4</f>
        <v>0</v>
      </c>
      <c r="Z83" s="200" t="n">
        <v>3</v>
      </c>
      <c r="AA83" s="28"/>
      <c r="AB83" s="35" t="n">
        <v>1.5</v>
      </c>
      <c r="AC83" s="199" t="n">
        <f aca="false">AB83*AC$4</f>
        <v>0</v>
      </c>
      <c r="AD83" s="199" t="n">
        <f aca="false">AB83*AD$4</f>
        <v>0</v>
      </c>
      <c r="AE83" s="200" t="n">
        <v>3</v>
      </c>
      <c r="AF83" s="28"/>
      <c r="AG83" s="35" t="n">
        <v>1.5</v>
      </c>
      <c r="AH83" s="199" t="n">
        <f aca="false">AG83*AH$4</f>
        <v>0</v>
      </c>
      <c r="AI83" s="199" t="n">
        <f aca="false">AG83*AI$4</f>
        <v>0</v>
      </c>
      <c r="AJ83" s="200" t="n">
        <v>3</v>
      </c>
      <c r="AK83" s="28"/>
    </row>
    <row r="84" customFormat="false" ht="12" hidden="false" customHeight="false" outlineLevel="0" collapsed="false">
      <c r="A84" s="198" t="n">
        <f aca="false">CurveCreator!A84</f>
        <v>39264</v>
      </c>
      <c r="B84" s="198"/>
      <c r="C84" s="35" t="n">
        <v>1.5</v>
      </c>
      <c r="D84" s="199" t="n">
        <f aca="false">C84*D$4</f>
        <v>0</v>
      </c>
      <c r="E84" s="199" t="n">
        <f aca="false">C84*E$4</f>
        <v>0</v>
      </c>
      <c r="F84" s="200" t="n">
        <v>3</v>
      </c>
      <c r="G84" s="204"/>
      <c r="H84" s="35" t="n">
        <v>1.5</v>
      </c>
      <c r="I84" s="199" t="n">
        <f aca="false">H84*I$4</f>
        <v>0</v>
      </c>
      <c r="J84" s="199" t="n">
        <f aca="false">H84*J$4</f>
        <v>0</v>
      </c>
      <c r="K84" s="200" t="n">
        <v>3</v>
      </c>
      <c r="L84" s="204"/>
      <c r="M84" s="35" t="n">
        <v>1.5</v>
      </c>
      <c r="N84" s="199" t="n">
        <f aca="false">M84*N$4</f>
        <v>0</v>
      </c>
      <c r="O84" s="199" t="n">
        <f aca="false">M84*O$4</f>
        <v>0</v>
      </c>
      <c r="P84" s="200" t="n">
        <v>3</v>
      </c>
      <c r="Q84" s="204"/>
      <c r="R84" s="35" t="n">
        <v>1.5</v>
      </c>
      <c r="S84" s="199" t="n">
        <f aca="false">R84*S$4</f>
        <v>0</v>
      </c>
      <c r="T84" s="199" t="n">
        <f aca="false">R84*T$4</f>
        <v>0</v>
      </c>
      <c r="U84" s="200" t="n">
        <v>2</v>
      </c>
      <c r="W84" s="35" t="n">
        <v>1.5</v>
      </c>
      <c r="X84" s="199" t="n">
        <f aca="false">W84*X$4</f>
        <v>0</v>
      </c>
      <c r="Y84" s="199" t="n">
        <f aca="false">W84*Y$4</f>
        <v>0</v>
      </c>
      <c r="Z84" s="200" t="n">
        <v>3</v>
      </c>
      <c r="AA84" s="28"/>
      <c r="AB84" s="35" t="n">
        <v>1.5</v>
      </c>
      <c r="AC84" s="199" t="n">
        <f aca="false">AB84*AC$4</f>
        <v>0</v>
      </c>
      <c r="AD84" s="199" t="n">
        <f aca="false">AB84*AD$4</f>
        <v>0</v>
      </c>
      <c r="AE84" s="200" t="n">
        <v>3</v>
      </c>
      <c r="AF84" s="28"/>
      <c r="AG84" s="35" t="n">
        <v>1.5</v>
      </c>
      <c r="AH84" s="199" t="n">
        <f aca="false">AG84*AH$4</f>
        <v>0</v>
      </c>
      <c r="AI84" s="199" t="n">
        <f aca="false">AG84*AI$4</f>
        <v>0</v>
      </c>
      <c r="AJ84" s="200" t="n">
        <v>3</v>
      </c>
      <c r="AK84" s="28"/>
    </row>
    <row r="85" customFormat="false" ht="12" hidden="false" customHeight="false" outlineLevel="0" collapsed="false">
      <c r="A85" s="198" t="n">
        <f aca="false">CurveCreator!A85</f>
        <v>39295</v>
      </c>
      <c r="B85" s="198"/>
      <c r="C85" s="35" t="n">
        <v>1.5</v>
      </c>
      <c r="D85" s="199" t="n">
        <f aca="false">C85*D$4</f>
        <v>0</v>
      </c>
      <c r="E85" s="199" t="n">
        <f aca="false">C85*E$4</f>
        <v>0</v>
      </c>
      <c r="F85" s="200" t="n">
        <v>3</v>
      </c>
      <c r="G85" s="204"/>
      <c r="H85" s="35" t="n">
        <v>1.5</v>
      </c>
      <c r="I85" s="199" t="n">
        <f aca="false">H85*I$4</f>
        <v>0</v>
      </c>
      <c r="J85" s="199" t="n">
        <f aca="false">H85*J$4</f>
        <v>0</v>
      </c>
      <c r="K85" s="200" t="n">
        <v>3</v>
      </c>
      <c r="L85" s="204"/>
      <c r="M85" s="35" t="n">
        <v>1.5</v>
      </c>
      <c r="N85" s="199" t="n">
        <f aca="false">M85*N$4</f>
        <v>0</v>
      </c>
      <c r="O85" s="199" t="n">
        <f aca="false">M85*O$4</f>
        <v>0</v>
      </c>
      <c r="P85" s="200" t="n">
        <v>3</v>
      </c>
      <c r="Q85" s="204"/>
      <c r="R85" s="35" t="n">
        <v>1.5</v>
      </c>
      <c r="S85" s="199" t="n">
        <f aca="false">R85*S$4</f>
        <v>0</v>
      </c>
      <c r="T85" s="199" t="n">
        <f aca="false">R85*T$4</f>
        <v>0</v>
      </c>
      <c r="U85" s="200" t="n">
        <v>2</v>
      </c>
      <c r="W85" s="35" t="n">
        <v>1.5</v>
      </c>
      <c r="X85" s="199" t="n">
        <f aca="false">W85*X$4</f>
        <v>0</v>
      </c>
      <c r="Y85" s="199" t="n">
        <f aca="false">W85*Y$4</f>
        <v>0</v>
      </c>
      <c r="Z85" s="200" t="n">
        <v>3</v>
      </c>
      <c r="AA85" s="28"/>
      <c r="AB85" s="35" t="n">
        <v>1.5</v>
      </c>
      <c r="AC85" s="199" t="n">
        <f aca="false">AB85*AC$4</f>
        <v>0</v>
      </c>
      <c r="AD85" s="199" t="n">
        <f aca="false">AB85*AD$4</f>
        <v>0</v>
      </c>
      <c r="AE85" s="200" t="n">
        <v>3</v>
      </c>
      <c r="AF85" s="28"/>
      <c r="AG85" s="35" t="n">
        <v>1.5</v>
      </c>
      <c r="AH85" s="199" t="n">
        <f aca="false">AG85*AH$4</f>
        <v>0</v>
      </c>
      <c r="AI85" s="199" t="n">
        <f aca="false">AG85*AI$4</f>
        <v>0</v>
      </c>
      <c r="AJ85" s="200" t="n">
        <v>3</v>
      </c>
      <c r="AK85" s="28"/>
    </row>
    <row r="86" customFormat="false" ht="12" hidden="false" customHeight="false" outlineLevel="0" collapsed="false">
      <c r="A86" s="198" t="n">
        <f aca="false">CurveCreator!A86</f>
        <v>39326</v>
      </c>
      <c r="B86" s="198"/>
      <c r="C86" s="35" t="n">
        <v>1.5</v>
      </c>
      <c r="D86" s="199" t="n">
        <f aca="false">C86*D$4</f>
        <v>0</v>
      </c>
      <c r="E86" s="199" t="n">
        <f aca="false">C86*E$4</f>
        <v>0</v>
      </c>
      <c r="F86" s="200" t="n">
        <v>3</v>
      </c>
      <c r="G86" s="204"/>
      <c r="H86" s="35" t="n">
        <v>1.5</v>
      </c>
      <c r="I86" s="199" t="n">
        <f aca="false">H86*I$4</f>
        <v>0</v>
      </c>
      <c r="J86" s="199" t="n">
        <f aca="false">H86*J$4</f>
        <v>0</v>
      </c>
      <c r="K86" s="200" t="n">
        <v>3</v>
      </c>
      <c r="L86" s="204"/>
      <c r="M86" s="35" t="n">
        <v>1.5</v>
      </c>
      <c r="N86" s="199" t="n">
        <f aca="false">M86*N$4</f>
        <v>0</v>
      </c>
      <c r="O86" s="199" t="n">
        <f aca="false">M86*O$4</f>
        <v>0</v>
      </c>
      <c r="P86" s="200" t="n">
        <v>3</v>
      </c>
      <c r="Q86" s="204"/>
      <c r="R86" s="35" t="n">
        <v>1.5</v>
      </c>
      <c r="S86" s="199" t="n">
        <f aca="false">R86*S$4</f>
        <v>0</v>
      </c>
      <c r="T86" s="199" t="n">
        <f aca="false">R86*T$4</f>
        <v>0</v>
      </c>
      <c r="U86" s="200" t="n">
        <v>2</v>
      </c>
      <c r="W86" s="35" t="n">
        <v>1.5</v>
      </c>
      <c r="X86" s="199" t="n">
        <f aca="false">W86*X$4</f>
        <v>0</v>
      </c>
      <c r="Y86" s="199" t="n">
        <f aca="false">W86*Y$4</f>
        <v>0</v>
      </c>
      <c r="Z86" s="200" t="n">
        <v>3</v>
      </c>
      <c r="AA86" s="28"/>
      <c r="AB86" s="35" t="n">
        <v>1.5</v>
      </c>
      <c r="AC86" s="199" t="n">
        <f aca="false">AB86*AC$4</f>
        <v>0</v>
      </c>
      <c r="AD86" s="199" t="n">
        <f aca="false">AB86*AD$4</f>
        <v>0</v>
      </c>
      <c r="AE86" s="200" t="n">
        <v>3</v>
      </c>
      <c r="AF86" s="28"/>
      <c r="AG86" s="35" t="n">
        <v>1.5</v>
      </c>
      <c r="AH86" s="199" t="n">
        <f aca="false">AG86*AH$4</f>
        <v>0</v>
      </c>
      <c r="AI86" s="199" t="n">
        <f aca="false">AG86*AI$4</f>
        <v>0</v>
      </c>
      <c r="AJ86" s="200" t="n">
        <v>3</v>
      </c>
      <c r="AK86" s="28"/>
    </row>
    <row r="87" customFormat="false" ht="12" hidden="false" customHeight="false" outlineLevel="0" collapsed="false">
      <c r="A87" s="198" t="n">
        <f aca="false">CurveCreator!A87</f>
        <v>39356</v>
      </c>
      <c r="B87" s="198"/>
      <c r="C87" s="35" t="n">
        <v>1.5</v>
      </c>
      <c r="D87" s="199" t="n">
        <f aca="false">C87*D$4</f>
        <v>0</v>
      </c>
      <c r="E87" s="199" t="n">
        <f aca="false">C87*E$4</f>
        <v>0</v>
      </c>
      <c r="F87" s="200" t="n">
        <v>3</v>
      </c>
      <c r="G87" s="204"/>
      <c r="H87" s="35" t="n">
        <v>1.5</v>
      </c>
      <c r="I87" s="199" t="n">
        <f aca="false">H87*I$4</f>
        <v>0</v>
      </c>
      <c r="J87" s="199" t="n">
        <f aca="false">H87*J$4</f>
        <v>0</v>
      </c>
      <c r="K87" s="200" t="n">
        <v>3</v>
      </c>
      <c r="L87" s="204"/>
      <c r="M87" s="35" t="n">
        <v>1.5</v>
      </c>
      <c r="N87" s="199" t="n">
        <f aca="false">M87*N$4</f>
        <v>0</v>
      </c>
      <c r="O87" s="199" t="n">
        <f aca="false">M87*O$4</f>
        <v>0</v>
      </c>
      <c r="P87" s="200" t="n">
        <v>3</v>
      </c>
      <c r="Q87" s="204"/>
      <c r="R87" s="35" t="n">
        <v>1.5</v>
      </c>
      <c r="S87" s="199" t="n">
        <f aca="false">R87*S$4</f>
        <v>0</v>
      </c>
      <c r="T87" s="199" t="n">
        <f aca="false">R87*T$4</f>
        <v>0</v>
      </c>
      <c r="U87" s="200" t="n">
        <v>2</v>
      </c>
      <c r="W87" s="35" t="n">
        <v>1.5</v>
      </c>
      <c r="X87" s="199" t="n">
        <f aca="false">W87*X$4</f>
        <v>0</v>
      </c>
      <c r="Y87" s="199" t="n">
        <f aca="false">W87*Y$4</f>
        <v>0</v>
      </c>
      <c r="Z87" s="200" t="n">
        <v>3</v>
      </c>
      <c r="AA87" s="28"/>
      <c r="AB87" s="35" t="n">
        <v>1.5</v>
      </c>
      <c r="AC87" s="199" t="n">
        <f aca="false">AB87*AC$4</f>
        <v>0</v>
      </c>
      <c r="AD87" s="199" t="n">
        <f aca="false">AB87*AD$4</f>
        <v>0</v>
      </c>
      <c r="AE87" s="200" t="n">
        <v>3</v>
      </c>
      <c r="AF87" s="28"/>
      <c r="AG87" s="35" t="n">
        <v>1.5</v>
      </c>
      <c r="AH87" s="199" t="n">
        <f aca="false">AG87*AH$4</f>
        <v>0</v>
      </c>
      <c r="AI87" s="199" t="n">
        <f aca="false">AG87*AI$4</f>
        <v>0</v>
      </c>
      <c r="AJ87" s="200" t="n">
        <v>3</v>
      </c>
      <c r="AK87" s="28"/>
    </row>
    <row r="88" customFormat="false" ht="12" hidden="false" customHeight="false" outlineLevel="0" collapsed="false">
      <c r="A88" s="198" t="n">
        <f aca="false">CurveCreator!A88</f>
        <v>39387</v>
      </c>
      <c r="B88" s="198"/>
      <c r="C88" s="35" t="n">
        <v>1.5</v>
      </c>
      <c r="D88" s="199" t="n">
        <f aca="false">C88*D$4</f>
        <v>0</v>
      </c>
      <c r="E88" s="199" t="n">
        <f aca="false">C88*E$4</f>
        <v>0</v>
      </c>
      <c r="F88" s="200" t="n">
        <v>3</v>
      </c>
      <c r="G88" s="204"/>
      <c r="H88" s="35" t="n">
        <v>1.5</v>
      </c>
      <c r="I88" s="199" t="n">
        <f aca="false">H88*I$4</f>
        <v>0</v>
      </c>
      <c r="J88" s="199" t="n">
        <f aca="false">H88*J$4</f>
        <v>0</v>
      </c>
      <c r="K88" s="200" t="n">
        <v>3</v>
      </c>
      <c r="L88" s="204"/>
      <c r="M88" s="35" t="n">
        <v>1.5</v>
      </c>
      <c r="N88" s="199" t="n">
        <f aca="false">M88*N$4</f>
        <v>0</v>
      </c>
      <c r="O88" s="199" t="n">
        <f aca="false">M88*O$4</f>
        <v>0</v>
      </c>
      <c r="P88" s="200" t="n">
        <v>3</v>
      </c>
      <c r="Q88" s="204"/>
      <c r="R88" s="35" t="n">
        <v>1.5</v>
      </c>
      <c r="S88" s="199" t="n">
        <f aca="false">R88*S$4</f>
        <v>0</v>
      </c>
      <c r="T88" s="199" t="n">
        <f aca="false">R88*T$4</f>
        <v>0</v>
      </c>
      <c r="U88" s="200" t="n">
        <v>2</v>
      </c>
      <c r="W88" s="35" t="n">
        <v>1.5</v>
      </c>
      <c r="X88" s="199" t="n">
        <f aca="false">W88*X$4</f>
        <v>0</v>
      </c>
      <c r="Y88" s="199" t="n">
        <f aca="false">W88*Y$4</f>
        <v>0</v>
      </c>
      <c r="Z88" s="200" t="n">
        <v>3</v>
      </c>
      <c r="AA88" s="28"/>
      <c r="AB88" s="35" t="n">
        <v>1.5</v>
      </c>
      <c r="AC88" s="199" t="n">
        <f aca="false">AB88*AC$4</f>
        <v>0</v>
      </c>
      <c r="AD88" s="199" t="n">
        <f aca="false">AB88*AD$4</f>
        <v>0</v>
      </c>
      <c r="AE88" s="200" t="n">
        <v>3</v>
      </c>
      <c r="AF88" s="28"/>
      <c r="AG88" s="35" t="n">
        <v>1.5</v>
      </c>
      <c r="AH88" s="199" t="n">
        <f aca="false">AG88*AH$4</f>
        <v>0</v>
      </c>
      <c r="AI88" s="199" t="n">
        <f aca="false">AG88*AI$4</f>
        <v>0</v>
      </c>
      <c r="AJ88" s="200" t="n">
        <v>3</v>
      </c>
      <c r="AK88" s="28"/>
    </row>
    <row r="89" customFormat="false" ht="12" hidden="false" customHeight="false" outlineLevel="0" collapsed="false">
      <c r="A89" s="198" t="n">
        <f aca="false">CurveCreator!A89</f>
        <v>39417</v>
      </c>
      <c r="B89" s="198"/>
      <c r="C89" s="35" t="n">
        <v>1.5</v>
      </c>
      <c r="D89" s="199" t="n">
        <f aca="false">C89*D$4</f>
        <v>0</v>
      </c>
      <c r="E89" s="199" t="n">
        <f aca="false">C89*E$4</f>
        <v>0</v>
      </c>
      <c r="F89" s="200" t="n">
        <v>3</v>
      </c>
      <c r="G89" s="204"/>
      <c r="H89" s="35" t="n">
        <v>1.5</v>
      </c>
      <c r="I89" s="199" t="n">
        <f aca="false">H89*I$4</f>
        <v>0</v>
      </c>
      <c r="J89" s="199" t="n">
        <f aca="false">H89*J$4</f>
        <v>0</v>
      </c>
      <c r="K89" s="200" t="n">
        <v>3</v>
      </c>
      <c r="L89" s="204"/>
      <c r="M89" s="35" t="n">
        <v>1.5</v>
      </c>
      <c r="N89" s="199" t="n">
        <f aca="false">M89*N$4</f>
        <v>0</v>
      </c>
      <c r="O89" s="199" t="n">
        <f aca="false">M89*O$4</f>
        <v>0</v>
      </c>
      <c r="P89" s="200" t="n">
        <v>3</v>
      </c>
      <c r="Q89" s="204"/>
      <c r="R89" s="35" t="n">
        <v>1.5</v>
      </c>
      <c r="S89" s="199" t="n">
        <f aca="false">R89*S$4</f>
        <v>0</v>
      </c>
      <c r="T89" s="199" t="n">
        <f aca="false">R89*T$4</f>
        <v>0</v>
      </c>
      <c r="U89" s="200" t="n">
        <v>2</v>
      </c>
      <c r="W89" s="35" t="n">
        <v>1.5</v>
      </c>
      <c r="X89" s="199" t="n">
        <f aca="false">W89*X$4</f>
        <v>0</v>
      </c>
      <c r="Y89" s="199" t="n">
        <f aca="false">W89*Y$4</f>
        <v>0</v>
      </c>
      <c r="Z89" s="200" t="n">
        <v>3</v>
      </c>
      <c r="AA89" s="28"/>
      <c r="AB89" s="35" t="n">
        <v>1.5</v>
      </c>
      <c r="AC89" s="199" t="n">
        <f aca="false">AB89*AC$4</f>
        <v>0</v>
      </c>
      <c r="AD89" s="199" t="n">
        <f aca="false">AB89*AD$4</f>
        <v>0</v>
      </c>
      <c r="AE89" s="200" t="n">
        <v>3</v>
      </c>
      <c r="AF89" s="28"/>
      <c r="AG89" s="35" t="n">
        <v>1.5</v>
      </c>
      <c r="AH89" s="199" t="n">
        <f aca="false">AG89*AH$4</f>
        <v>0</v>
      </c>
      <c r="AI89" s="199" t="n">
        <f aca="false">AG89*AI$4</f>
        <v>0</v>
      </c>
      <c r="AJ89" s="200" t="n">
        <v>3</v>
      </c>
      <c r="AK89" s="28"/>
    </row>
    <row r="90" customFormat="false" ht="12" hidden="false" customHeight="false" outlineLevel="0" collapsed="false">
      <c r="A90" s="198" t="n">
        <f aca="false">CurveCreator!A90</f>
        <v>39448</v>
      </c>
      <c r="B90" s="198"/>
      <c r="C90" s="35" t="n">
        <v>1.5</v>
      </c>
      <c r="D90" s="199" t="n">
        <f aca="false">C90*D$4</f>
        <v>0</v>
      </c>
      <c r="E90" s="199" t="n">
        <f aca="false">C90*E$4</f>
        <v>0</v>
      </c>
      <c r="F90" s="200" t="n">
        <v>3</v>
      </c>
      <c r="G90" s="204"/>
      <c r="H90" s="35" t="n">
        <v>1.5</v>
      </c>
      <c r="I90" s="199" t="n">
        <f aca="false">H90*I$4</f>
        <v>0</v>
      </c>
      <c r="J90" s="199" t="n">
        <f aca="false">H90*J$4</f>
        <v>0</v>
      </c>
      <c r="K90" s="200" t="n">
        <v>3</v>
      </c>
      <c r="L90" s="204"/>
      <c r="M90" s="35" t="n">
        <v>1.5</v>
      </c>
      <c r="N90" s="199" t="n">
        <f aca="false">M90*N$4</f>
        <v>0</v>
      </c>
      <c r="O90" s="199" t="n">
        <f aca="false">M90*O$4</f>
        <v>0</v>
      </c>
      <c r="P90" s="200" t="n">
        <v>3</v>
      </c>
      <c r="Q90" s="204"/>
      <c r="R90" s="35" t="n">
        <v>1.5</v>
      </c>
      <c r="S90" s="199" t="n">
        <f aca="false">R90*S$4</f>
        <v>0</v>
      </c>
      <c r="T90" s="199" t="n">
        <f aca="false">R90*T$4</f>
        <v>0</v>
      </c>
      <c r="U90" s="200" t="n">
        <v>2</v>
      </c>
      <c r="W90" s="35" t="n">
        <v>1.5</v>
      </c>
      <c r="X90" s="199" t="n">
        <f aca="false">W90*X$4</f>
        <v>0</v>
      </c>
      <c r="Y90" s="199" t="n">
        <f aca="false">W90*Y$4</f>
        <v>0</v>
      </c>
      <c r="Z90" s="200" t="n">
        <v>3</v>
      </c>
      <c r="AA90" s="28"/>
      <c r="AB90" s="35" t="n">
        <v>1.5</v>
      </c>
      <c r="AC90" s="199" t="n">
        <f aca="false">AB90*AC$4</f>
        <v>0</v>
      </c>
      <c r="AD90" s="199" t="n">
        <f aca="false">AB90*AD$4</f>
        <v>0</v>
      </c>
      <c r="AE90" s="200" t="n">
        <v>3</v>
      </c>
      <c r="AF90" s="28"/>
      <c r="AG90" s="35" t="n">
        <v>1.5</v>
      </c>
      <c r="AH90" s="199" t="n">
        <f aca="false">AG90*AH$4</f>
        <v>0</v>
      </c>
      <c r="AI90" s="199" t="n">
        <f aca="false">AG90*AI$4</f>
        <v>0</v>
      </c>
      <c r="AJ90" s="200" t="n">
        <v>3</v>
      </c>
      <c r="AK90" s="28"/>
    </row>
    <row r="91" customFormat="false" ht="12" hidden="false" customHeight="false" outlineLevel="0" collapsed="false">
      <c r="A91" s="198" t="n">
        <f aca="false">CurveCreator!A91</f>
        <v>39479</v>
      </c>
      <c r="B91" s="198"/>
      <c r="C91" s="35" t="n">
        <v>1.5</v>
      </c>
      <c r="D91" s="199" t="n">
        <f aca="false">C91*D$4</f>
        <v>0</v>
      </c>
      <c r="E91" s="199" t="n">
        <f aca="false">C91*E$4</f>
        <v>0</v>
      </c>
      <c r="F91" s="200" t="n">
        <v>3</v>
      </c>
      <c r="G91" s="204"/>
      <c r="H91" s="35" t="n">
        <v>1.5</v>
      </c>
      <c r="I91" s="199" t="n">
        <f aca="false">H91*I$4</f>
        <v>0</v>
      </c>
      <c r="J91" s="199" t="n">
        <f aca="false">H91*J$4</f>
        <v>0</v>
      </c>
      <c r="K91" s="200" t="n">
        <v>3</v>
      </c>
      <c r="L91" s="204"/>
      <c r="M91" s="35" t="n">
        <v>1.5</v>
      </c>
      <c r="N91" s="199" t="n">
        <f aca="false">M91*N$4</f>
        <v>0</v>
      </c>
      <c r="O91" s="199" t="n">
        <f aca="false">M91*O$4</f>
        <v>0</v>
      </c>
      <c r="P91" s="200" t="n">
        <v>3</v>
      </c>
      <c r="Q91" s="204"/>
      <c r="R91" s="35" t="n">
        <v>1.5</v>
      </c>
      <c r="S91" s="199" t="n">
        <f aca="false">R91*S$4</f>
        <v>0</v>
      </c>
      <c r="T91" s="199" t="n">
        <f aca="false">R91*T$4</f>
        <v>0</v>
      </c>
      <c r="U91" s="200" t="n">
        <v>2</v>
      </c>
      <c r="W91" s="35" t="n">
        <v>1.5</v>
      </c>
      <c r="X91" s="199" t="n">
        <f aca="false">W91*X$4</f>
        <v>0</v>
      </c>
      <c r="Y91" s="199" t="n">
        <f aca="false">W91*Y$4</f>
        <v>0</v>
      </c>
      <c r="Z91" s="200" t="n">
        <v>3</v>
      </c>
      <c r="AA91" s="28"/>
      <c r="AB91" s="35" t="n">
        <v>1.5</v>
      </c>
      <c r="AC91" s="199" t="n">
        <f aca="false">AB91*AC$4</f>
        <v>0</v>
      </c>
      <c r="AD91" s="199" t="n">
        <f aca="false">AB91*AD$4</f>
        <v>0</v>
      </c>
      <c r="AE91" s="200" t="n">
        <v>3</v>
      </c>
      <c r="AF91" s="28"/>
      <c r="AG91" s="35" t="n">
        <v>1.5</v>
      </c>
      <c r="AH91" s="199" t="n">
        <f aca="false">AG91*AH$4</f>
        <v>0</v>
      </c>
      <c r="AI91" s="199" t="n">
        <f aca="false">AG91*AI$4</f>
        <v>0</v>
      </c>
      <c r="AJ91" s="200" t="n">
        <v>3</v>
      </c>
      <c r="AK91" s="28"/>
    </row>
    <row r="92" customFormat="false" ht="12" hidden="false" customHeight="false" outlineLevel="0" collapsed="false">
      <c r="A92" s="198" t="n">
        <f aca="false">CurveCreator!A92</f>
        <v>39508</v>
      </c>
      <c r="B92" s="198"/>
      <c r="C92" s="35" t="n">
        <v>1.5</v>
      </c>
      <c r="D92" s="199" t="n">
        <f aca="false">C92*D$4</f>
        <v>0</v>
      </c>
      <c r="E92" s="199" t="n">
        <f aca="false">C92*E$4</f>
        <v>0</v>
      </c>
      <c r="F92" s="200" t="n">
        <v>3</v>
      </c>
      <c r="G92" s="204"/>
      <c r="H92" s="35" t="n">
        <v>1.5</v>
      </c>
      <c r="I92" s="199" t="n">
        <f aca="false">H92*I$4</f>
        <v>0</v>
      </c>
      <c r="J92" s="199" t="n">
        <f aca="false">H92*J$4</f>
        <v>0</v>
      </c>
      <c r="K92" s="200" t="n">
        <v>3</v>
      </c>
      <c r="L92" s="204"/>
      <c r="M92" s="35" t="n">
        <v>1.5</v>
      </c>
      <c r="N92" s="199" t="n">
        <f aca="false">M92*N$4</f>
        <v>0</v>
      </c>
      <c r="O92" s="199" t="n">
        <f aca="false">M92*O$4</f>
        <v>0</v>
      </c>
      <c r="P92" s="200" t="n">
        <v>3</v>
      </c>
      <c r="Q92" s="204"/>
      <c r="R92" s="35" t="n">
        <v>1.5</v>
      </c>
      <c r="S92" s="199" t="n">
        <f aca="false">R92*S$4</f>
        <v>0</v>
      </c>
      <c r="T92" s="199" t="n">
        <f aca="false">R92*T$4</f>
        <v>0</v>
      </c>
      <c r="U92" s="200" t="n">
        <v>2</v>
      </c>
      <c r="W92" s="35" t="n">
        <v>1.5</v>
      </c>
      <c r="X92" s="199" t="n">
        <f aca="false">W92*X$4</f>
        <v>0</v>
      </c>
      <c r="Y92" s="199" t="n">
        <f aca="false">W92*Y$4</f>
        <v>0</v>
      </c>
      <c r="Z92" s="200" t="n">
        <v>3</v>
      </c>
      <c r="AA92" s="28"/>
      <c r="AB92" s="35" t="n">
        <v>1.5</v>
      </c>
      <c r="AC92" s="199" t="n">
        <f aca="false">AB92*AC$4</f>
        <v>0</v>
      </c>
      <c r="AD92" s="199" t="n">
        <f aca="false">AB92*AD$4</f>
        <v>0</v>
      </c>
      <c r="AE92" s="200" t="n">
        <v>3</v>
      </c>
      <c r="AF92" s="28"/>
      <c r="AG92" s="35" t="n">
        <v>1.5</v>
      </c>
      <c r="AH92" s="199" t="n">
        <f aca="false">AG92*AH$4</f>
        <v>0</v>
      </c>
      <c r="AI92" s="199" t="n">
        <f aca="false">AG92*AI$4</f>
        <v>0</v>
      </c>
      <c r="AJ92" s="200" t="n">
        <v>3</v>
      </c>
      <c r="AK92" s="28"/>
    </row>
    <row r="93" customFormat="false" ht="12" hidden="false" customHeight="false" outlineLevel="0" collapsed="false">
      <c r="A93" s="198" t="n">
        <f aca="false">CurveCreator!A93</f>
        <v>39539</v>
      </c>
      <c r="B93" s="198"/>
      <c r="C93" s="35" t="n">
        <v>1.5</v>
      </c>
      <c r="D93" s="199" t="n">
        <f aca="false">C93*D$4</f>
        <v>0</v>
      </c>
      <c r="E93" s="199" t="n">
        <f aca="false">C93*E$4</f>
        <v>0</v>
      </c>
      <c r="F93" s="200" t="n">
        <v>3</v>
      </c>
      <c r="G93" s="204"/>
      <c r="H93" s="35" t="n">
        <v>1.5</v>
      </c>
      <c r="I93" s="199" t="n">
        <f aca="false">H93*I$4</f>
        <v>0</v>
      </c>
      <c r="J93" s="199" t="n">
        <f aca="false">H93*J$4</f>
        <v>0</v>
      </c>
      <c r="K93" s="200" t="n">
        <v>3</v>
      </c>
      <c r="L93" s="204"/>
      <c r="M93" s="35" t="n">
        <v>1.5</v>
      </c>
      <c r="N93" s="199" t="n">
        <f aca="false">M93*N$4</f>
        <v>0</v>
      </c>
      <c r="O93" s="199" t="n">
        <f aca="false">M93*O$4</f>
        <v>0</v>
      </c>
      <c r="P93" s="200" t="n">
        <v>3</v>
      </c>
      <c r="Q93" s="204"/>
      <c r="R93" s="35" t="n">
        <v>1.5</v>
      </c>
      <c r="S93" s="199" t="n">
        <f aca="false">R93*S$4</f>
        <v>0</v>
      </c>
      <c r="T93" s="199" t="n">
        <f aca="false">R93*T$4</f>
        <v>0</v>
      </c>
      <c r="U93" s="200" t="n">
        <v>2</v>
      </c>
      <c r="W93" s="35" t="n">
        <v>1.5</v>
      </c>
      <c r="X93" s="199" t="n">
        <f aca="false">W93*X$4</f>
        <v>0</v>
      </c>
      <c r="Y93" s="199" t="n">
        <f aca="false">W93*Y$4</f>
        <v>0</v>
      </c>
      <c r="Z93" s="200" t="n">
        <v>3</v>
      </c>
      <c r="AA93" s="28"/>
      <c r="AB93" s="35" t="n">
        <v>1.5</v>
      </c>
      <c r="AC93" s="199" t="n">
        <f aca="false">AB93*AC$4</f>
        <v>0</v>
      </c>
      <c r="AD93" s="199" t="n">
        <f aca="false">AB93*AD$4</f>
        <v>0</v>
      </c>
      <c r="AE93" s="200" t="n">
        <v>3</v>
      </c>
      <c r="AF93" s="28"/>
      <c r="AG93" s="35" t="n">
        <v>1.5</v>
      </c>
      <c r="AH93" s="199" t="n">
        <f aca="false">AG93*AH$4</f>
        <v>0</v>
      </c>
      <c r="AI93" s="199" t="n">
        <f aca="false">AG93*AI$4</f>
        <v>0</v>
      </c>
      <c r="AJ93" s="200" t="n">
        <v>3</v>
      </c>
      <c r="AK93" s="28"/>
    </row>
    <row r="94" customFormat="false" ht="12" hidden="false" customHeight="false" outlineLevel="0" collapsed="false">
      <c r="A94" s="198" t="n">
        <f aca="false">CurveCreator!A94</f>
        <v>39569</v>
      </c>
      <c r="B94" s="198"/>
      <c r="C94" s="35" t="n">
        <v>1.5</v>
      </c>
      <c r="D94" s="199" t="n">
        <f aca="false">C94*D$4</f>
        <v>0</v>
      </c>
      <c r="E94" s="199" t="n">
        <f aca="false">C94*E$4</f>
        <v>0</v>
      </c>
      <c r="F94" s="200" t="n">
        <v>3</v>
      </c>
      <c r="G94" s="204"/>
      <c r="H94" s="35" t="n">
        <v>1.5</v>
      </c>
      <c r="I94" s="199" t="n">
        <f aca="false">H94*I$4</f>
        <v>0</v>
      </c>
      <c r="J94" s="199" t="n">
        <f aca="false">H94*J$4</f>
        <v>0</v>
      </c>
      <c r="K94" s="200" t="n">
        <v>3</v>
      </c>
      <c r="L94" s="204"/>
      <c r="M94" s="35" t="n">
        <v>1.5</v>
      </c>
      <c r="N94" s="199" t="n">
        <f aca="false">M94*N$4</f>
        <v>0</v>
      </c>
      <c r="O94" s="199" t="n">
        <f aca="false">M94*O$4</f>
        <v>0</v>
      </c>
      <c r="P94" s="200" t="n">
        <v>3</v>
      </c>
      <c r="Q94" s="204"/>
      <c r="R94" s="35" t="n">
        <v>1.5</v>
      </c>
      <c r="S94" s="199" t="n">
        <f aca="false">R94*S$4</f>
        <v>0</v>
      </c>
      <c r="T94" s="199" t="n">
        <f aca="false">R94*T$4</f>
        <v>0</v>
      </c>
      <c r="U94" s="200" t="n">
        <v>2</v>
      </c>
      <c r="W94" s="35" t="n">
        <v>1.5</v>
      </c>
      <c r="X94" s="199" t="n">
        <f aca="false">W94*X$4</f>
        <v>0</v>
      </c>
      <c r="Y94" s="199" t="n">
        <f aca="false">W94*Y$4</f>
        <v>0</v>
      </c>
      <c r="Z94" s="200" t="n">
        <v>3</v>
      </c>
      <c r="AA94" s="28"/>
      <c r="AB94" s="35" t="n">
        <v>1.5</v>
      </c>
      <c r="AC94" s="199" t="n">
        <f aca="false">AB94*AC$4</f>
        <v>0</v>
      </c>
      <c r="AD94" s="199" t="n">
        <f aca="false">AB94*AD$4</f>
        <v>0</v>
      </c>
      <c r="AE94" s="200" t="n">
        <v>3</v>
      </c>
      <c r="AF94" s="28"/>
      <c r="AG94" s="35" t="n">
        <v>1.5</v>
      </c>
      <c r="AH94" s="199" t="n">
        <f aca="false">AG94*AH$4</f>
        <v>0</v>
      </c>
      <c r="AI94" s="199" t="n">
        <f aca="false">AG94*AI$4</f>
        <v>0</v>
      </c>
      <c r="AJ94" s="200" t="n">
        <v>3</v>
      </c>
      <c r="AK94" s="28"/>
    </row>
    <row r="95" customFormat="false" ht="12" hidden="false" customHeight="false" outlineLevel="0" collapsed="false">
      <c r="A95" s="198" t="n">
        <f aca="false">CurveCreator!A95</f>
        <v>39600</v>
      </c>
      <c r="B95" s="198"/>
      <c r="C95" s="35" t="n">
        <v>1.5</v>
      </c>
      <c r="D95" s="199" t="n">
        <f aca="false">C95*D$4</f>
        <v>0</v>
      </c>
      <c r="E95" s="199" t="n">
        <f aca="false">C95*E$4</f>
        <v>0</v>
      </c>
      <c r="F95" s="200" t="n">
        <v>3</v>
      </c>
      <c r="G95" s="204"/>
      <c r="H95" s="35" t="n">
        <v>1.5</v>
      </c>
      <c r="I95" s="199" t="n">
        <f aca="false">H95*I$4</f>
        <v>0</v>
      </c>
      <c r="J95" s="199" t="n">
        <f aca="false">H95*J$4</f>
        <v>0</v>
      </c>
      <c r="K95" s="200" t="n">
        <v>3</v>
      </c>
      <c r="L95" s="204"/>
      <c r="M95" s="35" t="n">
        <v>1.5</v>
      </c>
      <c r="N95" s="199" t="n">
        <f aca="false">M95*N$4</f>
        <v>0</v>
      </c>
      <c r="O95" s="199" t="n">
        <f aca="false">M95*O$4</f>
        <v>0</v>
      </c>
      <c r="P95" s="200" t="n">
        <v>3</v>
      </c>
      <c r="Q95" s="204"/>
      <c r="R95" s="35" t="n">
        <v>1.5</v>
      </c>
      <c r="S95" s="199" t="n">
        <f aca="false">R95*S$4</f>
        <v>0</v>
      </c>
      <c r="T95" s="199" t="n">
        <f aca="false">R95*T$4</f>
        <v>0</v>
      </c>
      <c r="U95" s="200" t="n">
        <v>2</v>
      </c>
      <c r="W95" s="35" t="n">
        <v>1.5</v>
      </c>
      <c r="X95" s="199" t="n">
        <f aca="false">W95*X$4</f>
        <v>0</v>
      </c>
      <c r="Y95" s="199" t="n">
        <f aca="false">W95*Y$4</f>
        <v>0</v>
      </c>
      <c r="Z95" s="200" t="n">
        <v>3</v>
      </c>
      <c r="AA95" s="28"/>
      <c r="AB95" s="35" t="n">
        <v>1.5</v>
      </c>
      <c r="AC95" s="199" t="n">
        <f aca="false">AB95*AC$4</f>
        <v>0</v>
      </c>
      <c r="AD95" s="199" t="n">
        <f aca="false">AB95*AD$4</f>
        <v>0</v>
      </c>
      <c r="AE95" s="200" t="n">
        <v>3</v>
      </c>
      <c r="AF95" s="28"/>
      <c r="AG95" s="35" t="n">
        <v>1.5</v>
      </c>
      <c r="AH95" s="199" t="n">
        <f aca="false">AG95*AH$4</f>
        <v>0</v>
      </c>
      <c r="AI95" s="199" t="n">
        <f aca="false">AG95*AI$4</f>
        <v>0</v>
      </c>
      <c r="AJ95" s="200" t="n">
        <v>3</v>
      </c>
      <c r="AK95" s="28"/>
    </row>
    <row r="96" customFormat="false" ht="12" hidden="false" customHeight="false" outlineLevel="0" collapsed="false">
      <c r="A96" s="198" t="n">
        <f aca="false">CurveCreator!A96</f>
        <v>39630</v>
      </c>
      <c r="B96" s="198"/>
      <c r="C96" s="35" t="n">
        <v>1.5</v>
      </c>
      <c r="D96" s="199" t="n">
        <f aca="false">C96*D$4</f>
        <v>0</v>
      </c>
      <c r="E96" s="199" t="n">
        <f aca="false">C96*E$4</f>
        <v>0</v>
      </c>
      <c r="F96" s="200" t="n">
        <v>3</v>
      </c>
      <c r="G96" s="204"/>
      <c r="H96" s="35" t="n">
        <v>1.5</v>
      </c>
      <c r="I96" s="199" t="n">
        <f aca="false">H96*I$4</f>
        <v>0</v>
      </c>
      <c r="J96" s="199" t="n">
        <f aca="false">H96*J$4</f>
        <v>0</v>
      </c>
      <c r="K96" s="200" t="n">
        <v>3</v>
      </c>
      <c r="L96" s="204"/>
      <c r="M96" s="35" t="n">
        <v>1.5</v>
      </c>
      <c r="N96" s="199" t="n">
        <f aca="false">M96*N$4</f>
        <v>0</v>
      </c>
      <c r="O96" s="199" t="n">
        <f aca="false">M96*O$4</f>
        <v>0</v>
      </c>
      <c r="P96" s="200" t="n">
        <v>3</v>
      </c>
      <c r="Q96" s="204"/>
      <c r="R96" s="35" t="n">
        <v>1.5</v>
      </c>
      <c r="S96" s="199" t="n">
        <f aca="false">R96*S$4</f>
        <v>0</v>
      </c>
      <c r="T96" s="199" t="n">
        <f aca="false">R96*T$4</f>
        <v>0</v>
      </c>
      <c r="U96" s="200" t="n">
        <v>2</v>
      </c>
      <c r="W96" s="35" t="n">
        <v>1.5</v>
      </c>
      <c r="X96" s="199" t="n">
        <f aca="false">W96*X$4</f>
        <v>0</v>
      </c>
      <c r="Y96" s="199" t="n">
        <f aca="false">W96*Y$4</f>
        <v>0</v>
      </c>
      <c r="Z96" s="200" t="n">
        <v>3</v>
      </c>
      <c r="AA96" s="28"/>
      <c r="AB96" s="35" t="n">
        <v>1.5</v>
      </c>
      <c r="AC96" s="199" t="n">
        <f aca="false">AB96*AC$4</f>
        <v>0</v>
      </c>
      <c r="AD96" s="199" t="n">
        <f aca="false">AB96*AD$4</f>
        <v>0</v>
      </c>
      <c r="AE96" s="200" t="n">
        <v>3</v>
      </c>
      <c r="AF96" s="28"/>
      <c r="AG96" s="35" t="n">
        <v>1.5</v>
      </c>
      <c r="AH96" s="199" t="n">
        <f aca="false">AG96*AH$4</f>
        <v>0</v>
      </c>
      <c r="AI96" s="199" t="n">
        <f aca="false">AG96*AI$4</f>
        <v>0</v>
      </c>
      <c r="AJ96" s="200" t="n">
        <v>3</v>
      </c>
      <c r="AK96" s="28"/>
    </row>
    <row r="97" customFormat="false" ht="12" hidden="false" customHeight="false" outlineLevel="0" collapsed="false">
      <c r="A97" s="198" t="n">
        <f aca="false">CurveCreator!A97</f>
        <v>39661</v>
      </c>
      <c r="B97" s="198"/>
      <c r="C97" s="35" t="n">
        <v>1.5</v>
      </c>
      <c r="D97" s="199" t="n">
        <f aca="false">C97*D$4</f>
        <v>0</v>
      </c>
      <c r="E97" s="199" t="n">
        <f aca="false">C97*E$4</f>
        <v>0</v>
      </c>
      <c r="F97" s="200" t="n">
        <v>3</v>
      </c>
      <c r="G97" s="204"/>
      <c r="H97" s="35" t="n">
        <v>1.5</v>
      </c>
      <c r="I97" s="199" t="n">
        <f aca="false">H97*I$4</f>
        <v>0</v>
      </c>
      <c r="J97" s="199" t="n">
        <f aca="false">H97*J$4</f>
        <v>0</v>
      </c>
      <c r="K97" s="200" t="n">
        <v>3</v>
      </c>
      <c r="L97" s="204"/>
      <c r="M97" s="35" t="n">
        <v>1.5</v>
      </c>
      <c r="N97" s="199" t="n">
        <f aca="false">M97*N$4</f>
        <v>0</v>
      </c>
      <c r="O97" s="199" t="n">
        <f aca="false">M97*O$4</f>
        <v>0</v>
      </c>
      <c r="P97" s="200" t="n">
        <v>3</v>
      </c>
      <c r="Q97" s="204"/>
      <c r="R97" s="35" t="n">
        <v>1.5</v>
      </c>
      <c r="S97" s="199" t="n">
        <f aca="false">R97*S$4</f>
        <v>0</v>
      </c>
      <c r="T97" s="199" t="n">
        <f aca="false">R97*T$4</f>
        <v>0</v>
      </c>
      <c r="U97" s="200" t="n">
        <v>2</v>
      </c>
      <c r="W97" s="35" t="n">
        <v>1.5</v>
      </c>
      <c r="X97" s="199" t="n">
        <f aca="false">W97*X$4</f>
        <v>0</v>
      </c>
      <c r="Y97" s="199" t="n">
        <f aca="false">W97*Y$4</f>
        <v>0</v>
      </c>
      <c r="Z97" s="200" t="n">
        <v>3</v>
      </c>
      <c r="AA97" s="28"/>
      <c r="AB97" s="35" t="n">
        <v>1.5</v>
      </c>
      <c r="AC97" s="199" t="n">
        <f aca="false">AB97*AC$4</f>
        <v>0</v>
      </c>
      <c r="AD97" s="199" t="n">
        <f aca="false">AB97*AD$4</f>
        <v>0</v>
      </c>
      <c r="AE97" s="200" t="n">
        <v>3</v>
      </c>
      <c r="AF97" s="28"/>
      <c r="AG97" s="35" t="n">
        <v>1.5</v>
      </c>
      <c r="AH97" s="199" t="n">
        <f aca="false">AG97*AH$4</f>
        <v>0</v>
      </c>
      <c r="AI97" s="199" t="n">
        <f aca="false">AG97*AI$4</f>
        <v>0</v>
      </c>
      <c r="AJ97" s="200" t="n">
        <v>3</v>
      </c>
      <c r="AK97" s="28"/>
    </row>
    <row r="98" customFormat="false" ht="12" hidden="false" customHeight="false" outlineLevel="0" collapsed="false">
      <c r="A98" s="198" t="n">
        <f aca="false">CurveCreator!A98</f>
        <v>39692</v>
      </c>
      <c r="B98" s="198"/>
      <c r="C98" s="35" t="n">
        <v>1.5</v>
      </c>
      <c r="D98" s="199" t="n">
        <f aca="false">C98*D$4</f>
        <v>0</v>
      </c>
      <c r="E98" s="199" t="n">
        <f aca="false">C98*E$4</f>
        <v>0</v>
      </c>
      <c r="F98" s="200" t="n">
        <v>3</v>
      </c>
      <c r="G98" s="204"/>
      <c r="H98" s="35" t="n">
        <v>1.5</v>
      </c>
      <c r="I98" s="199" t="n">
        <f aca="false">H98*I$4</f>
        <v>0</v>
      </c>
      <c r="J98" s="199" t="n">
        <f aca="false">H98*J$4</f>
        <v>0</v>
      </c>
      <c r="K98" s="200" t="n">
        <v>3</v>
      </c>
      <c r="L98" s="204"/>
      <c r="M98" s="35" t="n">
        <v>1.5</v>
      </c>
      <c r="N98" s="199" t="n">
        <f aca="false">M98*N$4</f>
        <v>0</v>
      </c>
      <c r="O98" s="199" t="n">
        <f aca="false">M98*O$4</f>
        <v>0</v>
      </c>
      <c r="P98" s="200" t="n">
        <v>3</v>
      </c>
      <c r="Q98" s="204"/>
      <c r="R98" s="35" t="n">
        <v>1.5</v>
      </c>
      <c r="S98" s="199" t="n">
        <f aca="false">R98*S$4</f>
        <v>0</v>
      </c>
      <c r="T98" s="199" t="n">
        <f aca="false">R98*T$4</f>
        <v>0</v>
      </c>
      <c r="U98" s="200" t="n">
        <v>2</v>
      </c>
      <c r="W98" s="35" t="n">
        <v>1.5</v>
      </c>
      <c r="X98" s="199" t="n">
        <f aca="false">W98*X$4</f>
        <v>0</v>
      </c>
      <c r="Y98" s="199" t="n">
        <f aca="false">W98*Y$4</f>
        <v>0</v>
      </c>
      <c r="Z98" s="200" t="n">
        <v>3</v>
      </c>
      <c r="AA98" s="28"/>
      <c r="AB98" s="35" t="n">
        <v>1.5</v>
      </c>
      <c r="AC98" s="199" t="n">
        <f aca="false">AB98*AC$4</f>
        <v>0</v>
      </c>
      <c r="AD98" s="199" t="n">
        <f aca="false">AB98*AD$4</f>
        <v>0</v>
      </c>
      <c r="AE98" s="200" t="n">
        <v>3</v>
      </c>
      <c r="AF98" s="28"/>
      <c r="AG98" s="35" t="n">
        <v>1.5</v>
      </c>
      <c r="AH98" s="199" t="n">
        <f aca="false">AG98*AH$4</f>
        <v>0</v>
      </c>
      <c r="AI98" s="199" t="n">
        <f aca="false">AG98*AI$4</f>
        <v>0</v>
      </c>
      <c r="AJ98" s="200" t="n">
        <v>3</v>
      </c>
      <c r="AK98" s="28"/>
    </row>
    <row r="99" customFormat="false" ht="12" hidden="false" customHeight="false" outlineLevel="0" collapsed="false">
      <c r="A99" s="198" t="n">
        <f aca="false">CurveCreator!A99</f>
        <v>39722</v>
      </c>
      <c r="B99" s="198"/>
      <c r="C99" s="35" t="n">
        <v>1.5</v>
      </c>
      <c r="D99" s="199" t="n">
        <f aca="false">C99*D$4</f>
        <v>0</v>
      </c>
      <c r="E99" s="199" t="n">
        <f aca="false">C99*E$4</f>
        <v>0</v>
      </c>
      <c r="F99" s="200" t="n">
        <v>3</v>
      </c>
      <c r="G99" s="204"/>
      <c r="H99" s="35" t="n">
        <v>1.5</v>
      </c>
      <c r="I99" s="199" t="n">
        <f aca="false">H99*I$4</f>
        <v>0</v>
      </c>
      <c r="J99" s="199" t="n">
        <f aca="false">H99*J$4</f>
        <v>0</v>
      </c>
      <c r="K99" s="200" t="n">
        <v>3</v>
      </c>
      <c r="L99" s="204"/>
      <c r="M99" s="35" t="n">
        <v>1.5</v>
      </c>
      <c r="N99" s="199" t="n">
        <f aca="false">M99*N$4</f>
        <v>0</v>
      </c>
      <c r="O99" s="199" t="n">
        <f aca="false">M99*O$4</f>
        <v>0</v>
      </c>
      <c r="P99" s="200" t="n">
        <v>3</v>
      </c>
      <c r="Q99" s="204"/>
      <c r="R99" s="35" t="n">
        <v>1.5</v>
      </c>
      <c r="S99" s="199" t="n">
        <f aca="false">R99*S$4</f>
        <v>0</v>
      </c>
      <c r="T99" s="199" t="n">
        <f aca="false">R99*T$4</f>
        <v>0</v>
      </c>
      <c r="U99" s="200" t="n">
        <v>2</v>
      </c>
      <c r="W99" s="35" t="n">
        <v>1.5</v>
      </c>
      <c r="X99" s="199" t="n">
        <f aca="false">W99*X$4</f>
        <v>0</v>
      </c>
      <c r="Y99" s="199" t="n">
        <f aca="false">W99*Y$4</f>
        <v>0</v>
      </c>
      <c r="Z99" s="200" t="n">
        <v>3</v>
      </c>
      <c r="AA99" s="28"/>
      <c r="AB99" s="35" t="n">
        <v>1.5</v>
      </c>
      <c r="AC99" s="199" t="n">
        <f aca="false">AB99*AC$4</f>
        <v>0</v>
      </c>
      <c r="AD99" s="199" t="n">
        <f aca="false">AB99*AD$4</f>
        <v>0</v>
      </c>
      <c r="AE99" s="200" t="n">
        <v>3</v>
      </c>
      <c r="AF99" s="28"/>
      <c r="AG99" s="35" t="n">
        <v>1.5</v>
      </c>
      <c r="AH99" s="199" t="n">
        <f aca="false">AG99*AH$4</f>
        <v>0</v>
      </c>
      <c r="AI99" s="199" t="n">
        <f aca="false">AG99*AI$4</f>
        <v>0</v>
      </c>
      <c r="AJ99" s="200" t="n">
        <v>3</v>
      </c>
      <c r="AK99" s="28"/>
    </row>
    <row r="100" customFormat="false" ht="12" hidden="false" customHeight="false" outlineLevel="0" collapsed="false">
      <c r="A100" s="198" t="n">
        <f aca="false">CurveCreator!A100</f>
        <v>39753</v>
      </c>
      <c r="B100" s="198"/>
      <c r="C100" s="35" t="n">
        <v>1.5</v>
      </c>
      <c r="D100" s="199" t="n">
        <f aca="false">C100*D$4</f>
        <v>0</v>
      </c>
      <c r="E100" s="199" t="n">
        <f aca="false">C100*E$4</f>
        <v>0</v>
      </c>
      <c r="F100" s="200" t="n">
        <v>3</v>
      </c>
      <c r="G100" s="204"/>
      <c r="H100" s="35" t="n">
        <v>1.5</v>
      </c>
      <c r="I100" s="199" t="n">
        <f aca="false">H100*I$4</f>
        <v>0</v>
      </c>
      <c r="J100" s="199" t="n">
        <f aca="false">H100*J$4</f>
        <v>0</v>
      </c>
      <c r="K100" s="200" t="n">
        <v>3</v>
      </c>
      <c r="L100" s="204"/>
      <c r="M100" s="35" t="n">
        <v>1.5</v>
      </c>
      <c r="N100" s="199" t="n">
        <f aca="false">M100*N$4</f>
        <v>0</v>
      </c>
      <c r="O100" s="199" t="n">
        <f aca="false">M100*O$4</f>
        <v>0</v>
      </c>
      <c r="P100" s="200" t="n">
        <v>3</v>
      </c>
      <c r="Q100" s="204"/>
      <c r="R100" s="35" t="n">
        <v>1.5</v>
      </c>
      <c r="S100" s="199" t="n">
        <f aca="false">R100*S$4</f>
        <v>0</v>
      </c>
      <c r="T100" s="199" t="n">
        <f aca="false">R100*T$4</f>
        <v>0</v>
      </c>
      <c r="U100" s="200" t="n">
        <v>2</v>
      </c>
      <c r="W100" s="35" t="n">
        <v>1.5</v>
      </c>
      <c r="X100" s="199" t="n">
        <f aca="false">W100*X$4</f>
        <v>0</v>
      </c>
      <c r="Y100" s="199" t="n">
        <f aca="false">W100*Y$4</f>
        <v>0</v>
      </c>
      <c r="Z100" s="200" t="n">
        <v>3</v>
      </c>
      <c r="AA100" s="28"/>
      <c r="AB100" s="35" t="n">
        <v>1.5</v>
      </c>
      <c r="AC100" s="199" t="n">
        <f aca="false">AB100*AC$4</f>
        <v>0</v>
      </c>
      <c r="AD100" s="199" t="n">
        <f aca="false">AB100*AD$4</f>
        <v>0</v>
      </c>
      <c r="AE100" s="200" t="n">
        <v>3</v>
      </c>
      <c r="AF100" s="28"/>
      <c r="AG100" s="35" t="n">
        <v>1.5</v>
      </c>
      <c r="AH100" s="199" t="n">
        <f aca="false">AG100*AH$4</f>
        <v>0</v>
      </c>
      <c r="AI100" s="199" t="n">
        <f aca="false">AG100*AI$4</f>
        <v>0</v>
      </c>
      <c r="AJ100" s="200" t="n">
        <v>3</v>
      </c>
      <c r="AK100" s="28"/>
    </row>
    <row r="101" customFormat="false" ht="12" hidden="false" customHeight="false" outlineLevel="0" collapsed="false">
      <c r="A101" s="198" t="n">
        <f aca="false">CurveCreator!A101</f>
        <v>39783</v>
      </c>
      <c r="B101" s="198"/>
      <c r="C101" s="35" t="n">
        <v>1.5</v>
      </c>
      <c r="D101" s="199" t="n">
        <f aca="false">C101*D$4</f>
        <v>0</v>
      </c>
      <c r="E101" s="199" t="n">
        <f aca="false">C101*E$4</f>
        <v>0</v>
      </c>
      <c r="F101" s="200" t="n">
        <v>3</v>
      </c>
      <c r="G101" s="204"/>
      <c r="H101" s="35" t="n">
        <v>1.5</v>
      </c>
      <c r="I101" s="199" t="n">
        <f aca="false">H101*I$4</f>
        <v>0</v>
      </c>
      <c r="J101" s="199" t="n">
        <f aca="false">H101*J$4</f>
        <v>0</v>
      </c>
      <c r="K101" s="200" t="n">
        <v>3</v>
      </c>
      <c r="L101" s="204"/>
      <c r="M101" s="35" t="n">
        <v>1.5</v>
      </c>
      <c r="N101" s="199" t="n">
        <f aca="false">M101*N$4</f>
        <v>0</v>
      </c>
      <c r="O101" s="199" t="n">
        <f aca="false">M101*O$4</f>
        <v>0</v>
      </c>
      <c r="P101" s="200" t="n">
        <v>3</v>
      </c>
      <c r="Q101" s="204"/>
      <c r="R101" s="35" t="n">
        <v>1.5</v>
      </c>
      <c r="S101" s="199" t="n">
        <f aca="false">R101*S$4</f>
        <v>0</v>
      </c>
      <c r="T101" s="199" t="n">
        <f aca="false">R101*T$4</f>
        <v>0</v>
      </c>
      <c r="U101" s="200" t="n">
        <v>2</v>
      </c>
      <c r="W101" s="35" t="n">
        <v>1.5</v>
      </c>
      <c r="X101" s="199" t="n">
        <f aca="false">W101*X$4</f>
        <v>0</v>
      </c>
      <c r="Y101" s="199" t="n">
        <f aca="false">W101*Y$4</f>
        <v>0</v>
      </c>
      <c r="Z101" s="200" t="n">
        <v>3</v>
      </c>
      <c r="AA101" s="28"/>
      <c r="AB101" s="35" t="n">
        <v>1.5</v>
      </c>
      <c r="AC101" s="199" t="n">
        <f aca="false">AB101*AC$4</f>
        <v>0</v>
      </c>
      <c r="AD101" s="199" t="n">
        <f aca="false">AB101*AD$4</f>
        <v>0</v>
      </c>
      <c r="AE101" s="200" t="n">
        <v>3</v>
      </c>
      <c r="AF101" s="28"/>
      <c r="AG101" s="35" t="n">
        <v>1.5</v>
      </c>
      <c r="AH101" s="199" t="n">
        <f aca="false">AG101*AH$4</f>
        <v>0</v>
      </c>
      <c r="AI101" s="199" t="n">
        <f aca="false">AG101*AI$4</f>
        <v>0</v>
      </c>
      <c r="AJ101" s="200" t="n">
        <v>3</v>
      </c>
      <c r="AK101" s="28"/>
    </row>
    <row r="102" customFormat="false" ht="12" hidden="false" customHeight="false" outlineLevel="0" collapsed="false">
      <c r="A102" s="198" t="n">
        <f aca="false">CurveCreator!A102</f>
        <v>39814</v>
      </c>
      <c r="B102" s="198"/>
      <c r="C102" s="35" t="n">
        <v>1.5</v>
      </c>
      <c r="D102" s="199" t="n">
        <f aca="false">C102*D$4</f>
        <v>0</v>
      </c>
      <c r="E102" s="199" t="n">
        <f aca="false">C102*E$4</f>
        <v>0</v>
      </c>
      <c r="F102" s="200" t="n">
        <v>3</v>
      </c>
      <c r="G102" s="204"/>
      <c r="H102" s="35" t="n">
        <v>1.5</v>
      </c>
      <c r="I102" s="199" t="n">
        <f aca="false">H102*I$4</f>
        <v>0</v>
      </c>
      <c r="J102" s="199" t="n">
        <f aca="false">H102*J$4</f>
        <v>0</v>
      </c>
      <c r="K102" s="200" t="n">
        <v>3</v>
      </c>
      <c r="L102" s="204"/>
      <c r="M102" s="35" t="n">
        <v>1.5</v>
      </c>
      <c r="N102" s="199" t="n">
        <f aca="false">M102*N$4</f>
        <v>0</v>
      </c>
      <c r="O102" s="199" t="n">
        <f aca="false">M102*O$4</f>
        <v>0</v>
      </c>
      <c r="P102" s="200" t="n">
        <v>3</v>
      </c>
      <c r="Q102" s="204"/>
      <c r="R102" s="35" t="n">
        <v>1.5</v>
      </c>
      <c r="S102" s="199" t="n">
        <f aca="false">R102*S$4</f>
        <v>0</v>
      </c>
      <c r="T102" s="199" t="n">
        <f aca="false">R102*T$4</f>
        <v>0</v>
      </c>
      <c r="U102" s="200" t="n">
        <v>2</v>
      </c>
      <c r="W102" s="35" t="n">
        <v>1.5</v>
      </c>
      <c r="X102" s="199" t="n">
        <f aca="false">W102*X$4</f>
        <v>0</v>
      </c>
      <c r="Y102" s="199" t="n">
        <f aca="false">W102*Y$4</f>
        <v>0</v>
      </c>
      <c r="Z102" s="200" t="n">
        <v>3</v>
      </c>
      <c r="AA102" s="28"/>
      <c r="AB102" s="35" t="n">
        <v>1.5</v>
      </c>
      <c r="AC102" s="199" t="n">
        <f aca="false">AB102*AC$4</f>
        <v>0</v>
      </c>
      <c r="AD102" s="199" t="n">
        <f aca="false">AB102*AD$4</f>
        <v>0</v>
      </c>
      <c r="AE102" s="200" t="n">
        <v>3</v>
      </c>
      <c r="AF102" s="28"/>
      <c r="AG102" s="35" t="n">
        <v>1.5</v>
      </c>
      <c r="AH102" s="199" t="n">
        <f aca="false">AG102*AH$4</f>
        <v>0</v>
      </c>
      <c r="AI102" s="199" t="n">
        <f aca="false">AG102*AI$4</f>
        <v>0</v>
      </c>
      <c r="AJ102" s="200" t="n">
        <v>3</v>
      </c>
      <c r="AK102" s="28"/>
    </row>
    <row r="103" customFormat="false" ht="12" hidden="false" customHeight="false" outlineLevel="0" collapsed="false">
      <c r="A103" s="198" t="n">
        <f aca="false">CurveCreator!A103</f>
        <v>39845</v>
      </c>
      <c r="B103" s="198"/>
      <c r="C103" s="35" t="n">
        <v>1.5</v>
      </c>
      <c r="D103" s="199" t="n">
        <f aca="false">C103*D$4</f>
        <v>0</v>
      </c>
      <c r="E103" s="199" t="n">
        <f aca="false">C103*E$4</f>
        <v>0</v>
      </c>
      <c r="F103" s="200" t="n">
        <v>3</v>
      </c>
      <c r="G103" s="204"/>
      <c r="H103" s="35" t="n">
        <v>1.5</v>
      </c>
      <c r="I103" s="199" t="n">
        <f aca="false">H103*I$4</f>
        <v>0</v>
      </c>
      <c r="J103" s="199" t="n">
        <f aca="false">H103*J$4</f>
        <v>0</v>
      </c>
      <c r="K103" s="200" t="n">
        <v>3</v>
      </c>
      <c r="L103" s="204"/>
      <c r="M103" s="35" t="n">
        <v>1.5</v>
      </c>
      <c r="N103" s="199" t="n">
        <f aca="false">M103*N$4</f>
        <v>0</v>
      </c>
      <c r="O103" s="199" t="n">
        <f aca="false">M103*O$4</f>
        <v>0</v>
      </c>
      <c r="P103" s="200" t="n">
        <v>3</v>
      </c>
      <c r="Q103" s="204"/>
      <c r="R103" s="35" t="n">
        <v>1.5</v>
      </c>
      <c r="S103" s="199" t="n">
        <f aca="false">R103*S$4</f>
        <v>0</v>
      </c>
      <c r="T103" s="199" t="n">
        <f aca="false">R103*T$4</f>
        <v>0</v>
      </c>
      <c r="U103" s="200" t="n">
        <v>2</v>
      </c>
      <c r="W103" s="35" t="n">
        <v>1.5</v>
      </c>
      <c r="X103" s="199" t="n">
        <f aca="false">W103*X$4</f>
        <v>0</v>
      </c>
      <c r="Y103" s="199" t="n">
        <f aca="false">W103*Y$4</f>
        <v>0</v>
      </c>
      <c r="Z103" s="200" t="n">
        <v>3</v>
      </c>
      <c r="AA103" s="28"/>
      <c r="AB103" s="35" t="n">
        <v>1.5</v>
      </c>
      <c r="AC103" s="199" t="n">
        <f aca="false">AB103*AC$4</f>
        <v>0</v>
      </c>
      <c r="AD103" s="199" t="n">
        <f aca="false">AB103*AD$4</f>
        <v>0</v>
      </c>
      <c r="AE103" s="200" t="n">
        <v>3</v>
      </c>
      <c r="AF103" s="28"/>
      <c r="AG103" s="35" t="n">
        <v>1.5</v>
      </c>
      <c r="AH103" s="199" t="n">
        <f aca="false">AG103*AH$4</f>
        <v>0</v>
      </c>
      <c r="AI103" s="199" t="n">
        <f aca="false">AG103*AI$4</f>
        <v>0</v>
      </c>
      <c r="AJ103" s="200" t="n">
        <v>3</v>
      </c>
      <c r="AK103" s="28"/>
    </row>
    <row r="104" customFormat="false" ht="12" hidden="false" customHeight="false" outlineLevel="0" collapsed="false">
      <c r="A104" s="198" t="n">
        <f aca="false">CurveCreator!A104</f>
        <v>39873</v>
      </c>
      <c r="B104" s="198"/>
      <c r="C104" s="35" t="n">
        <v>1.5</v>
      </c>
      <c r="D104" s="199" t="n">
        <f aca="false">C104*D$4</f>
        <v>0</v>
      </c>
      <c r="E104" s="199" t="n">
        <f aca="false">C104*E$4</f>
        <v>0</v>
      </c>
      <c r="F104" s="200" t="n">
        <v>3</v>
      </c>
      <c r="G104" s="204"/>
      <c r="H104" s="35" t="n">
        <v>1.5</v>
      </c>
      <c r="I104" s="199" t="n">
        <f aca="false">H104*I$4</f>
        <v>0</v>
      </c>
      <c r="J104" s="199" t="n">
        <f aca="false">H104*J$4</f>
        <v>0</v>
      </c>
      <c r="K104" s="200" t="n">
        <v>3</v>
      </c>
      <c r="L104" s="204"/>
      <c r="M104" s="35" t="n">
        <v>1.5</v>
      </c>
      <c r="N104" s="199" t="n">
        <f aca="false">M104*N$4</f>
        <v>0</v>
      </c>
      <c r="O104" s="199" t="n">
        <f aca="false">M104*O$4</f>
        <v>0</v>
      </c>
      <c r="P104" s="200" t="n">
        <v>3</v>
      </c>
      <c r="Q104" s="204"/>
      <c r="R104" s="35" t="n">
        <v>1.5</v>
      </c>
      <c r="S104" s="199" t="n">
        <f aca="false">R104*S$4</f>
        <v>0</v>
      </c>
      <c r="T104" s="199" t="n">
        <f aca="false">R104*T$4</f>
        <v>0</v>
      </c>
      <c r="U104" s="200" t="n">
        <v>2</v>
      </c>
      <c r="W104" s="35" t="n">
        <v>1.5</v>
      </c>
      <c r="X104" s="199" t="n">
        <f aca="false">W104*X$4</f>
        <v>0</v>
      </c>
      <c r="Y104" s="199" t="n">
        <f aca="false">W104*Y$4</f>
        <v>0</v>
      </c>
      <c r="Z104" s="200" t="n">
        <v>3</v>
      </c>
      <c r="AA104" s="28"/>
      <c r="AB104" s="35" t="n">
        <v>1.5</v>
      </c>
      <c r="AC104" s="199" t="n">
        <f aca="false">AB104*AC$4</f>
        <v>0</v>
      </c>
      <c r="AD104" s="199" t="n">
        <f aca="false">AB104*AD$4</f>
        <v>0</v>
      </c>
      <c r="AE104" s="200" t="n">
        <v>3</v>
      </c>
      <c r="AF104" s="28"/>
      <c r="AG104" s="35" t="n">
        <v>1.5</v>
      </c>
      <c r="AH104" s="199" t="n">
        <f aca="false">AG104*AH$4</f>
        <v>0</v>
      </c>
      <c r="AI104" s="199" t="n">
        <f aca="false">AG104*AI$4</f>
        <v>0</v>
      </c>
      <c r="AJ104" s="200" t="n">
        <v>3</v>
      </c>
      <c r="AK104" s="28"/>
    </row>
    <row r="105" customFormat="false" ht="12" hidden="false" customHeight="false" outlineLevel="0" collapsed="false">
      <c r="A105" s="198" t="n">
        <f aca="false">CurveCreator!A105</f>
        <v>39904</v>
      </c>
      <c r="B105" s="198"/>
      <c r="C105" s="35" t="n">
        <v>1.5</v>
      </c>
      <c r="D105" s="199" t="n">
        <f aca="false">C105*D$4</f>
        <v>0</v>
      </c>
      <c r="E105" s="199" t="n">
        <f aca="false">C105*E$4</f>
        <v>0</v>
      </c>
      <c r="F105" s="200" t="n">
        <v>3</v>
      </c>
      <c r="G105" s="204"/>
      <c r="H105" s="35" t="n">
        <v>1.5</v>
      </c>
      <c r="I105" s="199" t="n">
        <f aca="false">H105*I$4</f>
        <v>0</v>
      </c>
      <c r="J105" s="199" t="n">
        <f aca="false">H105*J$4</f>
        <v>0</v>
      </c>
      <c r="K105" s="200" t="n">
        <v>3</v>
      </c>
      <c r="L105" s="204"/>
      <c r="M105" s="35" t="n">
        <v>1.5</v>
      </c>
      <c r="N105" s="199" t="n">
        <f aca="false">M105*N$4</f>
        <v>0</v>
      </c>
      <c r="O105" s="199" t="n">
        <f aca="false">M105*O$4</f>
        <v>0</v>
      </c>
      <c r="P105" s="200" t="n">
        <v>3</v>
      </c>
      <c r="Q105" s="204"/>
      <c r="R105" s="35" t="n">
        <v>1.5</v>
      </c>
      <c r="S105" s="199" t="n">
        <f aca="false">R105*S$4</f>
        <v>0</v>
      </c>
      <c r="T105" s="199" t="n">
        <f aca="false">R105*T$4</f>
        <v>0</v>
      </c>
      <c r="U105" s="200" t="n">
        <v>2</v>
      </c>
      <c r="W105" s="35" t="n">
        <v>1.5</v>
      </c>
      <c r="X105" s="199" t="n">
        <f aca="false">W105*X$4</f>
        <v>0</v>
      </c>
      <c r="Y105" s="199" t="n">
        <f aca="false">W105*Y$4</f>
        <v>0</v>
      </c>
      <c r="Z105" s="200" t="n">
        <v>3</v>
      </c>
      <c r="AA105" s="28"/>
      <c r="AB105" s="35" t="n">
        <v>1.5</v>
      </c>
      <c r="AC105" s="199" t="n">
        <f aca="false">AB105*AC$4</f>
        <v>0</v>
      </c>
      <c r="AD105" s="199" t="n">
        <f aca="false">AB105*AD$4</f>
        <v>0</v>
      </c>
      <c r="AE105" s="200" t="n">
        <v>3</v>
      </c>
      <c r="AF105" s="28"/>
      <c r="AG105" s="35" t="n">
        <v>1.5</v>
      </c>
      <c r="AH105" s="199" t="n">
        <f aca="false">AG105*AH$4</f>
        <v>0</v>
      </c>
      <c r="AI105" s="199" t="n">
        <f aca="false">AG105*AI$4</f>
        <v>0</v>
      </c>
      <c r="AJ105" s="200" t="n">
        <v>3</v>
      </c>
      <c r="AK105" s="28"/>
    </row>
    <row r="106" customFormat="false" ht="12" hidden="false" customHeight="false" outlineLevel="0" collapsed="false">
      <c r="A106" s="198" t="n">
        <f aca="false">CurveCreator!A106</f>
        <v>39934</v>
      </c>
      <c r="B106" s="198"/>
      <c r="C106" s="35" t="n">
        <v>1.5</v>
      </c>
      <c r="D106" s="199" t="n">
        <f aca="false">C106*D$4</f>
        <v>0</v>
      </c>
      <c r="E106" s="199" t="n">
        <f aca="false">C106*E$4</f>
        <v>0</v>
      </c>
      <c r="F106" s="200" t="n">
        <v>3</v>
      </c>
      <c r="G106" s="204"/>
      <c r="H106" s="35" t="n">
        <v>1.5</v>
      </c>
      <c r="I106" s="199" t="n">
        <f aca="false">H106*I$4</f>
        <v>0</v>
      </c>
      <c r="J106" s="199" t="n">
        <f aca="false">H106*J$4</f>
        <v>0</v>
      </c>
      <c r="K106" s="200" t="n">
        <v>3</v>
      </c>
      <c r="L106" s="204"/>
      <c r="M106" s="35" t="n">
        <v>1.5</v>
      </c>
      <c r="N106" s="199" t="n">
        <f aca="false">M106*N$4</f>
        <v>0</v>
      </c>
      <c r="O106" s="199" t="n">
        <f aca="false">M106*O$4</f>
        <v>0</v>
      </c>
      <c r="P106" s="200" t="n">
        <v>3</v>
      </c>
      <c r="Q106" s="204"/>
      <c r="R106" s="35" t="n">
        <v>1.5</v>
      </c>
      <c r="S106" s="199" t="n">
        <f aca="false">R106*S$4</f>
        <v>0</v>
      </c>
      <c r="T106" s="199" t="n">
        <f aca="false">R106*T$4</f>
        <v>0</v>
      </c>
      <c r="U106" s="200" t="n">
        <v>2</v>
      </c>
      <c r="W106" s="35" t="n">
        <v>1.5</v>
      </c>
      <c r="X106" s="199" t="n">
        <f aca="false">W106*X$4</f>
        <v>0</v>
      </c>
      <c r="Y106" s="199" t="n">
        <f aca="false">W106*Y$4</f>
        <v>0</v>
      </c>
      <c r="Z106" s="200" t="n">
        <v>3</v>
      </c>
      <c r="AA106" s="28"/>
      <c r="AB106" s="35" t="n">
        <v>1.5</v>
      </c>
      <c r="AC106" s="199" t="n">
        <f aca="false">AB106*AC$4</f>
        <v>0</v>
      </c>
      <c r="AD106" s="199" t="n">
        <f aca="false">AB106*AD$4</f>
        <v>0</v>
      </c>
      <c r="AE106" s="200" t="n">
        <v>3</v>
      </c>
      <c r="AF106" s="28"/>
      <c r="AG106" s="35" t="n">
        <v>1.5</v>
      </c>
      <c r="AH106" s="199" t="n">
        <f aca="false">AG106*AH$4</f>
        <v>0</v>
      </c>
      <c r="AI106" s="199" t="n">
        <f aca="false">AG106*AI$4</f>
        <v>0</v>
      </c>
      <c r="AJ106" s="200" t="n">
        <v>3</v>
      </c>
      <c r="AK106" s="28"/>
    </row>
    <row r="107" customFormat="false" ht="12" hidden="false" customHeight="false" outlineLevel="0" collapsed="false">
      <c r="A107" s="198" t="n">
        <f aca="false">CurveCreator!A107</f>
        <v>39965</v>
      </c>
      <c r="B107" s="198"/>
      <c r="C107" s="35" t="n">
        <v>1.5</v>
      </c>
      <c r="D107" s="199" t="n">
        <f aca="false">C107*D$4</f>
        <v>0</v>
      </c>
      <c r="E107" s="199" t="n">
        <f aca="false">C107*E$4</f>
        <v>0</v>
      </c>
      <c r="F107" s="200" t="n">
        <v>3</v>
      </c>
      <c r="G107" s="204"/>
      <c r="H107" s="35" t="n">
        <v>1.5</v>
      </c>
      <c r="I107" s="199" t="n">
        <f aca="false">H107*I$4</f>
        <v>0</v>
      </c>
      <c r="J107" s="199" t="n">
        <f aca="false">H107*J$4</f>
        <v>0</v>
      </c>
      <c r="K107" s="200" t="n">
        <v>3</v>
      </c>
      <c r="L107" s="204"/>
      <c r="M107" s="35" t="n">
        <v>1.5</v>
      </c>
      <c r="N107" s="199" t="n">
        <f aca="false">M107*N$4</f>
        <v>0</v>
      </c>
      <c r="O107" s="199" t="n">
        <f aca="false">M107*O$4</f>
        <v>0</v>
      </c>
      <c r="P107" s="200" t="n">
        <v>3</v>
      </c>
      <c r="Q107" s="204"/>
      <c r="R107" s="35" t="n">
        <v>1.5</v>
      </c>
      <c r="S107" s="199" t="n">
        <f aca="false">R107*S$4</f>
        <v>0</v>
      </c>
      <c r="T107" s="199" t="n">
        <f aca="false">R107*T$4</f>
        <v>0</v>
      </c>
      <c r="U107" s="200" t="n">
        <v>2</v>
      </c>
      <c r="W107" s="35" t="n">
        <v>1.5</v>
      </c>
      <c r="X107" s="199" t="n">
        <f aca="false">W107*X$4</f>
        <v>0</v>
      </c>
      <c r="Y107" s="199" t="n">
        <f aca="false">W107*Y$4</f>
        <v>0</v>
      </c>
      <c r="Z107" s="200" t="n">
        <v>3</v>
      </c>
      <c r="AA107" s="28"/>
      <c r="AB107" s="35" t="n">
        <v>1.5</v>
      </c>
      <c r="AC107" s="199" t="n">
        <f aca="false">AB107*AC$4</f>
        <v>0</v>
      </c>
      <c r="AD107" s="199" t="n">
        <f aca="false">AB107*AD$4</f>
        <v>0</v>
      </c>
      <c r="AE107" s="200" t="n">
        <v>3</v>
      </c>
      <c r="AF107" s="28"/>
      <c r="AG107" s="35" t="n">
        <v>1.5</v>
      </c>
      <c r="AH107" s="199" t="n">
        <f aca="false">AG107*AH$4</f>
        <v>0</v>
      </c>
      <c r="AI107" s="199" t="n">
        <f aca="false">AG107*AI$4</f>
        <v>0</v>
      </c>
      <c r="AJ107" s="200" t="n">
        <v>3</v>
      </c>
      <c r="AK107" s="28"/>
    </row>
    <row r="108" customFormat="false" ht="12" hidden="false" customHeight="false" outlineLevel="0" collapsed="false">
      <c r="A108" s="198" t="n">
        <f aca="false">CurveCreator!A108</f>
        <v>39995</v>
      </c>
      <c r="B108" s="198"/>
      <c r="C108" s="35" t="n">
        <v>1.5</v>
      </c>
      <c r="D108" s="199" t="n">
        <f aca="false">C108*D$4</f>
        <v>0</v>
      </c>
      <c r="E108" s="199" t="n">
        <f aca="false">C108*E$4</f>
        <v>0</v>
      </c>
      <c r="F108" s="200" t="n">
        <v>3</v>
      </c>
      <c r="G108" s="204"/>
      <c r="H108" s="35" t="n">
        <v>1.5</v>
      </c>
      <c r="I108" s="199" t="n">
        <f aca="false">H108*I$4</f>
        <v>0</v>
      </c>
      <c r="J108" s="199" t="n">
        <f aca="false">H108*J$4</f>
        <v>0</v>
      </c>
      <c r="K108" s="200" t="n">
        <v>3</v>
      </c>
      <c r="L108" s="204"/>
      <c r="M108" s="35" t="n">
        <v>1.5</v>
      </c>
      <c r="N108" s="199" t="n">
        <f aca="false">M108*N$4</f>
        <v>0</v>
      </c>
      <c r="O108" s="199" t="n">
        <f aca="false">M108*O$4</f>
        <v>0</v>
      </c>
      <c r="P108" s="200" t="n">
        <v>3</v>
      </c>
      <c r="Q108" s="204"/>
      <c r="R108" s="35" t="n">
        <v>1.5</v>
      </c>
      <c r="S108" s="199" t="n">
        <f aca="false">R108*S$4</f>
        <v>0</v>
      </c>
      <c r="T108" s="199" t="n">
        <f aca="false">R108*T$4</f>
        <v>0</v>
      </c>
      <c r="U108" s="200" t="n">
        <v>2</v>
      </c>
      <c r="W108" s="35" t="n">
        <v>1.5</v>
      </c>
      <c r="X108" s="199" t="n">
        <f aca="false">W108*X$4</f>
        <v>0</v>
      </c>
      <c r="Y108" s="199" t="n">
        <f aca="false">W108*Y$4</f>
        <v>0</v>
      </c>
      <c r="Z108" s="200" t="n">
        <v>3</v>
      </c>
      <c r="AA108" s="28"/>
      <c r="AB108" s="35" t="n">
        <v>1.5</v>
      </c>
      <c r="AC108" s="199" t="n">
        <f aca="false">AB108*AC$4</f>
        <v>0</v>
      </c>
      <c r="AD108" s="199" t="n">
        <f aca="false">AB108*AD$4</f>
        <v>0</v>
      </c>
      <c r="AE108" s="200" t="n">
        <v>3</v>
      </c>
      <c r="AF108" s="28"/>
      <c r="AG108" s="35" t="n">
        <v>1.5</v>
      </c>
      <c r="AH108" s="199" t="n">
        <f aca="false">AG108*AH$4</f>
        <v>0</v>
      </c>
      <c r="AI108" s="199" t="n">
        <f aca="false">AG108*AI$4</f>
        <v>0</v>
      </c>
      <c r="AJ108" s="200" t="n">
        <v>3</v>
      </c>
      <c r="AK108" s="28"/>
    </row>
    <row r="109" customFormat="false" ht="12" hidden="false" customHeight="false" outlineLevel="0" collapsed="false">
      <c r="A109" s="198" t="n">
        <f aca="false">CurveCreator!A109</f>
        <v>40026</v>
      </c>
      <c r="B109" s="198"/>
      <c r="C109" s="35" t="n">
        <v>1.5</v>
      </c>
      <c r="D109" s="199" t="n">
        <f aca="false">C109*D$4</f>
        <v>0</v>
      </c>
      <c r="E109" s="199" t="n">
        <f aca="false">C109*E$4</f>
        <v>0</v>
      </c>
      <c r="F109" s="200" t="n">
        <v>3</v>
      </c>
      <c r="G109" s="204"/>
      <c r="H109" s="35" t="n">
        <v>1.5</v>
      </c>
      <c r="I109" s="199" t="n">
        <f aca="false">H109*I$4</f>
        <v>0</v>
      </c>
      <c r="J109" s="199" t="n">
        <f aca="false">H109*J$4</f>
        <v>0</v>
      </c>
      <c r="K109" s="200" t="n">
        <v>3</v>
      </c>
      <c r="L109" s="204"/>
      <c r="M109" s="35" t="n">
        <v>1.5</v>
      </c>
      <c r="N109" s="199" t="n">
        <f aca="false">M109*N$4</f>
        <v>0</v>
      </c>
      <c r="O109" s="199" t="n">
        <f aca="false">M109*O$4</f>
        <v>0</v>
      </c>
      <c r="P109" s="200" t="n">
        <v>3</v>
      </c>
      <c r="Q109" s="204"/>
      <c r="R109" s="35" t="n">
        <v>1.5</v>
      </c>
      <c r="S109" s="199" t="n">
        <f aca="false">R109*S$4</f>
        <v>0</v>
      </c>
      <c r="T109" s="199" t="n">
        <f aca="false">R109*T$4</f>
        <v>0</v>
      </c>
      <c r="U109" s="200" t="n">
        <v>2</v>
      </c>
      <c r="W109" s="35" t="n">
        <v>1.5</v>
      </c>
      <c r="X109" s="199" t="n">
        <f aca="false">W109*X$4</f>
        <v>0</v>
      </c>
      <c r="Y109" s="199" t="n">
        <f aca="false">W109*Y$4</f>
        <v>0</v>
      </c>
      <c r="Z109" s="200" t="n">
        <v>3</v>
      </c>
      <c r="AA109" s="28"/>
      <c r="AB109" s="35" t="n">
        <v>1.5</v>
      </c>
      <c r="AC109" s="199" t="n">
        <f aca="false">AB109*AC$4</f>
        <v>0</v>
      </c>
      <c r="AD109" s="199" t="n">
        <f aca="false">AB109*AD$4</f>
        <v>0</v>
      </c>
      <c r="AE109" s="200" t="n">
        <v>3</v>
      </c>
      <c r="AF109" s="28"/>
      <c r="AG109" s="35" t="n">
        <v>1.5</v>
      </c>
      <c r="AH109" s="199" t="n">
        <f aca="false">AG109*AH$4</f>
        <v>0</v>
      </c>
      <c r="AI109" s="199" t="n">
        <f aca="false">AG109*AI$4</f>
        <v>0</v>
      </c>
      <c r="AJ109" s="200" t="n">
        <v>3</v>
      </c>
      <c r="AK109" s="28"/>
    </row>
    <row r="110" customFormat="false" ht="12" hidden="false" customHeight="false" outlineLevel="0" collapsed="false">
      <c r="A110" s="198" t="n">
        <f aca="false">CurveCreator!A110</f>
        <v>40057</v>
      </c>
      <c r="B110" s="198"/>
      <c r="C110" s="35" t="n">
        <v>1.5</v>
      </c>
      <c r="D110" s="199" t="n">
        <f aca="false">C110*D$4</f>
        <v>0</v>
      </c>
      <c r="E110" s="199" t="n">
        <f aca="false">C110*E$4</f>
        <v>0</v>
      </c>
      <c r="F110" s="200" t="n">
        <v>3</v>
      </c>
      <c r="G110" s="204"/>
      <c r="H110" s="35" t="n">
        <v>1.5</v>
      </c>
      <c r="I110" s="199" t="n">
        <f aca="false">H110*I$4</f>
        <v>0</v>
      </c>
      <c r="J110" s="199" t="n">
        <f aca="false">H110*J$4</f>
        <v>0</v>
      </c>
      <c r="K110" s="200" t="n">
        <v>3</v>
      </c>
      <c r="L110" s="204"/>
      <c r="M110" s="35" t="n">
        <v>1.5</v>
      </c>
      <c r="N110" s="199" t="n">
        <f aca="false">M110*N$4</f>
        <v>0</v>
      </c>
      <c r="O110" s="199" t="n">
        <f aca="false">M110*O$4</f>
        <v>0</v>
      </c>
      <c r="P110" s="200" t="n">
        <v>3</v>
      </c>
      <c r="Q110" s="204"/>
      <c r="R110" s="35" t="n">
        <v>1.5</v>
      </c>
      <c r="S110" s="199" t="n">
        <f aca="false">R110*S$4</f>
        <v>0</v>
      </c>
      <c r="T110" s="199" t="n">
        <f aca="false">R110*T$4</f>
        <v>0</v>
      </c>
      <c r="U110" s="200" t="n">
        <v>2</v>
      </c>
      <c r="W110" s="35" t="n">
        <v>1.5</v>
      </c>
      <c r="X110" s="199" t="n">
        <f aca="false">W110*X$4</f>
        <v>0</v>
      </c>
      <c r="Y110" s="199" t="n">
        <f aca="false">W110*Y$4</f>
        <v>0</v>
      </c>
      <c r="Z110" s="200" t="n">
        <v>3</v>
      </c>
      <c r="AA110" s="28"/>
      <c r="AB110" s="35" t="n">
        <v>1.5</v>
      </c>
      <c r="AC110" s="199" t="n">
        <f aca="false">AB110*AC$4</f>
        <v>0</v>
      </c>
      <c r="AD110" s="199" t="n">
        <f aca="false">AB110*AD$4</f>
        <v>0</v>
      </c>
      <c r="AE110" s="200" t="n">
        <v>3</v>
      </c>
      <c r="AF110" s="28"/>
      <c r="AG110" s="35" t="n">
        <v>1.5</v>
      </c>
      <c r="AH110" s="199" t="n">
        <f aca="false">AG110*AH$4</f>
        <v>0</v>
      </c>
      <c r="AI110" s="199" t="n">
        <f aca="false">AG110*AI$4</f>
        <v>0</v>
      </c>
      <c r="AJ110" s="200" t="n">
        <v>3</v>
      </c>
      <c r="AK110" s="28"/>
    </row>
    <row r="111" customFormat="false" ht="12" hidden="false" customHeight="false" outlineLevel="0" collapsed="false">
      <c r="A111" s="198" t="n">
        <f aca="false">CurveCreator!A111</f>
        <v>40087</v>
      </c>
      <c r="B111" s="198"/>
      <c r="C111" s="35" t="n">
        <v>1.5</v>
      </c>
      <c r="D111" s="199" t="n">
        <f aca="false">C111*D$4</f>
        <v>0</v>
      </c>
      <c r="E111" s="199" t="n">
        <f aca="false">C111*E$4</f>
        <v>0</v>
      </c>
      <c r="F111" s="200" t="n">
        <v>3</v>
      </c>
      <c r="G111" s="204"/>
      <c r="H111" s="35" t="n">
        <v>1.5</v>
      </c>
      <c r="I111" s="199" t="n">
        <f aca="false">H111*I$4</f>
        <v>0</v>
      </c>
      <c r="J111" s="199" t="n">
        <f aca="false">H111*J$4</f>
        <v>0</v>
      </c>
      <c r="K111" s="200" t="n">
        <v>3</v>
      </c>
      <c r="L111" s="204"/>
      <c r="M111" s="35" t="n">
        <v>1.5</v>
      </c>
      <c r="N111" s="199" t="n">
        <f aca="false">M111*N$4</f>
        <v>0</v>
      </c>
      <c r="O111" s="199" t="n">
        <f aca="false">M111*O$4</f>
        <v>0</v>
      </c>
      <c r="P111" s="200" t="n">
        <v>3</v>
      </c>
      <c r="Q111" s="204"/>
      <c r="R111" s="35" t="n">
        <v>1.5</v>
      </c>
      <c r="S111" s="199" t="n">
        <f aca="false">R111*S$4</f>
        <v>0</v>
      </c>
      <c r="T111" s="199" t="n">
        <f aca="false">R111*T$4</f>
        <v>0</v>
      </c>
      <c r="U111" s="200" t="n">
        <v>2</v>
      </c>
      <c r="W111" s="35" t="n">
        <v>1.5</v>
      </c>
      <c r="X111" s="199" t="n">
        <f aca="false">W111*X$4</f>
        <v>0</v>
      </c>
      <c r="Y111" s="199" t="n">
        <f aca="false">W111*Y$4</f>
        <v>0</v>
      </c>
      <c r="Z111" s="200" t="n">
        <v>3</v>
      </c>
      <c r="AA111" s="28"/>
      <c r="AB111" s="35" t="n">
        <v>1.5</v>
      </c>
      <c r="AC111" s="199" t="n">
        <f aca="false">AB111*AC$4</f>
        <v>0</v>
      </c>
      <c r="AD111" s="199" t="n">
        <f aca="false">AB111*AD$4</f>
        <v>0</v>
      </c>
      <c r="AE111" s="200" t="n">
        <v>3</v>
      </c>
      <c r="AF111" s="28"/>
      <c r="AG111" s="35" t="n">
        <v>1.5</v>
      </c>
      <c r="AH111" s="199" t="n">
        <f aca="false">AG111*AH$4</f>
        <v>0</v>
      </c>
      <c r="AI111" s="199" t="n">
        <f aca="false">AG111*AI$4</f>
        <v>0</v>
      </c>
      <c r="AJ111" s="200" t="n">
        <v>3</v>
      </c>
      <c r="AK111" s="28"/>
    </row>
    <row r="112" customFormat="false" ht="12" hidden="false" customHeight="false" outlineLevel="0" collapsed="false">
      <c r="A112" s="198" t="n">
        <f aca="false">CurveCreator!A112</f>
        <v>40118</v>
      </c>
      <c r="B112" s="198"/>
      <c r="C112" s="35" t="n">
        <v>1.5</v>
      </c>
      <c r="D112" s="199" t="n">
        <f aca="false">C112*D$4</f>
        <v>0</v>
      </c>
      <c r="E112" s="199" t="n">
        <f aca="false">C112*E$4</f>
        <v>0</v>
      </c>
      <c r="F112" s="200" t="n">
        <v>3</v>
      </c>
      <c r="G112" s="204"/>
      <c r="H112" s="35" t="n">
        <v>1.5</v>
      </c>
      <c r="I112" s="199" t="n">
        <f aca="false">H112*I$4</f>
        <v>0</v>
      </c>
      <c r="J112" s="199" t="n">
        <f aca="false">H112*J$4</f>
        <v>0</v>
      </c>
      <c r="K112" s="200" t="n">
        <v>3</v>
      </c>
      <c r="L112" s="204"/>
      <c r="M112" s="35" t="n">
        <v>1.5</v>
      </c>
      <c r="N112" s="199" t="n">
        <f aca="false">M112*N$4</f>
        <v>0</v>
      </c>
      <c r="O112" s="199" t="n">
        <f aca="false">M112*O$4</f>
        <v>0</v>
      </c>
      <c r="P112" s="200" t="n">
        <v>3</v>
      </c>
      <c r="Q112" s="204"/>
      <c r="R112" s="35" t="n">
        <v>1.5</v>
      </c>
      <c r="S112" s="199" t="n">
        <f aca="false">R112*S$4</f>
        <v>0</v>
      </c>
      <c r="T112" s="199" t="n">
        <f aca="false">R112*T$4</f>
        <v>0</v>
      </c>
      <c r="U112" s="200" t="n">
        <v>2</v>
      </c>
      <c r="W112" s="35" t="n">
        <v>1.5</v>
      </c>
      <c r="X112" s="199" t="n">
        <f aca="false">W112*X$4</f>
        <v>0</v>
      </c>
      <c r="Y112" s="199" t="n">
        <f aca="false">W112*Y$4</f>
        <v>0</v>
      </c>
      <c r="Z112" s="200" t="n">
        <v>3</v>
      </c>
      <c r="AA112" s="28"/>
      <c r="AB112" s="35" t="n">
        <v>1.5</v>
      </c>
      <c r="AC112" s="199" t="n">
        <f aca="false">AB112*AC$4</f>
        <v>0</v>
      </c>
      <c r="AD112" s="199" t="n">
        <f aca="false">AB112*AD$4</f>
        <v>0</v>
      </c>
      <c r="AE112" s="200" t="n">
        <v>3</v>
      </c>
      <c r="AF112" s="28"/>
      <c r="AG112" s="35" t="n">
        <v>1.5</v>
      </c>
      <c r="AH112" s="199" t="n">
        <f aca="false">AG112*AH$4</f>
        <v>0</v>
      </c>
      <c r="AI112" s="199" t="n">
        <f aca="false">AG112*AI$4</f>
        <v>0</v>
      </c>
      <c r="AJ112" s="200" t="n">
        <v>3</v>
      </c>
      <c r="AK112" s="28"/>
    </row>
    <row r="113" customFormat="false" ht="12" hidden="false" customHeight="false" outlineLevel="0" collapsed="false">
      <c r="A113" s="198" t="n">
        <f aca="false">CurveCreator!A113</f>
        <v>40148</v>
      </c>
      <c r="B113" s="198"/>
      <c r="C113" s="35" t="n">
        <v>1.5</v>
      </c>
      <c r="D113" s="199" t="n">
        <f aca="false">C113*D$4</f>
        <v>0</v>
      </c>
      <c r="E113" s="199" t="n">
        <f aca="false">C113*E$4</f>
        <v>0</v>
      </c>
      <c r="F113" s="200" t="n">
        <v>3</v>
      </c>
      <c r="G113" s="204"/>
      <c r="H113" s="35" t="n">
        <v>1.5</v>
      </c>
      <c r="I113" s="199" t="n">
        <f aca="false">H113*I$4</f>
        <v>0</v>
      </c>
      <c r="J113" s="199" t="n">
        <f aca="false">H113*J$4</f>
        <v>0</v>
      </c>
      <c r="K113" s="200" t="n">
        <v>3</v>
      </c>
      <c r="L113" s="204"/>
      <c r="M113" s="35" t="n">
        <v>1.5</v>
      </c>
      <c r="N113" s="199" t="n">
        <f aca="false">M113*N$4</f>
        <v>0</v>
      </c>
      <c r="O113" s="199" t="n">
        <f aca="false">M113*O$4</f>
        <v>0</v>
      </c>
      <c r="P113" s="200" t="n">
        <v>3</v>
      </c>
      <c r="Q113" s="204"/>
      <c r="R113" s="35" t="n">
        <v>1.5</v>
      </c>
      <c r="S113" s="199" t="n">
        <f aca="false">R113*S$4</f>
        <v>0</v>
      </c>
      <c r="T113" s="199" t="n">
        <f aca="false">R113*T$4</f>
        <v>0</v>
      </c>
      <c r="U113" s="200" t="n">
        <v>2</v>
      </c>
      <c r="W113" s="35" t="n">
        <v>1.5</v>
      </c>
      <c r="X113" s="199" t="n">
        <f aca="false">W113*X$4</f>
        <v>0</v>
      </c>
      <c r="Y113" s="199" t="n">
        <f aca="false">W113*Y$4</f>
        <v>0</v>
      </c>
      <c r="Z113" s="200" t="n">
        <v>3</v>
      </c>
      <c r="AA113" s="28"/>
      <c r="AB113" s="35" t="n">
        <v>1.5</v>
      </c>
      <c r="AC113" s="199" t="n">
        <f aca="false">AB113*AC$4</f>
        <v>0</v>
      </c>
      <c r="AD113" s="199" t="n">
        <f aca="false">AB113*AD$4</f>
        <v>0</v>
      </c>
      <c r="AE113" s="200" t="n">
        <v>3</v>
      </c>
      <c r="AF113" s="28"/>
      <c r="AG113" s="35" t="n">
        <v>1.5</v>
      </c>
      <c r="AH113" s="199" t="n">
        <f aca="false">AG113*AH$4</f>
        <v>0</v>
      </c>
      <c r="AI113" s="199" t="n">
        <f aca="false">AG113*AI$4</f>
        <v>0</v>
      </c>
      <c r="AJ113" s="200" t="n">
        <v>3</v>
      </c>
      <c r="AK113" s="28"/>
    </row>
    <row r="114" customFormat="false" ht="12" hidden="false" customHeight="false" outlineLevel="0" collapsed="false">
      <c r="A114" s="198" t="n">
        <f aca="false">CurveCreator!A114</f>
        <v>40179</v>
      </c>
      <c r="B114" s="198"/>
      <c r="C114" s="35" t="n">
        <v>1.5</v>
      </c>
      <c r="D114" s="199" t="n">
        <f aca="false">C114*D$4</f>
        <v>0</v>
      </c>
      <c r="E114" s="199" t="n">
        <f aca="false">C114*E$4</f>
        <v>0</v>
      </c>
      <c r="F114" s="200" t="n">
        <v>3</v>
      </c>
      <c r="G114" s="204"/>
      <c r="H114" s="35" t="n">
        <v>1.5</v>
      </c>
      <c r="I114" s="199" t="n">
        <f aca="false">H114*I$4</f>
        <v>0</v>
      </c>
      <c r="J114" s="199" t="n">
        <f aca="false">H114*J$4</f>
        <v>0</v>
      </c>
      <c r="K114" s="200" t="n">
        <v>3</v>
      </c>
      <c r="L114" s="204"/>
      <c r="M114" s="35" t="n">
        <v>1.5</v>
      </c>
      <c r="N114" s="199" t="n">
        <f aca="false">M114*N$4</f>
        <v>0</v>
      </c>
      <c r="O114" s="199" t="n">
        <f aca="false">M114*O$4</f>
        <v>0</v>
      </c>
      <c r="P114" s="200" t="n">
        <v>3</v>
      </c>
      <c r="Q114" s="204"/>
      <c r="R114" s="35" t="n">
        <v>1.5</v>
      </c>
      <c r="S114" s="199" t="n">
        <f aca="false">R114*S$4</f>
        <v>0</v>
      </c>
      <c r="T114" s="199" t="n">
        <f aca="false">R114*T$4</f>
        <v>0</v>
      </c>
      <c r="U114" s="200" t="n">
        <v>2</v>
      </c>
      <c r="W114" s="35" t="n">
        <v>1.5</v>
      </c>
      <c r="X114" s="199" t="n">
        <f aca="false">W114*X$4</f>
        <v>0</v>
      </c>
      <c r="Y114" s="199" t="n">
        <f aca="false">W114*Y$4</f>
        <v>0</v>
      </c>
      <c r="Z114" s="200" t="n">
        <v>3</v>
      </c>
      <c r="AA114" s="28"/>
      <c r="AB114" s="35" t="n">
        <v>1.5</v>
      </c>
      <c r="AC114" s="199" t="n">
        <f aca="false">AB114*AC$4</f>
        <v>0</v>
      </c>
      <c r="AD114" s="199" t="n">
        <f aca="false">AB114*AD$4</f>
        <v>0</v>
      </c>
      <c r="AE114" s="200" t="n">
        <v>3</v>
      </c>
      <c r="AF114" s="28"/>
      <c r="AG114" s="35" t="n">
        <v>1.5</v>
      </c>
      <c r="AH114" s="199" t="n">
        <f aca="false">AG114*AH$4</f>
        <v>0</v>
      </c>
      <c r="AI114" s="199" t="n">
        <f aca="false">AG114*AI$4</f>
        <v>0</v>
      </c>
      <c r="AJ114" s="200" t="n">
        <v>3</v>
      </c>
      <c r="AK114" s="28"/>
    </row>
    <row r="115" customFormat="false" ht="12" hidden="false" customHeight="false" outlineLevel="0" collapsed="false">
      <c r="A115" s="198" t="n">
        <f aca="false">CurveCreator!A115</f>
        <v>40210</v>
      </c>
      <c r="B115" s="198"/>
      <c r="C115" s="35" t="n">
        <v>1.5</v>
      </c>
      <c r="D115" s="199" t="n">
        <f aca="false">C115*D$4</f>
        <v>0</v>
      </c>
      <c r="E115" s="199" t="n">
        <f aca="false">C115*E$4</f>
        <v>0</v>
      </c>
      <c r="F115" s="200" t="n">
        <v>3</v>
      </c>
      <c r="G115" s="204"/>
      <c r="H115" s="35" t="n">
        <v>1.5</v>
      </c>
      <c r="I115" s="199" t="n">
        <f aca="false">H115*I$4</f>
        <v>0</v>
      </c>
      <c r="J115" s="199" t="n">
        <f aca="false">H115*J$4</f>
        <v>0</v>
      </c>
      <c r="K115" s="200" t="n">
        <v>3</v>
      </c>
      <c r="L115" s="204"/>
      <c r="M115" s="35" t="n">
        <v>1.5</v>
      </c>
      <c r="N115" s="199" t="n">
        <f aca="false">M115*N$4</f>
        <v>0</v>
      </c>
      <c r="O115" s="199" t="n">
        <f aca="false">M115*O$4</f>
        <v>0</v>
      </c>
      <c r="P115" s="200" t="n">
        <v>3</v>
      </c>
      <c r="Q115" s="204"/>
      <c r="R115" s="35" t="n">
        <v>1.5</v>
      </c>
      <c r="S115" s="199" t="n">
        <f aca="false">R115*S$4</f>
        <v>0</v>
      </c>
      <c r="T115" s="199" t="n">
        <f aca="false">R115*T$4</f>
        <v>0</v>
      </c>
      <c r="U115" s="200" t="n">
        <v>2</v>
      </c>
      <c r="W115" s="35" t="n">
        <v>1.5</v>
      </c>
      <c r="X115" s="199" t="n">
        <f aca="false">W115*X$4</f>
        <v>0</v>
      </c>
      <c r="Y115" s="199" t="n">
        <f aca="false">W115*Y$4</f>
        <v>0</v>
      </c>
      <c r="Z115" s="200" t="n">
        <v>3</v>
      </c>
      <c r="AA115" s="28"/>
      <c r="AB115" s="35" t="n">
        <v>1.5</v>
      </c>
      <c r="AC115" s="199" t="n">
        <f aca="false">AB115*AC$4</f>
        <v>0</v>
      </c>
      <c r="AD115" s="199" t="n">
        <f aca="false">AB115*AD$4</f>
        <v>0</v>
      </c>
      <c r="AE115" s="200" t="n">
        <v>3</v>
      </c>
      <c r="AF115" s="28"/>
      <c r="AG115" s="35" t="n">
        <v>1.5</v>
      </c>
      <c r="AH115" s="199" t="n">
        <f aca="false">AG115*AH$4</f>
        <v>0</v>
      </c>
      <c r="AI115" s="199" t="n">
        <f aca="false">AG115*AI$4</f>
        <v>0</v>
      </c>
      <c r="AJ115" s="200" t="n">
        <v>3</v>
      </c>
      <c r="AK115" s="28"/>
    </row>
    <row r="116" customFormat="false" ht="12" hidden="false" customHeight="false" outlineLevel="0" collapsed="false">
      <c r="A116" s="198" t="n">
        <f aca="false">CurveCreator!A116</f>
        <v>40238</v>
      </c>
      <c r="B116" s="198"/>
      <c r="C116" s="35" t="n">
        <v>1.5</v>
      </c>
      <c r="D116" s="199" t="n">
        <f aca="false">C116*D$4</f>
        <v>0</v>
      </c>
      <c r="E116" s="199" t="n">
        <f aca="false">C116*E$4</f>
        <v>0</v>
      </c>
      <c r="F116" s="200" t="n">
        <v>3</v>
      </c>
      <c r="G116" s="204"/>
      <c r="H116" s="35" t="n">
        <v>1.5</v>
      </c>
      <c r="I116" s="199" t="n">
        <f aca="false">H116*I$4</f>
        <v>0</v>
      </c>
      <c r="J116" s="199" t="n">
        <f aca="false">H116*J$4</f>
        <v>0</v>
      </c>
      <c r="K116" s="200" t="n">
        <v>3</v>
      </c>
      <c r="L116" s="204"/>
      <c r="M116" s="35" t="n">
        <v>1.5</v>
      </c>
      <c r="N116" s="199" t="n">
        <f aca="false">M116*N$4</f>
        <v>0</v>
      </c>
      <c r="O116" s="199" t="n">
        <f aca="false">M116*O$4</f>
        <v>0</v>
      </c>
      <c r="P116" s="200" t="n">
        <v>3</v>
      </c>
      <c r="Q116" s="204"/>
      <c r="R116" s="35" t="n">
        <v>1.5</v>
      </c>
      <c r="S116" s="199" t="n">
        <f aca="false">R116*S$4</f>
        <v>0</v>
      </c>
      <c r="T116" s="199" t="n">
        <f aca="false">R116*T$4</f>
        <v>0</v>
      </c>
      <c r="U116" s="200" t="n">
        <v>2</v>
      </c>
      <c r="W116" s="35" t="n">
        <v>1.5</v>
      </c>
      <c r="X116" s="199" t="n">
        <f aca="false">W116*X$4</f>
        <v>0</v>
      </c>
      <c r="Y116" s="199" t="n">
        <f aca="false">W116*Y$4</f>
        <v>0</v>
      </c>
      <c r="Z116" s="200" t="n">
        <v>3</v>
      </c>
      <c r="AA116" s="28"/>
      <c r="AB116" s="35" t="n">
        <v>1.5</v>
      </c>
      <c r="AC116" s="199" t="n">
        <f aca="false">AB116*AC$4</f>
        <v>0</v>
      </c>
      <c r="AD116" s="199" t="n">
        <f aca="false">AB116*AD$4</f>
        <v>0</v>
      </c>
      <c r="AE116" s="200" t="n">
        <v>3</v>
      </c>
      <c r="AF116" s="28"/>
      <c r="AG116" s="35" t="n">
        <v>1.5</v>
      </c>
      <c r="AH116" s="199" t="n">
        <f aca="false">AG116*AH$4</f>
        <v>0</v>
      </c>
      <c r="AI116" s="199" t="n">
        <f aca="false">AG116*AI$4</f>
        <v>0</v>
      </c>
      <c r="AJ116" s="200" t="n">
        <v>3</v>
      </c>
      <c r="AK116" s="28"/>
    </row>
    <row r="117" customFormat="false" ht="12" hidden="false" customHeight="false" outlineLevel="0" collapsed="false">
      <c r="A117" s="198" t="n">
        <f aca="false">CurveCreator!A117</f>
        <v>40269</v>
      </c>
      <c r="B117" s="198"/>
      <c r="C117" s="35" t="n">
        <v>1.5</v>
      </c>
      <c r="D117" s="199" t="n">
        <f aca="false">C117*D$4</f>
        <v>0</v>
      </c>
      <c r="E117" s="199" t="n">
        <f aca="false">C117*E$4</f>
        <v>0</v>
      </c>
      <c r="F117" s="200" t="n">
        <v>3</v>
      </c>
      <c r="G117" s="204"/>
      <c r="H117" s="35" t="n">
        <v>1.5</v>
      </c>
      <c r="I117" s="199" t="n">
        <f aca="false">H117*I$4</f>
        <v>0</v>
      </c>
      <c r="J117" s="199" t="n">
        <f aca="false">H117*J$4</f>
        <v>0</v>
      </c>
      <c r="K117" s="200" t="n">
        <v>3</v>
      </c>
      <c r="L117" s="204"/>
      <c r="M117" s="35" t="n">
        <v>1.5</v>
      </c>
      <c r="N117" s="199" t="n">
        <f aca="false">M117*N$4</f>
        <v>0</v>
      </c>
      <c r="O117" s="199" t="n">
        <f aca="false">M117*O$4</f>
        <v>0</v>
      </c>
      <c r="P117" s="200" t="n">
        <v>3</v>
      </c>
      <c r="Q117" s="204"/>
      <c r="R117" s="35" t="n">
        <v>1.5</v>
      </c>
      <c r="S117" s="199" t="n">
        <f aca="false">R117*S$4</f>
        <v>0</v>
      </c>
      <c r="T117" s="199" t="n">
        <f aca="false">R117*T$4</f>
        <v>0</v>
      </c>
      <c r="U117" s="200" t="n">
        <v>2</v>
      </c>
      <c r="W117" s="35" t="n">
        <v>1.5</v>
      </c>
      <c r="X117" s="199" t="n">
        <f aca="false">W117*X$4</f>
        <v>0</v>
      </c>
      <c r="Y117" s="199" t="n">
        <f aca="false">W117*Y$4</f>
        <v>0</v>
      </c>
      <c r="Z117" s="200" t="n">
        <v>3</v>
      </c>
      <c r="AA117" s="28"/>
      <c r="AB117" s="35" t="n">
        <v>1.5</v>
      </c>
      <c r="AC117" s="199" t="n">
        <f aca="false">AB117*AC$4</f>
        <v>0</v>
      </c>
      <c r="AD117" s="199" t="n">
        <f aca="false">AB117*AD$4</f>
        <v>0</v>
      </c>
      <c r="AE117" s="200" t="n">
        <v>3</v>
      </c>
      <c r="AF117" s="28"/>
      <c r="AG117" s="35" t="n">
        <v>1.5</v>
      </c>
      <c r="AH117" s="199" t="n">
        <f aca="false">AG117*AH$4</f>
        <v>0</v>
      </c>
      <c r="AI117" s="199" t="n">
        <f aca="false">AG117*AI$4</f>
        <v>0</v>
      </c>
      <c r="AJ117" s="200" t="n">
        <v>3</v>
      </c>
      <c r="AK117" s="28"/>
    </row>
    <row r="118" customFormat="false" ht="12" hidden="false" customHeight="false" outlineLevel="0" collapsed="false">
      <c r="A118" s="198" t="n">
        <f aca="false">CurveCreator!A118</f>
        <v>40299</v>
      </c>
      <c r="B118" s="198"/>
      <c r="C118" s="35" t="n">
        <v>1.5</v>
      </c>
      <c r="D118" s="199" t="n">
        <f aca="false">C118*D$4</f>
        <v>0</v>
      </c>
      <c r="E118" s="199" t="n">
        <f aca="false">C118*E$4</f>
        <v>0</v>
      </c>
      <c r="F118" s="200" t="n">
        <v>3</v>
      </c>
      <c r="G118" s="204"/>
      <c r="H118" s="35" t="n">
        <v>1.5</v>
      </c>
      <c r="I118" s="199" t="n">
        <f aca="false">H118*I$4</f>
        <v>0</v>
      </c>
      <c r="J118" s="199" t="n">
        <f aca="false">H118*J$4</f>
        <v>0</v>
      </c>
      <c r="K118" s="200" t="n">
        <v>3</v>
      </c>
      <c r="L118" s="204"/>
      <c r="M118" s="35" t="n">
        <v>1.5</v>
      </c>
      <c r="N118" s="199" t="n">
        <f aca="false">M118*N$4</f>
        <v>0</v>
      </c>
      <c r="O118" s="199" t="n">
        <f aca="false">M118*O$4</f>
        <v>0</v>
      </c>
      <c r="P118" s="200" t="n">
        <v>3</v>
      </c>
      <c r="Q118" s="204"/>
      <c r="R118" s="35" t="n">
        <v>1.5</v>
      </c>
      <c r="S118" s="199" t="n">
        <f aca="false">R118*S$4</f>
        <v>0</v>
      </c>
      <c r="T118" s="199" t="n">
        <f aca="false">R118*T$4</f>
        <v>0</v>
      </c>
      <c r="U118" s="200" t="n">
        <v>2</v>
      </c>
      <c r="W118" s="35" t="n">
        <v>1.5</v>
      </c>
      <c r="X118" s="199" t="n">
        <f aca="false">W118*X$4</f>
        <v>0</v>
      </c>
      <c r="Y118" s="199" t="n">
        <f aca="false">W118*Y$4</f>
        <v>0</v>
      </c>
      <c r="Z118" s="200" t="n">
        <v>3</v>
      </c>
      <c r="AA118" s="28"/>
      <c r="AB118" s="35" t="n">
        <v>1.5</v>
      </c>
      <c r="AC118" s="199" t="n">
        <f aca="false">AB118*AC$4</f>
        <v>0</v>
      </c>
      <c r="AD118" s="199" t="n">
        <f aca="false">AB118*AD$4</f>
        <v>0</v>
      </c>
      <c r="AE118" s="200" t="n">
        <v>3</v>
      </c>
      <c r="AF118" s="28"/>
      <c r="AG118" s="35" t="n">
        <v>1.5</v>
      </c>
      <c r="AH118" s="199" t="n">
        <f aca="false">AG118*AH$4</f>
        <v>0</v>
      </c>
      <c r="AI118" s="199" t="n">
        <f aca="false">AG118*AI$4</f>
        <v>0</v>
      </c>
      <c r="AJ118" s="200" t="n">
        <v>3</v>
      </c>
      <c r="AK118" s="28"/>
    </row>
    <row r="119" customFormat="false" ht="12" hidden="false" customHeight="false" outlineLevel="0" collapsed="false">
      <c r="A119" s="198" t="n">
        <f aca="false">CurveCreator!A119</f>
        <v>40330</v>
      </c>
      <c r="B119" s="198"/>
      <c r="C119" s="35" t="n">
        <v>1.5</v>
      </c>
      <c r="D119" s="199" t="n">
        <f aca="false">C119*D$4</f>
        <v>0</v>
      </c>
      <c r="E119" s="199" t="n">
        <f aca="false">C119*E$4</f>
        <v>0</v>
      </c>
      <c r="F119" s="200" t="n">
        <v>3</v>
      </c>
      <c r="G119" s="204"/>
      <c r="H119" s="35" t="n">
        <v>1.5</v>
      </c>
      <c r="I119" s="199" t="n">
        <f aca="false">H119*I$4</f>
        <v>0</v>
      </c>
      <c r="J119" s="199" t="n">
        <f aca="false">H119*J$4</f>
        <v>0</v>
      </c>
      <c r="K119" s="200" t="n">
        <v>3</v>
      </c>
      <c r="L119" s="204"/>
      <c r="M119" s="35" t="n">
        <v>1.5</v>
      </c>
      <c r="N119" s="199" t="n">
        <f aca="false">M119*N$4</f>
        <v>0</v>
      </c>
      <c r="O119" s="199" t="n">
        <f aca="false">M119*O$4</f>
        <v>0</v>
      </c>
      <c r="P119" s="200" t="n">
        <v>3</v>
      </c>
      <c r="Q119" s="204"/>
      <c r="R119" s="35" t="n">
        <v>1.5</v>
      </c>
      <c r="S119" s="199" t="n">
        <f aca="false">R119*S$4</f>
        <v>0</v>
      </c>
      <c r="T119" s="199" t="n">
        <f aca="false">R119*T$4</f>
        <v>0</v>
      </c>
      <c r="U119" s="200" t="n">
        <v>2</v>
      </c>
      <c r="W119" s="35" t="n">
        <v>1.5</v>
      </c>
      <c r="X119" s="199" t="n">
        <f aca="false">W119*X$4</f>
        <v>0</v>
      </c>
      <c r="Y119" s="199" t="n">
        <f aca="false">W119*Y$4</f>
        <v>0</v>
      </c>
      <c r="Z119" s="200" t="n">
        <v>3</v>
      </c>
      <c r="AA119" s="28"/>
      <c r="AB119" s="35" t="n">
        <v>1.5</v>
      </c>
      <c r="AC119" s="199" t="n">
        <f aca="false">AB119*AC$4</f>
        <v>0</v>
      </c>
      <c r="AD119" s="199" t="n">
        <f aca="false">AB119*AD$4</f>
        <v>0</v>
      </c>
      <c r="AE119" s="200" t="n">
        <v>3</v>
      </c>
      <c r="AF119" s="28"/>
      <c r="AG119" s="35" t="n">
        <v>1.5</v>
      </c>
      <c r="AH119" s="199" t="n">
        <f aca="false">AG119*AH$4</f>
        <v>0</v>
      </c>
      <c r="AI119" s="199" t="n">
        <f aca="false">AG119*AI$4</f>
        <v>0</v>
      </c>
      <c r="AJ119" s="200" t="n">
        <v>3</v>
      </c>
      <c r="AK119" s="28"/>
    </row>
    <row r="120" customFormat="false" ht="12" hidden="false" customHeight="false" outlineLevel="0" collapsed="false">
      <c r="A120" s="198" t="n">
        <f aca="false">CurveCreator!A120</f>
        <v>40360</v>
      </c>
      <c r="B120" s="198"/>
      <c r="C120" s="35" t="n">
        <v>1.5</v>
      </c>
      <c r="D120" s="199" t="n">
        <f aca="false">C120*D$4</f>
        <v>0</v>
      </c>
      <c r="E120" s="199" t="n">
        <f aca="false">C120*E$4</f>
        <v>0</v>
      </c>
      <c r="F120" s="200" t="n">
        <v>3</v>
      </c>
      <c r="G120" s="204"/>
      <c r="H120" s="35" t="n">
        <v>1.5</v>
      </c>
      <c r="I120" s="199" t="n">
        <f aca="false">H120*I$4</f>
        <v>0</v>
      </c>
      <c r="J120" s="199" t="n">
        <f aca="false">H120*J$4</f>
        <v>0</v>
      </c>
      <c r="K120" s="200" t="n">
        <v>3</v>
      </c>
      <c r="L120" s="204"/>
      <c r="M120" s="35" t="n">
        <v>1.5</v>
      </c>
      <c r="N120" s="199" t="n">
        <f aca="false">M120*N$4</f>
        <v>0</v>
      </c>
      <c r="O120" s="199" t="n">
        <f aca="false">M120*O$4</f>
        <v>0</v>
      </c>
      <c r="P120" s="200" t="n">
        <v>3</v>
      </c>
      <c r="Q120" s="204"/>
      <c r="R120" s="35" t="n">
        <v>1.5</v>
      </c>
      <c r="S120" s="199" t="n">
        <f aca="false">R120*S$4</f>
        <v>0</v>
      </c>
      <c r="T120" s="199" t="n">
        <f aca="false">R120*T$4</f>
        <v>0</v>
      </c>
      <c r="U120" s="200" t="n">
        <v>2</v>
      </c>
      <c r="W120" s="35" t="n">
        <v>1.5</v>
      </c>
      <c r="X120" s="199" t="n">
        <f aca="false">W120*X$4</f>
        <v>0</v>
      </c>
      <c r="Y120" s="199" t="n">
        <f aca="false">W120*Y$4</f>
        <v>0</v>
      </c>
      <c r="Z120" s="200" t="n">
        <v>3</v>
      </c>
      <c r="AA120" s="28"/>
      <c r="AB120" s="35" t="n">
        <v>1.5</v>
      </c>
      <c r="AC120" s="199" t="n">
        <f aca="false">AB120*AC$4</f>
        <v>0</v>
      </c>
      <c r="AD120" s="199" t="n">
        <f aca="false">AB120*AD$4</f>
        <v>0</v>
      </c>
      <c r="AE120" s="200" t="n">
        <v>3</v>
      </c>
      <c r="AF120" s="28"/>
      <c r="AG120" s="35" t="n">
        <v>1.5</v>
      </c>
      <c r="AH120" s="199" t="n">
        <f aca="false">AG120*AH$4</f>
        <v>0</v>
      </c>
      <c r="AI120" s="199" t="n">
        <f aca="false">AG120*AI$4</f>
        <v>0</v>
      </c>
      <c r="AJ120" s="200" t="n">
        <v>3</v>
      </c>
      <c r="AK120" s="28"/>
    </row>
    <row r="121" customFormat="false" ht="12" hidden="false" customHeight="false" outlineLevel="0" collapsed="false">
      <c r="A121" s="198" t="n">
        <f aca="false">CurveCreator!A121</f>
        <v>40391</v>
      </c>
      <c r="B121" s="198"/>
      <c r="C121" s="35" t="n">
        <v>1.5</v>
      </c>
      <c r="D121" s="199" t="n">
        <f aca="false">C121*D$4</f>
        <v>0</v>
      </c>
      <c r="E121" s="199" t="n">
        <f aca="false">C121*E$4</f>
        <v>0</v>
      </c>
      <c r="F121" s="200" t="n">
        <v>3</v>
      </c>
      <c r="G121" s="204"/>
      <c r="H121" s="35" t="n">
        <v>1.5</v>
      </c>
      <c r="I121" s="199" t="n">
        <f aca="false">H121*I$4</f>
        <v>0</v>
      </c>
      <c r="J121" s="199" t="n">
        <f aca="false">H121*J$4</f>
        <v>0</v>
      </c>
      <c r="K121" s="200" t="n">
        <v>3</v>
      </c>
      <c r="L121" s="204"/>
      <c r="M121" s="35" t="n">
        <v>1.5</v>
      </c>
      <c r="N121" s="199" t="n">
        <f aca="false">M121*N$4</f>
        <v>0</v>
      </c>
      <c r="O121" s="199" t="n">
        <f aca="false">M121*O$4</f>
        <v>0</v>
      </c>
      <c r="P121" s="200" t="n">
        <v>3</v>
      </c>
      <c r="Q121" s="204"/>
      <c r="R121" s="35" t="n">
        <v>1.5</v>
      </c>
      <c r="S121" s="199" t="n">
        <f aca="false">R121*S$4</f>
        <v>0</v>
      </c>
      <c r="T121" s="199" t="n">
        <f aca="false">R121*T$4</f>
        <v>0</v>
      </c>
      <c r="U121" s="200" t="n">
        <v>2</v>
      </c>
      <c r="W121" s="35" t="n">
        <v>1.5</v>
      </c>
      <c r="X121" s="199" t="n">
        <f aca="false">W121*X$4</f>
        <v>0</v>
      </c>
      <c r="Y121" s="199" t="n">
        <f aca="false">W121*Y$4</f>
        <v>0</v>
      </c>
      <c r="Z121" s="200" t="n">
        <v>3</v>
      </c>
      <c r="AA121" s="28"/>
      <c r="AB121" s="35" t="n">
        <v>1.5</v>
      </c>
      <c r="AC121" s="199" t="n">
        <f aca="false">AB121*AC$4</f>
        <v>0</v>
      </c>
      <c r="AD121" s="199" t="n">
        <f aca="false">AB121*AD$4</f>
        <v>0</v>
      </c>
      <c r="AE121" s="200" t="n">
        <v>3</v>
      </c>
      <c r="AF121" s="28"/>
      <c r="AG121" s="35" t="n">
        <v>1.5</v>
      </c>
      <c r="AH121" s="199" t="n">
        <f aca="false">AG121*AH$4</f>
        <v>0</v>
      </c>
      <c r="AI121" s="199" t="n">
        <f aca="false">AG121*AI$4</f>
        <v>0</v>
      </c>
      <c r="AJ121" s="200" t="n">
        <v>3</v>
      </c>
      <c r="AK121" s="28"/>
    </row>
    <row r="122" customFormat="false" ht="12" hidden="false" customHeight="false" outlineLevel="0" collapsed="false">
      <c r="A122" s="198" t="n">
        <f aca="false">CurveCreator!A122</f>
        <v>40422</v>
      </c>
      <c r="B122" s="198"/>
      <c r="C122" s="35" t="n">
        <v>1.5</v>
      </c>
      <c r="D122" s="199" t="n">
        <f aca="false">C122*D$4</f>
        <v>0</v>
      </c>
      <c r="E122" s="199" t="n">
        <f aca="false">C122*E$4</f>
        <v>0</v>
      </c>
      <c r="F122" s="200" t="n">
        <v>3</v>
      </c>
      <c r="G122" s="204"/>
      <c r="H122" s="35" t="n">
        <v>1.5</v>
      </c>
      <c r="I122" s="199" t="n">
        <f aca="false">H122*I$4</f>
        <v>0</v>
      </c>
      <c r="J122" s="199" t="n">
        <f aca="false">H122*J$4</f>
        <v>0</v>
      </c>
      <c r="K122" s="200" t="n">
        <v>3</v>
      </c>
      <c r="L122" s="204"/>
      <c r="M122" s="35" t="n">
        <v>1.5</v>
      </c>
      <c r="N122" s="199" t="n">
        <f aca="false">M122*N$4</f>
        <v>0</v>
      </c>
      <c r="O122" s="199" t="n">
        <f aca="false">M122*O$4</f>
        <v>0</v>
      </c>
      <c r="P122" s="200" t="n">
        <v>3</v>
      </c>
      <c r="Q122" s="204"/>
      <c r="R122" s="35" t="n">
        <v>1.5</v>
      </c>
      <c r="S122" s="199" t="n">
        <f aca="false">R122*S$4</f>
        <v>0</v>
      </c>
      <c r="T122" s="199" t="n">
        <f aca="false">R122*T$4</f>
        <v>0</v>
      </c>
      <c r="U122" s="200" t="n">
        <v>2</v>
      </c>
      <c r="W122" s="35" t="n">
        <v>1.5</v>
      </c>
      <c r="X122" s="199" t="n">
        <f aca="false">W122*X$4</f>
        <v>0</v>
      </c>
      <c r="Y122" s="199" t="n">
        <f aca="false">W122*Y$4</f>
        <v>0</v>
      </c>
      <c r="Z122" s="200" t="n">
        <v>3</v>
      </c>
      <c r="AA122" s="28"/>
      <c r="AB122" s="35" t="n">
        <v>1.5</v>
      </c>
      <c r="AC122" s="199" t="n">
        <f aca="false">AB122*AC$4</f>
        <v>0</v>
      </c>
      <c r="AD122" s="199" t="n">
        <f aca="false">AB122*AD$4</f>
        <v>0</v>
      </c>
      <c r="AE122" s="200" t="n">
        <v>3</v>
      </c>
      <c r="AF122" s="28"/>
      <c r="AG122" s="35" t="n">
        <v>1.5</v>
      </c>
      <c r="AH122" s="199" t="n">
        <f aca="false">AG122*AH$4</f>
        <v>0</v>
      </c>
      <c r="AI122" s="199" t="n">
        <f aca="false">AG122*AI$4</f>
        <v>0</v>
      </c>
      <c r="AJ122" s="200" t="n">
        <v>3</v>
      </c>
      <c r="AK122" s="28"/>
    </row>
    <row r="123" customFormat="false" ht="12" hidden="false" customHeight="false" outlineLevel="0" collapsed="false">
      <c r="A123" s="198" t="n">
        <f aca="false">CurveCreator!A123</f>
        <v>40452</v>
      </c>
      <c r="B123" s="198"/>
      <c r="C123" s="35" t="n">
        <v>1.5</v>
      </c>
      <c r="D123" s="199" t="n">
        <f aca="false">C123*D$4</f>
        <v>0</v>
      </c>
      <c r="E123" s="199" t="n">
        <f aca="false">C123*E$4</f>
        <v>0</v>
      </c>
      <c r="F123" s="200" t="n">
        <v>3</v>
      </c>
      <c r="G123" s="204"/>
      <c r="H123" s="35" t="n">
        <v>1.5</v>
      </c>
      <c r="I123" s="199" t="n">
        <f aca="false">H123*I$4</f>
        <v>0</v>
      </c>
      <c r="J123" s="199" t="n">
        <f aca="false">H123*J$4</f>
        <v>0</v>
      </c>
      <c r="K123" s="200" t="n">
        <v>3</v>
      </c>
      <c r="L123" s="204"/>
      <c r="M123" s="35" t="n">
        <v>1.5</v>
      </c>
      <c r="N123" s="199" t="n">
        <f aca="false">M123*N$4</f>
        <v>0</v>
      </c>
      <c r="O123" s="199" t="n">
        <f aca="false">M123*O$4</f>
        <v>0</v>
      </c>
      <c r="P123" s="200" t="n">
        <v>3</v>
      </c>
      <c r="Q123" s="204"/>
      <c r="R123" s="35" t="n">
        <v>1.5</v>
      </c>
      <c r="S123" s="199" t="n">
        <f aca="false">R123*S$4</f>
        <v>0</v>
      </c>
      <c r="T123" s="199" t="n">
        <f aca="false">R123*T$4</f>
        <v>0</v>
      </c>
      <c r="U123" s="200" t="n">
        <v>2</v>
      </c>
      <c r="W123" s="35" t="n">
        <v>1.5</v>
      </c>
      <c r="X123" s="199" t="n">
        <f aca="false">W123*X$4</f>
        <v>0</v>
      </c>
      <c r="Y123" s="199" t="n">
        <f aca="false">W123*Y$4</f>
        <v>0</v>
      </c>
      <c r="Z123" s="200" t="n">
        <v>3</v>
      </c>
      <c r="AA123" s="28"/>
      <c r="AB123" s="35" t="n">
        <v>1.5</v>
      </c>
      <c r="AC123" s="199" t="n">
        <f aca="false">AB123*AC$4</f>
        <v>0</v>
      </c>
      <c r="AD123" s="199" t="n">
        <f aca="false">AB123*AD$4</f>
        <v>0</v>
      </c>
      <c r="AE123" s="200" t="n">
        <v>3</v>
      </c>
      <c r="AF123" s="28"/>
      <c r="AG123" s="35" t="n">
        <v>1.5</v>
      </c>
      <c r="AH123" s="199" t="n">
        <f aca="false">AG123*AH$4</f>
        <v>0</v>
      </c>
      <c r="AI123" s="199" t="n">
        <f aca="false">AG123*AI$4</f>
        <v>0</v>
      </c>
      <c r="AJ123" s="200" t="n">
        <v>3</v>
      </c>
      <c r="AK123" s="28"/>
    </row>
    <row r="124" customFormat="false" ht="12" hidden="false" customHeight="false" outlineLevel="0" collapsed="false">
      <c r="A124" s="198" t="n">
        <f aca="false">CurveCreator!A124</f>
        <v>40483</v>
      </c>
      <c r="B124" s="198"/>
      <c r="C124" s="35" t="n">
        <v>1.5</v>
      </c>
      <c r="D124" s="199" t="n">
        <f aca="false">C124*D$4</f>
        <v>0</v>
      </c>
      <c r="E124" s="199" t="n">
        <f aca="false">C124*E$4</f>
        <v>0</v>
      </c>
      <c r="F124" s="200" t="n">
        <v>3</v>
      </c>
      <c r="G124" s="204"/>
      <c r="H124" s="35" t="n">
        <v>1.5</v>
      </c>
      <c r="I124" s="199" t="n">
        <f aca="false">H124*I$4</f>
        <v>0</v>
      </c>
      <c r="J124" s="199" t="n">
        <f aca="false">H124*J$4</f>
        <v>0</v>
      </c>
      <c r="K124" s="200" t="n">
        <v>3</v>
      </c>
      <c r="L124" s="204"/>
      <c r="M124" s="35" t="n">
        <v>1.5</v>
      </c>
      <c r="N124" s="199" t="n">
        <f aca="false">M124*N$4</f>
        <v>0</v>
      </c>
      <c r="O124" s="199" t="n">
        <f aca="false">M124*O$4</f>
        <v>0</v>
      </c>
      <c r="P124" s="200" t="n">
        <v>3</v>
      </c>
      <c r="Q124" s="204"/>
      <c r="R124" s="35" t="n">
        <v>1.5</v>
      </c>
      <c r="S124" s="199" t="n">
        <f aca="false">R124*S$4</f>
        <v>0</v>
      </c>
      <c r="T124" s="199" t="n">
        <f aca="false">R124*T$4</f>
        <v>0</v>
      </c>
      <c r="U124" s="200" t="n">
        <v>2</v>
      </c>
      <c r="W124" s="35" t="n">
        <v>1.5</v>
      </c>
      <c r="X124" s="199" t="n">
        <f aca="false">W124*X$4</f>
        <v>0</v>
      </c>
      <c r="Y124" s="199" t="n">
        <f aca="false">W124*Y$4</f>
        <v>0</v>
      </c>
      <c r="Z124" s="200" t="n">
        <v>3</v>
      </c>
      <c r="AA124" s="28"/>
      <c r="AB124" s="35" t="n">
        <v>1.5</v>
      </c>
      <c r="AC124" s="199" t="n">
        <f aca="false">AB124*AC$4</f>
        <v>0</v>
      </c>
      <c r="AD124" s="199" t="n">
        <f aca="false">AB124*AD$4</f>
        <v>0</v>
      </c>
      <c r="AE124" s="200" t="n">
        <v>3</v>
      </c>
      <c r="AF124" s="28"/>
      <c r="AG124" s="35" t="n">
        <v>1.5</v>
      </c>
      <c r="AH124" s="199" t="n">
        <f aca="false">AG124*AH$4</f>
        <v>0</v>
      </c>
      <c r="AI124" s="199" t="n">
        <f aca="false">AG124*AI$4</f>
        <v>0</v>
      </c>
      <c r="AJ124" s="200" t="n">
        <v>3</v>
      </c>
      <c r="AK124" s="28"/>
    </row>
    <row r="125" customFormat="false" ht="12" hidden="false" customHeight="false" outlineLevel="0" collapsed="false">
      <c r="A125" s="198" t="n">
        <f aca="false">CurveCreator!A125</f>
        <v>40513</v>
      </c>
      <c r="B125" s="198"/>
      <c r="C125" s="35" t="n">
        <v>1.5</v>
      </c>
      <c r="D125" s="199" t="n">
        <f aca="false">C125*D$4</f>
        <v>0</v>
      </c>
      <c r="E125" s="199" t="n">
        <f aca="false">C125*E$4</f>
        <v>0</v>
      </c>
      <c r="F125" s="200" t="n">
        <v>3</v>
      </c>
      <c r="G125" s="204"/>
      <c r="H125" s="35" t="n">
        <v>1.5</v>
      </c>
      <c r="I125" s="199" t="n">
        <f aca="false">H125*I$4</f>
        <v>0</v>
      </c>
      <c r="J125" s="199" t="n">
        <f aca="false">H125*J$4</f>
        <v>0</v>
      </c>
      <c r="K125" s="200" t="n">
        <v>3</v>
      </c>
      <c r="L125" s="204"/>
      <c r="M125" s="35" t="n">
        <v>1.5</v>
      </c>
      <c r="N125" s="199" t="n">
        <f aca="false">M125*N$4</f>
        <v>0</v>
      </c>
      <c r="O125" s="199" t="n">
        <f aca="false">M125*O$4</f>
        <v>0</v>
      </c>
      <c r="P125" s="200" t="n">
        <v>3</v>
      </c>
      <c r="Q125" s="204"/>
      <c r="R125" s="35" t="n">
        <v>1.5</v>
      </c>
      <c r="S125" s="199" t="n">
        <f aca="false">R125*S$4</f>
        <v>0</v>
      </c>
      <c r="T125" s="199" t="n">
        <f aca="false">R125*T$4</f>
        <v>0</v>
      </c>
      <c r="U125" s="200" t="n">
        <v>2</v>
      </c>
      <c r="W125" s="35" t="n">
        <v>1.5</v>
      </c>
      <c r="X125" s="199" t="n">
        <f aca="false">W125*X$4</f>
        <v>0</v>
      </c>
      <c r="Y125" s="199" t="n">
        <f aca="false">W125*Y$4</f>
        <v>0</v>
      </c>
      <c r="Z125" s="200" t="n">
        <v>3</v>
      </c>
      <c r="AA125" s="28"/>
      <c r="AB125" s="35" t="n">
        <v>1.5</v>
      </c>
      <c r="AC125" s="199" t="n">
        <f aca="false">AB125*AC$4</f>
        <v>0</v>
      </c>
      <c r="AD125" s="199" t="n">
        <f aca="false">AB125*AD$4</f>
        <v>0</v>
      </c>
      <c r="AE125" s="200" t="n">
        <v>3</v>
      </c>
      <c r="AF125" s="28"/>
      <c r="AG125" s="35" t="n">
        <v>1.5</v>
      </c>
      <c r="AH125" s="199" t="n">
        <f aca="false">AG125*AH$4</f>
        <v>0</v>
      </c>
      <c r="AI125" s="199" t="n">
        <f aca="false">AG125*AI$4</f>
        <v>0</v>
      </c>
      <c r="AJ125" s="200" t="n">
        <v>3</v>
      </c>
      <c r="AK125" s="28"/>
    </row>
    <row r="126" customFormat="false" ht="12" hidden="false" customHeight="false" outlineLevel="0" collapsed="false">
      <c r="A126" s="198" t="n">
        <f aca="false">CurveCreator!A126</f>
        <v>40544</v>
      </c>
      <c r="B126" s="198"/>
      <c r="C126" s="35" t="n">
        <v>1.5</v>
      </c>
      <c r="D126" s="199" t="n">
        <f aca="false">C126*D$4</f>
        <v>0</v>
      </c>
      <c r="E126" s="199" t="n">
        <f aca="false">C126*E$4</f>
        <v>0</v>
      </c>
      <c r="F126" s="200" t="n">
        <v>3</v>
      </c>
      <c r="G126" s="204"/>
      <c r="H126" s="35" t="n">
        <v>1.5</v>
      </c>
      <c r="I126" s="199" t="n">
        <f aca="false">H126*I$4</f>
        <v>0</v>
      </c>
      <c r="J126" s="199" t="n">
        <f aca="false">H126*J$4</f>
        <v>0</v>
      </c>
      <c r="K126" s="200" t="n">
        <v>3</v>
      </c>
      <c r="L126" s="204"/>
      <c r="M126" s="35" t="n">
        <v>1.5</v>
      </c>
      <c r="N126" s="199" t="n">
        <f aca="false">M126*N$4</f>
        <v>0</v>
      </c>
      <c r="O126" s="199" t="n">
        <f aca="false">M126*O$4</f>
        <v>0</v>
      </c>
      <c r="P126" s="200" t="n">
        <v>3</v>
      </c>
      <c r="Q126" s="204"/>
      <c r="R126" s="35" t="n">
        <v>1.5</v>
      </c>
      <c r="S126" s="199" t="n">
        <f aca="false">R126*S$4</f>
        <v>0</v>
      </c>
      <c r="T126" s="199" t="n">
        <f aca="false">R126*T$4</f>
        <v>0</v>
      </c>
      <c r="U126" s="200" t="n">
        <v>2</v>
      </c>
      <c r="W126" s="35" t="n">
        <v>1.5</v>
      </c>
      <c r="X126" s="199" t="n">
        <f aca="false">W126*X$4</f>
        <v>0</v>
      </c>
      <c r="Y126" s="199" t="n">
        <f aca="false">W126*Y$4</f>
        <v>0</v>
      </c>
      <c r="Z126" s="200" t="n">
        <v>3</v>
      </c>
      <c r="AA126" s="28"/>
      <c r="AB126" s="35" t="n">
        <v>1.5</v>
      </c>
      <c r="AC126" s="199" t="n">
        <f aca="false">AB126*AC$4</f>
        <v>0</v>
      </c>
      <c r="AD126" s="199" t="n">
        <f aca="false">AB126*AD$4</f>
        <v>0</v>
      </c>
      <c r="AE126" s="200" t="n">
        <v>3</v>
      </c>
      <c r="AF126" s="28"/>
      <c r="AG126" s="35" t="n">
        <v>1.5</v>
      </c>
      <c r="AH126" s="199" t="n">
        <f aca="false">AG126*AH$4</f>
        <v>0</v>
      </c>
      <c r="AI126" s="199" t="n">
        <f aca="false">AG126*AI$4</f>
        <v>0</v>
      </c>
      <c r="AJ126" s="200" t="n">
        <v>3</v>
      </c>
      <c r="AK126" s="28"/>
    </row>
    <row r="127" customFormat="false" ht="12" hidden="false" customHeight="false" outlineLevel="0" collapsed="false">
      <c r="A127" s="198" t="n">
        <f aca="false">CurveCreator!A127</f>
        <v>40575</v>
      </c>
      <c r="B127" s="198"/>
      <c r="C127" s="35" t="n">
        <v>1.5</v>
      </c>
      <c r="D127" s="199" t="n">
        <f aca="false">C127*D$4</f>
        <v>0</v>
      </c>
      <c r="E127" s="199" t="n">
        <f aca="false">C127*E$4</f>
        <v>0</v>
      </c>
      <c r="F127" s="200" t="n">
        <v>3</v>
      </c>
      <c r="G127" s="204"/>
      <c r="H127" s="35" t="n">
        <v>1.5</v>
      </c>
      <c r="I127" s="199" t="n">
        <f aca="false">H127*I$4</f>
        <v>0</v>
      </c>
      <c r="J127" s="199" t="n">
        <f aca="false">H127*J$4</f>
        <v>0</v>
      </c>
      <c r="K127" s="200" t="n">
        <v>3</v>
      </c>
      <c r="L127" s="204"/>
      <c r="M127" s="35" t="n">
        <v>1.5</v>
      </c>
      <c r="N127" s="199" t="n">
        <f aca="false">M127*N$4</f>
        <v>0</v>
      </c>
      <c r="O127" s="199" t="n">
        <f aca="false">M127*O$4</f>
        <v>0</v>
      </c>
      <c r="P127" s="200" t="n">
        <v>3</v>
      </c>
      <c r="Q127" s="204"/>
      <c r="R127" s="35" t="n">
        <v>1.5</v>
      </c>
      <c r="S127" s="199" t="n">
        <f aca="false">R127*S$4</f>
        <v>0</v>
      </c>
      <c r="T127" s="199" t="n">
        <f aca="false">R127*T$4</f>
        <v>0</v>
      </c>
      <c r="U127" s="200" t="n">
        <v>2</v>
      </c>
      <c r="W127" s="35" t="n">
        <v>1.5</v>
      </c>
      <c r="X127" s="199" t="n">
        <f aca="false">W127*X$4</f>
        <v>0</v>
      </c>
      <c r="Y127" s="199" t="n">
        <f aca="false">W127*Y$4</f>
        <v>0</v>
      </c>
      <c r="Z127" s="200" t="n">
        <v>3</v>
      </c>
      <c r="AA127" s="28"/>
      <c r="AB127" s="35" t="n">
        <v>1.5</v>
      </c>
      <c r="AC127" s="199" t="n">
        <f aca="false">AB127*AC$4</f>
        <v>0</v>
      </c>
      <c r="AD127" s="199" t="n">
        <f aca="false">AB127*AD$4</f>
        <v>0</v>
      </c>
      <c r="AE127" s="200" t="n">
        <v>3</v>
      </c>
      <c r="AF127" s="28"/>
      <c r="AG127" s="35" t="n">
        <v>1.5</v>
      </c>
      <c r="AH127" s="199" t="n">
        <f aca="false">AG127*AH$4</f>
        <v>0</v>
      </c>
      <c r="AI127" s="199" t="n">
        <f aca="false">AG127*AI$4</f>
        <v>0</v>
      </c>
      <c r="AJ127" s="200" t="n">
        <v>3</v>
      </c>
      <c r="AK127" s="28"/>
    </row>
    <row r="128" customFormat="false" ht="12" hidden="false" customHeight="false" outlineLevel="0" collapsed="false">
      <c r="A128" s="198" t="n">
        <f aca="false">CurveCreator!A128</f>
        <v>40603</v>
      </c>
      <c r="B128" s="198"/>
      <c r="C128" s="35" t="n">
        <v>1.5</v>
      </c>
      <c r="D128" s="199" t="n">
        <f aca="false">C128*D$4</f>
        <v>0</v>
      </c>
      <c r="E128" s="199" t="n">
        <f aca="false">C128*E$4</f>
        <v>0</v>
      </c>
      <c r="F128" s="200" t="n">
        <v>3</v>
      </c>
      <c r="G128" s="204"/>
      <c r="H128" s="35" t="n">
        <v>1.5</v>
      </c>
      <c r="I128" s="199" t="n">
        <f aca="false">H128*I$4</f>
        <v>0</v>
      </c>
      <c r="J128" s="199" t="n">
        <f aca="false">H128*J$4</f>
        <v>0</v>
      </c>
      <c r="K128" s="200" t="n">
        <v>3</v>
      </c>
      <c r="L128" s="204"/>
      <c r="M128" s="35" t="n">
        <v>1.5</v>
      </c>
      <c r="N128" s="199" t="n">
        <f aca="false">M128*N$4</f>
        <v>0</v>
      </c>
      <c r="O128" s="199" t="n">
        <f aca="false">M128*O$4</f>
        <v>0</v>
      </c>
      <c r="P128" s="200" t="n">
        <v>3</v>
      </c>
      <c r="Q128" s="204"/>
      <c r="R128" s="35" t="n">
        <v>1.5</v>
      </c>
      <c r="S128" s="199" t="n">
        <f aca="false">R128*S$4</f>
        <v>0</v>
      </c>
      <c r="T128" s="199" t="n">
        <f aca="false">R128*T$4</f>
        <v>0</v>
      </c>
      <c r="U128" s="200" t="n">
        <v>2</v>
      </c>
      <c r="W128" s="35" t="n">
        <v>1.5</v>
      </c>
      <c r="X128" s="199" t="n">
        <f aca="false">W128*X$4</f>
        <v>0</v>
      </c>
      <c r="Y128" s="199" t="n">
        <f aca="false">W128*Y$4</f>
        <v>0</v>
      </c>
      <c r="Z128" s="200" t="n">
        <v>3</v>
      </c>
      <c r="AA128" s="28"/>
      <c r="AB128" s="35" t="n">
        <v>1.5</v>
      </c>
      <c r="AC128" s="199" t="n">
        <f aca="false">AB128*AC$4</f>
        <v>0</v>
      </c>
      <c r="AD128" s="199" t="n">
        <f aca="false">AB128*AD$4</f>
        <v>0</v>
      </c>
      <c r="AE128" s="200" t="n">
        <v>3</v>
      </c>
      <c r="AF128" s="28"/>
      <c r="AG128" s="35" t="n">
        <v>1.5</v>
      </c>
      <c r="AH128" s="199" t="n">
        <f aca="false">AG128*AH$4</f>
        <v>0</v>
      </c>
      <c r="AI128" s="199" t="n">
        <f aca="false">AG128*AI$4</f>
        <v>0</v>
      </c>
      <c r="AJ128" s="200" t="n">
        <v>3</v>
      </c>
      <c r="AK128" s="28"/>
    </row>
    <row r="129" customFormat="false" ht="12" hidden="false" customHeight="false" outlineLevel="0" collapsed="false">
      <c r="A129" s="198" t="n">
        <f aca="false">CurveCreator!A129</f>
        <v>40634</v>
      </c>
      <c r="B129" s="198"/>
      <c r="C129" s="35" t="n">
        <v>1.5</v>
      </c>
      <c r="D129" s="199" t="n">
        <f aca="false">C129*D$4</f>
        <v>0</v>
      </c>
      <c r="E129" s="199" t="n">
        <f aca="false">C129*E$4</f>
        <v>0</v>
      </c>
      <c r="F129" s="200" t="n">
        <v>3</v>
      </c>
      <c r="G129" s="204"/>
      <c r="H129" s="35" t="n">
        <v>1.5</v>
      </c>
      <c r="I129" s="199" t="n">
        <f aca="false">H129*I$4</f>
        <v>0</v>
      </c>
      <c r="J129" s="199" t="n">
        <f aca="false">H129*J$4</f>
        <v>0</v>
      </c>
      <c r="K129" s="200" t="n">
        <v>3</v>
      </c>
      <c r="L129" s="204"/>
      <c r="M129" s="35" t="n">
        <v>1.5</v>
      </c>
      <c r="N129" s="199" t="n">
        <f aca="false">M129*N$4</f>
        <v>0</v>
      </c>
      <c r="O129" s="199" t="n">
        <f aca="false">M129*O$4</f>
        <v>0</v>
      </c>
      <c r="P129" s="200" t="n">
        <v>3</v>
      </c>
      <c r="Q129" s="204"/>
      <c r="R129" s="35" t="n">
        <v>1.5</v>
      </c>
      <c r="S129" s="199" t="n">
        <f aca="false">R129*S$4</f>
        <v>0</v>
      </c>
      <c r="T129" s="199" t="n">
        <f aca="false">R129*T$4</f>
        <v>0</v>
      </c>
      <c r="U129" s="200" t="n">
        <v>2</v>
      </c>
      <c r="W129" s="35" t="n">
        <v>1.5</v>
      </c>
      <c r="X129" s="199" t="n">
        <f aca="false">W129*X$4</f>
        <v>0</v>
      </c>
      <c r="Y129" s="199" t="n">
        <f aca="false">W129*Y$4</f>
        <v>0</v>
      </c>
      <c r="Z129" s="200" t="n">
        <v>3</v>
      </c>
      <c r="AA129" s="28"/>
      <c r="AB129" s="35" t="n">
        <v>1.5</v>
      </c>
      <c r="AC129" s="199" t="n">
        <f aca="false">AB129*AC$4</f>
        <v>0</v>
      </c>
      <c r="AD129" s="199" t="n">
        <f aca="false">AB129*AD$4</f>
        <v>0</v>
      </c>
      <c r="AE129" s="200" t="n">
        <v>3</v>
      </c>
      <c r="AF129" s="28"/>
      <c r="AG129" s="35" t="n">
        <v>1.5</v>
      </c>
      <c r="AH129" s="199" t="n">
        <f aca="false">AG129*AH$4</f>
        <v>0</v>
      </c>
      <c r="AI129" s="199" t="n">
        <f aca="false">AG129*AI$4</f>
        <v>0</v>
      </c>
      <c r="AJ129" s="200" t="n">
        <v>3</v>
      </c>
      <c r="AK129" s="28"/>
    </row>
    <row r="130" customFormat="false" ht="12" hidden="false" customHeight="false" outlineLevel="0" collapsed="false">
      <c r="A130" s="198" t="n">
        <f aca="false">CurveCreator!A130</f>
        <v>40664</v>
      </c>
      <c r="B130" s="198"/>
      <c r="C130" s="35" t="n">
        <v>1.5</v>
      </c>
      <c r="D130" s="199" t="n">
        <f aca="false">C130*D$4</f>
        <v>0</v>
      </c>
      <c r="E130" s="199" t="n">
        <f aca="false">C130*E$4</f>
        <v>0</v>
      </c>
      <c r="F130" s="200" t="n">
        <v>3</v>
      </c>
      <c r="G130" s="204"/>
      <c r="H130" s="35" t="n">
        <v>1.5</v>
      </c>
      <c r="I130" s="199" t="n">
        <f aca="false">H130*I$4</f>
        <v>0</v>
      </c>
      <c r="J130" s="199" t="n">
        <f aca="false">H130*J$4</f>
        <v>0</v>
      </c>
      <c r="K130" s="200" t="n">
        <v>3</v>
      </c>
      <c r="L130" s="204"/>
      <c r="M130" s="35" t="n">
        <v>1.5</v>
      </c>
      <c r="N130" s="199" t="n">
        <f aca="false">M130*N$4</f>
        <v>0</v>
      </c>
      <c r="O130" s="199" t="n">
        <f aca="false">M130*O$4</f>
        <v>0</v>
      </c>
      <c r="P130" s="200" t="n">
        <v>3</v>
      </c>
      <c r="Q130" s="204"/>
      <c r="R130" s="35" t="n">
        <v>1.5</v>
      </c>
      <c r="S130" s="199" t="n">
        <f aca="false">R130*S$4</f>
        <v>0</v>
      </c>
      <c r="T130" s="199" t="n">
        <f aca="false">R130*T$4</f>
        <v>0</v>
      </c>
      <c r="U130" s="200" t="n">
        <v>2</v>
      </c>
      <c r="W130" s="35" t="n">
        <v>1.5</v>
      </c>
      <c r="X130" s="199" t="n">
        <f aca="false">W130*X$4</f>
        <v>0</v>
      </c>
      <c r="Y130" s="199" t="n">
        <f aca="false">W130*Y$4</f>
        <v>0</v>
      </c>
      <c r="Z130" s="200" t="n">
        <v>3</v>
      </c>
      <c r="AA130" s="28"/>
      <c r="AB130" s="35" t="n">
        <v>1.5</v>
      </c>
      <c r="AC130" s="199" t="n">
        <f aca="false">AB130*AC$4</f>
        <v>0</v>
      </c>
      <c r="AD130" s="199" t="n">
        <f aca="false">AB130*AD$4</f>
        <v>0</v>
      </c>
      <c r="AE130" s="200" t="n">
        <v>3</v>
      </c>
      <c r="AF130" s="28"/>
      <c r="AG130" s="35" t="n">
        <v>1.5</v>
      </c>
      <c r="AH130" s="199" t="n">
        <f aca="false">AG130*AH$4</f>
        <v>0</v>
      </c>
      <c r="AI130" s="199" t="n">
        <f aca="false">AG130*AI$4</f>
        <v>0</v>
      </c>
      <c r="AJ130" s="200" t="n">
        <v>3</v>
      </c>
      <c r="AK130" s="28"/>
    </row>
    <row r="131" customFormat="false" ht="12" hidden="false" customHeight="false" outlineLevel="0" collapsed="false">
      <c r="A131" s="198" t="n">
        <f aca="false">CurveCreator!A131</f>
        <v>40695</v>
      </c>
      <c r="B131" s="198"/>
      <c r="C131" s="35" t="n">
        <v>1.5</v>
      </c>
      <c r="D131" s="199" t="n">
        <f aca="false">C131*D$4</f>
        <v>0</v>
      </c>
      <c r="E131" s="199" t="n">
        <f aca="false">C131*E$4</f>
        <v>0</v>
      </c>
      <c r="F131" s="200" t="n">
        <v>3</v>
      </c>
      <c r="G131" s="204"/>
      <c r="H131" s="35" t="n">
        <v>1.5</v>
      </c>
      <c r="I131" s="199" t="n">
        <f aca="false">H131*I$4</f>
        <v>0</v>
      </c>
      <c r="J131" s="199" t="n">
        <f aca="false">H131*J$4</f>
        <v>0</v>
      </c>
      <c r="K131" s="200" t="n">
        <v>3</v>
      </c>
      <c r="L131" s="204"/>
      <c r="M131" s="35" t="n">
        <v>1.5</v>
      </c>
      <c r="N131" s="199" t="n">
        <f aca="false">M131*N$4</f>
        <v>0</v>
      </c>
      <c r="O131" s="199" t="n">
        <f aca="false">M131*O$4</f>
        <v>0</v>
      </c>
      <c r="P131" s="200" t="n">
        <v>3</v>
      </c>
      <c r="Q131" s="204"/>
      <c r="R131" s="35" t="n">
        <v>1.5</v>
      </c>
      <c r="S131" s="199" t="n">
        <f aca="false">R131*S$4</f>
        <v>0</v>
      </c>
      <c r="T131" s="199" t="n">
        <f aca="false">R131*T$4</f>
        <v>0</v>
      </c>
      <c r="U131" s="200" t="n">
        <v>2</v>
      </c>
      <c r="W131" s="35" t="n">
        <v>1.5</v>
      </c>
      <c r="X131" s="199" t="n">
        <f aca="false">W131*X$4</f>
        <v>0</v>
      </c>
      <c r="Y131" s="199" t="n">
        <f aca="false">W131*Y$4</f>
        <v>0</v>
      </c>
      <c r="Z131" s="200" t="n">
        <v>3</v>
      </c>
      <c r="AA131" s="28"/>
      <c r="AB131" s="35" t="n">
        <v>1.5</v>
      </c>
      <c r="AC131" s="199" t="n">
        <f aca="false">AB131*AC$4</f>
        <v>0</v>
      </c>
      <c r="AD131" s="199" t="n">
        <f aca="false">AB131*AD$4</f>
        <v>0</v>
      </c>
      <c r="AE131" s="200" t="n">
        <v>3</v>
      </c>
      <c r="AF131" s="28"/>
      <c r="AG131" s="35" t="n">
        <v>1.5</v>
      </c>
      <c r="AH131" s="199" t="n">
        <f aca="false">AG131*AH$4</f>
        <v>0</v>
      </c>
      <c r="AI131" s="199" t="n">
        <f aca="false">AG131*AI$4</f>
        <v>0</v>
      </c>
      <c r="AJ131" s="200" t="n">
        <v>3</v>
      </c>
      <c r="AK131" s="28"/>
    </row>
    <row r="132" customFormat="false" ht="12" hidden="false" customHeight="false" outlineLevel="0" collapsed="false">
      <c r="A132" s="198" t="n">
        <f aca="false">CurveCreator!A132</f>
        <v>40725</v>
      </c>
      <c r="B132" s="198"/>
      <c r="C132" s="35" t="n">
        <v>1.5</v>
      </c>
      <c r="D132" s="199" t="n">
        <f aca="false">C132*D$4</f>
        <v>0</v>
      </c>
      <c r="E132" s="199" t="n">
        <f aca="false">C132*E$4</f>
        <v>0</v>
      </c>
      <c r="F132" s="200" t="n">
        <v>3</v>
      </c>
      <c r="G132" s="204"/>
      <c r="H132" s="35" t="n">
        <v>1.5</v>
      </c>
      <c r="I132" s="199" t="n">
        <f aca="false">H132*I$4</f>
        <v>0</v>
      </c>
      <c r="J132" s="199" t="n">
        <f aca="false">H132*J$4</f>
        <v>0</v>
      </c>
      <c r="K132" s="200" t="n">
        <v>3</v>
      </c>
      <c r="L132" s="204"/>
      <c r="M132" s="35" t="n">
        <v>1.5</v>
      </c>
      <c r="N132" s="199" t="n">
        <f aca="false">M132*N$4</f>
        <v>0</v>
      </c>
      <c r="O132" s="199" t="n">
        <f aca="false">M132*O$4</f>
        <v>0</v>
      </c>
      <c r="P132" s="200" t="n">
        <v>3</v>
      </c>
      <c r="Q132" s="204"/>
      <c r="R132" s="35" t="n">
        <v>1.5</v>
      </c>
      <c r="S132" s="199" t="n">
        <f aca="false">R132*S$4</f>
        <v>0</v>
      </c>
      <c r="T132" s="199" t="n">
        <f aca="false">R132*T$4</f>
        <v>0</v>
      </c>
      <c r="U132" s="200" t="n">
        <v>2</v>
      </c>
      <c r="W132" s="35" t="n">
        <v>1.5</v>
      </c>
      <c r="X132" s="199" t="n">
        <f aca="false">W132*X$4</f>
        <v>0</v>
      </c>
      <c r="Y132" s="199" t="n">
        <f aca="false">W132*Y$4</f>
        <v>0</v>
      </c>
      <c r="Z132" s="200" t="n">
        <v>3</v>
      </c>
      <c r="AA132" s="28"/>
      <c r="AB132" s="35" t="n">
        <v>1.5</v>
      </c>
      <c r="AC132" s="199" t="n">
        <f aca="false">AB132*AC$4</f>
        <v>0</v>
      </c>
      <c r="AD132" s="199" t="n">
        <f aca="false">AB132*AD$4</f>
        <v>0</v>
      </c>
      <c r="AE132" s="200" t="n">
        <v>3</v>
      </c>
      <c r="AF132" s="28"/>
      <c r="AG132" s="35" t="n">
        <v>1.5</v>
      </c>
      <c r="AH132" s="199" t="n">
        <f aca="false">AG132*AH$4</f>
        <v>0</v>
      </c>
      <c r="AI132" s="199" t="n">
        <f aca="false">AG132*AI$4</f>
        <v>0</v>
      </c>
      <c r="AJ132" s="200" t="n">
        <v>3</v>
      </c>
      <c r="AK132" s="28"/>
    </row>
    <row r="133" customFormat="false" ht="12" hidden="false" customHeight="false" outlineLevel="0" collapsed="false">
      <c r="A133" s="198" t="n">
        <f aca="false">CurveCreator!A133</f>
        <v>40756</v>
      </c>
      <c r="B133" s="198"/>
      <c r="C133" s="35" t="n">
        <v>1.5</v>
      </c>
      <c r="D133" s="199" t="n">
        <f aca="false">C133*D$4</f>
        <v>0</v>
      </c>
      <c r="E133" s="199" t="n">
        <f aca="false">C133*E$4</f>
        <v>0</v>
      </c>
      <c r="F133" s="200" t="n">
        <v>3</v>
      </c>
      <c r="G133" s="204"/>
      <c r="H133" s="35" t="n">
        <v>1.5</v>
      </c>
      <c r="I133" s="199" t="n">
        <f aca="false">H133*I$4</f>
        <v>0</v>
      </c>
      <c r="J133" s="199" t="n">
        <f aca="false">H133*J$4</f>
        <v>0</v>
      </c>
      <c r="K133" s="200" t="n">
        <v>3</v>
      </c>
      <c r="L133" s="204"/>
      <c r="M133" s="35" t="n">
        <v>1.5</v>
      </c>
      <c r="N133" s="199" t="n">
        <f aca="false">M133*N$4</f>
        <v>0</v>
      </c>
      <c r="O133" s="199" t="n">
        <f aca="false">M133*O$4</f>
        <v>0</v>
      </c>
      <c r="P133" s="200" t="n">
        <v>3</v>
      </c>
      <c r="Q133" s="204"/>
      <c r="R133" s="35" t="n">
        <v>1.5</v>
      </c>
      <c r="S133" s="199" t="n">
        <f aca="false">R133*S$4</f>
        <v>0</v>
      </c>
      <c r="T133" s="199" t="n">
        <f aca="false">R133*T$4</f>
        <v>0</v>
      </c>
      <c r="U133" s="200" t="n">
        <v>2</v>
      </c>
      <c r="W133" s="35" t="n">
        <v>1.5</v>
      </c>
      <c r="X133" s="199" t="n">
        <f aca="false">W133*X$4</f>
        <v>0</v>
      </c>
      <c r="Y133" s="199" t="n">
        <f aca="false">W133*Y$4</f>
        <v>0</v>
      </c>
      <c r="Z133" s="200" t="n">
        <v>3</v>
      </c>
      <c r="AA133" s="28"/>
      <c r="AB133" s="35" t="n">
        <v>1.5</v>
      </c>
      <c r="AC133" s="199" t="n">
        <f aca="false">AB133*AC$4</f>
        <v>0</v>
      </c>
      <c r="AD133" s="199" t="n">
        <f aca="false">AB133*AD$4</f>
        <v>0</v>
      </c>
      <c r="AE133" s="200" t="n">
        <v>3</v>
      </c>
      <c r="AF133" s="28"/>
      <c r="AG133" s="35" t="n">
        <v>1.5</v>
      </c>
      <c r="AH133" s="199" t="n">
        <f aca="false">AG133*AH$4</f>
        <v>0</v>
      </c>
      <c r="AI133" s="199" t="n">
        <f aca="false">AG133*AI$4</f>
        <v>0</v>
      </c>
      <c r="AJ133" s="200" t="n">
        <v>3</v>
      </c>
      <c r="AK133" s="28"/>
    </row>
    <row r="134" customFormat="false" ht="12" hidden="false" customHeight="false" outlineLevel="0" collapsed="false">
      <c r="A134" s="198" t="n">
        <f aca="false">CurveCreator!A134</f>
        <v>40787</v>
      </c>
      <c r="B134" s="198"/>
      <c r="C134" s="35" t="n">
        <v>1.5</v>
      </c>
      <c r="D134" s="199" t="n">
        <f aca="false">C134*D$4</f>
        <v>0</v>
      </c>
      <c r="E134" s="199" t="n">
        <f aca="false">C134*E$4</f>
        <v>0</v>
      </c>
      <c r="F134" s="200" t="n">
        <v>3</v>
      </c>
      <c r="G134" s="204"/>
      <c r="H134" s="35" t="n">
        <v>1.5</v>
      </c>
      <c r="I134" s="199" t="n">
        <f aca="false">H134*I$4</f>
        <v>0</v>
      </c>
      <c r="J134" s="199" t="n">
        <f aca="false">H134*J$4</f>
        <v>0</v>
      </c>
      <c r="K134" s="200" t="n">
        <v>3</v>
      </c>
      <c r="L134" s="204"/>
      <c r="M134" s="35" t="n">
        <v>1.5</v>
      </c>
      <c r="N134" s="199" t="n">
        <f aca="false">M134*N$4</f>
        <v>0</v>
      </c>
      <c r="O134" s="199" t="n">
        <f aca="false">M134*O$4</f>
        <v>0</v>
      </c>
      <c r="P134" s="200" t="n">
        <v>3</v>
      </c>
      <c r="Q134" s="204"/>
      <c r="R134" s="35" t="n">
        <v>1.5</v>
      </c>
      <c r="S134" s="199" t="n">
        <f aca="false">R134*S$4</f>
        <v>0</v>
      </c>
      <c r="T134" s="199" t="n">
        <f aca="false">R134*T$4</f>
        <v>0</v>
      </c>
      <c r="U134" s="200" t="n">
        <v>2</v>
      </c>
      <c r="W134" s="35" t="n">
        <v>1.5</v>
      </c>
      <c r="X134" s="199" t="n">
        <f aca="false">W134*X$4</f>
        <v>0</v>
      </c>
      <c r="Y134" s="199" t="n">
        <f aca="false">W134*Y$4</f>
        <v>0</v>
      </c>
      <c r="Z134" s="200" t="n">
        <v>3</v>
      </c>
      <c r="AA134" s="28"/>
      <c r="AB134" s="35" t="n">
        <v>1.5</v>
      </c>
      <c r="AC134" s="199" t="n">
        <f aca="false">AB134*AC$4</f>
        <v>0</v>
      </c>
      <c r="AD134" s="199" t="n">
        <f aca="false">AB134*AD$4</f>
        <v>0</v>
      </c>
      <c r="AE134" s="200" t="n">
        <v>3</v>
      </c>
      <c r="AF134" s="28"/>
      <c r="AG134" s="35" t="n">
        <v>1.5</v>
      </c>
      <c r="AH134" s="199" t="n">
        <f aca="false">AG134*AH$4</f>
        <v>0</v>
      </c>
      <c r="AI134" s="199" t="n">
        <f aca="false">AG134*AI$4</f>
        <v>0</v>
      </c>
      <c r="AJ134" s="200" t="n">
        <v>3</v>
      </c>
      <c r="AK134" s="28"/>
    </row>
    <row r="135" customFormat="false" ht="12" hidden="false" customHeight="false" outlineLevel="0" collapsed="false">
      <c r="A135" s="198" t="n">
        <f aca="false">CurveCreator!A135</f>
        <v>40817</v>
      </c>
      <c r="B135" s="198"/>
      <c r="C135" s="35" t="n">
        <v>1.5</v>
      </c>
      <c r="D135" s="199" t="n">
        <f aca="false">C135*D$4</f>
        <v>0</v>
      </c>
      <c r="E135" s="199" t="n">
        <f aca="false">C135*E$4</f>
        <v>0</v>
      </c>
      <c r="F135" s="200" t="n">
        <v>3</v>
      </c>
      <c r="G135" s="204"/>
      <c r="H135" s="35" t="n">
        <v>1.5</v>
      </c>
      <c r="I135" s="199" t="n">
        <f aca="false">H135*I$4</f>
        <v>0</v>
      </c>
      <c r="J135" s="199" t="n">
        <f aca="false">H135*J$4</f>
        <v>0</v>
      </c>
      <c r="K135" s="200" t="n">
        <v>3</v>
      </c>
      <c r="L135" s="204"/>
      <c r="M135" s="35" t="n">
        <v>1.5</v>
      </c>
      <c r="N135" s="199" t="n">
        <f aca="false">M135*N$4</f>
        <v>0</v>
      </c>
      <c r="O135" s="199" t="n">
        <f aca="false">M135*O$4</f>
        <v>0</v>
      </c>
      <c r="P135" s="200" t="n">
        <v>3</v>
      </c>
      <c r="Q135" s="204"/>
      <c r="R135" s="35" t="n">
        <v>1.5</v>
      </c>
      <c r="S135" s="199" t="n">
        <f aca="false">R135*S$4</f>
        <v>0</v>
      </c>
      <c r="T135" s="199" t="n">
        <f aca="false">R135*T$4</f>
        <v>0</v>
      </c>
      <c r="U135" s="200" t="n">
        <v>2</v>
      </c>
      <c r="W135" s="35" t="n">
        <v>1.5</v>
      </c>
      <c r="X135" s="199" t="n">
        <f aca="false">W135*X$4</f>
        <v>0</v>
      </c>
      <c r="Y135" s="199" t="n">
        <f aca="false">W135*Y$4</f>
        <v>0</v>
      </c>
      <c r="Z135" s="200" t="n">
        <v>3</v>
      </c>
      <c r="AA135" s="28"/>
      <c r="AB135" s="35" t="n">
        <v>1.5</v>
      </c>
      <c r="AC135" s="199" t="n">
        <f aca="false">AB135*AC$4</f>
        <v>0</v>
      </c>
      <c r="AD135" s="199" t="n">
        <f aca="false">AB135*AD$4</f>
        <v>0</v>
      </c>
      <c r="AE135" s="200" t="n">
        <v>3</v>
      </c>
      <c r="AF135" s="28"/>
      <c r="AG135" s="35" t="n">
        <v>1.5</v>
      </c>
      <c r="AH135" s="199" t="n">
        <f aca="false">AG135*AH$4</f>
        <v>0</v>
      </c>
      <c r="AI135" s="199" t="n">
        <f aca="false">AG135*AI$4</f>
        <v>0</v>
      </c>
      <c r="AJ135" s="200" t="n">
        <v>3</v>
      </c>
      <c r="AK135" s="28"/>
    </row>
    <row r="136" customFormat="false" ht="12" hidden="false" customHeight="false" outlineLevel="0" collapsed="false">
      <c r="A136" s="198" t="n">
        <f aca="false">CurveCreator!A136</f>
        <v>40848</v>
      </c>
      <c r="B136" s="198"/>
      <c r="C136" s="35" t="n">
        <v>1.5</v>
      </c>
      <c r="D136" s="199" t="n">
        <f aca="false">C136*D$4</f>
        <v>0</v>
      </c>
      <c r="E136" s="199" t="n">
        <f aca="false">C136*E$4</f>
        <v>0</v>
      </c>
      <c r="F136" s="200" t="n">
        <v>3</v>
      </c>
      <c r="G136" s="204"/>
      <c r="H136" s="35" t="n">
        <v>1.5</v>
      </c>
      <c r="I136" s="199" t="n">
        <f aca="false">H136*I$4</f>
        <v>0</v>
      </c>
      <c r="J136" s="199" t="n">
        <f aca="false">H136*J$4</f>
        <v>0</v>
      </c>
      <c r="K136" s="200" t="n">
        <v>3</v>
      </c>
      <c r="L136" s="204"/>
      <c r="M136" s="35" t="n">
        <v>1.5</v>
      </c>
      <c r="N136" s="199" t="n">
        <f aca="false">M136*N$4</f>
        <v>0</v>
      </c>
      <c r="O136" s="199" t="n">
        <f aca="false">M136*O$4</f>
        <v>0</v>
      </c>
      <c r="P136" s="200" t="n">
        <v>3</v>
      </c>
      <c r="Q136" s="204"/>
      <c r="R136" s="35" t="n">
        <v>1.5</v>
      </c>
      <c r="S136" s="199" t="n">
        <f aca="false">R136*S$4</f>
        <v>0</v>
      </c>
      <c r="T136" s="199" t="n">
        <f aca="false">R136*T$4</f>
        <v>0</v>
      </c>
      <c r="U136" s="200" t="n">
        <v>2</v>
      </c>
      <c r="W136" s="35" t="n">
        <v>1.5</v>
      </c>
      <c r="X136" s="199" t="n">
        <f aca="false">W136*X$4</f>
        <v>0</v>
      </c>
      <c r="Y136" s="199" t="n">
        <f aca="false">W136*Y$4</f>
        <v>0</v>
      </c>
      <c r="Z136" s="200" t="n">
        <v>3</v>
      </c>
      <c r="AA136" s="28"/>
      <c r="AB136" s="35" t="n">
        <v>1.5</v>
      </c>
      <c r="AC136" s="199" t="n">
        <f aca="false">AB136*AC$4</f>
        <v>0</v>
      </c>
      <c r="AD136" s="199" t="n">
        <f aca="false">AB136*AD$4</f>
        <v>0</v>
      </c>
      <c r="AE136" s="200" t="n">
        <v>3</v>
      </c>
      <c r="AF136" s="28"/>
      <c r="AG136" s="35" t="n">
        <v>1.5</v>
      </c>
      <c r="AH136" s="199" t="n">
        <f aca="false">AG136*AH$4</f>
        <v>0</v>
      </c>
      <c r="AI136" s="199" t="n">
        <f aca="false">AG136*AI$4</f>
        <v>0</v>
      </c>
      <c r="AJ136" s="200" t="n">
        <v>3</v>
      </c>
      <c r="AK136" s="28"/>
    </row>
    <row r="137" customFormat="false" ht="12" hidden="false" customHeight="false" outlineLevel="0" collapsed="false">
      <c r="A137" s="198" t="n">
        <f aca="false">CurveCreator!A137</f>
        <v>40878</v>
      </c>
      <c r="B137" s="198"/>
      <c r="C137" s="35" t="n">
        <v>1.5</v>
      </c>
      <c r="D137" s="199" t="n">
        <f aca="false">C137*D$4</f>
        <v>0</v>
      </c>
      <c r="E137" s="199" t="n">
        <f aca="false">C137*E$4</f>
        <v>0</v>
      </c>
      <c r="F137" s="200" t="n">
        <v>3</v>
      </c>
      <c r="G137" s="204"/>
      <c r="H137" s="35" t="n">
        <v>1.5</v>
      </c>
      <c r="I137" s="199" t="n">
        <f aca="false">H137*I$4</f>
        <v>0</v>
      </c>
      <c r="J137" s="199" t="n">
        <f aca="false">H137*J$4</f>
        <v>0</v>
      </c>
      <c r="K137" s="200" t="n">
        <v>3</v>
      </c>
      <c r="L137" s="204"/>
      <c r="M137" s="35" t="n">
        <v>1.5</v>
      </c>
      <c r="N137" s="199" t="n">
        <f aca="false">M137*N$4</f>
        <v>0</v>
      </c>
      <c r="O137" s="199" t="n">
        <f aca="false">M137*O$4</f>
        <v>0</v>
      </c>
      <c r="P137" s="200" t="n">
        <v>3</v>
      </c>
      <c r="Q137" s="204"/>
      <c r="R137" s="35" t="n">
        <v>1.5</v>
      </c>
      <c r="S137" s="199" t="n">
        <f aca="false">R137*S$4</f>
        <v>0</v>
      </c>
      <c r="T137" s="199" t="n">
        <f aca="false">R137*T$4</f>
        <v>0</v>
      </c>
      <c r="U137" s="200" t="n">
        <v>2</v>
      </c>
      <c r="W137" s="35" t="n">
        <v>1.5</v>
      </c>
      <c r="X137" s="199" t="n">
        <f aca="false">W137*X$4</f>
        <v>0</v>
      </c>
      <c r="Y137" s="199" t="n">
        <f aca="false">W137*Y$4</f>
        <v>0</v>
      </c>
      <c r="Z137" s="200" t="n">
        <v>3</v>
      </c>
      <c r="AA137" s="28"/>
      <c r="AB137" s="35" t="n">
        <v>1.5</v>
      </c>
      <c r="AC137" s="199" t="n">
        <f aca="false">AB137*AC$4</f>
        <v>0</v>
      </c>
      <c r="AD137" s="199" t="n">
        <f aca="false">AB137*AD$4</f>
        <v>0</v>
      </c>
      <c r="AE137" s="200" t="n">
        <v>3</v>
      </c>
      <c r="AF137" s="28"/>
      <c r="AG137" s="35" t="n">
        <v>1.5</v>
      </c>
      <c r="AH137" s="199" t="n">
        <f aca="false">AG137*AH$4</f>
        <v>0</v>
      </c>
      <c r="AI137" s="199" t="n">
        <f aca="false">AG137*AI$4</f>
        <v>0</v>
      </c>
      <c r="AJ137" s="200" t="n">
        <v>3</v>
      </c>
      <c r="AK137" s="28"/>
    </row>
    <row r="138" customFormat="false" ht="12" hidden="false" customHeight="false" outlineLevel="0" collapsed="false">
      <c r="A138" s="198" t="n">
        <f aca="false">CurveCreator!A138</f>
        <v>40909</v>
      </c>
      <c r="B138" s="198"/>
      <c r="C138" s="35" t="n">
        <v>1.5</v>
      </c>
      <c r="D138" s="199" t="n">
        <f aca="false">C138*D$4</f>
        <v>0</v>
      </c>
      <c r="E138" s="199" t="n">
        <f aca="false">C138*E$4</f>
        <v>0</v>
      </c>
      <c r="F138" s="200" t="n">
        <v>3</v>
      </c>
      <c r="G138" s="204"/>
      <c r="H138" s="35" t="n">
        <v>1.5</v>
      </c>
      <c r="I138" s="199" t="n">
        <f aca="false">H138*I$4</f>
        <v>0</v>
      </c>
      <c r="J138" s="199" t="n">
        <f aca="false">H138*J$4</f>
        <v>0</v>
      </c>
      <c r="K138" s="200" t="n">
        <v>3</v>
      </c>
      <c r="L138" s="204"/>
      <c r="M138" s="35" t="n">
        <v>1.5</v>
      </c>
      <c r="N138" s="199" t="n">
        <f aca="false">M138*N$4</f>
        <v>0</v>
      </c>
      <c r="O138" s="199" t="n">
        <f aca="false">M138*O$4</f>
        <v>0</v>
      </c>
      <c r="P138" s="200" t="n">
        <v>3</v>
      </c>
      <c r="Q138" s="204"/>
      <c r="R138" s="35" t="n">
        <v>1.5</v>
      </c>
      <c r="S138" s="199" t="n">
        <f aca="false">R138*S$4</f>
        <v>0</v>
      </c>
      <c r="T138" s="199" t="n">
        <f aca="false">R138*T$4</f>
        <v>0</v>
      </c>
      <c r="U138" s="200" t="n">
        <v>2</v>
      </c>
      <c r="W138" s="35" t="n">
        <v>1.5</v>
      </c>
      <c r="X138" s="199" t="n">
        <f aca="false">W138*X$4</f>
        <v>0</v>
      </c>
      <c r="Y138" s="199" t="n">
        <f aca="false">W138*Y$4</f>
        <v>0</v>
      </c>
      <c r="Z138" s="200" t="n">
        <v>3</v>
      </c>
      <c r="AA138" s="28"/>
      <c r="AB138" s="35" t="n">
        <v>1.5</v>
      </c>
      <c r="AC138" s="199" t="n">
        <f aca="false">AB138*AC$4</f>
        <v>0</v>
      </c>
      <c r="AD138" s="199" t="n">
        <f aca="false">AB138*AD$4</f>
        <v>0</v>
      </c>
      <c r="AE138" s="200" t="n">
        <v>3</v>
      </c>
      <c r="AF138" s="28"/>
      <c r="AG138" s="35" t="n">
        <v>1.5</v>
      </c>
      <c r="AH138" s="199" t="n">
        <f aca="false">AG138*AH$4</f>
        <v>0</v>
      </c>
      <c r="AI138" s="199" t="n">
        <f aca="false">AG138*AI$4</f>
        <v>0</v>
      </c>
      <c r="AJ138" s="200" t="n">
        <v>3</v>
      </c>
      <c r="AK138" s="28"/>
    </row>
    <row r="139" customFormat="false" ht="12" hidden="false" customHeight="false" outlineLevel="0" collapsed="false">
      <c r="A139" s="198" t="n">
        <f aca="false">CurveCreator!A139</f>
        <v>40940</v>
      </c>
      <c r="B139" s="198"/>
      <c r="C139" s="35" t="n">
        <v>1.5</v>
      </c>
      <c r="D139" s="199" t="n">
        <f aca="false">C139*D$4</f>
        <v>0</v>
      </c>
      <c r="E139" s="199" t="n">
        <f aca="false">C139*E$4</f>
        <v>0</v>
      </c>
      <c r="F139" s="200" t="n">
        <v>3</v>
      </c>
      <c r="G139" s="204"/>
      <c r="H139" s="35" t="n">
        <v>1.5</v>
      </c>
      <c r="I139" s="199" t="n">
        <f aca="false">H139*I$4</f>
        <v>0</v>
      </c>
      <c r="J139" s="199" t="n">
        <f aca="false">H139*J$4</f>
        <v>0</v>
      </c>
      <c r="K139" s="200" t="n">
        <v>3</v>
      </c>
      <c r="L139" s="204"/>
      <c r="M139" s="35" t="n">
        <v>1.5</v>
      </c>
      <c r="N139" s="199" t="n">
        <f aca="false">M139*N$4</f>
        <v>0</v>
      </c>
      <c r="O139" s="199" t="n">
        <f aca="false">M139*O$4</f>
        <v>0</v>
      </c>
      <c r="P139" s="200" t="n">
        <v>3</v>
      </c>
      <c r="Q139" s="204"/>
      <c r="R139" s="35" t="n">
        <v>1.5</v>
      </c>
      <c r="S139" s="199" t="n">
        <f aca="false">R139*S$4</f>
        <v>0</v>
      </c>
      <c r="T139" s="199" t="n">
        <f aca="false">R139*T$4</f>
        <v>0</v>
      </c>
      <c r="U139" s="200" t="n">
        <v>2</v>
      </c>
      <c r="W139" s="35" t="n">
        <v>1.5</v>
      </c>
      <c r="X139" s="199" t="n">
        <f aca="false">W139*X$4</f>
        <v>0</v>
      </c>
      <c r="Y139" s="199" t="n">
        <f aca="false">W139*Y$4</f>
        <v>0</v>
      </c>
      <c r="Z139" s="200" t="n">
        <v>3</v>
      </c>
      <c r="AA139" s="28"/>
      <c r="AB139" s="35" t="n">
        <v>1.5</v>
      </c>
      <c r="AC139" s="199" t="n">
        <f aca="false">AB139*AC$4</f>
        <v>0</v>
      </c>
      <c r="AD139" s="199" t="n">
        <f aca="false">AB139*AD$4</f>
        <v>0</v>
      </c>
      <c r="AE139" s="200" t="n">
        <v>3</v>
      </c>
      <c r="AF139" s="28"/>
      <c r="AG139" s="35" t="n">
        <v>1.5</v>
      </c>
      <c r="AH139" s="199" t="n">
        <f aca="false">AG139*AH$4</f>
        <v>0</v>
      </c>
      <c r="AI139" s="199" t="n">
        <f aca="false">AG139*AI$4</f>
        <v>0</v>
      </c>
      <c r="AJ139" s="200" t="n">
        <v>3</v>
      </c>
      <c r="AK139" s="28"/>
    </row>
    <row r="140" customFormat="false" ht="12" hidden="false" customHeight="false" outlineLevel="0" collapsed="false">
      <c r="A140" s="198" t="n">
        <f aca="false">CurveCreator!A140</f>
        <v>40969</v>
      </c>
      <c r="B140" s="198"/>
      <c r="C140" s="35" t="n">
        <v>1.5</v>
      </c>
      <c r="D140" s="199" t="n">
        <f aca="false">C140*D$4</f>
        <v>0</v>
      </c>
      <c r="E140" s="199" t="n">
        <f aca="false">C140*E$4</f>
        <v>0</v>
      </c>
      <c r="F140" s="200" t="n">
        <v>3</v>
      </c>
      <c r="G140" s="204"/>
      <c r="H140" s="35" t="n">
        <v>1.5</v>
      </c>
      <c r="I140" s="199" t="n">
        <f aca="false">H140*I$4</f>
        <v>0</v>
      </c>
      <c r="J140" s="199" t="n">
        <f aca="false">H140*J$4</f>
        <v>0</v>
      </c>
      <c r="K140" s="200" t="n">
        <v>3</v>
      </c>
      <c r="L140" s="204"/>
      <c r="M140" s="35" t="n">
        <v>1.5</v>
      </c>
      <c r="N140" s="199" t="n">
        <f aca="false">M140*N$4</f>
        <v>0</v>
      </c>
      <c r="O140" s="199" t="n">
        <f aca="false">M140*O$4</f>
        <v>0</v>
      </c>
      <c r="P140" s="200" t="n">
        <v>3</v>
      </c>
      <c r="Q140" s="204"/>
      <c r="R140" s="35" t="n">
        <v>1.5</v>
      </c>
      <c r="S140" s="199" t="n">
        <f aca="false">R140*S$4</f>
        <v>0</v>
      </c>
      <c r="T140" s="199" t="n">
        <f aca="false">R140*T$4</f>
        <v>0</v>
      </c>
      <c r="U140" s="200" t="n">
        <v>2</v>
      </c>
      <c r="W140" s="35" t="n">
        <v>1.5</v>
      </c>
      <c r="X140" s="199" t="n">
        <f aca="false">W140*X$4</f>
        <v>0</v>
      </c>
      <c r="Y140" s="199" t="n">
        <f aca="false">W140*Y$4</f>
        <v>0</v>
      </c>
      <c r="Z140" s="200" t="n">
        <v>3</v>
      </c>
      <c r="AA140" s="28"/>
      <c r="AB140" s="35" t="n">
        <v>1.5</v>
      </c>
      <c r="AC140" s="199" t="n">
        <f aca="false">AB140*AC$4</f>
        <v>0</v>
      </c>
      <c r="AD140" s="199" t="n">
        <f aca="false">AB140*AD$4</f>
        <v>0</v>
      </c>
      <c r="AE140" s="200" t="n">
        <v>3</v>
      </c>
      <c r="AF140" s="28"/>
      <c r="AG140" s="35" t="n">
        <v>1.5</v>
      </c>
      <c r="AH140" s="199" t="n">
        <f aca="false">AG140*AH$4</f>
        <v>0</v>
      </c>
      <c r="AI140" s="199" t="n">
        <f aca="false">AG140*AI$4</f>
        <v>0</v>
      </c>
      <c r="AJ140" s="200" t="n">
        <v>3</v>
      </c>
      <c r="AK140" s="28"/>
    </row>
    <row r="141" customFormat="false" ht="12" hidden="false" customHeight="false" outlineLevel="0" collapsed="false">
      <c r="A141" s="198" t="n">
        <f aca="false">CurveCreator!A141</f>
        <v>41000</v>
      </c>
      <c r="B141" s="198"/>
      <c r="C141" s="35" t="n">
        <v>1.5</v>
      </c>
      <c r="D141" s="199" t="n">
        <f aca="false">C141*D$4</f>
        <v>0</v>
      </c>
      <c r="E141" s="199" t="n">
        <f aca="false">C141*E$4</f>
        <v>0</v>
      </c>
      <c r="F141" s="200" t="n">
        <v>3</v>
      </c>
      <c r="G141" s="204"/>
      <c r="H141" s="35" t="n">
        <v>1.5</v>
      </c>
      <c r="I141" s="199" t="n">
        <f aca="false">H141*I$4</f>
        <v>0</v>
      </c>
      <c r="J141" s="199" t="n">
        <f aca="false">H141*J$4</f>
        <v>0</v>
      </c>
      <c r="K141" s="200" t="n">
        <v>3</v>
      </c>
      <c r="L141" s="204"/>
      <c r="M141" s="35" t="n">
        <v>1.5</v>
      </c>
      <c r="N141" s="199" t="n">
        <f aca="false">M141*N$4</f>
        <v>0</v>
      </c>
      <c r="O141" s="199" t="n">
        <f aca="false">M141*O$4</f>
        <v>0</v>
      </c>
      <c r="P141" s="200" t="n">
        <v>3</v>
      </c>
      <c r="Q141" s="204"/>
      <c r="R141" s="35" t="n">
        <v>1.5</v>
      </c>
      <c r="S141" s="199" t="n">
        <f aca="false">R141*S$4</f>
        <v>0</v>
      </c>
      <c r="T141" s="199" t="n">
        <f aca="false">R141*T$4</f>
        <v>0</v>
      </c>
      <c r="U141" s="200" t="n">
        <v>2</v>
      </c>
      <c r="W141" s="35" t="n">
        <v>1.5</v>
      </c>
      <c r="X141" s="199" t="n">
        <f aca="false">W141*X$4</f>
        <v>0</v>
      </c>
      <c r="Y141" s="199" t="n">
        <f aca="false">W141*Y$4</f>
        <v>0</v>
      </c>
      <c r="Z141" s="200" t="n">
        <v>3</v>
      </c>
      <c r="AA141" s="28"/>
      <c r="AB141" s="35" t="n">
        <v>1.5</v>
      </c>
      <c r="AC141" s="199" t="n">
        <f aca="false">AB141*AC$4</f>
        <v>0</v>
      </c>
      <c r="AD141" s="199" t="n">
        <f aca="false">AB141*AD$4</f>
        <v>0</v>
      </c>
      <c r="AE141" s="200" t="n">
        <v>3</v>
      </c>
      <c r="AF141" s="28"/>
      <c r="AG141" s="35" t="n">
        <v>1.5</v>
      </c>
      <c r="AH141" s="199" t="n">
        <f aca="false">AG141*AH$4</f>
        <v>0</v>
      </c>
      <c r="AI141" s="199" t="n">
        <f aca="false">AG141*AI$4</f>
        <v>0</v>
      </c>
      <c r="AJ141" s="200" t="n">
        <v>3</v>
      </c>
      <c r="AK141" s="28"/>
    </row>
    <row r="142" customFormat="false" ht="12" hidden="false" customHeight="false" outlineLevel="0" collapsed="false">
      <c r="A142" s="198" t="n">
        <f aca="false">CurveCreator!A142</f>
        <v>41030</v>
      </c>
      <c r="B142" s="198"/>
      <c r="C142" s="35" t="n">
        <v>1.5</v>
      </c>
      <c r="D142" s="199" t="n">
        <f aca="false">C142*D$4</f>
        <v>0</v>
      </c>
      <c r="E142" s="199" t="n">
        <f aca="false">C142*E$4</f>
        <v>0</v>
      </c>
      <c r="F142" s="200" t="n">
        <v>3</v>
      </c>
      <c r="G142" s="204"/>
      <c r="H142" s="35" t="n">
        <v>1.5</v>
      </c>
      <c r="I142" s="199" t="n">
        <f aca="false">H142*I$4</f>
        <v>0</v>
      </c>
      <c r="J142" s="199" t="n">
        <f aca="false">H142*J$4</f>
        <v>0</v>
      </c>
      <c r="K142" s="200" t="n">
        <v>3</v>
      </c>
      <c r="L142" s="204"/>
      <c r="M142" s="35" t="n">
        <v>1.5</v>
      </c>
      <c r="N142" s="199" t="n">
        <f aca="false">M142*N$4</f>
        <v>0</v>
      </c>
      <c r="O142" s="199" t="n">
        <f aca="false">M142*O$4</f>
        <v>0</v>
      </c>
      <c r="P142" s="200" t="n">
        <v>3</v>
      </c>
      <c r="Q142" s="204"/>
      <c r="R142" s="35" t="n">
        <v>1.5</v>
      </c>
      <c r="S142" s="199" t="n">
        <f aca="false">R142*S$4</f>
        <v>0</v>
      </c>
      <c r="T142" s="199" t="n">
        <f aca="false">R142*T$4</f>
        <v>0</v>
      </c>
      <c r="U142" s="200" t="n">
        <v>2</v>
      </c>
      <c r="W142" s="35" t="n">
        <v>1.5</v>
      </c>
      <c r="X142" s="199" t="n">
        <f aca="false">W142*X$4</f>
        <v>0</v>
      </c>
      <c r="Y142" s="199" t="n">
        <f aca="false">W142*Y$4</f>
        <v>0</v>
      </c>
      <c r="Z142" s="200" t="n">
        <v>3</v>
      </c>
      <c r="AA142" s="28"/>
      <c r="AB142" s="35" t="n">
        <v>1.5</v>
      </c>
      <c r="AC142" s="199" t="n">
        <f aca="false">AB142*AC$4</f>
        <v>0</v>
      </c>
      <c r="AD142" s="199" t="n">
        <f aca="false">AB142*AD$4</f>
        <v>0</v>
      </c>
      <c r="AE142" s="200" t="n">
        <v>3</v>
      </c>
      <c r="AF142" s="28"/>
      <c r="AG142" s="35" t="n">
        <v>1.5</v>
      </c>
      <c r="AH142" s="199" t="n">
        <f aca="false">AG142*AH$4</f>
        <v>0</v>
      </c>
      <c r="AI142" s="199" t="n">
        <f aca="false">AG142*AI$4</f>
        <v>0</v>
      </c>
      <c r="AJ142" s="200" t="n">
        <v>3</v>
      </c>
      <c r="AK142" s="28"/>
    </row>
    <row r="143" customFormat="false" ht="12" hidden="false" customHeight="false" outlineLevel="0" collapsed="false">
      <c r="A143" s="198" t="n">
        <f aca="false">CurveCreator!A143</f>
        <v>41061</v>
      </c>
      <c r="B143" s="198"/>
      <c r="C143" s="35" t="n">
        <v>1.5</v>
      </c>
      <c r="D143" s="199" t="n">
        <f aca="false">C143*D$4</f>
        <v>0</v>
      </c>
      <c r="E143" s="199" t="n">
        <f aca="false">C143*E$4</f>
        <v>0</v>
      </c>
      <c r="F143" s="200" t="n">
        <v>3</v>
      </c>
      <c r="G143" s="204"/>
      <c r="H143" s="35" t="n">
        <v>1.5</v>
      </c>
      <c r="I143" s="199" t="n">
        <f aca="false">H143*I$4</f>
        <v>0</v>
      </c>
      <c r="J143" s="199" t="n">
        <f aca="false">H143*J$4</f>
        <v>0</v>
      </c>
      <c r="K143" s="200" t="n">
        <v>3</v>
      </c>
      <c r="L143" s="204"/>
      <c r="M143" s="35" t="n">
        <v>1.5</v>
      </c>
      <c r="N143" s="199" t="n">
        <f aca="false">M143*N$4</f>
        <v>0</v>
      </c>
      <c r="O143" s="199" t="n">
        <f aca="false">M143*O$4</f>
        <v>0</v>
      </c>
      <c r="P143" s="200" t="n">
        <v>3</v>
      </c>
      <c r="Q143" s="204"/>
      <c r="R143" s="35" t="n">
        <v>1.5</v>
      </c>
      <c r="S143" s="199" t="n">
        <f aca="false">R143*S$4</f>
        <v>0</v>
      </c>
      <c r="T143" s="199" t="n">
        <f aca="false">R143*T$4</f>
        <v>0</v>
      </c>
      <c r="U143" s="200" t="n">
        <v>2</v>
      </c>
      <c r="W143" s="35" t="n">
        <v>1.5</v>
      </c>
      <c r="X143" s="199" t="n">
        <f aca="false">W143*X$4</f>
        <v>0</v>
      </c>
      <c r="Y143" s="199" t="n">
        <f aca="false">W143*Y$4</f>
        <v>0</v>
      </c>
      <c r="Z143" s="200" t="n">
        <v>3</v>
      </c>
      <c r="AA143" s="28"/>
      <c r="AB143" s="35" t="n">
        <v>1.5</v>
      </c>
      <c r="AC143" s="199" t="n">
        <f aca="false">AB143*AC$4</f>
        <v>0</v>
      </c>
      <c r="AD143" s="199" t="n">
        <f aca="false">AB143*AD$4</f>
        <v>0</v>
      </c>
      <c r="AE143" s="200" t="n">
        <v>3</v>
      </c>
      <c r="AF143" s="28"/>
      <c r="AG143" s="35" t="n">
        <v>1.5</v>
      </c>
      <c r="AH143" s="199" t="n">
        <f aca="false">AG143*AH$4</f>
        <v>0</v>
      </c>
      <c r="AI143" s="199" t="n">
        <f aca="false">AG143*AI$4</f>
        <v>0</v>
      </c>
      <c r="AJ143" s="200" t="n">
        <v>3</v>
      </c>
      <c r="AK143" s="28"/>
    </row>
    <row r="144" customFormat="false" ht="12" hidden="false" customHeight="false" outlineLevel="0" collapsed="false">
      <c r="A144" s="198" t="n">
        <f aca="false">CurveCreator!A144</f>
        <v>41091</v>
      </c>
      <c r="B144" s="198"/>
      <c r="C144" s="35" t="n">
        <v>1.5</v>
      </c>
      <c r="D144" s="199" t="n">
        <f aca="false">C144*D$4</f>
        <v>0</v>
      </c>
      <c r="E144" s="199" t="n">
        <f aca="false">C144*E$4</f>
        <v>0</v>
      </c>
      <c r="F144" s="200" t="n">
        <v>3</v>
      </c>
      <c r="G144" s="204"/>
      <c r="H144" s="35" t="n">
        <v>1.5</v>
      </c>
      <c r="I144" s="199" t="n">
        <f aca="false">H144*I$4</f>
        <v>0</v>
      </c>
      <c r="J144" s="199" t="n">
        <f aca="false">H144*J$4</f>
        <v>0</v>
      </c>
      <c r="K144" s="200" t="n">
        <v>3</v>
      </c>
      <c r="L144" s="204"/>
      <c r="M144" s="35" t="n">
        <v>1.5</v>
      </c>
      <c r="N144" s="199" t="n">
        <f aca="false">M144*N$4</f>
        <v>0</v>
      </c>
      <c r="O144" s="199" t="n">
        <f aca="false">M144*O$4</f>
        <v>0</v>
      </c>
      <c r="P144" s="200" t="n">
        <v>3</v>
      </c>
      <c r="Q144" s="204"/>
      <c r="R144" s="35" t="n">
        <v>1.5</v>
      </c>
      <c r="S144" s="199" t="n">
        <f aca="false">R144*S$4</f>
        <v>0</v>
      </c>
      <c r="T144" s="199" t="n">
        <f aca="false">R144*T$4</f>
        <v>0</v>
      </c>
      <c r="U144" s="200" t="n">
        <v>2</v>
      </c>
      <c r="W144" s="35" t="n">
        <v>1.5</v>
      </c>
      <c r="X144" s="199" t="n">
        <f aca="false">W144*X$4</f>
        <v>0</v>
      </c>
      <c r="Y144" s="199" t="n">
        <f aca="false">W144*Y$4</f>
        <v>0</v>
      </c>
      <c r="Z144" s="200" t="n">
        <v>3</v>
      </c>
      <c r="AA144" s="28"/>
      <c r="AB144" s="35" t="n">
        <v>1.5</v>
      </c>
      <c r="AC144" s="199" t="n">
        <f aca="false">AB144*AC$4</f>
        <v>0</v>
      </c>
      <c r="AD144" s="199" t="n">
        <f aca="false">AB144*AD$4</f>
        <v>0</v>
      </c>
      <c r="AE144" s="200" t="n">
        <v>3</v>
      </c>
      <c r="AF144" s="28"/>
      <c r="AG144" s="35" t="n">
        <v>1.5</v>
      </c>
      <c r="AH144" s="199" t="n">
        <f aca="false">AG144*AH$4</f>
        <v>0</v>
      </c>
      <c r="AI144" s="199" t="n">
        <f aca="false">AG144*AI$4</f>
        <v>0</v>
      </c>
      <c r="AJ144" s="200" t="n">
        <v>3</v>
      </c>
      <c r="AK144" s="28"/>
    </row>
    <row r="145" customFormat="false" ht="12" hidden="false" customHeight="false" outlineLevel="0" collapsed="false">
      <c r="A145" s="198" t="n">
        <f aca="false">CurveCreator!A145</f>
        <v>41122</v>
      </c>
      <c r="B145" s="198"/>
      <c r="C145" s="35" t="n">
        <v>1.5</v>
      </c>
      <c r="D145" s="199" t="n">
        <f aca="false">C145*D$4</f>
        <v>0</v>
      </c>
      <c r="E145" s="199" t="n">
        <f aca="false">C145*E$4</f>
        <v>0</v>
      </c>
      <c r="F145" s="200" t="n">
        <v>3</v>
      </c>
      <c r="G145" s="204"/>
      <c r="H145" s="35" t="n">
        <v>1.5</v>
      </c>
      <c r="I145" s="199" t="n">
        <f aca="false">H145*I$4</f>
        <v>0</v>
      </c>
      <c r="J145" s="199" t="n">
        <f aca="false">H145*J$4</f>
        <v>0</v>
      </c>
      <c r="K145" s="200" t="n">
        <v>3</v>
      </c>
      <c r="L145" s="204"/>
      <c r="M145" s="35" t="n">
        <v>1.5</v>
      </c>
      <c r="N145" s="199" t="n">
        <f aca="false">M145*N$4</f>
        <v>0</v>
      </c>
      <c r="O145" s="199" t="n">
        <f aca="false">M145*O$4</f>
        <v>0</v>
      </c>
      <c r="P145" s="200" t="n">
        <v>3</v>
      </c>
      <c r="Q145" s="204"/>
      <c r="R145" s="35" t="n">
        <v>1.5</v>
      </c>
      <c r="S145" s="199" t="n">
        <f aca="false">R145*S$4</f>
        <v>0</v>
      </c>
      <c r="T145" s="199" t="n">
        <f aca="false">R145*T$4</f>
        <v>0</v>
      </c>
      <c r="U145" s="200" t="n">
        <v>2</v>
      </c>
      <c r="W145" s="35" t="n">
        <v>1.5</v>
      </c>
      <c r="X145" s="199" t="n">
        <f aca="false">W145*X$4</f>
        <v>0</v>
      </c>
      <c r="Y145" s="199" t="n">
        <f aca="false">W145*Y$4</f>
        <v>0</v>
      </c>
      <c r="Z145" s="200" t="n">
        <v>3</v>
      </c>
      <c r="AA145" s="28"/>
      <c r="AB145" s="35" t="n">
        <v>1.5</v>
      </c>
      <c r="AC145" s="199" t="n">
        <f aca="false">AB145*AC$4</f>
        <v>0</v>
      </c>
      <c r="AD145" s="199" t="n">
        <f aca="false">AB145*AD$4</f>
        <v>0</v>
      </c>
      <c r="AE145" s="200" t="n">
        <v>3</v>
      </c>
      <c r="AF145" s="28"/>
      <c r="AG145" s="35" t="n">
        <v>1.5</v>
      </c>
      <c r="AH145" s="199" t="n">
        <f aca="false">AG145*AH$4</f>
        <v>0</v>
      </c>
      <c r="AI145" s="199" t="n">
        <f aca="false">AG145*AI$4</f>
        <v>0</v>
      </c>
      <c r="AJ145" s="200" t="n">
        <v>3</v>
      </c>
      <c r="AK145" s="28"/>
    </row>
    <row r="146" customFormat="false" ht="12" hidden="false" customHeight="false" outlineLevel="0" collapsed="false">
      <c r="A146" s="198" t="n">
        <f aca="false">CurveCreator!A146</f>
        <v>41153</v>
      </c>
      <c r="B146" s="198"/>
      <c r="C146" s="35" t="n">
        <v>1.5</v>
      </c>
      <c r="D146" s="199" t="n">
        <f aca="false">C146*D$4</f>
        <v>0</v>
      </c>
      <c r="E146" s="199" t="n">
        <f aca="false">C146*E$4</f>
        <v>0</v>
      </c>
      <c r="F146" s="200" t="n">
        <v>3</v>
      </c>
      <c r="G146" s="204"/>
      <c r="H146" s="35" t="n">
        <v>1.5</v>
      </c>
      <c r="I146" s="199" t="n">
        <f aca="false">H146*I$4</f>
        <v>0</v>
      </c>
      <c r="J146" s="199" t="n">
        <f aca="false">H146*J$4</f>
        <v>0</v>
      </c>
      <c r="K146" s="200" t="n">
        <v>3</v>
      </c>
      <c r="L146" s="204"/>
      <c r="M146" s="35" t="n">
        <v>1.5</v>
      </c>
      <c r="N146" s="199" t="n">
        <f aca="false">M146*N$4</f>
        <v>0</v>
      </c>
      <c r="O146" s="199" t="n">
        <f aca="false">M146*O$4</f>
        <v>0</v>
      </c>
      <c r="P146" s="200" t="n">
        <v>3</v>
      </c>
      <c r="Q146" s="204"/>
      <c r="R146" s="35" t="n">
        <v>1.5</v>
      </c>
      <c r="S146" s="199" t="n">
        <f aca="false">R146*S$4</f>
        <v>0</v>
      </c>
      <c r="T146" s="199" t="n">
        <f aca="false">R146*T$4</f>
        <v>0</v>
      </c>
      <c r="U146" s="200" t="n">
        <v>2</v>
      </c>
      <c r="W146" s="35" t="n">
        <v>1.5</v>
      </c>
      <c r="X146" s="199" t="n">
        <f aca="false">W146*X$4</f>
        <v>0</v>
      </c>
      <c r="Y146" s="199" t="n">
        <f aca="false">W146*Y$4</f>
        <v>0</v>
      </c>
      <c r="Z146" s="200" t="n">
        <v>3</v>
      </c>
      <c r="AA146" s="28"/>
      <c r="AB146" s="35" t="n">
        <v>1.5</v>
      </c>
      <c r="AC146" s="199" t="n">
        <f aca="false">AB146*AC$4</f>
        <v>0</v>
      </c>
      <c r="AD146" s="199" t="n">
        <f aca="false">AB146*AD$4</f>
        <v>0</v>
      </c>
      <c r="AE146" s="200" t="n">
        <v>3</v>
      </c>
      <c r="AF146" s="28"/>
      <c r="AG146" s="35" t="n">
        <v>1.5</v>
      </c>
      <c r="AH146" s="199" t="n">
        <f aca="false">AG146*AH$4</f>
        <v>0</v>
      </c>
      <c r="AI146" s="199" t="n">
        <f aca="false">AG146*AI$4</f>
        <v>0</v>
      </c>
      <c r="AJ146" s="200" t="n">
        <v>3</v>
      </c>
      <c r="AK146" s="28"/>
    </row>
    <row r="147" customFormat="false" ht="12" hidden="false" customHeight="false" outlineLevel="0" collapsed="false">
      <c r="A147" s="198" t="n">
        <f aca="false">CurveCreator!A147</f>
        <v>41183</v>
      </c>
      <c r="B147" s="198"/>
      <c r="C147" s="35" t="n">
        <v>1.5</v>
      </c>
      <c r="D147" s="199" t="n">
        <f aca="false">C147*D$4</f>
        <v>0</v>
      </c>
      <c r="E147" s="199" t="n">
        <f aca="false">C147*E$4</f>
        <v>0</v>
      </c>
      <c r="F147" s="200" t="n">
        <v>3</v>
      </c>
      <c r="G147" s="204"/>
      <c r="H147" s="35" t="n">
        <v>1.5</v>
      </c>
      <c r="I147" s="199" t="n">
        <f aca="false">H147*I$4</f>
        <v>0</v>
      </c>
      <c r="J147" s="199" t="n">
        <f aca="false">H147*J$4</f>
        <v>0</v>
      </c>
      <c r="K147" s="200" t="n">
        <v>3</v>
      </c>
      <c r="L147" s="204"/>
      <c r="M147" s="35" t="n">
        <v>1.5</v>
      </c>
      <c r="N147" s="199" t="n">
        <f aca="false">M147*N$4</f>
        <v>0</v>
      </c>
      <c r="O147" s="199" t="n">
        <f aca="false">M147*O$4</f>
        <v>0</v>
      </c>
      <c r="P147" s="200" t="n">
        <v>3</v>
      </c>
      <c r="Q147" s="204"/>
      <c r="R147" s="35" t="n">
        <v>1.5</v>
      </c>
      <c r="S147" s="199" t="n">
        <f aca="false">R147*S$4</f>
        <v>0</v>
      </c>
      <c r="T147" s="199" t="n">
        <f aca="false">R147*T$4</f>
        <v>0</v>
      </c>
      <c r="U147" s="200" t="n">
        <v>2</v>
      </c>
      <c r="W147" s="35" t="n">
        <v>1.5</v>
      </c>
      <c r="X147" s="199" t="n">
        <f aca="false">W147*X$4</f>
        <v>0</v>
      </c>
      <c r="Y147" s="199" t="n">
        <f aca="false">W147*Y$4</f>
        <v>0</v>
      </c>
      <c r="Z147" s="200" t="n">
        <v>3</v>
      </c>
      <c r="AA147" s="28"/>
      <c r="AB147" s="35" t="n">
        <v>1.5</v>
      </c>
      <c r="AC147" s="199" t="n">
        <f aca="false">AB147*AC$4</f>
        <v>0</v>
      </c>
      <c r="AD147" s="199" t="n">
        <f aca="false">AB147*AD$4</f>
        <v>0</v>
      </c>
      <c r="AE147" s="200" t="n">
        <v>3</v>
      </c>
      <c r="AF147" s="28"/>
      <c r="AG147" s="35" t="n">
        <v>1.5</v>
      </c>
      <c r="AH147" s="199" t="n">
        <f aca="false">AG147*AH$4</f>
        <v>0</v>
      </c>
      <c r="AI147" s="199" t="n">
        <f aca="false">AG147*AI$4</f>
        <v>0</v>
      </c>
      <c r="AJ147" s="200" t="n">
        <v>3</v>
      </c>
      <c r="AK147" s="28"/>
    </row>
    <row r="148" customFormat="false" ht="12" hidden="false" customHeight="false" outlineLevel="0" collapsed="false">
      <c r="A148" s="198" t="n">
        <f aca="false">CurveCreator!A148</f>
        <v>41214</v>
      </c>
      <c r="B148" s="198"/>
      <c r="C148" s="35" t="n">
        <v>1.5</v>
      </c>
      <c r="D148" s="199" t="n">
        <f aca="false">C148*D$4</f>
        <v>0</v>
      </c>
      <c r="E148" s="199" t="n">
        <f aca="false">C148*E$4</f>
        <v>0</v>
      </c>
      <c r="F148" s="200" t="n">
        <v>3</v>
      </c>
      <c r="G148" s="204"/>
      <c r="H148" s="35" t="n">
        <v>1.5</v>
      </c>
      <c r="I148" s="199" t="n">
        <f aca="false">H148*I$4</f>
        <v>0</v>
      </c>
      <c r="J148" s="199" t="n">
        <f aca="false">H148*J$4</f>
        <v>0</v>
      </c>
      <c r="K148" s="200" t="n">
        <v>3</v>
      </c>
      <c r="L148" s="204"/>
      <c r="M148" s="35" t="n">
        <v>1.5</v>
      </c>
      <c r="N148" s="199" t="n">
        <f aca="false">M148*N$4</f>
        <v>0</v>
      </c>
      <c r="O148" s="199" t="n">
        <f aca="false">M148*O$4</f>
        <v>0</v>
      </c>
      <c r="P148" s="200" t="n">
        <v>3</v>
      </c>
      <c r="Q148" s="204"/>
      <c r="R148" s="35" t="n">
        <v>1.5</v>
      </c>
      <c r="S148" s="199" t="n">
        <f aca="false">R148*S$4</f>
        <v>0</v>
      </c>
      <c r="T148" s="199" t="n">
        <f aca="false">R148*T$4</f>
        <v>0</v>
      </c>
      <c r="U148" s="200" t="n">
        <v>2</v>
      </c>
      <c r="W148" s="35" t="n">
        <v>1.5</v>
      </c>
      <c r="X148" s="199" t="n">
        <f aca="false">W148*X$4</f>
        <v>0</v>
      </c>
      <c r="Y148" s="199" t="n">
        <f aca="false">W148*Y$4</f>
        <v>0</v>
      </c>
      <c r="Z148" s="200" t="n">
        <v>3</v>
      </c>
      <c r="AA148" s="28"/>
      <c r="AB148" s="35" t="n">
        <v>1.5</v>
      </c>
      <c r="AC148" s="199" t="n">
        <f aca="false">AB148*AC$4</f>
        <v>0</v>
      </c>
      <c r="AD148" s="199" t="n">
        <f aca="false">AB148*AD$4</f>
        <v>0</v>
      </c>
      <c r="AE148" s="200" t="n">
        <v>3</v>
      </c>
      <c r="AF148" s="28"/>
      <c r="AG148" s="35" t="n">
        <v>1.5</v>
      </c>
      <c r="AH148" s="199" t="n">
        <f aca="false">AG148*AH$4</f>
        <v>0</v>
      </c>
      <c r="AI148" s="199" t="n">
        <f aca="false">AG148*AI$4</f>
        <v>0</v>
      </c>
      <c r="AJ148" s="200" t="n">
        <v>3</v>
      </c>
      <c r="AK148" s="28"/>
    </row>
    <row r="149" customFormat="false" ht="12" hidden="false" customHeight="false" outlineLevel="0" collapsed="false">
      <c r="A149" s="198" t="n">
        <f aca="false">CurveCreator!A149</f>
        <v>41244</v>
      </c>
      <c r="B149" s="198"/>
      <c r="C149" s="35" t="n">
        <v>1.5</v>
      </c>
      <c r="D149" s="199" t="n">
        <f aca="false">C149*D$4</f>
        <v>0</v>
      </c>
      <c r="E149" s="199" t="n">
        <f aca="false">C149*E$4</f>
        <v>0</v>
      </c>
      <c r="F149" s="200" t="n">
        <v>3</v>
      </c>
      <c r="G149" s="204"/>
      <c r="H149" s="35" t="n">
        <v>1.5</v>
      </c>
      <c r="I149" s="199" t="n">
        <f aca="false">H149*I$4</f>
        <v>0</v>
      </c>
      <c r="J149" s="199" t="n">
        <f aca="false">H149*J$4</f>
        <v>0</v>
      </c>
      <c r="K149" s="200" t="n">
        <v>3</v>
      </c>
      <c r="L149" s="204"/>
      <c r="M149" s="35" t="n">
        <v>1.5</v>
      </c>
      <c r="N149" s="199" t="n">
        <f aca="false">M149*N$4</f>
        <v>0</v>
      </c>
      <c r="O149" s="199" t="n">
        <f aca="false">M149*O$4</f>
        <v>0</v>
      </c>
      <c r="P149" s="200" t="n">
        <v>3</v>
      </c>
      <c r="Q149" s="204"/>
      <c r="R149" s="35" t="n">
        <v>1.5</v>
      </c>
      <c r="S149" s="199" t="n">
        <f aca="false">R149*S$4</f>
        <v>0</v>
      </c>
      <c r="T149" s="199" t="n">
        <f aca="false">R149*T$4</f>
        <v>0</v>
      </c>
      <c r="U149" s="200" t="n">
        <v>2</v>
      </c>
      <c r="W149" s="35" t="n">
        <v>1.5</v>
      </c>
      <c r="X149" s="199" t="n">
        <f aca="false">W149*X$4</f>
        <v>0</v>
      </c>
      <c r="Y149" s="199" t="n">
        <f aca="false">W149*Y$4</f>
        <v>0</v>
      </c>
      <c r="Z149" s="200" t="n">
        <v>3</v>
      </c>
      <c r="AA149" s="28"/>
      <c r="AB149" s="35" t="n">
        <v>1.5</v>
      </c>
      <c r="AC149" s="199" t="n">
        <f aca="false">AB149*AC$4</f>
        <v>0</v>
      </c>
      <c r="AD149" s="199" t="n">
        <f aca="false">AB149*AD$4</f>
        <v>0</v>
      </c>
      <c r="AE149" s="200" t="n">
        <v>3</v>
      </c>
      <c r="AF149" s="28"/>
      <c r="AG149" s="35" t="n">
        <v>1.5</v>
      </c>
      <c r="AH149" s="199" t="n">
        <f aca="false">AG149*AH$4</f>
        <v>0</v>
      </c>
      <c r="AI149" s="199" t="n">
        <f aca="false">AG149*AI$4</f>
        <v>0</v>
      </c>
      <c r="AJ149" s="200" t="n">
        <v>3</v>
      </c>
      <c r="AK149" s="28"/>
    </row>
    <row r="150" customFormat="false" ht="12" hidden="false" customHeight="false" outlineLevel="0" collapsed="false">
      <c r="A150" s="198" t="n">
        <f aca="false">CurveCreator!A150</f>
        <v>41275</v>
      </c>
      <c r="B150" s="198"/>
      <c r="C150" s="35" t="n">
        <v>1.5</v>
      </c>
      <c r="D150" s="199" t="n">
        <f aca="false">C150*D$4</f>
        <v>0</v>
      </c>
      <c r="E150" s="199" t="n">
        <f aca="false">C150*E$4</f>
        <v>0</v>
      </c>
      <c r="F150" s="200" t="n">
        <v>3</v>
      </c>
      <c r="G150" s="204"/>
      <c r="H150" s="35" t="n">
        <v>1.5</v>
      </c>
      <c r="I150" s="199" t="n">
        <f aca="false">H150*I$4</f>
        <v>0</v>
      </c>
      <c r="J150" s="199" t="n">
        <f aca="false">H150*J$4</f>
        <v>0</v>
      </c>
      <c r="K150" s="200" t="n">
        <v>3</v>
      </c>
      <c r="L150" s="204"/>
      <c r="M150" s="35" t="n">
        <v>1.5</v>
      </c>
      <c r="N150" s="199" t="n">
        <f aca="false">M150*N$4</f>
        <v>0</v>
      </c>
      <c r="O150" s="199" t="n">
        <f aca="false">M150*O$4</f>
        <v>0</v>
      </c>
      <c r="P150" s="200" t="n">
        <v>3</v>
      </c>
      <c r="Q150" s="204"/>
      <c r="R150" s="35" t="n">
        <v>1.5</v>
      </c>
      <c r="S150" s="199" t="n">
        <f aca="false">R150*S$4</f>
        <v>0</v>
      </c>
      <c r="T150" s="199" t="n">
        <f aca="false">R150*T$4</f>
        <v>0</v>
      </c>
      <c r="U150" s="200" t="n">
        <v>2</v>
      </c>
      <c r="W150" s="35" t="n">
        <v>1.5</v>
      </c>
      <c r="X150" s="199" t="n">
        <f aca="false">W150*X$4</f>
        <v>0</v>
      </c>
      <c r="Y150" s="199" t="n">
        <f aca="false">W150*Y$4</f>
        <v>0</v>
      </c>
      <c r="Z150" s="200" t="n">
        <v>3</v>
      </c>
      <c r="AA150" s="28"/>
      <c r="AB150" s="35" t="n">
        <v>1.5</v>
      </c>
      <c r="AC150" s="199" t="n">
        <f aca="false">AB150*AC$4</f>
        <v>0</v>
      </c>
      <c r="AD150" s="199" t="n">
        <f aca="false">AB150*AD$4</f>
        <v>0</v>
      </c>
      <c r="AE150" s="200" t="n">
        <v>3</v>
      </c>
      <c r="AF150" s="28"/>
      <c r="AG150" s="35" t="n">
        <v>1.5</v>
      </c>
      <c r="AH150" s="199" t="n">
        <f aca="false">AG150*AH$4</f>
        <v>0</v>
      </c>
      <c r="AI150" s="199" t="n">
        <f aca="false">AG150*AI$4</f>
        <v>0</v>
      </c>
      <c r="AJ150" s="200" t="n">
        <v>3</v>
      </c>
      <c r="AK150" s="28"/>
    </row>
    <row r="151" customFormat="false" ht="12" hidden="false" customHeight="false" outlineLevel="0" collapsed="false">
      <c r="A151" s="198" t="n">
        <f aca="false">CurveCreator!A151</f>
        <v>41306</v>
      </c>
      <c r="B151" s="198"/>
      <c r="C151" s="35" t="n">
        <v>1.5</v>
      </c>
      <c r="D151" s="199" t="n">
        <f aca="false">C151*D$4</f>
        <v>0</v>
      </c>
      <c r="E151" s="199" t="n">
        <f aca="false">C151*E$4</f>
        <v>0</v>
      </c>
      <c r="F151" s="200" t="n">
        <v>3</v>
      </c>
      <c r="G151" s="204"/>
      <c r="H151" s="35" t="n">
        <v>1.5</v>
      </c>
      <c r="I151" s="199" t="n">
        <f aca="false">H151*I$4</f>
        <v>0</v>
      </c>
      <c r="J151" s="199" t="n">
        <f aca="false">H151*J$4</f>
        <v>0</v>
      </c>
      <c r="K151" s="200" t="n">
        <v>3</v>
      </c>
      <c r="L151" s="204"/>
      <c r="M151" s="35" t="n">
        <v>1.5</v>
      </c>
      <c r="N151" s="199" t="n">
        <f aca="false">M151*N$4</f>
        <v>0</v>
      </c>
      <c r="O151" s="199" t="n">
        <f aca="false">M151*O$4</f>
        <v>0</v>
      </c>
      <c r="P151" s="200" t="n">
        <v>3</v>
      </c>
      <c r="Q151" s="204"/>
      <c r="R151" s="35" t="n">
        <v>1.5</v>
      </c>
      <c r="S151" s="199" t="n">
        <f aca="false">R151*S$4</f>
        <v>0</v>
      </c>
      <c r="T151" s="199" t="n">
        <f aca="false">R151*T$4</f>
        <v>0</v>
      </c>
      <c r="U151" s="200" t="n">
        <v>2</v>
      </c>
      <c r="W151" s="35" t="n">
        <v>1.5</v>
      </c>
      <c r="X151" s="199" t="n">
        <f aca="false">W151*X$4</f>
        <v>0</v>
      </c>
      <c r="Y151" s="199" t="n">
        <f aca="false">W151*Y$4</f>
        <v>0</v>
      </c>
      <c r="Z151" s="200" t="n">
        <v>3</v>
      </c>
      <c r="AA151" s="28"/>
      <c r="AB151" s="35" t="n">
        <v>1.5</v>
      </c>
      <c r="AC151" s="199" t="n">
        <f aca="false">AB151*AC$4</f>
        <v>0</v>
      </c>
      <c r="AD151" s="199" t="n">
        <f aca="false">AB151*AD$4</f>
        <v>0</v>
      </c>
      <c r="AE151" s="200" t="n">
        <v>3</v>
      </c>
      <c r="AF151" s="28"/>
      <c r="AG151" s="35" t="n">
        <v>1.5</v>
      </c>
      <c r="AH151" s="199" t="n">
        <f aca="false">AG151*AH$4</f>
        <v>0</v>
      </c>
      <c r="AI151" s="199" t="n">
        <f aca="false">AG151*AI$4</f>
        <v>0</v>
      </c>
      <c r="AJ151" s="200" t="n">
        <v>3</v>
      </c>
      <c r="AK151" s="28"/>
    </row>
    <row r="152" customFormat="false" ht="12" hidden="false" customHeight="false" outlineLevel="0" collapsed="false">
      <c r="A152" s="198" t="n">
        <f aca="false">CurveCreator!A152</f>
        <v>41334</v>
      </c>
      <c r="B152" s="198"/>
      <c r="C152" s="35" t="n">
        <v>1.5</v>
      </c>
      <c r="D152" s="199" t="n">
        <f aca="false">C152*D$4</f>
        <v>0</v>
      </c>
      <c r="E152" s="199" t="n">
        <f aca="false">C152*E$4</f>
        <v>0</v>
      </c>
      <c r="F152" s="200" t="n">
        <v>3</v>
      </c>
      <c r="G152" s="204"/>
      <c r="H152" s="35" t="n">
        <v>1.5</v>
      </c>
      <c r="I152" s="199" t="n">
        <f aca="false">H152*I$4</f>
        <v>0</v>
      </c>
      <c r="J152" s="199" t="n">
        <f aca="false">H152*J$4</f>
        <v>0</v>
      </c>
      <c r="K152" s="200" t="n">
        <v>3</v>
      </c>
      <c r="L152" s="204"/>
      <c r="M152" s="35" t="n">
        <v>1.5</v>
      </c>
      <c r="N152" s="199" t="n">
        <f aca="false">M152*N$4</f>
        <v>0</v>
      </c>
      <c r="O152" s="199" t="n">
        <f aca="false">M152*O$4</f>
        <v>0</v>
      </c>
      <c r="P152" s="200" t="n">
        <v>3</v>
      </c>
      <c r="Q152" s="204"/>
      <c r="R152" s="35" t="n">
        <v>1.5</v>
      </c>
      <c r="S152" s="199" t="n">
        <f aca="false">R152*S$4</f>
        <v>0</v>
      </c>
      <c r="T152" s="199" t="n">
        <f aca="false">R152*T$4</f>
        <v>0</v>
      </c>
      <c r="U152" s="200" t="n">
        <v>2</v>
      </c>
      <c r="W152" s="35" t="n">
        <v>1.5</v>
      </c>
      <c r="X152" s="199" t="n">
        <f aca="false">W152*X$4</f>
        <v>0</v>
      </c>
      <c r="Y152" s="199" t="n">
        <f aca="false">W152*Y$4</f>
        <v>0</v>
      </c>
      <c r="Z152" s="200" t="n">
        <v>3</v>
      </c>
      <c r="AA152" s="28"/>
      <c r="AB152" s="35" t="n">
        <v>1.5</v>
      </c>
      <c r="AC152" s="199" t="n">
        <f aca="false">AB152*AC$4</f>
        <v>0</v>
      </c>
      <c r="AD152" s="199" t="n">
        <f aca="false">AB152*AD$4</f>
        <v>0</v>
      </c>
      <c r="AE152" s="200" t="n">
        <v>3</v>
      </c>
      <c r="AF152" s="28"/>
      <c r="AG152" s="35" t="n">
        <v>1.5</v>
      </c>
      <c r="AH152" s="199" t="n">
        <f aca="false">AG152*AH$4</f>
        <v>0</v>
      </c>
      <c r="AI152" s="199" t="n">
        <f aca="false">AG152*AI$4</f>
        <v>0</v>
      </c>
      <c r="AJ152" s="200" t="n">
        <v>3</v>
      </c>
      <c r="AK152" s="28"/>
    </row>
    <row r="153" customFormat="false" ht="12" hidden="false" customHeight="false" outlineLevel="0" collapsed="false">
      <c r="A153" s="198" t="n">
        <f aca="false">CurveCreator!A153</f>
        <v>41365</v>
      </c>
      <c r="B153" s="198"/>
      <c r="C153" s="35" t="n">
        <v>1.5</v>
      </c>
      <c r="D153" s="199" t="n">
        <f aca="false">C153*D$4</f>
        <v>0</v>
      </c>
      <c r="E153" s="199" t="n">
        <f aca="false">C153*E$4</f>
        <v>0</v>
      </c>
      <c r="F153" s="200" t="n">
        <v>3</v>
      </c>
      <c r="G153" s="204"/>
      <c r="H153" s="35" t="n">
        <v>1.5</v>
      </c>
      <c r="I153" s="199" t="n">
        <f aca="false">H153*I$4</f>
        <v>0</v>
      </c>
      <c r="J153" s="199" t="n">
        <f aca="false">H153*J$4</f>
        <v>0</v>
      </c>
      <c r="K153" s="200" t="n">
        <v>3</v>
      </c>
      <c r="L153" s="204"/>
      <c r="M153" s="35" t="n">
        <v>1.5</v>
      </c>
      <c r="N153" s="199" t="n">
        <f aca="false">M153*N$4</f>
        <v>0</v>
      </c>
      <c r="O153" s="199" t="n">
        <f aca="false">M153*O$4</f>
        <v>0</v>
      </c>
      <c r="P153" s="200" t="n">
        <v>3</v>
      </c>
      <c r="Q153" s="204"/>
      <c r="R153" s="35" t="n">
        <v>1.5</v>
      </c>
      <c r="S153" s="199" t="n">
        <f aca="false">R153*S$4</f>
        <v>0</v>
      </c>
      <c r="T153" s="199" t="n">
        <f aca="false">R153*T$4</f>
        <v>0</v>
      </c>
      <c r="U153" s="200" t="n">
        <v>2</v>
      </c>
      <c r="W153" s="35" t="n">
        <v>1.5</v>
      </c>
      <c r="X153" s="199" t="n">
        <f aca="false">W153*X$4</f>
        <v>0</v>
      </c>
      <c r="Y153" s="199" t="n">
        <f aca="false">W153*Y$4</f>
        <v>0</v>
      </c>
      <c r="Z153" s="200" t="n">
        <v>3</v>
      </c>
      <c r="AA153" s="28"/>
      <c r="AB153" s="35" t="n">
        <v>1.5</v>
      </c>
      <c r="AC153" s="199" t="n">
        <f aca="false">AB153*AC$4</f>
        <v>0</v>
      </c>
      <c r="AD153" s="199" t="n">
        <f aca="false">AB153*AD$4</f>
        <v>0</v>
      </c>
      <c r="AE153" s="200" t="n">
        <v>3</v>
      </c>
      <c r="AF153" s="28"/>
      <c r="AG153" s="35" t="n">
        <v>1.5</v>
      </c>
      <c r="AH153" s="199" t="n">
        <f aca="false">AG153*AH$4</f>
        <v>0</v>
      </c>
      <c r="AI153" s="199" t="n">
        <f aca="false">AG153*AI$4</f>
        <v>0</v>
      </c>
      <c r="AJ153" s="200" t="n">
        <v>3</v>
      </c>
      <c r="AK153" s="28"/>
    </row>
    <row r="154" customFormat="false" ht="12" hidden="false" customHeight="false" outlineLevel="0" collapsed="false">
      <c r="A154" s="198" t="n">
        <f aca="false">CurveCreator!A154</f>
        <v>41395</v>
      </c>
      <c r="B154" s="198"/>
      <c r="C154" s="35" t="n">
        <v>1.5</v>
      </c>
      <c r="D154" s="199" t="n">
        <f aca="false">C154*D$4</f>
        <v>0</v>
      </c>
      <c r="E154" s="199" t="n">
        <f aca="false">C154*E$4</f>
        <v>0</v>
      </c>
      <c r="F154" s="200" t="n">
        <v>3</v>
      </c>
      <c r="G154" s="204"/>
      <c r="H154" s="35" t="n">
        <v>1.5</v>
      </c>
      <c r="I154" s="199" t="n">
        <f aca="false">H154*I$4</f>
        <v>0</v>
      </c>
      <c r="J154" s="199" t="n">
        <f aca="false">H154*J$4</f>
        <v>0</v>
      </c>
      <c r="K154" s="200" t="n">
        <v>3</v>
      </c>
      <c r="L154" s="204"/>
      <c r="M154" s="35" t="n">
        <v>1.5</v>
      </c>
      <c r="N154" s="199" t="n">
        <f aca="false">M154*N$4</f>
        <v>0</v>
      </c>
      <c r="O154" s="199" t="n">
        <f aca="false">M154*O$4</f>
        <v>0</v>
      </c>
      <c r="P154" s="200" t="n">
        <v>3</v>
      </c>
      <c r="Q154" s="204"/>
      <c r="R154" s="35" t="n">
        <v>1.5</v>
      </c>
      <c r="S154" s="199" t="n">
        <f aca="false">R154*S$4</f>
        <v>0</v>
      </c>
      <c r="T154" s="199" t="n">
        <f aca="false">R154*T$4</f>
        <v>0</v>
      </c>
      <c r="U154" s="200" t="n">
        <v>2</v>
      </c>
      <c r="W154" s="35" t="n">
        <v>1.5</v>
      </c>
      <c r="X154" s="199" t="n">
        <f aca="false">W154*X$4</f>
        <v>0</v>
      </c>
      <c r="Y154" s="199" t="n">
        <f aca="false">W154*Y$4</f>
        <v>0</v>
      </c>
      <c r="Z154" s="200" t="n">
        <v>3</v>
      </c>
      <c r="AA154" s="28"/>
      <c r="AB154" s="35" t="n">
        <v>1.5</v>
      </c>
      <c r="AC154" s="199" t="n">
        <f aca="false">AB154*AC$4</f>
        <v>0</v>
      </c>
      <c r="AD154" s="199" t="n">
        <f aca="false">AB154*AD$4</f>
        <v>0</v>
      </c>
      <c r="AE154" s="200" t="n">
        <v>3</v>
      </c>
      <c r="AF154" s="28"/>
      <c r="AG154" s="35" t="n">
        <v>1.5</v>
      </c>
      <c r="AH154" s="199" t="n">
        <f aca="false">AG154*AH$4</f>
        <v>0</v>
      </c>
      <c r="AI154" s="199" t="n">
        <f aca="false">AG154*AI$4</f>
        <v>0</v>
      </c>
      <c r="AJ154" s="200" t="n">
        <v>3</v>
      </c>
      <c r="AK154" s="28"/>
    </row>
    <row r="155" customFormat="false" ht="12" hidden="false" customHeight="false" outlineLevel="0" collapsed="false">
      <c r="A155" s="198" t="n">
        <f aca="false">CurveCreator!A155</f>
        <v>41426</v>
      </c>
      <c r="B155" s="198"/>
      <c r="C155" s="35" t="n">
        <v>1.5</v>
      </c>
      <c r="D155" s="199" t="n">
        <f aca="false">C155*D$4</f>
        <v>0</v>
      </c>
      <c r="E155" s="199" t="n">
        <f aca="false">C155*E$4</f>
        <v>0</v>
      </c>
      <c r="F155" s="200" t="n">
        <v>3</v>
      </c>
      <c r="G155" s="204"/>
      <c r="H155" s="35" t="n">
        <v>1.5</v>
      </c>
      <c r="I155" s="199" t="n">
        <f aca="false">H155*I$4</f>
        <v>0</v>
      </c>
      <c r="J155" s="199" t="n">
        <f aca="false">H155*J$4</f>
        <v>0</v>
      </c>
      <c r="K155" s="200" t="n">
        <v>3</v>
      </c>
      <c r="L155" s="204"/>
      <c r="M155" s="35" t="n">
        <v>1.5</v>
      </c>
      <c r="N155" s="199" t="n">
        <f aca="false">M155*N$4</f>
        <v>0</v>
      </c>
      <c r="O155" s="199" t="n">
        <f aca="false">M155*O$4</f>
        <v>0</v>
      </c>
      <c r="P155" s="200" t="n">
        <v>3</v>
      </c>
      <c r="Q155" s="204"/>
      <c r="R155" s="35" t="n">
        <v>1.5</v>
      </c>
      <c r="S155" s="199" t="n">
        <f aca="false">R155*S$4</f>
        <v>0</v>
      </c>
      <c r="T155" s="199" t="n">
        <f aca="false">R155*T$4</f>
        <v>0</v>
      </c>
      <c r="U155" s="200" t="n">
        <v>2</v>
      </c>
      <c r="W155" s="35" t="n">
        <v>1.5</v>
      </c>
      <c r="X155" s="199" t="n">
        <f aca="false">W155*X$4</f>
        <v>0</v>
      </c>
      <c r="Y155" s="199" t="n">
        <f aca="false">W155*Y$4</f>
        <v>0</v>
      </c>
      <c r="Z155" s="200" t="n">
        <v>3</v>
      </c>
      <c r="AA155" s="28"/>
      <c r="AB155" s="35" t="n">
        <v>1.5</v>
      </c>
      <c r="AC155" s="199" t="n">
        <f aca="false">AB155*AC$4</f>
        <v>0</v>
      </c>
      <c r="AD155" s="199" t="n">
        <f aca="false">AB155*AD$4</f>
        <v>0</v>
      </c>
      <c r="AE155" s="200" t="n">
        <v>3</v>
      </c>
      <c r="AF155" s="28"/>
      <c r="AG155" s="35" t="n">
        <v>1.5</v>
      </c>
      <c r="AH155" s="199" t="n">
        <f aca="false">AG155*AH$4</f>
        <v>0</v>
      </c>
      <c r="AI155" s="199" t="n">
        <f aca="false">AG155*AI$4</f>
        <v>0</v>
      </c>
      <c r="AJ155" s="200" t="n">
        <v>3</v>
      </c>
      <c r="AK155" s="28"/>
    </row>
    <row r="156" customFormat="false" ht="12" hidden="false" customHeight="false" outlineLevel="0" collapsed="false">
      <c r="A156" s="198" t="n">
        <f aca="false">CurveCreator!A156</f>
        <v>41456</v>
      </c>
      <c r="B156" s="198"/>
      <c r="C156" s="35" t="n">
        <v>1.5</v>
      </c>
      <c r="D156" s="199" t="n">
        <f aca="false">C156*D$4</f>
        <v>0</v>
      </c>
      <c r="E156" s="199" t="n">
        <f aca="false">C156*E$4</f>
        <v>0</v>
      </c>
      <c r="F156" s="200" t="n">
        <v>3</v>
      </c>
      <c r="G156" s="204"/>
      <c r="H156" s="35" t="n">
        <v>1.5</v>
      </c>
      <c r="I156" s="199" t="n">
        <f aca="false">H156*I$4</f>
        <v>0</v>
      </c>
      <c r="J156" s="199" t="n">
        <f aca="false">H156*J$4</f>
        <v>0</v>
      </c>
      <c r="K156" s="200" t="n">
        <v>3</v>
      </c>
      <c r="L156" s="204"/>
      <c r="M156" s="35" t="n">
        <v>1.5</v>
      </c>
      <c r="N156" s="199" t="n">
        <f aca="false">M156*N$4</f>
        <v>0</v>
      </c>
      <c r="O156" s="199" t="n">
        <f aca="false">M156*O$4</f>
        <v>0</v>
      </c>
      <c r="P156" s="200" t="n">
        <v>3</v>
      </c>
      <c r="Q156" s="204"/>
      <c r="R156" s="35" t="n">
        <v>1.5</v>
      </c>
      <c r="S156" s="199" t="n">
        <f aca="false">R156*S$4</f>
        <v>0</v>
      </c>
      <c r="T156" s="199" t="n">
        <f aca="false">R156*T$4</f>
        <v>0</v>
      </c>
      <c r="U156" s="200" t="n">
        <v>2</v>
      </c>
      <c r="W156" s="35" t="n">
        <v>1.5</v>
      </c>
      <c r="X156" s="199" t="n">
        <f aca="false">W156*X$4</f>
        <v>0</v>
      </c>
      <c r="Y156" s="199" t="n">
        <f aca="false">W156*Y$4</f>
        <v>0</v>
      </c>
      <c r="Z156" s="200" t="n">
        <v>3</v>
      </c>
      <c r="AA156" s="28"/>
      <c r="AB156" s="35" t="n">
        <v>1.5</v>
      </c>
      <c r="AC156" s="199" t="n">
        <f aca="false">AB156*AC$4</f>
        <v>0</v>
      </c>
      <c r="AD156" s="199" t="n">
        <f aca="false">AB156*AD$4</f>
        <v>0</v>
      </c>
      <c r="AE156" s="200" t="n">
        <v>3</v>
      </c>
      <c r="AF156" s="28"/>
      <c r="AG156" s="35" t="n">
        <v>1.5</v>
      </c>
      <c r="AH156" s="199" t="n">
        <f aca="false">AG156*AH$4</f>
        <v>0</v>
      </c>
      <c r="AI156" s="199" t="n">
        <f aca="false">AG156*AI$4</f>
        <v>0</v>
      </c>
      <c r="AJ156" s="200" t="n">
        <v>3</v>
      </c>
      <c r="AK156" s="28"/>
    </row>
    <row r="157" customFormat="false" ht="12" hidden="false" customHeight="false" outlineLevel="0" collapsed="false">
      <c r="A157" s="198" t="n">
        <f aca="false">CurveCreator!A157</f>
        <v>41487</v>
      </c>
      <c r="B157" s="198"/>
      <c r="C157" s="35" t="n">
        <v>1.5</v>
      </c>
      <c r="D157" s="199" t="n">
        <f aca="false">C157*D$4</f>
        <v>0</v>
      </c>
      <c r="E157" s="199" t="n">
        <f aca="false">C157*E$4</f>
        <v>0</v>
      </c>
      <c r="F157" s="200" t="n">
        <v>3</v>
      </c>
      <c r="G157" s="204"/>
      <c r="H157" s="35" t="n">
        <v>1.5</v>
      </c>
      <c r="I157" s="199" t="n">
        <f aca="false">H157*I$4</f>
        <v>0</v>
      </c>
      <c r="J157" s="199" t="n">
        <f aca="false">H157*J$4</f>
        <v>0</v>
      </c>
      <c r="K157" s="200" t="n">
        <v>3</v>
      </c>
      <c r="L157" s="204"/>
      <c r="M157" s="35" t="n">
        <v>1.5</v>
      </c>
      <c r="N157" s="199" t="n">
        <f aca="false">M157*N$4</f>
        <v>0</v>
      </c>
      <c r="O157" s="199" t="n">
        <f aca="false">M157*O$4</f>
        <v>0</v>
      </c>
      <c r="P157" s="200" t="n">
        <v>3</v>
      </c>
      <c r="Q157" s="204"/>
      <c r="R157" s="35" t="n">
        <v>1.5</v>
      </c>
      <c r="S157" s="199" t="n">
        <f aca="false">R157*S$4</f>
        <v>0</v>
      </c>
      <c r="T157" s="199" t="n">
        <f aca="false">R157*T$4</f>
        <v>0</v>
      </c>
      <c r="U157" s="200" t="n">
        <v>2</v>
      </c>
      <c r="W157" s="35" t="n">
        <v>1.5</v>
      </c>
      <c r="X157" s="199" t="n">
        <f aca="false">W157*X$4</f>
        <v>0</v>
      </c>
      <c r="Y157" s="199" t="n">
        <f aca="false">W157*Y$4</f>
        <v>0</v>
      </c>
      <c r="Z157" s="200" t="n">
        <v>3</v>
      </c>
      <c r="AA157" s="28"/>
      <c r="AB157" s="35" t="n">
        <v>1.5</v>
      </c>
      <c r="AC157" s="199" t="n">
        <f aca="false">AB157*AC$4</f>
        <v>0</v>
      </c>
      <c r="AD157" s="199" t="n">
        <f aca="false">AB157*AD$4</f>
        <v>0</v>
      </c>
      <c r="AE157" s="200" t="n">
        <v>3</v>
      </c>
      <c r="AF157" s="28"/>
      <c r="AG157" s="35" t="n">
        <v>1.5</v>
      </c>
      <c r="AH157" s="199" t="n">
        <f aca="false">AG157*AH$4</f>
        <v>0</v>
      </c>
      <c r="AI157" s="199" t="n">
        <f aca="false">AG157*AI$4</f>
        <v>0</v>
      </c>
      <c r="AJ157" s="200" t="n">
        <v>3</v>
      </c>
      <c r="AK157" s="28"/>
    </row>
    <row r="158" customFormat="false" ht="12" hidden="false" customHeight="false" outlineLevel="0" collapsed="false">
      <c r="A158" s="198" t="n">
        <f aca="false">CurveCreator!A158</f>
        <v>41518</v>
      </c>
      <c r="B158" s="198"/>
      <c r="C158" s="35" t="n">
        <v>1.5</v>
      </c>
      <c r="D158" s="199" t="n">
        <f aca="false">C158*D$4</f>
        <v>0</v>
      </c>
      <c r="E158" s="199" t="n">
        <f aca="false">C158*E$4</f>
        <v>0</v>
      </c>
      <c r="F158" s="200" t="n">
        <v>3</v>
      </c>
      <c r="G158" s="204"/>
      <c r="H158" s="35" t="n">
        <v>1.5</v>
      </c>
      <c r="I158" s="199" t="n">
        <f aca="false">H158*I$4</f>
        <v>0</v>
      </c>
      <c r="J158" s="199" t="n">
        <f aca="false">H158*J$4</f>
        <v>0</v>
      </c>
      <c r="K158" s="200" t="n">
        <v>3</v>
      </c>
      <c r="L158" s="204"/>
      <c r="M158" s="35" t="n">
        <v>1.5</v>
      </c>
      <c r="N158" s="199" t="n">
        <f aca="false">M158*N$4</f>
        <v>0</v>
      </c>
      <c r="O158" s="199" t="n">
        <f aca="false">M158*O$4</f>
        <v>0</v>
      </c>
      <c r="P158" s="200" t="n">
        <v>3</v>
      </c>
      <c r="Q158" s="204"/>
      <c r="R158" s="35" t="n">
        <v>1.5</v>
      </c>
      <c r="S158" s="199" t="n">
        <f aca="false">R158*S$4</f>
        <v>0</v>
      </c>
      <c r="T158" s="199" t="n">
        <f aca="false">R158*T$4</f>
        <v>0</v>
      </c>
      <c r="U158" s="200" t="n">
        <v>2</v>
      </c>
      <c r="W158" s="35" t="n">
        <v>1.5</v>
      </c>
      <c r="X158" s="199" t="n">
        <f aca="false">W158*X$4</f>
        <v>0</v>
      </c>
      <c r="Y158" s="199" t="n">
        <f aca="false">W158*Y$4</f>
        <v>0</v>
      </c>
      <c r="Z158" s="200" t="n">
        <v>3</v>
      </c>
      <c r="AA158" s="28"/>
      <c r="AB158" s="35" t="n">
        <v>1.5</v>
      </c>
      <c r="AC158" s="199" t="n">
        <f aca="false">AB158*AC$4</f>
        <v>0</v>
      </c>
      <c r="AD158" s="199" t="n">
        <f aca="false">AB158*AD$4</f>
        <v>0</v>
      </c>
      <c r="AE158" s="200" t="n">
        <v>3</v>
      </c>
      <c r="AF158" s="28"/>
      <c r="AG158" s="35" t="n">
        <v>1.5</v>
      </c>
      <c r="AH158" s="199" t="n">
        <f aca="false">AG158*AH$4</f>
        <v>0</v>
      </c>
      <c r="AI158" s="199" t="n">
        <f aca="false">AG158*AI$4</f>
        <v>0</v>
      </c>
      <c r="AJ158" s="200" t="n">
        <v>3</v>
      </c>
      <c r="AK158" s="28"/>
    </row>
    <row r="159" customFormat="false" ht="12" hidden="false" customHeight="false" outlineLevel="0" collapsed="false">
      <c r="A159" s="198" t="n">
        <f aca="false">CurveCreator!A159</f>
        <v>41548</v>
      </c>
      <c r="B159" s="198"/>
      <c r="C159" s="35" t="n">
        <v>1.5</v>
      </c>
      <c r="D159" s="199" t="n">
        <f aca="false">C159*D$4</f>
        <v>0</v>
      </c>
      <c r="E159" s="199" t="n">
        <f aca="false">C159*E$4</f>
        <v>0</v>
      </c>
      <c r="F159" s="200" t="n">
        <v>3</v>
      </c>
      <c r="G159" s="204"/>
      <c r="H159" s="35" t="n">
        <v>1.5</v>
      </c>
      <c r="I159" s="199" t="n">
        <f aca="false">H159*I$4</f>
        <v>0</v>
      </c>
      <c r="J159" s="199" t="n">
        <f aca="false">H159*J$4</f>
        <v>0</v>
      </c>
      <c r="K159" s="200" t="n">
        <v>3</v>
      </c>
      <c r="L159" s="204"/>
      <c r="M159" s="35" t="n">
        <v>1.5</v>
      </c>
      <c r="N159" s="199" t="n">
        <f aca="false">M159*N$4</f>
        <v>0</v>
      </c>
      <c r="O159" s="199" t="n">
        <f aca="false">M159*O$4</f>
        <v>0</v>
      </c>
      <c r="P159" s="200" t="n">
        <v>3</v>
      </c>
      <c r="Q159" s="204"/>
      <c r="R159" s="35" t="n">
        <v>1.5</v>
      </c>
      <c r="S159" s="199" t="n">
        <f aca="false">R159*S$4</f>
        <v>0</v>
      </c>
      <c r="T159" s="199" t="n">
        <f aca="false">R159*T$4</f>
        <v>0</v>
      </c>
      <c r="U159" s="200" t="n">
        <v>2</v>
      </c>
      <c r="W159" s="35" t="n">
        <v>1.5</v>
      </c>
      <c r="X159" s="199" t="n">
        <f aca="false">W159*X$4</f>
        <v>0</v>
      </c>
      <c r="Y159" s="199" t="n">
        <f aca="false">W159*Y$4</f>
        <v>0</v>
      </c>
      <c r="Z159" s="200" t="n">
        <v>3</v>
      </c>
      <c r="AA159" s="28"/>
      <c r="AB159" s="35" t="n">
        <v>1.5</v>
      </c>
      <c r="AC159" s="199" t="n">
        <f aca="false">AB159*AC$4</f>
        <v>0</v>
      </c>
      <c r="AD159" s="199" t="n">
        <f aca="false">AB159*AD$4</f>
        <v>0</v>
      </c>
      <c r="AE159" s="200" t="n">
        <v>3</v>
      </c>
      <c r="AF159" s="28"/>
      <c r="AG159" s="35" t="n">
        <v>1.5</v>
      </c>
      <c r="AH159" s="199" t="n">
        <f aca="false">AG159*AH$4</f>
        <v>0</v>
      </c>
      <c r="AI159" s="199" t="n">
        <f aca="false">AG159*AI$4</f>
        <v>0</v>
      </c>
      <c r="AJ159" s="200" t="n">
        <v>3</v>
      </c>
      <c r="AK159" s="28"/>
    </row>
    <row r="160" customFormat="false" ht="12" hidden="false" customHeight="false" outlineLevel="0" collapsed="false">
      <c r="A160" s="198" t="n">
        <f aca="false">CurveCreator!A160</f>
        <v>41579</v>
      </c>
      <c r="B160" s="198"/>
      <c r="C160" s="35" t="n">
        <v>1.5</v>
      </c>
      <c r="D160" s="199" t="n">
        <f aca="false">C160*D$4</f>
        <v>0</v>
      </c>
      <c r="E160" s="199" t="n">
        <f aca="false">C160*E$4</f>
        <v>0</v>
      </c>
      <c r="F160" s="200" t="n">
        <v>3</v>
      </c>
      <c r="G160" s="204"/>
      <c r="H160" s="35" t="n">
        <v>1.5</v>
      </c>
      <c r="I160" s="199" t="n">
        <f aca="false">H160*I$4</f>
        <v>0</v>
      </c>
      <c r="J160" s="199" t="n">
        <f aca="false">H160*J$4</f>
        <v>0</v>
      </c>
      <c r="K160" s="200" t="n">
        <v>3</v>
      </c>
      <c r="L160" s="204"/>
      <c r="M160" s="35" t="n">
        <v>1.5</v>
      </c>
      <c r="N160" s="199" t="n">
        <f aca="false">M160*N$4</f>
        <v>0</v>
      </c>
      <c r="O160" s="199" t="n">
        <f aca="false">M160*O$4</f>
        <v>0</v>
      </c>
      <c r="P160" s="200" t="n">
        <v>3</v>
      </c>
      <c r="Q160" s="204"/>
      <c r="R160" s="35" t="n">
        <v>1.5</v>
      </c>
      <c r="S160" s="199" t="n">
        <f aca="false">R160*S$4</f>
        <v>0</v>
      </c>
      <c r="T160" s="199" t="n">
        <f aca="false">R160*T$4</f>
        <v>0</v>
      </c>
      <c r="U160" s="200" t="n">
        <v>2</v>
      </c>
      <c r="W160" s="35" t="n">
        <v>1.5</v>
      </c>
      <c r="X160" s="199" t="n">
        <f aca="false">W160*X$4</f>
        <v>0</v>
      </c>
      <c r="Y160" s="199" t="n">
        <f aca="false">W160*Y$4</f>
        <v>0</v>
      </c>
      <c r="Z160" s="200" t="n">
        <v>3</v>
      </c>
      <c r="AA160" s="28"/>
      <c r="AB160" s="35" t="n">
        <v>1.5</v>
      </c>
      <c r="AC160" s="199" t="n">
        <f aca="false">AB160*AC$4</f>
        <v>0</v>
      </c>
      <c r="AD160" s="199" t="n">
        <f aca="false">AB160*AD$4</f>
        <v>0</v>
      </c>
      <c r="AE160" s="200" t="n">
        <v>3</v>
      </c>
      <c r="AF160" s="28"/>
      <c r="AG160" s="35" t="n">
        <v>1.5</v>
      </c>
      <c r="AH160" s="199" t="n">
        <f aca="false">AG160*AH$4</f>
        <v>0</v>
      </c>
      <c r="AI160" s="199" t="n">
        <f aca="false">AG160*AI$4</f>
        <v>0</v>
      </c>
      <c r="AJ160" s="200" t="n">
        <v>3</v>
      </c>
      <c r="AK160" s="28"/>
    </row>
    <row r="161" customFormat="false" ht="12" hidden="false" customHeight="false" outlineLevel="0" collapsed="false">
      <c r="A161" s="198" t="n">
        <f aca="false">CurveCreator!A161</f>
        <v>41609</v>
      </c>
      <c r="B161" s="198"/>
      <c r="C161" s="35" t="n">
        <v>1.5</v>
      </c>
      <c r="D161" s="199" t="n">
        <f aca="false">C161*D$4</f>
        <v>0</v>
      </c>
      <c r="E161" s="199" t="n">
        <f aca="false">C161*E$4</f>
        <v>0</v>
      </c>
      <c r="F161" s="200" t="n">
        <v>3</v>
      </c>
      <c r="G161" s="204"/>
      <c r="H161" s="35" t="n">
        <v>1.5</v>
      </c>
      <c r="I161" s="199" t="n">
        <f aca="false">H161*I$4</f>
        <v>0</v>
      </c>
      <c r="J161" s="199" t="n">
        <f aca="false">H161*J$4</f>
        <v>0</v>
      </c>
      <c r="K161" s="200" t="n">
        <v>3</v>
      </c>
      <c r="L161" s="204"/>
      <c r="M161" s="35" t="n">
        <v>1.5</v>
      </c>
      <c r="N161" s="199" t="n">
        <f aca="false">M161*N$4</f>
        <v>0</v>
      </c>
      <c r="O161" s="199" t="n">
        <f aca="false">M161*O$4</f>
        <v>0</v>
      </c>
      <c r="P161" s="200" t="n">
        <v>3</v>
      </c>
      <c r="Q161" s="204"/>
      <c r="R161" s="35" t="n">
        <v>1.5</v>
      </c>
      <c r="S161" s="199" t="n">
        <f aca="false">R161*S$4</f>
        <v>0</v>
      </c>
      <c r="T161" s="199" t="n">
        <f aca="false">R161*T$4</f>
        <v>0</v>
      </c>
      <c r="U161" s="200" t="n">
        <v>2</v>
      </c>
      <c r="W161" s="35" t="n">
        <v>1.5</v>
      </c>
      <c r="X161" s="199" t="n">
        <f aca="false">W161*X$4</f>
        <v>0</v>
      </c>
      <c r="Y161" s="199" t="n">
        <f aca="false">W161*Y$4</f>
        <v>0</v>
      </c>
      <c r="Z161" s="200" t="n">
        <v>3</v>
      </c>
      <c r="AA161" s="28"/>
      <c r="AB161" s="35" t="n">
        <v>1.5</v>
      </c>
      <c r="AC161" s="199" t="n">
        <f aca="false">AB161*AC$4</f>
        <v>0</v>
      </c>
      <c r="AD161" s="199" t="n">
        <f aca="false">AB161*AD$4</f>
        <v>0</v>
      </c>
      <c r="AE161" s="200" t="n">
        <v>3</v>
      </c>
      <c r="AF161" s="28"/>
      <c r="AG161" s="35" t="n">
        <v>1.5</v>
      </c>
      <c r="AH161" s="199" t="n">
        <f aca="false">AG161*AH$4</f>
        <v>0</v>
      </c>
      <c r="AI161" s="199" t="n">
        <f aca="false">AG161*AI$4</f>
        <v>0</v>
      </c>
      <c r="AJ161" s="200" t="n">
        <v>3</v>
      </c>
      <c r="AK161" s="28"/>
    </row>
    <row r="162" customFormat="false" ht="12" hidden="false" customHeight="false" outlineLevel="0" collapsed="false">
      <c r="A162" s="198" t="n">
        <f aca="false">CurveCreator!A162</f>
        <v>41640</v>
      </c>
      <c r="B162" s="198"/>
      <c r="C162" s="35" t="n">
        <v>1.5</v>
      </c>
      <c r="D162" s="199" t="n">
        <f aca="false">C162*D$4</f>
        <v>0</v>
      </c>
      <c r="E162" s="199" t="n">
        <f aca="false">C162*E$4</f>
        <v>0</v>
      </c>
      <c r="F162" s="200" t="n">
        <v>3</v>
      </c>
      <c r="G162" s="204"/>
      <c r="H162" s="35" t="n">
        <v>1.5</v>
      </c>
      <c r="I162" s="199" t="n">
        <f aca="false">H162*I$4</f>
        <v>0</v>
      </c>
      <c r="J162" s="199" t="n">
        <f aca="false">H162*J$4</f>
        <v>0</v>
      </c>
      <c r="K162" s="200" t="n">
        <v>3</v>
      </c>
      <c r="L162" s="204"/>
      <c r="M162" s="35" t="n">
        <v>1.5</v>
      </c>
      <c r="N162" s="199" t="n">
        <f aca="false">M162*N$4</f>
        <v>0</v>
      </c>
      <c r="O162" s="199" t="n">
        <f aca="false">M162*O$4</f>
        <v>0</v>
      </c>
      <c r="P162" s="200" t="n">
        <v>3</v>
      </c>
      <c r="Q162" s="204"/>
      <c r="R162" s="35" t="n">
        <v>1.5</v>
      </c>
      <c r="S162" s="199" t="n">
        <f aca="false">R162*S$4</f>
        <v>0</v>
      </c>
      <c r="T162" s="199" t="n">
        <f aca="false">R162*T$4</f>
        <v>0</v>
      </c>
      <c r="U162" s="200" t="n">
        <v>2</v>
      </c>
      <c r="W162" s="35" t="n">
        <v>1.5</v>
      </c>
      <c r="X162" s="199" t="n">
        <f aca="false">W162*X$4</f>
        <v>0</v>
      </c>
      <c r="Y162" s="199" t="n">
        <f aca="false">W162*Y$4</f>
        <v>0</v>
      </c>
      <c r="Z162" s="200" t="n">
        <v>3</v>
      </c>
      <c r="AA162" s="28"/>
      <c r="AB162" s="35" t="n">
        <v>1.5</v>
      </c>
      <c r="AC162" s="199" t="n">
        <f aca="false">AB162*AC$4</f>
        <v>0</v>
      </c>
      <c r="AD162" s="199" t="n">
        <f aca="false">AB162*AD$4</f>
        <v>0</v>
      </c>
      <c r="AE162" s="200" t="n">
        <v>3</v>
      </c>
      <c r="AF162" s="28"/>
      <c r="AG162" s="35" t="n">
        <v>1.5</v>
      </c>
      <c r="AH162" s="199" t="n">
        <f aca="false">AG162*AH$4</f>
        <v>0</v>
      </c>
      <c r="AI162" s="199" t="n">
        <f aca="false">AG162*AI$4</f>
        <v>0</v>
      </c>
      <c r="AJ162" s="200" t="n">
        <v>3</v>
      </c>
      <c r="AK162" s="28"/>
    </row>
    <row r="163" customFormat="false" ht="12" hidden="false" customHeight="false" outlineLevel="0" collapsed="false">
      <c r="A163" s="198" t="n">
        <f aca="false">CurveCreator!A163</f>
        <v>41671</v>
      </c>
      <c r="B163" s="198"/>
      <c r="C163" s="35" t="n">
        <v>1.5</v>
      </c>
      <c r="D163" s="199" t="n">
        <f aca="false">C163*D$4</f>
        <v>0</v>
      </c>
      <c r="E163" s="199" t="n">
        <f aca="false">C163*E$4</f>
        <v>0</v>
      </c>
      <c r="F163" s="200" t="n">
        <v>3</v>
      </c>
      <c r="G163" s="204"/>
      <c r="H163" s="35" t="n">
        <v>1.5</v>
      </c>
      <c r="I163" s="199" t="n">
        <f aca="false">H163*I$4</f>
        <v>0</v>
      </c>
      <c r="J163" s="199" t="n">
        <f aca="false">H163*J$4</f>
        <v>0</v>
      </c>
      <c r="K163" s="200" t="n">
        <v>3</v>
      </c>
      <c r="L163" s="204"/>
      <c r="M163" s="35" t="n">
        <v>1.5</v>
      </c>
      <c r="N163" s="199" t="n">
        <f aca="false">M163*N$4</f>
        <v>0</v>
      </c>
      <c r="O163" s="199" t="n">
        <f aca="false">M163*O$4</f>
        <v>0</v>
      </c>
      <c r="P163" s="200" t="n">
        <v>3</v>
      </c>
      <c r="Q163" s="204"/>
      <c r="R163" s="35" t="n">
        <v>1.5</v>
      </c>
      <c r="S163" s="199" t="n">
        <f aca="false">R163*S$4</f>
        <v>0</v>
      </c>
      <c r="T163" s="199" t="n">
        <f aca="false">R163*T$4</f>
        <v>0</v>
      </c>
      <c r="U163" s="200" t="n">
        <v>2</v>
      </c>
      <c r="W163" s="35" t="n">
        <v>1.5</v>
      </c>
      <c r="X163" s="199" t="n">
        <f aca="false">W163*X$4</f>
        <v>0</v>
      </c>
      <c r="Y163" s="199" t="n">
        <f aca="false">W163*Y$4</f>
        <v>0</v>
      </c>
      <c r="Z163" s="200" t="n">
        <v>3</v>
      </c>
      <c r="AA163" s="28"/>
      <c r="AB163" s="35" t="n">
        <v>1.5</v>
      </c>
      <c r="AC163" s="199" t="n">
        <f aca="false">AB163*AC$4</f>
        <v>0</v>
      </c>
      <c r="AD163" s="199" t="n">
        <f aca="false">AB163*AD$4</f>
        <v>0</v>
      </c>
      <c r="AE163" s="200" t="n">
        <v>3</v>
      </c>
      <c r="AF163" s="28"/>
      <c r="AG163" s="35" t="n">
        <v>1.5</v>
      </c>
      <c r="AH163" s="199" t="n">
        <f aca="false">AG163*AH$4</f>
        <v>0</v>
      </c>
      <c r="AI163" s="199" t="n">
        <f aca="false">AG163*AI$4</f>
        <v>0</v>
      </c>
      <c r="AJ163" s="200" t="n">
        <v>3</v>
      </c>
      <c r="AK163" s="28"/>
    </row>
    <row r="164" customFormat="false" ht="12" hidden="false" customHeight="false" outlineLevel="0" collapsed="false">
      <c r="A164" s="198" t="n">
        <f aca="false">CurveCreator!A164</f>
        <v>41699</v>
      </c>
      <c r="B164" s="198"/>
      <c r="C164" s="35" t="n">
        <v>1.5</v>
      </c>
      <c r="D164" s="199" t="n">
        <f aca="false">C164*D$4</f>
        <v>0</v>
      </c>
      <c r="E164" s="199" t="n">
        <f aca="false">C164*E$4</f>
        <v>0</v>
      </c>
      <c r="F164" s="200" t="n">
        <v>3</v>
      </c>
      <c r="G164" s="204"/>
      <c r="H164" s="35" t="n">
        <v>1.5</v>
      </c>
      <c r="I164" s="199" t="n">
        <f aca="false">H164*I$4</f>
        <v>0</v>
      </c>
      <c r="J164" s="199" t="n">
        <f aca="false">H164*J$4</f>
        <v>0</v>
      </c>
      <c r="K164" s="200" t="n">
        <v>3</v>
      </c>
      <c r="L164" s="204"/>
      <c r="M164" s="35" t="n">
        <v>1.5</v>
      </c>
      <c r="N164" s="199" t="n">
        <f aca="false">M164*N$4</f>
        <v>0</v>
      </c>
      <c r="O164" s="199" t="n">
        <f aca="false">M164*O$4</f>
        <v>0</v>
      </c>
      <c r="P164" s="200" t="n">
        <v>3</v>
      </c>
      <c r="Q164" s="204"/>
      <c r="R164" s="35" t="n">
        <v>1.5</v>
      </c>
      <c r="S164" s="199" t="n">
        <f aca="false">R164*S$4</f>
        <v>0</v>
      </c>
      <c r="T164" s="199" t="n">
        <f aca="false">R164*T$4</f>
        <v>0</v>
      </c>
      <c r="U164" s="200" t="n">
        <v>2</v>
      </c>
      <c r="W164" s="35" t="n">
        <v>1.5</v>
      </c>
      <c r="X164" s="199" t="n">
        <f aca="false">W164*X$4</f>
        <v>0</v>
      </c>
      <c r="Y164" s="199" t="n">
        <f aca="false">W164*Y$4</f>
        <v>0</v>
      </c>
      <c r="Z164" s="200" t="n">
        <v>3</v>
      </c>
      <c r="AA164" s="28"/>
      <c r="AB164" s="35" t="n">
        <v>1.5</v>
      </c>
      <c r="AC164" s="199" t="n">
        <f aca="false">AB164*AC$4</f>
        <v>0</v>
      </c>
      <c r="AD164" s="199" t="n">
        <f aca="false">AB164*AD$4</f>
        <v>0</v>
      </c>
      <c r="AE164" s="200" t="n">
        <v>3</v>
      </c>
      <c r="AF164" s="28"/>
      <c r="AG164" s="35" t="n">
        <v>1.5</v>
      </c>
      <c r="AH164" s="199" t="n">
        <f aca="false">AG164*AH$4</f>
        <v>0</v>
      </c>
      <c r="AI164" s="199" t="n">
        <f aca="false">AG164*AI$4</f>
        <v>0</v>
      </c>
      <c r="AJ164" s="200" t="n">
        <v>3</v>
      </c>
      <c r="AK164" s="28"/>
    </row>
    <row r="165" customFormat="false" ht="12" hidden="false" customHeight="false" outlineLevel="0" collapsed="false">
      <c r="A165" s="198" t="n">
        <f aca="false">CurveCreator!A165</f>
        <v>41730</v>
      </c>
      <c r="B165" s="198"/>
      <c r="C165" s="35" t="n">
        <v>1.5</v>
      </c>
      <c r="D165" s="199" t="n">
        <f aca="false">C165*D$4</f>
        <v>0</v>
      </c>
      <c r="E165" s="199" t="n">
        <f aca="false">C165*E$4</f>
        <v>0</v>
      </c>
      <c r="F165" s="200" t="n">
        <v>3</v>
      </c>
      <c r="G165" s="204"/>
      <c r="H165" s="35" t="n">
        <v>1.5</v>
      </c>
      <c r="I165" s="199" t="n">
        <f aca="false">H165*I$4</f>
        <v>0</v>
      </c>
      <c r="J165" s="199" t="n">
        <f aca="false">H165*J$4</f>
        <v>0</v>
      </c>
      <c r="K165" s="200" t="n">
        <v>3</v>
      </c>
      <c r="L165" s="204"/>
      <c r="M165" s="35" t="n">
        <v>1.5</v>
      </c>
      <c r="N165" s="199" t="n">
        <f aca="false">M165*N$4</f>
        <v>0</v>
      </c>
      <c r="O165" s="199" t="n">
        <f aca="false">M165*O$4</f>
        <v>0</v>
      </c>
      <c r="P165" s="200" t="n">
        <v>3</v>
      </c>
      <c r="Q165" s="204"/>
      <c r="R165" s="35" t="n">
        <v>1.5</v>
      </c>
      <c r="S165" s="199" t="n">
        <f aca="false">R165*S$4</f>
        <v>0</v>
      </c>
      <c r="T165" s="199" t="n">
        <f aca="false">R165*T$4</f>
        <v>0</v>
      </c>
      <c r="U165" s="200" t="n">
        <v>2</v>
      </c>
      <c r="W165" s="35" t="n">
        <v>1.5</v>
      </c>
      <c r="X165" s="199" t="n">
        <f aca="false">W165*X$4</f>
        <v>0</v>
      </c>
      <c r="Y165" s="199" t="n">
        <f aca="false">W165*Y$4</f>
        <v>0</v>
      </c>
      <c r="Z165" s="200" t="n">
        <v>3</v>
      </c>
      <c r="AA165" s="28"/>
      <c r="AB165" s="35" t="n">
        <v>1.5</v>
      </c>
      <c r="AC165" s="199" t="n">
        <f aca="false">AB165*AC$4</f>
        <v>0</v>
      </c>
      <c r="AD165" s="199" t="n">
        <f aca="false">AB165*AD$4</f>
        <v>0</v>
      </c>
      <c r="AE165" s="200" t="n">
        <v>3</v>
      </c>
      <c r="AF165" s="28"/>
      <c r="AG165" s="35" t="n">
        <v>1.5</v>
      </c>
      <c r="AH165" s="199" t="n">
        <f aca="false">AG165*AH$4</f>
        <v>0</v>
      </c>
      <c r="AI165" s="199" t="n">
        <f aca="false">AG165*AI$4</f>
        <v>0</v>
      </c>
      <c r="AJ165" s="200" t="n">
        <v>3</v>
      </c>
      <c r="AK165" s="28"/>
    </row>
    <row r="166" customFormat="false" ht="12" hidden="false" customHeight="false" outlineLevel="0" collapsed="false">
      <c r="A166" s="198" t="n">
        <f aca="false">CurveCreator!A166</f>
        <v>41760</v>
      </c>
      <c r="B166" s="198"/>
      <c r="C166" s="35" t="n">
        <v>1.5</v>
      </c>
      <c r="D166" s="199" t="n">
        <f aca="false">C166*D$4</f>
        <v>0</v>
      </c>
      <c r="E166" s="199" t="n">
        <f aca="false">C166*E$4</f>
        <v>0</v>
      </c>
      <c r="F166" s="200" t="n">
        <v>3</v>
      </c>
      <c r="G166" s="204"/>
      <c r="H166" s="35" t="n">
        <v>1.5</v>
      </c>
      <c r="I166" s="199" t="n">
        <f aca="false">H166*I$4</f>
        <v>0</v>
      </c>
      <c r="J166" s="199" t="n">
        <f aca="false">H166*J$4</f>
        <v>0</v>
      </c>
      <c r="K166" s="200" t="n">
        <v>3</v>
      </c>
      <c r="L166" s="204"/>
      <c r="M166" s="35" t="n">
        <v>1.5</v>
      </c>
      <c r="N166" s="199" t="n">
        <f aca="false">M166*N$4</f>
        <v>0</v>
      </c>
      <c r="O166" s="199" t="n">
        <f aca="false">M166*O$4</f>
        <v>0</v>
      </c>
      <c r="P166" s="200" t="n">
        <v>3</v>
      </c>
      <c r="Q166" s="204"/>
      <c r="R166" s="35" t="n">
        <v>1.5</v>
      </c>
      <c r="S166" s="199" t="n">
        <f aca="false">R166*S$4</f>
        <v>0</v>
      </c>
      <c r="T166" s="199" t="n">
        <f aca="false">R166*T$4</f>
        <v>0</v>
      </c>
      <c r="U166" s="200" t="n">
        <v>2</v>
      </c>
      <c r="W166" s="35" t="n">
        <v>1.5</v>
      </c>
      <c r="X166" s="199" t="n">
        <f aca="false">W166*X$4</f>
        <v>0</v>
      </c>
      <c r="Y166" s="199" t="n">
        <f aca="false">W166*Y$4</f>
        <v>0</v>
      </c>
      <c r="Z166" s="200" t="n">
        <v>3</v>
      </c>
      <c r="AA166" s="28"/>
      <c r="AB166" s="35" t="n">
        <v>1.5</v>
      </c>
      <c r="AC166" s="199" t="n">
        <f aca="false">AB166*AC$4</f>
        <v>0</v>
      </c>
      <c r="AD166" s="199" t="n">
        <f aca="false">AB166*AD$4</f>
        <v>0</v>
      </c>
      <c r="AE166" s="200" t="n">
        <v>3</v>
      </c>
      <c r="AF166" s="28"/>
      <c r="AG166" s="35" t="n">
        <v>1.5</v>
      </c>
      <c r="AH166" s="199" t="n">
        <f aca="false">AG166*AH$4</f>
        <v>0</v>
      </c>
      <c r="AI166" s="199" t="n">
        <f aca="false">AG166*AI$4</f>
        <v>0</v>
      </c>
      <c r="AJ166" s="200" t="n">
        <v>3</v>
      </c>
      <c r="AK166" s="28"/>
    </row>
    <row r="167" customFormat="false" ht="12" hidden="false" customHeight="false" outlineLevel="0" collapsed="false">
      <c r="A167" s="198" t="n">
        <f aca="false">CurveCreator!A167</f>
        <v>41791</v>
      </c>
      <c r="B167" s="198"/>
      <c r="C167" s="35" t="n">
        <v>1.5</v>
      </c>
      <c r="D167" s="199" t="n">
        <f aca="false">C167*D$4</f>
        <v>0</v>
      </c>
      <c r="E167" s="199" t="n">
        <f aca="false">C167*E$4</f>
        <v>0</v>
      </c>
      <c r="F167" s="200" t="n">
        <v>3</v>
      </c>
      <c r="G167" s="204"/>
      <c r="H167" s="35" t="n">
        <v>1.5</v>
      </c>
      <c r="I167" s="199" t="n">
        <f aca="false">H167*I$4</f>
        <v>0</v>
      </c>
      <c r="J167" s="199" t="n">
        <f aca="false">H167*J$4</f>
        <v>0</v>
      </c>
      <c r="K167" s="200" t="n">
        <v>3</v>
      </c>
      <c r="L167" s="204"/>
      <c r="M167" s="35" t="n">
        <v>1.5</v>
      </c>
      <c r="N167" s="199" t="n">
        <f aca="false">M167*N$4</f>
        <v>0</v>
      </c>
      <c r="O167" s="199" t="n">
        <f aca="false">M167*O$4</f>
        <v>0</v>
      </c>
      <c r="P167" s="200" t="n">
        <v>3</v>
      </c>
      <c r="Q167" s="204"/>
      <c r="R167" s="35" t="n">
        <v>1.5</v>
      </c>
      <c r="S167" s="199" t="n">
        <f aca="false">R167*S$4</f>
        <v>0</v>
      </c>
      <c r="T167" s="199" t="n">
        <f aca="false">R167*T$4</f>
        <v>0</v>
      </c>
      <c r="U167" s="200" t="n">
        <v>2</v>
      </c>
      <c r="W167" s="35" t="n">
        <v>1.5</v>
      </c>
      <c r="X167" s="199" t="n">
        <f aca="false">W167*X$4</f>
        <v>0</v>
      </c>
      <c r="Y167" s="199" t="n">
        <f aca="false">W167*Y$4</f>
        <v>0</v>
      </c>
      <c r="Z167" s="200" t="n">
        <v>3</v>
      </c>
      <c r="AA167" s="28"/>
      <c r="AB167" s="35" t="n">
        <v>1.5</v>
      </c>
      <c r="AC167" s="199" t="n">
        <f aca="false">AB167*AC$4</f>
        <v>0</v>
      </c>
      <c r="AD167" s="199" t="n">
        <f aca="false">AB167*AD$4</f>
        <v>0</v>
      </c>
      <c r="AE167" s="200" t="n">
        <v>3</v>
      </c>
      <c r="AF167" s="28"/>
      <c r="AG167" s="35" t="n">
        <v>1.5</v>
      </c>
      <c r="AH167" s="199" t="n">
        <f aca="false">AG167*AH$4</f>
        <v>0</v>
      </c>
      <c r="AI167" s="199" t="n">
        <f aca="false">AG167*AI$4</f>
        <v>0</v>
      </c>
      <c r="AJ167" s="200" t="n">
        <v>3</v>
      </c>
      <c r="AK167" s="28"/>
    </row>
    <row r="168" customFormat="false" ht="12" hidden="false" customHeight="false" outlineLevel="0" collapsed="false">
      <c r="A168" s="198" t="n">
        <f aca="false">CurveCreator!A168</f>
        <v>41821</v>
      </c>
      <c r="B168" s="198"/>
      <c r="C168" s="35" t="n">
        <v>1.5</v>
      </c>
      <c r="D168" s="199" t="n">
        <f aca="false">C168*D$4</f>
        <v>0</v>
      </c>
      <c r="E168" s="199" t="n">
        <f aca="false">C168*E$4</f>
        <v>0</v>
      </c>
      <c r="F168" s="200" t="n">
        <v>3</v>
      </c>
      <c r="G168" s="204"/>
      <c r="H168" s="35" t="n">
        <v>1.5</v>
      </c>
      <c r="I168" s="199" t="n">
        <f aca="false">H168*I$4</f>
        <v>0</v>
      </c>
      <c r="J168" s="199" t="n">
        <f aca="false">H168*J$4</f>
        <v>0</v>
      </c>
      <c r="K168" s="200" t="n">
        <v>3</v>
      </c>
      <c r="L168" s="204"/>
      <c r="M168" s="35" t="n">
        <v>1.5</v>
      </c>
      <c r="N168" s="199" t="n">
        <f aca="false">M168*N$4</f>
        <v>0</v>
      </c>
      <c r="O168" s="199" t="n">
        <f aca="false">M168*O$4</f>
        <v>0</v>
      </c>
      <c r="P168" s="200" t="n">
        <v>3</v>
      </c>
      <c r="Q168" s="204"/>
      <c r="R168" s="35" t="n">
        <v>1.5</v>
      </c>
      <c r="S168" s="199" t="n">
        <f aca="false">R168*S$4</f>
        <v>0</v>
      </c>
      <c r="T168" s="199" t="n">
        <f aca="false">R168*T$4</f>
        <v>0</v>
      </c>
      <c r="U168" s="200" t="n">
        <v>2</v>
      </c>
      <c r="W168" s="35" t="n">
        <v>1.5</v>
      </c>
      <c r="X168" s="199" t="n">
        <f aca="false">W168*X$4</f>
        <v>0</v>
      </c>
      <c r="Y168" s="199" t="n">
        <f aca="false">W168*Y$4</f>
        <v>0</v>
      </c>
      <c r="Z168" s="200" t="n">
        <v>3</v>
      </c>
      <c r="AA168" s="28"/>
      <c r="AB168" s="35" t="n">
        <v>1.5</v>
      </c>
      <c r="AC168" s="199" t="n">
        <f aca="false">AB168*AC$4</f>
        <v>0</v>
      </c>
      <c r="AD168" s="199" t="n">
        <f aca="false">AB168*AD$4</f>
        <v>0</v>
      </c>
      <c r="AE168" s="200" t="n">
        <v>3</v>
      </c>
      <c r="AF168" s="28"/>
      <c r="AG168" s="35" t="n">
        <v>1.5</v>
      </c>
      <c r="AH168" s="199" t="n">
        <f aca="false">AG168*AH$4</f>
        <v>0</v>
      </c>
      <c r="AI168" s="199" t="n">
        <f aca="false">AG168*AI$4</f>
        <v>0</v>
      </c>
      <c r="AJ168" s="200" t="n">
        <v>3</v>
      </c>
      <c r="AK168" s="28"/>
    </row>
    <row r="169" customFormat="false" ht="12" hidden="false" customHeight="false" outlineLevel="0" collapsed="false">
      <c r="A169" s="198" t="n">
        <f aca="false">CurveCreator!A169</f>
        <v>41852</v>
      </c>
      <c r="B169" s="198"/>
      <c r="C169" s="35" t="n">
        <v>1.5</v>
      </c>
      <c r="D169" s="199" t="n">
        <f aca="false">C169*D$4</f>
        <v>0</v>
      </c>
      <c r="E169" s="199" t="n">
        <f aca="false">C169*E$4</f>
        <v>0</v>
      </c>
      <c r="F169" s="200" t="n">
        <v>3</v>
      </c>
      <c r="G169" s="204"/>
      <c r="H169" s="35" t="n">
        <v>1.5</v>
      </c>
      <c r="I169" s="199" t="n">
        <f aca="false">H169*I$4</f>
        <v>0</v>
      </c>
      <c r="J169" s="199" t="n">
        <f aca="false">H169*J$4</f>
        <v>0</v>
      </c>
      <c r="K169" s="200" t="n">
        <v>3</v>
      </c>
      <c r="L169" s="204"/>
      <c r="M169" s="35" t="n">
        <v>1.5</v>
      </c>
      <c r="N169" s="199" t="n">
        <f aca="false">M169*N$4</f>
        <v>0</v>
      </c>
      <c r="O169" s="199" t="n">
        <f aca="false">M169*O$4</f>
        <v>0</v>
      </c>
      <c r="P169" s="200" t="n">
        <v>3</v>
      </c>
      <c r="Q169" s="204"/>
      <c r="R169" s="35" t="n">
        <v>1.5</v>
      </c>
      <c r="S169" s="199" t="n">
        <f aca="false">R169*S$4</f>
        <v>0</v>
      </c>
      <c r="T169" s="199" t="n">
        <f aca="false">R169*T$4</f>
        <v>0</v>
      </c>
      <c r="U169" s="200" t="n">
        <v>2</v>
      </c>
      <c r="W169" s="35" t="n">
        <v>1.5</v>
      </c>
      <c r="X169" s="199" t="n">
        <f aca="false">W169*X$4</f>
        <v>0</v>
      </c>
      <c r="Y169" s="199" t="n">
        <f aca="false">W169*Y$4</f>
        <v>0</v>
      </c>
      <c r="Z169" s="200" t="n">
        <v>3</v>
      </c>
      <c r="AA169" s="28"/>
      <c r="AB169" s="35" t="n">
        <v>1.5</v>
      </c>
      <c r="AC169" s="199" t="n">
        <f aca="false">AB169*AC$4</f>
        <v>0</v>
      </c>
      <c r="AD169" s="199" t="n">
        <f aca="false">AB169*AD$4</f>
        <v>0</v>
      </c>
      <c r="AE169" s="200" t="n">
        <v>3</v>
      </c>
      <c r="AF169" s="28"/>
      <c r="AG169" s="35" t="n">
        <v>1.5</v>
      </c>
      <c r="AH169" s="199" t="n">
        <f aca="false">AG169*AH$4</f>
        <v>0</v>
      </c>
      <c r="AI169" s="199" t="n">
        <f aca="false">AG169*AI$4</f>
        <v>0</v>
      </c>
      <c r="AJ169" s="200" t="n">
        <v>3</v>
      </c>
      <c r="AK169" s="28"/>
    </row>
    <row r="170" customFormat="false" ht="12" hidden="false" customHeight="false" outlineLevel="0" collapsed="false">
      <c r="A170" s="198" t="n">
        <f aca="false">CurveCreator!A170</f>
        <v>41883</v>
      </c>
      <c r="B170" s="198"/>
      <c r="C170" s="35" t="n">
        <v>1.5</v>
      </c>
      <c r="D170" s="199" t="n">
        <f aca="false">C170*D$4</f>
        <v>0</v>
      </c>
      <c r="E170" s="199" t="n">
        <f aca="false">C170*E$4</f>
        <v>0</v>
      </c>
      <c r="F170" s="200" t="n">
        <v>3</v>
      </c>
      <c r="G170" s="204"/>
      <c r="H170" s="35" t="n">
        <v>1.5</v>
      </c>
      <c r="I170" s="199" t="n">
        <f aca="false">H170*I$4</f>
        <v>0</v>
      </c>
      <c r="J170" s="199" t="n">
        <f aca="false">H170*J$4</f>
        <v>0</v>
      </c>
      <c r="K170" s="200" t="n">
        <v>3</v>
      </c>
      <c r="L170" s="204"/>
      <c r="M170" s="35" t="n">
        <v>1.5</v>
      </c>
      <c r="N170" s="199" t="n">
        <f aca="false">M170*N$4</f>
        <v>0</v>
      </c>
      <c r="O170" s="199" t="n">
        <f aca="false">M170*O$4</f>
        <v>0</v>
      </c>
      <c r="P170" s="200" t="n">
        <v>3</v>
      </c>
      <c r="Q170" s="204"/>
      <c r="R170" s="35" t="n">
        <v>1.5</v>
      </c>
      <c r="S170" s="199" t="n">
        <f aca="false">R170*S$4</f>
        <v>0</v>
      </c>
      <c r="T170" s="199" t="n">
        <f aca="false">R170*T$4</f>
        <v>0</v>
      </c>
      <c r="U170" s="200" t="n">
        <v>2</v>
      </c>
      <c r="W170" s="35" t="n">
        <v>1.5</v>
      </c>
      <c r="X170" s="199" t="n">
        <f aca="false">W170*X$4</f>
        <v>0</v>
      </c>
      <c r="Y170" s="199" t="n">
        <f aca="false">W170*Y$4</f>
        <v>0</v>
      </c>
      <c r="Z170" s="200" t="n">
        <v>3</v>
      </c>
      <c r="AA170" s="28"/>
      <c r="AB170" s="35" t="n">
        <v>1.5</v>
      </c>
      <c r="AC170" s="199" t="n">
        <f aca="false">AB170*AC$4</f>
        <v>0</v>
      </c>
      <c r="AD170" s="199" t="n">
        <f aca="false">AB170*AD$4</f>
        <v>0</v>
      </c>
      <c r="AE170" s="200" t="n">
        <v>3</v>
      </c>
      <c r="AF170" s="28"/>
      <c r="AG170" s="35" t="n">
        <v>1.5</v>
      </c>
      <c r="AH170" s="199" t="n">
        <f aca="false">AG170*AH$4</f>
        <v>0</v>
      </c>
      <c r="AI170" s="199" t="n">
        <f aca="false">AG170*AI$4</f>
        <v>0</v>
      </c>
      <c r="AJ170" s="200" t="n">
        <v>3</v>
      </c>
      <c r="AK170" s="28"/>
    </row>
    <row r="171" customFormat="false" ht="12" hidden="false" customHeight="false" outlineLevel="0" collapsed="false">
      <c r="A171" s="198" t="n">
        <f aca="false">CurveCreator!A171</f>
        <v>41913</v>
      </c>
      <c r="B171" s="198"/>
      <c r="C171" s="35" t="n">
        <v>1.5</v>
      </c>
      <c r="D171" s="199" t="n">
        <f aca="false">C171*D$4</f>
        <v>0</v>
      </c>
      <c r="E171" s="199" t="n">
        <f aca="false">C171*E$4</f>
        <v>0</v>
      </c>
      <c r="F171" s="200" t="n">
        <v>3</v>
      </c>
      <c r="G171" s="204"/>
      <c r="H171" s="35" t="n">
        <v>1.5</v>
      </c>
      <c r="I171" s="199" t="n">
        <f aca="false">H171*I$4</f>
        <v>0</v>
      </c>
      <c r="J171" s="199" t="n">
        <f aca="false">H171*J$4</f>
        <v>0</v>
      </c>
      <c r="K171" s="200" t="n">
        <v>3</v>
      </c>
      <c r="L171" s="204"/>
      <c r="M171" s="35" t="n">
        <v>1.5</v>
      </c>
      <c r="N171" s="199" t="n">
        <f aca="false">M171*N$4</f>
        <v>0</v>
      </c>
      <c r="O171" s="199" t="n">
        <f aca="false">M171*O$4</f>
        <v>0</v>
      </c>
      <c r="P171" s="200" t="n">
        <v>3</v>
      </c>
      <c r="Q171" s="204"/>
      <c r="R171" s="35" t="n">
        <v>1.5</v>
      </c>
      <c r="S171" s="199" t="n">
        <f aca="false">R171*S$4</f>
        <v>0</v>
      </c>
      <c r="T171" s="199" t="n">
        <f aca="false">R171*T$4</f>
        <v>0</v>
      </c>
      <c r="U171" s="200" t="n">
        <v>2</v>
      </c>
      <c r="W171" s="35" t="n">
        <v>1.5</v>
      </c>
      <c r="X171" s="199" t="n">
        <f aca="false">W171*X$4</f>
        <v>0</v>
      </c>
      <c r="Y171" s="199" t="n">
        <f aca="false">W171*Y$4</f>
        <v>0</v>
      </c>
      <c r="Z171" s="200" t="n">
        <v>3</v>
      </c>
      <c r="AA171" s="28"/>
      <c r="AB171" s="35" t="n">
        <v>1.5</v>
      </c>
      <c r="AC171" s="199" t="n">
        <f aca="false">AB171*AC$4</f>
        <v>0</v>
      </c>
      <c r="AD171" s="199" t="n">
        <f aca="false">AB171*AD$4</f>
        <v>0</v>
      </c>
      <c r="AE171" s="200" t="n">
        <v>3</v>
      </c>
      <c r="AF171" s="28"/>
      <c r="AG171" s="35" t="n">
        <v>1.5</v>
      </c>
      <c r="AH171" s="199" t="n">
        <f aca="false">AG171*AH$4</f>
        <v>0</v>
      </c>
      <c r="AI171" s="199" t="n">
        <f aca="false">AG171*AI$4</f>
        <v>0</v>
      </c>
      <c r="AJ171" s="200" t="n">
        <v>3</v>
      </c>
      <c r="AK171" s="28"/>
    </row>
    <row r="172" customFormat="false" ht="12" hidden="false" customHeight="false" outlineLevel="0" collapsed="false">
      <c r="A172" s="198" t="n">
        <f aca="false">CurveCreator!A172</f>
        <v>41944</v>
      </c>
      <c r="B172" s="198"/>
      <c r="C172" s="35" t="n">
        <v>1.5</v>
      </c>
      <c r="D172" s="199" t="n">
        <f aca="false">C172*D$4</f>
        <v>0</v>
      </c>
      <c r="E172" s="199" t="n">
        <f aca="false">C172*E$4</f>
        <v>0</v>
      </c>
      <c r="F172" s="200" t="n">
        <v>3</v>
      </c>
      <c r="G172" s="204"/>
      <c r="H172" s="35" t="n">
        <v>1.5</v>
      </c>
      <c r="I172" s="199" t="n">
        <f aca="false">H172*I$4</f>
        <v>0</v>
      </c>
      <c r="J172" s="199" t="n">
        <f aca="false">H172*J$4</f>
        <v>0</v>
      </c>
      <c r="K172" s="200" t="n">
        <v>3</v>
      </c>
      <c r="L172" s="204"/>
      <c r="M172" s="35" t="n">
        <v>1.5</v>
      </c>
      <c r="N172" s="199" t="n">
        <f aca="false">M172*N$4</f>
        <v>0</v>
      </c>
      <c r="O172" s="199" t="n">
        <f aca="false">M172*O$4</f>
        <v>0</v>
      </c>
      <c r="P172" s="200" t="n">
        <v>3</v>
      </c>
      <c r="Q172" s="204"/>
      <c r="R172" s="35" t="n">
        <v>1.5</v>
      </c>
      <c r="S172" s="199" t="n">
        <f aca="false">R172*S$4</f>
        <v>0</v>
      </c>
      <c r="T172" s="199" t="n">
        <f aca="false">R172*T$4</f>
        <v>0</v>
      </c>
      <c r="U172" s="200" t="n">
        <v>2</v>
      </c>
      <c r="W172" s="35" t="n">
        <v>1.5</v>
      </c>
      <c r="X172" s="199" t="n">
        <f aca="false">W172*X$4</f>
        <v>0</v>
      </c>
      <c r="Y172" s="199" t="n">
        <f aca="false">W172*Y$4</f>
        <v>0</v>
      </c>
      <c r="Z172" s="200" t="n">
        <v>3</v>
      </c>
      <c r="AA172" s="28"/>
      <c r="AB172" s="35" t="n">
        <v>1.5</v>
      </c>
      <c r="AC172" s="199" t="n">
        <f aca="false">AB172*AC$4</f>
        <v>0</v>
      </c>
      <c r="AD172" s="199" t="n">
        <f aca="false">AB172*AD$4</f>
        <v>0</v>
      </c>
      <c r="AE172" s="200" t="n">
        <v>3</v>
      </c>
      <c r="AF172" s="28"/>
      <c r="AG172" s="35" t="n">
        <v>1.5</v>
      </c>
      <c r="AH172" s="199" t="n">
        <f aca="false">AG172*AH$4</f>
        <v>0</v>
      </c>
      <c r="AI172" s="199" t="n">
        <f aca="false">AG172*AI$4</f>
        <v>0</v>
      </c>
      <c r="AJ172" s="200" t="n">
        <v>3</v>
      </c>
      <c r="AK172" s="28"/>
    </row>
    <row r="173" customFormat="false" ht="12" hidden="false" customHeight="false" outlineLevel="0" collapsed="false">
      <c r="A173" s="198" t="n">
        <f aca="false">CurveCreator!A173</f>
        <v>41974</v>
      </c>
      <c r="B173" s="198"/>
      <c r="C173" s="35" t="n">
        <v>1.5</v>
      </c>
      <c r="D173" s="199" t="n">
        <f aca="false">C173*D$4</f>
        <v>0</v>
      </c>
      <c r="E173" s="199" t="n">
        <f aca="false">C173*E$4</f>
        <v>0</v>
      </c>
      <c r="F173" s="200" t="n">
        <v>3</v>
      </c>
      <c r="G173" s="204"/>
      <c r="H173" s="35" t="n">
        <v>1.5</v>
      </c>
      <c r="I173" s="199" t="n">
        <f aca="false">H173*I$4</f>
        <v>0</v>
      </c>
      <c r="J173" s="199" t="n">
        <f aca="false">H173*J$4</f>
        <v>0</v>
      </c>
      <c r="K173" s="200" t="n">
        <v>3</v>
      </c>
      <c r="L173" s="204"/>
      <c r="M173" s="35" t="n">
        <v>1.5</v>
      </c>
      <c r="N173" s="199" t="n">
        <f aca="false">M173*N$4</f>
        <v>0</v>
      </c>
      <c r="O173" s="199" t="n">
        <f aca="false">M173*O$4</f>
        <v>0</v>
      </c>
      <c r="P173" s="200" t="n">
        <v>3</v>
      </c>
      <c r="Q173" s="204"/>
      <c r="R173" s="35" t="n">
        <v>1.5</v>
      </c>
      <c r="S173" s="199" t="n">
        <f aca="false">R173*S$4</f>
        <v>0</v>
      </c>
      <c r="T173" s="199" t="n">
        <f aca="false">R173*T$4</f>
        <v>0</v>
      </c>
      <c r="U173" s="200" t="n">
        <v>2</v>
      </c>
      <c r="W173" s="35" t="n">
        <v>1.5</v>
      </c>
      <c r="X173" s="199" t="n">
        <f aca="false">W173*X$4</f>
        <v>0</v>
      </c>
      <c r="Y173" s="199" t="n">
        <f aca="false">W173*Y$4</f>
        <v>0</v>
      </c>
      <c r="Z173" s="200" t="n">
        <v>3</v>
      </c>
      <c r="AA173" s="28"/>
      <c r="AB173" s="35" t="n">
        <v>1.5</v>
      </c>
      <c r="AC173" s="199" t="n">
        <f aca="false">AB173*AC$4</f>
        <v>0</v>
      </c>
      <c r="AD173" s="199" t="n">
        <f aca="false">AB173*AD$4</f>
        <v>0</v>
      </c>
      <c r="AE173" s="200" t="n">
        <v>3</v>
      </c>
      <c r="AF173" s="28"/>
      <c r="AG173" s="35" t="n">
        <v>1.5</v>
      </c>
      <c r="AH173" s="199" t="n">
        <f aca="false">AG173*AH$4</f>
        <v>0</v>
      </c>
      <c r="AI173" s="199" t="n">
        <f aca="false">AG173*AI$4</f>
        <v>0</v>
      </c>
      <c r="AJ173" s="200" t="n">
        <v>3</v>
      </c>
      <c r="AK173" s="28"/>
    </row>
    <row r="174" customFormat="false" ht="12" hidden="false" customHeight="false" outlineLevel="0" collapsed="false">
      <c r="A174" s="198" t="n">
        <f aca="false">CurveCreator!A174</f>
        <v>42005</v>
      </c>
      <c r="B174" s="198"/>
      <c r="C174" s="35" t="n">
        <v>1.5</v>
      </c>
      <c r="D174" s="199" t="n">
        <f aca="false">C174*D$4</f>
        <v>0</v>
      </c>
      <c r="E174" s="199" t="n">
        <f aca="false">C174*E$4</f>
        <v>0</v>
      </c>
      <c r="F174" s="200" t="n">
        <v>3</v>
      </c>
      <c r="G174" s="204"/>
      <c r="H174" s="35" t="n">
        <v>1.5</v>
      </c>
      <c r="I174" s="199" t="n">
        <f aca="false">H174*I$4</f>
        <v>0</v>
      </c>
      <c r="J174" s="199" t="n">
        <f aca="false">H174*J$4</f>
        <v>0</v>
      </c>
      <c r="K174" s="200" t="n">
        <v>3</v>
      </c>
      <c r="L174" s="204"/>
      <c r="M174" s="35" t="n">
        <v>1.5</v>
      </c>
      <c r="N174" s="199" t="n">
        <f aca="false">M174*N$4</f>
        <v>0</v>
      </c>
      <c r="O174" s="199" t="n">
        <f aca="false">M174*O$4</f>
        <v>0</v>
      </c>
      <c r="P174" s="200" t="n">
        <v>3</v>
      </c>
      <c r="Q174" s="204"/>
      <c r="R174" s="35" t="n">
        <v>1.5</v>
      </c>
      <c r="S174" s="199" t="n">
        <f aca="false">R174*S$4</f>
        <v>0</v>
      </c>
      <c r="T174" s="199" t="n">
        <f aca="false">R174*T$4</f>
        <v>0</v>
      </c>
      <c r="U174" s="200" t="n">
        <v>2</v>
      </c>
      <c r="W174" s="35" t="n">
        <v>1.5</v>
      </c>
      <c r="X174" s="199" t="n">
        <f aca="false">W174*X$4</f>
        <v>0</v>
      </c>
      <c r="Y174" s="199" t="n">
        <f aca="false">W174*Y$4</f>
        <v>0</v>
      </c>
      <c r="Z174" s="200" t="n">
        <v>3</v>
      </c>
      <c r="AA174" s="28"/>
      <c r="AB174" s="35" t="n">
        <v>1.5</v>
      </c>
      <c r="AC174" s="199" t="n">
        <f aca="false">AB174*AC$4</f>
        <v>0</v>
      </c>
      <c r="AD174" s="199" t="n">
        <f aca="false">AB174*AD$4</f>
        <v>0</v>
      </c>
      <c r="AE174" s="200" t="n">
        <v>3</v>
      </c>
      <c r="AF174" s="28"/>
      <c r="AG174" s="35" t="n">
        <v>1.5</v>
      </c>
      <c r="AH174" s="199" t="n">
        <f aca="false">AG174*AH$4</f>
        <v>0</v>
      </c>
      <c r="AI174" s="199" t="n">
        <f aca="false">AG174*AI$4</f>
        <v>0</v>
      </c>
      <c r="AJ174" s="200" t="n">
        <v>3</v>
      </c>
      <c r="AK174" s="28"/>
    </row>
    <row r="175" customFormat="false" ht="12" hidden="false" customHeight="false" outlineLevel="0" collapsed="false">
      <c r="A175" s="198" t="n">
        <f aca="false">CurveCreator!A175</f>
        <v>42036</v>
      </c>
      <c r="B175" s="198"/>
      <c r="C175" s="35" t="n">
        <v>1.5</v>
      </c>
      <c r="D175" s="199" t="n">
        <f aca="false">C175*D$4</f>
        <v>0</v>
      </c>
      <c r="E175" s="199" t="n">
        <f aca="false">C175*E$4</f>
        <v>0</v>
      </c>
      <c r="F175" s="200" t="n">
        <v>3</v>
      </c>
      <c r="G175" s="204"/>
      <c r="H175" s="35" t="n">
        <v>1.5</v>
      </c>
      <c r="I175" s="199" t="n">
        <f aca="false">H175*I$4</f>
        <v>0</v>
      </c>
      <c r="J175" s="199" t="n">
        <f aca="false">H175*J$4</f>
        <v>0</v>
      </c>
      <c r="K175" s="200" t="n">
        <v>3</v>
      </c>
      <c r="L175" s="204"/>
      <c r="M175" s="35" t="n">
        <v>1.5</v>
      </c>
      <c r="N175" s="199" t="n">
        <f aca="false">M175*N$4</f>
        <v>0</v>
      </c>
      <c r="O175" s="199" t="n">
        <f aca="false">M175*O$4</f>
        <v>0</v>
      </c>
      <c r="P175" s="200" t="n">
        <v>3</v>
      </c>
      <c r="Q175" s="204"/>
      <c r="R175" s="35" t="n">
        <v>1.5</v>
      </c>
      <c r="S175" s="199" t="n">
        <f aca="false">R175*S$4</f>
        <v>0</v>
      </c>
      <c r="T175" s="199" t="n">
        <f aca="false">R175*T$4</f>
        <v>0</v>
      </c>
      <c r="U175" s="200" t="n">
        <v>2</v>
      </c>
      <c r="W175" s="35" t="n">
        <v>1.5</v>
      </c>
      <c r="X175" s="199" t="n">
        <f aca="false">W175*X$4</f>
        <v>0</v>
      </c>
      <c r="Y175" s="199" t="n">
        <f aca="false">W175*Y$4</f>
        <v>0</v>
      </c>
      <c r="Z175" s="200" t="n">
        <v>3</v>
      </c>
      <c r="AA175" s="28"/>
      <c r="AB175" s="35" t="n">
        <v>1.5</v>
      </c>
      <c r="AC175" s="199" t="n">
        <f aca="false">AB175*AC$4</f>
        <v>0</v>
      </c>
      <c r="AD175" s="199" t="n">
        <f aca="false">AB175*AD$4</f>
        <v>0</v>
      </c>
      <c r="AE175" s="200" t="n">
        <v>3</v>
      </c>
      <c r="AF175" s="28"/>
      <c r="AG175" s="35" t="n">
        <v>1.5</v>
      </c>
      <c r="AH175" s="199" t="n">
        <f aca="false">AG175*AH$4</f>
        <v>0</v>
      </c>
      <c r="AI175" s="199" t="n">
        <f aca="false">AG175*AI$4</f>
        <v>0</v>
      </c>
      <c r="AJ175" s="200" t="n">
        <v>3</v>
      </c>
      <c r="AK175" s="28"/>
    </row>
    <row r="176" customFormat="false" ht="12" hidden="false" customHeight="false" outlineLevel="0" collapsed="false">
      <c r="A176" s="198" t="n">
        <f aca="false">CurveCreator!A176</f>
        <v>42064</v>
      </c>
      <c r="B176" s="198"/>
      <c r="C176" s="35" t="n">
        <v>1.5</v>
      </c>
      <c r="D176" s="199" t="n">
        <f aca="false">C176*D$4</f>
        <v>0</v>
      </c>
      <c r="E176" s="199" t="n">
        <f aca="false">C176*E$4</f>
        <v>0</v>
      </c>
      <c r="F176" s="200" t="n">
        <v>3</v>
      </c>
      <c r="G176" s="204"/>
      <c r="H176" s="35" t="n">
        <v>1.5</v>
      </c>
      <c r="I176" s="199" t="n">
        <f aca="false">H176*I$4</f>
        <v>0</v>
      </c>
      <c r="J176" s="199" t="n">
        <f aca="false">H176*J$4</f>
        <v>0</v>
      </c>
      <c r="K176" s="200" t="n">
        <v>3</v>
      </c>
      <c r="L176" s="204"/>
      <c r="M176" s="35" t="n">
        <v>1.5</v>
      </c>
      <c r="N176" s="199" t="n">
        <f aca="false">M176*N$4</f>
        <v>0</v>
      </c>
      <c r="O176" s="199" t="n">
        <f aca="false">M176*O$4</f>
        <v>0</v>
      </c>
      <c r="P176" s="200" t="n">
        <v>3</v>
      </c>
      <c r="Q176" s="204"/>
      <c r="R176" s="35" t="n">
        <v>1.5</v>
      </c>
      <c r="S176" s="199" t="n">
        <f aca="false">R176*S$4</f>
        <v>0</v>
      </c>
      <c r="T176" s="199" t="n">
        <f aca="false">R176*T$4</f>
        <v>0</v>
      </c>
      <c r="U176" s="200" t="n">
        <v>2</v>
      </c>
      <c r="W176" s="35" t="n">
        <v>1.5</v>
      </c>
      <c r="X176" s="199" t="n">
        <f aca="false">W176*X$4</f>
        <v>0</v>
      </c>
      <c r="Y176" s="199" t="n">
        <f aca="false">W176*Y$4</f>
        <v>0</v>
      </c>
      <c r="Z176" s="200" t="n">
        <v>3</v>
      </c>
      <c r="AA176" s="28"/>
      <c r="AB176" s="35" t="n">
        <v>1.5</v>
      </c>
      <c r="AC176" s="199" t="n">
        <f aca="false">AB176*AC$4</f>
        <v>0</v>
      </c>
      <c r="AD176" s="199" t="n">
        <f aca="false">AB176*AD$4</f>
        <v>0</v>
      </c>
      <c r="AE176" s="200" t="n">
        <v>3</v>
      </c>
      <c r="AF176" s="28"/>
      <c r="AG176" s="35" t="n">
        <v>1.5</v>
      </c>
      <c r="AH176" s="199" t="n">
        <f aca="false">AG176*AH$4</f>
        <v>0</v>
      </c>
      <c r="AI176" s="199" t="n">
        <f aca="false">AG176*AI$4</f>
        <v>0</v>
      </c>
      <c r="AJ176" s="200" t="n">
        <v>3</v>
      </c>
      <c r="AK176" s="28"/>
    </row>
    <row r="177" customFormat="false" ht="12" hidden="false" customHeight="false" outlineLevel="0" collapsed="false">
      <c r="A177" s="198" t="n">
        <f aca="false">CurveCreator!A177</f>
        <v>42095</v>
      </c>
      <c r="B177" s="198"/>
      <c r="C177" s="35" t="n">
        <v>1.5</v>
      </c>
      <c r="D177" s="199" t="n">
        <f aca="false">C177*D$4</f>
        <v>0</v>
      </c>
      <c r="E177" s="199" t="n">
        <f aca="false">C177*E$4</f>
        <v>0</v>
      </c>
      <c r="F177" s="200" t="n">
        <v>3</v>
      </c>
      <c r="G177" s="204"/>
      <c r="H177" s="35" t="n">
        <v>1.5</v>
      </c>
      <c r="I177" s="199" t="n">
        <f aca="false">H177*I$4</f>
        <v>0</v>
      </c>
      <c r="J177" s="199" t="n">
        <f aca="false">H177*J$4</f>
        <v>0</v>
      </c>
      <c r="K177" s="200" t="n">
        <v>3</v>
      </c>
      <c r="L177" s="204"/>
      <c r="M177" s="35" t="n">
        <v>1.5</v>
      </c>
      <c r="N177" s="199" t="n">
        <f aca="false">M177*N$4</f>
        <v>0</v>
      </c>
      <c r="O177" s="199" t="n">
        <f aca="false">M177*O$4</f>
        <v>0</v>
      </c>
      <c r="P177" s="200" t="n">
        <v>3</v>
      </c>
      <c r="Q177" s="204"/>
      <c r="R177" s="35" t="n">
        <v>1.5</v>
      </c>
      <c r="S177" s="199" t="n">
        <f aca="false">R177*S$4</f>
        <v>0</v>
      </c>
      <c r="T177" s="199" t="n">
        <f aca="false">R177*T$4</f>
        <v>0</v>
      </c>
      <c r="U177" s="200" t="n">
        <v>2</v>
      </c>
      <c r="W177" s="35" t="n">
        <v>1.5</v>
      </c>
      <c r="X177" s="199" t="n">
        <f aca="false">W177*X$4</f>
        <v>0</v>
      </c>
      <c r="Y177" s="199" t="n">
        <f aca="false">W177*Y$4</f>
        <v>0</v>
      </c>
      <c r="Z177" s="200" t="n">
        <v>3</v>
      </c>
      <c r="AA177" s="28"/>
      <c r="AB177" s="35" t="n">
        <v>1.5</v>
      </c>
      <c r="AC177" s="199" t="n">
        <f aca="false">AB177*AC$4</f>
        <v>0</v>
      </c>
      <c r="AD177" s="199" t="n">
        <f aca="false">AB177*AD$4</f>
        <v>0</v>
      </c>
      <c r="AE177" s="200" t="n">
        <v>3</v>
      </c>
      <c r="AF177" s="28"/>
      <c r="AG177" s="35" t="n">
        <v>1.5</v>
      </c>
      <c r="AH177" s="199" t="n">
        <f aca="false">AG177*AH$4</f>
        <v>0</v>
      </c>
      <c r="AI177" s="199" t="n">
        <f aca="false">AG177*AI$4</f>
        <v>0</v>
      </c>
      <c r="AJ177" s="200" t="n">
        <v>3</v>
      </c>
      <c r="AK177" s="28"/>
    </row>
    <row r="178" customFormat="false" ht="12" hidden="false" customHeight="false" outlineLevel="0" collapsed="false">
      <c r="A178" s="198" t="n">
        <f aca="false">CurveCreator!A178</f>
        <v>42125</v>
      </c>
      <c r="B178" s="198"/>
      <c r="C178" s="35" t="n">
        <v>1.5</v>
      </c>
      <c r="D178" s="199" t="n">
        <f aca="false">C178*D$4</f>
        <v>0</v>
      </c>
      <c r="E178" s="199" t="n">
        <f aca="false">C178*E$4</f>
        <v>0</v>
      </c>
      <c r="F178" s="200" t="n">
        <v>3</v>
      </c>
      <c r="G178" s="204"/>
      <c r="H178" s="35" t="n">
        <v>1.5</v>
      </c>
      <c r="I178" s="199" t="n">
        <f aca="false">H178*I$4</f>
        <v>0</v>
      </c>
      <c r="J178" s="199" t="n">
        <f aca="false">H178*J$4</f>
        <v>0</v>
      </c>
      <c r="K178" s="200" t="n">
        <v>3</v>
      </c>
      <c r="L178" s="204"/>
      <c r="M178" s="35" t="n">
        <v>1.5</v>
      </c>
      <c r="N178" s="199" t="n">
        <f aca="false">M178*N$4</f>
        <v>0</v>
      </c>
      <c r="O178" s="199" t="n">
        <f aca="false">M178*O$4</f>
        <v>0</v>
      </c>
      <c r="P178" s="200" t="n">
        <v>3</v>
      </c>
      <c r="Q178" s="204"/>
      <c r="R178" s="35" t="n">
        <v>1.5</v>
      </c>
      <c r="S178" s="199" t="n">
        <f aca="false">R178*S$4</f>
        <v>0</v>
      </c>
      <c r="T178" s="199" t="n">
        <f aca="false">R178*T$4</f>
        <v>0</v>
      </c>
      <c r="U178" s="200" t="n">
        <v>2</v>
      </c>
      <c r="W178" s="35" t="n">
        <v>1.5</v>
      </c>
      <c r="X178" s="199" t="n">
        <f aca="false">W178*X$4</f>
        <v>0</v>
      </c>
      <c r="Y178" s="199" t="n">
        <f aca="false">W178*Y$4</f>
        <v>0</v>
      </c>
      <c r="Z178" s="200" t="n">
        <v>3</v>
      </c>
      <c r="AA178" s="28"/>
      <c r="AB178" s="35" t="n">
        <v>1.5</v>
      </c>
      <c r="AC178" s="199" t="n">
        <f aca="false">AB178*AC$4</f>
        <v>0</v>
      </c>
      <c r="AD178" s="199" t="n">
        <f aca="false">AB178*AD$4</f>
        <v>0</v>
      </c>
      <c r="AE178" s="200" t="n">
        <v>3</v>
      </c>
      <c r="AF178" s="28"/>
      <c r="AG178" s="35" t="n">
        <v>1.5</v>
      </c>
      <c r="AH178" s="199" t="n">
        <f aca="false">AG178*AH$4</f>
        <v>0</v>
      </c>
      <c r="AI178" s="199" t="n">
        <f aca="false">AG178*AI$4</f>
        <v>0</v>
      </c>
      <c r="AJ178" s="200" t="n">
        <v>3</v>
      </c>
      <c r="AK178" s="28"/>
    </row>
    <row r="179" customFormat="false" ht="12" hidden="false" customHeight="false" outlineLevel="0" collapsed="false">
      <c r="A179" s="198" t="n">
        <f aca="false">CurveCreator!A179</f>
        <v>42156</v>
      </c>
      <c r="B179" s="198"/>
      <c r="C179" s="35" t="n">
        <v>1.5</v>
      </c>
      <c r="D179" s="199" t="n">
        <f aca="false">C179*D$4</f>
        <v>0</v>
      </c>
      <c r="E179" s="199" t="n">
        <f aca="false">C179*E$4</f>
        <v>0</v>
      </c>
      <c r="F179" s="200" t="n">
        <v>3</v>
      </c>
      <c r="G179" s="204"/>
      <c r="H179" s="35" t="n">
        <v>1.5</v>
      </c>
      <c r="I179" s="199" t="n">
        <f aca="false">H179*I$4</f>
        <v>0</v>
      </c>
      <c r="J179" s="199" t="n">
        <f aca="false">H179*J$4</f>
        <v>0</v>
      </c>
      <c r="K179" s="200" t="n">
        <v>3</v>
      </c>
      <c r="L179" s="204"/>
      <c r="M179" s="35" t="n">
        <v>1.5</v>
      </c>
      <c r="N179" s="199" t="n">
        <f aca="false">M179*N$4</f>
        <v>0</v>
      </c>
      <c r="O179" s="199" t="n">
        <f aca="false">M179*O$4</f>
        <v>0</v>
      </c>
      <c r="P179" s="200" t="n">
        <v>3</v>
      </c>
      <c r="Q179" s="204"/>
      <c r="R179" s="35" t="n">
        <v>1.5</v>
      </c>
      <c r="S179" s="199" t="n">
        <f aca="false">R179*S$4</f>
        <v>0</v>
      </c>
      <c r="T179" s="199" t="n">
        <f aca="false">R179*T$4</f>
        <v>0</v>
      </c>
      <c r="U179" s="200" t="n">
        <v>2</v>
      </c>
      <c r="W179" s="35" t="n">
        <v>1.5</v>
      </c>
      <c r="X179" s="199" t="n">
        <f aca="false">W179*X$4</f>
        <v>0</v>
      </c>
      <c r="Y179" s="199" t="n">
        <f aca="false">W179*Y$4</f>
        <v>0</v>
      </c>
      <c r="Z179" s="200" t="n">
        <v>3</v>
      </c>
      <c r="AA179" s="28"/>
      <c r="AB179" s="35" t="n">
        <v>1.5</v>
      </c>
      <c r="AC179" s="199" t="n">
        <f aca="false">AB179*AC$4</f>
        <v>0</v>
      </c>
      <c r="AD179" s="199" t="n">
        <f aca="false">AB179*AD$4</f>
        <v>0</v>
      </c>
      <c r="AE179" s="200" t="n">
        <v>3</v>
      </c>
      <c r="AF179" s="28"/>
      <c r="AG179" s="35" t="n">
        <v>1.5</v>
      </c>
      <c r="AH179" s="199" t="n">
        <f aca="false">AG179*AH$4</f>
        <v>0</v>
      </c>
      <c r="AI179" s="199" t="n">
        <f aca="false">AG179*AI$4</f>
        <v>0</v>
      </c>
      <c r="AJ179" s="200" t="n">
        <v>3</v>
      </c>
      <c r="AK179" s="28"/>
    </row>
    <row r="180" customFormat="false" ht="12" hidden="false" customHeight="false" outlineLevel="0" collapsed="false">
      <c r="A180" s="198" t="n">
        <f aca="false">CurveCreator!A180</f>
        <v>42186</v>
      </c>
      <c r="B180" s="198"/>
      <c r="C180" s="35" t="n">
        <v>1.5</v>
      </c>
      <c r="D180" s="199" t="n">
        <f aca="false">C180*D$4</f>
        <v>0</v>
      </c>
      <c r="E180" s="199" t="n">
        <f aca="false">C180*E$4</f>
        <v>0</v>
      </c>
      <c r="F180" s="200" t="n">
        <v>3</v>
      </c>
      <c r="G180" s="204"/>
      <c r="H180" s="35" t="n">
        <v>1.5</v>
      </c>
      <c r="I180" s="199" t="n">
        <f aca="false">H180*I$4</f>
        <v>0</v>
      </c>
      <c r="J180" s="199" t="n">
        <f aca="false">H180*J$4</f>
        <v>0</v>
      </c>
      <c r="K180" s="200" t="n">
        <v>3</v>
      </c>
      <c r="L180" s="204"/>
      <c r="M180" s="35" t="n">
        <v>1.5</v>
      </c>
      <c r="N180" s="199" t="n">
        <f aca="false">M180*N$4</f>
        <v>0</v>
      </c>
      <c r="O180" s="199" t="n">
        <f aca="false">M180*O$4</f>
        <v>0</v>
      </c>
      <c r="P180" s="200" t="n">
        <v>3</v>
      </c>
      <c r="Q180" s="204"/>
      <c r="R180" s="35" t="n">
        <v>1.5</v>
      </c>
      <c r="S180" s="199" t="n">
        <f aca="false">R180*S$4</f>
        <v>0</v>
      </c>
      <c r="T180" s="199" t="n">
        <f aca="false">R180*T$4</f>
        <v>0</v>
      </c>
      <c r="U180" s="200" t="n">
        <v>2</v>
      </c>
      <c r="W180" s="35" t="n">
        <v>1.5</v>
      </c>
      <c r="X180" s="199" t="n">
        <f aca="false">W180*X$4</f>
        <v>0</v>
      </c>
      <c r="Y180" s="199" t="n">
        <f aca="false">W180*Y$4</f>
        <v>0</v>
      </c>
      <c r="Z180" s="200" t="n">
        <v>3</v>
      </c>
      <c r="AA180" s="28"/>
      <c r="AB180" s="35" t="n">
        <v>1.5</v>
      </c>
      <c r="AC180" s="199" t="n">
        <f aca="false">AB180*AC$4</f>
        <v>0</v>
      </c>
      <c r="AD180" s="199" t="n">
        <f aca="false">AB180*AD$4</f>
        <v>0</v>
      </c>
      <c r="AE180" s="200" t="n">
        <v>3</v>
      </c>
      <c r="AF180" s="28"/>
      <c r="AG180" s="35" t="n">
        <v>1.5</v>
      </c>
      <c r="AH180" s="199" t="n">
        <f aca="false">AG180*AH$4</f>
        <v>0</v>
      </c>
      <c r="AI180" s="199" t="n">
        <f aca="false">AG180*AI$4</f>
        <v>0</v>
      </c>
      <c r="AJ180" s="200" t="n">
        <v>3</v>
      </c>
      <c r="AK180" s="28"/>
    </row>
    <row r="181" customFormat="false" ht="12" hidden="false" customHeight="false" outlineLevel="0" collapsed="false">
      <c r="A181" s="198" t="n">
        <f aca="false">CurveCreator!A181</f>
        <v>42217</v>
      </c>
      <c r="B181" s="198"/>
      <c r="C181" s="35" t="n">
        <v>1.5</v>
      </c>
      <c r="D181" s="199" t="n">
        <f aca="false">C181*D$4</f>
        <v>0</v>
      </c>
      <c r="E181" s="199" t="n">
        <f aca="false">C181*E$4</f>
        <v>0</v>
      </c>
      <c r="F181" s="200" t="n">
        <v>3</v>
      </c>
      <c r="G181" s="204"/>
      <c r="H181" s="35" t="n">
        <v>1.5</v>
      </c>
      <c r="I181" s="199" t="n">
        <f aca="false">H181*I$4</f>
        <v>0</v>
      </c>
      <c r="J181" s="199" t="n">
        <f aca="false">H181*J$4</f>
        <v>0</v>
      </c>
      <c r="K181" s="200" t="n">
        <v>3</v>
      </c>
      <c r="L181" s="204"/>
      <c r="M181" s="35" t="n">
        <v>1.5</v>
      </c>
      <c r="N181" s="199" t="n">
        <f aca="false">M181*N$4</f>
        <v>0</v>
      </c>
      <c r="O181" s="199" t="n">
        <f aca="false">M181*O$4</f>
        <v>0</v>
      </c>
      <c r="P181" s="200" t="n">
        <v>3</v>
      </c>
      <c r="Q181" s="204"/>
      <c r="R181" s="35" t="n">
        <v>1.5</v>
      </c>
      <c r="S181" s="199" t="n">
        <f aca="false">R181*S$4</f>
        <v>0</v>
      </c>
      <c r="T181" s="199" t="n">
        <f aca="false">R181*T$4</f>
        <v>0</v>
      </c>
      <c r="U181" s="200" t="n">
        <v>2</v>
      </c>
      <c r="W181" s="35" t="n">
        <v>1.5</v>
      </c>
      <c r="X181" s="199" t="n">
        <f aca="false">W181*X$4</f>
        <v>0</v>
      </c>
      <c r="Y181" s="199" t="n">
        <f aca="false">W181*Y$4</f>
        <v>0</v>
      </c>
      <c r="Z181" s="200" t="n">
        <v>3</v>
      </c>
      <c r="AA181" s="28"/>
      <c r="AB181" s="35" t="n">
        <v>1.5</v>
      </c>
      <c r="AC181" s="199" t="n">
        <f aca="false">AB181*AC$4</f>
        <v>0</v>
      </c>
      <c r="AD181" s="199" t="n">
        <f aca="false">AB181*AD$4</f>
        <v>0</v>
      </c>
      <c r="AE181" s="200" t="n">
        <v>3</v>
      </c>
      <c r="AF181" s="28"/>
      <c r="AG181" s="35" t="n">
        <v>1.5</v>
      </c>
      <c r="AH181" s="199" t="n">
        <f aca="false">AG181*AH$4</f>
        <v>0</v>
      </c>
      <c r="AI181" s="199" t="n">
        <f aca="false">AG181*AI$4</f>
        <v>0</v>
      </c>
      <c r="AJ181" s="200" t="n">
        <v>3</v>
      </c>
      <c r="AK181" s="28"/>
    </row>
    <row r="182" customFormat="false" ht="12" hidden="false" customHeight="false" outlineLevel="0" collapsed="false">
      <c r="A182" s="198" t="n">
        <f aca="false">CurveCreator!A182</f>
        <v>42248</v>
      </c>
      <c r="B182" s="198"/>
      <c r="C182" s="35" t="n">
        <v>1.5</v>
      </c>
      <c r="D182" s="199" t="n">
        <f aca="false">C182*D$4</f>
        <v>0</v>
      </c>
      <c r="E182" s="199" t="n">
        <f aca="false">C182*E$4</f>
        <v>0</v>
      </c>
      <c r="F182" s="200" t="n">
        <v>3</v>
      </c>
      <c r="G182" s="204"/>
      <c r="H182" s="35" t="n">
        <v>1.5</v>
      </c>
      <c r="I182" s="199" t="n">
        <f aca="false">H182*I$4</f>
        <v>0</v>
      </c>
      <c r="J182" s="199" t="n">
        <f aca="false">H182*J$4</f>
        <v>0</v>
      </c>
      <c r="K182" s="200" t="n">
        <v>3</v>
      </c>
      <c r="L182" s="204"/>
      <c r="M182" s="35" t="n">
        <v>1.5</v>
      </c>
      <c r="N182" s="199" t="n">
        <f aca="false">M182*N$4</f>
        <v>0</v>
      </c>
      <c r="O182" s="199" t="n">
        <f aca="false">M182*O$4</f>
        <v>0</v>
      </c>
      <c r="P182" s="200" t="n">
        <v>3</v>
      </c>
      <c r="Q182" s="204"/>
      <c r="R182" s="35" t="n">
        <v>1.5</v>
      </c>
      <c r="S182" s="199" t="n">
        <f aca="false">R182*S$4</f>
        <v>0</v>
      </c>
      <c r="T182" s="199" t="n">
        <f aca="false">R182*T$4</f>
        <v>0</v>
      </c>
      <c r="U182" s="200" t="n">
        <v>2</v>
      </c>
      <c r="W182" s="35" t="n">
        <v>1.5</v>
      </c>
      <c r="X182" s="199" t="n">
        <f aca="false">W182*X$4</f>
        <v>0</v>
      </c>
      <c r="Y182" s="199" t="n">
        <f aca="false">W182*Y$4</f>
        <v>0</v>
      </c>
      <c r="Z182" s="200" t="n">
        <v>3</v>
      </c>
      <c r="AA182" s="28"/>
      <c r="AB182" s="35" t="n">
        <v>1.5</v>
      </c>
      <c r="AC182" s="199" t="n">
        <f aca="false">AB182*AC$4</f>
        <v>0</v>
      </c>
      <c r="AD182" s="199" t="n">
        <f aca="false">AB182*AD$4</f>
        <v>0</v>
      </c>
      <c r="AE182" s="200" t="n">
        <v>3</v>
      </c>
      <c r="AF182" s="28"/>
      <c r="AG182" s="35" t="n">
        <v>1.5</v>
      </c>
      <c r="AH182" s="199" t="n">
        <f aca="false">AG182*AH$4</f>
        <v>0</v>
      </c>
      <c r="AI182" s="199" t="n">
        <f aca="false">AG182*AI$4</f>
        <v>0</v>
      </c>
      <c r="AJ182" s="200" t="n">
        <v>3</v>
      </c>
      <c r="AK182" s="28"/>
    </row>
    <row r="183" customFormat="false" ht="12" hidden="false" customHeight="false" outlineLevel="0" collapsed="false">
      <c r="A183" s="198" t="n">
        <f aca="false">CurveCreator!A183</f>
        <v>42278</v>
      </c>
      <c r="B183" s="198"/>
      <c r="C183" s="35" t="n">
        <v>1.5</v>
      </c>
      <c r="D183" s="199" t="n">
        <f aca="false">C183*D$4</f>
        <v>0</v>
      </c>
      <c r="E183" s="199" t="n">
        <f aca="false">C183*E$4</f>
        <v>0</v>
      </c>
      <c r="F183" s="200" t="n">
        <v>3</v>
      </c>
      <c r="G183" s="204"/>
      <c r="H183" s="35" t="n">
        <v>1.5</v>
      </c>
      <c r="I183" s="199" t="n">
        <f aca="false">H183*I$4</f>
        <v>0</v>
      </c>
      <c r="J183" s="199" t="n">
        <f aca="false">H183*J$4</f>
        <v>0</v>
      </c>
      <c r="K183" s="200" t="n">
        <v>3</v>
      </c>
      <c r="L183" s="204"/>
      <c r="M183" s="35" t="n">
        <v>1.5</v>
      </c>
      <c r="N183" s="199" t="n">
        <f aca="false">M183*N$4</f>
        <v>0</v>
      </c>
      <c r="O183" s="199" t="n">
        <f aca="false">M183*O$4</f>
        <v>0</v>
      </c>
      <c r="P183" s="200" t="n">
        <v>3</v>
      </c>
      <c r="Q183" s="204"/>
      <c r="R183" s="35" t="n">
        <v>1.5</v>
      </c>
      <c r="S183" s="199" t="n">
        <f aca="false">R183*S$4</f>
        <v>0</v>
      </c>
      <c r="T183" s="199" t="n">
        <f aca="false">R183*T$4</f>
        <v>0</v>
      </c>
      <c r="U183" s="200" t="n">
        <v>2</v>
      </c>
      <c r="W183" s="35" t="n">
        <v>1.5</v>
      </c>
      <c r="X183" s="199" t="n">
        <f aca="false">W183*X$4</f>
        <v>0</v>
      </c>
      <c r="Y183" s="199" t="n">
        <f aca="false">W183*Y$4</f>
        <v>0</v>
      </c>
      <c r="Z183" s="200" t="n">
        <v>3</v>
      </c>
      <c r="AA183" s="28"/>
      <c r="AB183" s="35" t="n">
        <v>1.5</v>
      </c>
      <c r="AC183" s="199" t="n">
        <f aca="false">AB183*AC$4</f>
        <v>0</v>
      </c>
      <c r="AD183" s="199" t="n">
        <f aca="false">AB183*AD$4</f>
        <v>0</v>
      </c>
      <c r="AE183" s="200" t="n">
        <v>3</v>
      </c>
      <c r="AF183" s="28"/>
      <c r="AG183" s="35" t="n">
        <v>1.5</v>
      </c>
      <c r="AH183" s="199" t="n">
        <f aca="false">AG183*AH$4</f>
        <v>0</v>
      </c>
      <c r="AI183" s="199" t="n">
        <f aca="false">AG183*AI$4</f>
        <v>0</v>
      </c>
      <c r="AJ183" s="200" t="n">
        <v>3</v>
      </c>
      <c r="AK183" s="28"/>
    </row>
    <row r="184" customFormat="false" ht="12" hidden="false" customHeight="false" outlineLevel="0" collapsed="false">
      <c r="A184" s="198" t="n">
        <f aca="false">CurveCreator!A184</f>
        <v>42309</v>
      </c>
      <c r="B184" s="198"/>
      <c r="C184" s="35" t="n">
        <v>1.5</v>
      </c>
      <c r="D184" s="199" t="n">
        <f aca="false">C184*D$4</f>
        <v>0</v>
      </c>
      <c r="E184" s="199" t="n">
        <f aca="false">C184*E$4</f>
        <v>0</v>
      </c>
      <c r="F184" s="200" t="n">
        <v>3</v>
      </c>
      <c r="G184" s="204"/>
      <c r="H184" s="35" t="n">
        <v>1.5</v>
      </c>
      <c r="I184" s="199" t="n">
        <f aca="false">H184*I$4</f>
        <v>0</v>
      </c>
      <c r="J184" s="199" t="n">
        <f aca="false">H184*J$4</f>
        <v>0</v>
      </c>
      <c r="K184" s="200" t="n">
        <v>3</v>
      </c>
      <c r="L184" s="204"/>
      <c r="M184" s="35" t="n">
        <v>1.5</v>
      </c>
      <c r="N184" s="199" t="n">
        <f aca="false">M184*N$4</f>
        <v>0</v>
      </c>
      <c r="O184" s="199" t="n">
        <f aca="false">M184*O$4</f>
        <v>0</v>
      </c>
      <c r="P184" s="200" t="n">
        <v>3</v>
      </c>
      <c r="Q184" s="204"/>
      <c r="R184" s="35" t="n">
        <v>1.5</v>
      </c>
      <c r="S184" s="199" t="n">
        <f aca="false">R184*S$4</f>
        <v>0</v>
      </c>
      <c r="T184" s="199" t="n">
        <f aca="false">R184*T$4</f>
        <v>0</v>
      </c>
      <c r="U184" s="200" t="n">
        <v>2</v>
      </c>
      <c r="W184" s="35" t="n">
        <v>1.5</v>
      </c>
      <c r="X184" s="199" t="n">
        <f aca="false">W184*X$4</f>
        <v>0</v>
      </c>
      <c r="Y184" s="199" t="n">
        <f aca="false">W184*Y$4</f>
        <v>0</v>
      </c>
      <c r="Z184" s="200" t="n">
        <v>3</v>
      </c>
      <c r="AA184" s="28"/>
      <c r="AB184" s="35" t="n">
        <v>1.5</v>
      </c>
      <c r="AC184" s="199" t="n">
        <f aca="false">AB184*AC$4</f>
        <v>0</v>
      </c>
      <c r="AD184" s="199" t="n">
        <f aca="false">AB184*AD$4</f>
        <v>0</v>
      </c>
      <c r="AE184" s="200" t="n">
        <v>3</v>
      </c>
      <c r="AF184" s="28"/>
      <c r="AG184" s="35" t="n">
        <v>1.5</v>
      </c>
      <c r="AH184" s="199" t="n">
        <f aca="false">AG184*AH$4</f>
        <v>0</v>
      </c>
      <c r="AI184" s="199" t="n">
        <f aca="false">AG184*AI$4</f>
        <v>0</v>
      </c>
      <c r="AJ184" s="200" t="n">
        <v>3</v>
      </c>
      <c r="AK184" s="28"/>
    </row>
    <row r="185" customFormat="false" ht="12" hidden="false" customHeight="false" outlineLevel="0" collapsed="false">
      <c r="A185" s="198" t="n">
        <f aca="false">CurveCreator!A185</f>
        <v>42339</v>
      </c>
      <c r="B185" s="198"/>
      <c r="C185" s="35" t="n">
        <v>1.5</v>
      </c>
      <c r="D185" s="199" t="n">
        <f aca="false">C185*D$4</f>
        <v>0</v>
      </c>
      <c r="E185" s="199" t="n">
        <f aca="false">C185*E$4</f>
        <v>0</v>
      </c>
      <c r="F185" s="200" t="n">
        <v>3</v>
      </c>
      <c r="G185" s="204"/>
      <c r="H185" s="35" t="n">
        <v>1.5</v>
      </c>
      <c r="I185" s="199" t="n">
        <f aca="false">H185*I$4</f>
        <v>0</v>
      </c>
      <c r="J185" s="199" t="n">
        <f aca="false">H185*J$4</f>
        <v>0</v>
      </c>
      <c r="K185" s="200" t="n">
        <v>3</v>
      </c>
      <c r="L185" s="204"/>
      <c r="M185" s="35" t="n">
        <v>1.5</v>
      </c>
      <c r="N185" s="199" t="n">
        <f aca="false">M185*N$4</f>
        <v>0</v>
      </c>
      <c r="O185" s="199" t="n">
        <f aca="false">M185*O$4</f>
        <v>0</v>
      </c>
      <c r="P185" s="200" t="n">
        <v>3</v>
      </c>
      <c r="Q185" s="204"/>
      <c r="R185" s="35" t="n">
        <v>1.5</v>
      </c>
      <c r="S185" s="199" t="n">
        <f aca="false">R185*S$4</f>
        <v>0</v>
      </c>
      <c r="T185" s="199" t="n">
        <f aca="false">R185*T$4</f>
        <v>0</v>
      </c>
      <c r="U185" s="200" t="n">
        <v>2</v>
      </c>
      <c r="W185" s="35" t="n">
        <v>1.5</v>
      </c>
      <c r="X185" s="199" t="n">
        <f aca="false">W185*X$4</f>
        <v>0</v>
      </c>
      <c r="Y185" s="199" t="n">
        <f aca="false">W185*Y$4</f>
        <v>0</v>
      </c>
      <c r="Z185" s="200" t="n">
        <v>3</v>
      </c>
      <c r="AA185" s="28"/>
      <c r="AB185" s="35" t="n">
        <v>1.5</v>
      </c>
      <c r="AC185" s="199" t="n">
        <f aca="false">AB185*AC$4</f>
        <v>0</v>
      </c>
      <c r="AD185" s="199" t="n">
        <f aca="false">AB185*AD$4</f>
        <v>0</v>
      </c>
      <c r="AE185" s="200" t="n">
        <v>3</v>
      </c>
      <c r="AF185" s="28"/>
      <c r="AG185" s="35" t="n">
        <v>1.5</v>
      </c>
      <c r="AH185" s="199" t="n">
        <f aca="false">AG185*AH$4</f>
        <v>0</v>
      </c>
      <c r="AI185" s="199" t="n">
        <f aca="false">AG185*AI$4</f>
        <v>0</v>
      </c>
      <c r="AJ185" s="200" t="n">
        <v>3</v>
      </c>
      <c r="AK185" s="28"/>
    </row>
    <row r="186" customFormat="false" ht="12" hidden="false" customHeight="false" outlineLevel="0" collapsed="false">
      <c r="A186" s="198" t="n">
        <f aca="false">CurveCreator!A186</f>
        <v>42370</v>
      </c>
      <c r="B186" s="198"/>
      <c r="C186" s="35" t="n">
        <v>1.5</v>
      </c>
      <c r="D186" s="199" t="n">
        <f aca="false">C186*D$4</f>
        <v>0</v>
      </c>
      <c r="E186" s="199" t="n">
        <f aca="false">C186*E$4</f>
        <v>0</v>
      </c>
      <c r="F186" s="200" t="n">
        <v>3</v>
      </c>
      <c r="G186" s="204"/>
      <c r="H186" s="35" t="n">
        <v>1.5</v>
      </c>
      <c r="I186" s="199" t="n">
        <f aca="false">H186*I$4</f>
        <v>0</v>
      </c>
      <c r="J186" s="199" t="n">
        <f aca="false">H186*J$4</f>
        <v>0</v>
      </c>
      <c r="K186" s="200" t="n">
        <v>3</v>
      </c>
      <c r="L186" s="204"/>
      <c r="M186" s="35" t="n">
        <v>1.5</v>
      </c>
      <c r="N186" s="199" t="n">
        <f aca="false">M186*N$4</f>
        <v>0</v>
      </c>
      <c r="O186" s="199" t="n">
        <f aca="false">M186*O$4</f>
        <v>0</v>
      </c>
      <c r="P186" s="200" t="n">
        <v>3</v>
      </c>
      <c r="Q186" s="204"/>
      <c r="R186" s="35" t="n">
        <v>1.5</v>
      </c>
      <c r="S186" s="199" t="n">
        <f aca="false">R186*S$4</f>
        <v>0</v>
      </c>
      <c r="T186" s="199" t="n">
        <f aca="false">R186*T$4</f>
        <v>0</v>
      </c>
      <c r="U186" s="200" t="n">
        <v>2</v>
      </c>
      <c r="W186" s="35" t="n">
        <v>1.5</v>
      </c>
      <c r="X186" s="199" t="n">
        <f aca="false">W186*X$4</f>
        <v>0</v>
      </c>
      <c r="Y186" s="199" t="n">
        <f aca="false">W186*Y$4</f>
        <v>0</v>
      </c>
      <c r="Z186" s="200" t="n">
        <v>3</v>
      </c>
      <c r="AA186" s="28"/>
      <c r="AB186" s="35" t="n">
        <v>1.5</v>
      </c>
      <c r="AC186" s="199" t="n">
        <f aca="false">AB186*AC$4</f>
        <v>0</v>
      </c>
      <c r="AD186" s="199" t="n">
        <f aca="false">AB186*AD$4</f>
        <v>0</v>
      </c>
      <c r="AE186" s="200" t="n">
        <v>3</v>
      </c>
      <c r="AF186" s="28"/>
      <c r="AG186" s="35" t="n">
        <v>1.5</v>
      </c>
      <c r="AH186" s="199" t="n">
        <f aca="false">AG186*AH$4</f>
        <v>0</v>
      </c>
      <c r="AI186" s="199" t="n">
        <f aca="false">AG186*AI$4</f>
        <v>0</v>
      </c>
      <c r="AJ186" s="200" t="n">
        <v>3</v>
      </c>
      <c r="AK186" s="28"/>
    </row>
    <row r="187" customFormat="false" ht="12" hidden="false" customHeight="false" outlineLevel="0" collapsed="false">
      <c r="A187" s="198" t="n">
        <f aca="false">CurveCreator!A187</f>
        <v>42401</v>
      </c>
      <c r="B187" s="198"/>
      <c r="C187" s="35" t="n">
        <v>1.5</v>
      </c>
      <c r="D187" s="199" t="n">
        <f aca="false">C187*D$4</f>
        <v>0</v>
      </c>
      <c r="E187" s="199" t="n">
        <f aca="false">C187*E$4</f>
        <v>0</v>
      </c>
      <c r="F187" s="200" t="n">
        <v>3</v>
      </c>
      <c r="G187" s="204"/>
      <c r="H187" s="35" t="n">
        <v>1.5</v>
      </c>
      <c r="I187" s="199" t="n">
        <f aca="false">H187*I$4</f>
        <v>0</v>
      </c>
      <c r="J187" s="199" t="n">
        <f aca="false">H187*J$4</f>
        <v>0</v>
      </c>
      <c r="K187" s="200" t="n">
        <v>3</v>
      </c>
      <c r="L187" s="204"/>
      <c r="M187" s="35" t="n">
        <v>1.5</v>
      </c>
      <c r="N187" s="199" t="n">
        <f aca="false">M187*N$4</f>
        <v>0</v>
      </c>
      <c r="O187" s="199" t="n">
        <f aca="false">M187*O$4</f>
        <v>0</v>
      </c>
      <c r="P187" s="200" t="n">
        <v>3</v>
      </c>
      <c r="Q187" s="204"/>
      <c r="R187" s="35" t="n">
        <v>1.5</v>
      </c>
      <c r="S187" s="199" t="n">
        <f aca="false">R187*S$4</f>
        <v>0</v>
      </c>
      <c r="T187" s="199" t="n">
        <f aca="false">R187*T$4</f>
        <v>0</v>
      </c>
      <c r="U187" s="200" t="n">
        <v>2</v>
      </c>
      <c r="W187" s="35" t="n">
        <v>1.5</v>
      </c>
      <c r="X187" s="199" t="n">
        <f aca="false">W187*X$4</f>
        <v>0</v>
      </c>
      <c r="Y187" s="199" t="n">
        <f aca="false">W187*Y$4</f>
        <v>0</v>
      </c>
      <c r="Z187" s="200" t="n">
        <v>3</v>
      </c>
      <c r="AA187" s="28"/>
      <c r="AB187" s="35" t="n">
        <v>1.5</v>
      </c>
      <c r="AC187" s="199" t="n">
        <f aca="false">AB187*AC$4</f>
        <v>0</v>
      </c>
      <c r="AD187" s="199" t="n">
        <f aca="false">AB187*AD$4</f>
        <v>0</v>
      </c>
      <c r="AE187" s="200" t="n">
        <v>3</v>
      </c>
      <c r="AF187" s="28"/>
      <c r="AG187" s="35" t="n">
        <v>1.5</v>
      </c>
      <c r="AH187" s="199" t="n">
        <f aca="false">AG187*AH$4</f>
        <v>0</v>
      </c>
      <c r="AI187" s="199" t="n">
        <f aca="false">AG187*AI$4</f>
        <v>0</v>
      </c>
      <c r="AJ187" s="200" t="n">
        <v>3</v>
      </c>
      <c r="AK187" s="28"/>
    </row>
    <row r="188" customFormat="false" ht="12" hidden="false" customHeight="false" outlineLevel="0" collapsed="false">
      <c r="A188" s="198" t="n">
        <f aca="false">CurveCreator!A188</f>
        <v>42430</v>
      </c>
      <c r="B188" s="198"/>
      <c r="C188" s="35" t="n">
        <v>1.5</v>
      </c>
      <c r="D188" s="199" t="n">
        <f aca="false">C188*D$4</f>
        <v>0</v>
      </c>
      <c r="E188" s="199" t="n">
        <f aca="false">C188*E$4</f>
        <v>0</v>
      </c>
      <c r="F188" s="200" t="n">
        <v>3</v>
      </c>
      <c r="G188" s="204"/>
      <c r="H188" s="35" t="n">
        <v>1.5</v>
      </c>
      <c r="I188" s="199" t="n">
        <f aca="false">H188*I$4</f>
        <v>0</v>
      </c>
      <c r="J188" s="199" t="n">
        <f aca="false">H188*J$4</f>
        <v>0</v>
      </c>
      <c r="K188" s="200" t="n">
        <v>3</v>
      </c>
      <c r="L188" s="204"/>
      <c r="M188" s="35" t="n">
        <v>1.5</v>
      </c>
      <c r="N188" s="199" t="n">
        <f aca="false">M188*N$4</f>
        <v>0</v>
      </c>
      <c r="O188" s="199" t="n">
        <f aca="false">M188*O$4</f>
        <v>0</v>
      </c>
      <c r="P188" s="200" t="n">
        <v>3</v>
      </c>
      <c r="Q188" s="204"/>
      <c r="R188" s="35" t="n">
        <v>1.5</v>
      </c>
      <c r="S188" s="199" t="n">
        <f aca="false">R188*S$4</f>
        <v>0</v>
      </c>
      <c r="T188" s="199" t="n">
        <f aca="false">R188*T$4</f>
        <v>0</v>
      </c>
      <c r="U188" s="200" t="n">
        <v>2</v>
      </c>
      <c r="W188" s="35" t="n">
        <v>1.5</v>
      </c>
      <c r="X188" s="199" t="n">
        <f aca="false">W188*X$4</f>
        <v>0</v>
      </c>
      <c r="Y188" s="199" t="n">
        <f aca="false">W188*Y$4</f>
        <v>0</v>
      </c>
      <c r="Z188" s="200" t="n">
        <v>3</v>
      </c>
      <c r="AA188" s="28"/>
      <c r="AB188" s="35" t="n">
        <v>1.5</v>
      </c>
      <c r="AC188" s="199" t="n">
        <f aca="false">AB188*AC$4</f>
        <v>0</v>
      </c>
      <c r="AD188" s="199" t="n">
        <f aca="false">AB188*AD$4</f>
        <v>0</v>
      </c>
      <c r="AE188" s="200" t="n">
        <v>3</v>
      </c>
      <c r="AF188" s="28"/>
      <c r="AG188" s="35" t="n">
        <v>1.5</v>
      </c>
      <c r="AH188" s="199" t="n">
        <f aca="false">AG188*AH$4</f>
        <v>0</v>
      </c>
      <c r="AI188" s="199" t="n">
        <f aca="false">AG188*AI$4</f>
        <v>0</v>
      </c>
      <c r="AJ188" s="200" t="n">
        <v>3</v>
      </c>
      <c r="AK188" s="28"/>
    </row>
    <row r="189" customFormat="false" ht="12" hidden="false" customHeight="false" outlineLevel="0" collapsed="false">
      <c r="A189" s="198" t="n">
        <f aca="false">CurveCreator!A189</f>
        <v>42461</v>
      </c>
      <c r="B189" s="198"/>
      <c r="C189" s="35" t="n">
        <v>1.5</v>
      </c>
      <c r="D189" s="199" t="n">
        <f aca="false">C189*D$4</f>
        <v>0</v>
      </c>
      <c r="E189" s="199" t="n">
        <f aca="false">C189*E$4</f>
        <v>0</v>
      </c>
      <c r="F189" s="200" t="n">
        <v>3</v>
      </c>
      <c r="G189" s="204"/>
      <c r="H189" s="35" t="n">
        <v>1.5</v>
      </c>
      <c r="I189" s="199" t="n">
        <f aca="false">H189*I$4</f>
        <v>0</v>
      </c>
      <c r="J189" s="199" t="n">
        <f aca="false">H189*J$4</f>
        <v>0</v>
      </c>
      <c r="K189" s="200" t="n">
        <v>3</v>
      </c>
      <c r="L189" s="204"/>
      <c r="M189" s="35" t="n">
        <v>1.5</v>
      </c>
      <c r="N189" s="199" t="n">
        <f aca="false">M189*N$4</f>
        <v>0</v>
      </c>
      <c r="O189" s="199" t="n">
        <f aca="false">M189*O$4</f>
        <v>0</v>
      </c>
      <c r="P189" s="200" t="n">
        <v>3</v>
      </c>
      <c r="Q189" s="204"/>
      <c r="R189" s="35" t="n">
        <v>1.5</v>
      </c>
      <c r="S189" s="199" t="n">
        <f aca="false">R189*S$4</f>
        <v>0</v>
      </c>
      <c r="T189" s="199" t="n">
        <f aca="false">R189*T$4</f>
        <v>0</v>
      </c>
      <c r="U189" s="200" t="n">
        <v>2</v>
      </c>
      <c r="W189" s="35" t="n">
        <v>1.5</v>
      </c>
      <c r="X189" s="199" t="n">
        <f aca="false">W189*X$4</f>
        <v>0</v>
      </c>
      <c r="Y189" s="199" t="n">
        <f aca="false">W189*Y$4</f>
        <v>0</v>
      </c>
      <c r="Z189" s="200" t="n">
        <v>3</v>
      </c>
      <c r="AA189" s="28"/>
      <c r="AB189" s="35" t="n">
        <v>1.5</v>
      </c>
      <c r="AC189" s="199" t="n">
        <f aca="false">AB189*AC$4</f>
        <v>0</v>
      </c>
      <c r="AD189" s="199" t="n">
        <f aca="false">AB189*AD$4</f>
        <v>0</v>
      </c>
      <c r="AE189" s="200" t="n">
        <v>3</v>
      </c>
      <c r="AF189" s="28"/>
      <c r="AG189" s="35" t="n">
        <v>1.5</v>
      </c>
      <c r="AH189" s="199" t="n">
        <f aca="false">AG189*AH$4</f>
        <v>0</v>
      </c>
      <c r="AI189" s="199" t="n">
        <f aca="false">AG189*AI$4</f>
        <v>0</v>
      </c>
      <c r="AJ189" s="200" t="n">
        <v>3</v>
      </c>
      <c r="AK189" s="28"/>
    </row>
    <row r="190" customFormat="false" ht="12" hidden="false" customHeight="false" outlineLevel="0" collapsed="false">
      <c r="A190" s="198" t="n">
        <f aca="false">CurveCreator!A190</f>
        <v>42491</v>
      </c>
      <c r="B190" s="198"/>
      <c r="C190" s="35" t="n">
        <v>1.5</v>
      </c>
      <c r="D190" s="199" t="n">
        <f aca="false">C190*D$4</f>
        <v>0</v>
      </c>
      <c r="E190" s="199" t="n">
        <f aca="false">C190*E$4</f>
        <v>0</v>
      </c>
      <c r="F190" s="200" t="n">
        <v>3</v>
      </c>
      <c r="G190" s="204"/>
      <c r="H190" s="35" t="n">
        <v>1.5</v>
      </c>
      <c r="I190" s="199" t="n">
        <f aca="false">H190*I$4</f>
        <v>0</v>
      </c>
      <c r="J190" s="199" t="n">
        <f aca="false">H190*J$4</f>
        <v>0</v>
      </c>
      <c r="K190" s="200" t="n">
        <v>3</v>
      </c>
      <c r="L190" s="204"/>
      <c r="M190" s="35" t="n">
        <v>1.5</v>
      </c>
      <c r="N190" s="199" t="n">
        <f aca="false">M190*N$4</f>
        <v>0</v>
      </c>
      <c r="O190" s="199" t="n">
        <f aca="false">M190*O$4</f>
        <v>0</v>
      </c>
      <c r="P190" s="200" t="n">
        <v>3</v>
      </c>
      <c r="Q190" s="204"/>
      <c r="R190" s="35" t="n">
        <v>1.5</v>
      </c>
      <c r="S190" s="199" t="n">
        <f aca="false">R190*S$4</f>
        <v>0</v>
      </c>
      <c r="T190" s="199" t="n">
        <f aca="false">R190*T$4</f>
        <v>0</v>
      </c>
      <c r="U190" s="200" t="n">
        <v>2</v>
      </c>
      <c r="W190" s="35" t="n">
        <v>1.5</v>
      </c>
      <c r="X190" s="199" t="n">
        <f aca="false">W190*X$4</f>
        <v>0</v>
      </c>
      <c r="Y190" s="199" t="n">
        <f aca="false">W190*Y$4</f>
        <v>0</v>
      </c>
      <c r="Z190" s="200" t="n">
        <v>3</v>
      </c>
      <c r="AA190" s="28"/>
      <c r="AB190" s="35" t="n">
        <v>1.5</v>
      </c>
      <c r="AC190" s="199" t="n">
        <f aca="false">AB190*AC$4</f>
        <v>0</v>
      </c>
      <c r="AD190" s="199" t="n">
        <f aca="false">AB190*AD$4</f>
        <v>0</v>
      </c>
      <c r="AE190" s="200" t="n">
        <v>3</v>
      </c>
      <c r="AF190" s="28"/>
      <c r="AG190" s="35" t="n">
        <v>1.5</v>
      </c>
      <c r="AH190" s="199" t="n">
        <f aca="false">AG190*AH$4</f>
        <v>0</v>
      </c>
      <c r="AI190" s="199" t="n">
        <f aca="false">AG190*AI$4</f>
        <v>0</v>
      </c>
      <c r="AJ190" s="200" t="n">
        <v>3</v>
      </c>
      <c r="AK190" s="28"/>
    </row>
    <row r="191" customFormat="false" ht="12" hidden="false" customHeight="false" outlineLevel="0" collapsed="false">
      <c r="A191" s="198" t="n">
        <f aca="false">CurveCreator!A191</f>
        <v>42522</v>
      </c>
      <c r="B191" s="198"/>
      <c r="C191" s="35" t="n">
        <v>1.5</v>
      </c>
      <c r="D191" s="199" t="n">
        <f aca="false">C191*D$4</f>
        <v>0</v>
      </c>
      <c r="E191" s="199" t="n">
        <f aca="false">C191*E$4</f>
        <v>0</v>
      </c>
      <c r="F191" s="200" t="n">
        <v>3</v>
      </c>
      <c r="G191" s="204"/>
      <c r="H191" s="35" t="n">
        <v>1.5</v>
      </c>
      <c r="I191" s="199" t="n">
        <f aca="false">H191*I$4</f>
        <v>0</v>
      </c>
      <c r="J191" s="199" t="n">
        <f aca="false">H191*J$4</f>
        <v>0</v>
      </c>
      <c r="K191" s="200" t="n">
        <v>3</v>
      </c>
      <c r="L191" s="204"/>
      <c r="M191" s="35" t="n">
        <v>1.5</v>
      </c>
      <c r="N191" s="199" t="n">
        <f aca="false">M191*N$4</f>
        <v>0</v>
      </c>
      <c r="O191" s="199" t="n">
        <f aca="false">M191*O$4</f>
        <v>0</v>
      </c>
      <c r="P191" s="200" t="n">
        <v>3</v>
      </c>
      <c r="Q191" s="204"/>
      <c r="R191" s="35" t="n">
        <v>1.5</v>
      </c>
      <c r="S191" s="199" t="n">
        <f aca="false">R191*S$4</f>
        <v>0</v>
      </c>
      <c r="T191" s="199" t="n">
        <f aca="false">R191*T$4</f>
        <v>0</v>
      </c>
      <c r="U191" s="200" t="n">
        <v>2</v>
      </c>
      <c r="W191" s="35" t="n">
        <v>1.5</v>
      </c>
      <c r="X191" s="199" t="n">
        <f aca="false">W191*X$4</f>
        <v>0</v>
      </c>
      <c r="Y191" s="199" t="n">
        <f aca="false">W191*Y$4</f>
        <v>0</v>
      </c>
      <c r="Z191" s="200" t="n">
        <v>3</v>
      </c>
      <c r="AA191" s="28"/>
      <c r="AB191" s="35" t="n">
        <v>1.5</v>
      </c>
      <c r="AC191" s="199" t="n">
        <f aca="false">AB191*AC$4</f>
        <v>0</v>
      </c>
      <c r="AD191" s="199" t="n">
        <f aca="false">AB191*AD$4</f>
        <v>0</v>
      </c>
      <c r="AE191" s="200" t="n">
        <v>3</v>
      </c>
      <c r="AF191" s="28"/>
      <c r="AG191" s="35" t="n">
        <v>1.5</v>
      </c>
      <c r="AH191" s="199" t="n">
        <f aca="false">AG191*AH$4</f>
        <v>0</v>
      </c>
      <c r="AI191" s="199" t="n">
        <f aca="false">AG191*AI$4</f>
        <v>0</v>
      </c>
      <c r="AJ191" s="200" t="n">
        <v>3</v>
      </c>
      <c r="AK191" s="28"/>
    </row>
    <row r="192" customFormat="false" ht="12" hidden="false" customHeight="false" outlineLevel="0" collapsed="false">
      <c r="A192" s="198" t="n">
        <f aca="false">CurveCreator!A192</f>
        <v>42552</v>
      </c>
      <c r="B192" s="198"/>
      <c r="C192" s="35" t="n">
        <v>1.5</v>
      </c>
      <c r="D192" s="199" t="n">
        <f aca="false">C192*D$4</f>
        <v>0</v>
      </c>
      <c r="E192" s="199" t="n">
        <f aca="false">C192*E$4</f>
        <v>0</v>
      </c>
      <c r="F192" s="200" t="n">
        <v>3</v>
      </c>
      <c r="G192" s="204"/>
      <c r="H192" s="35" t="n">
        <v>1.5</v>
      </c>
      <c r="I192" s="199" t="n">
        <f aca="false">H192*I$4</f>
        <v>0</v>
      </c>
      <c r="J192" s="199" t="n">
        <f aca="false">H192*J$4</f>
        <v>0</v>
      </c>
      <c r="K192" s="200" t="n">
        <v>3</v>
      </c>
      <c r="L192" s="204"/>
      <c r="M192" s="35" t="n">
        <v>1.5</v>
      </c>
      <c r="N192" s="199" t="n">
        <f aca="false">M192*N$4</f>
        <v>0</v>
      </c>
      <c r="O192" s="199" t="n">
        <f aca="false">M192*O$4</f>
        <v>0</v>
      </c>
      <c r="P192" s="200" t="n">
        <v>3</v>
      </c>
      <c r="Q192" s="204"/>
      <c r="R192" s="35" t="n">
        <v>1.5</v>
      </c>
      <c r="S192" s="199" t="n">
        <f aca="false">R192*S$4</f>
        <v>0</v>
      </c>
      <c r="T192" s="199" t="n">
        <f aca="false">R192*T$4</f>
        <v>0</v>
      </c>
      <c r="U192" s="200" t="n">
        <v>2</v>
      </c>
      <c r="W192" s="35" t="n">
        <v>1.5</v>
      </c>
      <c r="X192" s="199" t="n">
        <f aca="false">W192*X$4</f>
        <v>0</v>
      </c>
      <c r="Y192" s="199" t="n">
        <f aca="false">W192*Y$4</f>
        <v>0</v>
      </c>
      <c r="Z192" s="200" t="n">
        <v>3</v>
      </c>
      <c r="AA192" s="28"/>
      <c r="AB192" s="35" t="n">
        <v>1.5</v>
      </c>
      <c r="AC192" s="199" t="n">
        <f aca="false">AB192*AC$4</f>
        <v>0</v>
      </c>
      <c r="AD192" s="199" t="n">
        <f aca="false">AB192*AD$4</f>
        <v>0</v>
      </c>
      <c r="AE192" s="200" t="n">
        <v>3</v>
      </c>
      <c r="AF192" s="28"/>
      <c r="AG192" s="35" t="n">
        <v>1.5</v>
      </c>
      <c r="AH192" s="199" t="n">
        <f aca="false">AG192*AH$4</f>
        <v>0</v>
      </c>
      <c r="AI192" s="199" t="n">
        <f aca="false">AG192*AI$4</f>
        <v>0</v>
      </c>
      <c r="AJ192" s="200" t="n">
        <v>3</v>
      </c>
      <c r="AK192" s="28"/>
    </row>
    <row r="193" customFormat="false" ht="12" hidden="false" customHeight="false" outlineLevel="0" collapsed="false">
      <c r="A193" s="198" t="n">
        <f aca="false">CurveCreator!A193</f>
        <v>42583</v>
      </c>
      <c r="B193" s="198"/>
      <c r="C193" s="35" t="n">
        <v>1.5</v>
      </c>
      <c r="D193" s="199" t="n">
        <f aca="false">C193*D$4</f>
        <v>0</v>
      </c>
      <c r="E193" s="199" t="n">
        <f aca="false">C193*E$4</f>
        <v>0</v>
      </c>
      <c r="F193" s="200" t="n">
        <v>3</v>
      </c>
      <c r="G193" s="204"/>
      <c r="H193" s="35" t="n">
        <v>1.5</v>
      </c>
      <c r="I193" s="199" t="n">
        <f aca="false">H193*I$4</f>
        <v>0</v>
      </c>
      <c r="J193" s="199" t="n">
        <f aca="false">H193*J$4</f>
        <v>0</v>
      </c>
      <c r="K193" s="200" t="n">
        <v>3</v>
      </c>
      <c r="L193" s="204"/>
      <c r="M193" s="35" t="n">
        <v>1.5</v>
      </c>
      <c r="N193" s="199" t="n">
        <f aca="false">M193*N$4</f>
        <v>0</v>
      </c>
      <c r="O193" s="199" t="n">
        <f aca="false">M193*O$4</f>
        <v>0</v>
      </c>
      <c r="P193" s="200" t="n">
        <v>3</v>
      </c>
      <c r="Q193" s="204"/>
      <c r="R193" s="35" t="n">
        <v>1.5</v>
      </c>
      <c r="S193" s="199" t="n">
        <f aca="false">R193*S$4</f>
        <v>0</v>
      </c>
      <c r="T193" s="199" t="n">
        <f aca="false">R193*T$4</f>
        <v>0</v>
      </c>
      <c r="U193" s="200" t="n">
        <v>2</v>
      </c>
      <c r="W193" s="35" t="n">
        <v>1.5</v>
      </c>
      <c r="X193" s="199" t="n">
        <f aca="false">W193*X$4</f>
        <v>0</v>
      </c>
      <c r="Y193" s="199" t="n">
        <f aca="false">W193*Y$4</f>
        <v>0</v>
      </c>
      <c r="Z193" s="200" t="n">
        <v>3</v>
      </c>
      <c r="AA193" s="28"/>
      <c r="AB193" s="35" t="n">
        <v>1.5</v>
      </c>
      <c r="AC193" s="199" t="n">
        <f aca="false">AB193*AC$4</f>
        <v>0</v>
      </c>
      <c r="AD193" s="199" t="n">
        <f aca="false">AB193*AD$4</f>
        <v>0</v>
      </c>
      <c r="AE193" s="200" t="n">
        <v>3</v>
      </c>
      <c r="AF193" s="28"/>
      <c r="AG193" s="35" t="n">
        <v>1.5</v>
      </c>
      <c r="AH193" s="199" t="n">
        <f aca="false">AG193*AH$4</f>
        <v>0</v>
      </c>
      <c r="AI193" s="199" t="n">
        <f aca="false">AG193*AI$4</f>
        <v>0</v>
      </c>
      <c r="AJ193" s="200" t="n">
        <v>3</v>
      </c>
      <c r="AK193" s="28"/>
    </row>
    <row r="194" customFormat="false" ht="12" hidden="false" customHeight="false" outlineLevel="0" collapsed="false">
      <c r="A194" s="198" t="n">
        <f aca="false">CurveCreator!A194</f>
        <v>42614</v>
      </c>
      <c r="B194" s="198"/>
      <c r="C194" s="35" t="n">
        <v>1.5</v>
      </c>
      <c r="D194" s="199" t="n">
        <f aca="false">C194*D$4</f>
        <v>0</v>
      </c>
      <c r="E194" s="199" t="n">
        <f aca="false">C194*E$4</f>
        <v>0</v>
      </c>
      <c r="F194" s="200" t="n">
        <v>3</v>
      </c>
      <c r="G194" s="204"/>
      <c r="H194" s="35" t="n">
        <v>1.5</v>
      </c>
      <c r="I194" s="199" t="n">
        <f aca="false">H194*I$4</f>
        <v>0</v>
      </c>
      <c r="J194" s="199" t="n">
        <f aca="false">H194*J$4</f>
        <v>0</v>
      </c>
      <c r="K194" s="200" t="n">
        <v>3</v>
      </c>
      <c r="L194" s="204"/>
      <c r="M194" s="35" t="n">
        <v>1.5</v>
      </c>
      <c r="N194" s="199" t="n">
        <f aca="false">M194*N$4</f>
        <v>0</v>
      </c>
      <c r="O194" s="199" t="n">
        <f aca="false">M194*O$4</f>
        <v>0</v>
      </c>
      <c r="P194" s="200" t="n">
        <v>3</v>
      </c>
      <c r="Q194" s="204"/>
      <c r="R194" s="35" t="n">
        <v>1.5</v>
      </c>
      <c r="S194" s="199" t="n">
        <f aca="false">R194*S$4</f>
        <v>0</v>
      </c>
      <c r="T194" s="199" t="n">
        <f aca="false">R194*T$4</f>
        <v>0</v>
      </c>
      <c r="U194" s="200" t="n">
        <v>2</v>
      </c>
      <c r="W194" s="35" t="n">
        <v>1.5</v>
      </c>
      <c r="X194" s="199" t="n">
        <f aca="false">W194*X$4</f>
        <v>0</v>
      </c>
      <c r="Y194" s="199" t="n">
        <f aca="false">W194*Y$4</f>
        <v>0</v>
      </c>
      <c r="Z194" s="200" t="n">
        <v>3</v>
      </c>
      <c r="AA194" s="28"/>
      <c r="AB194" s="35" t="n">
        <v>1.5</v>
      </c>
      <c r="AC194" s="199" t="n">
        <f aca="false">AB194*AC$4</f>
        <v>0</v>
      </c>
      <c r="AD194" s="199" t="n">
        <f aca="false">AB194*AD$4</f>
        <v>0</v>
      </c>
      <c r="AE194" s="200" t="n">
        <v>3</v>
      </c>
      <c r="AF194" s="28"/>
      <c r="AG194" s="35" t="n">
        <v>1.5</v>
      </c>
      <c r="AH194" s="199" t="n">
        <f aca="false">AG194*AH$4</f>
        <v>0</v>
      </c>
      <c r="AI194" s="199" t="n">
        <f aca="false">AG194*AI$4</f>
        <v>0</v>
      </c>
      <c r="AJ194" s="200" t="n">
        <v>3</v>
      </c>
      <c r="AK194" s="28"/>
    </row>
    <row r="195" customFormat="false" ht="12" hidden="false" customHeight="false" outlineLevel="0" collapsed="false">
      <c r="A195" s="198" t="n">
        <f aca="false">CurveCreator!A195</f>
        <v>42644</v>
      </c>
      <c r="B195" s="198"/>
      <c r="C195" s="35" t="n">
        <v>1.5</v>
      </c>
      <c r="D195" s="199" t="n">
        <f aca="false">C195*D$4</f>
        <v>0</v>
      </c>
      <c r="E195" s="199" t="n">
        <f aca="false">C195*E$4</f>
        <v>0</v>
      </c>
      <c r="F195" s="200" t="n">
        <v>3</v>
      </c>
      <c r="G195" s="204"/>
      <c r="H195" s="35" t="n">
        <v>1.5</v>
      </c>
      <c r="I195" s="199" t="n">
        <f aca="false">H195*I$4</f>
        <v>0</v>
      </c>
      <c r="J195" s="199" t="n">
        <f aca="false">H195*J$4</f>
        <v>0</v>
      </c>
      <c r="K195" s="200" t="n">
        <v>3</v>
      </c>
      <c r="L195" s="204"/>
      <c r="M195" s="35" t="n">
        <v>1.5</v>
      </c>
      <c r="N195" s="199" t="n">
        <f aca="false">M195*N$4</f>
        <v>0</v>
      </c>
      <c r="O195" s="199" t="n">
        <f aca="false">M195*O$4</f>
        <v>0</v>
      </c>
      <c r="P195" s="200" t="n">
        <v>3</v>
      </c>
      <c r="Q195" s="204"/>
      <c r="R195" s="35" t="n">
        <v>1.5</v>
      </c>
      <c r="S195" s="199" t="n">
        <f aca="false">R195*S$4</f>
        <v>0</v>
      </c>
      <c r="T195" s="199" t="n">
        <f aca="false">R195*T$4</f>
        <v>0</v>
      </c>
      <c r="U195" s="200" t="n">
        <v>2</v>
      </c>
      <c r="W195" s="35" t="n">
        <v>1.5</v>
      </c>
      <c r="X195" s="199" t="n">
        <f aca="false">W195*X$4</f>
        <v>0</v>
      </c>
      <c r="Y195" s="199" t="n">
        <f aca="false">W195*Y$4</f>
        <v>0</v>
      </c>
      <c r="Z195" s="200" t="n">
        <v>3</v>
      </c>
      <c r="AA195" s="28"/>
      <c r="AB195" s="35" t="n">
        <v>1.5</v>
      </c>
      <c r="AC195" s="199" t="n">
        <f aca="false">AB195*AC$4</f>
        <v>0</v>
      </c>
      <c r="AD195" s="199" t="n">
        <f aca="false">AB195*AD$4</f>
        <v>0</v>
      </c>
      <c r="AE195" s="200" t="n">
        <v>3</v>
      </c>
      <c r="AF195" s="28"/>
      <c r="AG195" s="35" t="n">
        <v>1.5</v>
      </c>
      <c r="AH195" s="199" t="n">
        <f aca="false">AG195*AH$4</f>
        <v>0</v>
      </c>
      <c r="AI195" s="199" t="n">
        <f aca="false">AG195*AI$4</f>
        <v>0</v>
      </c>
      <c r="AJ195" s="200" t="n">
        <v>3</v>
      </c>
      <c r="AK195" s="28"/>
    </row>
    <row r="196" customFormat="false" ht="12" hidden="false" customHeight="false" outlineLevel="0" collapsed="false">
      <c r="A196" s="198" t="n">
        <f aca="false">CurveCreator!A196</f>
        <v>42675</v>
      </c>
      <c r="B196" s="198"/>
      <c r="C196" s="35" t="n">
        <v>1.5</v>
      </c>
      <c r="D196" s="199" t="n">
        <f aca="false">C196*D$4</f>
        <v>0</v>
      </c>
      <c r="E196" s="199" t="n">
        <f aca="false">C196*E$4</f>
        <v>0</v>
      </c>
      <c r="F196" s="200" t="n">
        <v>3</v>
      </c>
      <c r="G196" s="204"/>
      <c r="H196" s="35" t="n">
        <v>1.5</v>
      </c>
      <c r="I196" s="199" t="n">
        <f aca="false">H196*I$4</f>
        <v>0</v>
      </c>
      <c r="J196" s="199" t="n">
        <f aca="false">H196*J$4</f>
        <v>0</v>
      </c>
      <c r="K196" s="200" t="n">
        <v>3</v>
      </c>
      <c r="L196" s="204"/>
      <c r="M196" s="35" t="n">
        <v>1.5</v>
      </c>
      <c r="N196" s="199" t="n">
        <f aca="false">M196*N$4</f>
        <v>0</v>
      </c>
      <c r="O196" s="199" t="n">
        <f aca="false">M196*O$4</f>
        <v>0</v>
      </c>
      <c r="P196" s="200" t="n">
        <v>3</v>
      </c>
      <c r="Q196" s="204"/>
      <c r="R196" s="35" t="n">
        <v>1.5</v>
      </c>
      <c r="S196" s="199" t="n">
        <f aca="false">R196*S$4</f>
        <v>0</v>
      </c>
      <c r="T196" s="199" t="n">
        <f aca="false">R196*T$4</f>
        <v>0</v>
      </c>
      <c r="U196" s="200" t="n">
        <v>2</v>
      </c>
      <c r="W196" s="35" t="n">
        <v>1.5</v>
      </c>
      <c r="X196" s="199" t="n">
        <f aca="false">W196*X$4</f>
        <v>0</v>
      </c>
      <c r="Y196" s="199" t="n">
        <f aca="false">W196*Y$4</f>
        <v>0</v>
      </c>
      <c r="Z196" s="200" t="n">
        <v>3</v>
      </c>
      <c r="AA196" s="28"/>
      <c r="AB196" s="35" t="n">
        <v>1.5</v>
      </c>
      <c r="AC196" s="199" t="n">
        <f aca="false">AB196*AC$4</f>
        <v>0</v>
      </c>
      <c r="AD196" s="199" t="n">
        <f aca="false">AB196*AD$4</f>
        <v>0</v>
      </c>
      <c r="AE196" s="200" t="n">
        <v>3</v>
      </c>
      <c r="AF196" s="28"/>
      <c r="AG196" s="35" t="n">
        <v>1.5</v>
      </c>
      <c r="AH196" s="199" t="n">
        <f aca="false">AG196*AH$4</f>
        <v>0</v>
      </c>
      <c r="AI196" s="199" t="n">
        <f aca="false">AG196*AI$4</f>
        <v>0</v>
      </c>
      <c r="AJ196" s="200" t="n">
        <v>3</v>
      </c>
      <c r="AK196" s="28"/>
    </row>
    <row r="197" customFormat="false" ht="12" hidden="false" customHeight="false" outlineLevel="0" collapsed="false">
      <c r="A197" s="198" t="n">
        <f aca="false">CurveCreator!A197</f>
        <v>42705</v>
      </c>
      <c r="B197" s="198"/>
      <c r="C197" s="35" t="n">
        <v>1.5</v>
      </c>
      <c r="D197" s="199" t="n">
        <f aca="false">C197*D$4</f>
        <v>0</v>
      </c>
      <c r="E197" s="199" t="n">
        <f aca="false">C197*E$4</f>
        <v>0</v>
      </c>
      <c r="F197" s="200" t="n">
        <v>3</v>
      </c>
      <c r="G197" s="204"/>
      <c r="H197" s="35" t="n">
        <v>1.5</v>
      </c>
      <c r="I197" s="199" t="n">
        <f aca="false">H197*I$4</f>
        <v>0</v>
      </c>
      <c r="J197" s="199" t="n">
        <f aca="false">H197*J$4</f>
        <v>0</v>
      </c>
      <c r="K197" s="200" t="n">
        <v>3</v>
      </c>
      <c r="L197" s="204"/>
      <c r="M197" s="35" t="n">
        <v>1.5</v>
      </c>
      <c r="N197" s="199" t="n">
        <f aca="false">M197*N$4</f>
        <v>0</v>
      </c>
      <c r="O197" s="199" t="n">
        <f aca="false">M197*O$4</f>
        <v>0</v>
      </c>
      <c r="P197" s="200" t="n">
        <v>3</v>
      </c>
      <c r="Q197" s="204"/>
      <c r="R197" s="35" t="n">
        <v>1.5</v>
      </c>
      <c r="S197" s="199" t="n">
        <f aca="false">R197*S$4</f>
        <v>0</v>
      </c>
      <c r="T197" s="199" t="n">
        <f aca="false">R197*T$4</f>
        <v>0</v>
      </c>
      <c r="U197" s="200" t="n">
        <v>2</v>
      </c>
      <c r="W197" s="35" t="n">
        <v>1.5</v>
      </c>
      <c r="X197" s="199" t="n">
        <f aca="false">W197*X$4</f>
        <v>0</v>
      </c>
      <c r="Y197" s="199" t="n">
        <f aca="false">W197*Y$4</f>
        <v>0</v>
      </c>
      <c r="Z197" s="200" t="n">
        <v>3</v>
      </c>
      <c r="AA197" s="28"/>
      <c r="AB197" s="35" t="n">
        <v>1.5</v>
      </c>
      <c r="AC197" s="199" t="n">
        <f aca="false">AB197*AC$4</f>
        <v>0</v>
      </c>
      <c r="AD197" s="199" t="n">
        <f aca="false">AB197*AD$4</f>
        <v>0</v>
      </c>
      <c r="AE197" s="200" t="n">
        <v>3</v>
      </c>
      <c r="AF197" s="28"/>
      <c r="AG197" s="35" t="n">
        <v>1.5</v>
      </c>
      <c r="AH197" s="199" t="n">
        <f aca="false">AG197*AH$4</f>
        <v>0</v>
      </c>
      <c r="AI197" s="199" t="n">
        <f aca="false">AG197*AI$4</f>
        <v>0</v>
      </c>
      <c r="AJ197" s="200" t="n">
        <v>3</v>
      </c>
      <c r="AK197" s="28"/>
    </row>
    <row r="198" customFormat="false" ht="12" hidden="false" customHeight="false" outlineLevel="0" collapsed="false">
      <c r="A198" s="198" t="n">
        <f aca="false">CurveCreator!A198</f>
        <v>42736</v>
      </c>
      <c r="B198" s="198"/>
      <c r="C198" s="35" t="n">
        <v>1.5</v>
      </c>
      <c r="D198" s="199" t="n">
        <f aca="false">C198*D$4</f>
        <v>0</v>
      </c>
      <c r="E198" s="199" t="n">
        <f aca="false">C198*E$4</f>
        <v>0</v>
      </c>
      <c r="F198" s="200" t="n">
        <v>3</v>
      </c>
      <c r="G198" s="204"/>
      <c r="H198" s="35" t="n">
        <v>1.5</v>
      </c>
      <c r="I198" s="199" t="n">
        <f aca="false">H198*I$4</f>
        <v>0</v>
      </c>
      <c r="J198" s="199" t="n">
        <f aca="false">H198*J$4</f>
        <v>0</v>
      </c>
      <c r="K198" s="200" t="n">
        <v>3</v>
      </c>
      <c r="L198" s="204"/>
      <c r="M198" s="35" t="n">
        <v>1.5</v>
      </c>
      <c r="N198" s="199" t="n">
        <f aca="false">M198*N$4</f>
        <v>0</v>
      </c>
      <c r="O198" s="199" t="n">
        <f aca="false">M198*O$4</f>
        <v>0</v>
      </c>
      <c r="P198" s="200" t="n">
        <v>3</v>
      </c>
      <c r="Q198" s="204"/>
      <c r="R198" s="35" t="n">
        <v>1.5</v>
      </c>
      <c r="S198" s="199" t="n">
        <f aca="false">R198*S$4</f>
        <v>0</v>
      </c>
      <c r="T198" s="199" t="n">
        <f aca="false">R198*T$4</f>
        <v>0</v>
      </c>
      <c r="U198" s="200" t="n">
        <v>2</v>
      </c>
      <c r="W198" s="35" t="n">
        <v>1.5</v>
      </c>
      <c r="X198" s="199" t="n">
        <f aca="false">W198*X$4</f>
        <v>0</v>
      </c>
      <c r="Y198" s="199" t="n">
        <f aca="false">W198*Y$4</f>
        <v>0</v>
      </c>
      <c r="Z198" s="200" t="n">
        <v>3</v>
      </c>
      <c r="AA198" s="28"/>
      <c r="AB198" s="35" t="n">
        <v>1.5</v>
      </c>
      <c r="AC198" s="199" t="n">
        <f aca="false">AB198*AC$4</f>
        <v>0</v>
      </c>
      <c r="AD198" s="199" t="n">
        <f aca="false">AB198*AD$4</f>
        <v>0</v>
      </c>
      <c r="AE198" s="200" t="n">
        <v>3</v>
      </c>
      <c r="AF198" s="28"/>
      <c r="AG198" s="35" t="n">
        <v>1.5</v>
      </c>
      <c r="AH198" s="199" t="n">
        <f aca="false">AG198*AH$4</f>
        <v>0</v>
      </c>
      <c r="AI198" s="199" t="n">
        <f aca="false">AG198*AI$4</f>
        <v>0</v>
      </c>
      <c r="AJ198" s="200" t="n">
        <v>3</v>
      </c>
      <c r="AK198" s="28"/>
    </row>
    <row r="199" customFormat="false" ht="12" hidden="false" customHeight="false" outlineLevel="0" collapsed="false">
      <c r="A199" s="198" t="n">
        <f aca="false">CurveCreator!A199</f>
        <v>42767</v>
      </c>
      <c r="B199" s="198"/>
      <c r="C199" s="35" t="n">
        <v>1.5</v>
      </c>
      <c r="D199" s="199" t="n">
        <f aca="false">C199*D$4</f>
        <v>0</v>
      </c>
      <c r="E199" s="199" t="n">
        <f aca="false">C199*E$4</f>
        <v>0</v>
      </c>
      <c r="F199" s="200" t="n">
        <v>3</v>
      </c>
      <c r="G199" s="204"/>
      <c r="H199" s="35" t="n">
        <v>1.5</v>
      </c>
      <c r="I199" s="199" t="n">
        <f aca="false">H199*I$4</f>
        <v>0</v>
      </c>
      <c r="J199" s="199" t="n">
        <f aca="false">H199*J$4</f>
        <v>0</v>
      </c>
      <c r="K199" s="200" t="n">
        <v>3</v>
      </c>
      <c r="L199" s="204"/>
      <c r="M199" s="35" t="n">
        <v>1.5</v>
      </c>
      <c r="N199" s="199" t="n">
        <f aca="false">M199*N$4</f>
        <v>0</v>
      </c>
      <c r="O199" s="199" t="n">
        <f aca="false">M199*O$4</f>
        <v>0</v>
      </c>
      <c r="P199" s="200" t="n">
        <v>3</v>
      </c>
      <c r="Q199" s="204"/>
      <c r="R199" s="35" t="n">
        <v>1.5</v>
      </c>
      <c r="S199" s="199" t="n">
        <f aca="false">R199*S$4</f>
        <v>0</v>
      </c>
      <c r="T199" s="199" t="n">
        <f aca="false">R199*T$4</f>
        <v>0</v>
      </c>
      <c r="U199" s="200" t="n">
        <v>2</v>
      </c>
      <c r="W199" s="35" t="n">
        <v>1.5</v>
      </c>
      <c r="X199" s="199" t="n">
        <f aca="false">W199*X$4</f>
        <v>0</v>
      </c>
      <c r="Y199" s="199" t="n">
        <f aca="false">W199*Y$4</f>
        <v>0</v>
      </c>
      <c r="Z199" s="200" t="n">
        <v>3</v>
      </c>
      <c r="AA199" s="28"/>
      <c r="AB199" s="35" t="n">
        <v>1.5</v>
      </c>
      <c r="AC199" s="199" t="n">
        <f aca="false">AB199*AC$4</f>
        <v>0</v>
      </c>
      <c r="AD199" s="199" t="n">
        <f aca="false">AB199*AD$4</f>
        <v>0</v>
      </c>
      <c r="AE199" s="200" t="n">
        <v>3</v>
      </c>
      <c r="AF199" s="28"/>
      <c r="AG199" s="35" t="n">
        <v>1.5</v>
      </c>
      <c r="AH199" s="199" t="n">
        <f aca="false">AG199*AH$4</f>
        <v>0</v>
      </c>
      <c r="AI199" s="199" t="n">
        <f aca="false">AG199*AI$4</f>
        <v>0</v>
      </c>
      <c r="AJ199" s="200" t="n">
        <v>3</v>
      </c>
      <c r="AK199" s="28"/>
    </row>
    <row r="200" customFormat="false" ht="12" hidden="false" customHeight="false" outlineLevel="0" collapsed="false">
      <c r="A200" s="198" t="n">
        <f aca="false">CurveCreator!A200</f>
        <v>42795</v>
      </c>
      <c r="B200" s="198"/>
      <c r="C200" s="35" t="n">
        <v>1.5</v>
      </c>
      <c r="D200" s="199" t="n">
        <f aca="false">C200*D$4</f>
        <v>0</v>
      </c>
      <c r="E200" s="199" t="n">
        <f aca="false">C200*E$4</f>
        <v>0</v>
      </c>
      <c r="F200" s="200" t="n">
        <v>3</v>
      </c>
      <c r="G200" s="204"/>
      <c r="H200" s="35" t="n">
        <v>1.5</v>
      </c>
      <c r="I200" s="199" t="n">
        <f aca="false">H200*I$4</f>
        <v>0</v>
      </c>
      <c r="J200" s="199" t="n">
        <f aca="false">H200*J$4</f>
        <v>0</v>
      </c>
      <c r="K200" s="200" t="n">
        <v>3</v>
      </c>
      <c r="L200" s="204"/>
      <c r="M200" s="35" t="n">
        <v>1.5</v>
      </c>
      <c r="N200" s="199" t="n">
        <f aca="false">M200*N$4</f>
        <v>0</v>
      </c>
      <c r="O200" s="199" t="n">
        <f aca="false">M200*O$4</f>
        <v>0</v>
      </c>
      <c r="P200" s="200" t="n">
        <v>3</v>
      </c>
      <c r="Q200" s="204"/>
      <c r="R200" s="35" t="n">
        <v>1.5</v>
      </c>
      <c r="S200" s="199" t="n">
        <f aca="false">R200*S$4</f>
        <v>0</v>
      </c>
      <c r="T200" s="199" t="n">
        <f aca="false">R200*T$4</f>
        <v>0</v>
      </c>
      <c r="U200" s="200" t="n">
        <v>2</v>
      </c>
      <c r="W200" s="35" t="n">
        <v>1.5</v>
      </c>
      <c r="X200" s="199" t="n">
        <f aca="false">W200*X$4</f>
        <v>0</v>
      </c>
      <c r="Y200" s="199" t="n">
        <f aca="false">W200*Y$4</f>
        <v>0</v>
      </c>
      <c r="Z200" s="200" t="n">
        <v>3</v>
      </c>
      <c r="AA200" s="28"/>
      <c r="AB200" s="35" t="n">
        <v>1.5</v>
      </c>
      <c r="AC200" s="199" t="n">
        <f aca="false">AB200*AC$4</f>
        <v>0</v>
      </c>
      <c r="AD200" s="199" t="n">
        <f aca="false">AB200*AD$4</f>
        <v>0</v>
      </c>
      <c r="AE200" s="200" t="n">
        <v>3</v>
      </c>
      <c r="AF200" s="28"/>
      <c r="AG200" s="35" t="n">
        <v>1.5</v>
      </c>
      <c r="AH200" s="199" t="n">
        <f aca="false">AG200*AH$4</f>
        <v>0</v>
      </c>
      <c r="AI200" s="199" t="n">
        <f aca="false">AG200*AI$4</f>
        <v>0</v>
      </c>
      <c r="AJ200" s="200" t="n">
        <v>3</v>
      </c>
      <c r="AK200" s="28"/>
    </row>
    <row r="201" customFormat="false" ht="12" hidden="false" customHeight="false" outlineLevel="0" collapsed="false">
      <c r="A201" s="198" t="n">
        <f aca="false">CurveCreator!A201</f>
        <v>42826</v>
      </c>
      <c r="B201" s="198"/>
      <c r="C201" s="35" t="n">
        <v>1.5</v>
      </c>
      <c r="D201" s="199" t="n">
        <f aca="false">C201*D$4</f>
        <v>0</v>
      </c>
      <c r="E201" s="199" t="n">
        <f aca="false">C201*E$4</f>
        <v>0</v>
      </c>
      <c r="F201" s="200" t="n">
        <v>3</v>
      </c>
      <c r="G201" s="204"/>
      <c r="H201" s="35" t="n">
        <v>1.5</v>
      </c>
      <c r="I201" s="199" t="n">
        <f aca="false">H201*I$4</f>
        <v>0</v>
      </c>
      <c r="J201" s="199" t="n">
        <f aca="false">H201*J$4</f>
        <v>0</v>
      </c>
      <c r="K201" s="200" t="n">
        <v>3</v>
      </c>
      <c r="L201" s="204"/>
      <c r="M201" s="35" t="n">
        <v>1.5</v>
      </c>
      <c r="N201" s="199" t="n">
        <f aca="false">M201*N$4</f>
        <v>0</v>
      </c>
      <c r="O201" s="199" t="n">
        <f aca="false">M201*O$4</f>
        <v>0</v>
      </c>
      <c r="P201" s="200" t="n">
        <v>3</v>
      </c>
      <c r="Q201" s="204"/>
      <c r="R201" s="35" t="n">
        <v>1.5</v>
      </c>
      <c r="S201" s="199" t="n">
        <f aca="false">R201*S$4</f>
        <v>0</v>
      </c>
      <c r="T201" s="199" t="n">
        <f aca="false">R201*T$4</f>
        <v>0</v>
      </c>
      <c r="U201" s="200" t="n">
        <v>2</v>
      </c>
      <c r="W201" s="35" t="n">
        <v>1.5</v>
      </c>
      <c r="X201" s="199" t="n">
        <f aca="false">W201*X$4</f>
        <v>0</v>
      </c>
      <c r="Y201" s="199" t="n">
        <f aca="false">W201*Y$4</f>
        <v>0</v>
      </c>
      <c r="Z201" s="200" t="n">
        <v>3</v>
      </c>
      <c r="AA201" s="28"/>
      <c r="AB201" s="35" t="n">
        <v>1.5</v>
      </c>
      <c r="AC201" s="199" t="n">
        <f aca="false">AB201*AC$4</f>
        <v>0</v>
      </c>
      <c r="AD201" s="199" t="n">
        <f aca="false">AB201*AD$4</f>
        <v>0</v>
      </c>
      <c r="AE201" s="200" t="n">
        <v>3</v>
      </c>
      <c r="AF201" s="28"/>
      <c r="AG201" s="35" t="n">
        <v>1.5</v>
      </c>
      <c r="AH201" s="199" t="n">
        <f aca="false">AG201*AH$4</f>
        <v>0</v>
      </c>
      <c r="AI201" s="199" t="n">
        <f aca="false">AG201*AI$4</f>
        <v>0</v>
      </c>
      <c r="AJ201" s="200" t="n">
        <v>3</v>
      </c>
      <c r="AK201" s="28"/>
    </row>
    <row r="202" customFormat="false" ht="12" hidden="false" customHeight="false" outlineLevel="0" collapsed="false">
      <c r="A202" s="198" t="n">
        <f aca="false">CurveCreator!A202</f>
        <v>42856</v>
      </c>
      <c r="B202" s="198"/>
      <c r="C202" s="35" t="n">
        <v>1.5</v>
      </c>
      <c r="D202" s="199" t="n">
        <f aca="false">C202*D$4</f>
        <v>0</v>
      </c>
      <c r="E202" s="199" t="n">
        <f aca="false">C202*E$4</f>
        <v>0</v>
      </c>
      <c r="F202" s="200" t="n">
        <v>3</v>
      </c>
      <c r="G202" s="204"/>
      <c r="H202" s="35" t="n">
        <v>1.5</v>
      </c>
      <c r="I202" s="199" t="n">
        <f aca="false">H202*I$4</f>
        <v>0</v>
      </c>
      <c r="J202" s="199" t="n">
        <f aca="false">H202*J$4</f>
        <v>0</v>
      </c>
      <c r="K202" s="200" t="n">
        <v>3</v>
      </c>
      <c r="L202" s="204"/>
      <c r="M202" s="35" t="n">
        <v>1.5</v>
      </c>
      <c r="N202" s="199" t="n">
        <f aca="false">M202*N$4</f>
        <v>0</v>
      </c>
      <c r="O202" s="199" t="n">
        <f aca="false">M202*O$4</f>
        <v>0</v>
      </c>
      <c r="P202" s="200" t="n">
        <v>3</v>
      </c>
      <c r="Q202" s="204"/>
      <c r="R202" s="35" t="n">
        <v>1.5</v>
      </c>
      <c r="S202" s="199" t="n">
        <f aca="false">R202*S$4</f>
        <v>0</v>
      </c>
      <c r="T202" s="199" t="n">
        <f aca="false">R202*T$4</f>
        <v>0</v>
      </c>
      <c r="U202" s="200" t="n">
        <v>2</v>
      </c>
      <c r="W202" s="35" t="n">
        <v>1.5</v>
      </c>
      <c r="X202" s="199" t="n">
        <f aca="false">W202*X$4</f>
        <v>0</v>
      </c>
      <c r="Y202" s="199" t="n">
        <f aca="false">W202*Y$4</f>
        <v>0</v>
      </c>
      <c r="Z202" s="200" t="n">
        <v>3</v>
      </c>
      <c r="AA202" s="28"/>
      <c r="AB202" s="35" t="n">
        <v>1.5</v>
      </c>
      <c r="AC202" s="199" t="n">
        <f aca="false">AB202*AC$4</f>
        <v>0</v>
      </c>
      <c r="AD202" s="199" t="n">
        <f aca="false">AB202*AD$4</f>
        <v>0</v>
      </c>
      <c r="AE202" s="200" t="n">
        <v>3</v>
      </c>
      <c r="AF202" s="28"/>
      <c r="AG202" s="35" t="n">
        <v>1.5</v>
      </c>
      <c r="AH202" s="199" t="n">
        <f aca="false">AG202*AH$4</f>
        <v>0</v>
      </c>
      <c r="AI202" s="199" t="n">
        <f aca="false">AG202*AI$4</f>
        <v>0</v>
      </c>
      <c r="AJ202" s="200" t="n">
        <v>3</v>
      </c>
      <c r="AK202" s="28"/>
    </row>
    <row r="203" customFormat="false" ht="12" hidden="false" customHeight="false" outlineLevel="0" collapsed="false">
      <c r="A203" s="198" t="n">
        <f aca="false">CurveCreator!A203</f>
        <v>42887</v>
      </c>
      <c r="B203" s="198"/>
      <c r="C203" s="35" t="n">
        <v>1.5</v>
      </c>
      <c r="D203" s="199" t="n">
        <f aca="false">C203*D$4</f>
        <v>0</v>
      </c>
      <c r="E203" s="199" t="n">
        <f aca="false">C203*E$4</f>
        <v>0</v>
      </c>
      <c r="F203" s="200" t="n">
        <v>3</v>
      </c>
      <c r="G203" s="204"/>
      <c r="H203" s="35" t="n">
        <v>1.5</v>
      </c>
      <c r="I203" s="199" t="n">
        <f aca="false">H203*I$4</f>
        <v>0</v>
      </c>
      <c r="J203" s="199" t="n">
        <f aca="false">H203*J$4</f>
        <v>0</v>
      </c>
      <c r="K203" s="200" t="n">
        <v>3</v>
      </c>
      <c r="L203" s="204"/>
      <c r="M203" s="35" t="n">
        <v>1.5</v>
      </c>
      <c r="N203" s="199" t="n">
        <f aca="false">M203*N$4</f>
        <v>0</v>
      </c>
      <c r="O203" s="199" t="n">
        <f aca="false">M203*O$4</f>
        <v>0</v>
      </c>
      <c r="P203" s="200" t="n">
        <v>3</v>
      </c>
      <c r="Q203" s="204"/>
      <c r="R203" s="35" t="n">
        <v>1.5</v>
      </c>
      <c r="S203" s="199" t="n">
        <f aca="false">R203*S$4</f>
        <v>0</v>
      </c>
      <c r="T203" s="199" t="n">
        <f aca="false">R203*T$4</f>
        <v>0</v>
      </c>
      <c r="U203" s="200" t="n">
        <v>2</v>
      </c>
      <c r="W203" s="35" t="n">
        <v>1.5</v>
      </c>
      <c r="X203" s="199" t="n">
        <f aca="false">W203*X$4</f>
        <v>0</v>
      </c>
      <c r="Y203" s="199" t="n">
        <f aca="false">W203*Y$4</f>
        <v>0</v>
      </c>
      <c r="Z203" s="200" t="n">
        <v>3</v>
      </c>
      <c r="AA203" s="28"/>
      <c r="AB203" s="35" t="n">
        <v>1.5</v>
      </c>
      <c r="AC203" s="199" t="n">
        <f aca="false">AB203*AC$4</f>
        <v>0</v>
      </c>
      <c r="AD203" s="199" t="n">
        <f aca="false">AB203*AD$4</f>
        <v>0</v>
      </c>
      <c r="AE203" s="200" t="n">
        <v>3</v>
      </c>
      <c r="AF203" s="28"/>
      <c r="AG203" s="35" t="n">
        <v>1.5</v>
      </c>
      <c r="AH203" s="199" t="n">
        <f aca="false">AG203*AH$4</f>
        <v>0</v>
      </c>
      <c r="AI203" s="199" t="n">
        <f aca="false">AG203*AI$4</f>
        <v>0</v>
      </c>
      <c r="AJ203" s="200" t="n">
        <v>3</v>
      </c>
      <c r="AK203" s="28"/>
    </row>
    <row r="204" customFormat="false" ht="12" hidden="false" customHeight="false" outlineLevel="0" collapsed="false">
      <c r="A204" s="198" t="n">
        <f aca="false">CurveCreator!A204</f>
        <v>42917</v>
      </c>
      <c r="B204" s="198"/>
      <c r="C204" s="35" t="n">
        <v>1.5</v>
      </c>
      <c r="D204" s="199" t="n">
        <f aca="false">C204*D$4</f>
        <v>0</v>
      </c>
      <c r="E204" s="199" t="n">
        <f aca="false">C204*E$4</f>
        <v>0</v>
      </c>
      <c r="F204" s="200" t="n">
        <v>3</v>
      </c>
      <c r="G204" s="204"/>
      <c r="H204" s="35" t="n">
        <v>1.5</v>
      </c>
      <c r="I204" s="199" t="n">
        <f aca="false">H204*I$4</f>
        <v>0</v>
      </c>
      <c r="J204" s="199" t="n">
        <f aca="false">H204*J$4</f>
        <v>0</v>
      </c>
      <c r="K204" s="200" t="n">
        <v>3</v>
      </c>
      <c r="L204" s="204"/>
      <c r="M204" s="35" t="n">
        <v>1.5</v>
      </c>
      <c r="N204" s="199" t="n">
        <f aca="false">M204*N$4</f>
        <v>0</v>
      </c>
      <c r="O204" s="199" t="n">
        <f aca="false">M204*O$4</f>
        <v>0</v>
      </c>
      <c r="P204" s="200" t="n">
        <v>3</v>
      </c>
      <c r="Q204" s="204"/>
      <c r="R204" s="35" t="n">
        <v>1.5</v>
      </c>
      <c r="S204" s="199" t="n">
        <f aca="false">R204*S$4</f>
        <v>0</v>
      </c>
      <c r="T204" s="199" t="n">
        <f aca="false">R204*T$4</f>
        <v>0</v>
      </c>
      <c r="U204" s="200" t="n">
        <v>2</v>
      </c>
      <c r="W204" s="35" t="n">
        <v>1.5</v>
      </c>
      <c r="X204" s="199" t="n">
        <f aca="false">W204*X$4</f>
        <v>0</v>
      </c>
      <c r="Y204" s="199" t="n">
        <f aca="false">W204*Y$4</f>
        <v>0</v>
      </c>
      <c r="Z204" s="200" t="n">
        <v>3</v>
      </c>
      <c r="AA204" s="28"/>
      <c r="AB204" s="35" t="n">
        <v>1.5</v>
      </c>
      <c r="AC204" s="199" t="n">
        <f aca="false">AB204*AC$4</f>
        <v>0</v>
      </c>
      <c r="AD204" s="199" t="n">
        <f aca="false">AB204*AD$4</f>
        <v>0</v>
      </c>
      <c r="AE204" s="200" t="n">
        <v>3</v>
      </c>
      <c r="AF204" s="28"/>
      <c r="AG204" s="35" t="n">
        <v>1.5</v>
      </c>
      <c r="AH204" s="199" t="n">
        <f aca="false">AG204*AH$4</f>
        <v>0</v>
      </c>
      <c r="AI204" s="199" t="n">
        <f aca="false">AG204*AI$4</f>
        <v>0</v>
      </c>
      <c r="AJ204" s="200" t="n">
        <v>3</v>
      </c>
      <c r="AK204" s="28"/>
    </row>
    <row r="205" customFormat="false" ht="12" hidden="false" customHeight="false" outlineLevel="0" collapsed="false">
      <c r="A205" s="198" t="n">
        <f aca="false">CurveCreator!A205</f>
        <v>42948</v>
      </c>
      <c r="B205" s="198"/>
      <c r="C205" s="35" t="n">
        <v>1.5</v>
      </c>
      <c r="D205" s="199" t="n">
        <f aca="false">C205*D$4</f>
        <v>0</v>
      </c>
      <c r="E205" s="199" t="n">
        <f aca="false">C205*E$4</f>
        <v>0</v>
      </c>
      <c r="F205" s="200" t="n">
        <v>3</v>
      </c>
      <c r="G205" s="204"/>
      <c r="H205" s="35" t="n">
        <v>1.5</v>
      </c>
      <c r="I205" s="199" t="n">
        <f aca="false">H205*I$4</f>
        <v>0</v>
      </c>
      <c r="J205" s="199" t="n">
        <f aca="false">H205*J$4</f>
        <v>0</v>
      </c>
      <c r="K205" s="200" t="n">
        <v>3</v>
      </c>
      <c r="L205" s="204"/>
      <c r="M205" s="35" t="n">
        <v>1.5</v>
      </c>
      <c r="N205" s="199" t="n">
        <f aca="false">M205*N$4</f>
        <v>0</v>
      </c>
      <c r="O205" s="199" t="n">
        <f aca="false">M205*O$4</f>
        <v>0</v>
      </c>
      <c r="P205" s="200" t="n">
        <v>3</v>
      </c>
      <c r="Q205" s="204"/>
      <c r="R205" s="35" t="n">
        <v>1.5</v>
      </c>
      <c r="S205" s="199" t="n">
        <f aca="false">R205*S$4</f>
        <v>0</v>
      </c>
      <c r="T205" s="199" t="n">
        <f aca="false">R205*T$4</f>
        <v>0</v>
      </c>
      <c r="U205" s="200" t="n">
        <v>2</v>
      </c>
      <c r="W205" s="35" t="n">
        <v>1.5</v>
      </c>
      <c r="X205" s="199" t="n">
        <f aca="false">W205*X$4</f>
        <v>0</v>
      </c>
      <c r="Y205" s="199" t="n">
        <f aca="false">W205*Y$4</f>
        <v>0</v>
      </c>
      <c r="Z205" s="200" t="n">
        <v>3</v>
      </c>
      <c r="AA205" s="28"/>
      <c r="AB205" s="35" t="n">
        <v>1.5</v>
      </c>
      <c r="AC205" s="199" t="n">
        <f aca="false">AB205*AC$4</f>
        <v>0</v>
      </c>
      <c r="AD205" s="199" t="n">
        <f aca="false">AB205*AD$4</f>
        <v>0</v>
      </c>
      <c r="AE205" s="200" t="n">
        <v>3</v>
      </c>
      <c r="AF205" s="28"/>
      <c r="AG205" s="35" t="n">
        <v>1.5</v>
      </c>
      <c r="AH205" s="199" t="n">
        <f aca="false">AG205*AH$4</f>
        <v>0</v>
      </c>
      <c r="AI205" s="199" t="n">
        <f aca="false">AG205*AI$4</f>
        <v>0</v>
      </c>
      <c r="AJ205" s="200" t="n">
        <v>3</v>
      </c>
      <c r="AK205" s="28"/>
    </row>
    <row r="206" customFormat="false" ht="12" hidden="false" customHeight="false" outlineLevel="0" collapsed="false">
      <c r="A206" s="198" t="n">
        <f aca="false">CurveCreator!A206</f>
        <v>42979</v>
      </c>
      <c r="B206" s="198"/>
      <c r="C206" s="35" t="n">
        <v>1.5</v>
      </c>
      <c r="D206" s="199" t="n">
        <f aca="false">C206*D$4</f>
        <v>0</v>
      </c>
      <c r="E206" s="199" t="n">
        <f aca="false">C206*E$4</f>
        <v>0</v>
      </c>
      <c r="F206" s="200" t="n">
        <v>3</v>
      </c>
      <c r="G206" s="204"/>
      <c r="H206" s="35" t="n">
        <v>1.5</v>
      </c>
      <c r="I206" s="199" t="n">
        <f aca="false">H206*I$4</f>
        <v>0</v>
      </c>
      <c r="J206" s="199" t="n">
        <f aca="false">H206*J$4</f>
        <v>0</v>
      </c>
      <c r="K206" s="200" t="n">
        <v>3</v>
      </c>
      <c r="L206" s="204"/>
      <c r="M206" s="35" t="n">
        <v>1.5</v>
      </c>
      <c r="N206" s="199" t="n">
        <f aca="false">M206*N$4</f>
        <v>0</v>
      </c>
      <c r="O206" s="199" t="n">
        <f aca="false">M206*O$4</f>
        <v>0</v>
      </c>
      <c r="P206" s="200" t="n">
        <v>3</v>
      </c>
      <c r="Q206" s="204"/>
      <c r="R206" s="35" t="n">
        <v>1.5</v>
      </c>
      <c r="S206" s="199" t="n">
        <f aca="false">R206*S$4</f>
        <v>0</v>
      </c>
      <c r="T206" s="199" t="n">
        <f aca="false">R206*T$4</f>
        <v>0</v>
      </c>
      <c r="U206" s="200" t="n">
        <v>2</v>
      </c>
      <c r="W206" s="35" t="n">
        <v>1.5</v>
      </c>
      <c r="X206" s="199" t="n">
        <f aca="false">W206*X$4</f>
        <v>0</v>
      </c>
      <c r="Y206" s="199" t="n">
        <f aca="false">W206*Y$4</f>
        <v>0</v>
      </c>
      <c r="Z206" s="200" t="n">
        <v>3</v>
      </c>
      <c r="AA206" s="28"/>
      <c r="AB206" s="35" t="n">
        <v>1.5</v>
      </c>
      <c r="AC206" s="199" t="n">
        <f aca="false">AB206*AC$4</f>
        <v>0</v>
      </c>
      <c r="AD206" s="199" t="n">
        <f aca="false">AB206*AD$4</f>
        <v>0</v>
      </c>
      <c r="AE206" s="200" t="n">
        <v>3</v>
      </c>
      <c r="AF206" s="28"/>
      <c r="AG206" s="35" t="n">
        <v>1.5</v>
      </c>
      <c r="AH206" s="199" t="n">
        <f aca="false">AG206*AH$4</f>
        <v>0</v>
      </c>
      <c r="AI206" s="199" t="n">
        <f aca="false">AG206*AI$4</f>
        <v>0</v>
      </c>
      <c r="AJ206" s="200" t="n">
        <v>3</v>
      </c>
      <c r="AK206" s="28"/>
    </row>
    <row r="207" customFormat="false" ht="12" hidden="false" customHeight="false" outlineLevel="0" collapsed="false">
      <c r="A207" s="198" t="n">
        <f aca="false">CurveCreator!A207</f>
        <v>43009</v>
      </c>
      <c r="B207" s="198"/>
      <c r="C207" s="35" t="n">
        <v>1.5</v>
      </c>
      <c r="D207" s="199" t="n">
        <f aca="false">C207*D$4</f>
        <v>0</v>
      </c>
      <c r="E207" s="199" t="n">
        <f aca="false">C207*E$4</f>
        <v>0</v>
      </c>
      <c r="F207" s="200" t="n">
        <v>3</v>
      </c>
      <c r="G207" s="204"/>
      <c r="H207" s="35" t="n">
        <v>1.5</v>
      </c>
      <c r="I207" s="199" t="n">
        <f aca="false">H207*I$4</f>
        <v>0</v>
      </c>
      <c r="J207" s="199" t="n">
        <f aca="false">H207*J$4</f>
        <v>0</v>
      </c>
      <c r="K207" s="200" t="n">
        <v>3</v>
      </c>
      <c r="L207" s="204"/>
      <c r="M207" s="35" t="n">
        <v>1.5</v>
      </c>
      <c r="N207" s="199" t="n">
        <f aca="false">M207*N$4</f>
        <v>0</v>
      </c>
      <c r="O207" s="199" t="n">
        <f aca="false">M207*O$4</f>
        <v>0</v>
      </c>
      <c r="P207" s="200" t="n">
        <v>3</v>
      </c>
      <c r="Q207" s="204"/>
      <c r="R207" s="35" t="n">
        <v>1.5</v>
      </c>
      <c r="S207" s="199" t="n">
        <f aca="false">R207*S$4</f>
        <v>0</v>
      </c>
      <c r="T207" s="199" t="n">
        <f aca="false">R207*T$4</f>
        <v>0</v>
      </c>
      <c r="U207" s="200" t="n">
        <v>2</v>
      </c>
      <c r="W207" s="35" t="n">
        <v>1.5</v>
      </c>
      <c r="X207" s="199" t="n">
        <f aca="false">W207*X$4</f>
        <v>0</v>
      </c>
      <c r="Y207" s="199" t="n">
        <f aca="false">W207*Y$4</f>
        <v>0</v>
      </c>
      <c r="Z207" s="200" t="n">
        <v>3</v>
      </c>
      <c r="AA207" s="28"/>
      <c r="AB207" s="35" t="n">
        <v>1.5</v>
      </c>
      <c r="AC207" s="199" t="n">
        <f aca="false">AB207*AC$4</f>
        <v>0</v>
      </c>
      <c r="AD207" s="199" t="n">
        <f aca="false">AB207*AD$4</f>
        <v>0</v>
      </c>
      <c r="AE207" s="200" t="n">
        <v>3</v>
      </c>
      <c r="AF207" s="28"/>
      <c r="AG207" s="35" t="n">
        <v>1.5</v>
      </c>
      <c r="AH207" s="199" t="n">
        <f aca="false">AG207*AH$4</f>
        <v>0</v>
      </c>
      <c r="AI207" s="199" t="n">
        <f aca="false">AG207*AI$4</f>
        <v>0</v>
      </c>
      <c r="AJ207" s="200" t="n">
        <v>3</v>
      </c>
      <c r="AK207" s="28"/>
    </row>
    <row r="208" customFormat="false" ht="12" hidden="false" customHeight="false" outlineLevel="0" collapsed="false">
      <c r="A208" s="198" t="n">
        <f aca="false">CurveCreator!A208</f>
        <v>43040</v>
      </c>
      <c r="B208" s="198"/>
      <c r="C208" s="35" t="n">
        <v>1.5</v>
      </c>
      <c r="D208" s="199" t="n">
        <f aca="false">C208*D$4</f>
        <v>0</v>
      </c>
      <c r="E208" s="199" t="n">
        <f aca="false">C208*E$4</f>
        <v>0</v>
      </c>
      <c r="F208" s="200" t="n">
        <v>3</v>
      </c>
      <c r="G208" s="204"/>
      <c r="H208" s="35" t="n">
        <v>1.5</v>
      </c>
      <c r="I208" s="199" t="n">
        <f aca="false">H208*I$4</f>
        <v>0</v>
      </c>
      <c r="J208" s="199" t="n">
        <f aca="false">H208*J$4</f>
        <v>0</v>
      </c>
      <c r="K208" s="200" t="n">
        <v>3</v>
      </c>
      <c r="L208" s="204"/>
      <c r="M208" s="35" t="n">
        <v>1.5</v>
      </c>
      <c r="N208" s="199" t="n">
        <f aca="false">M208*N$4</f>
        <v>0</v>
      </c>
      <c r="O208" s="199" t="n">
        <f aca="false">M208*O$4</f>
        <v>0</v>
      </c>
      <c r="P208" s="200" t="n">
        <v>3</v>
      </c>
      <c r="Q208" s="204"/>
      <c r="R208" s="35" t="n">
        <v>1.5</v>
      </c>
      <c r="S208" s="199" t="n">
        <f aca="false">R208*S$4</f>
        <v>0</v>
      </c>
      <c r="T208" s="199" t="n">
        <f aca="false">R208*T$4</f>
        <v>0</v>
      </c>
      <c r="U208" s="200" t="n">
        <v>2</v>
      </c>
      <c r="W208" s="35" t="n">
        <v>1.5</v>
      </c>
      <c r="X208" s="199" t="n">
        <f aca="false">W208*X$4</f>
        <v>0</v>
      </c>
      <c r="Y208" s="199" t="n">
        <f aca="false">W208*Y$4</f>
        <v>0</v>
      </c>
      <c r="Z208" s="200" t="n">
        <v>3</v>
      </c>
      <c r="AA208" s="28"/>
      <c r="AB208" s="35" t="n">
        <v>1.5</v>
      </c>
      <c r="AC208" s="199" t="n">
        <f aca="false">AB208*AC$4</f>
        <v>0</v>
      </c>
      <c r="AD208" s="199" t="n">
        <f aca="false">AB208*AD$4</f>
        <v>0</v>
      </c>
      <c r="AE208" s="200" t="n">
        <v>3</v>
      </c>
      <c r="AF208" s="28"/>
      <c r="AG208" s="35" t="n">
        <v>1.5</v>
      </c>
      <c r="AH208" s="199" t="n">
        <f aca="false">AG208*AH$4</f>
        <v>0</v>
      </c>
      <c r="AI208" s="199" t="n">
        <f aca="false">AG208*AI$4</f>
        <v>0</v>
      </c>
      <c r="AJ208" s="200" t="n">
        <v>3</v>
      </c>
      <c r="AK208" s="28"/>
    </row>
    <row r="209" customFormat="false" ht="12" hidden="false" customHeight="false" outlineLevel="0" collapsed="false">
      <c r="A209" s="198" t="n">
        <f aca="false">CurveCreator!A209</f>
        <v>43070</v>
      </c>
      <c r="B209" s="198"/>
      <c r="C209" s="35" t="n">
        <v>1.5</v>
      </c>
      <c r="D209" s="199" t="n">
        <f aca="false">C209*D$4</f>
        <v>0</v>
      </c>
      <c r="E209" s="199" t="n">
        <f aca="false">C209*E$4</f>
        <v>0</v>
      </c>
      <c r="F209" s="200" t="n">
        <v>3</v>
      </c>
      <c r="G209" s="204"/>
      <c r="H209" s="35" t="n">
        <v>1.5</v>
      </c>
      <c r="I209" s="199" t="n">
        <f aca="false">H209*I$4</f>
        <v>0</v>
      </c>
      <c r="J209" s="199" t="n">
        <f aca="false">H209*J$4</f>
        <v>0</v>
      </c>
      <c r="K209" s="200" t="n">
        <v>3</v>
      </c>
      <c r="L209" s="204"/>
      <c r="M209" s="35" t="n">
        <v>1.5</v>
      </c>
      <c r="N209" s="199" t="n">
        <f aca="false">M209*N$4</f>
        <v>0</v>
      </c>
      <c r="O209" s="199" t="n">
        <f aca="false">M209*O$4</f>
        <v>0</v>
      </c>
      <c r="P209" s="200" t="n">
        <v>3</v>
      </c>
      <c r="Q209" s="204"/>
      <c r="R209" s="35" t="n">
        <v>1.5</v>
      </c>
      <c r="S209" s="199" t="n">
        <f aca="false">R209*S$4</f>
        <v>0</v>
      </c>
      <c r="T209" s="199" t="n">
        <f aca="false">R209*T$4</f>
        <v>0</v>
      </c>
      <c r="U209" s="200" t="n">
        <v>2</v>
      </c>
      <c r="W209" s="35" t="n">
        <v>1.5</v>
      </c>
      <c r="X209" s="199" t="n">
        <f aca="false">W209*X$4</f>
        <v>0</v>
      </c>
      <c r="Y209" s="199" t="n">
        <f aca="false">W209*Y$4</f>
        <v>0</v>
      </c>
      <c r="Z209" s="200" t="n">
        <v>3</v>
      </c>
      <c r="AA209" s="28"/>
      <c r="AB209" s="35" t="n">
        <v>1.5</v>
      </c>
      <c r="AC209" s="199" t="n">
        <f aca="false">AB209*AC$4</f>
        <v>0</v>
      </c>
      <c r="AD209" s="199" t="n">
        <f aca="false">AB209*AD$4</f>
        <v>0</v>
      </c>
      <c r="AE209" s="200" t="n">
        <v>3</v>
      </c>
      <c r="AF209" s="28"/>
      <c r="AG209" s="35" t="n">
        <v>1.5</v>
      </c>
      <c r="AH209" s="199" t="n">
        <f aca="false">AG209*AH$4</f>
        <v>0</v>
      </c>
      <c r="AI209" s="199" t="n">
        <f aca="false">AG209*AI$4</f>
        <v>0</v>
      </c>
      <c r="AJ209" s="200" t="n">
        <v>3</v>
      </c>
      <c r="AK209" s="28"/>
    </row>
    <row r="210" customFormat="false" ht="12" hidden="false" customHeight="false" outlineLevel="0" collapsed="false">
      <c r="A210" s="198" t="n">
        <f aca="false">CurveCreator!A210</f>
        <v>43101</v>
      </c>
      <c r="B210" s="198"/>
      <c r="C210" s="35" t="n">
        <v>1.5</v>
      </c>
      <c r="D210" s="199" t="n">
        <f aca="false">C210*D$4</f>
        <v>0</v>
      </c>
      <c r="E210" s="199" t="n">
        <f aca="false">C210*E$4</f>
        <v>0</v>
      </c>
      <c r="F210" s="200" t="n">
        <v>3</v>
      </c>
      <c r="G210" s="204"/>
      <c r="H210" s="35" t="n">
        <v>1.5</v>
      </c>
      <c r="I210" s="199" t="n">
        <f aca="false">H210*I$4</f>
        <v>0</v>
      </c>
      <c r="J210" s="199" t="n">
        <f aca="false">H210*J$4</f>
        <v>0</v>
      </c>
      <c r="K210" s="200" t="n">
        <v>3</v>
      </c>
      <c r="L210" s="204"/>
      <c r="M210" s="35" t="n">
        <v>1.5</v>
      </c>
      <c r="N210" s="199" t="n">
        <f aca="false">M210*N$4</f>
        <v>0</v>
      </c>
      <c r="O210" s="199" t="n">
        <f aca="false">M210*O$4</f>
        <v>0</v>
      </c>
      <c r="P210" s="200" t="n">
        <v>3</v>
      </c>
      <c r="Q210" s="204"/>
      <c r="R210" s="35" t="n">
        <v>1.5</v>
      </c>
      <c r="S210" s="199" t="n">
        <f aca="false">R210*S$4</f>
        <v>0</v>
      </c>
      <c r="T210" s="199" t="n">
        <f aca="false">R210*T$4</f>
        <v>0</v>
      </c>
      <c r="U210" s="200" t="n">
        <v>2</v>
      </c>
      <c r="W210" s="35" t="n">
        <v>1.5</v>
      </c>
      <c r="X210" s="199" t="n">
        <f aca="false">W210*X$4</f>
        <v>0</v>
      </c>
      <c r="Y210" s="199" t="n">
        <f aca="false">W210*Y$4</f>
        <v>0</v>
      </c>
      <c r="Z210" s="200" t="n">
        <v>3</v>
      </c>
      <c r="AA210" s="28"/>
      <c r="AB210" s="35" t="n">
        <v>1.5</v>
      </c>
      <c r="AC210" s="199" t="n">
        <f aca="false">AB210*AC$4</f>
        <v>0</v>
      </c>
      <c r="AD210" s="199" t="n">
        <f aca="false">AB210*AD$4</f>
        <v>0</v>
      </c>
      <c r="AE210" s="200" t="n">
        <v>3</v>
      </c>
      <c r="AF210" s="28"/>
      <c r="AG210" s="35" t="n">
        <v>1.5</v>
      </c>
      <c r="AH210" s="199" t="n">
        <f aca="false">AG210*AH$4</f>
        <v>0</v>
      </c>
      <c r="AI210" s="199" t="n">
        <f aca="false">AG210*AI$4</f>
        <v>0</v>
      </c>
      <c r="AJ210" s="200" t="n">
        <v>3</v>
      </c>
      <c r="AK210" s="28"/>
    </row>
    <row r="211" customFormat="false" ht="12" hidden="false" customHeight="false" outlineLevel="0" collapsed="false">
      <c r="A211" s="198" t="n">
        <f aca="false">CurveCreator!A211</f>
        <v>43132</v>
      </c>
      <c r="B211" s="198"/>
      <c r="C211" s="35" t="n">
        <v>1.5</v>
      </c>
      <c r="D211" s="199" t="n">
        <f aca="false">C211*D$4</f>
        <v>0</v>
      </c>
      <c r="E211" s="199" t="n">
        <f aca="false">C211*E$4</f>
        <v>0</v>
      </c>
      <c r="F211" s="200" t="n">
        <v>3</v>
      </c>
      <c r="G211" s="204"/>
      <c r="H211" s="35" t="n">
        <v>1.5</v>
      </c>
      <c r="I211" s="199" t="n">
        <f aca="false">H211*I$4</f>
        <v>0</v>
      </c>
      <c r="J211" s="199" t="n">
        <f aca="false">H211*J$4</f>
        <v>0</v>
      </c>
      <c r="K211" s="200" t="n">
        <v>3</v>
      </c>
      <c r="L211" s="204"/>
      <c r="M211" s="35" t="n">
        <v>1.5</v>
      </c>
      <c r="N211" s="199" t="n">
        <f aca="false">M211*N$4</f>
        <v>0</v>
      </c>
      <c r="O211" s="199" t="n">
        <f aca="false">M211*O$4</f>
        <v>0</v>
      </c>
      <c r="P211" s="200" t="n">
        <v>3</v>
      </c>
      <c r="Q211" s="204"/>
      <c r="R211" s="35" t="n">
        <v>1.5</v>
      </c>
      <c r="S211" s="199" t="n">
        <f aca="false">R211*S$4</f>
        <v>0</v>
      </c>
      <c r="T211" s="199" t="n">
        <f aca="false">R211*T$4</f>
        <v>0</v>
      </c>
      <c r="U211" s="200" t="n">
        <v>2</v>
      </c>
      <c r="W211" s="35" t="n">
        <v>1.5</v>
      </c>
      <c r="X211" s="199" t="n">
        <f aca="false">W211*X$4</f>
        <v>0</v>
      </c>
      <c r="Y211" s="199" t="n">
        <f aca="false">W211*Y$4</f>
        <v>0</v>
      </c>
      <c r="Z211" s="200" t="n">
        <v>3</v>
      </c>
      <c r="AA211" s="28"/>
      <c r="AB211" s="35" t="n">
        <v>1.5</v>
      </c>
      <c r="AC211" s="199" t="n">
        <f aca="false">AB211*AC$4</f>
        <v>0</v>
      </c>
      <c r="AD211" s="199" t="n">
        <f aca="false">AB211*AD$4</f>
        <v>0</v>
      </c>
      <c r="AE211" s="200" t="n">
        <v>3</v>
      </c>
      <c r="AF211" s="28"/>
      <c r="AG211" s="35" t="n">
        <v>1.5</v>
      </c>
      <c r="AH211" s="199" t="n">
        <f aca="false">AG211*AH$4</f>
        <v>0</v>
      </c>
      <c r="AI211" s="199" t="n">
        <f aca="false">AG211*AI$4</f>
        <v>0</v>
      </c>
      <c r="AJ211" s="200" t="n">
        <v>3</v>
      </c>
      <c r="AK211" s="28"/>
    </row>
    <row r="212" customFormat="false" ht="12" hidden="false" customHeight="false" outlineLevel="0" collapsed="false">
      <c r="A212" s="198" t="n">
        <f aca="false">CurveCreator!A212</f>
        <v>43160</v>
      </c>
      <c r="B212" s="198"/>
      <c r="C212" s="35" t="n">
        <v>1.5</v>
      </c>
      <c r="D212" s="199" t="n">
        <f aca="false">C212*D$4</f>
        <v>0</v>
      </c>
      <c r="E212" s="199" t="n">
        <f aca="false">C212*E$4</f>
        <v>0</v>
      </c>
      <c r="F212" s="200" t="n">
        <v>3</v>
      </c>
      <c r="G212" s="204"/>
      <c r="H212" s="35" t="n">
        <v>1.5</v>
      </c>
      <c r="I212" s="199" t="n">
        <f aca="false">H212*I$4</f>
        <v>0</v>
      </c>
      <c r="J212" s="199" t="n">
        <f aca="false">H212*J$4</f>
        <v>0</v>
      </c>
      <c r="K212" s="200" t="n">
        <v>3</v>
      </c>
      <c r="L212" s="204"/>
      <c r="M212" s="35" t="n">
        <v>1.5</v>
      </c>
      <c r="N212" s="199" t="n">
        <f aca="false">M212*N$4</f>
        <v>0</v>
      </c>
      <c r="O212" s="199" t="n">
        <f aca="false">M212*O$4</f>
        <v>0</v>
      </c>
      <c r="P212" s="200" t="n">
        <v>3</v>
      </c>
      <c r="Q212" s="204"/>
      <c r="R212" s="35" t="n">
        <v>1.5</v>
      </c>
      <c r="S212" s="199" t="n">
        <f aca="false">R212*S$4</f>
        <v>0</v>
      </c>
      <c r="T212" s="199" t="n">
        <f aca="false">R212*T$4</f>
        <v>0</v>
      </c>
      <c r="U212" s="200" t="n">
        <v>2</v>
      </c>
      <c r="W212" s="35" t="n">
        <v>1.5</v>
      </c>
      <c r="X212" s="199" t="n">
        <f aca="false">W212*X$4</f>
        <v>0</v>
      </c>
      <c r="Y212" s="199" t="n">
        <f aca="false">W212*Y$4</f>
        <v>0</v>
      </c>
      <c r="Z212" s="200" t="n">
        <v>3</v>
      </c>
      <c r="AA212" s="28"/>
      <c r="AB212" s="35" t="n">
        <v>1.5</v>
      </c>
      <c r="AC212" s="199" t="n">
        <f aca="false">AB212*AC$4</f>
        <v>0</v>
      </c>
      <c r="AD212" s="199" t="n">
        <f aca="false">AB212*AD$4</f>
        <v>0</v>
      </c>
      <c r="AE212" s="200" t="n">
        <v>3</v>
      </c>
      <c r="AF212" s="28"/>
      <c r="AG212" s="35" t="n">
        <v>1.5</v>
      </c>
      <c r="AH212" s="199" t="n">
        <f aca="false">AG212*AH$4</f>
        <v>0</v>
      </c>
      <c r="AI212" s="199" t="n">
        <f aca="false">AG212*AI$4</f>
        <v>0</v>
      </c>
      <c r="AJ212" s="200" t="n">
        <v>3</v>
      </c>
      <c r="AK212" s="28"/>
    </row>
    <row r="213" customFormat="false" ht="12" hidden="false" customHeight="false" outlineLevel="0" collapsed="false">
      <c r="A213" s="198" t="n">
        <f aca="false">CurveCreator!A213</f>
        <v>43191</v>
      </c>
      <c r="B213" s="198"/>
      <c r="C213" s="35" t="n">
        <v>1.5</v>
      </c>
      <c r="D213" s="199" t="n">
        <f aca="false">C213*D$4</f>
        <v>0</v>
      </c>
      <c r="E213" s="199" t="n">
        <f aca="false">C213*E$4</f>
        <v>0</v>
      </c>
      <c r="F213" s="200" t="n">
        <v>3</v>
      </c>
      <c r="G213" s="204"/>
      <c r="H213" s="35" t="n">
        <v>1.5</v>
      </c>
      <c r="I213" s="199" t="n">
        <f aca="false">H213*I$4</f>
        <v>0</v>
      </c>
      <c r="J213" s="199" t="n">
        <f aca="false">H213*J$4</f>
        <v>0</v>
      </c>
      <c r="K213" s="200" t="n">
        <v>3</v>
      </c>
      <c r="L213" s="204"/>
      <c r="M213" s="35" t="n">
        <v>1.5</v>
      </c>
      <c r="N213" s="199" t="n">
        <f aca="false">M213*N$4</f>
        <v>0</v>
      </c>
      <c r="O213" s="199" t="n">
        <f aca="false">M213*O$4</f>
        <v>0</v>
      </c>
      <c r="P213" s="200" t="n">
        <v>3</v>
      </c>
      <c r="Q213" s="204"/>
      <c r="R213" s="35" t="n">
        <v>1.5</v>
      </c>
      <c r="S213" s="199" t="n">
        <f aca="false">R213*S$4</f>
        <v>0</v>
      </c>
      <c r="T213" s="199" t="n">
        <f aca="false">R213*T$4</f>
        <v>0</v>
      </c>
      <c r="U213" s="200" t="n">
        <v>2</v>
      </c>
      <c r="W213" s="35" t="n">
        <v>1.5</v>
      </c>
      <c r="X213" s="199" t="n">
        <f aca="false">W213*X$4</f>
        <v>0</v>
      </c>
      <c r="Y213" s="199" t="n">
        <f aca="false">W213*Y$4</f>
        <v>0</v>
      </c>
      <c r="Z213" s="200" t="n">
        <v>3</v>
      </c>
      <c r="AA213" s="28"/>
      <c r="AB213" s="35" t="n">
        <v>1.5</v>
      </c>
      <c r="AC213" s="199" t="n">
        <f aca="false">AB213*AC$4</f>
        <v>0</v>
      </c>
      <c r="AD213" s="199" t="n">
        <f aca="false">AB213*AD$4</f>
        <v>0</v>
      </c>
      <c r="AE213" s="200" t="n">
        <v>3</v>
      </c>
      <c r="AF213" s="28"/>
      <c r="AG213" s="35" t="n">
        <v>1.5</v>
      </c>
      <c r="AH213" s="199" t="n">
        <f aca="false">AG213*AH$4</f>
        <v>0</v>
      </c>
      <c r="AI213" s="199" t="n">
        <f aca="false">AG213*AI$4</f>
        <v>0</v>
      </c>
      <c r="AJ213" s="200" t="n">
        <v>3</v>
      </c>
      <c r="AK213" s="28"/>
    </row>
    <row r="214" customFormat="false" ht="12" hidden="false" customHeight="false" outlineLevel="0" collapsed="false">
      <c r="A214" s="198" t="n">
        <f aca="false">CurveCreator!A214</f>
        <v>43221</v>
      </c>
      <c r="B214" s="198"/>
      <c r="C214" s="35" t="n">
        <v>1.5</v>
      </c>
      <c r="D214" s="199" t="n">
        <f aca="false">C214*D$4</f>
        <v>0</v>
      </c>
      <c r="E214" s="199" t="n">
        <f aca="false">C214*E$4</f>
        <v>0</v>
      </c>
      <c r="F214" s="200" t="n">
        <v>3</v>
      </c>
      <c r="G214" s="204"/>
      <c r="H214" s="35" t="n">
        <v>1.5</v>
      </c>
      <c r="I214" s="199" t="n">
        <f aca="false">H214*I$4</f>
        <v>0</v>
      </c>
      <c r="J214" s="199" t="n">
        <f aca="false">H214*J$4</f>
        <v>0</v>
      </c>
      <c r="K214" s="200" t="n">
        <v>3</v>
      </c>
      <c r="L214" s="204"/>
      <c r="M214" s="35" t="n">
        <v>1.5</v>
      </c>
      <c r="N214" s="199" t="n">
        <f aca="false">M214*N$4</f>
        <v>0</v>
      </c>
      <c r="O214" s="199" t="n">
        <f aca="false">M214*O$4</f>
        <v>0</v>
      </c>
      <c r="P214" s="200" t="n">
        <v>3</v>
      </c>
      <c r="Q214" s="204"/>
      <c r="R214" s="35" t="n">
        <v>1.5</v>
      </c>
      <c r="S214" s="199" t="n">
        <f aca="false">R214*S$4</f>
        <v>0</v>
      </c>
      <c r="T214" s="199" t="n">
        <f aca="false">R214*T$4</f>
        <v>0</v>
      </c>
      <c r="U214" s="200" t="n">
        <v>2</v>
      </c>
      <c r="W214" s="35" t="n">
        <v>1.5</v>
      </c>
      <c r="X214" s="199" t="n">
        <f aca="false">W214*X$4</f>
        <v>0</v>
      </c>
      <c r="Y214" s="199" t="n">
        <f aca="false">W214*Y$4</f>
        <v>0</v>
      </c>
      <c r="Z214" s="200" t="n">
        <v>3</v>
      </c>
      <c r="AA214" s="28"/>
      <c r="AB214" s="35" t="n">
        <v>1.5</v>
      </c>
      <c r="AC214" s="199" t="n">
        <f aca="false">AB214*AC$4</f>
        <v>0</v>
      </c>
      <c r="AD214" s="199" t="n">
        <f aca="false">AB214*AD$4</f>
        <v>0</v>
      </c>
      <c r="AE214" s="200" t="n">
        <v>3</v>
      </c>
      <c r="AF214" s="28"/>
      <c r="AG214" s="35" t="n">
        <v>1.5</v>
      </c>
      <c r="AH214" s="199" t="n">
        <f aca="false">AG214*AH$4</f>
        <v>0</v>
      </c>
      <c r="AI214" s="199" t="n">
        <f aca="false">AG214*AI$4</f>
        <v>0</v>
      </c>
      <c r="AJ214" s="200" t="n">
        <v>3</v>
      </c>
      <c r="AK214" s="28"/>
    </row>
    <row r="215" customFormat="false" ht="12" hidden="false" customHeight="false" outlineLevel="0" collapsed="false">
      <c r="A215" s="198" t="n">
        <f aca="false">CurveCreator!A215</f>
        <v>43252</v>
      </c>
      <c r="B215" s="198"/>
      <c r="C215" s="35" t="n">
        <v>1.5</v>
      </c>
      <c r="D215" s="199" t="n">
        <f aca="false">C215*D$4</f>
        <v>0</v>
      </c>
      <c r="E215" s="199" t="n">
        <f aca="false">C215*E$4</f>
        <v>0</v>
      </c>
      <c r="F215" s="200" t="n">
        <v>3</v>
      </c>
      <c r="G215" s="204"/>
      <c r="H215" s="35" t="n">
        <v>1.5</v>
      </c>
      <c r="I215" s="199" t="n">
        <f aca="false">H215*I$4</f>
        <v>0</v>
      </c>
      <c r="J215" s="199" t="n">
        <f aca="false">H215*J$4</f>
        <v>0</v>
      </c>
      <c r="K215" s="200" t="n">
        <v>3</v>
      </c>
      <c r="L215" s="204"/>
      <c r="M215" s="35" t="n">
        <v>1.5</v>
      </c>
      <c r="N215" s="199" t="n">
        <f aca="false">M215*N$4</f>
        <v>0</v>
      </c>
      <c r="O215" s="199" t="n">
        <f aca="false">M215*O$4</f>
        <v>0</v>
      </c>
      <c r="P215" s="200" t="n">
        <v>3</v>
      </c>
      <c r="Q215" s="204"/>
      <c r="R215" s="35" t="n">
        <v>1.5</v>
      </c>
      <c r="S215" s="199" t="n">
        <f aca="false">R215*S$4</f>
        <v>0</v>
      </c>
      <c r="T215" s="199" t="n">
        <f aca="false">R215*T$4</f>
        <v>0</v>
      </c>
      <c r="U215" s="200" t="n">
        <v>2</v>
      </c>
      <c r="W215" s="35" t="n">
        <v>1.5</v>
      </c>
      <c r="X215" s="199" t="n">
        <f aca="false">W215*X$4</f>
        <v>0</v>
      </c>
      <c r="Y215" s="199" t="n">
        <f aca="false">W215*Y$4</f>
        <v>0</v>
      </c>
      <c r="Z215" s="200" t="n">
        <v>3</v>
      </c>
      <c r="AA215" s="28"/>
      <c r="AB215" s="35" t="n">
        <v>1.5</v>
      </c>
      <c r="AC215" s="199" t="n">
        <f aca="false">AB215*AC$4</f>
        <v>0</v>
      </c>
      <c r="AD215" s="199" t="n">
        <f aca="false">AB215*AD$4</f>
        <v>0</v>
      </c>
      <c r="AE215" s="200" t="n">
        <v>3</v>
      </c>
      <c r="AF215" s="28"/>
      <c r="AG215" s="35" t="n">
        <v>1.5</v>
      </c>
      <c r="AH215" s="199" t="n">
        <f aca="false">AG215*AH$4</f>
        <v>0</v>
      </c>
      <c r="AI215" s="199" t="n">
        <f aca="false">AG215*AI$4</f>
        <v>0</v>
      </c>
      <c r="AJ215" s="200" t="n">
        <v>3</v>
      </c>
      <c r="AK215" s="28"/>
    </row>
    <row r="216" customFormat="false" ht="12" hidden="false" customHeight="false" outlineLevel="0" collapsed="false">
      <c r="A216" s="198" t="n">
        <f aca="false">CurveCreator!A216</f>
        <v>43282</v>
      </c>
      <c r="B216" s="198"/>
      <c r="C216" s="35" t="n">
        <v>1.5</v>
      </c>
      <c r="D216" s="199" t="n">
        <f aca="false">C216*D$4</f>
        <v>0</v>
      </c>
      <c r="E216" s="199" t="n">
        <f aca="false">C216*E$4</f>
        <v>0</v>
      </c>
      <c r="F216" s="200" t="n">
        <v>3</v>
      </c>
      <c r="G216" s="204"/>
      <c r="H216" s="35" t="n">
        <v>1.5</v>
      </c>
      <c r="I216" s="199" t="n">
        <f aca="false">H216*I$4</f>
        <v>0</v>
      </c>
      <c r="J216" s="199" t="n">
        <f aca="false">H216*J$4</f>
        <v>0</v>
      </c>
      <c r="K216" s="200" t="n">
        <v>3</v>
      </c>
      <c r="L216" s="204"/>
      <c r="M216" s="35" t="n">
        <v>1.5</v>
      </c>
      <c r="N216" s="199" t="n">
        <f aca="false">M216*N$4</f>
        <v>0</v>
      </c>
      <c r="O216" s="199" t="n">
        <f aca="false">M216*O$4</f>
        <v>0</v>
      </c>
      <c r="P216" s="200" t="n">
        <v>3</v>
      </c>
      <c r="Q216" s="204"/>
      <c r="R216" s="35" t="n">
        <v>1.5</v>
      </c>
      <c r="S216" s="199" t="n">
        <f aca="false">R216*S$4</f>
        <v>0</v>
      </c>
      <c r="T216" s="199" t="n">
        <f aca="false">R216*T$4</f>
        <v>0</v>
      </c>
      <c r="U216" s="200" t="n">
        <v>2</v>
      </c>
      <c r="W216" s="35" t="n">
        <v>1.5</v>
      </c>
      <c r="X216" s="199" t="n">
        <f aca="false">W216*X$4</f>
        <v>0</v>
      </c>
      <c r="Y216" s="199" t="n">
        <f aca="false">W216*Y$4</f>
        <v>0</v>
      </c>
      <c r="Z216" s="200" t="n">
        <v>3</v>
      </c>
      <c r="AA216" s="28"/>
      <c r="AB216" s="35" t="n">
        <v>1.5</v>
      </c>
      <c r="AC216" s="199" t="n">
        <f aca="false">AB216*AC$4</f>
        <v>0</v>
      </c>
      <c r="AD216" s="199" t="n">
        <f aca="false">AB216*AD$4</f>
        <v>0</v>
      </c>
      <c r="AE216" s="200" t="n">
        <v>3</v>
      </c>
      <c r="AF216" s="28"/>
      <c r="AG216" s="35" t="n">
        <v>1.5</v>
      </c>
      <c r="AH216" s="199" t="n">
        <f aca="false">AG216*AH$4</f>
        <v>0</v>
      </c>
      <c r="AI216" s="199" t="n">
        <f aca="false">AG216*AI$4</f>
        <v>0</v>
      </c>
      <c r="AJ216" s="200" t="n">
        <v>3</v>
      </c>
      <c r="AK216" s="28"/>
    </row>
    <row r="217" customFormat="false" ht="12" hidden="false" customHeight="false" outlineLevel="0" collapsed="false">
      <c r="A217" s="198" t="n">
        <f aca="false">CurveCreator!A217</f>
        <v>43313</v>
      </c>
      <c r="B217" s="198"/>
      <c r="C217" s="35" t="n">
        <v>1.5</v>
      </c>
      <c r="D217" s="199" t="n">
        <f aca="false">C217*D$4</f>
        <v>0</v>
      </c>
      <c r="E217" s="199" t="n">
        <f aca="false">C217*E$4</f>
        <v>0</v>
      </c>
      <c r="F217" s="200" t="n">
        <v>3</v>
      </c>
      <c r="G217" s="204"/>
      <c r="H217" s="35" t="n">
        <v>1.5</v>
      </c>
      <c r="I217" s="199" t="n">
        <f aca="false">H217*I$4</f>
        <v>0</v>
      </c>
      <c r="J217" s="199" t="n">
        <f aca="false">H217*J$4</f>
        <v>0</v>
      </c>
      <c r="K217" s="200" t="n">
        <v>3</v>
      </c>
      <c r="L217" s="204"/>
      <c r="M217" s="35" t="n">
        <v>1.5</v>
      </c>
      <c r="N217" s="199" t="n">
        <f aca="false">M217*N$4</f>
        <v>0</v>
      </c>
      <c r="O217" s="199" t="n">
        <f aca="false">M217*O$4</f>
        <v>0</v>
      </c>
      <c r="P217" s="200" t="n">
        <v>3</v>
      </c>
      <c r="Q217" s="204"/>
      <c r="R217" s="35" t="n">
        <v>1.5</v>
      </c>
      <c r="S217" s="199" t="n">
        <f aca="false">R217*S$4</f>
        <v>0</v>
      </c>
      <c r="T217" s="199" t="n">
        <f aca="false">R217*T$4</f>
        <v>0</v>
      </c>
      <c r="U217" s="200" t="n">
        <v>2</v>
      </c>
      <c r="W217" s="35" t="n">
        <v>1.5</v>
      </c>
      <c r="X217" s="199" t="n">
        <f aca="false">W217*X$4</f>
        <v>0</v>
      </c>
      <c r="Y217" s="199" t="n">
        <f aca="false">W217*Y$4</f>
        <v>0</v>
      </c>
      <c r="Z217" s="200" t="n">
        <v>3</v>
      </c>
      <c r="AA217" s="28"/>
      <c r="AB217" s="35" t="n">
        <v>1.5</v>
      </c>
      <c r="AC217" s="199" t="n">
        <f aca="false">AB217*AC$4</f>
        <v>0</v>
      </c>
      <c r="AD217" s="199" t="n">
        <f aca="false">AB217*AD$4</f>
        <v>0</v>
      </c>
      <c r="AE217" s="200" t="n">
        <v>3</v>
      </c>
      <c r="AF217" s="28"/>
      <c r="AG217" s="35" t="n">
        <v>1.5</v>
      </c>
      <c r="AH217" s="199" t="n">
        <f aca="false">AG217*AH$4</f>
        <v>0</v>
      </c>
      <c r="AI217" s="199" t="n">
        <f aca="false">AG217*AI$4</f>
        <v>0</v>
      </c>
      <c r="AJ217" s="200" t="n">
        <v>3</v>
      </c>
      <c r="AK217" s="28"/>
    </row>
    <row r="218" customFormat="false" ht="12" hidden="false" customHeight="false" outlineLevel="0" collapsed="false">
      <c r="A218" s="198" t="n">
        <f aca="false">CurveCreator!A218</f>
        <v>43344</v>
      </c>
      <c r="B218" s="198"/>
      <c r="C218" s="35" t="n">
        <v>1.5</v>
      </c>
      <c r="D218" s="199" t="n">
        <f aca="false">C218*D$4</f>
        <v>0</v>
      </c>
      <c r="E218" s="199" t="n">
        <f aca="false">C218*E$4</f>
        <v>0</v>
      </c>
      <c r="F218" s="200" t="n">
        <v>3</v>
      </c>
      <c r="G218" s="204"/>
      <c r="H218" s="35" t="n">
        <v>1.5</v>
      </c>
      <c r="I218" s="199" t="n">
        <f aca="false">H218*I$4</f>
        <v>0</v>
      </c>
      <c r="J218" s="199" t="n">
        <f aca="false">H218*J$4</f>
        <v>0</v>
      </c>
      <c r="K218" s="200" t="n">
        <v>3</v>
      </c>
      <c r="L218" s="204"/>
      <c r="M218" s="35" t="n">
        <v>1.5</v>
      </c>
      <c r="N218" s="199" t="n">
        <f aca="false">M218*N$4</f>
        <v>0</v>
      </c>
      <c r="O218" s="199" t="n">
        <f aca="false">M218*O$4</f>
        <v>0</v>
      </c>
      <c r="P218" s="200" t="n">
        <v>3</v>
      </c>
      <c r="Q218" s="204"/>
      <c r="R218" s="35" t="n">
        <v>1.5</v>
      </c>
      <c r="S218" s="199" t="n">
        <f aca="false">R218*S$4</f>
        <v>0</v>
      </c>
      <c r="T218" s="199" t="n">
        <f aca="false">R218*T$4</f>
        <v>0</v>
      </c>
      <c r="U218" s="200" t="n">
        <v>2</v>
      </c>
      <c r="W218" s="35" t="n">
        <v>1.5</v>
      </c>
      <c r="X218" s="199" t="n">
        <f aca="false">W218*X$4</f>
        <v>0</v>
      </c>
      <c r="Y218" s="199" t="n">
        <f aca="false">W218*Y$4</f>
        <v>0</v>
      </c>
      <c r="Z218" s="200" t="n">
        <v>3</v>
      </c>
      <c r="AA218" s="28"/>
      <c r="AB218" s="35" t="n">
        <v>1.5</v>
      </c>
      <c r="AC218" s="199" t="n">
        <f aca="false">AB218*AC$4</f>
        <v>0</v>
      </c>
      <c r="AD218" s="199" t="n">
        <f aca="false">AB218*AD$4</f>
        <v>0</v>
      </c>
      <c r="AE218" s="200" t="n">
        <v>3</v>
      </c>
      <c r="AF218" s="28"/>
      <c r="AG218" s="35" t="n">
        <v>1.5</v>
      </c>
      <c r="AH218" s="199" t="n">
        <f aca="false">AG218*AH$4</f>
        <v>0</v>
      </c>
      <c r="AI218" s="199" t="n">
        <f aca="false">AG218*AI$4</f>
        <v>0</v>
      </c>
      <c r="AJ218" s="200" t="n">
        <v>3</v>
      </c>
      <c r="AK218" s="28"/>
    </row>
    <row r="219" customFormat="false" ht="12" hidden="false" customHeight="false" outlineLevel="0" collapsed="false">
      <c r="A219" s="198" t="n">
        <f aca="false">CurveCreator!A219</f>
        <v>43374</v>
      </c>
      <c r="B219" s="198"/>
      <c r="C219" s="35" t="n">
        <v>1.5</v>
      </c>
      <c r="D219" s="199" t="n">
        <f aca="false">C219*D$4</f>
        <v>0</v>
      </c>
      <c r="E219" s="199" t="n">
        <f aca="false">C219*E$4</f>
        <v>0</v>
      </c>
      <c r="F219" s="200" t="n">
        <v>3</v>
      </c>
      <c r="G219" s="204"/>
      <c r="H219" s="35" t="n">
        <v>1.5</v>
      </c>
      <c r="I219" s="199" t="n">
        <f aca="false">H219*I$4</f>
        <v>0</v>
      </c>
      <c r="J219" s="199" t="n">
        <f aca="false">H219*J$4</f>
        <v>0</v>
      </c>
      <c r="K219" s="200" t="n">
        <v>3</v>
      </c>
      <c r="L219" s="204"/>
      <c r="M219" s="35" t="n">
        <v>1.5</v>
      </c>
      <c r="N219" s="199" t="n">
        <f aca="false">M219*N$4</f>
        <v>0</v>
      </c>
      <c r="O219" s="199" t="n">
        <f aca="false">M219*O$4</f>
        <v>0</v>
      </c>
      <c r="P219" s="200" t="n">
        <v>3</v>
      </c>
      <c r="Q219" s="204"/>
      <c r="R219" s="35" t="n">
        <v>1.5</v>
      </c>
      <c r="S219" s="199" t="n">
        <f aca="false">R219*S$4</f>
        <v>0</v>
      </c>
      <c r="T219" s="199" t="n">
        <f aca="false">R219*T$4</f>
        <v>0</v>
      </c>
      <c r="U219" s="200" t="n">
        <v>2</v>
      </c>
      <c r="W219" s="35" t="n">
        <v>1.5</v>
      </c>
      <c r="X219" s="199" t="n">
        <f aca="false">W219*X$4</f>
        <v>0</v>
      </c>
      <c r="Y219" s="199" t="n">
        <f aca="false">W219*Y$4</f>
        <v>0</v>
      </c>
      <c r="Z219" s="200" t="n">
        <v>3</v>
      </c>
      <c r="AA219" s="28"/>
      <c r="AB219" s="35" t="n">
        <v>1.5</v>
      </c>
      <c r="AC219" s="199" t="n">
        <f aca="false">AB219*AC$4</f>
        <v>0</v>
      </c>
      <c r="AD219" s="199" t="n">
        <f aca="false">AB219*AD$4</f>
        <v>0</v>
      </c>
      <c r="AE219" s="200" t="n">
        <v>3</v>
      </c>
      <c r="AF219" s="28"/>
      <c r="AG219" s="35" t="n">
        <v>1.5</v>
      </c>
      <c r="AH219" s="199" t="n">
        <f aca="false">AG219*AH$4</f>
        <v>0</v>
      </c>
      <c r="AI219" s="199" t="n">
        <f aca="false">AG219*AI$4</f>
        <v>0</v>
      </c>
      <c r="AJ219" s="200" t="n">
        <v>3</v>
      </c>
      <c r="AK219" s="28"/>
    </row>
    <row r="220" customFormat="false" ht="12" hidden="false" customHeight="false" outlineLevel="0" collapsed="false">
      <c r="A220" s="198" t="n">
        <f aca="false">CurveCreator!A220</f>
        <v>43405</v>
      </c>
      <c r="B220" s="198"/>
      <c r="C220" s="35" t="n">
        <v>1.5</v>
      </c>
      <c r="D220" s="199" t="n">
        <f aca="false">C220*D$4</f>
        <v>0</v>
      </c>
      <c r="E220" s="199" t="n">
        <f aca="false">C220*E$4</f>
        <v>0</v>
      </c>
      <c r="F220" s="200" t="n">
        <v>3</v>
      </c>
      <c r="G220" s="204"/>
      <c r="H220" s="35" t="n">
        <v>1.5</v>
      </c>
      <c r="I220" s="199" t="n">
        <f aca="false">H220*I$4</f>
        <v>0</v>
      </c>
      <c r="J220" s="199" t="n">
        <f aca="false">H220*J$4</f>
        <v>0</v>
      </c>
      <c r="K220" s="200" t="n">
        <v>3</v>
      </c>
      <c r="L220" s="204"/>
      <c r="M220" s="35" t="n">
        <v>1.5</v>
      </c>
      <c r="N220" s="199" t="n">
        <f aca="false">M220*N$4</f>
        <v>0</v>
      </c>
      <c r="O220" s="199" t="n">
        <f aca="false">M220*O$4</f>
        <v>0</v>
      </c>
      <c r="P220" s="200" t="n">
        <v>3</v>
      </c>
      <c r="Q220" s="204"/>
      <c r="R220" s="35" t="n">
        <v>1.5</v>
      </c>
      <c r="S220" s="199" t="n">
        <f aca="false">R220*S$4</f>
        <v>0</v>
      </c>
      <c r="T220" s="199" t="n">
        <f aca="false">R220*T$4</f>
        <v>0</v>
      </c>
      <c r="U220" s="200" t="n">
        <v>2</v>
      </c>
      <c r="W220" s="35" t="n">
        <v>1.5</v>
      </c>
      <c r="X220" s="199" t="n">
        <f aca="false">W220*X$4</f>
        <v>0</v>
      </c>
      <c r="Y220" s="199" t="n">
        <f aca="false">W220*Y$4</f>
        <v>0</v>
      </c>
      <c r="Z220" s="200" t="n">
        <v>3</v>
      </c>
      <c r="AA220" s="28"/>
      <c r="AB220" s="35" t="n">
        <v>1.5</v>
      </c>
      <c r="AC220" s="199" t="n">
        <f aca="false">AB220*AC$4</f>
        <v>0</v>
      </c>
      <c r="AD220" s="199" t="n">
        <f aca="false">AB220*AD$4</f>
        <v>0</v>
      </c>
      <c r="AE220" s="200" t="n">
        <v>3</v>
      </c>
      <c r="AF220" s="28"/>
      <c r="AG220" s="35" t="n">
        <v>1.5</v>
      </c>
      <c r="AH220" s="199" t="n">
        <f aca="false">AG220*AH$4</f>
        <v>0</v>
      </c>
      <c r="AI220" s="199" t="n">
        <f aca="false">AG220*AI$4</f>
        <v>0</v>
      </c>
      <c r="AJ220" s="200" t="n">
        <v>3</v>
      </c>
      <c r="AK220" s="28"/>
    </row>
    <row r="221" customFormat="false" ht="12" hidden="false" customHeight="false" outlineLevel="0" collapsed="false">
      <c r="A221" s="198" t="n">
        <f aca="false">CurveCreator!A221</f>
        <v>43435</v>
      </c>
      <c r="B221" s="198"/>
      <c r="C221" s="35" t="n">
        <v>1.5</v>
      </c>
      <c r="D221" s="199" t="n">
        <f aca="false">C221*D$4</f>
        <v>0</v>
      </c>
      <c r="E221" s="199" t="n">
        <f aca="false">C221*E$4</f>
        <v>0</v>
      </c>
      <c r="F221" s="200" t="n">
        <v>3</v>
      </c>
      <c r="G221" s="204"/>
      <c r="H221" s="35" t="n">
        <v>1.5</v>
      </c>
      <c r="I221" s="199" t="n">
        <f aca="false">H221*I$4</f>
        <v>0</v>
      </c>
      <c r="J221" s="199" t="n">
        <f aca="false">H221*J$4</f>
        <v>0</v>
      </c>
      <c r="K221" s="200" t="n">
        <v>3</v>
      </c>
      <c r="L221" s="204"/>
      <c r="M221" s="35" t="n">
        <v>1.5</v>
      </c>
      <c r="N221" s="199" t="n">
        <f aca="false">M221*N$4</f>
        <v>0</v>
      </c>
      <c r="O221" s="199" t="n">
        <f aca="false">M221*O$4</f>
        <v>0</v>
      </c>
      <c r="P221" s="200" t="n">
        <v>3</v>
      </c>
      <c r="Q221" s="204"/>
      <c r="R221" s="35" t="n">
        <v>1.5</v>
      </c>
      <c r="S221" s="199" t="n">
        <f aca="false">R221*S$4</f>
        <v>0</v>
      </c>
      <c r="T221" s="199" t="n">
        <f aca="false">R221*T$4</f>
        <v>0</v>
      </c>
      <c r="U221" s="200" t="n">
        <v>2</v>
      </c>
      <c r="W221" s="35" t="n">
        <v>1.5</v>
      </c>
      <c r="X221" s="199" t="n">
        <f aca="false">W221*X$4</f>
        <v>0</v>
      </c>
      <c r="Y221" s="199" t="n">
        <f aca="false">W221*Y$4</f>
        <v>0</v>
      </c>
      <c r="Z221" s="200" t="n">
        <v>3</v>
      </c>
      <c r="AA221" s="28"/>
      <c r="AB221" s="35" t="n">
        <v>1.5</v>
      </c>
      <c r="AC221" s="199" t="n">
        <f aca="false">AB221*AC$4</f>
        <v>0</v>
      </c>
      <c r="AD221" s="199" t="n">
        <f aca="false">AB221*AD$4</f>
        <v>0</v>
      </c>
      <c r="AE221" s="200" t="n">
        <v>3</v>
      </c>
      <c r="AF221" s="28"/>
      <c r="AG221" s="35" t="n">
        <v>1.5</v>
      </c>
      <c r="AH221" s="199" t="n">
        <f aca="false">AG221*AH$4</f>
        <v>0</v>
      </c>
      <c r="AI221" s="199" t="n">
        <f aca="false">AG221*AI$4</f>
        <v>0</v>
      </c>
      <c r="AJ221" s="200" t="n">
        <v>3</v>
      </c>
      <c r="AK221" s="28"/>
    </row>
    <row r="222" customFormat="false" ht="12" hidden="false" customHeight="false" outlineLevel="0" collapsed="false">
      <c r="A222" s="198" t="n">
        <f aca="false">CurveCreator!A222</f>
        <v>43466</v>
      </c>
      <c r="B222" s="198"/>
      <c r="C222" s="35" t="n">
        <v>1.5</v>
      </c>
      <c r="D222" s="199" t="n">
        <f aca="false">C222*D$4</f>
        <v>0</v>
      </c>
      <c r="E222" s="199" t="n">
        <f aca="false">C222*E$4</f>
        <v>0</v>
      </c>
      <c r="F222" s="200" t="n">
        <v>3</v>
      </c>
      <c r="G222" s="204"/>
      <c r="H222" s="35" t="n">
        <v>1.5</v>
      </c>
      <c r="I222" s="199" t="n">
        <f aca="false">H222*I$4</f>
        <v>0</v>
      </c>
      <c r="J222" s="199" t="n">
        <f aca="false">H222*J$4</f>
        <v>0</v>
      </c>
      <c r="K222" s="200" t="n">
        <v>3</v>
      </c>
      <c r="L222" s="204"/>
      <c r="M222" s="35" t="n">
        <v>1.5</v>
      </c>
      <c r="N222" s="199" t="n">
        <f aca="false">M222*N$4</f>
        <v>0</v>
      </c>
      <c r="O222" s="199" t="n">
        <f aca="false">M222*O$4</f>
        <v>0</v>
      </c>
      <c r="P222" s="200" t="n">
        <v>3</v>
      </c>
      <c r="Q222" s="204"/>
      <c r="R222" s="35" t="n">
        <v>1.5</v>
      </c>
      <c r="S222" s="199" t="n">
        <f aca="false">R222*S$4</f>
        <v>0</v>
      </c>
      <c r="T222" s="199" t="n">
        <f aca="false">R222*T$4</f>
        <v>0</v>
      </c>
      <c r="U222" s="200" t="n">
        <v>2</v>
      </c>
      <c r="W222" s="35" t="n">
        <v>1.5</v>
      </c>
      <c r="X222" s="199" t="n">
        <f aca="false">W222*X$4</f>
        <v>0</v>
      </c>
      <c r="Y222" s="199" t="n">
        <f aca="false">W222*Y$4</f>
        <v>0</v>
      </c>
      <c r="Z222" s="200" t="n">
        <v>3</v>
      </c>
      <c r="AA222" s="28"/>
      <c r="AB222" s="35" t="n">
        <v>1.5</v>
      </c>
      <c r="AC222" s="199" t="n">
        <f aca="false">AB222*AC$4</f>
        <v>0</v>
      </c>
      <c r="AD222" s="199" t="n">
        <f aca="false">AB222*AD$4</f>
        <v>0</v>
      </c>
      <c r="AE222" s="200" t="n">
        <v>3</v>
      </c>
      <c r="AF222" s="28"/>
      <c r="AG222" s="35" t="n">
        <v>1.5</v>
      </c>
      <c r="AH222" s="199" t="n">
        <f aca="false">AG222*AH$4</f>
        <v>0</v>
      </c>
      <c r="AI222" s="199" t="n">
        <f aca="false">AG222*AI$4</f>
        <v>0</v>
      </c>
      <c r="AJ222" s="200" t="n">
        <v>3</v>
      </c>
      <c r="AK222" s="28"/>
    </row>
    <row r="223" customFormat="false" ht="12" hidden="false" customHeight="false" outlineLevel="0" collapsed="false">
      <c r="A223" s="198" t="n">
        <f aca="false">CurveCreator!A223</f>
        <v>43497</v>
      </c>
      <c r="B223" s="198"/>
      <c r="C223" s="35" t="n">
        <v>1.5</v>
      </c>
      <c r="D223" s="199" t="n">
        <f aca="false">C223*D$4</f>
        <v>0</v>
      </c>
      <c r="E223" s="199" t="n">
        <f aca="false">C223*E$4</f>
        <v>0</v>
      </c>
      <c r="F223" s="200" t="n">
        <v>3</v>
      </c>
      <c r="G223" s="204"/>
      <c r="H223" s="35" t="n">
        <v>1.5</v>
      </c>
      <c r="I223" s="199" t="n">
        <f aca="false">H223*I$4</f>
        <v>0</v>
      </c>
      <c r="J223" s="199" t="n">
        <f aca="false">H223*J$4</f>
        <v>0</v>
      </c>
      <c r="K223" s="200" t="n">
        <v>3</v>
      </c>
      <c r="L223" s="204"/>
      <c r="M223" s="35" t="n">
        <v>1.5</v>
      </c>
      <c r="N223" s="199" t="n">
        <f aca="false">M223*N$4</f>
        <v>0</v>
      </c>
      <c r="O223" s="199" t="n">
        <f aca="false">M223*O$4</f>
        <v>0</v>
      </c>
      <c r="P223" s="200" t="n">
        <v>3</v>
      </c>
      <c r="Q223" s="204"/>
      <c r="R223" s="35" t="n">
        <v>1.5</v>
      </c>
      <c r="S223" s="199" t="n">
        <f aca="false">R223*S$4</f>
        <v>0</v>
      </c>
      <c r="T223" s="199" t="n">
        <f aca="false">R223*T$4</f>
        <v>0</v>
      </c>
      <c r="U223" s="200" t="n">
        <v>2</v>
      </c>
      <c r="W223" s="35" t="n">
        <v>1.5</v>
      </c>
      <c r="X223" s="199" t="n">
        <f aca="false">W223*X$4</f>
        <v>0</v>
      </c>
      <c r="Y223" s="199" t="n">
        <f aca="false">W223*Y$4</f>
        <v>0</v>
      </c>
      <c r="Z223" s="200" t="n">
        <v>3</v>
      </c>
      <c r="AA223" s="28"/>
      <c r="AB223" s="35" t="n">
        <v>1.5</v>
      </c>
      <c r="AC223" s="199" t="n">
        <f aca="false">AB223*AC$4</f>
        <v>0</v>
      </c>
      <c r="AD223" s="199" t="n">
        <f aca="false">AB223*AD$4</f>
        <v>0</v>
      </c>
      <c r="AE223" s="200" t="n">
        <v>3</v>
      </c>
      <c r="AF223" s="28"/>
      <c r="AG223" s="35" t="n">
        <v>1.5</v>
      </c>
      <c r="AH223" s="199" t="n">
        <f aca="false">AG223*AH$4</f>
        <v>0</v>
      </c>
      <c r="AI223" s="199" t="n">
        <f aca="false">AG223*AI$4</f>
        <v>0</v>
      </c>
      <c r="AJ223" s="200" t="n">
        <v>3</v>
      </c>
      <c r="AK223" s="28"/>
    </row>
    <row r="224" customFormat="false" ht="12" hidden="false" customHeight="false" outlineLevel="0" collapsed="false">
      <c r="A224" s="198" t="n">
        <f aca="false">CurveCreator!A224</f>
        <v>43525</v>
      </c>
      <c r="B224" s="198"/>
      <c r="C224" s="35" t="n">
        <v>1.5</v>
      </c>
      <c r="D224" s="199" t="n">
        <f aca="false">C224*D$4</f>
        <v>0</v>
      </c>
      <c r="E224" s="199" t="n">
        <f aca="false">C224*E$4</f>
        <v>0</v>
      </c>
      <c r="F224" s="200" t="n">
        <v>3</v>
      </c>
      <c r="G224" s="204"/>
      <c r="H224" s="35" t="n">
        <v>1.5</v>
      </c>
      <c r="I224" s="199" t="n">
        <f aca="false">H224*I$4</f>
        <v>0</v>
      </c>
      <c r="J224" s="199" t="n">
        <f aca="false">H224*J$4</f>
        <v>0</v>
      </c>
      <c r="K224" s="200" t="n">
        <v>3</v>
      </c>
      <c r="L224" s="204"/>
      <c r="M224" s="35" t="n">
        <v>1.5</v>
      </c>
      <c r="N224" s="199" t="n">
        <f aca="false">M224*N$4</f>
        <v>0</v>
      </c>
      <c r="O224" s="199" t="n">
        <f aca="false">M224*O$4</f>
        <v>0</v>
      </c>
      <c r="P224" s="200" t="n">
        <v>3</v>
      </c>
      <c r="Q224" s="204"/>
      <c r="R224" s="35" t="n">
        <v>1.5</v>
      </c>
      <c r="S224" s="199" t="n">
        <f aca="false">R224*S$4</f>
        <v>0</v>
      </c>
      <c r="T224" s="199" t="n">
        <f aca="false">R224*T$4</f>
        <v>0</v>
      </c>
      <c r="U224" s="200" t="n">
        <v>2</v>
      </c>
      <c r="W224" s="35" t="n">
        <v>1.5</v>
      </c>
      <c r="X224" s="199" t="n">
        <f aca="false">W224*X$4</f>
        <v>0</v>
      </c>
      <c r="Y224" s="199" t="n">
        <f aca="false">W224*Y$4</f>
        <v>0</v>
      </c>
      <c r="Z224" s="200" t="n">
        <v>3</v>
      </c>
      <c r="AA224" s="28"/>
      <c r="AB224" s="35" t="n">
        <v>1.5</v>
      </c>
      <c r="AC224" s="199" t="n">
        <f aca="false">AB224*AC$4</f>
        <v>0</v>
      </c>
      <c r="AD224" s="199" t="n">
        <f aca="false">AB224*AD$4</f>
        <v>0</v>
      </c>
      <c r="AE224" s="200" t="n">
        <v>3</v>
      </c>
      <c r="AF224" s="28"/>
      <c r="AG224" s="35" t="n">
        <v>1.5</v>
      </c>
      <c r="AH224" s="199" t="n">
        <f aca="false">AG224*AH$4</f>
        <v>0</v>
      </c>
      <c r="AI224" s="199" t="n">
        <f aca="false">AG224*AI$4</f>
        <v>0</v>
      </c>
      <c r="AJ224" s="200" t="n">
        <v>3</v>
      </c>
      <c r="AK224" s="28"/>
    </row>
    <row r="225" customFormat="false" ht="12" hidden="false" customHeight="false" outlineLevel="0" collapsed="false">
      <c r="A225" s="198" t="n">
        <f aca="false">CurveCreator!A225</f>
        <v>43556</v>
      </c>
      <c r="B225" s="198"/>
      <c r="C225" s="35" t="n">
        <v>1.5</v>
      </c>
      <c r="D225" s="199" t="n">
        <f aca="false">C225*D$4</f>
        <v>0</v>
      </c>
      <c r="E225" s="199" t="n">
        <f aca="false">C225*E$4</f>
        <v>0</v>
      </c>
      <c r="F225" s="200" t="n">
        <v>3</v>
      </c>
      <c r="G225" s="204"/>
      <c r="H225" s="35" t="n">
        <v>1.5</v>
      </c>
      <c r="I225" s="199" t="n">
        <f aca="false">H225*I$4</f>
        <v>0</v>
      </c>
      <c r="J225" s="199" t="n">
        <f aca="false">H225*J$4</f>
        <v>0</v>
      </c>
      <c r="K225" s="200" t="n">
        <v>3</v>
      </c>
      <c r="L225" s="204"/>
      <c r="M225" s="35" t="n">
        <v>1.5</v>
      </c>
      <c r="N225" s="199" t="n">
        <f aca="false">M225*N$4</f>
        <v>0</v>
      </c>
      <c r="O225" s="199" t="n">
        <f aca="false">M225*O$4</f>
        <v>0</v>
      </c>
      <c r="P225" s="200" t="n">
        <v>3</v>
      </c>
      <c r="Q225" s="204"/>
      <c r="R225" s="35" t="n">
        <v>1.5</v>
      </c>
      <c r="S225" s="199" t="n">
        <f aca="false">R225*S$4</f>
        <v>0</v>
      </c>
      <c r="T225" s="199" t="n">
        <f aca="false">R225*T$4</f>
        <v>0</v>
      </c>
      <c r="U225" s="200" t="n">
        <v>2</v>
      </c>
      <c r="W225" s="35" t="n">
        <v>1.5</v>
      </c>
      <c r="X225" s="199" t="n">
        <f aca="false">W225*X$4</f>
        <v>0</v>
      </c>
      <c r="Y225" s="199" t="n">
        <f aca="false">W225*Y$4</f>
        <v>0</v>
      </c>
      <c r="Z225" s="200" t="n">
        <v>3</v>
      </c>
      <c r="AA225" s="28"/>
      <c r="AB225" s="35" t="n">
        <v>1.5</v>
      </c>
      <c r="AC225" s="199" t="n">
        <f aca="false">AB225*AC$4</f>
        <v>0</v>
      </c>
      <c r="AD225" s="199" t="n">
        <f aca="false">AB225*AD$4</f>
        <v>0</v>
      </c>
      <c r="AE225" s="200" t="n">
        <v>3</v>
      </c>
      <c r="AF225" s="28"/>
      <c r="AG225" s="35" t="n">
        <v>1.5</v>
      </c>
      <c r="AH225" s="199" t="n">
        <f aca="false">AG225*AH$4</f>
        <v>0</v>
      </c>
      <c r="AI225" s="199" t="n">
        <f aca="false">AG225*AI$4</f>
        <v>0</v>
      </c>
      <c r="AJ225" s="200" t="n">
        <v>3</v>
      </c>
      <c r="AK225" s="28"/>
    </row>
    <row r="226" customFormat="false" ht="12" hidden="false" customHeight="false" outlineLevel="0" collapsed="false">
      <c r="A226" s="198" t="n">
        <f aca="false">CurveCreator!A226</f>
        <v>43586</v>
      </c>
      <c r="B226" s="198"/>
      <c r="C226" s="35" t="n">
        <v>1.5</v>
      </c>
      <c r="D226" s="199" t="n">
        <f aca="false">C226*D$4</f>
        <v>0</v>
      </c>
      <c r="E226" s="199" t="n">
        <f aca="false">C226*E$4</f>
        <v>0</v>
      </c>
      <c r="F226" s="200" t="n">
        <v>3</v>
      </c>
      <c r="G226" s="204"/>
      <c r="H226" s="35" t="n">
        <v>1.5</v>
      </c>
      <c r="I226" s="199" t="n">
        <f aca="false">H226*I$4</f>
        <v>0</v>
      </c>
      <c r="J226" s="199" t="n">
        <f aca="false">H226*J$4</f>
        <v>0</v>
      </c>
      <c r="K226" s="200" t="n">
        <v>3</v>
      </c>
      <c r="L226" s="204"/>
      <c r="M226" s="35" t="n">
        <v>1.5</v>
      </c>
      <c r="N226" s="199" t="n">
        <f aca="false">M226*N$4</f>
        <v>0</v>
      </c>
      <c r="O226" s="199" t="n">
        <f aca="false">M226*O$4</f>
        <v>0</v>
      </c>
      <c r="P226" s="200" t="n">
        <v>3</v>
      </c>
      <c r="Q226" s="204"/>
      <c r="R226" s="35" t="n">
        <v>1.5</v>
      </c>
      <c r="S226" s="199" t="n">
        <f aca="false">R226*S$4</f>
        <v>0</v>
      </c>
      <c r="T226" s="199" t="n">
        <f aca="false">R226*T$4</f>
        <v>0</v>
      </c>
      <c r="U226" s="200" t="n">
        <v>2</v>
      </c>
      <c r="W226" s="35" t="n">
        <v>1.5</v>
      </c>
      <c r="X226" s="199" t="n">
        <f aca="false">W226*X$4</f>
        <v>0</v>
      </c>
      <c r="Y226" s="199" t="n">
        <f aca="false">W226*Y$4</f>
        <v>0</v>
      </c>
      <c r="Z226" s="200" t="n">
        <v>3</v>
      </c>
      <c r="AA226" s="28"/>
      <c r="AB226" s="35" t="n">
        <v>1.5</v>
      </c>
      <c r="AC226" s="199" t="n">
        <f aca="false">AB226*AC$4</f>
        <v>0</v>
      </c>
      <c r="AD226" s="199" t="n">
        <f aca="false">AB226*AD$4</f>
        <v>0</v>
      </c>
      <c r="AE226" s="200" t="n">
        <v>3</v>
      </c>
      <c r="AF226" s="28"/>
      <c r="AG226" s="35" t="n">
        <v>1.5</v>
      </c>
      <c r="AH226" s="199" t="n">
        <f aca="false">AG226*AH$4</f>
        <v>0</v>
      </c>
      <c r="AI226" s="199" t="n">
        <f aca="false">AG226*AI$4</f>
        <v>0</v>
      </c>
      <c r="AJ226" s="200" t="n">
        <v>3</v>
      </c>
      <c r="AK226" s="28"/>
    </row>
    <row r="227" customFormat="false" ht="12" hidden="false" customHeight="false" outlineLevel="0" collapsed="false">
      <c r="A227" s="198" t="n">
        <f aca="false">CurveCreator!A227</f>
        <v>43617</v>
      </c>
      <c r="B227" s="198"/>
      <c r="C227" s="35" t="n">
        <v>1.5</v>
      </c>
      <c r="D227" s="199" t="n">
        <f aca="false">C227*D$4</f>
        <v>0</v>
      </c>
      <c r="E227" s="199" t="n">
        <f aca="false">C227*E$4</f>
        <v>0</v>
      </c>
      <c r="F227" s="200" t="n">
        <v>3</v>
      </c>
      <c r="G227" s="204"/>
      <c r="H227" s="35" t="n">
        <v>1.5</v>
      </c>
      <c r="I227" s="199" t="n">
        <f aca="false">H227*I$4</f>
        <v>0</v>
      </c>
      <c r="J227" s="199" t="n">
        <f aca="false">H227*J$4</f>
        <v>0</v>
      </c>
      <c r="K227" s="200" t="n">
        <v>3</v>
      </c>
      <c r="L227" s="204"/>
      <c r="M227" s="35" t="n">
        <v>1.5</v>
      </c>
      <c r="N227" s="199" t="n">
        <f aca="false">M227*N$4</f>
        <v>0</v>
      </c>
      <c r="O227" s="199" t="n">
        <f aca="false">M227*O$4</f>
        <v>0</v>
      </c>
      <c r="P227" s="200" t="n">
        <v>3</v>
      </c>
      <c r="Q227" s="204"/>
      <c r="R227" s="35" t="n">
        <v>1.5</v>
      </c>
      <c r="S227" s="199" t="n">
        <f aca="false">R227*S$4</f>
        <v>0</v>
      </c>
      <c r="T227" s="199" t="n">
        <f aca="false">R227*T$4</f>
        <v>0</v>
      </c>
      <c r="U227" s="200" t="n">
        <v>2</v>
      </c>
      <c r="W227" s="35" t="n">
        <v>1.5</v>
      </c>
      <c r="X227" s="199" t="n">
        <f aca="false">W227*X$4</f>
        <v>0</v>
      </c>
      <c r="Y227" s="199" t="n">
        <f aca="false">W227*Y$4</f>
        <v>0</v>
      </c>
      <c r="Z227" s="200" t="n">
        <v>3</v>
      </c>
      <c r="AA227" s="28"/>
      <c r="AB227" s="35" t="n">
        <v>1.5</v>
      </c>
      <c r="AC227" s="199" t="n">
        <f aca="false">AB227*AC$4</f>
        <v>0</v>
      </c>
      <c r="AD227" s="199" t="n">
        <f aca="false">AB227*AD$4</f>
        <v>0</v>
      </c>
      <c r="AE227" s="200" t="n">
        <v>3</v>
      </c>
      <c r="AF227" s="28"/>
      <c r="AG227" s="35" t="n">
        <v>1.5</v>
      </c>
      <c r="AH227" s="199" t="n">
        <f aca="false">AG227*AH$4</f>
        <v>0</v>
      </c>
      <c r="AI227" s="199" t="n">
        <f aca="false">AG227*AI$4</f>
        <v>0</v>
      </c>
      <c r="AJ227" s="200" t="n">
        <v>3</v>
      </c>
      <c r="AK227" s="28"/>
    </row>
    <row r="228" customFormat="false" ht="12" hidden="false" customHeight="false" outlineLevel="0" collapsed="false">
      <c r="A228" s="198" t="n">
        <f aca="false">CurveCreator!A228</f>
        <v>43647</v>
      </c>
      <c r="B228" s="198"/>
      <c r="C228" s="35" t="n">
        <v>1.5</v>
      </c>
      <c r="D228" s="199" t="n">
        <f aca="false">C228*D$4</f>
        <v>0</v>
      </c>
      <c r="E228" s="199" t="n">
        <f aca="false">C228*E$4</f>
        <v>0</v>
      </c>
      <c r="F228" s="200" t="n">
        <v>3</v>
      </c>
      <c r="G228" s="204"/>
      <c r="H228" s="35" t="n">
        <v>1.5</v>
      </c>
      <c r="I228" s="199" t="n">
        <f aca="false">H228*I$4</f>
        <v>0</v>
      </c>
      <c r="J228" s="199" t="n">
        <f aca="false">H228*J$4</f>
        <v>0</v>
      </c>
      <c r="K228" s="200" t="n">
        <v>3</v>
      </c>
      <c r="L228" s="204"/>
      <c r="M228" s="35" t="n">
        <v>1.5</v>
      </c>
      <c r="N228" s="199" t="n">
        <f aca="false">M228*N$4</f>
        <v>0</v>
      </c>
      <c r="O228" s="199" t="n">
        <f aca="false">M228*O$4</f>
        <v>0</v>
      </c>
      <c r="P228" s="200" t="n">
        <v>3</v>
      </c>
      <c r="Q228" s="204"/>
      <c r="R228" s="35" t="n">
        <v>1.5</v>
      </c>
      <c r="S228" s="199" t="n">
        <f aca="false">R228*S$4</f>
        <v>0</v>
      </c>
      <c r="T228" s="199" t="n">
        <f aca="false">R228*T$4</f>
        <v>0</v>
      </c>
      <c r="U228" s="200" t="n">
        <v>2</v>
      </c>
      <c r="W228" s="35" t="n">
        <v>1.5</v>
      </c>
      <c r="X228" s="199" t="n">
        <f aca="false">W228*X$4</f>
        <v>0</v>
      </c>
      <c r="Y228" s="199" t="n">
        <f aca="false">W228*Y$4</f>
        <v>0</v>
      </c>
      <c r="Z228" s="200" t="n">
        <v>3</v>
      </c>
      <c r="AA228" s="28"/>
      <c r="AB228" s="35" t="n">
        <v>1.5</v>
      </c>
      <c r="AC228" s="199" t="n">
        <f aca="false">AB228*AC$4</f>
        <v>0</v>
      </c>
      <c r="AD228" s="199" t="n">
        <f aca="false">AB228*AD$4</f>
        <v>0</v>
      </c>
      <c r="AE228" s="200" t="n">
        <v>3</v>
      </c>
      <c r="AF228" s="28"/>
      <c r="AG228" s="35" t="n">
        <v>1.5</v>
      </c>
      <c r="AH228" s="199" t="n">
        <f aca="false">AG228*AH$4</f>
        <v>0</v>
      </c>
      <c r="AI228" s="199" t="n">
        <f aca="false">AG228*AI$4</f>
        <v>0</v>
      </c>
      <c r="AJ228" s="200" t="n">
        <v>3</v>
      </c>
      <c r="AK228" s="28"/>
    </row>
    <row r="229" customFormat="false" ht="12" hidden="false" customHeight="false" outlineLevel="0" collapsed="false">
      <c r="A229" s="198" t="n">
        <f aca="false">CurveCreator!A229</f>
        <v>43678</v>
      </c>
      <c r="B229" s="198"/>
      <c r="C229" s="35" t="n">
        <v>1.5</v>
      </c>
      <c r="D229" s="199" t="n">
        <f aca="false">C229*D$4</f>
        <v>0</v>
      </c>
      <c r="E229" s="199" t="n">
        <f aca="false">C229*E$4</f>
        <v>0</v>
      </c>
      <c r="F229" s="200" t="n">
        <v>3</v>
      </c>
      <c r="G229" s="204"/>
      <c r="H229" s="35" t="n">
        <v>1.5</v>
      </c>
      <c r="I229" s="199" t="n">
        <f aca="false">H229*I$4</f>
        <v>0</v>
      </c>
      <c r="J229" s="199" t="n">
        <f aca="false">H229*J$4</f>
        <v>0</v>
      </c>
      <c r="K229" s="200" t="n">
        <v>3</v>
      </c>
      <c r="L229" s="204"/>
      <c r="M229" s="35" t="n">
        <v>1.5</v>
      </c>
      <c r="N229" s="199" t="n">
        <f aca="false">M229*N$4</f>
        <v>0</v>
      </c>
      <c r="O229" s="199" t="n">
        <f aca="false">M229*O$4</f>
        <v>0</v>
      </c>
      <c r="P229" s="200" t="n">
        <v>3</v>
      </c>
      <c r="Q229" s="204"/>
      <c r="R229" s="35" t="n">
        <v>1.5</v>
      </c>
      <c r="S229" s="199" t="n">
        <f aca="false">R229*S$4</f>
        <v>0</v>
      </c>
      <c r="T229" s="199" t="n">
        <f aca="false">R229*T$4</f>
        <v>0</v>
      </c>
      <c r="U229" s="200" t="n">
        <v>2</v>
      </c>
      <c r="W229" s="35" t="n">
        <v>1.5</v>
      </c>
      <c r="X229" s="199" t="n">
        <f aca="false">W229*X$4</f>
        <v>0</v>
      </c>
      <c r="Y229" s="199" t="n">
        <f aca="false">W229*Y$4</f>
        <v>0</v>
      </c>
      <c r="Z229" s="200" t="n">
        <v>3</v>
      </c>
      <c r="AA229" s="28"/>
      <c r="AB229" s="35" t="n">
        <v>1.5</v>
      </c>
      <c r="AC229" s="199" t="n">
        <f aca="false">AB229*AC$4</f>
        <v>0</v>
      </c>
      <c r="AD229" s="199" t="n">
        <f aca="false">AB229*AD$4</f>
        <v>0</v>
      </c>
      <c r="AE229" s="200" t="n">
        <v>3</v>
      </c>
      <c r="AF229" s="28"/>
      <c r="AG229" s="35" t="n">
        <v>1.5</v>
      </c>
      <c r="AH229" s="199" t="n">
        <f aca="false">AG229*AH$4</f>
        <v>0</v>
      </c>
      <c r="AI229" s="199" t="n">
        <f aca="false">AG229*AI$4</f>
        <v>0</v>
      </c>
      <c r="AJ229" s="200" t="n">
        <v>3</v>
      </c>
      <c r="AK229" s="28"/>
    </row>
    <row r="230" customFormat="false" ht="12" hidden="false" customHeight="false" outlineLevel="0" collapsed="false">
      <c r="A230" s="198" t="n">
        <f aca="false">CurveCreator!A230</f>
        <v>43709</v>
      </c>
      <c r="B230" s="198"/>
      <c r="C230" s="35" t="n">
        <v>1.5</v>
      </c>
      <c r="D230" s="199" t="n">
        <f aca="false">C230*D$4</f>
        <v>0</v>
      </c>
      <c r="E230" s="199" t="n">
        <f aca="false">C230*E$4</f>
        <v>0</v>
      </c>
      <c r="F230" s="200" t="n">
        <v>3</v>
      </c>
      <c r="G230" s="204"/>
      <c r="H230" s="35" t="n">
        <v>1.5</v>
      </c>
      <c r="I230" s="199" t="n">
        <f aca="false">H230*I$4</f>
        <v>0</v>
      </c>
      <c r="J230" s="199" t="n">
        <f aca="false">H230*J$4</f>
        <v>0</v>
      </c>
      <c r="K230" s="200" t="n">
        <v>3</v>
      </c>
      <c r="L230" s="204"/>
      <c r="M230" s="35" t="n">
        <v>1.5</v>
      </c>
      <c r="N230" s="199" t="n">
        <f aca="false">M230*N$4</f>
        <v>0</v>
      </c>
      <c r="O230" s="199" t="n">
        <f aca="false">M230*O$4</f>
        <v>0</v>
      </c>
      <c r="P230" s="200" t="n">
        <v>3</v>
      </c>
      <c r="Q230" s="204"/>
      <c r="R230" s="35" t="n">
        <v>1.5</v>
      </c>
      <c r="S230" s="199" t="n">
        <f aca="false">R230*S$4</f>
        <v>0</v>
      </c>
      <c r="T230" s="199" t="n">
        <f aca="false">R230*T$4</f>
        <v>0</v>
      </c>
      <c r="U230" s="200" t="n">
        <v>2</v>
      </c>
      <c r="W230" s="35" t="n">
        <v>1.5</v>
      </c>
      <c r="X230" s="199" t="n">
        <f aca="false">W230*X$4</f>
        <v>0</v>
      </c>
      <c r="Y230" s="199" t="n">
        <f aca="false">W230*Y$4</f>
        <v>0</v>
      </c>
      <c r="Z230" s="200" t="n">
        <v>3</v>
      </c>
      <c r="AA230" s="28"/>
      <c r="AB230" s="35" t="n">
        <v>1.5</v>
      </c>
      <c r="AC230" s="199" t="n">
        <f aca="false">AB230*AC$4</f>
        <v>0</v>
      </c>
      <c r="AD230" s="199" t="n">
        <f aca="false">AB230*AD$4</f>
        <v>0</v>
      </c>
      <c r="AE230" s="200" t="n">
        <v>3</v>
      </c>
      <c r="AF230" s="28"/>
      <c r="AG230" s="35" t="n">
        <v>1.5</v>
      </c>
      <c r="AH230" s="199" t="n">
        <f aca="false">AG230*AH$4</f>
        <v>0</v>
      </c>
      <c r="AI230" s="199" t="n">
        <f aca="false">AG230*AI$4</f>
        <v>0</v>
      </c>
      <c r="AJ230" s="200" t="n">
        <v>3</v>
      </c>
      <c r="AK230" s="28"/>
    </row>
    <row r="231" customFormat="false" ht="12" hidden="false" customHeight="false" outlineLevel="0" collapsed="false">
      <c r="A231" s="198" t="n">
        <f aca="false">CurveCreator!A231</f>
        <v>43739</v>
      </c>
      <c r="B231" s="198"/>
      <c r="C231" s="35" t="n">
        <v>1.5</v>
      </c>
      <c r="D231" s="199" t="n">
        <f aca="false">C231*D$4</f>
        <v>0</v>
      </c>
      <c r="E231" s="199" t="n">
        <f aca="false">C231*E$4</f>
        <v>0</v>
      </c>
      <c r="F231" s="200" t="n">
        <v>3</v>
      </c>
      <c r="G231" s="204"/>
      <c r="H231" s="35" t="n">
        <v>1.5</v>
      </c>
      <c r="I231" s="199" t="n">
        <f aca="false">H231*I$4</f>
        <v>0</v>
      </c>
      <c r="J231" s="199" t="n">
        <f aca="false">H231*J$4</f>
        <v>0</v>
      </c>
      <c r="K231" s="200" t="n">
        <v>3</v>
      </c>
      <c r="L231" s="204"/>
      <c r="M231" s="35" t="n">
        <v>1.5</v>
      </c>
      <c r="N231" s="199" t="n">
        <f aca="false">M231*N$4</f>
        <v>0</v>
      </c>
      <c r="O231" s="199" t="n">
        <f aca="false">M231*O$4</f>
        <v>0</v>
      </c>
      <c r="P231" s="200" t="n">
        <v>3</v>
      </c>
      <c r="Q231" s="204"/>
      <c r="R231" s="35" t="n">
        <v>1.5</v>
      </c>
      <c r="S231" s="199" t="n">
        <f aca="false">R231*S$4</f>
        <v>0</v>
      </c>
      <c r="T231" s="199" t="n">
        <f aca="false">R231*T$4</f>
        <v>0</v>
      </c>
      <c r="U231" s="200" t="n">
        <v>2</v>
      </c>
      <c r="W231" s="35" t="n">
        <v>1.5</v>
      </c>
      <c r="X231" s="199" t="n">
        <f aca="false">W231*X$4</f>
        <v>0</v>
      </c>
      <c r="Y231" s="199" t="n">
        <f aca="false">W231*Y$4</f>
        <v>0</v>
      </c>
      <c r="Z231" s="200" t="n">
        <v>3</v>
      </c>
      <c r="AA231" s="28"/>
      <c r="AB231" s="35" t="n">
        <v>1.5</v>
      </c>
      <c r="AC231" s="199" t="n">
        <f aca="false">AB231*AC$4</f>
        <v>0</v>
      </c>
      <c r="AD231" s="199" t="n">
        <f aca="false">AB231*AD$4</f>
        <v>0</v>
      </c>
      <c r="AE231" s="200" t="n">
        <v>3</v>
      </c>
      <c r="AF231" s="28"/>
      <c r="AG231" s="35" t="n">
        <v>1.5</v>
      </c>
      <c r="AH231" s="199" t="n">
        <f aca="false">AG231*AH$4</f>
        <v>0</v>
      </c>
      <c r="AI231" s="199" t="n">
        <f aca="false">AG231*AI$4</f>
        <v>0</v>
      </c>
      <c r="AJ231" s="200" t="n">
        <v>3</v>
      </c>
      <c r="AK231" s="28"/>
    </row>
    <row r="232" customFormat="false" ht="12" hidden="false" customHeight="false" outlineLevel="0" collapsed="false">
      <c r="A232" s="198" t="n">
        <f aca="false">CurveCreator!A232</f>
        <v>43770</v>
      </c>
      <c r="B232" s="198"/>
      <c r="C232" s="35" t="n">
        <v>1.5</v>
      </c>
      <c r="D232" s="199" t="n">
        <f aca="false">C232*D$4</f>
        <v>0</v>
      </c>
      <c r="E232" s="199" t="n">
        <f aca="false">C232*E$4</f>
        <v>0</v>
      </c>
      <c r="F232" s="200" t="n">
        <v>3</v>
      </c>
      <c r="G232" s="204"/>
      <c r="H232" s="35" t="n">
        <v>1.5</v>
      </c>
      <c r="I232" s="199" t="n">
        <f aca="false">H232*I$4</f>
        <v>0</v>
      </c>
      <c r="J232" s="199" t="n">
        <f aca="false">H232*J$4</f>
        <v>0</v>
      </c>
      <c r="K232" s="200" t="n">
        <v>3</v>
      </c>
      <c r="L232" s="204"/>
      <c r="M232" s="35" t="n">
        <v>1.5</v>
      </c>
      <c r="N232" s="199" t="n">
        <f aca="false">M232*N$4</f>
        <v>0</v>
      </c>
      <c r="O232" s="199" t="n">
        <f aca="false">M232*O$4</f>
        <v>0</v>
      </c>
      <c r="P232" s="200" t="n">
        <v>3</v>
      </c>
      <c r="Q232" s="204"/>
      <c r="R232" s="35" t="n">
        <v>1.5</v>
      </c>
      <c r="S232" s="199" t="n">
        <f aca="false">R232*S$4</f>
        <v>0</v>
      </c>
      <c r="T232" s="199" t="n">
        <f aca="false">R232*T$4</f>
        <v>0</v>
      </c>
      <c r="U232" s="200" t="n">
        <v>2</v>
      </c>
      <c r="W232" s="35" t="n">
        <v>1.5</v>
      </c>
      <c r="X232" s="199" t="n">
        <f aca="false">W232*X$4</f>
        <v>0</v>
      </c>
      <c r="Y232" s="199" t="n">
        <f aca="false">W232*Y$4</f>
        <v>0</v>
      </c>
      <c r="Z232" s="200" t="n">
        <v>3</v>
      </c>
      <c r="AA232" s="28"/>
      <c r="AB232" s="35" t="n">
        <v>1.5</v>
      </c>
      <c r="AC232" s="199" t="n">
        <f aca="false">AB232*AC$4</f>
        <v>0</v>
      </c>
      <c r="AD232" s="199" t="n">
        <f aca="false">AB232*AD$4</f>
        <v>0</v>
      </c>
      <c r="AE232" s="200" t="n">
        <v>3</v>
      </c>
      <c r="AF232" s="28"/>
      <c r="AG232" s="35" t="n">
        <v>1.5</v>
      </c>
      <c r="AH232" s="199" t="n">
        <f aca="false">AG232*AH$4</f>
        <v>0</v>
      </c>
      <c r="AI232" s="199" t="n">
        <f aca="false">AG232*AI$4</f>
        <v>0</v>
      </c>
      <c r="AJ232" s="200" t="n">
        <v>3</v>
      </c>
      <c r="AK232" s="28"/>
    </row>
    <row r="233" customFormat="false" ht="12" hidden="false" customHeight="false" outlineLevel="0" collapsed="false">
      <c r="A233" s="198" t="n">
        <f aca="false">CurveCreator!A233</f>
        <v>43800</v>
      </c>
      <c r="B233" s="198"/>
      <c r="C233" s="35" t="n">
        <v>1.5</v>
      </c>
      <c r="D233" s="199" t="n">
        <f aca="false">C233*D$4</f>
        <v>0</v>
      </c>
      <c r="E233" s="199" t="n">
        <f aca="false">C233*E$4</f>
        <v>0</v>
      </c>
      <c r="F233" s="200" t="n">
        <v>3</v>
      </c>
      <c r="G233" s="204"/>
      <c r="H233" s="35" t="n">
        <v>1.5</v>
      </c>
      <c r="I233" s="199" t="n">
        <f aca="false">H233*I$4</f>
        <v>0</v>
      </c>
      <c r="J233" s="199" t="n">
        <f aca="false">H233*J$4</f>
        <v>0</v>
      </c>
      <c r="K233" s="200" t="n">
        <v>3</v>
      </c>
      <c r="L233" s="204"/>
      <c r="M233" s="35" t="n">
        <v>1.5</v>
      </c>
      <c r="N233" s="199" t="n">
        <f aca="false">M233*N$4</f>
        <v>0</v>
      </c>
      <c r="O233" s="199" t="n">
        <f aca="false">M233*O$4</f>
        <v>0</v>
      </c>
      <c r="P233" s="200" t="n">
        <v>3</v>
      </c>
      <c r="Q233" s="204"/>
      <c r="R233" s="35" t="n">
        <v>1.5</v>
      </c>
      <c r="S233" s="199" t="n">
        <f aca="false">R233*S$4</f>
        <v>0</v>
      </c>
      <c r="T233" s="199" t="n">
        <f aca="false">R233*T$4</f>
        <v>0</v>
      </c>
      <c r="U233" s="200" t="n">
        <v>2</v>
      </c>
      <c r="W233" s="35" t="n">
        <v>1.5</v>
      </c>
      <c r="X233" s="199" t="n">
        <f aca="false">W233*X$4</f>
        <v>0</v>
      </c>
      <c r="Y233" s="199" t="n">
        <f aca="false">W233*Y$4</f>
        <v>0</v>
      </c>
      <c r="Z233" s="200" t="n">
        <v>3</v>
      </c>
      <c r="AA233" s="28"/>
      <c r="AB233" s="35" t="n">
        <v>1.5</v>
      </c>
      <c r="AC233" s="199" t="n">
        <f aca="false">AB233*AC$4</f>
        <v>0</v>
      </c>
      <c r="AD233" s="199" t="n">
        <f aca="false">AB233*AD$4</f>
        <v>0</v>
      </c>
      <c r="AE233" s="200" t="n">
        <v>3</v>
      </c>
      <c r="AF233" s="28"/>
      <c r="AG233" s="35" t="n">
        <v>1.5</v>
      </c>
      <c r="AH233" s="199" t="n">
        <f aca="false">AG233*AH$4</f>
        <v>0</v>
      </c>
      <c r="AI233" s="199" t="n">
        <f aca="false">AG233*AI$4</f>
        <v>0</v>
      </c>
      <c r="AJ233" s="200" t="n">
        <v>3</v>
      </c>
      <c r="AK233" s="28"/>
    </row>
    <row r="234" customFormat="false" ht="12" hidden="false" customHeight="false" outlineLevel="0" collapsed="false">
      <c r="A234" s="198" t="n">
        <f aca="false">CurveCreator!A234</f>
        <v>43831</v>
      </c>
      <c r="B234" s="198"/>
      <c r="C234" s="35" t="n">
        <v>1.5</v>
      </c>
      <c r="D234" s="199" t="n">
        <f aca="false">C234*D$4</f>
        <v>0</v>
      </c>
      <c r="E234" s="199" t="n">
        <f aca="false">C234*E$4</f>
        <v>0</v>
      </c>
      <c r="F234" s="200" t="n">
        <v>3</v>
      </c>
      <c r="G234" s="204"/>
      <c r="H234" s="35" t="n">
        <v>1.5</v>
      </c>
      <c r="I234" s="199" t="n">
        <f aca="false">H234*I$4</f>
        <v>0</v>
      </c>
      <c r="J234" s="199" t="n">
        <f aca="false">H234*J$4</f>
        <v>0</v>
      </c>
      <c r="K234" s="200" t="n">
        <v>3</v>
      </c>
      <c r="L234" s="204"/>
      <c r="M234" s="35" t="n">
        <v>1.5</v>
      </c>
      <c r="N234" s="199" t="n">
        <f aca="false">M234*N$4</f>
        <v>0</v>
      </c>
      <c r="O234" s="199" t="n">
        <f aca="false">M234*O$4</f>
        <v>0</v>
      </c>
      <c r="P234" s="200" t="n">
        <v>3</v>
      </c>
      <c r="Q234" s="204"/>
      <c r="R234" s="35" t="n">
        <v>1.5</v>
      </c>
      <c r="S234" s="199" t="n">
        <f aca="false">R234*S$4</f>
        <v>0</v>
      </c>
      <c r="T234" s="199" t="n">
        <f aca="false">R234*T$4</f>
        <v>0</v>
      </c>
      <c r="U234" s="200" t="n">
        <v>2</v>
      </c>
      <c r="W234" s="35" t="n">
        <v>1.5</v>
      </c>
      <c r="X234" s="199" t="n">
        <f aca="false">W234*X$4</f>
        <v>0</v>
      </c>
      <c r="Y234" s="199" t="n">
        <f aca="false">W234*Y$4</f>
        <v>0</v>
      </c>
      <c r="Z234" s="200" t="n">
        <v>3</v>
      </c>
      <c r="AA234" s="28"/>
      <c r="AB234" s="35" t="n">
        <v>1.5</v>
      </c>
      <c r="AC234" s="199" t="n">
        <f aca="false">AB234*AC$4</f>
        <v>0</v>
      </c>
      <c r="AD234" s="199" t="n">
        <f aca="false">AB234*AD$4</f>
        <v>0</v>
      </c>
      <c r="AE234" s="200" t="n">
        <v>3</v>
      </c>
      <c r="AF234" s="28"/>
      <c r="AG234" s="35" t="n">
        <v>1.5</v>
      </c>
      <c r="AH234" s="199" t="n">
        <f aca="false">AG234*AH$4</f>
        <v>0</v>
      </c>
      <c r="AI234" s="199" t="n">
        <f aca="false">AG234*AI$4</f>
        <v>0</v>
      </c>
      <c r="AJ234" s="200" t="n">
        <v>3</v>
      </c>
      <c r="AK234" s="28"/>
    </row>
    <row r="235" customFormat="false" ht="12" hidden="false" customHeight="false" outlineLevel="0" collapsed="false">
      <c r="A235" s="198" t="n">
        <f aca="false">CurveCreator!A235</f>
        <v>43862</v>
      </c>
      <c r="B235" s="198"/>
      <c r="C235" s="35" t="n">
        <v>1.5</v>
      </c>
      <c r="D235" s="199" t="n">
        <f aca="false">C235*D$4</f>
        <v>0</v>
      </c>
      <c r="E235" s="199" t="n">
        <f aca="false">C235*E$4</f>
        <v>0</v>
      </c>
      <c r="F235" s="200" t="n">
        <v>3</v>
      </c>
      <c r="G235" s="204"/>
      <c r="H235" s="35" t="n">
        <v>1.5</v>
      </c>
      <c r="I235" s="199" t="n">
        <f aca="false">H235*I$4</f>
        <v>0</v>
      </c>
      <c r="J235" s="199" t="n">
        <f aca="false">H235*J$4</f>
        <v>0</v>
      </c>
      <c r="K235" s="200" t="n">
        <v>3</v>
      </c>
      <c r="L235" s="204"/>
      <c r="M235" s="35" t="n">
        <v>1.5</v>
      </c>
      <c r="N235" s="199" t="n">
        <f aca="false">M235*N$4</f>
        <v>0</v>
      </c>
      <c r="O235" s="199" t="n">
        <f aca="false">M235*O$4</f>
        <v>0</v>
      </c>
      <c r="P235" s="200" t="n">
        <v>3</v>
      </c>
      <c r="Q235" s="204"/>
      <c r="R235" s="35" t="n">
        <v>1.5</v>
      </c>
      <c r="S235" s="199" t="n">
        <f aca="false">R235*S$4</f>
        <v>0</v>
      </c>
      <c r="T235" s="199" t="n">
        <f aca="false">R235*T$4</f>
        <v>0</v>
      </c>
      <c r="U235" s="200" t="n">
        <v>2</v>
      </c>
      <c r="W235" s="35" t="n">
        <v>1.5</v>
      </c>
      <c r="X235" s="199" t="n">
        <f aca="false">W235*X$4</f>
        <v>0</v>
      </c>
      <c r="Y235" s="199" t="n">
        <f aca="false">W235*Y$4</f>
        <v>0</v>
      </c>
      <c r="Z235" s="200" t="n">
        <v>3</v>
      </c>
      <c r="AA235" s="28"/>
      <c r="AB235" s="35" t="n">
        <v>1.5</v>
      </c>
      <c r="AC235" s="199" t="n">
        <f aca="false">AB235*AC$4</f>
        <v>0</v>
      </c>
      <c r="AD235" s="199" t="n">
        <f aca="false">AB235*AD$4</f>
        <v>0</v>
      </c>
      <c r="AE235" s="200" t="n">
        <v>3</v>
      </c>
      <c r="AF235" s="28"/>
      <c r="AG235" s="35" t="n">
        <v>1.5</v>
      </c>
      <c r="AH235" s="199" t="n">
        <f aca="false">AG235*AH$4</f>
        <v>0</v>
      </c>
      <c r="AI235" s="199" t="n">
        <f aca="false">AG235*AI$4</f>
        <v>0</v>
      </c>
      <c r="AJ235" s="200" t="n">
        <v>3</v>
      </c>
      <c r="AK235" s="28"/>
    </row>
    <row r="236" customFormat="false" ht="12" hidden="false" customHeight="false" outlineLevel="0" collapsed="false">
      <c r="A236" s="198" t="n">
        <f aca="false">CurveCreator!A236</f>
        <v>43891</v>
      </c>
      <c r="B236" s="198"/>
      <c r="C236" s="35" t="n">
        <v>1.5</v>
      </c>
      <c r="D236" s="199" t="n">
        <f aca="false">C236*D$4</f>
        <v>0</v>
      </c>
      <c r="E236" s="199" t="n">
        <f aca="false">C236*E$4</f>
        <v>0</v>
      </c>
      <c r="F236" s="200" t="n">
        <v>3</v>
      </c>
      <c r="G236" s="204"/>
      <c r="H236" s="35" t="n">
        <v>1.5</v>
      </c>
      <c r="I236" s="199" t="n">
        <f aca="false">H236*I$4</f>
        <v>0</v>
      </c>
      <c r="J236" s="199" t="n">
        <f aca="false">H236*J$4</f>
        <v>0</v>
      </c>
      <c r="K236" s="200" t="n">
        <v>3</v>
      </c>
      <c r="L236" s="204"/>
      <c r="M236" s="35" t="n">
        <v>1.5</v>
      </c>
      <c r="N236" s="199" t="n">
        <f aca="false">M236*N$4</f>
        <v>0</v>
      </c>
      <c r="O236" s="199" t="n">
        <f aca="false">M236*O$4</f>
        <v>0</v>
      </c>
      <c r="P236" s="200" t="n">
        <v>3</v>
      </c>
      <c r="Q236" s="204"/>
      <c r="R236" s="35" t="n">
        <v>1.5</v>
      </c>
      <c r="S236" s="199" t="n">
        <f aca="false">R236*S$4</f>
        <v>0</v>
      </c>
      <c r="T236" s="199" t="n">
        <f aca="false">R236*T$4</f>
        <v>0</v>
      </c>
      <c r="U236" s="200" t="n">
        <v>2</v>
      </c>
      <c r="W236" s="35" t="n">
        <v>1.5</v>
      </c>
      <c r="X236" s="199" t="n">
        <f aca="false">W236*X$4</f>
        <v>0</v>
      </c>
      <c r="Y236" s="199" t="n">
        <f aca="false">W236*Y$4</f>
        <v>0</v>
      </c>
      <c r="Z236" s="200" t="n">
        <v>3</v>
      </c>
      <c r="AA236" s="28"/>
      <c r="AB236" s="35" t="n">
        <v>1.5</v>
      </c>
      <c r="AC236" s="199" t="n">
        <f aca="false">AB236*AC$4</f>
        <v>0</v>
      </c>
      <c r="AD236" s="199" t="n">
        <f aca="false">AB236*AD$4</f>
        <v>0</v>
      </c>
      <c r="AE236" s="200" t="n">
        <v>3</v>
      </c>
      <c r="AF236" s="28"/>
      <c r="AG236" s="35" t="n">
        <v>1.5</v>
      </c>
      <c r="AH236" s="199" t="n">
        <f aca="false">AG236*AH$4</f>
        <v>0</v>
      </c>
      <c r="AI236" s="199" t="n">
        <f aca="false">AG236*AI$4</f>
        <v>0</v>
      </c>
      <c r="AJ236" s="200" t="n">
        <v>3</v>
      </c>
      <c r="AK236" s="28"/>
    </row>
    <row r="237" customFormat="false" ht="12" hidden="false" customHeight="false" outlineLevel="0" collapsed="false">
      <c r="A237" s="198" t="n">
        <f aca="false">CurveCreator!A237</f>
        <v>43922</v>
      </c>
      <c r="B237" s="198"/>
      <c r="C237" s="35" t="n">
        <v>1.5</v>
      </c>
      <c r="D237" s="199" t="n">
        <f aca="false">C237*D$4</f>
        <v>0</v>
      </c>
      <c r="E237" s="199" t="n">
        <f aca="false">C237*E$4</f>
        <v>0</v>
      </c>
      <c r="F237" s="200" t="n">
        <v>3</v>
      </c>
      <c r="G237" s="204"/>
      <c r="H237" s="35" t="n">
        <v>1.5</v>
      </c>
      <c r="I237" s="199" t="n">
        <f aca="false">H237*I$4</f>
        <v>0</v>
      </c>
      <c r="J237" s="199" t="n">
        <f aca="false">H237*J$4</f>
        <v>0</v>
      </c>
      <c r="K237" s="200" t="n">
        <v>3</v>
      </c>
      <c r="L237" s="204"/>
      <c r="M237" s="35" t="n">
        <v>1.5</v>
      </c>
      <c r="N237" s="199" t="n">
        <f aca="false">M237*N$4</f>
        <v>0</v>
      </c>
      <c r="O237" s="199" t="n">
        <f aca="false">M237*O$4</f>
        <v>0</v>
      </c>
      <c r="P237" s="200" t="n">
        <v>3</v>
      </c>
      <c r="Q237" s="204"/>
      <c r="R237" s="35" t="n">
        <v>1.5</v>
      </c>
      <c r="S237" s="199" t="n">
        <f aca="false">R237*S$4</f>
        <v>0</v>
      </c>
      <c r="T237" s="199" t="n">
        <f aca="false">R237*T$4</f>
        <v>0</v>
      </c>
      <c r="U237" s="200" t="n">
        <v>2</v>
      </c>
      <c r="W237" s="35" t="n">
        <v>1.5</v>
      </c>
      <c r="X237" s="199" t="n">
        <f aca="false">W237*X$4</f>
        <v>0</v>
      </c>
      <c r="Y237" s="199" t="n">
        <f aca="false">W237*Y$4</f>
        <v>0</v>
      </c>
      <c r="Z237" s="200" t="n">
        <v>3</v>
      </c>
      <c r="AA237" s="28"/>
      <c r="AB237" s="35" t="n">
        <v>1.5</v>
      </c>
      <c r="AC237" s="199" t="n">
        <f aca="false">AB237*AC$4</f>
        <v>0</v>
      </c>
      <c r="AD237" s="199" t="n">
        <f aca="false">AB237*AD$4</f>
        <v>0</v>
      </c>
      <c r="AE237" s="200" t="n">
        <v>3</v>
      </c>
      <c r="AF237" s="28"/>
      <c r="AG237" s="35" t="n">
        <v>1.5</v>
      </c>
      <c r="AH237" s="199" t="n">
        <f aca="false">AG237*AH$4</f>
        <v>0</v>
      </c>
      <c r="AI237" s="199" t="n">
        <f aca="false">AG237*AI$4</f>
        <v>0</v>
      </c>
      <c r="AJ237" s="200" t="n">
        <v>3</v>
      </c>
      <c r="AK237" s="28"/>
    </row>
    <row r="238" customFormat="false" ht="12" hidden="false" customHeight="false" outlineLevel="0" collapsed="false">
      <c r="A238" s="198" t="n">
        <f aca="false">CurveCreator!A238</f>
        <v>43952</v>
      </c>
      <c r="B238" s="198"/>
      <c r="C238" s="35" t="n">
        <v>1.5</v>
      </c>
      <c r="D238" s="199" t="n">
        <f aca="false">C238*D$4</f>
        <v>0</v>
      </c>
      <c r="E238" s="199" t="n">
        <f aca="false">C238*E$4</f>
        <v>0</v>
      </c>
      <c r="F238" s="200" t="n">
        <v>3</v>
      </c>
      <c r="G238" s="204"/>
      <c r="H238" s="35" t="n">
        <v>1.5</v>
      </c>
      <c r="I238" s="199" t="n">
        <f aca="false">H238*I$4</f>
        <v>0</v>
      </c>
      <c r="J238" s="199" t="n">
        <f aca="false">H238*J$4</f>
        <v>0</v>
      </c>
      <c r="K238" s="200" t="n">
        <v>3</v>
      </c>
      <c r="L238" s="204"/>
      <c r="M238" s="35" t="n">
        <v>1.5</v>
      </c>
      <c r="N238" s="199" t="n">
        <f aca="false">M238*N$4</f>
        <v>0</v>
      </c>
      <c r="O238" s="199" t="n">
        <f aca="false">M238*O$4</f>
        <v>0</v>
      </c>
      <c r="P238" s="200" t="n">
        <v>3</v>
      </c>
      <c r="Q238" s="204"/>
      <c r="R238" s="35" t="n">
        <v>1.5</v>
      </c>
      <c r="S238" s="199" t="n">
        <f aca="false">R238*S$4</f>
        <v>0</v>
      </c>
      <c r="T238" s="199" t="n">
        <f aca="false">R238*T$4</f>
        <v>0</v>
      </c>
      <c r="U238" s="200" t="n">
        <v>2</v>
      </c>
      <c r="W238" s="35" t="n">
        <v>1.5</v>
      </c>
      <c r="X238" s="199" t="n">
        <f aca="false">W238*X$4</f>
        <v>0</v>
      </c>
      <c r="Y238" s="199" t="n">
        <f aca="false">W238*Y$4</f>
        <v>0</v>
      </c>
      <c r="Z238" s="200" t="n">
        <v>3</v>
      </c>
      <c r="AA238" s="28"/>
      <c r="AB238" s="35" t="n">
        <v>1.5</v>
      </c>
      <c r="AC238" s="199" t="n">
        <f aca="false">AB238*AC$4</f>
        <v>0</v>
      </c>
      <c r="AD238" s="199" t="n">
        <f aca="false">AB238*AD$4</f>
        <v>0</v>
      </c>
      <c r="AE238" s="200" t="n">
        <v>3</v>
      </c>
      <c r="AF238" s="28"/>
      <c r="AG238" s="35" t="n">
        <v>1.5</v>
      </c>
      <c r="AH238" s="199" t="n">
        <f aca="false">AG238*AH$4</f>
        <v>0</v>
      </c>
      <c r="AI238" s="199" t="n">
        <f aca="false">AG238*AI$4</f>
        <v>0</v>
      </c>
      <c r="AJ238" s="200" t="n">
        <v>3</v>
      </c>
      <c r="AK238" s="28"/>
    </row>
    <row r="239" customFormat="false" ht="12" hidden="false" customHeight="false" outlineLevel="0" collapsed="false">
      <c r="A239" s="198" t="n">
        <f aca="false">CurveCreator!A239</f>
        <v>43983</v>
      </c>
      <c r="B239" s="198"/>
      <c r="C239" s="35" t="n">
        <v>1.5</v>
      </c>
      <c r="D239" s="199" t="n">
        <f aca="false">C239*D$4</f>
        <v>0</v>
      </c>
      <c r="E239" s="199" t="n">
        <f aca="false">C239*E$4</f>
        <v>0</v>
      </c>
      <c r="F239" s="200" t="n">
        <v>3</v>
      </c>
      <c r="G239" s="204"/>
      <c r="H239" s="35" t="n">
        <v>1.5</v>
      </c>
      <c r="I239" s="199" t="n">
        <f aca="false">H239*I$4</f>
        <v>0</v>
      </c>
      <c r="J239" s="199" t="n">
        <f aca="false">H239*J$4</f>
        <v>0</v>
      </c>
      <c r="K239" s="200" t="n">
        <v>3</v>
      </c>
      <c r="L239" s="204"/>
      <c r="M239" s="35" t="n">
        <v>1.5</v>
      </c>
      <c r="N239" s="199" t="n">
        <f aca="false">M239*N$4</f>
        <v>0</v>
      </c>
      <c r="O239" s="199" t="n">
        <f aca="false">M239*O$4</f>
        <v>0</v>
      </c>
      <c r="P239" s="200" t="n">
        <v>3</v>
      </c>
      <c r="Q239" s="204"/>
      <c r="R239" s="35" t="n">
        <v>1.5</v>
      </c>
      <c r="S239" s="199" t="n">
        <f aca="false">R239*S$4</f>
        <v>0</v>
      </c>
      <c r="T239" s="199" t="n">
        <f aca="false">R239*T$4</f>
        <v>0</v>
      </c>
      <c r="U239" s="200" t="n">
        <v>2</v>
      </c>
      <c r="W239" s="35" t="n">
        <v>1.5</v>
      </c>
      <c r="X239" s="199" t="n">
        <f aca="false">W239*X$4</f>
        <v>0</v>
      </c>
      <c r="Y239" s="199" t="n">
        <f aca="false">W239*Y$4</f>
        <v>0</v>
      </c>
      <c r="Z239" s="200" t="n">
        <v>3</v>
      </c>
      <c r="AA239" s="28"/>
      <c r="AB239" s="35" t="n">
        <v>1.5</v>
      </c>
      <c r="AC239" s="199" t="n">
        <f aca="false">AB239*AC$4</f>
        <v>0</v>
      </c>
      <c r="AD239" s="199" t="n">
        <f aca="false">AB239*AD$4</f>
        <v>0</v>
      </c>
      <c r="AE239" s="200" t="n">
        <v>3</v>
      </c>
      <c r="AF239" s="28"/>
      <c r="AG239" s="35" t="n">
        <v>1.5</v>
      </c>
      <c r="AH239" s="199" t="n">
        <f aca="false">AG239*AH$4</f>
        <v>0</v>
      </c>
      <c r="AI239" s="199" t="n">
        <f aca="false">AG239*AI$4</f>
        <v>0</v>
      </c>
      <c r="AJ239" s="200" t="n">
        <v>3</v>
      </c>
      <c r="AK239" s="28"/>
    </row>
    <row r="240" customFormat="false" ht="12" hidden="false" customHeight="false" outlineLevel="0" collapsed="false">
      <c r="A240" s="198" t="n">
        <f aca="false">CurveCreator!A240</f>
        <v>44013</v>
      </c>
      <c r="B240" s="198"/>
      <c r="C240" s="35" t="n">
        <v>1.5</v>
      </c>
      <c r="D240" s="199" t="n">
        <f aca="false">C240*D$4</f>
        <v>0</v>
      </c>
      <c r="E240" s="199" t="n">
        <f aca="false">C240*E$4</f>
        <v>0</v>
      </c>
      <c r="F240" s="200" t="n">
        <v>3</v>
      </c>
      <c r="G240" s="204"/>
      <c r="H240" s="35" t="n">
        <v>1.5</v>
      </c>
      <c r="I240" s="199" t="n">
        <f aca="false">H240*I$4</f>
        <v>0</v>
      </c>
      <c r="J240" s="199" t="n">
        <f aca="false">H240*J$4</f>
        <v>0</v>
      </c>
      <c r="K240" s="200" t="n">
        <v>3</v>
      </c>
      <c r="L240" s="204"/>
      <c r="M240" s="35" t="n">
        <v>1.5</v>
      </c>
      <c r="N240" s="199" t="n">
        <f aca="false">M240*N$4</f>
        <v>0</v>
      </c>
      <c r="O240" s="199" t="n">
        <f aca="false">M240*O$4</f>
        <v>0</v>
      </c>
      <c r="P240" s="200" t="n">
        <v>3</v>
      </c>
      <c r="Q240" s="204"/>
      <c r="R240" s="35" t="n">
        <v>1.5</v>
      </c>
      <c r="S240" s="199" t="n">
        <f aca="false">R240*S$4</f>
        <v>0</v>
      </c>
      <c r="T240" s="199" t="n">
        <f aca="false">R240*T$4</f>
        <v>0</v>
      </c>
      <c r="U240" s="200" t="n">
        <v>2</v>
      </c>
      <c r="W240" s="35" t="n">
        <v>1.5</v>
      </c>
      <c r="X240" s="199" t="n">
        <f aca="false">W240*X$4</f>
        <v>0</v>
      </c>
      <c r="Y240" s="199" t="n">
        <f aca="false">W240*Y$4</f>
        <v>0</v>
      </c>
      <c r="Z240" s="200" t="n">
        <v>3</v>
      </c>
      <c r="AA240" s="28"/>
      <c r="AB240" s="35" t="n">
        <v>1.5</v>
      </c>
      <c r="AC240" s="199" t="n">
        <f aca="false">AB240*AC$4</f>
        <v>0</v>
      </c>
      <c r="AD240" s="199" t="n">
        <f aca="false">AB240*AD$4</f>
        <v>0</v>
      </c>
      <c r="AE240" s="200" t="n">
        <v>3</v>
      </c>
      <c r="AF240" s="28"/>
      <c r="AG240" s="35" t="n">
        <v>1.5</v>
      </c>
      <c r="AH240" s="199" t="n">
        <f aca="false">AG240*AH$4</f>
        <v>0</v>
      </c>
      <c r="AI240" s="199" t="n">
        <f aca="false">AG240*AI$4</f>
        <v>0</v>
      </c>
      <c r="AJ240" s="200" t="n">
        <v>3</v>
      </c>
      <c r="AK240" s="28"/>
    </row>
    <row r="241" customFormat="false" ht="12" hidden="false" customHeight="false" outlineLevel="0" collapsed="false">
      <c r="A241" s="198" t="n">
        <f aca="false">CurveCreator!A241</f>
        <v>44044</v>
      </c>
      <c r="B241" s="198"/>
      <c r="C241" s="35" t="n">
        <v>1.5</v>
      </c>
      <c r="D241" s="199" t="n">
        <f aca="false">C241*D$4</f>
        <v>0</v>
      </c>
      <c r="E241" s="199" t="n">
        <f aca="false">C241*E$4</f>
        <v>0</v>
      </c>
      <c r="F241" s="200" t="n">
        <v>3</v>
      </c>
      <c r="G241" s="204"/>
      <c r="H241" s="35" t="n">
        <v>1.5</v>
      </c>
      <c r="I241" s="199" t="n">
        <f aca="false">H241*I$4</f>
        <v>0</v>
      </c>
      <c r="J241" s="199" t="n">
        <f aca="false">H241*J$4</f>
        <v>0</v>
      </c>
      <c r="K241" s="200" t="n">
        <v>3</v>
      </c>
      <c r="L241" s="204"/>
      <c r="M241" s="35" t="n">
        <v>1.5</v>
      </c>
      <c r="N241" s="199" t="n">
        <f aca="false">M241*N$4</f>
        <v>0</v>
      </c>
      <c r="O241" s="199" t="n">
        <f aca="false">M241*O$4</f>
        <v>0</v>
      </c>
      <c r="P241" s="200" t="n">
        <v>3</v>
      </c>
      <c r="Q241" s="204"/>
      <c r="R241" s="35" t="n">
        <v>1.5</v>
      </c>
      <c r="S241" s="199" t="n">
        <f aca="false">R241*S$4</f>
        <v>0</v>
      </c>
      <c r="T241" s="199" t="n">
        <f aca="false">R241*T$4</f>
        <v>0</v>
      </c>
      <c r="U241" s="200" t="n">
        <v>2</v>
      </c>
      <c r="W241" s="35" t="n">
        <v>1.5</v>
      </c>
      <c r="X241" s="199" t="n">
        <f aca="false">W241*X$4</f>
        <v>0</v>
      </c>
      <c r="Y241" s="199" t="n">
        <f aca="false">W241*Y$4</f>
        <v>0</v>
      </c>
      <c r="Z241" s="200" t="n">
        <v>3</v>
      </c>
      <c r="AA241" s="28"/>
      <c r="AB241" s="35" t="n">
        <v>1.5</v>
      </c>
      <c r="AC241" s="199" t="n">
        <f aca="false">AB241*AC$4</f>
        <v>0</v>
      </c>
      <c r="AD241" s="199" t="n">
        <f aca="false">AB241*AD$4</f>
        <v>0</v>
      </c>
      <c r="AE241" s="200" t="n">
        <v>3</v>
      </c>
      <c r="AF241" s="28"/>
      <c r="AG241" s="35" t="n">
        <v>1.5</v>
      </c>
      <c r="AH241" s="199" t="n">
        <f aca="false">AG241*AH$4</f>
        <v>0</v>
      </c>
      <c r="AI241" s="199" t="n">
        <f aca="false">AG241*AI$4</f>
        <v>0</v>
      </c>
      <c r="AJ241" s="200" t="n">
        <v>3</v>
      </c>
      <c r="AK241" s="28"/>
    </row>
    <row r="242" customFormat="false" ht="12" hidden="false" customHeight="false" outlineLevel="0" collapsed="false">
      <c r="A242" s="198" t="n">
        <f aca="false">CurveCreator!A242</f>
        <v>44075</v>
      </c>
      <c r="B242" s="198"/>
      <c r="C242" s="35" t="n">
        <v>1.5</v>
      </c>
      <c r="D242" s="199" t="n">
        <f aca="false">C242*D$4</f>
        <v>0</v>
      </c>
      <c r="E242" s="199" t="n">
        <f aca="false">C242*E$4</f>
        <v>0</v>
      </c>
      <c r="F242" s="200" t="n">
        <v>3</v>
      </c>
      <c r="G242" s="204"/>
      <c r="H242" s="35" t="n">
        <v>1.5</v>
      </c>
      <c r="I242" s="199" t="n">
        <f aca="false">H242*I$4</f>
        <v>0</v>
      </c>
      <c r="J242" s="199" t="n">
        <f aca="false">H242*J$4</f>
        <v>0</v>
      </c>
      <c r="K242" s="200" t="n">
        <v>3</v>
      </c>
      <c r="L242" s="204"/>
      <c r="M242" s="35" t="n">
        <v>1.5</v>
      </c>
      <c r="N242" s="199" t="n">
        <f aca="false">M242*N$4</f>
        <v>0</v>
      </c>
      <c r="O242" s="199" t="n">
        <f aca="false">M242*O$4</f>
        <v>0</v>
      </c>
      <c r="P242" s="200" t="n">
        <v>3</v>
      </c>
      <c r="Q242" s="204"/>
      <c r="R242" s="35" t="n">
        <v>1.5</v>
      </c>
      <c r="S242" s="199" t="n">
        <f aca="false">R242*S$4</f>
        <v>0</v>
      </c>
      <c r="T242" s="199" t="n">
        <f aca="false">R242*T$4</f>
        <v>0</v>
      </c>
      <c r="U242" s="200" t="n">
        <v>2</v>
      </c>
      <c r="W242" s="35" t="n">
        <v>1.5</v>
      </c>
      <c r="X242" s="199" t="n">
        <f aca="false">W242*X$4</f>
        <v>0</v>
      </c>
      <c r="Y242" s="199" t="n">
        <f aca="false">W242*Y$4</f>
        <v>0</v>
      </c>
      <c r="Z242" s="200" t="n">
        <v>3</v>
      </c>
      <c r="AA242" s="28"/>
      <c r="AB242" s="35" t="n">
        <v>1.5</v>
      </c>
      <c r="AC242" s="199" t="n">
        <f aca="false">AB242*AC$4</f>
        <v>0</v>
      </c>
      <c r="AD242" s="199" t="n">
        <f aca="false">AB242*AD$4</f>
        <v>0</v>
      </c>
      <c r="AE242" s="200" t="n">
        <v>3</v>
      </c>
      <c r="AF242" s="28"/>
      <c r="AG242" s="35" t="n">
        <v>1.5</v>
      </c>
      <c r="AH242" s="199" t="n">
        <f aca="false">AG242*AH$4</f>
        <v>0</v>
      </c>
      <c r="AI242" s="199" t="n">
        <f aca="false">AG242*AI$4</f>
        <v>0</v>
      </c>
      <c r="AJ242" s="200" t="n">
        <v>3</v>
      </c>
      <c r="AK242" s="28"/>
    </row>
    <row r="243" customFormat="false" ht="12" hidden="false" customHeight="false" outlineLevel="0" collapsed="false">
      <c r="A243" s="198" t="n">
        <f aca="false">CurveCreator!A243</f>
        <v>44105</v>
      </c>
      <c r="B243" s="198"/>
      <c r="C243" s="35" t="n">
        <v>1.5</v>
      </c>
      <c r="D243" s="199" t="n">
        <f aca="false">C243*D$4</f>
        <v>0</v>
      </c>
      <c r="E243" s="199" t="n">
        <f aca="false">C243*E$4</f>
        <v>0</v>
      </c>
      <c r="F243" s="200" t="n">
        <v>3</v>
      </c>
      <c r="G243" s="204"/>
      <c r="H243" s="35" t="n">
        <v>1.5</v>
      </c>
      <c r="I243" s="199" t="n">
        <f aca="false">H243*I$4</f>
        <v>0</v>
      </c>
      <c r="J243" s="199" t="n">
        <f aca="false">H243*J$4</f>
        <v>0</v>
      </c>
      <c r="K243" s="200" t="n">
        <v>3</v>
      </c>
      <c r="L243" s="204"/>
      <c r="M243" s="35" t="n">
        <v>1.5</v>
      </c>
      <c r="N243" s="199" t="n">
        <f aca="false">M243*N$4</f>
        <v>0</v>
      </c>
      <c r="O243" s="199" t="n">
        <f aca="false">M243*O$4</f>
        <v>0</v>
      </c>
      <c r="P243" s="200" t="n">
        <v>3</v>
      </c>
      <c r="Q243" s="204"/>
      <c r="R243" s="35" t="n">
        <v>1.5</v>
      </c>
      <c r="S243" s="199" t="n">
        <f aca="false">R243*S$4</f>
        <v>0</v>
      </c>
      <c r="T243" s="199" t="n">
        <f aca="false">R243*T$4</f>
        <v>0</v>
      </c>
      <c r="U243" s="200" t="n">
        <v>2</v>
      </c>
      <c r="W243" s="35" t="n">
        <v>1.5</v>
      </c>
      <c r="X243" s="199" t="n">
        <f aca="false">W243*X$4</f>
        <v>0</v>
      </c>
      <c r="Y243" s="199" t="n">
        <f aca="false">W243*Y$4</f>
        <v>0</v>
      </c>
      <c r="Z243" s="200" t="n">
        <v>3</v>
      </c>
      <c r="AA243" s="28"/>
      <c r="AB243" s="35" t="n">
        <v>1.5</v>
      </c>
      <c r="AC243" s="199" t="n">
        <f aca="false">AB243*AC$4</f>
        <v>0</v>
      </c>
      <c r="AD243" s="199" t="n">
        <f aca="false">AB243*AD$4</f>
        <v>0</v>
      </c>
      <c r="AE243" s="200" t="n">
        <v>3</v>
      </c>
      <c r="AF243" s="28"/>
      <c r="AG243" s="35" t="n">
        <v>1.5</v>
      </c>
      <c r="AH243" s="199" t="n">
        <f aca="false">AG243*AH$4</f>
        <v>0</v>
      </c>
      <c r="AI243" s="199" t="n">
        <f aca="false">AG243*AI$4</f>
        <v>0</v>
      </c>
      <c r="AJ243" s="200" t="n">
        <v>3</v>
      </c>
      <c r="AK243" s="28"/>
    </row>
    <row r="244" customFormat="false" ht="12" hidden="false" customHeight="false" outlineLevel="0" collapsed="false">
      <c r="A244" s="198" t="n">
        <f aca="false">CurveCreator!A244</f>
        <v>44136</v>
      </c>
      <c r="B244" s="198"/>
      <c r="C244" s="35" t="n">
        <v>1.5</v>
      </c>
      <c r="D244" s="199" t="n">
        <f aca="false">C244*D$4</f>
        <v>0</v>
      </c>
      <c r="E244" s="199" t="n">
        <f aca="false">C244*E$4</f>
        <v>0</v>
      </c>
      <c r="F244" s="200" t="n">
        <v>3</v>
      </c>
      <c r="G244" s="204"/>
      <c r="H244" s="35" t="n">
        <v>1.5</v>
      </c>
      <c r="I244" s="199" t="n">
        <f aca="false">H244*I$4</f>
        <v>0</v>
      </c>
      <c r="J244" s="199" t="n">
        <f aca="false">H244*J$4</f>
        <v>0</v>
      </c>
      <c r="K244" s="200" t="n">
        <v>3</v>
      </c>
      <c r="L244" s="204"/>
      <c r="M244" s="35" t="n">
        <v>1.5</v>
      </c>
      <c r="N244" s="199" t="n">
        <f aca="false">M244*N$4</f>
        <v>0</v>
      </c>
      <c r="O244" s="199" t="n">
        <f aca="false">M244*O$4</f>
        <v>0</v>
      </c>
      <c r="P244" s="200" t="n">
        <v>3</v>
      </c>
      <c r="Q244" s="204"/>
      <c r="R244" s="35" t="n">
        <v>1.5</v>
      </c>
      <c r="S244" s="199" t="n">
        <f aca="false">R244*S$4</f>
        <v>0</v>
      </c>
      <c r="T244" s="199" t="n">
        <f aca="false">R244*T$4</f>
        <v>0</v>
      </c>
      <c r="U244" s="200" t="n">
        <v>2</v>
      </c>
      <c r="W244" s="35" t="n">
        <v>1.5</v>
      </c>
      <c r="X244" s="199" t="n">
        <f aca="false">W244*X$4</f>
        <v>0</v>
      </c>
      <c r="Y244" s="199" t="n">
        <f aca="false">W244*Y$4</f>
        <v>0</v>
      </c>
      <c r="Z244" s="200" t="n">
        <v>3</v>
      </c>
      <c r="AA244" s="28"/>
      <c r="AB244" s="35" t="n">
        <v>1.5</v>
      </c>
      <c r="AC244" s="199" t="n">
        <f aca="false">AB244*AC$4</f>
        <v>0</v>
      </c>
      <c r="AD244" s="199" t="n">
        <f aca="false">AB244*AD$4</f>
        <v>0</v>
      </c>
      <c r="AE244" s="200" t="n">
        <v>3</v>
      </c>
      <c r="AF244" s="28"/>
      <c r="AG244" s="35" t="n">
        <v>1.5</v>
      </c>
      <c r="AH244" s="199" t="n">
        <f aca="false">AG244*AH$4</f>
        <v>0</v>
      </c>
      <c r="AI244" s="199" t="n">
        <f aca="false">AG244*AI$4</f>
        <v>0</v>
      </c>
      <c r="AJ244" s="200" t="n">
        <v>3</v>
      </c>
      <c r="AK244" s="28"/>
    </row>
    <row r="245" customFormat="false" ht="12" hidden="false" customHeight="false" outlineLevel="0" collapsed="false">
      <c r="A245" s="198" t="n">
        <f aca="false">CurveCreator!A245</f>
        <v>44166</v>
      </c>
      <c r="B245" s="198"/>
      <c r="C245" s="35" t="n">
        <v>1.5</v>
      </c>
      <c r="D245" s="199" t="n">
        <f aca="false">C245*D$4</f>
        <v>0</v>
      </c>
      <c r="E245" s="199" t="n">
        <f aca="false">C245*E$4</f>
        <v>0</v>
      </c>
      <c r="F245" s="200" t="n">
        <v>3</v>
      </c>
      <c r="G245" s="204"/>
      <c r="H245" s="35" t="n">
        <v>1.5</v>
      </c>
      <c r="I245" s="199" t="n">
        <f aca="false">H245*I$4</f>
        <v>0</v>
      </c>
      <c r="J245" s="199" t="n">
        <f aca="false">H245*J$4</f>
        <v>0</v>
      </c>
      <c r="K245" s="200" t="n">
        <v>3</v>
      </c>
      <c r="L245" s="204"/>
      <c r="M245" s="35" t="n">
        <v>1.5</v>
      </c>
      <c r="N245" s="199" t="n">
        <f aca="false">M245*N$4</f>
        <v>0</v>
      </c>
      <c r="O245" s="199" t="n">
        <f aca="false">M245*O$4</f>
        <v>0</v>
      </c>
      <c r="P245" s="200" t="n">
        <v>3</v>
      </c>
      <c r="Q245" s="204"/>
      <c r="R245" s="35" t="n">
        <v>1.5</v>
      </c>
      <c r="S245" s="199" t="n">
        <f aca="false">R245*S$4</f>
        <v>0</v>
      </c>
      <c r="T245" s="199" t="n">
        <f aca="false">R245*T$4</f>
        <v>0</v>
      </c>
      <c r="U245" s="200" t="n">
        <v>2</v>
      </c>
      <c r="W245" s="35" t="n">
        <v>1.5</v>
      </c>
      <c r="X245" s="199" t="n">
        <f aca="false">W245*X$4</f>
        <v>0</v>
      </c>
      <c r="Y245" s="199" t="n">
        <f aca="false">W245*Y$4</f>
        <v>0</v>
      </c>
      <c r="Z245" s="200" t="n">
        <v>3</v>
      </c>
      <c r="AA245" s="28"/>
      <c r="AB245" s="35" t="n">
        <v>1.5</v>
      </c>
      <c r="AC245" s="199" t="n">
        <f aca="false">AB245*AC$4</f>
        <v>0</v>
      </c>
      <c r="AD245" s="199" t="n">
        <f aca="false">AB245*AD$4</f>
        <v>0</v>
      </c>
      <c r="AE245" s="200" t="n">
        <v>3</v>
      </c>
      <c r="AF245" s="28"/>
      <c r="AG245" s="35" t="n">
        <v>1.5</v>
      </c>
      <c r="AH245" s="199" t="n">
        <f aca="false">AG245*AH$4</f>
        <v>0</v>
      </c>
      <c r="AI245" s="199" t="n">
        <f aca="false">AG245*AI$4</f>
        <v>0</v>
      </c>
      <c r="AJ245" s="200" t="n">
        <v>3</v>
      </c>
      <c r="AK245" s="28"/>
    </row>
    <row r="246" customFormat="false" ht="12" hidden="false" customHeight="false" outlineLevel="0" collapsed="false">
      <c r="A246" s="198" t="n">
        <f aca="false">CurveCreator!A246</f>
        <v>44197</v>
      </c>
      <c r="B246" s="198"/>
      <c r="C246" s="35" t="n">
        <v>1.5</v>
      </c>
      <c r="D246" s="199" t="n">
        <f aca="false">C246*D$4</f>
        <v>0</v>
      </c>
      <c r="E246" s="199" t="n">
        <f aca="false">C246*E$4</f>
        <v>0</v>
      </c>
      <c r="F246" s="200" t="n">
        <v>3</v>
      </c>
      <c r="G246" s="204"/>
      <c r="H246" s="35" t="n">
        <v>1.5</v>
      </c>
      <c r="I246" s="199" t="n">
        <f aca="false">H246*I$4</f>
        <v>0</v>
      </c>
      <c r="J246" s="199" t="n">
        <f aca="false">H246*J$4</f>
        <v>0</v>
      </c>
      <c r="K246" s="200" t="n">
        <v>3</v>
      </c>
      <c r="L246" s="204"/>
      <c r="M246" s="35" t="n">
        <v>1.5</v>
      </c>
      <c r="N246" s="199" t="n">
        <f aca="false">M246*N$4</f>
        <v>0</v>
      </c>
      <c r="O246" s="199" t="n">
        <f aca="false">M246*O$4</f>
        <v>0</v>
      </c>
      <c r="P246" s="200" t="n">
        <v>3</v>
      </c>
      <c r="Q246" s="204"/>
      <c r="R246" s="35" t="n">
        <v>1.5</v>
      </c>
      <c r="S246" s="199" t="n">
        <f aca="false">R246*S$4</f>
        <v>0</v>
      </c>
      <c r="T246" s="199" t="n">
        <f aca="false">R246*T$4</f>
        <v>0</v>
      </c>
      <c r="U246" s="200" t="n">
        <v>2</v>
      </c>
      <c r="W246" s="35" t="n">
        <v>1.5</v>
      </c>
      <c r="X246" s="199" t="n">
        <f aca="false">W246*X$4</f>
        <v>0</v>
      </c>
      <c r="Y246" s="199" t="n">
        <f aca="false">W246*Y$4</f>
        <v>0</v>
      </c>
      <c r="Z246" s="200" t="n">
        <v>3</v>
      </c>
      <c r="AA246" s="28"/>
      <c r="AB246" s="35" t="n">
        <v>1.5</v>
      </c>
      <c r="AC246" s="199" t="n">
        <f aca="false">AB246*AC$4</f>
        <v>0</v>
      </c>
      <c r="AD246" s="199" t="n">
        <f aca="false">AB246*AD$4</f>
        <v>0</v>
      </c>
      <c r="AE246" s="200" t="n">
        <v>3</v>
      </c>
      <c r="AF246" s="28"/>
      <c r="AG246" s="35" t="n">
        <v>1.5</v>
      </c>
      <c r="AH246" s="199" t="n">
        <f aca="false">AG246*AH$4</f>
        <v>0</v>
      </c>
      <c r="AI246" s="199" t="n">
        <f aca="false">AG246*AI$4</f>
        <v>0</v>
      </c>
      <c r="AJ246" s="200" t="n">
        <v>3</v>
      </c>
      <c r="AK246" s="28"/>
    </row>
    <row r="247" customFormat="false" ht="12" hidden="false" customHeight="false" outlineLevel="0" collapsed="false">
      <c r="A247" s="198" t="n">
        <f aca="false">CurveCreator!A247</f>
        <v>44228</v>
      </c>
      <c r="B247" s="198"/>
      <c r="C247" s="35" t="n">
        <v>1.5</v>
      </c>
      <c r="D247" s="199" t="n">
        <f aca="false">C247*D$4</f>
        <v>0</v>
      </c>
      <c r="E247" s="199" t="n">
        <f aca="false">C247*E$4</f>
        <v>0</v>
      </c>
      <c r="F247" s="200" t="n">
        <v>3</v>
      </c>
      <c r="G247" s="204"/>
      <c r="H247" s="35" t="n">
        <v>1.5</v>
      </c>
      <c r="I247" s="199" t="n">
        <f aca="false">H247*I$4</f>
        <v>0</v>
      </c>
      <c r="J247" s="199" t="n">
        <f aca="false">H247*J$4</f>
        <v>0</v>
      </c>
      <c r="K247" s="200" t="n">
        <v>3</v>
      </c>
      <c r="L247" s="204"/>
      <c r="M247" s="35" t="n">
        <v>1.5</v>
      </c>
      <c r="N247" s="199" t="n">
        <f aca="false">M247*N$4</f>
        <v>0</v>
      </c>
      <c r="O247" s="199" t="n">
        <f aca="false">M247*O$4</f>
        <v>0</v>
      </c>
      <c r="P247" s="200" t="n">
        <v>3</v>
      </c>
      <c r="Q247" s="204"/>
      <c r="R247" s="35" t="n">
        <v>1.5</v>
      </c>
      <c r="S247" s="199" t="n">
        <f aca="false">R247*S$4</f>
        <v>0</v>
      </c>
      <c r="T247" s="199" t="n">
        <f aca="false">R247*T$4</f>
        <v>0</v>
      </c>
      <c r="U247" s="200" t="n">
        <v>2</v>
      </c>
      <c r="W247" s="35" t="n">
        <v>1.5</v>
      </c>
      <c r="X247" s="199" t="n">
        <f aca="false">W247*X$4</f>
        <v>0</v>
      </c>
      <c r="Y247" s="199" t="n">
        <f aca="false">W247*Y$4</f>
        <v>0</v>
      </c>
      <c r="Z247" s="200" t="n">
        <v>3</v>
      </c>
      <c r="AA247" s="28"/>
      <c r="AB247" s="35" t="n">
        <v>1.5</v>
      </c>
      <c r="AC247" s="199" t="n">
        <f aca="false">AB247*AC$4</f>
        <v>0</v>
      </c>
      <c r="AD247" s="199" t="n">
        <f aca="false">AB247*AD$4</f>
        <v>0</v>
      </c>
      <c r="AE247" s="200" t="n">
        <v>3</v>
      </c>
      <c r="AF247" s="28"/>
      <c r="AG247" s="35" t="n">
        <v>1.5</v>
      </c>
      <c r="AH247" s="199" t="n">
        <f aca="false">AG247*AH$4</f>
        <v>0</v>
      </c>
      <c r="AI247" s="199" t="n">
        <f aca="false">AG247*AI$4</f>
        <v>0</v>
      </c>
      <c r="AJ247" s="200" t="n">
        <v>3</v>
      </c>
      <c r="AK247" s="28"/>
    </row>
    <row r="248" customFormat="false" ht="12" hidden="false" customHeight="false" outlineLevel="0" collapsed="false">
      <c r="A248" s="198" t="n">
        <f aca="false">CurveCreator!A248</f>
        <v>44256</v>
      </c>
      <c r="B248" s="198"/>
      <c r="C248" s="35" t="n">
        <v>1.5</v>
      </c>
      <c r="D248" s="199" t="n">
        <f aca="false">C248*D$4</f>
        <v>0</v>
      </c>
      <c r="E248" s="199" t="n">
        <f aca="false">C248*E$4</f>
        <v>0</v>
      </c>
      <c r="F248" s="200" t="n">
        <v>3</v>
      </c>
      <c r="G248" s="204"/>
      <c r="H248" s="35" t="n">
        <v>1.5</v>
      </c>
      <c r="I248" s="199" t="n">
        <f aca="false">H248*I$4</f>
        <v>0</v>
      </c>
      <c r="J248" s="199" t="n">
        <f aca="false">H248*J$4</f>
        <v>0</v>
      </c>
      <c r="K248" s="200" t="n">
        <v>3</v>
      </c>
      <c r="L248" s="204"/>
      <c r="M248" s="35" t="n">
        <v>1.5</v>
      </c>
      <c r="N248" s="199" t="n">
        <f aca="false">M248*N$4</f>
        <v>0</v>
      </c>
      <c r="O248" s="199" t="n">
        <f aca="false">M248*O$4</f>
        <v>0</v>
      </c>
      <c r="P248" s="200" t="n">
        <v>3</v>
      </c>
      <c r="Q248" s="204"/>
      <c r="R248" s="35" t="n">
        <v>1.5</v>
      </c>
      <c r="S248" s="199" t="n">
        <f aca="false">R248*S$4</f>
        <v>0</v>
      </c>
      <c r="T248" s="199" t="n">
        <f aca="false">R248*T$4</f>
        <v>0</v>
      </c>
      <c r="U248" s="200" t="n">
        <v>2</v>
      </c>
      <c r="W248" s="35" t="n">
        <v>1.5</v>
      </c>
      <c r="X248" s="199" t="n">
        <f aca="false">W248*X$4</f>
        <v>0</v>
      </c>
      <c r="Y248" s="199" t="n">
        <f aca="false">W248*Y$4</f>
        <v>0</v>
      </c>
      <c r="Z248" s="200" t="n">
        <v>3</v>
      </c>
      <c r="AA248" s="28"/>
      <c r="AB248" s="35" t="n">
        <v>1.5</v>
      </c>
      <c r="AC248" s="199" t="n">
        <f aca="false">AB248*AC$4</f>
        <v>0</v>
      </c>
      <c r="AD248" s="199" t="n">
        <f aca="false">AB248*AD$4</f>
        <v>0</v>
      </c>
      <c r="AE248" s="200" t="n">
        <v>3</v>
      </c>
      <c r="AF248" s="28"/>
      <c r="AG248" s="35" t="n">
        <v>1.5</v>
      </c>
      <c r="AH248" s="199" t="n">
        <f aca="false">AG248*AH$4</f>
        <v>0</v>
      </c>
      <c r="AI248" s="199" t="n">
        <f aca="false">AG248*AI$4</f>
        <v>0</v>
      </c>
      <c r="AJ248" s="200" t="n">
        <v>3</v>
      </c>
      <c r="AK248" s="28"/>
    </row>
    <row r="249" customFormat="false" ht="12" hidden="false" customHeight="false" outlineLevel="0" collapsed="false">
      <c r="A249" s="198" t="n">
        <f aca="false">CurveCreator!A249</f>
        <v>44287</v>
      </c>
      <c r="B249" s="198"/>
      <c r="C249" s="35" t="n">
        <v>1.5</v>
      </c>
      <c r="D249" s="199" t="n">
        <f aca="false">C249*D$4</f>
        <v>0</v>
      </c>
      <c r="E249" s="199" t="n">
        <f aca="false">C249*E$4</f>
        <v>0</v>
      </c>
      <c r="F249" s="200" t="n">
        <v>3</v>
      </c>
      <c r="G249" s="204"/>
      <c r="H249" s="35" t="n">
        <v>1.5</v>
      </c>
      <c r="I249" s="199" t="n">
        <f aca="false">H249*I$4</f>
        <v>0</v>
      </c>
      <c r="J249" s="199" t="n">
        <f aca="false">H249*J$4</f>
        <v>0</v>
      </c>
      <c r="K249" s="200" t="n">
        <v>3</v>
      </c>
      <c r="L249" s="204"/>
      <c r="M249" s="35" t="n">
        <v>1.5</v>
      </c>
      <c r="N249" s="199" t="n">
        <f aca="false">M249*N$4</f>
        <v>0</v>
      </c>
      <c r="O249" s="199" t="n">
        <f aca="false">M249*O$4</f>
        <v>0</v>
      </c>
      <c r="P249" s="200" t="n">
        <v>3</v>
      </c>
      <c r="Q249" s="204"/>
      <c r="R249" s="35" t="n">
        <v>1.5</v>
      </c>
      <c r="S249" s="199" t="n">
        <f aca="false">R249*S$4</f>
        <v>0</v>
      </c>
      <c r="T249" s="199" t="n">
        <f aca="false">R249*T$4</f>
        <v>0</v>
      </c>
      <c r="U249" s="200" t="n">
        <v>2</v>
      </c>
      <c r="W249" s="35" t="n">
        <v>1.5</v>
      </c>
      <c r="X249" s="199" t="n">
        <f aca="false">W249*X$4</f>
        <v>0</v>
      </c>
      <c r="Y249" s="199" t="n">
        <f aca="false">W249*Y$4</f>
        <v>0</v>
      </c>
      <c r="Z249" s="200" t="n">
        <v>3</v>
      </c>
      <c r="AA249" s="28"/>
      <c r="AB249" s="35" t="n">
        <v>1.5</v>
      </c>
      <c r="AC249" s="199" t="n">
        <f aca="false">AB249*AC$4</f>
        <v>0</v>
      </c>
      <c r="AD249" s="199" t="n">
        <f aca="false">AB249*AD$4</f>
        <v>0</v>
      </c>
      <c r="AE249" s="200" t="n">
        <v>3</v>
      </c>
      <c r="AF249" s="28"/>
      <c r="AG249" s="35" t="n">
        <v>1.5</v>
      </c>
      <c r="AH249" s="199" t="n">
        <f aca="false">AG249*AH$4</f>
        <v>0</v>
      </c>
      <c r="AI249" s="199" t="n">
        <f aca="false">AG249*AI$4</f>
        <v>0</v>
      </c>
      <c r="AJ249" s="200" t="n">
        <v>3</v>
      </c>
      <c r="AK249" s="28"/>
    </row>
    <row r="250" customFormat="false" ht="12" hidden="false" customHeight="false" outlineLevel="0" collapsed="false">
      <c r="A250" s="198" t="n">
        <f aca="false">CurveCreator!A250</f>
        <v>44317</v>
      </c>
      <c r="B250" s="198"/>
      <c r="C250" s="35" t="n">
        <v>1.5</v>
      </c>
      <c r="D250" s="199" t="n">
        <f aca="false">C250*D$4</f>
        <v>0</v>
      </c>
      <c r="E250" s="199" t="n">
        <f aca="false">C250*E$4</f>
        <v>0</v>
      </c>
      <c r="F250" s="200" t="n">
        <v>3</v>
      </c>
      <c r="G250" s="204"/>
      <c r="H250" s="35" t="n">
        <v>1.5</v>
      </c>
      <c r="I250" s="199" t="n">
        <f aca="false">H250*I$4</f>
        <v>0</v>
      </c>
      <c r="J250" s="199" t="n">
        <f aca="false">H250*J$4</f>
        <v>0</v>
      </c>
      <c r="K250" s="200" t="n">
        <v>3</v>
      </c>
      <c r="L250" s="204"/>
      <c r="M250" s="35" t="n">
        <v>1.5</v>
      </c>
      <c r="N250" s="199" t="n">
        <f aca="false">M250*N$4</f>
        <v>0</v>
      </c>
      <c r="O250" s="199" t="n">
        <f aca="false">M250*O$4</f>
        <v>0</v>
      </c>
      <c r="P250" s="200" t="n">
        <v>3</v>
      </c>
      <c r="Q250" s="204"/>
      <c r="R250" s="35" t="n">
        <v>1.5</v>
      </c>
      <c r="S250" s="199" t="n">
        <f aca="false">R250*S$4</f>
        <v>0</v>
      </c>
      <c r="T250" s="199" t="n">
        <f aca="false">R250*T$4</f>
        <v>0</v>
      </c>
      <c r="U250" s="200" t="n">
        <v>2</v>
      </c>
      <c r="W250" s="35" t="n">
        <v>1.5</v>
      </c>
      <c r="X250" s="199" t="n">
        <f aca="false">W250*X$4</f>
        <v>0</v>
      </c>
      <c r="Y250" s="199" t="n">
        <f aca="false">W250*Y$4</f>
        <v>0</v>
      </c>
      <c r="Z250" s="200" t="n">
        <v>3</v>
      </c>
      <c r="AA250" s="28"/>
      <c r="AB250" s="35" t="n">
        <v>1.5</v>
      </c>
      <c r="AC250" s="199" t="n">
        <f aca="false">AB250*AC$4</f>
        <v>0</v>
      </c>
      <c r="AD250" s="199" t="n">
        <f aca="false">AB250*AD$4</f>
        <v>0</v>
      </c>
      <c r="AE250" s="200" t="n">
        <v>3</v>
      </c>
      <c r="AF250" s="28"/>
      <c r="AG250" s="35" t="n">
        <v>1.5</v>
      </c>
      <c r="AH250" s="199" t="n">
        <f aca="false">AG250*AH$4</f>
        <v>0</v>
      </c>
      <c r="AI250" s="199" t="n">
        <f aca="false">AG250*AI$4</f>
        <v>0</v>
      </c>
      <c r="AJ250" s="200" t="n">
        <v>3</v>
      </c>
      <c r="AK250" s="28"/>
    </row>
    <row r="251" customFormat="false" ht="12" hidden="false" customHeight="false" outlineLevel="0" collapsed="false">
      <c r="A251" s="198" t="n">
        <f aca="false">CurveCreator!A251</f>
        <v>44348</v>
      </c>
      <c r="B251" s="198"/>
      <c r="C251" s="35" t="n">
        <v>1.5</v>
      </c>
      <c r="D251" s="199" t="n">
        <f aca="false">C251*D$4</f>
        <v>0</v>
      </c>
      <c r="E251" s="199" t="n">
        <f aca="false">C251*E$4</f>
        <v>0</v>
      </c>
      <c r="F251" s="200" t="n">
        <v>3</v>
      </c>
      <c r="G251" s="204"/>
      <c r="H251" s="35" t="n">
        <v>1.5</v>
      </c>
      <c r="I251" s="199" t="n">
        <f aca="false">H251*I$4</f>
        <v>0</v>
      </c>
      <c r="J251" s="199" t="n">
        <f aca="false">H251*J$4</f>
        <v>0</v>
      </c>
      <c r="K251" s="200" t="n">
        <v>3</v>
      </c>
      <c r="L251" s="204"/>
      <c r="M251" s="35" t="n">
        <v>1.5</v>
      </c>
      <c r="N251" s="199" t="n">
        <f aca="false">M251*N$4</f>
        <v>0</v>
      </c>
      <c r="O251" s="199" t="n">
        <f aca="false">M251*O$4</f>
        <v>0</v>
      </c>
      <c r="P251" s="200" t="n">
        <v>3</v>
      </c>
      <c r="Q251" s="204"/>
      <c r="R251" s="35" t="n">
        <v>1.5</v>
      </c>
      <c r="S251" s="199" t="n">
        <f aca="false">R251*S$4</f>
        <v>0</v>
      </c>
      <c r="T251" s="199" t="n">
        <f aca="false">R251*T$4</f>
        <v>0</v>
      </c>
      <c r="U251" s="200" t="n">
        <v>2</v>
      </c>
      <c r="W251" s="35" t="n">
        <v>1.5</v>
      </c>
      <c r="X251" s="199" t="n">
        <f aca="false">W251*X$4</f>
        <v>0</v>
      </c>
      <c r="Y251" s="199" t="n">
        <f aca="false">W251*Y$4</f>
        <v>0</v>
      </c>
      <c r="Z251" s="200" t="n">
        <v>3</v>
      </c>
      <c r="AA251" s="28"/>
      <c r="AB251" s="35" t="n">
        <v>1.5</v>
      </c>
      <c r="AC251" s="199" t="n">
        <f aca="false">AB251*AC$4</f>
        <v>0</v>
      </c>
      <c r="AD251" s="199" t="n">
        <f aca="false">AB251*AD$4</f>
        <v>0</v>
      </c>
      <c r="AE251" s="200" t="n">
        <v>3</v>
      </c>
      <c r="AF251" s="28"/>
      <c r="AG251" s="35" t="n">
        <v>1.5</v>
      </c>
      <c r="AH251" s="199" t="n">
        <f aca="false">AG251*AH$4</f>
        <v>0</v>
      </c>
      <c r="AI251" s="199" t="n">
        <f aca="false">AG251*AI$4</f>
        <v>0</v>
      </c>
      <c r="AJ251" s="200" t="n">
        <v>3</v>
      </c>
      <c r="AK251" s="28"/>
    </row>
    <row r="252" customFormat="false" ht="12" hidden="false" customHeight="false" outlineLevel="0" collapsed="false">
      <c r="A252" s="198" t="n">
        <f aca="false">CurveCreator!A252</f>
        <v>44378</v>
      </c>
      <c r="B252" s="198"/>
      <c r="C252" s="35" t="n">
        <v>1.5</v>
      </c>
      <c r="D252" s="199" t="n">
        <f aca="false">C252*D$4</f>
        <v>0</v>
      </c>
      <c r="E252" s="199" t="n">
        <f aca="false">C252*E$4</f>
        <v>0</v>
      </c>
      <c r="F252" s="200" t="n">
        <v>3</v>
      </c>
      <c r="G252" s="204"/>
      <c r="H252" s="35" t="n">
        <v>1.5</v>
      </c>
      <c r="I252" s="199" t="n">
        <f aca="false">H252*I$4</f>
        <v>0</v>
      </c>
      <c r="J252" s="199" t="n">
        <f aca="false">H252*J$4</f>
        <v>0</v>
      </c>
      <c r="K252" s="200" t="n">
        <v>3</v>
      </c>
      <c r="L252" s="204"/>
      <c r="M252" s="35" t="n">
        <v>1.5</v>
      </c>
      <c r="N252" s="199" t="n">
        <f aca="false">M252*N$4</f>
        <v>0</v>
      </c>
      <c r="O252" s="199" t="n">
        <f aca="false">M252*O$4</f>
        <v>0</v>
      </c>
      <c r="P252" s="200" t="n">
        <v>3</v>
      </c>
      <c r="Q252" s="204"/>
      <c r="R252" s="35" t="n">
        <v>1.5</v>
      </c>
      <c r="S252" s="199" t="n">
        <f aca="false">R252*S$4</f>
        <v>0</v>
      </c>
      <c r="T252" s="199" t="n">
        <f aca="false">R252*T$4</f>
        <v>0</v>
      </c>
      <c r="U252" s="200" t="n">
        <v>2</v>
      </c>
      <c r="W252" s="35" t="n">
        <v>1.5</v>
      </c>
      <c r="X252" s="199" t="n">
        <f aca="false">W252*X$4</f>
        <v>0</v>
      </c>
      <c r="Y252" s="199" t="n">
        <f aca="false">W252*Y$4</f>
        <v>0</v>
      </c>
      <c r="Z252" s="200" t="n">
        <v>3</v>
      </c>
      <c r="AA252" s="28"/>
      <c r="AB252" s="35" t="n">
        <v>1.5</v>
      </c>
      <c r="AC252" s="199" t="n">
        <f aca="false">AB252*AC$4</f>
        <v>0</v>
      </c>
      <c r="AD252" s="199" t="n">
        <f aca="false">AB252*AD$4</f>
        <v>0</v>
      </c>
      <c r="AE252" s="200" t="n">
        <v>3</v>
      </c>
      <c r="AF252" s="28"/>
      <c r="AG252" s="35" t="n">
        <v>1.5</v>
      </c>
      <c r="AH252" s="199" t="n">
        <f aca="false">AG252*AH$4</f>
        <v>0</v>
      </c>
      <c r="AI252" s="199" t="n">
        <f aca="false">AG252*AI$4</f>
        <v>0</v>
      </c>
      <c r="AJ252" s="200" t="n">
        <v>3</v>
      </c>
      <c r="AK252" s="28"/>
    </row>
    <row r="253" customFormat="false" ht="12" hidden="false" customHeight="false" outlineLevel="0" collapsed="false">
      <c r="A253" s="198" t="n">
        <f aca="false">CurveCreator!A253</f>
        <v>44409</v>
      </c>
      <c r="B253" s="198"/>
      <c r="C253" s="35" t="n">
        <v>1.5</v>
      </c>
      <c r="D253" s="199" t="n">
        <f aca="false">C253*D$4</f>
        <v>0</v>
      </c>
      <c r="E253" s="199" t="n">
        <f aca="false">C253*E$4</f>
        <v>0</v>
      </c>
      <c r="F253" s="200" t="n">
        <v>3</v>
      </c>
      <c r="G253" s="204"/>
      <c r="H253" s="35" t="n">
        <v>1.5</v>
      </c>
      <c r="I253" s="199" t="n">
        <f aca="false">H253*I$4</f>
        <v>0</v>
      </c>
      <c r="J253" s="199" t="n">
        <f aca="false">H253*J$4</f>
        <v>0</v>
      </c>
      <c r="K253" s="200" t="n">
        <v>3</v>
      </c>
      <c r="L253" s="204"/>
      <c r="M253" s="35" t="n">
        <v>1.5</v>
      </c>
      <c r="N253" s="199" t="n">
        <f aca="false">M253*N$4</f>
        <v>0</v>
      </c>
      <c r="O253" s="199" t="n">
        <f aca="false">M253*O$4</f>
        <v>0</v>
      </c>
      <c r="P253" s="200" t="n">
        <v>3</v>
      </c>
      <c r="Q253" s="204"/>
      <c r="R253" s="35" t="n">
        <v>1.5</v>
      </c>
      <c r="S253" s="199" t="n">
        <f aca="false">R253*S$4</f>
        <v>0</v>
      </c>
      <c r="T253" s="199" t="n">
        <f aca="false">R253*T$4</f>
        <v>0</v>
      </c>
      <c r="U253" s="200" t="n">
        <v>2</v>
      </c>
      <c r="W253" s="35" t="n">
        <v>1.5</v>
      </c>
      <c r="X253" s="199" t="n">
        <f aca="false">W253*X$4</f>
        <v>0</v>
      </c>
      <c r="Y253" s="199" t="n">
        <f aca="false">W253*Y$4</f>
        <v>0</v>
      </c>
      <c r="Z253" s="200" t="n">
        <v>3</v>
      </c>
      <c r="AA253" s="28"/>
      <c r="AB253" s="35" t="n">
        <v>1.5</v>
      </c>
      <c r="AC253" s="199" t="n">
        <f aca="false">AB253*AC$4</f>
        <v>0</v>
      </c>
      <c r="AD253" s="199" t="n">
        <f aca="false">AB253*AD$4</f>
        <v>0</v>
      </c>
      <c r="AE253" s="200" t="n">
        <v>3</v>
      </c>
      <c r="AF253" s="28"/>
      <c r="AG253" s="35" t="n">
        <v>1.5</v>
      </c>
      <c r="AH253" s="199" t="n">
        <f aca="false">AG253*AH$4</f>
        <v>0</v>
      </c>
      <c r="AI253" s="199" t="n">
        <f aca="false">AG253*AI$4</f>
        <v>0</v>
      </c>
      <c r="AJ253" s="200" t="n">
        <v>3</v>
      </c>
      <c r="AK253" s="28"/>
    </row>
    <row r="254" customFormat="false" ht="12" hidden="false" customHeight="false" outlineLevel="0" collapsed="false">
      <c r="A254" s="198" t="n">
        <f aca="false">CurveCreator!A254</f>
        <v>44440</v>
      </c>
      <c r="B254" s="198"/>
      <c r="C254" s="35" t="n">
        <v>1.5</v>
      </c>
      <c r="D254" s="199" t="n">
        <f aca="false">C254*D$4</f>
        <v>0</v>
      </c>
      <c r="E254" s="199" t="n">
        <f aca="false">C254*E$4</f>
        <v>0</v>
      </c>
      <c r="F254" s="200" t="n">
        <v>3</v>
      </c>
      <c r="G254" s="204"/>
      <c r="H254" s="35" t="n">
        <v>1.5</v>
      </c>
      <c r="I254" s="199" t="n">
        <f aca="false">H254*I$4</f>
        <v>0</v>
      </c>
      <c r="J254" s="199" t="n">
        <f aca="false">H254*J$4</f>
        <v>0</v>
      </c>
      <c r="K254" s="200" t="n">
        <v>3</v>
      </c>
      <c r="L254" s="204"/>
      <c r="M254" s="35" t="n">
        <v>1.5</v>
      </c>
      <c r="N254" s="199" t="n">
        <f aca="false">M254*N$4</f>
        <v>0</v>
      </c>
      <c r="O254" s="199" t="n">
        <f aca="false">M254*O$4</f>
        <v>0</v>
      </c>
      <c r="P254" s="200" t="n">
        <v>3</v>
      </c>
      <c r="Q254" s="204"/>
      <c r="R254" s="35" t="n">
        <v>1.5</v>
      </c>
      <c r="S254" s="199" t="n">
        <f aca="false">R254*S$4</f>
        <v>0</v>
      </c>
      <c r="T254" s="199" t="n">
        <f aca="false">R254*T$4</f>
        <v>0</v>
      </c>
      <c r="U254" s="200" t="n">
        <v>2</v>
      </c>
      <c r="W254" s="35" t="n">
        <v>1.5</v>
      </c>
      <c r="X254" s="199" t="n">
        <f aca="false">W254*X$4</f>
        <v>0</v>
      </c>
      <c r="Y254" s="199" t="n">
        <f aca="false">W254*Y$4</f>
        <v>0</v>
      </c>
      <c r="Z254" s="200" t="n">
        <v>3</v>
      </c>
      <c r="AA254" s="28"/>
      <c r="AB254" s="35" t="n">
        <v>1.5</v>
      </c>
      <c r="AC254" s="199" t="n">
        <f aca="false">AB254*AC$4</f>
        <v>0</v>
      </c>
      <c r="AD254" s="199" t="n">
        <f aca="false">AB254*AD$4</f>
        <v>0</v>
      </c>
      <c r="AE254" s="200" t="n">
        <v>3</v>
      </c>
      <c r="AF254" s="28"/>
      <c r="AG254" s="35" t="n">
        <v>1.5</v>
      </c>
      <c r="AH254" s="199" t="n">
        <f aca="false">AG254*AH$4</f>
        <v>0</v>
      </c>
      <c r="AI254" s="199" t="n">
        <f aca="false">AG254*AI$4</f>
        <v>0</v>
      </c>
      <c r="AJ254" s="200" t="n">
        <v>3</v>
      </c>
      <c r="AK254" s="28"/>
    </row>
    <row r="255" customFormat="false" ht="12" hidden="false" customHeight="false" outlineLevel="0" collapsed="false">
      <c r="A255" s="198" t="n">
        <f aca="false">CurveCreator!A255</f>
        <v>44470</v>
      </c>
      <c r="B255" s="198"/>
      <c r="C255" s="35" t="n">
        <v>1.5</v>
      </c>
      <c r="D255" s="199" t="n">
        <f aca="false">C255*D$4</f>
        <v>0</v>
      </c>
      <c r="E255" s="199" t="n">
        <f aca="false">C255*E$4</f>
        <v>0</v>
      </c>
      <c r="F255" s="200" t="n">
        <v>3</v>
      </c>
      <c r="G255" s="204"/>
      <c r="H255" s="35" t="n">
        <v>1.5</v>
      </c>
      <c r="I255" s="199" t="n">
        <f aca="false">H255*I$4</f>
        <v>0</v>
      </c>
      <c r="J255" s="199" t="n">
        <f aca="false">H255*J$4</f>
        <v>0</v>
      </c>
      <c r="K255" s="200" t="n">
        <v>3</v>
      </c>
      <c r="L255" s="204"/>
      <c r="M255" s="35" t="n">
        <v>1.5</v>
      </c>
      <c r="N255" s="199" t="n">
        <f aca="false">M255*N$4</f>
        <v>0</v>
      </c>
      <c r="O255" s="199" t="n">
        <f aca="false">M255*O$4</f>
        <v>0</v>
      </c>
      <c r="P255" s="200" t="n">
        <v>3</v>
      </c>
      <c r="Q255" s="204"/>
      <c r="R255" s="35" t="n">
        <v>1.5</v>
      </c>
      <c r="S255" s="199" t="n">
        <f aca="false">R255*S$4</f>
        <v>0</v>
      </c>
      <c r="T255" s="199" t="n">
        <f aca="false">R255*T$4</f>
        <v>0</v>
      </c>
      <c r="U255" s="200" t="n">
        <v>2</v>
      </c>
      <c r="W255" s="35" t="n">
        <v>1.5</v>
      </c>
      <c r="X255" s="199" t="n">
        <f aca="false">W255*X$4</f>
        <v>0</v>
      </c>
      <c r="Y255" s="199" t="n">
        <f aca="false">W255*Y$4</f>
        <v>0</v>
      </c>
      <c r="Z255" s="200" t="n">
        <v>3</v>
      </c>
      <c r="AA255" s="28"/>
      <c r="AB255" s="35" t="n">
        <v>1.5</v>
      </c>
      <c r="AC255" s="199" t="n">
        <f aca="false">AB255*AC$4</f>
        <v>0</v>
      </c>
      <c r="AD255" s="199" t="n">
        <f aca="false">AB255*AD$4</f>
        <v>0</v>
      </c>
      <c r="AE255" s="200" t="n">
        <v>3</v>
      </c>
      <c r="AF255" s="28"/>
      <c r="AG255" s="35" t="n">
        <v>1.5</v>
      </c>
      <c r="AH255" s="199" t="n">
        <f aca="false">AG255*AH$4</f>
        <v>0</v>
      </c>
      <c r="AI255" s="199" t="n">
        <f aca="false">AG255*AI$4</f>
        <v>0</v>
      </c>
      <c r="AJ255" s="200" t="n">
        <v>3</v>
      </c>
      <c r="AK255" s="28"/>
    </row>
    <row r="256" customFormat="false" ht="12" hidden="false" customHeight="false" outlineLevel="0" collapsed="false">
      <c r="A256" s="198" t="n">
        <f aca="false">CurveCreator!A256</f>
        <v>44501</v>
      </c>
      <c r="B256" s="198"/>
      <c r="C256" s="35" t="n">
        <v>1.5</v>
      </c>
      <c r="D256" s="199" t="n">
        <f aca="false">C256*D$4</f>
        <v>0</v>
      </c>
      <c r="E256" s="199" t="n">
        <f aca="false">C256*E$4</f>
        <v>0</v>
      </c>
      <c r="F256" s="200" t="n">
        <v>3</v>
      </c>
      <c r="G256" s="204"/>
      <c r="H256" s="35" t="n">
        <v>1.5</v>
      </c>
      <c r="I256" s="199" t="n">
        <f aca="false">H256*I$4</f>
        <v>0</v>
      </c>
      <c r="J256" s="199" t="n">
        <f aca="false">H256*J$4</f>
        <v>0</v>
      </c>
      <c r="K256" s="200" t="n">
        <v>3</v>
      </c>
      <c r="L256" s="204"/>
      <c r="M256" s="35" t="n">
        <v>1.5</v>
      </c>
      <c r="N256" s="199" t="n">
        <f aca="false">M256*N$4</f>
        <v>0</v>
      </c>
      <c r="O256" s="199" t="n">
        <f aca="false">M256*O$4</f>
        <v>0</v>
      </c>
      <c r="P256" s="200" t="n">
        <v>3</v>
      </c>
      <c r="Q256" s="204"/>
      <c r="R256" s="35" t="n">
        <v>1.5</v>
      </c>
      <c r="S256" s="199" t="n">
        <f aca="false">R256*S$4</f>
        <v>0</v>
      </c>
      <c r="T256" s="199" t="n">
        <f aca="false">R256*T$4</f>
        <v>0</v>
      </c>
      <c r="U256" s="200" t="n">
        <v>2</v>
      </c>
      <c r="W256" s="35" t="n">
        <v>1.5</v>
      </c>
      <c r="X256" s="199" t="n">
        <f aca="false">W256*X$4</f>
        <v>0</v>
      </c>
      <c r="Y256" s="199" t="n">
        <f aca="false">W256*Y$4</f>
        <v>0</v>
      </c>
      <c r="Z256" s="200" t="n">
        <v>3</v>
      </c>
      <c r="AA256" s="28"/>
      <c r="AB256" s="35" t="n">
        <v>1.5</v>
      </c>
      <c r="AC256" s="199" t="n">
        <f aca="false">AB256*AC$4</f>
        <v>0</v>
      </c>
      <c r="AD256" s="199" t="n">
        <f aca="false">AB256*AD$4</f>
        <v>0</v>
      </c>
      <c r="AE256" s="200" t="n">
        <v>3</v>
      </c>
      <c r="AF256" s="28"/>
      <c r="AG256" s="35" t="n">
        <v>1.5</v>
      </c>
      <c r="AH256" s="199" t="n">
        <f aca="false">AG256*AH$4</f>
        <v>0</v>
      </c>
      <c r="AI256" s="199" t="n">
        <f aca="false">AG256*AI$4</f>
        <v>0</v>
      </c>
      <c r="AJ256" s="200" t="n">
        <v>3</v>
      </c>
      <c r="AK256" s="28"/>
    </row>
    <row r="257" customFormat="false" ht="12" hidden="false" customHeight="false" outlineLevel="0" collapsed="false">
      <c r="A257" s="198" t="n">
        <f aca="false">CurveCreator!A257</f>
        <v>44531</v>
      </c>
      <c r="B257" s="198"/>
      <c r="C257" s="35" t="n">
        <v>1.5</v>
      </c>
      <c r="D257" s="199" t="n">
        <f aca="false">C257*D$4</f>
        <v>0</v>
      </c>
      <c r="E257" s="199" t="n">
        <f aca="false">C257*E$4</f>
        <v>0</v>
      </c>
      <c r="F257" s="200" t="n">
        <v>3</v>
      </c>
      <c r="G257" s="204"/>
      <c r="H257" s="35" t="n">
        <v>1.5</v>
      </c>
      <c r="I257" s="199" t="n">
        <f aca="false">H257*I$4</f>
        <v>0</v>
      </c>
      <c r="J257" s="199" t="n">
        <f aca="false">H257*J$4</f>
        <v>0</v>
      </c>
      <c r="K257" s="200" t="n">
        <v>3</v>
      </c>
      <c r="L257" s="204"/>
      <c r="M257" s="35" t="n">
        <v>1.5</v>
      </c>
      <c r="N257" s="199" t="n">
        <f aca="false">M257*N$4</f>
        <v>0</v>
      </c>
      <c r="O257" s="199" t="n">
        <f aca="false">M257*O$4</f>
        <v>0</v>
      </c>
      <c r="P257" s="200" t="n">
        <v>3</v>
      </c>
      <c r="Q257" s="204"/>
      <c r="R257" s="35" t="n">
        <v>1.5</v>
      </c>
      <c r="S257" s="199" t="n">
        <f aca="false">R257*S$4</f>
        <v>0</v>
      </c>
      <c r="T257" s="199" t="n">
        <f aca="false">R257*T$4</f>
        <v>0</v>
      </c>
      <c r="U257" s="200" t="n">
        <v>2</v>
      </c>
      <c r="W257" s="35" t="n">
        <v>1.5</v>
      </c>
      <c r="X257" s="199" t="n">
        <f aca="false">W257*X$4</f>
        <v>0</v>
      </c>
      <c r="Y257" s="199" t="n">
        <f aca="false">W257*Y$4</f>
        <v>0</v>
      </c>
      <c r="Z257" s="200" t="n">
        <v>3</v>
      </c>
      <c r="AA257" s="28"/>
      <c r="AB257" s="35" t="n">
        <v>1.5</v>
      </c>
      <c r="AC257" s="199" t="n">
        <f aca="false">AB257*AC$4</f>
        <v>0</v>
      </c>
      <c r="AD257" s="199" t="n">
        <f aca="false">AB257*AD$4</f>
        <v>0</v>
      </c>
      <c r="AE257" s="200" t="n">
        <v>3</v>
      </c>
      <c r="AF257" s="28"/>
      <c r="AG257" s="35" t="n">
        <v>1.5</v>
      </c>
      <c r="AH257" s="199" t="n">
        <f aca="false">AG257*AH$4</f>
        <v>0</v>
      </c>
      <c r="AI257" s="199" t="n">
        <f aca="false">AG257*AI$4</f>
        <v>0</v>
      </c>
      <c r="AJ257" s="200" t="n">
        <v>3</v>
      </c>
      <c r="AK257" s="28"/>
    </row>
    <row r="258" customFormat="false" ht="12" hidden="false" customHeight="false" outlineLevel="0" collapsed="false">
      <c r="A258" s="198" t="n">
        <f aca="false">CurveCreator!A258</f>
        <v>44562</v>
      </c>
      <c r="B258" s="198"/>
      <c r="C258" s="35" t="n">
        <v>1.5</v>
      </c>
      <c r="D258" s="199" t="n">
        <f aca="false">C258*D$4</f>
        <v>0</v>
      </c>
      <c r="E258" s="199" t="n">
        <f aca="false">C258*E$4</f>
        <v>0</v>
      </c>
      <c r="F258" s="200" t="n">
        <v>3</v>
      </c>
      <c r="G258" s="204"/>
      <c r="H258" s="35" t="n">
        <v>1.5</v>
      </c>
      <c r="I258" s="199" t="n">
        <f aca="false">H258*I$4</f>
        <v>0</v>
      </c>
      <c r="J258" s="199" t="n">
        <f aca="false">H258*J$4</f>
        <v>0</v>
      </c>
      <c r="K258" s="200" t="n">
        <v>3</v>
      </c>
      <c r="L258" s="204"/>
      <c r="M258" s="35" t="n">
        <v>1.5</v>
      </c>
      <c r="N258" s="199" t="n">
        <f aca="false">M258*N$4</f>
        <v>0</v>
      </c>
      <c r="O258" s="199" t="n">
        <f aca="false">M258*O$4</f>
        <v>0</v>
      </c>
      <c r="P258" s="200" t="n">
        <v>3</v>
      </c>
      <c r="Q258" s="204"/>
      <c r="R258" s="35" t="n">
        <v>1.5</v>
      </c>
      <c r="S258" s="199" t="n">
        <f aca="false">R258*S$4</f>
        <v>0</v>
      </c>
      <c r="T258" s="199" t="n">
        <f aca="false">R258*T$4</f>
        <v>0</v>
      </c>
      <c r="U258" s="200" t="n">
        <v>2</v>
      </c>
      <c r="W258" s="35" t="n">
        <v>1.5</v>
      </c>
      <c r="X258" s="199" t="n">
        <f aca="false">W258*X$4</f>
        <v>0</v>
      </c>
      <c r="Y258" s="199" t="n">
        <f aca="false">W258*Y$4</f>
        <v>0</v>
      </c>
      <c r="Z258" s="200" t="n">
        <v>3</v>
      </c>
      <c r="AA258" s="28"/>
      <c r="AB258" s="35" t="n">
        <v>1.5</v>
      </c>
      <c r="AC258" s="199" t="n">
        <f aca="false">AB258*AC$4</f>
        <v>0</v>
      </c>
      <c r="AD258" s="199" t="n">
        <f aca="false">AB258*AD$4</f>
        <v>0</v>
      </c>
      <c r="AE258" s="200" t="n">
        <v>3</v>
      </c>
      <c r="AF258" s="28"/>
      <c r="AG258" s="35" t="n">
        <v>1.5</v>
      </c>
      <c r="AH258" s="199" t="n">
        <f aca="false">AG258*AH$4</f>
        <v>0</v>
      </c>
      <c r="AI258" s="199" t="n">
        <f aca="false">AG258*AI$4</f>
        <v>0</v>
      </c>
      <c r="AJ258" s="200" t="n">
        <v>3</v>
      </c>
      <c r="AK258" s="28"/>
    </row>
    <row r="259" customFormat="false" ht="12" hidden="false" customHeight="false" outlineLevel="0" collapsed="false">
      <c r="A259" s="198" t="n">
        <f aca="false">CurveCreator!A259</f>
        <v>44593</v>
      </c>
      <c r="B259" s="198"/>
      <c r="C259" s="35" t="n">
        <v>1.5</v>
      </c>
      <c r="D259" s="199" t="n">
        <f aca="false">C259*D$4</f>
        <v>0</v>
      </c>
      <c r="E259" s="199" t="n">
        <f aca="false">C259*E$4</f>
        <v>0</v>
      </c>
      <c r="F259" s="200" t="n">
        <v>3</v>
      </c>
      <c r="G259" s="204"/>
      <c r="H259" s="35" t="n">
        <v>1.5</v>
      </c>
      <c r="I259" s="199" t="n">
        <f aca="false">H259*I$4</f>
        <v>0</v>
      </c>
      <c r="J259" s="199" t="n">
        <f aca="false">H259*J$4</f>
        <v>0</v>
      </c>
      <c r="K259" s="200" t="n">
        <v>3</v>
      </c>
      <c r="L259" s="204"/>
      <c r="M259" s="35" t="n">
        <v>1.5</v>
      </c>
      <c r="N259" s="199" t="n">
        <f aca="false">M259*N$4</f>
        <v>0</v>
      </c>
      <c r="O259" s="199" t="n">
        <f aca="false">M259*O$4</f>
        <v>0</v>
      </c>
      <c r="P259" s="200" t="n">
        <v>3</v>
      </c>
      <c r="Q259" s="204"/>
      <c r="R259" s="35" t="n">
        <v>1.5</v>
      </c>
      <c r="S259" s="199" t="n">
        <f aca="false">R259*S$4</f>
        <v>0</v>
      </c>
      <c r="T259" s="199" t="n">
        <f aca="false">R259*T$4</f>
        <v>0</v>
      </c>
      <c r="U259" s="200" t="n">
        <v>2</v>
      </c>
      <c r="W259" s="35" t="n">
        <v>1.5</v>
      </c>
      <c r="X259" s="199" t="n">
        <f aca="false">W259*X$4</f>
        <v>0</v>
      </c>
      <c r="Y259" s="199" t="n">
        <f aca="false">W259*Y$4</f>
        <v>0</v>
      </c>
      <c r="Z259" s="200" t="n">
        <v>3</v>
      </c>
      <c r="AA259" s="28"/>
      <c r="AB259" s="35" t="n">
        <v>1.5</v>
      </c>
      <c r="AC259" s="199" t="n">
        <f aca="false">AB259*AC$4</f>
        <v>0</v>
      </c>
      <c r="AD259" s="199" t="n">
        <f aca="false">AB259*AD$4</f>
        <v>0</v>
      </c>
      <c r="AE259" s="200" t="n">
        <v>3</v>
      </c>
      <c r="AF259" s="28"/>
      <c r="AG259" s="35" t="n">
        <v>1.5</v>
      </c>
      <c r="AH259" s="199" t="n">
        <f aca="false">AG259*AH$4</f>
        <v>0</v>
      </c>
      <c r="AI259" s="199" t="n">
        <f aca="false">AG259*AI$4</f>
        <v>0</v>
      </c>
      <c r="AJ259" s="200" t="n">
        <v>3</v>
      </c>
      <c r="AK259" s="28"/>
    </row>
    <row r="260" customFormat="false" ht="12" hidden="false" customHeight="false" outlineLevel="0" collapsed="false">
      <c r="A260" s="198" t="n">
        <f aca="false">CurveCreator!A260</f>
        <v>44621</v>
      </c>
      <c r="B260" s="198"/>
      <c r="C260" s="35" t="n">
        <v>1.5</v>
      </c>
      <c r="D260" s="199" t="n">
        <f aca="false">C260*D$4</f>
        <v>0</v>
      </c>
      <c r="E260" s="199" t="n">
        <f aca="false">C260*E$4</f>
        <v>0</v>
      </c>
      <c r="F260" s="200" t="n">
        <v>3</v>
      </c>
      <c r="G260" s="204"/>
      <c r="H260" s="35" t="n">
        <v>1.5</v>
      </c>
      <c r="I260" s="199" t="n">
        <f aca="false">H260*I$4</f>
        <v>0</v>
      </c>
      <c r="J260" s="199" t="n">
        <f aca="false">H260*J$4</f>
        <v>0</v>
      </c>
      <c r="K260" s="200" t="n">
        <v>3</v>
      </c>
      <c r="L260" s="204"/>
      <c r="M260" s="35" t="n">
        <v>1.5</v>
      </c>
      <c r="N260" s="199" t="n">
        <f aca="false">M260*N$4</f>
        <v>0</v>
      </c>
      <c r="O260" s="199" t="n">
        <f aca="false">M260*O$4</f>
        <v>0</v>
      </c>
      <c r="P260" s="200" t="n">
        <v>3</v>
      </c>
      <c r="Q260" s="204"/>
      <c r="R260" s="35" t="n">
        <v>1.5</v>
      </c>
      <c r="S260" s="199" t="n">
        <f aca="false">R260*S$4</f>
        <v>0</v>
      </c>
      <c r="T260" s="199" t="n">
        <f aca="false">R260*T$4</f>
        <v>0</v>
      </c>
      <c r="U260" s="200" t="n">
        <v>2</v>
      </c>
      <c r="W260" s="35" t="n">
        <v>1.5</v>
      </c>
      <c r="X260" s="199" t="n">
        <f aca="false">W260*X$4</f>
        <v>0</v>
      </c>
      <c r="Y260" s="199" t="n">
        <f aca="false">W260*Y$4</f>
        <v>0</v>
      </c>
      <c r="Z260" s="200" t="n">
        <v>3</v>
      </c>
      <c r="AA260" s="28"/>
      <c r="AB260" s="35" t="n">
        <v>1.5</v>
      </c>
      <c r="AC260" s="199" t="n">
        <f aca="false">AB260*AC$4</f>
        <v>0</v>
      </c>
      <c r="AD260" s="199" t="n">
        <f aca="false">AB260*AD$4</f>
        <v>0</v>
      </c>
      <c r="AE260" s="200" t="n">
        <v>3</v>
      </c>
      <c r="AF260" s="28"/>
      <c r="AG260" s="35" t="n">
        <v>1.5</v>
      </c>
      <c r="AH260" s="199" t="n">
        <f aca="false">AG260*AH$4</f>
        <v>0</v>
      </c>
      <c r="AI260" s="199" t="n">
        <f aca="false">AG260*AI$4</f>
        <v>0</v>
      </c>
      <c r="AJ260" s="200" t="n">
        <v>3</v>
      </c>
      <c r="AK260" s="28"/>
    </row>
    <row r="261" customFormat="false" ht="12" hidden="false" customHeight="false" outlineLevel="0" collapsed="false">
      <c r="A261" s="198" t="n">
        <f aca="false">CurveCreator!A261</f>
        <v>44652</v>
      </c>
      <c r="B261" s="198"/>
      <c r="C261" s="35" t="n">
        <v>1.5</v>
      </c>
      <c r="D261" s="199" t="n">
        <f aca="false">C261*D$4</f>
        <v>0</v>
      </c>
      <c r="E261" s="199" t="n">
        <f aca="false">C261*E$4</f>
        <v>0</v>
      </c>
      <c r="F261" s="200" t="n">
        <v>3</v>
      </c>
      <c r="G261" s="204"/>
      <c r="H261" s="35" t="n">
        <v>1.5</v>
      </c>
      <c r="I261" s="199" t="n">
        <f aca="false">H261*I$4</f>
        <v>0</v>
      </c>
      <c r="J261" s="199" t="n">
        <f aca="false">H261*J$4</f>
        <v>0</v>
      </c>
      <c r="K261" s="200" t="n">
        <v>3</v>
      </c>
      <c r="L261" s="204"/>
      <c r="M261" s="35" t="n">
        <v>1.5</v>
      </c>
      <c r="N261" s="199" t="n">
        <f aca="false">M261*N$4</f>
        <v>0</v>
      </c>
      <c r="O261" s="199" t="n">
        <f aca="false">M261*O$4</f>
        <v>0</v>
      </c>
      <c r="P261" s="200" t="n">
        <v>3</v>
      </c>
      <c r="Q261" s="204"/>
      <c r="R261" s="35" t="n">
        <v>1.5</v>
      </c>
      <c r="S261" s="199" t="n">
        <f aca="false">R261*S$4</f>
        <v>0</v>
      </c>
      <c r="T261" s="199" t="n">
        <f aca="false">R261*T$4</f>
        <v>0</v>
      </c>
      <c r="U261" s="200" t="n">
        <v>2</v>
      </c>
      <c r="W261" s="35" t="n">
        <v>1.5</v>
      </c>
      <c r="X261" s="199" t="n">
        <f aca="false">W261*X$4</f>
        <v>0</v>
      </c>
      <c r="Y261" s="199" t="n">
        <f aca="false">W261*Y$4</f>
        <v>0</v>
      </c>
      <c r="Z261" s="200" t="n">
        <v>3</v>
      </c>
      <c r="AA261" s="28"/>
      <c r="AB261" s="35" t="n">
        <v>1.5</v>
      </c>
      <c r="AC261" s="199" t="n">
        <f aca="false">AB261*AC$4</f>
        <v>0</v>
      </c>
      <c r="AD261" s="199" t="n">
        <f aca="false">AB261*AD$4</f>
        <v>0</v>
      </c>
      <c r="AE261" s="200" t="n">
        <v>3</v>
      </c>
      <c r="AF261" s="28"/>
      <c r="AG261" s="35" t="n">
        <v>1.5</v>
      </c>
      <c r="AH261" s="199" t="n">
        <f aca="false">AG261*AH$4</f>
        <v>0</v>
      </c>
      <c r="AI261" s="199" t="n">
        <f aca="false">AG261*AI$4</f>
        <v>0</v>
      </c>
      <c r="AJ261" s="200" t="n">
        <v>3</v>
      </c>
      <c r="AK261" s="28"/>
    </row>
    <row r="262" customFormat="false" ht="12" hidden="false" customHeight="false" outlineLevel="0" collapsed="false">
      <c r="A262" s="198" t="n">
        <f aca="false">CurveCreator!A262</f>
        <v>44682</v>
      </c>
      <c r="B262" s="198"/>
      <c r="C262" s="35" t="n">
        <v>1.5</v>
      </c>
      <c r="D262" s="199" t="n">
        <f aca="false">C262*D$4</f>
        <v>0</v>
      </c>
      <c r="E262" s="199" t="n">
        <f aca="false">C262*E$4</f>
        <v>0</v>
      </c>
      <c r="F262" s="200" t="n">
        <v>3</v>
      </c>
      <c r="G262" s="204"/>
      <c r="H262" s="35" t="n">
        <v>1.5</v>
      </c>
      <c r="I262" s="199" t="n">
        <f aca="false">H262*I$4</f>
        <v>0</v>
      </c>
      <c r="J262" s="199" t="n">
        <f aca="false">H262*J$4</f>
        <v>0</v>
      </c>
      <c r="K262" s="200" t="n">
        <v>3</v>
      </c>
      <c r="L262" s="204"/>
      <c r="M262" s="35" t="n">
        <v>1.5</v>
      </c>
      <c r="N262" s="199" t="n">
        <f aca="false">M262*N$4</f>
        <v>0</v>
      </c>
      <c r="O262" s="199" t="n">
        <f aca="false">M262*O$4</f>
        <v>0</v>
      </c>
      <c r="P262" s="200" t="n">
        <v>3</v>
      </c>
      <c r="Q262" s="204"/>
      <c r="R262" s="35" t="n">
        <v>1.5</v>
      </c>
      <c r="S262" s="199" t="n">
        <f aca="false">R262*S$4</f>
        <v>0</v>
      </c>
      <c r="T262" s="199" t="n">
        <f aca="false">R262*T$4</f>
        <v>0</v>
      </c>
      <c r="U262" s="200" t="n">
        <v>2</v>
      </c>
      <c r="W262" s="35" t="n">
        <v>1.5</v>
      </c>
      <c r="X262" s="199" t="n">
        <f aca="false">W262*X$4</f>
        <v>0</v>
      </c>
      <c r="Y262" s="199" t="n">
        <f aca="false">W262*Y$4</f>
        <v>0</v>
      </c>
      <c r="Z262" s="200" t="n">
        <v>3</v>
      </c>
      <c r="AA262" s="28"/>
      <c r="AB262" s="35" t="n">
        <v>1.5</v>
      </c>
      <c r="AC262" s="199" t="n">
        <f aca="false">AB262*AC$4</f>
        <v>0</v>
      </c>
      <c r="AD262" s="199" t="n">
        <f aca="false">AB262*AD$4</f>
        <v>0</v>
      </c>
      <c r="AE262" s="200" t="n">
        <v>3</v>
      </c>
      <c r="AF262" s="28"/>
      <c r="AG262" s="35" t="n">
        <v>1.5</v>
      </c>
      <c r="AH262" s="199" t="n">
        <f aca="false">AG262*AH$4</f>
        <v>0</v>
      </c>
      <c r="AI262" s="199" t="n">
        <f aca="false">AG262*AI$4</f>
        <v>0</v>
      </c>
      <c r="AJ262" s="200" t="n">
        <v>3</v>
      </c>
      <c r="AK262" s="28"/>
    </row>
    <row r="263" customFormat="false" ht="12" hidden="false" customHeight="false" outlineLevel="0" collapsed="false">
      <c r="A263" s="198" t="n">
        <f aca="false">CurveCreator!A263</f>
        <v>44713</v>
      </c>
      <c r="B263" s="198"/>
      <c r="C263" s="35" t="n">
        <v>1.5</v>
      </c>
      <c r="D263" s="199" t="n">
        <f aca="false">C263*D$4</f>
        <v>0</v>
      </c>
      <c r="E263" s="199" t="n">
        <f aca="false">C263*E$4</f>
        <v>0</v>
      </c>
      <c r="F263" s="200" t="n">
        <v>3</v>
      </c>
      <c r="G263" s="204"/>
      <c r="H263" s="35" t="n">
        <v>1.5</v>
      </c>
      <c r="I263" s="199" t="n">
        <f aca="false">H263*I$4</f>
        <v>0</v>
      </c>
      <c r="J263" s="199" t="n">
        <f aca="false">H263*J$4</f>
        <v>0</v>
      </c>
      <c r="K263" s="200" t="n">
        <v>3</v>
      </c>
      <c r="L263" s="204"/>
      <c r="M263" s="35" t="n">
        <v>1.5</v>
      </c>
      <c r="N263" s="199" t="n">
        <f aca="false">M263*N$4</f>
        <v>0</v>
      </c>
      <c r="O263" s="199" t="n">
        <f aca="false">M263*O$4</f>
        <v>0</v>
      </c>
      <c r="P263" s="200" t="n">
        <v>3</v>
      </c>
      <c r="Q263" s="204"/>
      <c r="R263" s="35" t="n">
        <v>1.5</v>
      </c>
      <c r="S263" s="199" t="n">
        <f aca="false">R263*S$4</f>
        <v>0</v>
      </c>
      <c r="T263" s="199" t="n">
        <f aca="false">R263*T$4</f>
        <v>0</v>
      </c>
      <c r="U263" s="200" t="n">
        <v>2</v>
      </c>
      <c r="W263" s="35" t="n">
        <v>1.5</v>
      </c>
      <c r="X263" s="199" t="n">
        <f aca="false">W263*X$4</f>
        <v>0</v>
      </c>
      <c r="Y263" s="199" t="n">
        <f aca="false">W263*Y$4</f>
        <v>0</v>
      </c>
      <c r="Z263" s="200" t="n">
        <v>3</v>
      </c>
      <c r="AA263" s="28"/>
      <c r="AB263" s="35" t="n">
        <v>1.5</v>
      </c>
      <c r="AC263" s="199" t="n">
        <f aca="false">AB263*AC$4</f>
        <v>0</v>
      </c>
      <c r="AD263" s="199" t="n">
        <f aca="false">AB263*AD$4</f>
        <v>0</v>
      </c>
      <c r="AE263" s="200" t="n">
        <v>3</v>
      </c>
      <c r="AF263" s="28"/>
      <c r="AG263" s="35" t="n">
        <v>1.5</v>
      </c>
      <c r="AH263" s="199" t="n">
        <f aca="false">AG263*AH$4</f>
        <v>0</v>
      </c>
      <c r="AI263" s="199" t="n">
        <f aca="false">AG263*AI$4</f>
        <v>0</v>
      </c>
      <c r="AJ263" s="200" t="n">
        <v>3</v>
      </c>
      <c r="AK263" s="28"/>
    </row>
    <row r="264" customFormat="false" ht="12" hidden="false" customHeight="false" outlineLevel="0" collapsed="false">
      <c r="A264" s="198" t="n">
        <f aca="false">CurveCreator!A264</f>
        <v>44743</v>
      </c>
      <c r="B264" s="198"/>
      <c r="C264" s="35" t="n">
        <v>1.5</v>
      </c>
      <c r="D264" s="199" t="n">
        <f aca="false">C264*D$4</f>
        <v>0</v>
      </c>
      <c r="E264" s="199" t="n">
        <f aca="false">C264*E$4</f>
        <v>0</v>
      </c>
      <c r="F264" s="200" t="n">
        <v>3</v>
      </c>
      <c r="G264" s="204"/>
      <c r="H264" s="35" t="n">
        <v>1.5</v>
      </c>
      <c r="I264" s="199" t="n">
        <f aca="false">H264*I$4</f>
        <v>0</v>
      </c>
      <c r="J264" s="199" t="n">
        <f aca="false">H264*J$4</f>
        <v>0</v>
      </c>
      <c r="K264" s="200" t="n">
        <v>3</v>
      </c>
      <c r="L264" s="204"/>
      <c r="M264" s="35" t="n">
        <v>1.5</v>
      </c>
      <c r="N264" s="199" t="n">
        <f aca="false">M264*N$4</f>
        <v>0</v>
      </c>
      <c r="O264" s="199" t="n">
        <f aca="false">M264*O$4</f>
        <v>0</v>
      </c>
      <c r="P264" s="200" t="n">
        <v>3</v>
      </c>
      <c r="Q264" s="204"/>
      <c r="R264" s="35" t="n">
        <v>1.5</v>
      </c>
      <c r="S264" s="199" t="n">
        <f aca="false">R264*S$4</f>
        <v>0</v>
      </c>
      <c r="T264" s="199" t="n">
        <f aca="false">R264*T$4</f>
        <v>0</v>
      </c>
      <c r="U264" s="200" t="n">
        <v>2</v>
      </c>
      <c r="W264" s="35" t="n">
        <v>1.5</v>
      </c>
      <c r="X264" s="199" t="n">
        <f aca="false">W264*X$4</f>
        <v>0</v>
      </c>
      <c r="Y264" s="199" t="n">
        <f aca="false">W264*Y$4</f>
        <v>0</v>
      </c>
      <c r="Z264" s="200" t="n">
        <v>3</v>
      </c>
      <c r="AA264" s="28"/>
      <c r="AB264" s="35" t="n">
        <v>1.5</v>
      </c>
      <c r="AC264" s="199" t="n">
        <f aca="false">AB264*AC$4</f>
        <v>0</v>
      </c>
      <c r="AD264" s="199" t="n">
        <f aca="false">AB264*AD$4</f>
        <v>0</v>
      </c>
      <c r="AE264" s="200" t="n">
        <v>3</v>
      </c>
      <c r="AF264" s="28"/>
      <c r="AG264" s="35" t="n">
        <v>1.5</v>
      </c>
      <c r="AH264" s="199" t="n">
        <f aca="false">AG264*AH$4</f>
        <v>0</v>
      </c>
      <c r="AI264" s="199" t="n">
        <f aca="false">AG264*AI$4</f>
        <v>0</v>
      </c>
      <c r="AJ264" s="200" t="n">
        <v>3</v>
      </c>
      <c r="AK264" s="28"/>
    </row>
    <row r="265" customFormat="false" ht="12" hidden="false" customHeight="false" outlineLevel="0" collapsed="false">
      <c r="A265" s="198" t="n">
        <f aca="false">CurveCreator!A265</f>
        <v>44774</v>
      </c>
      <c r="B265" s="198"/>
      <c r="C265" s="35" t="n">
        <v>1.5</v>
      </c>
      <c r="D265" s="199" t="n">
        <f aca="false">C265*D$4</f>
        <v>0</v>
      </c>
      <c r="E265" s="199" t="n">
        <f aca="false">C265*E$4</f>
        <v>0</v>
      </c>
      <c r="F265" s="200" t="n">
        <v>3</v>
      </c>
      <c r="G265" s="204"/>
      <c r="H265" s="35" t="n">
        <v>1.5</v>
      </c>
      <c r="I265" s="199" t="n">
        <f aca="false">H265*I$4</f>
        <v>0</v>
      </c>
      <c r="J265" s="199" t="n">
        <f aca="false">H265*J$4</f>
        <v>0</v>
      </c>
      <c r="K265" s="200" t="n">
        <v>3</v>
      </c>
      <c r="L265" s="204"/>
      <c r="M265" s="35" t="n">
        <v>1.5</v>
      </c>
      <c r="N265" s="199" t="n">
        <f aca="false">M265*N$4</f>
        <v>0</v>
      </c>
      <c r="O265" s="199" t="n">
        <f aca="false">M265*O$4</f>
        <v>0</v>
      </c>
      <c r="P265" s="200" t="n">
        <v>3</v>
      </c>
      <c r="Q265" s="204"/>
      <c r="R265" s="35" t="n">
        <v>1.5</v>
      </c>
      <c r="S265" s="199" t="n">
        <f aca="false">R265*S$4</f>
        <v>0</v>
      </c>
      <c r="T265" s="199" t="n">
        <f aca="false">R265*T$4</f>
        <v>0</v>
      </c>
      <c r="U265" s="200" t="n">
        <v>2</v>
      </c>
      <c r="W265" s="35" t="n">
        <v>1.5</v>
      </c>
      <c r="X265" s="199" t="n">
        <f aca="false">W265*X$4</f>
        <v>0</v>
      </c>
      <c r="Y265" s="199" t="n">
        <f aca="false">W265*Y$4</f>
        <v>0</v>
      </c>
      <c r="Z265" s="200" t="n">
        <v>3</v>
      </c>
      <c r="AA265" s="28"/>
      <c r="AB265" s="35" t="n">
        <v>1.5</v>
      </c>
      <c r="AC265" s="199" t="n">
        <f aca="false">AB265*AC$4</f>
        <v>0</v>
      </c>
      <c r="AD265" s="199" t="n">
        <f aca="false">AB265*AD$4</f>
        <v>0</v>
      </c>
      <c r="AE265" s="200" t="n">
        <v>3</v>
      </c>
      <c r="AF265" s="28"/>
      <c r="AG265" s="35" t="n">
        <v>1.5</v>
      </c>
      <c r="AH265" s="199" t="n">
        <f aca="false">AG265*AH$4</f>
        <v>0</v>
      </c>
      <c r="AI265" s="199" t="n">
        <f aca="false">AG265*AI$4</f>
        <v>0</v>
      </c>
      <c r="AJ265" s="200" t="n">
        <v>3</v>
      </c>
      <c r="AK265" s="28"/>
    </row>
    <row r="266" customFormat="false" ht="12.75" hidden="false" customHeight="false" outlineLevel="0" collapsed="false">
      <c r="A266" s="198" t="n">
        <f aca="false">CurveCreator!A266</f>
        <v>44805</v>
      </c>
      <c r="B266" s="198"/>
      <c r="C266" s="35" t="n">
        <v>1.5</v>
      </c>
      <c r="D266" s="199" t="n">
        <f aca="false">C266*D$4</f>
        <v>0</v>
      </c>
      <c r="E266" s="199" t="n">
        <f aca="false">C266*E$4</f>
        <v>0</v>
      </c>
      <c r="F266" s="200" t="n">
        <v>3</v>
      </c>
      <c r="G266" s="204"/>
      <c r="H266" s="35" t="n">
        <v>1.5</v>
      </c>
      <c r="I266" s="199" t="n">
        <f aca="false">H266*I$4</f>
        <v>0</v>
      </c>
      <c r="J266" s="199" t="n">
        <f aca="false">H266*J$4</f>
        <v>0</v>
      </c>
      <c r="K266" s="200" t="n">
        <v>3</v>
      </c>
      <c r="L266" s="204"/>
      <c r="M266" s="35" t="n">
        <v>1.5</v>
      </c>
      <c r="N266" s="199" t="n">
        <f aca="false">M266*N$4</f>
        <v>0</v>
      </c>
      <c r="O266" s="199" t="n">
        <f aca="false">M266*O$4</f>
        <v>0</v>
      </c>
      <c r="P266" s="200" t="n">
        <v>3</v>
      </c>
      <c r="Q266" s="204"/>
      <c r="R266" s="35" t="n">
        <v>1.5</v>
      </c>
      <c r="S266" s="199" t="n">
        <f aca="false">R266*S$4</f>
        <v>0</v>
      </c>
      <c r="T266" s="199" t="n">
        <f aca="false">R266*T$4</f>
        <v>0</v>
      </c>
      <c r="U266" s="202" t="n">
        <v>2</v>
      </c>
      <c r="W266" s="35" t="n">
        <v>1.5</v>
      </c>
      <c r="X266" s="199" t="n">
        <f aca="false">W266*X$4</f>
        <v>0</v>
      </c>
      <c r="Y266" s="199" t="n">
        <f aca="false">W266*Y$4</f>
        <v>0</v>
      </c>
      <c r="Z266" s="200" t="n">
        <v>3</v>
      </c>
      <c r="AA266" s="28"/>
      <c r="AB266" s="35" t="n">
        <v>1.5</v>
      </c>
      <c r="AC266" s="199" t="n">
        <f aca="false">AB266*AC$4</f>
        <v>0</v>
      </c>
      <c r="AD266" s="199" t="n">
        <f aca="false">AB266*AD$4</f>
        <v>0</v>
      </c>
      <c r="AE266" s="200" t="n">
        <v>3</v>
      </c>
      <c r="AF266" s="28"/>
      <c r="AG266" s="35" t="n">
        <v>1.5</v>
      </c>
      <c r="AH266" s="199" t="n">
        <f aca="false">AG266*AH$4</f>
        <v>0</v>
      </c>
      <c r="AI266" s="199" t="n">
        <f aca="false">AG266*AI$4</f>
        <v>0</v>
      </c>
      <c r="AJ266" s="202" t="n">
        <v>3</v>
      </c>
      <c r="AK266" s="28"/>
    </row>
    <row r="267" customFormat="false" ht="12.75" hidden="false" customHeight="false" outlineLevel="0" collapsed="false">
      <c r="A267" s="198" t="n">
        <f aca="false">CurveCreator!A267</f>
        <v>44835</v>
      </c>
      <c r="B267" s="198"/>
      <c r="C267" s="35" t="n">
        <v>1.5</v>
      </c>
      <c r="D267" s="199" t="n">
        <f aca="false">C267*D$4</f>
        <v>0</v>
      </c>
      <c r="E267" s="199" t="n">
        <f aca="false">C267*E$4</f>
        <v>0</v>
      </c>
      <c r="F267" s="200" t="n">
        <v>3</v>
      </c>
      <c r="G267" s="204"/>
      <c r="H267" s="35" t="n">
        <v>1.5</v>
      </c>
      <c r="I267" s="199" t="n">
        <f aca="false">H267*I$4</f>
        <v>0</v>
      </c>
      <c r="J267" s="199" t="n">
        <f aca="false">H267*J$4</f>
        <v>0</v>
      </c>
      <c r="K267" s="200" t="n">
        <v>3</v>
      </c>
      <c r="L267" s="204"/>
      <c r="M267" s="35" t="n">
        <v>1.5</v>
      </c>
      <c r="N267" s="199" t="n">
        <f aca="false">M267*N$4</f>
        <v>0</v>
      </c>
      <c r="O267" s="199" t="n">
        <f aca="false">M267*O$4</f>
        <v>0</v>
      </c>
      <c r="P267" s="200" t="n">
        <v>3</v>
      </c>
      <c r="Q267" s="204"/>
      <c r="R267" s="35" t="n">
        <v>1.5</v>
      </c>
      <c r="S267" s="199" t="n">
        <f aca="false">R267*S$4</f>
        <v>0</v>
      </c>
      <c r="T267" s="199" t="n">
        <f aca="false">R267*T$4</f>
        <v>0</v>
      </c>
      <c r="U267" s="202" t="n">
        <v>2</v>
      </c>
      <c r="W267" s="35" t="n">
        <v>1.5</v>
      </c>
      <c r="X267" s="199" t="n">
        <f aca="false">W267*X$4</f>
        <v>0</v>
      </c>
      <c r="Y267" s="199" t="n">
        <f aca="false">W267*Y$4</f>
        <v>0</v>
      </c>
      <c r="Z267" s="200" t="n">
        <v>3</v>
      </c>
      <c r="AA267" s="28"/>
      <c r="AB267" s="35" t="n">
        <v>1.5</v>
      </c>
      <c r="AC267" s="199" t="n">
        <f aca="false">AB267*AC$4</f>
        <v>0</v>
      </c>
      <c r="AD267" s="199" t="n">
        <f aca="false">AB267*AD$4</f>
        <v>0</v>
      </c>
      <c r="AE267" s="200" t="n">
        <v>3</v>
      </c>
      <c r="AF267" s="28"/>
      <c r="AG267" s="35" t="n">
        <v>1.5</v>
      </c>
      <c r="AH267" s="199" t="n">
        <f aca="false">AG267*AH$4</f>
        <v>0</v>
      </c>
      <c r="AI267" s="199" t="n">
        <f aca="false">AG267*AI$4</f>
        <v>0</v>
      </c>
      <c r="AJ267" s="202" t="n">
        <v>3</v>
      </c>
      <c r="AK267" s="28"/>
    </row>
    <row r="268" customFormat="false" ht="12.75" hidden="false" customHeight="false" outlineLevel="0" collapsed="false">
      <c r="A268" s="198" t="n">
        <f aca="false">CurveCreator!A268</f>
        <v>44866</v>
      </c>
      <c r="B268" s="198"/>
      <c r="C268" s="35" t="n">
        <v>1.5</v>
      </c>
      <c r="D268" s="199" t="n">
        <f aca="false">C268*D$4</f>
        <v>0</v>
      </c>
      <c r="E268" s="199" t="n">
        <f aca="false">C268*E$4</f>
        <v>0</v>
      </c>
      <c r="F268" s="200" t="n">
        <v>3</v>
      </c>
      <c r="G268" s="204"/>
      <c r="H268" s="35" t="n">
        <v>1.5</v>
      </c>
      <c r="I268" s="199" t="n">
        <f aca="false">H268*I$4</f>
        <v>0</v>
      </c>
      <c r="J268" s="199" t="n">
        <f aca="false">H268*J$4</f>
        <v>0</v>
      </c>
      <c r="K268" s="200" t="n">
        <v>3</v>
      </c>
      <c r="L268" s="204"/>
      <c r="M268" s="35" t="n">
        <v>1.5</v>
      </c>
      <c r="N268" s="199" t="n">
        <f aca="false">M268*N$4</f>
        <v>0</v>
      </c>
      <c r="O268" s="199" t="n">
        <f aca="false">M268*O$4</f>
        <v>0</v>
      </c>
      <c r="P268" s="200" t="n">
        <v>3</v>
      </c>
      <c r="Q268" s="204"/>
      <c r="R268" s="35" t="n">
        <v>1.5</v>
      </c>
      <c r="S268" s="199" t="n">
        <f aca="false">R268*S$4</f>
        <v>0</v>
      </c>
      <c r="T268" s="199" t="n">
        <f aca="false">R268*T$4</f>
        <v>0</v>
      </c>
      <c r="U268" s="202" t="n">
        <v>2</v>
      </c>
      <c r="W268" s="35" t="n">
        <v>1.5</v>
      </c>
      <c r="X268" s="199" t="n">
        <f aca="false">W268*X$4</f>
        <v>0</v>
      </c>
      <c r="Y268" s="199" t="n">
        <f aca="false">W268*Y$4</f>
        <v>0</v>
      </c>
      <c r="Z268" s="200" t="n">
        <v>3</v>
      </c>
      <c r="AA268" s="28"/>
      <c r="AB268" s="35" t="n">
        <v>1.5</v>
      </c>
      <c r="AC268" s="199" t="n">
        <f aca="false">AB268*AC$4</f>
        <v>0</v>
      </c>
      <c r="AD268" s="199" t="n">
        <f aca="false">AB268*AD$4</f>
        <v>0</v>
      </c>
      <c r="AE268" s="200" t="n">
        <v>3</v>
      </c>
      <c r="AF268" s="28"/>
      <c r="AG268" s="35" t="n">
        <v>1.5</v>
      </c>
      <c r="AH268" s="199" t="n">
        <f aca="false">AG268*AH$4</f>
        <v>0</v>
      </c>
      <c r="AI268" s="199" t="n">
        <f aca="false">AG268*AI$4</f>
        <v>0</v>
      </c>
      <c r="AJ268" s="202" t="n">
        <v>3</v>
      </c>
      <c r="AK268" s="28"/>
    </row>
    <row r="269" customFormat="false" ht="12.75" hidden="false" customHeight="false" outlineLevel="0" collapsed="false">
      <c r="A269" s="198" t="n">
        <f aca="false">CurveCreator!A269</f>
        <v>44896</v>
      </c>
      <c r="B269" s="198"/>
      <c r="C269" s="35" t="n">
        <v>1.5</v>
      </c>
      <c r="D269" s="199" t="n">
        <f aca="false">C269*D$4</f>
        <v>0</v>
      </c>
      <c r="E269" s="199" t="n">
        <f aca="false">C269*E$4</f>
        <v>0</v>
      </c>
      <c r="F269" s="200" t="n">
        <v>3</v>
      </c>
      <c r="G269" s="204"/>
      <c r="H269" s="35" t="n">
        <v>1.5</v>
      </c>
      <c r="I269" s="199" t="n">
        <f aca="false">H269*I$4</f>
        <v>0</v>
      </c>
      <c r="J269" s="199" t="n">
        <f aca="false">H269*J$4</f>
        <v>0</v>
      </c>
      <c r="K269" s="200" t="n">
        <v>3</v>
      </c>
      <c r="L269" s="204"/>
      <c r="M269" s="35" t="n">
        <v>1.5</v>
      </c>
      <c r="N269" s="199" t="n">
        <f aca="false">M269*N$4</f>
        <v>0</v>
      </c>
      <c r="O269" s="199" t="n">
        <f aca="false">M269*O$4</f>
        <v>0</v>
      </c>
      <c r="P269" s="200" t="n">
        <v>3</v>
      </c>
      <c r="Q269" s="204"/>
      <c r="R269" s="35" t="n">
        <v>1.5</v>
      </c>
      <c r="S269" s="199" t="n">
        <f aca="false">R269*S$4</f>
        <v>0</v>
      </c>
      <c r="T269" s="199" t="n">
        <f aca="false">R269*T$4</f>
        <v>0</v>
      </c>
      <c r="U269" s="202" t="n">
        <v>2</v>
      </c>
      <c r="W269" s="35" t="n">
        <v>1.5</v>
      </c>
      <c r="X269" s="199" t="n">
        <f aca="false">W269*X$4</f>
        <v>0</v>
      </c>
      <c r="Y269" s="199" t="n">
        <f aca="false">W269*Y$4</f>
        <v>0</v>
      </c>
      <c r="Z269" s="200" t="n">
        <v>3</v>
      </c>
      <c r="AA269" s="28"/>
      <c r="AB269" s="35" t="n">
        <v>1.5</v>
      </c>
      <c r="AC269" s="199" t="n">
        <f aca="false">AB269*AC$4</f>
        <v>0</v>
      </c>
      <c r="AD269" s="199" t="n">
        <f aca="false">AB269*AD$4</f>
        <v>0</v>
      </c>
      <c r="AE269" s="200" t="n">
        <v>3</v>
      </c>
      <c r="AF269" s="28"/>
      <c r="AG269" s="35" t="n">
        <v>1.5</v>
      </c>
      <c r="AH269" s="199" t="n">
        <f aca="false">AG269*AH$4</f>
        <v>0</v>
      </c>
      <c r="AI269" s="199" t="n">
        <f aca="false">AG269*AI$4</f>
        <v>0</v>
      </c>
      <c r="AJ269" s="202" t="n">
        <v>3</v>
      </c>
      <c r="AK269" s="28"/>
    </row>
    <row r="270" customFormat="false" ht="12.75" hidden="false" customHeight="false" outlineLevel="0" collapsed="false">
      <c r="A270" s="198" t="n">
        <f aca="false">CurveCreator!A270</f>
        <v>44927</v>
      </c>
      <c r="B270" s="198"/>
      <c r="C270" s="35" t="n">
        <v>1.5</v>
      </c>
      <c r="D270" s="199" t="n">
        <f aca="false">C270*D$4</f>
        <v>0</v>
      </c>
      <c r="E270" s="199" t="n">
        <f aca="false">C270*E$4</f>
        <v>0</v>
      </c>
      <c r="F270" s="200" t="n">
        <v>3</v>
      </c>
      <c r="G270" s="204"/>
      <c r="H270" s="35" t="n">
        <v>1.5</v>
      </c>
      <c r="I270" s="199" t="n">
        <f aca="false">H270*I$4</f>
        <v>0</v>
      </c>
      <c r="J270" s="199" t="n">
        <f aca="false">H270*J$4</f>
        <v>0</v>
      </c>
      <c r="K270" s="200" t="n">
        <v>3</v>
      </c>
      <c r="L270" s="204"/>
      <c r="M270" s="35" t="n">
        <v>1.5</v>
      </c>
      <c r="N270" s="199" t="n">
        <f aca="false">M270*N$4</f>
        <v>0</v>
      </c>
      <c r="O270" s="199" t="n">
        <f aca="false">M270*O$4</f>
        <v>0</v>
      </c>
      <c r="P270" s="200" t="n">
        <v>3</v>
      </c>
      <c r="Q270" s="204"/>
      <c r="R270" s="35" t="n">
        <v>1.5</v>
      </c>
      <c r="S270" s="199" t="n">
        <f aca="false">R270*S$4</f>
        <v>0</v>
      </c>
      <c r="T270" s="199" t="n">
        <f aca="false">R270*T$4</f>
        <v>0</v>
      </c>
      <c r="U270" s="202" t="n">
        <v>2</v>
      </c>
      <c r="W270" s="35" t="n">
        <v>1.5</v>
      </c>
      <c r="X270" s="199" t="n">
        <f aca="false">W270*X$4</f>
        <v>0</v>
      </c>
      <c r="Y270" s="199" t="n">
        <f aca="false">W270*Y$4</f>
        <v>0</v>
      </c>
      <c r="Z270" s="200" t="n">
        <v>3</v>
      </c>
      <c r="AA270" s="28"/>
      <c r="AB270" s="35" t="n">
        <v>1.5</v>
      </c>
      <c r="AC270" s="199" t="n">
        <f aca="false">AB270*AC$4</f>
        <v>0</v>
      </c>
      <c r="AD270" s="199" t="n">
        <f aca="false">AB270*AD$4</f>
        <v>0</v>
      </c>
      <c r="AE270" s="200" t="n">
        <v>3</v>
      </c>
      <c r="AF270" s="28"/>
      <c r="AG270" s="35" t="n">
        <v>1.5</v>
      </c>
      <c r="AH270" s="199" t="n">
        <f aca="false">AG270*AH$4</f>
        <v>0</v>
      </c>
      <c r="AI270" s="199" t="n">
        <f aca="false">AG270*AI$4</f>
        <v>0</v>
      </c>
      <c r="AJ270" s="202" t="n">
        <v>3</v>
      </c>
      <c r="AK270" s="28"/>
    </row>
    <row r="271" customFormat="false" ht="12.75" hidden="false" customHeight="false" outlineLevel="0" collapsed="false">
      <c r="A271" s="198" t="n">
        <f aca="false">CurveCreator!A271</f>
        <v>44958</v>
      </c>
      <c r="B271" s="198"/>
      <c r="C271" s="35" t="n">
        <v>1.5</v>
      </c>
      <c r="D271" s="199" t="n">
        <f aca="false">C271*D$4</f>
        <v>0</v>
      </c>
      <c r="E271" s="199" t="n">
        <f aca="false">C271*E$4</f>
        <v>0</v>
      </c>
      <c r="F271" s="200" t="n">
        <v>3</v>
      </c>
      <c r="G271" s="204"/>
      <c r="H271" s="35" t="n">
        <v>1.5</v>
      </c>
      <c r="I271" s="199" t="n">
        <f aca="false">H271*I$4</f>
        <v>0</v>
      </c>
      <c r="J271" s="199" t="n">
        <f aca="false">H271*J$4</f>
        <v>0</v>
      </c>
      <c r="K271" s="200" t="n">
        <v>3</v>
      </c>
      <c r="L271" s="204"/>
      <c r="M271" s="35" t="n">
        <v>1.5</v>
      </c>
      <c r="N271" s="199" t="n">
        <f aca="false">M271*N$4</f>
        <v>0</v>
      </c>
      <c r="O271" s="199" t="n">
        <f aca="false">M271*O$4</f>
        <v>0</v>
      </c>
      <c r="P271" s="200" t="n">
        <v>3</v>
      </c>
      <c r="Q271" s="204"/>
      <c r="R271" s="35" t="n">
        <v>1.5</v>
      </c>
      <c r="S271" s="199" t="n">
        <f aca="false">R271*S$4</f>
        <v>0</v>
      </c>
      <c r="T271" s="199" t="n">
        <f aca="false">R271*T$4</f>
        <v>0</v>
      </c>
      <c r="U271" s="202" t="n">
        <v>2</v>
      </c>
      <c r="W271" s="35" t="n">
        <v>1.5</v>
      </c>
      <c r="X271" s="199" t="n">
        <f aca="false">W271*X$4</f>
        <v>0</v>
      </c>
      <c r="Y271" s="199" t="n">
        <f aca="false">W271*Y$4</f>
        <v>0</v>
      </c>
      <c r="Z271" s="200" t="n">
        <v>3</v>
      </c>
      <c r="AA271" s="28"/>
      <c r="AB271" s="35" t="n">
        <v>1.5</v>
      </c>
      <c r="AC271" s="199" t="n">
        <f aca="false">AB271*AC$4</f>
        <v>0</v>
      </c>
      <c r="AD271" s="199" t="n">
        <f aca="false">AB271*AD$4</f>
        <v>0</v>
      </c>
      <c r="AE271" s="200" t="n">
        <v>3</v>
      </c>
      <c r="AF271" s="28"/>
      <c r="AG271" s="35" t="n">
        <v>1.5</v>
      </c>
      <c r="AH271" s="199" t="n">
        <f aca="false">AG271*AH$4</f>
        <v>0</v>
      </c>
      <c r="AI271" s="199" t="n">
        <f aca="false">AG271*AI$4</f>
        <v>0</v>
      </c>
      <c r="AJ271" s="202" t="n">
        <v>3</v>
      </c>
      <c r="AK271" s="28"/>
    </row>
    <row r="272" customFormat="false" ht="12.75" hidden="false" customHeight="false" outlineLevel="0" collapsed="false">
      <c r="A272" s="198" t="n">
        <f aca="false">CurveCreator!A272</f>
        <v>44986</v>
      </c>
      <c r="B272" s="198"/>
      <c r="C272" s="35" t="n">
        <v>1.5</v>
      </c>
      <c r="D272" s="199" t="n">
        <f aca="false">C272*D$4</f>
        <v>0</v>
      </c>
      <c r="E272" s="199" t="n">
        <f aca="false">C272*E$4</f>
        <v>0</v>
      </c>
      <c r="F272" s="200" t="n">
        <v>3</v>
      </c>
      <c r="G272" s="204"/>
      <c r="H272" s="35" t="n">
        <v>1.5</v>
      </c>
      <c r="I272" s="199" t="n">
        <f aca="false">H272*I$4</f>
        <v>0</v>
      </c>
      <c r="J272" s="199" t="n">
        <f aca="false">H272*J$4</f>
        <v>0</v>
      </c>
      <c r="K272" s="200" t="n">
        <v>3</v>
      </c>
      <c r="L272" s="204"/>
      <c r="M272" s="35" t="n">
        <v>1.5</v>
      </c>
      <c r="N272" s="199" t="n">
        <f aca="false">M272*N$4</f>
        <v>0</v>
      </c>
      <c r="O272" s="199" t="n">
        <f aca="false">M272*O$4</f>
        <v>0</v>
      </c>
      <c r="P272" s="200" t="n">
        <v>3</v>
      </c>
      <c r="Q272" s="204"/>
      <c r="R272" s="35" t="n">
        <v>1.5</v>
      </c>
      <c r="S272" s="199" t="n">
        <f aca="false">R272*S$4</f>
        <v>0</v>
      </c>
      <c r="T272" s="199" t="n">
        <f aca="false">R272*T$4</f>
        <v>0</v>
      </c>
      <c r="U272" s="202" t="n">
        <v>2</v>
      </c>
      <c r="W272" s="35" t="n">
        <v>1.5</v>
      </c>
      <c r="X272" s="199" t="n">
        <f aca="false">W272*X$4</f>
        <v>0</v>
      </c>
      <c r="Y272" s="199" t="n">
        <f aca="false">W272*Y$4</f>
        <v>0</v>
      </c>
      <c r="Z272" s="200" t="n">
        <v>3</v>
      </c>
      <c r="AA272" s="28"/>
      <c r="AB272" s="35" t="n">
        <v>1.5</v>
      </c>
      <c r="AC272" s="199" t="n">
        <f aca="false">AB272*AC$4</f>
        <v>0</v>
      </c>
      <c r="AD272" s="199" t="n">
        <f aca="false">AB272*AD$4</f>
        <v>0</v>
      </c>
      <c r="AE272" s="200" t="n">
        <v>3</v>
      </c>
      <c r="AF272" s="28"/>
      <c r="AG272" s="35" t="n">
        <v>1.5</v>
      </c>
      <c r="AH272" s="199" t="n">
        <f aca="false">AG272*AH$4</f>
        <v>0</v>
      </c>
      <c r="AI272" s="199" t="n">
        <f aca="false">AG272*AI$4</f>
        <v>0</v>
      </c>
      <c r="AJ272" s="202" t="n">
        <v>3</v>
      </c>
      <c r="AK272" s="28"/>
    </row>
    <row r="273" customFormat="false" ht="12.75" hidden="false" customHeight="false" outlineLevel="0" collapsed="false">
      <c r="A273" s="198" t="n">
        <f aca="false">CurveCreator!A273</f>
        <v>45017</v>
      </c>
      <c r="B273" s="198"/>
      <c r="C273" s="35" t="n">
        <v>1.5</v>
      </c>
      <c r="D273" s="199" t="n">
        <f aca="false">C273*D$4</f>
        <v>0</v>
      </c>
      <c r="E273" s="199" t="n">
        <f aca="false">C273*E$4</f>
        <v>0</v>
      </c>
      <c r="F273" s="200" t="n">
        <v>3</v>
      </c>
      <c r="G273" s="204"/>
      <c r="H273" s="35" t="n">
        <v>1.5</v>
      </c>
      <c r="I273" s="199" t="n">
        <f aca="false">H273*I$4</f>
        <v>0</v>
      </c>
      <c r="J273" s="199" t="n">
        <f aca="false">H273*J$4</f>
        <v>0</v>
      </c>
      <c r="K273" s="200" t="n">
        <v>3</v>
      </c>
      <c r="L273" s="204"/>
      <c r="M273" s="35" t="n">
        <v>1.5</v>
      </c>
      <c r="N273" s="199" t="n">
        <f aca="false">M273*N$4</f>
        <v>0</v>
      </c>
      <c r="O273" s="199" t="n">
        <f aca="false">M273*O$4</f>
        <v>0</v>
      </c>
      <c r="P273" s="200" t="n">
        <v>3</v>
      </c>
      <c r="Q273" s="204"/>
      <c r="R273" s="35" t="n">
        <v>1.5</v>
      </c>
      <c r="S273" s="199" t="n">
        <f aca="false">R273*S$4</f>
        <v>0</v>
      </c>
      <c r="T273" s="199" t="n">
        <f aca="false">R273*T$4</f>
        <v>0</v>
      </c>
      <c r="U273" s="202" t="n">
        <v>2</v>
      </c>
      <c r="W273" s="35" t="n">
        <v>1.5</v>
      </c>
      <c r="X273" s="199" t="n">
        <f aca="false">W273*X$4</f>
        <v>0</v>
      </c>
      <c r="Y273" s="199" t="n">
        <f aca="false">W273*Y$4</f>
        <v>0</v>
      </c>
      <c r="Z273" s="200" t="n">
        <v>3</v>
      </c>
      <c r="AA273" s="28"/>
      <c r="AB273" s="35" t="n">
        <v>1.5</v>
      </c>
      <c r="AC273" s="199" t="n">
        <f aca="false">AB273*AC$4</f>
        <v>0</v>
      </c>
      <c r="AD273" s="199" t="n">
        <f aca="false">AB273*AD$4</f>
        <v>0</v>
      </c>
      <c r="AE273" s="200" t="n">
        <v>3</v>
      </c>
      <c r="AF273" s="28"/>
      <c r="AG273" s="35" t="n">
        <v>1.5</v>
      </c>
      <c r="AH273" s="199" t="n">
        <f aca="false">AG273*AH$4</f>
        <v>0</v>
      </c>
      <c r="AI273" s="199" t="n">
        <f aca="false">AG273*AI$4</f>
        <v>0</v>
      </c>
      <c r="AJ273" s="202" t="n">
        <v>3</v>
      </c>
      <c r="AK273" s="28"/>
    </row>
    <row r="274" customFormat="false" ht="12.75" hidden="false" customHeight="false" outlineLevel="0" collapsed="false">
      <c r="A274" s="198" t="n">
        <f aca="false">CurveCreator!A274</f>
        <v>45047</v>
      </c>
      <c r="B274" s="198"/>
      <c r="C274" s="35" t="n">
        <v>1.5</v>
      </c>
      <c r="D274" s="199" t="n">
        <f aca="false">C274*D$4</f>
        <v>0</v>
      </c>
      <c r="E274" s="199" t="n">
        <f aca="false">C274*E$4</f>
        <v>0</v>
      </c>
      <c r="F274" s="200" t="n">
        <v>3</v>
      </c>
      <c r="G274" s="204"/>
      <c r="H274" s="35" t="n">
        <v>1.5</v>
      </c>
      <c r="I274" s="199" t="n">
        <f aca="false">H274*I$4</f>
        <v>0</v>
      </c>
      <c r="J274" s="199" t="n">
        <f aca="false">H274*J$4</f>
        <v>0</v>
      </c>
      <c r="K274" s="200" t="n">
        <v>3</v>
      </c>
      <c r="L274" s="204"/>
      <c r="M274" s="35" t="n">
        <v>1.5</v>
      </c>
      <c r="N274" s="199" t="n">
        <f aca="false">M274*N$4</f>
        <v>0</v>
      </c>
      <c r="O274" s="199" t="n">
        <f aca="false">M274*O$4</f>
        <v>0</v>
      </c>
      <c r="P274" s="200" t="n">
        <v>3</v>
      </c>
      <c r="Q274" s="204"/>
      <c r="R274" s="35" t="n">
        <v>1.5</v>
      </c>
      <c r="S274" s="199" t="n">
        <f aca="false">R274*S$4</f>
        <v>0</v>
      </c>
      <c r="T274" s="199" t="n">
        <f aca="false">R274*T$4</f>
        <v>0</v>
      </c>
      <c r="U274" s="202" t="n">
        <v>2</v>
      </c>
      <c r="W274" s="35" t="n">
        <v>1.5</v>
      </c>
      <c r="X274" s="199" t="n">
        <f aca="false">W274*X$4</f>
        <v>0</v>
      </c>
      <c r="Y274" s="199" t="n">
        <f aca="false">W274*Y$4</f>
        <v>0</v>
      </c>
      <c r="Z274" s="200" t="n">
        <v>3</v>
      </c>
      <c r="AA274" s="28"/>
      <c r="AB274" s="35" t="n">
        <v>1.5</v>
      </c>
      <c r="AC274" s="199" t="n">
        <f aca="false">AB274*AC$4</f>
        <v>0</v>
      </c>
      <c r="AD274" s="199" t="n">
        <f aca="false">AB274*AD$4</f>
        <v>0</v>
      </c>
      <c r="AE274" s="200" t="n">
        <v>3</v>
      </c>
      <c r="AF274" s="28"/>
      <c r="AG274" s="35" t="n">
        <v>1.5</v>
      </c>
      <c r="AH274" s="199" t="n">
        <f aca="false">AG274*AH$4</f>
        <v>0</v>
      </c>
      <c r="AI274" s="199" t="n">
        <f aca="false">AG274*AI$4</f>
        <v>0</v>
      </c>
      <c r="AJ274" s="202" t="n">
        <v>3</v>
      </c>
      <c r="AK274" s="28"/>
    </row>
    <row r="275" customFormat="false" ht="12.75" hidden="false" customHeight="false" outlineLevel="0" collapsed="false">
      <c r="A275" s="198" t="n">
        <f aca="false">CurveCreator!A275</f>
        <v>45078</v>
      </c>
      <c r="B275" s="198"/>
      <c r="C275" s="35" t="n">
        <v>1.5</v>
      </c>
      <c r="D275" s="199" t="n">
        <f aca="false">C275*D$4</f>
        <v>0</v>
      </c>
      <c r="E275" s="199" t="n">
        <f aca="false">C275*E$4</f>
        <v>0</v>
      </c>
      <c r="F275" s="200" t="n">
        <v>3</v>
      </c>
      <c r="G275" s="204"/>
      <c r="H275" s="35" t="n">
        <v>1.5</v>
      </c>
      <c r="I275" s="199" t="n">
        <f aca="false">H275*I$4</f>
        <v>0</v>
      </c>
      <c r="J275" s="199" t="n">
        <f aca="false">H275*J$4</f>
        <v>0</v>
      </c>
      <c r="K275" s="200" t="n">
        <v>3</v>
      </c>
      <c r="L275" s="204"/>
      <c r="M275" s="35" t="n">
        <v>1.5</v>
      </c>
      <c r="N275" s="199" t="n">
        <f aca="false">M275*N$4</f>
        <v>0</v>
      </c>
      <c r="O275" s="199" t="n">
        <f aca="false">M275*O$4</f>
        <v>0</v>
      </c>
      <c r="P275" s="200" t="n">
        <v>3</v>
      </c>
      <c r="Q275" s="204"/>
      <c r="R275" s="35" t="n">
        <v>1.5</v>
      </c>
      <c r="S275" s="199" t="n">
        <f aca="false">R275*S$4</f>
        <v>0</v>
      </c>
      <c r="T275" s="199" t="n">
        <f aca="false">R275*T$4</f>
        <v>0</v>
      </c>
      <c r="U275" s="202" t="n">
        <v>2</v>
      </c>
      <c r="W275" s="35" t="n">
        <v>1.5</v>
      </c>
      <c r="X275" s="199" t="n">
        <f aca="false">W275*X$4</f>
        <v>0</v>
      </c>
      <c r="Y275" s="199" t="n">
        <f aca="false">W275*Y$4</f>
        <v>0</v>
      </c>
      <c r="Z275" s="200" t="n">
        <v>3</v>
      </c>
      <c r="AA275" s="28"/>
      <c r="AB275" s="35" t="n">
        <v>1.5</v>
      </c>
      <c r="AC275" s="199" t="n">
        <f aca="false">AB275*AC$4</f>
        <v>0</v>
      </c>
      <c r="AD275" s="199" t="n">
        <f aca="false">AB275*AD$4</f>
        <v>0</v>
      </c>
      <c r="AE275" s="200" t="n">
        <v>3</v>
      </c>
      <c r="AF275" s="28"/>
      <c r="AG275" s="35" t="n">
        <v>1.5</v>
      </c>
      <c r="AH275" s="199" t="n">
        <f aca="false">AG275*AH$4</f>
        <v>0</v>
      </c>
      <c r="AI275" s="199" t="n">
        <f aca="false">AG275*AI$4</f>
        <v>0</v>
      </c>
      <c r="AJ275" s="202" t="n">
        <v>3</v>
      </c>
      <c r="AK275" s="28"/>
    </row>
    <row r="276" customFormat="false" ht="12.75" hidden="false" customHeight="false" outlineLevel="0" collapsed="false">
      <c r="A276" s="198" t="n">
        <f aca="false">CurveCreator!A276</f>
        <v>45108</v>
      </c>
      <c r="B276" s="198"/>
      <c r="C276" s="35" t="n">
        <v>1.5</v>
      </c>
      <c r="D276" s="199" t="n">
        <f aca="false">C276*D$4</f>
        <v>0</v>
      </c>
      <c r="E276" s="199" t="n">
        <f aca="false">C276*E$4</f>
        <v>0</v>
      </c>
      <c r="F276" s="200" t="n">
        <v>3</v>
      </c>
      <c r="G276" s="204"/>
      <c r="H276" s="35" t="n">
        <v>1.5</v>
      </c>
      <c r="I276" s="199" t="n">
        <f aca="false">H276*I$4</f>
        <v>0</v>
      </c>
      <c r="J276" s="199" t="n">
        <f aca="false">H276*J$4</f>
        <v>0</v>
      </c>
      <c r="K276" s="200" t="n">
        <v>3</v>
      </c>
      <c r="L276" s="204"/>
      <c r="M276" s="35" t="n">
        <v>1.5</v>
      </c>
      <c r="N276" s="199" t="n">
        <f aca="false">M276*N$4</f>
        <v>0</v>
      </c>
      <c r="O276" s="199" t="n">
        <f aca="false">M276*O$4</f>
        <v>0</v>
      </c>
      <c r="P276" s="200" t="n">
        <v>3</v>
      </c>
      <c r="Q276" s="204"/>
      <c r="R276" s="35" t="n">
        <v>1.5</v>
      </c>
      <c r="S276" s="199" t="n">
        <f aca="false">R276*S$4</f>
        <v>0</v>
      </c>
      <c r="T276" s="199" t="n">
        <f aca="false">R276*T$4</f>
        <v>0</v>
      </c>
      <c r="U276" s="202" t="n">
        <v>2</v>
      </c>
      <c r="W276" s="35" t="n">
        <v>1.5</v>
      </c>
      <c r="X276" s="199" t="n">
        <f aca="false">W276*X$4</f>
        <v>0</v>
      </c>
      <c r="Y276" s="199" t="n">
        <f aca="false">W276*Y$4</f>
        <v>0</v>
      </c>
      <c r="Z276" s="200" t="n">
        <v>3</v>
      </c>
      <c r="AA276" s="28"/>
      <c r="AB276" s="35" t="n">
        <v>1.5</v>
      </c>
      <c r="AC276" s="199" t="n">
        <f aca="false">AB276*AC$4</f>
        <v>0</v>
      </c>
      <c r="AD276" s="199" t="n">
        <f aca="false">AB276*AD$4</f>
        <v>0</v>
      </c>
      <c r="AE276" s="200" t="n">
        <v>3</v>
      </c>
      <c r="AF276" s="28"/>
      <c r="AG276" s="35" t="n">
        <v>1.5</v>
      </c>
      <c r="AH276" s="199" t="n">
        <f aca="false">AG276*AH$4</f>
        <v>0</v>
      </c>
      <c r="AI276" s="199" t="n">
        <f aca="false">AG276*AI$4</f>
        <v>0</v>
      </c>
      <c r="AJ276" s="202" t="n">
        <v>3</v>
      </c>
      <c r="AK276" s="28"/>
    </row>
    <row r="277" customFormat="false" ht="12.75" hidden="false" customHeight="false" outlineLevel="0" collapsed="false">
      <c r="A277" s="198" t="n">
        <f aca="false">CurveCreator!A277</f>
        <v>45139</v>
      </c>
      <c r="B277" s="198"/>
      <c r="C277" s="35" t="n">
        <v>1.5</v>
      </c>
      <c r="D277" s="199" t="n">
        <f aca="false">C277*D$4</f>
        <v>0</v>
      </c>
      <c r="E277" s="199" t="n">
        <f aca="false">C277*E$4</f>
        <v>0</v>
      </c>
      <c r="F277" s="200" t="n">
        <v>3</v>
      </c>
      <c r="G277" s="204"/>
      <c r="H277" s="35" t="n">
        <v>1.5</v>
      </c>
      <c r="I277" s="199" t="n">
        <f aca="false">H277*I$4</f>
        <v>0</v>
      </c>
      <c r="J277" s="199" t="n">
        <f aca="false">H277*J$4</f>
        <v>0</v>
      </c>
      <c r="K277" s="200" t="n">
        <v>3</v>
      </c>
      <c r="L277" s="204"/>
      <c r="M277" s="35" t="n">
        <v>1.5</v>
      </c>
      <c r="N277" s="199" t="n">
        <f aca="false">M277*N$4</f>
        <v>0</v>
      </c>
      <c r="O277" s="199" t="n">
        <f aca="false">M277*O$4</f>
        <v>0</v>
      </c>
      <c r="P277" s="200" t="n">
        <v>3</v>
      </c>
      <c r="Q277" s="204"/>
      <c r="R277" s="35" t="n">
        <v>1.5</v>
      </c>
      <c r="S277" s="199" t="n">
        <f aca="false">R277*S$4</f>
        <v>0</v>
      </c>
      <c r="T277" s="199" t="n">
        <f aca="false">R277*T$4</f>
        <v>0</v>
      </c>
      <c r="U277" s="202" t="n">
        <v>2</v>
      </c>
      <c r="W277" s="35" t="n">
        <v>1.5</v>
      </c>
      <c r="X277" s="199" t="n">
        <f aca="false">W277*X$4</f>
        <v>0</v>
      </c>
      <c r="Y277" s="199" t="n">
        <f aca="false">W277*Y$4</f>
        <v>0</v>
      </c>
      <c r="Z277" s="200" t="n">
        <v>3</v>
      </c>
      <c r="AA277" s="28"/>
      <c r="AB277" s="35" t="n">
        <v>1.5</v>
      </c>
      <c r="AC277" s="199" t="n">
        <f aca="false">AB277*AC$4</f>
        <v>0</v>
      </c>
      <c r="AD277" s="199" t="n">
        <f aca="false">AB277*AD$4</f>
        <v>0</v>
      </c>
      <c r="AE277" s="200" t="n">
        <v>3</v>
      </c>
      <c r="AF277" s="28"/>
      <c r="AG277" s="35" t="n">
        <v>1.5</v>
      </c>
      <c r="AH277" s="199" t="n">
        <f aca="false">AG277*AH$4</f>
        <v>0</v>
      </c>
      <c r="AI277" s="199" t="n">
        <f aca="false">AG277*AI$4</f>
        <v>0</v>
      </c>
      <c r="AJ277" s="202" t="n">
        <v>3</v>
      </c>
      <c r="AK277" s="28"/>
    </row>
    <row r="278" customFormat="false" ht="12.75" hidden="false" customHeight="false" outlineLevel="0" collapsed="false">
      <c r="A278" s="198" t="n">
        <f aca="false">CurveCreator!A278</f>
        <v>45170</v>
      </c>
      <c r="B278" s="198"/>
      <c r="C278" s="35" t="n">
        <v>1.5</v>
      </c>
      <c r="D278" s="199" t="n">
        <f aca="false">C278*D$4</f>
        <v>0</v>
      </c>
      <c r="E278" s="199" t="n">
        <f aca="false">C278*E$4</f>
        <v>0</v>
      </c>
      <c r="F278" s="200" t="n">
        <v>3</v>
      </c>
      <c r="G278" s="204"/>
      <c r="H278" s="35" t="n">
        <v>1.5</v>
      </c>
      <c r="I278" s="199" t="n">
        <f aca="false">H278*I$4</f>
        <v>0</v>
      </c>
      <c r="J278" s="199" t="n">
        <f aca="false">H278*J$4</f>
        <v>0</v>
      </c>
      <c r="K278" s="200" t="n">
        <v>3</v>
      </c>
      <c r="L278" s="204"/>
      <c r="M278" s="35" t="n">
        <v>1.5</v>
      </c>
      <c r="N278" s="199" t="n">
        <f aca="false">M278*N$4</f>
        <v>0</v>
      </c>
      <c r="O278" s="199" t="n">
        <f aca="false">M278*O$4</f>
        <v>0</v>
      </c>
      <c r="P278" s="200" t="n">
        <v>3</v>
      </c>
      <c r="Q278" s="204"/>
      <c r="R278" s="35" t="n">
        <v>1.5</v>
      </c>
      <c r="S278" s="199" t="n">
        <f aca="false">R278*S$4</f>
        <v>0</v>
      </c>
      <c r="T278" s="199" t="n">
        <f aca="false">R278*T$4</f>
        <v>0</v>
      </c>
      <c r="U278" s="202" t="n">
        <v>2</v>
      </c>
      <c r="W278" s="35" t="n">
        <v>1.5</v>
      </c>
      <c r="X278" s="199" t="n">
        <f aca="false">W278*X$4</f>
        <v>0</v>
      </c>
      <c r="Y278" s="199" t="n">
        <f aca="false">W278*Y$4</f>
        <v>0</v>
      </c>
      <c r="Z278" s="200" t="n">
        <v>3</v>
      </c>
      <c r="AA278" s="28"/>
      <c r="AB278" s="35" t="n">
        <v>1.5</v>
      </c>
      <c r="AC278" s="199" t="n">
        <f aca="false">AB278*AC$4</f>
        <v>0</v>
      </c>
      <c r="AD278" s="199" t="n">
        <f aca="false">AB278*AD$4</f>
        <v>0</v>
      </c>
      <c r="AE278" s="200" t="n">
        <v>3</v>
      </c>
      <c r="AF278" s="28"/>
      <c r="AG278" s="35" t="n">
        <v>1.5</v>
      </c>
      <c r="AH278" s="199" t="n">
        <f aca="false">AG278*AH$4</f>
        <v>0</v>
      </c>
      <c r="AI278" s="199" t="n">
        <f aca="false">AG278*AI$4</f>
        <v>0</v>
      </c>
      <c r="AJ278" s="202" t="n">
        <v>3</v>
      </c>
      <c r="AK278" s="28"/>
    </row>
    <row r="279" customFormat="false" ht="12.75" hidden="false" customHeight="false" outlineLevel="0" collapsed="false">
      <c r="A279" s="198" t="n">
        <f aca="false">CurveCreator!A279</f>
        <v>45200</v>
      </c>
      <c r="B279" s="198"/>
      <c r="C279" s="35" t="n">
        <v>1.5</v>
      </c>
      <c r="D279" s="199" t="n">
        <f aca="false">C279*D$4</f>
        <v>0</v>
      </c>
      <c r="E279" s="199" t="n">
        <f aca="false">C279*E$4</f>
        <v>0</v>
      </c>
      <c r="F279" s="200" t="n">
        <v>3</v>
      </c>
      <c r="G279" s="204"/>
      <c r="H279" s="35" t="n">
        <v>1.5</v>
      </c>
      <c r="I279" s="199" t="n">
        <f aca="false">H279*I$4</f>
        <v>0</v>
      </c>
      <c r="J279" s="199" t="n">
        <f aca="false">H279*J$4</f>
        <v>0</v>
      </c>
      <c r="K279" s="200" t="n">
        <v>3</v>
      </c>
      <c r="L279" s="204"/>
      <c r="M279" s="35" t="n">
        <v>1.5</v>
      </c>
      <c r="N279" s="199" t="n">
        <f aca="false">M279*N$4</f>
        <v>0</v>
      </c>
      <c r="O279" s="199" t="n">
        <f aca="false">M279*O$4</f>
        <v>0</v>
      </c>
      <c r="P279" s="200" t="n">
        <v>3</v>
      </c>
      <c r="Q279" s="204"/>
      <c r="R279" s="35" t="n">
        <v>1.5</v>
      </c>
      <c r="S279" s="199" t="n">
        <f aca="false">R279*S$4</f>
        <v>0</v>
      </c>
      <c r="T279" s="199" t="n">
        <f aca="false">R279*T$4</f>
        <v>0</v>
      </c>
      <c r="U279" s="202" t="n">
        <v>2</v>
      </c>
      <c r="W279" s="35" t="n">
        <v>1.5</v>
      </c>
      <c r="X279" s="199" t="n">
        <f aca="false">W279*X$4</f>
        <v>0</v>
      </c>
      <c r="Y279" s="199" t="n">
        <f aca="false">W279*Y$4</f>
        <v>0</v>
      </c>
      <c r="Z279" s="200" t="n">
        <v>3</v>
      </c>
      <c r="AA279" s="28"/>
      <c r="AB279" s="35" t="n">
        <v>1.5</v>
      </c>
      <c r="AC279" s="199" t="n">
        <f aca="false">AB279*AC$4</f>
        <v>0</v>
      </c>
      <c r="AD279" s="199" t="n">
        <f aca="false">AB279*AD$4</f>
        <v>0</v>
      </c>
      <c r="AE279" s="200" t="n">
        <v>3</v>
      </c>
      <c r="AF279" s="28"/>
      <c r="AG279" s="35" t="n">
        <v>1.5</v>
      </c>
      <c r="AH279" s="199" t="n">
        <f aca="false">AG279*AH$4</f>
        <v>0</v>
      </c>
      <c r="AI279" s="199" t="n">
        <f aca="false">AG279*AI$4</f>
        <v>0</v>
      </c>
      <c r="AJ279" s="202" t="n">
        <v>3</v>
      </c>
      <c r="AK279" s="28"/>
    </row>
    <row r="280" customFormat="false" ht="12.75" hidden="false" customHeight="false" outlineLevel="0" collapsed="false">
      <c r="A280" s="198" t="n">
        <f aca="false">CurveCreator!A280</f>
        <v>0</v>
      </c>
      <c r="B280" s="198"/>
      <c r="C280" s="35" t="n">
        <v>1.5</v>
      </c>
      <c r="D280" s="199" t="n">
        <f aca="false">C280*D$4</f>
        <v>0</v>
      </c>
      <c r="E280" s="199" t="n">
        <f aca="false">C280*E$4</f>
        <v>0</v>
      </c>
      <c r="F280" s="200" t="n">
        <v>3</v>
      </c>
      <c r="G280" s="204"/>
      <c r="H280" s="35" t="n">
        <v>1.5</v>
      </c>
      <c r="I280" s="199" t="n">
        <f aca="false">H280*I$4</f>
        <v>0</v>
      </c>
      <c r="J280" s="199" t="n">
        <f aca="false">H280*J$4</f>
        <v>0</v>
      </c>
      <c r="K280" s="200" t="n">
        <v>3</v>
      </c>
      <c r="L280" s="204"/>
      <c r="M280" s="35" t="n">
        <v>1.5</v>
      </c>
      <c r="N280" s="199" t="n">
        <f aca="false">M280*N$4</f>
        <v>0</v>
      </c>
      <c r="O280" s="199" t="n">
        <f aca="false">M280*O$4</f>
        <v>0</v>
      </c>
      <c r="P280" s="200" t="n">
        <v>3</v>
      </c>
      <c r="Q280" s="204"/>
      <c r="R280" s="35" t="n">
        <v>1.5</v>
      </c>
      <c r="S280" s="199" t="n">
        <f aca="false">R280*S$4</f>
        <v>0</v>
      </c>
      <c r="T280" s="199" t="n">
        <f aca="false">R280*T$4</f>
        <v>0</v>
      </c>
      <c r="U280" s="202" t="n">
        <v>2</v>
      </c>
      <c r="W280" s="35" t="n">
        <v>1.5</v>
      </c>
      <c r="X280" s="199" t="n">
        <f aca="false">W280*X$4</f>
        <v>0</v>
      </c>
      <c r="Y280" s="199" t="n">
        <f aca="false">W280*Y$4</f>
        <v>0</v>
      </c>
      <c r="Z280" s="200" t="n">
        <v>3</v>
      </c>
      <c r="AA280" s="28"/>
      <c r="AB280" s="35" t="n">
        <v>1.5</v>
      </c>
      <c r="AC280" s="199" t="n">
        <f aca="false">AB280*AC$4</f>
        <v>0</v>
      </c>
      <c r="AD280" s="199" t="n">
        <f aca="false">AB280*AD$4</f>
        <v>0</v>
      </c>
      <c r="AE280" s="200" t="n">
        <v>3</v>
      </c>
      <c r="AF280" s="28"/>
      <c r="AG280" s="35" t="n">
        <v>1.5</v>
      </c>
      <c r="AH280" s="199" t="n">
        <f aca="false">AG280*AH$4</f>
        <v>0</v>
      </c>
      <c r="AI280" s="199" t="n">
        <f aca="false">AG280*AI$4</f>
        <v>0</v>
      </c>
      <c r="AJ280" s="202" t="n">
        <v>3</v>
      </c>
      <c r="AK280" s="28"/>
    </row>
    <row r="281" customFormat="false" ht="12" hidden="false" customHeight="false" outlineLevel="0" collapsed="false">
      <c r="V281" s="124"/>
      <c r="W281" s="124"/>
      <c r="Z281" s="124"/>
      <c r="AA281" s="124"/>
      <c r="AB281" s="124"/>
      <c r="AE281" s="124"/>
      <c r="AF281" s="124"/>
    </row>
    <row r="282" customFormat="false" ht="12" hidden="false" customHeight="false" outlineLevel="0" collapsed="false">
      <c r="V282" s="124"/>
      <c r="W282" s="124"/>
      <c r="Z282" s="124"/>
      <c r="AA282" s="124"/>
      <c r="AB282" s="124"/>
      <c r="AE282" s="124"/>
      <c r="AF282" s="124"/>
    </row>
    <row r="283" customFormat="false" ht="12" hidden="false" customHeight="false" outlineLevel="0" collapsed="false">
      <c r="V283" s="124"/>
      <c r="W283" s="124"/>
      <c r="Z283" s="124"/>
      <c r="AA283" s="124"/>
      <c r="AB283" s="124"/>
      <c r="AE283" s="124"/>
      <c r="AF283" s="124"/>
    </row>
    <row r="284" customFormat="false" ht="12" hidden="false" customHeight="false" outlineLevel="0" collapsed="false">
      <c r="V284" s="124"/>
      <c r="W284" s="124"/>
      <c r="Z284" s="124"/>
      <c r="AA284" s="124"/>
      <c r="AB284" s="124"/>
      <c r="AE284" s="124"/>
      <c r="AF284" s="124"/>
    </row>
    <row r="285" customFormat="false" ht="12" hidden="false" customHeight="false" outlineLevel="0" collapsed="false">
      <c r="V285" s="124"/>
      <c r="W285" s="124"/>
      <c r="Z285" s="124"/>
      <c r="AA285" s="124"/>
      <c r="AB285" s="124"/>
      <c r="AE285" s="124"/>
      <c r="AF285" s="124"/>
    </row>
    <row r="286" customFormat="false" ht="12" hidden="false" customHeight="false" outlineLevel="0" collapsed="false">
      <c r="V286" s="124"/>
      <c r="W286" s="124"/>
      <c r="Z286" s="124"/>
      <c r="AA286" s="124"/>
      <c r="AB286" s="124"/>
      <c r="AE286" s="124"/>
      <c r="AF286" s="124"/>
    </row>
    <row r="287" customFormat="false" ht="12" hidden="false" customHeight="false" outlineLevel="0" collapsed="false">
      <c r="V287" s="124"/>
      <c r="W287" s="124"/>
      <c r="Z287" s="124"/>
      <c r="AA287" s="124"/>
      <c r="AB287" s="124"/>
      <c r="AE287" s="124"/>
      <c r="AF287" s="124"/>
    </row>
    <row r="288" customFormat="false" ht="12" hidden="false" customHeight="false" outlineLevel="0" collapsed="false">
      <c r="V288" s="124"/>
      <c r="W288" s="124"/>
      <c r="Z288" s="124"/>
      <c r="AA288" s="124"/>
      <c r="AB288" s="124"/>
      <c r="AE288" s="124"/>
      <c r="AF288" s="124"/>
    </row>
    <row r="289" customFormat="false" ht="12" hidden="false" customHeight="false" outlineLevel="0" collapsed="false">
      <c r="V289" s="124"/>
      <c r="W289" s="124"/>
      <c r="Z289" s="124"/>
      <c r="AA289" s="124"/>
      <c r="AB289" s="124"/>
      <c r="AE289" s="124"/>
      <c r="AF289" s="124"/>
    </row>
    <row r="290" customFormat="false" ht="12" hidden="false" customHeight="false" outlineLevel="0" collapsed="false">
      <c r="V290" s="124"/>
      <c r="W290" s="124"/>
      <c r="Z290" s="124"/>
      <c r="AA290" s="124"/>
      <c r="AB290" s="124"/>
      <c r="AE290" s="124"/>
      <c r="AF290" s="124"/>
    </row>
    <row r="291" customFormat="false" ht="12" hidden="false" customHeight="false" outlineLevel="0" collapsed="false">
      <c r="V291" s="124"/>
      <c r="W291" s="124"/>
      <c r="Z291" s="124"/>
      <c r="AA291" s="124"/>
      <c r="AB291" s="124"/>
      <c r="AE291" s="124"/>
      <c r="AF291" s="124"/>
    </row>
    <row r="292" customFormat="false" ht="12" hidden="false" customHeight="false" outlineLevel="0" collapsed="false">
      <c r="V292" s="124"/>
      <c r="W292" s="124"/>
      <c r="Z292" s="124"/>
      <c r="AA292" s="124"/>
      <c r="AB292" s="124"/>
      <c r="AE292" s="124"/>
      <c r="AF292" s="124"/>
    </row>
    <row r="293" customFormat="false" ht="12" hidden="false" customHeight="false" outlineLevel="0" collapsed="false">
      <c r="V293" s="124"/>
      <c r="W293" s="124"/>
      <c r="Z293" s="124"/>
      <c r="AA293" s="124"/>
      <c r="AB293" s="124"/>
      <c r="AE293" s="124"/>
      <c r="AF293" s="124"/>
    </row>
    <row r="294" customFormat="false" ht="12" hidden="false" customHeight="false" outlineLevel="0" collapsed="false">
      <c r="V294" s="124"/>
      <c r="W294" s="124"/>
      <c r="Z294" s="124"/>
      <c r="AA294" s="124"/>
      <c r="AB294" s="124"/>
      <c r="AE294" s="124"/>
      <c r="AF294" s="124"/>
    </row>
    <row r="295" customFormat="false" ht="12" hidden="false" customHeight="false" outlineLevel="0" collapsed="false">
      <c r="V295" s="124"/>
      <c r="W295" s="124"/>
      <c r="Z295" s="124"/>
      <c r="AA295" s="124"/>
      <c r="AB295" s="124"/>
      <c r="AE295" s="124"/>
      <c r="AF295" s="124"/>
    </row>
    <row r="296" customFormat="false" ht="12" hidden="false" customHeight="false" outlineLevel="0" collapsed="false">
      <c r="V296" s="124"/>
      <c r="W296" s="124"/>
      <c r="Z296" s="124"/>
      <c r="AA296" s="124"/>
      <c r="AB296" s="124"/>
      <c r="AE296" s="124"/>
      <c r="AF296" s="124"/>
    </row>
    <row r="297" customFormat="false" ht="12" hidden="false" customHeight="false" outlineLevel="0" collapsed="false">
      <c r="V297" s="124"/>
      <c r="W297" s="124"/>
      <c r="Z297" s="124"/>
      <c r="AA297" s="124"/>
      <c r="AB297" s="124"/>
      <c r="AE297" s="124"/>
      <c r="AF297" s="124"/>
    </row>
    <row r="298" customFormat="false" ht="12" hidden="false" customHeight="false" outlineLevel="0" collapsed="false">
      <c r="V298" s="124"/>
      <c r="W298" s="124"/>
      <c r="Z298" s="124"/>
      <c r="AA298" s="124"/>
      <c r="AB298" s="124"/>
      <c r="AE298" s="124"/>
      <c r="AF298" s="124"/>
    </row>
    <row r="299" customFormat="false" ht="12" hidden="false" customHeight="false" outlineLevel="0" collapsed="false">
      <c r="V299" s="124"/>
      <c r="W299" s="124"/>
      <c r="Z299" s="124"/>
      <c r="AA299" s="124"/>
      <c r="AB299" s="124"/>
      <c r="AE299" s="124"/>
      <c r="AF299" s="124"/>
    </row>
    <row r="300" customFormat="false" ht="12" hidden="false" customHeight="false" outlineLevel="0" collapsed="false">
      <c r="V300" s="124"/>
      <c r="W300" s="124"/>
      <c r="Z300" s="124"/>
      <c r="AA300" s="124"/>
      <c r="AB300" s="124"/>
      <c r="AE300" s="124"/>
      <c r="AF300" s="124"/>
    </row>
    <row r="301" customFormat="false" ht="12" hidden="false" customHeight="false" outlineLevel="0" collapsed="false">
      <c r="V301" s="124"/>
      <c r="W301" s="124"/>
      <c r="Z301" s="124"/>
      <c r="AA301" s="124"/>
      <c r="AB301" s="124"/>
      <c r="AE301" s="124"/>
      <c r="AF301" s="124"/>
    </row>
    <row r="302" customFormat="false" ht="12" hidden="false" customHeight="false" outlineLevel="0" collapsed="false">
      <c r="V302" s="124"/>
      <c r="W302" s="124"/>
      <c r="Z302" s="124"/>
      <c r="AA302" s="124"/>
      <c r="AB302" s="124"/>
      <c r="AE302" s="124"/>
      <c r="AF302" s="124"/>
    </row>
    <row r="303" customFormat="false" ht="12" hidden="false" customHeight="false" outlineLevel="0" collapsed="false">
      <c r="V303" s="124"/>
      <c r="W303" s="124"/>
      <c r="Z303" s="124"/>
      <c r="AA303" s="124"/>
      <c r="AB303" s="124"/>
      <c r="AE303" s="124"/>
      <c r="AF303" s="124"/>
    </row>
    <row r="304" customFormat="false" ht="12" hidden="false" customHeight="false" outlineLevel="0" collapsed="false">
      <c r="V304" s="124"/>
      <c r="W304" s="124"/>
      <c r="Z304" s="124"/>
      <c r="AA304" s="124"/>
      <c r="AB304" s="124"/>
      <c r="AE304" s="124"/>
      <c r="AF304" s="124"/>
    </row>
    <row r="305" customFormat="false" ht="12" hidden="false" customHeight="false" outlineLevel="0" collapsed="false">
      <c r="V305" s="124"/>
      <c r="W305" s="124"/>
      <c r="Z305" s="124"/>
      <c r="AA305" s="124"/>
      <c r="AB305" s="124"/>
      <c r="AE305" s="124"/>
      <c r="AF305" s="124"/>
    </row>
    <row r="306" customFormat="false" ht="12" hidden="false" customHeight="false" outlineLevel="0" collapsed="false">
      <c r="V306" s="124"/>
      <c r="W306" s="124"/>
      <c r="Z306" s="124"/>
      <c r="AA306" s="124"/>
      <c r="AB306" s="124"/>
      <c r="AE306" s="124"/>
      <c r="AF306" s="124"/>
    </row>
    <row r="307" customFormat="false" ht="12" hidden="false" customHeight="false" outlineLevel="0" collapsed="false">
      <c r="V307" s="124"/>
      <c r="W307" s="124"/>
      <c r="Z307" s="124"/>
      <c r="AA307" s="124"/>
      <c r="AB307" s="124"/>
      <c r="AE307" s="124"/>
      <c r="AF307" s="124"/>
    </row>
    <row r="308" customFormat="false" ht="12" hidden="false" customHeight="false" outlineLevel="0" collapsed="false">
      <c r="V308" s="124"/>
      <c r="W308" s="124"/>
      <c r="Z308" s="124"/>
      <c r="AA308" s="124"/>
      <c r="AB308" s="124"/>
      <c r="AE308" s="124"/>
      <c r="AF308" s="124"/>
    </row>
    <row r="309" customFormat="false" ht="12" hidden="false" customHeight="false" outlineLevel="0" collapsed="false">
      <c r="V309" s="124"/>
      <c r="W309" s="124"/>
      <c r="Z309" s="124"/>
      <c r="AA309" s="124"/>
      <c r="AB309" s="124"/>
      <c r="AE309" s="124"/>
      <c r="AF309" s="124"/>
    </row>
    <row r="310" customFormat="false" ht="12" hidden="false" customHeight="false" outlineLevel="0" collapsed="false">
      <c r="V310" s="124"/>
      <c r="W310" s="124"/>
      <c r="Z310" s="124"/>
      <c r="AA310" s="124"/>
      <c r="AB310" s="124"/>
      <c r="AE310" s="124"/>
      <c r="AF310" s="124"/>
    </row>
    <row r="311" customFormat="false" ht="12" hidden="false" customHeight="false" outlineLevel="0" collapsed="false">
      <c r="V311" s="124"/>
      <c r="W311" s="124"/>
      <c r="Z311" s="124"/>
      <c r="AA311" s="124"/>
      <c r="AB311" s="124"/>
      <c r="AE311" s="124"/>
      <c r="AF311" s="124"/>
    </row>
    <row r="312" customFormat="false" ht="12" hidden="false" customHeight="false" outlineLevel="0" collapsed="false">
      <c r="V312" s="124"/>
      <c r="W312" s="124"/>
      <c r="Z312" s="124"/>
      <c r="AA312" s="124"/>
      <c r="AB312" s="124"/>
      <c r="AE312" s="124"/>
      <c r="AF312" s="124"/>
    </row>
    <row r="313" customFormat="false" ht="12" hidden="false" customHeight="false" outlineLevel="0" collapsed="false">
      <c r="V313" s="124"/>
      <c r="W313" s="124"/>
      <c r="Z313" s="124"/>
      <c r="AA313" s="124"/>
      <c r="AB313" s="124"/>
      <c r="AE313" s="124"/>
      <c r="AF313" s="124"/>
    </row>
    <row r="314" customFormat="false" ht="12" hidden="false" customHeight="false" outlineLevel="0" collapsed="false">
      <c r="V314" s="124"/>
      <c r="W314" s="124"/>
      <c r="Z314" s="124"/>
      <c r="AA314" s="124"/>
      <c r="AB314" s="124"/>
      <c r="AE314" s="124"/>
      <c r="AF314" s="124"/>
    </row>
    <row r="315" customFormat="false" ht="12" hidden="false" customHeight="false" outlineLevel="0" collapsed="false">
      <c r="V315" s="124"/>
      <c r="W315" s="124"/>
      <c r="Z315" s="124"/>
      <c r="AA315" s="124"/>
      <c r="AB315" s="124"/>
      <c r="AE315" s="124"/>
      <c r="AF315" s="124"/>
    </row>
    <row r="316" customFormat="false" ht="12" hidden="false" customHeight="false" outlineLevel="0" collapsed="false">
      <c r="V316" s="124"/>
      <c r="W316" s="124"/>
      <c r="Z316" s="124"/>
      <c r="AA316" s="124"/>
      <c r="AB316" s="124"/>
      <c r="AE316" s="124"/>
      <c r="AF316" s="124"/>
    </row>
    <row r="317" customFormat="false" ht="12" hidden="false" customHeight="false" outlineLevel="0" collapsed="false">
      <c r="V317" s="124"/>
      <c r="W317" s="124"/>
      <c r="Z317" s="124"/>
      <c r="AA317" s="124"/>
      <c r="AB317" s="124"/>
      <c r="AE317" s="124"/>
      <c r="AF317" s="124"/>
    </row>
    <row r="318" customFormat="false" ht="12" hidden="false" customHeight="false" outlineLevel="0" collapsed="false">
      <c r="V318" s="124"/>
      <c r="W318" s="124"/>
      <c r="Z318" s="124"/>
      <c r="AA318" s="124"/>
      <c r="AB318" s="124"/>
      <c r="AE318" s="124"/>
      <c r="AF318" s="124"/>
    </row>
    <row r="319" customFormat="false" ht="12" hidden="false" customHeight="false" outlineLevel="0" collapsed="false">
      <c r="V319" s="124"/>
      <c r="W319" s="124"/>
      <c r="Z319" s="124"/>
      <c r="AA319" s="124"/>
      <c r="AB319" s="124"/>
      <c r="AE319" s="124"/>
      <c r="AF319" s="124"/>
    </row>
    <row r="320" customFormat="false" ht="12" hidden="false" customHeight="false" outlineLevel="0" collapsed="false">
      <c r="V320" s="124"/>
      <c r="W320" s="124"/>
      <c r="Z320" s="124"/>
      <c r="AA320" s="124"/>
      <c r="AB320" s="124"/>
      <c r="AE320" s="124"/>
      <c r="AF320" s="124"/>
    </row>
    <row r="321" customFormat="false" ht="12" hidden="false" customHeight="false" outlineLevel="0" collapsed="false">
      <c r="V321" s="124"/>
      <c r="W321" s="124"/>
      <c r="Z321" s="124"/>
      <c r="AA321" s="124"/>
      <c r="AB321" s="124"/>
      <c r="AE321" s="124"/>
      <c r="AF321" s="124"/>
    </row>
    <row r="322" customFormat="false" ht="12" hidden="false" customHeight="false" outlineLevel="0" collapsed="false">
      <c r="V322" s="124"/>
      <c r="W322" s="124"/>
      <c r="Z322" s="124"/>
      <c r="AA322" s="124"/>
      <c r="AB322" s="124"/>
      <c r="AE322" s="124"/>
      <c r="AF322" s="124"/>
    </row>
    <row r="323" customFormat="false" ht="12" hidden="false" customHeight="false" outlineLevel="0" collapsed="false">
      <c r="V323" s="124"/>
      <c r="W323" s="124"/>
      <c r="Z323" s="124"/>
      <c r="AA323" s="124"/>
      <c r="AB323" s="124"/>
      <c r="AE323" s="124"/>
      <c r="AF323" s="124"/>
    </row>
    <row r="324" customFormat="false" ht="12" hidden="false" customHeight="false" outlineLevel="0" collapsed="false">
      <c r="V324" s="124"/>
      <c r="W324" s="124"/>
      <c r="Z324" s="124"/>
      <c r="AA324" s="124"/>
      <c r="AB324" s="124"/>
      <c r="AE324" s="124"/>
      <c r="AF324" s="124"/>
    </row>
    <row r="325" customFormat="false" ht="12" hidden="false" customHeight="false" outlineLevel="0" collapsed="false">
      <c r="V325" s="124"/>
      <c r="W325" s="124"/>
      <c r="Z325" s="124"/>
      <c r="AA325" s="124"/>
      <c r="AB325" s="124"/>
      <c r="AE325" s="124"/>
      <c r="AF325" s="124"/>
    </row>
    <row r="326" customFormat="false" ht="12" hidden="false" customHeight="false" outlineLevel="0" collapsed="false">
      <c r="V326" s="124"/>
      <c r="W326" s="124"/>
      <c r="Z326" s="124"/>
      <c r="AA326" s="124"/>
      <c r="AB326" s="124"/>
      <c r="AE326" s="124"/>
      <c r="AF326" s="124"/>
    </row>
    <row r="327" customFormat="false" ht="12" hidden="false" customHeight="false" outlineLevel="0" collapsed="false">
      <c r="V327" s="124"/>
      <c r="W327" s="124"/>
      <c r="Z327" s="124"/>
      <c r="AA327" s="124"/>
      <c r="AB327" s="124"/>
      <c r="AE327" s="124"/>
      <c r="AF327" s="124"/>
    </row>
    <row r="328" customFormat="false" ht="12" hidden="false" customHeight="false" outlineLevel="0" collapsed="false">
      <c r="V328" s="124"/>
      <c r="W328" s="124"/>
      <c r="Z328" s="124"/>
      <c r="AA328" s="124"/>
      <c r="AB328" s="124"/>
      <c r="AE328" s="124"/>
      <c r="AF328" s="124"/>
    </row>
    <row r="329" customFormat="false" ht="12" hidden="false" customHeight="false" outlineLevel="0" collapsed="false">
      <c r="V329" s="124"/>
      <c r="W329" s="124"/>
      <c r="Z329" s="124"/>
      <c r="AA329" s="124"/>
      <c r="AB329" s="124"/>
      <c r="AE329" s="124"/>
      <c r="AF329" s="124"/>
    </row>
    <row r="330" customFormat="false" ht="12" hidden="false" customHeight="false" outlineLevel="0" collapsed="false">
      <c r="V330" s="124"/>
      <c r="W330" s="124"/>
      <c r="Z330" s="124"/>
      <c r="AA330" s="124"/>
      <c r="AB330" s="124"/>
      <c r="AE330" s="124"/>
      <c r="AF330" s="124"/>
    </row>
    <row r="331" customFormat="false" ht="12" hidden="false" customHeight="false" outlineLevel="0" collapsed="false">
      <c r="V331" s="124"/>
      <c r="W331" s="124"/>
      <c r="Z331" s="124"/>
      <c r="AA331" s="124"/>
      <c r="AB331" s="124"/>
      <c r="AE331" s="124"/>
      <c r="AF331" s="124"/>
    </row>
    <row r="332" customFormat="false" ht="12" hidden="false" customHeight="false" outlineLevel="0" collapsed="false">
      <c r="V332" s="124"/>
      <c r="W332" s="124"/>
      <c r="Z332" s="124"/>
      <c r="AA332" s="124"/>
      <c r="AB332" s="124"/>
      <c r="AE332" s="124"/>
      <c r="AF332" s="124"/>
    </row>
    <row r="333" customFormat="false" ht="12" hidden="false" customHeight="false" outlineLevel="0" collapsed="false">
      <c r="V333" s="124"/>
      <c r="W333" s="124"/>
      <c r="Z333" s="124"/>
      <c r="AA333" s="124"/>
      <c r="AB333" s="124"/>
      <c r="AE333" s="124"/>
      <c r="AF333" s="124"/>
    </row>
    <row r="334" customFormat="false" ht="12" hidden="false" customHeight="false" outlineLevel="0" collapsed="false">
      <c r="V334" s="124"/>
      <c r="W334" s="124"/>
      <c r="Z334" s="124"/>
      <c r="AA334" s="124"/>
      <c r="AB334" s="124"/>
      <c r="AE334" s="124"/>
      <c r="AF334" s="124"/>
    </row>
    <row r="335" customFormat="false" ht="12" hidden="false" customHeight="false" outlineLevel="0" collapsed="false">
      <c r="V335" s="124"/>
      <c r="W335" s="124"/>
      <c r="Z335" s="124"/>
      <c r="AA335" s="124"/>
      <c r="AB335" s="124"/>
      <c r="AE335" s="124"/>
      <c r="AF335" s="124"/>
    </row>
    <row r="336" customFormat="false" ht="12" hidden="false" customHeight="false" outlineLevel="0" collapsed="false">
      <c r="V336" s="124"/>
      <c r="W336" s="124"/>
      <c r="Z336" s="124"/>
      <c r="AA336" s="124"/>
      <c r="AB336" s="124"/>
      <c r="AE336" s="124"/>
      <c r="AF336" s="124"/>
    </row>
    <row r="337" customFormat="false" ht="12" hidden="false" customHeight="false" outlineLevel="0" collapsed="false">
      <c r="V337" s="124"/>
      <c r="W337" s="124"/>
      <c r="Z337" s="124"/>
      <c r="AA337" s="124"/>
      <c r="AB337" s="124"/>
      <c r="AE337" s="124"/>
      <c r="AF337" s="124"/>
    </row>
    <row r="338" customFormat="false" ht="12" hidden="false" customHeight="false" outlineLevel="0" collapsed="false">
      <c r="V338" s="124"/>
      <c r="W338" s="124"/>
      <c r="Z338" s="124"/>
      <c r="AA338" s="124"/>
      <c r="AB338" s="124"/>
      <c r="AE338" s="124"/>
      <c r="AF338" s="124"/>
    </row>
    <row r="339" customFormat="false" ht="12" hidden="false" customHeight="false" outlineLevel="0" collapsed="false">
      <c r="V339" s="124"/>
      <c r="W339" s="124"/>
      <c r="Z339" s="124"/>
      <c r="AA339" s="124"/>
      <c r="AB339" s="124"/>
      <c r="AE339" s="124"/>
      <c r="AF339" s="124"/>
    </row>
    <row r="340" customFormat="false" ht="12" hidden="false" customHeight="false" outlineLevel="0" collapsed="false">
      <c r="V340" s="124"/>
      <c r="W340" s="124"/>
      <c r="Z340" s="124"/>
      <c r="AA340" s="124"/>
      <c r="AB340" s="124"/>
      <c r="AE340" s="124"/>
      <c r="AF340" s="124"/>
    </row>
    <row r="341" customFormat="false" ht="12" hidden="false" customHeight="false" outlineLevel="0" collapsed="false">
      <c r="V341" s="124"/>
      <c r="W341" s="124"/>
      <c r="Z341" s="124"/>
      <c r="AA341" s="124"/>
      <c r="AB341" s="124"/>
      <c r="AE341" s="124"/>
      <c r="AF341" s="12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10.6679687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10.6679687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10.6679687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0.6679687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1998-04-06T18:19:38Z</dcterms:created>
  <dc:creator>appinst</dc:creator>
  <dc:description>- Oracle 8i ODBC QueryFix Applied</dc:description>
  <dc:language>en-US</dc:language>
  <cp:lastModifiedBy>clebroc</cp:lastModifiedBy>
  <cp:lastPrinted>2001-04-10T17:37:16Z</cp:lastPrinted>
  <dcterms:modified xsi:type="dcterms:W3CDTF">2001-04-17T18:20:46Z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ol">
    <vt:lpwstr>#REF!</vt:lpwstr>
  </property>
</Properties>
</file>